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MS EXCEL Practic file\Dashboard Project\"/>
    </mc:Choice>
  </mc:AlternateContent>
  <xr:revisionPtr revIDLastSave="0" documentId="13_ncr:1_{6D6F61B6-62BE-482B-88C2-3CF7FA6B822B}" xr6:coauthVersionLast="47" xr6:coauthVersionMax="47" xr10:uidLastSave="{00000000-0000-0000-0000-000000000000}"/>
  <bookViews>
    <workbookView xWindow="-108" yWindow="-108" windowWidth="23256" windowHeight="12456" xr2:uid="{C9C871C2-3005-4591-BE2A-A706C5C25B13}"/>
  </bookViews>
  <sheets>
    <sheet name="INCOME SOURCE" sheetId="3" r:id="rId1"/>
    <sheet name="GEOGRAPHICALLY" sheetId="4" r:id="rId2"/>
    <sheet name="SALES PROCESS" sheetId="5" r:id="rId3"/>
    <sheet name="Raw Data." sheetId="2" r:id="rId4"/>
    <sheet name="Data Set 1" sheetId="1" r:id="rId5"/>
    <sheet name="Data Set 2" sheetId="8" r:id="rId6"/>
    <sheet name="Data Set 3" sheetId="10" r:id="rId7"/>
    <sheet name="Pivot Table 1" sheetId="7" r:id="rId8"/>
    <sheet name="Pivot Table 2" sheetId="9" r:id="rId9"/>
    <sheet name="Pivot Table 3" sheetId="11" r:id="rId10"/>
  </sheets>
  <definedNames>
    <definedName name="_xlnm._FilterDatabase" localSheetId="4" hidden="1">'Data Set 1'!$A$1:$I$901</definedName>
    <definedName name="_xlnm._FilterDatabase" localSheetId="6" hidden="1">'Data Set 3'!$A$1:$K$3116</definedName>
    <definedName name="_xlnm._FilterDatabase" localSheetId="7" hidden="1">'Pivot Table 1'!$A$22:$D$28</definedName>
    <definedName name="_xlchart.v1.0" hidden="1">'Pivot Table 1'!$AZ$5:$BA$19</definedName>
    <definedName name="_xlchart.v1.1" hidden="1">'Pivot Table 1'!$BB$5:$BB$19</definedName>
    <definedName name="_xlchart.v1.5" hidden="1">'Pivot Table 3'!$AR$10:$AV$43</definedName>
    <definedName name="_xlchart.v1.6" hidden="1">'Pivot Table 3'!$AW$10:$AW$43</definedName>
    <definedName name="_xlchart.v5.2" hidden="1">'Pivot Table 2'!$F$3</definedName>
    <definedName name="_xlchart.v5.3" hidden="1">'Pivot Table 2'!$F$4:$F$9</definedName>
    <definedName name="_xlchart.v5.4" hidden="1">'Pivot Table 2'!$G$4:$G$9</definedName>
    <definedName name="Slicer_Year">#N/A</definedName>
    <definedName name="Slicer_Year1">#N/A</definedName>
    <definedName name="Slicer_Year2">#N/A</definedName>
    <definedName name="Table.1">'Data Set 1'!$A$1:$I$901</definedName>
    <definedName name="Table2">'Data Set 2'!$A$1:$D$31</definedName>
  </definedNames>
  <calcPr calcId="191029"/>
  <pivotCaches>
    <pivotCache cacheId="54" r:id="rId11"/>
    <pivotCache cacheId="55" r:id="rId12"/>
    <pivotCache cacheId="56"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8" i="11" l="1"/>
  <c r="W19" i="11"/>
  <c r="W12" i="11"/>
  <c r="W11" i="11"/>
  <c r="W4" i="11"/>
  <c r="W5" i="11"/>
  <c r="U4" i="11"/>
  <c r="V19" i="11"/>
  <c r="U19" i="11"/>
  <c r="V18" i="11"/>
  <c r="U18" i="11"/>
  <c r="V12" i="11"/>
  <c r="V11" i="11"/>
  <c r="U12" i="11"/>
  <c r="U11" i="11"/>
  <c r="V5" i="11"/>
  <c r="V4" i="11"/>
  <c r="U5" i="11"/>
  <c r="BB6" i="7"/>
  <c r="BB7" i="7"/>
  <c r="BB8" i="7"/>
  <c r="BB9" i="7"/>
  <c r="BB10" i="7"/>
  <c r="BB11" i="7"/>
  <c r="BB12" i="7"/>
  <c r="BB13" i="7"/>
  <c r="BB14" i="7"/>
  <c r="BB15" i="7"/>
  <c r="BB16" i="7"/>
  <c r="BB17" i="7"/>
  <c r="BB18" i="7"/>
  <c r="BB19" i="7"/>
  <c r="BB5" i="7"/>
  <c r="AZ18" i="7"/>
  <c r="AZ16" i="7"/>
  <c r="AZ13" i="7"/>
  <c r="AZ11" i="7"/>
  <c r="AZ10" i="7"/>
  <c r="AZ8" i="7"/>
  <c r="AZ6" i="7" a="1"/>
  <c r="AZ6" i="7" s="1"/>
  <c r="AO5" i="7"/>
  <c r="AO6" i="7"/>
  <c r="AO7" i="7"/>
  <c r="AO8" i="7"/>
  <c r="AO9" i="7"/>
  <c r="AO10" i="7"/>
  <c r="AO11" i="7"/>
  <c r="AO12" i="7"/>
  <c r="AO13" i="7"/>
  <c r="AO14" i="7"/>
  <c r="AO15" i="7"/>
  <c r="AO16" i="7"/>
  <c r="AO17" i="7"/>
  <c r="AO18" i="7"/>
  <c r="AO19" i="7"/>
  <c r="AO20" i="7"/>
  <c r="AO21" i="7"/>
  <c r="AO22" i="7"/>
  <c r="AO23" i="7"/>
  <c r="AO24" i="7"/>
  <c r="AO25" i="7"/>
  <c r="AO4" i="7"/>
  <c r="AN5" i="7"/>
  <c r="AN6" i="7"/>
  <c r="AN7" i="7"/>
  <c r="AN8" i="7"/>
  <c r="AN9" i="7"/>
  <c r="AN10" i="7"/>
  <c r="AN11" i="7"/>
  <c r="AN12" i="7"/>
  <c r="AN13" i="7"/>
  <c r="AN14" i="7"/>
  <c r="AN15" i="7"/>
  <c r="AN16" i="7"/>
  <c r="AN17" i="7"/>
  <c r="AN18" i="7"/>
  <c r="AN19" i="7"/>
  <c r="AN20" i="7"/>
  <c r="AN21" i="7"/>
  <c r="AN22" i="7"/>
  <c r="AN23" i="7"/>
  <c r="AN24" i="7"/>
  <c r="AN25" i="7"/>
  <c r="AN4" i="7"/>
  <c r="X4" i="7"/>
  <c r="K9" i="1"/>
  <c r="K8" i="1"/>
  <c r="D24" i="7"/>
  <c r="D25" i="7"/>
  <c r="D26" i="7"/>
  <c r="D27" i="7"/>
  <c r="D28" i="7"/>
  <c r="D23" i="7"/>
  <c r="AF5" i="11"/>
  <c r="AW25" i="11"/>
  <c r="AW43" i="11"/>
  <c r="AW22" i="11"/>
  <c r="AW18" i="11"/>
  <c r="AW20" i="11"/>
  <c r="AW42" i="11"/>
  <c r="AW13" i="11"/>
  <c r="AF21" i="11"/>
  <c r="X18" i="11"/>
  <c r="AW36" i="11"/>
  <c r="AW26" i="11"/>
  <c r="X5" i="11"/>
  <c r="AW32" i="11"/>
  <c r="X4" i="11"/>
  <c r="G4" i="11"/>
  <c r="AF4" i="11"/>
  <c r="X19" i="11"/>
  <c r="AW39" i="11"/>
  <c r="AW10" i="11"/>
  <c r="AF20" i="11"/>
  <c r="X12" i="11"/>
  <c r="AW29" i="11"/>
  <c r="AF19" i="11"/>
  <c r="X11" i="11"/>
  <c r="AW35" i="11"/>
  <c r="AF7" i="11"/>
  <c r="AF6" i="11"/>
  <c r="AW30" i="11"/>
  <c r="AW21" i="11"/>
  <c r="AW15" i="11"/>
  <c r="G5" i="9"/>
  <c r="P4" i="9"/>
  <c r="H7" i="9"/>
  <c r="H4" i="9"/>
  <c r="G9" i="9"/>
  <c r="F12" i="9"/>
  <c r="H9" i="9"/>
  <c r="G4" i="9"/>
  <c r="H8" i="9"/>
  <c r="H6" i="9"/>
  <c r="G6" i="9"/>
  <c r="H5" i="9"/>
  <c r="G8" i="9"/>
  <c r="G7" i="9"/>
  <c r="J4" i="7"/>
  <c r="B14" i="7"/>
  <c r="L3" i="7"/>
  <c r="Q23" i="7"/>
  <c r="C17" i="7"/>
  <c r="P22" i="7"/>
  <c r="AD4" i="7"/>
  <c r="C13" i="7"/>
  <c r="P23" i="7"/>
  <c r="C16" i="7"/>
  <c r="B17" i="7"/>
  <c r="C14" i="7"/>
  <c r="B15" i="7"/>
  <c r="B13" i="7"/>
  <c r="Q22" i="7"/>
  <c r="C15" i="7"/>
  <c r="B18" i="7"/>
  <c r="B16" i="7"/>
  <c r="I4" i="7"/>
  <c r="C18" i="7"/>
  <c r="F4" i="11" l="1"/>
  <c r="O4" i="9"/>
  <c r="L4" i="7"/>
  <c r="M3" i="7"/>
  <c r="E24" i="7"/>
  <c r="F24" i="7" s="1"/>
  <c r="E23" i="7"/>
  <c r="F23" i="7" s="1"/>
  <c r="E28" i="7"/>
  <c r="F28" i="7" s="1"/>
  <c r="E27" i="7"/>
  <c r="F27" i="7" s="1"/>
  <c r="E26" i="7"/>
  <c r="F26" i="7" s="1"/>
  <c r="E25" i="7"/>
  <c r="F25" i="7" s="1"/>
  <c r="D13" i="7"/>
  <c r="D18" i="7"/>
  <c r="D17" i="7"/>
  <c r="D16" i="7"/>
  <c r="D15" i="7"/>
  <c r="D14" i="7"/>
  <c r="A36" i="7"/>
  <c r="A41" i="7"/>
  <c r="A40" i="7"/>
  <c r="A39" i="7"/>
  <c r="A38" i="7"/>
  <c r="A37" i="7"/>
  <c r="B36" i="7"/>
  <c r="B41" i="7"/>
  <c r="B40" i="7"/>
  <c r="B39" i="7"/>
  <c r="B38" i="7"/>
  <c r="B37" i="7"/>
</calcChain>
</file>

<file path=xl/sharedStrings.xml><?xml version="1.0" encoding="utf-8"?>
<sst xmlns="http://schemas.openxmlformats.org/spreadsheetml/2006/main" count="57512" uniqueCount="140">
  <si>
    <t>2020</t>
  </si>
  <si>
    <t>Jan</t>
  </si>
  <si>
    <t>Licensing</t>
  </si>
  <si>
    <t>Software Metered License</t>
  </si>
  <si>
    <t>B2B</t>
  </si>
  <si>
    <t>Floating License</t>
  </si>
  <si>
    <t>Renting</t>
  </si>
  <si>
    <t>Equipments</t>
  </si>
  <si>
    <t>Subscription</t>
  </si>
  <si>
    <t>Prime</t>
  </si>
  <si>
    <t>Usage fees</t>
  </si>
  <si>
    <t>Renewal</t>
  </si>
  <si>
    <t>Premium</t>
  </si>
  <si>
    <t>New</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</si>
  <si>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</si>
  <si>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</si>
  <si>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</si>
  <si>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</si>
  <si>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</si>
  <si>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</si>
  <si>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</si>
  <si>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</si>
  <si>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</si>
  <si>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</si>
  <si>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</si>
  <si>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</si>
  <si>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</si>
  <si>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</si>
  <si>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</si>
  <si>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</si>
  <si>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</si>
  <si>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</si>
  <si>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</si>
  <si>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</si>
  <si>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</si>
  <si>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Market strategy</t>
  </si>
  <si>
    <t>Year</t>
  </si>
  <si>
    <t>Month</t>
  </si>
  <si>
    <t>Income Source</t>
  </si>
  <si>
    <t>Income Breakdown</t>
  </si>
  <si>
    <t>Counts</t>
  </si>
  <si>
    <t>Income</t>
  </si>
  <si>
    <t>Target Income</t>
  </si>
  <si>
    <t>Operating Profit</t>
  </si>
  <si>
    <t>Income sources</t>
  </si>
  <si>
    <t>Income Breakdowns</t>
  </si>
  <si>
    <t>operating profit</t>
  </si>
  <si>
    <t>Marketing Strategies</t>
  </si>
  <si>
    <t>Row Labels</t>
  </si>
  <si>
    <t>Grand Total</t>
  </si>
  <si>
    <t>Sum of Income</t>
  </si>
  <si>
    <t>Sum of Income2</t>
  </si>
  <si>
    <t>X</t>
  </si>
  <si>
    <t>Y</t>
  </si>
  <si>
    <t>ROW LABLE</t>
  </si>
  <si>
    <t>XX</t>
  </si>
  <si>
    <t>YY</t>
  </si>
  <si>
    <t>MAX</t>
  </si>
  <si>
    <t>#194AFE</t>
  </si>
  <si>
    <t>#D43260</t>
  </si>
  <si>
    <t>#B1F5F1</t>
  </si>
  <si>
    <t>#6921B5</t>
  </si>
  <si>
    <t>#1D1D3A</t>
  </si>
  <si>
    <t>#100D83</t>
  </si>
  <si>
    <t>#7417BD</t>
  </si>
  <si>
    <t>Sum of Target Income</t>
  </si>
  <si>
    <t>target</t>
  </si>
  <si>
    <t>Average Monthly Income</t>
  </si>
  <si>
    <t>Sum of Operating Profit</t>
  </si>
  <si>
    <t>TOTAL OPERATING PROFIT</t>
  </si>
  <si>
    <t>#DA0D80</t>
  </si>
  <si>
    <t>Values</t>
  </si>
  <si>
    <t>Usage fees Total</t>
  </si>
  <si>
    <t>Subscription Total</t>
  </si>
  <si>
    <t>Renting Total</t>
  </si>
  <si>
    <t>Licensing Total</t>
  </si>
  <si>
    <t>Asset sale Total</t>
  </si>
  <si>
    <t>Advertising Total</t>
  </si>
  <si>
    <t>Egypt</t>
  </si>
  <si>
    <t>USA</t>
  </si>
  <si>
    <t>Russia</t>
  </si>
  <si>
    <t>United Kingdom</t>
  </si>
  <si>
    <t>Brazil</t>
  </si>
  <si>
    <t>Canada</t>
  </si>
  <si>
    <t>Country</t>
  </si>
  <si>
    <t>Amount</t>
  </si>
  <si>
    <t>Target</t>
  </si>
  <si>
    <t>Sum of Amount</t>
  </si>
  <si>
    <t>Sum of Amount2</t>
  </si>
  <si>
    <t>Total Sale</t>
  </si>
  <si>
    <t>#070E0A</t>
  </si>
  <si>
    <t>#252253</t>
  </si>
  <si>
    <t>#55D9FB</t>
  </si>
  <si>
    <t>#B349D1</t>
  </si>
  <si>
    <t>Sum of Target</t>
  </si>
  <si>
    <t>D</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</si>
  <si>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</si>
  <si>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</si>
  <si>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</si>
  <si>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</si>
  <si>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</si>
  <si>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</si>
  <si>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</si>
  <si>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</si>
  <si>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</si>
  <si>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</si>
  <si>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</si>
  <si>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</si>
  <si>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</si>
  <si>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</si>
  <si>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</si>
  <si>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</si>
  <si>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</si>
  <si>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</si>
  <si>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</si>
  <si>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</si>
  <si>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</si>
  <si>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</si>
  <si>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</si>
  <si>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</si>
  <si>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Branch</t>
  </si>
  <si>
    <t>Count of POS2</t>
  </si>
  <si>
    <t>Count of Registration Status</t>
  </si>
  <si>
    <t>Count of Payment Method</t>
  </si>
  <si>
    <t>Line</t>
  </si>
  <si>
    <t>Circul</t>
  </si>
  <si>
    <t>∣</t>
  </si>
  <si>
    <t>Non-Circul</t>
  </si>
  <si>
    <t>●</t>
  </si>
  <si>
    <t>+</t>
  </si>
  <si>
    <t>Count</t>
  </si>
  <si>
    <t>Refunded Total</t>
  </si>
  <si>
    <t>Non-Registered Customer info Total</t>
  </si>
  <si>
    <t>Cancelld Total</t>
  </si>
  <si>
    <t>Paid Total</t>
  </si>
  <si>
    <t>Register Customer info Total</t>
  </si>
  <si>
    <t>Order assembled Total</t>
  </si>
  <si>
    <t>Branch Total</t>
  </si>
  <si>
    <t>Shipment Total</t>
  </si>
  <si>
    <t>Download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</si>
</sst>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43" formatCode="_ * #,##0.00_ ;_ * \-#,##0.00_ ;_ * &quot;-&quot;??_ ;_ @_ "/>
    <numFmt numFmtId="164" formatCode="_ * #,##0_ ;_ * \-#,##0_ ;_ * &quot;-&quot;??_ ;_ @_ "/>
    <numFmt numFmtId="165" formatCode="_ [$₹-4009]\ * #,##0_ ;_ [$₹-4009]\ * \-#,##0_ ;_ [$₹-4009]\ * &quot;-&quot;??_ ;_ @_ "/>
    <numFmt numFmtId="166" formatCode="_ &quot;₹&quot;\ * #,##0_ ;_ &quot;₹&quot;\ * \-#,##0_ ;_ &quot;₹&quot;\ * &quot;-&quot;??_ ;_ @_ "/>
  </numFmts>
  <fonts count="16">
    <font>
      <sz val="11"/>
      <color theme="1"/>
      <name val="Calibri"/>
      <family val="2"/>
      <scheme val="minor"/>
    </font>
    <font>
      <sz val="11"/>
      <color theme="1"/>
      <name val="Calibri"/>
      <family val="2"/>
      <scheme val="minor"/>
    </font>
    <font>
      <b/>
      <sz val="11"/>
      <color rgb="FFFFFFFF"/>
      <name val="Arial"/>
      <family val="2"/>
    </font>
    <font>
      <sz val="11"/>
      <name val="Calibri"/>
      <family val="2"/>
      <scheme val="minor"/>
    </font>
    <font>
      <b/>
      <sz val="11"/>
      <color theme="1"/>
      <name val="Calibri"/>
      <family val="2"/>
      <scheme val="minor"/>
    </font>
    <font>
      <sz val="11"/>
      <color theme="0"/>
      <name val="Calibri"/>
      <family val="2"/>
      <scheme val="minor"/>
    </font>
    <font>
      <sz val="11"/>
      <color theme="0"/>
      <name val="Constantia"/>
      <family val="1"/>
    </font>
    <font>
      <sz val="11"/>
      <color theme="1"/>
      <name val="Avenir"/>
    </font>
    <font>
      <sz val="11"/>
      <color theme="0"/>
      <name val="NSimSun"/>
      <family val="3"/>
    </font>
    <font>
      <sz val="11"/>
      <color rgb="FFFFFFFF"/>
      <name val="Arial"/>
      <family val="2"/>
    </font>
    <font>
      <sz val="11"/>
      <color theme="1"/>
      <name val="Arial"/>
      <family val="2"/>
    </font>
    <font>
      <sz val="11"/>
      <color theme="1"/>
      <name val="Arial Rounded MT Bold"/>
      <family val="2"/>
    </font>
    <font>
      <shadow/>
      <sz val="11"/>
      <color rgb="FF000000"/>
      <name val="NSimSun"/>
      <family val="3"/>
    </font>
    <font>
      <sz val="11"/>
      <color theme="1"/>
      <name val="NSimSun"/>
      <family val="3"/>
      <charset val="134"/>
    </font>
    <font>
      <sz val="11"/>
      <color theme="1"/>
      <name val="NSimSun"/>
      <family val="3"/>
    </font>
    <font>
      <sz val="12"/>
      <color theme="1"/>
      <name val="Calibri"/>
      <family val="2"/>
      <scheme val="minor"/>
    </font>
  </fonts>
  <fills count="24">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194AFE"/>
        <bgColor indexed="64"/>
      </patternFill>
    </fill>
    <fill>
      <patternFill patternType="solid">
        <fgColor rgb="FFD43260"/>
        <bgColor indexed="64"/>
      </patternFill>
    </fill>
    <fill>
      <patternFill patternType="solid">
        <fgColor rgb="FFB1F5F1"/>
        <bgColor indexed="64"/>
      </patternFill>
    </fill>
    <fill>
      <patternFill patternType="solid">
        <fgColor rgb="FF6921B5"/>
        <bgColor indexed="64"/>
      </patternFill>
    </fill>
    <fill>
      <patternFill patternType="solid">
        <fgColor rgb="FF1D1D3A"/>
        <bgColor indexed="64"/>
      </patternFill>
    </fill>
    <fill>
      <patternFill patternType="solid">
        <fgColor rgb="FF100D83"/>
        <bgColor indexed="64"/>
      </patternFill>
    </fill>
    <fill>
      <patternFill patternType="solid">
        <fgColor rgb="FF7417BD"/>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DA0D80"/>
        <bgColor theme="4" tint="0.79998168889431442"/>
      </patternFill>
    </fill>
    <fill>
      <patternFill patternType="solid">
        <fgColor rgb="FFDA0D80"/>
        <bgColor indexed="64"/>
      </patternFill>
    </fill>
    <fill>
      <patternFill patternType="solid">
        <fgColor rgb="FF070E0A"/>
        <bgColor indexed="64"/>
      </patternFill>
    </fill>
    <fill>
      <patternFill patternType="solid">
        <fgColor rgb="FF252253"/>
        <bgColor indexed="64"/>
      </patternFill>
    </fill>
    <fill>
      <patternFill patternType="solid">
        <fgColor rgb="FF55D9FB"/>
        <bgColor indexed="64"/>
      </patternFill>
    </fill>
    <fill>
      <patternFill patternType="solid">
        <fgColor rgb="FFB349D1"/>
        <bgColor indexed="64"/>
      </patternFill>
    </fill>
    <fill>
      <patternFill patternType="solid">
        <fgColor rgb="FF4472C4"/>
        <bgColor indexed="64"/>
      </patternFill>
    </fill>
    <fill>
      <patternFill patternType="solid">
        <fgColor rgb="FFECECEC"/>
        <bgColor indexed="64"/>
      </patternFill>
    </fill>
    <fill>
      <patternFill patternType="solid">
        <fgColor rgb="FFD9E2F3"/>
        <bgColor indexed="64"/>
      </patternFill>
    </fill>
    <fill>
      <patternFill patternType="solid">
        <fgColor theme="7" tint="0.79998168889431442"/>
        <bgColor indexed="64"/>
      </patternFill>
    </fill>
    <fill>
      <patternFill patternType="solid">
        <fgColor theme="6"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bottom style="thin">
        <color indexed="64"/>
      </bottom>
      <diagonal/>
    </border>
    <border>
      <left/>
      <right/>
      <top style="thin">
        <color theme="4" tint="0.39997558519241921"/>
      </top>
      <bottom/>
      <diagonal/>
    </border>
    <border>
      <left/>
      <right/>
      <top style="thin">
        <color theme="4"/>
      </top>
      <bottom style="thin">
        <color theme="4"/>
      </bottom>
      <diagonal/>
    </border>
  </borders>
  <cellStyleXfs count="4">
    <xf numFmtId="0" fontId="0"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74">
    <xf numFmtId="0" fontId="0" fillId="0" borderId="0" xfId="0"/>
    <xf numFmtId="3" fontId="0" fillId="0" borderId="0" xfId="0" applyNumberFormat="1"/>
    <xf numFmtId="0" fontId="0" fillId="0" borderId="0" xfId="0" applyAlignment="1">
      <alignment horizontal="center"/>
    </xf>
    <xf numFmtId="0" fontId="0" fillId="2" borderId="1" xfId="0" applyFill="1" applyBorder="1" applyAlignment="1">
      <alignment horizontal="center"/>
    </xf>
    <xf numFmtId="0" fontId="0" fillId="2" borderId="1" xfId="0" applyFill="1" applyBorder="1" applyAlignment="1">
      <alignment horizontal="center" vertical="center" wrapText="1"/>
    </xf>
    <xf numFmtId="0" fontId="0" fillId="2" borderId="1" xfId="0" applyFill="1" applyBorder="1" applyAlignment="1">
      <alignment horizontal="center" wrapText="1"/>
    </xf>
    <xf numFmtId="3" fontId="0" fillId="2" borderId="1" xfId="0" applyNumberFormat="1" applyFill="1" applyBorder="1" applyAlignment="1">
      <alignment horizontal="center" wrapText="1"/>
    </xf>
    <xf numFmtId="3" fontId="0" fillId="2" borderId="1" xfId="0" applyNumberFormat="1" applyFill="1" applyBorder="1" applyAlignment="1">
      <alignment horizontal="center" vertical="center" wrapText="1"/>
    </xf>
    <xf numFmtId="0" fontId="2" fillId="2" borderId="0" xfId="0" applyFont="1"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wrapText="1"/>
    </xf>
    <xf numFmtId="3" fontId="0" fillId="2" borderId="0" xfId="0" applyNumberFormat="1" applyFill="1" applyAlignment="1">
      <alignment horizontal="right" wrapText="1"/>
    </xf>
    <xf numFmtId="0" fontId="0" fillId="2" borderId="0" xfId="0" applyFill="1" applyAlignment="1">
      <alignment vertical="center" wrapText="1"/>
    </xf>
    <xf numFmtId="3" fontId="0" fillId="2" borderId="0" xfId="0" applyNumberFormat="1" applyFill="1" applyAlignment="1">
      <alignment horizontal="center" vertical="center" wrapText="1"/>
    </xf>
    <xf numFmtId="0" fontId="0" fillId="2" borderId="0" xfId="0" applyFill="1" applyAlignment="1">
      <alignment horizontal="right" wrapText="1"/>
    </xf>
    <xf numFmtId="0" fontId="0" fillId="3" borderId="0" xfId="0" applyFill="1"/>
    <xf numFmtId="0" fontId="0" fillId="0" borderId="0" xfId="0" pivotButton="1"/>
    <xf numFmtId="0" fontId="0" fillId="0" borderId="0" xfId="0" applyAlignment="1">
      <alignment horizontal="left"/>
    </xf>
    <xf numFmtId="10" fontId="0" fillId="0" borderId="0" xfId="0" applyNumberFormat="1"/>
    <xf numFmtId="9" fontId="0" fillId="0" borderId="0" xfId="1" applyFont="1" applyAlignment="1">
      <alignment horizontal="center"/>
    </xf>
    <xf numFmtId="1" fontId="0" fillId="0" borderId="0" xfId="0" applyNumberFormat="1"/>
    <xf numFmtId="9" fontId="0" fillId="0" borderId="0" xfId="0" applyNumberFormat="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164" fontId="0" fillId="0" borderId="0" xfId="2" applyNumberFormat="1" applyFont="1"/>
    <xf numFmtId="0" fontId="3" fillId="11" borderId="0" xfId="0" applyFont="1" applyFill="1" applyAlignment="1">
      <alignment horizontal="center"/>
    </xf>
    <xf numFmtId="9" fontId="3" fillId="11" borderId="0" xfId="1" applyFont="1" applyFill="1" applyAlignment="1">
      <alignment horizontal="center"/>
    </xf>
    <xf numFmtId="9" fontId="3" fillId="11" borderId="0" xfId="0" applyNumberFormat="1" applyFont="1" applyFill="1" applyAlignment="1">
      <alignment horizontal="center"/>
    </xf>
    <xf numFmtId="0" fontId="4" fillId="12" borderId="2" xfId="0" applyFont="1" applyFill="1" applyBorder="1"/>
    <xf numFmtId="164" fontId="0" fillId="0" borderId="0" xfId="0" applyNumberFormat="1"/>
    <xf numFmtId="0" fontId="0" fillId="0" borderId="0" xfId="0" applyAlignment="1">
      <alignment horizontal="left" indent="1"/>
    </xf>
    <xf numFmtId="0" fontId="0" fillId="2" borderId="0" xfId="0" applyFill="1"/>
    <xf numFmtId="0" fontId="0" fillId="2" borderId="3" xfId="0" applyFill="1" applyBorder="1"/>
    <xf numFmtId="9" fontId="0" fillId="0" borderId="0" xfId="1" applyFont="1"/>
    <xf numFmtId="0" fontId="4" fillId="13" borderId="2" xfId="0" applyFont="1" applyFill="1" applyBorder="1"/>
    <xf numFmtId="0" fontId="0" fillId="14" borderId="0" xfId="0" applyFill="1"/>
    <xf numFmtId="0" fontId="4" fillId="12" borderId="4" xfId="0" applyFont="1" applyFill="1" applyBorder="1" applyAlignment="1">
      <alignment horizontal="left"/>
    </xf>
    <xf numFmtId="0" fontId="6" fillId="3" borderId="0" xfId="0" applyFont="1" applyFill="1" applyAlignment="1">
      <alignment horizontal="left"/>
    </xf>
    <xf numFmtId="164" fontId="5" fillId="3" borderId="0" xfId="2" applyNumberFormat="1" applyFont="1" applyFill="1"/>
    <xf numFmtId="9" fontId="5" fillId="3" borderId="0" xfId="1" applyFont="1" applyFill="1"/>
    <xf numFmtId="164" fontId="5" fillId="3" borderId="0" xfId="0" applyNumberFormat="1" applyFont="1" applyFill="1"/>
    <xf numFmtId="10" fontId="5" fillId="3" borderId="0" xfId="0" applyNumberFormat="1" applyFont="1" applyFill="1"/>
    <xf numFmtId="165" fontId="5" fillId="3" borderId="0" xfId="2" applyNumberFormat="1" applyFont="1" applyFill="1"/>
    <xf numFmtId="0" fontId="7" fillId="3" borderId="0" xfId="0" applyFont="1" applyFill="1"/>
    <xf numFmtId="0" fontId="0" fillId="15" borderId="0" xfId="0" applyFill="1"/>
    <xf numFmtId="0" fontId="0" fillId="16" borderId="0" xfId="0" applyFill="1"/>
    <xf numFmtId="0" fontId="0" fillId="17" borderId="0" xfId="0" applyFill="1"/>
    <xf numFmtId="0" fontId="0" fillId="18" borderId="0" xfId="0" applyFill="1"/>
    <xf numFmtId="0" fontId="8" fillId="3" borderId="0" xfId="0" applyFont="1" applyFill="1"/>
    <xf numFmtId="0" fontId="9" fillId="19" borderId="0" xfId="0" applyFont="1" applyFill="1" applyAlignment="1">
      <alignment horizontal="center" vertical="center" wrapText="1"/>
    </xf>
    <xf numFmtId="0" fontId="10" fillId="20" borderId="0" xfId="0" applyFont="1" applyFill="1" applyAlignment="1">
      <alignment horizontal="center" vertical="center" wrapText="1"/>
    </xf>
    <xf numFmtId="0" fontId="10" fillId="21" borderId="0" xfId="0" applyFont="1" applyFill="1" applyAlignment="1">
      <alignment horizontal="center" vertical="center" wrapText="1"/>
    </xf>
    <xf numFmtId="0" fontId="0" fillId="0" borderId="0" xfId="0" applyAlignment="1">
      <alignment horizontal="center" vertical="center"/>
    </xf>
    <xf numFmtId="0" fontId="11" fillId="0" borderId="0" xfId="0" applyFont="1" applyAlignment="1">
      <alignment horizontal="center" vertical="center"/>
    </xf>
    <xf numFmtId="0" fontId="0" fillId="22" borderId="1" xfId="0" applyFill="1" applyBorder="1" applyAlignment="1">
      <alignment horizontal="left"/>
    </xf>
    <xf numFmtId="0" fontId="13" fillId="22" borderId="1" xfId="0" applyFont="1" applyFill="1" applyBorder="1"/>
    <xf numFmtId="0" fontId="12" fillId="22" borderId="1" xfId="0" applyFont="1" applyFill="1" applyBorder="1" applyAlignment="1">
      <alignment horizontal="center" vertical="center"/>
    </xf>
    <xf numFmtId="0" fontId="0" fillId="23" borderId="1" xfId="0" applyFill="1" applyBorder="1"/>
    <xf numFmtId="0" fontId="0" fillId="23" borderId="0" xfId="0" applyFill="1"/>
    <xf numFmtId="0" fontId="14" fillId="0" borderId="0" xfId="0" applyFont="1"/>
    <xf numFmtId="166" fontId="0" fillId="0" borderId="0" xfId="3" applyNumberFormat="1" applyFont="1"/>
    <xf numFmtId="0" fontId="4" fillId="0" borderId="0" xfId="0" applyFont="1"/>
    <xf numFmtId="0" fontId="4" fillId="0" borderId="2" xfId="0" applyFont="1" applyBorder="1"/>
    <xf numFmtId="0" fontId="4" fillId="0" borderId="5" xfId="0" applyFont="1" applyBorder="1"/>
    <xf numFmtId="9" fontId="15" fillId="0" borderId="1" xfId="1" applyFont="1" applyBorder="1"/>
    <xf numFmtId="166" fontId="5" fillId="0" borderId="0" xfId="3" applyNumberFormat="1" applyFont="1"/>
    <xf numFmtId="0" fontId="5" fillId="0" borderId="0" xfId="0" applyFont="1"/>
    <xf numFmtId="0" fontId="0" fillId="0" borderId="0" xfId="0" applyNumberFormat="1"/>
  </cellXfs>
  <cellStyles count="4">
    <cellStyle name="Comma" xfId="2" builtinId="3"/>
    <cellStyle name="Currency" xfId="3" builtinId="4"/>
    <cellStyle name="Normal" xfId="0" builtinId="0"/>
    <cellStyle name="Percent" xfId="1" builtinId="5"/>
  </cellStyles>
  <dxfs count="26">
    <dxf>
      <numFmt numFmtId="164" formatCode="_ * #,##0_ ;_ * \-#,##0_ ;_ * &quot;-&quot;??_ ;_ @_ "/>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color theme="0"/>
      </font>
    </dxf>
    <dxf>
      <fill>
        <patternFill patternType="solid">
          <bgColor theme="1"/>
        </patternFill>
      </fill>
    </dxf>
    <dxf>
      <numFmt numFmtId="164" formatCode="_ * #,##0_ ;_ * \-#,##0_ ;_ * &quot;-&quot;??_ ;_ @_ "/>
    </dxf>
    <dxf>
      <font>
        <name val="Constantia"/>
        <family val="1"/>
        <scheme val="none"/>
      </font>
    </dxf>
    <dxf>
      <numFmt numFmtId="13" formatCode="0%"/>
    </dxf>
    <dxf>
      <numFmt numFmtId="14" formatCode="0.00%"/>
    </dxf>
    <dxf>
      <numFmt numFmtId="1" formatCode="0"/>
    </dxf>
    <dxf>
      <numFmt numFmtId="13" formatCode="0%"/>
    </dxf>
    <dxf>
      <numFmt numFmtId="14" formatCode="0.00%"/>
    </dxf>
    <dxf>
      <numFmt numFmtId="1" formatCode="0"/>
    </dxf>
    <dxf>
      <numFmt numFmtId="13" formatCode="0%"/>
    </dxf>
    <dxf>
      <numFmt numFmtId="14" formatCode="0.00%"/>
    </dxf>
    <dxf>
      <numFmt numFmtId="1"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b/>
        <i val="0"/>
        <sz val="14"/>
        <color theme="0"/>
        <name val="Constantia"/>
        <family val="1"/>
        <scheme val="none"/>
      </font>
      <fill>
        <patternFill>
          <bgColor theme="1" tint="4.9989318521683403E-2"/>
        </patternFill>
      </fill>
    </dxf>
  </dxfs>
  <tableStyles count="1" defaultTableStyle="TableStyleMedium2" defaultPivotStyle="PivotStyleLight16">
    <tableStyle name="Slicer Style 1" pivot="0" table="0" count="2" xr9:uid="{07AA8160-44A4-45D4-840C-E025B169ABAC}">
      <tableStyleElement type="wholeTable" dxfId="25"/>
    </tableStyle>
  </tableStyles>
  <colors>
    <mruColors>
      <color rgb="FF9947F7"/>
      <color rgb="FF194AFE"/>
      <color rgb="FF070E0A"/>
      <color rgb="FFC23FD8"/>
      <color rgb="FF55D9FB"/>
      <color rgb="FFDC25FA"/>
      <color rgb="FF252253"/>
      <color rgb="FFDD115E"/>
      <color rgb="FFDA0D80"/>
      <color rgb="FFB349D1"/>
    </mruColors>
  </colors>
  <extLst>
    <ext xmlns:x14="http://schemas.microsoft.com/office/spreadsheetml/2009/9/main" uri="{46F421CA-312F-682f-3DD2-61675219B42D}">
      <x14:dxfs count="1">
        <dxf>
          <font>
            <b val="0"/>
            <i val="0"/>
            <sz val="12"/>
            <color theme="0"/>
            <name val="Dubai"/>
            <family val="2"/>
            <scheme val="none"/>
          </font>
          <fill>
            <patternFill>
              <bgColor rgb="FF194AFE"/>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606941259221519E-3"/>
          <c:y val="7.3456757282183635E-3"/>
          <c:w val="0.99603935554400613"/>
          <c:h val="0.99265429309991016"/>
        </c:manualLayout>
      </c:layout>
      <c:bubbleChart>
        <c:varyColors val="0"/>
        <c:ser>
          <c:idx val="0"/>
          <c:order val="0"/>
          <c:spPr>
            <a:gradFill flip="none" rotWithShape="1">
              <a:gsLst>
                <a:gs pos="0">
                  <a:srgbClr val="B1F5F1"/>
                </a:gs>
                <a:gs pos="56000">
                  <a:srgbClr val="6921B5"/>
                </a:gs>
              </a:gsLst>
              <a:lin ang="8100000" scaled="1"/>
              <a:tileRect/>
            </a:gradFill>
            <a:ln w="25400">
              <a:noFill/>
            </a:ln>
            <a:effectLst>
              <a:glow rad="228600">
                <a:schemeClr val="accent3">
                  <a:satMod val="175000"/>
                  <a:alpha val="40000"/>
                </a:schemeClr>
              </a:glow>
              <a:outerShdw blurRad="228600" dist="38100" sx="126000" sy="126000" algn="ctr" rotWithShape="0">
                <a:srgbClr val="D43260">
                  <a:alpha val="20000"/>
                </a:srgbClr>
              </a:outerShdw>
            </a:effectLst>
          </c:spPr>
          <c:invertIfNegative val="0"/>
          <c:dLbls>
            <c:dLbl>
              <c:idx val="0"/>
              <c:layout>
                <c:manualLayout>
                  <c:x val="-0.1153356197225391"/>
                  <c:y val="-2.7530006623361025E-2"/>
                </c:manualLayout>
              </c:layout>
              <c:tx>
                <c:rich>
                  <a:bodyPr/>
                  <a:lstStyle/>
                  <a:p>
                    <a:fld id="{A40B4D16-D593-490B-B5F0-F08E73B7F9A5}" type="CELLRANGE">
                      <a:rPr lang="en-US"/>
                      <a:pPr/>
                      <a:t>[CELLRANGE]</a:t>
                    </a:fld>
                    <a:endParaRPr lang="en-IN"/>
                  </a:p>
                </c:rich>
              </c:tx>
              <c:dLblPos val="r"/>
              <c:showLegendKey val="0"/>
              <c:showVal val="0"/>
              <c:showCatName val="0"/>
              <c:showSerName val="0"/>
              <c:showPercent val="0"/>
              <c:showBubbleSize val="0"/>
              <c:separator>.</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4DF6-4B39-BE84-34F1F020C010}"/>
                </c:ext>
              </c:extLst>
            </c:dLbl>
            <c:dLbl>
              <c:idx val="1"/>
              <c:layout>
                <c:manualLayout>
                  <c:x val="-0.10119436222310581"/>
                  <c:y val="-2.5027278748510032E-2"/>
                </c:manualLayout>
              </c:layout>
              <c:tx>
                <c:rich>
                  <a:bodyPr/>
                  <a:lstStyle/>
                  <a:p>
                    <a:fld id="{43ED8514-11FC-452C-96A8-BA907C2AE692}" type="CELLRANGE">
                      <a:rPr lang="en-US"/>
                      <a:pPr/>
                      <a:t>[CELLRANGE]</a:t>
                    </a:fld>
                    <a:endParaRPr lang="en-IN"/>
                  </a:p>
                </c:rich>
              </c:tx>
              <c:dLblPos val="r"/>
              <c:showLegendKey val="0"/>
              <c:showVal val="0"/>
              <c:showCatName val="0"/>
              <c:showSerName val="0"/>
              <c:showPercent val="0"/>
              <c:showBubbleSize val="0"/>
              <c:separator>.</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4DF6-4B39-BE84-34F1F020C010}"/>
                </c:ext>
              </c:extLst>
            </c:dLbl>
            <c:dLbl>
              <c:idx val="2"/>
              <c:layout>
                <c:manualLayout>
                  <c:x val="-8.0561266245597507E-2"/>
                  <c:y val="-1.2513639374254971E-2"/>
                </c:manualLayout>
              </c:layout>
              <c:tx>
                <c:rich>
                  <a:bodyPr/>
                  <a:lstStyle/>
                  <a:p>
                    <a:fld id="{6A275623-7CF8-4B93-8AC7-DEFFF30AD317}" type="CELLRANGE">
                      <a:rPr lang="en-US"/>
                      <a:pPr/>
                      <a:t>[CELLRANGE]</a:t>
                    </a:fld>
                    <a:endParaRPr lang="en-IN"/>
                  </a:p>
                </c:rich>
              </c:tx>
              <c:dLblPos val="r"/>
              <c:showLegendKey val="0"/>
              <c:showVal val="0"/>
              <c:showCatName val="0"/>
              <c:showSerName val="0"/>
              <c:showPercent val="0"/>
              <c:showBubbleSize val="0"/>
              <c:separator>.</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4DF6-4B39-BE84-34F1F020C010}"/>
                </c:ext>
              </c:extLst>
            </c:dLbl>
            <c:dLbl>
              <c:idx val="3"/>
              <c:layout>
                <c:manualLayout>
                  <c:x val="-0.1138074183418058"/>
                  <c:y val="-3.0032734498211928E-2"/>
                </c:manualLayout>
              </c:layout>
              <c:tx>
                <c:rich>
                  <a:bodyPr/>
                  <a:lstStyle/>
                  <a:p>
                    <a:fld id="{59A72584-9EBE-488C-A90F-B8CDD30AA47B}" type="CELLRANGE">
                      <a:rPr lang="en-US"/>
                      <a:pPr/>
                      <a:t>[CELLRANGE]</a:t>
                    </a:fld>
                    <a:endParaRPr lang="en-IN"/>
                  </a:p>
                </c:rich>
              </c:tx>
              <c:dLblPos val="r"/>
              <c:showLegendKey val="0"/>
              <c:showVal val="1"/>
              <c:showCatName val="0"/>
              <c:showSerName val="0"/>
              <c:showPercent val="0"/>
              <c:showBubbleSize val="0"/>
              <c:separator>.</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4DF6-4B39-BE84-34F1F020C010}"/>
                </c:ext>
              </c:extLst>
            </c:dLbl>
            <c:dLbl>
              <c:idx val="4"/>
              <c:layout>
                <c:manualLayout>
                  <c:x val="-8.3098921749383992E-2"/>
                  <c:y val="-2.0021822998807951E-2"/>
                </c:manualLayout>
              </c:layout>
              <c:tx>
                <c:rich>
                  <a:bodyPr/>
                  <a:lstStyle/>
                  <a:p>
                    <a:fld id="{EBC470F7-2790-4C8D-AB1F-67EAAF86DECD}" type="CELLRANGE">
                      <a:rPr lang="en-US"/>
                      <a:pPr/>
                      <a:t>[CELLRANGE]</a:t>
                    </a:fld>
                    <a:endParaRPr lang="en-IN"/>
                  </a:p>
                </c:rich>
              </c:tx>
              <c:dLblPos val="r"/>
              <c:showLegendKey val="0"/>
              <c:showVal val="1"/>
              <c:showCatName val="0"/>
              <c:showSerName val="0"/>
              <c:showPercent val="0"/>
              <c:showBubbleSize val="0"/>
              <c:separator>.</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4DF6-4B39-BE84-34F1F020C010}"/>
                </c:ext>
              </c:extLst>
            </c:dLbl>
            <c:dLbl>
              <c:idx val="5"/>
              <c:layout>
                <c:manualLayout>
                  <c:x val="-0.10211579389726463"/>
                  <c:y val="-2.0021822998807975E-2"/>
                </c:manualLayout>
              </c:layout>
              <c:tx>
                <c:rich>
                  <a:bodyPr/>
                  <a:lstStyle/>
                  <a:p>
                    <a:fld id="{43242E8B-EC96-4529-AE69-4076B885A446}" type="CELLRANGE">
                      <a:rPr lang="en-US"/>
                      <a:pPr/>
                      <a:t>[CELLRANGE]</a:t>
                    </a:fld>
                    <a:endParaRPr lang="en-IN"/>
                  </a:p>
                </c:rich>
              </c:tx>
              <c:dLblPos val="r"/>
              <c:showLegendKey val="0"/>
              <c:showVal val="0"/>
              <c:showCatName val="0"/>
              <c:showSerName val="0"/>
              <c:showPercent val="0"/>
              <c:showBubbleSize val="0"/>
              <c:separator>.</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4DF6-4B39-BE84-34F1F020C01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ambria Math" panose="02040503050406030204" pitchFamily="18" charset="0"/>
                    <a:ea typeface="Cambria Math" panose="02040503050406030204" pitchFamily="18" charset="0"/>
                    <a:cs typeface="Dubai" panose="020B0503030403030204" pitchFamily="34" charset="-78"/>
                  </a:defRPr>
                </a:pPr>
                <a:endParaRPr lang="en-US"/>
              </a:p>
            </c:txPr>
            <c:dLblPos val="ctr"/>
            <c:showLegendKey val="0"/>
            <c:showVal val="0"/>
            <c:showCatName val="0"/>
            <c:showSerName val="0"/>
            <c:showPercent val="0"/>
            <c:showBubbleSize val="0"/>
            <c:separator>.</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 1'!$B$23:$B$28</c:f>
              <c:numCache>
                <c:formatCode>General</c:formatCode>
                <c:ptCount val="6"/>
                <c:pt idx="0">
                  <c:v>1</c:v>
                </c:pt>
                <c:pt idx="1">
                  <c:v>7</c:v>
                </c:pt>
                <c:pt idx="2">
                  <c:v>4</c:v>
                </c:pt>
                <c:pt idx="3">
                  <c:v>2</c:v>
                </c:pt>
                <c:pt idx="4">
                  <c:v>6</c:v>
                </c:pt>
                <c:pt idx="5">
                  <c:v>5</c:v>
                </c:pt>
              </c:numCache>
            </c:numRef>
          </c:xVal>
          <c:yVal>
            <c:numRef>
              <c:f>'Pivot Table 1'!$C$23:$C$28</c:f>
              <c:numCache>
                <c:formatCode>General</c:formatCode>
                <c:ptCount val="6"/>
                <c:pt idx="0">
                  <c:v>3</c:v>
                </c:pt>
                <c:pt idx="1">
                  <c:v>2</c:v>
                </c:pt>
                <c:pt idx="2">
                  <c:v>1</c:v>
                </c:pt>
                <c:pt idx="3">
                  <c:v>8</c:v>
                </c:pt>
                <c:pt idx="4">
                  <c:v>6</c:v>
                </c:pt>
                <c:pt idx="5">
                  <c:v>9</c:v>
                </c:pt>
              </c:numCache>
            </c:numRef>
          </c:yVal>
          <c:bubbleSize>
            <c:numRef>
              <c:f>'Pivot Table 1'!$D$23:$D$28</c:f>
              <c:numCache>
                <c:formatCode>_ * #,##0_ ;_ * \-#,##0_ ;_ * "-"??_ ;_ @_ </c:formatCode>
                <c:ptCount val="6"/>
                <c:pt idx="0">
                  <c:v>177100</c:v>
                </c:pt>
                <c:pt idx="1">
                  <c:v>130234</c:v>
                </c:pt>
                <c:pt idx="2">
                  <c:v>61203</c:v>
                </c:pt>
                <c:pt idx="3">
                  <c:v>157385</c:v>
                </c:pt>
                <c:pt idx="4">
                  <c:v>77421</c:v>
                </c:pt>
                <c:pt idx="5">
                  <c:v>117536</c:v>
                </c:pt>
              </c:numCache>
            </c:numRef>
          </c:bubbleSize>
          <c:bubble3D val="0"/>
          <c:extLst>
            <c:ext xmlns:c15="http://schemas.microsoft.com/office/drawing/2012/chart" uri="{02D57815-91ED-43cb-92C2-25804820EDAC}">
              <c15:datalabelsRange>
                <c15:f>'Pivot Table 1'!$F$23:$F$28</c15:f>
                <c15:dlblRangeCache>
                  <c:ptCount val="6"/>
                  <c:pt idx="0">
                    <c:v>  </c:v>
                  </c:pt>
                  <c:pt idx="1">
                    <c:v> 1,30,234 </c:v>
                  </c:pt>
                  <c:pt idx="2">
                    <c:v> 61,203 </c:v>
                  </c:pt>
                  <c:pt idx="3">
                    <c:v> 1,57,385 </c:v>
                  </c:pt>
                  <c:pt idx="4">
                    <c:v> 77,421 </c:v>
                  </c:pt>
                  <c:pt idx="5">
                    <c:v> 1,17,536 </c:v>
                  </c:pt>
                </c15:dlblRangeCache>
              </c15:datalabelsRange>
            </c:ext>
            <c:ext xmlns:c16="http://schemas.microsoft.com/office/drawing/2014/chart" uri="{C3380CC4-5D6E-409C-BE32-E72D297353CC}">
              <c16:uniqueId val="{00000006-4DF6-4B39-BE84-34F1F020C010}"/>
            </c:ext>
          </c:extLst>
        </c:ser>
        <c:ser>
          <c:idx val="1"/>
          <c:order val="1"/>
          <c:tx>
            <c:v>MAX</c:v>
          </c:tx>
          <c:spPr>
            <a:gradFill>
              <a:gsLst>
                <a:gs pos="0">
                  <a:srgbClr val="B1F5F1"/>
                </a:gs>
                <a:gs pos="65000">
                  <a:srgbClr val="DD115E"/>
                </a:gs>
              </a:gsLst>
              <a:lin ang="8100000" scaled="1"/>
            </a:gradFill>
            <a:ln w="25400">
              <a:noFill/>
            </a:ln>
            <a:effectLst/>
          </c:spPr>
          <c:invertIfNegative val="0"/>
          <c:dLbls>
            <c:dLbl>
              <c:idx val="0"/>
              <c:layout>
                <c:manualLayout>
                  <c:x val="-0.13976995662151309"/>
                  <c:y val="-3.3616660521517343E-2"/>
                </c:manualLayout>
              </c:layout>
              <c:tx>
                <c:rich>
                  <a:bodyPr rot="0" spcFirstLastPara="1" vertOverflow="overflow" horzOverflow="overflow" vert="horz" wrap="square" lIns="38100" tIns="19050" rIns="38100" bIns="19050" anchor="ctr" anchorCtr="1">
                    <a:noAutofit/>
                  </a:bodyPr>
                  <a:lstStyle/>
                  <a:p>
                    <a:pPr>
                      <a:defRPr sz="1800" b="0" i="0" u="none" strike="noStrike" kern="1200" baseline="0">
                        <a:solidFill>
                          <a:schemeClr val="bg1"/>
                        </a:solidFill>
                        <a:latin typeface="Cambria Math" panose="02040503050406030204" pitchFamily="18" charset="0"/>
                        <a:ea typeface="Cambria Math" panose="02040503050406030204" pitchFamily="18" charset="0"/>
                        <a:cs typeface="Dubai" panose="020B0503030403030204" pitchFamily="34" charset="-78"/>
                      </a:defRPr>
                    </a:pPr>
                    <a:fld id="{BB8E12CB-0B60-452E-B462-EFF0BFFB85D6}" type="CELLRANGE">
                      <a:rPr lang="en-US"/>
                      <a:pPr>
                        <a:defRPr sz="1800">
                          <a:solidFill>
                            <a:schemeClr val="bg1"/>
                          </a:solidFill>
                          <a:latin typeface="Cambria Math" panose="02040503050406030204" pitchFamily="18" charset="0"/>
                          <a:ea typeface="Cambria Math" panose="02040503050406030204" pitchFamily="18" charset="0"/>
                          <a:cs typeface="Dubai" panose="020B0503030403030204" pitchFamily="34" charset="-78"/>
                        </a:defRPr>
                      </a:pPr>
                      <a:t>[CELLRANGE]</a:t>
                    </a:fld>
                    <a:endParaRPr lang="en-IN"/>
                  </a:p>
                </c:rich>
              </c:tx>
              <c:spPr>
                <a:noFill/>
                <a:ln>
                  <a:noFill/>
                </a:ln>
                <a:effectLst/>
              </c:spPr>
              <c:txPr>
                <a:bodyPr rot="0" spcFirstLastPara="1" vertOverflow="overflow" horzOverflow="overflow" vert="horz" wrap="square" lIns="38100" tIns="19050" rIns="38100" bIns="19050" anchor="ctr" anchorCtr="1">
                  <a:noAutofit/>
                </a:bodyPr>
                <a:lstStyle/>
                <a:p>
                  <a:pPr>
                    <a:defRPr sz="1800" b="0" i="0" u="none" strike="noStrike" kern="1200" baseline="0">
                      <a:solidFill>
                        <a:schemeClr val="bg1"/>
                      </a:solidFill>
                      <a:latin typeface="Cambria Math" panose="02040503050406030204" pitchFamily="18" charset="0"/>
                      <a:ea typeface="Cambria Math" panose="02040503050406030204" pitchFamily="18" charset="0"/>
                      <a:cs typeface="Dubai" panose="020B0503030403030204" pitchFamily="34" charset="-78"/>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3047017810302583"/>
                      <c:h val="8.5868301056957294E-2"/>
                    </c:manualLayout>
                  </c15:layout>
                  <c15:dlblFieldTable/>
                  <c15:showDataLabelsRange val="1"/>
                </c:ext>
                <c:ext xmlns:c16="http://schemas.microsoft.com/office/drawing/2014/chart" uri="{C3380CC4-5D6E-409C-BE32-E72D297353CC}">
                  <c16:uniqueId val="{00000007-4DF6-4B39-BE84-34F1F020C010}"/>
                </c:ext>
              </c:extLst>
            </c:dLbl>
            <c:dLbl>
              <c:idx val="1"/>
              <c:layout>
                <c:manualLayout>
                  <c:x val="-0.12428964847466971"/>
                  <c:y val="-3.8995456267983432E-2"/>
                </c:manualLayout>
              </c:layout>
              <c:tx>
                <c:rich>
                  <a:bodyPr/>
                  <a:lstStyle/>
                  <a:p>
                    <a:fld id="{372F3C12-7F33-4AD2-BFD0-89564BE33B3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DF6-4B39-BE84-34F1F020C010}"/>
                </c:ext>
              </c:extLst>
            </c:dLbl>
            <c:dLbl>
              <c:idx val="2"/>
              <c:tx>
                <c:rich>
                  <a:bodyPr/>
                  <a:lstStyle/>
                  <a:p>
                    <a:fld id="{C70432F4-D4C2-4134-BCD3-29C2C9718B9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DF6-4B39-BE84-34F1F020C010}"/>
                </c:ext>
              </c:extLst>
            </c:dLbl>
            <c:dLbl>
              <c:idx val="3"/>
              <c:tx>
                <c:rich>
                  <a:bodyPr/>
                  <a:lstStyle/>
                  <a:p>
                    <a:fld id="{1F0C9B0A-9C96-4B03-9684-8ABB89499F9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DF6-4B39-BE84-34F1F020C010}"/>
                </c:ext>
              </c:extLst>
            </c:dLbl>
            <c:dLbl>
              <c:idx val="4"/>
              <c:tx>
                <c:rich>
                  <a:bodyPr/>
                  <a:lstStyle/>
                  <a:p>
                    <a:fld id="{94CBD963-D363-421A-8C49-49671731A43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DF6-4B39-BE84-34F1F020C010}"/>
                </c:ext>
              </c:extLst>
            </c:dLbl>
            <c:dLbl>
              <c:idx val="5"/>
              <c:layout>
                <c:manualLayout>
                  <c:x val="-0.1372701556473411"/>
                  <c:y val="-2.7817918861562308E-2"/>
                </c:manualLayout>
              </c:layout>
              <c:tx>
                <c:rich>
                  <a:bodyPr/>
                  <a:lstStyle/>
                  <a:p>
                    <a:fld id="{1F273AAA-14D7-4988-BADF-041901C4A8B8}" type="CELLRANGE">
                      <a:rPr lang="en-US"/>
                      <a:pPr/>
                      <a:t>[CELLRANGE]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F6-4B39-BE84-34F1F020C010}"/>
                </c:ext>
              </c:extLst>
            </c:dLbl>
            <c:spPr>
              <a:noFill/>
              <a:ln>
                <a:noFill/>
              </a:ln>
              <a:effectLst/>
            </c:spPr>
            <c:txPr>
              <a:bodyPr rot="0" spcFirstLastPara="1" vertOverflow="overflow" horzOverflow="overflow" vert="horz" wrap="square" lIns="38100" tIns="19050" rIns="38100" bIns="19050" anchor="ctr" anchorCtr="1">
                <a:spAutoFit/>
              </a:bodyPr>
              <a:lstStyle/>
              <a:p>
                <a:pPr>
                  <a:defRPr sz="1800" b="0" i="0" u="none" strike="noStrike" kern="1200" baseline="0">
                    <a:solidFill>
                      <a:schemeClr val="bg1"/>
                    </a:solidFill>
                    <a:latin typeface="Cambria Math" panose="02040503050406030204" pitchFamily="18" charset="0"/>
                    <a:ea typeface="Cambria Math" panose="02040503050406030204" pitchFamily="18" charset="0"/>
                    <a:cs typeface="Dubai" panose="020B0503030403030204" pitchFamily="34" charset="-78"/>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 1'!$B$23:$B$28</c:f>
              <c:numCache>
                <c:formatCode>General</c:formatCode>
                <c:ptCount val="6"/>
                <c:pt idx="0">
                  <c:v>1</c:v>
                </c:pt>
                <c:pt idx="1">
                  <c:v>7</c:v>
                </c:pt>
                <c:pt idx="2">
                  <c:v>4</c:v>
                </c:pt>
                <c:pt idx="3">
                  <c:v>2</c:v>
                </c:pt>
                <c:pt idx="4">
                  <c:v>6</c:v>
                </c:pt>
                <c:pt idx="5">
                  <c:v>5</c:v>
                </c:pt>
              </c:numCache>
            </c:numRef>
          </c:xVal>
          <c:yVal>
            <c:numRef>
              <c:f>'Pivot Table 1'!$C$23:$C$28</c:f>
              <c:numCache>
                <c:formatCode>General</c:formatCode>
                <c:ptCount val="6"/>
                <c:pt idx="0">
                  <c:v>3</c:v>
                </c:pt>
                <c:pt idx="1">
                  <c:v>2</c:v>
                </c:pt>
                <c:pt idx="2">
                  <c:v>1</c:v>
                </c:pt>
                <c:pt idx="3">
                  <c:v>8</c:v>
                </c:pt>
                <c:pt idx="4">
                  <c:v>6</c:v>
                </c:pt>
                <c:pt idx="5">
                  <c:v>9</c:v>
                </c:pt>
              </c:numCache>
            </c:numRef>
          </c:yVal>
          <c:bubbleSize>
            <c:numRef>
              <c:f>'Pivot Table 1'!$E$23:$E$28</c:f>
              <c:numCache>
                <c:formatCode>General</c:formatCode>
                <c:ptCount val="6"/>
                <c:pt idx="0">
                  <c:v>177100</c:v>
                </c:pt>
                <c:pt idx="1">
                  <c:v>0</c:v>
                </c:pt>
                <c:pt idx="2">
                  <c:v>0</c:v>
                </c:pt>
                <c:pt idx="3">
                  <c:v>0</c:v>
                </c:pt>
                <c:pt idx="4">
                  <c:v>0</c:v>
                </c:pt>
                <c:pt idx="5" formatCode="_ * #,##0_ ;_ * \-#,##0_ ;_ * &quot;-&quot;??_ ;_ @_ ">
                  <c:v>0</c:v>
                </c:pt>
              </c:numCache>
            </c:numRef>
          </c:bubbleSize>
          <c:bubble3D val="0"/>
          <c:extLst>
            <c:ext xmlns:c15="http://schemas.microsoft.com/office/drawing/2012/chart" uri="{02D57815-91ED-43cb-92C2-25804820EDAC}">
              <c15:datalabelsRange>
                <c15:f>'Pivot Table 1'!$E$23:$E$28</c15:f>
                <c15:dlblRangeCache>
                  <c:ptCount val="6"/>
                  <c:pt idx="0">
                    <c:v>177100</c:v>
                  </c:pt>
                  <c:pt idx="5">
                    <c:v>  </c:v>
                  </c:pt>
                </c15:dlblRangeCache>
              </c15:datalabelsRange>
            </c:ext>
            <c:ext xmlns:c16="http://schemas.microsoft.com/office/drawing/2014/chart" uri="{C3380CC4-5D6E-409C-BE32-E72D297353CC}">
              <c16:uniqueId val="{0000000D-4DF6-4B39-BE84-34F1F020C010}"/>
            </c:ext>
          </c:extLst>
        </c:ser>
        <c:dLbls>
          <c:showLegendKey val="0"/>
          <c:showVal val="0"/>
          <c:showCatName val="0"/>
          <c:showSerName val="0"/>
          <c:showPercent val="0"/>
          <c:showBubbleSize val="0"/>
        </c:dLbls>
        <c:bubbleScale val="90"/>
        <c:showNegBubbles val="0"/>
        <c:axId val="558990088"/>
        <c:axId val="558996568"/>
      </c:bubbleChart>
      <c:valAx>
        <c:axId val="558990088"/>
        <c:scaling>
          <c:orientation val="minMax"/>
          <c:max val="10"/>
          <c:min val="0"/>
        </c:scaling>
        <c:delete val="1"/>
        <c:axPos val="b"/>
        <c:numFmt formatCode="General" sourceLinked="1"/>
        <c:majorTickMark val="none"/>
        <c:minorTickMark val="none"/>
        <c:tickLblPos val="nextTo"/>
        <c:crossAx val="558996568"/>
        <c:crosses val="autoZero"/>
        <c:crossBetween val="midCat"/>
      </c:valAx>
      <c:valAx>
        <c:axId val="558996568"/>
        <c:scaling>
          <c:orientation val="minMax"/>
          <c:max val="10.5"/>
          <c:min val="0"/>
        </c:scaling>
        <c:delete val="1"/>
        <c:axPos val="l"/>
        <c:numFmt formatCode="General" sourceLinked="1"/>
        <c:majorTickMark val="none"/>
        <c:minorTickMark val="none"/>
        <c:tickLblPos val="nextTo"/>
        <c:crossAx val="558990088"/>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Analysis.xlsx]Pivot Table 1!PivotTable1</c:name>
    <c:fmtId val="7"/>
  </c:pivotSource>
  <c:chart>
    <c:autoTitleDeleted val="0"/>
    <c:pivotFmts>
      <c:pivotFmt>
        <c:idx val="0"/>
        <c:spPr>
          <a:gradFill flip="none" rotWithShape="1">
            <a:gsLst>
              <a:gs pos="36000">
                <a:srgbClr val="194AFE"/>
              </a:gs>
              <a:gs pos="100000">
                <a:schemeClr val="tx1"/>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cap="rnd" cmpd="sng">
            <a:solidFill>
              <a:schemeClr val="bg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6000">
                <a:srgbClr val="194AFE"/>
              </a:gs>
              <a:gs pos="100000">
                <a:schemeClr val="tx1"/>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50800" cap="rnd" cmpd="sng">
            <a:solidFill>
              <a:schemeClr val="bg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36000">
                <a:srgbClr val="194AFE"/>
              </a:gs>
              <a:gs pos="100000">
                <a:schemeClr val="tx1"/>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cmpd="sng">
            <a:gradFill>
              <a:gsLst>
                <a:gs pos="0">
                  <a:srgbClr val="194AFE"/>
                </a:gs>
                <a:gs pos="100000">
                  <a:schemeClr val="tx1"/>
                </a:gs>
              </a:gsLst>
              <a:lin ang="5400000" scaled="1"/>
            </a:gradFill>
            <a:round/>
          </a:ln>
          <a:effectLst/>
        </c:spPr>
        <c:marker>
          <c:symbol val="circle"/>
          <c:size val="5"/>
          <c:spPr>
            <a:gradFill>
              <a:gsLst>
                <a:gs pos="0">
                  <a:srgbClr val="194AFE"/>
                </a:gs>
                <a:gs pos="100000">
                  <a:schemeClr val="tx1"/>
                </a:gs>
              </a:gsLst>
              <a:lin ang="5400000" scaled="1"/>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 1'!$U$3</c:f>
              <c:strCache>
                <c:ptCount val="1"/>
                <c:pt idx="0">
                  <c:v>Sum of Income</c:v>
                </c:pt>
              </c:strCache>
            </c:strRef>
          </c:tx>
          <c:spPr>
            <a:gradFill flip="none" rotWithShape="1">
              <a:gsLst>
                <a:gs pos="36000">
                  <a:srgbClr val="194AFE"/>
                </a:gs>
                <a:gs pos="100000">
                  <a:schemeClr val="tx1"/>
                </a:gs>
              </a:gsLst>
              <a:lin ang="5400000" scaled="1"/>
              <a:tileRect/>
            </a:gradFill>
            <a:ln>
              <a:noFill/>
            </a:ln>
            <a:effectLst/>
          </c:spPr>
          <c:cat>
            <c:strRef>
              <c:f>'Pivot Table 1'!$T$4:$T$16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1'!$U$4:$U$16</c:f>
              <c:numCache>
                <c:formatCode>_ * #,##0_ ;_ * \-#,##0_ ;_ * "-"??_ ;_ @_ </c:formatCode>
                <c:ptCount val="12"/>
                <c:pt idx="0">
                  <c:v>64934</c:v>
                </c:pt>
                <c:pt idx="1">
                  <c:v>58642</c:v>
                </c:pt>
                <c:pt idx="2">
                  <c:v>57631</c:v>
                </c:pt>
                <c:pt idx="3">
                  <c:v>58951</c:v>
                </c:pt>
                <c:pt idx="4">
                  <c:v>60546</c:v>
                </c:pt>
                <c:pt idx="5">
                  <c:v>55608</c:v>
                </c:pt>
                <c:pt idx="6">
                  <c:v>57631</c:v>
                </c:pt>
                <c:pt idx="7">
                  <c:v>60977</c:v>
                </c:pt>
                <c:pt idx="8">
                  <c:v>59906</c:v>
                </c:pt>
                <c:pt idx="9">
                  <c:v>66177</c:v>
                </c:pt>
                <c:pt idx="10">
                  <c:v>62245</c:v>
                </c:pt>
                <c:pt idx="11">
                  <c:v>57631</c:v>
                </c:pt>
              </c:numCache>
            </c:numRef>
          </c:val>
          <c:extLst>
            <c:ext xmlns:c16="http://schemas.microsoft.com/office/drawing/2014/chart" uri="{C3380CC4-5D6E-409C-BE32-E72D297353CC}">
              <c16:uniqueId val="{00000000-F62D-49BD-B055-0BB7C84CDEDB}"/>
            </c:ext>
          </c:extLst>
        </c:ser>
        <c:dLbls>
          <c:showLegendKey val="0"/>
          <c:showVal val="0"/>
          <c:showCatName val="0"/>
          <c:showSerName val="0"/>
          <c:showPercent val="0"/>
          <c:showBubbleSize val="0"/>
        </c:dLbls>
        <c:axId val="438826784"/>
        <c:axId val="438829304"/>
      </c:areaChart>
      <c:lineChart>
        <c:grouping val="stacked"/>
        <c:varyColors val="0"/>
        <c:ser>
          <c:idx val="1"/>
          <c:order val="1"/>
          <c:tx>
            <c:strRef>
              <c:f>'Pivot Table 1'!$V$3</c:f>
              <c:strCache>
                <c:ptCount val="1"/>
                <c:pt idx="0">
                  <c:v>Sum of Income2</c:v>
                </c:pt>
              </c:strCache>
            </c:strRef>
          </c:tx>
          <c:spPr>
            <a:ln w="38100" cap="rnd" cmpd="sng">
              <a:gradFill>
                <a:gsLst>
                  <a:gs pos="0">
                    <a:srgbClr val="194AFE"/>
                  </a:gs>
                  <a:gs pos="100000">
                    <a:schemeClr val="tx1"/>
                  </a:gs>
                </a:gsLst>
                <a:lin ang="5400000" scaled="1"/>
              </a:gradFill>
              <a:round/>
            </a:ln>
            <a:effectLst/>
          </c:spPr>
          <c:marker>
            <c:symbol val="circle"/>
            <c:size val="5"/>
            <c:spPr>
              <a:gradFill>
                <a:gsLst>
                  <a:gs pos="0">
                    <a:srgbClr val="194AFE"/>
                  </a:gs>
                  <a:gs pos="100000">
                    <a:schemeClr val="tx1"/>
                  </a:gs>
                </a:gsLst>
                <a:lin ang="5400000" scaled="1"/>
              </a:gradFill>
              <a:ln w="9525">
                <a:solidFill>
                  <a:schemeClr val="accent2"/>
                </a:solidFill>
              </a:ln>
              <a:effectLst/>
            </c:spPr>
          </c:marker>
          <c:cat>
            <c:strRef>
              <c:f>'Pivot Table 1'!$T$4:$T$16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1'!$V$4:$V$16</c:f>
              <c:numCache>
                <c:formatCode>_ * #,##0_ ;_ * \-#,##0_ ;_ * "-"??_ ;_ @_ </c:formatCode>
                <c:ptCount val="12"/>
                <c:pt idx="0">
                  <c:v>64934</c:v>
                </c:pt>
                <c:pt idx="1">
                  <c:v>58642</c:v>
                </c:pt>
                <c:pt idx="2">
                  <c:v>57631</c:v>
                </c:pt>
                <c:pt idx="3">
                  <c:v>58951</c:v>
                </c:pt>
                <c:pt idx="4">
                  <c:v>60546</c:v>
                </c:pt>
                <c:pt idx="5">
                  <c:v>55608</c:v>
                </c:pt>
                <c:pt idx="6">
                  <c:v>57631</c:v>
                </c:pt>
                <c:pt idx="7">
                  <c:v>60977</c:v>
                </c:pt>
                <c:pt idx="8">
                  <c:v>59906</c:v>
                </c:pt>
                <c:pt idx="9">
                  <c:v>66177</c:v>
                </c:pt>
                <c:pt idx="10">
                  <c:v>62245</c:v>
                </c:pt>
                <c:pt idx="11">
                  <c:v>57631</c:v>
                </c:pt>
              </c:numCache>
            </c:numRef>
          </c:val>
          <c:smooth val="0"/>
          <c:extLst>
            <c:ext xmlns:c16="http://schemas.microsoft.com/office/drawing/2014/chart" uri="{C3380CC4-5D6E-409C-BE32-E72D297353CC}">
              <c16:uniqueId val="{00000001-F62D-49BD-B055-0BB7C84CDEDB}"/>
            </c:ext>
          </c:extLst>
        </c:ser>
        <c:dLbls>
          <c:showLegendKey val="0"/>
          <c:showVal val="0"/>
          <c:showCatName val="0"/>
          <c:showSerName val="0"/>
          <c:showPercent val="0"/>
          <c:showBubbleSize val="0"/>
        </c:dLbls>
        <c:marker val="1"/>
        <c:smooth val="0"/>
        <c:axId val="801203816"/>
        <c:axId val="801200216"/>
      </c:lineChart>
      <c:catAx>
        <c:axId val="43882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8829304"/>
        <c:crosses val="autoZero"/>
        <c:auto val="1"/>
        <c:lblAlgn val="ctr"/>
        <c:lblOffset val="100"/>
        <c:noMultiLvlLbl val="0"/>
      </c:catAx>
      <c:valAx>
        <c:axId val="438829304"/>
        <c:scaling>
          <c:orientation val="minMax"/>
        </c:scaling>
        <c:delete val="1"/>
        <c:axPos val="l"/>
        <c:numFmt formatCode="_ * #,##0_ ;_ * \-#,##0_ ;_ * &quot;-&quot;??_ ;_ @_ " sourceLinked="1"/>
        <c:majorTickMark val="none"/>
        <c:minorTickMark val="none"/>
        <c:tickLblPos val="nextTo"/>
        <c:crossAx val="438826784"/>
        <c:crosses val="autoZero"/>
        <c:crossBetween val="between"/>
      </c:valAx>
      <c:valAx>
        <c:axId val="801200216"/>
        <c:scaling>
          <c:orientation val="minMax"/>
        </c:scaling>
        <c:delete val="1"/>
        <c:axPos val="r"/>
        <c:numFmt formatCode="_ * #,##0_ ;_ * \-#,##0_ ;_ * &quot;-&quot;??_ ;_ @_ " sourceLinked="1"/>
        <c:majorTickMark val="out"/>
        <c:minorTickMark val="none"/>
        <c:tickLblPos val="nextTo"/>
        <c:crossAx val="801203816"/>
        <c:crosses val="max"/>
        <c:crossBetween val="between"/>
      </c:valAx>
      <c:catAx>
        <c:axId val="801203816"/>
        <c:scaling>
          <c:orientation val="minMax"/>
        </c:scaling>
        <c:delete val="1"/>
        <c:axPos val="b"/>
        <c:numFmt formatCode="General" sourceLinked="1"/>
        <c:majorTickMark val="out"/>
        <c:minorTickMark val="none"/>
        <c:tickLblPos val="nextTo"/>
        <c:crossAx val="8012002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Analysis.xlsx]Pivot Table 1!PivotTable3</c:name>
    <c:fmtId val="11"/>
  </c:pivotSource>
  <c:chart>
    <c:autoTitleDeleted val="1"/>
    <c:pivotFmts>
      <c:pivotFmt>
        <c:idx val="0"/>
        <c:spPr>
          <a:gradFill flip="none" rotWithShape="1">
            <a:gsLst>
              <a:gs pos="0">
                <a:srgbClr val="00B050"/>
              </a:gs>
              <a:gs pos="100000">
                <a:schemeClr val="tx1"/>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00B050"/>
              </a:gs>
              <a:gs pos="100000">
                <a:schemeClr val="tx1"/>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B050"/>
              </a:gs>
              <a:gs pos="100000">
                <a:schemeClr val="tx1"/>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99767455158876"/>
          <c:y val="5.3744688546606911E-2"/>
          <c:w val="0.70600232544841124"/>
          <c:h val="0.89251062290678618"/>
        </c:manualLayout>
      </c:layout>
      <c:barChart>
        <c:barDir val="bar"/>
        <c:grouping val="clustered"/>
        <c:varyColors val="0"/>
        <c:ser>
          <c:idx val="0"/>
          <c:order val="0"/>
          <c:tx>
            <c:strRef>
              <c:f>'Pivot Table 1'!$AB$3</c:f>
              <c:strCache>
                <c:ptCount val="1"/>
                <c:pt idx="0">
                  <c:v>Total</c:v>
                </c:pt>
              </c:strCache>
            </c:strRef>
          </c:tx>
          <c:spPr>
            <a:gradFill flip="none" rotWithShape="1">
              <a:gsLst>
                <a:gs pos="0">
                  <a:srgbClr val="00B050"/>
                </a:gs>
                <a:gs pos="100000">
                  <a:schemeClr val="tx1"/>
                </a:gs>
              </a:gsLst>
              <a:lin ang="0" scaled="1"/>
              <a:tileRect/>
            </a:gradFill>
            <a:ln>
              <a:noFill/>
            </a:ln>
            <a:effectLst/>
          </c:spPr>
          <c:invertIfNegative val="0"/>
          <c:cat>
            <c:strRef>
              <c:f>'Pivot Table 1'!$AA$4:$AA$16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1'!$AB$4:$AB$16</c:f>
              <c:numCache>
                <c:formatCode>General</c:formatCode>
                <c:ptCount val="12"/>
                <c:pt idx="0">
                  <c:v>12988</c:v>
                </c:pt>
                <c:pt idx="1">
                  <c:v>11729</c:v>
                </c:pt>
                <c:pt idx="2">
                  <c:v>11527</c:v>
                </c:pt>
                <c:pt idx="3">
                  <c:v>11791</c:v>
                </c:pt>
                <c:pt idx="4">
                  <c:v>12109</c:v>
                </c:pt>
                <c:pt idx="5">
                  <c:v>11122</c:v>
                </c:pt>
                <c:pt idx="6">
                  <c:v>11527</c:v>
                </c:pt>
                <c:pt idx="7">
                  <c:v>12193</c:v>
                </c:pt>
                <c:pt idx="8">
                  <c:v>11981</c:v>
                </c:pt>
                <c:pt idx="9">
                  <c:v>13235</c:v>
                </c:pt>
                <c:pt idx="10">
                  <c:v>12450</c:v>
                </c:pt>
                <c:pt idx="11">
                  <c:v>11527</c:v>
                </c:pt>
              </c:numCache>
            </c:numRef>
          </c:val>
          <c:extLst>
            <c:ext xmlns:c16="http://schemas.microsoft.com/office/drawing/2014/chart" uri="{C3380CC4-5D6E-409C-BE32-E72D297353CC}">
              <c16:uniqueId val="{00000000-8F2F-40EE-9794-3261B287DCF1}"/>
            </c:ext>
          </c:extLst>
        </c:ser>
        <c:dLbls>
          <c:showLegendKey val="0"/>
          <c:showVal val="0"/>
          <c:showCatName val="0"/>
          <c:showSerName val="0"/>
          <c:showPercent val="0"/>
          <c:showBubbleSize val="0"/>
        </c:dLbls>
        <c:gapWidth val="182"/>
        <c:axId val="810071464"/>
        <c:axId val="810075424"/>
      </c:barChart>
      <c:catAx>
        <c:axId val="810071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810075424"/>
        <c:crosses val="autoZero"/>
        <c:auto val="1"/>
        <c:lblAlgn val="ctr"/>
        <c:lblOffset val="100"/>
        <c:noMultiLvlLbl val="0"/>
      </c:catAx>
      <c:valAx>
        <c:axId val="810075424"/>
        <c:scaling>
          <c:orientation val="minMax"/>
        </c:scaling>
        <c:delete val="1"/>
        <c:axPos val="b"/>
        <c:numFmt formatCode="General" sourceLinked="1"/>
        <c:majorTickMark val="none"/>
        <c:minorTickMark val="none"/>
        <c:tickLblPos val="nextTo"/>
        <c:crossAx val="810071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100000">
                  <a:srgbClr val="1D1D3A"/>
                </a:gs>
                <a:gs pos="0">
                  <a:srgbClr val="9947F5"/>
                </a:gs>
              </a:gsLst>
              <a:path path="circle">
                <a:fillToRect l="100000" t="100000"/>
              </a:path>
              <a:tileRect r="-100000" b="-100000"/>
            </a:gradFill>
            <a:ln w="63500">
              <a:solidFill>
                <a:schemeClr val="tx1"/>
              </a:solidFill>
            </a:ln>
          </c:spPr>
          <c:explosion val="26"/>
          <c:dPt>
            <c:idx val="0"/>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1-151B-4D4A-870B-DD8E5DAB09A8}"/>
              </c:ext>
            </c:extLst>
          </c:dPt>
          <c:dPt>
            <c:idx val="1"/>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3-151B-4D4A-870B-DD8E5DAB09A8}"/>
              </c:ext>
            </c:extLst>
          </c:dPt>
          <c:dPt>
            <c:idx val="2"/>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5-151B-4D4A-870B-DD8E5DAB09A8}"/>
              </c:ext>
            </c:extLst>
          </c:dPt>
          <c:dPt>
            <c:idx val="3"/>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7-151B-4D4A-870B-DD8E5DAB09A8}"/>
              </c:ext>
            </c:extLst>
          </c:dPt>
          <c:dPt>
            <c:idx val="4"/>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9-151B-4D4A-870B-DD8E5DAB09A8}"/>
              </c:ext>
            </c:extLst>
          </c:dPt>
          <c:dPt>
            <c:idx val="5"/>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B-151B-4D4A-870B-DD8E5DAB09A8}"/>
              </c:ext>
            </c:extLst>
          </c:dPt>
          <c:dPt>
            <c:idx val="6"/>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D-151B-4D4A-870B-DD8E5DAB09A8}"/>
              </c:ext>
            </c:extLst>
          </c:dPt>
          <c:dPt>
            <c:idx val="7"/>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0F-151B-4D4A-870B-DD8E5DAB09A8}"/>
              </c:ext>
            </c:extLst>
          </c:dPt>
          <c:dPt>
            <c:idx val="8"/>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1-151B-4D4A-870B-DD8E5DAB09A8}"/>
              </c:ext>
            </c:extLst>
          </c:dPt>
          <c:dPt>
            <c:idx val="9"/>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3-151B-4D4A-870B-DD8E5DAB09A8}"/>
              </c:ext>
            </c:extLst>
          </c:dPt>
          <c:dPt>
            <c:idx val="10"/>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5-151B-4D4A-870B-DD8E5DAB09A8}"/>
              </c:ext>
            </c:extLst>
          </c:dPt>
          <c:dPt>
            <c:idx val="11"/>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7-151B-4D4A-870B-DD8E5DAB09A8}"/>
              </c:ext>
            </c:extLst>
          </c:dPt>
          <c:dPt>
            <c:idx val="12"/>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9-151B-4D4A-870B-DD8E5DAB09A8}"/>
              </c:ext>
            </c:extLst>
          </c:dPt>
          <c:dPt>
            <c:idx val="13"/>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B-151B-4D4A-870B-DD8E5DAB09A8}"/>
              </c:ext>
            </c:extLst>
          </c:dPt>
          <c:dPt>
            <c:idx val="14"/>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D-151B-4D4A-870B-DD8E5DAB09A8}"/>
              </c:ext>
            </c:extLst>
          </c:dPt>
          <c:dPt>
            <c:idx val="15"/>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1F-151B-4D4A-870B-DD8E5DAB09A8}"/>
              </c:ext>
            </c:extLst>
          </c:dPt>
          <c:dPt>
            <c:idx val="16"/>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1-151B-4D4A-870B-DD8E5DAB09A8}"/>
              </c:ext>
            </c:extLst>
          </c:dPt>
          <c:dPt>
            <c:idx val="17"/>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3-151B-4D4A-870B-DD8E5DAB09A8}"/>
              </c:ext>
            </c:extLst>
          </c:dPt>
          <c:dPt>
            <c:idx val="18"/>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5-151B-4D4A-870B-DD8E5DAB09A8}"/>
              </c:ext>
            </c:extLst>
          </c:dPt>
          <c:dPt>
            <c:idx val="19"/>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7-151B-4D4A-870B-DD8E5DAB09A8}"/>
              </c:ext>
            </c:extLst>
          </c:dPt>
          <c:dPt>
            <c:idx val="20"/>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9-151B-4D4A-870B-DD8E5DAB09A8}"/>
              </c:ext>
            </c:extLst>
          </c:dPt>
          <c:dPt>
            <c:idx val="21"/>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B-151B-4D4A-870B-DD8E5DAB09A8}"/>
              </c:ext>
            </c:extLst>
          </c:dPt>
          <c:dPt>
            <c:idx val="22"/>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D-151B-4D4A-870B-DD8E5DAB09A8}"/>
              </c:ext>
            </c:extLst>
          </c:dPt>
          <c:dPt>
            <c:idx val="23"/>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2F-151B-4D4A-870B-DD8E5DAB09A8}"/>
              </c:ext>
            </c:extLst>
          </c:dPt>
          <c:dPt>
            <c:idx val="24"/>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1-151B-4D4A-870B-DD8E5DAB09A8}"/>
              </c:ext>
            </c:extLst>
          </c:dPt>
          <c:dPt>
            <c:idx val="25"/>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3-151B-4D4A-870B-DD8E5DAB09A8}"/>
              </c:ext>
            </c:extLst>
          </c:dPt>
          <c:dPt>
            <c:idx val="26"/>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5-151B-4D4A-870B-DD8E5DAB09A8}"/>
              </c:ext>
            </c:extLst>
          </c:dPt>
          <c:dPt>
            <c:idx val="27"/>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7-151B-4D4A-870B-DD8E5DAB09A8}"/>
              </c:ext>
            </c:extLst>
          </c:dPt>
          <c:dPt>
            <c:idx val="28"/>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9-151B-4D4A-870B-DD8E5DAB09A8}"/>
              </c:ext>
            </c:extLst>
          </c:dPt>
          <c:dPt>
            <c:idx val="29"/>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B-151B-4D4A-870B-DD8E5DAB09A8}"/>
              </c:ext>
            </c:extLst>
          </c:dPt>
          <c:dPt>
            <c:idx val="30"/>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D-151B-4D4A-870B-DD8E5DAB09A8}"/>
              </c:ext>
            </c:extLst>
          </c:dPt>
          <c:dPt>
            <c:idx val="31"/>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3F-151B-4D4A-870B-DD8E5DAB09A8}"/>
              </c:ext>
            </c:extLst>
          </c:dPt>
          <c:dPt>
            <c:idx val="32"/>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1-151B-4D4A-870B-DD8E5DAB09A8}"/>
              </c:ext>
            </c:extLst>
          </c:dPt>
          <c:dPt>
            <c:idx val="33"/>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3-151B-4D4A-870B-DD8E5DAB09A8}"/>
              </c:ext>
            </c:extLst>
          </c:dPt>
          <c:dPt>
            <c:idx val="34"/>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5-151B-4D4A-870B-DD8E5DAB09A8}"/>
              </c:ext>
            </c:extLst>
          </c:dPt>
          <c:dPt>
            <c:idx val="35"/>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7-151B-4D4A-870B-DD8E5DAB09A8}"/>
              </c:ext>
            </c:extLst>
          </c:dPt>
          <c:dPt>
            <c:idx val="36"/>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9-151B-4D4A-870B-DD8E5DAB09A8}"/>
              </c:ext>
            </c:extLst>
          </c:dPt>
          <c:dPt>
            <c:idx val="37"/>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B-151B-4D4A-870B-DD8E5DAB09A8}"/>
              </c:ext>
            </c:extLst>
          </c:dPt>
          <c:dPt>
            <c:idx val="38"/>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D-151B-4D4A-870B-DD8E5DAB09A8}"/>
              </c:ext>
            </c:extLst>
          </c:dPt>
          <c:dPt>
            <c:idx val="39"/>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4F-151B-4D4A-870B-DD8E5DAB09A8}"/>
              </c:ext>
            </c:extLst>
          </c:dPt>
          <c:dPt>
            <c:idx val="40"/>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1-151B-4D4A-870B-DD8E5DAB09A8}"/>
              </c:ext>
            </c:extLst>
          </c:dPt>
          <c:dPt>
            <c:idx val="41"/>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3-151B-4D4A-870B-DD8E5DAB09A8}"/>
              </c:ext>
            </c:extLst>
          </c:dPt>
          <c:dPt>
            <c:idx val="42"/>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5-151B-4D4A-870B-DD8E5DAB09A8}"/>
              </c:ext>
            </c:extLst>
          </c:dPt>
          <c:dPt>
            <c:idx val="43"/>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7-151B-4D4A-870B-DD8E5DAB09A8}"/>
              </c:ext>
            </c:extLst>
          </c:dPt>
          <c:dPt>
            <c:idx val="44"/>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9-151B-4D4A-870B-DD8E5DAB09A8}"/>
              </c:ext>
            </c:extLst>
          </c:dPt>
          <c:dPt>
            <c:idx val="45"/>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B-151B-4D4A-870B-DD8E5DAB09A8}"/>
              </c:ext>
            </c:extLst>
          </c:dPt>
          <c:dPt>
            <c:idx val="46"/>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D-151B-4D4A-870B-DD8E5DAB09A8}"/>
              </c:ext>
            </c:extLst>
          </c:dPt>
          <c:dPt>
            <c:idx val="47"/>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5F-151B-4D4A-870B-DD8E5DAB09A8}"/>
              </c:ext>
            </c:extLst>
          </c:dPt>
          <c:dPt>
            <c:idx val="48"/>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61-151B-4D4A-870B-DD8E5DAB09A8}"/>
              </c:ext>
            </c:extLst>
          </c:dPt>
          <c:dPt>
            <c:idx val="49"/>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63-151B-4D4A-870B-DD8E5DAB09A8}"/>
              </c:ext>
            </c:extLst>
          </c:dPt>
          <c:dPt>
            <c:idx val="50"/>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65-151B-4D4A-870B-DD8E5DAB09A8}"/>
              </c:ext>
            </c:extLst>
          </c:dPt>
          <c:dPt>
            <c:idx val="51"/>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67-151B-4D4A-870B-DD8E5DAB09A8}"/>
              </c:ext>
            </c:extLst>
          </c:dPt>
          <c:dPt>
            <c:idx val="52"/>
            <c:bubble3D val="0"/>
            <c:spPr>
              <a:gradFill flip="none" rotWithShape="1">
                <a:gsLst>
                  <a:gs pos="100000">
                    <a:srgbClr val="1D1D3A"/>
                  </a:gs>
                  <a:gs pos="0">
                    <a:srgbClr val="9947F5"/>
                  </a:gs>
                </a:gsLst>
                <a:path path="circle">
                  <a:fillToRect l="100000" t="100000"/>
                </a:path>
                <a:tileRect r="-100000" b="-100000"/>
              </a:gradFill>
              <a:ln w="63500">
                <a:solidFill>
                  <a:schemeClr val="tx1"/>
                </a:solidFill>
              </a:ln>
              <a:effectLst/>
            </c:spPr>
            <c:extLst>
              <c:ext xmlns:c16="http://schemas.microsoft.com/office/drawing/2014/chart" uri="{C3380CC4-5D6E-409C-BE32-E72D297353CC}">
                <c16:uniqueId val="{00000069-151B-4D4A-870B-DD8E5DAB09A8}"/>
              </c:ext>
            </c:extLst>
          </c:dPt>
          <c:val>
            <c:numLit>
              <c:formatCode>General</c:formatCode>
              <c:ptCount val="5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numLit>
          </c:val>
          <c:extLst>
            <c:ext xmlns:c16="http://schemas.microsoft.com/office/drawing/2014/chart" uri="{C3380CC4-5D6E-409C-BE32-E72D297353CC}">
              <c16:uniqueId val="{0000006A-151B-4D4A-870B-DD8E5DAB09A8}"/>
            </c:ext>
          </c:extLst>
        </c:ser>
        <c:dLbls>
          <c:showLegendKey val="0"/>
          <c:showVal val="0"/>
          <c:showCatName val="0"/>
          <c:showSerName val="0"/>
          <c:showPercent val="0"/>
          <c:showBubbleSize val="0"/>
          <c:showLeaderLines val="1"/>
        </c:dLbls>
        <c:firstSliceAng val="0"/>
        <c:holeSize val="57"/>
      </c:doughnutChart>
      <c:doughnutChart>
        <c:varyColors val="1"/>
        <c:ser>
          <c:idx val="1"/>
          <c:order val="1"/>
          <c:tx>
            <c:v>PERCENTAGES</c:v>
          </c:tx>
          <c:explosion val="2"/>
          <c:dPt>
            <c:idx val="0"/>
            <c:bubble3D val="0"/>
            <c:spPr>
              <a:solidFill>
                <a:srgbClr val="1D1D3A">
                  <a:alpha val="0"/>
                </a:srgbClr>
              </a:solidFill>
              <a:ln w="19050">
                <a:noFill/>
              </a:ln>
              <a:effectLst/>
            </c:spPr>
            <c:extLst>
              <c:ext xmlns:c16="http://schemas.microsoft.com/office/drawing/2014/chart" uri="{C3380CC4-5D6E-409C-BE32-E72D297353CC}">
                <c16:uniqueId val="{0000006C-151B-4D4A-870B-DD8E5DAB09A8}"/>
              </c:ext>
            </c:extLst>
          </c:dPt>
          <c:dPt>
            <c:idx val="1"/>
            <c:bubble3D val="0"/>
            <c:spPr>
              <a:solidFill>
                <a:schemeClr val="tx1">
                  <a:alpha val="75000"/>
                </a:schemeClr>
              </a:solidFill>
              <a:ln w="19050">
                <a:noFill/>
              </a:ln>
              <a:effectLst/>
            </c:spPr>
            <c:extLst>
              <c:ext xmlns:c16="http://schemas.microsoft.com/office/drawing/2014/chart" uri="{C3380CC4-5D6E-409C-BE32-E72D297353CC}">
                <c16:uniqueId val="{0000006E-151B-4D4A-870B-DD8E5DAB09A8}"/>
              </c:ext>
            </c:extLst>
          </c:dPt>
          <c:val>
            <c:numRef>
              <c:f>'Pivot Table 1'!$L$3:$M$3</c:f>
              <c:numCache>
                <c:formatCode>0%</c:formatCode>
                <c:ptCount val="2"/>
                <c:pt idx="0">
                  <c:v>0.80192828823537265</c:v>
                </c:pt>
                <c:pt idx="1">
                  <c:v>0.19807171176462735</c:v>
                </c:pt>
              </c:numCache>
            </c:numRef>
          </c:val>
          <c:extLst>
            <c:ext xmlns:c16="http://schemas.microsoft.com/office/drawing/2014/chart" uri="{C3380CC4-5D6E-409C-BE32-E72D297353CC}">
              <c16:uniqueId val="{0000006F-151B-4D4A-870B-DD8E5DAB09A8}"/>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Analysis.xlsx]Pivot Table 1!PivotTable7</c:name>
    <c:fmtId val="17"/>
  </c:pivotSource>
  <c:chart>
    <c:autoTitleDeleted val="0"/>
    <c:pivotFmts>
      <c:pivotFmt>
        <c:idx val="0"/>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innerShdw blurRad="114300">
              <a:prstClr val="black"/>
            </a:innerShdw>
          </a:effectLst>
        </c:spPr>
      </c:pivotFmt>
      <c:pivotFmt>
        <c:idx val="4"/>
        <c:spPr>
          <a:solidFill>
            <a:schemeClr val="accent1"/>
          </a:solidFill>
          <a:ln w="19050">
            <a:solidFill>
              <a:schemeClr val="lt1"/>
            </a:solidFill>
          </a:ln>
          <a:effectLst>
            <a:innerShdw blurRad="114300">
              <a:prstClr val="black"/>
            </a:innerShdw>
          </a:effectLst>
        </c:spPr>
      </c:pivotFmt>
      <c:pivotFmt>
        <c:idx val="5"/>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innerShdw blurRad="114300">
              <a:prstClr val="black"/>
            </a:innerShdw>
          </a:effectLst>
        </c:spPr>
      </c:pivotFmt>
      <c:pivotFmt>
        <c:idx val="7"/>
        <c:spPr>
          <a:solidFill>
            <a:schemeClr val="accent1"/>
          </a:solidFill>
          <a:ln w="19050">
            <a:solidFill>
              <a:schemeClr val="lt1"/>
            </a:solidFill>
          </a:ln>
          <a:effectLst>
            <a:innerShdw blurRad="114300">
              <a:prstClr val="black"/>
            </a:innerShdw>
          </a:effectLst>
        </c:spPr>
      </c:pivotFmt>
      <c:pivotFmt>
        <c:idx val="8"/>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innerShdw blurRad="114300">
              <a:prstClr val="black"/>
            </a:innerShdw>
          </a:effectLst>
        </c:spPr>
      </c:pivotFmt>
      <c:pivotFmt>
        <c:idx val="10"/>
        <c:spPr>
          <a:solidFill>
            <a:schemeClr val="accent1"/>
          </a:solidFill>
          <a:ln w="19050">
            <a:solidFill>
              <a:schemeClr val="lt1"/>
            </a:solidFill>
          </a:ln>
          <a:effectLst>
            <a:innerShdw blurRad="114300">
              <a:prstClr val="black"/>
            </a:innerShdw>
          </a:effectLst>
        </c:spPr>
      </c:pivotFmt>
      <c:pivotFmt>
        <c:idx val="11"/>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innerShdw blurRad="114300">
              <a:prstClr val="black"/>
            </a:innerShdw>
          </a:effectLst>
        </c:spPr>
      </c:pivotFmt>
      <c:pivotFmt>
        <c:idx val="13"/>
        <c:spPr>
          <a:solidFill>
            <a:schemeClr val="accent1"/>
          </a:solidFill>
          <a:ln w="19050">
            <a:solidFill>
              <a:schemeClr val="lt1"/>
            </a:solidFill>
          </a:ln>
          <a:effectLst>
            <a:innerShdw blurRad="114300">
              <a:prstClr val="black"/>
            </a:innerShdw>
          </a:effectLst>
        </c:spPr>
      </c:pivotFmt>
    </c:pivotFmts>
    <c:plotArea>
      <c:layout/>
      <c:doughnutChart>
        <c:varyColors val="1"/>
        <c:ser>
          <c:idx val="0"/>
          <c:order val="0"/>
          <c:tx>
            <c:strRef>
              <c:f>'Pivot Table 1'!$K$21</c:f>
              <c:strCache>
                <c:ptCount val="1"/>
                <c:pt idx="0">
                  <c:v>Sum of Income</c:v>
                </c:pt>
              </c:strCache>
            </c:strRef>
          </c:tx>
          <c:spPr>
            <a:effectLst>
              <a:innerShdw blurRad="114300">
                <a:prstClr val="black"/>
              </a:innerShdw>
            </a:effectLst>
          </c:spPr>
          <c:dPt>
            <c:idx val="0"/>
            <c:bubble3D val="0"/>
            <c:spPr>
              <a:solidFill>
                <a:schemeClr val="accent1"/>
              </a:solidFill>
              <a:ln w="19050">
                <a:solidFill>
                  <a:schemeClr val="lt1"/>
                </a:solidFill>
              </a:ln>
              <a:effectLst>
                <a:innerShdw blurRad="114300">
                  <a:prstClr val="black"/>
                </a:innerShdw>
              </a:effectLst>
            </c:spPr>
            <c:extLst>
              <c:ext xmlns:c16="http://schemas.microsoft.com/office/drawing/2014/chart" uri="{C3380CC4-5D6E-409C-BE32-E72D297353CC}">
                <c16:uniqueId val="{00000001-5B1D-4476-ADB7-91A095990827}"/>
              </c:ext>
            </c:extLst>
          </c:dPt>
          <c:dPt>
            <c:idx val="1"/>
            <c:bubble3D val="0"/>
            <c:spPr>
              <a:solidFill>
                <a:schemeClr val="accent2"/>
              </a:solidFill>
              <a:ln w="19050">
                <a:solidFill>
                  <a:schemeClr val="lt1"/>
                </a:solidFill>
              </a:ln>
              <a:effectLst>
                <a:innerShdw blurRad="114300">
                  <a:prstClr val="black"/>
                </a:innerShdw>
              </a:effectLst>
            </c:spPr>
            <c:extLst>
              <c:ext xmlns:c16="http://schemas.microsoft.com/office/drawing/2014/chart" uri="{C3380CC4-5D6E-409C-BE32-E72D297353CC}">
                <c16:uniqueId val="{00000003-5B1D-4476-ADB7-91A095990827}"/>
              </c:ext>
            </c:extLst>
          </c:dPt>
          <c:cat>
            <c:strRef>
              <c:f>'Pivot Table 1'!$J$22:$J$24</c:f>
              <c:strCache>
                <c:ptCount val="2"/>
                <c:pt idx="0">
                  <c:v>B2B</c:v>
                </c:pt>
                <c:pt idx="1">
                  <c:v>B2C</c:v>
                </c:pt>
              </c:strCache>
            </c:strRef>
          </c:cat>
          <c:val>
            <c:numRef>
              <c:f>'Pivot Table 1'!$K$22:$K$24</c:f>
              <c:numCache>
                <c:formatCode>General</c:formatCode>
                <c:ptCount val="2"/>
                <c:pt idx="0">
                  <c:v>459821</c:v>
                </c:pt>
                <c:pt idx="1">
                  <c:v>261058</c:v>
                </c:pt>
              </c:numCache>
            </c:numRef>
          </c:val>
          <c:extLst>
            <c:ext xmlns:c16="http://schemas.microsoft.com/office/drawing/2014/chart" uri="{C3380CC4-5D6E-409C-BE32-E72D297353CC}">
              <c16:uniqueId val="{00000004-5B1D-4476-ADB7-91A095990827}"/>
            </c:ext>
          </c:extLst>
        </c:ser>
        <c:ser>
          <c:idx val="1"/>
          <c:order val="1"/>
          <c:tx>
            <c:strRef>
              <c:f>'Pivot Table 1'!$L$21</c:f>
              <c:strCache>
                <c:ptCount val="1"/>
                <c:pt idx="0">
                  <c:v>Sum of Income2</c:v>
                </c:pt>
              </c:strCache>
            </c:strRef>
          </c:tx>
          <c:spPr>
            <a:effectLst>
              <a:innerShdw blurRad="114300">
                <a:prstClr val="black"/>
              </a:innerShdw>
            </a:effectLst>
          </c:spPr>
          <c:dPt>
            <c:idx val="0"/>
            <c:bubble3D val="0"/>
            <c:spPr>
              <a:solidFill>
                <a:schemeClr val="accent1"/>
              </a:solidFill>
              <a:ln w="19050">
                <a:solidFill>
                  <a:schemeClr val="lt1"/>
                </a:solidFill>
              </a:ln>
              <a:effectLst>
                <a:innerShdw blurRad="114300">
                  <a:prstClr val="black"/>
                </a:innerShdw>
              </a:effectLst>
            </c:spPr>
            <c:extLst>
              <c:ext xmlns:c16="http://schemas.microsoft.com/office/drawing/2014/chart" uri="{C3380CC4-5D6E-409C-BE32-E72D297353CC}">
                <c16:uniqueId val="{00000006-5B1D-4476-ADB7-91A095990827}"/>
              </c:ext>
            </c:extLst>
          </c:dPt>
          <c:dPt>
            <c:idx val="1"/>
            <c:bubble3D val="0"/>
            <c:spPr>
              <a:solidFill>
                <a:schemeClr val="accent2"/>
              </a:solidFill>
              <a:ln w="19050">
                <a:solidFill>
                  <a:schemeClr val="lt1"/>
                </a:solidFill>
              </a:ln>
              <a:effectLst>
                <a:innerShdw blurRad="114300">
                  <a:prstClr val="black"/>
                </a:innerShdw>
              </a:effectLst>
            </c:spPr>
            <c:extLst>
              <c:ext xmlns:c16="http://schemas.microsoft.com/office/drawing/2014/chart" uri="{C3380CC4-5D6E-409C-BE32-E72D297353CC}">
                <c16:uniqueId val="{00000008-5B1D-4476-ADB7-91A095990827}"/>
              </c:ext>
            </c:extLst>
          </c:dPt>
          <c:cat>
            <c:strRef>
              <c:f>'Pivot Table 1'!$J$22:$J$24</c:f>
              <c:strCache>
                <c:ptCount val="2"/>
                <c:pt idx="0">
                  <c:v>B2B</c:v>
                </c:pt>
                <c:pt idx="1">
                  <c:v>B2C</c:v>
                </c:pt>
              </c:strCache>
            </c:strRef>
          </c:cat>
          <c:val>
            <c:numRef>
              <c:f>'Pivot Table 1'!$L$22:$L$24</c:f>
              <c:numCache>
                <c:formatCode>0.00%</c:formatCode>
                <c:ptCount val="2"/>
                <c:pt idx="0">
                  <c:v>0.63786155512922416</c:v>
                </c:pt>
                <c:pt idx="1">
                  <c:v>0.36213844487077584</c:v>
                </c:pt>
              </c:numCache>
            </c:numRef>
          </c:val>
          <c:extLst>
            <c:ext xmlns:c16="http://schemas.microsoft.com/office/drawing/2014/chart" uri="{C3380CC4-5D6E-409C-BE32-E72D297353CC}">
              <c16:uniqueId val="{00000009-5B1D-4476-ADB7-91A09599082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 2'!$F$4:$F$9</c:f>
              <c:strCache>
                <c:ptCount val="1"/>
                <c:pt idx="0">
                  <c:v>Brazil Canada Egypt Russia United Kingdom USA</c:v>
                </c:pt>
              </c:strCache>
            </c:strRef>
          </c:tx>
          <c:spPr>
            <a:gradFill flip="none" rotWithShape="1">
              <a:gsLst>
                <a:gs pos="96000">
                  <a:srgbClr val="DA0D80"/>
                </a:gs>
                <a:gs pos="20000">
                  <a:srgbClr val="FF0000"/>
                </a:gs>
              </a:gsLst>
              <a:lin ang="0" scaled="1"/>
              <a:tileRect/>
            </a:gradFill>
            <a:ln>
              <a:noFill/>
            </a:ln>
            <a:effectLst/>
          </c:spPr>
          <c:invertIfNegative val="0"/>
          <c:cat>
            <c:numRef>
              <c:f>'Pivot Table 2'!$H$4</c:f>
              <c:numCache>
                <c:formatCode>0%</c:formatCode>
                <c:ptCount val="1"/>
                <c:pt idx="0">
                  <c:v>9.1225666495404464E-2</c:v>
                </c:pt>
              </c:numCache>
            </c:numRef>
          </c:cat>
          <c:val>
            <c:numRef>
              <c:f>'Pivot Table 2'!$H$5</c:f>
              <c:numCache>
                <c:formatCode>0%</c:formatCode>
                <c:ptCount val="1"/>
                <c:pt idx="0">
                  <c:v>9.2541395161706855E-2</c:v>
                </c:pt>
              </c:numCache>
            </c:numRef>
          </c:val>
          <c:extLst>
            <c:ext xmlns:c16="http://schemas.microsoft.com/office/drawing/2014/chart" uri="{C3380CC4-5D6E-409C-BE32-E72D297353CC}">
              <c16:uniqueId val="{00000000-774D-4BA3-BF3C-9BC27EC3B60B}"/>
            </c:ext>
          </c:extLst>
        </c:ser>
        <c:ser>
          <c:idx val="1"/>
          <c:order val="1"/>
          <c:tx>
            <c:strRef>
              <c:f>'Pivot Table 2'!$F$6</c:f>
              <c:strCache>
                <c:ptCount val="1"/>
                <c:pt idx="0">
                  <c:v>Egypt</c:v>
                </c:pt>
              </c:strCache>
            </c:strRef>
          </c:tx>
          <c:spPr>
            <a:gradFill flip="none" rotWithShape="1">
              <a:gsLst>
                <a:gs pos="100000">
                  <a:srgbClr val="194AFE"/>
                </a:gs>
                <a:gs pos="0">
                  <a:srgbClr val="252253"/>
                </a:gs>
              </a:gsLst>
              <a:lin ang="0" scaled="1"/>
              <a:tileRect/>
            </a:gradFill>
            <a:ln>
              <a:noFill/>
            </a:ln>
            <a:effectLst/>
          </c:spPr>
          <c:invertIfNegative val="0"/>
          <c:cat>
            <c:numRef>
              <c:f>'Pivot Table 2'!$H$4</c:f>
              <c:numCache>
                <c:formatCode>0%</c:formatCode>
                <c:ptCount val="1"/>
                <c:pt idx="0">
                  <c:v>9.1225666495404464E-2</c:v>
                </c:pt>
              </c:numCache>
            </c:numRef>
          </c:cat>
          <c:val>
            <c:numRef>
              <c:f>'Pivot Table 2'!$H$6</c:f>
              <c:numCache>
                <c:formatCode>0%</c:formatCode>
                <c:ptCount val="1"/>
                <c:pt idx="0">
                  <c:v>0.26838418189676966</c:v>
                </c:pt>
              </c:numCache>
            </c:numRef>
          </c:val>
          <c:extLst>
            <c:ext xmlns:c16="http://schemas.microsoft.com/office/drawing/2014/chart" uri="{C3380CC4-5D6E-409C-BE32-E72D297353CC}">
              <c16:uniqueId val="{00000001-774D-4BA3-BF3C-9BC27EC3B60B}"/>
            </c:ext>
          </c:extLst>
        </c:ser>
        <c:ser>
          <c:idx val="2"/>
          <c:order val="2"/>
          <c:tx>
            <c:strRef>
              <c:f>'Pivot Table 2'!$F$7</c:f>
              <c:strCache>
                <c:ptCount val="1"/>
                <c:pt idx="0">
                  <c:v>Russia</c:v>
                </c:pt>
              </c:strCache>
            </c:strRef>
          </c:tx>
          <c:spPr>
            <a:gradFill flip="none" rotWithShape="1">
              <a:gsLst>
                <a:gs pos="96000">
                  <a:srgbClr val="00B050"/>
                </a:gs>
                <a:gs pos="0">
                  <a:srgbClr val="FFFF00"/>
                </a:gs>
              </a:gsLst>
              <a:lin ang="0" scaled="1"/>
              <a:tileRect/>
            </a:gradFill>
            <a:ln>
              <a:noFill/>
            </a:ln>
            <a:effectLst/>
          </c:spPr>
          <c:invertIfNegative val="0"/>
          <c:dPt>
            <c:idx val="0"/>
            <c:invertIfNegative val="0"/>
            <c:bubble3D val="0"/>
            <c:spPr>
              <a:gradFill flip="none" rotWithShape="1">
                <a:gsLst>
                  <a:gs pos="96000">
                    <a:srgbClr val="00B050"/>
                  </a:gs>
                  <a:gs pos="0">
                    <a:srgbClr val="FFFF00"/>
                  </a:gs>
                </a:gsLst>
                <a:lin ang="0" scaled="1"/>
                <a:tileRect/>
              </a:gradFill>
              <a:ln>
                <a:noFill/>
              </a:ln>
              <a:effectLst/>
            </c:spPr>
            <c:extLst>
              <c:ext xmlns:c16="http://schemas.microsoft.com/office/drawing/2014/chart" uri="{C3380CC4-5D6E-409C-BE32-E72D297353CC}">
                <c16:uniqueId val="{00000003-774D-4BA3-BF3C-9BC27EC3B60B}"/>
              </c:ext>
            </c:extLst>
          </c:dPt>
          <c:cat>
            <c:numRef>
              <c:f>'Pivot Table 2'!$H$4</c:f>
              <c:numCache>
                <c:formatCode>0%</c:formatCode>
                <c:ptCount val="1"/>
                <c:pt idx="0">
                  <c:v>9.1225666495404464E-2</c:v>
                </c:pt>
              </c:numCache>
            </c:numRef>
          </c:cat>
          <c:val>
            <c:numRef>
              <c:f>'Pivot Table 2'!$H$7</c:f>
              <c:numCache>
                <c:formatCode>0%</c:formatCode>
                <c:ptCount val="1"/>
                <c:pt idx="0">
                  <c:v>0.22564746627086069</c:v>
                </c:pt>
              </c:numCache>
            </c:numRef>
          </c:val>
          <c:extLst>
            <c:ext xmlns:c16="http://schemas.microsoft.com/office/drawing/2014/chart" uri="{C3380CC4-5D6E-409C-BE32-E72D297353CC}">
              <c16:uniqueId val="{00000004-774D-4BA3-BF3C-9BC27EC3B60B}"/>
            </c:ext>
          </c:extLst>
        </c:ser>
        <c:ser>
          <c:idx val="3"/>
          <c:order val="3"/>
          <c:tx>
            <c:strRef>
              <c:f>'Pivot Table 2'!$F$8</c:f>
              <c:strCache>
                <c:ptCount val="1"/>
                <c:pt idx="0">
                  <c:v>United Kingdom</c:v>
                </c:pt>
              </c:strCache>
            </c:strRef>
          </c:tx>
          <c:spPr>
            <a:gradFill>
              <a:gsLst>
                <a:gs pos="100000">
                  <a:srgbClr val="55D9FB"/>
                </a:gs>
                <a:gs pos="0">
                  <a:srgbClr val="252253"/>
                </a:gs>
              </a:gsLst>
              <a:lin ang="16200000" scaled="1"/>
            </a:gradFill>
            <a:ln>
              <a:noFill/>
            </a:ln>
            <a:effectLst/>
          </c:spPr>
          <c:invertIfNegative val="0"/>
          <c:dPt>
            <c:idx val="0"/>
            <c:invertIfNegative val="0"/>
            <c:bubble3D val="0"/>
            <c:spPr>
              <a:gradFill flip="none" rotWithShape="1">
                <a:gsLst>
                  <a:gs pos="100000">
                    <a:srgbClr val="55D9FB"/>
                  </a:gs>
                  <a:gs pos="0">
                    <a:srgbClr val="252253"/>
                  </a:gs>
                </a:gsLst>
                <a:lin ang="0" scaled="1"/>
                <a:tileRect/>
              </a:gradFill>
              <a:ln>
                <a:noFill/>
              </a:ln>
              <a:effectLst/>
            </c:spPr>
            <c:extLst>
              <c:ext xmlns:c16="http://schemas.microsoft.com/office/drawing/2014/chart" uri="{C3380CC4-5D6E-409C-BE32-E72D297353CC}">
                <c16:uniqueId val="{00000007-774D-4BA3-BF3C-9BC27EC3B60B}"/>
              </c:ext>
            </c:extLst>
          </c:dPt>
          <c:cat>
            <c:numRef>
              <c:f>'Pivot Table 2'!$H$4</c:f>
              <c:numCache>
                <c:formatCode>0%</c:formatCode>
                <c:ptCount val="1"/>
                <c:pt idx="0">
                  <c:v>9.1225666495404464E-2</c:v>
                </c:pt>
              </c:numCache>
            </c:numRef>
          </c:cat>
          <c:val>
            <c:numRef>
              <c:f>'Pivot Table 2'!$H$8</c:f>
              <c:numCache>
                <c:formatCode>0%</c:formatCode>
                <c:ptCount val="1"/>
                <c:pt idx="0">
                  <c:v>0.1605596740037569</c:v>
                </c:pt>
              </c:numCache>
            </c:numRef>
          </c:val>
          <c:extLst>
            <c:ext xmlns:c16="http://schemas.microsoft.com/office/drawing/2014/chart" uri="{C3380CC4-5D6E-409C-BE32-E72D297353CC}">
              <c16:uniqueId val="{00000005-774D-4BA3-BF3C-9BC27EC3B60B}"/>
            </c:ext>
          </c:extLst>
        </c:ser>
        <c:ser>
          <c:idx val="4"/>
          <c:order val="4"/>
          <c:tx>
            <c:strRef>
              <c:f>'Pivot Table 2'!$F$9</c:f>
              <c:strCache>
                <c:ptCount val="1"/>
                <c:pt idx="0">
                  <c:v>USA</c:v>
                </c:pt>
              </c:strCache>
            </c:strRef>
          </c:tx>
          <c:spPr>
            <a:gradFill flip="none" rotWithShape="1">
              <a:gsLst>
                <a:gs pos="100000">
                  <a:srgbClr val="194AFE"/>
                </a:gs>
                <a:gs pos="0">
                  <a:srgbClr val="00B0F0"/>
                </a:gs>
              </a:gsLst>
              <a:lin ang="0" scaled="1"/>
              <a:tileRect/>
            </a:gradFill>
            <a:ln>
              <a:noFill/>
            </a:ln>
            <a:effectLst/>
          </c:spPr>
          <c:invertIfNegative val="0"/>
          <c:cat>
            <c:numRef>
              <c:f>'Pivot Table 2'!$H$4</c:f>
              <c:numCache>
                <c:formatCode>0%</c:formatCode>
                <c:ptCount val="1"/>
                <c:pt idx="0">
                  <c:v>9.1225666495404464E-2</c:v>
                </c:pt>
              </c:numCache>
            </c:numRef>
          </c:cat>
          <c:val>
            <c:numRef>
              <c:f>'Pivot Table 2'!$H$9</c:f>
              <c:numCache>
                <c:formatCode>0%</c:formatCode>
                <c:ptCount val="1"/>
                <c:pt idx="0">
                  <c:v>0.16164161617150141</c:v>
                </c:pt>
              </c:numCache>
            </c:numRef>
          </c:val>
          <c:extLst>
            <c:ext xmlns:c16="http://schemas.microsoft.com/office/drawing/2014/chart" uri="{C3380CC4-5D6E-409C-BE32-E72D297353CC}">
              <c16:uniqueId val="{00000006-774D-4BA3-BF3C-9BC27EC3B60B}"/>
            </c:ext>
          </c:extLst>
        </c:ser>
        <c:dLbls>
          <c:showLegendKey val="0"/>
          <c:showVal val="0"/>
          <c:showCatName val="0"/>
          <c:showSerName val="0"/>
          <c:showPercent val="0"/>
          <c:showBubbleSize val="0"/>
        </c:dLbls>
        <c:gapWidth val="150"/>
        <c:overlap val="100"/>
        <c:axId val="768084832"/>
        <c:axId val="768093112"/>
      </c:barChart>
      <c:catAx>
        <c:axId val="768084832"/>
        <c:scaling>
          <c:orientation val="minMax"/>
        </c:scaling>
        <c:delete val="1"/>
        <c:axPos val="l"/>
        <c:numFmt formatCode="0%" sourceLinked="1"/>
        <c:majorTickMark val="none"/>
        <c:minorTickMark val="none"/>
        <c:tickLblPos val="nextTo"/>
        <c:crossAx val="768093112"/>
        <c:crosses val="autoZero"/>
        <c:auto val="1"/>
        <c:lblAlgn val="ctr"/>
        <c:lblOffset val="100"/>
        <c:noMultiLvlLbl val="0"/>
      </c:catAx>
      <c:valAx>
        <c:axId val="768093112"/>
        <c:scaling>
          <c:orientation val="minMax"/>
        </c:scaling>
        <c:delete val="1"/>
        <c:axPos val="b"/>
        <c:numFmt formatCode="0%" sourceLinked="1"/>
        <c:majorTickMark val="none"/>
        <c:minorTickMark val="none"/>
        <c:tickLblPos val="nextTo"/>
        <c:crossAx val="768084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w="12700">
              <a:solidFill>
                <a:schemeClr val="tx1">
                  <a:lumMod val="75000"/>
                  <a:lumOff val="25000"/>
                </a:schemeClr>
              </a:solidFill>
            </a:ln>
          </c:spPr>
          <c:dPt>
            <c:idx val="0"/>
            <c:bubble3D val="0"/>
            <c:spPr>
              <a:noFill/>
              <a:ln w="12700">
                <a:solidFill>
                  <a:schemeClr val="tx1">
                    <a:lumMod val="75000"/>
                    <a:lumOff val="25000"/>
                  </a:schemeClr>
                </a:solidFill>
              </a:ln>
              <a:effectLst/>
            </c:spPr>
            <c:extLst>
              <c:ext xmlns:c16="http://schemas.microsoft.com/office/drawing/2014/chart" uri="{C3380CC4-5D6E-409C-BE32-E72D297353CC}">
                <c16:uniqueId val="{00000001-2DA3-4631-9C68-E5A05E822C99}"/>
              </c:ext>
            </c:extLst>
          </c:dPt>
          <c:dPt>
            <c:idx val="1"/>
            <c:bubble3D val="0"/>
            <c:spPr>
              <a:noFill/>
              <a:ln w="12700">
                <a:solidFill>
                  <a:schemeClr val="tx1">
                    <a:lumMod val="75000"/>
                    <a:lumOff val="25000"/>
                  </a:schemeClr>
                </a:solidFill>
              </a:ln>
              <a:effectLst/>
            </c:spPr>
            <c:extLst>
              <c:ext xmlns:c16="http://schemas.microsoft.com/office/drawing/2014/chart" uri="{C3380CC4-5D6E-409C-BE32-E72D297353CC}">
                <c16:uniqueId val="{00000003-2DA3-4631-9C68-E5A05E822C99}"/>
              </c:ext>
            </c:extLst>
          </c:dPt>
          <c:dPt>
            <c:idx val="2"/>
            <c:bubble3D val="0"/>
            <c:spPr>
              <a:noFill/>
              <a:ln w="12700">
                <a:solidFill>
                  <a:schemeClr val="tx1">
                    <a:lumMod val="75000"/>
                    <a:lumOff val="25000"/>
                  </a:schemeClr>
                </a:solidFill>
              </a:ln>
              <a:effectLst/>
            </c:spPr>
            <c:extLst>
              <c:ext xmlns:c16="http://schemas.microsoft.com/office/drawing/2014/chart" uri="{C3380CC4-5D6E-409C-BE32-E72D297353CC}">
                <c16:uniqueId val="{00000005-2DA3-4631-9C68-E5A05E822C99}"/>
              </c:ext>
            </c:extLst>
          </c:dPt>
          <c:dPt>
            <c:idx val="3"/>
            <c:bubble3D val="0"/>
            <c:spPr>
              <a:noFill/>
              <a:ln w="12700">
                <a:solidFill>
                  <a:schemeClr val="tx1">
                    <a:lumMod val="75000"/>
                    <a:lumOff val="25000"/>
                  </a:schemeClr>
                </a:solidFill>
              </a:ln>
              <a:effectLst/>
            </c:spPr>
            <c:extLst>
              <c:ext xmlns:c16="http://schemas.microsoft.com/office/drawing/2014/chart" uri="{C3380CC4-5D6E-409C-BE32-E72D297353CC}">
                <c16:uniqueId val="{00000007-2DA3-4631-9C68-E5A05E822C99}"/>
              </c:ext>
            </c:extLst>
          </c:dPt>
          <c:dPt>
            <c:idx val="4"/>
            <c:bubble3D val="0"/>
            <c:spPr>
              <a:noFill/>
              <a:ln w="12700">
                <a:solidFill>
                  <a:schemeClr val="tx1">
                    <a:lumMod val="75000"/>
                    <a:lumOff val="25000"/>
                  </a:schemeClr>
                </a:solidFill>
              </a:ln>
              <a:effectLst/>
            </c:spPr>
            <c:extLst>
              <c:ext xmlns:c16="http://schemas.microsoft.com/office/drawing/2014/chart" uri="{C3380CC4-5D6E-409C-BE32-E72D297353CC}">
                <c16:uniqueId val="{00000009-2DA3-4631-9C68-E5A05E822C99}"/>
              </c:ext>
            </c:extLst>
          </c:dPt>
          <c:dPt>
            <c:idx val="5"/>
            <c:bubble3D val="0"/>
            <c:spPr>
              <a:noFill/>
              <a:ln w="12700">
                <a:solidFill>
                  <a:schemeClr val="tx1">
                    <a:lumMod val="75000"/>
                    <a:lumOff val="25000"/>
                  </a:schemeClr>
                </a:solidFill>
              </a:ln>
              <a:effectLst/>
            </c:spPr>
            <c:extLst>
              <c:ext xmlns:c16="http://schemas.microsoft.com/office/drawing/2014/chart" uri="{C3380CC4-5D6E-409C-BE32-E72D297353CC}">
                <c16:uniqueId val="{0000000B-2DA3-4631-9C68-E5A05E822C99}"/>
              </c:ext>
            </c:extLst>
          </c:dPt>
          <c:dPt>
            <c:idx val="6"/>
            <c:bubble3D val="0"/>
            <c:spPr>
              <a:noFill/>
              <a:ln w="12700">
                <a:solidFill>
                  <a:schemeClr val="tx1">
                    <a:lumMod val="75000"/>
                    <a:lumOff val="25000"/>
                  </a:schemeClr>
                </a:solidFill>
              </a:ln>
              <a:effectLst/>
            </c:spPr>
            <c:extLst>
              <c:ext xmlns:c16="http://schemas.microsoft.com/office/drawing/2014/chart" uri="{C3380CC4-5D6E-409C-BE32-E72D297353CC}">
                <c16:uniqueId val="{0000000D-2DA3-4631-9C68-E5A05E822C99}"/>
              </c:ext>
            </c:extLst>
          </c:dPt>
          <c:dPt>
            <c:idx val="7"/>
            <c:bubble3D val="0"/>
            <c:spPr>
              <a:noFill/>
              <a:ln w="12700">
                <a:solidFill>
                  <a:schemeClr val="tx1">
                    <a:lumMod val="75000"/>
                    <a:lumOff val="25000"/>
                  </a:schemeClr>
                </a:solidFill>
              </a:ln>
              <a:effectLst/>
            </c:spPr>
            <c:extLst>
              <c:ext xmlns:c16="http://schemas.microsoft.com/office/drawing/2014/chart" uri="{C3380CC4-5D6E-409C-BE32-E72D297353CC}">
                <c16:uniqueId val="{0000000F-2DA3-4631-9C68-E5A05E822C99}"/>
              </c:ext>
            </c:extLst>
          </c:dPt>
          <c:dPt>
            <c:idx val="8"/>
            <c:bubble3D val="0"/>
            <c:spPr>
              <a:noFill/>
              <a:ln w="12700">
                <a:solidFill>
                  <a:schemeClr val="tx1">
                    <a:lumMod val="75000"/>
                    <a:lumOff val="25000"/>
                  </a:schemeClr>
                </a:solidFill>
              </a:ln>
              <a:effectLst/>
            </c:spPr>
            <c:extLst>
              <c:ext xmlns:c16="http://schemas.microsoft.com/office/drawing/2014/chart" uri="{C3380CC4-5D6E-409C-BE32-E72D297353CC}">
                <c16:uniqueId val="{00000011-2DA3-4631-9C68-E5A05E822C99}"/>
              </c:ext>
            </c:extLst>
          </c:dPt>
          <c:dPt>
            <c:idx val="9"/>
            <c:bubble3D val="0"/>
            <c:spPr>
              <a:noFill/>
              <a:ln w="12700">
                <a:solidFill>
                  <a:schemeClr val="tx1">
                    <a:lumMod val="75000"/>
                    <a:lumOff val="25000"/>
                  </a:schemeClr>
                </a:solidFill>
              </a:ln>
              <a:effectLst/>
            </c:spPr>
            <c:extLst>
              <c:ext xmlns:c16="http://schemas.microsoft.com/office/drawing/2014/chart" uri="{C3380CC4-5D6E-409C-BE32-E72D297353CC}">
                <c16:uniqueId val="{00000013-2DA3-4631-9C68-E5A05E822C99}"/>
              </c:ext>
            </c:extLst>
          </c:dPt>
          <c:dPt>
            <c:idx val="10"/>
            <c:bubble3D val="0"/>
            <c:spPr>
              <a:noFill/>
              <a:ln w="12700">
                <a:solidFill>
                  <a:schemeClr val="tx1">
                    <a:lumMod val="75000"/>
                    <a:lumOff val="25000"/>
                  </a:schemeClr>
                </a:solidFill>
              </a:ln>
              <a:effectLst/>
            </c:spPr>
            <c:extLst>
              <c:ext xmlns:c16="http://schemas.microsoft.com/office/drawing/2014/chart" uri="{C3380CC4-5D6E-409C-BE32-E72D297353CC}">
                <c16:uniqueId val="{00000015-2DA3-4631-9C68-E5A05E822C99}"/>
              </c:ext>
            </c:extLst>
          </c:dPt>
          <c:dPt>
            <c:idx val="11"/>
            <c:bubble3D val="0"/>
            <c:spPr>
              <a:noFill/>
              <a:ln w="12700">
                <a:solidFill>
                  <a:schemeClr val="tx1">
                    <a:lumMod val="75000"/>
                    <a:lumOff val="25000"/>
                  </a:schemeClr>
                </a:solidFill>
              </a:ln>
              <a:effectLst/>
            </c:spPr>
            <c:extLst>
              <c:ext xmlns:c16="http://schemas.microsoft.com/office/drawing/2014/chart" uri="{C3380CC4-5D6E-409C-BE32-E72D297353CC}">
                <c16:uniqueId val="{00000017-2DA3-4631-9C68-E5A05E822C99}"/>
              </c:ext>
            </c:extLst>
          </c:dPt>
          <c:dPt>
            <c:idx val="12"/>
            <c:bubble3D val="0"/>
            <c:spPr>
              <a:noFill/>
              <a:ln w="12700">
                <a:solidFill>
                  <a:schemeClr val="tx1">
                    <a:lumMod val="75000"/>
                    <a:lumOff val="25000"/>
                  </a:schemeClr>
                </a:solidFill>
              </a:ln>
              <a:effectLst/>
            </c:spPr>
            <c:extLst>
              <c:ext xmlns:c16="http://schemas.microsoft.com/office/drawing/2014/chart" uri="{C3380CC4-5D6E-409C-BE32-E72D297353CC}">
                <c16:uniqueId val="{00000019-2DA3-4631-9C68-E5A05E822C99}"/>
              </c:ext>
            </c:extLst>
          </c:dPt>
          <c:dPt>
            <c:idx val="13"/>
            <c:bubble3D val="0"/>
            <c:spPr>
              <a:noFill/>
              <a:ln w="12700">
                <a:solidFill>
                  <a:schemeClr val="tx1">
                    <a:lumMod val="75000"/>
                    <a:lumOff val="25000"/>
                  </a:schemeClr>
                </a:solidFill>
              </a:ln>
              <a:effectLst/>
            </c:spPr>
            <c:extLst>
              <c:ext xmlns:c16="http://schemas.microsoft.com/office/drawing/2014/chart" uri="{C3380CC4-5D6E-409C-BE32-E72D297353CC}">
                <c16:uniqueId val="{0000001B-2DA3-4631-9C68-E5A05E822C99}"/>
              </c:ext>
            </c:extLst>
          </c:dPt>
          <c:dPt>
            <c:idx val="14"/>
            <c:bubble3D val="0"/>
            <c:spPr>
              <a:noFill/>
              <a:ln w="12700">
                <a:solidFill>
                  <a:schemeClr val="tx1">
                    <a:lumMod val="75000"/>
                    <a:lumOff val="25000"/>
                  </a:schemeClr>
                </a:solidFill>
              </a:ln>
              <a:effectLst/>
            </c:spPr>
            <c:extLst>
              <c:ext xmlns:c16="http://schemas.microsoft.com/office/drawing/2014/chart" uri="{C3380CC4-5D6E-409C-BE32-E72D297353CC}">
                <c16:uniqueId val="{0000001D-2DA3-4631-9C68-E5A05E822C99}"/>
              </c:ext>
            </c:extLst>
          </c:dPt>
          <c:dPt>
            <c:idx val="15"/>
            <c:bubble3D val="0"/>
            <c:spPr>
              <a:noFill/>
              <a:ln w="12700">
                <a:solidFill>
                  <a:schemeClr val="tx1">
                    <a:lumMod val="75000"/>
                    <a:lumOff val="25000"/>
                  </a:schemeClr>
                </a:solidFill>
              </a:ln>
              <a:effectLst/>
            </c:spPr>
            <c:extLst>
              <c:ext xmlns:c16="http://schemas.microsoft.com/office/drawing/2014/chart" uri="{C3380CC4-5D6E-409C-BE32-E72D297353CC}">
                <c16:uniqueId val="{0000001F-2DA3-4631-9C68-E5A05E822C99}"/>
              </c:ext>
            </c:extLst>
          </c:dPt>
          <c:dPt>
            <c:idx val="16"/>
            <c:bubble3D val="0"/>
            <c:spPr>
              <a:noFill/>
              <a:ln w="12700">
                <a:solidFill>
                  <a:schemeClr val="tx1">
                    <a:lumMod val="75000"/>
                    <a:lumOff val="25000"/>
                  </a:schemeClr>
                </a:solidFill>
              </a:ln>
              <a:effectLst/>
            </c:spPr>
            <c:extLst>
              <c:ext xmlns:c16="http://schemas.microsoft.com/office/drawing/2014/chart" uri="{C3380CC4-5D6E-409C-BE32-E72D297353CC}">
                <c16:uniqueId val="{00000021-2DA3-4631-9C68-E5A05E822C99}"/>
              </c:ext>
            </c:extLst>
          </c:dPt>
          <c:dPt>
            <c:idx val="17"/>
            <c:bubble3D val="0"/>
            <c:spPr>
              <a:noFill/>
              <a:ln w="12700">
                <a:solidFill>
                  <a:schemeClr val="tx1">
                    <a:lumMod val="75000"/>
                    <a:lumOff val="25000"/>
                  </a:schemeClr>
                </a:solidFill>
              </a:ln>
              <a:effectLst/>
            </c:spPr>
            <c:extLst>
              <c:ext xmlns:c16="http://schemas.microsoft.com/office/drawing/2014/chart" uri="{C3380CC4-5D6E-409C-BE32-E72D297353CC}">
                <c16:uniqueId val="{00000023-2DA3-4631-9C68-E5A05E822C99}"/>
              </c:ext>
            </c:extLst>
          </c:dPt>
          <c:dPt>
            <c:idx val="18"/>
            <c:bubble3D val="0"/>
            <c:spPr>
              <a:noFill/>
              <a:ln w="12700">
                <a:solidFill>
                  <a:schemeClr val="tx1">
                    <a:lumMod val="75000"/>
                    <a:lumOff val="25000"/>
                  </a:schemeClr>
                </a:solidFill>
              </a:ln>
              <a:effectLst/>
            </c:spPr>
            <c:extLst>
              <c:ext xmlns:c16="http://schemas.microsoft.com/office/drawing/2014/chart" uri="{C3380CC4-5D6E-409C-BE32-E72D297353CC}">
                <c16:uniqueId val="{00000025-2DA3-4631-9C68-E5A05E822C99}"/>
              </c:ext>
            </c:extLst>
          </c:dPt>
          <c:dPt>
            <c:idx val="19"/>
            <c:bubble3D val="0"/>
            <c:spPr>
              <a:noFill/>
              <a:ln w="12700">
                <a:solidFill>
                  <a:schemeClr val="tx1">
                    <a:lumMod val="75000"/>
                    <a:lumOff val="25000"/>
                  </a:schemeClr>
                </a:solidFill>
              </a:ln>
              <a:effectLst/>
            </c:spPr>
            <c:extLst>
              <c:ext xmlns:c16="http://schemas.microsoft.com/office/drawing/2014/chart" uri="{C3380CC4-5D6E-409C-BE32-E72D297353CC}">
                <c16:uniqueId val="{00000027-2DA3-4631-9C68-E5A05E822C99}"/>
              </c:ext>
            </c:extLst>
          </c:dPt>
          <c:dPt>
            <c:idx val="20"/>
            <c:bubble3D val="0"/>
            <c:spPr>
              <a:noFill/>
              <a:ln w="12700">
                <a:solidFill>
                  <a:schemeClr val="tx1">
                    <a:lumMod val="75000"/>
                    <a:lumOff val="25000"/>
                  </a:schemeClr>
                </a:solidFill>
              </a:ln>
              <a:effectLst/>
            </c:spPr>
            <c:extLst>
              <c:ext xmlns:c16="http://schemas.microsoft.com/office/drawing/2014/chart" uri="{C3380CC4-5D6E-409C-BE32-E72D297353CC}">
                <c16:uniqueId val="{00000029-2DA3-4631-9C68-E5A05E822C99}"/>
              </c:ext>
            </c:extLst>
          </c:dPt>
          <c:dPt>
            <c:idx val="21"/>
            <c:bubble3D val="0"/>
            <c:spPr>
              <a:noFill/>
              <a:ln w="12700">
                <a:solidFill>
                  <a:schemeClr val="tx1">
                    <a:lumMod val="75000"/>
                    <a:lumOff val="25000"/>
                  </a:schemeClr>
                </a:solidFill>
              </a:ln>
              <a:effectLst/>
            </c:spPr>
            <c:extLst>
              <c:ext xmlns:c16="http://schemas.microsoft.com/office/drawing/2014/chart" uri="{C3380CC4-5D6E-409C-BE32-E72D297353CC}">
                <c16:uniqueId val="{0000002B-2DA3-4631-9C68-E5A05E822C99}"/>
              </c:ext>
            </c:extLst>
          </c:dPt>
          <c:dPt>
            <c:idx val="22"/>
            <c:bubble3D val="0"/>
            <c:spPr>
              <a:noFill/>
              <a:ln w="12700">
                <a:solidFill>
                  <a:schemeClr val="tx1">
                    <a:lumMod val="75000"/>
                    <a:lumOff val="25000"/>
                  </a:schemeClr>
                </a:solidFill>
              </a:ln>
              <a:effectLst/>
            </c:spPr>
            <c:extLst>
              <c:ext xmlns:c16="http://schemas.microsoft.com/office/drawing/2014/chart" uri="{C3380CC4-5D6E-409C-BE32-E72D297353CC}">
                <c16:uniqueId val="{0000002D-2DA3-4631-9C68-E5A05E822C99}"/>
              </c:ext>
            </c:extLst>
          </c:dPt>
          <c:dPt>
            <c:idx val="23"/>
            <c:bubble3D val="0"/>
            <c:spPr>
              <a:noFill/>
              <a:ln w="12700">
                <a:solidFill>
                  <a:schemeClr val="tx1">
                    <a:lumMod val="75000"/>
                    <a:lumOff val="25000"/>
                  </a:schemeClr>
                </a:solidFill>
              </a:ln>
              <a:effectLst/>
            </c:spPr>
            <c:extLst>
              <c:ext xmlns:c16="http://schemas.microsoft.com/office/drawing/2014/chart" uri="{C3380CC4-5D6E-409C-BE32-E72D297353CC}">
                <c16:uniqueId val="{0000002F-2DA3-4631-9C68-E5A05E822C99}"/>
              </c:ext>
            </c:extLst>
          </c:dPt>
          <c:dPt>
            <c:idx val="24"/>
            <c:bubble3D val="0"/>
            <c:spPr>
              <a:noFill/>
              <a:ln w="12700">
                <a:solidFill>
                  <a:schemeClr val="tx1">
                    <a:lumMod val="75000"/>
                    <a:lumOff val="25000"/>
                  </a:schemeClr>
                </a:solidFill>
              </a:ln>
              <a:effectLst/>
            </c:spPr>
            <c:extLst>
              <c:ext xmlns:c16="http://schemas.microsoft.com/office/drawing/2014/chart" uri="{C3380CC4-5D6E-409C-BE32-E72D297353CC}">
                <c16:uniqueId val="{00000031-2DA3-4631-9C68-E5A05E822C99}"/>
              </c:ext>
            </c:extLst>
          </c:dPt>
          <c:dPt>
            <c:idx val="25"/>
            <c:bubble3D val="0"/>
            <c:spPr>
              <a:noFill/>
              <a:ln w="12700">
                <a:solidFill>
                  <a:schemeClr val="tx1">
                    <a:lumMod val="75000"/>
                    <a:lumOff val="25000"/>
                  </a:schemeClr>
                </a:solidFill>
              </a:ln>
              <a:effectLst/>
            </c:spPr>
            <c:extLst>
              <c:ext xmlns:c16="http://schemas.microsoft.com/office/drawing/2014/chart" uri="{C3380CC4-5D6E-409C-BE32-E72D297353CC}">
                <c16:uniqueId val="{00000033-2DA3-4631-9C68-E5A05E822C99}"/>
              </c:ext>
            </c:extLst>
          </c:dPt>
          <c:val>
            <c:numLit>
              <c:formatCode>General</c:formatCode>
              <c:ptCount val="2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numLit>
          </c:val>
          <c:extLst>
            <c:ext xmlns:c16="http://schemas.microsoft.com/office/drawing/2014/chart" uri="{C3380CC4-5D6E-409C-BE32-E72D297353CC}">
              <c16:uniqueId val="{00000034-2DA3-4631-9C68-E5A05E822C99}"/>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'Pivot Table 2'!$O$3:$P$3</c:f>
              <c:strCache>
                <c:ptCount val="2"/>
                <c:pt idx="0">
                  <c:v>Sum of Amount</c:v>
                </c:pt>
                <c:pt idx="1">
                  <c:v>Sum of Target</c:v>
                </c:pt>
              </c:strCache>
            </c:strRef>
          </c:tx>
          <c:spPr>
            <a:effectLst/>
          </c:spPr>
          <c:dPt>
            <c:idx val="0"/>
            <c:bubble3D val="0"/>
            <c:spPr>
              <a:noFill/>
              <a:ln w="19050">
                <a:solidFill>
                  <a:schemeClr val="lt1"/>
                </a:solidFill>
              </a:ln>
              <a:effectLst/>
            </c:spPr>
            <c:extLst>
              <c:ext xmlns:c16="http://schemas.microsoft.com/office/drawing/2014/chart" uri="{C3380CC4-5D6E-409C-BE32-E72D297353CC}">
                <c16:uniqueId val="{00000036-2DA3-4631-9C68-E5A05E822C99}"/>
              </c:ext>
            </c:extLst>
          </c:dPt>
          <c:dPt>
            <c:idx val="1"/>
            <c:bubble3D val="0"/>
            <c:spPr>
              <a:gradFill flip="none" rotWithShape="1">
                <a:gsLst>
                  <a:gs pos="0">
                    <a:srgbClr val="194AFE">
                      <a:alpha val="65000"/>
                    </a:srgbClr>
                  </a:gs>
                  <a:gs pos="100000">
                    <a:srgbClr val="55D9FB"/>
                  </a:gs>
                </a:gsLst>
                <a:path path="circle">
                  <a:fillToRect r="100000" b="100000"/>
                </a:path>
                <a:tileRect l="-100000" t="-100000"/>
              </a:gradFill>
              <a:ln w="19050">
                <a:solidFill>
                  <a:schemeClr val="lt1"/>
                </a:solidFill>
              </a:ln>
              <a:effectLst/>
            </c:spPr>
            <c:extLst>
              <c:ext xmlns:c16="http://schemas.microsoft.com/office/drawing/2014/chart" uri="{C3380CC4-5D6E-409C-BE32-E72D297353CC}">
                <c16:uniqueId val="{00000038-2DA3-4631-9C68-E5A05E822C99}"/>
              </c:ext>
            </c:extLst>
          </c:dPt>
          <c:val>
            <c:numRef>
              <c:f>'Pivot Table 2'!$O$4:$P$4</c:f>
              <c:numCache>
                <c:formatCode>0%</c:formatCode>
                <c:ptCount val="2"/>
                <c:pt idx="0">
                  <c:v>0.25964769279536293</c:v>
                </c:pt>
                <c:pt idx="1">
                  <c:v>0.74035230720463707</c:v>
                </c:pt>
              </c:numCache>
            </c:numRef>
          </c:val>
          <c:extLst>
            <c:ext xmlns:c16="http://schemas.microsoft.com/office/drawing/2014/chart" uri="{C3380CC4-5D6E-409C-BE32-E72D297353CC}">
              <c16:uniqueId val="{00000039-2DA3-4631-9C68-E5A05E822C9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Data</c:v>
          </c:tx>
          <c:spPr>
            <a:gradFill flip="none" rotWithShape="1">
              <a:gsLst>
                <a:gs pos="0">
                  <a:srgbClr val="C23FD8"/>
                </a:gs>
                <a:gs pos="95000">
                  <a:srgbClr val="9947F7"/>
                </a:gs>
              </a:gsLst>
              <a:path path="circle">
                <a:fillToRect r="100000" b="100000"/>
              </a:path>
              <a:tileRect l="-100000" t="-100000"/>
            </a:gradFill>
            <a:ln w="63500">
              <a:solidFill>
                <a:srgbClr val="070E0A"/>
              </a:solidFill>
            </a:ln>
          </c:spPr>
          <c:explosion val="21"/>
          <c:dPt>
            <c:idx val="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1-1E5F-4F7D-8A21-FD3D14FD8499}"/>
              </c:ext>
            </c:extLst>
          </c:dPt>
          <c:dPt>
            <c:idx val="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3-1E5F-4F7D-8A21-FD3D14FD8499}"/>
              </c:ext>
            </c:extLst>
          </c:dPt>
          <c:dPt>
            <c:idx val="2"/>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5-1E5F-4F7D-8A21-FD3D14FD8499}"/>
              </c:ext>
            </c:extLst>
          </c:dPt>
          <c:dPt>
            <c:idx val="3"/>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7-1E5F-4F7D-8A21-FD3D14FD8499}"/>
              </c:ext>
            </c:extLst>
          </c:dPt>
          <c:dPt>
            <c:idx val="4"/>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9-1E5F-4F7D-8A21-FD3D14FD8499}"/>
              </c:ext>
            </c:extLst>
          </c:dPt>
          <c:dPt>
            <c:idx val="5"/>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B-1E5F-4F7D-8A21-FD3D14FD8499}"/>
              </c:ext>
            </c:extLst>
          </c:dPt>
          <c:dPt>
            <c:idx val="6"/>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D-1E5F-4F7D-8A21-FD3D14FD8499}"/>
              </c:ext>
            </c:extLst>
          </c:dPt>
          <c:dPt>
            <c:idx val="7"/>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0F-1E5F-4F7D-8A21-FD3D14FD8499}"/>
              </c:ext>
            </c:extLst>
          </c:dPt>
          <c:dPt>
            <c:idx val="8"/>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1-1E5F-4F7D-8A21-FD3D14FD8499}"/>
              </c:ext>
            </c:extLst>
          </c:dPt>
          <c:dPt>
            <c:idx val="9"/>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3-1E5F-4F7D-8A21-FD3D14FD8499}"/>
              </c:ext>
            </c:extLst>
          </c:dPt>
          <c:dPt>
            <c:idx val="1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5-1E5F-4F7D-8A21-FD3D14FD8499}"/>
              </c:ext>
            </c:extLst>
          </c:dPt>
          <c:dPt>
            <c:idx val="1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7-1E5F-4F7D-8A21-FD3D14FD8499}"/>
              </c:ext>
            </c:extLst>
          </c:dPt>
          <c:dPt>
            <c:idx val="12"/>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9-1E5F-4F7D-8A21-FD3D14FD8499}"/>
              </c:ext>
            </c:extLst>
          </c:dPt>
          <c:dPt>
            <c:idx val="13"/>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B-1E5F-4F7D-8A21-FD3D14FD8499}"/>
              </c:ext>
            </c:extLst>
          </c:dPt>
          <c:dPt>
            <c:idx val="14"/>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D-1E5F-4F7D-8A21-FD3D14FD8499}"/>
              </c:ext>
            </c:extLst>
          </c:dPt>
          <c:dPt>
            <c:idx val="15"/>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1F-1E5F-4F7D-8A21-FD3D14FD8499}"/>
              </c:ext>
            </c:extLst>
          </c:dPt>
          <c:dPt>
            <c:idx val="16"/>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1-1E5F-4F7D-8A21-FD3D14FD8499}"/>
              </c:ext>
            </c:extLst>
          </c:dPt>
          <c:dPt>
            <c:idx val="17"/>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3-1E5F-4F7D-8A21-FD3D14FD8499}"/>
              </c:ext>
            </c:extLst>
          </c:dPt>
          <c:dPt>
            <c:idx val="18"/>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5-1E5F-4F7D-8A21-FD3D14FD8499}"/>
              </c:ext>
            </c:extLst>
          </c:dPt>
          <c:dPt>
            <c:idx val="19"/>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7-1E5F-4F7D-8A21-FD3D14FD8499}"/>
              </c:ext>
            </c:extLst>
          </c:dPt>
          <c:dPt>
            <c:idx val="2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9-1E5F-4F7D-8A21-FD3D14FD8499}"/>
              </c:ext>
            </c:extLst>
          </c:dPt>
          <c:dPt>
            <c:idx val="2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B-1E5F-4F7D-8A21-FD3D14FD8499}"/>
              </c:ext>
            </c:extLst>
          </c:dPt>
          <c:dPt>
            <c:idx val="22"/>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D-1E5F-4F7D-8A21-FD3D14FD8499}"/>
              </c:ext>
            </c:extLst>
          </c:dPt>
          <c:dPt>
            <c:idx val="23"/>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2F-1E5F-4F7D-8A21-FD3D14FD8499}"/>
              </c:ext>
            </c:extLst>
          </c:dPt>
          <c:dPt>
            <c:idx val="24"/>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1-1E5F-4F7D-8A21-FD3D14FD8499}"/>
              </c:ext>
            </c:extLst>
          </c:dPt>
          <c:dPt>
            <c:idx val="25"/>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3-1E5F-4F7D-8A21-FD3D14FD8499}"/>
              </c:ext>
            </c:extLst>
          </c:dPt>
          <c:dPt>
            <c:idx val="26"/>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5-1E5F-4F7D-8A21-FD3D14FD8499}"/>
              </c:ext>
            </c:extLst>
          </c:dPt>
          <c:dPt>
            <c:idx val="27"/>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7-1E5F-4F7D-8A21-FD3D14FD8499}"/>
              </c:ext>
            </c:extLst>
          </c:dPt>
          <c:dPt>
            <c:idx val="28"/>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9-1E5F-4F7D-8A21-FD3D14FD8499}"/>
              </c:ext>
            </c:extLst>
          </c:dPt>
          <c:dPt>
            <c:idx val="29"/>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B-1E5F-4F7D-8A21-FD3D14FD8499}"/>
              </c:ext>
            </c:extLst>
          </c:dPt>
          <c:dPt>
            <c:idx val="3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D-1E5F-4F7D-8A21-FD3D14FD8499}"/>
              </c:ext>
            </c:extLst>
          </c:dPt>
          <c:dPt>
            <c:idx val="3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3F-1E5F-4F7D-8A21-FD3D14FD8499}"/>
              </c:ext>
            </c:extLst>
          </c:dPt>
          <c:dPt>
            <c:idx val="32"/>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1-1E5F-4F7D-8A21-FD3D14FD8499}"/>
              </c:ext>
            </c:extLst>
          </c:dPt>
          <c:dPt>
            <c:idx val="33"/>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3-1E5F-4F7D-8A21-FD3D14FD8499}"/>
              </c:ext>
            </c:extLst>
          </c:dPt>
          <c:dPt>
            <c:idx val="34"/>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5-1E5F-4F7D-8A21-FD3D14FD8499}"/>
              </c:ext>
            </c:extLst>
          </c:dPt>
          <c:dPt>
            <c:idx val="35"/>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7-1E5F-4F7D-8A21-FD3D14FD8499}"/>
              </c:ext>
            </c:extLst>
          </c:dPt>
          <c:dPt>
            <c:idx val="36"/>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9-1E5F-4F7D-8A21-FD3D14FD8499}"/>
              </c:ext>
            </c:extLst>
          </c:dPt>
          <c:dPt>
            <c:idx val="37"/>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B-1E5F-4F7D-8A21-FD3D14FD8499}"/>
              </c:ext>
            </c:extLst>
          </c:dPt>
          <c:dPt>
            <c:idx val="38"/>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D-1E5F-4F7D-8A21-FD3D14FD8499}"/>
              </c:ext>
            </c:extLst>
          </c:dPt>
          <c:dPt>
            <c:idx val="39"/>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4F-1E5F-4F7D-8A21-FD3D14FD8499}"/>
              </c:ext>
            </c:extLst>
          </c:dPt>
          <c:dPt>
            <c:idx val="4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1-1E5F-4F7D-8A21-FD3D14FD8499}"/>
              </c:ext>
            </c:extLst>
          </c:dPt>
          <c:dPt>
            <c:idx val="4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3-1E5F-4F7D-8A21-FD3D14FD8499}"/>
              </c:ext>
            </c:extLst>
          </c:dPt>
          <c:dPt>
            <c:idx val="42"/>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5-1E5F-4F7D-8A21-FD3D14FD8499}"/>
              </c:ext>
            </c:extLst>
          </c:dPt>
          <c:dPt>
            <c:idx val="43"/>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7-1E5F-4F7D-8A21-FD3D14FD8499}"/>
              </c:ext>
            </c:extLst>
          </c:dPt>
          <c:dPt>
            <c:idx val="44"/>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9-1E5F-4F7D-8A21-FD3D14FD8499}"/>
              </c:ext>
            </c:extLst>
          </c:dPt>
          <c:dPt>
            <c:idx val="45"/>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B-1E5F-4F7D-8A21-FD3D14FD8499}"/>
              </c:ext>
            </c:extLst>
          </c:dPt>
          <c:dPt>
            <c:idx val="46"/>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D-1E5F-4F7D-8A21-FD3D14FD8499}"/>
              </c:ext>
            </c:extLst>
          </c:dPt>
          <c:dPt>
            <c:idx val="47"/>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5F-1E5F-4F7D-8A21-FD3D14FD8499}"/>
              </c:ext>
            </c:extLst>
          </c:dPt>
          <c:dPt>
            <c:idx val="48"/>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1-1E5F-4F7D-8A21-FD3D14FD8499}"/>
              </c:ext>
            </c:extLst>
          </c:dPt>
          <c:dPt>
            <c:idx val="49"/>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3-1E5F-4F7D-8A21-FD3D14FD8499}"/>
              </c:ext>
            </c:extLst>
          </c:dPt>
          <c:dPt>
            <c:idx val="5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5-1E5F-4F7D-8A21-FD3D14FD8499}"/>
              </c:ext>
            </c:extLst>
          </c:dPt>
          <c:dPt>
            <c:idx val="5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7-1E5F-4F7D-8A21-FD3D14FD8499}"/>
              </c:ext>
            </c:extLst>
          </c:dPt>
          <c:dPt>
            <c:idx val="52"/>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9-1E5F-4F7D-8A21-FD3D14FD8499}"/>
              </c:ext>
            </c:extLst>
          </c:dPt>
          <c:dPt>
            <c:idx val="53"/>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B-1E5F-4F7D-8A21-FD3D14FD8499}"/>
              </c:ext>
            </c:extLst>
          </c:dPt>
          <c:dPt>
            <c:idx val="54"/>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D-1E5F-4F7D-8A21-FD3D14FD8499}"/>
              </c:ext>
            </c:extLst>
          </c:dPt>
          <c:dPt>
            <c:idx val="55"/>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6F-1E5F-4F7D-8A21-FD3D14FD8499}"/>
              </c:ext>
            </c:extLst>
          </c:dPt>
          <c:dPt>
            <c:idx val="56"/>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71-1E5F-4F7D-8A21-FD3D14FD8499}"/>
              </c:ext>
            </c:extLst>
          </c:dPt>
          <c:dPt>
            <c:idx val="57"/>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73-1E5F-4F7D-8A21-FD3D14FD8499}"/>
              </c:ext>
            </c:extLst>
          </c:dPt>
          <c:dPt>
            <c:idx val="58"/>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75-1E5F-4F7D-8A21-FD3D14FD8499}"/>
              </c:ext>
            </c:extLst>
          </c:dPt>
          <c:dPt>
            <c:idx val="59"/>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77-1E5F-4F7D-8A21-FD3D14FD8499}"/>
              </c:ext>
            </c:extLst>
          </c:dPt>
          <c:dPt>
            <c:idx val="60"/>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79-1E5F-4F7D-8A21-FD3D14FD8499}"/>
              </c:ext>
            </c:extLst>
          </c:dPt>
          <c:dPt>
            <c:idx val="61"/>
            <c:bubble3D val="0"/>
            <c:spPr>
              <a:gradFill flip="none" rotWithShape="1">
                <a:gsLst>
                  <a:gs pos="0">
                    <a:srgbClr val="C23FD8"/>
                  </a:gs>
                  <a:gs pos="95000">
                    <a:srgbClr val="9947F7"/>
                  </a:gs>
                </a:gsLst>
                <a:path path="circle">
                  <a:fillToRect r="100000" b="100000"/>
                </a:path>
                <a:tileRect l="-100000" t="-100000"/>
              </a:gradFill>
              <a:ln w="63500">
                <a:solidFill>
                  <a:srgbClr val="070E0A"/>
                </a:solidFill>
              </a:ln>
              <a:effectLst/>
            </c:spPr>
            <c:extLst>
              <c:ext xmlns:c16="http://schemas.microsoft.com/office/drawing/2014/chart" uri="{C3380CC4-5D6E-409C-BE32-E72D297353CC}">
                <c16:uniqueId val="{0000007B-1E5F-4F7D-8A21-FD3D14FD8499}"/>
              </c:ext>
            </c:extLst>
          </c:dPt>
          <c:val>
            <c:numLit>
              <c:formatCode>General</c:formatCode>
              <c:ptCount val="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numLit>
          </c:val>
          <c:extLst>
            <c:ext xmlns:c16="http://schemas.microsoft.com/office/drawing/2014/chart" uri="{C3380CC4-5D6E-409C-BE32-E72D297353CC}">
              <c16:uniqueId val="{0000007C-1E5F-4F7D-8A21-FD3D14FD8499}"/>
            </c:ext>
          </c:extLst>
        </c:ser>
        <c:dLbls>
          <c:showLegendKey val="0"/>
          <c:showVal val="0"/>
          <c:showCatName val="0"/>
          <c:showSerName val="0"/>
          <c:showPercent val="0"/>
          <c:showBubbleSize val="0"/>
          <c:showLeaderLines val="1"/>
        </c:dLbls>
        <c:firstSliceAng val="0"/>
        <c:holeSize val="60"/>
      </c:doughnutChart>
      <c:doughnutChart>
        <c:varyColors val="1"/>
        <c:ser>
          <c:idx val="1"/>
          <c:order val="1"/>
          <c:dPt>
            <c:idx val="0"/>
            <c:bubble3D val="0"/>
            <c:spPr>
              <a:solidFill>
                <a:srgbClr val="070E0A">
                  <a:alpha val="60000"/>
                </a:srgbClr>
              </a:solidFill>
              <a:ln w="19050">
                <a:noFill/>
              </a:ln>
              <a:effectLst/>
            </c:spPr>
            <c:extLst>
              <c:ext xmlns:c16="http://schemas.microsoft.com/office/drawing/2014/chart" uri="{C3380CC4-5D6E-409C-BE32-E72D297353CC}">
                <c16:uniqueId val="{0000007E-1E5F-4F7D-8A21-FD3D14FD8499}"/>
              </c:ext>
            </c:extLst>
          </c:dPt>
          <c:dPt>
            <c:idx val="1"/>
            <c:bubble3D val="0"/>
            <c:spPr>
              <a:noFill/>
              <a:ln w="19050">
                <a:solidFill>
                  <a:srgbClr val="070E0A"/>
                </a:solidFill>
              </a:ln>
              <a:effectLst/>
            </c:spPr>
            <c:extLst>
              <c:ext xmlns:c16="http://schemas.microsoft.com/office/drawing/2014/chart" uri="{C3380CC4-5D6E-409C-BE32-E72D297353CC}">
                <c16:uniqueId val="{00000080-1E5F-4F7D-8A21-FD3D14FD8499}"/>
              </c:ext>
            </c:extLst>
          </c:dPt>
          <c:val>
            <c:numRef>
              <c:f>'Pivot Table 3'!$F$4:$G$4</c:f>
              <c:numCache>
                <c:formatCode>0%</c:formatCode>
                <c:ptCount val="2"/>
                <c:pt idx="0">
                  <c:v>0.26795265721834061</c:v>
                </c:pt>
                <c:pt idx="1">
                  <c:v>0.73204734278165939</c:v>
                </c:pt>
              </c:numCache>
            </c:numRef>
          </c:val>
          <c:extLst>
            <c:ext xmlns:c16="http://schemas.microsoft.com/office/drawing/2014/chart" uri="{C3380CC4-5D6E-409C-BE32-E72D297353CC}">
              <c16:uniqueId val="{00000081-1E5F-4F7D-8A21-FD3D14FD849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spPr>
            <a:solidFill>
              <a:schemeClr val="accent1"/>
            </a:solidFill>
            <a:ln w="25400">
              <a:noFill/>
            </a:ln>
            <a:effectLst/>
          </c:spPr>
          <c:invertIfNegative val="0"/>
          <c:yVal>
            <c:numRef>
              <c:f>'Pivot Table 1'!$C$23:$C$28</c:f>
              <c:numCache>
                <c:formatCode>General</c:formatCode>
                <c:ptCount val="6"/>
                <c:pt idx="0">
                  <c:v>3</c:v>
                </c:pt>
                <c:pt idx="1">
                  <c:v>2</c:v>
                </c:pt>
                <c:pt idx="2">
                  <c:v>1</c:v>
                </c:pt>
                <c:pt idx="3">
                  <c:v>8</c:v>
                </c:pt>
                <c:pt idx="4">
                  <c:v>6</c:v>
                </c:pt>
                <c:pt idx="5">
                  <c:v>9</c:v>
                </c:pt>
              </c:numCache>
            </c:numRef>
          </c:yVal>
          <c:bubbleSize>
            <c:numLit>
              <c:formatCode>General</c:formatCode>
              <c:ptCount val="6"/>
              <c:pt idx="0">
                <c:v>1</c:v>
              </c:pt>
              <c:pt idx="1">
                <c:v>1</c:v>
              </c:pt>
              <c:pt idx="2">
                <c:v>1</c:v>
              </c:pt>
              <c:pt idx="3">
                <c:v>1</c:v>
              </c:pt>
              <c:pt idx="4">
                <c:v>1</c:v>
              </c:pt>
              <c:pt idx="5">
                <c:v>1</c:v>
              </c:pt>
            </c:numLit>
          </c:bubbleSize>
          <c:bubble3D val="0"/>
          <c:extLst>
            <c:ext xmlns:c16="http://schemas.microsoft.com/office/drawing/2014/chart" uri="{C3380CC4-5D6E-409C-BE32-E72D297353CC}">
              <c16:uniqueId val="{00000000-20D9-40C6-89BD-62BA6127E0EF}"/>
            </c:ext>
          </c:extLst>
        </c:ser>
        <c:ser>
          <c:idx val="1"/>
          <c:order val="1"/>
          <c:spPr>
            <a:solidFill>
              <a:schemeClr val="accent2"/>
            </a:solidFill>
            <a:ln w="25400">
              <a:noFill/>
            </a:ln>
            <a:effectLst/>
          </c:spPr>
          <c:invertIfNegative val="0"/>
          <c:xVal>
            <c:numRef>
              <c:f>'Pivot Table 1'!$B$23:$B$28</c:f>
              <c:numCache>
                <c:formatCode>General</c:formatCode>
                <c:ptCount val="6"/>
                <c:pt idx="0">
                  <c:v>1</c:v>
                </c:pt>
                <c:pt idx="1">
                  <c:v>7</c:v>
                </c:pt>
                <c:pt idx="2">
                  <c:v>4</c:v>
                </c:pt>
                <c:pt idx="3">
                  <c:v>2</c:v>
                </c:pt>
                <c:pt idx="4">
                  <c:v>6</c:v>
                </c:pt>
                <c:pt idx="5">
                  <c:v>5</c:v>
                </c:pt>
              </c:numCache>
            </c:numRef>
          </c:xVal>
          <c:yVal>
            <c:numRef>
              <c:f>'Pivot Table 1'!$C$23:$C$28</c:f>
              <c:numCache>
                <c:formatCode>General</c:formatCode>
                <c:ptCount val="6"/>
                <c:pt idx="0">
                  <c:v>3</c:v>
                </c:pt>
                <c:pt idx="1">
                  <c:v>2</c:v>
                </c:pt>
                <c:pt idx="2">
                  <c:v>1</c:v>
                </c:pt>
                <c:pt idx="3">
                  <c:v>8</c:v>
                </c:pt>
                <c:pt idx="4">
                  <c:v>6</c:v>
                </c:pt>
                <c:pt idx="5">
                  <c:v>9</c:v>
                </c:pt>
              </c:numCache>
            </c:numRef>
          </c:yVal>
          <c:bubbleSize>
            <c:numRef>
              <c:f>'Pivot Table 1'!$D$23:$D$28</c:f>
              <c:numCache>
                <c:formatCode>_ * #,##0_ ;_ * \-#,##0_ ;_ * "-"??_ ;_ @_ </c:formatCode>
                <c:ptCount val="6"/>
                <c:pt idx="0">
                  <c:v>177100</c:v>
                </c:pt>
                <c:pt idx="1">
                  <c:v>130234</c:v>
                </c:pt>
                <c:pt idx="2">
                  <c:v>61203</c:v>
                </c:pt>
                <c:pt idx="3">
                  <c:v>157385</c:v>
                </c:pt>
                <c:pt idx="4">
                  <c:v>77421</c:v>
                </c:pt>
                <c:pt idx="5">
                  <c:v>117536</c:v>
                </c:pt>
              </c:numCache>
            </c:numRef>
          </c:bubbleSize>
          <c:bubble3D val="0"/>
          <c:extLst>
            <c:ext xmlns:c16="http://schemas.microsoft.com/office/drawing/2014/chart" uri="{C3380CC4-5D6E-409C-BE32-E72D297353CC}">
              <c16:uniqueId val="{00000001-20D9-40C6-89BD-62BA6127E0EF}"/>
            </c:ext>
          </c:extLst>
        </c:ser>
        <c:dLbls>
          <c:showLegendKey val="0"/>
          <c:showVal val="0"/>
          <c:showCatName val="0"/>
          <c:showSerName val="0"/>
          <c:showPercent val="0"/>
          <c:showBubbleSize val="0"/>
        </c:dLbls>
        <c:bubbleScale val="100"/>
        <c:showNegBubbles val="0"/>
        <c:axId val="791362784"/>
        <c:axId val="791355584"/>
      </c:bubbleChart>
      <c:valAx>
        <c:axId val="791362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55584"/>
        <c:crosses val="autoZero"/>
        <c:crossBetween val="midCat"/>
      </c:valAx>
      <c:valAx>
        <c:axId val="7913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362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7A655B54-6088-45BF-90F6-3F0AF947F7A7}" formatIdx="1">
          <cx:dataPt idx="0">
            <cx:spPr>
              <a:solidFill>
                <a:srgbClr val="6921B5"/>
              </a:solidFill>
              <a:ln w="22225">
                <a:solidFill>
                  <a:srgbClr val="002060"/>
                </a:solidFill>
              </a:ln>
            </cx:spPr>
          </cx:dataPt>
          <cx:dataPt idx="3">
            <cx:spPr>
              <a:ln w="22225">
                <a:solidFill>
                  <a:srgbClr val="002060"/>
                </a:solidFill>
              </a:ln>
              <a:effectLst>
                <a:innerShdw blurRad="114300">
                  <a:prstClr val="black"/>
                </a:innerShdw>
              </a:effectLst>
            </cx:spPr>
          </cx:dataPt>
          <cx:dataPt idx="6">
            <cx:spPr>
              <a:ln w="22225">
                <a:solidFill>
                  <a:srgbClr val="002060"/>
                </a:solidFill>
              </a:ln>
              <a:effectLst>
                <a:innerShdw blurRad="114300">
                  <a:prstClr val="black"/>
                </a:innerShdw>
              </a:effectLst>
            </cx:spPr>
          </cx:dataPt>
          <cx:dataPt idx="10">
            <cx:spPr>
              <a:ln w="22225">
                <a:solidFill>
                  <a:srgbClr val="002060"/>
                </a:solidFill>
              </a:ln>
              <a:effectLst>
                <a:innerShdw blurRad="114300">
                  <a:prstClr val="black"/>
                </a:innerShdw>
              </a:effectLst>
            </cx:spPr>
          </cx:dataPt>
          <cx:dataPt idx="13">
            <cx:spPr>
              <a:ln w="22225">
                <a:solidFill>
                  <a:srgbClr val="002060"/>
                </a:solidFill>
              </a:ln>
              <a:effectLst>
                <a:innerShdw blurRad="114300">
                  <a:prstClr val="black"/>
                </a:innerShdw>
              </a:effectLst>
            </cx:spPr>
          </cx:dataPt>
          <cx:dataPt idx="15">
            <cx:spPr>
              <a:solidFill>
                <a:srgbClr val="4472C4"/>
              </a:solidFill>
              <a:ln w="19050">
                <a:solidFill>
                  <a:srgbClr val="002060"/>
                </a:solidFill>
              </a:ln>
              <a:effectLst>
                <a:innerShdw blurRad="114300">
                  <a:prstClr val="black"/>
                </a:innerShdw>
              </a:effectLst>
            </cx:spPr>
          </cx:dataPt>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5C444CE2-DABC-4036-B36C-0D222B96C8C1}">
          <cx:dataId val="0"/>
          <cx:layoutPr>
            <cx:regionLabelLayout val="showAll"/>
            <cx:geography cultureLanguage="en-US" cultureRegion="IN" attribution="Powered by Bing">
              <cx:geoCache provider="{E9337A44-BEBE-4D9F-B70C-5C5E7DAFC167}">
                <cx:binary>7Hprb904su1fafTno7RIig8Npge4lLRf9vY7iZMvghM71IMU9aBESb/+lOMkHbsz6TmYC8y9wDGC
7VjcEqkqctWqVfX3j/PfPuqHu/6X2ehm+NvH+fdfC+fav/322/CxeDB3wytTfuztYD+5Vx+t+c1+
+lR+fPjtvr/zZaN+wyGKfvtY3PXuYf71H3+Hp6kHe2o/3rnSNpfjQ79cPQyjdsNPxn449MtHOzbu
8XYFT/r919dN6R7uf7l2d+5h+PWXh8aVbrlZ2offf332zV9/+e3l8/409y8alufGe7iXxK9oSCgP
Kfv1F20b9eV6EMevQiRIhEIaf/7hXyc9uzNw47+8ns+rubu/7x+G4Zcvv/90+7NX+NNoOdjkyRqJ
fVz06+vPb/nbc2v/4+8vLsB7v7jynUNeGumvhl76I7lr7u7vvtrk33cEw68ojzBCCIeff9ALf7BX
LOQxChF7Gidf537yx1+v58eO+HrfCw98vfzS9Mn/+c+bXvZ3a6m/vv6/b/oAha/I558QPzc6Ja+e
vMG/GB3Gn07ek9H/eiU/NvrX+14Y/evll0aXV/95o2dqad3Xt//3bY4Z4A7Gkfhq2efbHcevBI8Q
EuJpsz865nvD/+Vqfmz3L7e9MPuXqy+tnm3/81a/Goeh/L+JMtErJhgJYxF+Q/XvUD/mr3hECeDM
FxB6Yfa/Xs6P7f71vheG/3r5peWvXv/nLf8lvp1AkL+35uvu+/c3PkBKHBFBMHlyQCyeQw6EAQrB
OArpj3f+v76uH7vi5f0vXPJy+KVrtvL/AddcQxD6XwL0J3bzpwt/QYD+OTn6xhjTO3eXfaaa3/Gj
n49+3nZAgl/c+jOHPflyf//7rxgDrflGYB8f8Qz2r33p1ode3zX3X3fAt7se7gb3+68QyqMYRSx+
OmI8AlrrHx5H6KsYCBaQWcxYSCH0wEhje1f8/mvEX4kQYC/GMWU0wjFw3cGOn4foK4Epi4WgmJI4
ZPgby7+welG2+WaNL3//0ozmwpaNG37/VcTwOu3T9x4XyoG9EaASsAqIbgIeF8L4x7srQBn4Ovov
Ug6qQyXGEkdrcVtHcZ2EuFJMoqgqrAy7cEjieu2TCTslp4J3KfIBvzCdzvfF2oVZW8ShjJAazuLB
tdcFmd+3w2j3Lh/RuZltfFIHWp3GSzMdlXBWp3io7LEpg1aWK4uOU9xnlHK8b1XMVtlMw3SYy1Xs
Ra2GjAVtWEk8IX9CSTBux5zVh6p3boMGu76beYXSeaJi2NvYLidqIvQEVfN1E9vyOMPdW8J7EsNj
PZFqUP2ty+mcPdprg9v2UlPayHhu+pTraRJJYAq15YuvMj0QktbRWGrZLzGSfVHSbYfJWEpT6vmy
asNIcsbiRMUWSxd10ZZEVXvgzvmtVg3ZGMynj17P46Yn0UM/lDgLbRkmFiA5wXVcHZg2i/SBdllA
+umIBjUdkO7qVjYI8b2fMDeZL8TUSkSUS2Y9FLdhswQfcLC6FLVxLSejx4SicjnMg4mc5GgO3q09
wh/MWPGdc6QqpWVd/E4hVx/6cmmvh5GodIkmvZuGWn+aFVa7upk2c05cMhTjspts0+wLm+c8bRqy
dX3Y7IRp29e+H9Zk7Kk6KrLyk6GgHZVRPUw7WwzDKnGp6YnlFiVj2697XcfBGSnDMpbM2G1swypd
bBWMsiSmUXINSiY7bQtpl3ZIR0o/WdWxk6kfvVxzu16uU0QvcYNLyVoj9nYk8VZ0Qb+N42E4mdaS
ypHU7MDqSW/0NDc77o2QCpz6GuvAp/mA6g3CCG+7ZmiTWYkqpSKnaUcCdIOiUOM06rTEplSS0TWX
7cy3S1+gZCBrc+ZNux1czT94zuFb1lIwnQ5TPvO3MTbdxjtmk5rngwyrjh8i5aNjM+Q0CUNUSM1L
k/JcT7I2lO+NWM2+MJ3btTGtJPPx1kxT+IYgIm4ilruNjxEKkjjMi0wzLTI3sikrbBXdWj0Wu94F
qpNU4eYkj5uikuGwjImxYrVJNFTottDFul2qafqopmhJckVwJ4XHOB3aGe3FQF0nw6Ystkr3OXxQ
l/mGlxleidWy5DRP4qXVkuCaZKMd4b8L+HKSC8Moc7Nno6R6fo/7NUwGV8wfGlzQm2n17+sA9YlG
mpyhfjrRajIJowhtSUDReRz1eTboJdh6ZqbMtkW4aQyYyE0MHbtupknTmHbH5rgoJGw0OsuBFgWX
7aLHN52P11rmOBRZTsfbgLn1NZ76Ns2nyG8GazbhPNtdEwwoxUEfJgzVt1YMYeYjnr+FozqeVpXQ
l6aY3/A85ruRBiRj+HE3rqYn53NUXelS13Jxc7kJyrq+yMcxT6PaiU7Wfh7PuhhHYxbbaqplY7v6
DcPzvCPCj+eOTPyhmwt0sogxSgxiA0kq7MqEdLkvEjSH7tRE4RxkXgX4iEdnJmmUH7p0ZnFzVtRd
dVIUhuYyrPutjfJe5uP6IfD9cixau9533OpSRoYt27YdimSO2LwZROAlWnX8gHIdpDE8bxvUizs0
2vgTXLtIarRsWl2/roOItmnpq55LGozGH8RYTvF5aReyJkE31m87OOpnlodhlVRBs17aoDkK1Ucp
EQrvIZQVucRzl+vEDxZ2KI+am9myqN2HoWq2RV4PbVrhOYN4U8jSBAfMlU/npXTSUYA73U3tmpYT
1pkogzd6dOxkrU11g0e2MbEXp8r3geS9xanDsHVrW1TbmeVpbnM1pFMQqz2JivFUTSGTqo2iLW5d
lMb19JF0DiLWWJk9GZd4A/LGKOcFdlAx0zrRfIgTqnWVlH21HktWTdlUmq01Q7mJo+Yjq/t3ejB7
Hk+3XOuzKCyuWVDGpSxUNW5Yw1gpQTUZk0nN7c7V7d2Uk+UYLFadUvS4SQjpd2Gph2wkjrSJmhXa
tSsgZbUOZ0s8ktsgRypTOjKHQjRYkjlvb+qSL+/LzoisWticdPWok26cBiej1b7DuruNp+Ws9vG5
cABQ/dTfu77rNw6PowVgzAAt/Kaq+Xy2BlGUKHDrXtPhxHFcJEskLolGaoMD/6HxQf7WDW2Rkrop
U9WsK4TtuEkGX1ZpKeIRwKwYo31eQWwMiIivVI7VuQZ5Lh2nWlxqXQo5jPXpWCvdJRQCsJWwCc0u
KuPwup14fWdWW1VSC8WTuSzz/eSbbjuUdAa0G/XbJa/nQy/QuhVs6ZJwKPMkF9zejq1torRCI5Yt
t2yPcEs+5KhtN4g1ZStXR/gJXQZ6bwuNz2Ntwsu+LXglA1jqeaTqRSdsOGBRLQfPVf7GTjOtTkrb
6Ys5zz8i7/WhzyGIMTtfKo7IdUAw3/p5tRs1OCo73vJ9XJc+FY4W77qlpLHsWhK8qwPV7huaz00W
NnTPO4gugMsCPijdwsYM08rS+YTimZ3XS7j4RGnUXqp55XcN1hcTyGnTBmjVimRhhuYILs476fjS
XPh1Gd+QOnw7WDhRsxhUUk7aCrnOSlaj0hvbtypDZiSvcR7YneomWiQNUE8u6yjs0q4HEiHbONAp
1S27bUsBcbAl/UkedvmRYd2eFX01XfVqmPdoqLu0CLo1WYxY2sSSCqJ3PAcfYY06kiicBcSVSfAz
1eXoRBUi2MRqcXKIXIJpjzOiTH66FoxsCx0QJD3W9Szr2BTJ2OXrJh6LbTC0zc5O5uhFhWTNdawO
U8RtEkxFiGS1rEzWY1Rn3BW1tFNf55nPx+i9E1TUEotglk2F6kQgxu8b3M870cTLmc3bYrsqsR7m
HvU31SRGCCFowXJCYk48CruLqQtat9Oc0XSGw053RcVIl5Q6R+8FFrWTSiCf4MCIrS2V2vBcBNd1
MQNw2ZwF0nnWvln7qnvXEybCUy18/qBJN6LrIm9mKouWrxurFcmTteTv+3JatURzGeENiNtBMvCu
2VJWideRHT71JPhkHSPXPs5FKgwbZAFh30jqWnMXk9aFaairbltTF5/1ER+BgRjxZmVrUKUwGhw4
RlskCg2MpLDXUTT0Ww4pw6ab6vWKVrBVOlGusPApqUbXb8KlrwRwLeWkNdikEZ3dxoHDz2nA3kbA
JTczDfONUbzI1nmuHoRZeSoEJvtxgUjKWV3vwrFoM/BEt5undX3dzKvLJvO+izCVPG/qBPPqQS2m
Om1iYGJmrYCq0i0y73hTl5KX5WlE12vVMydbF0x3laNnVe36i0HXag885bKPuo1m7VnfFw/YxplY
mqsujB8avV6Vc/SR1Hgb2JDvvF3xKQWy5IXfa80vct2ibF7Qfl7NIHnT1nLoAkDOgu17xSD2zGrO
AAjrpKfA6X2Y6qjY4kWvH+YqLwA2/QIULXZVtckLNlwtc4fiXV5a3+6r0Zrg0nJH+WVQlx85MNhL
HBB3w1FERlk4VskGL+oyUEOX8FD7xHKs03Um5jo3pJJrPK/p2DlxqAetMr/69TymyxJKFvcT0Nwy
ZydiZQGDqKdUSlXgL304qmUT6zBIC9ZXV2qEr+Rexj1ajqFvg90QV+VOtCtkC4WG6GrCqNgHSgcX
fLVMJJBSrmeRnsqHMOoVpFzWJiXt7VmRqykhvKQXEe77jLelkc2M1hDAmLDtCCxnLuet1gMHe+pg
yIqxM4Wcxr7ISKQBhU1b7GqfN5nOq6mUDTiYloA/EHtJd1I57BMk1Hw0LkoWX94yG4EhhmYO9s2i
gUEYtu3zcU7IaHgNGVaFLtoFgmuFxZVeXZM2421jVALBZLw25RpmfFzNjpG83whhpVKUHxrj/KEg
xG19r6fLosOnOuouWDeu2cBU9zYMenLV1UsnR1wNabPg4si6tcgi3zUJr7TZ9hVXe4qDfGvDeM0W
oODnvBT4WKAZbzrDoi3VYyeXineXlYHtvWLv9+NgPDCL+TjR8pLTCZ1Gzgd73676mC+dkWHYxFXG
isXUG1dO5mp18/1YWbTzY+jTBQXYyoWoAhj3GDSnFI6dl/kw0KQs5vI1xx6OrFLxFVp8/XacdY0z
l08qyrwPh5texCWkDyaOHh9g+KkqI/ioS3VZ5riZk5k1bbb08ZoWCBAhWBFLVGH6pIiaW0Wi+AwF
Eey2SQXTKW1KMaSqDW57K6rMGA3eynV4EMiuh3VaIWHVZFeLtrnopp5DGlmpi9XncQYIZ64oXd2m
6MM16VjLE9Ow+UM/oTWtXADbbgnb7r5tjX1LHdVeuhlwSCqQGCJb2iLxNCdv5k6gra1YfT11S5h6
TunGrb3ez3ytj2UV3cBmAPIzuiU8rMHQmaxvI5PYOej2bszLjIeLhfhcgX+Lbhgl5B/R47sUMsjn
+dwsTlz3qgVOiMtB3BrYGCeDFw70jrY9joSHCemX5UastE34OAcf8nVZkqEZyk/IMXHLgqXa1+Ew
3/yXpaZbXSywLCkqHk/XkBRtTnY09igpeXiHROVP/mvk1VqB0EFlSOJpF3ZxIxcVz2dtxc6qcswT
zmIFbKG8hLSzOkMzWi6+Vz2fCT8fbbv0pSq+VHi//fmPG2vg3+cK5B8XHwvEf/x1/FpZ/um3tg/2
sdo0vPzSo3z37Vl/SH2Potk3JfCFCPdUi/4nCt1PB/81+Q7Rn8p3x7vFOvfwvXT3+Y4n6S6irwhI
YzwOOQqjKMZQfHiS7mDkcy1aPMp6EZCHP6S7AOFXDEqmccwiTjGKOazgi3YXIPIKRHSCQW1DkM1H
nP9PxDsUP9PuIP5ixhkiMYNEioYIwSq+1+4QD2xnCyYkyE+bfBIqnTu+H80qNqOLeFqViEjY7T5p
W20kELbTsRs2k5h3UZcz4J8KVK2oLzasNp8IBoEM5IOTjimTfqeK/kBnxCBYficzPi5VMAQWieEj
FnEERYbvl+pyDWch90KOaNn5fNq2Q4VlDhJZP4qk0oDMqoJzoEVi6vYQ9dXrwPPdDKm3AaoDEtIR
t/lWCJ9M7XzOA5QEvdmRAqck1OekHS5AczyIsjjh9lNpWfLzF/izqWH9nIJbKQR1yHGfr7/rA6XW
eBXA7PqswuVFsfA94+NxIfGhKaNtq+3FPDfFU7niqVHgB4b7gY8FA52XIMxjgUIGZcnvDQfCBmqH
uY1lO9rzJdbAGQfJGnwYNE/6aQPsOJ1xJYt6047jVqxDUjbhSWjUMZqmc+z7A9YoKQhQyu7650b5
7LU/xOMnr1JBoHgXwTERUfR8cXPMC7XWLpb1XR1aYALA1PFYXwI+DzIog0uzdmUyKNna4DhitY2C
eBc2bmdnd6jGW03Urlz0doQ0z5PxtnbdbTR31xHtaSJYl1gtJGnchbfBRT0t5gLUhF1XBG/7Cu+W
Jc5CeoYH4EdGA1o3rZyxByG13NqApb7i22aEwG3PMSgxgPjmbRtHJxCjHpzRMgo8iDnjm58bhcAh
/vNeFyhCgBtwLOFgPrdKKEywNpCoy3jtzqK2LWRV6X1r/DlX1dUYRpdLL+C8kg2y9F1V5O/jJbot
rGo2NNxAHN2vIU/XAp26Gn+oKnI5WNjvUVvKOhh95hYPmkD0Qbspc6y4qbk7ml6lbbzeFGy6M5ZD
QtV0gzR+2OEgTlUVU+n1esNstQc6LYFTvhOj2NQaNdIW09F3NlMRiGvQlXQYWHldOnGhF7dnYXvq
wPsyUGVCB3xW5+1FkHOJLLunPUso0Iu5ZclQ0Q0C0HE5Ogv9uKe8uuENvxSh3Yq6PoQYnl4x9MFB
9s0qUBjC4gaHwZaV600fRLtx1IG0VXGc0LD1bjgOoC1qsb4VOTQ4lctJE8Rb4kHq6XwKBG+fk6GU
M+SRpox3nTUnASgoQq8HBfrFUhWdDNflncO9BK3IJI7mfYK7/E4V/uh4eRkU+HTG5u1IxEnd53cz
AQq9gtolS+WlCIkkeb2dGp8Z1R9y7zPLqk6WXr0OyAy2G/br6hKbZ6bqdl6BpBORTd36C1p/ApBN
MPBp6tc3UVxci5pulh4kDn3VerZBXtzgyV7ktL+u5mibr+015FlZQaItf8wgJxpezjUHFWxi+yKa
IDmpM4biG8eitzwKbo0vP9Rzcc9Gul0KfNlwc1roppbOrm+7jp5N7XQvRPMm4N3t0hggKarIigFf
jhE764k/jlq/H3B7wVp6ArTuImB8P1B86ZQ7MjS0mzHnG97ZU7Y4DBIBkJW8gZ1nTsEEm5W5i0bf
TgGDgkpz3UHQ4T3d1s3yRg94eDTTJhrJLrcmC4I5jRcFMu8S7WxnPgQ8lN7pLKwA59dhAdJ/ELk5
M0WwAzng7YSWEiRLkUJG9iEEmtThBpS1/A6x+WbA5EhokNEFXerQ96AImRLSgeJdxHCftLrYGmGv
e19NcmThGz8iQCPPziDzvxUdpDdR10mD7bUR/NzX6Ka3+REEWZuEdD6yIGmD+mqg4xvXw05rp/Nq
8BkObTJqfxwKfkb77rrsx+1CxU24BnfRlO/ydvrQtEUWd/4tQNWurly6YtbIacVa6qa7DWd/Ti14
EnSyrKL9uBlDcxU2/qGxVzMLH4bQ9YkTcBJzvgsjCChLcT+V+j0IXaeQX15jUKn6xl5XHjhoV1NZ
L/mNifG2IMV94NUAWlC4i7FfZM3MVR6OIityfk1qBQK/nlsoQDRBMq4gSy4BBdzU4oSLeJK8E0Hm
ovky6oqPhM0XJSFJ3vebBuOTIDKhNGyuZSj0NfNW5lqkATddikPQhor4HgpUezTRj66lH4Jh2gcm
+qAwSEGzn/ehBgl4rljSC94ma032NCiuR+F3tgmlsh40xquVLTKCEoHNITPt22sHgqng7+a1P7Kc
nffIyCXur1Cg97mgN5QHr3EMsj12pJCFvdcWVXJp8k9R2aUOMrVQWSVnZK90wCAphWNdTbFEbLES
LfYGMoX7dl5y6UUJx6HO1jXOyOw3bRifu27ZlkV5GZYTyBjvKgZCyfgBRFhQ5Oi0W0mXMqov8RSf
gM5ypyDSqgnS4zjPCDaQlMXVfmxB2uzcSSj6rVrULh/NwQFI/jzcfCZ5L2Mw8FDEGFAsaOR4waxM
C5uh0fBmZrzqAqjGhLA8l0CmLmm+ShXHINa3kLyGMvf2gKbTtj0dwHBhixKQPj8v50tl/n8Tje97
YJ+lDY8NYf+8T2B7t979cu36sv3TTU+5BoleUcYJ4jHDLGKRACr1lGvACEaCA/GEXksWQTfUtzYB
gl7R+JFOc6gyIwQc+1uqAUMYWoFxHCICpJFCG8PXLOuZE6Ev4kcsFNNnnIZj4DHQxUBj6AWCvQYZ
zHNO0wyO8bxVI8h8Y7RRISuyMAoByyo6nq6zU0lseZ0Grl5TYC0qQQuow7pj5CaYaEorSI2pr2Xb
V1WGeyLqhFbhQTO3B4L0AeEHyA+yGfXZstBkrotdgMSuofacxeaxRNGDJgLFNONIhpso8dFyUi3l
22KoUk0tIP5stmhsr1XkjWxBG4O2hCYJsK+zdmAGkBIKBOEMdZypr44Njj71M4QFKGNFezrTG91C
0SGGuqWk69AnKCjuuiX6QDjuLrq1vWuKXqRuGECv0G2ezYJpWSHzEOPqdtbdRi0lLJ3f6G7JVlMe
AjPcAUYlART05QhNFJBe1NvVCS8H0uDNhNepl20txjvq3bzvpzk/UHQXUSOLjvRpAcFE1qC1SigN
AC+rbmq6g2pYGrFsdK204YUXb8L5jSpWer1MUBF9mHJ7kjMuhzY+a7vmMA4oEZ3Ps96MwVUQ+mZM
iDFOlhpKRggsDQlUfj6Ua3XDYMUJwrtJr4ucFPArFdQgGoXq4Nc1NT2egJUM4QMAH6YJHn13VmK6
pEtw0loo6Etc9OeLgbpGN+nWPuHc/whY/jV54rx9aOCoPTy44137/4FGQX6KHF9bcP9oSXr8/hNo
BFi8epQfhGAc5AnGKQDAE2oE/LGtj8acYcoJhj5uOLFfuovoK8wgjYUWIg4NRIiwP7qLAkJecQpK
AoeeI8IAUdD/BDeeowYFOhoRTgC8oMrKGOSwz1HDRm3YQS/HAryP9HaDZtD+DovBrj/0nNlh9x2m
/gimHgWPP2Lhl/kgO4dQGAJWvsy8xnxsl7VElz7xmQd9I+kSdwKcPok2w2m0CWWb6OMofz7r80kZ
RFwKsReUGJBiBBj7RRKcQ9FG5a4dJNFTooY75OC/Nk4W+v7nE6HniSXMFIeYPiaWj+4JQXl6bk6v
jAhEZwcZHZekmWS/jxK6Gx6CMyj6ECrdm+WmOZTn5ILe/HzqP88MIQjeFDo1gGSEsCueqRC1qAbR
aJh5Xi8Q2RsMCqaZE+ZEUhRt+vPJXlAaCH8IEwGt2AgEDw5pNES87zUPLkocQVfHIPMjvXU30B4S
vrHvu6RwEkTtzF3qPgmFbLb8L2bGj91uf2ygx5k5YhgzSNpB60GPit/3M1dNvzS0QJfV6Zjx1Cfu
VO2KpEpFqlNzZBflPj74c5IADdzk2c9f+/lheZobmvoEAxWYQ0h/QeRUFJAi8GBj7dZOVjTQMsDm
oAj5qx1LHg344jVxCPo+g/6/R9rw4jWhnw8SxYLf9uWYhk3Vy8pBMQfEwrJ/KImXTOOTcdDSdkNG
GrQJ2CWqHVT1SBJpmy368Xctoe8jhz62Pr529YUGW62VpFBNXhcLtdApBWoiyxxYeXXuW5EaWydL
7dOwon9xBAFNXlqPA3uCxhuAQwAdOI8vCErc964tfN1lfbV8rvPFEEAbqAyMUCjcUMgqIHSLWfHQ
Q0y2U2xkPwYL1N6mXtF6TOIgB+qeKmtqTl7zsDXQtBXEFeWQx5XYLAOkL1XE6L4v8lVwuYgBti88
OrTWgatiZQLpS79OlZzmSYQVNMAg25Jk6pumQxAoo4YU20gwAyanKwkgP1r/m7Mza64bR7LwL2IE
QYDbK5e7aZcl2/ILQ964AiABggD56+fc6plp+5baiq6KqHop2SBBLJknv5OCjCB/JnIb2s9rTcb6
pZkSG15ZjsrPJ1Td/PUBZRPfvUhh+y131OcvqurbNl9l1e1rmdSbl4HGC8yPqmksnbNqmmphAVfq
DS9N+Nw9N47NJsn8aEXlcfZM5V83G3KEuWgRyvQPI9L7WGbeAkmqznmyBHXZtdus5jJpMOWl1M1o
j1z10Y520aiBifIu7spR9FIcoBaR0WUMjM58QEKqXFWsW82Grxx1bLYjdWvWqbSxnLXdR84o35WE
oXAHeFKMk+fte0Yb5OqjHA32m3Kdt+2l09BFiDf2UDOBOuKhmJkWVG+5AG2ISM6ovcULulMbCxXf
uxQzvq+6LvZ3EkX8/lgzlGl2HrJy7ybl42qHXEamiZ6caLnbd+BvBxSDdd2XKoI6CZmV7RDshOO1
Pw4d8yGdklA3maORie5oT3jcFGSsZn1rq4kxkYl0kYPMRRc14S1vXTc8yJ7H8iH1PRKS55BNotv3
dcC5zJtqTBsobDWdrn2PL8MnFM989sobujm9Y2yb5+kIgXezj0PUz6EBv8GnrkENWUUK8pOsZwhl
9TJGiBJZMIfOz2dQd8RlCeLL9YQ4D4XdZBwrpzOjvAFUxdD2kyDZvKWtlxRjP0wUYSmo2+GFjBCg
f9RsodFX6dWx+w7UAMTW+RJbEStG1vkiySq66BYSV0/qCcip3lQFFDh0euwys0Aq/EGiyUqQDFgR
+qXXlSVRluKsB0M0s1TVbZZAk5FjNgmWuriIalnxl55p29XgE6bG/BCq8lOvUHKKWZdhkeAJQAG1
8/QS9EsXf5DLEE2HcWQifo4Wz5oFmcbQuZtNj2y6HpScxcdKs8B8XGywqIdNWEVwOW4CCDDYlf4r
AxM03pIlhlhTe3pOh2wTlTxC5R4aUnSV1xyiyCUfBaJmFFjH0ViZWzsvflC2jTGRzVE4Sbl/TJg3
TgneDlS23VejlwxtziCfgLpBjdVnba5c6nVtnvB521BFX6iICFhL0kYoW0qyghEFIOab8DToPpHu
akwCLDHU01cSrFmA9GFTWbPJBUKXQZpYrtNoMjLIa2/ynqetAu2RdUnd10AyobGLF9T7w+5bp3wJ
KCQKPV5lvWoW/mPqgOLg74zXAbE8M9KbvurReDzIFHSW4GeoxsGbIMLatgWJM0czWJ+BMb8f8xnQ
3lwdeGNV599MLY+6T2RK/dQcGr363brTYkz1mhPb4fgp18hPW5VXGzKruujWkWq322i0TWnpqqmL
QeSNiRHuJBe/EfIY1VWLlM1vbGfpA/ifZjS7vknaSj/MIXKgEDLNlng0S5kXmns3AhfFJp2UP+/W
UDQUPGLUono+ziqY77dmrb1bVJerDkPMbSIyF60U4qO/tVk4YgGZaOux9EznAauoY4MC+OI8Uhjs
EsFB+EVNmqMMoj+aVeoq752fUsBParUHkN51+HNJx95eJ/4Ykg+GhHNwmOup00sGUpimx3ZKxvUo
m9pEkGCoaY6J7ZGIhp4w7d4neMldSjarH/0qmMx3l7LJu0fxwBP33M5tIWW03tomQn0jHG1r8nHi
3lMvet68iHafJgrsBAB6GhXTGGloPcq+OnzzT1R248eB9PVJAsHINlv/9Iz8zLi7NSgVenlrW2my
jgmstmSu4lySJim95ghcZ6ZXxIpsolEPyRrTkRa8lkVHLT1FUsruSVFJ1BF8TG9vQLh07pGaMfW/
cOpNwakJ69S/qQSvTsM8MNpmG+Vu/nyeOXo1UCuHAaCkNe1JgdgtWuB+B38bUe2Jm+tFj2MZAb8H
jdLwU7KZ5XZdFwFNbgkovR6rtsM9mlaL+ZFQUt0GXedBqfZS+dUEy+jhGOVrdx0oMEBi60HVLGqe
nsKxWUvAc/Xy4nOwaLdIsbdikeOz5+btZ+J7tduvBAWnm0SBhCqsCZp7HLC6+sxIbPsfqUqa5t6F
SYg8WKy+ew6AQe+SLuVfmeIh4Khu21Oz1UDRat8Nn4he4sOke3ftLd73rvLZetoi543HoOpJcAM4
f40fPb2OuwEcfXWNZK5Nv7Wdcs9DUmk8j6iDG7UpoR7T2p/Fq2li5e5lt4noORnjHhUTJvsoG4FP
6qtEVUF1FXaJfukAisJrKLwWqrL1+nI4hwn7JoiDa+WGG8k7XB3GnWLjT5k3hX18NSm+WBAhcXvQ
qDteLwjPS74ZXvd514OQzTxGh/kKlaRk/uxQ+GWZJgylKSqnGdRcwx5FL0z4xRvjWHb5OnWPI91A
VfZIMJLv0F8VRHHC9T4IUUIItAJ0aLxeZ+vmt81xAGNLrngUrQkWfc3afTz5LMjrAFjX0s83vpd8
aRPj1qs2ILCmZLPuKvbDH63vHiBFBM0rCPHUexJkwbxPHFXmlYq2TBTsERBna7mpBw9Z6EaPuGeB
Ne+w/qkjB2B6a+ryDaSiQglntf4PFDMcgqlQi9B+9WnLote691z6nSwGfG6xmXYDJIUgCUJ/jhW9
RSB6vQFoG/DwRcDEICMp+mAHhBrlrWwGcAkCJI1X4p4aOg7gyDXuw2HNjGjgS8nis0oW5S5Y6vWu
gnuIdvnMqwkqm0QgAzCYKkZOga8bJ2B9qEgqrgIRkhpXcQobDM22MRgql1mjDPSgqVk92Rdpopeu
LwxbXfxz8HvKn3o1L7ouOBKfSBWUMdJ+woXnOZ5rBFw3GsmIV9T9EK9BGVoqPYlKvVqrbc+7oVMj
bAcDALhcINIRd00VjeC1J+zi6a6WC4oXWHoVwNps7pYt6uAWYV2vQKt6sxJFE/qxLJzPtHpcwnqz
be7PQzAznNixv1xJtfaeKPy09laQoNKY5t6GnvS+9vGCIgbiqOiw2SZlJ4dwtNYf4qbtFgFUPUKd
hrikA/OneY85yYO6EgRVpN6z1dcK4lzCS8RhdDHZmPQ4tzO/rvCDhQZRdXSxYOO3xhvsbbIiqF4w
TwaMrK99/tqYxbJwt/h1QA+bRAX1VbV8mfeRlnbu8q3iI0puBBNffejSGqpqhtP1S9rJ82irkz+3
CX6UL2FVm0LMcUzysakjU2WzcmG14mdA0Bek7pe4Qr2/ndb70Ylu4thQSQygc0mUfJ0DEj4Z3jFU
VVrKMHmdmEmWMKzdrBasv0MIM4Ov6BBiNb1QIy8Dsy47smrzZXFs2SGXgqml2Oppk4Cnk8pHlRlr
FAXegMMJlRjd30bWD9u7xuMjXBrDlNofABGnZoJbYyQfum5CztMMUTw+THSQAAXnAJX4/RyPEWpR
fIjTo0CBhyFlTKZdTAIeNsWaSM/vCzw3HB6ZtUS1pWm6oCsbkXr6g9dgo8CA5RQmsuPB3VTp/j5A
WnPV6VDkLfE4fxJ+U093YBx0XBeNMiPJ6gFrUKt+ZbxIR+NQOvKrsZUZDotg/eyMZ7+whTWHDrQr
ZpdN6efV9NtJ1Y1GySqCF67U1k37BUj0nQdWqylCx+gNco/0RVfj+JhiF91TUKRXrIqaB+hclX8K
PY1PauKJ388+gZOGp7KaH3Bch10+iIbfxgHl8moS01Ttdeh7VX4O8lEeXfTqxq9DM0YfwT+DjOvD
6IDP0KDK50AnX5kkkoAlDJD/RkzrBB143VTZh86euFUrqk+zH68RoD0Del0SjT08+HQuK4gsD2OI
w/+BpaF2a+E5CcR2W9MjGOr6ZVFBXISVqLGhILsUPusD+gQPYoMTGKyznyK/jCZ+WvWI/LJYhBrM
CTo4tfcVQtrwNHMYGbwsmGDFEjpMvaMHmj5H0E1GP9McMvNtY+GpKarWiA3J72azmHbh+gUJ3ZzD
ewgRosbPZTxObb4hdbvye+k9EqvNzbYMZyDC1XkYI9tEBsZwcHsp1ni1jnXhTSPYIvhe5Dhmg04n
1qP+HGtqn2wdKWz6JnRJ9XleurYXiHbU2n5v46SLk1y7rjffoqGxWxGugZ6PiWM174oOmbw9BokL
ppdKddTRYp36WuYKSX2a+Y1J1Q/rtxJ1ebhyHuFVcHtUhc/WSSQ6xwqMeIoXgqi3gJHEZXFs6NIe
ZgOBcBELsF6Aj3z+OtKVt8EBxZIzwrRwz8s3UuPsyLqpiQUODTDnXZaGuPSueeWWGFnKHIgmB/se
otyhfB0Qb2fSUbqPbkBmm+BkDXvgsAmhMnOKdjDG+ekKSloaW51gW4F5yUbxeQ8MDZS1yuVz2tLm
OjrfKSGXkn2INBCcMJm64zq1CGs81ndPfurqZ+ZXU/+hUnr8AipybW/YBlhAxTvlB+MdSime+Yaq
Y9p/B3q/1leTJWAyM9DpA16r9zYnqiykAxW8aFLMXBEMyXib9nz+3jnhlyyYxCcbOffUaZccFxLo
l9B43QmkVDLhahTp0cRV1UGm0Myfv04olcQNFk4NkHXvtW19lFjSOinssnAFoWIiiy8yzhUnDrA8
H4YoG0DIi59AckJYOdsg2uDa6nizfoyiWTz2alUKSzbU2LCw95EhfDVIzzGxsfZ7D/d12iFDsiLi
YgPyCjLnB1+kk09ByCuKuGZjPVKLxI+s6UGsjQPti8a4BMJpiiQcIpr12mQCNW0F3BzPM8pgSx61
psEtUk/an753CzSKFsSDmqneLzHWoysgFzViBc7c19CSkPfU6gWHA8kpHTa/qCsV+9FnqREYxqCF
e24gu6zUO/lsQFxiBpItHbMFDseg4HFbfZ4kASYS1ze2jRIwggL5mY28e2Rv3pi3rYBnbZH9TjrS
PAgRM/BVikJYWH5QCip822qym+At6WC8TLuctjZEZtLiloSgDNxaBzus0nBGNBLP5UomeZjqYc2p
jeqjqsJFvYi6dvmqfQWZZxufqpBtB1zTMuMrN2Uv0+YZVY2uaGayFjVn9DjNU5OrtpUHYnuKory1
T57XqWO9xbg3In8zMFK2FeSgs4MkNFtfcuC1Y1DbsVCRnVUBWsWbrgawnnNUwJNith34LQaUvYUT
C1FzWA3VJz+wkMNyb1CpfiR6Ws2MtDqCZxBfP13GQxVzvrpCw4rdi2vNF08V0M/CU9KJVhVm3byy
Qf753dNd/JRC5Q+6PKENS5AZNijXz8TzYZyd6flwDNgQ9k0Wy5a6TwuwtfDFdMLChoygQ9avCFBr
lCCrxdYTvkKIs/XMtAA8eGp021P8dbMal5+1TRSK/VONKRtx7sr6+za3w2O8TEOKFFdXnn+IfOu5
DwHt7YRYMEwEfnRaCYAR7KQBRrEbZDxsfrFA3dsfa8SVRIFykgoWNdHq51ZEOOZTolgD04OphDo5
g32scjxRAkAVwbyNvZu5dnL9vMUgueAl1n6LdCLxsGFhbsaOhxsHFjk/flmw5dxtPMu5YeVmwqFr
cq/a5LCcGldF3P/LsNROZRtTSCJe1g1+5G6gO0XxlkUyWeC+RSCc5mCLwvWbB2AdhoHU+0i7ed22
YwK81z71Dc4ymRnnVriPE2EJQn9mmokVdVtNGqREOCKW99YSBx50XKiEJgdhZrdDYhbOMCT2ctz+
gHY3JWvZ8zZqgZ6HcTKBPVf9tr2uK8Q8iZXH2hDeVRw+1Zkpggk0i6AVwm8vk3C2L5GCWuxywYYk
WXd1IofouNFePukY8zMctYLwHeSJNsu6ZZMiln/s0EBgWK4r7Pbh0NJtFU9NhYAdpiOEwSeYMiey
g45gae6xTXTP8GouX1M+qPiH1V7IcwKHFc8omgA0uIBiNx+HWVT06hw72ZPfxsMXZKjuEwQY1j/D
167aXZ/0LgBk5+zwobJbs+wDpEJYfWzD/eEN3WAdFDcqRFahKgFxXC4BTrccgKbyrgkncHLjCSm7
ajtU/0sSr9uK5gJWKHyHiMMXsfNhXbyxjV0AglnVJ7HINh/n60kj7ZbI15QnSxt2qj20Otjc6zDx
hZQxHeP5gffCDajtd/6TMo1/nJ3yr8FjyxcVj1t4S9YltdfLGgFnXOPpuClb7X1/TH8mS12xnTdb
0MioIzDs26mdSB6u1K/utpYHQQk1F7Y0TqrtpWtbnnsECeqZ90ekPq/Q9LWy4XdjNxWW02S6NTeQ
ioZMBzNkt8RF0Vee9g5yKB/5YdZts+VjFZM7AR//R13Ls792NiM8fzBzZxvi7btmqo3I+wApUFGZ
FbSPCr0tk2EDmdh4Y1TO40bZo1FTgitvCJftAbYlx/Jm0Jv9gL4L8wtZaIONBCJsN80A4zY0IABV
ZUj93BtqUeJaY/llYxyCSRUzBzf5xFcoNGn0s22p+CmqNLrpKyMhDTHY+Melaq4ajyxTRskGL7uw
A+J9Wa/Bwxgn7gaZgZ9J6bEyThQtOwvNCcb0afuRJnAY5fAakv0Kl/Lz6sXihXfSv66CrblWcBUd
Zl/49xymnO9bW6PPQSfdOOdtxwGGqgC+7By3l/kKa3fL4H3adAeYy0/vI6/Bom6H0SF8GRF2l8GE
3G8XsA4JVsMiSFu4S/qdHpcA3mxURWr0N4glPUG7tcuzP0fTkI84cL71fbDcIitx5eiD04EMxue6
2CRp9VXaW0QubOwD4B29GserJeB+XA4+3CtXazSsW+nJOcCFPgUwk0INRKmGxY1pdmuKatBh01RW
uQAnaHeiqhZRqhap+86TwVIkzYRYwGskvDsSgRXfMQKzVNG5isD4reL0vkfeUQQwviB2ldqdGhF5
w33MxopkQb3EPJv7tUP47mOZZboOlvDej3oT5l5srAMcmELFj4jDJl18M4QFuM/GPVR0GueP3bBQ
U2oi8RHJyHyCTgK2Ge82eNDBE3va0J1pmyD5kMbDTHeQiOP+M2ASKR9mEg9jDqXWh0IfyAlLNpI2
HEtKfbRpyEmXsPb7UI8m3DHNvPs0gurZnBYT+D20T40eC17nj82XITIrCl+87ux6vW64n3OJg3Eo
ie9NU5QvMMPYPfcqZWpIBCGnITbAyr9DcBweK11J1hZ62CoY0epkNdcr+pRcebAZJHliAnYi27To
vbdVwyer/BSUjWAChm66mT3FFpS7JQqD8QFaa0xLeE2XCX98Ec3Hnkyjy7GqSXu3UOfVed/RCYp2
l2zsQE3XXtUzWj7ksEB6FbRWwzi0egQlp24UwzcE+ShOBFzaGGi0QlHNBXWyZMwafesFXVSj7QIu
wVK0gbMFGWIblwgptqFcpKmwJhOGV0xGupxGocV9u4rkXsHUTbNmTerXYG2QI64hiwMQQ1W9idNM
KU9vBco4MQB1wub1WuHLDA81mApRhnRs9XWV8vQr7KyALeNknvSDSZHkElEJP0dlznxXHhIxCH9I
u5+SfgLLlVMY7HoEd6HG8YGOGiM9DcCMK0TeMNF/iqdJpoWHhhUh4AzK9Piq8KexoRtMS/L5z8V0
ciYSfi1xJ2EIYgHdC2kYpNCtLkrccS9IMzpU0+fCluMLPy0H78Y7VV+9osvfGeui9hymUGowDAoB
AG5QfL7gFWwguhWxskKrB0x2dwe3zZFC5e/JVwiQBw5BnWwzegKs+0nrvdCIQVHEEj8MXd+phL/9
KCn4nhCwLETp3wEGaVrrgcdVcF/XCB6/B3pP/feQ0wsa5H/f99+DXJAKDg2H0AUANL2/H4MMKBn/
CPt/vBuK/ib8YnTJvvEnmAt25uq9uf7dhxP9beiLMv/GoWjUAu83kOuUdLtUT5lQ6W0/NwWuvhKZ
Vll529U7X/iC8bkc9i9u5JcuSbIfQPOe35h86F/TbxVMjvlwF98GH1SSI0KB/g2YL693+JE/D/3W
XMNKxhC5Mx8tmi7m2o5xJV2rdI464i4MOOrQsJezzzPsmQ69Vf482uW2+etFfx3uYn7d7NK5aieN
U5VBg2efiFjuYzG8RNsI8tHP1jBesmWKChy6H6eU/Muo+B/9TufX+WXbXo6fngGdXyYaYVIHRRiv
u+B0Mw6WMDAkW7hkXfVDseuBvzMeOTNTfxswTeIkimL890zX/jpgNc9bzaG85MFeDbu1bK/IwSuT
axy31begGPfDzXtr+L0hz///l3fUsmrqyj8P2UJtGA8bXF3vfMYLjuk8jbAuBvgHNxOAposhtrrv
hhWAClrQjLxQiSInOGjXfS+TuGwC6X4i0/uqtwUe+WgoQ7f5D39+hDcOIgqIKo3QvwxQc3reUb+8
pCUG0fPMdG5a8sXz3WvQCbidiXr98zhvTCb1aRTi8EWtGTjj7+MAzFuQfaLli46rxwk381j9L3r6
H9fke0NcXCVNp4leAwwxpGY81rAKHRKHxh5/fpFLuu9f34yhIVRCwX8D2/z9TdJonkEFaJ37p2XJ
qgeWw87XZdMewubNuuvv5T0voMQkWbf/89BvviCDzM4o6iJYMb+P3DSe8bQ2mMPeoUFHxRWqU8s7
t8Z7g1xstGBoYeoki84hYJXL/BW0+39/91H/l9c4P8EvS85VKM4KtFPJAcbsImjoZ5Wcju8suL+g
1YsTg6I5H8jaIPJJfGl6jLkBpInGGDlNyU4xes/ZWEwJ2qetUJwAxNe58d01ExIV7faLXVJ4wvjt
P/hksY+MnyC8CZOLZZ+iOgDxFGZPZ69WsBq6evrzAOSNkxiheOIHjAbMByr4+2zqbUaZusIRknxB
iyLc76SY9swiiD20ezRXKt3H7aa5goNYf6oeh3d2w1vHB4VODhEsJnF8iYBWIFUqAQkgX2GpxY1f
9MmzI1Xx55d8e5SEUpyQIbpZX7zjZJlKaYx3jNMOONlBQVkJUQ798yhvXaoUsvT/D3Nxh2+UjGE/
YBgkTaUHLFk+1/vuFozMgb2zLt56o5CB3/ZDxtDQ9eKN6nVjCecNjGDrVVpVhYNZzbwbJZz/lsst
8OsoFy+UonHIgnIlVt838TSaUgQ5FN+o8D/Pr24vEdJ/SXbjfjy1u/cuz7dfMIQVBigy+hpdLPzB
qs2nVuDyFPZ2pnzvluZxme073+ySBP7rNA5D2PcTBPRggc/P8cthQpnwlCHo6MD29YEekntXsBwm
liJ+HEvxqb2ermk+lIPLmxtoV/bhz2smOL/H36YYQTxhwKsoWOjfx68A32nO8Z6IOD8uhZfxklQZ
9sGpLoOXM9PO9/VeIvZ+aq7QGc362Xs09FsnQPjLI1xcCy1JE0uQVsJLe6gBCXVi283DaQquGvW6
1Pr051d+88v+MtzFBZH2El2DzsNB9LHNBxR87Di9c6z8h8/672llv09rIFEHHc+DdMfkFJzY44KY
z9z2pXcLSKbs7mCTm8sAJzZaIeTg1v7RA+DqQB8d9BJHef73B+g2yx16B57jTczmMSixiQ7iij+n
ucvHV7QR3Y/g2hWy1uAQH//BFMO/Bc/++VcskIsptnYldvMxeJw+z92d7p/j5ebPQ7yRKeE6gj0h
CCi6ZvgXCUQUL6uWMGrmgFt3vAtyMYNjt2ih+t5If03V5RaJ0E8DQOQ51r3MFdC4tUtatIjNww/N
U/fdazO4jbssKcyLLqbjUu+60hz6T39+wTcvxshHho18DN7YS3i+VyQAQYgj1uZ+bj+iFrvz8v6q
LfvnqFjK/p6WPcwBkf+P4rSIwB6A1yUxDS/OhHRAjQCV4XMI5T/7W4ACVDp+fOf1zmvgb7OahGg2
wWCH+Mtu+OvBt9U1ajlJ+6+Db81h/L5xh+12y6us/uwfkvLP472166NfhrvYkLrBYkkXLMla6Suj
+id090RriPWdZfnmMGmA/A69NBJ4Sn7fdqJJ01mdXYhTtBYdGJxu+hGK6z+/y7k39N/mLmFoouyj
rIUa0kXSw9UwhLZyKldFfxvfpRmujD17CQ9rCRfJDurxNSnDE2TCYj2qPfrGHtQ7YfZb++/XR7gI
AIB+w5zQrihUovFFGz+Z5U6g/ZJM3pnQ4L2BLmKA1vZNuIHNyYejvz9fjhLEcA6jwD4qUMQt4OJ8
hOm8ON+S6xWk+t35NB2v0+N7Z+p5iVyu2OSc8SKNj1BXutgWaEjFKNorqjxGM1U1HiSk1j9/2LdG
gMOa4N+UYutdfFciWqumFE2wwQWXsprydHlP57nokPOXsoWE4d9jXHy4pB5R5Ve+QsDR3cfH5TM7
BTkv0bkq+ahzmScvZN/ugfDgyv8+lE0Jq/mxKV05lG3x3tX/Zsj669NcfF0hN7dMDG98PuT07bBb
DuxO3cLPU8h3xLW/LyT42oB8sRi9AsO/3Ii/HjgUhWEPW2lGsSDI4vAUVbfAgkL54c/f8GyGvlgm
53ESAugGjkgco78fAdPcVVGLLDtH+7i9u45eb8xhKv0pJ0Vfguw/JQX7gJDqWH1IoOahVwiqHkOG
jiw5Ok2/Hwn8PcI7i7QEhjq0/AQne3FTgtJqJD334WN7dTQ/xRO5Nnu0vNkjyDuMu7ZEH4oSWAkV
Jeqd6NxWvOcDuzTaIcj97RHoxanYTD7og/MjwBdsS9QKP5838lBUx3MsP7jC3yGWL+U7V+gb5+Tv
417sWImyCboYN6iLPcTH+G54anJAVKfkWRy3IniesNqL9Ist0Imc524FUpbhOU7xO+f1G+Lf789x
EeHC8AG3WIL3RxNLIKo39UHvq2IGLbaLMtiAdmlB/usQ7DwkuvufvY1YjxfbHB1yVmA457YSG/yv
A0cXWLZ1JbrPPfx5vf+Hl/v3SBdbmCNcqNAMd8EWTvbtIfzkDmnOj6TsC7T827+/nP6+kX9/tYsF
3Z3joumML/FufE7IXSLb/ZDSYx2+c/f8/TjGr0XA701AdBnCCntZ21kdndEAcsKyHeVJph1sSOqd
0+KtIeB0RSIdI8D8mwUVbdA1Cunzkqfo8APKexnm4h98n5TCYw3/GH5BxOW15RDQWshL5+8DCMl9
7l+rPT00RZsH3q5/0k/z/r34/430B20k8ItcoA+wCOzfxUU2KyiPRoToDNtm6+NM8/hb+s0vRVGX
aIu9jz6g7K0/B5/5dzQ1LIb8v7+qfx//YvXzkXlR0sG0NaXzzk20hKXqz9P690Dv9xEuVj1QNwHU
N8GWjtcrwIYwsc61OreDde8EBW8Itr8PdbHe0T24nfoekzmjKVsZ/YwPQ9EU0XG5gmkuCz6r1/WD
/tDu3ruc39pnv3xEdnFq+yZiaiFYOKv4OJN7v/4585/z+vJPJvLc4DBNGXy154n+RQBp4nacw3FB
9X4iN2jReeMtVYHF/A822nk3/98wFysSDTW6IQWugsBcl+gH91y/n9K8OWHgHdHQGfkaUt/fX0W7
ZehZlS55gxTxmzqOO5k7YO4sQ8H9AdQo2hNl/ic0X3XdO4vkrXMk/WXoi9cjWxoBzoiWvJ8lemZJ
3y+Iee8oeXPNo/semhAkIUFO+vv7ubQKBdc4rMJGfEIFdA8AEq7EpHknUntnnMskal0H1JyJwulB
NWyvHL8ipbZfWmEOf156b3wvpFBAblG6SvCLvy5OicXI/yHtPJbkRpJu/UQwgxZbIGVJiiqqDYxk
k9Ba4+n/D5w7zawo3ISRY71gm9XCMwIeHh7ux89RB6VqyIw6JiqC3HPU0jMi5dCGP65bWimzOSRf
AGiXwXGqwMv3u/DyIep7sO6YgoIWoP1O+tQdg33iDQfzTvKGY/BWZTLw2OzmytN+GJLb3NZbPrJS
yHj5IwT/JFXVIsPgRzSll5/1fXXfQtb0T3+jfte8Yhfe+F7wWG1s8srHZOX0zCgwwu4jvmnGsS3y
yCIRyUvAL+BnE+WIlMmG/69US1ibrtpw0C/9azHrHvM5Z3qZuxrizl1Aed1xYYuGKvDU3oYfm++M
MR30g31wPhSPxpvrX/dXPevlyxDj5kKPqqAfZMvCZQABmRXWJcabfQEJ+4GFehbKJp7/qJLZlvdb
oXnlFYdF2hUqZCAK/UjBoi6jNFEY7Kr0XjmEXvmoHOR9+qh/tv+xnqNn/THyup2yDz7l9/W9dV7q
KdONsesP9sPWB167n178FiEsTAVDWLCgc1zP/d3gRdDeM9R9cvaogdB72KHpcph22W77+bgS9ZZu
CgViHlxLa/3lqeqbnNH4Ku+9dFKPgKQL8GtttOFaq0aIZvgVPW62+6WRrqOf2AEJ9mrn5My5q4V/
3EvhW14YUF8aAIGQ6EqeEYaSkSl0p/1YjdAiV+0WaGdrJcLLdI4lGY5LtiteeBqHqD70IaQnG4dh
SQteHQZKQyS0KoASUwh1MxWUpA9LDvydfVPc+GflKB3n+9zzvQ1LS3y+ZkmIZ+lcOukc8rxrGDdx
QZ8H75rGLd/HO/YREi+KQqkbfA686jHabV65q4HtYp2C80l9zpBTj3V73JvzjRF/LMqNVsX6AqED
XsrPS2wTPEOJa+B+Re+VMhfhoLSHRO5unaE78S2/6EGXbny8tRezKdOMoshF/Qm/fGkRMs2sHuBs
8NI7GgNH51G1f9UtSMke5gflbXSm9hWc1U/5HrEer//0T3kMN55dqxt78RuEA2cyUadPLXmn3Zk7
kq0D8xnPsZZubO7aaVB0mtq/kHuvWts9BDy+tHApzTmodyChwFQ+bnjocnRFD720IRztgAnK0V5O
3EATCDT0sT7Nb7Oz4SUH67zFZ7S2b5fGhOOtMzXhMMtA+tlKB205CUkG5KbfOnaL171a1IK4oWov
Q0olfB9lhN1orvGRiVm6p2rf7YNTRz0jv5UI+cbRmFzNU3ew9O3sDdurS6RPqlFep8YuL3+/SKMY
C+HIT7y6fGDGDqy1SvnG0baAOMpaCIOIis1UdcUwRFgT/AJFF6c8Hxni0r2Kwa69FDfpfkZn4FYN
m3kHkD/2mOvOzn7TVv/UTuefrvvO6lIvfoOwVCYcDQg3eRcV+QPyWNxsb1F+um5jrXZDJZgikUGH
kI6FEMMqo5yH3icjrD9B8f0TGmZv/lifesg7Cj5ivA8et57ma+vCElq7JogLwxLWNRUltalO7eBp
1H/mRfPJ7BEACdtv15e2ZoY0EJ1l+mcOX/GlpwxS64xKPNMPmN4EyNdwz2X+Vulr3QgdMojmKa+K
zfvECJNSnzBivF86WDzwvsES7UXe7NUPwx3CUt5WaWVJpsTDB9z2X5PCF1NRsWFoBFmwBS/QHJNj
vQ9P2WGT4m7t6rm0s/z94qSZYW6NlsHSFjvtYynvopv21mJl6K3dJrv0GO3kcpdvlm629lS48wrd
DEN1kDsmid5Z5tEG9iv1G2drBVsF+PRiF4WUtbYbk1lpVme9nw/LI0E/B2c4ynbZYTtLXX0e/LbG
Q/PlXkJSXyMcwJLyO15+bvcj3H0fvejJPCRsoPV03fPXvtyiCWE6eAlNeGFttt6ZubzUYyeYoWt6
VItuy9xaTCBPHgxQ162tPrwuzP0qBV44SpsU8NHES/kX/nNUgEAsU+TbN1+Q4Ny3++yNnh5ob6i7
mlnpv4DpcA/9Xuyvd/eFdQaLxqZHgdJTQ1RymNvi+awX39KYodWNhS7XmnjyLk0Jd7kMRoipKJ5c
8k32rjxkx6X65n9aDvnW6Vs7A5emhJs86QBPpA2mkmA2D2jJvNWnfDyW8OhsLGrtLjcNHk+IiyyM
dsJpMxtVSwEfdl61Vw72V+4ZhlLpU4WHGiGP54Dm0AJTGatDfdyCg66u8sK24KgaMplzZGO7Q5g1
MB23SZ+d+M31Fa5mtBcrNMTDNwxDAUgFfTNWaHrRvj1kX5c+OYpwj6MLvR3SV+5ShrY8Y6nPudto
nLVUk3QJKRbK7zJvopcBgB6U35uT1HkTyrrQ7LoMtW18ydXNvDAhxGumZ4Iq0mkxxZkMWYPiFgmA
o3ErYVh+6atDcGFG8Bc0UCDAylhJ+yll9nmf/7PQVprn6Kzd2PWu/wl18i7cb+V9q6Wryx0UfMWB
KCytB+zqb3mX7AGpnVCT2Q3UdOrjUlyQdlvPy40dFR2nG7umNoAse0gPuvFwCLvIK5PjdfdcfveV
/RShNq1kh6gmYyQ9Gwft1J6QstvHN1tHbfUKutg/EXpdtlZoomnChUelSNsVR2s/H2GQ8Ja+q/UX
UAnC8m83EacdSt8JoYzBXI62pNV3Xi1tXOHrjkgvnzcqSd4v6tGLwI8aMUKQs8/GQUymzQzb/Rw0
lOH+uf59Vi9TQvF/zSwn+8JMSYHbQUUOJwCP5VmBDFpeYtBOyiErYe51vG31sN44y6vhAkAob9MF
gaUJZ7kzp4UNhEtNrr43kFjF/QbD7+rmgU5SHVZGVUs4TYakSX4+UbqYlGAXTfeInO766qduSxsr
WX1g0AD8ryWx8x8XWkthFEvxmcfF0XHTz7T94f1yu516sH7Uz1uuvrp5FxaF12nS1MztMizulcNH
CTLGyFE3FrUaGC4sqKJPkIPbGbfzUOon1XhoWgjy0nbDytY6hBygsNXK7CQCOpySO2v65qMBet23
t9Yh+HaQUZpgEJ7e8/hgl7dmzCi6v9HKWW18XDrA8iMuDhA0gX6jOBgJz9BMIiR/yPbNs36j7fJH
+1zu9U/o7z22P8e96sIcBqzyL0oGlz9AuHuTuZXQTGQfGVFFSzdldrzYMzK0sZmrTwoAhowI6Qtc
0xJ2c4QVqdAQmuTBZH0a7v0zSfcNw10AbfP7rbtp9dq4MCbsapNDsForS/Q7j3fLK3C8kY7qyd6o
TK9fuxd2hM0zozgf/cUJl+Spjfb5gs/KDzUpYXyblW52+Jne2/L+umOu4YXopvzeSyEANmapBLDq
ICLw3vm+oNO6H423FJL171AWuGgwevJt9e261V9R79VdDDWgDAcIb0Ox3w1R0sgdT9ht9rInuc5B
eoxOgfmriYRy0nHB5Y+3yU24k8+6K0cuTPN75Tl7Ez6U75rH4bT1ldfD9O8fJISyGAJhNJ4H2N5n
8x3kCPvGiD/l5bRjDuFwffGrTRywpP8uXn15TuO0MGJp4BkH9637RfeSG3Wf7O3PDvl/czae45v3
yMXuNqyuB7nfVoUg54y13qOF23v9od9NX+Ek513F2zg8GTfjfbCZ063nQSgsAs0DRERceLlMo9VV
KLqokaKaDp6iPecHaY8CV3dwbjKQo3K2ERdWg+yFQWFf7TgYCnumWGourQIZ6TgYI0eo6oqNhGjJ
vF9574UhYSsLU4naIMVGOrx3/M9F+dSNZyd7GJCCm+aNoLp+Qi+sCdEu1X1oJ5ZbVj9mD4XsITl0
q0ye+TjsGGZ9u+SUylk6b7UGVtDAC5m8ytA5GjagOYXIAOFnOSPszUvqBiaVt+OnYa/AmY/K2/HX
/x3Cg77TjsGb6C58t5TZuVUOC3J162yuehIvfqIUIgJ0D4Rfoiq1keYqRZ34nL65f8p32VF+TN8t
9nyv29rvtYr0pTXh3RUnVo5gDdb0Y/oG6cV9exoOxVN8s7XDq1+WSgBSPCBG2WjhhOihP6H+rcE/
dK/fWKqbnaqjf3Ya17i3juaheUzf5s/dbXi8HgqW7RLdF1JCgMmgVGUQ9C8PZgul9zSEhPwoGY6h
dAyrEfWveFfV0MmUG9u5digvjQn5b45QWK7Fy10d2p+rJP/cJ+Xz4JQbyc/aLX1hRkx+mc4JUK7B
WfM7CEzYxe5AUfi0BWNZTT2WJiFjjPCY2mIRB5ayRjZVukztTqYMne+U2wXeNx20ffp2qza1mtIv
RXXeJypwQksoqITwYedzyU3h36dP9s30o3hOPOseoek75Ss0m7tk42IWtEkXyDqH/sKi4JL+7AxD
sDTIQTBCye9ph/LQQNOzyzx91+2QBnpfUvtz1UNxiA6buJm1yHppXgjhvh4bYZnSJLGsb2grwLeF
ClUz7vWEHklDwZ/y5vXDsHYtXloUY7lfdDDpYTEv4ZnUvtTaxnW/HkcvtlSI34XahE2u8oZR3yqf
lv2Eye4dkOxDf1u+T56Vj/0thEXH6jycoQ2OT90dwyQH/138pfmbQ2Lq9JuZgKT1I6w1hLIrZ7ae
NmygcP/XJqz1xcGKqtkNJfPURbnXNdZBVrKNiLN+bC4sC3vQwrkYtzINYGb0jvp+PAV3v6aPPHTA
/qpzaV0YEzL2WDGmMHT4pH3T/sxG2Kz7xDrVMpwtf+E7APTAICqL/rNwWGojapy8B40jJx084HBI
9e1GTXXVPS9MCAdiNIZClTM2zq6+qxLqBBtVxrW8F4QhgGggVQoD0y/vggTRg6msWELn5CbFviho
P4R2aX9X7TI1zoPkZH8Djbk0KewaxMVIt8Kb5mXVw4w0mjxsVQ1WNs2Cp4JiC9PE1IGFO8ecJhX5
gXDwtFY6pcXwYOjqxqlemabhgy8pPJktuk2/xGsuHtuJmY/9aEUDc2GyV7xTbqP7pZ7YPG6XtDdt
LR/xwpbTWMkI39JARjLelbwLk7vqvNR+t9Hcv/rtQnLwYl1CrqUFraZ0Crb6Q6vyMOtJ27NjecqO
xn363tlHPxbFJtSnTy0TNM6TU3ATlN5flJZe/AwhR2l0pXCUjO1F+fxN2c07p4o/Xz+9K5kJJhiZ
hfaBkQqRzkQ2Mhge4zBz80mjn9VJN6Ok124BZ/7uuqW1xsgLU8KmhlC1FpbOauI78ybfwX8gefnJ
gdAO6KAVe/6p3zOS5EF8d4oO5jufubvbZWb4+u9Yu91f/A5hV2EyQ206itFS8/y3wYmXxLd0F70b
jjBsDi6c2vXeOfbv4P6Dqjveb71B184lFNMIYS1adHCTvPTjwoYiPjLmAeZMxZWMElWPjRWupLbW
pQUh9OvF1FZyhh5UEXYfZ3n80hjJWbMnr4WZT0OK5PqGrkTPF+aEg2mVBRf72ADwQzjqcxCnCprB
SrJQL5affRlqyOv21jbQIm8HysE2whIibCAcfkFWaORm9j9hr3vjGGzc1FsWhE+EQNYUWS0WLPNZ
DlXkUX5cX8LaFyJRB6ZsIKyFdtPLJfjVaFWlshiIYi8OnKcgBqcNg+dBQx/Gg2zx6brBtWNugY40
ARdBJSMCR1IzDrQBfgl6I8ytyt+N0XKLcevKWXl/4NS/rQie0EVZEEqasYTo/2BF/tMu2wqLW4sR
AonUKbaEXg3RWZ13iv6cK0A2YH++vmVrbn25GCFMtOh7RKDoYZosAkaATfa1ZdzGaux93Cnwd5J8
hRtHaWtlwp095/bQwS9IYNJkzxgeVAvBoDn6c7zjxWeCmeml9ynm4MvRjJVSqeFbfS6m91PyF/cK
WQfEkUhroOW7rPTitp6gTZ3CSB8gjjwng+1K2cNkRbvrn2h1uy6MCP6WxyVklTlGqkrdpTCam/7R
RAHuupXVw3phRXC3GObNSC6wUlvH2jRudCj5quakxUfwwO+u21p1ugtbgtPFgTKj0senMQanf4xk
JYVRsQY1gAYQWJq6OV+3t7WDgsMh/odQcMadB/WM5xcW9HjlbQhN13Uza3V9XOG/7kCm/dIdotHJ
cnVgD4NsnzyoXnQL5cyhPamKa3Yu0okMbk6nauOpt/blHCbndSD7y/yQ4B/Q0EMZGQKrHPPHfEZH
tP9nLguaTtHOjN7+xRIvjQluQnQtimkiow/PKBPs5PvKA8tC29H8VHswxm4OWq99O0awOF5ImQCo
FFYn6XI/ypnEc9LnykAOHXbkc5EpfxqTqJGpoBpRtON5xI318tNl5oAkHu7hzrqJYFtIO8TsP7fj
/vr+vfJ8zDAZRd0I3cplkPilGTlFz7Dw8cRe0YJ3slPBnW5VBUz42aR/SRyjDjac8tUtj0UWxHHC
NZgeEPaPKdyojYs2g8e5Hk78fd4hUzp+uL6u13g1wYzgF9CWy3HOLlLfrO90TzmbJJ3GrX9GUe/7
vAfU9egc0XbbTnRfOcgvy+AVDLQIIYwXsgwpQ65I6bEcnumCfk1OCoPSza6+pVPoIZH9TNV8IyL/
f1b726b68jMaY1cV04jN4YZxKHW/zN0bQGcsT7uBQ5bJ9/AhAOc7nP647yqsVkgLuyJpe7Ju7uth
Mg4FNMInw5ca1FjseiNKL1H4xfMQU9ygDF7qy9iAIyxSDZoRnTotcx3kHGcvhPj/IUQuSjq2VaZL
H6da+t60ZHN+0FJCv+5Qa25LtQWePk4+uHThoJRzjg6lycCJHo69q2r+DToTW8nP69c2S3QgbzBg
j4f4V0RN5+VyaKQMpntt6r8jIEKKhYwkeVal3GUSXKlVg3iQkzpkSJrWzi6XFUKO2rwFL11ZL8B4
BhlB0KIIJi9/v8gk/DaT5tQPQKU49be+t2/KUNqYzFiJPVwQLJR6CfVlceIqQBUGTnIkOtKgB7yN
1Gca30kDlP1FsXFAVk2BgbEs5DLpeQiuw0CyIgOCgWc+LD5LsfOlRQbvpm9SOkaGU21YW4kASwGB
/AtRbSYYhL0rMgkmaQ0ut7we3Fq7S8F6yeOGQ64ZgSGepyxsiowlLn+/+EBJFGt6XSGKME3JQZ70
T02aP9RhuZGGLb9VOHTWpRkhXEeVU5lKz86hhJB/MHs0m0veUBsJ0es2G459aUYI11ot5/4sowE+
Z/Kt1kgfrTa6lUr/TambaEbr3+VRPcwzqnfOfCg168aoKkQz5v0fn/IXP0NIBOFMNvVOSUbPoBM2
lAHqaFtnfGtDhdxPHvIu0dqF6E8P3CZ/F5tP19fweqxl2UuV3YQSZHl1ChdQqWdGnCcVrElWnUHT
H5ejp6JZcdcpsfo4VuVTVqXzWWoy+yZCn9btfXgarv+IVe+E6ZMJeaDp0P699M65CpqWigHfs3d2
rXVTd1+1YGsaeHUrL4wIvunLnYweVMM581OKaLcJHZv/bRmCW6LtR2vGbyk62o8Kuprx+zh4/N9M
CC6HRm0WZj6LUBOuTV1Oz1OiJm7ZthuGXlcCF7+42C7B84p4mpiP6Yi3d5pruMoBZVoATAyIe1Lg
mjvjSCPxwX+veKpLffcYoHa6OffxuvH861fQ7ANrCSrcEX7FoNYBopPjCBTderSPpqecovvoJjqG
XxUvduHYu62PW92n193MF1ZhvHvpjwk6GyOqWZyJm+nntNcAEySVyxjbW+lt9bQMLWule/3Dqsul
8ip0MsHzn5W+4pK20JyoLITr6AtXjVuDPT/B1H9MH5mfe0SIB0b/o7tQCxY75vPfxZXLK2krNVw/
iL9/hHDzJXRW9CBiu+c6Mu6Ybx6PUuk47xRdqo/XF7x+HH+b0l7usRqhUuFM+JcOu02aPOVasLtu
YX0xzK9RZ4LKVxcsFLz2phFFS29O5b2VvTWlfpdkf3PjLUNy/8/IssyLi7V08sqx4mn05B5M2vRJ
hRX1f1uGEByzMkW3xsCCVMR7eZDf98wKFE327S/M6OpCl76kk6+mKBM/iLKWGEx5Y8lDdHjmEqRl
u2kjkVv9LBeGhDicqKPRqiZR0tT6E2LsKPPl3cekGzYi2Lodkxhm21TxxRI0SHRnlpZozGTc27Ix
vW70P0eN9DdBX/9tRnCATIqRYUzwsqi9a22eTm3khaOxYeUXcuhVeCAIAscDDfOKRmbWi7aEF2/0
OkokO6XmybaEh++ZvpvejF7/c7gbHuO98xkdmr9wDJBVIOo1nlIiqeo4jQjs6OxjiooQ6i+IxAbI
bW3ldCvvNVLtf838ylMuDpKt9UzEDMS/lHm4hbpS+WbDlPMxva3uFC89jffTrfUmDbztVuKqp0DD
AnxFBnYolqBqtYkdZL9yN+iVzgXJ+wBmTvb6NNiA2G8ZEhKEVIYnZC7JW0f/ixJ0bic3uzDbmvpZ
e76oMFMoKvN+FGmEHCH2o0Cql+Ugr3rIUCutLEavfW6QXjlc943XcAmoxXkgMVVIConWgpA9xnZv
dp2KWzb7aY/U5k20t975J67Jg/rR2bokV/YPCANsTXTOoL8X+VwqO0qRRC5zBK8tq3NVp6VcjTpv
/04ZFdneuD9eNyH/w5sOzQKxgjaDsDg/UC3fmYvJc07xOWsOcHHfJnSX9ad+n7+D5AjZQdqi4al8
27Wu8c/1vV1SG+HEL6zt/1oX7mLLyuW61Mvp30aNdlzmmragWyvespxrXqBL+s0uvbzAFE0akMOW
iPvO+2RC3iW91zrLhXPuz+PIC0NCKpeaIcLURca4qWXtIQPZW8cu37CxBNtXe/Z7MWIQsSgyh5XC
FxuUuPQ0pfjgbAJdXk8vLG7hUNMFEE7TRAR5ToPaypPPh+kP8Zvmo3b+T4+68ZK3UeWOgStRMCzO
8YnqqHz6uV1UXv1kFz9A+GR2oVWOXkWol0btTyPWbqyue85L/z4PtmhoVqKyDU0oPCOgDxzwBy+9
w2mGgC415zvI38S+5mpUDc0g8tI6Wiq/noYm5XW337IoZG0ZYp11bSzpgdy5ZvgD3d+TMcyunVZu
63yNzfF03eASdEWfuVyicIGXKKvLYUwimoz2TuZtofKwmmKXoo9r2H+eLr7YzyXCXdxyTaL3cCPP
o+egClzV2fvMrzbyq9d9HPxzoe4HTsSxfnWi9XFRH035Zgn8g1/rN9M9E7sNWJj0obxFq/Ap36ND
3W+Oda1F50u7wgGvi7wOUYNGy/kTcaR/WoiDHe/XUER0lg8BQ6CA9/fXv97aWbgwKp54I3aKug/I
js2pQXQszh70GDZdJfKsdOswrNVK2NnlGcpr1NTFOkXoG3Y6ShZJ2OTEg7JTg2D6Uvujo+y4scY5
crtKGYdzZ3RqsSuVudcPajnH0yEMEJTfCHar+71w1FkkuFRFBccdAn8MK6YNvYLjIQUPM/Qchfz+
+v6uRVQY1P41IjhsGCwq8iSeiJ/z3LYfDGfjRKw9tu1LC8sXvjgSaCSjEE2M8YIP0qNxmO6L5/Y2
vR1vnKP2ASrxz1sk+qv7ZqiArCl4gYsTXvdgtKB2ndi3MEPvoftRd9/k+uNfbBuzJAtHLBBCEXDZ
TF0X1CluWSBTaYRP6INvxMnVD3NhQYjMqMBb5ijbVEbkYt/Fx05XdtfXsHq0KBbLVCV44IoV98yU
7JmZuNHLAEAlMjqg/VNrDzubgtN1S2tfBMyLQ/5Ik8+QhbVY0xireadRC5iik5Q4N0GVoCtSPV03
s9YwoQcL2MFQGBYBUffS1eLESJwkqSjsdw1dPbMhOBVSfEuli9HQrNA91JI/6FIParBp4rd5O/50
pnYLErH26ShyondFtRMO7uXvFx6vUlvrKwn18dI+1mAX4+RvNpTUf7m4eQUgRPnSgtX0ThfLdu5K
+p3SUJxmGB9t9I3tXLs5eTWhQsF4Bs0L4TlTd43e1jYSw/1h2GuH/EB1uD03x+B5vC33syfvxoC3
sOt8NvfXTa/t4EKbyfWm6Uv1+uX6JB0ijDak1DI5g3YbL2qqYZdrn/83K4JbOn6AzJEKQUrdwXkf
I5LS7/7CAj0EgEk07UF4vlxHoWtzbbdZ4c4+RR0pL5463xg3jKwVUW1mJUDicZYZ7RZieAA0pkHc
beKRlp+zd+rXClzHd9iJZ2+4K+Dk8h+gHtuw+nqagDRkEdcAsEpNk/vp5dpsZUIBtSRNBsO0U4/5
2Xpf39leR7s59LTb8VwxoprcZecMjLD0Zd5nCJjACHPcUvlYdRZH5UlIHYgWpbD8rDfqwXIqPuOc
eJP8o9siu1wzQEcS2jMLUikIDoWVGkWeOwBL0D1NPQPBi+aP1eXYy0sLwkkLyyzyi4STlreO20rW
qZHUN7m+yXG2JNdiLnxpR3hZSFBnlqMdgkI9FJNr3nTHwjPPxn2cus6xOASHrVbeL7bC1xYdnN8i
s7LEXqs/c8rDcp7ooUEJajwVU7aPmgcGwryY6ohsDbs6pdnbt2ct2tdFeohbUqsyujHaW1UpT3Wc
75u+e2hCbWf3AF/a0i39HzYyS43yoTSmW6Yg3ax7KqQPY6g9mf1P6Ep2of5GqeAh51nTvpvDmJLM
h7n9/ufHm4LZv4tbtvsi0DuMK8uSnPCEHygRGPGXclNbZtX3qAfSE2co4lVJxC6kQI5VznYSItkw
fqFlvRHm1x5kFoT3DlLkNOB/PTcuFsFPZ0LPbrEA5H5nGsDtk+qnVJe3/qQ9lpoKHcUWFm11VRc2
hRNlTY0zFVFduL2D/ELAMJAbd/JftCDsy5UJp6qM7ZR5clY298YuaEBPNBsOsJbYQOK6oKYYX6Sw
8dIB0rIpzWDuJi8aO0hcvxX6R3LS3Z972aUR4dBmTR3YwfKB0h6wehe74bhxEa65wKUFIZQ76TD2
VrssQ9fdiMnLoDbcJgQWNb0fbeegmW/+pyW9BpopXdUWGGx9ez/M6pvB2WzyrcW6i0WJU99WpTqd
gl6Y2yDEGO/NKlLfOmMTHXVaOjclbfGvTdE6t45W0+e00hjSNE2hpkkilH6d0yJ8atLGbL2/WDoA
F950wMFe6WwNicKrMuBAW1roBvYbQ9oiW1zL6/mN9MR4ntB0F+7DWms6P1XZ3B4LufxDGRmw9Y9b
E5prZ/jSjHCGm6C0qlnGLcsB2u30k59uVfvWcCD2pQnheEWVMkRJ1S+JjX+0KzdL3BAFFdNdpj+b
0J3+XDGMUHdpUThrfT5OczGyqCo+K/Odri/f6HDdA1bztUsjwnGbpTKbhwAjIPSYZK+RXjzMH204
s1FQeYuE2Anx07285Rerp/y3X4gM+1ZHfySeMDsy0jpLtA++GtOi3gUlVHxrDW+vL3MtNjo22E6y
X7SXdGGVfQEiMl/OuFLcx/o32zwN9UbcWnPBCxMiW5dkRY356yy1ybMu0SvbGnNZrbVxvyv6ImnI
sIjwonRACvSGzmmF5mwXl3CDKKfE+15+qPO9NrnyjgLGJs3A6s5dGBVeDXpZI8Rn8qFa+7kbelcZ
EVTciMBrQeJyYcLbxx7zWkp9Fpa5vlN6tQ3S17n7YxdQFWCD0KiDzwSUtny/y9TCmSTfXkKENjit
6+fmTtP63LXgtL7uayuRYrEExg5dMZ4kYhLDmOCYzLaKb8+KfQwjastBMdHenv3EM6qgOsfR5B/q
pm9O42DJ3tip+XsjiZxHMv7pkTJrerz+m14PMCIEtiC24bsFNWmLz7JIyRpFmzOwqXfd3ocoM9z3
bxYVFzp2aL1GXvxhIifhgHj5njt3FzLHOP/o/pxShh/yC7UJBF+l2CP4E1odTgDyY/aSJnXLWXrs
svpGVnKYwN5dX/Nrz8XSImBtGLyX+OflBzdLHzmSWJuXe106VkEZfQZnM3ucr/TPm4XYMpA5Rd1M
o/MjxBdGg5qMae7ZK8oWIoAGGC5DT/PWkPBKUQk7zC0AnQMtatrCJRTMWtsbFhwuPL8dbaf3sp4d
0ZWc+hszkhPDLevA+lZnst8dqmnIs6NeymX71rCqyUETwQ+MPybxWj4o3TwdJWYCrCjEnOdp0rRx
w/M+zI52Mt2iS3dugq3RjdWveWFGuAydnmPdp/hNbMHuPUIKn5ZnM/t03WdeB3EWw1uAG4KVvFLD
0tDnC8OxmsGjxF8Y8nnK403wwRLNXr5CEcUFgK8g/KLyHQVfkaU8hzY3kZn6zypv0eqwd/NR/Z4/
LKD/rZ7Fyr5dWhML0HUzWDQp5hmtre5cD5+SpD8Y+mY/ZmXjXpgRjrVZR0VSpmHuQm2koCJmqXG2
ywD1FLs+Guv7Nqmro931xujaea+/83Udqlco5ZQCgEkwvvenWUNqJzCr1PV9hu83Ul11fSPAPaOA
jqeKKbha2RN0OSZH9Gd7B2sZ8GrXvzchj88eqBFRUbTP4U/5EJ6K+lxTr0KM0IGF4S8og8EvMCTw
7y8RrrsmiPsmmIzZK4sYxZ9zPTNysqXcsLXc5UVycd01NYRBfSfPDHcqEDHfjy0Uu/UG7GmlPf1y
KcKlGqPSa0lVKpOSAMn4mtCs/WzdwscaM8Rd1XiAO34oDstMfuKqN+OPbUDNqufpGv+hCrVI/Lxc
qJxb0pTU5PsA34t9NdXBWa+yLeTVlhXhgZFoRmj2dpS75hwFxkHSggg2ErhTn68HoJUOFTtK+RBA
9yKdKCpuMMLlW0rNrZUi0O1PX2NOQpSrN2Uc7oa48NKwPrZMoc9KcdTqn5IUun7UuUb0beOHvE7K
Xv4QIUxNqlk0ccx5WR4GyEFBqi3t4eeUZsCpilc+tBCw94zDP103vOq4vzdADFhKVY30YHEp3en2
ctu7bVS7frx1bW1ttC5ErCYM9XDOfq0vmr3pA6WffXAfFO5QIIpqI6kd32cb84crQGc2ldgjk4MC
YxIFHZEeaHJ/tLhf3ttH1Irg7v5HcRdFbfl9FLnjydqnTD/me8gG1F+0Yc2pfN4ql69+2otfIcSG
rAuYRZEZVMqUfKe1tWtauacjD9f1P69/zNVjc2Fp+ftFFNLMMEjGabEkydMDiem0j8sgP/xvVoQQ
kGpylDmVPXuSQaCLmtt83uocL4mVeGk7Mq1vPJO+hsgnrDn90PXohXtK/z4yp0M9fPBrptj0Jxn4
xvXlrJwAjREdlTQZSgPY3V5uWqqWSwc/zt0ot55HXzkVRvp5MqaN4L3ybV6YEb5NhoqJVFjMlUPC
uitmuDTRD7u+ktevfMq18kIGQ2KIOJqQroZBk1c2HMNeERm6aw1m48qNPLh9EFHrz6K3ca1l3uyU
W2/lLcNCtpj1E9RKjMohpjftUZM/NkmG2m0DOb8aJ1RIJa+z7afrq105VqyWvhfyzsRwW7jX00Hu
6zw2l0H9j3VqeMOIOb90zXjY8JBVSwsiDO16m4KG8OmMvG78caEEiBj0c1SmJJInFEeP0bRF5rSC
S+QTqhDxUVTmMSvCIK0yS9M+xNRwkz0AxBp3PJ4apJuLYwIeMbgxd+kHsqbAdX60z9pGZWDl2L2w
Liy0aCw7biocaJLfDpWyn80vZZm4tam7XbGR+68dO4XZcKoDS4VF7KyFthON7bLS0TxV8X3fvUn8
79c9ZLkzhSjCa8li6ghYALUB4c6xGfy1+3LJkrVurPdpGkaJyyu1qEiFg/lnNCrKTVeZduqZUcFI
Zyqn8RanxNrZuPwRgpsOZVVHZgmwNfabbjkc087pQvMcwPPjzQNyV9XcJ889lBrvry9/zW0vLQuB
bTZiy698h6td6e8duXvQxuqr0mqfoyrfAKatfUy8lowQRhgaVkIAGFNfVoaCs1jXdbQbuu49jPBf
g0Y9XV/SWhoB6P+3ISFNGoo4pphvI5uX1M96latvTGX6pnX2p2AAOV+22nOpRbeJ7hydUqt2cRLX
p1QbI+h+1EXLT92Iuaub/PsHifmTYUmhU9X8IH/yYiaZwnJfdN0JIacNMNWaIXZXA48N/z1j+i+v
KUcpO8YdBzhXNXkX2++C8j5TtF0jv7u+xcsZFw8Nj2UZ9QoHPJwIDRrB+eWRTksdDU83LL7oar3/
CwvUhpeuIyOrIkZmiQiwu1Hat+x5N0UP7bQ1dLi2V8aFBWGvrHJypGHCgiJ9sayTBFrGsj8N/sa9
sOb1jC1T3Vyo60iThU9ipZVaqLQyg6GcFcnTyzbKnvs6kIt+19lynX2+vnOr62IYnMuBdzV4qpcG
m0kJ066q8QG4ufv2PpzlXV7/9LPzdTurPnBhRzjO0pQbgRxNNF+y+VvrpJ/0ej5cN7G1FOEg20rM
ZKhFfThvTqGS76WwJGGoPUtOd9ctrX+lfzdNhJFmaqXkYcmm1W3l5v0bWw1cpdxYzsq0BOXV/yPt
Oprj1rnlL2IVc9iCaZKiJVn2huXInDN//WvoBnEw/AbPugt74yr3ADw4ODihG8pjCu0LRCWdcfOm
UENH0UBSnerRUubw8hdm9KF5AOHEZx557lZi8gyNce1lmeN1XsDANTI48otEQsxNlqdol33lCZBt
2sJqYYyRYw7awrsZthBVN7Vxb/x5JxbdOFXBHJeC5D37RssUE0njDF0i/QiG7tbuUJL4gAGsEJjN
UqQ5gAYPTC0W7msNI7xz5fQjhzp/e5vel8FsE2bpcsg3AMTocxi06ou1wXnO8iBYr9ZXQpyrgBDV
pwTRiso79ptncrVR9N9Xz0eMUC+5VuNTQGnFFuYjPhcZDJO0M+cuexMJu7hkIJsgQkIZvAhsnTqP
xlqIB5yWenarUwJaFid2J8imt2i3dnSoKAsNyHuQPbyXdwhE5x3vUb4xdUft7v0nMIuNpqwyAgX3
qfww/o7uoVmTvWkbUdKgARmJ1+YIDaDC6bg6WJvbDOI5rF4DBc7buPBqm4NQaPu0BnKArm4pKh7g
7+HGu1PAa8Ha3md6QmnHAYa+GS+rKmNU1SX8RLQ3VHeJUHJG9uOmOsp35Q8dBShXlYm6y+yeWJ8S
JF9527xps+8/gGVLqbtlRjCHH2AGauW0sylAJpvXQvc/lolWc8jboNOS7bUE3wcUxyPklSLDaBVi
CsF8mGJJqxxFRUbE1lNDHl01nNT7GDJruZ2gx18l4yA1M5mVOcxAvmUNt+XUa40dRYXyCVPiMMEw
LcNsF4VVt0tiPRpuwqjoS5KEeMhzgolNq0Aw9M8amAukiMxOn0wciVJPbLlA5yZyBFO0HPKcwz+3
fVchPwstbRm03joTRghjoNaYAi8xbSrakBF3UKBIbUwh+50vKITXfLB91FZ4TDiRqFWi9QIqtKof
PwroGDm1SHBmd+CvsYvf2a1Ec9agGk04C928+Ve4jPXXcVF06oiD1oLeNAxybC3aUkf/+vWyaeLo
bqQ9NzjUbP4IPMW6JNdoJVbaZZ9L6aktWu86xOYX0xXaOoR+W0tkC579Etfo7oBnHg+mr0CaE/Na
mhvcQVHSC25544lbaYAVGtuilcpaqQYW9m0ZJ0+YfxnaA80KD7NC5ILzotv6RuA3wkyTDE6lCzrW
Rg1qS8kVDGJa9b0WCyTLjJtK5/Xx0k/NXjhU1gu6t/iDAZ/zqy02IrUtBrqBI9od+kU9tdHQE7PS
dvOoeEJqPmed0tlq3nNyKlvmsUZmbm01rCNFRjoRfs8iCVrmtT/vqJOhQoSuMgwFWEgbMcfLKNqg
i2MTnqNFvSfwBIErfkEzJRfbt4JgTpJmdVK+WAbizTu0puwLZ/huPRs+YttfPHbRzf16h2LJwNu2
teRQw5cy5thHpftGEApOrLaZRVjtGDv9O0nZlEcajG60pVfJ007LLnLABn+YoWZSf4o9HunwppWv
FsU492mBHKcYwwgyNfXNUTpkEh7xWbi/7ie2YVRUOtCSaoE97NzKI7kPs7id8CCVVCcJTVuGScdJ
4l6H2fQP2jsMEzpVGbJt0yzi7ZZGdzICi6hDZb3UDqGOPm6B27q+bX3veMx9NZrmEi0oA1ARnxeq
xLpA8AWzNS6f5nzb+t6hmLNUl3ExpBasb9Eekz4mQ/Lj+t5ttJXR0/qOwBylLteWUq3eLkNrV79M
T9mnaqcSkxiuedfe06ayP5f1QlUDHDsGBr4QbSHkPLeLdpT0OVlgfqONQnyGy5dqeFZu+CTZDWns
mYBzhnftbwU0aJ5BGgFOiTbRnIOqvbFEoYyvZmldgLHbYT/m8yHNTQRewrfru7r52UCfAQIBiK4i
PXKOVTXC3MYNLNLQ94r2rBstJzrbTMxTgo6/Edgsgt6DZW0p8fhS/eFUOYuXLqRwEkQwrSP4yS0Y
VG3MM5Da+0hTID7fCpvJY2dzZ8yWhpRcX71k472Z38ny9+sbuO0SVxiMiQyztURjg/UFNyG0f07N
E9Vt1J3WgRpqdAyO/48xItpBeXGrrDAZC5nxFEVkDUzZVw9IU79oPyDAtqO179BvHeWgoTnFM8DO
GXwvuPycm85yhU5tavUMq0EClaUJ4rY63k9oaIhDCDtjrv/6xm6QP+HjWWhRRI8YmknZebbARF48
qbDI1o3uKQGK+BLtqejysocisWeiqXmxi1vjObiD2Gjjh1zN7M3DQanX4AHAwMmWBVsZk81I4OHT
5iFJk5egfbq+xs2TvgJgnOactnNTJ8iwLd1ILKFxZDSN6ShwSyKPh23r6kE3LmqbqBiBTZ05Cr1i
tR3cMzK7dfMMXaIjGkQQtLXPQTCIpMgDTqiwZSRrPOZYgBIXZFbDgGMvVY5ePsmzRKyCkw7Z2r81
CHMOmjExwRcA74XGStIsmjMGmV1jglnXOS+iLVPA1BIok1CqQYKf+VIY6cuKSpIQh4Tl02Iqn6XS
4AQHPAjGFY+BWS9SBGuLcLSCTiOxtrtubtvf5J9FoFJ6fnCtLOnlxoS51bVyKqT2V1HHrhxJfz6p
hBfJv5sls1mFWpCHecGUmS1OijtE5kEUY8732HS76MzFMAid6YU6wPlajFoawH6KT6+RbC9AX2oX
/oIozb7dz/vGLtCfyCPh2Nw9cFZjGBtPBSSFzhHLqG4xkt0jG6rITqHcacVvAxHjBz7RCoSxs7LS
lgRt5gg4amuyzbH+JIWQm9Vb/ed1oE1rWwEx1qbhZR9NIaaF+9baG2ZwUktOaXMzYEOx6p8Ne0s+
re6JPF7aIDMRx2if0tvxlqrjoUJuRkTxwQRzTCFFru3RC3d9YZzPxF4bjZQlTRzj2oimwm6D2akG
kK4u++so24vDcANK8DoSGCxHtaw2YjKJcAidp/r6AcrDuxiCp9qt4i92vze9/E77wIOYim/8A8mY
vNAoMEEZKxshpD0vT2WQO9dXtWkUKwTGny6dGGWQ4MREABKDuIgStwuE5/+GQX/DyirAdo1KKUSe
wGuwkA7N9WX+cB1h81ZYrYJayAohNOWkLix0yIWNgUUcJShfqBpaejB0eh1p09ZkJCkgh4L2IDYh
3UhikXZ0WDLSdLJIP9QhcjKFd3Vvo2BKA7c2athsGJJ3YdcvdBwYDVB2sSSkHhsCYe2PuB5ccP/A
MK5HRJvhENNCHIjQSRZ/N3PRjbkp1O2P847C+B1rQHu+SLMU5o1xh9TyNy91w4NlG1/NnoBrXbPF
3ZBw7JoDyibTIUSPttQerjsFVUeRiH6b3C9yfkj16b9tItsEgFxTMfcikAQJnUbay9DnpK9er5vd
9jH9dw8VxhHE2qgOgYBjKoevlYJhzZjTcrc1GoQ5SzAqSmApQC8hEy22UWGpjYHOdz1zGmiIRV48
7Gjdw889GJ4A2hvOUdr8RCtEZk2BVRplYsItWDmY/tHfIHW/BKXYDQKPPvpNIZV9PVFNDzB/I3mE
tOa5f+h7Ce81A4mE8Fu1L13aPD946mFyoKQ4PtMhI+kwHHVH/aT5M4bVkCl2lYOCIcMQxll/v/4x
N0/36tfQjVl5Kw2+CuLhCS5iyQ8t0+5QX6p5TQOb0f8KhIld1KzohDjA9xwqcEjLStWSPBlHEgbi
j6rXbsV44tjo5rJUuER0vKNMycaautSMekmfxZGASaP026AMJDR4/ZPbYeAKhjHUUTPzDgUS3CYP
eAm7rR84w0G7rR2dUJ1q437hXMJbE2pIt78vjDHUutCEWaeIjaMfjLv+2/Jj/q29Lg5yQxEBW1pP
wAWavKCXuCLK8+SWTgyKiMLnnRjqKS/MGDw2KmpRoM1ho+xmnOfw7X08HwbwhoRQMFRcccdtmdjC
wcQYmNDx9sEcEGM7nZGLfd8imm9dIbPNQ3cHTkvQmGEapDvS6pdkh4ozuegRxzxez1vmlmNYwzPX
klTnozHGSDlXdexjuPn3EAleZjYtQb82uX4WtxzrGou5nIZFWfp0Qv3GWMAHBx3dfvl5HWF7NZj0
Q8kLfbFsPQocWMUIxg247lgmhfHTgEg0WG5MIeb40+2lYNwNo1tguWH7Yct4VOM4wfsoyAKiqa+V
tL++ks0ImPYh/INAf8HacTWhbuS0/wQ6LU8p7obMjneZFzgGhjRlYzefMlCg80YTtvzKGpVx3kFh
5OM44FGhJwqV7chOXYuJwaAVvOvr2zb79+WxftksQ3kqcUuoPuVvElzFb/cy93htG8Q7DHO6zKaW
pAFaJbbRuGgaLDKLqGNNZpP3fN26AtYbx54jUyuHUrUKdLYvP1U6nZiq2u8ka6gaDBQ6q4YnbMMz
QeY0BUmiGTPNmRhxALVyxCkmJwvAWRObWy5zvZL6CEauLJZsC5UA0rflVOjWvgviiBiC/IGsFmYi
FbAL0k/2djmsbL5Q9WXIRvhCkJ3+jNJ8P0fZPsx5VF6bRiFhrEpF9h/zFczRGuNmAvMzjELAHVLr
1k6TR29WEFG23IlI+t3ZawQJlH+xmAPVCIKeLwbF2ulQP4yP40t6RILVSW+CHWb/vmWP80nfRa7K
e3Bs2gcGjFDeo+kilgimjjB93hRIoehFHB0graBMT0iIcplaNoMEqnb0DxBj+rMYBQhGcJRbt/xm
vcrusrPs0dN/RI8aorvQ4X2/TSe1AmQsPzL7OpoFpPFmsXBAc+OM1veCpyuzCQICZlmGkj2ETBkj
iQ25V0MdntAc1e9pEu9Ks4/tSeFRam5+JjCxgRtQQ+eLxniothXEQtJwyOZpIWkqkmz2r7vaTQRM
pGM2GxVYNPKc3yTCqIXLZHUFyWUMtAqKdWPoJQdjc7fQMaeDLV4EvyBj5sOIDvguxckVktPYIEYz
B2Llj9cXsmlpKFeAtgtZL0xGMZdGmCXgXkETFaQ56LyujBah4fOCjFD4hSqC0KcGB3FrXWtE5usU
ZTjMUwhCBOVu6n3Zll0JJXlMPh7ik3lnviovDbcPb7OLdg3KHKiky7ukG0PMXErQTZcXfSaqNEdO
WSq7VgkkFwn0g1BWCQH/3h66ar8KufmAK4YwFB6n8F3yRTNgtlSGWLRIYAa6EMR3dSdDdzlOY3zb
uc1Gy7u+0Rv7jElXzN1QuShM7zL2oy6WHjURCOSXnt7QFZp6etJ94NUEFIxKYVwBq2JfTaWG4DBf
oF62KLnqSgVG7w0QYU5Vl7vX17NBqINmB1DG6RqaiHC6GR8l9Kks4QuBqOAk9bb6u3BqO3ACb36V
7NJZDul95yOc50TYm9sIqlHspApmQIU56uYsVXO5AFVTEy+uvFiuMAv98/raeCDMt7KSQG/TALtY
xIpJ9DC4rcbsKctDzh5uXNPYQhMbiIoQpkeYs9ehS7REfzyYO0qQOYfJAU1sd2adeJrccyIdHhRz
4uTSiupIgvnF5m3ZFeDkvh/QrdRqPB5WHhBjFlrd9NUYggu7blK3UGcSiouXm7s6spzrX4l+aibw
UEUQ3YBhAhR9+Pvc64tZE2piIy123EE7vUN5MOX0fdP9v4bAPNXTSrD6vIUdVAO2rEKnwEigYN3d
au04/hD6RfMhWstLAW7u4Gpdyvm6IEcl56hBoKd26A+LgfSmqLqN9NpJvJt5EwkjnOBsxlmyWK3D
DMl5ScxBaTJIJ838kkTHWHs0J95s5eaHwmwG5lDB9AVdhPMFZX2iLYKFseVi+lSOTwqPMmXr1gQD
678AF5RU4RLjFIEDovPMB20AsxdGDwU7+907iq29yDtwh/L6qzfCXlB3gduCels6Bnu+qHoczEUB
ibcdyYK9BP4o+IH6EIgvZizaVfTruq1veiTKtIoMiq6gXHSOlluWGWkjju88NF6nml4Abic0HnG8
6+aXWsEwXmLAqw6SJvSSsuTY1efM3NeBXPjXF8NDYeyhxkRIPI/gaNLTiIgD4vcPdCWhEQ9iEkjR
wkewyYtJLhU1VdQCHQNaT9BR/mUUVU7vwOYnWWHQVa6ecq1WF30xo3IspJq/LDre3Cn+ahKeSOfm
dq2A6A9ZAXWUqVOrsJh6DiuIB9byrhjlYn/9o2zZMzitQbirS+BtYbN0Vr+0OjrtEZLlM8mzGkFK
HkEhIi7vk7x6MHMLKoWGwDGFrU1cozIGZ7XlJBYjTq7afRct9BR8idF6dH1lW/tHs5wIusD3C1Gp
8/0Lci2CoH0F75BW9lCg7Zg3ps5DYExBA9Ul6PbBpiSO31LpqPBUt7a60KGm8b4E1gSawVraGQDF
qTspzrKrdtKBdhCmDjoVOE8C3mrorbGyNyGXtBaFDyg3TfERlcv7rss5n33b2N7Xw7gzwcyGYYEm
ml2U0y5r3EKOSTCcBDWwC/0pinka2/T/Yy9yKMtQzlgFb0SWA8UaaghqNx0uukXedeqQOeJSfrVS
/Si3S03CXviAc1gDMpFDKy9qAsYwRPn6qNhqGNyVPYat9Kl5um7cW+2RkF0AGQNiccSSbMFwGhut
iM0B1u2MrgGldxs3Q2njEtyZd+B2QiQOFnBv7ojlWHtecn3LMjUQJ1AeFROxLKslqRdVGkwKSL7S
F/VgeAuIGoOd4VNSKX475ka8AjAMYcuIV0AMzpzkclLlyuzBPmdNIMDXUD4Rs2MTZM4U8cj+Nyzm
DIo50mCoH8cqhYVWSEsb6K5rSpOUyqfEEI5F+gEmFKCZcL6IkNAOwpgLlDGFRW/ABdTmv6p+V8oR
kSuOg99wtWcYzOYlomhEbQZXa6IZUQsxdFTn+6ThqLFtOI8zFGbf2lwIkZbDJ6o1ZZ/0C2kEjeOf
tq3gfbMYZ2j2htI0tQDSiHhM7NQYPKhgacRCU3+fBLwHJw+N8YZKFqepauCNVs5fJQ3iTKpIZOm2
6UzONbVtce/LYnzisCCeQJ0O7+m5+zpYDxayH3J0kKvamWre6NTmqlS0gyDqx+Q0W5/vofQcaT1C
8sDKPbn5Buo8X1u+mmLncPwTNV3G9WLsBweWMkFB34sJ9uZeawu1AzNS96q8dntpZ7nKg/pDgXBR
7PGyWZvW9w7GdowtulyAcBAkgHmc/S6EGsmW/un6gjaurvV62PawshpjWU4AAZ5rB7H+aZA+T4Jy
SvWMmAsorz9AcIfnBdQA0ScmaUi1nF/HWQKl3kGsQUaziAnRgzx5lQdRO0aW2nPeu5vbZyIpZoB4
E+OQjIsQpiTQRgEmOE1g958+6zqnL4QHQP99FVroo5ZBTRxS5lKs2YoRxURTuHp1dEMuLG61CsY/
SAZUb6oW3GOqP53eC28fGJeiT+d/N4txDFPUjmVLbz4hruwEXsHgDRW9NWZdrATTRKaCmBzvTOZ7
RFohQ9IMBIqTh0e5+ojRwzvhbnqNJ0eCfHLui596xzhArdQLPHR7EvSXvOa5HdqIC7k6xlsFWzps
SbN9JmyRZfXBK1tOMyuhJIjJU6Ta+aNuV3fRp+7QO2iTLBzpQ7li+CgkTSHTikZgbAZr/9M8oyN5
xp1116BxPz0MGNr5az6d90kvc5rnWGyf19TgDpZNYLVutU9+hscoup2/gnbKjm3RM2UQ0RJL2on8
ofiLiQwGmUlmLUkFwR1otpP5EO4Kb9hJPoZbkPLnrfHiCFIg8EboKNihtVZnToc8qIYWWEVE8rh+
rBWiDg2nw+UyJgQExD1BSoy3JEYjGbOVjKAbzKmMsIuSF8Q3Qm6nB8FtXNnr4ld5x1vSZTmBAWTc
ijrpmW6Ib4CBnylO7w+7wZ7cpHQ7rrbnJRrqP4h3KXMllWdlK0FgWG+rejReVT99VHb6HkSGHiTp
dvz5kQtPxiAxLkbXyr4We+M1xyh80YQ3SisTuXlSwMKfSDNEW2THiBVOHHJ5zM9RWWmfyAJzod5B
qrR1R3eObXCQSa2d40lBj3lbEfi6OSIxl4L9IgJigJnllioaBvMGwN0ogoctiSO0eFeDfj/IuXDX
Ro11UxXC4F2/0C/NlcKqBl5PtBXlQspIDCEQ38wpYPGCCg5ow/JiPztqh+oQeuVnDho9yGc+nUFj
FmkgVEW+A2jRafE0T9qZT+leselz6c8fZwwWE1IGY1tX9QQsSm0amsfKm3bxafbSwA9fY1CfX18b
/ekXS4OrBkeSDn/NioMXaQxmKMN4nWusSrgdRMMNxsgxdV4ryoUPo+taATHnvYoHqR5a6xV6raTs
nxqk3f7bShgn2XV4VYuh+RqDvkA3oGb0W6rujeTnf0NhTEHT6qlIFuO1ADf0mKL7qROcTk5sKABd
B6I/939+GHSsMkBWD/nXEI2OpJYeLL0jfZo5oMe+DnL16wOEMbZmqg09lwCyWCNkjXpHte56Q7KD
XuZ8nctrev39AcVkDZcWftGUATV5/QtI4jF6j9ZJdQ9Zeme4NUw7/YJaCThX0KDKOb+8rWSikSmZ
JWEcAJ1Jnxe0S5TpJ23cX9/JbQ+MOjEKMwouaoW5QDU0pJVNBN40HFsZjFa9imoGlWAJiAJFt/RT
4HJ9xeZds8JkzpSAOddsSs3X5KQeIjvzWjLsJU9yWj/3Y3two2O975+WG6jN2teXu3ma35FVxnBK
UwmmTsGWjpClStFXtowP1xG2XfwKgjGYMRwzaRApBHaUcoQt3/X72ulPpTcfZV5fEgsHxTDMd+Fh
gOuEitpazHmLsqQWxix4zU5Uaiajw8q31ldEPyiI8y4Uujurs32Bxe5eoBVRKQavVQSW1CHzp+Zx
rKCi23gjj2mLrbNdYDHbiCl3qS7z4FU8tLflQ+yOnVP9Hp0Ag+zjrvQKv5+d61+OcSoXiMxxE/us
MwY5eNXjPdhJmuBm0r+ICD6uozCHmkHBrD72ePUsDftYaYMCexiilzFAofdomZynNXO8LiCY+L5t
g9AatOA12SPCgEaj4kc7fiS8tRBUjhWFNkGJkKc8X4gV9VNVTsKrQNuPrZceRMc6j6aSh8EYN0Zy
FWSqhFe5Mexm9LMKo/dSzfEJ2yDI81KGGgO8pucLAV/30oxi+GWBat3gKZMVPI6pJRSHwZhzTq6e
HVZ5+zZgwzQ1yMXg2cK+MKVeEYo2kh6CG8nLdzVCXcS+TvIoE5H8MdHFX2iQp8EcHn2Jse4ubOcq
LWPrVYcE1ZJ+LhceY8Lb72VdAtJ6aM2htQ7U8s43T5D7yBKxnto1fdltv2lo6DJuITt5Yz2COcEb
CAZdbyRfw7BU9zz5+V0OFcrlCxQgfP7TduNTghIbDa+YegVvHfspwxjSvw0cVKS68fJQlDGR/nCw
kW7pGQRzdyV9pRfjEryag7OAR8AUvlz3D0zOD8kX0EtBW1inzYVUufl8QxtriMYw6XUSL4E3xrui
fk3aiVRydZqSxpZ5ZLtvX+jsC74BQkcR/WkoWrJFHT1o1WopW530dgmFDk+060P7/N2caWsDvp98
N/xOGpK90OmQ7OGNq+8YjZxDyNaW/l73+8+Qz9fdGqBmq0f8jLHA1dmDsizrvEToSWk0ZNIUtM7J
D9Aa2S/j4Fut5UlRTiIFvOeT6FqJbAf1w1CdIuXXtIicmPbyMqJ7BMV40NTrlE+Q+XEyulWLOO90
ot6EGREjO7+1PDMhakWgIr/YaLZ3spTwWDkvbiQGljlcrdwrwRjDFqYptU1hIsMwQenvoYYf/IDV
rRbIWHUuJc0QqlhgLN50cY8mFp3kVkCSdnZUHTnUkWPmG0uDsDD43CG9BL4MjfHsYWEtITqeDGIp
j7kaOpJ6J0WDMy+8hqCLmAU9QPj/wRgIoQHk9Zg9NOVMysUqNFDBWcTH1GgNUgmS3yzJgIZPoCuz
yhkmZ4JMasooCOpvTYMoRLwldVZXvNiZlZCOpk7K1pOn9qVa2pc//VwoPMgYCAS5MiiJ2Uookmqh
ISk5vlESFnaRaLt+CL6U+nJo9eF5lM1doU/+dczLVQGTpvLw5EYdh2XfUaDtoS5jhjMgIPrLKjCs
chAuP9UZAjshEZVJ05YRVhXU80tmqn4Vynea1h8yOTxUk/77+oIuLgtFo9zU8HhvFzHb52R0MBq9
rjWSVOYN5scHgmqlg3CDx028sXPot0TfIMZTUT1nZweyQhsgkFBpRArEL6Wa7nuodV5fCw+CiZZT
Hdce4mWNwH+NROnBXSQtv65jbO0XFoDKGu4KE5Xxcw+doUk1q+RMI+Y0JF4tyqcJEq9kNLl10Ask
TFXrqENBUhrtZzhB50ihqJtjD/4PotfjbSrUqZ2Gy+wPg8Hrf3wbPz67/VCXlGHS4AukWmsi/Smr
sxqPilLWqFAiF6771V61lV2OBDz+uIVX3Bde+mDdlodlZ56UBxOP4uZh9hQbudFj8Szfhk4sgM6H
l2W++JzMr2K8o6gHmR7HokjEULcXGQ5f4jj8DQQ8GzGtY6IBC2RhzBZbqQltBHACEDHRvkv5z3LI
v103l0sEaD5g7ttAUAi1AIt56CwJvLGZLQuRlJdeqkBwwMucXYRKGthUoJ6BgV04W8xJnH+72phq
U81LqHWY+v3Ut14S9ui6UtCrYVKt8OHY1vLECVQubRO1UYjyWVCFRiDAdgKDMz2pajMeoXb5O05/
GB06YOTn61tHP++5UaL2CpkayOKAyQk35PnC8Ojp8xxC3QRKLzuha0kVlcRov/eh6FxHYtM/EASH
KgciZVBkQUoYSYRzKFEVIJ4xKwOyFcGDeZj28WH43O0q0NQFRCbNTTKRdncddGML15hs5WtujLqE
9Dgwl500jna+3PYWL28rUwtmNxEPU3RkqrqFmWPmZIdNBEbfpBgJZgbQOPlD/pZj3KS8SW/0n8bX
k3LoT/Np3g/P8ufMH8kYck4Y3blLfNQuZQzYWNDMON/ZOlQokyfF38c77djt0n2ySw48V3F5CJCc
xpwQ7dhD7wOb/ynAOyCNuTWQpSrim9Lquy9ZF2s3CwQmj3HXpS7S8taDCY1szklgSc/ebAevPkTG
uoWZa1bcRRVmaDsKMNPZ710NYn8g5xpaG6y18VfKmPc2m+H2J+HQPYi75Ab0EhgB4FkwDeDYfYZK
Aka+8H6HZgZzWCK57KGIpQ9Ev1k8OlE0ECQL3MWmbR//j0IHUz39a9UrPOa75qOS5qkOPI1AgRvn
JfRzhP+VzytxsKnnNyTMG0CNCNU/9SJuUELcAlmP/e0c0y8XEDqmbv7ceqJFoGum+cbB9MZj9SPn
ZUm3/M8amFliP7XLFNQANhtI6WByPTINMhdPqMZwbGjLFeA9rSGmhBO/YHoLtVbDboYjoSxcX8Og
qW5LxQrtwLSi/XWvw9ZS/9pOzCqhmkNL/GxY3s5KK/V5NpIpb4K7ydLykeBto77MMjQIpdoY9pME
WSkdlBtONofNDR2wshe0JfN+yuXdCMlgEVqzlE4aA6WM10U3SrnUIy4RE/NSPyZH83o/PBhuMuOz
hvfJLjqUO87yOZgs33OhprmkSsCkahIWGuGRmg5ADwppPtmjDVLo2OREpVu+SUfLNZ53b0VsenRX
wZVQFoHaBBGWGS9HyMc7dRo8yrMADnore1CL3qkrhcfFuLnOFSj99xVop2tRHnVYp5r03gQSL2j2
cqx2y7Wv18VcLd3UyGZdY11qoIng16/3oVyGtjAJh0QEO4pRhZ8hO6Wgq5nnFKg3Y73dGpqJDK0m
S/siBLQiyiTTfg2BSpr0EepEBAKdDsdmtnwrwhwNzcxQuUaTxfletnUnSLGCM0FrGYuTu4kDARzU
viw/c4W9/mdjkm8ndA3HfLq5z6O21fHplLH21NywW+GrOfyhMtEFCvP1ily02irBoqYwPabD8isy
BV5e9DJjhLhqvRTmO4FhfBk6DSCDV+zjR9UNXSmwNVcE05eNEgayvjueEMS25b9/LeYmrC1h6BdQ
5ZAl+5oqj3H7+T+aA3MvKPGcp0oDgM4bXcVDL/QxvjFcldT73CueeY3t3E1k3GRt9cg/GbCHxjEf
JkdxQrc7VsfaKXHhgtB4J/HaiThbaDCPlqA0rSmh2oIagWbyBI2f+KCBO4ZkRLLbJ/koOB+JhnG6
6EgcCGuQvD4/Y+BOSCA+jkV2GljD5ye5if0h53n/rStdB/E+BkAxRobX7jlKMghGvhTGQBpP+2Q+
oKPIhka9Z7h6T5BNRAOjB1ZaZ/ryEZNZ4TIeRErnshSgDfK3B6H1SdMBKqEeJPR4JrMVT6yXyXiQ
alHFLsgBp4p+moQg//osij84a9o0ktWaGAcizyVeMBVAitPUQ+Va2ZlOYSDqpDEn/DBmebk8xm+P
2QvHvwJlHEo/lTMUtAAK/SRH8lRbromFRk2kKUrf3Deu4YuWT6UispuRFxBuPhPX+8q4FkNNLUgo
An3EHNBtgOmLt0ozeGay2q73OozHcnj5QC4qczTGoEa/FN3o+QHVFmf0RRCYO1Rxa/qtHKCDBcmg
P5TF+Ot2oAKHGJ+niuaMz0kHsR+rHBFpGmWCjYjJXcrABe/R12iGEmiVgavluj1t2+y/iGwjedVA
uMbqhYFIgi7th0o1jtCxQHChVsXTdahty32HYrI+zSjMgdnQcFs9lmlpB7pkfwABUxmoOaKNHG/M
cz8TjsE4LXEwQD1Hjd2y7Ro3bBPJvY6yGYCtUJiP1CBroqYdULIRLzzBj7qI6PqPBgW51IgQdt1N
GW9edfMzvWOyV0OBPtMAqcKBlGZiNzrEKYPPWc6bBdr8QjrIOND4j1wrm7VItCoVa+RkqGCRJ/V4
PE/V8/XN40EwnkRfmqFqF0Ckk3E7JeYBJXVOBWT75l4tg/EXtRhmUdsDIzs1XnirH2gtUf+JFgHE
CuKp8U2ORfwPRJRnsWtgLFPp51uF/UNcZ0UKJVh0kjZ78XnZlXbshyedtPvmIXUsp+cleLiQzEZi
irWamvQNEpeAAy4Tj/qmzk0eE0xLBu78eP3LbTtEJGv/WSSzraJM28HKt22VXmXEJLltYQ5Ox+Ad
ZCwwKIIREb/ib+6m7a9wmVM9SPBKTQ7c+rcM5sLCQ8Lccnuw9rd7BeN3dH95Yj4bmKaKxCSecrSF
XGHOeDVGVhO30kxEKzn02XyoMnVnKsLr9T3dOA0gnMPQA3w9LQQwdpMs8TLFZoVqt5FLsqta1VJB
RCycrT9jxaAXCyQyIIWHEUZkrNnyyZLr+WTIKQae866r7oMlaUVf6KZSu5mFMAl/SHEe6xx3vLGJ
SHRgXlKWUN5HMfL8VORhO2Vh1M2kqltnaSEDIqpIHtXe9U3chEE/M+i/MKSLZP85TJAuULlD1Y5k
SlvYWTL1njqD4cyw5D9kB33bRgk1T3TQIGgG3DkU1cw1kBiDWUR16jalkO76uBzcdkHTeq4ljZcm
ScHpqNpcH7VCqK4jJ8/2SHRFmyCsxLC6PpjHQO1u1PB7A6KH67tIfzoT4llvtv43ChOja40aWVZa
QKdlyCUyduoB0hU/As0EaaGcG0QbIOunmjEG2Jvav47NWyETp1eqKJgi3VZ9Sg5NWtjSJBCz5jRS
bB02OqyBpDFm/8ULc0SnotRqOGxG74tC4gbFBx73mBYyNZAeoYSIJ9W5eYCJIc2WCQgV4oAEAZsx
82ZCt7YKM4Zgc0L9nfYZnUNA3VCqEhmfSc9j0lm7RG9tY/jy599jDcLYgpxOWScJsLhY7qFP9NCp
D5r6+ToGvZ9Ye6PFb7D2WZguY5n7RLnuC6MCp8yYgWI3ayCYiEH8oSb1hxwEyu04uMjRA5Du6ep2
LiQZ0jojzKuQX5IRPQTG9wjDF9fXs2VdaxDmPp6qvmmLCSBq+zgiwzKqknMdYevT4ypC3Q/yQ6iW
MadEMPVa61QggPLS6cDnpSX5Xpo50dPmOixVoSNTKipHjIFJmdoOIqX7zv6PtO9Ykhtnun0iRtCb
LV35rvaSesOQWiN67/n0/0HrzjQLha8wo7vQShGdlWAikfacpTgEzbSJm/8884jHCCw1JnrAuCfY
L7r8Ht0SNonYmJMNN3sW5k60u5l4U5PXYLw+MaDwQYihKRqAz2hBWZd20UBOTO+aJ6EIHuKouAur
8um/fhiIQckN3BrQClMWlD4piAwlE9clE/OXcUSl2dR9a87+c4HyUgx1bIMSaBnmIPCGo0fRzUth
92b/MPUVRw75uZc3k8gha4/Yf4QNUHYWifWgixXkJFrzKMXz93LSn0UrPBR6gFE8qdkaasN5466t
7lIm+f/VFZ3DaAB0G75UlEqSnQWBhoXZePcH30mHXRMYBwL9cilk0ru5zzIECkWGGfIx7u4aaXpU
lZpn4ExtsFqMsRtwrij0S1MsSonCNZx03ICHILFQoNG827owRViAwiC7jaSAd6lLFeOO9gtaNoGh
D+fONIIjps0iTmh1PTGM6jsw6AjqnWpe+5ylTbtBmJQRiQ0QoDQ/BgEByG7f+yOKTeCR421nMNSC
PHgfhIsYDaED4hzAKF0XyqgRTIWdaqWPvrJz++QYnU2i06cMylObYdhaRQUZCnpR3VFysVgTe4GL
vThvymzFme5Ay+vzUorrB4+IxdAh3iA0UWgOzcHoyiFT1dEulvsM/jWZe1+snvPZ4twlhtcDOTyQ
HjFig8FrOl40lAhbdwu+WTRj8a5+CivU/hODc4zML7WSQsUIoLYulBHPqi333VEFFFggRe7tL8VU
RIUCCEkxY0BvByVS3seFHoK02+pdTcB6jiT7IcoSt8UwerP4Mis5RNWV8wEwIbieQvCmzrVVYJhB
DJc6cOQoV4f7OhBK4dgGk+AoeZXaddQa0aYqKwXombNmRVtr1BfeNWBk95c/iRzN6idlxmwUtQLV
QR/qix4ocx7SDaFxw5rZQT5YO94yLPNzrs6AuhSVhLiykSEwCE+49U6Y8chZeBKobLCJsSdQEJV0
BJWSiNk9HoAE84ZhNJBQnhPHSx9a21YhoP4nPJDgacDufvlXXdf2JHEuGNuDrARRh4X+cSRKPQTB
CAYXZApO/VJiQBq72PWx+55gRag5ZRtuF50cEfUyw1A/FaSOcKoE4OYSBVtvcgW78nXTizCkvtHd
3l28eTedTKAOh07FbwGQ+3wl28AEKQJQ5B70Nkcbq7oyzxjIGp3BnXYpurHYdgePGIbPH/rt7StJ
Xq8rYRgKw4APRGKw6NL8ZUCMBUh/UIYG0DbZIiKL5/xJR/Y1+5RDD4MNc5tXTQs5ZCPa+pp8a77F
nuD0/uAJGxH0KvxqFvMcVyKp+LoIpinA5CIROXyAW3Q/DDypmILAYrT07fY5Mj2oCcxELEph2ONq
6mQStEBOiDDzXVveu+anzB01Y7vPlRDqJRDVoMzN7ONjxdv5FLkpIMOjbfFQOFy/SE7n2jA+FaJD
ODWcxqEMyOkBfPKnsiVsA9lj88Df1mQaB1bkQAsh4/XBfuOlERbFMCRjCSRU85Q9A/RmwUiwQwDR
O6yc7SRPtLFHxHlVGUVWjDushFJXvDML0UBZ9/fQg4bW8y8gChUu6teuedabB8Cwu8kLD/vpepGT
TFmIuGzoXZBBe+rC5UMtFVVjELGiIzsR9BS8zjY2situtd1tq2T6z5U0upuhZl2Wqy2kBSdzkwD8
45vsKdtyEzzrWNqXPBMDCmCV9rmdRNYLsRZMXb4wq7BHU0OwcgbJvQ8UksSNEPiBhAZ7Pp5Mvuhm
/MLrD7D89sfuFipspC9FfVQAaw3zGAuIojGFmGc/MI/vKFKK4HYv6g+cwyVXgL4ia2FUNlo2YMnA
ZCTCv52WOQ0YOQJXusMuA9bgOkc8/PcRAjKgg8W0/6ccZTpybaJ2KJEraezKPnPLdhtI2R/di08p
VyYjCLMaBJAyDU86lv1SL9gpub081u8YIjAwDulijMz9j+C3CMIulKOXAURBDGeUwmCpiP3CXLaX
7hAZvlZgUUm3xZ43P8Z0pqvTpJe9tNwQ8mCAnq1mV7vcKzfSY/Q6YPuNz478sdNyw1RoGKxKrrOm
H+G5k92wy57IOujs6371wjtGtn9ZfT4qxI6lMq3qGWrNql/tKj/0UpQwtpNTooUT+wWPrIMVbK6P
kQoFw9EI+iyBPMGoPE0IHUx6epyLxqiTrA3foN6HSfz79DrXndzkGwbUnhIwWGEzEBsdkj0BmEfB
kEDYOpH1yvNlrKd9rSHlU9Sl6gHJjW+njMK70sSPVRE91EvO6zxzLZLyJ9psqOOU4goAo9s3fJCT
HqM7sgn/n2Evr24b5UrEHMzEeoavBjfSKuFGKF7TQD8E1cKJ4NnmAbhkMlaoIXK9fNp7gMtNUoyM
Ly9+hslrzh3lYn8d0FYBFMogtG6XAqRmlgeJuKvBDzbpoTlLh2EbYhle9GUXYKzb8YvFSWN5Iilz
DARVzacEyYEB8xtQHm4XwKMlvAYE++g+NaPsTjIHrCBHEKNOs19kuqeBOZZzs9jv5acMyuTCFiu4
lQGTqxRH37c2NtV1R3gM/1LvUVSbvwa2aEd7JXEXPN+b/0/hlBHOqdyDFAPCpTNK1EXoxXdk4Ch8
M3CxgSzztS3tAk0En0QoXEfJjFAI39lvw6EXl2qh08o5xvEO/oJhK8BIxi+4CCn29AdPREIS+tqu
OPG8yf9w0J9yqcgoFlShs8iRk4KD5AITPbHF3eAtXrKvv5Sc+8esK2Lu8B81qZyh0JM8iIDNCnGj
J34vB2zrmy66xF6p2CIw7bngK+ygcyWSuvOAjBCrRYaG5luc2fEdmUHE8Nqz5bzXX2df9IEk8cQN
dVkJy1pRcp1WhZyqN8IhWiCVPLGF/5k0l2deIMbWUBbRlyYT6KgzXsrSdfhPheQOtZftGswKPbZg
H8TMtD2/i+/RnYwYQuS+D9crKQiRVlKp+xLCzWAcHQ9RtCOpA1IyMDt/UEruODeT6eE+JdFLBOJk
CZVB9CPJH6GRjFM7O5uuasOr2i95ZBfcyIXp7lYyqXsxqkka5TFk9mHkyBKqgP2322rxJFBXQegJ
gDY5P8l4xOKJbercijdPBGX6y1CHeZFDiYZAZ8d27hGoI5BtHbEUhpc8c7gJJfnqV6Hl6twouwfE
p4UJdGhFLrgl3hWyqxwJaHblickxSI9oLLqZI2/G16D7F+AjTD+6kk89wKIwSFHbQX5cYWZSKfL3
3Ai+VbL4Fi4G5+VlVwpWwqintzP0UJWIYYp72dEdQP/e6YXf+pNH0vUIXAmCnX29bTZsF7oSSj3E
TSwvU5ZAqNDugw1qgYmrPepHwI6Mx+6tjuBDudUJ3qlSHiarpjbHcjayMMtu0DmJ3mMv8i0HjI+t
RzzofGh/tFveOiXPmMj/r5zoJJiClQ0QO/gknx22oy9s/kU5kFWbW7ky+vEtUAW3cgFyAKgr25j4
R7crx7Jm6EwnfjWCJsj9He7KKnh/RfD+ahb1BaUqEJKK+BYA//jtw7RtvdkTW1vZBh81tO5V+UUM
iEDzyJseMPf9rjlFnNEw9tO/+hnUR+1kgu9b4Ge0XriNnOIp9HJHfZL90seUES/CYfuiT6WpbznK
Yi9JpKqmRY81EOzCoePVCm6LuEK5moS2E4Xf78ToFd+MQ/aRb46+ZjqiC6hNFzD3nNvINp2/1UJL
9tJE0yUrxpJ8y9GZydtkZ36+QaccTMPpmRujMqOKfz4ZZpkoac0wjRaRRihXmydwBDjTvt8le2vH
iwzZj65hYNwNE+nYYLwUlZRyPsUzApimntxOdy3j2IED8/bxsYSYBuFMxMIpEJ0oIXJlGGVcZZMt
hQB1RtYXqW5c1O5tKSy7wPwX4Y1DAxYwTZeqmEbdDZjPm+xOOsJjuyX3pWXpsZKgUxs8sj6Dfm9M
J3vq+k0F3ucYdeN45s1pMyO9tRzK2sJkAmfxDDmkESSBjy4ybVkACLyfHfId2fHCyzckbrDYA6+0
wioIgAsK3DnYIsVgzcfDtPLGjRU36liKv41vgLcQnHSn+sGXf1GDJ76HCiMgi8C0g7eLTAxdfrKl
SIxaMWayEtUDITJy1GgfPwD8SEIy9kPaEDhi07CFzk1lL3ng7ZCyfOOFfGJSK101UDDUVb+MdoY9
+phkKbqL/E8CBscogMTber5toowHFnPAwOcFsB1Wc2lUicwIMf5mAs6zNNWfmokpbuERKNM/k5Hb
xGTYKkRh8Bgjs4Di0CjVSk1KNEzJwE4Gy21E41EODcOJRvlcyMrWKsxvcRi99VKw05PkOUuzr22K
Dcyo30RGtpPEkocmybieMslbYFHYSwbZ2OVZ91h/SKceuoPcwo4C0CDPAXd9ihgMbVBYCcZcBBCM
wB5JaT1FtSj0MT4oeWulo4Q2hyEiQ0Jn3ZMPYuDw9iJZwSHGJPBFwYYM3A66hAz+CUsZzJaYMPaI
jkHo1BvT1R7i5+VVBi5n6Ju8BVDmpwWaPuBrIFmkE8EuqNt8WiAyyxw0W2yxPKf8vh/ze62kUO40
SfooBmohefKKXbPr7mPEDZWXA+RZ8vQtvxjPVAvT6wROC7eS7gFIZZhKmd4gg0eq1yXal7QpXa1Q
/qACBNwTFAchC7PC9BZWEBq1lXcDvhhoPWEmIGsHExW8HNBhZ3cEmykpi3jjjz+IjdaC6WUsdKOB
PjRBcBWZjRuo2DjrtIDXS2Ee46d6H9glK582R7OVlgOkRMJ8n4mZD1rrwu5imfOoM0BQ9At1qAs9
DZUpzV1PDKQ5CkcZEEdkidu4S2sbVgmYFwxbNQ6QGPfAhd5KOx5fItObrjSlXg/drFIgJkLTOrhP
68CeR9NWTQBz8Ad2mH5lJYryK+ISAkiuhihCBRA57QYvxb3uTo6xz/1ItbmpGCPgvDhc8pVXX9Fs
614GBSl5hRU/kuzIN39WME/kKtjNBEu9fftlusZIxEj76lbIVJKbYvEiXypoOHxFyc7riVgAVaUb
soypP4++sp9d2W5lj9/3Z7qa1elSmZIOcrFoHqFsIrzpgmwHHWfmle2lVxKoJChSamzuEu1+N8Bb
J3sy0RgWfVvfAl2Fk3Ox9QH0BiFzx1tP3wxFAh7IMMIwDbOyq1F4ia32ifPB2CYJBCxARknYRqCC
RGMMRD0hJhntCAA/8K0drCOoQNeOts3GAOX0M0ci+QxXjysenb8lUmqJo7FUAfT6SGjzfXgY33rV
rrb5ZgCrSP5tPk6vpTtvZ+6cKvs2fEqmbnqrxqMwlZDcesEGTPL7TAKQWu9KHjTtuOTMH6PCtzSl
rrvS10E6Eh+6nIH744BoLPaGrSDa0mHChEjr1sfK1hzsjh2Uv5qT5gCpg1+O4X1hygeo5hAF+YJf
0biFbPd3KDw5C5pMYFHHECu/YsF+OT5PmXIBTbYIajlDXjgZTtr9NLt4I0WcBYQP/Pyrs8WwMYD2
CFgAjc4p9lNcRoKCyVLgqWHzOgLkt90/YPTYq13jQdlLXveghOi+8OY0mO/FSjLlZuIqLyKBTM72
Sf0sGeV2NrFvvmizO8/G4+3LwnQByHlVTDkD+Yx+hZtByPWWTDq3A6BadMkupMq5LYLt1LDEqKEj
AHhBOqKulkQoDfEjU1N8pNPLtvtCboXoKn+pkV05mFHkdXZYeoG/CIBYBGAIq3KX75I+txjBNJGx
kYcwx/g76iAkvG6xHLvDyJQ7f+GFTaw5Bnktk4pE1cnUpkaDTHGv+fm+RKRGYMfzMzcf5GhHR2hS
3qpGmXykD28ElCbD+FBoB0eQUQJSIvuL98wzY6iVarSZpEqixIECgYMvvQP55CBu5H28JWNL4RG4
Ru58TlW3wbgiZhVzO3njtrJZTgaZC5A7CIU7ruXlB02EMRnE8eODkloDQXzIkcBktrYfNvET72lk
ptwYQjNB8QkmOOxZXsobrRK9CgFvY5rZ1TMpbsRvU4hpCgK6MJQOD+eY+UlB6UmAHD/wIi/lqZGq
DksG/epCbnfqoDS+MU4ZZ/mQeRfBZ43kFrsnQHCjbNQU+q4pOgAtjIvW+kKTDqcKk/legjXk49zH
0k4o49Yuq9hyZXHqnNHKAVUVDOlrXlvdpi+bwrH0tvA5ToLl1Fc/jK5ZJZm+WEGIH0YGUstHQEuX
DnhmQg/xD+LJFsugght5vEvLOnbk+RYAkoFFptJ7ZugkKG25RAjpMNy+iP5sLN5tzXgSqGhES3sh
DUtIUIUK96Qz2tMQFyHHj7MmNuW1IlToUUSRJUgRxOin+jXcjqded5KnKQf2PDZmnOkv46/5h/Hz
D3QDZwpB1AH4It2pEIVFyLo+HG2jEHZjUP4aW+Ov2yJYDSZC1UrwKzEEi/Lv5cVQOjGawzbHa/9d
eA9DIACGXnMYnMIud+3wL4BnmZa4EkiFF2oWloU6QKCAJEKy3qKy27YLp1nHFAJlCMYF8Kvpke+s
T1KzjhJc99ZvFQ0ov894PO3bZ8cWgkIzylkqlnQpm9Dbpi7ECjahNR2A7cutEppoH3cobt0WxLRx
3KC/BZH/X2WBurHIUqVAkCmVXjLm93oVPt0WwbaDlQzKDvqgqBQdxAB40cHYh6YY+tSAtpj9fhft
tV3D4whmRWEASvxHJ8oMkmiurMYi8rrMlrtpV0/7DPms2lqcUJMlScWWFCgxTLIbTH2mDmNtOfZQ
EWkKoAEFwgPQfn0sIIIzKuR8KJYoxERgOcBaOFlAv/xQstK3kybgHdfTX6Ky10rdCSXdi63Q43wu
VhKGh0zBdjiuLxbpLiUBVLIMm1RDUvA1f80A7BPbLUaowGKju+N73bgErOPVek1ReeRFfyxzRAMV
CyJYHQYlB/V262NVZAiRMJRYDUewkx41Qdhx9GP0vrDL+ymDOsksaPp0SiHjN8URSfbCjbYx/eiB
90axrvFaFHWUuapOckl23CpQYytoc7ev8fLO0Yf5vT710aj4qjA1vZpqCBkdeT+YWymwqw41YlCZ
oPmcfJ/dZKu3m+6uO/HWbJitnJWCdIkgDPW8y8hZKmivzB5YqfbqvQYgL0Avbzh6ku9Cp3VrWfKl
XS6S0AIEHQmP+pDqtvRV3wtosddY7tHdbi88ZI/pc/aYecWGVwbkfEaNuubmXItDIEFLi0A0Re6c
nqeYk/fwZFCOOJYicRZMaDeCNkWf2m0iVI+6UPJuNzmlW6dIfsfa4evK0ksTdCmOuNgEfyfGto3Q
oNhABgU09/ZX41xoOhcfGm2Y+wTiwjkHCDiamR3n4HgSaJdRp7IRY5UUFEEAyo5np8Tk2m0lWL4X
i2SA84Hfvd6VRjJazFELN6+3IBbGizyCX0YJz0P647Ygli5wfQayeni/K9SgpF3qODGQuhQD+GHy
vk1A0cNbvGU1f9F6lUDAAcxtUaGxfMo0BkSyhVBC3TQ7y9cOfW2bbgXQ6QJbENNmPqRkgPKPUtG1
XMrxNnmlpqLwITe/U7D8BxXBTTBsDTDeEvQnYCugmD9uU7e/1w9/1v9Z/wDKHetTlFvigB+glMMD
yEdsYZSdUufh7TC/Ik4XkN5oQ6I8e3nFItjRUuYQ01Tic6Boz2HW8a4x+Rv0NQYCMzqQZOcKOAuX
MoY+r6R8grtAkpt+J0TI+i7eRTPSXNVXD+M251wzZv65lkhFVbKeTaWUQ6J2Djb5Y/+IoQHX8ka/
0cG1SMAMea8nM5Nfi6Sudm2CRkApIHIAYmuwB5O7jxYaVpi7x38xvMX+bJ9HSpnn3DSdAsZ6ZA/b
4CH6VmFTgSgY/SBL0+Aei/b5l9vXnQGLCVCR1VekDHKYhl7uCZKAsCVV4PQwFHY+Ocm5KOzAjVET
0l4rJE4dQUo4cdu8H7nK/7YimabzU6W8GtTx44Cz5/gpcCo3vFP303E6krJb5RFW1x1w795bdwJO
qOGUuKSEbDv0Yd8JOjXqI+dMWA/U55mgdHVp2UJsLKJa4zd9tLsxpKt1H5yeog+stoLLUkUuyq0j
ID9n9R5qmBsKF3KRxni3TP0mGxVbSWP3tlbEUm9JoVxCL1tBJpBZCaur000+ANopKaO9DoR8N+8V
N1Xln7clMmua63Mk5r5SDCAS3ZgPEAkOSpBHYMf7WO6GB4G74sbxDMB9upQ0B0U7FiIkyZvgFGCg
rH9sN6FneOmu+54jYuJuOfA+GuWLzFEMApX4IiCw+6IQ3eWyuVPDlNNl44mh/E+0ZODBIv5HUH8t
cmpXSeTU+hvnQ9125ZhLuDy+Aj4AawW4TmSiZHzryNUH87Ar++ahmWw+WTozIV+bBuV20r5LazBi
YAr3q7wnpBPNYdnoANJX/cRDrW5zW0Nm+ETeKBNL5MA4ooy/zCqxqMh7GKmPVWnamvjNEP1m5k35
st+LlSDK5KUst5SyhCDprLw3Owwa+eA7ztCuLDx+AZJpHStplNkbtdxqzQRpCNztabzX29rVh1+3
z44nhLL0XJ2tEAyV2B+1PFUS7UpV7RCmeFsKOZgr97RShTL0usAzJYOJBbXUF8napgOPsIltcisJ
lJED2Ro9LPJpyFNe3SPp9vITGru7caf+KDa8oVOeyVEWjhZL2SwhxIE43M7lwm6DxAVL1DYWeNUm
pmv/1IyuBw55IRvBjB7ZIsqbpnzoFMOOtcYuwNEczbxU5H/YOEbuVAV79ig9Ud6iSoSpV9BtaPwJ
U9+pJ+R2eGo8a1P64w/e+hHb/D6lUYZhaWqXNCoyn6LOsQVUi+NLK2a6E9ei9eW2DTLr4Cj8/KMZ
ZSKyCKgmUYZmg98du8A2wMkjbSdgophn69dwV59Bw7O5LZRl+CbB8zIxJGqBSeryNIV8RNotVaOd
A08azAp2x2XUZrl3E2MaGjpEQF6hsbyWNDfTUmuQbaHhB47rsyhgStnOv1YN4BFqf9yaI6dEzSrL
GCAHxHStDtitK/amfhTyBSkmQJJtwosu2e0LGSUH7cALr+XNMEjwDqNEjfla4LSKOhVACVEqtyWI
X/HZggfDJ0Qw5XHEGBGZk+flkNffC8IwbAqqcEzWXQEhFMI0KJ0MYclS3AFh3Y/V9P22SVybPBGB
8qdhYuoFgLeXJmECZ8gAyONgV/H3Pr0v1NJWBF41l9jypcOFEAM1SHRFIYVe752KYp70BR9IweD1
aCmbyqg3Xf6qK+epOc7B7rZO7I+0kkd5jXic+nlqCRb9Xt9XfrALsZpJhpARybs8KChyaW4pRzmN
uh1rcCFBWLILt8qWgO8AxppLM8j8UCudKH9RTpUGyEyIaUTxNc8MRx66Xy04um6fHdPkwE6GKwz8
Y2CiXdrD0CdCivlyMGYJ+V2QRyDN1cyXP5GBLibInYCQ9HGfV7G6bIK7OxbRjVPMUzm8Zab5nx94
Ym+fAiij1gW9L2UDAqTFcgXsx0rK19sqML8GIK8hBkM3OK/LY5pqAXSGASREKubaa19XBq+XFue2
lKuPgWladAV09JsxDS3S0wyLEOBdj7XESQQdIBq1M0eWd1vElSKUCEqR2Oq6bCIimm4PHi17iXcq
Woq3hVzFJ0QIPKYKxLQPJr3L0wqmRpzGxUJ2naSuIifAPnkAR6xbFrzIi6mOhbPCnBDARengW68C
U+5CCZJGAXi/sSuipZNiO+0PFFqJIR9uZcFKOctTtkCMpY2OCszFqcMbp/6UlvFPvs9KElF4JSlt
etNMK0hKMN7QZq/LhMmOiRdAMg1tJYVymOaSi6OlQkoeSw9l3LwMKu/L8ERQbnLoalORLDFxOrnf
a6NynArNv/1VWCJUPGKoogDR8aqNHAtCXycG0QJVJDl56zTO2Ov1eBEMeS2B+u6SIqaTVCqJI25a
4KJqXhS54q/Iydx8E2Js+1d8b/1K7sh6WXwvArkidnndGdZdApixTKDlsB1BO8/Q6JIwLqFkVgLt
ofiiYTpcQqHetHh70B/zbhcvG7TFhUULAHBeqkWn6kmgmGocxIkD2s/vyXG6X87qRgSJTg48oXDf
bLs9qHT6zAmeVOCxmZjqPPPUvQ7uqB9Bxawj0L2WKEoSZ94n96pHxkX1MzilQNqgP962n+tWwaWs
jyLT6rJFwbDEqQCFi6Ow1dzWG7+XewNqYZNhPApvi9c5BZc7kuWzsDuhIMgDcCdCscsrHhVRGedL
lzhh8x7ULwUIoXPYFUc34sivPuZKCmW6sxBrKQiXEgc4HRvDL0/hpgMPEVl+4weuDCOVQREJiGcJ
o0oW3dheOqz+iyW4oJcx8bC7gNk3EYXeactRiieHilbGyhQAZd2kzrzpXHBeOuUbXpclQgmbKEY2
7LBgegg4Tvk6v8cO6Vo/yiixMDVrZQLczxw4d356qE9gsbKT7yQR6Db/Ao2D4drWAumud2iFutlJ
UBQCTWlDxtPTjfE2/QKJCHhaqkdMvHEOl2GWaLMTHHARq4QY/bk0S/B5VEHRT0AnFGW3bf7CMCeW
Wi1OiMOWQkCmyXmCAPhSipwaZYmCQupI+uSK2p3a4d6JM+e9vs62yQdDAIK5LAx6wIVTYqZAEcYF
ypS/sBiZkyXQjYDmymQCvRLTtrsP+tn/mm5DKNSScaWxUAA2ikuhTdK2Q6XnWCoT9Bcxj06tPPPq
Mde5DhFC5qJBpwvYSoVckZXPQoA9jXMjp05wkkH1tWw1b9n/Nv/C4cUJrAcQc61AO0dlE3hQtFF0
YKsXpU5PHRFTtfkdGTcFz59tPBiHcK8+T46wWU5gmNmVW+OeP1HPuu8qUHA+aHaxqEc5sUVMFKnH
srozNP0+VjaF/L0Khn0/vd52LOTLUM6SDKJpOFaJgGtTtg9C3dRQM8gpWnQQ1NqvslMN0OZZzDwV
07W3pbEut/axHKyA3R0g8pefEOwRohD0YFpF5PUWdsb3ZhA514x5AdYyKFsEfVqVCXqQONPX5Fn0
0kPUfYBWqvboioOdv08vscutlpBzos9xLZXyz6aZxNPcQbNkFz3H2+WAOgO638RNlv6/gAO9ysVx
GcDzix0BhP8YUaZOcgYPHBKRjFxzS3K73XgqHYAzPDfgyvDKEYB9gxd8BcZAZMf4uG//eTiakk+d
MpZwJaWaId+qt7l5XzQ/b1sKK0K5UJA60LxvkmVSIEANPDVyUHA4mDvjLRAIpIEzl+BLxhJP8RD6
Km9LlvnogcgHqOyyBFhOevpJ1yalGcMIywJndY89E6d9ER5VG5wUm+VlPPD64cxbgRTbRLUZu6W0
uMVcgkZNE3LXUTE3ZoDy8srLTBEWOHPx72OT+vLi5Xk+5kmLrm9jvMvma4n89/b34gmgnh1kblrc
jhAgzqUnya1n8jwy2yJWOlCuKtHHphhiiCiOzU5y0SwhkMykbWIre2FvHlBGdhqfOyBBHuarq72S
S1RfvTuhJGhxEejIQ+LHcJv5Q+oY5wI4jmp5NiKkRALHJ18vOpHLRbCZyRo+gb24lKgAynjuFVQR
1AogSQiB4MDSvQb0l9jptsSRaa8qaBB8k+M8WV4FmQHKpB+POY1srCNwwPoomATnPRk9ATLhTth0
m5Yzc8IyFl0F6w4oa2Qdw0qX+gntpOa6Xqbgpr5ThHOcqBxrZN1gRUNNT7Ew33U9CiU3OZgHFA0j
cEjoZqynACow/qt+792kA6244HJnLhg6XUik/FUDdFYpiwAcMirfKuE4h5zaP+/vUzaRNFXZgp0F
NFvxTuoFR0x4OPzXi7xYcwX+CTpQOLPrjkYEkAVliZbYMV96LPISHLwgsQfgaViBI2Jt8Y6YnuKg
l6y6WueWvC4Ay/B/c96B2wERiU5dtblt5D7sxNgpMucjd9ugmS0/23KBB21xAlu2y3PsVgm3AXG9
uAnlgfyiILIEgAAizUubTMHyLZSigQTYD7fWgeDxTSBYaAF7JDjmMT81B+Mlw9Bt7uaCE51A3Jg/
8ajGiZFQrgatP0TQloqJRMRj1I+YRjmbcyF2UMrdidGvLNkqw12kGZ7UxmC7+HbbabNiJdJqRABB
7qIoUkalhEMYJxOUDk4WQYTAKgewYbA6Vh1kyyZYrpP6LyAXWba8EktXH7JIrdp4BmVcH08Y9Ti1
2h9clrUA6hybNI7CWISAUHoWuicN1D63T46EV9cf6p+Do7Osps0GyUohII1ku0hmZxK/JdGzGnO2
wxhJ4/oDffi59dtTVU2UKZBTx6mLCrkdt+AMBeDobXVk3hehLl7RLKnUtZBjSLb4mOfYrtW20XNz
D0iSXXEmRBLKRnkdZTv7YZ3w/gD4TDrx2SR4+lIvQz9kqNPL5Fybdwn8YgEmFvKI5+l42lLBcxKO
ahAPkFJZAfAbMUlQcCaMWBXFiw9HxccI3U11Jh9OOVvHzu8Bx6QDa9qxgPnsF1tBs/PnaVNkdnGX
Y/G93aoPyQsvZGKfJlm2VQEkB96kS3eSWVLVmgnepCp0G6wPwGABXcLZlWEf5qcQynEW6WQK2oKH
qVteU+Gkj7xoiPzK67v2KYCyTX0uJCnOoIX+YNmqY3Q2xjdRCpq85VQ8tNvbV4GnDmWB5ZRqeUfO
TCi/lchOVdAs3JbA+yqU9XXKkmL0FweWCY1rdcfKwHzOf147IM+ZofzuRBPO8MtPr82DsKiNGjst
sLDgxGfzF+J/77YmjOLBhRDq+TAt0MSOQBxzdMF0quRZq34G888cyObin1R/1rLobdShBuGobEAW
YX6pzssBVcGXCgm27s8HfXZva8Z2iJ/np1MvSGjq2dCgKQB8xWon7vNH1SNggYKneeOmBmJG7DRo
tOf3MvyTjbIJiMH47pBzwPQMRmSkranEMJXSKO0sOg9B78TR9zY2nVhbOI8A0/JXKlMXORTiKEot
qNyLp6D8LulPt8+UWMPVPV79feoez2Bh0kQAciCu+s3dowGlreE2GZhBpAmoQBAUEj7Mjzxy9WbG
OCut7z4sRfJPkZN7xoEMU22mPQkhi3181h9zn1dF/ljxv9bvUy7l8jtLyrUqgOdove6ouMW5OYqe
+FJuUPJ9SB6DM1C6ndiV7vunf1GAYkYkK62pCz91c9dhNghu+J3MgvQb4a44aG/zt+YDf7Xa5CXn
jrCN81Nf6vZncVPlLZFoisIB0OTHUERyWio7tS4NG6UITtbI/rDIirHb/DEhR91JXU3EsOkRHfdO
75mb/Lu5J/EqqW5jdREoFg5QwlFs42XFzKNFHQiEPxZhH6TkRnkzh3WEt1xoZyfHHHmZpnai955U
8KCxmDpaGPACHgC5KjSY0gyqWKWoIKv7Ou4JYKi4nz3dUQ6CN9+DMXt6DZ3hxAdSYum4lksZr14P
RduGkGuFglc1jVfUX3RrtstR+oPnby2JMtRZqo287CGp6iy3rP0kGJwo+nLb17B8mYXqCc7QAlIM
vaqjV+hUdKoSo4v0M42/T8vX23+f1YxAegaAXtLKRKOFesQxGZ8tJslUSZtqM27CN4ugCmEv2f5X
iD4s52lhBge1ehWr4yL1fRY90aQBzKdwntWuOcaP/d34uKBGI3gqDF/7RbauZXcu7OrEK26zApa1
bOqLLdpkBZjPQ8CSHovomzkfMl4Qeb3VgHhlLYNyJsGoVkMQwZnM+26nbPVdujNtsjXGi++YpaGV
JDr5BDp2hSV8SNLOA9z0gi01IotAlP1GVL5tKZzDo6cY0imK21zA4YUZJvHVL2qY21IUc95uphRw
f1tYOgJ2GB0dZZIQBBEQYZyw1G0zOuBS2abx/AeqqMirTYzWYhyM+kb6ooea2CEaEbrINTECrba1
jTk6ji7sL/Qph568BmJyVpU95CSA1U/hY3WztuyorL5iJdQGF+XLnCv3lZC5layfwx7Lrrme2ktd
8fJiphtZ/RLK88dV1Y6YHEGA22enrCy3cdT8QakCs7x/H6pCsp9VtDK2+dxlKkRI2ZtQHyTj/vZH
46lARXXFXGTdYJLDVDA0HL5E45/4c9DKYjiQoNfQvV+56nVxaWWEPfpyNHN1oyvTkxAInFyDqYeG
Yjhg5ECVSwfks6WMhUkSmiaJvwed9Sov8ePto2JeopUI6lOoMdDkLQuXqNJjO2oW38R0d1bxiNSZ
VTcszfyjCvVJejAYYYoWqpRB91L3mofQezfmhRd3ox+W/0fadS1JjiPJL6IZtXglmUxRokt1dXW/
0FpSE9QA+fXnqJm7yQRpiak527Pbh16rSICBQCDCw52W/uxZNyrtb/XevZ3tFq8Nj4R2PULdxuwj
gwz/ocx0/ov45p85oQ0i306jWLme3lWlG1YT2qe1LimKyPaX//uZFeqkxB0XHqTUHe3HXV19ieNM
4iebiczZ5goX81IPpl6pMKIxO6LTm9aDliY7UExcXfeWTUMusKouJIJBtSPs2ZAlZuyROAvUvgwW
czyZ1adpth7TXDbFs7lvZ5aEfSsyFJLsAZamNhzHJcjyzzOVLWf7Bj6zIm6cR4alKJFdY9oPqhHV
ftm3xxxccLLWsWzjhFQGBCEDYxaWUxLQs+2wuqwMtcxdEn/ubah6OYqhRdc/1nZeDS1SPAg9UIiJ
/fJCA5PVAsRb4N7Nr5ywqI7cYx96oEQ0+DMU0DAl8qRthY2oZaogLUNDz9A0W2yoUeoUk1OjwL6U
uQ41wnQfJ6kMl7+VjAKiYnJSNLBXA85+ebD6xQAe1EZAoSeoVyKlaW449AA0k5gC+DDzA8Y0zo0J
WYBCrVRrUlwocVbsyhn86jKk1EaABN23xmUjgaMGxkEIkDPVtKbU0xrF0+JpGG/o7+LOC7xvBCRp
t1VI+2CyA4i0yaaG1p55aVc40gBuL561gE7N7H/qVR3azhMDoCKnkpLpRobD+cyBBQPmBk1esUTR
1G48tyYW2O/aNrAwkc4b2dWt8pgeuNboxxEGmoZBAeCZ+LtyxT+h1E7ORjepAm38QvVX26slwXDt
54A/AoBoq3gK4YYWznQyTlox91YbQGrK3sUdRsnYONL99VO8aQW1TOQAUN0FVuLSzxXoQXvAmbUB
q5oDyB35RQmGk+tGNgIh1oKHIxaCTHdFocag+l6YmtFCUsA6FSU95XoWxhC1m/M4hNzoL6rSU2IV
+zHWJfew1LaQcJKe8JKK3gZTpe88zF3RwteKL63X+UryZhUPunrXKuH1FW8UO4EMQUplWBBSwLSX
+PWGGGjv1G3RLdfe4j/jviVBjfT+tQ1eYlRU9gx1s/bXHDoQii1ClATwpUFQ/+z9uv5L1jfd5Q8R
AlkFNM6AKgSgdv1Tlj0O069C/X3dxEaZ7tKGEL9I0ba4JBws9pSh3PHsnrieT/fpR3WHmPY8nYKc
E0NY3/PH8i77ct36RoTBTnsWBBwshzNZXnow6ehAiAcPXswnu198AAD9pvidW5KsfyuEooVs2GAg
dEzw5Qq5bD6zZrE8pQV80Xuzv893GWgbOd0qvR1fpjv78C+guxuLQ19LfY9omOQT1YyXrB8nykiH
qDbvHAB33WOyj4/cKmchReMyoHKO17XP4O2hIwdzMWQKsKZwZOaymQZtnkq85+Gz0BKDdHMBrKuD
FhGI5OvkX/AUbNy43CiwOcj7UGgW1XgTMKnVpFYhowzFueGYzHdlxDlTQCtt3uQnWdFic422gVUC
nACyIv7vZ5lzUWF2sYeGchBjOan3UmLsQ5sO131TZoR/3jMj9UjnGXUeaK+pccTSG10hBx2EFtet
rFkloLPD0R0WoNZIxcStY7HiEdPNPNCa1UfHAsIiD5svEwarXyEBfBpx394pstKxeHMA4QCzOHq4
PYA3Eqer54WOzgKJH7/6039XUPx/LCP3oel8bfazr9br8q1rfVUGihMPBLeKJgQQhBzVB9K9yx0t
gMVzvF7NMBdMnuiol34Xp0/QB74fBxldlvj1AJr3VGgkAcKCY48CzaWtUU1Hgy1Z5Zd2HyWq8atP
vFuzSyROsvp8AJcjpACHDbEkTDS6QmCpYsAe2piBgvdt/EO/c6Z/FwxF5RcaOafsrdnLRhDWnw7W
0C1AExOVf/iMsDAyWTPGVUrfYdPsQ1HvW8fG43WnXG8et+HxL6VBPUvky3H6Bo+fEjYgWB7U1V2l
Q3GKfb1uZPUG4Vt3bkWIVHljdKxbYKU/DWH+MOl+e5++0Xtcd0CU57PvPtf3MZQoAL6Q3AeyBQpf
ravVlMUzTKOMUyR+Pc9sX2LOtsLIoGFLjvj2F/tnN4VLLjNo1zQmjFnNnaH+yGdJHUH29/m/nwUq
1UrnDFzb8IjlYVieOlWSnsv+Pt/Ms7/vpODEMlv8/XLufLO9b4w6vO4KMgvCYW0dxlq7g4WE5KnP
dPZItUWSLPOk7bwdKXqbkNS1JRlZz7+CUn+lCr317K9GPoVqBYR4KmuRyfxLiHRuPoOgRYWxrKr2
hn1qaRoWmBq6vm0rXi1xTUIsSD1zUVVlBvPLrX5Sd+AuBby+8Bnm1ngXkIMT3R94GLo/EmiIXjcu
+WZi38CzDGXoJ9geMm+HtMuPExlKm+/SlU8m9gqaaqgGM+GfDLS0PkggbuzUDtDMeErc5UDNYQx6
Rp6vr2uFqxY29T3XOXP3BsNy1WJiYRSYSzCNQ1saaFkvwZzXtHOJD9JP6FUk4f/TZ0Rsm+lkJegS
+CGob+qenOz0oY4byVnedEwI1ADfCN4MT7z4JzY6SunACHVU35q9QFWho1l/sIj/voWWh2cpsLPe
SrbFiHWADnrgJ9X0sbbjIDZlHEjrVAJ3x5kFIabG7ZKOmIpCADdoe59X4HWqxxtbSeeD1muSTdt0
dZCnaJh8AruAKZxmapd6nzAsBwV3xY/HOShHmkrO0+qt+75pZ1aEw9x2Him7CVZso3TfaGqAi48N
jnKjj0X6mMZLF1QObW6ImesogHvkAJnuWZLPvDfvV2fun18hzhvWEyUmpJbx6fYEIKbjcutFQPqg
uBTRzwqERZrvyUvu4kXI4bBZmNKjIvGeTR89+wlCXpCA/B+lQ3zbnLjHDqqgRX8s4khyzGVWhBQg
7dt4aDssdIrSB/rH+0mejEOys+7d5/y+7P35pZNOVm45EshjUBcCwYYKTPnlTRrHs5PXJZLFwp5v
8qLQgjkxPgoo4H6EZgqEOwEQA9BRuEwNOth5V/H4NVkYOwH/qA4RRsYkG7h1As/NCPepvSgL+rhY
S56rfuvmoQtQUTU0vu7JRLI3t+1sRcL5axMdhODgXfBzs/+u5cNDOsSSAX+ZCeHwKZiknFiLTRvr
Sg2abrJ81x1Cic9t5SBneyaqEdTapLGY8DszTCe/fACP9A4jXdpNFdhh+epZEXnId15YdL7+dN22
ZIEilH4YdZdYBUy3iv3Sx8XR6bQPm0C4dz0dE8PQCFk9uUi1GCg+lKB89Irka9rtCWmUt48uAzY8
lOZcHcTpoBC+PEHEi7XEsGEDj75vlcG+e7KPtN6oSwuCs01DNpI2hoW6T6w9NFw1X6mYJzk9K3YD
8OygROOCJtA1dAQDwcyg20QfFSsFP7V7AvpHA39Qt2M7fQr0gwyLt6rPiNYE925Gq3VaD9YolKLY
7QKuLNh71/5JQugKyhydh+jLWwSrAzwM41qqbYI26/IzTVXRJvhfpJCDTQ7YwTz6WyRl9Lu9rBq0
vZdn1oQLw0IVyE3RTAIRU3Zg70K7DMnv9KRLidTWUQ+jKFwFBvNaNrRnhQhe2JVrtbaKKVJHicOl
m2yfds54yBpL27tq50hSD+4G4kZyIWZPh6AQ+Me4t54lo5k7qovXwp6apE9dVX3tyKCFHXIdjaGI
2LaaP6uYubh+yjae5pDCQzXGNDHTgVRR8Bd7qUjO2JCC6rQvDs5yH8/QtCijNPwJaYQXTPo15GbZ
vc/OS/KgjfN3bloULzUb2iCzh+lBc2/5Y8YhkvfyqhiM0wATKLgBn4FFikqzndF0NE0YTIR057LP
DaSaHDB9sNeqB3isvmcIzFLRtO2F/WNVSDi6RXeWyaM48UPd+TaxW1/9IfluPO0V3AUrg2o3HBTV
KJHnj2CQw7WnKfVnnHM+rQX9q2fOUOGANlH9Ihtc3Ior5/ZEnNUyF2gfjLA3hC5ipc/ZlNF2DRs8
m/ZyVOaqUfjXl/u/9YmoF9Psaz3XYM++s97KBu+yZDf55M39qd+ahyySktCsb2zuKv8YFD5a1Y2q
0yUw2O/UP8NtdoAI0wm39TE+LEF5nx/a5+pZCWUZz1ZIu7ArvG9cb9HKeoCzlMfqiU+e/lyC5n7a
J9KWvGyFQoQZ4j6JbdQn/EpJ0eZK5vuSRr2bHmsN7Pi1LqsbbERQi5M0QVYIoneOWDcAI++QVgSH
r1BL50Gp0uMwqX1QqHoZARQgiSbrLB/f78yacDWMuk7qHKoGyEotaNc0XZY9FGlhPSVTUYTXT9/m
AT+zJfhKn46FNVU8rGgMtDfwRvv1uoVttwCaB7cBStvoyl5eB6VXz10VIzjmEJKuoKTZhtMuCaqo
Dv6bC57ZEhwDTCDZVKcjPlR+5AiYNALS3N2rEQk/3pF/P9hnxoR7lS6DZhOHL8wsf9qGjwz/u2Tv
+PavYiN6jWi3oHOE4vnl3mVeCW5mreU5EN2NLKxAKdXs4k9aUMDeTlan3/TzM3PCFbqYhLi106V+
ytw3phqRg0Jcb3wvWtWXrGwz6v9jSqTScWrae7SAKXNf4ekaNhE7cGZttgTkgYTyOZxNTz8zKJwq
a2FWY898bW1v+aC24WqgklXJbAinaaFtD0Iu2MCT+fOU+HYsG8DZPk1nyxBOUz7Gw6wb8AhzXz5U
u/g4RjR8n4iRRtnN1fA3C6c7QklMMJVY1LMLBlNe5USziQkG81HiBZv+fWZCOK+9tdST1737txbZ
yvP/ekFfBZ5xAmvBQWJQtibhzGaLnZbVAoM8jVLMV55GIUSESR8af4YnlITlZKgym/zUneXDTULL
qc1hM2vHJ/QrvV6TtIZkFoQXJnUZ81K+jU6bvXYDGJPpZ8nGbV65XOOMc/lB2UTYOKKWox27JEXp
idzX8DwIwHqBc4iPbUjDug6h8h4qf0zp62U7rz+zLGzfUo3M6G1Y5hqWqH1RrLMrb1UbmRvDZaJG
ajP5+vLMxzbkPYPtfPHMvrC5atsOda3Afn4cIdbAw5TtW3/y91EDGU50o6KKy//MmhDx8xKDV0na
/BUXGyRRY1TfA6cjT9f4F1vdLZ6ho5muQ3FCrLkpCdcZILDEonj/be5eTS5EEWIIZeH/9xegUvbK
3rphYA68Iajj657IidUNkJV2UAj3mWkXv2KaKUFd58qJ1YzukJfLoMSb2TfU603gN0EHtOKEKIec
qpgUx3xn8qyPqCH0n6zqhWha4KXeV1Vv9o3RPjR6H5rdCdV7yM9H14/O1pLPf4EQ4wobgp6Wh19g
K7eJou908pbbj2ySTYrzy/nie2JWyuDwL+gQGsAICp6jFw0t5tr6Y0LlozoNBxoBiHiQIX/X4AFM
TGFCwMIDA57jim4Ts7ZvtWlqUUNYjKgktRWkqv2mxGw/ONAdpNm31Omfyrh5zPrlW9spqJ+k5BhP
7lupy8Q416cTQD9Ah1DWgEeZgE5cBtek6AA4c8cWjx0+np/t5vzGC4YdH9SsioDJ5qXXDnVpUHw+
Ku4Uu5kDgywqX4AC46fGwQ0yLbu/ApDsu65DgmBRyFzmOu7dgi8RnN29z+1ZOwxLaneANAYf9FXB
lJDA5LmjgCgSHxdtHaSY9JYVj61pQAxHVrKU7qOQXRhgxKWz9feHy41wsHb8MjZD2/ONJXDNQI5D
kRoVzmJdZkvZeDA6hMg3QI6TtjsACO843XrxrIE4RbKh694UdhQFZgvYTMDHMaBx6Z+NbjRFZU0N
pH7ogqlXTJ8+lSFUmPMdeNE4DRTQmKzGgwgMoBh7ncL2y/Vvqq+SLOEnCEekZRMOaIyfQAPlEyWA
6AcsNIM+qFqfx3sP7VszUHZ9aEE6D2JhGkoU/0ECWL/8HeLJ6cGCUlgpbfwu+6wb5UtufSY1kCzX
l7vKhQQrwmmhiaXkk4LV6uawjz1nv0iSrXVCooMdE3cjqEbB6ogK5+Un7dV3TfFiQLuR/hlvjAd6
ojt2i5gXVndYHjB+6ZPz+nFFDMDNAcxEZRMepaFYJnqvWTRmzrjhFsMOYFhHKJLs3jqegpEaod1T
wWMHQ47gr8rcTq4+VX9o0JVR89Dv6+EdRNAPCG9NIEvIV0kIJPJQmgZz5V9qGELAUVWS9mrh/gEw
Eq8lzy+S75N8Int1BRu8BQ6wJ6QbASTwhI2bTELT2YGrlbc4X5C+esFs/3P2uTk4YN8tfTND63T6
rGCw/4POCMP4VEC7Q8AN07HC8pbc6MsSnSU/Lr445qcyfbn+99efywTZFyZiQDsImRRHRM62RZdw
1oDE70IWuqVvHAbkpxgmRr9u7x0/XmB5fwBYAOkCXe+CLvnS95t5NNXZhr0cNT7r5p2wEkGs+Rdt
i/W9J9gSNi/LrUmxLNjiWpgWtCiNvYbAJG+QrIvrgiXhLkr7Wc1RCoOaH5413vBOm/fONXqr6v60
7+7GT3L+z3VcFqyKXmkAKqN5WB+LtMgkewOVU3xFlKS94VhGxR5ttWhIPuW7+KcRlIeh8DGFVESy
kZl1Ssd/CI49CF0hrIK4dvlRkTY7+RD/vXwuR+dVmKvqb4cnPk1NdstbboYSx+WOcpGtwqah2SgJ
ImkDGlWIM2xWYoywoEbC6z/tiZfEB9/125dhL01ZV0GG29IN0NLhLuasiJfrI6nasTmlqMc8Uk6K
t8t2aQSw2QlPR84F90leDF+ZxFHEkCsmBDDrr6FsfGnSNOICnNRx5juzF5blBJ7TSvKu4H/iYgeh
xwQoKqqQ/GWzEj/J0HLqSgaWnhwcD1Dn9lXlq+Qjcb8XTCB04aij8wSBFVPIHHo2FWqN0jNXMqWv
iJlh81zBLUHBWId8rlDa9N3Yt3OLYhPW7r25c2tY9J7BkXDUd0Y43vH+zLSDyc7Pwn/RoZEZFYJa
XtAqbsEVC809F6FGRyJaf+Kl47+NptDSlPIkyowK0W1xqD4oHd/bV7rjZKhNpEFElRtVK6SjvJYh
C98bLnOxu0Kc6wttyTo3QRxxvDogZrOrXaADJV4jsyL4/mynoNGkWFl+tFGk9KLixA58XYvtc6eR
byb3w5WfQnsKRUoXPGkiwiLvDbtNbayLE0uN+wE3hbKXj3Csi68On1D5x44QtNTchviIATs0cPzl
tgzzsDuQ2/TQ7K2PZg6CKeHoZXWTqQAkFJgZC4meHhKj20u+E/ewK7smnjXFnOfMhjInVsNCdizD
FDw8pq+djF2zl8lVrAbUQId2vndipqJ5MWZ8CKzxMp4G7di89ss4pHcLUpb4wOXVbTSGuG00wIHT
40GZgiNrnz3LqlArfwFXA7TsgE2AjAzPz7AzZxVZamsLcsV2BhFZdf9XkS17kF88/F652GCYQX6G
qQdQfIN2QLh3bNDQjShzER9UuZ8sr60DyyCPi85es0nF1IXbhNc/6SqmCAaFdZHJK8d2YnPQpBUY
Pg52DHZ7VwJ1XCXT70YwjsZTahun4XLzFkrQE2CE+EQlzifFqX/if/gjoVoc5HH50WlKXbAmxOaq
bTzF9GrigzuuRsnXzqy3WSMQS9KgRvwZfe4xGjq0wpirHTKrIZGZG6oEfbGKaMKPEGI1bVpvrCyl
9lk8fkYBDlI29Pf1T7dpAgM54Oy1QXhsCb4yWIppt1kHQTsTIzK1YXxpLFMCzNH5p1k55JkRwT+W
tC5jh4IBi7cTM6S54/cOfRCg8AOynwCFfNM/pU9G0EbkOYtYvru+xk33dA0Lg9MYNMaT5dJzeiVF
PuHAvEsxNpm/GJDhXKb/YMTSVBw3gIAwSS+4p+ckxFLzbg40Df2QAqrU0zftw2TsGHrDRBgeQByS
jk8meESZFYy0Jv/r1LpVWHzrfJgygpsACg1kQIggYIcQLmujQ7E4w9BAkOgs6PDa5/QDZWZLYsb6
mcXtAHljcGIF5KuCHeoO9kDrEqxTmaqiltsGuQviZmqHwJMdiT388NBc0dLyEcPUMqKgtUtg0Nx+
V8lAvgypqEuXoNqMsnU/LEGrnXIbNYA2Ceb85brfcbe+dHsQHYGN3YbImmOtCNnc2Jtn8C4swazo
rx196ym40cYm6sBNoKLQUSWSPd1YFSrwqNKgkQNtQrFZ5tDacGdiQpW6rH7Hk53trDzBFAgGXz76
CAA9Gu+moCSvYrjgPWM5u8naRaEQjPOQJsypu6OjZv4YCxDtSHK69YKgd6ZhFNkEjJWTpV1+psSp
6mpMFsgTTU0YN0+0/4q1S4ysLxYY0ZHDoZxvcQrzSyMtU3vcNjwMVVxBy1VrxUfb/sGqO7L4gIk1
wXW/WN/PUL3mrNm8MQQGByHmZrTO4tlMKx8gGBQ8iblL2vrPYNPncrKhOq/GsuLk1hJB/8axxibY
D0Sy7pI5TUZbTHjGrR4sS+6TGgWN4WSmEr+QGHo/9Gd+oQL+pTcGDEFmbu9Aik930TLoY+2mLrIf
17dxyzmwFvSDuIghMqvL7xZ7U5dqJK/8oSZRnJ7KBYgvt5V4x/qCdFGQ5DkHgIIeGmqXVtp8UUZX
6Su00bLkMHnmryTO88P1pWwZwaCqi1II2CmQt10ambC6SlMIJnBdkvzohx7Im6rovly3srVh51aE
azi2rbS2JlihZnnjLkT91jM23c+aKSPC2LLkYkAZnJcWuvaiCkXFjNHLG8g+5vF4SxTl6JTscSrV
D8c7zG0AFI4yJP6zKnPiXo/JMsFMojwk7m3LvpSTJAVbrYRXpPH5EX3eh0WEPasLDDnEnl75HMJj
q8lDCyJsjcgkoWVmBC/T2ni0SxVmCnfekfgPOEJA2SRrIkqsiDMVbkzzjOqwsmTuJ/BnnbIUpail
+PlBP4NCsgp5SVyxAK6vriG3RuQrsq4CkLB46CdyhBAoLnJrd93M6tC8m0EihNoCms9iAkHo4MCl
jcrv6vIZhCz3iqJI9Xx0nLyLO/zdiKsiVeDkmSL+2XayOmNJCw5gYunBRGKUF0rnsY8H42YwkrCv
8whvnwk0y8qxyiHX6ZpsPgxOqu6vL3fj44E4AgwE2FuMC4oDUUvbq5M7gb9fG7Rb8IeGRha/lYYq
CUXbZrCj4ILCdWjxDTmL4MzSU2DJPArVjvRpUQJK6xdaSk4Vj2firuJP44X6nkOIemx4HXeJiXkr
nxg9BmKVPRkL38qbY+OyoydjCN1a0jtxBGIEJDrEEf3YUrNSTTFyRRb1t95kU1CTqkWfmbSSm311
/cFbkEw6kHZHdoTwd7l5Q6ZmbWuhwpAPJP1spGX6rfCGoo2UuFUynzgaMyWnYGsruY4vIBi44FHR
vjSJHjBVOlKwQDXJzhzi3QhdasV609PpQNRM4oTrxg9foYHTZplI/fDeuTQ3LAb6WbPNz3a+fBo7
s32dy9qJpqpGL72a1Bsw1OsPWd/Od2j4kbu5vWNgrzBiVVZI2jr/Zz9FzDV0jWYTiNMqX8UDRR2+
FsZHa2HvawXkBBR9YB0RISdOp3cM+gG1T4kBebvYKKYZYESMPUlyjM1viDT6fw0J39DSMwUaxh6u
fwtq4kGemPVXt1lQjkoMFPL9pM8n8MAhj5fFt809BHEFeLGhk+uJp10dBgy6qTEeI4TdtDRH6WaQ
BJRtE6h28XI+kjXhBk1LWhjekjDg5acIDoNR3OL79dC4uX82RjiAKoMCj1iH9fRs6Isaos+d8Rvl
mOpbMkc4gP4k5d/ctIQGCOg+XFCi6cJi9Fmtey1B4PIY8ve2UVD7bZ0uaO3ZvtUBTTopPVXCKh4x
S0qMLiCu2R1qi+JRploV4Oe5YQWgLLZxl0zxDn3+JMIY6kcVy3XuuiAcdeETgAt4PCSeRfGGOCox
looFenWjQImJVX+m6vX6rq9RLTCC9M6FJQfXo5iAl6PV0cmDEab5458FbRp20I9G749vaCBi/sJ7
uW5xy5WgV8ip4kzwuRjCOfEyujSLW8OgPfuT8sllRnjdAv9+4sV0bkH4vlpKKvSawXORt3P7uy3b
LoIob7ez52kMBlTKblC9/u3OaSahGdpyLAv3Ov6DNEMXH9QD1fJOU2oosy3dczWB06gYlSlouzre
tbT7abVj/Hx9rZux/NymcNVbJBldd2xYkB6bI2cyG/xu5+1hGu1XWQ9o62o8Nya81kbdKDpDJZiT
6Tpgf2Ilj4DC6H0LNaB7V2fG5+ur27r0Lc3QEBJQgFkxirVVn2JgrwFjCdFxxDLa7NrBTEO7LPPo
uqktt+Qq48hDIamJvvLlYbOzIZ8rYtJgNIwjM4dbO9MP/8UEH8LjXFTIMC5N1Cp8cliQUrvqwsLM
XiYAS1NZ0Xt7If9YEby/IJ66DDHeU/YdNMReMYv63plJXsgRdQowGEhhapsWgQHmuE4+IiqsC0Ws
otFGGy+479pbnvksLB/QgIXoEdf50HdcUswJNMhoYtIlyB7yg3mT7jLpzMGWt+D+g0wDJow5Ad3l
/s56Q/PBQA2oTyrj0C7dbzD3TJHbf1SLjwdmPCaRUOC2RYooGMI7trSrFle9nfd6CBhrFvZkkAST
rV3FcxgwsXd4k6iF52RTOyW2hXcey+uHxaZeVDWxjFJn0wrI2EDyoQO0JRbnSEKX8v2lwLIYV0CQ
DR+meeGbxanCMCFv4NkjeEeX1zjYA6vQN15emOlEGQVIJf51/WxtfnsIMph4VHHBR77Os7syNii1
DcVEzaqjDmb+E+uPPaSQ6fNyGexsK8rjeGlQfkDGjqTr0hTa025BZrXC6Jbj/koTHbIciV1kP1s6
FNUnqBhYxX2Jh12xu77GrW91blhYY9d2i5dCH9B3m582vUv6RpLCboR30J7qlgtoInoGYmsTF0lh
xDP00BwQACx+05PsiMtFfWTMmY4UdAfhh1d0YVB4iOijllGMntT+tAy1D/bBEMxeb//BBop/YNvd
otxsQJs8jRW6LVlR1o/qOFr3DbjLJI/GjW/DM2Pu6JCBRmi4dIq6a/UsjZFz2Hp513nZiFcxtSRG
1hgC9KWQN+lo7FgoaYnjkFalZhi1AiWx7bAk0IxqTzLNh6j8gRTDb0trgqnBZKs79+BrHfTnxZTJ
CWy5iK0hvJoWVEgMEQ6lacOU5gP4g2t9uMvVJ0fLDrmKKbL/cFmiZQAyWmDzDSA8hQ1dqhgor7hF
ZwnjFii2+oUzSLZzI2ZwSTGgLNEzgC3+72cxQ5mm2Gp0Fyam6sfI0zUAFD+rLftwowqfDW8aKPBx
wRiAoi4N0SnvgcbAZ1vMtPfjHKB/tJ79UjU/fmcAmoAnFFo6QI2uOmKMJok1VMTXe6LsGShKg0bL
P1xNx3JQV0JfzMYQDu6ny+XE2tS2hQoEhD05gTp9qZYv14/sxodBpR4U4LiVoOIjtsDicgKhT45+
djprwdA7kU4gBZO6++tmuAsJ7wQ4l26jDuKiECI+fVoyVxqxTbw4O1JGZpXeW959RjiCqrDtfadZ
smf0Gi0Jjk5Ox8trq+hDiBMnHrOVvqmnGpDbOZh3dTh+xnOBp0dcmqw52b2Ubn/rhYfCpwWWJPAO
gyVU8L7Sw5Mn1iGDgCfZCDQeKF07xYi0+jguDxAF9LMar2C2z+ub1FH1kMTLSaPEk1wuGxESP8PF
8wEMpbg7hWuT9wjdxnNq3xrBp00c84/e6r+vf9Etx8GLGZhJFPuRxgtBo7MnhAyzAV9ZdouWH7g0
vmboLV03whNo0W3OjQgJdoUzTuIOp1nvUFIuMhrZU/F9yiyAbPspQHL4jeqJTGZly1lRweZvE3Di
o0h4eehw5slYOcADDXbnBE6r11EcN+6pdNX4KSGtsiPpImsBbXwzvIdsEA6jC4DqJP/38wjpUvA3
ZcAEES05AXN77yUygr6NdQHpihIEHnK8Ui18MrXL1CpJsiXoQcNQuyzk4mfe0u8qr4H68+uHvx0C
MTrFMIfelshs14PaGD05ew4s7Teucp+xn3Vyw+D1zvTDphK00+bazqwJ6U2G6mY1WOocdFaPCSwz
v82U8qgP7Q2dsm+sXCThf42TQ5WIl3bhHng0rKaugRpoNUXREZnv0pfyF3rSBycip3Zf7Gm0Jxjs
Q9llZ97mB1S7HqpoeIRa3u76Fm/Fm4sfITiN1nlqwtyMYGop/1Uf3e8oEjDMZqlRx8I2SqJaOUhM
8htHOJL8lcHPPHrJaCVe+qlG6jSBBC3Acnvl57hPdlUQH9rj8ChnOd8IMRemhNOfzt5k6XQBDol9
S8o9PM2PXVmdZSvRu7AieE5j0KLp+YLAyB/F4OFPQ/VIjvRlPphPks3bXBGIlTGpD5YIYDQuN68q
VUiOuwCokXkX76tdta+/cGFVcPZ80iM+qiwH3W47yZlRwUn6zox7rYKnsqh91YP5brqxdrafPplR
FWahrAuwJjnlJwNNeY6ewPGw+CacRTKCQXoUBRHJaNDcYpguORghgGuBB9Bq8+r+XF7Zfj7IEDab
W3tmVSgUzJWXtpqaED9bjqR0fM++4Uww1z/guybkyvvPrKy8v8MLAJTOAUfH1l1oN4H7qDybJxND
ivERBafmB3uqX7095gWhLTLethnGfGIfc4uRbGBi48rA5BfueQyiQ5JGbOhAbIy1uZEsAWu4SuYI
2YymlpAXbn5NDGMBzIHbkCvrXH7N0tJi6M8Z/GuqwWj75BQfIcV4VAJ0WAIjMHbVp/GHDHa//ppo
3bpgRbXBYQCpPcFnxyKrwZ+BxiCmio+tipkQz25uexBdSL7oeg9hCMUMLtwNrVNXWN5ia9OM0Qko
C9Rfx/hVYd+ve8zmQs7+vn65fbqbj5A0tWrfMJp9WgC8zZovZi/5SjIrQlwxLZJNs2fi4Z0ND2Ox
nAz32eNVs+uLWb9ILzdL+CogcGWWl6gYW2vfQB7nsxH16KUJK+fxuqGN9ehAqKAtDGkiRBLB0DJQ
nnV5c5B36o013tfsmwIGy+tGeGC/PMsawO544aN3j/9e4diSZDHVDAok+XE4ch6sbgfRFelY04aH
IaNzVPR+wM+JjPnSA/rYNpXGQc3FszA0Zhmv+exKCtFbJgCDApYR9zFoP4QrLEO722PA/oES3Dk0
ensb5zIs1Dq/gibvPyZEocgJ9HK9zbAKZWJ3A9Nup/nZ0QqQi4yRPTIJAnrr+6MewdXe0CNYCRG0
ieF2SY3n2tDVO6csT6VGHjuE0usesH5eYFH/mBExyFmSp9ZSzUC1LvleMT93Wh6V8682Te7KdAia
UkYtvbGLBhdvBFoecBH8v0tfyHLTRTunWjDPXoFHPdVevdh+TFsTb6eh3k8q3V1f4YaPXxgUUiiz
4EQUg7cEpjX8VCcSJOgNtPnPqcfoFiuDwZoPuv75ulHZKgV31HvLnOKkhLRP0Qfm8M0eXzIgRWkL
tRhVk6xwIyYhmXIBd7VBRbB65ndoPCd5DjqqwVBfVMW+cya2Axbgh2nFstx3yxYgHBimQFmQt1Qv
P1+KeiSCFcFu7nM83r97b++i2DsG0dJA/9m8qmG+yyJZ10dmlv/7WUKlN6ODfnkLxi1zvlGH3FeB
DOxpvbcW2VDYpil0AVEQgjYV5rAvTRkmh28NyxIUuRlAc9kfYuoXXeN7+SA5fFteAhixCUQvOnRg
07k01dNeJcvcLAGIVwB3GQPTwSR7G6nWTZWn4XWX3IiQaG0iMoIcEMVcVTDmjBVLSh3GVCUtI1oU
c7g0sgFdg/8V4UZBhwqJGNwDqYQIZyJmmSsMlKqQKkJFjYVpwCAxB3kEA1wO8X46AqsScqJzGnon
7QYzocZtcipv6Bt5Wb41gXJMhn8xdsfdcv2zUHlFwRy9OlE+c4qNcoAAAD5i17g/tYaNPgDp9Zch
oe7H9xngBozWWKi9opIs7LNCxzSBrDr4KzHsWqFeaR+vf8gNB0U5Hs0tzKUgYRMboIU7cagVpi1q
FtXdV1RgfaJ8StjP62Y2/OXCjBA3WzSW1cwABC5Pi28ghf7uqeX/kHadPZLbyvYXCVAOX5U6TI47
u1+E2UTlSMVf/w7H975tsYXmnbUB24BtuLrEIlmsOnWOiAl30wZKu1BKQmyi2rTeAEMHOFZs4NYu
ifqUlUYAPoxvl93YgCwoKPegEonHGGrifEEyW0bajjU6MrWKLzVAKgaFR9w/PakyD+nXT0xck7te
AShFolnmtdDMDprUejPK1BDExubSoTqKiQuoB6I4u/a3jnJKRwfwsAYdSjsj19l4ZTjOflZE9/pG
wMPrP5a4c3oqEgcc8rDUq0YY25o/DtbPkQ4ChzbNAH6CChAySSC21g61Q2YqaYcspXTi/qCV6RKi
YEHui74gnwaAYh2RO8oA22D6hz8socSIIfUYHk19bJguBMqsHfJXI0wmVdl1dqK5dkeHX5fDZ8tB
HGbA2bEZLbBgrx2UQLfVxgOsElmuvbnA8Lpl0oc6ccrwsqWNKgwKkgwcBRFIbAUeUBBB1maiBb5l
3tRDAlg3yZ8kUA+B/38q7cco6Tq0pzLTrTXSvc5N3UCgebIw/iHP0WwI7qaNxHD1a7itSYcB7JoV
wDeKZmmBE0equxSZ7laprvnmKC97Usj1DfoAsajEsGmaUdYA38g2LHeC9i2UqScZjeG5GxfU1ozO
BI4kGsgXJZqnb2rslL+dOm4fjJomo8DvjTsZZWH8ATE1JvvJbdHC1DKimmgSa41hhlmpQQ87MrU4
6PokwbzPNCj4V6oqSPc/KhXcDQVsIB7hQAGzMSluGHAg0P3sZjz3kaqqryR1kn1t9clVXlEwFs74
LRHFbWmYGdkvS7FcU1mTBFtsK9gR40gPDLzCzvitKVa8V9lRqRk/sgqKV3bn4b8WfOGtQ9DA9YVW
KKggzraU3g1yZfSO7Dl64WeV6qpKvbOBOJx1wdmvbjnEeq0AeuLbonSz3r2lU1dJWrI7LIPEeDpo
PhgovqVlfacOeeu2UO12ibpEnlJ3tQu6rdd0sL73hVaDXG9UPXUc7x2aKP7QtcSrOyfHXxotIJ1p
uT1VdS9ZQJkjl/kQtC2Jg4oaO4M4gnXZ/GIWYEYgB2R1dubmSfZbAe+mNDNiMork5Ls6z+QFSHTU
3VUUIkC7awaXjyIW43wsAo1uIY1A6elszhLty8gpJMSBqViVhy7RGADenwvymK3FMRkUFCB0pDN8
+xjqnR1FXiB7XUEwXfaltJ7jYhIE25YrwJYwNWwwRyIQ1p9OM6JhHgm21WRJIa4wlyGXL3+tTT+A
CQBsUGWzeVyiZMagaEwMBFndYghrSJQ4xHhJ/aTG47D/C1OoZAASgT/P0E3lJJtSPhuoQmJn5oAp
yPWzaotqXJs3ESZxIC+BsglKNly8pVNBu76GNmYmDbKHZm5/I0Wy9DhrueO1o/7NnqN+Vy6y5JtI
P4NId5CKNvb49bK75xcB7kMICDACJwyx8Gci6FVGMzUwvxKnw/CNWon0PENAJgnLbFQOaV5ZYMnM
jelOb3VZBE86X1YYt5FrOHjTAgfDXQSgq0mg04CPq7SWHy/zbWuOt13Z/Lzs43mArs1w39pSCWYE
MLPoZe38GpHiu+PEwedNKNCbZJB9NMN5oNViUXBn9JHsKWa7T4vZjWpRsZqlQesTg7VTGXUYhmXY
JNB6m3W4VKp6YV1/q7A8O570EGjyutwlS4IBJ83II+KDSUkzH1WiS8ZhonIlcHOjTo8fgXkdIP9w
TIK/ff0jelIoRk9yxZN3fVA+Q1nLn76Qlx/FobqfAmhJ3zm+I2i6bjp+YpPb/KW66GXPXklNOhbf
kdLLwARK5b5AenGnRwPL86lpuoviVhGZd5dXdmOnwmUWoDJTsD8b5YnxntCyAhPx4yxrGB+g0bdy
iKFlIlNXsX/FTWP5iRPbbzStakA+5Fr3FYC5Lv+MrRhWwZnI5LxRhOKnXkptqSRbwyFbDxPFxQgW
W5AFVcB9+JcNbe1JsDqjoQZ2QeTj6nqFF5OaRTfgIpzsQQPEDtCWvqjyQNUTQTuBcwlPGSSe6NyB
pxbfFf2ltaWpKIlpk6h1IW19P6bNUxspIrwDd63/xwZe8HjRQNeZFymaoYI4IdMs/FaiLklUr5Pu
JvmKfLJgwNv5eCGfpg/OoNTUrAq/Nqt9HwHD1832rrZGf1Zo+7lYQMEMuF4M1ACuykb1+EoL1s2W
4shJ/Q60wWD3dnURVo8Lgv9YAFwLGR12Oc/HH4GFoge3PNRxiHQoIftZZNJdWolUes8igDnCkgYA
YECIyksca+VIIrpEqZ+UTaBPv6Gg8bnc5B9HkJOAXpqh53h5dq2r1HTqcyTB5RVR77pB9JbZ+lKs
u4MjGTGGvbkO4i7TiGR2U+7rSxLW+deqrPfRINgpW0YwooUxKoxto6rBGSl7XaUKupIYLk3HPZXk
d2OQ0x2mRATZgMgQW7CTMNYK0MN2mQNWhwIcsEuCSbfJhXzMX6wKy3xB9AetU6SEazOKmY+QLlBb
38AjSHklo+Cdv+UGJs6AnGSYZ6SM6/9/3/RzYRdO5oNkyqX971liIn8CbA7PE/kRW6dWuFXRaQZE
bSNhvip0flhh6SfBcNXuuxBt613r5kH94vy8fDjzr63/2EQcs6SJZW1rzzLSgw3DKUq/C8jjdB17
1QO493zrS7EjuywB+WYLjVcMtPkykDms1gvwMvjiK4HzbIVOkpGz38EFSqnGi1UMduZnyqC7Udfe
qkh+SjJBYlZWXsZCFSHLz05ynBUo52EkBTyH5yPfaJ/rZERNz5emMCmhqJt8SbJQnr9f/sI8juXD
Mwfz3ICVgK/lDL5GGggyFGOS4wtrIIVOw+wXUHIeKpe7dmdbrogK7fwMRDMHTBLAPeCFhsfnekUV
pVZ0lB4w3mXU7tJ9GYpIsNvO1+rUwtkUzTDoMjGA+/OzIlgiC3OzixuTIZCqxzIVfb5td0CFxAgA
FFxSa3eiFnONMjvSzQfViz0L8hMvpm/ttEDeU3CniuWfRBbZYXByZqEOnES9PRR+I9Uuie7iSJB/
np0mKGwA8weEgAK2ULzZ1gbAQTFoYJ9RPVvBUF4OhlbtQVEEG+rMCxjBU5CR6oDs3OQBb46cVVlt
ZZo3QE61qsBcIBJsPNtAnAXOjTaewQ5EWtVr6a4aH0mcumbybg+/L28g7kHJKGNXjnDxLC8Vni+6
hvxRT98IkfNnjcavzRSbu0qHbxEBufNiquTtst3zjbs2zOOU9FlVh6bMNbTFopvoIdkre9sfvGl2
ZV91xbhBXrv8H091gC7YuilnhXk1pW1fz4UGzBKTpASD1LXqMc0azDReY8QB/MQMlul8FXVqN2Pl
xDBb6ZOIL0iXRJoDwyhZeVP1SkTgus01PDHA3c9ZNCwYc62BvsTwyezWk13f63Zu2S76ftaXhBpd
72LOrXl24qwQ4Uy29ht6wv//XblAjYelzVOdude9KdFzh+mHMhNkVPyrDovHNAUwjAfKJ/T1+Q4f
qSgQU/MEI9dMGgyUpNfODuy5wadnbM9Mcf4Y+tTWiRFjhkPJ8gpnPIiLPLmXoz4cknh6i2OC/X55
N5x/Q2AikfVaSFDgIz8FSPLRxE4E3LRPlW8Q2xwBjJav284W3C28osGHc5i5AYs6hGCBx+QSEiNv
jH7qB90bQmiSeX1gH9OvuDYxopp4ifssBW0A2H4wJV55nPeiWcTzrQA/T8yzf3+yFRRqV0uJCqcH
jDIYrXDkmKWoTcO3N//xEeH8MdkG5iHuhqHE7HBHYzuMcTpanm53dn4/RRRCQ9NS0R9ULaobMhWV
GsjqoEoHfUiX3sVUyIyKd9rkZaCXpkgqc3OJQVsKVlFQIZ09bYhJ8snIFN0r7NtpbNxBfVGpJoij
re8LGUeWD2EwCDK/6+8bRahgdxLwrq2tzgerLL9BqnbYXQ7WDSMoA4IuBbAy1JD558AIEJYESVrd
q9pXan+V1U/CL9kCrgxwOxBXuzRV1qJ7mXQfAdypiZiqRR5wl16XqhMq7Y7mqTHy7/K+1QSfiJeZ
4F3g67RWnqAWPGC19Z3V72IvC7oKaOd2L71I73XugtrBkzFb9UtPPVFLfWsDnH4/vsczRZ3cFhTG
mU6a7uW+9EhdClIC0EmEoqfFeZ7CFgstEcYmi2c1VxaS48qKsgXG1Oa7M5VXtJlc0qhBq3eC4P5o
f6xeMYgL0B0B4YF3IlrCnCl9HMyqT7FsQ2geB7/f9x7aT/PrdGh2DnGNbz0QNOn7jKdUoIYMXC0U
mt7YxaufoK43WNYRGdMrCE0tGoKyOkq57pFG0Pnc+KTIXB2QtmNSDVhH7j4fY6vJ7GwwPFK9xv0+
69FztK4cnE6f3sjoBAL/hJVDWswvHYmXpdFtWrlNVL1o4OJ1yPi5Ph3bB+BaBegH1zeryXKu5LXV
GYUy4DKFZvTSq4FkyGG2fMlrEW3nRkIJUzhdcYOilYqx0vXSAPfetlE8GZi9se56y492/W5AniDr
QXcNRamdCNm1EQsrg9wxNaDlQ6aOml4nFwAbPS4OfTSdh8trJDLCHVWGOcQ1GJvhVTa8J0N7PTTd
YdRFGNSNE5HRHGBEA6VzIEq4HJUWthZR0hpeTnSX2hhwI18uO8J+KLd5Vxa45VGjbjbNCCPZTOKs
w0AUE4MXa7NvHRJAdwL1jMMIc4h877GTY3OR887wph9KCIGYHzT22dO2/4V5RDbmKe3qIH5vwHbl
Z77yWoTjvhY2QT7Q1WfunvwMbt1QKjWNPoe7yWu6U3cx+i/DtbQH9VXohMmt81b62l4KolBWfIj0
3EVu60K04xZdc4iWiJUQt+IIhMeol6COb2MnrneHhMnFhGYqqLiLcQbZX7q4GL0NqF6JKj9sIXnP
Ty1xp7QdRVI9QgTVi20adLP2ZKXxnW07HukAG7Ua/dflwOJnej/OmFOD3JlcRYORQK7D8NRdd3Tu
0vtin4PxJEF+4ks7rABGbi6b3AwyMI3iCWuhD4vS/vpr6sYyxgAtYVc+NO/x8xyMu+6FXEF+5cb4
qEJJ3o/xLb+t7se72PLKID3+zemD8hrss1nbs3aMOebKPIxa5ZrLoama6yUZb7r5VeAo+3Zni3li
hfu2vY4sqZ7wbWk4e4N0lAPon+2i++g5haqIj8rlE/W+qPe5C03GYxFKX0XjcewU5X8Bu0DkjwFY
4CLWnxpTH7lWWQ4eYvIUa15fD7PmgiafgIc3noqfZhePv+dBGVrPSlFDvvwBts5F0EkAe4a+13nR
oMuiudYM0D/3xhtTW6Cil+2mAWiSYRoIROQgdFi71yn1olaWVblDk2fXjQ0g99yrg6BctbX7TfCt
sT/x/uLbHhn0kdQ4zyCaZ+dXVCfXNY549L4EZ7zIDHP25HmnKwPN4gZmiv5dayH4Mn7pNRFEfCsg
wPuC5g0ArHCIe+O0AMg6MoOFJUulXoO18Z5EanSP1ujoFjXV3yczk26TGXn35VjYSMusU8Ocd520
VMpYxypGNJJlr7a57uZEc1xHhWic3MW2gDlx62syrk3ZBFgLwp3cjZmMA7WnZETzvkv2EWamxwLa
PdX3y15tvRZwgPwxw6UxqraUy6CBekjDg3jJvleVEsxq4SaWduvYke+0y81Ua6HUJcArvJBSRGex
5SdKOlhOSJNCJo9b0FJpTIatRAmOvi32QxE/DqNohGGrgIS7DwM2jGgdaibcPiPNpBNHBxxDRj3T
WdBhNlUX8nVHJavfTJAJVEkBigvMThidfNsLh0S30h9wfWJqEcVHdLq4xTRmmidjv6DGiLmyf9If
iPTu/uJlixmiP2a4xTSa2Rq1RUXMYHgJd/6+GMzw8wGDQQYcIxiPQzGDn44EF3EBaIupgPEuubVC
ZU920ROb+kwDxxdVjLbC00ZNDNyI6Duj+8hdtSOFcoIST6Vr90UAdaIwy8zpCkoUV9bUfZMUqNFM
Rux2nbqbnHQGDmJCF22yRMB8tkDcPfSROaGvBe4MRND6bKtbqs+9grZCNe/LpfJJ2oJ/5amkiTcV
quCpu3HUgB2BPWZA8iMjH18ba8lUp1OE9kIkz4B41WTp0icLTP7WLoucNnoxKlVLZvfyym5sRJbM
QLECI9pIq7gDDq2MaKQV5FrUwoxd9g4/VKiavwEgSAU41K2kjb1tcRcxAhh01NYeVmVElhRYcjwH
mK7qdK2hH0tellvMkULDSLqXni87t/VJwf/DRDlwBeJKXxuUSp2aCWPuH5piwOCwfaNhbNtVIqM/
AAu2v2xtM2xBnMQEhBwFAcx9ywYHLoriuCzMm8lffAXqgNbtj8Wrb/8HCcSt2Dw1xhb25N5tErVo
Fi1SPlob9GB6JIAiLDgLJAjkskFzSCDe5TciiBvzgd8SoK3TGUkQHvn8TL80JlYFpInqWerkStlT
JfqK2wbYcx5CKhCX4HK/NE3wmpHZNqhnV5/v1UFQadkqGiCLB2UHA7TgGuQ2WgY8f0I6BQRo00J3
TTuND0mR4G1Gkn23SHsI0npOCVClNpdymDSp5CYOCFLoUjrhMFnZ2+W42VrJ09/DewzOPCgmIUrt
qvK6SPOKAgqn2m9bL4OaCiaEN40BZIVaLVoPCNN12ORNpC2UIEaddjzUzrFsZFBjlocxBRFFcbjs
2dZaApoE5DnwSay8tTZGq5Qs9sTIljDF4dvEHO4No66fL1vZuufxIPpAQn1AqDkzZlmgBD7gntV3
ztu4myCo2vnJTyZ/GwtqW5se/THFx04ySrMzdgzhWVf2lWIATTiPqSxoZ/MYTva8hUc2gADwCtgo
bpU6p8xslJkUbz7SsLxWf0e5mx2dwHxabpUdhjKhluxmdyINu63L4NQs9yFzvH2lhsI7Y0mN63a2
ih0QqsBUgM/sUbBoW4EIvCYaCgCp4t7hzmZZ6jKCtoWK5AggpojcLJCYK23XCeZQDdtHHNikCAnE
tj9NWvrxeQHOQT0Zw/7Aj3DZJ9RPHNJWsI2GwMMiL7tetd71uBF0MLeCBaARxsmBpOksyW3zejRK
lsb0avoT1EjXAJgIHnnbJkAjCjwMej98hjJHjql10gTEgFLd2Xl21dWVf3mltoICTcr/N8EFBalk
9JMAxsecxdiG0RJbRyhdodoCmLUgBdoyhUzWxOQsOB+QlazPCxmEKloD6VuPNuVOGcFku+ghAO+H
yx5thd6pGS70IOUCoLyNqxOKHp5phpJU+6UReY2Bg2P88e+McbG24HCsSh2xBvEiH1vK140vvWkH
dZH5y/hw2dhWDwohzSQUMFSE+WYuK8hnuZvGDAgLRksjuZ2bHIfvdZiG+lf1mQZMPRf0fhYKDiLA
4EauhQYz5IQwdMtYBDk/9SZJ0D+08ajSSvW4aNOb2laPpo22UGbFzu5vHHWQloMOGBBovl8St+WC
4RAgEObWrX16jdNjp/jpHYBMN3PYXytH2df3xDcFe5pFO5f/AG0rf0gFY4yAB0/ZRQOADmPUS0YN
cgYqUOe3Ka2nztdbq089cK4koJgGEHwO2hzdWFfJSC24Hzb2CQ4vMPEgjUZhh7/E40afRnuKMEAr
PxSLuVNI5kvpJ6k62WMAXCU4vSxAvzFrw61oWk9FbgH44Cpq4g7K6EXJvb2IhK/YVbb+oLCCwAEQ
jbXv+Smb3omS1OzSCoPJmvVbnwBqhkG0wGyFNm8zJek1aTMae1BXlRPB2bZx0aI+zmaQEURA7PMZ
CuqLYA2cSvT27uId/VEedDBno69Ij2PqRoprABVX77Sv2vPl+D1fQdhF+s7E7cDqyRfnhtFOqJPh
2eUMU/1rkaP2voT0xz3yJdQFL9s6D1nYQq4LzgOUVDHOuj5VS0lraD7YmmeO0i438x+Y3cMMJxJN
iBWGjjI+GVRS3LgVTXOKDHPvPUA39TJv0bttk+hIqflQx+leGbXbsm+f2pjuoDncuJPy+TcKcxiI
cvBhgVyFf4clzqzOnYaG7RhPrqHul09yObGdgelUE+QGbPwfNZH1F4WORd8pYE12Z7WRQkwkBxi5
OdRZKxrm2QoTViODsIGFQgifB5bRNOWkZwSUedxf9UlfPWDEO/Kz1h4EEbnxegWUFl0iTJoxpAe/
EVMnb+hUy6CrWGxn35Wy7CtW+WJmNFN8vYuNp0hroYCHXGDAMPBipg9taySPuTyaUhhXhvF0OW71
85MBcvMYp8E9hlIQf8Q7WRxNygT+jKpIu5csGUYfQg/z/rKV82QAudmJFS7VhmYGJXWBhngssb6h
/a2Uoq+FPTwWTJN3WkQahtte4Z5Eqwj8Krz4FsQe9Q50t4ZXKqXX08bthCrw5y6hc4HBL1RYwPlz
dnBjVcresBLbM9zBt56kOwwKfCFHkDoE5W18O/rxXnXLG1GH7DwDgFn0YCHvgmmssymsqEQmOvYV
hoaxy4m6a6oXktXeqNeCpHejkISZGgYuQG1HRjWCfYCT2kesdpoG/R104QMwaeG6fehe4jD7QIB3
oGv69j+QJ7KkcH1PrW1ycdK0SdNJOXpS0xIvxCuTvg+WWvpREKj/UhkS7UZfPcoz2r9Ij/Gt2xbo
uoF864FhFKR5G1965T93/lClnwqw35telR5nPd9BR8NrBnBwmqKSncAS/96dW3x+i1mifjq4kMB8
dr6nkq98T3bFgd7mhqu8EOV/CKbzk2/1ufkW4ESSZNBR9vWAH/AL3fwKzLqXL+mXy7tfZIZ7Cljq
aM6ak5qelsd+no5XUxrdUkc0f70BRF67w+VS0tzEdafBHSZ4Xx2He7w9vSSwMV7jdiFrqrZefaM/
0htRwno+A4MBNEyhgQAaxS4I5HDXv50YydyZqBgsjtteV7eMqSr5RXY6khvU8/fDg7wX8dGeH3Is
sUECjmIvZAw/niknGzRqSTNXCq1dBVOKbdm6tHq8vHAbZ9zKArcdh0jJBrTjbIDH7zswEBojaEGg
EAXdXjepRevHC3HjxgcTAMpY4IdkbN4fJagTh8zZkYFFnm0M1YIRopKC7NFx0Vr1DsPVcEye69vk
3gnGkL72B3UvqolupKlo+KNRjOOVjeGdUSjnjaqRTMGJ/gSVy9s6rG5AmP5sPbCB3jiwDr50+DyE
ndmE3AbG2T4YOdaHbApxD2XUsYaoibpVDMpWESfd1q5YmeAWEbwH0dJiyMdrgTSYfDkYg+mQBLFf
7tNX24320kMZlLvmSpR+fxDWcKf5yjJ3gvZlSbSxwAelvuzpN/qD/jh6LPsHfyr55gSYD2BJl0u8
/inx/+KmPLVucBXowVBIEaWwroPzoame++LJWV6qSERpvHG6sWwOfVYQ6oDgkPNS1ca+HbS+BoRh
GoK4TKUHp2ijYM7IFF7ejxtVdYTLH1u8RGpTlK28qNghNDR3k2/idBv2JhhirZ1+Xe+kTz+BmTk0
Wlgmjr+zE+hkQ6IJjzMmAg+RAcpWIK/cUgH5NRFVpDbuP3DgIMUAGgVFDZ7cXqOOIqWDbntlNoRL
c9fbZN/TvYIM+PL321oqIPHQ+ENeg4ovl9KYFGLqbYrzjMi1P6JoUklXthxcNrLlDViVAJyChgS6
udxHMzJw0SiFAnCSc1fkr2YM7sf2vaGCGslGQR6lVZz/OKhQQ1D54c4Z8E9LITg6hlALMZKSHKPr
OQSPEHAUQgWqDafYzK0NwRIM3yOnXkeCBorYKbG72k1mmWCASf9FRw3bSh3fzFG1BHF+vk6IBGjE
M7kDUAPxBTaQniZGW5uRZxepK5VvnWX4ACn7lxdq2woYneEPSLB42luqgAapbawISiKxZ4/VuzlC
KCUfflw2c35Nwxk8Y0HPzcoDPNrEqCCeo0l25Kk6RB9reSKurueCyD5fn7UR7pCvBs1Bax6+MCLQ
boLSh7T4ej649tTGAlsih7gDz87S2tESOFSl2pMSWf5kiQ66TXfAyPWBCkKNgatRA3eUdHYMQIxK
ZfoOJeN+P8wdSDEBWptK5JHR+OkJeYaFOzHJJak1odQuMwdf0LJ8g+xzsxR8t814Y4NITBScSYat
99CAfpOsZSiBZwVCu8+yehfJA0jN7d+XI2776/0xpK0NmSMt5THXsX1QXPWaUoUApmYWXiujctwP
iuV+3h6SGEzeA02CkhAXfJYMXsVZRvDZBb2vNaiGOSo1MCYaVG0kGlbY+oooVKBWA3A9OnjcGd63
XS73RiJBcJaCMCqaffayiECbLliurTBnoAaUZjUdxzj7yieXH/6hk8qRFHmxlR0SXQ7rRHm7/OFE
JjhfirZ3StmBiXSS7hotNOZYkMGLLHBLo86OlKHQK3lppclulaXPWl0f/p0X3HnQzoPTFAuRPNqm
gWX2t5lVixofAj/4ZE5Oxrm1K9homOJwRLQHuxMJTG5tm5MF53lYUgIdYIv5YRTGLgGJfNNLD9QO
iuzT/W10FP5EFi9rrCBdTNQGhsaqfzZSs3FxP4n4a7a/GEqM4N8FIIhHc4KvkCSRmUqeSVvNVZLk
kNZ97V9e+s3NiLbyf42wH3GyR1CPLAo7hREITb2ZCvEhAvXeNJ8k/cHDkH2wP2bYzzgxo1KiaHUx
NW5kqK8piD9RahcE8aYnJh6eYJvG6N2HAM2JibIgaCHmcuPSqfKr5cWxm71mDuHnvxeKdsBpIJFi
bIFrR8qlG3K0KgB9scCQRBa30zpX1UXalxvvBJzGf+zwFSWFdmbXKR288SfMvk7o+huyW1OM3voQ
aoNahl+ogSOae9rISWEXYFBgrjG+j/7d2j/0Pio57rFQ4GqltjtKxry4Sgn6Y1c1YjRJezuz3KVp
7drVSwZJmOZ2V3QScKJabraisdytTQDwq8qQHgwbw+URM9X6hLYx4tIw7xNduolFzYON5zVcPjHB
3eqLUy911CTE18q70trPmAsc7owv9kG/M1ELunVu4ls7dotrPQ7oTiTZuRW2p9a5q96QOtRL07lx
ewXEpRjeMbxi1i0X3TzRJtwOqhNPuc2e2bM5LDM+5mAdmt/9a+dmQbVLPK17HH3VjwPRJMZGt2T9
bbl9P+NaNnq2fKOX3DYoqk1X5vOP6lD5+TcR6Oi81sUo5UCpCA+BJOEreHqZlSk18CU75bkhcnUV
14rjd/jD1TOjO5K4EFGqbUQnTBrslQOjZ1oVNaQu27HFbpkjtIGaBYy3mfUXaczKCBef9jS1kpMu
jVt0y3thDIFTqCJ2sY3pd3w8BZQ0aGMDtyxzC5U1MYC9aoQbzRsDKYEyM3mgT/UTAUzy+roaXGCY
XQqCnKDfV34WirbBRv11/QO4ZG3ORru1Sgk/4Og8pc+EuB3qhk6g7NJ3+gpsqFvvRAWmjb23cprL
3vCa6xeJwmnDeFSW0dO05z4V7jp2ZK6LaGvPuCNVKdpWzVpmBX2m9nmJ3Oi1OKp2kKK6fdPu51DG
E2KfUSSRgXgPbjsJ8QzwE+NC4aGooNeyOitD+GgG2PWJZOC7FvG1JNmCpOgDen3mKCO/hPI0Hkj8
RKuDhzKkW7CE8nEOYi856gdWzpCv/uZYwUDQH0vcJ50A7aD9RAjadjWovSDlXezM6/HNOYK4MRSa
29zmJ+a4S78awLJcy3CMvKu/5/cOIGLTr65R+LSOxNP3khDbf57JMqpbzEKAYYbJvnMWkzorwIWc
gXwCAL9K+R47PxK1c9Pl/XI6c+7ZqR1gS9bXPSicZ5LIWgKhnToY9PnOaZ23f2eCu8EbZ7YWWugJ
Mss4HJPmGxmML39hwgFxBEpBqHbyVcGuTft+6GR8rbzcaUN0Z7WzIO/bOJ8Q0YaGuiNoxjFmz53C
cVFlvSmPiZ/8NjGmizzhV34Xh11ouk7sFffmHg0Gzf20YyujXHIA+EsJJVIYxYyTT63noTAFFjaa
xGu/uJzA7hzaTRZMxAd096uPzURcsCJ0GD7wKUZERR0TFrvrYwIWwazEtJpRx+V7lpilNtFpMxJf
PiZ77Yrui0N/wI0iaH9vhDZ4ohnPqQJjwL+tQxttt8miKkjtZq1KA0ltet/sTEGJ4TznQEEVJwPU
Sxg/H6+7ltjVUGW2jf1j/pDNm6wClJDIQaO/j63An/NznJliVWlUvvG+4WIhbUEwjL554jdQAs5T
dyyAAhYddVtrAxQN6BkxxoRRaO4WRr8nrxwogPr6rv3PLNYSiMcyNtfmxAx38UoFgyt2MNPQpXiF
DKl5BCex6BG1bcWE3ijUTzQIzawjALoIxtQ1VgIAqQ29vyHa20Py+/IO3WiRYVnAzvhfI9wX66At
NI4DXJGPzht4dIzY196gMwEcSYm54N8R3mpj4tqJ2zzVXvRoHC7/APb/53cTziPEOBJRGTjxtZNW
l2Eh2YrJi+5Drdbt5SdLBhb98bKdjY+JUw9+gjoYcBI+u550G8wbtYkun7lLKySIzl8YYO13G/sV
s4gyt1/LAmSxuQlHUnA8gUW1kURDXOeJGPrTfyzwo2OSlkGjpoeFakG3RZtUn5Tx3poNv8y011o3
XbXv/M9/NgDsIPJjgRMOedF6eZw6km20XhJo/oG7vn+ezZ//zgB3LNCpTDOnglNGVypgQpwLf8qa
Jfx3Vlh0nBRXmjYGzuzj0zlfiPlcAWVy2cDWPsKc1J8PxW3WCnd73KjwYzx2uds1XtG5ObA6yO1i
/wcTtXXH6yIOlN+t6ZqALIu6wFs3ISAgQLeiuweNGh4PqUPHCwksfkHrA7ww+FHjMUZS2588tffo
O5Q7xanlxqnOtEOYFhtjQuchIGNbTqNSJzVIOm2Ad71+wTgcA2nlGOl0bZc+Fn63CLuBW7v51CyX
QLd5Zk1mArFzx8rc0c7dqBScSxvFBszmIHsB5zjwIKAsXodMkmND0AjXfOsrof0+3tQx1OQZ+mz2
B3g5eZ+H09gfIzJ402FY5gyaOfcFOhsObkhjlvymetQUElyO0q0TBL1aptzwYYE77CFbhIMYsoB+
373M9HaimbdMYGsz0L+oS29IdpftbZTj4JKJCx89WwtWOYPo2NMOInMV7mPzWOyZenQfpo+Yzwaa
RWCLHUXcTYLTEZcZUFBo4fPCIQUFNUwDqWrUamTvY8zoaboC3c2uCVNcnwLXtiKQtZs0VPbQmuG1
ARctdUrkOpVPzfEZH/Utjz7frsNs5IkJ7uOZpUMnW29zH8WFHcU61QDrQkJPcHRtbGELTFFIzpii
AI6OdaAbFQYSnU7P/HgONT2D7ormSiQThN7G92LQJqwNnh+MBH5tpRrHbu4zA2XfZHLr/pc6/768
/ptunBjgEompaa0a852NP9TtMZ2LY9xeS/H9ZSNbhyxyFDT/wAKOahOflXeGLUdK2ta+cTf49OBg
5kZ6NO+pK78BAI+JJlf6ednk5ofDFC7MYvofFAfrD6c2davIS1z7SZzeVVEeSL2zv2xi63GIdycg
CEjO0T/l0cpS3ktOHmOmrAuodMTUKEb/zXvzznbn63hh80TQlheR2W0tGFIljEUwcC/QxGvHUJCQ
JySFqS+jFr9YN5VK3NkQFAi2jnFUBPG+YQgVwKTZ5z25+YnVx44zw8rsJdB6jz4eiJFP3di8ivf0
Jves57/5micmOccwRQw1vQwmwTGqhJrPwGaGbz8PXpp4EGLy8DyJvO67MANgO5U7AS2mTIEBQWhN
AWS09nUwM0NO27jxqW84brLPw8iPwgIUaXKI+qeQqIjt2Qv2+IRUNdohlQxS+Bb0y+pqRNEf49am
jmFZEUfD5saDSCnI5jCkxIJm7Vu3qHqTJXrqD2H3qlxjKbGGqFcfugP7pGJara19B7wRY3fH5Blg
9muD0zJaNg6Uwl+W+LqoumCgn5+cASsKRuB1xvWEaQxua09g7wP6Dd/vn9eqFPShtCuEuvGb2xuE
ZbgUMYjAMEBrV5RSHcCto6V+9LKEczAc6ju8wQ3v/0j7sh65daTZXyRA+/Kqpbburnbvtl8Eu21r
3yVq+fU3WHPHrWLxK9qeOcDgAA2cLFLJZDIzMqLzLfBVnhRL200/uoJzwHPHtVlmB3ujWsBIAbOj
Fz9PoCrY4hfso61zVx9jw513seBO5i8UBx3Sr1jrBWxrgNir3iyIzhR/HU776NDvwg05QJoYCrdw
E1vxBgxG+tdXSs8Vew5osuiAfPc0kHm+v5D4Sdt+UVJf0/u9Zk+BPKZe2WOu3wabSEsi1+zzQ7l8
vm6WU7AGyYYFIgqAu6gWELPBjTZOXbtA8iLfT77uKTtasFb+gJGMe/pgC1UVytWCM3i+whiJjkxS
fMp+Qz73t8AtPkSAtU+eZoMdJvNLT1Rl490OVJMCw4+goL5QwEwIUEJjY8BjyhIy0rf9sA9VAUuC
yAZzLhJJBegKUuO+mR5GyOtUeucumagIyrdiAyaJnjsIoJmvlM1JnmdRj6hsztA07M0fZmwFlpKk
Ajc8jfixfgiSRwCgkIYgbjEXT2Y2SSrbY4EDZ29N8IT8Gg72Vv9mQWwZzShgWu/CL46X7K3DtEVh
XjfACoXwWeNG+vvpPCrt+fFbmHwvhsqro8fwmIX0gTHnO41YbwL/p153sV4krMi+AcYCjPLcK8Mi
A/Y5OQUY9RDtSskHl0K9Mx4NSHSPxMWMEGav0HjrbgzJNZ6vm+fdfgCI/rbO7HZCUkMmkpr6OviC
wBGxUYgOOMXXWthB5XQ3sZmglzrVTike9XyhWV1LIwJb7duTm+8XwK6ru2Wfb9RPBdrfi2cdMJQg
b7o9KC/fxLTDpwviYqNX9pnjP4+TjUBDah90l89U7ARiY7t6Pxwx27LvXeluCrTWXQAvGO5rL99W
wlETziEC6ScdyETujY4S404l2OJsZYREVd7chc6tlD6ljShV5DwgKSgSKA0UUKAxz7jTUudhT0I0
rfStBhGZ5UZrthbe+/pG3amakHCY4z9n5hj/gUy0ORpqnvoqsTynUXytyz2n+9q0X647KmeuBNVV
gJcgvgU9TZRpzt3HzuWydGgsTfeAlfoR9FRAn/pmaq7+ZLr6pthguKz2i+/X7dL9YryG0iMheqOC
gh1lzPYD2Ncx80pFpT6RvA5UyFddt8C7l2ACBDf4H9q2bMQzC4j2yjQrBE8YBLuj+K46Um7g7Dbv
NnJ4wCR0EG2kjcAsz1NgEWAWwPgxfMmsrO6LbHDUqPFDkm5BM4fEvruF8HTQaD8HoAwiebpTaynQ
Km07hmCA7Gb/+k/gnQdkw0A6nPRd2AbrArpds6zyxi+cJ4hRhwMQtiKsGGd3MTJP32dIbCCsxo6v
202cgTMN8fVUAmu8CoorYPnZS562tQ5quC38ciucZKM923O3gVVUPiBKh4ozcu9zb5UqE1B/yP8i
2FBBCOgp7akgROaLMBuX/nluiLmY5agYDWnEAVTM/rPSFdDaKl+vfyYOgIjaAO0A3mOUMJtZTJLp
C8EwLdgGeg+4M18PoqB9A5mds522tZC4mrskh0qsUVkNHL3zvdNN0LV0A81EIWRhgZS3bgQTOZyS
Hla0MsHcBWWkAGBdwER41+6VnfRYSe50YnYrt20vcHPu/mHXELPwTKISyucL6jNZaiqCb0RngCEt
WTxk2zaYcfDcHhJGoif05bFCdwiVbNTQ0a6B+52bq1VoTkU1JLOgE7KV6yJAl/IdmyrC+l/G/nM7
9O+rqoRaLKBysAogkfRacjVn+hY5jTf3irXJdJEI2+XzBMZsVQOrH1i6oL13bqxOYwWLnemrqAef
frYdN/FO7HvUt5hzixgMpQDK54YBRsbVs5pAunkYCj+xZLdt7UB3PrfmoUKPSjLL7fWDxftQ4KBB
teqEo2ERzJmdFE40GNDHm3eQq3al8dZu/p6+lIriGcDF0dYOev7nG5fPdd47Oe7Nrs18fRgDMwzd
vlMEVHWnGhS7c/jeMKNRErVTDWvlDUlfqYm1oG4TfsV4W7IDpQW0kg7xM+UTlTwLD/VAvS+gK7df
gtRFtq7eZpswuL6lnNczlrv6GTS4rH6G5IwK5kPwMyjQa3xV/OwrAcka8UaQbWtBHiQbEa0wpzwH
LAAOHIWloALCAhBk4gyVDUZTqL670SNk4O/TTXJHvNJ0q0/pH2DmOCcPzJu4tUEdgrI9SwVj5FAB
j2YU1U0TU4VwmbL5XjTEzUX6CJxQTMm7EflxGlC3YopxvTlIDfTkALhxsKPIXEtNNIB3mYZQuZnf
Jtj6m0GMyLCkFtnPff2MaeHtqTsFuiJclmJuBMGCThfDyj0m6AuAFAQLWuo4IBKJXWcWzXvzUg4s
CVUGJBYYu2JTjjIs7KwqzMRX7rtXKnASP1nAUFJufwCLoZ8oqhlxguOZQcbpi7Axih7zIj4mVXYJ
hMOGYx1mtxMQ05Kj48MZnlNHb9ePGg0czIE/M8pcMyqSRzPDxL4f9t+M4YlA2V6HrKu1VbOXLov9
69Y4z0fqJx+bytw2ha5G2Rj9/84YcDEoQuDtDyJ9+xZzgFNAKRQjP3tW/dYr7u3Itb8mIm5vjvdg
JlUDFSDtM6Cucx5cerNRasNIY38Ytf2iR9/Q6dxdXycvWQCqEO1GE10zYKYYG/EYN6ElOaB4SNzq
Gy15VD+VR9NVvKlDx/HvW4AOCPnQ4ATEEeVbthck92arhxYa7nFaePkIdgIRIQF3RSsTJ8KC1Zkb
6ik3NQkmeh/k1slu2Zm+9pA8G2BkBpOdYAN532htjalHmxhOluYQ1qYmu0mtIZid1P3bbwSwGYXO
YdcoCozlH1LtDEprdpf4cwyxPr3xjB2UPb06gEKzA/pL8bVGf/XZYTtZBMAN+TDtbTGrkkukl3MH
UjEIo70OQNpSxSQ8XyAxJ3pRXH4vagvNbijdYmAIE+vnXi6hgJBFkHvz83ZfPoPAGubU53neGAeM
vIjhFxe3GWOPiV61WfSjocBe8lq9YsjmWG6AIj0q4HjfD6Abmbbka30n8pNL/sGTWcxEIasEJImt
lERSOFZlTpEKyBQy8Ce81nu81HTXKlzlUXeX2TVRVSgnNxVSE/OWDFgG5ZbGbDb6JudbDGkTvKhi
2O4T2UuiX1CNcI1w9nIiOA2XkB6sEpQDVEUJ3TzQdZ9bWqq0UsoKfI4UUHC3vC8bNVDc6Tu9ZZM7
GlaMV0jpub9E/QQap1iPpc9uG6A8PETYwklaK51VTgXSPJ3sMH3v6amxdUJhdOHZoTROANZDL/ui
tdykTWxkcwpv/VzuFd+6QcvQrzyqsau30C9u/2CO/yLGYFN1BQMukLSnAHjmhExyHdWDirU5jeO3
1kMT6oKiEHdVKwvMmXDyxMgwioHLdZRVN5THe1vKd40mVwJDl0/h01pQpUDariGrZCwtcyEtdl9j
//bLbRbE98lW+rp45iY+hIsgcPJX9WGL/n11E9Sg6SazjX3rnOpFSnXfzJ1PKkAogkWJ7DC5AviV
uy4fsKa5/qE4X5O6dm3wPwluAa4VFCWB1wC1l8FSlhRp1phFhzSv9WnnqvOKxo1+asfeNRW/QRkb
NWTLzUSjSAKzLHuJmpFcwmhk4mfq81I2nmW/aZLo9PICFBgDwVNhArSLsuv5l+oUAGpISO8AbfSW
8CWEGrjVa5u++Xl9Fy8e3HC/lSF2xrLV1CRWQzh6HSKvQqVyG8+YO4pok9PIHzS7frxukHd26dQw
EAY4vdCFPV+ZYQ4lKAqwsm7+qpePifx0/b9/+Ro8rejDAM2bV05utxlQ4oAT+qDMJODW77ZLD9Cd
tjWhXOBCiu3v21TUImrToOAAFAUItXOL+tw3gz4h5alaAAmzoIDl64u6eGAwFtRzC6WhomIAaWyf
qEqe7nS76ttHQ0tLBTZnxwrmKiz1x5nERIL7ow6hb8tYjrPN9d/BdcvVSrXz36E36tRV2YRstfsc
W/EBzJYbHf3/VhNNjPFO2XpP2bCYLkqoT7AkK5OyyUj0mCtOuVHrXjCxxfXH1ZLoD1m5i2JOZBkd
+CM6C26ef+4cATGeaCVMMJRSDfzlpEd3NPfCQvUL4zU0RZGd7/WrZTDHSsviRO+iFlfi0xh0R3oF
Z57uAnUP4M6f6GVTl2Pzi/UHYo6ZaceDk5RIoTAy+D4HpR8d0JnuXbw/fSDYRO8k/i7amKpDqQJC
hMwZi6EXNSojdrHSwaU62q4yfO/U79fd+7J6dTpnH1aYcwZaJSQcrQKA/5P9oG2KYIAS7053SQBV
0W3zTB+5opXxPx1Kqo6KuIiRIGYnSVSpXVNhJ5d3EHFD+a/ykm37i6beNh2o8q8vkuvweDqBqQ3G
LkCnY1zlpVLgKSMlUKjK7hJZUJj4Pxb0YYHxeM3os9GcYKH1h1/1fv663FCeNgA9cldGSUQYgC9B
LPS7rdbEeD+x9A6KqyhOyAd0XTdkp2wltHvwHffXN48biFeGmG+1DOlszjGWJh/QuTqQHfSw/0Sy
RfSRmPtfMXrIQ5oIf+rsKXpQ74tg2imPRueO77npyrcUACjS+hIYZTObqqyVXAvxrJ6GJ62P3WUU
iT9yT/HH9l0otkQdaOcjnK82xlWZ6sk9kvsbp40EEFvuPbWyw5zjuVN6VFZwI2NBD9pyM3eOm2vF
YTBbQaorssTciFYmZ3LfAYZjp3ZgNvrntgx90lh+ZxWC4TfR56F/X91UKTDRoIGA73XL4rbNuykS
FuYaQDaNxxUYQEEYdG6gb/IYwugIRPo8v0atcTf1iah2w/WAlQ1mEYWZL51K7ylNi91xeqjHl2UR
9EL460B6CYoSYNrYBmbWLwaJwGbhp9Z3K/mSQOv9ehTgPtowCfbbAhMGKtI3oA3DThn32SNkPbf5
jemCO/FREhJA8mPbyhYTCqRQsrsoo/nDHqJDqEeaAOgBTiKcKOd9Grw2KKULmHpslv7A0VszNkY7
9Zv0sPT7oi7dbPol2Dnet1kbYe6GJF7SvrHT6gQH6MBvEN10wFpMHglA7OBLvmgEVrQq5mpIa2K1
UoZPVSi6r1bfzbkM0JQThAHessAXgzILzg5g/UyZpy4tc9QaJOhdc1NEqCstTvAPOwdkNvRV0EvE
FCKTAUndPDazjDvOepp8xR9pZqJtQ7xpqltoBXrldhJEUe6iVhaZKIq5LCdpZCwK8oTBGEGhvpUE
2Tc3V1iviok5KURxSocO3NAqIGU61t4Kj2aROgR94oMuaHfxvGFtji55FUPjoUlHu8LjvbeIH8n6
z0Wv32pzFpjh3QprM/RnrMyEqY4XhYZVac1OCW/K8j6N0yBXRPepSr2XzcLXhpjjVEWLXlR1Xvnk
PfqmvU8+KCeCcI+mF62kZhiUsoLlxgrs++gThpjRwAiPAME8qW+OLyIREv0W5qRJhhHNUFkFVLvp
8Q528kX25NCyn2xdyvfgiSIPhp7nk+Bg8PcaU63oDKEyrzMepFpzYpklgdmW5Jt+yOQ9qrqx6U5x
/SMC16wINsU9FsBAoMtBKfXYkkmRp0syJDOmCEp7N49z5M9FKaLC5BaOAVP8bYU57iU0TYB2hQt1
QbtfMKr7JgVFAD7M0AfSb1v5DeiyX/Jt7wGUEQkJCrjlebS3QfqJLhhYp5iI1gEMGDag2sP7jvja
ZrrVvSyQlIDkd7S2O/sI4fEBDIblNhL1+bindGWbWXs6mv2cENhWnMNSVb4mP2ex4wsCKr2kL87O
ygoT3uSlGKI4Qhe/vK1vJx+0BQDO4C6vA+2QP/bb+Kh4lGwdDCsC06L1MS6bq2OhFjMAC9Ig34W9
cqtW3eca9LCCFfI99eMb0r+vwpDp9GU9ZH0OBpU5KDTiFf2wGSqysxxwUWHAt8tDV4uQrC5AlXXG
Nh+MTdl+tbJI8G7ixobVXjMBsbcjXelUfNGwMfdZR47VsDwMCTDIOrY81l8EK6c7eO3bMnEx0qNW
j2SsHJAvYBmCZUdZlCavBk23eYM7VLTVok/KBD+UoqFO1GKB9B4jezUDK7iX/azf2kDdKHfKTxnT
YpWn/PVgAF6+62PKZKJJUlKaHGADEwlNebvxMsPEWL/g83Fj7OrzMTmokoWZXHTYTnmO0NCdXDLp
flU67uTEotxa8OnY8IqZWCXJFqyIbLIFyq9UhMDBRUYKn05H/kH1gB70K87CNnftJLPMakRA7wBq
Nr10U5CAABFP9ZyML52IaJZ7KjGSAhgDVFAwyHd+KiOy6CRTsMB6mL1BA9FDG4o2UWSD8f9hqBJl
anB7qFsLEP9Aof7/ML+ToHWbTXko70SzNiKLzAHoJw3T4iZiWlaFLgh1EFdE9KlcL1xtHOPrvZTp
5UxnIkFChNs9DpbqVW5lN08ywf5xT/PKEuPvNmn1ZqT5W6uDtqQEdZ+DoeMo3V0PU4I9YwsuWRgP
dVFgQY2FgQvwv5h/TR1Jw8PHQtiCCzGteKpzs0Yn7pc1vOiaKNCKlkDP1uqKaVRtitJCQvHyvnrt
vlk7pJ8+8RRgD98xRQbJbzP43zaNuTxbM8ssqcO3GaRPFcG+6aLOosDPWBKMGcqIZlhh06CQ7g72
rdl+N7POH6ef11ciskO9cLV3BLdxbU4d7owZKoS1fGM0YwwpU+W5CpdO4NKiD8VEhEmCYPiU4Xw2
5nOdhW6iiUphfAumDDZrSj7LToiUSq+ABhgfRm80d4QlLXy9vmF0Qy4CNWWEA/kO9PDYvr8VktKw
6dWwGO91uqkSTAyrm+s2uD0AMAz8NkKXufoq1mB28YghuBNafHy0NmOw+OO28drvnT/7LerzT/GL
wCh/7z6MMq6QSJ2d9zr2LHwZA8XPN6DT7l1bgW62S0Ei1Ubaz/X2ulVuUrZaKeMSatFbZgvuHN9W
Z18ix9nuvKo23FaV/bZ5/N+MMfdDM4yjItEZejMDf6YGpjXN/ISkELOZ0kNhRP+jqzB3xdCA1U+S
KlB4EulrU1lfIOJigZhKpK95OS95irAfX465KixrVCa9xCYarvZuvth3Lbpg//EZAJpoRaPakhsZ
TMGu/h6/duheteCZzXzHF+b71Nb/fT4wvnnuuovUQruR0N/Sb6fP5mEAbZDjVbdhjBqRBRgZlJyG
W3M37zRXNKt5/Wxizu7c9oxJLVXuaoCwEVwc+12rk52Tfb/uRFxs3MfhhJjHuZUSdbHCcHBOoKOI
+bMGpUN5dBOPjizLO9DoC+zxziVoH6DeiHYZ1FyZy0ZZIjskPchu0r2SuP195RUewYlMj8Vzi5nl
XDh9w314YygLFiGRA54CxnOlJHSItKB3QTbO++LHn6fnJJAAbkxCt8xdajfZKD/ig4g6iBv5gGEA
qh2YKmBSmSAU2WZfENrSzV6T4+Rbmxlct9CqQpvwW34kx2IjfSneru8wz21gCZLWYHi/lC+3hzSf
4gRs5UV4rMaHXDuo/1IBxuQ05hahYQ95d8Yzcwy+NmY6oxgHW26OpsFmGFQpMHQiRHNR/2NP4NoW
45/DhMl9aOCCq+hhDKwTAx64io60jPAHDxcaoC+tATuJf9A8NpnYEytzKzUEH4wyI6nfigAawv2N
41HSLEwDQe4rwkjjQaQxxj0U5m+zFhNmBvAxdFoEs1ED5hMoMvy9UAKCKrIISoNHiQLYT1Z0cdSX
kwzigwmMWcPSt64z5vvrrncJaYcVMJwATwDxSxtUXOfBpF5SaCn9p8Q2BsamfdIqVwLDRHUHKYAA
wwLbah+h7198SoPZTV9EmSzP9x1VxqQ9mEEAOmAc0yyTebBoJkuWCeq+40+bZPeETKIaAfdggxoW
kkcoWALtylz0ESBeUarA0GmmHxXifvHz3s3dwacy3xhvT55yj4h6fTw/WZtlrnytzTGyQ9nPBr3a
GuNyo4/Js+Ab8g7c2gYTLUMj7slIUAAHYd1rj1nCcDseKJA49UtQ0wIM5SJu0lJe7+UP9o34FHK/
ImRhMXcFZml8xnMvCsPRavMGZW/IUPo6GqbLZG4jkawHdy8RwqCwB1V7qLmcWzFa0FJJpQXUBkmB
Svlm5crm+laKLDA7GZlToTY6Td8twy0XgOdEZC4qL17hZQC8IeVSwjjr+SJI1yY6hKTxaW77ffg6
3jU/wQgehPegJHM1yDtUL8WdFTgPM7wSsbqSIQvW7scmkPx/qVesfgv79oZwZ5vU9LVij85dW1We
XTcv13dUsFz28V3M2iRl0D32ocjhafGXuS4gzAFKYTJ61y1dTufTUPaxsw5z73RaO4dZiZ11FCh3
RmDg3Slu8hUDroULbhejRn9VC+ZdZGwHUVmGewBoUgbGfOg/asxXbW15KhQJthfrxYi/4K6FUIug
Fcm3AYA0ZZnDAWAOWWxQinoNNpTG74zRHeYnW/0m2ERuLMGr8r9GmDBZ6KWulAVefqM3U/I/d7mx
QRA1b06FQMHtQ48Te3djJuC3MeZAj2PU2YOGwGVEyezNeZi6RZ0enFbBv8jTztSqV/AVCDAkl0If
J0f5MMuc8jjVh0lJ0PSgdWq6Rsq+kT5h5iLZ6k8U5ya78ndFcptAlLzTFV2sGLAzDNHgIwIedn76
5ZLCSSy8AIGscOXmWz/vibaxkxtDFUm4cGPZyhRzsysjfkNKC2uVlnpLXW+aWpQtczwSlJToi4G1
FKQR7OBWbYSmNUkYHkah8Laqo33XjIGcqW/XnZKzkrUZtg1nYhC/beUSQo/pcpDN7K4oGtEB5iVC
IICiBVob7I0QKjr/MprchxUIvFuM49seiOaOY5DcKCiF02LetHO8PqCtMPs++9R9Sja2KHrx9hID
vKhUYuoO4AnmLFR4uOZ1D+pAKrzRo3oI6Q3jOGGqsHX1Xbdv/gC0fYLQM+6ICTJcRDYlIrhgYRyt
ZY5sCLdjLA7S55vBBPOcO226b8tJV1b9pG2zTyVuntQrfPUehFyQ/ADl0ScC6gD6BhNx/nEiwvoH
sZ86NsdFakbwkDhOgnHtonhP07nzO7Mgn0C7DjaiUE41t2/iSRAVeE622oqTf6xKXkAy2Y1SYCsW
Q34tJcOtGktggr84XQWZE6jiTRaT1VgSpVhJG7+SnX0ZT98hHrYx6vhLqi6d5zjA6Ee29Pj3h0e1
0KGnkojgH2H8WhkaooPNHWQ8ZQfA8C9zEXWrODENTIIfFpgrY5z1QVcWkiOLKF0A7t2+j1ynBvCV
HMF/6l5fD/ecrKwx52QOx9aYJoS1uX63kaGVTebaERFY4SUTZ4ti7og6baP4JLyhb8ltJ9/JnlZ4
8D9lZwXxsdK9Vt4N0OY8iGkGRStkconakBZrbG00qZSDBSKu2CBuXUf+9X3k1VhWK8R9dB7wGrxK
0lYB/8iMmb98M33uYz/ZoRPd4BqcvOgTBknT/pamof+UeZ4ZZ559UH7rZafCVxySyE274xiqgoBK
d4kNbeBMArssSEjoEOn58jpbaZImQiShJFTaTgKxl7RtxaUqemNf2DkRGIF4QcUc57kdTcLVJU3g
9on33asaNFv1U+4u3nz7J0JFvKOGFBewVLCagBuEcY3JmVV7HkC016gY5FFKV9J2WtK6qX2cteC6
g3ACIsZ4QDWNihH+//SgXgXEWo1beV4kNDPjKrsz24LspK4Uobf4VhAODZB2QP+M2T69iSpHV8PM
t/NfAEQHVdEIHIHzAqEkZFCgRdYFngrGgqOWbW3JWEdfPNdyHthGi77s5ypuNtc3jBczzizRta52
TAp1MAbZRelr98UrwWFSII5uBdNhRNd+3oAVYIunlmB53A1cLY+J78aU4LLRsLy57BF1fxamYHaH
43Nnq2LC+1DaTiQ1duYvlRqkxeT1y1M3DDdF9kLy1+tbKPpWzKFVRrgD1tMA2HUkuQ4igNdyNn3d
EBBWXtJjAHmwdgomvIN4SZoX2aAMv6BoOY4vMRjpwyewGoMco7gPPVFf4hQHmDgBCBkY3KgAO1h9
GDe028Ju28gq/WJ2h1/5D2ezgP8vQlVbuxvAC5Og1Ba6mDMHsKx6/g/mSvT64L18zn4E46FLmJct
RF9AUV4hzUseu2PnEmgMqMCXSN774hXYgS/9o5p5840IH8SJyGfGGU/VczlsHR3KpZRUttvaewMA
1/bvhRTpp11tNOOvU5gjoNjoXNsgHErMH/lSu7GoUMR3IAwOIVEHcz0qmOdnfZhbs556ICIkgA+R
scde+0TZsE3FDZ+WgN6ZIl1DTl6AhX2YZO7MeDYiMskQMor696h6icjs1ekiSHy4p31lhF53qxjW
2N1QQFy19onsQM/gjbTfhxwg+Py5mL9fP+y8DORsQcyRMKdWd+Yia9HISh4X0Kh6xUP5XbspvHcN
vIqe4cWZ20YAH1aCTJzXQzszzRyEPgIYL86xl/IW7BwAlQIrvE3fqCBl+yJqvnBD9Em1Ae0dPLMY
x2+cITfsEiHaUX9BzdfN/wHRDVZIgDwwOIdEn51aqM0GI7mllUHxxXalsEUppdtq018rT9GTBb4I
FGChfaaz61hMTB8qNYhajbhwu/kQJsAWWl+uewXvClDw/IaABvQnMSZx7oBzlcVxlCiZj3KQO+ca
yJHQYgSTnFl8vm6J639gwDCh3gs6dPzbuakIikm90mHYwzRcc3Zz4nbHtADRPJXXeAcdxkDcMtsb
vxCNxYkj9W72QlhbZ+JUM0JCvtQySjJMZTZoI5fKCeIS35ItyNhELi+yx9yt0WSkGA8cW8xOJEdj
02xDX3engwblwh5HTFRb5gWS9fKYG7bWmszpyhh8b3UjfQrVVv0ZGnh7xqOk+EpqOTdFn4p4Y+h/
9HJPwY8ElkjKGcB80bQbyhqNpNY37PveAcz3aJn3I3IWYwKrUGoE1z2I56sgJPttjvmEGD3v46qK
c7+XlKehfWmn+K7VAHIgP68b4kUQTQGHCSbrIWDPtvy1tNCjsneQ5NlO+ZCbCXnMzLL3/jcrTDzu
k6br1cmiPLP1TQ0S3R7Q9usmeLMuqDNBqAxcT2BmOQ1zrO4XI+myqGl7pEGjXz9TcEbmNZ8xqPCL
MvLVnmhYlTemdmaQ8cNuTqNQmvLyVFfrHgfQNraBccAs84vI+3g9xjNbTOyyMrXJygJHuq1clCYo
kBb9HAqX8Kp9XmCYGTWze1FexfVCMANjJAp0mwYrOmIgrUz0ui78bEFvQ3IXZ3DVTAaIToTVpMfn
4nitLDG3pmMTMhMDzJThpKEqGc5Z0Kco+ph6Jxqk4SZY2soWc5SnhTThsMAZZxRCctf5rNxSWLLk
9W6muk0fkO0/sVjgA35sJXOgxznJwAGCGwHLCoa58BY92V0/ASfsyuUmgnsc1LIKgBaMkywJ8BlO
jMDY+iMkxrMgOzobxy0x+J48GhugRw+glk/c/A3UeQNIXBxQbNWUf9lffuYvotF7/jf9/XNOo5er
A1lORAmXJcr8nrypkBQqqTZStr2+aJERJnXNSGsuyYSDIZX3Gjma+rtEBHnDJbc6shMQzf53X08p
32ohWSy3TpfChvogt251bDcqBuHp3DhySVd5a3fSXUkLM/S9pQTh93+iFYAMCYBSFMZD3eg8oVjI
ImeZjTBdRdGvQUo+OQ3ItK9vJfcqoNzqiJ9wVYtJ0MsIYMWm7wuo/QzpDfjT+luoTsYiIXB+LEOV
GigsUCJBhvN8LaYR9pWVmRRlVhwrxxu30y6hE6pBfFMex30BmXhRJOPmDCubTHzplXhS2xDHL0lM
sPLZYKtBOrrrOhmqBws4gETwF+EqmSiDhr9mjDmcpsdhtDNgJqad/py7iKZT68obE5rO0CabRLAQ
6gkXQWC1UibQaEY7A2Smt8DUUcBGvxsB3vsHfVV6JhBjoEeFjBo9xfOP2AJ1M2q1lPkatBycr0Xd
Ce5z7sFeGWCSyg6IwVqOoxyUg5D3Vl6sxgTds3/d5flGQKsGhisUI1lQtRN3qqpiYNrvUuvXnMzd
LidDf5CzUNQE4lqyKU0dfepoLKltQmRLnfqQSglkbtF370sp3UypSCeMe4YpGbIKiQQQzzNnS10G
KwXFOHDoy50pA6MWi9qZHAs6mKN12tmzQKjC+HU3gr6gK5LGx1zxq06M564WxXTe2YHgEpXMMaGF
dJF36HVUkDEvKFRA9oAMhfDCToOIhaeCMrF/rb6oGEvxRAwQvFcbCO/Ajk15uBXgLc59epgB4gc+
jBb2fS32SXVPq0lS0LwDs4MXm/k50lE6QGVG+KbhLhkfDDR1EK6jigzntolShglZogK4VBVvtugo
e9Zm2aF0uJMe6keQ629EPXZOdkf5/X6bZPLXIoYOTU5QylKzybUx3Na195nzZU4EJVGO68MOTSB1
jMtcAF8HMs1toS+Vj62/0af0bci1G7OKBQGDl9eBLvoknwGZRPDwnW/haNREqSQ595fBLb4lO+Mt
g5DV8IUE1gMtBxqfhEIInGB7ZpK5Mlu80pawRtek99NnPfYmFb7qvGUHyg+VePm3xh+Rm499AOHB
F+ELhJ5mJtbDPJI61QJpE1hFmBUvYdw4pQL4gmcAzDxu0Svypwg8Ud1tGaBiI3IZ3uFfG6R/X2VC
RRTNmIKEehfejW4xvkUYUrwekUUWmDNYOjnUOJSsc6vxe+mAxk4Uv3jvxLNNY24ukkezngyUMh4g
9yjadF68USIMEODZ+JgabnwQJR/cA7D6TMzZjoau1YYF6hVNmO20NnyANu5LXIhoebhmHGgoIn9D
GdpgvKGznVjtCuh3gh7hDjW2X0o4vtoY3b/+hURmGB+I2m6qJTnL/ayIUeL/JvVQcBVOI3LqLeC5
x8ABJoWAKmfnVNO0sueu0XI/zCJXiW5kaYJE45sWvsXdr8gQdKL4a/qwxoSOpMet3dpVg6o+Qfuz
x1RsZPwA/lsUozh56NmymIAhlUmemCUI/DF+e+xvtdOZNb9kAJWTwEE50NyBZM6ft//yzT7Wx7hG
00lp3KpI7aH3s+8AZnSLpSs9xWgFbyXenUIpf3UdrSjkU8w7RYFOaSjPaAOlcx2M5HbAVtYzgJnJ
z79f0crQBSWM00wQoENCSJLbvHhpwe09mAL6FMFibMYrhmSMy9zCo6tNUPwuNb8YnofZgZKFqKQp
ssS4hSEncT/I6PmgQuDOEahnnKAgAE6J+BhPj272yljvG+MJA6Rqh3xG+pbfypCcyw7mXtvGu3Yr
GmPgLwn9MDRDASxg0QtWXkSqZKA1EdbFvrF/9np8CyLsuyZXfvyLK3xYYgLSoNda3hNYAvBjAmwH
lERek3TdN63tBEBZXptTBzW+BWEpEzpdbIoYovJSD1JPO42Yne9c+1uauoAMgi+IVv+WYFS9MnKT
2pUxSYSrZH99rf/H9/v4AXTbVzdwDRmvsDYBJixvI6AA4Jt44MU7eSeq3nCz4fVSmVurkAi0VcKp
RNWjV12Ct6Q6uv0Mxms//EEOJDA39dYsXFvfOoDlS4JEgHtPg3wHqiOYmULJnbFfl3kdWwPORPJK
h9HKTRRYj9YJ7ZD+ATaKk8pBKkzDWBjIoqHMxBwMfTL7pR7xXs+hwNZt+52xVQJxc4ZzAZyZYZw1
7EwpswaYsaq7MalvMvmQSiAp0JObSPSE5m3hmTF67a2cxdFSKDEA8eVbg7ts+n12OCGuPze3lOsh
2YimFDln/swe45xh28RplKNrQWwwzvevYXnbLioQyW/XT4HIDuMaxpSFLQhlC38mhUswxxDGh7QA
2noQEeXSz8GES6wIWYiJrApvUSYwd9rSDrpVgWp9VvdaqBzqiAhuGV7HGKqJIAak7GZoFrKrsdSl
iABMR04ge8XiUkG13h0+a7+g5/MkerPwHHBtjXn1xSNm6MwCVCqptVedwgtDC3Ngjde3r5MSC0rS
nLzqbGlMOgDhVt3I6UCp0j8NOSRVQerttAJCQoERts4MMoHM0GOgGtv5WOsZZMNBWZ+IMjeRFSYZ
sNS4mZMRX8mYj8bgqV7s6dUJ3KI/G1tN+9KeJH1EICweUxXa7+giY44O4ktsRacv9WiqDGxhrnl4
YdJRuv+GwmJf/NBstwCnkgwiDUJ1y++F9wDvCKA6Bgw0lVLFlNt5EEntjjglFcEEXtWn5drJjf32
hkIRY7Q+f5aZ+w9KRrha10aZSBLJpFCtGEYtZEE6xCpqU6CSx/ueKJNBwQhwUfBYMvG+UAESSeIC
YB7dBFrKqTYL1MRdcxKlXJyXDCZwPwwxEV9yWqMG3SykwxwJo0lZ41gDqOJCPELf+8ZKtv+PtOva
sRtXtl8kQKLyq8JOnZPDeRFsz1iZyvHr72LPwVibzSue8TjADw24VGSxWKywVq8nRfOC2KVXgbK/
qotsXkOmKreDSt86jhYrmAKuCz9Tjo6BSUUZhZ1MCLdjBrI8ZhIjIM+Vz1NfednyVk6SPZMtJecp
S6vFjGOLp3upDV4ELhpba/zaugBGMRzTT6Ny3L9nRDHQ1d5xznJISmexkVWC7dPRy0CQPgcAQL6x
guQ+f2wO1XlE4QJEjuWDLH6WrSfnOtHMAIB5Z6qDugcRu3FJVsBx2C/7CgqFoIOHzaQzUkDueiuz
guiFg1bmbj2ji+5cgr9xHQrJMoo8iIkxUjZIrbm44649iL0kUZs3CNBR9/Q6OviDrQf7iohEIJeJ
MXe04sJdciZujVmVRjq882A46FlOPVBvH/ZFCO9pSwdKEOJ+0BryA4dzWdBKLZEeprfOpX6HwWbJ
Peb3C1+GUCjama0wbmdiDJ+3sw5hzawALzY7r+o5k8bYokBqK4VzgqD/HRd0f6EUzpie0FIQhwS9
Et9dDHQcTVSHszB+mKlf2pLoXrhfKACCD9hkVEycSThG3NlmhFtt1H3LUs4T6SQvJfEC/pLALWCC
7DZcaYqi7UI9LUG8Q//MmkESFoj0YLQygFhwwXv9ntbfRNhlBUjnmkG32anpNyTxhyWVLJXoYWKz
yi87pTYukuvT09E5txL2Yv+ruZVxg7JstvSeZwvCh7obOXzGLdI0Z0RrTf7ezsJsIceb1i+85myg
VKl/lZwm4cqhdghoAA3lgfe3y2blSNvmvcHaXNXLAG69ML3MYN+tfWdAIpYVWehd83mSwVKKrMLe
SGVftZHa90nXpSnKlo7VOX6s1yeywBm1tPom0U90tLBbmCi3ULIHKfq1pDYa69bQkSnAA6/0TeL9
B+216MIbguy5/wYrMfEEk/eZCBXciOVuLBR16sgyAKPU5d3dEplvc+dg+q4N9tUTDTUir8NwP9hQ
Pir51+r1xkIBzo4yM1D2qtMA6l8G1E0zn1yq+zJkManyBCpW8G6jCRBQGUEr8cciTbdfwB3woYiW
JtZRIE6L6VCX9nOXOV5ODYkfEVXmrjTlfCSgAUqT6GhjcV/y+zUAQNVdejegx7E+OS8awuC37nsv
q+KLnu64ZVyNsTFi9OcDRkfVaXbPGj4YI3Aart+LFBx8PSaIiZc+FJaPNqz9LRUcSATdDKkD5F+g
IOb0rOe5mewOvWRKUp5ss/kym/Mf+yJEawkZcJRInrnAQudk9E6tNXWZIfsxYEDa8GmQJB5jlLD9
IZi/RTfsSMi628WK/RLKfr4583YNntcFZwJAtxnx5in6lk5quK+ZTAYz1o0MDYfBBK8giiJFesrW
zGsB0LQvQmDvV2vHHM5GhJqP1FXtqAhKYOk65n2dzZ5aSaxd4LWuhHBeK1snfYxGYGh1pumzMYe8
erWZf7Ylp1dUrb2SxDmqpEV6sSzdgj0rbw3LKw6gtQMNhxEwI596H505kuwt+3juhrsSyd2kxB4w
3WHA+dc18t/D5MVr7NeRfqIqYmszkagotAm0gIMHBi30KMxdb9g6Y9QuKkdkFItnu269XhuC3zCJ
jQTuOKVlmZjDwLrCTDWoQGA8xuh5LV/3pYheQWgo+qUIU3RjecZqgdLRgCIgBNUOYH/7D2tMAMPi
YxGuxyFw4OZb9EwqkgUU5T6uBPOnagXHe8FWcD5ERwqyayXzLTvMgWTChppYftZ+HEBEM2fH2vJl
1W7R2B3ko4KB4oKGv5zBmBVVWtNGQ2UXKg/mLa6aPKxPI5iO+3sAzh/N1/Gt8P8xwz1kbqTy2Clq
bjaZU2ACYrFwIJo61Gjzs2gWSd6RffyH0/BLuQ/PmawoFWIjiRoBPz5xkXUoqXFBM//FIB31Yo0e
23jy5maQ+BhREeVKQe5gONOiN8qKm4a1xrFLoD5rDIj4YTwlDqZz8CQAM5Pyh/Ioq8SLvc5Gae7E
WHEXNd2CDLXzNv9wjqwpb0VrBoODHMMICbT6zpL5AaEZocMMvS/AQbDQoHJ9ftLRbdO8m0o8HEdw
SwxHB65n9jsYMcO8NH3b8sc/i2M9Sa500ZWxFcy8/ebgTlluLLGLbrC5dE5aX9705U+nnSVeiB1/
3pC2Urg7YwGR3Fh2BWYVurM6dP4Arux9D8S+c08Cd1fYldFqY4I2vTbKnrPl0wJ2Gwdj8qD3lEgS
DVOiJvJrr7gjP+aDCaRx7BV50g5rkD/pgOfv/PlzdC599VzdfiWHqQa41+prYX4AlMvSe62M4lOy
pAY3AzgtyazEJb7CMNa7zHIeDaV+2l9TmQgugE9sitZpG741i44EuFoNWSTWJ0qYYC0ZjbTLJoX5
iNKarCXrmPscD/S1BHHGj8KrXjMPAwSBzGkKL6mtMKbvxtbN0oljhZ1shnICjNegqC8APhy+lkCZ
Y/iADgpe7XhyQcwtMRrxUv7SkzvfldFlrlqgvycnd5GCUkoh61OVSeAO8jCq8ZppiJt1+61LFm+N
m3+7WdwpLuymm7QK4zPkiTFS0ENyQCdZfFaO5QFX+x/71if2TL+WjDvRoId2Rs2FaYD0x49BVADU
VikimkwId5advAYamtrQYEV9K9Z13+11L1FkHWWisHJjefx9XZldZwxoVw3sOjmo2im2XE9TRr+Y
vxFUzvcXTvgw3Erjzq0yKQ3YpzMWN0+fLBtYAM3RCciLeWwtz/xETrKWA/EqgrLKRA3e+NBWBsrI
lsQmO1jVTTR+TZEOxOtfcoTEa/hLCHd607KdiqKCgdfRgzYRzP0UB629Zxy9uQx24KNCcEYA93LZ
E9TV+dSFqY5FMypmjNnP2VvICS2UvlLIXvAfjyykGBCg2UCgAADFtT+yNc0i/eIC8iRP7rO8Dx2y
/nPLQws+w9BAbk5z0GB7LSNLR6XD87bxTGO1ARyjKfMTEkDjfVJFc+ynKy1hJ6birpK3qEi5rWDO
H2mtk5h9N8YBjYfABoS/1+vV676lC2Vg5gZZYmgIqp5r5dqktI2kXsEPU3SfF7DgtLYr6UwWdNNg
AX/J+JDzLJ11SSuz8aoI4NJmlaKLTG/jF3Nw9Ce0Z6yvtZGUP0BBuL7Gg4nSp671/7w8pwNUgLVH
G6y+quvXikbWhKyklYPEc4leuiq5c93Zd9xK0uMoWk/UVPGOQd6Fcclfi0Gvsq3VY87K5O5kPlmk
TJRDlpVRKXlYCAUBsgZjSmgChG1eC7KHeJjnlkJQZChxCKbN7BmT/qOsrCQ6xyaK0q6B9lALKHHX
cjojNRjheuMZ9uiVTXsYgMGS1STYt0OZGO6qUqNSV2vNbjyNgI5pmQ80tcJkLs/7Yj7GuLACVKNx
kNn+8MzdfYzeJMNSGq+hLbiv7NWb0+yQpctD06kyugKRTvBOyEqbeI6gJHe9dFNq2ZWrAJZpbUFu
je4up36rx/7bP1cJTOSwN/Z2/lAciZ2RDphnS4LaHd8U4ODGtXFKi9HP0+ltX5TI5nCILBM1EhDW
8y/1GZ8w6wAWCggIs+ArFE32lhLtDwNjckHdiZ4B/tYAzQexgG6dBHpnYzwV9e1EWQ/mqrjkNKk5
aDabCnjLEqsQbhTS6+yewowSP/en5a6u1Br0WursDByeg85eHMNhf/UkUnjIEY3SJio0Kwkmu77N
s+Z5aIEgm9JP+2LEm/S3MnzRr0QxKBlQzArWZv5GrXkJCVopJd1AQiGg2ESgQmB2/EgXdeMxm4mJ
fbJQdyj7W9cqwt/Qw0HNCpUrxBEfoDbrIhpIWyeBCVjRfgrs8se+AEF1Bb3aGwnc+TQzt7bUPkve
a370EH2iyI621oUecrSGGcZ77+WU+RmQP87zsb9znmWNR0Kb2HwCW+fNe0rP0Y6cNSPGoMzeHwrA
kKPWYVI12FdVdKwAYIIzhWZxIHVx3tWdrA59TzG4hFX9JqHtCSmaQHfbs4ti/u+IAlA3Qll4Pf5e
Iq5DadpESYDRr9Rbjcg3YnLJqunNVZ1GYiOi5UPFFnNywAfDqBx3CUa5O40RSUBlrdXPXdQPXgtY
d69fHRn6xsfQWUdcjhojpKFVlr8GG2OKXXuBWtZ/FHCXNs/NE+a87xFsIkP7Ck37++LCmF/V5/31
FLzvryVze1dmWbxYMSSDAtj9YR6003hCYn31Gey5vLtU8PSBPMTSKhAu0bDyoSMYwDGd0imQ9wX9
Crf6KQl+rE9ovkOF8X8QJ/IkW3GcekM7WHoXQVxceIvyWJshCdMwP+a3enyn5UBOZWJlKUrhgdgo
yYW9aT2niVlDKuDJ/HIpwyQ1n3SSgJNaQqMqSK+z9QQ6Pu4zNsrJHXE7XdE4b+PsMeB6+2FGQS7H
SDayXmEcoi8NhC7+FBAP1RG5nsIDYjoaYLXxRNL4A2KDNWYdHOipDqW3oDHIaR9U5zegu6GjpVlo
zMft/QHXUNPm3pg02Ch5WnyW1oi+pm/1DUOhrD3nkAen6Ln4IjkY7HBf5yvBUsziBNAroL2Qv4MA
fUg6h5atR+wsPS9kNU7qmqBAPpj5YVmL77pefC+0rjzkea94E2iCXstZlc3RigwYgT7gO9B4hdCS
XLvwpbKcztZW6J7iRd2YnjlKvJxQgoFRfkSuugO8mmsJjlq4WkWL1qvd6CFf0DCS6RL/JhPBOdLB
aUaQYlUsiPwRz8clltGNiwwRwDd/68CtUqStKZj1IAB0SXdR9slSQABNZI8V4WHbiuGu9JHOVtwA
tijIjHB+HMARpF6iS/FiZZ5SevGf6ovlGV9Wy6uC+n/wZrJlZD/fXOfR0jc0yRCzoM7pq3kcACEq
kJi96CbaqshWeiMjK6ppVJmKxTl7BDEoADfZpbD0gJtOUeAHsksyg51pOSm118mysLJ9ZI51Ix0k
Awt6ahsEsXX9FCfkq6I4x9wG4OC+mjI53LMzddpFHVLYi6L3dxhlDo1MP9Zl8rQvRnQPbBeTu31o
oirt1GMxAZYazuWXvKLHBC0ShazKKhPEXTglTkZBVFjGpD5l5LHMv+fpt1g2S7dvfxqPCby0jrYC
lxf2l3RBYSherUq8rlAPvM9AGs0w3vg0iqt1epdUiJkJSsTNWB5cZ+q9fta/9jF5298coTYbWdxp
ouCircsFm9OqGHPsNBTeX/clCLUB9SzSGqCqwsTetTVrpdrk6YLrsbff0CfnFzEwlLsYwOXSzD/b
4A+3FZpx0IppY/SJTwbEQ6sDNrzEi8krzuRnfdBv2ocY2PTL1/6Sv+oAaF9u1jtwZX+XoiWKZGOs
wGaYNgbYGjiXMTCo6HXGpvUBJd4AQKabLgRKPeBSyiOolJ3XGnjwVupNLxX1ppPslSNyWVv5bBs2
TmMm6tRkiNMDszCPOf1cDtjLJkgaYKYowf6WCuPlrTDOc+Dx25hkgLLF+b+0yejWCKoR0LCMylOm
m8iEtuI4D1JXljKsI/Y16r5Z5D9O9EejWIeVLhK9mLHz9rOVwzkQ12zRo7xALUX/081/FpakbUfg
cJFCxxFAdpTBQ3I2kq5ll7pjFwdaOnhabx1snWLYNz7sbw9bDk6NKzGcKViWlfVd78bBPOARY96u
9kGPnmJQMBft6g+klyybYHuu5HHWUCeIHdUWasVk9ZwBsSDQUJXoTwVN3/uaySRxhkDKuBiBv9d4
a6l97pGC9qLeRbp7dD13pqNEmnC70GeFtkUgqaDv//pIkcZKHQxLxYGLkYmBzn6UPHeLTIrA6Gy0
yfwthf18c3CnWSmsfoSUUde9uXpWXUncKVODs7pcL7KElNgeOh1bHfO2KfHnSjLQIhPC2Vy1jPoS
1dBixgwJDqyvJIlvGTKKMrEYtKfjCKGgwmc+otpYZmrpMIBER9PLXH9dk+h7XBgy2EqhIBvTyQ4y
OeaHjG/kdjoBrHfj1dFd36MkibmFrj/9hjmDxwRtdSDhxHjw9dbrOV6UQIdqvCFxKvBalL6b9W9L
35/RDywJ9oRmtpHFbdAyavWUmj0oqu3aLzFzjVHn39AG6PQ6wHEYbhN3XIBlSpHoQwnKLmswdbzG
I31V4zqsIlkhQ3DXYW6dsV5inNAiHyGGqnkGC2Uc9LpipEcyzTaeOqmTAiHIm+JWLTE/2E2tNoMG
rdcNyVKKrj8g1UBV1JEBBPQBntDIxt5ZshQN22j+rdERAuihx+xbiRBDDtYtcnobaXwA1Tadmc8r
khvo7MN4/uLRbPKQ72R1WIlBioxkK4p7orZ9N3foaEgDC1iwnfEDvEv7NiI6VlsB3BNVs0vA3ZpY
ua7/lgOysp9J0CjSaSCZHpwpLgv6v4eO5Swx6dm+otDQePHbiDyieam+ZuH0Wdphyb6cv3S3mnFu
3LEKatkKRCZo+iOvLEFTHosbpfpjCqr/AQdQ0AAI7DWkhFB+B4zDh2JrNTZmUZd5ioDT/kFv1ZDl
upLON14Nj973xyEKZJM1wt3biOR0LCMrbUo0dILLCrOyRZP/6BMdfMa5KktliE74VjnOM8a6Crhu
IMwEZWMF5qh1CJMKdNrri+4BMmgIqKxRTaYb5x+raa6LdoBEoL6catP2IjyIhmiVOElBdxfSS2y+
igWCqI9ycmwj7jOj6UHQmCBvoh3KMM09+3t+ZHenTw7tpX1ST4VvnpFN3D98YtlAtGHdSsix82+U
OTPnzHEbUDeiMyrDwOeD+8LoZ/MQz5ab0adIc6x4oHlylEVBqyz03sjm9F7yplkVBbKVG2RRfkRH
DGaB34BUvvmZARz34XC79GhEzBVfZrcCd3AlmwtQDZJTTa+x5q4ClFzteapkABXs67nTfyWBC0x1
bcmKQZ1AYZqBAEyt/XwFvh9Y36YqO0h2UWCpV7K4V0qmd25l61jJCT3shq+fuj+jYGRZKXQHqqcK
WalKci+IChZbmTxIURYBliZmMtnoHtQCGE4wxl6Vemwyqsi9RQtlaTCRh7sSyt1GmrEkTgKKoiC7
XdHBipHEu/kEPInAPQ5n4P1KgbDFu4iaO0CfLPTqcLdTNee0QhcSVjZNjmsxeav90k5xaIw/9/dQ
vIW/BHH3U7MUCXpWMMoJBGfPmkrfwMQXsdPg34nh/HW0TG41dKAI19DclEBc1dsPhWke98WIj9cv
bThn3bdT040LO17U8Uk63ldrKRHBzs/H8/VLBNu5zSNJGSY7imMDEdegFWdFxYMvr6LORzik3gCZ
ufhRZhNyswC2/7avnGyrON/hJI3dFy1sYtZTTzf+U8R3jiWp9Iu6t2Dpv9Tj3EcxOUM6MMNzCv1u
Lacns+2+mVV01mP0xIEp/EnFPJNPSJT4iT1/3lfxvStib3U5j2IPFclzqsLun6w7pTiMhwXxMziu
3ydVgMy+9BcAbS8HpK/QZn2hRyKr4LEs4M4n8EFumtI5UqoG4CC38y3rsI7P9N44yfE4RMH7dq35
J6SLbqtJ74YUHA/kwnpOFT86kC8RNPsfSq8Sl/L+NRvDHXJa16qLszEBwTZkeEx45IXTfChQxDsu
wXysfeond4UU8UEQkF7pyfmYKFUHVEpgUywNafmYtpvO5OtwYMQ7WX1YZMhvguEQdsP/bcTv7nyj
qhpPaNqbOrjrc5P49mtxXpHoCszPWuwVtmcegSn2grbs9hiF+wYscUD87LqyNk4y9dhSJcELaXlc
ZYOXojaWK904/9PZc6GuDU5I/qk+N/eLjx69EBip4/iOJ2ad2zB/7O9RFdAcDFUxU5KxYzFHs3dC
OEfUVEs7awqUXCz13CbxER0gx7r+qaZfFX2WPHFlZss5pB595m0dQxgZ+mPjqkHjOl+yKg/dVlZP
lG0e53yWCVzRxgpRboQJqqjx6HLeNw/J5cE3hcVR6kQJhYRWmb9g4uaxG6bAtdMHoxpCVj3MdEXi
0SW3Bt8g5ubozJ76Fe8XA5d7BPhXDXOGstkDyS7xmF6loXaKE8NpoizRV0i3xaYLerLIwhgCOFnK
c0vnRJbmkewXn+YZKB3MdcBRINaNNidetP65v10SQ+ebOSpAajRqDseFnP+LuTonqsUH2xhuRrs+
z4ryti/u/wkz//ZbfBauqEnfE3aw3rM5A8XMTXYoffCU0QewEob0qLzGkitXZpKcP2mrrF2LZYRJ
Om9D5R6T0vUri4QggQyt6AKsqN97+/3SknMfSdIVas5iQQCJFMiIdL723fW7YAqsg/sEQLOj6ZNT
cbQkvll2EjhPYpDRLVL23qUm2nLm0XeVx6KWZJ9lNsn5kCqtlbJe5zTQdaKEPcmye7vSpTec5Erl
m+x7FXzHZQzL7IP2dvpk38w3sBJP/zk9IJwIJHYpsREebMiyqjZXC6xcMvjVT9bzMxyNb6Bp9euT
/TYdnC/qLdLG/XHy/rWm3EsIjWtp1M/vd3l0qUD6Hjp4Ys7huHpsPlo28ybZvw8VbwSgrsmOoIoc
eGZf7Eg6DinbO/YJm+gkTmbXajuspvZiHdMT8BURFYX0Fi0yAUMf7W9iBnXefVEPYG5r23dYybSX
HEPhaXBR0ldZ3x/4E66/YhgB9eFaMZpdy0azbrq20bsgWSidblHbHyPJNSSO7DfyuCc0oIUbkvew
WFPD4wU8L/UhCZwA0L/dGHb0gPEMT70FRI2P4pPzVh7gH2Q6Czd38w2cLdGM0iyiiAQNe8LRdzy8
RH/snxWZCC7WtZbItSjBnWRrs2cO982iSTZOJoEzH9Op4myYW6BYxdlDRNRXGpmSMEX8MtksFDOe
jYkaYFbPXHbxVT8xSvgO3UpehqADjwyYMo//bsm4Gwhs5Lrq5NgV0vVelANtOA/+uQTdQs8ziBk0
tGVyTlmJNHaRj7C9hHplFbauNEMkOk4bEXzX3tATd2xTiADgaHUDekwXb/SgOoIcCgPcPsUc4U/F
QjpTSmPGLIqPxgHmi7odPBPKXdzBWtd2dCr2rhsPSPUH2g3Y6RUgSbjH6pDlXvoisw6hqhitwrCd
hbYgfn6CmMPcmR0yjKDW8BbgxyNNa8Nl7e+ZMNGHuoLLyCshiK95r3bnjDMTk91W38wUYUIM1689
RQ/d2QE4s+zpJgr2tvK4czVMmIwzcjcN6gzxB0CvnfI2mv8slUM9mzLlRPEyBsbQVkUwYIPuqesD
NuZ1NvUqovI2WA/Wp8aPHlPQWPZeemZYDVlIvruPMiMVeY6tUC4Aqvu6NOYGNqrUr6oB7mBMH+xv
mtA0NmpxB81cZwejPPAb9oJ8SQ8EGve+K0yJFLEeFpqrNTB0fCjvJtqa21RjeuRDYMSHrJX1rQjr
EygeA4IOTc4M2/16f1bNypqsHxlIpX5Y/kwvgCAPKpwr9YFBcDFMi+yo9r9BBsIII3/J5RYw7rLG
nFj2Xpunz4bZhIk2yEIcUTS3kcEnuLKqX6fBIGlQTHYK0tYlR/tCt57mpbQOQ+d0Xmtlf6CnKQ/3
rUN4rbBgA39M1/yAu5vWkxFVhcNSUFPYPTMeoB6gD2tIAnLzz8E+2VICeUtVdV0H6tf1FvZ23urK
AoCLNP2M51qu/2gsyayryBC3IjjX26+d0cyRQ4NiASfmkPomyEv310zkKLYiuJAlSQbF6g2cqDWa
TqWBs9RN+lOZoq26MmWzzzJ92FWzufYVK1tjN3aBV2CrHp2frerLvjb/jwX82hT2BRsJ6lwp4LoB
+OtfNLqa1/jl0QzVgx4up+a0L03kjbZrx36+EYYh12FyShi6Wd8V033aH8fmeV+EbMW42MXOlvQv
siKA/iSeYhmnqk5/I++/VYO7K4hRj0upGjg1hfu0ku5oUiXHjJz+sq+LbLk4n5ct85DoKZZL0THn
lMa+kzwnufRel4nhXFzrLg3Ns5QRLIFucQr1wDzFoRv+sH4M53fwVzkOp+hu3ywh/9hp1rrLKztj
nFLNpyU0bzXgbUd/GA/6pbhXA+Pknu2gCWUGKLEOPvemEydqlRiqmpUNYOWq96es+rm/a2Jv/veJ
4jNvdaqh0qTjplLNykNU4SXxc0wvi1EdNPQhqolx2Bco2T8+62YqE4Iyls137cwz7dclf6PT02/I
YL0kmF8EiLLNOVaMq81WYWC/TPSPPulZqgSq3VuneqxTmUsSetiNLM7DGupQT5muo+JFyUV1rPmY
LoC6XwE+d1M2qvnUt3rpqZr7CUP+n3OrOvVz82KYCbIfA9FD8DKsT26uLT6gGGWQfkIL2nwc55G7
pgSFUjpUgWKfnOyHQ77vL7TwYGz+f84f91FsxEaOM2+UL3lEwno5Rc4PI/3ado63L0q2zpw3XsqV
Vm0HUX0J8klM3VYUjEYPgCyWGKhMJ/YhG7dvUb2iLSOgbLWfY5X5mALzNXrJCAlqqwv2tSIytTjv
HMNQ655ih7owX5EZcw/xCVOU1HPQ7pX46UUJGQ2acqxeCdoFTL+40HC+qx6UoPnn7bWO4YBmBYQC
NjqyOM9aI3GVUrCeBKSNz0bsXLRcy7xojn4n7Pklh0fSymKaACMCL6UOAOpHxVrtADVh+i+l8D5A
KdCVWkMbs4huLDcKrUSWihaeLoAP6C5rYEOkf20phoV7CE9r5DUtM1iz9S2JQGK7byBs0fnnubGR
wVkjeqysvJ8ixFRq03qaFX8FJjX4u4bbde0DHbBkfjMl30eQev07wZxhRh3K83WbAtg/XZu7LBpA
XWiYKGg703xrzkV0B/i8+RZltfhcp2Mvw9gWx3obzbl4IqoSo0N7RBrEjc+q2+x5mwCt7KwGDOhR
xkEu20zO+gEokk+DOwCuvs49xgZeLTJEJeFd+0sjPskTKUbnGjlMUgEavq0/a8nNlHyyGsfXm9vG
lPGjSDTix3ld0uvrBE7zABN3Qd9qfmomkrSs8DLfaMRdfgopNWTcIKK20WOoLaE7/ahp9bZviuLn
9EYMd43hnlQKgDIjhI3C+Yt10cGpGQVafWyA+YwW1aNxME6L5tvyAoJMQ7bIm9vA6BczKxyILtqn
OTcBufBKaBXsK8gZBkOXQV4REGLEQB4OA1/XQjKzKehUE81fMVbrePGooi+6zpK7FDnDw6AY9aGy
l9mf6raT3OCcfu+iierA8WsEU208IOBSd5iAiifqVVaO/B9YzQ+uTj61jhLu68hZ41+CkEBldLP4
zZPmKHlaD1XeU68jFVpSJ4AgWFSiDOcs/ysD1FBIUyHrp3M+yzIWlVIMAXpKrzY3tC/QmtkpRaB0
tX5oxwHMHWRYviZLQZ5yNytlsFFc6PBBPueylIE4Zd8DqRVNztqf6DABCINr6j/dzMX85lpFB0OL
ls/7C8uXff+SCpQJzbQxfOHanIn2M0oSWalrfnY2Lqweat/ESAaOAAro8TopLrKcMRez/Fcg4J0w
n4i7jx9iX0nhmnQcqGfF7XKswbEQNqlD75RoGB5Mu3MlpvPeybS5BD8I5M5/O1ZTUugt9cwGx0OP
+p8VZoHuWkIbrwe/9x/R5DQ/I9VKwfSngXivq2K/GpA4319q0TnFiIvO2FwxUsMT0q2RAlAjG4pP
Vu6c+s5qQaPp2tWb2ULgEqnVozZXhqen8STxtELTxniVawIdDQyOnGm7bZd1wwAqw66Y6M2UA2A/
mmyMZc6VE5iDZh3mJkFLeZyMz2XRE8nAH++C/9oCB0PCQDNRMRvKhVNJXOfVQBPiIwoZwuTr9An9
3mF8V30ZgQ1egv+iu43xr8zWREcKThEMMiBpt03C6T0ujUkjvaiAKJaCPRowRdRvIlLmfp12LqbX
ozx/dtWlio/7ey1acEAJQVvQnjNChWuf3KCThwJegfhx/7yap6J+yZqTmiEYV4/afCpzCUSbyBED
bc7AsDTEwk1ey7NAQQh2RQ3EKKSkKMa3K7pCi7K1v/TlTGSeSnikGPoGZo6QBccQ2rU4JSLdDExd
3VfROmh+fw+u7i2Ab7hShGeR58dZAVi5jv2Dz7gWtbSJ0dMSA6LjMKkehhF/mlEtO5p8vefdQBlf
H5w/gWL8yLTe1qUeDbnumw/07FzKU/yUooxVRh4BG5Cc1UPgBAne8ACQBpga4Ew4r7uuJK6GAgxw
/yW80qY87KpLnUrsULB6QBoDrBXoygBSwgOXrISOczLWuo9OGy+rLiR+2zd0ngGCrRz+b6TTAYmv
gtiCu7WycSEApZ4B2RMMISk8xlmuhLY/HfSL7uthEU6nf1i0ZTLROQB4PYx6ucyrXdvEqLUuUOhc
6vVDETZD9pJ1iEH2FROcKLzNCCNiB3gPAP+vZYCuuovrATLAo3EZs/y2iZqvqC9JPLPg/kU9AuUI
lzlnhhZ5Laew0cpVYo7XNzFDZxUgixzR3G89aH5yAjMI4MCkXS3s068vRIgE4h3qmqrOeACvRRJa
4Op1O82P7vJ7NYQrvoyn4kY7Nmc2ohX5TC66WyT338cVBSiLDfpXwD0Bwsfkdm0YdC0xEweKDX6X
/6Euj5Ejmyv6eK7g/nCLAo6egRDxDt/QC/jjUaFe3lKwzUfGqH02M6qClGRAu/xhBOGGJdHr4xmD
TADBs0VVQWDDWcpSLZ0Sz4R61LTz89xEw2HqU11iKIJNA2QqzhoSkraNC+1600pLLSoFyKzA70dw
f2NgY8ujWxZq4ucjUV7dcVbCaaVU9pQXbBvoahiVqYXU5wdQqQ79OApVDOrZbXpxQIwSFmYbe0YM
/Mf9I/deFeMME28YBpSHWWNg7XIWAlJKxVqQefW6YQKrR0+0dvJAQNsBr6uh2uOKp83PLosc4iFF
aFmBYsUmUONbt/68/ykipQ1orTuwWFynXMAyFWof5ZaFmBGh2qQsN27dJf7cJrKGGoHBAuUMN4Bq
aQ7mkjnjyVtSlasC91lk882cappXOfFdufQ/k3hIJAss1MowAHBoYrAHv65taCGqFrkJAJe0iIIt
i7VFhV3hzIU353Hysr+EgmMBHrVfwjiDdekAtBsbDrQqcV+Xav+SGurbvgyZQtzqRQWsqHIhg9qT
P7qWlxsryN1l6KqiswesTkCpvKPt2lx2R+lKJVHbsvLyPi0nr4Jmr5mhFT900sQpnJlJEdUnZSUD
UxTqh5ubBQkY9rc4wWaESYI8SiqvGWPTG2Jwb5Funb3GaBqJF5OIsrmKNegJY1MpbGxX1N3OVoYX
dpY+R6b+5/6WicwCkQKa2RErAOeXO1nrAOC6YoaHLs3qrnDMp3yZJW2wIlW2Isi1mTv9YCy9xS6B
3rprlwyzlYl7s66FJEksOrt4wwLtEo1dcDfc7mA4t2ojAjlm/Fgm+tGmiRfr37peO+yvmVihvwXx
e1PrTm5MDsycjP18xDvZDdWyqR8ToFr/hhnYaDpBfIDeE8B4Xq8dgpQUaWGIWpXCV6YCDM/zWbEl
xQKxEfySwgWNi7FqZj5GuMySPL+lOrow2yGjx/1l+/jgBgk386kI4fBG4UOrsp/rNS2wPzXaeI9d
jRQVIBFQ+aVqyeBC86NmFvmN0hjzeV+yUD8XFxiAQpFB4COsCRAgrZbg3OLxElotilr9+rYvQmh8
wF5AHggBAd631xs1u7NRUxbp0OR+7ewvk6k8rAoJWQJpX5LI+9kbSdyJzdxlMkwWCa+FjlrjkPl1
PZ20xDoTt6u9OCuf9gWKVg8g0whh0OIH56dfq5Z0ZbeUC3ox3f7/SDuv3biVJlo/EQHmcEtykiRL
tuV8Qzgy58ynPx99zv49wyGGkI5v9gYMuKab3dUVVq3VerZSdu/rFIGv20ZWUj7YhImoIA4gu4QC
+tJKRC9ZoQhISRHaFBJnKR5oxUjTD/6vfxSUaXKaOooOkQkKO5262JWMzrAZNTHcoVOiu6CthVd4
FFJCWs8EBOTxy9tnGq0QTjzQclDZQvfYZL/i8qmLPt1e+5o/mSlzYQz/S6w2//1ZWToyg4Gx/lZ1
rEQ49ghFDYPuWtXGCV3OupOmscOazvUDQwkp/8I/mpEmpg0Fa5JqaS/v/O/GT/8oHYWdAiMEJOXT
btj5Tvn8YiD90vISfjX1Yu0VGidI9eR4F6u5+ZB0Y7wR4SzH4f6vmRmkJ3FYoQVeLHCERJMa+6Q6
411KJ8apQhs6xB1iam9mMGXsqDYTGIjt7Rmr3Eeo5GyhKle/pIWwOtEJCc8SfytQ81LYedWR4AT6
kvceOHZTbZ3AM+uNW7n6OfFlNCxFzg2KkpenRlXKxhy6TnW6n7Mgj0ojRTlGz39HhOxh1xJWwtur
f/ZdZcOdrpvmiSVNJseCWufS9BiNjSiMmFbfiY64UyRXR6X5vcBARvzRiO2a0CzYSU7xvnGEU/75
9nVZc7WWTJ9DnplNjGXIIoqTXrVhxmkau+cYMsrEEDocAdl6mYlbGKW1T3pubRG9iEqTmdqIY9fr
dOer0UmWxN3Ydhufc9WMSkqn8nhQkF48wb5IP6/piWkBlyROXPvSQcjz5OTnkfpydwOaBm1ZGFqo
hy4bVL2hJaU0Bioa9YI96N/k/EMTbRRAV94MyAapbpuEYnNZ8vKEKKVRpJ2ccw7qEFEPTT+RwW2c
g1UbsB0hnEOef0WGhdJDOFkWNrzOeivLwrvG30KprpnArSB6rhNTXoFUm8BDxEHI8CiDZR4a05Oc
Umu3iKNWDvRceWQRCCHqeOjLzfIkHgADRJptRupJ6L2nQNJPQDrdNhN/3r47awuiQjxTCUuAQpZw
DSVoat8suTuRVxwSUf9eGSD2//9sLL69xS5VtcJ3meIo3gsppXZBM5v9bSsrFwa2K5WAxCRe0JZv
ip7WaTD0ZQ6l3/guiIvRTjImWlW/e3/b0OqW0ZCDQB8kDTf08usokZpMQ12xnLr5Nigp74aQqu5t
I6urOTMy/4jzEEBC/0Kd2DPKH0efGTqaM4WhbzjudStsGZzkkobvvLTSJV0Z1Dl7lslw6lBOgbhw
L0XZqxbzz8zCl6lWG3r5BGm9/mZq9c7VNIaaBURkbu/Z2rWxqAj9t5rFc28IvZXKBm9NM9b7MNJ+
GIJ2R+9ddjw//HDb1urOgT6UuJ8KIwCLV8AqgnjQZA5BpVh/mqr6BM/Vj0yxXnF38Jj4f/JYKqfL
zlzsd56W5rzdWtmJqWMOoTgd+oGnwbm9oJXNm2WvIS1H+R6O+HnBZweuNz0rziMcwTBYblQOB8M6
GqX+hvLGhqX56C6qiPMLMBcYDKrAy+c6GpRaTmpOg1wBElW94n0aqenGkVurVV5YWX6gNpLVqGE9
Qa6on2PPKL/4pVC/CX3DqG0EHvo/cgIFftarZoRATlbTpajjZGOxK+eEah6ZAu0x5g2WwAgJWRFL
jTpumNQMOyFrfbvqLW9fJ9Hx9gdc3VbEBWhRyFBnXQ2nDoEayDp32SqS1vF98VhGpA6vMKKTrZP+
zb984coH2BZCcWA5hhKhF5d+9wLhz20TqwfxzMTiwyEQZpidwonvmuytMWUPhV/uzSb8nkKWfdvU
6pbpANt40lHMXEKw+0Tw6cpxRiDpcfUmf1KKaqOSsvr9z0wsVmPB+epV82oSvT/oTeQMhryvh2nj
mG2tRLm8vThUP02MBnbOoVZsRY+/o9z08scCZe1/uzX/hjMPEUZSEOFNKXbGyVGK8mCnNHlrF0G1
xfi+uhoy05moBTDCEoIi1sgBhNUclEiWi2TqTup69xWf/szEYsPMUmwm6oN8FyitCqA7/tYY3+qX
P7Ow2K5S95kT01iEWCN2owT9YxRYEMhpG4d47b4gfUHTiR4lfxYrycoua0ydE2ZN9d4fzKd66A9D
1P1Im/LT7U2bH9Cl50bETCRXYFr2SmKRZq8+wKBFXNpVycyKGddPBZH9YMtWzqyd0ozjxzRqE2sX
KlP+XIn+Vpa7tqsKyQodNnBtPImXh7BoRtMcdRxQ00nRXjPCNp3nJpqPlWiFW9P4q8bQh6MKg5gJ
6m2XxkqrqQMtUVXHGCx7TFNbME1GuT7c3tU1K8zYk+vhhGbRlEsrqeYp6EMQSsQWz48RDc9BGe9K
0uwN571SbzXpEpoymmpAmpd5Ho9uU00lF9iMsm7fBP74nMae4FZaYdkV2iKnNBZG26KZsdEcXbnQ
dEmAIYJ/nJEii2IoAqBKBHGl5kzK5HR5bWvJFpnq9S5qjA6qXDgdEuwr3ZlMTnON4Vwg9MqDoJv7
pHhU+c9LPxVD1Cj4yCAzsbKsWOf5IJa652lOLOWH1Ho/DtQag18vNyKD9qOSMT/mS0RNV+RVP2ix
5piT7A7ZYCPdC7pmI1z4K+d5eZk12gfECzNBMa3NxeHOjdKywq7WHfUg7ZuT8BQe8/fCPoM3ipb1
u5nssnbB4zm6rZ9KN/4w7XJqSY/5Htpkt3C3qjizveXv4RpIFOQJP5HRWVyDrBT9rsePTXnqu0hl
/8qS+hvEdrpd6HFqS4Hv3t7o61OJxN+ZxUVaYqai1AgFvsQUy9TOlO6oJcaLe12zjRkEY9GGorhy
uaogbs267HCZhdid4PzKqwp6+/QV5/LcyrzSs6e5JL1uKIBqTgnzCRyEe0EaD0z+bziQ1Q2TZfB6
UFqTZi0WI5ZeYQiz/1e074HyLlM/3/4gKzV/TSStBuCLo+B0LlyhXwPEaSgV2LUe5E4nK3JsM5Fc
HuNOqe6KTIYCRR0Nu/JrZtoGJKAHVa5/WlNYnPLBY1YwyrSvt3/UmmPRKShxMA3VhMH4cm8ph6C4
Do2GU5W1q/UPoaYzA73xiK8bmdOhWVOOIsalkWmC+jVGI5m3DEBbTuG0hue2fXEERw4CChwoGM8M
8KJLKwqa5qKYG7nd9uMHvTcTZ0iI4Ma2/nJ7z9YOCn21GXUG7TMCuJeG/DA2eF4sKs5Bq59CHY/f
i4Hn3raykuOxHjJ+1LbQ2yLFujRTxGLKuQh06vv6XfsGvfvJid9uK3JfL4e6Nr6YN2yulC2XIxZq
pdCOnYsxmtv740Oae+9ur2XLxHIpalVXQYEJAAVa5OjB2FauKU7jlkjJ9Um7XMv8Q85chdlW5VR7
HmFp8atHs7oOv0tQVt9ezaoRXhXga3+BjQsjwVRMemZhRFJ/RsoPCZ6itNpwFtfRDPEuiTWtQfJQ
8F2XC6ksEP9tw2GWFM/07ZEbdMi8Jr+vTD/bi6UWHxhZfheKlr/xdK59K3qSTNFRZeTkzas/20JE
VSXPSNQ5034Sp8IeRW9j/67fQtY2P024AtBAy5heHmOL3RN4NUwU+pI0e5fk05OlRPA5hoiYed6L
01QMwvVNFx75KdZ2uaRArhhyFXkw2lDaj5Zk++r7PNlCXa8dC8pl6MDP/v2q0RAKYRWYJcvyrbbd
GzXBh9VTnqukfqsltW7KwBZhGq3axTdK0jQ2ok7nqQrax7bqn8zRJ46oNj7U6lHgVf/PzMJvS10z
xkXMQSdVke2o7TNH7ZsXR8/zx/lnZPFxPCtUI61lLTljPnZTeE9RV/x4+Y1ltAaymdll00S5PACg
O8bOmvDYZUTPLiRSj95C2rixXcuxP+osc6NZ5ozRVzaveHs0ORnFfPY+6uD9yqLhp0dWtKMnFIII
je+sarynNeA2Yl04Zd5+GlL/TRWXG0HZmus4/xUL96Tqozl1flLYdMD7CLnRWH4b10kyPdWMBXSP
JbA5f6dpaWQeJV3f0nFdOzQGzTaUjHmKr2qCPPEDyvZcg0wDfdJ7KqikaNjY6vnkXYbT7DRwVACS
c6n175c4c1IDSDkjilmj5kufx0r37MLvNFs1y69G/vJI+tLY4vVSxi5F4jcobEMMrTelwGiWZHXm
BvvytVdExkQlweNZIYK5yliEuG7iIizwu4ilFvJRDaJPphF81yf/qBbxFhzz+jthj3QVRwwgGknw
yzuRG7EcTRarglTtJMTCgxwAs719764/EzZo2DP0g5T6VV80yklZkyku7GC0RNJjuMCYTdpLGsq+
Y7NFGLO2IqZ8ZulNiM60ZXzdAQwqDY8VtZbpjNLj4I8b67n2u/TfdRRmLWYOScYXvirpwwnlPNbD
3BppSB1D4DlVkVPW+saTtbZzcyw7J+ISOdbCUhgkAzzjUTFDyX+qw+gkquUqU/M1GLZ01P/WJy4v
E+4CDAmdHvScKKBcnoR+iHQvqrixqepBvGp10i6Ugh+BVqm2mMRI2AniTwpWsZPVIQleHyi7wI+D
Zymrp3ujCzLH74XSxilUzDoFdMDp6ttqJsJt2qA7LEgNKahpwLNfqrJgq4KoumXehwdV8WU767Uf
otAxn9WlvxB2nJzeire4O9Y2VFZAU+M0VO7XYpG6Eve9H+CbQ9nYSYMMLqYzfpmpdd94ICdvn/u1
kwhF1xxAccW4Xpc7KgDMjBKfGU0vbIMHP+izXR6U0cYZuXb0fDe8LMpo8yyjtbjBVgr+L5H4brJf
TofCT6STCqxxHyUDAFohgMbZjLrJtPPe3+xAzaXIq0MDwpDiyjxPuFzioEV+XVXsJ4KiT6VgveuM
JoY2V41/mZ7mP6iVWji1KQV2Z7R3clI9K20lOK/YZwbBCCTnVGxZ88unahyt1C/optAL1wI3Hbc+
5dqVl4FDEDvMw4vG4lMqclgw+pAVdmp0X8Sa4ffpa1SaX1+xkDMr86c+e8/KJJKMdl6IxJTeUJk7
7s7uNSZIjEkquAfLGKjog1CCr7CwdfldYn7tjW+3//31jSJTNYnnyCUXG6UWCbJjVY6vV/X8oepE
6eAh5ngM8vD3yy0xgmWqusxEK47rcrMCzRsmZcA3GiPQybGvg32kxZ+qLN4abl/B2IFCPjM1X/Sz
78KUyzTEcQzLQRr+afSnsVdsmTq2kjMyBTaiMb6JoeDIkb8r09TNAsv2osAuAzic1SdIJn4kqFGl
w+SK8bcenL7mbVEUr/ma8584f5ezn6gLiafkZW84/vBRTn4Y4dYNWHMztGBmFT603a8mjPxgnBpf
4Fnt1PIxC9sRVEAXwCaA1GiRN6fEFE+hFx5vf+Q1f001X4foEAd3hW6smd6Qw4B7p5XBUSpNz1ZL
5ViokRvF4+i+3BhZNs8tMBEmHRYnKvPSPgX4y91Qxk9K0zpNmpzgAo7sst3Kr9fOFHDJeVaW/h9u
ZeG2p1RAJWUUDSdBhxYoo3xARNHV3AF5Hd1hxifahwfvmBmuNtrlL1T0nqWNgtzK3B8FH4J7fgg6
VFdEpo0WjvB1KwxKQkcYfUVVpdgPR1j8Dt6XlizMCXbxjxfvMbUyQty5Fy1fVeTFSg0ML2aPuxrW
nL7Og49BbClvjQZuA10Ipv3L7ZEc803nkO3qgdL1VJE1ryxstadarD5EU4Kyo+qEW1pQKyeVSgbN
BlYmcooWF7BmVEvK5nxLrORPWpM/6NO4G+XuPRdzI0dY8bFo1lKo5Q9LugJnhWMmMlA9xxVhadMD
U90O7fA5Sit2r9i+M1MLzzf2YxbqDavqy34/DunJVJ/LJDgiSfHymw4IHicLexN1kyUzgdWrUeGn
NQ+HZTH0Ue4Fa2A6rDx5wcYru7Z9VGjwYWhWSldEAIOSiGar41OoQDmmJj8oNbOZREd/bu/dXzDy
IjhiIfP0Hp1cDQj6pU9OwqZphyw0nXrcSXvdqT8KcFo0J+moR3b0pH9o3fYhfJjpB4zvxcFj/Db7
OG69XvOLu/gVMpwHs5dhUNnQFr9CgMpEDhkutzXUTPdaaqQHoYJfvew+RMKA1oGKgtPtla/ssEwS
SwY7g22vmFLQTyrZFMq6Xh1S7f9jjgqP4vNtI6vr4g6QsFCqIJi53F0z9ICY5A3vf+O1XwQvqu/B
kwKlGYXmIGZ986kR1WgL7L7yzlLZATEzF3cIb+RLqwn1DnngFDt5nZ40KXzyunbDZa28tJhA+IyK
P+5kGaIB/FS1aqLmWqXSA9TL4T3SYdqhFbpqN4R1csz1IXvIk2Bz9nV+4K6OiqGDyp3zzSuegy5U
M9IhxeQ9MA+TWzvpb5IzO/2Q7cb7ar8l1LniMsGNG0xo0jnU6Ttd7uWYc0GBsOGbo7s08Y59tq+D
/DSZG6WwtW82Y8zBjM1jA8uTouZiw/s3FLZAHiKbmaMrH2+fxRUGAgPqIbr+VOuZwTYXocOkVWmf
+XwzvaOeJij9cOozWdlTpjdOw6BOu8LMulPgjQT1ZtB9MIQ6+EMXJHLxht4ulMvoUBnUfTKhnz7d
/nVrB4r4iWvCpZzpQC732ezjVJYCkTeXJmPzqYysUxj/8CFoj2PL7Wr1Fdf/3N783c9i0ZauRStn
2EMknJbzDz97SI2tw7rmY86NLA5P78t6PegcnsobQUTIvIWPoSV4qZ12dVvvbm/h6hE628J5i8+W
JGeSEUsq33fw8w+DKBysst6ogK8vaNY6BKVOqWdxhCyz9DX4AebICAYE0Trp2lPaTRsLWb1zVNr/
s7J40DvmzCNkVSkL18Eukr1dnUbuYPZ2sxXpba1n/vuzLUthwBakmi0L8CU5L2AH+CLZaCmuPQLS
2XIWR01BqCdF1a0Adq+Ydt8MCLqF/pdUHqIHtQVhpL5QI57qvkFVVuYLzSQ3+JPLZWWNUsZpxLLi
onI9HxSq90JZp/9nghREVqDtQWfg0oRV6ZOpBwpBVyY+5+IXLxmfX3ycWcQ/C4tXjJ5hLpmhxg1t
FDtXCCKTX7ctrHz9CwuLbWJIJsiCDAuGZzlNULvtoLl1tQWHXzUzY6GAdOPY5YWZnIhxHDW8QGwm
D1kJYgdatlTeiE1Xbv+sv/A/K4tLk1WTJUDZhJUI2TwtOWZx+uEV+3VmYnFb2rqIKDWzX51ZfRaq
oURhcnA7ydii0lhbC6d2TqkNIr8lHngY0GnXagxZVbNTJs8Rxd3Ll3JuYXG48lJLLT0xeG6D6lci
FW8GIfw5qv3hFWZIXxl9pwlEFnd5S8ZxzCu9ZyFTER1r6XdRd8dQ2RiGXd2tMyML/0JSYGXIxLBb
lInT0D9mDXyltxeyVGv8e9+plzFzC7Sd5HHxlA191ll+rhZ2TZogTnZsOPr3ZK+7qg2h4icvtCm6
m8h/bIo9rVwfWjPijMEDUX9VAOh0RFukDMuaLyIzah7SXt2V+VaxY2UX5y4TxQ7mNq2ruQuyuCwD
GVnYZq9UtqYi5WYWn2/v4spS2EIwkYzf0fURF5X9IEPXqKO8bqtNfphUeFb1aUK3DgWY24ZWoqkL
Qwvv3OWh1dZNUdpSklT35aBZH8pGq+8oZUzHYFCF+zipS5th7y1o2toSyfotDgxNFHMZx/rJWENd
1OOt66i1oxgS/ECrgYWEyRaCZuWLMflF82ImzCMeWSSNBtumClYqOLEgxe5YT5FD/FtvtC5WXm9m
Y+hzzlhdzv1iK7UuCdUCkQpkGb3eNcLE+FrLhStV82FXm+jRm4pgd/vzrayMlJ+8H9AE9adldqVa
/th4VlvaaTk+gVb/o7fllj7LSpDF0BQ59zxGT21t4QGFOIOGl0DBFjO4ZO067cs35WBqd9UUtBzM
NNsK61aOhgVgFzItohKarYt3cIK4RSgFohJJMRpHCsvfhsjJiHvz0+3tW1vauaF5e8+iukGQlVqT
iR9DKeyZnxpSW02FdxC30LEQhv1ta2sfi8q+gcQNZQRmty6tJVAgwWjDw5v52efQVH4FVr5F17Vm
Ayork0adoYBIXhxCUSA1LQVcfDWKZEQe3jDd1AVa27ZzI4sTocE00ncxHrDUSODVLP+TW+ZPaLET
N6wL/eXxinVubbFtYjTSzZ0XEkmdYutCepzUVwBlgSWe7dviJJR+3+d5OxsRM6cXQVHL+sufeEIi
5j64qgwi/6X0PDtsuST1Ylyya/qgurLwqTTqfdRvbNba1Tk3Mvv7MyM0TfUsCDCihNO7MLxrhv5B
AB328pN8bmXhUL3CUlJtxIrsfVa6x2HzcVg9Yf/2atm+H/1cqUIVA1IVPeoSQ5qtinKTMZauIm0N
IqyFLPhsYgbIcylULYGJmtVkeuFjLa9s7524E38nmU0xetaHai1b0Ozxr5ShHDmi5d7eypUH+Nz2
cqXxWNKO9rCt9wqDMY30JPaKO0poWyPSGdiKSD/Fqzfii1U38W/Fy7jZH0qtLAqdqnGjPCPQ/kRx
cKumsWYDGDY8HkQwXK2FKxIEc0jrEht9j87neGgReb+9d1sWFn7IGJoZ8s7eeUnmKv27BKHd2xbW
rtP5Gha+pzMkqMp81jAloh2q91rV2NH07raRtcN+bmRe5tmdHXwvQLEXI7qIbGbYOEr1gxI8eJTT
bUPr+wXBEQoGlHyXIZfU6FaXzR6oi4Qfjag5ahNudHOkeUcWVVfwgjNIblZsv2pRNUI7yvm8mKDe
lX+qh5kAO9pbTqfdi/sMzeMt6tK1T8RUmTjjJUTKrotjNk2C1UyjT4wKesn7OoZMeIud8/Kdo7RL
kQEstgmR4uUnaquW0YUBI3Us2/RQ3QQ41m0Tq+v4Z0JbhPxtORaREFj41Kq4H+p6PxXpoei2JgrW
DhshqkSLVKF1uZwHZv4u8o2I71MIw05tv2qhedcU9161VfhfO2znhhaXc5qmQcwqDIWW/jHug+fJ
e0VnZg63/7eWxe3MqxbJwJQtM9vyA7Pi9qj0p2iSNmqZay6aiB4UmUQPAzroy49PeUy3inY+YVr6
cWjTN0JSfybOztxKhI43jj/JJTpCt4/D6nc6M7rYPt+PzSjPyACtiUfP8M2Hvgp3RiGdlEKMdreN
ra0QyBNIoDmDYZjncoWSIiiR7pMFUhDWd2beqC6A5WCXtVn4IHWSclQyo0aSvba2Bg+u10lSBjsX
EzSQGZBjXJoWA5ilzEnwnLocbY2GSWseEsSaDTXZiL+u8zMsAV8DGwANGuROl5aMyqjjMka8W0yR
KR4AB7qBF/6SksmVUusplKetzOn6SkOnDEyU8SsZHmxr/kVnjt0q/VaJM7IzipN3UaW4fSAeAsV0
b3+9LTPz1z0zEwiq4KkJZurI/+g3/R5Kuc+w2+5fYwZoPoDzmft94QMDX9DDQCO/LWBpi8SflnoH
/cwG69AKioNJNcoBM50/ZT11XuzZYvIkGq08AlVZ79Q7PTmGBpRUzPqjVwxGVZftpHPD/RaD87Wz
urQ6n9Izq2WmeqMgsoVmvTeL/m3XqxuP/KoFmSIEFQ9YqZdA3kEpKBfFYglNooyV0J6iLY+7dg7A
WnPioJ8CMLw44JJcZFI6jKVdyCOjSEP2Q4yHX6JZbxFqrQTM8zihZYG2IZEBYHS5Xc2o6VGbewAA
ECnOi0Oe7LTPKSrn2qHvbMTxvHutdZvYDe62oGHXrgrTiCPTNgYnfwVrquK8rMKSfUysuHdHdN12
iW4GaEGrhybqH7pJArC7iWRf3VsaojpxBsgYdf68ZwcEtsK08OOpRAjApLHrR/dwF2ZOGiXSRhyw
5qYIMf5naXEBwmAwPbnXKP1p6QNpgG43QfI2qv33QMfe53q00U/+O4B/GbGxo0BtKRow5EEh6XJp
XedVkg7/LaB5ZXwgEVaOgnXsPoTwbE7RY59L/dNQtzoKD81ktxo43NuO5e9kw/IXMHQ4hyQiicYS
d9vD1xzlRsM3RRrpUQlH39GGUNtX9I4c0/MT10PNzrUiqWrtNodoWcxgTOlCkLFdhjjP7d+zdlXP
f87Cn46j3neqTtVzCvvYQdfr2HflVuF1y8jiCmn5RPETWR+n0OAX7bJjW2+23tYO7dlCliy3WSmJ
heazr74Pj67+c7TuW2uj6rl6fM6NLLwOtQYtCgx2q94ZP9UdU/Zfqk+NE+8TZysmWqrzEYDNNG4Q
rQHon4dUF8GC1CZGX1m+74aftJ9aYI/OMOuOnujEMb9i+7vYkR4nR3Lqt5Tyqt3ohocCTkzrT7Wp
Qrq6uZRyKCgDxKCsdnltmC7JZUUIYaCURjr2sfcVufFv/tBsZFRrARKtgP/ZWVxPX+BBljMG7KfC
d6SCtVntl0T1HlMttDZ8z7ot3ieAHzOR6+JQTiPpru5J84Hpv5id+raqrHuLKqkrlEa6cc1WhoH5
mryHM5LjL+jpcgfbKZ1CkPglNBoj0BFdzbSPem6asV0OIpiE0LZGvzm0slHA3eiNMmOUFh2lF952
eq0cJRI78GRwTi9i374DOtTR3LPlLPPeFUOa7WL0fF4afP61ghjU3PcEwrkIMPIikAUlHwJXR9ag
FrK3evgxULv9IBDfbCHvr5NwrM1j43xIaCkg5L3cWSvSUTJWswomXql2IOaJdm0V+gerML/pVbFv
C/U0DsNkT97QvvMHv7YHxe8Ee+ob3+kFeetRu4YUzb8ItAHQKIWoYQkQbiy9KU34/pDlbXfDQ/04
/h7uq2Ma2pLDe32Uf4TPW6HClYudbdJEowSEwjVRw+UuSFNbkNTElT1qifRQ6dWX0cv9jYD16sr8
Zf6HYUG3AHRDNnJpBD4RIYnNAorW+q71HjqLLNT7KAhbDEtXYcHCzsL19bFVJ7JFWABHdbTzOv2z
rvd/vDbs7XIKv/d8zo2LceXg/loEigAuBP7MZcSadEoINA+LoR9o9lQWh1rLTrziW4XCa0ewsLS4
HOD0yrGccDuCUIGxkI0OYJvl6mN3zKsENXmxPpRN7yZiezJU4XTbAWytc5GlDYRGfq3S38pidVek
7cFK6jv6Uxu+ddUMh58MAFEpbdmEVPlKVSPXvptKraOO4y6rf/qRvlGrWDnzMEpZXDNIWUD/L16L
VPbGOtVZTFmlDww3P/tAcjYOxqoN6iD0A6GgvgI3K1WcDElh0cDXleiNB+ncCWjU79tfZdUIaSCu
cuYIXeo5SVqmFHGnl3anMQir9nT1Q/PnbRvzc3YRd87nDp9MRYBiJUN0y7tbd+Wgk0sQaPqHot5V
0df4HmZNWIiz8lHQJssuTVV46VTRwuzila0MsxIHWEoQJ+JhM1v5s2n4vxVGvW4v7zqXvjBE1n65
vrJo28mTWY7ngeIvQZHVhVy/1wLkX1Kpyo9yUe06WuIVsvf7SSWhKfD9SJunnRMaYebISul/uP2r
1u4BBWLIdVBEIH9cXLdi6pMUYiium/zLkh6Notmp07Cx9HUjOH6g8dpMfni58qkZYA8wyGmETvzY
a4MDSQeUz8q722tZ3WHqwvAf0Wy9ZvBO67YNNa3xXfEu+DWXuuuP1mPtZt+DY/08sy5Jr3BWML+a
M8KFzHtZ7WYKnm+uSRgcOa5K6cBwdaiaF4P2+FfOzSz2r1SioPPraWZ10ndaXdsw0Wz4w/W9O1vK
IvCaCoXKosre0bWBTfSb/n06Qj1z6lJX3Vt3TOx8fLF64bwsCFMZPtapHyzhEpU1FqicGaUdxGRF
ks/ErDL4u2pKPga9/LUomq15hdWDyHCGSmlzHktfXMFelxrmfufvpU0PzALvY8BwKjLmtw/imrec
2QT/M7OIQnyPskcxjL5rms9+OjjBsIVNXIvgKLhAf8C4AFT1y3AgqoVQ7jOPI/EzTt3iA6qmsW28
1x/0J+SOlO+inT5nzqsWhq6fpoFlgBRh3t+zuktQTmVqTdFc0vHQwytFuFXQNb69e2sxHO1/uJwI
zmcms0sjoSK2FG/9wEXSYEpOJdCd4UveKZPv235Q9Oo+HE3qjretSvMlWjw/82g6rTiidO1KnMv3
ga3qPT3nQKjVE0oZ0T4Vx+SJxl3kynXrPwAi8HbiaJaOOTIk2Im+Ew55dmcEavp8+9esHFR+zLwD
lLj4vou3MEoUT8WdBfDXQXcaxE4L9SUwzg3/tXJQL8ws3j7KPIyyK+QBgjA4xXAyp62W7crHZGCX
YYu50s/zsrgKBQJS+kiLxPU7hlr7TlbtSRHfTrLsDEL/8uVgjJbgPBnE2PpiOUkGXZ9SYiwYoh3b
Bz9JvpE5zhu/OCW0gRREW2iOMMyyeC/prQ9JXA+F25ToVNXVINlgBg9dFzyauscQBoiBIf3+0tPA
IB7k8rxpTP9d8Wh6ihHWrUSfs0i/jpFBM/dnNmyEqtcfioeKWa6/I6MqkhqXt65uDb0cOi9yYYsZ
hHsrc1Vrn4svLrTB903fh8B7ro3Tx7s0I/l5Kpt1BDRpDC07KOkPt/mWlPz1saZwgGoJRXdi7iuM
XFx7Y+pFrMXq7gJUmKJRfLGHny3AlMlMIS54GTblyhQLTODheWX/a59rkc23e/kXAUhNq2oOucn6
Fl9kqGR9sAwhcjtBsnbKEB8ahTpawU+yEwGOuxcfMsypc0kEFCjX6PLLDEli5EbFiHmlBE47fFD7
Z7H9fNvG2oehuoMswxzkQ1F4aUORynyorIRORF86TZ4fpa54xZdBKBh+ICDHtBgXsVJfzNTkZRwz
FBg8V9D4duX4ikMM1dM/G4sXKmgbzoUZJ248iicxp6teRf7721t1/QJwP5DigIIADg5u5uVWeXWR
tVHLCfPDVHQMpD8+tqY8ncLGm37dNrXy9CGXiFejIETxjW27tFUivjOKMLS4s0ZreGwoT1O7TU/5
2+huPEYbLnQldrk0tzhpvWdJpdFnqZs8tHdJZ08uSvSH+o3+trGFEQbC8RTcbZEfrR09rtJcR52n
0ZfSU7JA3tFWrFFM4Ks36/5DJsQfNjZyxYny1ej4zbA1iGAWh0+Xq9ifNIxEJxa1Uw/9Tt0NR5hg
E4feiZ3tom/t/VYh/rroDwHMudnFWdGD0MgDIUlc5G2O1dNMPTvD+8dTdLf58a4fQJJ0aINwEwgr
EB5cnhUTvgovTIvUbdzOnVORwO4nGydVO+Mv45Ach9gtXSJ5Z26sOuJWb3jtXpzbnz/BWQhawMHU
hkZU21kZPWpqYgdBfU/2tOEN/xbXLx/6eZ3zC0W0yzu/OKTmMDCWN3/KyrL1u3SXUusrXP8bwBNt
J+41hwLc8U/9Vj+K3msEtPmkZ+bNhadUBx8SeglvrET0o4bBTcvSHaLKSfIXq4vAEMEkObUjg3Iw
ypWXO1r2SeRZvly7ZYkUeP5QABz2hMK9fTdWrsa5lSWFdSFHPVlRWtt1qSZgKIf4GIIAeaBu3jhU
zaPn2/auu+J/l0UPwSKaId5Y7GA0Sr3eqjWUKV8ybmPg5L/V9L3Y2pMz7bJd+uzvJ6RnPCTsN87O
iqthqf8sL2LePig8Sc2K2g0L+U4w88c6qTZypJVbQLGPBBNaVcSUlpHuOEVITStjZeuhoTy2gqC6
ejYFbxQLLfTbG7m6mn+mlngrOUMGsKqy2haSHk4DZZJsmJLT04aV2Uct7hsrggAGnkamnZfIIwVu
RsNTuG9TazfutJfceDe/QhX8Jcn+P+Si8b5+Q63WLb+ru3An7HQn3NHFcWs3eYSzfFefzGP6JLuq
aaNfdIiOlVO92c6D1zzuxa9deNzRkLIRBhcigE8iPyJy6RaHB+Uu/ZodlK+3t+bS45JnUzn+P+xd
x3LdSJb9lYraowbeTEzPAu45mkfRFjcIUaSQ8EAiHfD1c0Cpp0iIwdfVs53u3qgp8SKBNDfvPQb3
QKimw24QkOjVTlRrZdXx0X20szFyef2lbapdZ5ghkEHoDNpouvvfP4+4XGL++ha/RFyDH1uC4m4L
IzOSH1wxn/V9Qiotgo5mbAR3n4d6P5Fh6oI+H9JnpISvfBZ/tfk0rsmYoxEW+9YVYYfMPMvU8+ch
Vh/rlxjrO4c09ZaVNVyTgXfYM0+RkPT+IpN+BeZdCKmcSBn1TTHNO6rpKW1P7ESrPvk/40OnDYVW
JNjrggbzK2IzHVNbpHTnbZ3Ue8qO1d6PoRSKOW7uVDThyFaRtqFXFRyKY2SvsFaMWGodP38Xqy/7
83X/9SjLYn9zegYCzd85x7xt7CqdtDIdoQZWzeeldxbYJ2K93/ExU7HrAkKCpjI6jcgWVrG4Xow6
8wK0Pak1+xHqcZBHJfBx10OBY6iJ1EzIifb8+83q15jLM70dn0uo45FBhZ2ZdUdUc9ybIOjF9vO3
+HEUKASAQo2i0NpbUHCNN1WND1pDNKqHAl+okIGdOEXMU1FW695qco3zDt+KxUY6gHNxOz9Z93BF
BoLbjdXW2nYR6G2hSMxYnJssBE1K9Km2O9W5/eBDorcEbRAor/kAda8+JAzn5g5CyqiMLaCY2fVF
WgCBHSHbbSMQgb99/nbXWwLmzbtwq2/oEUfPOstSIQhVZfFkt6B4XncDfLeeTdJM7svn4VZqWa9z
BvEWleOlFg0tnfdzxqg8LXdafM3sUbvkX/sUqSxMbcQBJAN4hcVI9aowe5Jb1PUBcjlDRrFxk88f
YtV0/eUh1vnerJSH2/5SbN+4e2crtgx5Ct+xk0CZD2aVtdjdQFccfRJUJd6PFoJ2Rp/bGQ25qMuH
mszgAXASpCfGs7y0N0fIsvjxH3AGQQpELHt1QIKi2I/9iGs49ryzEoKpYwiH9+BpeCQx4EEYHAOU
bgyDuwku2S9/F27w+kLfPcBq0ro949Se8ACeZAfgOgJwsIpTK+PUKJep/Ga7Mblbm1WPJVq6dDPP
5553O8kX1uVRS+E74k57gBGuXl/tf3xT/5m/dMcfL3H87//Cn791/QQgCDwk3//xv8+Lb7Qbu+/s
v5Z/9r9/bfW3LvuX9prRlxd2/rVf/813/xC//2f8+Cv7+u4PScsKNl3xFzp9eRl5zV6D4EmXv/mv
/vC3l9ffcjP1L//4/VvHW7b8trzo2t9//mj3/I/fF5Ge/3j763/+7OJrg3+2+fr0619/+Tqyf/xu
2H84UMMGlndp5oMU8Ptv8mX5gf/H0laC68Bi/wcWJrKLtqOM/ON38w9UO1AhXu49i67noro5dnz5
kWb9ARuh5bct0s+mA03O3//5VO8+z1+f67eWN8euaNmIh/nBkP1rMaCbsABtcLlCD2/hBq8ZtA2p
HTk7VaIGVPSHFpE3ml74iaSDdhP4rf5cz9D3D2w4Ovd0yPaFMxlbCNiV+0HVfh8PVq0RkCGHXt8L
b+j2ZlBbW6izXktr6vZDMVsi5BnIv9EsFDPjvs1HwKeBNlwckYTXRtxhRbVpJuu7QQzWn2eThbYy
SA2medHZxhjjwkmafTYCoRxPpHhSpKkctPnr/EKD58X9zByaxcRtIG5uGhl9sPqSX2qDDPKkpx7U
GzF8i4VQanVpanXC+V7MheZFVt1AF0njCiS6UbjSBo1e9yiYxJrxPKHs5IQNG6tLJTPnO5+HcowJ
GfJtL2wj1tko/UvYlYz8i93j3adwTSA7XEn4RVYE3ka3NO/Gn4L+2wSbkVh2fIjr3KtjyPb1dpip
dvgKTxTguibNioPcogYkMklUB8C1NG1+zIn+AO+rQ8GfawbtLTElgtLLvHOupHc/K4ftM1fh/0D/
l4VVYU8HowoyFnZeY0McAhKHwMjkL1U+NaGuuC4jaCt3UeNJeSdYte8tYmAXcurdhPf00PqyiXXp
oAFiZNgfoZ8bhLbB6Qs1s2Fnt9zeDbMmHj0y+bHiLY/gOYWDgUOD3OzMq6CZCnCFoDnF0BQ4WMWo
xUYHQ8s+yKA13M/eBQeU4aLoci3toJB6NQ9a/mUgbZLpN5VT+wja13s+glQZdGCWhNTTnogYRGwx
3wkrk0xRZnh5omRgRjWpMpzzg6YlemYYKO74mnOb1YSEfCJZOPLBu82IUE9ePlxT7IcRIATwaVQN
9DsFY8OmgKl8GChLXtq1oLFlaj54nB3OVxjtTHet3kLeIZ4EGnz1QEPF2lsCjmLVNg9NXpVh40t+
aVSdfjbI1oDppT6ccTjcuL2/H9FjhuBI/hSAM/DSBQW/CSzN/bMXlYGJo0NJGzAmN2vNeKYm2VC9
Q81KQ1mVhNXAmqieTbYtiG1cjCiyfavHCmR6KkGTg4nMXlY80ubpYdAqHQx4kLhCZtZaPAVVXGfw
expbxsCE0LVYc3LznvfZ8DQMudVGeiHaO6333BtIFZMIZiRmgoUCWax6gKk3KL0wp5qhx3vtO4WX
aMgh94JQ8wvvzeJhmf4XUK4cNzN3nDMgNVzkXu5wazKefcsWkuVIeQ+54LFmf46+Rc+zEtqQ0AKz
n5mGaemXChmhBuqO0ZRo2jbSdTZ5prrLyfdKqGJzCttawQf/CJFj88gUtODCSmnDV056cZfNY3Vn
aZUR9345f/eo34BRzvR722f5mef28ibXRj/1OVeJKaZpBwN3O4W4AwgVtAOhOoNC227K+/am4WSO
mrrEjdwaWhmaZifPHYtAKIxjRsIyIZdhOaCJLZV1q1m+SFrJDSiYligpsrE417n5kGFfi6GXm81R
BxeoaFQt2ZXEQJomcm9T9Ll+aWWOdamITkSo9LpIckv2CS10eQQh43aoMCMYg3NVRB1fVJs2sNtD
6bWVAQl5jyZF85qYFOrcZSyuOpG90K4eVeROWXEAtsP/WloUOvYtqYtUSRs3VtLkD1PVoFmGHvL0
JYP296YijdNGA6oyAKKgFWk2oM2HuYG+Njc7cayx//bLQplCA12QI7YGWcOYqVDboITV952PzOAB
xTKzDtuZZjwqgqrVo8wyRxFmzoSqq5FZKDI3jy7XJvxaGAigoMU9a5sLWqWNpbFkkLwIVWn033JL
YFF6PQmSaurJjQu49M7pOzXAd4PYcaeBqzJAjCw1R8IoaK9GuRf9SGFr7veXWV9VeQi/GHjO6qVW
XVQFKQ7jbMib2bRRSSOiwz81THqsmmr40ldtmbaOau7zTnnnPu1clN6sYUoBEeX3Lb7Ptsg5OZL6
yzBTWqY+akCxSSfsdQVaH1fljOoAEkcy5cDDmsYVSmnl1qkyf59n9nAYwG5NZiVaMONw/9x20vND
6lj1TaZl434uqn4zVMrCdpELJ2bBIPd5mefo2k9D8NhYg3tlzHqfFLmuYtIOLHJ12h3hkk2/5NAT
Pep9yc6ZS/UD5DhsgNvhpanFTHiZEQ6FGxlyUX/lY9vvwBB8arl69hrwMsKGlxaLR70fv2f1zC57
J2gfZ9gsQupksLR7TBXIL4re9kLb5BQY5M6SLwWTbMuY1ZgRtp786HRVfuELHwWLPnDJrqeufW+Z
6mEo2TO2UHWH9IXsoKRAdnNN9a3lzC3uiaOPIzVzlyMaj9RFJpmNOOcN9Li0diIj1GUA7QgNp5ku
Zt7hec3OGs/G2eHnHqgQLFRYmehWlLZe7lRnWzK0J+/eNnMLFq8aRLBxBATTGc5G/T4oKrmDldAz
9HOa7WRp5iW8JFm5N/Q230pN9+/8Ac/alnT0E2VR/d5hVYsTRRrutqSze+u4FEtWy9wI4pXYbVwf
EOgK7pjfl1fKLBv5gy11jMrNhAkmzKi6C4hm6SgbuTy7NDL8qsjN3e+D3ZsOeJMt3o3p5IfZHnCS
T82WaxQvtNaRg0CcRZR7MgZtkxQldDBdo9OfgsIwr/yuHvZd4Wj3sKXGXy3bQsVoNPJz5un0u7SH
0Qq5Dno4QJCVBbAUr2S59/QOq0zLRw1vWBta51JvfPit2TwzAS/XoaYJqWT/zhoUUiqDsR4mZV42
vyjT0NBo7yD9GQLsX+xqy/4+cJtdegVo6Huj6/UDZ0N5BCWdXY/ML5vUpYqc+XUpN7Q0IOSE4+CF
W7jiRBqMIy6a2lUXXt0Ed07tgLE6dJp70Q8Qigx9XzN3Ep4Pu3yAKCQkGhVABSVRXpX6hVsNMZsW
/1s+okPmwc4cimdm4s56/dWjjH01YemxgRpL/wXCPvMcqmrAHg+86C7I3PoKoGFe4QR3jCasGuVs
aqi1+oBUauy7aRNAa0rBsKWLebgsYR1zQErpxk1AzNBrC+MGToDOlssZqa6aVdRoJKn5rZd5Iy7D
2ElIaPhyTnWqxLFpcqMKlZtne2JKEY0eC9J24GkQaF/g9vPiV9OL7JGScUBpDo3NMbczke1M4Q/p
wGq1yydNpF4944kGeId43BoPGi+eW83Hfs3hZBHRzrpVoF9ekmDEJbYLKiOZOp6dq6yZIjipmmeL
R0JkcByE0Zgre+t4DKLemoTLniOn7EJ5pUxoWzjnsmEmsp7FIcKcAzvuS6QkrWaTi6xsgyehq/LO
EroZI9s2IuQnBmxGHCiSY+e9gxWuG2Ef5td5UZdXPiVAgxA3uBCVHlw5E/V3LfLCg1vnT6Kx6tgv
uEHjARzsMirNsb8k5ejFbFZAx6C03YQDRo5N23e/tl7uJaMOez7FHNAUbBjBxyORTloC9hQXoI6f
D4M+JpnP1NfGQJG08zW5uJyHs/jae3ZMs8JC6tmSM0sJdaRkJNu8KPXIzXITtmKtl4A8aIeSuSIV
uJMd0T6taviYVt6FxE3tuh7qCobIjYzM0anTCblA6BcwU9IaMLLcgHsbi/s25JxQlmkaZ0zwCACi
z/mXLMvyTQHxKsAHa+tgddNjAHHkZ6gpTgertodzWmfIObyxlWmOiYRUq3fPCjJfu71BE71nj1wV
wbUvAjsKJjlsSNUcWQNP48rgflwP2fwkLYFFPpl1HtlaTwDn5iTyO7u4GnEJO1KJQyHTnPqg9eCU
BuV46Umt2+V8mh8pEHzP09yC++RONZAPtnuw6BRNyjp3HXUgdu7dcGmZ+CrYBd3WcvewHII0RD/x
85LkTZgz49yVY5vOpkVSwzN23J0OyIsPNhlIRJsR5kQuf+yyeqM3vfvFmIqzqkZuSnxUKZvavDch
Y/bodEjRHKObzuYg6LaQry2SGuk3GChYHToWVDpmmMeFadHYbGVbhhx12oOHO32UVVW7rYmwbpuu
wU9KeJDsTfguhpM7s41Sfb+thabhRRhDNHK/2dXEtC/NnFoCn27UNshMm50nMOhW2dVuRh/LC1u3
dWNvgi68Y41ZUuoZEkHQ3dtkBNzrS8dIv82EaM6ZZo4hLvr5i+4taUFQFck8+3aSd7UF1qlnXbl6
1myVKngCphNKTvrkJUgbYU7KNOgMO1YJGxiem1eemsopBuWdQed1GATsFga5mwbo4ytuqAR9kgFH
oQ6gTzirpXVZ8qliGwBlhykZSq8IB5g1kSnEdfje50X34CNLuqGjhqu6kQxjyWSoag85JgX0TdiY
PY8T85EbdmeDBttFjaNq5CVMPk/826wDVl9S+BYaCggIwz8CCB5amfWkecZSdg2xsSa93iWQ47Yg
bFwgmw+0pG1pQnEPmCkpYHFGnoPqzNfuPNkhWyy5uuzgZ4FJNUFGBzJfe0XdNIdZ7C3FqXk9StHG
TqsKbPlQv9nw0ZyQaWgAZmG4NAUnCcRas8CFrc5oCku/4dytUC0lRkHu/X6QG3iRdfeOGkgicFON
pYvbNC5l3bOHktu5S6XthF1WwI7AMuozMtrlBUcn+rGZyxYCpM2Y5IVuPQDigkzH8Bp3P8IP+7xu
taXGLORBMY683sok+BMFzBYlis5Jp1p0SJhFI6WrIjFrR4RoW1HkVcO3WVjDppwq4BAyWj87VcHS
CWfggXt/KmB+G3dn1Q4Un5zcPphKH27AOXixZK7tZkZVsRsHCYcZ6WTXQkz3leV1T9MEA5JIUmLe
E69tz8eG2hD1AhgiRq3VVpg1oONnE9GuPb3HJg902p9lOWHiBD5sjxqFUyNkc07PJiwH2Jexse1g
zOs0oIPFGcjiaAd12PPAnZS6uGprZIBXBvrl4jAa6M5bO+j42lct6+3r0h3kWSmQpunmCCSqFZBx
hOcalPwiCgeIbWlrdpqXQHOriuM3zj2HjNpciy6Gh1VfJnUhwaDOnIJe06HU75HyuVGt4yTpiSgc
GAx08pFxKcaNYgSJLpjANk+qeQoe7Nrqrs25Hr2o45N/1vqq3inpaSyC1vAMFhQ06c6B9qpv24nn
V01fW3WkIYk6K3ju7q2RmXBJ9v12r2tSL2J3hrJG6A/Q8QhdMDJwSbOrRT+hQZ2M9jTbDW1TXOU2
pj9VlV1EWgPD2gvXtLl5rYKs2Ru102xASIfJsuOVdDe3re7noSUE9EKVVotNgNcDEkDttG4SWAxu
sW6tjXtYZA19kpudM2/9iTkQnSJjvvE1G0uclzWuzsQu7D9R9gkuGfewN5WlL56paS9lIF8zvNBF
N3hjVjjxIAEo467WCRjSgzpgG23DyukutZYCzDXPPCpzJ9iOxFCR3gkHgpw5DPxgw+XgOdns+xtA
IszI8HMjIR4N4nIqm2vHdPsDgJPsiVVuHrkOSmahodMeUwpKlDNcYVztAadjmwL6yM94YE2XA7E5
Q4eqt//Mqv6y5zQtLAjs6fDbivXWH8+NtrfOiM6c1NAn68LBztjGZV6YUGeUdN9CgG3jkrpMcruh
u4AUTkgNrz3kmebuGsuhOCFn57EnWnnZZlN5gLyZ9ZwNbdff4RpSid3INWJsO33EZtz3HRDG8KWW
20GorJ9CIhtcqeoyIEdqjjOkaXPHDPVADfneRxUCBiUBkjV4hU5jR7e1kRlp13auDupZ0F1Ie0b1
3WQoY0VctIZ25Woql3Y0NNyuEjiaizodKwMOEwRFBVQPWmYUX03Z11koKnMAlFJYQrZhxmfti6M5
7ljHdtmQ6dnozXn4Rllt13EnlBM1FbjQN0qOYx7VEAi76edc+MBiWjoBEt6qhbhtKGu8IzoA1iGo
3GGv9zm1Q8hWeexE3+p9IwdFZTRXQIYDNsAE5QXA5ve9B2DOXb/TrRBl2ubQj6pO2dRPfwuD+muQ
VRelcaU3AySOXTlvt3nOvBi1CtylZ6vZDqMJe+k3Jf2fxfO3xfL3WIef8WCut3ByUTD3V9CZzJgt
pxiCkPvetRegwIcqtidYyIYJX2W+5KeAvCvs48+IoM/BNh1Xerh2vH+N9gwXMajrh9Om31lnONZi
kP9jSN2da/Ep+sSKCfwazMTI0EgFBBrOUqtWIzfLQOP9DBoD/DjcfXAA3DrKYVcXBhu16Ten+lMf
zJFFeRcmRzBqA2d0NTi/wZKSvh7iHk/CGuIY8JO+/fyLvUcU/BjS2xCrGYIqJSwyAh294STXmstl
r9XGu6Z8rPpTNjgrTN5rLNBCMN8h2Yjpv/Rs3rbblMClwBB6KCMR02PQnDsGFuVGbMGPQ1MxLXFS
pKipkMdWRTbuUCdFjT+aLriqOw6U2h3wLdfK0Mh+prJCyofL0Mbbztu5v6eJjHHZj2Qoq4fPX+4K
uvI64nfhVr1wGqhKDDCZXNSbh32Z2vy8iERSHsg+OCkWt7R+37WpQP4HTx23Pwj92OZ6R8GFk4oe
1/plKVSHISKxvnPD7N9eCotljAtEAeCyzutSedM61WB4pzsCyNEzPbKjUtvUaRazvRFloVdsq/Qk
cPU9iuHHq4Q2Doy+oI8BsPNqLZApwx42zaF2cELCEhJ5fQx7ghBieElXxO0d9Guui/TfWfMgE/0V
d7VAIJHRA/Pybs03EYFFeainPgZ6as1/tEreBVw1pVHkaJoBAfXNDL8vcUxxzYXjip0YW23ZbKqd
jpGKq3/hHS/vcD2D3o51NV19yAoogRlU1pGCFhHuasY2g9S4RdMp5pckOTnYUxFXW4LLPF4tX/Xn
jqqfL5iY1x3VTHGP+Xd21HcvdznA3kzbMqg7FL4BbXbMO6QwyE6M5tQhuIKu/jpVV8dEkNMCaffr
a2SxioNgW8d5sixGI7Jx1bmx9svxdApa/dHx9HZw9goyOyLJz7VFVWivR2bkiahO/TjbzliTugnD
tpNf74Pj/l3A1XHf6pomYLX4OlXtSH5hC/YTsSF6FxV7J8G8wd6KrgMEbE45BL0q/P4yWRfvVMC4
AA5Ya0UY7s/g0EJNpgTlfVKd2ZFzVuxFqO/QEHe/WBGsnuGelXy+rb9qS38WegXCsfPcUjbGrR1Y
nDfXduTCxzbKk+MOG8PZvR+WhyrNEnnVWzc0lNdFfOrVf3Bsw67egerkwuQEIOj9PFZV4c2FibyD
DBdSus2hbrqbAdqnuPXr+rb2ra+fj/mjk/NdxNXKmVF4cxsobOsbe18h8VF4ycuEns//hU33g6MM
WRY8KDA21Of91R4IaSp71qHBISMjlRdl3EQ/jjK613baCazT8rv++piArkKeBzQBB1pIr0nrarU6
Uqtge+SFwnzxje1kHwN6SpPr/dn1I0QARUboFy56de46BPdbMjUoADX63tSaLoLq0i13eRfDc3Dz
+Yf6aDhvYnmrTcDPg4Ei9wrRH0uC9sqCTXjOTryy93np63heeUaLFCOYbWstGNhmD80IjLY3H0EB
PEId+2/hQF8DQCjFWL4KEMaQ2H0/vTOTDoDiZvCeqJNu6YxY8edv6YMROBbSCOD8IRgNy+f3ASxI
bBVB7YUdZHevCzA3t0zQ7PbzIKsN+ccw3kRZkyYqOF2hmaeFi7Bfm8KEloX+mfO4bMh1Irdz+/e/
C6hZ4P+5wHvi3rAald4BRUAZzI4qsE4g+T2GNnNPxFjRv14HBSQUCID4ArBJWDP0XK0IZjX6YXU3
3NGdEVYJvNo3i32hSLzv7KqFW+GJ9/jB+nkXcpX7ZRVgMAqYzimSkDV96M9+pENi657Z16i9dEd+
3d6e2mNXoM5fR7qahZallf7oWKEzynBq9DNHl3qYTfWZy/RtodmRcvuXstFuTHlKffLUiFcbYIWy
/kAyC+Ih50GRX6CeCMKUvDCBPnl9t/8PR/wdTmlvptkCd3yHRzx+7fnX3y5e5G8bXrQvOA5/gBwX
JOPrP/2JTXSCP2DrDbSZ80pDwof4gU3EJeQPdCpc8JPBhQXXC9F+ghM1/Q8Pq9DD9gJxB/313/0F
TzSMP0AGgaqQBWYamPXILv4GPHEFf8Zqd3GfhtAjeLkOkjF9dS57o8XEAFXlo9yjTg81x8ZJLaA0
Ulg0bsA5k3FFwa7pE/2byTYiMRIdlFCrP1H5WbaWv07Rfz4GLqC43iMd85YJ/SaxNvtBlI2Fx8gq
Zl+VGXBoRo9KOBcov/amXWjAXTFxFBPNSOz5ujxBV1it1h9PAE4y3FvBSIGM9Wrzg6hzMFKb90cO
cSt/EtFkMhQznOuRmFvlBvEANtcIvnqVn1BtfH/k/hLZXR25jWj9zpcSY18a4oaax6gd2iKsrWA8
8ZpPhVpn3BP8xYHG6I/muAAQmzt/7upw8k+E+ehr+lB80CHCBgmPYMnP3nxN0vST4c19f1Tavi7d
xJz3Wi4PxYjyO63PyhKYvqnevll/xx+T5W3xcIHz/jKHgOlFGc/Df6Er8z5qV87uNM15fxwTFevJ
GAkR5gegPBIoWEcqAZxIbYadGZKEn4j94Xt9E3r5+ZsBWzC3cpyi7I+BuEd9aC8LPfHn6e9Zhr2u
1bcDXC0SIgyqNyYGqEATouhOevUpwQ5jeUnrhfg2xupmUFlTKURA+iMDrncHCdGoicQUM+gnPQYb
GlYxP1Qk/fzTffT6Aih3LikuVuCa7a7aDjQCz+uOlVJRpouzqTXCQn77v0VZzQ9rArytrUAMwgyK
mGdszRz4OfXl8yivzNLVGwTQW18oM4vY1XorA2Gvm1RZLdPQSHsR0WN3pV2Yl0Ag3vMUZckIhtrt
bXWtnanb0+TEDz7gu/CrDzhBImUCLhS7SeCHnKJBwXjy+RBPhVidGQ115ECgxXM0TBX6WReP6Kt9
HuKDGYHMF2cg7qZQagpWC6rGb+aSOd2xRWfV4hfSgV7ASe7zRwN5G2W1oACRVFoJRM6RZ35Icszt
/tT18KNz5d1IVt+jG4LZmia/O+r2zQyYNskg0Ed2MLkJfQ2+Msadx8Yt6/OH/9sbXH0kAF90zWi0
7migUS4mnja2FmnKO9Ei+vAVIo1BdwE8v18q4jIgPgBsFl5hd61QEJPTKWmmDyOgVOFBBQMmf+u6
NAMboqa13h0zJAYKeJTybwrGLPsqPJwhtwGbFKitrBluUsuowzzRHScGUJlBI7QYT8znD3eFtzFW
E9ouB8NxBw5NjZ2T2h3850PwCWZ7O7wscg0yBmv5KUAHvgr1g/5kP6FveKoI/uGiQq0LKZaD2ruz
eoYysDhEREZ8K+vGcIwUmrch4accOk5FWS0qDkaoNbChOwrlxTRvzn3cJgNlnpBK/yDHwEf7azCr
dQXQcgbeB8O62jtptYc7b4oW0EnFi+Vp17v52zCrZaQrD69y7Ltj0IK42lU7y+xgTTXGeqWdGNFH
Zy/UcV38DyxL6IissjNcUaXTu3WHk4OeAdR1WVyhKRLmu2AD/Ah28pOKbsvTr0f3NuIqUfNqIPT9
vOmOIPPEgCUUaPaW3oG1Xwx0yPvy+fM9aXX5f011MULQoeAYACnkdYUBHd+qcGGmiRHKBJwhDiRt
mu0KqM1Y++EG+Cv0YE7WW5dR/DrK/426rmnZlMJFQMklaraptoDcRm0sbpQZsaP7Mmx89ChkLL46
dy7chK8FxNBOdg4+mkcOKIm46WGjRIMbz/gmQ+xH2igXBqLHDHmbO9/2YoGJAgJZnrjIfLRdOlhi
8N8NXNgIrO4xTMuplyEHOZbGsyPu2rk+sZWt1zc0WiFBDFEi2MoiU1x/Q8B3c10CjH/J8iClQiW6
Admg8aSszbKA3341xMF7MjBJQMZDoWi1GmafWQFS+u5y2THNLprBdUo7fpnJEIJ4sZk2qVZuqub8
uifbUwn9ql6Na/kq+mplEK2ZxxokpUsZQcUH5fkRJhA7mgw7UKd0sPM/Xxm/nA9LPHwu6MIGJmSJ
X9sVb+aHxyxYWnj9dCSStJgWAxx/OsMavnj6WOOsAArYifyg7AHfsYyJpK1Xe87ZKE2ri6Rdti+C
dXUAfSNoyAHCnQ8HQ5n6kKCl67OUiaJ0YTUm2z7qIMRC4lGB5rH5fBTrSf46CLB8sGnAMPQXNIUw
rNlhQ6uOBogi4ajm5uB2/NYfWQGOAzBkn4f7YCZCZQmTHVUS3UTE92vKaM1m8Jy6PGbugwcShwRA
BaCH7b8RZZGsgygaRFfWYiuDP7UT5L7KoxHsHaNOCGsSszf+/qpCt8IBYxr5h+N4q/kmJ7ArAo4o
C6JptKeIaUdaZennY/ngA6HCAs0NWDYAiLIUnd7uQjbcXOGcFmQXA1DgXZgLPvcJUvDZDlsvICSx
4a59+3nM9UGNSYFCF+4kHvIs9PtX65jDSV3rhpEh8ym2BlRlp9RNq/SUnOwHkwHoXTwrtLA80ClW
YSCiSXyZl/SIqQ9Zgr3qAPFqTxkUrJqzr/sCIBIQV4FEKSb668/frNNpyCow9fURoxE4o9GZreJy
jHgqkjmZdvZ9ee7PYbs55Ui36lf+CBws2sZ4k8BLrC0uZKZV8L9usovlWmlAkhQQyW0wRtqFF8k4
f+4gyu2iS7uQB6roVDH7o7f7Nvry8zfDbuTYaNXcZhcO97eFAYm4So90+f3zqfJBFCDabDgm6QAt
6etvCKAqKNpdl12UU07B6iwPuegu68y8/zzO6zxfnS3vAq1WWxNUoxz8eTx6jMOMwD9jevnQ0mJT
T0FqKraBYns40v6WTVMZgioX6VW2uB9bcQb2oXA64P6Gxyzfye5GJ+22tZw0s4Nj3Q6J4vWDJTec
m8e5cl9srQJPqU404NsJMI8OEOaFJ0PmZpFnzMgArPPc9DaBffQFBSP0IIg6qCy4IDJIalNcGNop
gYZVkgB5BjS+saeh9gx2OmS533/OSRhaoxtNdqkR0MDz0byumGQnzrR1tvcaZdnM4KeJAxzNvvdR
Kh12QI4D3F6dt8AQ6n/2VbHXtCwEawM42wSP8FQP5aGsgTOaq70a6f+Qdl47kitJmn4iAtTilmSI
lBFZIkvcECWptebT78fq3ekMBhHcqmkc9MzgYNLCnS7MzX5xoNNpW33E5G9ZKFznE7S1OIvQpFEU
WEmLs08sUlmbVKE+q0X62EVQFOHU5dO+iErHCvKPt5fYWrTZwg+QJiFBrF2O3S/DogmjujqXRZq5
Yy4o+1KmiuzD7Y1KqwKBnIYbd8gCLzafEcAmmW4FlUv+r2XfOw+amZxQNmcISPCVJNmVyulFMce7
AfolMMCvolnotlLQ2Sv1HZy7jQTgegPPVgdz0kZngptm8VqqpjEaPMX0no3GNI+DAAdJUqtwL4u5
/3J7ghdL+D9jNdEMQxwLA1Z9McFtEzVW60uch56q3XWt6D/JgrClKHR9YeroOdKIwaZwTnoXA6qx
zdU8IyvOYnLUW+XYpb8G0dj7cbmRy6wMh1sSeR2eRxh/LY93DOJ6JQe+fg6UR9OcySWKEWzEWL72
gExir6NQZqU2yeqY1+ybQ3wsvF4d0yQ7pyHQbxWpd93w3SREy1sWWrurokc53fJKuR4YQYH4YVYP
1k/UF0dN4qMD02QQqipP0/dtO1RfQGTnn2+vhuvvRBSD6jENMVCFyyRDwLerstBjOatT6AzlYbAK
jrVPsri7HWflGqY3N3sZoJ+DOsiy8696gSVJQFHP1efgQ3OHFp3Tfc88J6kOVPSo6DjB0fwOh2wA
f/7zdvDrM4XYOjomWG4BOlmidjQvBKrTt9FZG2XFTj3lx+Rl0HcFiAtTZ+JfhHbv7ZAr+Q7TOS8W
2nLkF0tlIjHrrVbNffU5e5Qd3clOYewO31Nneic8je5wgA/n+VgG2OIGhmNxlCyvqD/6WG8WK7V5
BU56bEA5BlaMCkdROFlQubfHt1idV1EWq1PQolQrK984ZdO0r83gNE7NVk9lI8YSxtHkVmflWB2c
9ACRF9+eyv/lKJTFWWiSzkRKG3sniCsYw5r6yyh2Gyt/sfiuLvPFTOG0mEN4Gs3TYFr3UYMEgmVB
UJPMVOft0N9Rp906r9aWgDlfZvKs53xVl+1UzahydsRJgfSpZ99nGlrabOUFW1EWpyJ0KjRLgHCd
JlDkgfgahKWtNK+319mytvdn+mYzXxXrCR0SwNX0BSZvy8g/D8Yhz5/Ve2OP5oHb9F81zRYOkQ2C
/NMW8kVfHItXURfXVzaMfZwZun8mHxK8J3QSjPhey2YRFU82Su/OqLqYJDOoP6ZRH3uPGWKNxUmr
UYo9DDTgq50Wxp22HxLJ7ygNyo13sHqxRGpiVPziZ9R0ge8MjVmIe3/+u7CUG1GdHW3i+kEbwz49
quZUhfBFJBQkUkg35WvqT1CADaNT921T66KLHkTQvZbD6J1kfKRN16dd+K6kNhTYouH3P+q+qj90
tar292Xpwaa28iY8WINaP8tNJJVf9SwJchc5IKl+QJNbnPZ60utfVE+NfpZxAS0szsIYCyHVHD/2
Zm7IL63XjKFbxkYq3JlogEjnHI6onth+VUfy0Z84+I5hLwfCOUvlrj2iyzNYbqp4ExBuQ63qBz50
BRdT6VuR3xH3sJZDND6aT1odTOaxUzNf2OhirpwmIEOwOJihgJK6pCBEo1lVSjuMp6qAvA9zUPA3
WjorG+IiwmLRWBz3tegl5kmVxwfLC93BNL5gGbDRzV4Ng3atIqHTjmXb4tCSyiRv/XkgQw7iNS2h
wxU7b9w44LeizNP55hpRNCMPYW0YJ2/K7ELrn0oLVRFxCzq3FoYsB+/EeY9fQTT7eDKRfTH0U6yI
TooJBT2C9mkY8ruNc2Qj0LJOROtwzODEWyf1EL6TLLvfiTvtWD4Ju9qFQumfK7QzNukTW1EXsxik
6og5ShKcay3FiKT6BsgV5Qj5y+3RrdwxeHQYKDvO/ufkw5cfK1C8Wi6g2J8n0QLT/0vm3RhaAyLc
uSsnL7eDLV9L8+F4EW0xKGSVBjPPmMrorrnbx7v4oBzkvSNvSt6vnMIXgeZ//2YN+vI4hOhYBeci
Gd/3fkUbVt/LRvOAssCv24NapPjzmLCksETM2ijyXRX4zFQKzc6QhpOX/kqE73GDcFAGxZ+zcfST
Q6Bt2fXMk/SmkvInIArbfCwQGphgKZdjE1RQ47EXaye5Rn2ou7M2HYlXFsXsg0Bhj9OOF9iiyisE
nRjh56GdhLp0y9o6WEr/JCBtYpUBNbDs++0ZXFkWygw4mEvYMCsxWLocUS23MgdvAdsQiYMiE9AE
yB4bXXda6Xc2S+zl+q5QP6emcrJgLNyOfj3Yy+CLNVnlAQr7pWSecq9oHtMkjJ0wHq0PaHRmjtkB
+fWmYvjrk3hmPs4+UjM78arsJvXp0MdmhvzpiChTuMv13wpUgNsju14oc7kJkCGRDHhm8xHzZhNY
cijEel4KpzEp3GT66vdbQIHrtf+noIWKOCUeTVvSHZOWN3zbGcMp0WM419Yd0jCHMvQh6XwoTfng
i+PGmFa+Fl17+pgUtwEmLBd/LbWiVk3deLK0n9UI+x9ZtdLLnltZeddjGfAPM/gm2uIY8dTEzLxJ
Nk5TAsl90iC3zyzwvw/C2xaBBtSieUgvFqDpqz0KCrJ8kgbdDqDjT1vooeu7hAlDEpPW/WwhsUSc
hkFfmR6p30mbPplB4ngVklxtv/FwXY2CewPMOxELlSXXtqqnog7LXj6JXesokeDitXMIR+/vp4tG
KD4zKFNx8S+zsSktadKgP3oSpuzBqj7Bu99Ah67sGyJAyaSgB8JmucYaMfFnNQXtJNV4NPg/gUVt
TNWiQcMRzt7nsgBKLJK+LG9dzBmLsMw66dQq9bOVFL3t5c1REMJPMVXwKr2D+S4ce6PcyDNX3kRz
YA0SKNc9/9viZC+pDOUKdsD0WKU90Bd3OCIw9dTsTNtHuF/7sgXGWlkUM9oZF0qeYug6LC4rSkdW
iSWrdKIi2uh3mvRh04RspejNoGBVQQgikriczcDq5a5I6+kkIAj0Iu1hs4JAlb/QpdmPKKAfh6fg
Pjjc3rUrA6MvhLkm8zgDUhYD81pDaorGGk+a/Av4pCkGiExt0ZD+FDsv73r6a/M1MRcSEVpdfK82
HEcAmkN6KrvCxQMZb7oBkz67UMPv86MvaM0DzR2EKYvENmOURbPC2weoxNizzEudti9GG+7DzvhU
iVUPBhj9Rz/Ah7EwRCevgn1D11vxk3d0XWZpzR1yd50tIag8TZj13p6z643FIxb1X4D5tNWgb11e
SGKgIXA3Ge055dXW11SAtmwar7/KZYTFV2km1VdR4OrOVjM6aHy6QmO6ufT3bw864Nh4k6qgBEFv
8nIgXkHZW4yy9pzzqJbeoagGKDPbOOiWhcD5lDCAr/A/OLOhPi3SopwzvUX3Pj01P7I7o9nlta07
+UF1o2+erbzmFW1QW9+PR/0vQev/iazSR5H4j4V93OX4DLPE+NbMp9OIqClshBr/8CLf3V4N198K
iWi61IhP4HpIIeQyCO6nnWKUDE+KhcCplT6g04fEV291W63clVAzNF6XZyc8TvbFNspQ8MqQO5tO
VuAfhnB0VEQ5o2rL2OfP3bPYrrMN4gwngRBB4nU5pFjvTFZGkvK+CY/5fUjJCVWVD+JJvfNccMnH
yrCVr80OXVKHFuW7OHDKY3Sv9OhE7v96dmnTcHQwteyJ5ckxenUl6Go2oSP6Y7bdVpQchqG6cZFd
p2Osy/mhwDMcA+nlZZyKPqoywEVPMsLviDIjCyjZneq5qcnQ9HILr3f9riPenDOjN89nXPYCcj5v
wfyPJ7SSZUdALQjk2HfQjsbzD93uQ7t49jpbiXdovm2ZAl8vIhXtMx4o1IDoQixjJ+iI49bX1+d2
EGx0tt3G7JCP+3z7u62ekTztcFOEHHSV3oiDKdOxEcKzJeRHTW92o+d9uh3ieiAsiDchFlltLtXW
2JlKfPICCau72mw77WB2o1++KH41DBsr8fqbzeHINiQJKMVVOmU0mjyWsR+dh1LelbF21iT5Fclr
PG6+3x7YSiZwGWqe3DcvnoCN7ukioRK+f3Un/p7cmhOTZ4K3L0ZcxERXhsaxCfNdOM7oHJgEfnOz
LY7qWSKw1vOuRyMlFHoHkcta/5ilhfA5iWkRv8h5lfbvkoL9iuiWXkzaryyKkLCMu6GiiNqFMT+s
k9IPzYwYRo0RIVQHbbm4PFhGlUlOVxqZv8uixn8t5RzPJnTq9Y9RnPIoiUMz+SBAiEvdth8kDXXI
wH8NtBom1+0ZXlmdFxffolCpIOpdVSjCnaVpRAtGKrvqt6UKSGjdjrMg4v6Z0ItAixMbVS36KUbU
AvpR9l3jzJDR0N9pB9HVBrsCLGqEu9sxV7YFlgZUVmbKNx3oRcgw8QK9tbryXAr1wYreAztC7Xhj
e69sBrCVMHFBaHDvLcFMggwUIvZkAOGq6ATyD9RM3dgc3Cw03dvDWflUgDjhSoPOIvm2Frvc8uSy
i02g5wUC6ZFrzN52sRxb4cYVsBqHPw/sBAyEJi5gttmYV6UchdU5UuSfQQi+uNGmDYTtsgc87y+0
coAD0jWha7NMheRBow8bwUgYfrSJjUK31NnaMTjB76EGdifux8f+AxLuqOGetpKHlfLUZfBl2tqG
QuhFErh3eTxYqfooZvwIq9IjimOTG2eTK8IsqIrsnZGGvxoh2ziwr8ss/ACSfzJmOPDAqC6PtbHT
is4LxRIWWirtdDh3rTNQEpdQjA5NuiFj2P6ijmvuaHdtkQtWv+8cHdUFWQdReBm8ziYAYmkPPU0H
IC99FJAKvL1SVzYe+S2VTDJBwJ5X5QmqjZNVVUCjys9h+3Wk9SgKf/2m/2PqK8IP45HIY/FyFL00
NpHVmsW50xPxERX8dk9tbEsw6zodQneSgUDBxPILlY/LKLHVeiVd4eIsRA3GwZL6bPbCb6Vu95mu
vA+rTUmVlZVxEXD+eG8uPEUTzFHxhnLGRt5pje25oVPmtrADjDRrfZT7/tN0Dr8ljubK6cZ3W6km
AMlgmDM8gn+WzyC/9FR9GiG+dfv+j2tg/kt4Zzn6SXJkO/qKSXN5vL1UVo5PXsJzDUuefaaXBccw
i8ehbdkJtVdbvp2gP/ouQ9uSLn/ouyP/X/vbAa9Xv0GBlheYRD8Bk9n5i7+d4KkRjVZi77eD+RDJ
6sFI23f/EALPckDkFGnZ5JchyiYLol7MsrMhSM8eJCSp2XK2vl6XjOJNiMUosijJwfIE6dmrkxa6
RYBF/IlmsxadtL7IpldrlMKvVaN2m+W6tc399ostVqiASCNgSE7uEksYszyn9cnHBONvp5DRwY+Y
dcYAdOnzNnnzlaTKiHk2+FwPxUvS/LaijdPjev4u//4iNTDjDn9RE4YHWun2GODqgLTvUBz0QXAL
1d8YzdqUmTwhoZPwzxXdQ50o3zRBmJ8nHceUVH9Mxq9GLW0su7WtBFyStjY+l9ypixNR1KZQLWXm
zJ+OGaKdanvkOYDjypaf6epwyA6g52IBQGH48uOUyoDPqB+xZ2PhHR4e76aheZzU9uvtNbDQePqT
Mlq4A5LxwAXmvxeLXJ6qQdJjpq1ygw+Y58Xv5F14Hx6FH+If20cOpvfYIlpooD5Uh/5IQ9D+/9D0
WlsrlMAp3cxvLDKiy+EmDUJIvhx5p1lJTHVQGP6lvGt0N+wd+sW71BXc4Akp7cDfNdnGyrk+rVCp
IA2jJTkTu5fPcUMOY0RZ0+KMsrdTgYtOrY0Iax/zbYTFYWX4YqBY4QBoZBC+ym31TMnmYHT1xkN/
ayCLbxlEbaKCLYXvnCT3cpi+H9v06fZ6WfKNyClBl8p0rujfgsJZ4j9rAIyeWvOh/lMLx+XiHB6k
w+ToexTItmgM19vtMtpiWaR91qICacx6BSIK85nq78USedzKqtuDJw/UZTfGtx6RK0slraIGv9h3
RldiM2Zl3ql1Zr21wGkPcNNnr/KGl3B6znbxKXkqN47K6wXCOEGIERHJFHXJd6kx5otABnGsSPdW
/lnOHlVxa2irIzN1bYbj4Na7TEk9rNUsvUc4xGrxvirUyUNnW5MOCjbQd03TyXe3p/J6Nc445P/G
W6xGUFaDPoZSeh7ExxFpb334fjvAyhMD3r0xt5sYEl7Mi1uyDZSq88TSe1YP3V37kWajzRvHSY7B
y1bOuDYYnmv485HQ8J6QL8+nNjAEq6uyCBBQ/yo22c90guh6ezxrH0jhtYbML6RayE+XMboMomKR
GtzHahYcrExDtwujk52KlfxuqArBvR1vbUzA/BAW+HNpLu//FhoLns5RdEoyuf2oTPi4WbDLN7pn
a0v7bZRFFiA0pV9IGblgPozHsjoPte4mXbJxwq5k1SC7wMnw3lJWIDkxkD8Z3Kd3Uk6Q+BSY1qaL
e9kgYlgsOdkuOwyKLfsbn2xtCjXAxtwcdD6vKrkBlQkva/lkmdopNtqtFJGkLazFWhC2Ek0NSqhQ
Fud//yZP00vFz3MNSi4eHONeGJvuPI1G9A/f6W2UxVErKy0UG7nIzlaYOlqZu63J9DVb3ay1RY7k
mAmHhGI09+3lYApjiKdJIW8Ph5Ng9M6oyzuR1Dbvfv/96n4baLFjp8QTQ/xm0rNqUs0sP6vCBhpl
qZjx5yqk1SQj4UhjHRTC5VAyKm1gKCGli4PXHGWDqkZr9MqDGmvBrsnr+DFq4C1ErYzodGYlZ82K
p8PtUa5NJxcxwCMFPhqv9cvfYIo+DiNKrz6PtZTvQlHG69HHKTvFU+vbIObDPxzq9IzBOc/JEsiI
y3hUqmSfelN2NuNPUfxSZy+3x7O21hF9EKkloigG3vLy76eGjGF1OHnPlSl9GrtjkPmvtyOsnUdv
IyzOI0UZstGPZe85hcFnR3nbOhJ1U2foquYfTgfaSUiqUegDsLDYuMY05s2AQem5jGjV4W5aYKV0
ezTXeTOV1zchFrsWxZYuTnQ/JXf9Xojvwr4++tI5paghIJB2O9bat6E2KsF85MFA0MtvYwZRKuYx
tJxxIiVKle5Rhdi8MWdrA6Jmyc6VKQnx0roMIltFpOLHxabyEjc0kjttgnXo2Tp0vAKYxz8M6U20
xXKbtKhoJzB7OFg2kOdHwX9oozTZOClWJ+5NlMXEeS2mi38mbhisZwpqrhSYGwnk6rRBlIR+gE4w
98TltHnlGIyCF5onS/1eQlMs9foohR9ysbmLinFjIaxtIb4/BWWwMLCLlctgZRo1cRAZHK1Nfkjb
7sCDAYuwLSTeSisfyMObOIv9I7Sq0AUglk9pgqqezcJ7htfzEh/wO3LIXKfd8IQOTfJUbQxw5YNB
cZuzf+B59BsWA0zbtiiswlOfqaXZfXkapW9/ve4uAixG1kalJ+EMmJ1zf3yXtdj5qAhp/0sMmhis
CeAWy+ItLqm6kpVqeu4B16aNZVvqRgSd73zZuOeEntsk/zeCvFgHnsCVVAbsVQk7vklp3jcKuGtD
DOtDzHNnI8db/yrUKGZoFPnWYhuNSs25ZCrpOYmUX0HmvfR+8fc7Fb0B9F+oRFBKWmJ4p76kJVl3
2bmYPOrpdXKYLCyQbn+YtWnjCFV5Q8+qvMu3RGTmWhJkPWe2h7Elzo1KaKdV7AzUZm9H+pNNLb/Q
21CLhayWOY7UA35AWdu3zZNseqJsq6pXfkoFubUcM/CEo9Tmo27HmYWtrthn8uBUkVa8ZGMlt0cN
J7AYo5Opzu+DOKrEXVONIbiMoNGivdT3XfiuK5rB2KldNkhOncaq9+p5YTK6k9WY9S6thdLfpYGC
WaKpFbDwwiyBiJeLyN0+WjnMHycUR+mlV3s/tAOFnGqjajGvjFvTsNhuPKsmqRFTXu5hK7pGWcQP
yiDWD76KZd0w+tFdid/pITQgB/l1sXE2r61bhFKotM7P1atHwjjFk5xOKJxl+MNZcvxjTKTX2x96
vqeWAwRPx8OeG2CGW1zuRLS9Uy+c0uws9zTz6hgbOkzp9Bcx+8xV7siZtbGyVmaUkxEBUhAK1gzs
uAxY019Rm4Y0Pqtz7akuNfUuT/36WauyBm+yeqBSZ1HFsNB4MKeg+3B7vCs30HwwU4tCblFCUuUy
vF43YPcGgaMg8SxbHHx+R1U4mCcJGwNd+Xg88KgKUlOeRZEWM2vlJmjmpk3OU0fZE/WpcYt4vNQD
nd8R8yXHgQblGWzrYjDmOCkmdK+YdlRzx0v/oTpJj5krPXju8KIdtHuFew5KoR45//C0pLY8q5D8
QWQu100UJ0nqZWNy1oWutg0z/kxhzf37bzU3n2hBU9u4Wv5VXHEy+F1yToKPqvmQD89DsPFqWKtK
shqwKkIugcLksoUY6IEsZh60pt6ZJVXDnRU54aHZqYgvKf2mHNlSjfjPJ4ObDr4QQthMp7pcf2It
9gO1CB3IWvGhdxIBCf9+Fx+bzE5O3lk+yx/09/Jn4b55kR/i99bd1odb2fAM+L8/YJHvpWaTTCkC
TOcW9XW7MPp7jN/ft1Y2OQVEQbtVzMZtPEs/3P6YK3cXcdE/BhkvUqiXLwceY7sshoqXnrn6dxNl
YrdMqocxkr8P6RDubwdbwbOA9iBxpiUwL6AlXFjBWrCIU0apHpR9c4r28tlCVl64F+lBJNw1G5t9
7Viht0M/bD7crlKmgmxGjU09PXe56ZRSMVsPY3G7iY1YO1R4RQPIQ0sJlYRFEUQx/V4LEzKAeVy5
fMIsMn8y3cEZMRJBd7X4LD9sKYVtxVx8OVmL+qoJhvSMd7tdYro9HG9/rfUAPK3nLGzW/7lcGmqV
x5PuFymazU391Het/yER6I/djrL2iUxYOf8vymLnWXpW1D6P3nOBb8ZYxU9Z9bOxtmSEVsdCvQ29
LvrL6hIcD12iBhbrxWerVndNXx1Q5fv7tTYDoZW54E9JeQmckvq8QXwEJQhNEh6L2TuwpONsB5Oy
RZVZmTKqKVSUTUrlqCQsVptsFIKR+yE1FbSXpv731KmOCMr79odZq8AC/+LPI0QCVmt5U1aWjm6H
jOoD3QX9YKGo8iHZCw6aE6PiFKEju6FrCfZW3JVPBa+F+hunMDWw5TzC0YHJHk/Ing3Tx8HUP2tc
4n//8oA6BQMEqUKUT5bvwSGA/5OQ8zx39eggEvaxUP/h5YEUzcybmZE21lLpaAgVZHckLaEu6v2U
vfFlKKyNrbM6U29CzGf7mzpyUMtCbvVmcu6aOMfgIb7vDO/vc12MXyQF/TRk+q/ayXobwm4b++Q8
Bp/x7HU6L9rdXmdrqxlcG3c9H52vsjhmxnzok3LgFeiN4R48gGP0/i7IjY1PvhYGxDQXAWotXPLz
ZL6ZrDjPQI0mlI9TaIc2WkVYr4v1i+wn6tbGWblTZ6WF/wk1/5Q3oYTayyJvIsUMf2O3iCf6Qd1F
ruBYg40bdeJMjuZUuARuaTmuAH/p374JvFgQSFaIVkSP99Tt8WS993H7wOKkOUa/UXbERdy61/E/
2bR+W59ainzknfQHl2+HPJ2aHEBscs6Dz0H6KzaAB210wlcPI5hy83mHfCBGQJdzGsd1F3QtmQNC
1h+qD9UpP8QH/X33Wtl0cF3/pO9uL8u1YhWSN/+NOGdsb75i15X1IE5zrvIk3w+u9Fjb5SF9ku/C
O+wfz7kbu8nTpnAGf3Tx7rsIuniGBVNt5l1Mj7XtWnvKv3J22bnV7MItJOD6Wvmf4V01J6uyMieu
MjRO6L4/iruRutvJu6uO/Y/qtX+szyiQPmx1XVdXCnc9ErykkjTHL+e0sUqkWzIhPvdVZPemj08D
htVj+f32t1s7GEnD8Ael78ArZbEPMNFuWtFgQZawvgrxEaz2Pxy9byMslmNuhVYXVIp10lrFESCI
7ztF3RLN3BrGYgVGpmbW/USGN+barlOkgx9on27P1Pw7r9bbm5larLeKPKbXMEM+x5q2i/xChoI5
1I4+4X5dahFWHfkWeH515fFpoMrwhSiaLRYB0r55nWqILQb4GR4CR7I5MxDWLaADNa8ygjSC+y8p
EwfTTFGkE3GVVPTGiMCMN6A/KgkfxxxXQdF7l+rx1tG/9skQA5VwsoJwCPvpcoF39aDUaeZpf9R7
h7tsP/tCYrVtjy54midMtTeutdWAc0I7yzubVzIIQKL9mAtHg26sR7amTc9xLm6RjddWCSgT3lE0
I8ibFgsxlUuEbarMP2VReUiG4VnLp0MBVwM820tajxuv/7UxmbzCYaqROV1ZTFdp7seejuKoqud4
zx1z/dvtVb92QfP4RCARFj15/2IFWumQGKNex+cukaU9BmrttyJKDVvSk+SHNabe6+14a+UMJP7/
G3BxIKXjIOcBxvBn9J6ek3Y4BObTELeHoBPuW1V/mDzrZeg8BwePJ/rMu6zegAWujBgxKyCmcwNm
Fl6/XJdG31Z+O0mkJFJYux2al77gnYvQfFXKcdhYk2vBQGdQtQH6pFzxJsei00ZDiabnSZXZ4wI3
qTc/huZKsSkh9tuFaF9tBF1ZNGzt/wZdTLHQxUjk4OT0LMjJLubKzKuNs3I9AgjlWQqPyuHi2ZX2
oUQ2nGinLvkiFCGsg/PGMlGuT2OODJ4M/9lqy5MxMcIa+W9PBTQ5a3+HO+/Oeka1HZ2udJ98zDdy
+5VtDfUUaBJV37n6sxiQ1iBVHI6NhorE99Eqkd03MZiV7GSUXTn4S6+ducQGz5UzkQyRDveynDAI
hedVs4ChWn7Xw+l+SF+CKHp/ewpXvhEjQoOUChOA9WVL2/LJjruyhPqWpr6T9WN4Z1lxunH7z7tl
cWu+jbLU9Y+GrGko8KrPffqAyc0kn7JwA72z8m0uQiy+jZHqYlZLzFaDGVjmhc7U/O6nT7FlICqx
1VbamLVlETAUe8rYQhGd4zSUDppZHqdx0nb/q0+zrP1ZaBD5EbZqcAhOrfYiDlstjLXqIg87xBQ4
dJCMXEIN2gnBHDg05rMk2QVkcXk3HXXFzn8Mv2vctzJHu7s9pJWD7iLg4l5UgqlqaT4mOIlmvwON
MolF16+Nbbmut+Dw66NDh5MGzUziXlZ9Ihp2ctUwf9HdgJLYc+Jice0aB85W2RbtbdP51VUBDg4v
BAiBV84ASZJpuYTA4znGWFZVXCN9vT19a486qkv/jbCYP09KRsmK57a8nb82HxKXW2HKKZsKmh3/
nP3SxGLX/stq1ylC87ihY8tZcXkXjlrZmSYy1M9y9YPOZNFvvD7WVoXBGYdoKZpDmA9f/n1R7wpL
rWLlOUQLVo9esQG1jf5d221N39ox9DbQ/EPevFD9WJfjOhvVU73T78d7ZR84yjFwmyOTBpUS9hEC
yO9uf7OtmPO59Sbm1Poxml5ycNbJqB1F6KZ93AePbdZMGxf62gPcBAxMNZUbkQ81r883ofLWMyZF
L4KzZis/6m+KWx6K77jEzrYt5qn8UKI0fQpdT9wIvPb9eDMSlWsR1YD5ln4Tt6qa1KvikrhE6PRv
QvVKeT0fft2eyZXxzXRCJGH++NJcIdPbwsjzmWf/XP3IX/Nv/kPmCoatPYNyzQNXcqJjug9d7Uu7
1RVZeYHNOhAztZ6XCqrCi1eKpZZyUeR9STElfFb2hgCxuCt2/bnG2NkZvjWOwMnihlspwPWJglMC
eDNkVSEqXSmhQ5L1vZo88FQFOz3TnL7dKuxeL885AhxctL7mU2vxnh2HtA77fopPjdB9CXT/UYzE
IxnAX+8CAJo88mj50BrhIXu5RMJiUIqpp0wTDo0dTyzEWUoS28fbS0SW+TuXiQZxSGq12TQD1OFi
KUpWyW6Lyvg0vnS0QeMHyfb7nfVDRbMocDtbp7s8o6HRLUVJoz1KjZPFu62KvDXP2q2fsdiJWMaL
olAM8anWOh3wbdMcACxn935dI7FTt5pevjdzUcTNYBCzR7Q3g8LtlCrGQB6GongKUAcEm9mVsnYE
LIybQa+aOX9pMMXBLjzSwp9GZ7UfhcaIA9tqEhxICznMW1cQS2t81Aoh+BqCYNXtUOlE5EsadRQO
Wjt2PqCVgUuiFs3mu9EVOUq6QpYWezWVvPCg94nsO1E5NTCeaqHSBOyPCgXhIIQKRDvF6to6GK2Q
g04MSumTCT8VRdCk9u8GIRFBppmF/KVMarV/0XCci0+FUPvCcURESDq35ciVX8sZtqmArSftrvHM
JHIEsWhQ8+W5EH4cJ8ipe0no0R0xlVYtX7MRYcFdEatN6phhbCQ7NBEUzx6Z6MnWuaECR7SmdLI7
v/NOcVeGyQztUeOdVOSCvFOFIAThU4Xd+JL7pZXcdUOrZPc5J1pEXaXV4O5TEbAauwyDpDsJghQ2
e8lEthBGLgbuo4D69vtJlLsUiwS5+WaUEQ/iIQ7aj94oiNoHiS+KG23dpUFqm0Gv+198fxikuz4a
hBGNkVispdGORaFST30umMHjYE6F8jXyG910lMwSAneKkklysQYK5Mc6q7UtqtfKy5odMmskoCSg
zXr5lztxIM0fPeTpkCUtv1nozMyUEX7dvB9Cd7PRu7oh34Sb//2buyGg0eI3xshOwNGrNPbg4g6D
o9yr+0p3i49bxnnzOXK18d6EW+z/qgdAlVQ1S8CzvhdSbKMqvEuj8LesfK8gJ1hKfbh95KzdDRcT
utjrcZ+kgY7+OSOEzizXduK+m2vtSLC4eoYNq3C3Ncq1QxsBKaTs6MSho78ICeheCjUT0kVSmr/8
PoK0LVuYRZS9e3tw1zc7t93sDTzjPNBRWCRMBjrridoY2Tmq5d1YtUg8C/tx+lltmXCsjeiPHC/S
9dzuS2pWUPO2lqoK7uqk9e44JXekwd1OK7ZGtBaINvA8Ku67K5gwcihj441aei5G8b6oCtcYlJ1X
/7o9bytRGA3TNkeBK7W4Vbsi1DtLIk9vjfFLpPCBDDMrbLVMP9wOtHLRWBT80LGje3atUNVLg4c3
CzDKejZEHfIidPVJ+qkkwZOfTjuauVhhS4ljacH725FXDhLY9DOmjx7+XOpcHCRVmkVSldfeMxqe
xV2x93eRdrCcxC7v9GPWuluL/npr05zgjaqjX4Y81fLNHRgTTlhVr598pOCSu8KDvWULVGE9pzcy
14qibjxOUpVlR7Myg+5uY7zXBQYSMU5NUHBA7qizXp5kSLyMgzEx3hlh9UcgaLz3XDHC1al1FSd1
UYDNHLV58BwKareDX39myABw/ClH8li/avkqsTgqZjvFZ4ydeupo6RFI/XEKtPuihJMcBI9xJO7V
cGN1XW9/2oeYPFObh/Jw1afMUlXM0joIz5qWzehc7dxU1o+hLB6mSv3r+g2x6MVSc2XnXD0i/CpA
0MCo4jPb0/YqNLlK8nqr+D7Fw504bfWjVqoDc2uUagTESRQ7l7UPIWklzwPhfrKO097H7iz7VGqO
/zg7eGYH0beRi7/9Ea8PhdkcEYgjVXR0fJa5aV4oeYGTn3Yqy9dy/CKKlR01G2XrlQoBQShX81if
WVHLt1hXV2bVlWpwjl9F0/F+B46/s3bZ7260xx+mLT6Kx394/13GXFxHuYedcN+N8qkWgRSXRdjf
J12dPmTDhLeLghnk7YlcHyTidCT56E/gkHe5FdVWC9Sgqyks76fKVSeHtlE7V3eo/GZwIgY3df19
a2x8wBW6LQN9E3eRzFhTLMgF2prPjVvcpeSFp+bY7437/qd81LZq2/OsXaYyvHNBJ/wf0r60N25c
6foXCdC+fNXSqy3ZTmzH+SLEiaON2nf9+ufQF++dbkpovp6LAWYGM0CqSRWLxapT50BBDjz1GI2+
XqTZpn2ETgstVlRH7S7zQnd56g5UmBwsKY8h8OOc8vbWcb+0yJQqwqEWYzVXtGAu/uoDXpt4HeXd
q4icnvMB6Xt5tTZUHdFJQn0O0N/rtQndMhQFDkoQapDJLEkBxGjbK5BYy6r5lxiFhSPTqZNUnj8i
yczAYk8sDiR+MwKgqPXfH8F6kaQ0FtGn2V9+lyC9cSvRVQUoli6oCjnlm2jareRwE2Kagd5aOutD
0jx1dW0sfqEvQ4c6Vzi8QaYz/UhArvJttqzhoBUiegsEKF9gyJuqdgAnjA13ls3McBZpqXq3EROL
hzWQeV+F8TgxrFFbQn8xGE+jJ9jFLo3t/D4W8f7x1aO2R3OxsYe98GApdqM5hmKL7zxp5Y0gSQ8Y
jZMoNK4Yu6ZyiWejRQ2raU/JpEIY8pDq3NLwxtnCpBi6RiIiMWDZjKeDBACA9Bh4h7i0rW8A7O1i
t3mtPBBkQZTRoQ11Xt95I324MslUQIiG0eysFgEcIPFj3DZBS9Q9armVTUh9hwITj717y7+vLDIJ
SwQsS5UOWGTyF8238pexQwX8OCu2obuL0x7zQOnc2wf79r6uMDJCZ1lgLAQAozHek+pnsnBQTVve
AZoDEVRZgAkCAXcdN8qyFMIhqSDQFCpD0HQViiSjGUPMJgKIgJPhbhqDIiDqjXCT1SBm1EBSTi/H
EN2RArMHViQ4fSKeLGn+uL1rG3EXTwSAN8FKQaElzLkTimqaUaKz/CgpHVEooO0axPKwazVOjrWV
s19ZYv0e+g/xPAJJQsH6yVk5JPtxRzWNoHTxbxJ2gB9wPX9W5FYE9akyG2PVd3ibTGbuEsP61ob1
4zyHpxbaxoMZyvZC5JTjght8PpDJBLMsXgkUULLK0zUBD9lYoD3hAUQ6UHyd99N7CLo7vMK8eUdT
dXIvnhHEOsivzCgax14rcjnHts4fnmSU5pbSZYDO/NpZSWiWmZSZySdRDA7fLnuuXungJmofe0Hj
zmRsuBFFK0DxDtViaPgx9sCh36ezDuGqTox3Wqe6pH3BiJpbpj9u++vqlEPuG76KCgOSTDwCGUOK
MIlpm0okqPISMK6msONs4pG1bBrBWjARRFl22ByvW+qymEcjC5Y47VyAhAy7U2PeZNrqYQU2if/w
y6LBBQQNkwMkql7MeEiOftK+g9kKdNyzn/ZPkCYcPixIHogQpvji5jEWmft/rlAmNGJR80MliZ3F
VO51M+FV+egXuEoyPo0gbiFOAkXDPm60mMikkVLJB/SoAVGQlu8zQfL+zUr+McLcaJDMEsJehZF6
+alDzU41efPPqzuTWQZzg6kRrkZi5JJPr8lYfW6Hcx73dhN9m2PO3OsnIx+zZTg62C/0KDD4yjp1
VihE7lEU8ikHd6ucIXJ7No8DkGiKU7/VD9Jz8zG+Wn8qTrxa1w9xWqE6C+AlSl/oTjIxuZKSqW/N
sArmvVG7vRcd5MlOoHGUHMMDyd3lRT+IBx4j4npr8a7HwBjKeiCxWLGo62TSmlmMB7iHfEwhAOwW
6vhDrURPKM3JQ4vm+FVvgUGIOWBvKaKQff1KardkWq0XQV7G9tCeC4sTlVbhj1YqLgzQgHJRaR6G
bCJDI5VAGz1nQvpaRn8Wqf2dG4+3F7J+BX4awu2CyIdSDAuMb9RI6FpSFqigRwfrFZPAdnZMD8Xj
/wdAfWtRePwBGU9LIisYZgfaSgjxGTkegQPg6GDhOhQ7gDQe2p2xz3GhERuCW4fI5eGq17cXnANz
/3QYnJIgsd8r78SuI/WI7dwZv41dvU/2mtd4oyt53b7Yf1kXgzHHfL24M2XMSmcDxPlCt2+mwFqa
bxib5GRA68B4vSrm6orHAlSghTQEaG/1dm7EQS/XRwKWe96xptHvOp5QS6hPUE5X0J0yNwvqv4uV
zloZND9mpzn2eyGyNTTw9lAQeFkc84e+S7350L/W79LDbQ/dXCS4aVDdphKW7OsmlPI+n4nZ+2Mn
nSey7IwlKMT0720r2x6CsiS8E1MmQKldH7heXZQ2FGTA3j9FYejcbugaYCukM6dRoHJkZtfJK3UR
sDQCJQImqBW/ZdQNkUJMHHB1r0EErn5G9pE41CHFg5Z6KNndXuDG2QM9AR4x9Ozhb0wvSUh0qetK
ffFNA13+l1aMMBH5msulc9sOde2Vp1zYYVzfqKcl0Sa5AMmG4cRtZ0clD+m1YQI882iHQ8IHf7Ej
YlaBXnmsQKAemmk2KSO7jjgvs62vo9D6NP6GtaAAee0NRpGO8hhHRSDv5b/ZITrh0/wA0Que09lO
+H57y7Z8D3UbwLcxgUtfTUxmYA5qDI4MLQ/Inb6PH/4ztQOkH2gY6z/ZjlcaWTNdfdaJAElGPwEw
Sbb5sBTg7wM0BEC8TnZDHWEjie9TUv3IevN3MoqNU5XFWz9HoJknnK1d+yE4uTHmj14SvHCV1y8C
2uH9PDe+QqLUFkBv6RQptFwFCM3YOrCUt/d2HT0oBTievGB//Ezwrz9kEZUZmveRFkytZhvZaKcY
/1JD3vz25qqgMUIFUiXsK5M96so0iJWVND4GMyVMlg3vXTj8HSsRfBQ5l4hqXTKG6jho+sHgDYSU
ucKwJXEVQXsgjgP1sTt2gYCJNmnXj7YKHXDRzXbxfAIjx8SJxJ+d2OuzfW2W7sJFUqKpWRTHVRJ/
tr/FZ/RszvUp8eg7cPCEk7zDpNL39ljvkl1/KA/NHYDMr+Xh9hfdOJvXv4I5mzoGweZSKWNE6sEt
n/r9cKACmpGDYp779Q8LY1CuR8UEePZVB6ILuzFUQGESqGnmZsCZVFprqyWWF3F2dw0Iox/1whQT
OaFJ20FhFaaGnfg33I9+7VCQz+ToPypwlVJIQxZwY8Hac6lVDY0qHEkNB+X6m0amNWpCU2GBiDzR
WTto78mj4Wv3+VFH12oHqt4H1Ea583X0Zcj6El7bwDUBA4fBFeYr5phJUBsxiwMIvHv3iRfvkr2x
l12/2vNwuusYgNnVC1PM4YScUjtXGRymg64rOPScUn+aw68H8WsrTBDPCkxYjEYT4XB0d+pLF9DZ
H5R8PTBlL/fJjleCXd+C1B4qQxBEAG06izMN53hAYSjFhyv/FNmPsef0T9Zvqus/nznsZmVoZteO
ZqBNiCXtWD4nZn+vow/XZPJJGSLCeVOtK/Y4AJjRx/wDSiSgbWBcscZqM2OCK6LjdtT31TFbbNB/
qLtwj4TzqUsd6Wf8Ev6eVVAq2N/QWPVuh5bNLb34AUw1Q59qsVZC/IAobTBQ3dik51xHGw/z6zUy
aRgYBJUoUmBC3pv75nuN8U70+6hiQXknzrsJ1NinJLbDJ829vbbNz3mxNrr2i9iNhn9qqnmDu97y
M7PGKE7zEC+/lEh3w463kdTXV4cb3DD0modQCdu3Ha0yrzDjSYOKeWoxgjzu1N2/EDimDkPnSSl2
A/1v5sgt5aRFdWIYQTQFaNraSZzafZu6Jk+PanPz/jHETnwYpSLh9YhKvQHdJLOC4Nwk2maUO6T6
2435l1Poq2WxdCJTa2Iws6jNYMra3u7CsPaq0Fw4j8etwH+xeWwSOOt6LAx0Tapc5YdUmbypVCBa
q2AjS0N8u+1+G0eLDn3iBkVjAMkuE+5bOWzaoivMIFJmsC7HleLVeTVxrGxEevRAQWQDKAT+yQ5J
9DmUhOQpQ+8eVVZpfhEWBRLvPA20jbVA7BeRF+UfZO3slKdWK2kJlnklaJL4Y2r0nZnxbpNNE5SK
C81DOlnPhAkykZHa6FA4qHKnkCJyKJB6PX35o1DmXvQXaPtwxUSsdAOAm3IvBXKtnTsz8paQxy25
8bZBhkp5BVEsQ4GOfVcLc5TrqFNMgQ5aj85BFpKOb6EIXSsbJOll7BHFal7KGNjKXaRWleVXVREP
+3yoBuUIrHGIIt5c18PvYRRGHunv2mGg3IKBGrCs4YWwquNZOAWD2itiAA3LahbcPJsOeA1++e1N
ZXBUVCihj44yNuv8KBKGeDPIPqYvHZM0di1JdjZr7px/WQQEE4S0mQESMKgprzjUhYjU81BkKkQr
K1za98kwchazds1rC3RLLy4SwCjUJFHi2hfFn6qKIVJenXwdmCgBDFqV6GbjFcpOitVVLM5dnra+
XHeHsBkK9EvI9wKjJ9i3gofeWC8H1mAERWMIvaMoeb2cKTO0QRRI6yuFDOZCdTAW3RYLMeHxd264
Guj8UFmCwjW0MdnYtPTaqOkCFOsHwbzTFo3YGN1+ABuC/OUPBMIWdOngcxDMwhTE9YraocuHfFBr
vxgwnTjFsbKXcqPlXB9by1EloOmAW4JLs6DQrq11YNkHJUhBf2gPUnearOmtHBrOc2/j+6AwDcwe
cHu47tlZiywbEYGTrPYhsHkeW9QNZJlTkthYCnqaBu2XUFlohcl0Z9VMxiUESbXcybWdp2HvoEIA
nYiFRxK1uRg88eDbtOv/yUN3cXZMKNkmjQwegkptwA0D6nQ7gSPcjuobeTQqfCCxR8wBEcGq1a9W
JMw1kAP5ERhWlz91qkZAumi1AKA6gbzNOcWIU47kdgGcPIkjSQDNXSgr7WEinaJ6kCeO3sVcqNFB
lBbNel4sQf3QhxHEpl2U4RGlhylY2JVi7PPDqFQYqiBRkiWc3sTGd0HFHpKq+CyAjbE6V8Sc06ZH
Ec6XVdQRY0E751MV2fK0cJ46G5+FUm3Cy0DZhK1j88i2EBKxF8Rg1ncCcEpiydM6XyeQNGjiy1Ol
MNpnvj6TmHTU2qop1SAqP6rBFnWnE1GxMf8AUMbJHtfhE6bApES7pYg3bOsPII8oktS89lWAa8Vy
ceYk8RLQXEY6702xUbKALVygyFGQ5aNDcL2sxBSGKekVNRAO9V/ht3TX7yHocxY1p3+bHGs/H6uf
YAwt3297+Noxrs3K12alVFmqEBjfwJLsfkzuBOGbkPLotTY6Y9QK4Acg41dpgnRtJZ8MqxLURQ2U
3vylpBjprSsrd1qiHBZVOCZ5+Jqq3bNC8m9FXLz2Y/HluIQfQFUyoehlgh6LSRv6ZFHILNZj0KSg
Q5Ok16zRBkcbFE6I3XJOtIjpLCkSBty91wvtwmwOBWAkAkl7Lw1fkTq8cRCeLADfiXv7021556Ut
xmPGSe7HFEwBQTQn3mi8K70PaCjELDl4SHqgrl+gCIAXa2JcZJy0SRpT4Nujsou8kIzHZFAwZAa0
YabJrwD5HtrFmvdSIb/eXuGWcyLTBU0VUjGkMcxtMg6hkYqWNQapQSynHdPC61I52g3ZnHm3TW1u
5oUpxkHUqR9D5IFS0GDSK8ZDIaufu6wP2oRXrqMlstV24q0NhUoITqMUf+0iiyWlpTmQ0C8sAI8E
BVhS1cTcqCw9J0PplrW4nySRl8xurg9oI+TnqMCuKAjb1DJzS8lLPxkTV5yGfY9w0tdOZpi72zu5
vgHgLkhlgJ6nnQmTOetNPbZkibTKV5fIHWSMjrU84qNNv7gwQX/Cxd2vLB2pdATLIKQsbGHt5NDw
Xfov35nXC6G/4sKKPpu1TKwQdyYejm68xJM7hkR3Qq3U/9WegfCSjuAhRjGm5ExI8ryPQ1/ISGpP
Sua3SsWxsbVpUJDHvDD6cDhVjIcbpBm0qbQsXySunCXnwfRnZfoXcfbSCFMfbhfDIhjHqYM0HM/Z
pH+AxhN5YBjxnk681TBZwNhCW1ado9DvlD/QsHba8rm2Fk6E3TqqF6tRmGi+KE2dCDLoQeWxfYu6
4hyXCXFxax1jbf6txWJqK1I2/4s75NIqE9ezOLbKQg4tv5YLd9LiPZGBOssO1Xg/ZzLH2NZpvTTG
BHeMzw7tUMMrQnHfQQc5L37cDgcbPSYTKJVPhncVo6UsNLdHokj0vq0+8VOArNe2NLudPYLGaz5I
qju83Ta46RmYigC+Ejo5q6StWyxN0vJFQZuJVMcljlJHlQryrOYaD4r4WWpjYzkGFf5ri0bdixCx
9OYQjqjb+vlfMMq/VDvlHdVM8mo4FR13k++qU/csuNZ36fi/LZI5zE1oGYXRCZY/yC9pmtvJ+M3s
K/t/M0KPx8XqTDq6nWjwDSvGJPM+kj9CnfP03Ux70U/GBQ/ACFJDJpRHopZ2UtpVmJwRHTQpMi95
zJ2GuE3ugbAb08eVYz1EHcK7d3t1m55/YZn60cXqKt3owWOMb1d04pMZZQ+hzOMK23TFCxOMe+SF
urQ9as4BSKPulxCT7ZKE5L7kod/p11654YUdxhvqGsP+AMABJ14tTiTkijdkUIO3hBcjhZKTYH6d
HQIJmYaJJwszh3i1sBVvpQ/Blx2lSgAxMUcwQTie/pSKcn/7E22+Gy7NMLlEJlMKKrRU/WE3e7qT
7ubUlvaDJ7vVvuFdKRtQANQ/wEIBtC/o1lBYuvaIGXRrIDToFB+UC9Ba1UGq4IQIVVA2cNNDt48f
dQ50acMHUZS2RFrJBECbrU3PQjPGaSKLgSE39hKeQe3EOcNrCQW8AIBrsMDVi6Y73uTXi4rKUTFy
rSr86BdeyyoCsK/XdvSzO1deeaxDW/2RPol3y31zr73xwHtb67s0zpzuvoukfC5MMVhAqSihFBCP
PKWdjTN2tT7mGJNcA2GdYA5BaL0W+s8mP4U88hAa55jjBYkLygsJpTJIsTN+kYEfTYsmEdwPGOKX
NHVXYHAaMtt4nB8wfIzU/Ynj9/SjrC2i1o+ZV8hrsBgYORe1Ompb2W+95hjqdvVtsvEkOcaHNhj/
xB4XukCXwBgEXgHtYsyz4K5m5/lVIRTatAS/iBKAY9khoH+ovOpXAwrRhDvxtPGgvDLGhCsDfB8V
ODgGoDP+09JU9jGQzLxFfZYAby2Kub+USLUScFOavnCYdvpf2ZPOgPfU+9aJDi2CCZ6UrrAXQXD4
XXZTj+wzHrBgK6RcLZVJUwHpFwRZb2ScvtlT3E5wBG/Z63b6FJ+zXRKET7ya1daNCqUUFQM2YOhH
sZdJWiXQYypiXcqQfo0OoWp3sV1/ZPvKy4/kyXipv8mv5F56KL3bPrtx1PGwpPTmyK8UtA2v40wD
FNwoKRMYaszEJvlspwJveGErlsGGil4hSOlwHpnMuCFyCXnjWvYbhOfRb47kjtLeolJ2Ks7aPfmF
iaUD5Jnu4+fbi9sIMngx4VYA0A9TJ2ybElQxgGvVmuEnyzEGQZGgP0LOwfnfjDCri8xUHbsqNHxZ
Cx0Mce+V3HocRR5fweaHulgLE80aETXmEPzE/jKZTqYYu9zoONfaxugC7VD+s1/MpSOSTuiiFs5Q
e/IJZ9xJ3Rz45gGECI2PW8Ajzr8poF7ZZO4aHfbypoBNEMKWdg8EJJ1w95sDgWuMv2VMa+zGc1l5
CicX/3w5s3HmcrXMFaRoy1yAms/A8JzodN9lx7BzEH6nP8EkCKls8zT6Zukkp9jVXTHQ9uaPDuj8
7/G5DvhcgzxXZc5hIRStrvU6XLVLj4Wk/yoW/b5Tpu+3nZX+Mes1o9GHXqtI1RWvj/uYz724yPIQ
5HlIbK1pfrWgCdXGGaRQIi8z23RZVEc+2RplkKxeG4sw+ZtQnjK/6Q237rOHXoo4fYvNbUPwAloK
9DkrikYpHgmKctYSWNYphHKimb/JCq9ButHBx7kABgE4UzRhVvw8QwpCZkGPRADbJMoxeF4OoWsB
2lYfh331zEsvNz/ShTnGMWNZH9qpWQzQP8/7MZlPkpqdBBBkuXEGlqXbHrF96C+sMS4x6KXZ9paw
BN0ufNR2yhk4xPslssl58CizJtWjdBqeCtnG2weFdnRPkbWgVaMyl3xXim2dS/oSDLM6pXYlDoqb
mQIueqUes3ctN6JTKc8yx1+2XBJNYQBxUE9b97mMUOvEOe5kX68epEa3zTbmXAcbWSfajv+1YDH3
eJ5GizzKaCJoZfqzUsW3qZwflqgHmQxGK225Sx9bo3q//RE3l4XpEAu5IFRx2BZxZwrd1IVJH5Rh
6hjqD5Mn+LpxzvASsVCHRq4AmACT+/WTAPV2S+2CZfbFsbNbUHq2oL778jIwYkPpnMAYtRYfz83R
1GRIafiiMaQ2yoQITVLMcYHNpVwYYfw9Edu+kBdd8gXr1DWDTerGCTueG2ycYQDTMUYjAvJC8XnX
sW9OtSkmRSvcl7qyB76ndNCUdIto9hYy/7m9bRtnCfglTNBgdzC+yfZb6h6TwoY5aj6p2g/S9dBu
H2tn6YazOPePJUTLOTFj0yAiItJVwG7xj+vFRU2vhyFpYbAb3rJKue/LxrALrfkxxICnjNPycnuF
G/4N2RMqXgWGkbVQqiZInYRnTgtMjwpBqT+xylPH+WwKMzcjTOBzIf+BJDT7drPCTIwSZWyDOLF1
YDZ1Z7wvn5ajdBB81S3+Lg4NhrEHJHDixi/zbvHAqPxoubyMaOv9A/Qe5nrQPMOUEvuom+ulFPWk
a/HOqo4RtBPHv8pO9dp9usud8GDso7fBV07xofDSk+Vypwuoa652AiT5KBFqVPmIyTRrqQxHxWpb
4NKnO3UC02b4thxyhxZ/Z9d4KTzxnN7PNsGAJG/YYOs2MgD3A8czJmSo+WvXqoGUU5t8HgNSgkfG
DvcgIntEZpK+hocFPC7LczHhPuI9v7aO66VZZs1gnZ7BbAmzVfej0Z4t6VcvSuCC59RNNy4HkO8B
l4avivc622cWwrEfSjlSocJxkiTyS6t2AokRgp5xhg+zlnAuo61zc2mP2U0j6bNSKhTRH6azCPWB
nMfhyzPA7Fs/RLqYq4vol5Ni18rTgLH+20d/62GMyAZiIfTmARpjQQgWkZK+KZThk6dNBv8DOLLN
zMv34M5xZlf7II9q6I4HbhGA/vbrcwBmL/pkNUDwhaIpk4a1nThCi1UjSIzExkbtAShuYUJZcfHA
V3rPm9FYuyD4BZGYYEQRQFEgyq49n0h1NzdFtvip6oF+2VUwIAy4jkOiiLOl648Gn0AbWwSoAzUj
FodXhykgFU3dBMkyJy/LJBpPZWbU+9sfbmM9OgbgRQz6YjhjBWJMhyntrTFvgs6o/Vlv7jHreZLS
6EWcEw7UYX2l02lqaBF/ElmgP3+9dRFpwcxRyDVYXgdX6l4hdmML8tfhi3SvwI2IIg1E89hbTxGk
nLRZvPi5pYISvvQiCfNBS8oFDNMvzTge1dGEmiY+EgqTjCeYWj2TRkH/oepiqHj8URZUfmVyp5C/
McYy5sayW6gRUqje7U+2UffCEi8sM/FCH8dGtJCk+KiUjt4E3LWLWQK3dXPZJb7oNigr8siVN8pD
mP1FfQgjLzL9F6bqQPveoy7XNUYlBtntvo/7ep/dL4Zt3nWevJPd5rF5Tp+lj4JLsbLlOBaQFdDl
sPBlWaRY3VaV0o1dGgAz4s7jvRk/xyC0vr2rG8cNFah/jNCDctGxwpkHI4gmpoEVlU9mZzzKy5dZ
vzFjcmmCSc+nQmrBfiUlQTN80yGf2+YppJ05kzu8dbBPtqnu0BSpQOM2ELxj0BBOH27v1FbIuFwG
c471OawMKe7ToCz+gC7akcMPXam8WufEi4075Wq/WIQAeLGlqEzgcksweqInHSyw0Zx76Ed5gye6
xKv25Bm4cV7/d915Bp4NIlwUU4en2upoL4uMSn4pGn58XHYNBDrGPaoJ5+Yg7cu79EnfEW8+h09c
u/QMXYUUigWTMIcABgFQ8rL4eyUKFSkprSKIj6IjO7pjvYcPlgP9env8jk/JI3ddI3AZg4yzQIFG
mIysAl2CW7+kfxSIf0eH+tfiFjvUF5zOq3SMVoKsCVm12+x541frL8zYZ1xpgeLSaPR9GcR36VHa
qY526D+SzM724d2AZ/guPKvgiHq3vt924XUCe2UYjHTXpz0xgCAGo0gRNBLIX4Bw9fufIzb4c9GD
dK+hjMp/NKwCGbUK1mDM6+N5vho3k/M8ToAWLgJR7I2dKfd/BaIs+3wOuXfEtim8kVA/gYYdOy4b
duY0lPps3Ku1sjOF/jgZzd1ozPeSIP6RS+mpEECcMhjfjWx67BTdrVHfadXsd7ksb3VjPHE2XN5y
bcyu0Ikn4MpZWoeymyMrXOBp1jcJLYwUXDsDmqTVS/lH+QCMzePYW+XwdKsv7NEweRHO83HKUy0Z
KV3M7LU22LKW97Bzw++SL4GugNKRpaf5tX+1QONtubetr2IwjCMTpRAZKoHDzhL1rTYTCwMhQTee
o8Swk4U32rXpwNQAfQ6JdCboen1QA0gFzByZn2Xx4Vh8m171h/khOaa+AoITYDrKzuYl21vrAnk9
VXzCh1y1u/UEbwgjq4vA6Jq7yNTcSis4W7dObrB3lzbob7j4cP2MsQBg7Q2gEvTT+KS9Rh6VJuy8
wq8f4sf0418tijKpUOKFdQ0oD80wHk198PU8QlkzduSUh/XZ2DcARPDHAx8KRexVKl+QaGrmFGJI
WmSbQur1arG77XKrSxm8wwodYkVjUsTHYXJCoiZjn02x7CtL5ihR7U6Jdhajxiui5qvPVWqKVmEg
fQjikc/KyMUXitsKoQ0Urn5NiGPUoCDLf9xezMZ+USUn3P5wbty1TK4pK2PRTJFBgkUsnEi+E9S3
2wYkerEwN+2VBcbLkkzBlEkZ50H0Sz0Vob3sQKByPzsZaBpi97c1uJDXqI/SL/XMb9FvxOYr4/T/
X2xgaVRpUoXi5AMCaUv5d4yn2KbOyQNX1T98pcs9ZAIEdFi1Oa0mydfL5X0QwT2RgOAsexTJz4jw
HHwj2poGhhMpQRAerSyII8oawJX0VvQhWeJhhOl9McgP9Mlf0Vk4AOGu2Z0ofLv9Dbec5NIm4yTq
rGFmc4KT9IKOTmDcW3ZapuRfOPulFcZR5iIOxzmPu0DLw70gTA+S0bu3F7J1dC9NMO7QDpU664MO
WWNBvl/SfaVOtqAN3xqD0znm7RjjEnOfQjSqhiFJfx8FcASNLecRtX4lwuvAhonk+T+M68wTp47r
XlDiQgS2RtpBTGyf7+XUzp+bgCJC+p0G6MIhD8zKw70rcR4m2+v7xziTzebJLI+EGtf7u25MbSht
8ta3/a3+McEkrO1MIDKfwYS8V0+SKx2a0M3wBj9E99Y9kLcOaPbm6kSTCk5GsxU0LnaWLTw1mtqP
UQ13b8y2sEfViOyp6I9dwq0s04PDxsZLS8xVEjfFkgp6OfkJsVVU2Muf0Wl8mE71gG8HInun40Rj
3tJo7ngRD+Vc6OUobkRfiDAK1ujJfT83T5WhcCIGzw4TMcZIr812wccT++dSa91R/b0MPKmTTScE
Rgc1O4kqLNMfcbGYbo57SY5wyED85fYTOAp0njDa5jouTDDnuIL+UzHJ9eSb5AMjfHYxPqvk++2g
xLPBHOScSN0CKoTJbzH/ZOjEluLuVGmc6LqV7QGI989uMUdWUfMk1XBZBPKj1HqQFcgRMwSvdpfR
zdrDApqRZMdrI6y7SCaK+pCJQaKkAAHLcvpUUS30BM1eIAWUXd3ay1E7SK8hHiU/+2drByUolz5/
ddva53+eBz8Hu5ApObV6aDltzo1EBBO2mBzSLQnZG9qq1+6iF6jW6LE2+JNkl3/Fk1ICWkNcEpgC
Kmvj76p2jMaOD8M+2YVO5f6LmsPVD2ApQ2qzThpxQZGFivlq4EuOXcFpwZC1gHGyP/DwPOvjQc2B
Zh56y+hdseV6Ma71qqhgLgGxgjH96Qivp7v2XPzRIlJHEIWiGckm23KjNcKQFoOv5n+n+E7NiN2D
dfr28ViDTcCQfCljwMQSSckyaYyolsLPwU0gZAIA1knZQ+sDYMfI5WF9V4tizNFtvYgqWZVmXdUn
2YPYPRda5RUyBP2q+MBZ1ep6Y8zQn3FhJm9JmtV9Z/iQbztaYLsjFkYtgPklcSbY2iDtlDrzhl5H
KpQ7urY4WljvYk2zl3q+r7vOs6Rhd/tHrX4TbRegXPL/KKmZ28GQlgQD0cIQTEpqj+GPpYodIv7M
VB6ae+Wa1BB0cCntpIjaAfNJJ7WtFI2E4C7LgbKE5tAxFMnAiXhbq8HdgPIAuEZw3Jm4qukVZDZG
MgZTvnQHA/kSdAUl0EOa6Bk0IeHN5m4tCkAXqG4h3uHFxlzm6MplmOYH9WpkmbYE6YGMTJwPtK5F
qAiiBh6CKF2iSs7WmgbFTHDRgTMn7ovzUoeN06NdGmMSo5XeGsVyqlo/LeO3pBfRLR5OZQuWFTEH
thsvHxccILcdZk0b+fl70JWBnAQ429iYWhgVwAN6Zgai+U3R8EvE2s/Fc0nAAZDYmTbcLalxrHRO
LF+dUdQQgCVBKwg9cdAeMmc0Rn+r6gim8yvg8fsqck1LcEZec3rtQLACFhC8jNG1w7m4PqIGBD2T
Ka2WoM+gxIih9apGzK4XT0l4RaY1qb8KxwG2GOg/BeUe9qWPbo+VaWEO9uhRVjypE0Da20h4kmOO
/LEwG+0ohakCXq5ChixPXkyngpTnCv9pDtvnaujPwIa9qxWqVMqo7Ke+/pmIOlTi+9g6QS1NdpV4
Ts9xPDW2pHPpJ9e+j58PNAqGgQFnRtX1eqtIrHXToCl4bmj5Ke+M16ptOakrzwSTvxCpUs2wTdCg
KP1unu0emo63vXnDq1CaQr+FMqQAbcVYmBsRtGdatwTK/NDr37rhWak5c6UbiwD/hoJGJtDXtOxy
vU/10iYkF+MlmKznGOqNHXdQZmMRmFQBFxVSHAwpsq1fyH6JQzO3AIDGT9YE1dDkockj7/ZObcQh
yHmAVAt9c4oPMpgDqPRVXIlCvwRNGZ70mTwBOOypc++2hXRfoDJh1eGx6g+y+aInmPgArGzotF1e
xM/GLPLu0vWa8WvgdQr9ORAxZloMxMgkKENES9D+1UobU6YKiJrnoGts5a+a2KndIaXT3kTOI586
9dXrDWSLl2aZgK8AKymN4CUK5iz/2QyS4ZVxczIKchjy+dz0ksC50dbdMsYic0GT3hyJFcF9Gjec
nf4lPMVO+Vg+W08YLDzJP9LW7p5oHe3L9BrUMFgvcO/grxV2AZKxQiWQEqFQqG15Ee1OGewQWctt
v6Ip+GpHcfxUIEyQVLJX6Kh1c2dpOOOznHjWVNzN6BRNVW9P4V06vI0Yj0+4JePNz3hhlNnUEeoU
UW4tc1Bb7UOjiK+dOdS21f7W4UDaEnIgT+sQgK0EIxFo7xBpVlTVaRlmJClTrLGErPdQQRDn+fYu
ru8tWEBxGhHAQHrOBuO+RH08HPGxzFqxNRSF+qSzwegPyS0eWHpzMRemmJBpRLLQ6wIWI8VPivye
cWd312PX1PMuLDCvNm2RqjAl4oxGrX4yDtMBWFtX3oHSGGq+vAbFelCTWjMpLx2ufBXcmNfxWZyS
eRQsXPkRWBDzbtwPeeviWburk3lXlvNdRjBf3mZeFsaOkH35yUZh52Dew+2AtGOVsjZgu8Ocao4v
18tOhq+WASF92zk2vhgA5iKuBloLAKDxeoVhUmTjmKpiIEBnO0VZUjb+3rawfrChtUNlU/GUAMWd
KjIHCkSJ/0fade1IriPLLxIgb14llWtTqu6e6TEvwpwxEmUpUf7rb3CAu1tF6RbR5+7TWTQwWaSS
yWRmZARzR2hVR17rhG3iHkia+61HQ2SHgbIoRxOE2AozT3S0vlpVepih4DKk6un+71jdCvxnwPuB
0OYDgWJ5CKQ4rJqYM0d6jrx4JK8GZnaIjOVgddi4FSA0eT8L2YMt7CepTYONpMBi1XAsu9fC+wKy
PQSv5HB/Ofwo3cRGGADcHCAJpA4ciXr74UavzMcsbpaopOUJrUp/nM2vsfOjGt2woc5en6y3+xZX
roKcHrAubhXdNGR2txbhpEgkcnRunKWY/Lauf7UDnmv3jaxTCW4FtFQG3BJ0buII9qAWLObceuDu
nsLQI77zmIHjeoCGdvmtejjKQU7rT3ZrUdhJAnq/UevZHFkdRGiKS6L8sK3Pad/t7y9tc/+uVsb/
fvXEbxJ71oHCQ9sExdyx9g0mCfRrD79dCP/7lYFUVxTVHooy8hQj0iaD+ovN3i13kjy3thdiIrny
wD4FYq9bO0WjxCSbEeWXiZEnQ6de6PVMxsv/f3jCf80Ij4jBzRZvQfcWEBVyVnfzuf/MBRoD/WT7
zqF7bXM//S4D5sjWJjg5xAaqUW9gNMd8QMDKUfUXncloi9bX2F8v/+/ahIuFxGDTU41qhperQfat
f7Zex6+ur0OYjn42X+873raD/8eYJeTDWTEtrdYqM7I1KA77PRrmp6wv+589FBM/uXrbsH/l6sDn
o/4BbjSx1rhkWpzWfY1dLPD5RuCLbJmyzSpN4xUGTi3HB/HBNyWcWoy1lZVG3TlyyFNTPRjKd0t9
qrRmhwrPx7cPgvBYCfIAcEwJeb0dd+BkNLQlKsoKOFNoKLCTApyY/WEA7d8lAcWtcbgi0o3bcwVy
C5tOjjZHnjk9Z+ZwrHtMWXiS07sVJUCc6gBCwImsRK00d0zMCj0tjP0Xy0Uf2NPSjvu0JJLbYsvp
8DTA3A0qYBwRfLuYPnb7oZq8GTRu6qnrrfd8rl+h/JT6E2slV/vWobUwEQHKGmiKreo/uCPVMqmR
smvaciz0ZlcVsuxh3S/hH+fKhhBcJzpOmLnP5miqIRCyc8u+ecu8rih9h8YNGoPEtXo3LOKuqF4d
3Uxnny5odvxSl8yFWDN1qvGUgwoN9dO6z/4U1QQYz31P3fy0QAGgEIaaAjbjds+VASDipSnnyGbW
105XfzUqfTM1mYDPRkbH94Jf08hwQIgmOCr026wUWsIT3p2gbz+YO4gzhPZTfXL3qq/Itbk21wXK
f67y6KxpPnl32V5q3JzmAeICGrpTFmhTkl17VF6m/jUjgfVX2kMmCrbpVyAug+wFkF5AXt3uZ9NU
Lmm6voiqkmoP8zR9ReojU/feXNyVEeHGmZS27SekPJFOvjBCfKv6Y3aSMy9biOAYUC1IbZDR4x1T
J581Mn8juSPJR9eIVn5A/rsOkRDLHLICrCUj6ixhdWLnES0M+7DURwMnBKPA+r7eu1mgXJqo/OlC
9CnFifFlolmbUefqBAhfzGxzgyyqgVg9GykA2PlbMpn7fKjOQNVJViyzJXw416XFpJb2HKEKenIN
qJKk5nOqWYGlpJUkLd50EhvFNTyiUGATc+/ZVlM62SjjNfEuVd8HR38oxkFSwNr0ElwKQJah6rwS
S9D1jjlFlRWAl8800K2nqVdkc82bC+EkkQiBG7W5EZSGiddCzDgnX9pqDI2W7icQG3w8EKLYiWkh
lFbRIBGTA7CXqcNsj1Eyql9JbltPXQsi9dlkpcQJ+Ee+fYZx1W4UPjHpiakkseeZ1PY4aG2TR3Hu
PmSO+ljYKM6PU0XDVne/5Z37uSWqpGy85XmYSsVMiAO3XUEO+yYD5faQjFFtk8fJiZ9dkjwPk7oH
67JkfZumkOMjy+fIU3Goh6mKsmilNURe+U1Bn15z4rBt/tBRRvu65Xy8xoJBEDBs44l5G2tHahmJ
0fIsK/6M2qm/KLKkm5998VNxrwNzFFfvE4vthJDJ0NNhjsrqgqG8IHUdaIGAHzgtfUygBB93wWtr
/NdcPcZi1SUYI1OXSB/ip5iwl6zPd26r/PP/MyMEIeISJXZHOkcUcJFDHadQxYHvv2dKK2Oo3jq6
qFJCzBQZKli3hEskL6qyMjIK7EZ7nj3ga+bRZn5OPt1f0ZYjoGNhQv0QmtZAUt5uXNKW1EUjHMxX
pP8xmEiwciWXdSy23BqUPnA4PHbA0Sd4W8sUUvdTmkMSPmhLc9+rjxgg83LZrNqWz6HxwvHoKNSs
aiaLDTZ1c4KeSZuU7w3qXdrI9h5NUNwYJ3VHqlbyWNkwyHMzbB/n9VphMCpPK0AVkeSR4/1otVeL
vKC9HZhJ6ZeLebj/pbZtoWqN+TAu/SmkgYMSm9UCYt/LOJB9PpMwNuKH3mL7uDH35uxJTtTGN0Os
xcHVQBmAxo4Q1POs1Io2xdJA7uvHJNllqeaP7bdxkAHxZJYEF+wdOtLW8bKIxa4/pM/m/NINJFBi
GfXTpiFUs1HpQhq9avMuKgPLXepkUGV9SdojmD2ee+MfdYiP97/Uxpnilc//2BG+FI3p7CiunUXZ
SJcpyGbw1WkY3pXNEGytBwgvMK8Cao8CqLBxXCZOVUEEedF0DPR0SWgAJzeRA5UqIK2hBnAFsIjg
/Yo6FCj5hROsNpOOGrKJETWao7NITC3VwnKwPGjO1mY1nEDkA7ZISAqRl74223nXOIveHcapGS4f
310X8wVgOUbNdzXxo8dKU+cMitaN21uhNWN83SzT/X0j660FIIBDcXhgxM0vrLeucxOjS3oe6cwo
et9BnfRHsXjNuW2maQnseDHp7r7JdcDnBI4wykcOQE7Gz//VFVb0KfVyPc8ulpL7M9BcU2/4kzVL
zvW6jYkqL3oriFcGMkNs4q0dt8Ol7I1VdnGzN7Ogn7MSanJGywJikm/UJM+l/qvs3OdBN/DMbsu3
tiYU+KdC9e0UY4Jjc+i0PmDLz/vr36hA4ocZAJvBv9CcFwOcMxeYGlXT7NKw5OQo6JrVX8s5CZx8
gWxfPvxUOgOMD64bziAds4ruMrMvdTd2gWkSJVQU58PvODQXAPXnEddC/iyEQBD/NdmY6FO0xOPo
Vy0wD1QrJZ62/uwoQSGZRdnEAspFxDtXqjvnLQBRUdeDFi7tL7PVHxVT9nxaxySYQSKGGh6e19jo
26+OHsmUmjEtoiKHcEJn0/fCNZUPuzC6cWDkwR3PtTXEpg9u+QRioChCsiU7xSkNoS27y1PZ2NnW
loEszEPpBQRDq+/CmBdjKgJjZ3YRY5ZP85kDlEEm8cdNK2DxUv9KN61ui7ZI6xrZRBHN3hdzMH3A
gPxhcCVvp3WgwZYZKHZynkXVE+eZxrhsh64ZpqizvYfGI5o/Nc2Ls2h/SrWzJWd/ywk4IhVaaZhd
MMQGaz/HE3AGqCRlM8iMNKWpfmMIzZABDNeZCtbk4Nt4jgMmerGEy9TGczpQE0SO8WqYaFmMx5Lh
ABlZAAKQf7Mm+ACaV+gdY123ju11lr5QY56jYcyfnMzeac3y+35k2vIEPMcw+g+UFdhbhbMDqKjr
LS5quO5MHqlp75fKehzceXffzNbX4YcTZL6gv1wRYbiYYBvLosgjO+8t8Aopv4jbNf8i3FwbEXOT
PmaORVukdXHLa6bVgaWkCnERSNLVjXCOuMlbBjbK+SgMCPcZW7qxnwegufRD96T+YMHyOBxRO3xx
HjDT/kCi4iBDEGzt4LVJ4Wrrgb2aMlYtF099G8YfSyYp2WyUYpHn4yUDMiTcUauSb06JaXnZMl+y
EzlzNiBeiqU75XnadS+KFBHBf+/tGxrmoLMA5SCU9FcqH1ZP58lULRqlrXVoO4MGS9zMQaEXaEAD
kujXOmBsbOxk5YGNfA9PQZS/eMkDPF4ikK1zWhCV0oHiVCl1UC1lPAHapTeFX1S682Vcsv6hGx3r
rc8XEvs5lEECNmj/ItKjrARSd5DjARKo8+h5lRMtzGq9pvKmy1AEZfpHK74svYR9YeNwo/yGPIhr
tK3fpvpkWq3VIeugTIv9dmjCITOB5FLLj0KPkKVz9DBeb4C3YGjxdi1T54x2ObHuslj2hZDkE3UN
SaVqvRYkrB4yILwSAYO2+N+vtmtqcrf1VDc+F+Zo9fuk8ko7SKeGZAE0BqgmubtWxw10XMgq+OsX
SStGcm/NjXbNkjYfq0uiPRf416dUVkRaBxGQMeLAIWKB/wvcR4IJa+nnDlOD5YUV4QjOQn98t0HV
Oxz1t5LtlO/FudpVB+3bByMxrAL2xNnu+dCOeKcMejaBL9GoLooeTMsfe5bSFvAwe3Oy/1pAsRSl
vr/Pqtutm42xUb14Ms6z0pk7Wk2/kpriPBcA/fdIjQ/2aGV+SzSQUTLzy1RooL111PhUg1xP8hn5
DXnzW0DE4YH8wwVc30TyJjgmaXR30pUyjzRi+lRZPrUQWgFPl+8uil/FUMe0f7F+kdwP68QHVv9K
IuIRAocVfBVC2a1OsoVebAtmc1I/T7P97Fnt90knp/vfcyOcwRg/Engy4n8iJyFNan00e728tHH7
adGq3UjKh9wAkq0ogzQ3fJRC/QyP2WySKURsrvPKtODBLlqTCYEiwGVKQfls4GnXH7vKhAqc5Gbf
NAQEGwI2rtzV3aTGM1KxMY8xnZDtHeLtpq58nEbDT6teknNtxBmU+h0U2FDL81b9kdxuNeaNGUhL
dc0M3MWpfSjWM8hOlZKTKLPEffcqorUtzXWSePWl9+ZfXZO+1drwgm6KdARgdSA5vyAYwjjHGrCh
YvOxHWhV9C3zIiUBIUPp7sq+3BVt8eYOz1kcQ/V52bX5C8XQB2TYj9n4uVdqKJ5XQ5DjrW7EbbiY
yZ5BPshZBp+xYu9UQ6jLGF24uwiHFb8T2SESa0DZRZi86g3pAAm16jIaVhIY6YDhEu9JHeNHKI8c
1DmWHJ2VV3EUO4gPgT0GpzEKFLcfQIGeZeqyPD5nidYGLNGPacJ24zx+gxxlLIlEq699a+zvMb76
2qnatmOOVsKZETMovcdlNENdDT8aDAQrQjrfMMWDlEVWXaCoeciZ+6CM9Z9OoY85qx+qWtuBDfiH
lWi7fJGxV6xvTFTrXDxaDWwpmjxCWcmaUy9JMs+KDPgNaB1RHvv4Ft5YEBbn4FMVbQJBGiOOZtLu
PR3TrLUk1Gx8J8ARwLtrgXQHCxGcwnZBnU0Kz44sJz/o04mZCjSxZeO//F+5cXUbm/UfK0DN3rpe
npE4H4FPPE8eyAn8QUW7PsvM2ENhKKH1vvBqZoadZdYM6L64vEx1LAOirFcK1B0YbhAcUJcCwOb2
N2RlTgc9LtILGxYjiFu0nNv0E5ubdnffK1eeAWlxvJp5v8zlurfCJdz0ta3ENAOvSb281Mr4aLsf
nq0UTPC1Xp0uiIMW1MmJfiasCLTGDpb2iVblxxeCiXDkoRhK5YUzHmivrCRUA700aOvOOW3GUI1d
HZW51PuoBwKwdW3FuLVCswlYEceaz3rc73LLCDDai27Ph0GkUPDByxXtc4wxQl1KeFCmqqWAlBk0
vKPzdaQvU/rRN4Hw7wsHyWsXRnuz1s75UPqYyex9tWGyc7ThWkAYANCjYWDPwbTw7V4p8US72UvA
kMKeaFeGeSfrVa7TdE695aE7jsiGGrYoC6hlGj50ZtSRFdVnMzCO6d6F5lF+sh7+jraHxUGReMDG
qnglC1zWyOr4xMrtqvTKVsEOWajnxZj2zVLsalNGlbi5LKQwvG/JH8JiST42geT0ymQ49w/JDyXi
GgwoY/jeLk79+K14bV/VYyp5j67r89jLa6OCz5nLVOmDMjXoKeZhX3RHizLfZh2kj5603jouvYl+
xBPAsv5Uur5dJH4/1fsEsxJqF2MktfoyyUaD1nwnf38Un+5CaRdKdYIPFcxRMzexqwhjplDMfLYf
2Jlr3z5Oj9Z5jty37n36MQ9BuSd72Y7wf/vmHuC2PUfHbCDq1tAgu/3StAcTskk45a5lj16Q2531
Ay3tWgudHnQaktx2y690G3VyXk9cE45ZbBoWTmp2tit6Iik9alR2INeDLlgRSpWoWQLnioaucKsw
N83s0dXKv3jk/FhEOSBbzqE4VofmeP9e4f+UsHm8dIQpAmhCrytWGUG1cekR9BUv8iYzQOMnNOIi
6PNP9w2tOQ5RAEC6j+sLB5KTEtx+Jo8phqnnOuNsrbETcm7kZAdYbWn68SdUVXbVK5qhUx8mri9j
bV1/NNiGb+DVA6TkCqLTzU3KGs2AKhmmy93xoap+3l+dzIBwq1UQlqbdhEGocqgD2rzX9Ot9A2sn
v12B4OR2MnvuoNI+auxPaj/uFPWkL6PEGWSr4H+/upup3jMy9YA8j9VvY/y11G/3F7Hh2HwVvPyE
qLzuYSqssSu1dtiZNmE2Gw80N31bHXyiu4FpKCBpQ+jwSmC6QeRr05d/Y54DWXCs4PBilIKoC3hv
zKYHKNLxk8f+4J5MThN/ag8ypNa2u1/ZEs4wqdRpYorFzuiUhhAFnU70TQHrXWhG1Y/Yd/f2F/oZ
LfmTZI3cEW4PNLb4yq5QT/Co1UAHr+0j401/SI7OY/3ZvbgY/n9tvhHcszIl1E2fQW+SVyzB1SoS
nudOh7Sazu4ZNPx+PJ2XMpc8WdZVdR45rkwIblklPekXoAXPjok+3vKWakak20agWXOY9sTXB5CO
YIla1QRGYQaV5+wXzZVgef4GqPXO/nelYgADfUQ1GbEaTTlrrHDSoTsIIo5ZnQKz97R8r6QY4w9q
3eyUXdbHXRt4sZOUl5gVs3bSvFqzd602p/lPTx2JfSyG1oYk7lhWJ6IrUxZ2yTiTYB7mRnusp6F/
7+3J7B4Ge+nUzwbLsGZLTyBe0fWjHe88CPguwX3/2YwzV3stuK3qYaZsihEpl+y7SX9Q8Hh1sySr
ldkQXDQvx7KvuqqP+iR5ahgw3EafoQ6VLanEdTacE28MAOSAGsf1Jkpej3WVM72cnGhpj2Oc4975
8JQIKMivLQj7hW/dT42D/ep1FLkSF0wx1O+6DyOOBTPClpG5bPqxwuU5diSY1NeqyX2veL//7WW7
JWSWttd7ZpXbUzQrw1dKpyfVlNGwbHx6tElBmanyrBwVgtsbxoUcPbJmbFcTX5rKQe3xCPCfxIc3
13FlRFgHXp5xAjLELlKM17E9ZwCo3d8o/iuFSHCzCuFtAfJAkrLS66K6rQ9uP+8rpf1F5+WX3Xh7
Nuj7++Y23hmo5+HCRJ/PwetfxE10ueEqXmxN4OlS/8yLz+VykDRZL1qg+2Xq2/vpN4lkSdPWtzI5
rynnd1pjujodWjwZ6gARLup0Lo5t1gdNY0v2ctMKMk8dsCYUoEVIs7sMalM0gxWhlDgcGowmP9Wx
1+z1mtmyu1Hf+G6miZqRYaNN74jTrKM5xdRGgxuKge7BCLM9aFXNcN67e/psnufX+59tyw2vrfGb
+iqbmlIAdBdiQCMcV2KjJb6nZ+G/MIFyIe5H5NaeiNpp1NG2B6dmZ0h1e680VezpgQyJMx0+asfl
2HasBkNX6G0LS1FnBlG5PmvOtOyPplvtkiT+8i9MIC6AM5eLaYkgCovkQH+3uhl1GXrWiZ48ZuTD
k2meyyf3MXMOCJINburbL9K2WZGmRlWfbVM5mL3zkBaJ5G5bz5Ii8KAi/p9Pwn3w6qsXkznE7rBY
UXain+h+ACVCHzoPSZCHVSAbiZJaE1aUt103LjOsAXsU4hICZ6AaaVz86Vg9y/gCt8IeDg9mKzBv
jtaCEPZqAjWyZo4tkMXjoVgTf4C4TZp1Ad5WwSDj0t0KDCDIQNcRFDaosApLa2dHHxvb6SJkVb5h
QW8I7XdM9t13u601XVvhh/jqc1n5NDJEjPaszLrn9wb5JyHqH7DTf1Un5U21AXj/FwY1PH54uQ1t
caEAj9SrbRpK4B/KdzL9sCrNB94mtOlXK5YEIJ57iNeUdWVKcEWl1pa2L3Gfk4QW0JFW82NOJ+Ml
TvX51DVz8/P+0ja/GLDnmPPB+26FUI1xXzgsc7tzybr8yWtmOwQDWfqdouUQ3De1FVvRF/+PKeGK
z1Ozb7whx4NeQ41/cYzhECeFI7l4NzcQdOXQBQKMGoNFt86RxXXW5V2FUpZZhvGS74zZ9hfT/WIb
P+6vZ3PrriwJ66l01KsBaGdnzMz5avzuaZ+S+fd9G3/heyt/QJGFt/MxPC3SfS7ATFNPQ7BgO3tH
a3+6VKflU38oQuW1+9SgHGOH455L2BoPfPZd3YNvc8dFRixEr0SupcN9ffWDUDRETwNr10TF4yGr
sewlsREry1cCZgku29aH5S/zKHuP89i0MoVmEVIMlNTwH7efcljMTImHBDPwQ1W+Vk4xPipj4xxH
tSEny6Fs19n277aerINZ6frn+1u/6a58XhaBE2Qa4s57gA5pbdKwc+mAPVhPs5cu19/v21jPROPm
4V3q/zUi+FBfDHrRoiMBzmkDiSI4KSsfFA1OoHyv03Aqw5L6LZRigCO5b3lrb9Hk56hsEPKBafd2
b43G7IaqUa0I1JE6hMAVSErbSdm9F9ZSB07p2a9eXHVfEzJ5BJ2lwk5393/BxtohFMMlBbgouL6C
/HZobnP+Pgq1hPYEHeQ09CCXoHwHuXeQaD4oMZ5k493r4HBrUrg5lCIrKAXpy5lm9HvsjT9mdwlB
6/ilmQ1JtNuqgIDtENP0GBvhhC+C9+aKRfPEQbgbAwVl7dpPA0zbuN8A7KPVDhNz+K6/zX/ztoU9
DJUDWqgD/nb7XU1IXS/auLRnjwyeD7Tza1FmP9satI73P9/WJQyEO8pHoHJEu1iIs7aFaZgG8NYz
m6AGZSo+8Lr+wMCUpv4as0/3jfFjIEYCvKbAfAxVGNgTvNXLwNRDJ2ZEhvmzTL5YM4j+mnOXLUEH
MU3PkzW/1n4CbUzgpkCpqkJDSezpe+BPYsZYt2e7dcMssZbLRNEGA/rmNGrF2/3Fbd0jGGxDNwRY
OEwN8L9fpTPEzgwXdOh4c2hx6GaPSYaGVFEd71vZCmdcm4k/B6ACKAbTaoLcFbq7ZqQ2XQiVtDB1
qcTE5q5hEgUjKEDTAot+u5BlyisLhSgzYgwle12ZUe0rvs+1ZuH/pGn4bxb0X2vGrbUKg+MmMWc9
cotce1IzJ/3ZaqOMwXdz2zjiHU8cTI6II5vjZOWENHN7No2+r4IpGcrlAAW/3DvdX87aC25Dk+AF
FbNix03gBbT9Oi1P7nyxJomJjVI+twGBAws4YEhPCsdI14gH5JUVn8dU92vPQkEijZlPCvMRHBuv
Lul2WqU92ou9G5TixSCy+27TQwCHwGue9/pN4ZtZJq1AooCRq9gFpaXRKxfissPiVereSGoZlnUN
EcTtijE6THFCMQQofOF2tbouKxXNjs9p6uwLbQoN1BJN5buxdKHhUj+dtUeQmPt2I5kyWn9M3Kg8
dHCsKWKjcBLczG1Ut9GgSjmp7c5yOuO1BcjrJVPUTjI6txWHr00JW6pqiZfnHQQwPdapYNFjoZdM
kz+nlu53Rv8pRnJx31O3jsTf6j56kLhlRGqirtG6Mhus5lxweQDoQx2hdi3rmPMdEiM+eIk4PyZw
4uip3p5ug2H7XCUG7NkrwyGuwx6F+3j5WtZaBAGiyvrU0Ben0i621x4q2bTn5vdD3QEYZRAtrOi0
2VwmSQ8Wq7OWevFlLifwZTXdeOz0pJQcys3dvDLF/34V/c1cAU7VNpuzHSOLzrMQdA73v9fmYgDg
4HkWcP8iSN0wkqWeqqo5G2DJPDqsbnZJrhUPA/PSj4LVceC8K1NCEKsxNALe5YWeDaW3DvOcuWHV
mdapBeg0vL+qjX2D6CtGftEKR3VYzD80wkDpsbjNOdez9p86G5xLkeiydGojYGH4HJO4qG8BOC4y
HqRkLjAW2jZnJ0vVYC4SFmpDNvwGlmPe6QbadpK0aqtjBYY7DCQBQ8577sJ5bi2sZOla1NT25Xt8
qPZZWLBgGvbkt3N2oKdo/qx/1idem8p+5yrarn5zbP4poypwfn18i+E26P6CXhXFfyHF0zu7csYR
B501zufSSA5zNcu6PfwcC+ccxwvCkUjvOBO7ECnTJksye0mbc9XGh7j7y8Wd61/gpQCsN9NY74pm
nog/Ll3ydn95G5ETcDOkQhB+wgcWgWB91k1TnqJAWuPIWVaEp3ZgY6bNKU4twA73ja0PIV6wwGtx
/TkD1GHiyfBYj7EAwkA/A7FnL33sEvJsj7JW4PpUoOgLPkueS0LjTvSeZdZKWpG6OfdK/INNoNDS
IG5wfynrM4EsguNPHIy+AF4thOaeanoaK9zGOB88ojOfJmmH0WbtezxSPbhvbb1xt9aEnIXp7bzk
ZGzO0xgbxwZxORowPrFLSqLt7ptaO8SNKVGztWeFpip6Y4KgzDmwykbfuvCz9r2nDTgMFEmOsPWp
rrbREN6HhoKnC5R747OH/wqqDPmIlnw89t8uSTxeRGtZ3RVoAsTZV80r/pjJ9JzryYevGJjhHLhA
u4K6QAyTHgq/cU5ynGL1j+LZqIYBjVrJXGHT8a6sCPFodM3GqVPSgkawOJGkCCoyBmY27hwlPtx3
hXVYul2Q4ONpa7Cpz7Bv9fxDy19GnQVG/mZNdWAMbx7enPfNbXqebpgY4EVHCCM0t0nAWBAC1ruR
nk1ip3ujtRsgOrNY8UGfUc6QHAUzkZKAmea+2c2zxRWxLc5Is5odthJqjKzF7dY0xZlaceVTUO1k
Lfn5/7IjHix98pSychfc1Rl1Pg8GUU9ThjGodDImSS9n81ThGsGNxeuGYtcLW8cWw27g8EWQFaNv
pbIba/NbYfgVMRA1gpViSK91erdQakIqox2DzrEunlY90bk7YlznK60TKZZm0+9RY0EigotDF1tg
YP5PSifGM2YMtK9LGTiPEKA9Vv8YL+NeC4x3mgRoU73KWkcys4JTKnqqt/BVQAs8+2kanQdG2ClZ
jLeG5DIal41NdVEpA7wLg+wY1hGuxz6xZleZqBGNpTvuGmb3e21wx8gcLP29tLX616K2sSRqbZTo
UMS+ssp34Cr3BhQHLBMeMaJhD3WgkL1Mj/YJxP/BHJKf86MiyY43fPPGHN+EK3MqOmFqX1J6xoC7
n+uPS6lL4sjGixcr+it5giBir8jUshRTFCSm1t+aKkXuOPj93nnoDo7k2bIBaUbhVgeyCgUr0LaJ
HBfKBCr0ruOKMUVAT6CgO+qK34yBoe6Mg7rX/Twsfjun+ovZBtOH37wYh+XUuHh/ohUhlufabqQl
zkN9tub5u42+sz/Y1DxaC/lHQyG3yHSZguHGWYBFZFV8oBJHUcjKO3MY9L5vxyjVGifsnfzYLNk3
CyO5Dw7rJXu7EZaxMgBfUUFAHBOfNpkT60PuYUgmq5RdT36WgDwwXRZWtrwROk5obMBf1iBAx5lA
PTWaWmTb/c4BYVKdyRh3thaCGQtMmKG8j6xAyN1IUlZEUfI2qoZiN+buxSvcByvzfty/XjZXghkF
C4k1FwwXMqnRVUjfqIp3tqa3XvlZk2/3//2t4ISmL6YwcVOiJCB8fIS+dq7jJD4DtQFQpt29TFnz
yobexzxxWLXN4b69jfVgFJNz7YOqC8RWQtJGoGHpQB7EOttzUNV20HiyYc9tC6aOSRiQu6yokCpP
ne159rxzvtAHV2k6PzWXr/dXsXFkkBK6nAEH/ctVTpiBVTEv9Lg8K2OhocFEH2Z3dP20dR8o2G9l
kY9/hNuHJCpuePog+wTJ4oqghCYk1gtaQsooVAOP+OyQ7jFavudP5fZ7IqfU3drDa4PCVxqXKm+c
GAbZDuybGGC75JzDNwQYfkAHq8WdLHtEykwKjmjmjlPofWmch4KcqoSeLKWS+N4GOoXvo8eDHNLR
FfcKK6s4VnMDVOcP/Y4cm0P72O76kIvOyzdxa0GIQeCdBrKCp2y3N2JMzA4sXI4a2UDEWWpIQY/1
cS+8tiB8JWNK0jSeYv3MtJehexv6X0ZxbFIZ8GVrIaheYAQUE9QorQtzjUMd97rSqeSc1D9HyJj7
JlJryVL+PqxvXRxqAaDfgd4HxppX9JFdRywlLqA0wl1cG/xqn76B7Zj45XH+nbxAeuGBHPraj/0k
oAd3F58xmm7+w6//JFB9si+/3N/c9Svp5geJ+pvUUimEEkpy7tnSPJtu4XY7lRl14ysg+MDckkfV
Xy3pFNt3iwEN7fvmN3zVAw4I2SJQlhucvmmXajoIkJRn+0XbW0/QQgl+ToH1J0PyIUt41uGMP84w
3oMcAEODYhV1VtMZbJ2e8uz16ZOXNM+uswAR0LzmXSxBrW90xm9tCdnwbFelNzppcoas2R6+WoVk
BxyifjF9dd9ckt6fj4usobuRDd9aFbLhoVsGE1Wp5Aw23NZX/CKcHnMUHAvbNwIuDCp7YGzkkLcW
+cV7lRDnecM0M88SCPX6U6jvqjB5MKEgWwfdUQMqH6Fb9zEC6IXqq8R11tfFrWnhgW9CI9jSayzW
/bzs1Xd24EAWeuwguHrScVRkoVvmPmIqxFKLmY2tPKPRGzZ5/jvR2T8TMb9Muv1+f20bp/LaUz0h
FqEJmgILlyfn3AFsxFooaD90FtffWNuToJzj4ei0hZn4KJ84koggcyJPiOhF19mK5WBfzcP4bh3r
IA+MFxcBSffTXbKXsUNtDDGiRA4gMohaAaZdZzJN7pldlegR+eO+zH+0p+Yl/+69Kj/ypwoSyPR1
eO1+/+mPUsPr3BaGocqEySSQGa1eWpTWlUbqDnfxHju9BMmRHfLDnITk1O3YCWRYb04oe4ZsGwXY
Fu0Im3fybw9MPDTMqWc8ujCrjwH5pNrNWT/4jq0c7/sQd0fxqgFZFIdyglB61eOj2Qyh6Xkm+IzJ
0XjMD/lJ22UPMoTX+toE5hB9aMBjgBcAVPl2PSkG/YGdabRI6b56+uAbjQwrurVj2CeANnFRaKvR
dWZkDc0yG1no8Jgnn5pew+jR/v5mbd1DvE3IRaHRal6xXKoZ+KKNSlWBUe936i4NeDBR37xDva+k
Q9KbLn9tTcgCF0gtZQkK7fg28w5IGNv2+wOGjw52aEcYrUq+Tef6bX4EoUp2kCGoNjAEHjRPkNRj
R4EmEWFNWpXMc7loalRkYBayQJHiJfsaQut5QnalGxmsDjxl9EvDekuVVlLe2wijkKvBG5xLkPFp
3luHadFymJ180DDP9d3AzPvwP5x92ZKcurbtFxGB6HkFsquGTJftcrleiOWORiBA9Hz9Haob57hS
cJIox9p7x14vNVNiSprNGGPaX3j+TSnq3e1PuuKYWBq4whYaRPaCn5zVWYeKrFaE6E4Tr8SgM9ME
CvC2kRWOCCRbodgOVWGkSAuIYTeScrDaUnzJ+Oj+4JjN9DU99D40FgLnWH5OXiEbulGEWjnZVzal
HYRObNuMSuaEtADcKFUrMUQ0xXufQPqlmPvZZ1Sl/mBWYKdD6WprzWs7+37N0kOYJKlrUIelSJvI
XqUemYPmoPip3xdIMjQPTGKSbV6ca0f0/bIXATpjfCwVtwc9uw/moNgRDyp/R/NAdvyrs+E96x8W
9DUhp4QWoy0tsh9qqiPFtsNy1780Q0D2FeYc79p79ZcaB82J3ZXu3g22DufK6UDFGwPFVCHvt+j0
u04cVQMq16EzvDIM+KK1l5HHdPq14bcrEQYm1wDXiJKYmE0kXdtIfM1hNETctkMiEuT7YscemhBD
sQ/FgRzG3FNyzzriwQ+2hMVX7nPkP3iacNlCynlx/USGOraKAnWNyPgJ8TTqm9XsK0PTbnxDEXtK
L6CAyaHgB9YbyCHSU5tWIzPiyCHoO94jJzuR6WnU45NmvGpzH9ze0IUtqOIIPLUuoC4YKyW+67s4
uCUOm52kgioO4SxoqnLHXVfZDS29h9bKfaENL7cNLg6hZFAKvGO1JeXkuPmFKGBnNIweWap/vW1j
8aWEDdHghDcC4CxX5bp8KFHGauilql2E8BS08WSYdU/Nk9NtS6urAcMOF+lbiVYOeM2UIASk8VnX
Ll28a9rPt//++kr+/n0ppjX1UWF6Ucbnej5Wohds75P5w/xEbBfCExxaYKLx/yV/G+KuaMzZKS4s
zh+MuffVujva+qdqdjH7ufI/viQHqCPMghJECbnfQtkk+FZ6camgYGdQAEmIX8QbHrC4jnA94E/j
sAKLAPiRFKh0RVlFY+zY4eyS/quNSP2p72JIPNfm+Kjhjf1+e1Fb9qRryRx51TpJHV9YOVWeY1VA
WfS28xjZxbzv4+bnbXMrbgECnw1uJ64hZ4GobbVB73Irs84UrfupR6mF9l4OOdXbZla8G8gjvCPA
nwL9vCBcYAlVklr1xSgU7dUe51TzJtY3W7nFyu5BTxFipphPYmNIqeTl0TBlkAvgynmIm2YXV9Wd
WmVFwG0k4OO81eNYrkoI/bxlUJgMhsKKdOWxVhuZy0G0jz/lpLjv6q1AZ5mKAtXz3oTkDp2lZWYR
QVYPNK2f2UU/Fo/aie/SL8SvL9VhK8NfXRFwRACcov0MWabrFTkOb6tUy9mltlCyMephh/Rma3Dc
0ucACoMBVBpFaCGjuGcc3FofxhLyrOY+xjg9fywKdCwT88dHvU4ohxrIaIAZR7Ip3alTqmLisKVF
CICze7dDnGaoh9smluUfwasBQxr1Wciy4v9f7xjF4+AynjcXzFo09YCb0Jt6JMwFhmjIlejzRCF9
qPfE/DLZbVP5Stp6Q30BrxkFxr705rp+1Kt8p+R5bHvu2E6HaCS02TiAK3sueChokkFACDVq6cMq
GEYmiIFRmBY0oJn1tciT+z5tv9zeji0zUmCelkOJcTA6ukzRHXh/uwR1N8JN/7aVFS8VS0HdAnAC
EICkyNTMFNMt9b66ZDpA88MjU7QNeNhSRUV81r8m5PpTHI9qAk5NdVHv2Jf4vx6RYYH5hsUBIwdz
MBu84QSe2o+toHt1/zD/Arh2AAkNGZY2st7QprnkF53uUZrxXDZhGvxWh13sz1VYKOhoGEQENVGC
5vciVONp0iLoMcMG8ynuoSNoaHs2AXV7AJer6vZp1jRJMEGxkZyiOcJQDcVAJWXDJdfuNnDikAkj
7BHIK+lusxRAVWM7R4v4ZL50n/I3Fh54jlAt3XFf2aT9rbjNlT2x+e8iVAStnI55GYV4o44A+N7H
SbbVkF75gFc2pCiYJYzOuHNcIJHmwYeAKThTELmboQ6mDJ9vHwNxZuXP+H7/pDPdQ/OqJb1qnSOl
oQEh0Q69iocxZ3/6yPBmQpWNwsWa36DChTF3UH9HmC+dO6PNGLSJSxuy72C3FVCcZReqd0Fv/4jo
L7WG1Lo7vt5e5PJFR4L+16Z8EKOesajLO2Dos7bYsySxPmWFNRzVOWW7IjIgA/1hgyD4og2PsRfI
Z2SF+VxRRMaW0ktr08zA2jh9bXJLGT3qTmrtzZHebg0qXPFMDClEuouFIiF1tWvPTNpiVJKK0ota
M4o6d8c8p+ffby9sxTUBNRGy5ZixgVKf5P64bRodlI78Mtanif/X0HLfJe7G7i1rFALOooGIDaiw
yJgkKzWS7QYRiyNKysfGp59Qnzm0d12QHKtDujVkY+UIIDdDlQv6HWhryeSYymxY1bqMhBi1oWWH
Cghl5zVX1c72y7modJ8mrZUeMWBN/3F7N5eWwQASlyTmTgGuLL/744hZByhvx5fc5k9uMbgHO2XQ
gTXHX4DUmT7X2a/bFpcnQVgE+QGcSNTNZcdE+ZkXKZ+VM++znR6h/pNEkPcwg1RnG7DepasgTnin
Lit9xAhKwKVuzdHZMcbYaws6BZ3JBOfTcPa3V7UsMwElBD1dZNnA4cE9pZDBwAT5mFIzufT76JD9
rP2iBB7WMxhmsnj5fxx8cP7biEDo2nLVRQUIQ41A5oC7vs3ulMnRRlkOdUzgqvnD9NT/bHv0Cxs/
2avf06/R3uhgHcoPPpSouuOW/OES5PZmHJ1YA14rJLOvj7wV085JNBg3DuODfuyPuLF9BBWbgnBL
R8XLaonhaPqbt0qX9oTRxcaoEDA/EZKWRY5eO/Nz55LN9l1U7m5/zaWPwpiYcWjCRcUIz+tVTYBo
zabd00vuooHPxlOhj8cpte+dfyj/oLODIUsoOeFKA8zs2hS1yFwamUPOLpry+0g1ge3Igd27vaDl
SQAEF0IgokGGHpItLUido6JXmtaElg4ushTDz8rPtbN1CFa2DQQgdHYgEAR4rMyeVSGBrM0JNc9u
E6chHZN9l7p/yiL6VDJlC3GwbgxOD6w2GBYyDJDWjGhtndNLwzKv56U3QUi0r/t7Fm/RA9Z2D2xg
CN5gYcgoJd/rWeOaSHvMc146fjar35TM9eO2fv74R8KlCGcw3oR+pY80UNaUGZ+SC2gyFyCaCy9v
4n3cka3Zk0T84OuQS0CXwUwRottIzaVTizvfmAYEzKGQvbH3+r37A5Jr5egR0FCzQPF7HxOuA614
rBAvJJ7y/cPdRgGnQ8kBhVZxxuSgeZoTUJrUSsUoFfQZ6lc+PN3ezKV7wABOlfAMNC7lWCRLszgn
A9fPNLHSQBCK70AhgbwCHaf2mSc95u3dtrjyBIjRwmB0Q44LMZD8llppbPCi4dBx+OkCg/ag+dqO
HKNgDoefXcDC7hfdNxtP3NoyQS5CCw7UVoG8ub4+etNo82lS5xAzgA+VNt/laX40jOGoVeR0e33L
6A6MKdGHA9YYowrkIrLSzdzFWBUSov7qGeR3Gm+0w5bHDCEI4MtA9oBFuIANxjNLSjKp8dnIEl83
7zpb89Rxw8jS9QXlGXMHBUIBWhDShk24G1tIvLhnpx9ChZ+zchfpI7Cd1S7SBg8qcp8RnwS3t25l
ZVeBiJTiNDxyjZHiZLsYqclJ6htRt0fteX/bzErUeh3wSEEIoLARURQQFt3P/KQfx2Ph64d+F/v9
Yxx0G/6+4g+owmgakm8hGy1L6jed5sTgX4KihQHxHWqunG+xwNYXhDl3aOajBAZtlGv3rlg7JMWo
xhfjEKHDPjz2x2pneVWIqsXxw7AyYC1RzUFTDt0fHCfp/u2qqkKWj8mdxdgh241R1LK8Mr608WbN
YHXv3pkSx/pdDk+zLKMxwbr0c/5Cn6dn5Rv9yo/O56nz551zpPutksxKKUisThfqY0gIFw3uEgWU
kbSd2Ep9j5mrcxV01Z71e/WUA50T3Y+Wz7R9UwkB6Wh32zOXMeq1cek7DmkUj8h84wuU5IN+iI6G
6BZqd3XT7wBL99pN8OzakUMoDgw62ioIraQd7lMn65NkjC8YbgGysBaYEdSRih+317X2Hd9bkQ42
rTh6vOlMwhy1g8wGK34LTL1qAeQOKOLhnwXFKR4GFjc6jS+Y1dH6eZp9zyx3C+S49nmAYxXSRyhG
ItK5dkdWDnPM3VIF3LD+L743/ovzgH0ej70Xn+hp3EVe9YmU/tQE02YKsbpAARxF5ovwVH41qTI2
ERmxwCmp6kPk2JgDUtcfr7XihgKyA0PbxGBeORyYk6qlGeaJhzPiDbv61m2VJVavKjTWkKBgKchw
JYczWKagu5qn5yJOfIO8chIdm2T02GA/WnZ8GCOyG9ynaUQTpOpQVucbocASqor7C3AOsFTetIDk
py1hitqYTmOhEBn96VF13UcnK9AP8a/pgeyKIN1voUbXDpmAvqlwG0SU8q5mZslT3SjmMBpfCfnZ
6D8d9eNDi2zMcDPRtUS1F+OCpX2lJq3z3nFmjEbIaFjUIoGBCvS9VUI45fZpfouWruNizIkFVRFf
D7nmoiJvINUbmF4lIKFll27nvMZhctEf0HJhIJsE1sn4XJzoF/ZEv9f7fgQ2dWtHV0Lzq58gFwqT
iEdFHeEnTHf9A2avIP30rF37QO+bQ7xLH9WTASTHKd/xA8ZhHW9vwPJ7Qi8Iskd4AxGTLyIwt8yp
7qq1fe7q5jHDEB7VrS9dWV8+bgb1HzxGYvYzKEnX1w2kL6eibSznXM7Mg395FXV9Z6TBh82gcQZo
Cq4WEeuJm+fdIwtyfEOmchrPPJl7JWA2JQfwBRD4F0UNIO5ta8t7DJABnAO0n5ECgzF2bc1SSlUZ
p8g5t4mr+E0+6y+TbeT/3bayRBwKGCi4PCIOx3hIuXjdIMvQJhLZZ76vHhAR7dL7Aj2HnPrpwTxY
e3AOuhO0Un+jMffxtqqwjQsGSh847nKtgkfQV8fUDftsNjh7NGdfcQY3CuVr2wi5DewlTv0SVFSW
JeA59eSco179XRvZiw3hktt7uGVCu/5SKo/zwZpr55wOA/RqrIeO5BsHaVmtwk5hj8SIEwSSMm0s
r5SkRslMOUe8uVeLxIdQ15+YFV5MMqCvqf7z9pJWmlAwCBVIdGLQlYYOy/WaWhfJS+zGyTk5YRDJ
CwmgU3Jk1Q5pxiHfGXOQfL1tccmAgSNiLDRACmhfAnwqdvnd6UqhGVq1MWatWfWgQ3fOhTTLtO/7
uI+Ppdl19t6KCrvxOTYquyOlasWBCSECBsTEzLk3YK5u41cV5jK/jM3UUV+Np7HGkEPTSI8gPuU/
LSgdNrvEVLOfRV/Xoq9gVOOjPTYEXefYKWMPYyoGxbfHSsWAp6ZDI0yfyzzZj61Wp8AVqhlyydsr
X/u2ANKgKQDhLjGy53rh7ehMVlKozplqee6xqS0Lr5lSBGdVWR3yLNa8EcjbL7etrjkttMIQuYiC
zSL77qnGm8yk7llL53Y/dEj19VrZitPXnh8Egg7qXADcCU2R68W5vNUrs4v6MH6OXsmeBPVBUzzz
x/Q7ClzfPhQXTLdHPhlWPnvcGr4h/rj0/ALJiK6xmGwusBvXxjnlVLPnCDrtLKFfexJZ1r2DLj8a
8CV2fKeOZr7VelnZVwxHxeQ5KNIjy5RLYbTQ9byiiXPOU5vcZfakXxLomWx8vRV8hZjB+teM+Bnv
TkvbsdyMuDOeZ6jEHsx9HghJUY9CPPEIh5l3ILpc1AAjL4Jqq/i7UpgSxpFCIA0CfEnOou0JelZZ
B+OYpFn8aPdjYPj1axRMaBR8t7xxZz6nbPO1WPmagPkDT40GGhBsMlV3KKYGyOWoPxPST57Tavpp
TjEWshsq8q2rMmvjXK58SVF6BmIPJVpLewvQ320xaDSjbuaYw4Rk5oS5crs5njc+46oJEE2BOEAm
BqLL9VdMu565UcaSC2fuPVo+3mhs8bRXTeAOx58H4QKw5WsTGS1ooc1YhdrbYZ5EO5Tu/2Wj3pmQ
kvE8KjBSldeoM5ePGO0E2lPzdPuyWvM4KHIAUSR4wCI/uF4FySq3LQlWUfwZ99Fd8hOCsvpJ8XPM
0Um/FwEbPQfDX+KNGGwlBXKu7IoA950PpC7AeIaeRmcad/u+Sp9Lan/lKnl0efo0969IgPcWoIE6
yRggsOXOzcg5T5ygS7YooqsfEp1VfEfIpC56SFlh5BDlt5C4J8nrbIzftck43N7mlXD9jRfxPyak
y7qvoQZiDQqqSEO2n6v+S219TfAw3bayktk6KNIjO0dYIY6yVDItHHSn+ZwlZ/3MTvY+vTNAbgHL
CrzqdJOIuHJrgKQuiB5Ami3x7Fmquch+cnGKeRtMXZn6DmaPulMLVnIab4H4lhwaXPxQKgDSUog8
4N259hinc1GXzUonbAZUgavsoqrFrmD956Sadkk27E0GoHQ8NgdINp0UKA9s7K4wID16uoOR9YD2
CaCWjGLKwcu3nBHJkHFoH/oL4EPAGfSf52N+399NgemrqmcB4+PZX25bXvGeK8PSylPo82ipWiE9
wnRHOri7eiCeWtMNJ105B8gZhUYZ4kQTHZnrDW6sOGp1pphnpGoQu1W+D+k/wJXweos/D+6aqERI
CWVEYo3ntWOe5xTQxEj/0pqup9R0I6pf802AfoWeKOC5C1x40ndqlXPHPrfWGJj1edAxc2oqdqW+
pR23doGKXFKUaoGgQ6R9vWtu3fIUog0JODLDDsOadxhYJFhlUDS4YDoFCJwDhCI2PtWbUIzki1dW
pQulsdtuzpRiCGsO/Nq++aP5lm9+w7zzkB3VcxdUT9EL4V6PimCLww/i6od9Usg4AQ6PUEUUQq6X
3SJd506h2uFQjZ/6qHvSy+GFRXSrVKbj70gLRYsOgFq06tDPkjETGWkTjOLR7bcJkWKUYmoG1O85
Hqgh0HfTMSEbJleOOWpYYIuiUQdUpIwPgWT2DGqoYodufbTq6jIDf1lW/NnSJ6+eftzexrV0EM8u
mvCC9aGjoHW9jyoGtdRC1+Y8ObybfZV20293iJCCYdBs88gn64VbtPXdwkoeBtKDtBpDmLzwqd3r
r5g1bWsHJGv6VkNn5QThUheK1KjLgAiqXf+ugbnMrHOlDTmC/WFHchydb5NedMoXI8+q+CcpMRL0
9mas3HOIB7HjaOwgrZBx2pVGEfwDTR8qxh+Vg2KTftUaZSOmWjMCkB2kVQAXQQNYukyrLEY/McUk
IRLhe7aveU93+dBsWFl7rUQ1FCOEMB4E5ADpfOht12DMdFqEtpOcjFHzC13zewNEwc69hzi652DY
Sxw3R10bAgxD/4fH6sq+dC0lSTOZfMLEicGf93npkZcCJCk/fY1+xQ+jnzzpfjp4SQxB/a0G1toO
u2B2QCJHeJAMLjG7vmEKQHlg/jiHeKz9ydHutGrjCpTbw0IlB8EHqHsoguJTSjdg6UwDSbSkCPPe
xERyCn5vdoSEdtOf2wJz3QpPK7PZuIuVqqsFliAtAK7sMX1pC0wpHxXxS0SBQXBsgUSS05maJXiI
ojwPk9mENil4aUCuQfxobLwJY75SdCaptYV7XFu+KLyhsgMoA9hI1+fThRQBFIRGGjYUegX5UDzX
hl5Dug+CIrgfFTKFZqUbCboaUfdqoAhx+6zKt6RYNNJUQb8DkghAg2v7vdFZZjRrNKwqo+H7YcS/
BxRaySRwMLSxC9LeGVG/pTpzNwqPCyibsI0yFgr/JqLPBfPPGqwG7B70GHpSciMw86RtvDlrsuwb
MRLD9fUuil+buDPTHWmBUzigJKU73jzVShfc3gcRFL1/n8RvQVcdM6KQrQNYLgVNjg5RdqVJlcfC
nOk9NdLoqWWYSq0isHnpGYVondk7iBBNe6Abl4wcsAnbmMWO6hb6ScCUSEcAwOsY+CBtCAdr+kIN
GzGoM+sbC9wyIt2XERAgEynJEPbuVyeChzkT+2gGJhYi6jo4xgCIwaUlZxpnkg6ZOoRZxr91pY1m
fqabu9tfapFyvlnBs4JcFxfyoiiej7Oap5xju3zVZ5HQAIpVH/pT+9TvggEy/mNQbHZqVvYPCGXB
2RLh0qK97dTQMC4cM3pUZ/1EyPycZfW3jZWtHMYrG9I3AjI9aeOsdB8HH6pazR99rx+FCN6B2B60
WUARz3fFWblU/W5r+vyK/1+Zlvw/sVg3zlPsPrZOFc+fEupmVoDpmnHkKUjnB4zWNJzmMk0AVz6Y
Lm8+WkxCU+otOULPHREUqKCS71BbSQB34iHN0/kPZqSrAMKNQ7ul1rviPsB9Q9gbvX0UTBZOOvdj
n1d5zgE0d+66x/neuhi6Z++mvbWvDtGTrmwmfouEHou7simc612VBEtXexOZDDjj/MTQJe7v48fx
ToXJ6WipG/fJ0o3wiIGfg+4tuiEgHVxbs7Uqaso8xYwYzfqcgSLgW27zLeXWBYrLv2mTbl3kKy8n
FALBDkATE5ghGaiWwRu0muFsoA8O3hHI2xPWCUmYr9VRaw+d7g/IDg/ZrpoOyQbjSo5ScBtAkQqB
GWh6FnJRyW8wtBKI8wgz3MrczXYkGZpTg7L1ZwzO1I63z+dyX2EK4oQgJyC0Re36el/ziXJw7c02
nOzMz3RjHzkXiC/uiRaf+vb7bWPid0sPEi5TMQAMzzNUPqWEwuFFN+psbEMzLe/KJP/D6vmTmXTf
GnDXXL2/52SrTLlh8u29fuelSdmNjdpPbehExn9lwwO1jXwLYg1NzD/V5UvUPt9e49q3e7dGuc7l
ahU0cBoYnOLhUGMWCevLXTlscRiXV/f1eZBinKbgZaX3MVTUEz57OeGHETX0fzp00EQWNAukJdLd
3ZaNzVgFFfChsPidYcyYOcpQA/Pt2HhwjFR9oQ4ayd7tHVx+MiwNSC8X3g+bsjAbcrssqTS3CtUs
+qVY7ngctKHwa93oT9M8YBAeGxPD06rG5Rvv8OquArQH7UKw9hezSfWsccy8smC6rGO/TDEQO+2q
LVWPpYuIgPyvFenmNIess0ljVmHm6nd6owdxbN+ZivIPi3mDoSD8EmMRpBajUg8Yut10FWTDyk9J
Y0+e6vA/t7/V2lIEchhEWkGY16WljMRqFd3Kq7CMgADXTXIHuh3kQ0i6xVBZtYQYTLTEQZCRpQkd
cFOcXmFV6LTmCz7KM1STGg836caFuOYCoqqAkQ4YT7so6kRqnA1mm1QhYariocFxNyfECP5h21Ak
Qf0C+tgLgds+a/IehLEyrHUHpaKJ/0ac0uyzTtE3kMrL+12oWIGeCMIBkNeOdL/b2tTpMTfKsG8g
QT8xdMxxB5ZKUNjdwYk2LvjVzXtnTXIHpejm0k1grVZMY8dqvd1XKMRtVMGWTzP2BtQDVGsRL4Mp
eP1m1bZWQhbHLMNOJbkP2uMXA0OvSDw/NvYWkmRRLEGYg/jfBpgJ41RRMpE2UJungVr1CBnaiqNi
GvWODUnsSjX9LjIHe6/YTJ2PlsvOGC8QzEBmHNqE54fILIuNb7mSXOISxm8QgZcY1Sn9FpsXfQKx
Uob5LW5xqXmiPBcjo3/0qUOMOShnK4sLABMbLXTslO6sLsm/3vbctb1H7RHoegxCtJc1wZFk05wS
FpaNjgqgmvqz3t/VCMw6EKs23p8VYyB+q2LfwdOHvuP1h4YuUG0V9sxCMzKBkmu16q7vrfJr5OYA
2jd0a8TjystzZU9yX7d1zUqDOHeYuOqXJkkEpFj51TVu6Hb8xdSa54bFHz8ysGngP/im4NlKNqOq
B3ESIxdDSgfMJiyKZk59G/XzZuM5WEsSriyJG/ZdKMSJGSFd6liofgLw6yG7mEjE6mDkXvbfFOQQ
c9x66Fb3E3GlGL2BYFaXDmoOCG6bZgULhyivnthguKc6psqxzsviU8tqDvLdnPd3eW/RjSLj4iZC
4w9VBwS3qF8L/azrxbr9oE6untBwakGf57anbYmIL0+jZEJ477v9nCdzbDmHCTzmmZdSJcJlgNaw
WVSJj6nF5olhRGMwGbHhm+PEdjWvWXD7OIplXEXUKGQCGQbyLfBaKHpJb3xPC6Ccic5CBFP6L97n
NewZ9lHNR+XLbVMrO4p3EbuK23BluitqPbTldZRDlL0d/cztPmNe6LfbNhYHHkQycAvAxwZuQUBd
rreUoPischc2MP339zRaaf5jmvTyAZlman1u2BahfmX7UNOH3CdQwajxyME6lN4Ji9QxDyMLIOuZ
kc/NOGMsaFlv3GRrzmIBnw7eBJJ0tMeko9Bk2lhxJ8tD1IIn3SsGzcw99DsL7ZAYlrI33N7KBF+k
mjyKyaiVD7buYHo17Snbf3yX3/0WeXpLDQBNiTE0edjpZuQz5rSKB8R8+2sq8ulTrlD8+22Li4sA
RwVFENQE0L0CtlVKJIiVstxyOA1rtbX3JI1bwPjwP+reLiJAoAu3A2HGHrPPmdZtqi+LXEg6JGiN
g6cIzD4yC7l2ACJun9BJyTBeXodAYVR1yWfbjq1fKaaD1V6kKFPkEXR4oO1BbBof5jjrvlBeku+9
FRPL10FnLzaCmJXjJECWGENAhJSpISVwAO8PQ2U4WTjWdYCSznNK43pj29e8DrmMi0gW4Asg4qTz
xFLQ8vNEgeplpNW/eGdUzypRrNgnqTlwzxhi3fE7CEINwWz0nRsMXV3/RNvJ2erJrnmA6EPjBGAa
HsrR1yc7HtKpKgtehFbboqvV58xA8yXN0q9530PYJRpb59Xp8vS3E9cAK9z2v5XNRk8N9xbySYQt
pvQaUGAcS2PqU8wXSX4znv1004+OLxQCpu9NSK+BXpp9O7EmDStwQxyy5+pHqXKyBekQ6ZB8djoD
i2iG3E+nzHeraeNmWN0nJFkYIi5mpGuSU6okA8SJw4QVszsIXnpZveX3i67y2zKgq48IEnxTYFGv
PWHMynl0OMdGvWBo6747JIH2vffbXfdQghm0VQQWf04+/BDQFJhmdOTwRF6bI22ZRBAZKcI+trhX
KFP9ZNVxesqUEhILaj17Q2pzPzITrfMGpLIbwKcFHQTrRTKJdu5b6RJSQ9c/AFPUICWsmEWYcDX7
rlqQRs/T0g0AVy59NkX/1W7i8YgTL+uj51RP7cBxm8oD1ege+TtkLebM8NtxTgK0z/Ld5BZ+02DY
1gx5qU8Kbr1TwtMsuH1i/o+frYuGtwlcuSq5AkOZucxrUoQOT4Oomp5KUCG8skjz/ahEQ+1HfVr7
sau3IWaF+FrWVl6n8/xoa0q3q5QSYy4rK/NbhD6AH6b63mHE8KYRRI1OOZiTgelCW9oBK+852qj/
61sy76XRo7ZDvR2+VcYIolXfZvljYWyUZ9dPyV8r0l0WRXRsM5CWwq6jz2Vc7jTKN8LXBdHy/5+S
N0SXqwO+Ix32gsWDeIuysB331kHg5QrlWJZ7cM/ulENzLs8Miou+8tBsNE/XF/fXsLjI30e1HZts
J0+yMFH7PLASO8U0FGX6Fyvg0YkiH6JJuQ8f03QiVRxnYddWX6HzsCu74ettD5ZjSSTs79ErcvnL
yHjS5bM6nHP9t2LrXo5R0ZjB4Bcm3wjuxLd4f8XIliR/yJs0xnCMyj03AGEzgyI4tg4jeAU9xuOk
W4i7ReNFNiedTBS0EyCEhAwHJS+0Jd2hnxwr9hpzMJ5KreFnF/p+fpophp/RyT5Ug6Ed7GhI0fk3
tY2ihOwv4tegO4ourymGHsvBFelYiToEG84DRFUBI5nqBsOBtntc8tGGHXBwkSRDoxw5gtwTYdnU
ZoPSm2e9xFTsNgdiZMzwX2Xe3fab5cDeN0t4K4QOKIpM0ks+WRVoniaA7gziC11on8k+8ZvX+uDu
bLLzlJ3hMfyjAWefQz/we3+o/OFezGe5/UMWCfvbkjEwDEkXYGyQ4Ls+igw4g2LWgSqFlhKktSFD
P9+nh/iEYWx7E+N7UBLZMLm6ycBtIEJDBRSxkmRRdzPGKfghOdcREYryvjemW8Oq5Cf5bV1Azr0F
v9hh6W5DXmf3qgKKadE9KYQdhq47tQmetzS6z4kVADvwxQB65vZ2rjgqHt+/VqWLDdymyWq0zj2P
EcPAlSjNi9qLXaRht+0sAhyxPBTIEHALvOqipRZ1VoZmHa4DTMzYzQFkSg8Y2XeYAlWM0PO3yJ4r
9xzMifMHFhGg8tLt03d2w1gbO2GnIXrCaGmKAb5Fq+3KeiufWDUFWDWguNjJBV5g6BNbS6xaxxl8
VOv7McoehjTZGeBI3d7DNT9Ej/B/DUkeUiPQgXDt4JwJJL6stPkU9+l/aloGt82srQelBoisQMAP
gg3S1g1dS9o46chZpd8gnOax8ltUvCqY0nbbzprrARiOehT8z13cKDbqxLYyWMY5sTASQBnpz8GA
8/2DEVSFUUKEKglwN9dn1x5sfXCSvj13GnOHAFGY9mXu6ig93raz8toBAvnXjvRtosaN1Yy6Smhx
2x8aQPity2i5u2bWPNJ/v21szREQaUKtHU0mjISRvlDTtyrPBk7OCIdwgAwBGqPl4Bdk6xFf+0aC
i4jUVFAU5KaCMvecGqhqgRoHxWcLOUFgD8lWu33N49BvR2qF8etgo4tf8S66AteRU6XI4rMycU9T
nkn2Micv1vx0e9tWzCDnwIsMzwZdTObY1jwanbjSm7ADUVQvp108fEmGFEjdLVGalW0DFhczM2xB
t0BD63pBlls3VdKl5Ix5iuQEXOt44krv7m+vZ8UNrqxIvj2mrGSNlTcAYUFUheJRmr+0xcamrS/l
L6xY8jWDVkOEWhGoDJDyBBUAICXy6+PreI8ilpJRQHQmp+uFwniBmWrQ4AAAvyk8XU8Ptw3J5Ra8
Qfj8f3Gu0oahmY94NEO0BP6j7s1cSb7FkRsHhMaswaharpcej6EG7jDL+X3b9to+vrctXRA1Uepi
LNGRMu3WOPZm+wtxeB38ixFA7yHmIEYbSq2hCriDyKkT62zXQVrGgWr9w4UAsTZ0LdA8BfBPRk/q
elbMjaKa58jtH5OSfx7aLa2gRXMRnwlaCXhKoUmBCqu8CkNHpBDjbJ1Hq96ryBhi5h4t0t5HJbII
U/FQuvT7MczmT8zZ2sKVQ4W+GoowYuIe3j/p6NZWnCDx13CoKgAA79j8OI6n219pxQ1RP0B5U8zZ
FYXv69sB46bneeSNfdacLrCI4mkapgm3MyRuGk91f7BsI8hbi5kdzIyAXBsIPOiqSSeMYDgt6AxG
C1Sa/uKWnuWr+I/iWQGHlLKveW6He92PNl741b1EawSFXHDOFirSTWVh+GoJfhLUpJWnTEdxfZqN
7HkotXqj+rBlSjpeuVKQYdIS85xR5wiCOpQenXPflh+sTwvXJFgJqoGILqERcf3peIYuNB5lHsaG
1Z2SrDZ8wLXd3W0HWXmorqyIVOHde1j0aBoQjgtRzU4UFO2sCXPMxxi23t2VOwngd2gUCllJVMS1
aztuGWcu0yYderF10LvfSvvX7YWsfZX3BqT7CAjTYYwjap3/H2lXtiOpjkS/yBJg1lcgt1oyu7qW
Xl5Qr2A2g1kMfP0c12juzSRRou4Z6b5MSxVpHA6HI06cU0r+QCz5rPcijO3qx/9nZnaghBGDNdkE
OSZFo7/tyXe8pB5GMAb8f2bUas+2heRa6gCnj3G7IYHoZ0l8vaheaUTWguzCU1ARnuA3I29V1OeX
hiqM2aYN4QRtsXo7MIAqQLOuN/EhZnnY6dirFNOhmAb5m/WhAK3BxdWw36VZlF6dCq2AEaQu37wR
U5FJArTXn+euyL9MoOAhBGNePcziuqWMc1ccTa94QG8KypcW+VQMEV3ZrcVDBAocwFUBU8cfulyN
W0N3o6eYpynGQB8xUJJ+jYzXLF6JCItmMHWGJy0kJK5ef6zKbDsd7OEUay9whPgDsZBEJG+3t2bR
CvBqNjjAVdlj5uEDa9I+T0HfUMpPxNO3zD1ZI9vG+loXdDEk4PWHzVHY/vnIbGT2WsxRADoBX7vh
GdECs9L/nF9WMVBgcAD/09B5nG2NWVpmyWJ8M9Ph98TOQtbaL1D/eSXuWsq3GIHOTM0iEPp5bQ59
D0yoRdvOOYISBfTsa6M9S0YAyEEfDf8BsjI7rynaAnlttwB9E+1rEmUsYBHEoLS8eLrtBmuGZtdP
5nWTE7fSOiWeve17kBJp7q/EWAsES05gYndQGQKG4opeokqaop6a2jw5KT+43nh0y+hPZ7DUTaq6
aWCwQGIC6pXL41lztGhy2tOTa6DV7fYY/xJV9yMvkhfwvIS3v9vigsA7Bqw89GSuyNTKLq21VJVo
Ju2D3RcB+r8rqY7a4lm1G8v518LMz7gzOpHjtOLEMQjauPbwISXaLk+Kzq87poVms9YyXFwTRm80
KGWDIXxe+jUiMArU6WSdqkgPIRP3FWNTa46wFHYg+vKPjVki4hXI1kDnhXSnMsFd7FVf9K56RAV2
Ciyxxl6/5NygykdrHu1/7ypg68OQgWCiq49NEz0Wmsb9lPEfNfHWuLbeG7bzzUK4Bh+u6oXA0S59
jzQJuB8xqoY7iLwABLFpTJS56m4LUONOr/sPEVQyiEvvoLcwcX1Tg50xzzGXbYjALshD1Onh2KRI
nt+Ulk8O38UQxh2kzba3/Xbpk9hK7lcV3RGSZ3l7Ytu9UfDWOZp9xVHsJmCY22lAh1mb3EyotmJu
Ke8A8wpKZdAbx5DH7LvwpExNAR4HyI72NBx59sh0/VPV6veDHD5Ru8bDnEOfyFoZK1l6EOHJh3Qa
mSgkuWbxs3Yhru4mBPg7Qw8FxFapVf8wQTzg2zHI4fPus9t7K/f20qfFCkFNAS0PG6SElz5QprKN
UFF10J6yfQFaOTlhFn98vb2BS4cUmHb0LZWS5JVPZyWo9G2WQEAAmVzX74W5CmBUl+XMmcHPAKwW
Em1YmE+/2wVgr25vucc2lBtjk4fvqrwHfuAhOVgfbq9nwUPetX8xHAMPwQzl5VfL0baMe5fTE5vI
L4hSU8ioWvfAc4NBpMm+FdzYoyC/TRr3+23DC5EI+F44JchS8DaalwgbKeuJ2wxF9ijzE3PaRKQP
vdgNq37ljr1qMuNmgimEB6CDgPiYv4psp/JyQUYbOovBGChCJ3QPfokv072HqcO438WB5pNwTWp7
6dMi1kKjBMkRMnD1Bc5eF15G2USZNqLq8bNImG/ZPyMpN0D1+mPh7BrxNHZFePurLrgnsCboCANZ
CHTLfB61sa0mbZxiPDmgLfqoN6UHPO8oPt22cn3U4C2Y2sLHhCl828uVZaYOJIbJ0DIsJ30DfIZ4
8vRO38aTvQZ1uF4Q+FCwfR6mB+Cj8ycMwkXnNXpunCT/oMufTbniHEtLAXYW88NwQrACzvzfyOUA
hIdpnion/mXXxgvloLQoyZfbX+w6IOK3o9WIHAxvJEz8XH6xpKepTPNGP6U5PUmzA+1dxWIQfcmX
IjZfHSf5nAsIFt62eu2Bl1ZnKRmReUpSXttgbTJ/e0J0gK4YUJjs5UvV1BuWCsvvTO2Lk6QrwIel
z4p7DnhTNAYh0jC7eGgC1cy+EVBQ0yHK7EzsBcQ2mt/wNVz50od1ELYwgQ2OGbSPLz+sJRn4njFl
dLJp5oS6C5pEMdDQkN3vipgnVmOsihRrQM8rxCEEm1SaBooe+AzaArMHT13oelth7PyYl9EOCe9z
PHzhtNwlo30owbuHxkhoeyyss+mPTzjmBNCWBMoLi8bYxuWC9RyoMqNxzVOR5eC70eutZ6Nwcdtx
FsAXCmoNECtoRaGDOg+ZhqwtL5Ww0myGEASZu2HPdiaoz3EHfVlrx19fBe+4bjSKFFfFVRvHa1BQ
Emh/nmJC9xHj6Fpz+5j00WcjTVZwHAv+ojDk/9ia+ctgc5oOphBHJvKgmLogLx4aiEYBVBIWXuFH
dCUVun5HqMVhuFDpNYDhT52Us1ug8jJNNHolcBKq0o9BsqkHcrQ9jKnxSn+RWfejdkvx+fYGLpy/
C6uzu0cY3UQr0osjL3W+92TFw1ba7p3o0T2/bWqhuo8V4rBrwFKg1zcfHbJEouUeFFLQhAmrAwTD
QX6JKv6waYNks5bqL/mKDmgrdBRAFHd1l+dcH9jQlOI4OXkeNqPcAPT8zWVt6lfRWtReuHwQwkxF
5KbIReZo9qmlRLa5YQL0M1Df7KU/FMPaHOiCEQB+sCIkQUDuztXTctlLaZqg/2ua75nj+RZfg2os
WgCvMwIVIvF1d5mCPqKIQfRH+WlqoM6ZrfE5L7gbmqJoyQNPg2gxJ4bLmRxZA+84kuy1rgvgMnRk
+vnmtqct7D0yKaSLivEKt+ns7Eae28g+srwTsA6ABTP2ZGOUe6PLKHRrrq9cYQsAFzRJYQ34PRsR
ft6Uz4jNC/TlQLsBVkbQBeXGJgnNdy4HYvoYDvFCfSUbXzpLqDiBtlZVajCcO3s4xdBb7HUjj09W
ajzT6KnVix2mtFiQFZNfdW5oGVXYa/2Ra9O9rNbeUAuecmFeRc+zYDUWSOuS0uxONbSpzEBzIo9u
jQyaB3/8WENlTRH/AyyPWZj5G6dJO4+bZaufSsu7A//zE6bq7iPPWNnDxfXAEBpkClwx30IksbJi
DtKunKTgsfzimWsFlSULOLtgUEALB0uZXce9PVRD2XrjqaiKBz2mv2MtOtx2+4XDhROFJyE6p0qY
bJZL9WbTQw/Bao5mVWOkIEq0EESMOsZbjTXOrIUThvFZLAVamLj03znvzvY/B81hJdJpPIFko059
HYJJ+wH51IZjXiVM0G9/ur22xc+HDBHJPZBJV4SHztBnWdE79qlutfa+NRMRFoDtr1hZWpZqT+AB
AUgPQuClW+PiTWujqbvj4HivuaiQB3fJA2XlXWc3a8++xTOMuOGgoY5xK/R7Lq25A3ABbQSnU4Jh
2b75BS0V39mVm/TrmjLY4sLgEogUSoTPnLkGpMiBU6pq7ZSBPHhTpqIJu4xthcTAsDfwNSKihVzG
cxWbt1oapuGVp565R9kYcVGkYCk2uL7D8fULC5tmPMbTD4ettLiXvP7cllr6ma0+L7JE03LrZMWa
35EscDuCgn/wh/6HiQWwrYCFBLSioHtW/nlmZYzzToCkWDulfRf7OmP2KSVyXMnGrrxcWUH1AZA4
GLrq1keQWMdUjlBRPQ0iqYR0Vzz8usYBE++tFzV6h27czOlqzRNpOwHlUH42kgC6lvJbGabP3mYU
0IDq6wBcvvsqyE1/rYN+tVGXluclTWZIJ+Ot1p1sEuVBV0GHAJxj0fgVo6nJ5vZ2Xd/JypiSclDj
TRjgmS3TwuA3wYXdHBs7+wQ+8m2jF+gHjvcOhOtEGz9gjnobkzdOyvs+Bu376N5RmqykvEtLdtHx
VE1CvHDnXlOmmIgt6h6dSGr6jfnE23xTatXaI0zlMxeFQCz23Iz6GWfOKSxT5G1JwR9cJepAsxgI
aYyygdogoqgmGfloka09Nbnc0aKweEgzk7NH4XbMQFuZaHx3+/tfjcvAxwChAcnTO3/sFU1AjT3t
Ozk2yIkmMBrSkD6Lh2KPp73CX8W+k4HvdNqk99VdchzD9p32eDXCql2++jBnv2J2aicXfbMss5sj
xThR1EKcnVd+NUJH0JW+HNO7vn0htenXbbwhgOCMtgXNeJyBqglkSXaDW30Aa5sPMbZTkxV/ilzB
NwKtC+ruOOvXiCpNgLO9bCfUb9kDw4zf1L220lxxjqvIr4zg1WC8E2lewWCHiKMbW3vOUSvZHrM5
Azi5y77YJPlKHF4zNMtInYSB5MTm+qkfijca030upzu8NT4axRp6ZelYQQAE/MdIBhQr1aW/y4EZ
zOuBJPBS93Hg0XMa2aGVZd9vO/HVLYYGNUSVIcSOch/uM3Xszo7VUDMSDyAjwEhqsjGi5yj/QXsL
pMFgOY/ebttaWNJ/+zwAEuBxN38YFUOmT2MEqtMiS3ko6uoO/YvfbV2t3GMLJ+LCzixxj6BY1zKv
I8ce3GtOU23GvAqFW+8tBAvbIKES3qhwDG4vb36xqfEtpFTaOzGOgvZdfsocOgJdxaL0WDRxsrWd
afBLo1o774tWAJFAdxnydKhHXVpJ+sLToBiWHrOIOSBAAX2oJ9YO1Hyn3pdyZmQWbEubE0eYWIrp
gWqfJt6XqZ9sn8ly5U2ituI8eClDAJyhH4oEG2owM0OSp2MijDw7uhAI7fwsSrUvyLmGg7Ss/ovV
DOOLPZbgQ5tSZyVLWFojmMPxhMBz4roW5RQFMaWMs2Out7L0taSIwBiBV8uLZkfmGi/ne5fvaqWg
iVdcRuDlnF/WWpNoI43s9OhhYPEL2HcnOxAOqxB4U2O6HxPaP2qRloLQcsgisCRGXEQBJFVc7oPX
xX1tWmTnoKiKfYI4xPyyI/XHBJCJO7xRq7Wi55KbgYQOD0XkGOBCnG1M11QZ7V2aHnXUfTb9JJ7R
vik2t0/MPJyq3T83ov79LPgIqCs2VqphHj4XbKOJVo+hv9MjZ+pA6aztkG3YK9nKFT+6snk+sz07
pf2UiLTG+B5Gc0OSBzELBswwhNlG8aL0xh0RW6WpQsI/hYvODc8Obt3EjhFZmCCFxsWe7hPrfirW
5tiunlvv5wlCLWiVvqN1ZttGML5rMmqkx7oSjdjoddy8joMwj5G09SeznrLDmDtdHIxkEE+xBo46
Z0TX3U2rZq3StnTA8BBTr3TMDl11kyDTNuig7Eakyir3GzHNmKFyxNrad6Vp85VIsmwN896oO4Am
yZoFfeSmhsBxT0FVUtIwnehvsxB10IK5dSXbWIpZYNjHeAqQ1NeF0IhmKAy0I8Z0R2Cueg0TbOnY
lSeEyukZWpHmHeNDuy8wcbKSfqwdyln6wWTL2sbE7k6iG33atB+Gvvlx+0wu2gBnBjIqPASvajhK
A1OWTMfBt9PPg5bXz7nN+ce/MIKRJdQD0AQAG8vlwQdZf917bZ8end5If1sWMzYxSkorF/I8t3kP
L5CbA5cnhkjhFZdWoKVWGcyGlW6AbGbLjR/ondHAbN3saJWd/tZ31RoH8lWz6N0oGn2oy6IjfFWg
agzmaIBDgHjEJDxwsWVo5EOtqWSVFjDcRX4lPDziBy0A31ePsqLdhgTzR3dd3Ynw9ndePBQgzgPq
RXEGza/XNq2FGF0OhzENv3DlQzu1O9lqm9tmFn3mzMwsjhssq5tCVin4FpxNIn6AY2fFwlWP8f2z
qqkmCHwrIcHZXpo84ZCqKtJjo8Utnpq2dzRIIcBXiimKxHarLdfj4VFWrhVErVHexa61Rrm7ePDP
foNx6U/E7GqNAKgKDp3JRMOM2far5Y7k1cNgyr0mCxPag7lXhq4h2drQ1eJWnhmf3VtRXxZdn2Ar
h+plyL5xTWwwgbcS2hY3UsEZUPPEJTkHALAakG3kEuyYdVr2McGr/85oB7Fy+q8ezu+biXENPAKQ
LGOG7PJDVpWdd3abgm8Az8ODiBrj85B0BegdRfyWtUZ2MGj2HS0Bo/c7nnaPJS6qo6giXm0nAOy/
WmNeOn5Wu+PHmg92aPdQNphazQwTdwQLMgRq4mPHqAZSqbzMVr7SYi6Hk6rALOiG4Gxd/v64htfh
j+OWBW9x0GgUVUZbpLssKbOwqLzeBwe06o/hfhhswYN0JN5DXlERGsDPhlAaJI+qWc98DU9uv3ST
5ySKV/onS5t5/itn7sppE4GqA5Hcczrpo1z9MvZrMM2lDI7i4METNJw5T/2GswwuHpMhk9mEANN4
4EaOG6oPAXJZHfj6cvS0oAcUKdreDjeLR+HMfWZXfYIxbJt5DEdBa5+bzn7hdvro6mvJ1NL1gewX
mYtCC2O7L9fWOhUd9Bx8FVpZ53ueNUNgljUPm4aYx6oZ30abypWjsbQ0zKooIJjqOtizSEqwilIr
2ww0I0DCZD2I7rddnIzfBTiq1gqIi8bA4KDmbbDQ+fhrOpaM6dzEg9WN48qXqYP38tBp9WOWsYYF
t3dtKXqq+15pTSudiJmrjEWFvq7npceKoJKB15b3JTPzCGox1vjkpUa06YiuKC3qSf9+2/TiSYCr
g90AzWuMN13uJFgQSc90PGaalu6SaoOX7+H/szCLCLVndpTZyMxKezx48XQi2bgGYFpahYmH6nuj
0MJo+eUqHJJXk1228EfXjD+LirUkdMe6nVY2atkOPpNCs2Hia+b3Q0wcnTXIYLRqfGcY8RnFk+zP
Pxguk3+MzLxBuu7IJ7A+Q6mweXELb2852bfbJhafeuc2lP+fBSeNGTFEnGGjY4duDMoD8KNb+4s3
+cZzmvu1CHUIEbBwDZax5OmocKGLgvwPFYbZB+RV1v33ekgKr+9wolq60Tq3/GUYHQSepRuFbZQB
9pYYTruy6EXbSHfB/wtMgOHNYiPXwfdboOp0rNrC3kySyCOTjAQEuK3UR6e5fCK6BI2rka+JoC/d
BYBA4spDdQoU+jP/LDU9k7wX2FKtNl7SvJcHO03ZHajtqxDcHmRt0GYpfuFZidIyUJG4f2b7a04R
GVIb+ZiRRT4atb5Faj+v1zjYltf1r5lZTK7bttVAHJKCEf3nGIPJsAZF9Fu71uNbMzNLiqBgk8ss
Q4JXNrWvRU4IXquwqokPzNTKCV/8cAgjgAyBmw+n8PJgRBHrRYFm79HgMeWBHsX0gTW5cbT7GPf3
7WM4r8aqZE/pMuKiUdCv+S0TJ1VhFDleYW7qJdtKn7RglEN+KPsI4BWjnj460wht13ifsNXOwNJK
Qf8IXhEASYBMmK2UNmkNEkCEgKozoWFbkj4aArCMyLdOS4e/uVAxnY65bgASEahnt0CBXFSPJDyl
4AmgwBNPNyVvpI/kyVi5cBYXhn4bsmcDTHPGzCmRZ72zi2ILo43sxtBro0NRFp9u791iCFVTRf8z
M/t+GGUGhWmO72fu4r3uF4OfPxeP3kZsXB9ckveF60eF/zc1bigJgUlHsXcCb3Tpn2SSUV1xix3R
SpW+mZfYPu/n7aUt3XLnNmbZcYY0q47BmH0ctfInxBBCENE+3TaxuEdny5jdA7kRE4QNZcLqd4b3
FvVxULXd5i+sANDhgcsWsl9zkvy26TNmF3hMGaPdbTPHKe68rrdAeWplf+N0kOBT/qY67GrBZxdq
mpulTdB3OKZ9dqrrXPMFSZWwGVnxu8XNOTM0825ZR0RrSw+0l97w0enEz2lI1ziUlm5KPN4wkIUZ
QOjuzVzbzfKhbnMTb110zCNKhd/03ht6OG/ELqGHV4Avv7TXOitLK8OcB+jlARGFQtDMJxpm1X0R
26gCV9zdN0X0iTrJWgKy5HjnRtSPONunsfGctB1xfrIG7GypmwQktnc8GldeK2uLmflD7SRjr00u
O5YJqI0sCCz5ZTWGt/17zcjMF1BKy1GJxT7higG1JKD6ueau1aoXjaBwDDQPEidwzV1+Mcwv6rzX
KTvSMf1AisRvsnzl8FyhUtRFiD79PzZmUc3RWMN112CIpcTz8yLAKHVS+eAADd2wCYEPScpNc4ju
s1WOt7XlzYJdajY1pEFgOhbGveMgZANGtya7s2Zk5tpO9L/1EaMM0upnWvz4C09A7wxJiwElofey
zJlbE5NJWk0aGH21Vgvbtv6mFyL+i4cJZnn+MTJLoM3G8YDiGdjRYLHzhrm3dpNMo1hhiF3+Vv9a
UUnT2VJGO0rwqh/h1CnfV0V8kpg4XVnJdRTAHA9e94oFF+PI86dAliaaxSgSys5g0e++dYn72cnF
wO5jU2hif3tzFqyhlYdJQ8V5pniILlcEiEcLzkgcU95PGCRVjFsvVex2KDoR589LM0qsGRh0dI/x
0JjHbhC4twZUNrMjMGbscwEs9CNhQtuWpawfi14b72Vu8tW6n4oClz1cLBG4SVCaqxH/OXQSIpB2
T9wuOxpoiO6oIbVvTTZ1NRD+mf44EsN6LJgVRUEKthZt10AX0vB7t0yqlViiPubsh+C9pkhv1OSl
N39qcVDYOd6EV55KzWSEqaJE5t/SUUqQ8nYrbZRrX1VcCWroDLhehQy83Nm07dxExshqo0REP1s3
trQ3njnWmsyI+juzRZmKIg1jghBiApHVpZ06blMXhaf0KLo4Cyj4u5+H0dLuImZND15etxszmbJN
K2hmh0Ybrz3A5utEQgPqBziVUu2Dbr3697MzaeUWRjAx7HmqoQuAudOdk4ntnx2SdxPgfQfkBt01
d87XpwOehfK6NZzSQtwxj28rRwtkJjd/YQaURHANVPIx/Xi5kjEiUSO4NpxACBZoRb/PUm+bybfb
VuZO+L4YjCAANgTkOtisLq00Ra4ZvSyAj/fkh9rT1ND4IwQXd12hh7dNXb1D5rZme5O5gjckNYf3
ESwz4HdxFvKdG6LYHG6gdO9rUEH8m694tr7ZV2xqrwOmzBbQ1am+NQ2YpTsQl05wnD8M1PPFqQ99
5nggcfRi3DHOiXo7mptbbvwuU7oSMq5ZspR7Y/QKsQvjFCjRXFqJ0LTWElk7p+7OvJO74hEXaR8M
mzjItnHiY+t2zp82rd5X5uF9imIYxWtrllbVUZG36B7rp6mkgdeDDSd1/dxcmZ9YdERFJIRG50K9
rTT0ejCg43Oy28LPpglW6IFMEbiY1mqwa6ZmHzFhWSamshxPDEJQj6bhsD2NTUh5WHLceQldA40s
Oj4G3zHDrNoB4J643DU5JKB0jEZxzD8P23iffiZRmLKtg1nt4U34VG6SDW9Wuc3U4+c8FquNA2uW
ol+mii9h5vvSkngOt5Vzsoaih/qtCQ6OJuwn/jZN2o4L8uH2AV/6rhDHA+ux0hBG8/xymUNX6qNX
cfs0mtuWWz5mqUMLoFrIKoa3LalfPlsZbjMDZQUbqDPoll1ayvOyHYYyc08FH6Kg5k7t29FUBCC4
3922pLbm2hLQwWjjAPk6j48MULIKslkocmk/0MHRO7mylCu0D3YJa/nXwsw53LogRstcB6LqQ2hg
kH/aV/fOjm7Ydk2edGGDLkzNHALK8F5nF9I+Rib3UafclO1vtCD8MvFWAtXyZwOrhGJUVkR08w2q
m6lNPJBBDZ/K4nPjfvybbfn37xuXf7/g0qoTmoIGpCT7hLMPYJdYye6VD813XjHXQvsEacz1pFUm
oYKOBO5EuKS17/RI7gNjjNufIjf6LtAHR3aBImZ37yLgt//c8XDpA1kHMQ802+YCUbldAPHfg5jQ
oAKcdH04YG7vjz8iVqZkDJHIXKu66rU3OlMMslkNShHlNPa+EdE/fcDAvc+NvGNCzu5F1K/KmiDo
H0ny0JjgXwcBcDvla6dI5Smz3UIwwLAugAjgOJuPGTYexvJ1RsETGLYP1tba14/GF/Dm7oyQndrX
NQLQhQCEaAA6GIheKfr82Uky+AAOzlbWp3E6oXwSONqL1qzlLlcwJHy7CyvqPJ99O0fUPYQlhTzR
IQvMO2OTbmMT6tAWWiUDMqZqt1Z0Wji3FxZn9bQIrs4rDwqNjZvss3bjDO6KXy9/OdCdgTUQN+I8
Qa/0XHYR7SMoGyUHrx23nJV+263duUtmDDwq8RhAlxVYgstPF0mzir3Rlieu1xtr6rbAqmzwtTe3
j9Bi9HaAIQH0WdG4XzVGehPzhU3nnJKDOIxfwUAVmBgYqX8a+7XROEN9/JmPg8AdaZ96LIL4dXZT
yNyr4oojqJo7ZGGoB36a9tZHO0i32qv+qdlFobUxPltv+Sb5GPl8iwqY9ZrceZAP9bv7tY7awhdW
M6goF2BWXl3Gl184Qc0wl2RwT0bB/Hywfc0iQW1/vf2BF64svH6QUJjQQEUknL1PWo+QKCaFcSrr
Jxv6V5mFWv8HHv9FRoF3qxqKB+IPHe3ZhULMOotHKzUxmVS8pbRB77+q/TGnKwjXhVsF5LaYegUZ
o6lc8/KrjTH0stqo646j0A6mtLMA2eEzpg9f3LJ9dSv2wibMqd7+iEtbhTXhIal62bjULo0Weioh
BF3rJ6MizaNJDJFC6QOy3eko8u+3bS1tGObyMcqGV7hzxZ0weS5rqhpIr8Hrdqb70OpkV7Fnoj/f
tnNViUVwVAQA/xianYY40RO7igdQpQs/eho3+kMe6vfORxZYu7r3y49toFQb6pV3ykKEvDCrvvVZ
TBajIVpvgtme3BUAIBQQpru9siUXwUahrYDC3zW5k94NJep7Y3eUqNnsKLEMfyJ5unNltcH43M7R
J7yYtWZtumEhvIBSAb6JgUsbJAHzD0olBDAAgQMGr+x9jyfbcajAca6336HG8zWh7hDeXumCr+BN
pNTC1ZUNvNTltzTr1AP9GA6bFbu26rIeTSc6VJb2OIydGdw2Nq9MqctUvRXUpQ01wTkrRdFpKOEp
TfS0tp+1LJ6CDhQ8PlTtP0zueKeEEUa3DK1ijU52YZVKwBAoHMjtYHxuFsImDKWkGURTjwZoHSKP
jH7tkEc6tCfdKV//YpFAzgPUCO7uqytCK4pIJGZcHT2JQRjOGd3zengUcbx1XAnLPP7F+uqn209r
3ZfFZWIUHappUB0Di/flZlojBNt0Z4iOBMTdaWaF3vRE6Iter9HJLUQzx4QeK2aclRrDfKqlyNo6
j/I4Ojrv7DZHs31q0IK5/SEXjjkoHpWCj2J316/itGtmWiZM74h81Z/6xPf6tcx4Mb1DNQDdKiUA
q89TfMZTbcJwmQXK8yGM9+UWoBQnGCES1O66T2uPP33pAJybm73JRMa8GGmRdUwP9TczSHSfvzof
tQ86hqjf+o0BDT9QOEuIX/nxdtyvZWRXgFt1AB0FHMTED0B883Ngj00Px9WRkgnZfConDg1T1ufa
Y9cLjYHUSnfSj1qWE/1jiUrl11ZE30gVHcy6HepvWjzl/F6mQDzv7XgStc8sLf6I9q8UIYp84um2
AyxldsCLoomkGFNcpDmX/oxpXMuD2gI9RRB6EHWYTD+8aeNiED1r95Tde+JbVXxExLhtd8m70Xkx
gY8H8ScGLC/NVpqdtBNqlNA8tYUPiDKAnb3mW7lcWeCSh0MgAV8ShGYARs3Wh+pJ7gIHoIFnLA6N
2ArKtaHyhYigpoZtkGgrdZa5hQGb7XYcFnitub7l4lbRu2j0QaSNgeaUrj3KllKCc4NziGjTOlNn
2UQ/VZ/NJ+8E6chDe6oSP34yD9OdRu7GQ3LnfNAPf7xlF2ZnB6sD63XkqS9ZWWX+0DouZhtGG2q0
U7HGhrjgHeCgA5IFVUlcJ3PQFy0wOYTxW/0kptpvui968kgzY+WmXEgELozMMvtp4KkD/VB6pA3l
O0ohsNTpsburaWnc54Psf5SDSVZmzJdK26hCoP32foVc9R6rFIhjKQWWFmrBFDZBzw8YWgxkyM1A
+OAt3xrd9vbOLXnouc3ZYWOESiyshE0Qpkm98y1IfvPolSa/bxsCby/O7ezxdrG82UeNrRrxzO5c
dPpaYwrwPih/VSTR3qid1Y96C+xx2DaiMU95SccksKxBO02k07U7q67sR8wHR78NSW1+TzvbyrZj
PVr1W4GY+jKBFD8+ubUumk0+DbixHIBEqwDwc/YzGXKr2XA6dHQXDSP4BMQIEnCQ8+cOP8VJZH6T
kutslwPgl7V+rvUDCWL0TvXAlrJpD3BI/p0QZgJ+C5XmZwHysCEcZWTHh9EYM2jBZsgutiKXThfm
aYpR4Jybjb4D6CPf0IEi3fAzR0TlJnJwSLde55L4t5VO5b0HPrl0L5gcsgME2DHNmdQ9CFRbBEio
C9tJzjGRYKT1sUIpmIZd0lRO7sfjWH6h7ZgnQWw4Sfw8pvWUPzpWXRaPPKnRluMFBG0eWpDf6/tB
q8CRg5ypA352arvMr7vK+2UzmwwBWrwl9Tsj0b8ZGrJPkDrnpRagH4+7Br2x0dsSaoygJEjrSA8c
6HRNW7SRK+u5crMx26OdnDiQfdEwCJxSyJ090YS47SebxNEvJppBfOdRP37jWc7lg8mjOtrSNktY
0CQgmt+ZGY3jnVuk9hQ4huy851j0A9u1xG3GHa2cog8QYuruyXKSwvFbp2vFY9bHBo+CrimcrPLL
uGjRYQW4PPWl5rVG4LRx3wZDSqdiS4pYyx+71JnEhrRggAvLop964PZLK9070Rjh0TnJnGkP0oOC
xFajeT7d6RWjVSgb3UDGOBBwNfV9hVSSaUMTUOLYZdDGFpcvFNWW2M+8oTMPpLLkd+mlVR90tYX0
L2nquAtpXGtiGzM6RGE+EToFrHWycT+OJPPuhrEQgMwUddo+9DzG/y89UpWHhOESCcA+IfVNDPHh
NzSgQNMTQ23SCHiR9MmXisbjLz0Sw4cB8n2675HeySCOTcQTAeGd/mJ3GX2sdCN2oRaeW7F3hyqK
U6ITOGLUR9pjMR3aaKJ6WHSt1PBRkgrM2TzpHp2qs/kH2UPRFY21KbIebb1Lvpf4R3OTwLDYIBut
5Oc+repqazISGYFbal6+zUeAt3fjoCDTQL4RgAg0zqatng2NswUVkB35ne1GUViSuOuPk9Xzr2mT
axVEDUCla4AuMg0pL7LPnUn5fZwO2jcBfrhXd5KsDT2pO3LvlZDq2YxVXAiQP2oFVBFt1rLsCT1I
TJ2MIpIn24sp3VuZbdQfUtMVv3v0gkskNDwZtw1LgZtMmM2KlRR66Ro5D66zBEPTBKWRhuCKzO0F
R9KXjenraRb2Dn2g/colvJDOIL6CsB+lehT8rmYLW8gHtRq6lF3+S4tin/+xigZAE+cGZu+bvpes
ZgK6yrqNzklloUVeupmPIeiv1MpX4Br/Ie27ltzWtW2/iFXM4ZVBlNQtqoPb3fYLy2GZORNMX38G
+t59lgShhPI+VSs8uMpTIICJGcYcg/fOXxpjcsYsW/oCCM4qArvuk2GmwSBlP0hPBDEgLye4WhT9
qhfVjE0ZY8BCBjWyT3ao+OVOehm/1H4SfHbld+RQ+e0p8eyHOhThgz/RzTcvIpBNlMMM/2XzOG1U
VhmAbjsyXPk4/EgehpNjP0ue+QjCn0A7bkG360PnKfsDakS/2WXfplN/yl6HfRPcf515qQkVLfnf
n0LjhIvP4ED3F/N/oxr1PhgFNs2dj+bz4iOP9SuvjD2jcHGvAU0KQKky7AXW6WbefAgApensHVrs
LBAIKKgkUaomi8B+G9TfyOJSwtHFizUPRfhdfjJE2e2tvAAOMwVOg3AH+e2NaGK7QkQ3gzZpZH6f
PpSP6VF/k94biFw8mX7nV4fhy/Bb31nH5AmFZL8Nu4dGsGrefcWYCfTJATXDWDPzyQnGq0s1xy8o
Sy9zVs+2LIH/4d0hAGhBu/NZXmKhSBZgzgO4kdII6AXLHQb9Yx66Q6HHoq/JW8qlIcYz2ENjWshI
1ahaA9V+Gsx/7h8QniO9/PsZZ4BRLgdvnmVFIGKYfQwogAttlF8UUu3Kpn7SrMIQZADcFWGcENyt
lP6WzdycGVQe1qxP52XN3FX/qspv95fENQCyadSKUGgEK/P1hWtMPY7jZSLnrP4D5WI3EfUNeJgL
CnHXAJnUUAhjG4IFQtxeoxYqjDiE6AnuqzeQ4++SL8SHyKpL+fFFLZHbjUIRBzRWVGaXI9rhlMW0
1VjsWZOeK2I85HrsVrrt6ZXxNpV/f76vrdFvfOG0OqNM0Cyq4gglf992pD99WhyVov3rp+jaDL1m
F2ZQmW2bCh3+cyG3vhPrfjkkQSrFgrr6bSpGzWCcHBVasO6yiIF1cgjpZKWJmvh9KInXlqanac8p
ETUgP+tM1+4WlmhRB6AONJ7ZQrC0klbuJEX5BFxsfuljYEnyRncDDK19ln+K/PutH4I9jMyCExZu
Dn2s6w8oaUiIht5qox4yacm8+rUepub/1QrjhAgGfJp2Iw10WCAQMzkedJ6cVOCJbq+tAkJsWtAB
cBsEncxS2oxQhtBRj8Ae/ZCuUDK36i/3PQPna12ZYNZhTOVcmlOjRf1Se8Va+lM1uH0vokbilPeu
l8I4VRkZ4Zj3qBXJw8+lBen2lPqldTIrZBtg7527j1pbPFn7uTYk/C+WiEYAxVyC8o7F4rZQ0FBR
qdeikqZ4DeA3f9JMcJ04xWWs718jLO5iXuxMnwBbjpIfiy+5pd946jcjVILllAiFQTiVN1ijsmIA
RWAqhr1TU5VNFfQg5jNUQdrH6dHaF0d99qQ2KHCzmoPsV8Y+28WB/HL/W3JPJHUaACci2WCLyks6
OZjFTakSeP8RF8pbreZv901wvDrW9q8Jxs8us2qWko7y3jiTyJ6yoNPMyKiA48ut2e2k8e8d7pU9
ekMuHK6ydYRsoL08Y7g3ASd3b53qdPlrdBM2DO0+CreUoVXDJGeOmQ51Kk+gT7eH3YTCNhkNr2jP
xIwPEnlrlUQQUvAPJGJOBd18hJyfMfjFsvJVHSrVwoVzXu1QDbpQ8vog+ZJ8Emr+PY4F6jR4/dDL
B0shxJOuv+FAcmmAsrCNoab+SZullyVLBAknp2AJG1AzwqEH1Pymn5E6GknLBbnTtKsiqsCTn+OD
FbSBE5ZB8lqc4+D+QeSddTRw8GghYaLj2deLklewc8wbDNKaWK7nnpX8vm+B53wvLLATVJU82uZk
IiVL6snH7J6roFhjpLZ/38wNdww+GWao/nclBvOO6HWS2JgBAlm6HrSHKgCpqafWO2g6DDvjOd4n
b/VeC9WdvicPRRuAXDKTXVEGQj8XEwdc/QjmpamGXktGAz8iP9Dm27TPDlKo7kUPM9c3OtgyzE0j
wAHE+XrbEL2XKXBUVkQ8Pey+AlvlYdjEh4SL7mLy1s1BZoxg1BB8ZN5egstFQfMFvRcwkVybBfB9
tZ0RCZaeHUzoI8hW6AgZBjlGwA4H6lzKZwEGGXpkLy41ISguQyiJnDE5EFdfpea3Yv41qhhd3gsT
zOfTp7gas3wm58k+j8sfRJ+u1D/147f7Z5J3nUHdj8IRWr5QgWKZ4iHFFztLV5MzDoTqxiEJlwfz
IH1daT5sQIC6fpNE9OP08zBHELkJEmCICsIk22NM1mTqDL0gZ71c3ExP3bQWteV5fpdW4eAwEH5q
6Cheb5FCmmxaFalGmaV9bKJ2lxyrj/iseFTMZBNBjXhxFVwh5QmmY003D0umWGWjSmQ5W87POXd+
40hUixoY1QqIdu1ahoSKKyacbb/4a3ETS7k0feO9oANgtxVMr9De8Yi8bq4wF+fsGEDNAK2gb08v
NXOrbHAUr8W6yJHUnMHKgCa0iJmQc6XQ3QNOGxoCeLwcpjCiygk4YeA8I1ToFT/uwRC/OMYc9Jud
B/fPPG8xEDdBzA4NVfTdGA9oavLWbjVorEijgkGzdptSce+b4K4Gw1IIoCDrfkNvrtYE3IFLq0RZ
BgxFWXuSOfhVKohmeIccuZWFBhAwbgCVMk/jahlZvKjGfC7H8TAOapBtbw0ERga9f9C14lUDf1fs
ZO62gcpl0R/6QhEE3LyFXvwC9vB1+mwMWVbp0dyqXg4Cu175iBPBOkVGmHezXKQeJF6GDP44+7Ee
O0+ZtFNWdf7fb9rlWphzAS7+WB+rVI9U/UNeviQp7q32et8GJ9+/3DH2eZKpyAh6fnrU1Rj/TUji
uMMWH0ZlfMglIaOj6MPRm3DxTs2zloHMaUV+sry2y9e2BoW6/vcdbOVqSfRHXBjJU4xzruC9OOeN
u6Gm2v/WEeZmYRrpJNTgb8WKjNx1AVeDyrGCyjEbVEsJGmZDiVNXt9/a+ItRJ64qKqXRzjTzSNER
IsoKhOsFCN31srQO3X7ocsyQPiUDhB7SsJSmcMI4tba1RzCoyB7Yv7Tg/vngvcdXZhk/WEDiKZYy
0pynHQmSwcWdPtICHsmAfZf9PHB8EeCe8zWvTNJM8GIDk65bwXXfyJFe9m629e6cPjjWV8HC6O1h
vyfdMMq3B4YZ1lcNmPdpGr2bMQap7cZz7g/Snsp2bkHlpyC2mQRfkrcqqNaaAMyhrIb+2PWq1ljd
lGy2pnNXGQ+ZM7bgGh/3ZtYJAjXeObm0wzyNqjFWqBQ2U5SRSVtcKSt/l0mbp56aJj9XaCf7s4Lh
jzlWxxfBJ+U4Exs9S2jkAk2Hsgr9aRcbh5vX1G0l40k23Dmwj/W38aw9FG+Zp4RQmf2SJy4KwWcR
FpjTPsNwPsI3yN1TtR92mGGe4CazpmnOAySf3PKg7CS3CoojmOMPS+8Zp+Ig72iG23ra7IqIfW4L
E3TaBSJ1n9UPADKuV50W2ZrkmGU8K7LlS0v9CGTDkQDJMeVjGPeifOn2HGFAmKoZYGYIWQwLV5y6
RdGMwkJ1e5xBeVm7UPFBsz0VPD63QQnCcGiXYr4ao1OYHrpelbrYU9pDxzua5qfZXl1bFTWmOQvB
MBD+ZjS4MNX3OWdxeVrMOkubAgDSaq39TpH3xHqrJ1EPhWcFrKLQyQEBO5C4TEiyZVuKaVoMuhSV
2rm6vu7xf9UrSfbX9SJA+gGqxLALhW+zybS9yioGFsY4mgHd8c3BsFxtg4KgkwsM3SbM14YYR6I2
I06b3SLEkY1dt35JY+ApcjUAK6lfT1CuGYadDg3D+5ebc8opyhcjePBdJiZBrs/D1vR2NUIIKMpr
MI9VKAhryWOBZ9wwXGdT9vetcU4fNKqBvcSUDXIltvNlDPa0Sg3Kz8OiYsSPuLotmABRbv0khvr+
NcGiFLs+mQtgfxGLHMwj5Fs6d/oChNFL/1Dv593wqAS9pz5geAeDUZogy+UcyivbjMtodX0D8j/T
InVc3bp87ozUA2Lcu/8RP2d/rp84qFpA9IQ2PTBQwwZ3I2rmnaoC7Baf4lD9jlH1P87r4i+PJEx3
ystwsp/avXNKnpRA3qdhF7vxbvNoiATyIeFQ2+3rgF8Dxk3IYmEY1WQFS8Ea2gzKSpTzar8PvX3M
i3In19DuJYKYlpP8qug4Av4OXhOotrPrtvtNUeuuV85oYPWHGqm244FkmsoG/RfCoRb4U+BCwB2H
gXmNncvfTGsqi8WwotqyflRyikp71n2ppPlYTYkgaOGdm0tbzLlZqn4B2mwDXiB+z+qfpP2+aZPg
1HBatlgQghTK847J9c9C2oVf1uIlycvY3BAYJS/O2Vw9IAvDIlRfncItDmbjakF+lARejVOfuzbL
RH2kruamrxs1UsPyIP1aHiFOaewXSKm3gf5LgcrdfgyT1zS8f0k4OSuG5lCbQw+cPkdsDzwDBC1J
G9TOpt34qAfLfnIXL3mirWlxh4bn1y6NMb4bqMRZqUsYq4vGjddnS0gRyd2+SxNM/AesYKNU8ud6
5qB5QT3cj33MrX42VkevO4NQSnBkOBii629Il31xZCAHnqMYAJsYicxcM7RezdC0vYwyfLrTucBX
dbzJs0IpnGNXrXbasXg0wgEjVRDzlYSssbzH6vIb0Ht08Xs2IpmlM+L3jMbL2hjnuLHA7ND52eAE
oDJw7x+hzwIN62cvzVHPd2FOmfremjaYi0/Zi/HYeak/He1vVqCe9Q/dNWTPPvwKs6AI5YOJUjN1
Q46vntoQ0iiVawfgYjFAqCn4XTdE/+A0ujrazJWKJT2vtAq/Kz+AG3o/7cFzH+D7C2diOSHJlSEm
OBibepWt7HP/k/0AXzHvdIDGRKO3PPd3+Z2ZWK7MuhQqzSO2NX9L0QTUfmtE8DJz8l18M8yS01AO
o5o3LasWcjmYDSWfaWHqdWFv70aMEmtA38mYxlmfMxERCndZ/5pkWSfRNDCyou+3s6x/OProOlDj
y7sf9w8p7/W9WJfFPB3AciPdLEcrykBa1hjraW70DwBq38g2CyowXCd3sR7GyYG21RyLQdnORjrn
4Gqonpt6FFGg8/3chRXGz5UECmTAmpJz8Ud/hvLBQQOGBGzQrq249VcqKJ/tRE0k0coYP9eNSlGt
Kj2AVeVt9ehrsyAs5Xqui1UxnqvqTalL6DZJVZx6Vtz+QlbxYRFzrxHnWdVFn5F7LDAJBnYIoHFu
0rzemBMkeSk5W2C+ofD3IleORa0DQ+34908gNyyzL2wxbhLyZEmjpyXQZrrspwiQNt3YJWaxM3vj
w5HnJ63bbLcBpLcs8i9y/ffcULjaF/YZdwikfxljwoKc2+45lV8cYD7UThG8hbx4Arm5DqlBAKB1
xDTXj0Gy2CRR7QJp7ayBDGrt3WZWHjZpfli27RntZM2t8v4ZpJjBoCx7KQeqN58E+RPHpaDJBMeB
Kw9SABbGpTVOmitACUUzHqAiGp33dRRU2jl3gfax0NsEgAGRIuOMh2UcHGc2nAj+ct9VzgmwbEFM
yDmckNhGGYLSLABFw2wYkJGYtKo1yJE0aARWS+/a+vRUyADixv0m+GSfRVrmFUeyAE4ASihLZ/Gu
Nw4qyJ0dG/F4VkP1aB4VzD4Vx9h3ACWQTqh1PvYeahT7v+exg+LshVnGp4yr2iUg2BrP5vAjX2LX
aH632df7V49zHK5sMGcyXROnd2rccrMaHtYuPRljt5etVOC8OEfiygxzwUEhn5FEWVRk7VZgal9x
NoP7C+FaQOoIFgqkXDfBumqP9oJjbUYSiHiV+Ck3hAAZTiyD9sG/JpjXa9XkoelKczzrgJ5vj2Bo
Oio7PZj/oWhwJUQ5uoyGg+o2r+1JRCzHOfBXtpkjOFRabympNJ4Xs4oGqf5qT85uWqdwkWX//pcU
mWKOXazUipP3CSADHa2uL8/98HtK95UmoqIUbRlz9spO0zdDn1RM1pjvSvmnd0Q9LF7MdvXZmHOX
Z02szTk+m/6sH8unLsoeiiDd1XslLL4Ypjuehr93frAI10db7PDZjGcaC71fytI2o8Rcj3nZA7A1
CjaI+93oOAICURX/ZUxUQC43/RIrGOR/nCUb2oIi/A/XAqD/qNejJXHz9peGXVTthOsK8aSDrBcf
yTj9vn/KOKV5DHRAqYaCwEFGyobTZox58qKa4d1O2y8gER9nb3yUT81psXfx7/QdvKRfp5f2ed3n
J30TJEA8t3dhnA2sQRGtx0sbl5Ex9r9trT9t4MFDhz3OdoJlci1hghsyXyBbATvQ9duhVLmcrUuR
ROuxz1z1Tz557a47WTmyXsz0j8GIzpnbCjMiXhQMmVzQaKCGrt2Wt9U0n8BrMCtRDbHqX4sfH4fv
tuQuz9J3KfXK0pV3zU46SMIqEad8emmYbbS3aTErcTct53G37WSIwVSFmyXe+O54pbvu0BlEntm+
SbNbvokahLyDe7FottReGJWpLHo9nhtp8FrnKW/e7++nyADzBqjz7PTJtimRpiQ/50b6MuXxIjic
3K1Dkwz1UOBl0X9kLrgRA3BVJ44Rjf4c6ACjDW8VaFj7gJZgMcEa1G+qgGqOF+MgHnTQ8FShB32j
nFuNaVmoeb6cy8c4tAPKllXv8p3jjUF3MA89QJM0bxLhQHkemoqaWQiLQTaNavT1/TAQ8UqLacxA
P61e/jQe2l25y/3J7TAFYk7uGIpSNc75vLLIvAl2O6kN8pg5UrI2h7AcZDBqTO+aWr8fyeJUvlUP
Y+1NWdm9aQYxFv/+Ebr1CBjYQSWBDlZhqI6NJsElOeZNoazR0GxeUf2y+mxPBlN0iOhJvA5ar83Q
k3xReoKezgRJTG2K6kc06dRg21vB+jGBibY9AugtSG5ugwYQIiGpsKAmAjZftjRMqm3ecscZz4Mc
b26e16bfJ6hG94rtqpOlC74h15xF6Z0xAoWbwlzDPFvRXNWM9RxXzS+zBAvSVKagpNUWcLTYX+9v
2Cey8OpTUh51Bfgo0JHDmbIA0VivG3AHS+Af8sywMt3l47vqYT53h/Hqddobwez3LiZTQJC8Nzdf
XBy+9QjML2DOrLrZ8pzk+AW9v/ySzsUAdrkMM6DTsS/d9KUD/lGsZ3DbCINVAPYU3TYBuwB65foI
dZD6mZoOVvWQDLty8JsX85/+ddln8AoYPFNWdziQ30PrGv/0cBr3P/tthGCjQ4Ws/FNXFvBIJo9E
FqkmphNT89oOAo7d9+6t6FzyJuHt1I7zY7q39+WxOksHZQpEJ/oTG8Ds+qV59h0rQdZACFoPqPcp
4Mgdgurr+KgGY+1Or51XecrLdgQTEG0cHXI3jk+Kp/rjaX4Q/RLe7l/9EmYftLopc4XuPtUHanfO
iPnT5O2dwqHHMMXoa+UKbdKE4t7qmRtWm1ra1d3n6tMnkMUdimB7L0IoaPgr9HQfhOxHIoNMhmNP
IM6WRux2fFrx6GUBVUCSTivCBfmB7EWdCd7hvvqojH/UG6WpE4KPWh6yPT6p8jMp3CTdSy+/KN+5
FmxA/H4Ufvxip7tt/mv3fH24Dfbd6wdM2QNAFW0Q9NwjSArbBwjirDvacbWjVaS4cdtFYwwyLsRI
yQCZYhiEKPNjUy/ehHcnbVof0kZuvL2UxpuzYnLhyUkeDKh4zWribWPrddsuzRxBSeXmDaQ/Bhyj
tMuOgIP1qJYJaiOw5zZnUw5z/WcPkZZF/dtMjLHBLHhEWEE6iOWdxw11X/V5AsD1voe6baPDBLQP
AdEF1RmtzV47yNHKKrVpcYYoQVj9rXpJ9nbnVs/52XlxR9ckrvrNPpAdnWet/OJMuT4tzcWM+gyx
QOF46+1XBbyEIpMR9sv0R13/nKy0m2kCRPgEmmAMbE8Aj2er+mOpRSUCejeunQMMAcsLnY7Pghjz
ac0h651KaqXISuXjrJS7RfTmiiwwITCot+JMjWFBq0uAc6w4rNq/1uDEkCkEN1ANxQg6J1dPjEyS
ykzCqbca05f1kriAHgyCU8JZCsq+mHNGso5hfhYGANHuaYilRj5pcp94XWIVbm799TAJJdqk+GqM
imGAiw2jNTWXnDJe5ZNOqsNay7siIaDDEVH78daCeS28yYDV4R/Ga4EBasgJatunZXsaza+IvLz7
V4rjpjAJc2GBOVpDnYxFOYPXTw2TH/pxPMyhtv9/rXfdcZ1wPqh7yRflBLcDT/h+KOxiyAPVG4yI
06ThIlrO+q3Ulmqeoy4wwyGYfPuoGy7keU0vCVZMEf4zIs6rDqDRNcItKCdfOogAB7yPq6PoAngd
MIOAwlz/hrFaJL2VS0TNeu0DYu1OxvP9r8txEKhEAGEq41/nZnRhAwy4sLtMPpVa/K7r5IMMbeJW
Dnm5b4e3Ege8deB5wTG5YQ9YtilWOxvHBOTpPlpjbi8nwX0Tt1Pi2DEkybotYxwZY+mM743lFtul
bA4NiX3F77zEALfz4FNyRjADJ68iKTvux7swSBd9cUSWdWmG3kmN0zKBvKrOgFntYn2ApkHTiG7B
TY7KLI65Z5u0xnbepvLJPLWP5Gu270AiXYTNP/1+Oq474w+gWGH1ar6IqPJu83Gg1DGrC8QqEitQ
IDNiIr2x9tMILgSERXLQS37dHYcG03D6J6G5kxwS2ZeRNQsCglvCE7TvMekqg34SsE8oBF1/3V6V
y7wa1O2Ul158gvFwxL7q3vpWn5vQfFJe5qfsMX51viue4ZnvCHud34Ijxdnhq9/A7LDVWU6XZdIY
lY/OefHbbxSvYQVjsPwwjqC2RmYnYqS4rbvQdWP2xoCSAJQM2GMM6pNaIzRVnj2Akz/sDaJubrmL
fRmMiMaRxK72o9n1SCtE55lzSeHsUOM10EUDpotxN31dZGo5xvIJJeDfpt7u7dr5fv+L8k3Ao0Js
CgA/tk3XxqAMtSdTPoHNwSswOud0omI4fQ+YUAT0/p/sxDIyRXZCbxrLGSx9MertQ+zr+S8NLUAz
qVAKEIz20Ijj2hBajSB9Bou8jrFsmzmgSjtXKGtquBjkkNd2oPXvChBvtbOEpSwIXW8PIkgHwLWK
faGtYjbz7XuQSFZ5opykrf9JiHPSeoysSEu1u78/nNcWgEuQ79ORyk8Gm+tbZy6VqTdEwQzqaduZ
R81vz8kz8szD4JNH9VHft6c4EqVenNWhnkJlZ00NPJYWE6Y68KHjQortlK1BB7FbhOluWogGHTn7
dWWF2a8pdxInBvlplLW/JtSktrX9lQI/I6GpADZQQZB3ewzxIS/WxLgOQ+9IM5SGGcmF/JpbSTC0
mIdBSWqtTcHjcHupYAqOWaWeEuOwTGiMqblUcmR4jLjJgsFMX5VYFZwL3g5hOAAyg3ANSG/on188
dbOOwYUpNdcToPFvVln23/JlDJdibL7cP4C8tcA1YBl0YOGGWWsiaBXoBHziXa7szMGMlmkU3Fve
zlyYYFs9Rm8uyEUd+TS3YLabmgCKQWcchp06V4LVcK/TpS3Gpeagfdxore4khxZBTWb2WoCPtj1o
xbXPF1T1l3/EQ2acJSJ9wdOJsWiQabF1OnteVCte4AMxque1w+hpca5gzmx5tA1FMETE2bErW8zl
rQpoC6aSCuIGWjNRfsy9IEblGwAnBD4kUia2+aGrpdUCMmhFdhUaieUnTePfP3Qcz4Al/GuBifWB
4Stz9DyLCAcufuyTrDzaJqR7N3uRv2F6VQ5lm5D/47KYYibwMmYjpQTvVKJ4i/0aJ5PABXFCKNxV
Q0HNFnrzt4PksgklbDWeTIRuzQsQvg8QnBv2szdBtSr1hlPZ+uC/ANbW3JEPK8Q0u7ifwz2K6OLQ
yWiq7cJ43UrK8nruKyvq5XSKdHvtHuZ0aXyrHVD+yBLt5f5e3mAywJ6ACQbkMnCGMliPrj3Vtspp
N6Z4leF3/0nS9wrFUjcuKl9re1fRar+y0GCdiSipvw3QYRc8OhidUJEzst3rtSMDGiwYoCBDd+6a
wrfwxCTt6klb3kOb4YdRN4f7SxWYZB0ZkAVSZq8pWOYszXDLzpKPeoyeckcq8q0D00qggvHJqzuM
9AmOFvdO/rtaFiJKUoi9YgTdilJn26vklNa24MW5BcfRjQT5Fvjs0IQEQcH1RtqV1FX11lsgvy9M
t9hvD6Y/79ofzhFKOoGot8A9plDrBQMAWHZg7tpan6gkJgiJoh5ezBil3aChbyP/Jssq+HScp/Sz
KIfWP1U7ZmcAIRE5re0gmdE6YC62mN1afoY8niB94q4H7TBcfhA8o011vZ4tXgpnA4tJVDXqG7E1
b+0rr6uR3I/NX4+zYado8xK4EMQheG+ubTUqrhxYJGiog6lNNTmY87TrN5EiOadADzeC6jBN8IFU
ZGGE20oGq9NS4JE959yZbvKCU+Eu+6TxyhE6DFNADvq+DBMMO46uaOqEs2/gg0PbC8OqgEqyeUXb
DUvTzv1ymk3zMS7tyjXydXD1jXy7f615htDoR2phAbd2I2xU1rO5FBOWCTKJjGyPqgR8hCPSwfpE
PjDpC2YdQeuDRibOCTs3Jy3KVvQD0N1aZ9cdqJoHVQ2W1Mwtl1ibkYVxpVQ/Oqi9HFGFgg9LSdU+
J9Naz19wEib1OA358K6mNniIu63JwE/Sy4MRjPo2HgayJMnLOGzpt8RaMHqaFbr+pG6kt9w216Y+
qPHCPkBEFOXvsTUUaKNX+VoGMvBstl/bfWy4WmJi6G3UTVK75mhXP7JNR7cV42vDvBsHBbqjU16m
6otVFZuJYRG05oeu3n72eYZSr5uCvxhy2NryshqtjnoJ4C8O/qY6i2KAs3NvSSVohWgK9CLU3qqN
gzHl3RTYJuYXw8zS4zq8v7e3kQZ4XZDZU9J8wKnYy5850FTIrLw529kWmPnyrYHOZzYa4dyOgQ2q
8/vmbt00JtrgRHFugQtD4e36Zi7jjCfCtCco6HxzwGHYCx7b26OKhg1uInIPOtHMpvNVBWH7WF5I
lCabO2IqkayKO4LF4++XAdgSJI/R2QfolnFmFoY5yJQgAgSzkFuBjqTQRWWuW38JMUKoxkDZE/2b
G7gCdFDB+o0RgUgt/uT24Dbj99iawHsiKrJwPtmVIWYtEkDsY2UNGEmxWzfJwQHeDaiIirCpnJ2n
in0UVIJX66YKMiRy7ailqp0kCVF5/LFZgrCfsw4gg8BRABgbEkO2tVQ4UKetrFSLkhXT7K+dnnrz
IEhsOQ1/io6H3iVmUxVsPd21i7RzzdSsalZNidSuI76Td19jrd/Nspq4kyP/aDXlXCYmCKiNUnfb
CSTi2OLMq8AT5qaG8joj717m8ru0mcepyw5tuaLstJSF4Ifefm38TqoAhouA4h37MUZNH9dxwu/M
0/rLlBVhaaSiaP7WdVzbYCKURUmTIukVBbNM0PoaEw+g7GB0Inn7U9miG3d7HWAM8TOdUUf3RmMc
h6b1vRZLgxIlRQfZwiWZvX6GKGEhSect7cv/4vuhVYXkTkPAhwmB633udJTszKECgHUq/+kqE/Qy
hlAt7fbEIkK5MMKsqTMxEdv3uRKtFY6PBGFTG6PpRNSw4n06Wi0H9zxiHjj567Uoi5GggFbj0y2S
O5eS16StJ0mGp9eC+J8DA8GKME6MiVRMoAGQc23Kyo0hVzC/eM56QJDoHML4OpxGTKOG0qnYdlrQ
hnEgQgbyDvulVfrnF5eyNEslUTRYJUPyvhXqUdqI4DzcJnFYGIJwvCroPaCOdm2iwkRK17YmvuG4
7ielOnVJHsidpXsQRE68xukedJKAhq9NYsFbc5tUXZtmXI7drFm6FJ0aWZkRToPxB1IastfkJmiO
29IbiPSzKhfRfeN+04sFM69CgSm4fkBdPjLl7VTbxnFIna/3H1Ge/7j8pnThF9sG1ZPanJD5gBA1
3Ty5m58w7vlapcoXvOKnsY4FAFLuPaCXGX1uzIyxXe6iLBWgnLEkxGLAjDybcep2pewV26/7C+N+
O2SzqJAj19HY1A20KU6cIJAE2boe5YtzsJPqx30TvNTjMli+YYCw2mpZATIEkOJ963vE4+9O+tol
p9w+AjTqJs0pHh5VDGsTA0/TdlpI6WYLtBjqH6OTu732cf8XcY+pQxvjoNnHeAHrZdARQPFZB5g7
z5/w2uPOb86PJpNbFJiXH5Icdx5ZKkG8x93TC6uMC61SUkKZBHsqZ+/d0nia/NyDLkgx3u+v7nYc
GYEFNNX+d3nq9WE1m8UEQ5ytRFvS7AbSPmh2oXml1IVavEK8KPfnKT2kOrKLSjStxl8kyHkAyYVA
sMFcFFNd9bKugeieNsXv58WtUTDK19jvKxHVI/dJQj75H1PUD17cyaGA5sto9AqmDjTN7dbpsUuW
wm1yxb//QXlr+pzuQyIAsj2VfSnmjEhduyiRs9VftLIzXEQSgbP131O9FhWHOJ14hIV0lvD/W2Ne
iGLMV3PbsHspcVSv76xf+qS9LnX7tSb2a9tJT8tmPpRGHShbfm5XdUO0lnfuMnWv99fN8w1ABJs2
ThO4H1maqcmSCxAzr0rULsbj6ACLBb7/t/s2eFfx0gaziQRMFHmz5GCjIM6vCUJg0NbaDpoZ7+N4
/V4gygIec3AET6RgZawDQBmkmSoHMz9yY/w2hslfe12wMN4rDNw/3jdUbtHnpIfq4nRScalNXSWc
zs4BFaQNifau2GeG0blFaWIavPlur9nL3G6iYirvrcKl+CRZBWqE5XvClGeqoN2E978CtMCaTQiv
Qhy4yCzf6Ktil2pqcH8TOeVGSvT/r0nm1jfjUC2Yj0F0uJQvW7E+6fkYGaT9McD3u0XThTngJZ6B
NNFFEfvFLsbdQgxRxs7zCJc/gzlMEBdTOrmZsHJ5KN3cXkq37Ypnu1sP9xfM9QjAFAEWSB2pzqwX
UytqNWJpZxu0Wk1NBXNGSISpixP+N4bAUYSpLgc5BXOK1oSgCqTRsaMm8UqlONZ1tPSOl6axwMlx
oCrYQ9DK/8cUPVYXB9YwiGamOdKw3l+9NaCIeMrnM7pgPvPsPURx9vfXxt0tbBeGHFRkLmx9xelr
SxlJhuGfxHgz1/Lcl+BaHBXBs8s3QzcJdLnoTTKPfWNqW9KpyMZQMg7i8kGLWx8dX8Hn4/oxrOE/
VpjHHZJ0ZrlOOHqgz49dOZUHF72S3zYZviXzGLupCvXedhSNZHIXB+8CHTDgGm6YADW1TWYTIixR
oduFB5W5By3NH6sCqnj3N4t74i8MMVfLcVoTlQO8BfVcfV007aPV51ejj0vUR4RvIH9VqL7IKFwA
u8Wcelkt8w3eQ4msmkgumdPfi5O+TEPz9N8s6l87zJHPUjkDOBC3i6RtlPRb6lZjfsqIFQ6t8+2+
Lf67jiG0/yyK8RnWnE8VYJEKmvKyda5K4x9EYGCJ3orKs7fhpVGX3sf5rb1MXc4ZKXQ0nyY9yGoE
NV3TCzaU+wRe/BxmQyvT6aykxbVAS861pd9LJ4pkuFcCCD8kMJjMAj/2tUNBcVZSlQZRdtFB3qR2
MGwhoRAFsuDU2yx53c1ZIbkonItcGe/40BcXiEaqhsU28FV90u2yojEoQt3U+gURi4OS9YIYgusw
L80wYTZk6fVYq/+HtO/ojZyHlv1FApTDVlJnt7ptj8PMRvAkKuf861/RDxdfi9JtwnM3sxnAp0mR
hyfUqQrSSxsf41fK6w/x5m8ZKBwviW4rTmTHXGTt2ldDtkapGnAtLLbvEFdl3vY5bPb6c1c91JH2
D8cCfxZE3Ka20nGO9aKecNgQGRWvsXJKdd6pWN82BYP/0E5Z6fVmRZiGaoMlgMATnvLD/EPxecUm
lYGJVDa+aUdHHh5yJSQCXBzCaxIOooji3PwoitC6i0ujry6RFV8MXHirDr9FWvSApsmT2IKonXPZ
V74TAi8cfnT0QJ/OgrKCvBMkhHYTZk5b00nFPdlL+wCgFV3YauNGOFLJDB6YZAUwgxH2G6tMopII
Vq74Bgh9g8OQ28W3dJ8+hsfA1Tbir2m0o6fGCbe6YfOIYVcu3Mwu3Y2b0CFPdLMX6rq6aG3mbws1
r3ZKqslObCTZ9v7OrpqCxBmyS0DecE7nppLQD9LBxBLT8k8OofDCfAuKl/s21vfxxgjjquuxkLTB
ykSvARczyCnc6hkggOatg4L7IXiiGoHRY/SSc9v2K68sSGD/Wx3jlBsUmcxA0xLwuylbo3BV3UF2
twVu3h5dRyhtfd+8pCZXk3H1uP5nl4UpG0oFRskYVUkTPW7Nv6a8IIyzMBYdK5hRCRXlGifT1LeK
rPzBdM2+6NIfvV8c7n89zglRGbdMcNnjiVZYK0lwynR6mHzhtQnU9/tmeFvG3LVeMIpGD3AQLQu1
1ArddTto4qf/mxHmYvXgC2nKoICRtL6Ufvqrb8fH+yZ4X4Zu583dhWAc2ruUBFy2vAzCypJyHsW3
LOAFkEtWKsy33Jxtlf6QG0MTWrdyInyebbLX/1ANHNXuXeVDPvFYQ1YiDw3gd/h5IFIoDGBuKgll
M4/DdPIk9bffBCCGItvUwLWN0Ko2dmPFie3W9pBm+iBRwqwQhtfm9oQkrk3Fb6uLiYK+FJNp15mY
iM/9ARoTRPx2/4utHHAQRqMfrYLN2VpwCxiFDkHqSIkv0lhPH0Kiu1Ax6jxFm3hKn2t5/a0pVlVN
svwmEcGGCqqm5iD8JBtKOmE9BntxD7YJTkC1cqNoWIPhaB3B24K7oGlSKxjUJr6gTdA4Bcmfp5yL
vVpdEqIPzD9j4k7H4Zh/K1LIDVF6WGncDoMutZM71pPqgo9hO550Thl/+akMMLsCrAQGJUjssEAi
Sx+yQSnz0fPLyrEibS8kf7t83N8/ECtrmpth3ivQBbRRaNYouVziyaHzr/FOegQvyehCs5DL+rn8
UHNzzCul6Z2iZHI8erH1BqaXU2uou/sr4lhgc3Zc6kzV6mz0LD8Fij6vt6OocyFRy2s7WweboCSE
WHGmxROG4ww7fDK20bXf+YfiBDTMr/BqbpNjxqWeoudrjhwCGBbjrSirYiRhwX7WFxBUj9NQO5uN
/2Bm8jnrh32ldaZjCHngFELBqweubeatRfr/N47XNIAYRQFbPRt6DgmfGnhOzc7FROd4wbXDjoAX
nRNUkQBmYwotMuTqda0QB28Mz538QoBsIjrnteLZYDzt1EthotOjpwg/G0N0oNEq8taxtl+362AC
iHjyZaOYIhxvA4ODhDhDM22+fr5vTTDBA5gx6mFqcL7zxrB1qG/oVsG5Qqs7pQH8iZEkAL9ZKK9k
pmEJDDMm3qIfBuYsxQJDbhhC/4eF3Fhh9irz8dCZUw7Sqbp2SfBXkkPOVq3UTQw8rVAZloGPXPbp
SzXtylgttTPIKp2h9NutoUwHSJfETgLKwrAm78pQT3srky9Bau3iLAfTPMl2bRNrHOK9FY9B5dtR
R/wkVmfT75EIVVSKYucN8mtk/FX9P7kW2AZX63jlCH7Oo6CgB2bcxTRmI8lC2Vh1Bzw0QOeokmDu
Z3v/y62cDyhUAUSLhBHDZOyIs1Hl4EPUqwY8tcbr1JHSUTrDsrHbX7+ykNzEOAX9grRoMXc/aZag
6iWqtYeJ875xJwyNFG44Gf5vy58CHgPSys6BrRKdRx1cAgDNM8+7AsEXBXJoHV6Oxh6qFsRDr/c3
bhlcYrASuScY9oEMAwx5vp4KBGGdJVXaGUpEG1mc7ExPHNMqHbEtT8UEAGgzcQbYVt6MW5Nsu0od
snKCsmfn5Xpk2WFaK7bqg1/DskbRloia7oYIopH317lyQADnxsQxOsnAM7GAYVPKAEgtx9YDdvAh
VoRnEpY7La04JMYrOBzADgBUBX2ahCks9otViZ9gyBojsmA/2Ojjt7G5+lN+FtuqdLBAaRuoyV4V
gFtXHvO4dAZ/+F32wbhByO0QkTcBubZs0ORQSQMToTzrN+VBiiYzlLDs5KiMf5LyFU+AfX9rV74n
BX5CxQCOBFJ0TLw2TCRFuxP4chMI5U4zoZUTVcYmscoreBmGbcut9q6UNKjKnqHS0TA670aXfRME
ZCJBjhK1rZdOYmE6Auhghfc6LbtfRPbln107gquk6lQ1dnIz1+STAsn60s1TOgA1Rf4k7kIlMMFt
YhIiPptNHbyaDQq6r2SE9NM/bBBIweH8wCOAaUrmFtcI+wajgP4wRlQuflaAC0hIwbCv5afcKE+1
MBic077i2dVbi8wnaQForqU6xGef9pOV7P3uzRQqVxh5ORXPEOM+aqUgY2+ZDfQOIyeVCrDCpPZY
teBJ+7h/ytZeToihgmRXg/a7tRgCqVJpEusK8a1YN64YlnsF8xhNKO2MqNkLoXwKh1dzTC9So+31
NHbqrHd7iwdHW0n8cewoqxg0QgBGZWs/UqkDCx8jG0+q2g2a7lITCdO3T2qf7dRc3krdJQLKr0kz
t2mIe38T1q6aCpeMg4+8XGevczGC6wlOTj3X06VDBpsJO1Pf6+qwqQIeEHPFdWAQDjNjGAqg4nHM
qfVzRUdrJ2o9TMComQxZoskZxH5zf0VrVkBjrCgYzwY2mSVlrLUGUktjMXqyDuJkITtnenTMzfTr
ZjDHCVkg6H/iCrIOA9rIvkUgXuZhjkixk7E4yyPkMlWTR5i/0hBAB/jGEr0xN64pagpAatDrwKxS
/YGJ/e45RG0oeRuc3vVlW0W04PIIuVZuIWg86SAKCH4QotIw4sZmHAOGPPZQk6wGdZN1mImJYseq
f1mZtr3/uVYCkpkl+jlvLAlowRWgRVXPPWjmwvpVb3l87ysHAoAvSI0bAN8DOctYEPuhV8dwajwE
wWJnPubBZOMcckLflbBnZoX5SkI51MGUmrI3hIIdYIo009/1+OeAdDVCby3oR84BXPlEiE3peA2q
QpTmfb5xaduhBVzBbYTwXjVRXQEaLmGqbwb5+cufCGB8yiiLA0Gh23NLhZCkiSh1reeL5Ghk+lm2
vt6SxPOL+RTMuyKFQfVpbsJSSh3Iwrj1iqkBfUN6ks3fglaGnHdz1eXf2mGWAr06rZ8sJYVCSvtq
bKe97nZO/TCBp7L6Fz1OnLlbc8yhyLvB9COS0Z07Ws3jRAp7gLTAP3yem71j3GquhEZZiUnrlYqw
s+L82fejL0+1z9fBnLXA8OU4aavWC0fok2Wg3N1UaruZhJRsJ79/ur8g+hGYEtDsKjELUtuQVGMk
N54+bPKgckrprRJ2922s3J6ZDWZF+VArYVHBfcdTnttqLZ99ZWhsPwkuRRFy8pNVY2iwgn1Vx2PK
EhygnpUWfafDg8tg1RH+1Fa7VeudFvAUXFad0I0h5rwFhpQNRj0oYB9oMVoxDpG/9WVV2IaEciKT
xAIWMpXV7SiDHOz+jq5VWcHwYtG3EH0FNB/ndxhFu9yMxU49UyodHBW0+42NsZPd5EfPZ4ykf409
JDfW2JYcBgCHktQA3FDWYgmSK+C4TnOn+alB8/ZADuE3KP84eBm9iuyV65D903LBz6rR0RyMZCjz
5TaGRoimfC43O4ACxnojm85Wdv1D3WLU3ee4+5VxJSBM6UwlZVyjvGFze1I2hqRQiewFD+SVwveu
xjbdUFEt/ZDth2Pgda/BHrt95DPCfmIimd0GdwoAdjRUxjwu4zeLOMMosNkjTNyknupUzyEwdk76
A5vdHepd6lT7cTttKFe05pg/FZCWVU5+0T4Kh7gp5zqt+AdMa2EeHs8e8n52Yk9stMQIQwg2+xXQ
d1ng9m1vE4xkcg40/YKLRd/YYXyEMDatRADYPkcPxOs3aPm1wDFObpo44hbqWT9aeWPxrK7EQ7PF
MbdIKP16GCQcq37UkNB9z7OSs6617VPApIhqAlo8qF7MDxJ0l8IpGeDx+gwaJqE7hbGbRryoa8Xn
WeCastBBwqjAoo9UN3KASkQkelOfOUNVlbYWBLEtx/I1a4ef9z/V2pKQ6mJEHKcBsBlm02Q9insA
07Vz2j6BsnA/jr+FqXbvG1lxrqCngR4hnUpFb4yJUUSVxODy0CavnNIHqYlDOw79TSAmitOPkgDw
t/ghaTxynLXwn7JGomCnAK4FrPT8cyWBko06wdriVz/dBNMWzm6L8c48ceR3yZH0rWyHLq8zt/b5
ALOHOarItADWWmmaD6mQVF5Cup3Wocgvf7Twcn4T7e9v60qBy8Ti4F3AdAUwIwujJ2oXSSmmTLz8
r3ocN4oLzQzKrbeVf5Gr6FaYMhO2920uVzc3ye6p5qdF1BD13I4OangXAsbP2k+fSh751KohEJXT
4ryJBF+efzyiDWlcTshuKvBwCnq6q/NvltQ6JfhC7i9p6TewpBtLzK1Ow8ao9MqUzoMKquxAsrvw
9z9YQPMKA9lUJ4h9AzCwkpFEbKWzVpuOXvuO6IecK7a8x1gEKgO0tGVai0FpDbTujY5irldCp82f
3msBfOMhJ1P77CrP/TqsIHMH9gwQAVQy5x8lQNtcUIxcPovHcJ+46QsUx8Do6LtyYQMJCdlZvUGV
GigiiyMktfaRwLaJFxS5KLpO9P9vkl3SlECYt2BsUqWm2YPCS0ltAAyqp/tfam0b4XVBU4l68bI8
CHIYOS4SrUQDunam4KdV9lupP9w3snK0MYhpYO4FtQcwZzCvozX1OdhrsYsBZOL2PRSynLIyrn0P
Eue65Jy9lRUhdwedLbAPcIMsfzVKPV3RERGi1ll9gMotmkrF9Ks0i1/3F7XygWZ26KJvPlAIGo50
FKbBIwFUuoFdBHQJSQ7nrq5MoAGdgtcKVEJgvly4vFytqqEI28yrrVSMj2IUKKNtRUIc75N8KN/6
WlerSyKXZXlWoJkV77U0rqtD2Fq+sv3ykpF0o8aDdw25CdvHkHslE/0ChMGRIkOLq3rsU51z45a7
iqwAQHX08xVKMsi423Ask1GA5oU3anY8kp0W88TLlocRoFwoB9JgHPq5bEEcGizVqMtt4cVDqAmO
ooYIwscCPMiOapXC+6hkqsT7irSZPvcj1Cj4dnCjEXiwNyAEqig0y8/CXHMQzxSxNTiT0zzxFUdX
ogBMr6Mugvl/tETQl5wfzEqdokwdP7MNdPU3UPHJHf9gOdBifAi37al74WGCV7YUxF5UFoZ2YhZx
R1M1YVKlouiFSuqoTWuLaeSZ0k8xbjZfPYEWpNwxgAxANRBin72Zm0sn1aUYdoElneNENOxUqgZb
GBNOwr/0IIA3q5CTRvYCrBFbZa+HLjbMYBy9KlH7HVGqwk7bBgg7gwd8X1iinVwUHMEoQm8Ue6Ey
UhVVMBXBVWzUfUXScybGT63M8VSLzwMr6BogFsXBQNzLFEnqsmqqNk7IVSniwPU7SJFEyFKK/KGS
OZ5+efhgC48+ZmiQgVJpqfnhyxuMcSaQMPCqd+sSfM+2w178PjzKl/hbBH2gvrHjt/tHYllMgEm4
ewQbCvYQgwpzkx3R5cbs1BED3jb8XmpDCCPdtb+obHFM3IKrCr+2SDpPTgXHATwS2c+WIJUvfDMP
LpVr7iZXd8Bt0lzIRne1XXAyUWXffjk6RHCNRgVq0pj+gPdi0DpgYvIDY4yDS1mP9ogh1sRy9KJx
pJZzw1YOCyYdUcz/JOxBnDjfzbyLMzOqA/MSJZ0tq99DMd02JDtmHcfQ512d+UQ8aAgRAepHMI/m
P3NUiBr7sRLLmhe+Su/mMd7XL1Fmy1fUoS7xdXzAoOU2AsyfAyRcvDAAGmCKFJSeIL2nIgHzBfrj
lBOwd0HDytqVHQQQct6Q87JNR7EMGAGUqQYQatT0J9x6KRA51W3TQA5nzFyCWnuRj85kTsdJw5VL
7DKFXo8vbDtZ2Q4Vd2KCrmC+sRTeQ9FKVA4azEtz876pFXGR6bWnXIqDupHexgjqatIRqCWn+FPv
Ce8G0i91zyCz3lHN87zsxxFAUNHJrsM3Jbdp6hnuyCGW3P4dnQ3Rji/JH8KjzFweV6wVKSHwMNTj
sClvDbRFb5JBuuAxPwQo3UmhZdfZh2AmnFLSiiUoDuGJ0/F+A0PF7GoRjWrfk0m7KEX0rc79J781
d3pV7/wQtGIcn0bfaGZHYQw5B1wMnSNlrnsQVUqDMM6CxI/1CxU8vdpCpR7U/452mvbVKc7t5EMz
XGu0s6f2QrhdvcXLhM2ENCBgDrSnuwA5RH4RJ50gdJAEtqr3Kg3F/aCF7TcTjyNnYxcXEtP5aLVR
TTno2C5mzHRlNJOqnaZznfh2CfI3o9Iczn7Ka/sJl0YpOQGOYfvJvS8ooFwqrEsPoazu0L5QZVRt
J22Gl9Dl+eqV9wGbdmONyXcKPRybqUp6zJ5Und2/lk+JSw22rkl2/5+unWdzsYmI9YCXR8dNB8vq
ouSLSlco6lViXrq8fay0wimi5J2ziSvXXAZNnw5hY0psykbOkllC3NOCzGzviM7kSna01Q/54/QG
FuGtefHt/qC+Wd9z3tpWXnhJlg0Qx4I1CbAAtpxASKNbTaIPMGwCPd9C17ax+22wH/7wie9XdhIg
PnSyAXMAqp3t1g8Z6eNMUAc0dy5ZUe2L0uKVsRbZAJ4fShSD4BzDQAuclqQFetJPqnGhCk/Zc4rJ
8BEkSTGNG3b3P9rKapBHYfhXhNuCR2Ge87BIp1LNBP2CKiWynB/wlPcNLEsktI2DfUIhhkZD7GuT
+v3UtVZtAfode6VX/UYO3O96CEMWm/wwvIqpE53Ie3bmjcotO7SMZbr2m2cWaolCX+eVDpGj4iB+
JMTVTsq+2UMWYRPIe3nPG4ZZO4jgo0fIB7wiGAvY4nFQZEOVpqnmDY3mNsH3NBt3YUaulTXZRfIG
x7WJ68EuJWNToeiryynvYVh5hW5/Aav9JrWNZg2JCPL4V+G5OigPyZY8+t8mSL5FXnvwT8GxfhM5
IdMnLQvzHKH8QBNzTMYjtGdSyl7Q1BpJnuaZZ3Mnb6RTjopHsQl3wx5YJ3faQEPKTRz9JJ+SHdjF
T8P3ZMdzAytH2aCjQYisMB+0iPODMAfGNcOPsMbnrrlKzY/7J3nlzZ39fer+bo5TP4LXSRxNcjV7
uLPxxQrHKyr5jinsZKO2JbE6mFXDeZnWvuftopinQmybsJbjWPNGFOljyXfU9qc/1HuoU3A+4uJF
x225tcR8QwVzEXIqRRo0pf6m8m+hz8GtsL2/hSsvBGwg4kRLF7eDHReXykYvM1UgVzVXHUmMn6Ux
38dG6WYBeSRJ+/e+ufUl/WeOvvo3X0zyxaxNqjy4qmPlDBOiBxOPUMSrSa1ee1SAaTxES85skGnF
UqiXehHg/aGyt3j4XBOTwAYGncItT1B9xa2hA4AkD3PAyNgXbHq1CL3BWsDMfX0cHeXd2CYmuEzt
1oWo4mPokguPc3q5jXjWUQQGXy3Ch2VGNEWhRNKcXBOzhrwt6UAFKwSvOXSL7n8vepjnbmRuiHHY
2lh0Rdmk4SUBbaRW1lsF+pW6+rcZM1sBx+0kfFmSgjJP3yyNef7GoBUyUUPpI0i/R8Z5THOOQ17e
X1AWUw4BxJaUDnphYILmXJTSvZN+aaDMcVJTycBUbLXHQIMg5f0dXDmKeGSpQDjAdisCVr5cpP6U
BqIXv+Ioglamszsn/kYxSfxQaCWRBeEpTdIVy/hMmucXzCwyEP7oXXCR0JmFNIrXD8XBQCJgA2a6
qTLpPc0gudSlZ8FXDhMveFmJLRAfodgHMj0ory0U6rqqVWvdLDVPfYTa1AfkMLd4XvOdFTkW3p3R
1fcmqhS04MK7FEuVVcxyIP4DbQryBTRjmRQsT4UmJwr8pXJBZdiRYqcKbHEASbSbO9HFv6put6k8
TyNOFNvtc/IDVNzDuXCS89dfPnSkUSNBaxCEl4sgTpKLThOaCCF2GYVOJI8nggiTc5KXzyuMwGWj
rQpQ+wJyaxVmoiiDqV+syvoBysAXk1hf9tcY80CvDjcGSkWLgT3A481QzjDzEwWWaicdWiZB4T81
RH+5f01WPBpuCKitLXSJaUFyfm5Lk6i12rYGcMqjTaxko6SyUw5P962s7BjKtoAOQyYUgTwL65Eq
XclAtqRekI5d61E498r0D/edVnDod0fKtbgBcdRLeln7tddtO7c5BE4S2IJTbJQjdvFR5cQIyxXB
q8AMknFINqJXN9+3WlOmJFej2ivbFwtj/8aXAYiWAkZagCJoRwspCfNhkqaRLDKl2kXoxVc5TN4F
WXy+/1VWsm/YAPkjZQKHUJzBuOSsLLUuMAvTK9zkUD0kV/pe0wl5kOUoTuryZW7Wtg1egn4fhIjg
rZpvmykAtNeApuMyJj2Q94BfOXLc8wjMlocaXe7Pr4NEmE7Iz61Ik5HFmHDxPS1UoSSiu2HY2mlh
fdkPoGgI9Ah6BbihKJjMzXRJh/3rC82botQJJA1+n+fPlo/m3AQTaZujEaRkkmRPSZD7+oKtgXFe
D1/M5s/9s8AzxGwZPFpcQc8GiTzm7ZvgYAmyq4BXpTbjzf/NEhNdiznofZQhai+BH/Z2EiHbjsMa
E219+hK3oAa/b27lxMlos1DXhmxoIasBJgGhisdcvYygg7XsMhYiF89Zy4OKrJw5YPtFi3Kro/DD
1iHxOutGEmXFJZwOVQLh6+rnFFucubWVrzQzIs9PXC8WUH0GYvFSdSe5/iFCHHYij8oocL7Ryqbh
BQWiwoJ6xlLJsdObnoRWlnuydtJQEw9bjutZMwDoGOiY0GkDGbYyX4imjr5VmXGPQ/DRRqordrzv
voygcSNvLNBfcJPxZA0CMmVKFS8VrlERv2fGsZcbhwQ/g+gaFwanNLv2ZW7N0eNxY84HUq6NklxB
ay2zffmjLgYnVwLwXXOe0pW4lroaMI2gugghKxaoSUBKoODT5J9qk4GTucPPzlZtcZttqhdu5WiZ
6sMaMisMt8LgQga2jX0yiVVdXMSd8svfWVtQQiKng0CjW7u6LTn+KXSDs3DoL3zOh7U7dWucOe7F
mBtTUteK16rPvV66IQSw8mb7ZQcxWyFzFIdcG4HbxEEx+wRs+dvBeLtvgLcK5iSOuRUiwjNkrx3J
odUNVx0kW6s4NZmVZJh+KR1YBihpmSgszE9gH3ZV0Gh5j9YSTb2zbfnH2qDihJc8ewRxCsdFrB74
G3PMtqUSJMKSKVO80n8D9bItVCei63bWcta1vnv/LYvZPSWRaqMmreJBuNcBFcM2zdudND3e/0bL
csx88+ivuLm+kEfsyylUTK/uJrtKHogQbJLoze/eJ8AZ7tta9X2o0cPBgsgVAwxzWxrenqACoYUn
WBAx/K0LP+///dUdo3hddPrBwcC+RFYxFVDT0VKvDIBBHr6HOsSVeQOBS+Q8Ih6E9ArwC4hSgd+d
r6LKG0gIilBPU3fhHl9EtK3UjpJz/BKZdvpCdspR2uTb5BFABqV7rLUdLwRfaYvjJ3w2WTDJh1lx
JjjKOl/tTB0/gbxSmeH8MYbGcnAxNgDmbdLnyqPMc7whvrWvh54/HRqgoqts4a7Xpq6uVWO6FH5t
19IW3XrO+Vhid7G1yP4ghYsaGvJAZl0oIcfN0IuQajt0OQQp7OkhPobn9D36kLfCcTwUTubwPP3a
qbEQvlhw80ig2VOTRkOn6UIlXtT0FNZXTUxsNfs6ugtLw1QV0mY66Q7lPebUFGo8DVXcXgbg4sYB
qjBiSDbJVJxHP25s0lcvJJhCtzUkp7Cma6UU7v3bseK3cGABI0L2jtSa/QWjZEZdFfmpN6qNbuep
8rMlGIlrVPmpTXoe8eRKFELjThxOjBUiLmTynaTFd9QT0/QgWLUv4zzfN3WpOq0hPMT9oDjiIFob
UW64YEj6h+cFRNxMUIagzykhHmAJMEgi9+A9qGVcT+s93eeOgNYZxlw/1L1xuL+jK7WvmS1W1TDp
1bgYxEm8jMfmEB8FJ3amo45BIeIGO44t+oot10UjbKhxYWCAuRtDJxuxP8EWRBvc7lAe6XyQipXh
tp95K1upbNGV/WeNyYqMthwbQcEuUriGWjrqX/lY4XmVNyXGc7oRr+uD+IDxJBekonZt2uVz6HIR
BkstC2SYgF/CJUBJGlUBxtd2fiUYqVrIXr6Rd8O2OPh/5Q/gZTamOzjNawTB8SeEZRvrwKPLXosq
Zqbpdbp5GLUAcIOozUN0DjF/9gipxW6v2uE3UbYbB2+ko/OEVdZelplJ5hP70lQ0QYlN/58egm4+
5Gftqf5lPEoOijmYzCDucK1PEiZnOe5hxb3PjDNfPCHY/7ggpleO4RZQiD0O2/7+GV7xtDMTTAIc
TUaikmEUUds3XMj5ObX+S/56D2t2ZFgSvU5Ly7KVi9Az+mBDwmNhthst5UQaawWk26V8eoab0zGM
U2EqI26jRdzwY9zoTnw0r6Ez7QYMsl2Hc3DkxZ1ruwduIooPRuSx8N99PhVjoIqpp5shesepBuhb
n2gbjNvzpNV5puhZuVmdNclKJ5Em9RQlFd6J3j8UYVM9hlXGK/PwLNH/v7XU+RZAGzkEKVLM608v
Fvk+EV6Hh2eEucqmOupta06p17fwHWPtCFK368qX+6eb3k7GQUO6gyr/of8H3CLzwo9RjTa/BgkK
Ki0a1JGr6Mfa7zYk+plkPF+xclvRZ4faHIaAqEQjs28gdBZLKxOaCzAEL+qgvsh14Nxfz8quwQQt
woLQg8Z9808TqgGGSyKowlfGHyGP7Fx6Iu32vo21PQMiiRapYAScIXMb0LhHFwC09p4aHZMMdKiS
l4f7DtwNQh/+w3rQH5Jxh0CAgSLp3JZSAS2nZFQiBIg4Su6KesWoxrwYdiXMQg76nxlmSYWuxlE3
BcQzf3SuedQ/KM/9YA+nah98xN+6V5BsAOQsOT0P+LH2wW4tM+5VVCpVMDWSeq3RSt8nYRid0t9L
k9TzvN/aGqExBe0KE70gFBfnW9mrBVG6bsTpg3jF8NDvlD0dV+iOEAd1NfQZg2O71zjRFv357P26
NcosbwiSCAy9hHhNE2QFNLKFoX2BIJGh/SFtrVjbKer7DyIQ2frjj2kNWkkNuInN/RO7lnvBAyOy
peRqaIUw7QlpKJo2A5zKix6Ei3/MLs1e/Q1s93HcRnsosbrJOT3lX385Z0aZu9iNFqocpgmj/mMw
xXbdy3Yqc4ysLw1NN+SWGKBAdX/+WQvKEz/6Q38RH5V6k1zbXeB2hj04GJy8TsfkadhFG3LRvnG2
dOXg4p4Dai3BpWEkgFmdqXaxpYLS8NJsjQvULw/pY6za1kbZlQ/aUQMNoZ3s1Kf7VleN0mkUINOA
TWMBG31EpD4F3MEbDP8qxcK5hSJvN02cGb2VqwJYPs4LHTygAqTzPYV2bhQgwRQx5nswppPQ/yJm
aBfq9f5q1gISmsDSzBIUVAtEiD9GumAKCRAhG3+XAeU27M0D2dWu5GiQdbStA2/6cHVlgJ9AIhgE
q4sBTvRmUjWrdQyWjZXdCs9t8Ffso03J28G1D4X2PpIeDT3BBaTUKkLM66lSfRHz1xp9plF/qtS3
+9u3XAt8GQr/cNsYtQFSfP6VtCiyJsvouwvmhn6PmBNRi2RfhMM1k9SvTq9R4dUbU/LcFKjdROCR
xu6SgFleSQ++wUu9l7EBtYCUG/hUE5B3xlHGcVkpUV32F0ktXzC4eZX6mnOqV02o+PLwgii5sp7C
ynoIQ+uj6EG0yR2tP/rYc97RdQtgOKGsApjDYL6IMkZjnBdWdyG55UTKdKwTHmZrebCwT59KCmgG
o2zM7FMnKnkBnCRwMmbhGGDbkqC6m/MI2VYXgqImejJ4LBdhh5yOJjgjZdEj0TETv5OIt1MrVTO6
jv8sMK9x2NRhV4QK9BMwaiS+WifppF7NbNtu84P4UJx9yBtceTitdasA/4NZEYN2OjsB55dj4QPh
nn8C3qrfMlRzdqarYogr2KsPdMy+f+NlCytJOTIfEMLgQACvvKgg18akQm9Vyj9L/YobbkZwiTk9
6DNSN3g0Dtrv+35h7YjQUUwsEY4Bhbv5Za1EKTVJhYw8B7mFejRaYlu8aGppg3ps3FQTPCxQgmFe
3VYNBtIFiHyr8GMwfhTTD4LN/Oo6YAOweFSrgUFYUGC2bZeqKBoLZ8mftlHdOnWV25a4vW9l6UXn
VpgLpTfGMCplAz3fVDsWKkRRRKUD4Xs+bAarFzf3rS0v1swam+gXfRDIGOmD4HZyTH1E2DGvHr2C
aZ6bYJyQKNVgksdAOgITfZcdxk27i88Gau16j/BEeEXQ8BDto328tVzyU3Px7/OXefrRzYA2ukUL
x8CqsE9TgIqAprZIWwJJdzLRjaHBfn8j1w4gptzoXA2cCGAd80Ne1jkIDkMkYY1RlntT9I9KZYV2
W4Np976llfuLU46pSA32MB/F1qAHPYg7pYkJohT0s8CWgFnTb+qlewXf7CbZZb/+xR4AN3STgB9g
XxEIriNXkYGTpeMo+ZNY2mQTQ1UGzJu/RVtweUEldbVsjkLpVYALpCg89mPVKKFJMth7zwa4DE66
2giAeEzFATQGzTHwCfReygTS7wCJ82Bga9cB3NWQZ4V2IVwWc/kGSLy03VBpXlxgCiy8iiYnYF5P
D0DWgTlhTI6jODw/J7E/jGMLNYdLf8y97qLtJ3vYg3JCaiGZMzkU4Z+h7OV1PNjhyluD8O/GMnU8
N1WiMdRbkiWw3PwSj+bROkVuem5ykO21bmXXlwJqjTvexVtBltKgExcDtWcKE2MccyGKTV6GYo8s
N38dE9v/i27fW1za0U+w8dqZZ7x2L81L8mJ9u39slxcStx29IpABYKxuAU1Uy7hN8xgq0Q3oMvsQ
SNqm2GbJl4F8cyuMc5O7XJ96f2guYofv9jOLBs6js9JEgAUdSR3+VQDnYw4MyTOtyVqUQkSQx20w
Jn+kztoGs4fTnLJ9eU6hb0Jkt3vNNuPerxzlmR4iweWVDlaO7vyXMAdoMNRyLMGw5o27crSDzs6u
gRMTJzzHjqRBFyd5yo71Vdx/vao+N8z4VuBCR6vqYThsnhTtEkhfBgnM/z4T+w1RAhiuKQtnIWkF
G9hgxMkhBEWnhvNIrCSYc0uMf2mbSJSKCCv57D89yJt6151KTLP7drKX4Ut5fdn/xSK6+eA9MNB1
Zj5aLlZWNhHQEOiP/q48AjaPTl7tCo+jiwrTxnd4HdKlC6VL/M8g87EaXcwiFWMokM36f5xd2XLc
uJL9IkZwX15J1iaJJcuyJNsvDFtucwMXcAGXr58D3Zm5VSCjEOqH7n7oCGUBSCaQmSfPgXKR+ao3
kjRz4/6DBWATUGSx8OgTheatqctbW8Umqk+cZpCjTts3tLmD5gz1k0AWOD8Gjq/vo2t74jfeQuYH
dBjw+4CcdPASkXC6L4BzLe7o187nnTQvMO6N35T6bpgFXhrYmV/tqsDJUXOx79OdB1T/e/ukyJt7
3Pjqx2EgECULMPwDjX4d1dm0mIVT2EpkKda5Qn88zGPyu7Oyf+pZxR1p1c9Z6nahZw+PTtUfNdDT
SkLUZqS9+AncIy4uFhZDFDdr8flo/VM/veNljNKM5MvZ9KoLG0IUZABz5UuCN0FZ3w9p5nvFn9vX
xXZ0u7AgfChKjZd/CrrWyH2xD3qwnIanPMxeKl66K7/FPlidfyshUySbt3FBwrsw6IuCCZj7UYS5
3j1Mwg3t4jV4Hr+TU3xI7s2XbOd+cR/Sv3zwgj01P5PH4Si7mLc3FJReYBBGg1+csPQSxyUa11It
BiforNBMSCjZ0U3XBFwDFQ5A/1Z5H9V7ljAHK3MjDrDJ7uwT860DWvvR59t62MQLU8LhtT1er6Ot
KZFnAzeQ/qLek+f+laxH3/rULowIkY00FcRTLawHUpWh4jeP5UfarO0q0HsOEr/gv3j1XV8YE+4k
DNcbbRJDnDk2Xb9uE3+wH2oQ5OTLj9vL2vp6gdLF4x7Oh7gqXEkKKLxSBt3bKMmPavVlSP/YtiSD
2PI1kCsAr490BfxMwsYxt1ftaWiVKAY8DrTSvAv2+UU4+PGcHB2T6yL8SC8UYs3dqESp8zvvW5/0
hZ84Evj01k4BG6ljQgg6Ks6KOBC1YVXrMX6iWTOgwJ32Unra77heJJPeW3bwlzC0gVIGwM3CdpVD
ZfSkrJSoaXBB68YfQPLuDD2X+DP/M6KHuRxzjlQSDCaiooceK27VDIZ11kH475OG5HvLKBi0nZRd
bKgx2D20SoJzltkUnE1LUjfRknl6VDDXnefvVfM0juyA6dVdUuxv+8SW14HuBjVJ0F6gKsS/sItr
aXKUFES0VDsnUxYAv+lLKbg3DwrUXzY4VcEgIlbvCrcHUGLWu0cFg7dtFcztqc1l6b4YCDR4AngR
ke2jHwrom+ANXmqWgDJA3dhK4tGv5+LcVxbxldKIqEJlY5arLPHDHPwBBXwgFFVxTZBcwYVgueSR
7Qtypyo7PTB3XQT+Cc/v3cD6q3Zh9VQFsvto9VDlhg0+igt3RMdcZJfyOqikVCpEPfNTe1J8Rw2H
yD31SN0wseK3T+Vz9Y8ssfgQ5bv8Bv5jlAsdQtlu3TRDWEotUkJ4tfhrH+ad/ms8VM/5M9JTWoM/
eQiNIHnX75UfZTj0IKOX/YAVHF/8AfzOuXDSuB+y1OwppEyZDRAjeVCq+EgT99k0RmtH53Sf9+Vj
3SJ/9drpHZR5+C57RRI+t04dzCU6JlBRlUBlU/guR21wjCalFLi4YZd1fq+HnIkf88mB9aQOATql
oO4+TLKy+yq7xfp5QZ9LdqBuhvm+6/WXQ97bVhwrABrGs1/uysNvu8RjwbkHU3lQn9o3J/AOxo6f
BNllz22E61B+DmLJifMu4/aAECAGDNHPFG5bEy+wqRpHK7JbrlPFcHnU+yQ2d5PZ3M0gYVhsGaP+
inCS24RoE25yOD1vbFwv3SrteiEJBIOq4Tst3ubsb4V/G30wvMVO8Jpq32/HwxUyDgZBqITxXlBM
gBJFxNbo1ECHA83aaIb2TFBDP2DX0dI41rl2V6vpd09jRZBmyw83c7/YTAlHXQ+bsfw6V+zLoOAl
qtHWX1p1CsFrF+r5MgYZK2UqgOuAB0pA9Pdczn8DIgDBF9Wy6nI152zb7QPVBl8pjHCofqiTjBht
feggHwSrlQqKGGh1iNicNtfGotCofk6cJPOnqborWoIimKIcIb0OIhd6tPT62+1TEG8lAD5AHMTB
3zh6eL6QTLqV2Y0kZfM5adnkD275Xszdr9s2+A5dR7VrG0JQAenaoBZlrEVO5pTB2CY/3SkJ0GcK
pnlIfTzU/gCl0PlmbiThbdMbhweMKWhh0U1DPP/43i/i2ZwPscZKEp9rloVTiikmHXPrJkpT5idf
Y3wjwU3yoVWP9EVsPPZdnuUORHjOpNcPXkWDhHp7j8kGadcL4vOmqJtiNehfielZ1nolSCkMmLEL
3+me6ri+s8gbjcf97Z1bOwY8AiEYc634D+rs1+FAIZXV9U7hnJe4+pZT88EyE0kEWJsAkSeatKjG
gqBk1Q5W24LonV1O0aIp9o4R17nzZteVtLU3AhtoGgDh4wg+VGjEOANIXaxSlUzgctaDzsd4M4QI
jB16qLvbWya+v7jyAs/78B+Ixa7G9as2m5GPuWNk5yAYq3FBp8m+9WS0+ett461L4OqAnUanXnwo
oyNXeAOrxzNJv5YeWO8c4t9eyIYFTv+AMjm/BFfCp4vS4MlvQiKWLK1fMM4N8nLbwnqrQHWOAhFQ
OmiBIXm89q5F0a22bCDhO05DYBqVP05viUrD21bE5z0nVDdBicibvGhtiG84RW1HtYyh4DKpaRUS
pXUCjAD+6BTjsWumvQsG++C2xa11IXFFZwGKX2uXniymVznVzLNnxT6yCK3q9ov+2amdj3UhonF4
JTxOBCpXuFJ1quQGNO21wPZ+pJ7kAbaOMnh28OYhh3Dh++cOchE2c/RHgUzOrUgjpAvIUP9u+w7i
73PxrJj6eLy9aRuvTphD1Ym3s2HPES4hmqJV0+WuGZH4t+7N74mtAWGL8qVm9cAG9aoT2Gn7rUqS
o9vEaWANVPUTs5E0T7YO7/JnCPeUFScw3Bn03Fh/ku7nrP9Vl1nyaa0v+eulCo7fuLnXWbWDl51K
U3rfglyv88ckTRcMELnjozVqZXxUqDqoAefMsCT2tz5t/rzFSwa6bSsVralwk9Ee8Ohifdf4XZ4f
KqWWNYm2FonLFiNfwBlzGpVr92El5KbcqjPPqBB90agGSFR5TuPnOqnuVQgoVLkMkLNxdIAU4fGO
GxFE1GK726YAt0OQDipaQwdEOAn7zg7pp5VX8OHBDPBLQDSCnkNMDyq2GLWV5GDHZG2wTM25bDPJ
p7caj4EN9NfQRoCqHnJP8RloF72emyMkJ61HgC3cv+WxKHw796vf3kt67u8SqBaBdu2R2IGW+86f
29/iRsjEtY/paKRBuPnFT7FsrR4zXZ4ZlRYmkRoziIvfphP7dvmzmkpJtFw9DFGA4/JnNoq+uAfE
qcupzGNbx/xhlFTpNyfOcc/81YpfdVrcT/V46FLVN3L2SaweKBHBPYw6FsrAuBzEF29u0mRSJ305
T6V16AzAuGezkZVLV58ZEkkgBSA1g1CM5QkRrTJmq2vLVo8A2rZdyLyebh/T5t/ndCoAHXLIshCq
QJ+8uClwEFE8vdDs3WhkTZRNAxbU/HjBTwc2+voTJl7ato0NvqlYt6FbU1d3Lh06yflvGUE7HKqx
AGgCDCCkVvnsNWYdUzMqlv5Am37fsyq8vVGrwICDuDAhAorcuR60rPPqs1rep7oZzEnpd7GUt1dm
Rjjvwh51O1HhyRypS+/y0GaY5MM423HcQ/vnpB+TOKx/317bukzCF4cpOnTbwHoDreXrQzLjCm9O
oGhBEgRu96/JsT8tp2qf7kGrMgVzmNY75aRJUMmbSwURGXQGeHlbDLUYy1dVRpGmFpn53DjeoWud
xyKWTXZs+QZnEkQNBtEWeff12sDv1y+23UBZy0zDuXL9Ufkh2T5+KFd5Kbbv0oRQyowTG+UuvTej
ac/h1TlQ/8P39FgC+DVJbK0eVDCFlA11WWhXYu8E/8gLFsdZn0Lej1hBkVVTGKvtA0Dkd3U5Usln
JTMmuEUGWfrJAIVaxKzipI/JnrY0UkFlmaX64fYebjkDmAORVHGdEtxc16eUuYoxUU2BMJP2zbJ6
aHf9pNbLbRurliQitgYQm8HJotGQFJVdektdTKNEsCv/ugcTajW+VoIpJA+tEmI8EID84pm+jqJs
0EQyKjoegkQfubQtuGHO9CXNHNi2ljTU9DxMKMQDtfpkecVeowQkDj304//cXvLqASWsWPDMRIsH
jDvC6qSUvqUUh85hPrSADo1pHHTv95wrkvKFbJ38F128+IlaUVvtsu6s3iVH7VgcDN4YPci2c/3U
F1bGf8eFHdu2e40xfHOJsjzM4+OkzifdUp6nWN1Z4x0UCPiUGHCfJ3sCi3YsQ09sOux/fUmc9Ems
xAHrZKKdtfnc2BOKq9OuamfJrbN+xF0vU3xkVI5FG63HAcJxg2VxT4QejJmG2kKhkzz5HfvlNLUf
0ye2ZN90hiSLkKhBabswlvuYuccsqXZ2JqtSbUVVFI4wvMLbn4je19sPVfpiaTACHqnkLwUT7Ojl
/m3X3Qo+SBk5yA0ocrRwry20NHO7jkcEBb07p/zptJhqylxfn5hkk7cscUZm3A4IQJj2ubZkKZQs
OZ545y5vwKdS+U0DvLrqHvX86faatnbt0pKQz9QzBOAoI+q5ab5n0/0w/r399zecEtUQdNV4lQq9
LuHj63u9Avka1SNvnr/PrQPcjpFme1tt/8We6SDV5OMq+AfTztd7Bg3EhVDIqkWxl2r1keQLeJBA
3QBy+gLMWSCzTlQZQ8zm6njGhE41SBxEVVKHxkmdgT44GlGDnePXpvmTzLbE7TaOiKez/29EWBgZ
bbvoxl451+aYBLXZ+cxxGsnFurkStMA/8CNIVwQjRmE1oNuAEUil+A5L/Cx+ZI6MVmTLCliHbRRH
ucCdJ3yjJhg5TeLhLcnm5nnQ+53LlhPGMj6/Y1ypUsdTDuPGqCJduwIjKMD3XD4nnXOMzwLATOr6
n9uOvRXuYcRCwEEhCZycwpdjpVM61lDWApHrsnf29ODsvEgDiRM476X6Cxs+AGPgKUdnCTyWYnAr
qs5TWT/GZ63+0bJXpfl6ezUbB4OBIpyIjhEZ4NuEKdFZhfRZirpfFFssYkoS9mV76Ov9bStbqwDd
NAAqqL96K7LUQu/KVGFFfC5G+pwm8w+q9J8VgcaLCqQ8KIhC7h7uLGqaGD3CkN6r3jkb3ssBClcj
tFfp5EMHDaphbxr7dntNG6GakwChkog2CcZ8+Jovbv22UyYlzhIILfeO9sWcUrydzEZ5c9ICfA6j
VX2/bW/L79A9/Qg4mEFdbaKX4blbEXOKOOsGEIZ8xqP3y5NysF5SKc3GhmPwNz2oWkFtivUJXp4O
IHpEPXWKjKy90xpt2tlGEZC81iQBaN0zxcFZeAaj9ASmUxRprjeyS0AnwtTYO3MFKvfXcmwwCw5S
8ingI6Gl7qOvAQJ+Jws7iMPIRrW2XBOD9gC6cniJIzKsEpM6bldM9pllQJs2kNtaXm8f3JajXFrg
///CUerJMhjIdWGh1KYDsWPq9xmckhj9U9UnEqD1VmYBFAsvBIGqd01FYwGKWhmjop+19yXzgaR9
1H8oie8sINduKHY035mO37y4gfFo/Li91DXChOthA2vgQCETejtiTggxqiUDA4cZLar30mrVL5vU
u2ZEZMzqBw/vwUBP+705eU8a63J/ruog1cnDnLX3qZlKYtvmr0EviU+xApqNAvH1zjOzSGqzQNLI
pdkXYIrTUM1DvMGTB07GmD1CCCxz97f3YOO4kRAjx8feowu9mj4pF1YwG0YhCv9cldSPVeXkZBoq
xBKk18YnemVJcKy0zJNhMZl6Zt703PTxromdXVFJsijZeoQHQjaUqj5iNCnqk+a5N/QnY2nrwKnK
n0Y3fXY4CEH8P2za6J+ixiUCygw3RtZmj5DzHYd51zcGO6RjqrzePqKNVNQE+Aray5xYe6W3W+pT
UjBe2YLgaIRRoT2tvFOWFb5K9ZPG+pdxZm+3TW7sIsZz0LfjM6EAQgn3rEXUrIAWpxaZ3ltqAwao
mQE0f32kjJ/3Cj4IhEkE+DyfCb12+typnambICbs9ujVlfZ7o1YQYS7Y8V+sCGNcwNUAEg9w17Wd
BUNc2RxjReri3i8DyOSr2W+ZdnDN07+xhDsPCEBcECKOekEu0c7VtJyNNsrImZrGlwIzMQr57LQ4
vA9qUP9vSBSkKXtqmLSalzMpR1TQH0r19+2V8G9FqLygsonmLfYNr0fxjQLBlwzFOcQG3Z37l1Y3
ptemYvp9xjz7kVaEHJWZefvbRrdKqoDCcBE9cAXDx7hvXlxAhp6W7tLXy3nQwQ1bL0VzzLLRDUjS
pIe815VTZ3nhiISWTX1ojWoNWKyKYTl7mg9WWaqHcUrG05ISKsMxcCcRNwR3IyTs0THnGlLXP61x
0Z+sIMULbJp91+zZsd2xXez3h8+jvXG4oJ1AewHwYrSgRPyyDVbSWLXwBmVm7vdD4y/x4NtF5U+u
LDvceFNAuB74Ts7eg9eT8DR08sKbey2PwbDkpfs6z9je81JZgX4j/COgwAwvWgMEIuxdjYFRdcDI
Q5TZ8Z424LhrStTIZ0tW/thaDoeVg6OB9+bFhAeqW0XjmYN3totJP+nuVB4bs1t2n3dTNCG5DTCs
IHsTXpxjrMblMFUlynXjL3KC2i94jLOoPhQYnE+PruvLuUI3wjJsIid1uToGnoHX/pd7jVqDrluL
aEkf6yFXfa3Rw9SxnmII2H8+O70yJjxHpm6wWoZposhUMbwz2uXs23EqaWVshBiuE4FQCdU+ngNf
r0idS6sD8E+NWO2y3eQkqa/T5q9NJgANKQirxlSGK95wxP+aRAop3G1zPaU1tYY5avtDNUMxTb3v
pZsnMyJcNyxnnjOr0xw503BojEeFjEHZKpJYueEPV0vRr3evbg2DsqxTIy1vn9qsAsUqRF2Lnp1G
JmMZlNkS/d208oY48L1u9B7dfLnHALji94X6iw2KKsuy+F8TIi1WBpFwF+gnqDsIK0tST021niyR
/dPYp0AqvoDwICiHQDnUEDxL6cunoWMcWQAwFGaTOe+GqPEwazlDQSPTIkP7a9j0NCg1pqAmyYlt
pY9cPRu8Isgd1+iPumirOtNTLbKe58Daj4eiuGe/48Z/J74WJMH0gu5UqHaBWfpJ5cvg5RvB8cq8
8FF3eW1Mi4dTnLMlqOsmwHV+OzBuej7ODekE4tQKtciyGXBPV1GjsnjGYH7odV/pOEr8Y8sIz4H5
hcKnIIRlEIpCbt0o9lkvzNCc35Tlu6W8317I1lYBFmfzQhD6hiLIr2B94YLMTo0GTzkQtdvpky3x
hq1vCvQQuEUwZQWwiRD9jGq0p6ko5sgyaODETchca2/PUKcvf91ezNaGocqI5yKHtNgf1ZqLRxVd
qOeNlj1HLGuCTs0CxRp2TTd9/lyuyjDCBTUxRS9qxZoitmAeClX0tIVAk/3P7cVsbNuVFeH0kz7L
YuTQc9QZ39qkPs1W/Fy4kADXh/C2pY3r6coS/yUX29aDZayo+nnCFGFmo4kyjSFLSxboQ9r7Zul8
qXP9s/oBePld2eS/6cJmQhTqqYqJo7LR53R+25/lQUAmiUYHCs/4Ojk1l3A3AfDRFo6+TJHevC7J
zyn+QnIZWdYHwOw6gHMjGCJTwZuB6R1hFXplsS5r4znyYmDNHT82kkNq/Ep7/QtpnFNO571Kxp2R
gEu+NPzRKfc0k/XG18f3UYcGfAaIbTQ+hO8rIZa3jImrn+1yDNL5a9UVvpc8j9oToV9ve8oa44xd
xcXxf7Y+Bosujs0uizw2aTZHbvpGwOGejz8SkLq3oO4w0iDN573lHRJbkmyuuHT4YUKBW0fxCv1E
6BBfewuNO69LvRSvGSMYduoONFVHAsXvfNfu6Cl+KE5coC796TR+emoxxrI3H1R//jQjw8fvQD8T
wHd8ephKu/4dseGheqVY+rlUoYunYoSk8SU7vHma/zUhAokaY0lRLsQOK5qvvmJ8eJc+QhgOmlxH
fnfquv9BAfpbP8p65uvoyYu+eHgDAIHugliZ6zTSEmOwxijrHtwWWhhuGczqn9vrkxkRYg3q1Z4+
tc4YWXF+JvE3p1MfYunNub7VrpcifJexrUIlqfLGKM1KAMtPpmwZPI8TP/zLvRLyvHRx9SIp7TGa
6OjbABOw9NAXkZmRgOXPWitl0Fgn5Rz1j243TyEQ0IT3vDEzNMENDBf8h8Fde2P+/4o6P8v8YEUJ
wL0cgijASuJL55D2ay9Hr5101fy/tpawC0b3YbIOZXHPpVH4+w0yEUNICjBqHG+7x2aAcVCp5lB6
nhIJYbvtaTkBjD1FSf/T0THeMuVLCALmB7cwglrN7vuiC91a+TPb5Om27S2nuTQtBJmCJLMylOYY
LToUWfT20KSt5KaVmeAJwUX4pDWEiWoLvdDBSrCBjZEcARp0JdXhrRByuRD+Ky6soNLo2aSgM4SM
M9Vv3Pat1ZbXeCBQiLfGxw6Dl/vbW7f1VV9aFN4qLUS86jFF6PCU8ahkll8PyAbj+l9sH7TIILkH
3wDsVXBMrV7MpcrhmEujhcOI9KFRJNWvrb27NCF82FMytL1WN2rkgCqtztx7WqV7g2rHTGn/mo5k
3zbdHRxtmMJEowsPfWFFnWU0rM1a55wv7e+2+tO6eqDUw2Ov2GHcdyAcB5UKAydP50kymA1XRF0f
KQzyT0h+itNKY9Wi/a+MS9Sp3T1x2d9YlTJHbNpAOxZiEEhu0f+6dsTGht/FI1an3mXHLn02uoDT
/rAdsr/uQJ7yJGjqQJbj8ktYiM1oU+BFhmFDSHCJpbGpUCq97nGD5qfsmN1lh/KkoVspE9XYWhzv
i6B6iR46CsjXi+OkGKhr4n0+YM4equFlK2uD8rtQXAjozTEED2w3AEjCa2OyWZIMOreAwSW8G4Op
0H3XHQKt/ST1AiI+7hb8i/PCryf67Yb2merhwypTcPfobvteme4+y0pJiN2IE2BoRk0AdWUOxBe+
LnUa3WzKsSJifa3s0reXt0qRXCEyG8KuxcxU8ylGk9yc1BAWf45sfGly/fV2yNs4fhwKWi0oKGug
YBXMzEarxzXToLKmLz41zstkfTrNBEkpaIU51RPmlcRolwLKW4FXZIrI4KBpPNOvee5+G+JRVkve
iHk8T3KgCwOKyBVwyssSpmc1Mc4W1FPvW6ewJr+Ye/1MCrvbzbNCn43JAlvq7R3ccG9AdvjwO4Z3
1tWvuUqB/DexdbXSBUuVHSqqBf1g7J1Fl5ja8AmYghCMg14VZ+y+/la9vM+Gsc6mqGf4pxh6f2j0
PV67skY/d2Dhk70yxNd8cfUmLi1Kl8ceyOk+5H+MB+de6SEoXQb6yTiUJbi6jJ151Hs/fynfbu/n
5jHaeLxzmQ9zhWQ3+8bTWdXC8S0SerX+XRvmU1tbd5PH9uMsI0/Y3FObk59jlG5d42vskXk1BlAi
W/8ZLxg+mDt/TmRzZJtOYnMNH7wIgXwRrxBGZivzkjkyzHfNokHOwAjhgczNlllaCTIh/HFlOTAS
gLAH85zC03PsaIO+c6dFDaO+0mNqLVEfTEhJJN3flDzHU+K3XhMspXZISlUStbYOz8HQF0ZhcFli
Qv7acRw37bIBsz4R0V4BQtFD9D3CabHDmi0HY+xkteeNSxK3E6rASKbx8hD7t525QE+YMC1KzZ3b
lScwTfszXlTW0IQFRK0bYpzS7F/ETIikgZoGFyfQRcLXsaBy1yl6PUUZxtt24GVyQ9wSMvDSVmS+
tMK3+uIbxFCil9KhmqKO9E/DrB4X97P09dxV8EpExxggV8BchYUAcb1odYyK2eg+K4uH527tz4Xq
13iX3v6ot5IxzsoK2TVcNxiWEz4ARcVjnhXuDIQZC9uTvjP/IiU75OFSQsGry/z6SxtgD2VZ4IZD
YjAPzXcVddQ1HsMcZySjLZ1AXoXpB6AV7PEbWx5NYvqmJQmbYigBnhalYVwBiM7Ae31ghi5OLO5M
jObqBbQXi9YjPkn7/tU1MSkAZVFt+HF7R7eMgWoHD0RQWq0Z7mlDsnbqbXLOUgZFrqSflINeqNO3
dhrM8XDbmLiLHDRuIWmH1g7u8FVFmjRJWxfa3J+1ydyT8jHOs8C2UC0u2y9tN+9uWxOD5Yc1lNjB
5OIAbiaWI6fcSDUVN/eZuMRn1quy0O9GFVZGLcmSxE/sP4ZsE+hNvBhwbNefWFq3JNXtvj+P8w8F
EXmopX7PCxqXNykeIqDlQa8Uno/8QXxfgZ5osmxGy3O/dKnmF52mQfqCaPSlrRq9CMdCT53T1EAO
MRiLwT1pVuJXgODJiryrTeU/BAIqwM7x2ssHkuPCOUsN1apyzkuM2qObUKsV7rnSGOmepqP6rVI9
WQq6Sgr50nlIBvKbT8aLhbgycZa5oBY81NWzJBjKLv6TWjZGVZSyd31VVdzRdwan/TZkzH43pnj8
qtrFZ6cRdODPdTgufgzqgSsMaIKZRrvrWoih2Ue9BqFFaUqeZStcpGhCCG4EOECjMWAiPXV/2zQs
bZ+iVB6SPYRxHjPQeis7tfa7U39oDt6f21/Lyon5+rDXSFDBG7N6X5fe0C9Eg0gfPt2DUoVNNZ1u
W1i7zrUFId0Z55RMQwELmQUcq5sfWm/xx2IMk7ja3za1imp8MZ4NhCN6ksDR8f9/4aWtZs52upDs
bFrVEtrJ+NSM3Y9KL1PJhSS+cHFkwFHi/kOeAPCXJxQiFSWxm2FQ8nPf1Y/pUHGwTqmrr8mklT80
w8jS0CCxA457e5FcE6sX2seHAe5bPOExgLESLiMkRbjODXL2eu19RCH+brJd5cg0Ot45aq3scsvy
HhI7AeVAb/TOzhm14nfbZY4kj12Fdf6F8qSFXyMYCRJ3O9fHkkwqOdfDHAPKbin5q6bG3Wta6qBh
bJ0ltnwlVYpOEuE3DYNUgStIAavmcZ++OObJ9DKtWEbsACvU76MbW3coE9VR3Kb1Xs8W90BiW2P+
befasoqnNx5uHEO7kiFpHRCZs1ohZzKXxoM6dN03IymLU+7YdQCE0vBAATaRfDwrEAE/bUgXWFwr
Gf1jU/C0Xi/dyStx2mRKbGNHTParaed53w1Ld6e0s/VGEZ7Cjirvad2wwC2a+ZE2WXH2EszOxAOb
n1rXHP9xvKo3wxbBkvhzx6gRetQcRl+pkk5GSbH+DjUHZXPMO6D6BKIz/u6+OCA8BQgOCa8LhfS5
X5TK66CqL6ZWxJIzWX+HMIQBIZwLvnbckdeGsk5hxGoXeEIGTJGVNuYeSiAxCJhLQwk8LYN6ZaMn
ey1jieRkNk0jKAKe5SDdFNHUVNUKtTSxRihmx6GuQGSHDLn5NEL78Z7OMQTNiKocExyvJMptRgBg
JqHGYKEKjGr59apZa1d0oAM5J5UzPVFPm8vHBhg1vKhyV/nJEtfJAhcAA5C94Uo/VM74GrdtGJOh
6SWPoPVRA6GGmWQ87DiJhnhN20OG+k+hpuck0avHxuzBn6GUHURW62yQlPTXtpBtADPPsTvAarjC
RWnETe+BMJmcK8MtXxxrMqnvuSMAoxid7yRxdn1twRi65niV4/rHJ3+9yTMpGMjuCDmrxBv8yiXs
HvUzFk1t7T4npRt/vR1etvwJxScQ2BpIvSEJdW2vBwsNnsk5OS89dUK7V+kB5mIfE57eH/Qkadg4
ljn6CS2oDPuwfgRgrS5IDSC9ieqQKqzVqJ2R2B3W6lVAj/pmq/ZI+I0RHH+3FykzxDfhIjDobpyb
Uw9DQxr0jeYz87NcIDxeYrwRz1Cu+7BCPFCWJonGsI2ZPezSBsLDqYwmdesiAHcu6jFccWhVpWCd
AoZcAyboorRtoM6pUwemo6bHNJ6xZWY7JRZqCPqnx32BbUCygcIBHjccBCB8AMzwHKUdlvSs5cMS
UI+Wj3PvOLvZMlA9hDx69u3z53W5VOGmrYGKavNGKc6LWiahM2TLCTM2rSSUbnkFcFd8KAVzDygp
XHvFYnYogjhOcR46a17CtEvon1prqYwofOsTQ7oLwl5HRVNC7Im4ZkHBT1eQc5rjjHw9b+zdZKnF
iaqzHrbWQPaFoo/h1Jrm7vZGbvoMbik8Vjj+1RA2MtZy4nnI2M61l80ltAHM4idrcrX03STJvy5E
N3+OZTx8uW12c8W4hzkBD75tRzCbFjqpXby+z7iDWUgq/UvczV+BB/g1Z/kYNIA5+Xa7SELZVuh0
UcwAnhPY/hU1H5C+em9lcXGe3ImCmMUuS3NfKWqS7uaetEnAZjWX1e/XRrG+Dz5AXllD/n/tRP3i
TEYBhsvzEIPgFEwHg99aVbYbDKj5TFNiSELZauqRRxrXA5sixoeBJRWTjYrLji3MKM4psbVwRk2o
DpjjDfsxn637eqTTzrSXIvBAvRh4Yz89u43DwtSNh8BVexnj/tZRA62ASgGoxqBwL3xEqZ55Iy35
UU+ZmgfA6BCCG8RTAFVHWdkLaD2xs1um+a5p8uXl847mAQ+EaxkDTBgkut59nZgkha4WXp1odNxV
HbUO4FpjZ5s4S9AyqoUe8Ot/c2LKxC3X545SJrBnQGvAw6G6em15LqcOwL0CztbQH7Frn5GwIzba
w1PimjKhrxXWjR/6hTVH8DKl0NzM60nxIb8VJ0H+zvU/7Ed9jxKFEqpHWczadDNMNiBs4KbBILRw
rsCXEc2d8uLcsJjuNVZ/n4zcz01973VeHFJNHcO6tcpzQof8PlZmEHdrbXwkEJ3Y3z7k7a3+708R
Dhk0REVeNhVuAy3rTyZD9pBa3RjGdmo96K03H/+FPUBm0f3j3UUxellZqTjG3BRnlDC5mkq+gB2r
G+36aRlzeszKRIbZ3rqJECXR/UVdHiOSwgrjKe8X5iVwJtbvpg5phWxNW2/YSwuCu1KQ4Pf4Notz
i8T4Xu/JgNu7KZ7LxW0kd85HBBKqh6hRAAQO7TYHRT8hO3JmlqdZrhZnulPvtNovvnr77C7+Y4Cv
YQcM4aN9r75ZkitnYwtRlgDyGN6KJ5hIZeuhlNdaiHvnBSf6Qode3au5VR1uu8bGNl5Z4a568ZDE
wIoJQlMEX4CVqjdHUZt9rnhe4cemJROs3rQFgnS0t5H2rxDoZUOdtu9pcS4H44H20BIolKOmyUCP
WxunA0mPIiMfVRFH8MqGjX2uABA4QEzXzxLQ5y7G99vbtmUDlE5YCMgugAsW/FtzyQCWfSwFuozg
G3Vr987qFxn0SmZF8HGSJVat5jVCVm3uTM23LZnq/daRoBuEsAjmDlSkhUZhp7halTsIw1OnH+ui
CdOp2A91Jwl4WwtBQvY/nF3Zjtw4sv0iAdqXV0m5VinLLruq3H4h3G6b2ndRy9ffwxrMdCalm0R5
BpgGpoGKJBUMBiNOnMMfEhjBQmPy1stqBQX+PkaZz3ToCTlAGFNDQoO6EVM5ow7Yki2wWYPA8NaE
WxlNHMd4TKgYuHF8lpRLvHOSVn3Ox5FA0EqBEmR43wu2CgjIEsB2zysXwB0IgWEApg8BEAmaq8TZ
sxNPpXu0FcMA6WzplC+VEVdvvTUtVaAgPT2iglec226a35iROi/3fwx3OSFIoQNr4X0Ev8QgkLDH
HtFbjrPPLiZSb913qhHhqSpTe5+ZrHxV07ih+5KqKv5fs1Wc8x+YR1cRhUQcvjWACTvdujHutFp3
2lBv47l8HGsTnA6JkpqPcT6DmUBLO4C2Bvv3H9gGdAD0sOCzWEnj6EOpZF6B+y2nJniplKqJMW4w
1A+Ka097Z9AwIl0uOa6KSuJ1G+cHmupwO84ZhdFGYdNRCTSIZeKExgbIxyb9u8EhT9lsyeh1uPuu
vq6NkRpc0ZiuEbMzlAdN4HYKxE7bS41g8ggUp0gx1zvsifcwVsW0oLs/6X/QsAKvP4BpaJ5xFW++
A1cXRDFWFRuzPI5QxNB8nWk7PFxRq82dwDESmc7t+hQDMYHSiAY9AYyOicn3VE3GME1Kcqmq5Q08
0ZBHtJ1nuqgvddf3wX23WUclGMMYEcBqmCPC3X67tHoatMYYxuQyDYl3giax6pPFK7981AowGCDg
AfQO3WhUa2+t6Pmc0bLvi8ukKTEUQchUZIcURJGyh9Q6AEAjDE9j1PPgkjiJt4Ym4i1J2kLaZtbO
3qL5TVYec731dUQ/ZSbh3MkeK2unRHEI0j3gwdDRmBYBeGmn90pN9QLyWi3YSZGutC8LQczTZ21O
fAVfGqp9NtNlLFArpjr0i1AqRW8KwBqQLYj5pTJPqWovEApuQ06DiaFA9tgdkMWHyVfjoD4tAfFZ
sy/PydNHR4FE08KlXJipQ5oMptmIApofV+P8u5snE+tVrPaf+86j80rU7bnHQt+Vl/AwBtpRuNYI
RMadLEf3Nj31p95C6zSwSj/ZKQH4j0LjokITwE32qg/x2UfI0NqBAbhR2Bzv/471l+ZEGgh1PMii
dyP8DIRxc2Ckzy/g+QLnBElb+BUts6eiUhy/U8ui9NMuq17vm12HV5jlvPCAjaB5LQ7A115qk26y
4dJogu2AJ0zojmkJyoQUTDu7PzAGwjwQx6NIhkHT2/NTjlWW2xTVM8UrW8MfZq365c65ETDLg47L
fWPrQIe2A14TsMMBuSJjNdHj0kW/I70kIKv3jQT9sJ2hDTNg4n3RjxGdE1lhYx3ueKeDf0AdjH3A
4tyuz+uYNTgWA21aPY7H2EgwYpannXS6ZMsOYLn8k4EbARHp1s7Us64ifZZCkqdmLHRsln7T2jaV
TXds2gFaBO8jPsclcu2as2mMph2nFzqk7UkbsmbHpZklvZJNK6gScyGWd+nz29UMGkDTCXWSS2HF
ytlVRvY8deyjA4z462h9QUPH4gRngGncWukXlJZwRSUX1jFl8NW2Ul+TsuhkT7Ct1aAHin4XysOQ
shDssCwZ3MpUkwuNF0RoXdHBiIy2zR8cJfgZcmKkv6g4CM+jMk0qKy7N5OIubVHsQGPVNX5tjRht
ctXckJnbOExI+0EDhfohugkWX/VVjlJ16eAUXptdDLvDuXUPEyZPa+dNW2SYKB7cb8Mxjs6VJeEM
WR1pamKjPLd4LHSdz6WmhbH2jdZ/E7f4p51zcNY0ks3c+GawidSaw8wQloRHRpomqpXGKEjOJPmS
qPbfjjJKEPsbG4iwDufjswfgMxHuNIjjxROMx5dpzvUwYywtANBhw8OQ9F6QODHR/fvxb52s2GCq
Aa0QT1aARBSCBEo1ZTyOOb10dmoFNNHNY896d58yAk7konYjg9IqgLhqKamrrNcKbQf0fqA+yfWV
RQxwqbY20ByeEi1LPIPltnyw2insCR2OdTEmp/vr3LSGRiDH0XD9I+GBkPaWoqi5CWtZDeDZBO6j
R5o3I1joMrs91p0jAwmu3QWZEWpVfOIO31K8WZpl8CBJaSeQdPLGJDSRsMwHVxs7mezcemnIvPDO
hEeCyx/B/vbU5e08GsmI9Dlu02fICSuBjfKx785Qdl0mmbWtZaF+CS9FnQLve+F2bohVNA4GcS5t
PU4ParwooQvQ1eH+59q0wueeQZKApqTYi9CbtGvsecaTQGvYZ0utvdjnA9EfvlR4UmdyPSyAxVbQ
o74vGzpUA545Zf06sA6oJ0//+fGlAIyNNyNuDuAJhBOW1/HUmQRouDZRrFPBaYSo68qkg7Y27NqK
EOnzeYaDccwdWcoQ6NQuoCSWgem3jFigj/IwlI6uo3hk1WYa6slw4kveIIwdUpX15ZMzL2q8//ie
4SWNiwSlJLSjhNWkWuHMcYs4uOgqu6TIB9sgVVFQkES/rQUhswU8GYnSmsm0quxprAwjvrh62z1p
Xqn/1S0Q5b6/Gn4Z3V5WHFKCpydSaKR8IqgH2LoxYakVX3SkLr6nuDsjBpIsHXSJO3NXEgzxmAME
D0rRLqr+t5EgS2cHcvVVfLHa5oRC41fQVO2tCSp5ZDafZxza+wvb2D6EHgsugUYOjApZzGIvhRcr
BXRlFFqFrUn7pxRb8fFYwCseGJPggmK4o25XZbTa2LgzoRcroQkUVPWAafFHJdmBRLgxIoS1Oi2a
Gph/egHTSMmelmrSMa1sTzIuv60t43M8wDsiKUON8HYx2dS7CeQK40vlZi50WJskQ+OLpZoE7bPh
c7yPy59tmP1DrL61ozO0yj3bphfG3sDs4Ode7deygYlNIwicwFHjBgJ49NZIxVJ3UtuBXlDV+1w0
5CUFKaHjMUmmsGmGh06AsniVQ9gz1FNmi7kNvUwY8goa4OPKndcvxeDTfh5fP+7TvKfzX2PCGQI5
y+wkZUsvDa1+GlbWHolJZKnkakUozUK5jpNnow+KqvXtxiXNiId7Oiog6TbCUomhy+RoJ2JnsnFW
/mtvIgKyOiAWMIgMukU4nPCFwGu/UHCVeJGj5mf8qALkFuyTkev1LsH03EfDKQoSqE6gb41/Ajsn
LCutBgvi9cyJumLxjr05F6D+o44knK6OELeC4MZJYNDDECuhE6NL2amzA6KeookcxyGf81SnkrVs
fCJYQX8aSrpAXos7V7lVpTR4mkcdiOBb61iZup95kmL99lL+NSJEHcXqcGV4MGIoS5Drjt/EHw3R
75v1rwXhk5h6m4KRZ3Qion0ndRQ3Pz54XPD3UVFFnsbF01bdjoL2KA4vWAGUK9/MlGGET5Fs0taX
uDbBN/HqVTmMA+ubnptwMii7j76hfTXyOLi/EJkV/u+vrBQjc3JoazjRMsSP7lC/VgBLBp2RH+/b
WVElo+3KMa54+QC6BUSRcCRZZ6sQDoL7jkH2Y35NHtTJb6IkgqjeTg07so93MszFRhS4MSm4GShq
idNTmCzHh3qag1H9FjO0Y5WPCun9Z21ANwCSZgNpKjxFWGZQb8ywiQoBEBJPlS8dqM6CdjEkV8Lm
inAoQb2NQgPqd7dfK+1dardOB0MLcG/leBjR++uKI8tbSRxYH1EubsxllSFIyBErt5YSWpe1l1cK
Ao2200AK58roItZrubUgJLt246G22sICQ/HWnoF77M6s7nYQcr/veptLwYQFn23AfSCywinazEab
5EpUaPWvwcqevFI2X7g+RVytAVhOtP9gRhxA1ZUZ5YbOJpGhtj7HrZt08F3n9/2FSKyI7MHmqCS2
u4wkQr4RJMZzliqhN+z+wAhofDG8i0o73Pn2w6dW7TljT0ikNfXR1B4AjQ29ot3/gRW8DPiFiZ6U
2Gizc1vhrwMS5WofkPkr8vfAcCSnZQ2cQfUXE+T/syK4mNf1WenVBQE9O4MefXbMQ3BwY97at/05
HL7obzSUycxufSRw2QKYCqI2zvp/u389VXqtUE2CEjpmaRKMlLS7cZIxom4u7dqMcDtAwqevOoh3
RobPwuK5Hd6bMsbBOdNPy84+Znsaymb5ZEvj//7qrjDMBQUFC0sblS/E+GLRz+TDaSi+2PWyeNC4
MrG0lIF6EX5R9M4jSkxPXVVIUoN1806wIYQ2bco62xgMEs3n4QfJfWhCh9XB/Eu7cF20Ogn61/gh
g56d+zLKGsyyLRQ8shjznJVaTaIyMf2kfbTdX0P14VqVsEDhOlJztU6VZMLhst1dYexTlUiO70ZI
xWdC8wP/Rb1CRKSliQ1Bw1EhkeK2zyjohk2WH+5HiP/nM/1rQ7y9dc/tZ4MqkXd0nihmKesH+lCG
INE6ejszZL+X8gB5ZWBh31CLk6RFq0l1jKvi1oMrghEC9TixOd+bSIPN0kUYJDPdJRo9e1WVBzG2
Mp8daIC1+anXyIPp9N9il2KinPZ7CJqEnvdkMftoew0Ynu1/JJvCo8ftw4b/LJRzUVRD4ikWBRbd
AqxmUXEEAzUYl8AI6Xms/SHkJLvlhNar7HGz6bFXFoXPkAM71bfgB4Dc6LGK35qmxFyQI9vuTSuY
M0PyBK5TEPfcnns06uNCg4hzNJzzU30ygzxMS9/8VDxWJy4uqR69k727v5mbTvyvTfE6rRdbZV2O
lYH3IK+P9Sh5I/BYtfpWV39fuEnVDHPGrTrgGM7OP0Az79Q5O2Zqt5+pKUlxNrJr+MWVLeErdUXP
6qGGrTF4HzkOpwf7lAW2z2Wj8s9e6Hx0XoyfjyuDwjWXLLXl5QUM6k4RNPEMmAcLjVF2m64hboId
4Z6bIYsNTF9PIjI/TcMSGvppnmoI/r1RiNI6iuerzjdF0X2tk42nSjeVO+3VZTQTU6emB9vtT6Bu
Fd941I7Oc+/jcZz4/aUIlb9kZM/S9QoXoEtde6RL958DXj07D3GYBcah+1o9Oac/8X9ggnDeOPOB
cA+aShoDwYVY4k451HtK9EYzyStiO4wC4/RfG8J958yYXBxmnOtuZ33LP3n7dG9/Sg79eYHS7nTQ
H+polBKbbh+8f40KwaRv6nZBfRYXPDTASg3g0qAhZxLL6Pa37XDCc0w9rfUR1ASkvJCxIpHNN08B
B1MegzVI9b1KxtK8Hljg54AjcPDEBOZIhFcOAE00VmfBL+qY+l7b7SH+6duVdYCIRmDp1bGs8yNr
nCBemjNQQcemNXYYpJcEzc1AffU7hPNoJAaYEzz4Z5mWESdCd+rHZVJlfiMzIxw9YkzZZOTYWssf
d4Dh0c739tPRuph+/mr8Bq3Rr2IvOxCb3/NqbcLZAwdeljgO/MZwfpj9zxjzom7+3bZf75+7d17h
1cVwZUc4eKOagMKcNIgrofXEKl//PQF3A8IPA0l8HCbBvHdzCFK0TqCcjd9qaB5lS928+65+gnAu
weQSz3mDs0/Nrwr7lQyy+oHsAwpnUEl1tQalPInU8aVdbN9wUcam4f2dfA9Rd3ZyhSfBZK3eO7jC
tSfli/NtOtVPWVSM7/ceu+TPUKQIkCUeC0kt9v/5hKhnoRBjqitQBKkt2649uEqzG3b0aAYY2maq
r0bKN2efnZ1dV/kQlpvDPsgzvx9P+aHaSRa/vcX//gbhzs9o0qPKXfLFd7/JQd3F4FcmYX1svs3f
ykuzH4+L5EXNPXO93/+aFG79kqJB7Y4tTkip72IDL08I6eXsiZi2v2CK+/4Kt530X2tCrGHV7BYa
2CciF+K/Q/LQprJqt2w9QpipDeI09gQvNckn1PD2Sv3F6ZJQtcd9ab/dX43MlhBd1JSBaGhGNmEk
P7Ss3qUZ9QtyyuEpbvlRctn35wtqXf/1T/5jrlKX0Waj6TCEaVaB29v9Ysxf769m+3l2ZUGIIK5F
QA2hIUJnr8tefy2o3wXJ2R396S0LBhCa+Nk/feC+lb9c6msyBK7M94XwMhNPo5mrI7em+SE220M2
L9CPkp0x/mdEfwdiEWylwIRz7YrbbVRjZylGF+UIwzkVHU65SkNDTSD9aYUN2aPNFEDRan9/a7kj
iEY5oB/67egorcDFgzN3rWblJIrHb0OvB7PlBp71zaplry6ZIWF1Wq1Rpiyo53Ttvqj6Q5p99iBr
ohTK4f6Ktr7W1YrElxZxE6cvhxTlAmM4zIz8PXrtV0ywyo7zZsZ+bUh4clULwCZli5CoH4adFha7
7ExO2SEJxjD7BD3GL5okIG7mZRC35XgAtOhXdA95TvIpwYzWex1uCuPA+ptn7DbQ0dNFPcp4ZDZ3
8sqcEEQaYmq9F+teNGvfq4T60IbB7KasgLSZtl+vSggfrFN7CAOgutiG5nl6LI4KbpWDt6OnBu3A
f+ZTvss/10MoGzrcLGteGxaiCgjfMFjCNBJ5X+zflPrsS+v6099QSDqlz/3iQ1So9MsXWWVz66YB
Fg//QSsH97lwrzE9TdN8WLxIydV9MgZJ3P3JEbiyINxlqUEmbQEFUKQV7NCwiA40aPJ8d/+gydbB
3ecq7E9FQsyCaV6kpyirl08slQGutr/Q1UIED2xtb2p6B1vVhxAJfh4uw+fmoEC6wjpX/+THaj8f
ZUhrqU3BHe0sMe2ezV4Un/LTEraf2Bfn7+LFg2ybvQeWsam5ctsf7CUHRBggAcEAzfsZudpL0leV
ZmbDBDKVylezxXerUlL24r9biPRga8FrDq020HOIRDjmhOeUXvB0KiVkl9ZDcSiH8XGkznlImlcQ
tA6SQtGGg4B5BERx4FVB50VsILqgLG2cCc/IYlEnNK3HnbdMMoatjXsFFA4On/cGiQAoRW+9cDYn
AhKO2Y2c+RP4d/yuBovv66wfP+zsfAgHZAVItvnY360ZlymWp3itC57v7mdSfh1a4+WjFjgpNuiQ
OPkFEDhCNGqhqWrGxHUiJBfgyOKjTJIUd71VtxaEK7jkdA+42J3IrIw9sxy8k7qHjJyU0pAEoI23
0o2pd6LGK38G1Rr40Dsshotu0Ifm7IDL+ZfzXL/xdpi+71FND+sI8VX22FyTn3FycYzfWoDaIL6K
VevRTFJzbk0nyivfevKeqou111+a790LOybBEJJ4V/5ocx9zq2GyRwHl/mfkUe/2mKGHDbArwKig
uF0L3RRzDjKxWYMa77PS6X49nWxNEi02bSBMAN4ENMhKZsSEhqxRVSPEatOjo6e+Mj15hUyBfn16
sRBUmiwA1jnOkf+Iq09omNXgLV2F6seEax9S17SQRKTNZfAhBj7ICtEB4ejGC8iAkUZrUVG86fEL
YBl2LXHEDZcHgAlNWZSPMWQpIguyTllshks4Ull6MGcMPbIhRA8mdFJJp2+dvf+H0Q3ECcjgodpw
u13aSDW9KsbpkhspfQK3ktL5jV1iIsQlFf08TrbzAj7b9qnqaI8XX+yBqvq+621cXdAZ5bA6YIUM
9GyET5aqRuUVjcaiUaMgUxxrp3oy6lI59HxW0s+n2oj3tWvFoDzQOvaJ2LPxqS0y83sxeHgaKrry
l1oV6cFtrfYyEpAESj75RtJ8u03c6668Ku6chja4d6L+W/s48GZo4Iamb53rVytQ/SSUFbnX1x4w
9GiPg7QOoF2ANW8NFjkoMedYh0yfgzl5X69JB2Ydo2SLvzhUjUOWJyYJwJKWycpS6xOEHA9jOiZg
Le/wrVvTydRCfKRK1SiFeKmfjN0vlVBJa4TfCrfhBibwpTHjhICwmvCoCg4cdtUF2Ib2mRrNbtHd
2U/A7hcMLuoyqWlgVMGUWF0fK0y7cc4gUIXYnEzxdmUs9ebMYRBxMnWiP1jLNJ9jtzH9oiLlpS27
WnK41pECbx4QgwBFDhYuR0yPasYvFHSzo3Rws12WV9ZzV3vjs2kq1cv9Q7RlCty9iK182A5zM7dL
0zDEgstjZJHVo1BK+4EEWgPO9VRTZSWnDVPYQj7tZHA1FLEn4pagzKtG0AMOWRYaGMxJDcWPU8mr
cduKyzngIHEH/ovbBXUeBRFriqBQ9udyeW3M35NM03M78GAMks+rgABRTMKUUXXY0GElCuZ1L2ZQ
74vz9OCe6IGevINybr8ne9nB3lqXcWVT+FB1Qiqj57u3OHGgqC+s/q2DoO3D3gBID7jjQXgBXxA/
UVHVlgVKKoZLcFn2Fkb8Hie9tAPFVGVULutAheDNldEwTAiaEhHX16BAU+pJjz302I666rHt7Fe9
VbOw07I2yBr2dn9t6/B0Y1CcwwRmQ1N6tWWRuZhqYIKS24x1iY3Nj4QMBXg1rAptpVvnA1bBHqsG
T1ALUH+QIJ60Skv9ypVJr2/awRWPTAKyQhjEvbVj9VB5s5WaRXYzo9Dp+ahbQFsg39/fsi0zuC84
WRrgaqsTC7EnolmtM0R61U7oRC9kF8ed4Wcqlc15bpqCqAbIVkD/tyr6V1artzmDqUFl3xywEPoF
Jed5ViXzLFteAPJrcKMCXqzbotIUY4Zid5YxRK3avZnWlP4CN2ssY9bYWg0ospAWQ+sT0lJCdpS5
jFFM9w+RWZOwwPC5n+rGfh6I5Jm2cTFxoqz/2RGCwjA5szsnsGPkNtnVammFtZE3v8Zq7s65V3SS
J+7muvCeRvqKCapVfNDKFoQvOnYPwnvTg0bpg5YZ7m7ETN/pvuu9P5lub3pwFV6ZEt6H3tCkIzLc
IQJ/dHawiyVKyyzy6rn20fn+RWxUVOfObcK2daYgdpVyd/8XbHkK2GJBAcRZoED9envGxlF3e7Oc
h2hy498ua36OqpTWnicO60UiYQN7LkasxM5z1tZlOmXqEHng8/QNJSHAM1bFg94ZrV84Tg1Cn0Tx
UCZpzENv9e0PEKZb4f2FbkViLA+tds4RvZaWS3M1xzEfolhvlt1IqgEM9yTdDbVK/RlwzKDrTFuC
wN/03CujwuftVaCDmrEbIhCgK6eW5NWBNc0cNmW2BPg9ieRmW2fiqDTYmPaCfPV7u184koXOFKaP
BK4b2vNOD/QfmGfcqX04xQE1AytYXpJ9L5PjXOWrglXhgHYpaG+GTBmi0vpZxkpYLm+psQSL8qaX
pU8d2XDO6oBipo2D11ExQWEN0ya3TtthaG7qEtZHDs2qx7Hq2KHuvOWRNWb+877bbJiC2gxSR/gO
6CxFnjRMb03xoOVdNKfWCBSfBuU8RQFpS6rYkjC37gSARByjZdCswrsGCH2h95BNGDEqEqWL8sdl
b+yLXfqlCNQvzqHZ63+T4KN6eu+DRlzhCY9pZODvfJNXrzalScsGc0JN5CYgkw9Qk/VUsPS32TfM
ywOgqHsMrLT3t3MVbrgeFw4f70wB8yKqBDYUFbeOqHWkFMuJ0OlJzz3Jdf7OzXATbrgN1Db4BJCD
3EsIaYOCplq71HXEiXVSGuYh3oOh52cPTWRd3E9JwHbjY4XmdvyY/xqGgxYUYRaCG/4LCUCjJHkd
bxwOTOkj9KGCgKtYlKplFRm7lGR1ZOWjq+0VpbJUv7SsWg3jWu8+d0VbfkdL0Er8DjPPEgjhesOh
LYghDFRJeBVBfCm71Bl1E6KdEXipzkNu7SFg/u3+N10FOazu2oTgtuBJK/usreKoMj53mbFDBSjI
9OXIiw/3La0pUPmnfRfpBEEALizBVG1T4kA6qMKnzZ7rfXZQTy5qfn2gHmkoOx8bRx9tN4xo8oFT
cOsJUcZViNcgt68iy2iaMVhAgZ1ejL4w/84Sb+l399e23kXwp8AQuLxR44Ts9G1Mq5c+V8CLUUV5
N1/ANs/8JdUAwSp/ZB6RqZasvQLstXiPINBA2nrFpNNOSgOCeRRsLCMwZ7Yn6YcJE/FneQUfFVOM
0a5yd+LqXWGN5nhxsvjBTuqwnQtJ8rTeMVCa8gE6HHQ+zyjcdSDOrOwa6h+XpQVwp3GBdVK7zzYm
XgPDrTPJMX5/bdyGFZ4OcqgO6JxQtBA+0FiXg9tnShHFpfZTY8Nj6rg7bSwemmr+iUrg6OOOhyxQ
66Eq3laNr1rsQafKJQfX8SFu2k8Iig9FjfKxkzlPy1TMvjtOB9XqLwYokn+7naU+aQxQOK+0Xsdx
1g/3XWz91YG2QI8ZuiXo4ED/8dbFwDpFaI4R6ohY8z9qZs/nFCI5Ej9ed35Buo3KHPCa+PgI88Jn
aahj9y3DPtXf6LMZoCBp+sZb/WD66Q8Nmu0/Wg5oin/JYObreoVgWDivVj6UJNFg2Cn9bmeeR6jC
tao//mV85810GlRPwF58GEfCrSLAQn6Gn1txkAFinV2R93YR9Tr02Vo9VMcvDinDj346TiuIuT3+
JrFWBxZEDmo+UFJEJbPfgCg+Yarl830T63CHaj0mg/E/OLar8cqlJ2pMGlpGk/1SpL9Kowi0SRZT
1y7IWwKACqM3AI1dsXQQs9JwCtstIkpyaJYNZ/SJJVu1DgswgcIEMihepBVbHJNeNOq0OEWkZ/G8
x72q7Dq3TPy2zqydW+Su5FJa9QjgACCfNXCzo+sBAdDbU9XHtHJy1yyiamHLKUOpNmCNcca1+0Qp
uOe1JYmhQhPXO88cZPWlrcVeGxcOm2N2tBpTo4gazUVb2y3PNB8zf4rpuIMOjIQbYevrIUPFoCIo
EviI9+1SXWMA+aM1FZGr0K9Zz8Cuj9KJZD+3jMDDUVNAeRNvcO6nV2mpkw39DGLLgmOi2alpUOsG
0fr8J1Z4TsRrm4Cx8q96ZWVSQWZkNF0RTSVNfa01GNgPZRxRW0cKlFT/NSJyxPfoH7X91CIiWbuO
OGE//GCG9eGozi8jOJ8DaPe6pWej+atmTYojtUy4f5Aaz4dyTLLn++Fh9X5GMfvajHB56Gh5QGIs
hqc1kBSiZDfRv0dnDro4PuagTvqwNdzpyIfA8oDixGqGVK3mMfaSDCVGDD96la/N80nvy1Nq6ZyK
96PvdAAZQGSCgPEeZMVUb0jnzIDuThr1A10eLS9dgpKaf1FKSVAx3ZV8svWMBgdOePyhB9CGs6KF
9Oqmtyi0kqIGqtmfUncGyDd2zb1jQmu38vQYHR/NC7taJ4cmM5ZdDU2FYJlj83h/n9eH7TYl4F/9
6hgwEIY1iU1ohNL3L7vydpbef/2wCchyo8PDmwig7heCRpeaXgr6twQNM+ur26mLr+fOr/s21mHQ
urHBl3m1DJBc1rmnwUajazSM06r3jUr/3qIC60+6Kks11mcBr0rcL0hwwSe6mtYHQRmhuodEKqle
W6fdNZ2OhvBvYgJOZ8qezOsaIX/DwlnwYsa1BhWq28VRzWQVbg4QGGslsGWeRTCqO9AscKce5NAt
awPq4PVossL04SihacmSug034TEf+qM6gKwIzbc/oVZ0DIznWRwBzgLiTTWAApckIK9jJQgieVkH
1XEOtRDcxNPZaKkoQkZaNtTn1NCSXTHULhAKyodppfBgxbmDlCcMudDYul2NPjhtj9HUODJ6y++s
amctz1CukLRTN/bsxop+a8WJDY+QBFZSBQ20gThnEM7JeCM2jaCgCTpUZG0r8Cg1oUJAHCNGVVML
TC1FoNQa5U8+jeZBnw7NQPQ2hU8zL3bVe+4SR52Be2xkB8+a95Bh3d8/xJtrwWWMtgVGgu33/P7q
EJveAjBTZ8eRBxL0p250adjrcyv5LBtnl7Pj/s+KcI9NZAGHfYnPMjLjAgjBYwf1zoNml/sCiY0K
DfePB3u4G9dQR0sYw8CusH3t6CajyvQ4KtpkN6tW0CXqSU86hIynuZk/T8NxmTV/1F8mT5acbq72
yjbf86s9VTuypD0142jWQW9dZid9+WQ1xEc2AYYJGeqXP4Fvn8i3KxVStzbWST9aWKnZDD9bCmoe
2ykv7uj8M8bFT72FdJ2rTjIRg02/4WJDwIFgnlRUXwb5XD4tFtyzmKZPeZ5/LlQZknMrOGFiDpgp
oCzB4Chso2KOgApWPQI+dV40p/4MwYzX1K0kacjWSq7NCPtX4C6xk2xAJa2Ju3+KxsK0L1jVPgxh
4QW7q9UIR6BeDL2t6jaOUNL6YVTGc5EwCT5hcyXQcUO9AcTqpljKVsx5GA2PxRHSnGk/Wd/NLGsk
8YL/TNHbUC5HFZCzNK+Y2myU/WOjHuHbxa+2zc9F8oWW1inXZUF28+u/F1A5OAZjHLeHCFPY0BGc
GxjC/D4lczAYS1hKsQKbe+biVQU9YRjyhGspxf0/NxbuedRPvpPS/OGy8ePVCnz6KxvCpdR38RKP
CpZijyBU1Ju9ojOogbZ/3Q/lmzv2b9XZEvIFBWPcRMHcfzSZ/Wlk3rfFU/d1TWU300Z4e8+NAOdA
ZR3YntsvU6HBVoAwHAdmTvaNmf6lw1TaoovBIPo2nu6vasPhQNbNqXdxgSAdE6xBaCZJuw5Ze6mY
wVjrYR+zsAHYtEg+2oFGAYMXN4F01ZHZiq9T0jZKnIPtMOqyKfTi4aAacQh1M8nVtPGZOEGbZSKT
3ZCcWRbdWRINgSBfMGgFIclWaQ4WHPz+vm19JUhH4JRiOgKsH0JYm+ZRnQYHAbpxVPSwW0gTKz6h
PzrIzCwAmN23tnGMkD2CewgyPLyWLvheN9sqQMpYVNq4J9Loh7lfJK+mjRonvg9q9TZagmg1iflw
1fUWio246DD1WgOTYvu02nkPzcEO572nn53f3uxbQRaWgYySbHN50MkBQSVYx0EvcuvytrKQAfPp
yJNV/RDP1e9kMRLJB9uygWIm1wMClTCexLc2GqsAhDjG8VWW36393WNzeP8bbXkEH5PBfQ16pRXA
MbVB/xKzhHvEsHMr5WEkBiQ38zgNFOq+5XE7SNK+LVfXQeTI5WB5/VvwwdgdFSUrPArmoUs/gWxl
efCGt/ur2tw2l3eMUFBas/wqqspY54F7Oa6aBZP1zavXMsmR3YpBeIIhgeXOB+TI7adRQVVrKxQ7
R7TlB5rF4AByu6+oAQEF32SyhtvWd+J4SQgRY8/g6bfW8tFqHLe0aFTXtuUnHfnRD33EbCULi2X+
5k6yRIsfTuFOfy8tooTL5yZEVi+NelMNPBaNmtr8u1Rp4NVa4NEpyhN7Z/X682xnqIOMEn/cemPf
2BW2tayLuRmBZoqW9qTO1o/ZY/tOg+iUBxCnmgRpkuzd3t4nuax7umEayQtXB+EMrZyV73aPPS11
Wkh0e4924/hl3B1Lxwt6Vh1zTMq5arszPPBopomPy+f3fYdd5+sAJQL0YwBDDb5bMZYoxWzTxqwr
8No5XyGSpJ4H1A58o8shITz7WhO3vpm5svC59mHEZkQXgPoAvwSs4nbFBLxwbt6TMqo7LbDd1k8m
SMMBgBk7r/cXuD71IAKCBCFY+oFPW/Es1wpee6WjFhEhVPtqpc6EZrHZpm/L7LSy3GpjWahdINfF
scRjRATdeU1td/NcFRFmcodjUrvtHnpd6anEu9AfrZh8+ejigCjAHcDjAJClYjsv7/QKLMh4LyeT
/gLss+LPQBSFua41kuOxDmy3lniYuHpFDgoqXtPsoGBS/oVZhCDuZBW19Ye6tSCcv1hPSyNuUP1B
YdlcXjDPFKCcvfuDDXM5CTsKM+bq6lwme7Y6ELtEExuSvVa4j3GZfHImlX44SAOz6rrwcDSLUSAU
wqabzsxpYoAuyP8x92XLkePYkr/SVu+syw1cxm73A8nYtS8ppV5oklIiQAIkQQIkgK8fj+qaeysz
bSanbF6mH8o6TYqgIggC57j7cdd5gjKb92CE7YvKCCv95VfDUT9t0pgRwOqGZihFVYBP9v3dQSqs
CqHOzy4Yie23bNTdk0DH8kVMamzLkSX5Q5+zX8Xl/bQmcFVkM5w90+FrD0vm7686dQQKepAaF9zO
S1fI1dNNEU+9/4ue+KeVgetAhoGmG4UCBEM/rD3ZzbSZCK6D6mA3T16RjWpLE/sLxSw6RvzB/330
nKPAEcOFzwJNPQG79aM0SUwg4x2e6usm9cK0JIq2Dz1ek56gPyBHxCr4zaZRtHs3lPfgtBviXqHo
8snW0bYbSt5jceHPNDQ9prVyxC8BxjWykuADky0EP83CChtMK/3I4fjqfwlovuoLzOug+PHNkg8H
s7St3KgmGUfI0Qccdv2M8dLCGaRlb6dsTqcdm102YN4pHOQuBE+CceZ5jVQ1gZmZqnrKEgQVzlHn
vvKxR077KJswvaAjJixKQJ8D23UypnGJQEHIXsoA/Vlb6KBfp7KukcBWuCRvAhjzpZm86dY6vGoy
FbRXLcM8URHPMcqnWcZdsEPzRYM7IxoaH8I+1+pW82aUFWi9PCxqTiJ16ZlgiItmIfPTsGT6tuty
921kY/MyI5T2i8wkFQV8x3wMuCA5W5dkgOiuGoOznniJk7qtUin8vGgYTuky6HPoJuxqAlWsjpln
1w0csDv0h9dL6CQAXa7B8ZrETAWy8MY34VMAXl3KkhufN8ljz3jyutbjeDWOa4ivFoOyd8hDY1Oh
MMp167VrF98Pzhl2nQXGikfd8wBJw/MwX8jJwkcdyAPeWy0nP5oxQBeJKDt1IDkQFkzJZbh2OawQ
GKPiRuDhTB5ErEVbzXPvLSeFAfW16I0f6r0IY55dtGL2/F0vlVxveRDx9Ciz6Dn0cq9Isq4eD9DG
2ua66epkKJivWlZBAYno50yRWW7P93W67hyfu4PqEwUnOkOiam06Ph7hw56/1Tj5x92UzutZmSJp
1appup60jdgWafHzcz7owZUMreKzbH1YUEV9iy4wWW1/5/vD+k0gd7oFg24cPIZqyNxKeMmH90Ym
Z8ohieDdMcCKdzpa3kZDMWG2oS162Ds2hUxTeqNXSBt3EdIdEa+ApGi6SdxYL3d2jvkKoRNZm4fc
75XdxshbTp+pBnxQUYfi88b3KRuqgdmIviF1QnwiiVU6cNwGQ4CbqJliU/B07VTBlkR99P1C7rUh
4pp0WMwPgVnjZucvdsm+qBT+MxXaxoG2SH/jYXuxKirm29SA8qtmiNieMYqwhtXSNkRuOYYPshMd
R0DRkmnlVV5tnTwonUW8bMN6ZFu7anyEoMuG7sRhmQK8A+KYnhSp34zpcUxVlxSESR0CMtIo6TwM
qK0ng1Q1XdhQrORl6JMWCXh0CNeN89sp3GgK1fDRxwN6j3BoOjzMHqjkKmOevjIihpBFcRg+DaMQ
Ze1N6rldsuGzth6/mhubz2XYmQVT7VBbdkXLOnjsOEQgJVg4lMMxBtYr9KMnaJOnAi76if6GhdK8
dnGHx3AQaWzKdMxgeN0wTfPTJId64+VuqWDy3ydJscwN7Ysu0zO+jMgh1h7/aRC2HvftI1lDWdPS
H6eg38Z0GRBAZ/ra2466TcMNt8MS7YKxjbess7XeAnkDUhyH61vXZuSbUHR2iJOJ5SEXOt3X+QIC
lGrZmHJZQFHvs7GXBRUjuTtzIrIi0AVirxD5AsYAm/grJJbnIV24Z7b7rvNcWBivGWGuhGjdW4QR
zhbbmJPezZp3ucFdCNiBjpNOb2qcQH1Tzos1XiG0jV+gnO1gPTdGDE75eSDMirWO2G48CTWErH2l
0PYN7mRqNfkvkXCd99Ll+RA9j9zv1z34+AyOg1NQj7s+S9xiSt8CtArLtJXRYZB+94WB9vhYQzOj
kx/EvPB63Pp9Dy7kGCEi7kOSyK8LQk0SFPU05N84Zfqhhg1tWvirkgglixKjCtqBcypg7sldgb4+
VFXsllUWLGrziwgkXo+ds+abJhzdNvMFQekdODMUbTJ63zRUgLpY+3i9FcTBGiSbc09sag41fqk4
pcCHFsTL4JGmDa/ELMfbuUEIYNkDVRSbaTKtpTl07Q4hEOC+r9sZ2ZqXqTJ9vmOh5u5oGG+6E9KR
+vViwhyy3GeZJWKD2F89bkwdwuBSKGTXH5dhmEuCrKt0C0Xd4B0FaYg9gjryvd3UiIiUpKmT5EFB
BLPCGwB5ijeOZYxUiREoEEozIErkG9ZuRD69sMaeHbakftE1Hq7PaJj7uJoSseIkx1jAsemXML7M
EPrgF7ZWZ+O/BI0ZpaWa2IjdVikvY5+h6Uh64M5jy4ere5tda4hj06NJGrjK9lNMrtNQzPfrHMZi
h6s2dt9EM3N7hTQ876gzFwz7SYZKfbJ57awtFxyiNq+mIF9WW1Ib119zAzr2ky1CaITPd1m0mSKj
nMZhpfJ510LVYive+jYeS2ynvihNh4GYBYonVzRZm13l0rZ801nWfbWqX8xFKwWic+pQWV35QoZ5
kRl8MJzSMWoXRDmtt0iAqwFa0ZHsYAqGA9Zkev3IfDk/wCoBkz0MfNk2DbgacTIFHh4ED0RIKdPG
HJhMV7lfZqWHQzhkrj2gcVwa/KKM5orbWuoirTGKdAHNZv2gZ0vrQ6LTHFvhqL1yjPqO7LquQ55Q
RvqAFJOu2bVnhug6DGrUQBHlCab9EXFGC+PHYoPuh8gy7KO+38Qz5g5k7juEzKextyOx4WLD4pDt
hrybttIPiN0kDc6bsvYdtlvWnmUldEC+y9z0AyyZJH+BJH05QYLfmXKNbT6VCez/4YjKmRZF11CM
4dYy4gHGOFCRlT4s+18Tk+uvGK+yrhSNl1zmCTMXvc/ZUwOEbdyaaSRfQFHVz4Gb25dGtONbg6Hu
e4KwmS1iP6JzVl2XfptiT0OBsdYurOjMlSxmhFKfqGrkhfYQ3whDFoRQTtgFX8kEf+tTN8MWphhF
QE6O1N4HnCYCbPj5SN8RUtLP5RqiBEscsohj0/PHNNEfPuZgr1G4Z7TAjsXbIlVJcu+RNojKIYfW
oEh531z5Sgy3A8vzx7r3mm7bW07JRlqakWpFCfRA44Dd8yYX17Hy+6VANCe/aJWxb42hcLJjE8jb
suET9EIkqzHiC2TdqUKvnmhK39d6E0eDHxaMmPpgMAyHyRS0En2xeJmFpRlv6XDBAahtA8RXX2ch
Ix9thiKo5KYeL+p+TT9HxJ12xTil4T73VfcYeHP0EPZpBLU95/3GS+eIFsLnCLUeRWzsXdNpS/cr
3rz/jPwh8PfYHUGxTRB1z7ioVvheDGZ4N7N05k3xwHtXlIkb2hpI+xxSSJ+5CBJTCDrMtzxJ5ZPw
jHdtstXdNlnav7UmQIo18Ij6Q9qx76pwibq24mxBVGnjRsJLMQIAIXC8axP0TotuTZmIESflPKfo
6NVg5FTAGRMOb8uyEFFhxFR/AF4/K1sm1PDwkY4ii1Id7gQF6kgaFHG6ZrfsXJGxllZja+KDzOpm
v2T0xg0Wn9FA74NjbSEKY68r95MXHvQ1PQHtmvlDvYqp3TQgHhiI95q5OxCFIaq53NZe0eNZu4Ns
SeOG5WhobgNJMsMqkc/aLzVVbqyQa7ZecNTjc0GaeLyKExiUtxO8mbGXNvmpI22eFoohg7KEY9I+
ijU9JO1ygukWhsASPU7vq5eQ6wBeBc+6DszFAImyV7SBlyIbWXS9rihiSBFd0a4oYZWYvJKQVsQl
njXTlwpzGK5KTYD9ok89G5Z53MB2jSppDhFMgJYi9rBVF+mymjsRcRxnqzPtdZf32dPYLlgnehnk
fUY4gP2gDfvLMFzFFdYFsP7VJu27pKy9g6gTKuZ+7MUxWrV0FUs7ExzRHSUP1htTt4+n1D8f1BN8
7Kxsz/khTBZWRijMnDe2mDWJWPDq+8p/UesMLWzWAaxCkMXY2jLQEItUC077rzGiQemGz5EnpnKi
4zKWFsYGMG+dl8A7l0pp7+9rAZSvqAdviTaxXuFYG2G0sN3AJS75uqZoAyZ/OsuhLMFh0yc9/Cp4
Eki1mTKecoQpaTZsAwQ1JLvVxbkoVI8t/unck6vbQfgm3cHMCOkH1GMTKSIxTbaYltaJskuVeOko
Dz8V5oVPOcP8zWGsg+ChwVL9qJ01t54WHqBcKpv6kIneR/pz7MIIukh2Pn8aPh5Wr03nAg6R51Km
maJ4E9o4M8XQ9ON+aeEbTnIZnBClbCvbAbspMLvtpSeNfmO81MgWaK4i1+IwcsKR+F2yWduNVw9E
7NHx1NfKm3E+dkg4ffFzJRU6mh6J0LrNRDHRBBt0yJUpEkTmfnKFruRqXBMyXLCZLOoaSaKzuovQ
gocoBJf8Ha2aONtK+uOXufVS9N7nnZvjsdgAQ8jhxKQNipoGj1qlhzjrq4aI7MnM6XwaszHvC8R/
ZbLsBZsx7R5pdVgwtZ5XvmTNinHBjKIk5jkvNPHbpPI77voSPaO9gCIBjhcebK3aQnh9fa/YArTc
MdQKcI6pk1ecUt4BxzAreWuHDx2iHihSpo8j8klFMdtoWfeATIHdAKloxgLP8QwWkMoO/dSE4+UX
vFzwPT56VqjCrQC6xwgq1TT4SXJLgpRy0gXhtb0Vr2y/7uTlguhtzCTuzu7z8HLe+ydI6MZfmWR9
DyHhwhhGOKuzYagB2g5zL99DVWTo8xl4IL0J2jYpvMAdaSJYNbTr34Mx/7hSep6wiKLzdA0cSr6/
kk0yzxORpDfkHBgm572nx63nh3/LOeOPywClAmGBGSiMWfzIkuDkCCaSrPRmVWgYpoTubNjgxOmS
8G9Bpj9f6QdcNmgcjKHFWF8n8x0P3ykLqoWqX8Cl30OJP14k/pFudPPsJzgOvWtY7ewh/n5JaP/3
9N4/X+MH4QNQgVg7FnvXsPpCu5MWmMr9f/wYP8gDfJYFLmlHepNBYVNwjXPLGvIL0P8PFdxfYMrz
Yv7LvQf3/P0SQ10uPYkC76b7slTqkJ5WXWVf27f8khzDKvjwWngq/plX+B/v5n80H8PNv99//td/
4t/vw2gn1lD1wz//dT1+9Pdq+vhQl6/jf55f+l+/+v0L/3XJ3qdhHj7Vj7/13Yvw/n9ev3pVr9/9
Y9Mrpuyt/pjs3cesufrjAvhLz7/5f/vDf3z88S4Pdvz452/vg+7V+d0aNvS//fmjw7d//pZhl/qP
v779nz+7ehV42QP9+MfuVbyx1x9f8/E6q3/+5gXR75BOYE+GKhJg/3n4Y/3490+S3zNMioHjhtIU
6cJnTXk/TIr+8ze8CLIOCCKAn+dRArr4t3/MAwrLP37kY5QE8iwQV8l52PG3//XHfXeX/vuu/aPX
4mZgvZr/+Ru8gr4HtWEzAdAO7vKA8WDY8ZM+lC5OJdPIbxvoY7w4ODAVqTLwtCn1GRiQbSqqMBlo
EQf6SQ3dAQf9aUAJV6m0RaUXRk/UuA/MBt+RZAGeEHSXEdoryIxpOUTdTbS2l3xB5lbnvoQemmk/
ZCDzXHZL5+zQdwsm/FegdRFQb7Qz6yVX+obF+tNJtxRII4MEsrtHcdAXCg4TCM4Wn8oP1wLeTa+t
1RgY67rbNZvVcGOAs6f+EX2Hyh+EUVGZYb5cQrkSrseYcn/H2j5+qNGfQnAb2fwJcxHo7Fl9i6fd
LwnqqyfFefCNuHh4Qw2WH8a1qb92cAb40nfrN8nhiF0O3EM5DrXAK2175wo05jHOR2adq6jh5tDH
4MWLkK4aY6EsZVuWTU1QjYKyTZenzSNd8ugmn0JERUH+qQruzSQpNOJY5q30oMjc97D+f4voqL4G
+Yg/jYFpxiVifWJM6ztjUC4z0T3WMZpJSLzNLk0Nv856J0WB7p0iQMZz5MsSi+heAK2Eu6SGyUdB
/dZ/a5RHr1jo9bcYvWzuG7dCA5/nE7q9CDTlSUAqSYpxcAkQoGS0J6l8+jCMWBzLQIOrRWbuycZL
c9fLbH2XYdTnxYBr7wPIco+xRCQeC1V9QARjUPR9B2Mxpr+NY0junTD5zRp2aV5oA8+yok5I9KzG
KTpI0dMMEnUHl08+udsongG8SW6qpJfD00isvJnpnFTILB2+5QGkomMNXKNPBn4wGWoiMcXRMcxW
frU2a3Sw6HmqliTqGgwVPbRAyCoN2PTYE4H0SWi1xgOkQMtucTXcnb2Aa1x+lDs+andoZLLsTJbQ
bYtZVfQwc3fCDt5+RflLURySKYJQBKI/aK8IeUpTa+Yi1GMUlS2sXjfemAyHOLTNTaRy8YSOAoAB
HW1SrSKWT7aV6X3Naf21BmHaFxRZo0CwTb8A+lvrBxOO+kBtNj3zOLIDXNBX85lmU3oVrQTIOYJl
5O285vLGTKpGV4r54Od8jkc0q2n97miC24la1pUdD+VNbQ2q6XzMdrrxxqboOLcosiO6FjHaT1L4
NbNHR/r6gnqLzIsYZ+J7Z3TeVygmvS/r1Jvt5EtygJ8D2c9tMG46T5kTcEl1z8SgXUHAAVRxm9rH
DCnTp8RvyZahir4JHMoePMIy+eTwatwMPH6ZbOquFwhq6X5GaOpxnSwe2bRu6/ii5U28DdZ6zxWs
kbZ5nCT3DkRp2fgIq5wV5TdeZPwzHp6d/IzT20T25FlF4aVFOgdCHJYsqRyG31jh+fkp9vkXH61T
eRaNBOgKB4lh06ieAJAZd+rWqVIxIGeH1mTLGpsVfpyISuD2oYHK2vto7PDFZ7ItM9dDWdWN3daF
0nzKegDxWIfdNcvH6UFScodYiQuFovnI+eRtMbLrFUGP9qQLE1lZopeN16l402Jq9JGH0VAFqXcx
9oEos4GxkyQ9+hxrZb6dE2VvEnzzRRNHuy72zDFrca8T2qC5YnoA4kfyYlQCcA2dJ8RF0faXMTU/
UJ/nUyIGSw3iA3Fz5Kf4WaCdy1TX9nbeKAwnb92+K3kBCCbeqtL7pXnfD2aecM/84XI/lDAob9C+
Nu52quCCMj3bu+jdXSSlkZu2yjcKPsAJA/i8QaUWldPuV1GL36tefr78D+2AYOmcZ/i07YKumnpo
EHfwEtyPooNUY95o5f8i6+GH+vanz/sDVZ51rmuCwN7m7M52PaisqPpLUfLnuf/Xc/7H1uqnK/xA
ktd5bfsFH2ktQdF4T+B2vwZFs8nLuTKvbn2ke5zl278nRfz5i/yhOWAqFWFG3W3obbJclgEw9z8+
198qO/+3xeR3Bej/sTj9/7DshAvhX27xuaz9ru48vbrXjs7q9bta9Y8X/bvwzNLfIwTnAbxBQ0ug
QvivwjNOfke5CTk8BvBD5Jefn74/605Cfoe7BBpv5MeeXZXPo7V/1p2x/zuwaIgWYwjckccXx3+v
7gy/b/bRbkNQcbZVhgAGewsq5O/blEijSsMP4x1IpnndI1XdZ5UXRUO38QJBVOVartg+1qGXIv5H
t+0mViT2SgReZv0Bzg6sLqUOhrTsAdSLu8VpaByyKdSzqKwMtdougd+aC4IUpfrLwDuE143pmPIL
j68xkFoxNPPzmnQTZLnwdloPaZ/wsATf1ExI825tdmBppkZ48eFQCHbT7OVBEeKSS79xwSxB8quO
N5/tHCQT6hhga0BrxiihLUIex2G9blHek306d2O2Ddd2jTaKLGDOzlyuPdrYb7LD7PFefWG+k3rv
MzWtJUqqSG8kqCfvAdVJY05kQDDsrVog/ytRu01jFXgZH45mWev8pKCJDE+pNwrzDDA1SV+ImWcp
d9YgZfA6dkN3pj0ApCLHKXeT97UFNixLAT0Ef2xjcPmbfsrdXoxRE8+FcDXVJ0Mwr7PNG0C6BbIC
MTteBdmCcLnGxAzahCE0rjQweGiqOPKAekNYRQ+eHuq4WhW487fGd/slQt0qxCi3xAvt/AZxiiCl
yXMDiUruuHjlq26acoWgEV6S97qLZcE7e69Jzz9GkGQtSOKUrCbdjMIFl5MX3cWwWvGquIum5Nbh
O66hS6QoiAFpe+uMCk6nH2TMMJUB9tqz8zvK54C+KMNreQeJjwL51yVgRqSXdKjRp3Dx5a2tYfeI
8wX5qq7MW52LoZDZ2PKHJe7H6WmOQsZ4AVIuTTYxYKJwa3Pa38zcyn0bgxX5CrBdwtDDtGFbmgnL
rEIkixe/JzKEazPw0nZn29XESxHoNo7lRqTripqbSh+VNhepTQ6BD5VGVUeD3kUCOFFR0/BSYmb1
qIyc7ywT94nWGOcc1nzPIGR4dmOfFbq3rgoG3CYwK9Qra5agzF00CCnwJ48JMcuWy9qH+QCkAzRp
UdB6JNz0blWVForvCURpW+gTMTQ6ZqkCuUrmsVhzkdmy5800lT0GNLfot/hX2y0p8sFs8+RxQctV
kPQNJnjJjW3pNJcWoykYAnVp8LnGC9RO0UF3kdmSAXj6KMOv0FhRzBKPn8AZHiZfv4A/OzQgHMFB
9BeQe+QbiE5OrjMPYMb2rUe/aeg8Sn/I7WZgaJmglZJ7TMVeGiTVVm0ujwC7wgp2MiEI9LPV99zv
23qO4QjZ7XvTTcexG0/IYQC8Lughdam3X+r0EuqhB/gHJIXi9WM0RboYgpTtkok/E1d/WZdzgKvj
qBPXMSqmBiIbr5Gs6C1izM9CpSKGqrMUvVEbNtm37ExiQS78yqcBtv4Tvg4/NqIalvE2meE3NSQ2
LxhdrhHU+p4Hrq0wbwXT1A7KmLlGaWrJEJbjrIfSTegLxonQKgPhh6cN2qbVplf48M3O0wHdRx3E
g2tt9BfRgzu4MHSGKJo0a1uyQYFcDGr5cnZf+hhM08ClLMzArVAiTlzBK71bNDVY8tF9BDUN32Rg
it6GgEO0RSLwt+PZdWppoouxoT7W1FnPN9jwHZPT8UbRZLlnIzQfcOnzg8rz6bzttG5vezt9kxoS
HQ3D9tPS5C/Jmo1PeBbIMQ/AI+ARTKo2HaMbQ6el29M2J8i+sSBqsZfsh8FfSjuo9RpL3j5MdZBd
+aDB9pCM3MG7uQ/fUaRJQ8o67+Z7LwJLZqL2+XwnNt2iHp1H5oJx6COG4CKt7WPjRehN6wMhDk5+
8CctDY3pfgx0eOEk5APSE+FXtvbsQYnkbiBsAP2Zk8d0Ef41mRQeuDpLsHjzYyP0cYjpzbguz2yx
dxjxuacTvbLWxCUQAVYMmT3W83DXMvjbgQneIa/gEMHYpOy8hfjbYUnXJ6yRCUls2AZQz9f4H/xU
OL+A6zEmbdbWsItlgVE/EmcwReQJcxXVa/jCF91v5lGHJQZMUlAcdl7LPAsdKCGaHaEeIrsUnpfl
sM43UD7jkbBKXiX45g61GwHNMDMWIgOBbtfQm8oV2077RWSQNlzY2gGG8eARsm1hFVs64C4VRg3W
Dw16eZfykLNynsSwwUiAhawpdClEZVmzaZfEh128Gbe4s13RBHMgihYxV0dg1NlQRHEgb/1+fqdQ
FvGI8II3IRqZrGEvUSYWWiykgafdEDEwmsiePyuaD8MSu8LrzavKBnKMQbBfa6evATro+zbO9jHB
OgFydnQJazcMvMjXYJF8GyKeeB+oBZLxUQbfcrKQK5NCBFvUWtqNnVt3SDlNy4zPEulOQ30zp+1c
zQr7OgblXbvJZJciYL1LK43Qvs2Qh3qHXh8O22keX+SNGzYKIYI7CHl9FAXGbZTHm5LS9nEEzluB
bU4q7hJ+N3WzfpO9+ZrEDb8K0bptkG3c3UKHPGBcMEkQ0OwBEa7hWzbP8/JYzysOAMgdSj11FFSm
zw5hQ6bK61H0mKztNnM4vpLIk4WSgcbhk6R7P4aMAbOn61U4+Bcwfs3LNBnCjW1Ar7ZR4vnV4Hdk
H+ocmNtEiSnA6HL0tBCXKZ4uW2RUMPCUfo6Rhkw/uww9Zqtid4SP/nw7R+LCQS9UANOUpa7r6Ith
1LwZni+Qt9AE2sGmrurUM19baZdDnkJSY3Lelq4OnpsQuQ9QPucF5FjdVYNk+dYFzRuHaHTT6GnY
LLlby9BplFDUPkOHiCQnyKhK2+mHYbFP2s+g8MqgdCvGbuYTEAxQfLbjokg6iLnOmToUErMgK9fc
e/EGmW9oXG844/MG4GxXgDJcK7qYpEg4gXIQgktw27H+0gTNxbpCxIZ2uy4QIRxt0wS+0szBepcM
zVBhXKHZgKf8UNHUneJzM5g1efNogi6svFR2D1Haj0uRweL/ojXWK/1QqlOL7fcuMTDnoL5vbocx
9JBo5zVVwGZZTv2w8l0s9G2WhtA8DAm0lWGjXtZFhW/SrsGCQxaapSs9RCGMMbD13tPF678xaPC2
M2u8au6T8V2QLjzwvA632H12KVEdKYwcMPIvIR5pIRqoZGLfxgbwCOyzYbA6wiUCkF+wJAaeKatT
+5aK+l3XUAAC/quz6BAlKGwuz4bbChVrHq8XgKyJq1qjh8c+4t2mIcuEbXuBa/EVdD3dbgTQdLGS
lV1ARKWwEFe47KOGwn5R+9lw6ZiM8WbeiusgW9d2Fl9y2NnIXYl2QUHFFzl7FzKZuwSb2kQfCAqf
9gVHSXAYIHC/oyjrmhKzvXPhuniF0HFRtMz5IL4y6JOKcA6yTWb9TQ21sCyms1ABhC3UqXJY1A7L
K93auvFfzcg+woTj76dz2LwhIwcKnkXUpoS6y9tGHWIUHBSRRDv4diEzHod9CyOFJIj7B39ag53x
ECdg2YiIcBTSDTjeucOMmqe28zjoJ01DU7jF/4RrPpgeEK8VBkwUzj8kUqCiTK4SqGhP0jD/yner
fbeBRVeCZmWLifxnP9bxZysYyu7YOV2OwleHDh90s6ZZ44p+oogq11m9QybTIzZykW6zhD0k2dKX
CeRpD1HrTgz/p3R9oA+5l/fHIYfxT9lBQlj0saoLgSPxmPbGhtvVF/jVEIbCNyK3aqsC/tZm430K
e4rTuqaP4zzayyxABxJASV6ZKUrRBeVQSiWi31vRDLbg2SruotZgG/B7qNEwwHMIDUATw6AtdsS2
KI0E8GQUq0ADGAuTXb90rsINza6gbxl2Mdqox7CptV+QRGPrSvsMBHdsRZWy/8nReSzHjWth+IlY
xQSGLUNHZcmypA3LY8nMEQwgnv5+fWuW46RuEjjnj0X+WYv22A86zAmxcolMUhuSjABdMwfoXk0/
FGd2Z3sRqBG0KPkoquJuqoK/ts7Dc7hsS1ytwV5z8fBFFbnMPuTaLkwPdGcAR5svvsCY55rBPyQQ
6om1yEvYR7dozBt1RUes7vfCz+6CVe1oq6fnxa+GaJ061GKDM3w5FPb+ldW4vHScT3bsCf6HlJn4
7e1lf10sfrUj3dTX1kXkgUintZ34pyMoIu2oft+G1U/2knZD3sFbnQilIR/OMjDxit2Lq2z4GFTb
/GrD+p9XURfEjxP4kDTMmbdEoXTW4XZ19vaf2mCzG660JR2CMmMM18rnELM3TY+w7Xz6DrNjrq0l
6VFwfbiTJRLTkL0ZN9vKD2wyL+VIVX7V6OZi2Wux3Q90uWpf1feGOy4O0iQ6NdoU3fb+XjhiSc2x
0/AUrX2WW7C81bX7NOv52ruZdShmtzwsoTtcrSy7902jjRTBZ0wNBYFGldnFum+NlFzZB8P3Zbpu
4RzP9fIxLeuvLnN4u+TcHPXGBq324pFGlse+W4qDtVgbwK5okmyWv4IZPqkLG4aSdvm3Fur3Lq1f
5gKg3JZen2gDHbVr5dNPqcs5LTCzgjo3pAOzSLTDpJ4KnqzI3nIDr8PQnpbOfDabYIhsJ2vfbm/H
p7fkR6RZKhrRpUaISjtgZOtwKwFibCSdm4WBmMnaJCiv8PPElDY3ZxHmzsnM++rFNCa0XFNlf2R+
PkfBFKCLnUP1tuZzkHHlqdXqbstD812IIWOg2bpPE+rgaAzurzDkb2hk/hiYC8WvtT6HKzyUs1nu
V661FWfbKPEQMPnAB0cMQ/TgzDUySynYl9CUYBRA1sQGNopTpevNTNRidMnuNM6/sNx8yAi3jvdO
uolRUoNujHy481pNaW8tjn28lWlUh9nPUbW02yzfq03iCFQ4EU6ZwrRbEiFxpHNsEEnX+zYHYD6I
6+y6b57Owsvk1theWvNlDfzlk3nMvSsNp34L+q1/M3MWFp5EJ1jvmOoLFFUILCPQIes9m+jsG8t2
j13+XI4xEhevIrOrD/qOUWbnpsc7Hw63aWabIm8sUCQ4RG6W1IYkXVcQyzCM9XxSisGpxreQ1pMf
In/fq4QhG1FXGy6mZBND/3YgHkWftLKC/Y7IVbc6+m2zxnMFsxJItzpAIG6Xkny146JUfd3WQR62
Pfdnfj+d9UcxS+SIqI3yyFHAP25urmlPkE0C4SgoRTB9ygDVSGQTwvLxnjWd1XVraypNgaxW84A+
MfhDUbUBvr93gqWj/q7zXHxVVbYVzJu2ejLGsUXtXHK4zmALdk3cpG56Q0TUEGWx6yNvj3w2gCsI
1u8AITwMylhf6mx89Yod2lf6wTt8zlXkrfvP7I1ennvbmQ5Bt4yXfWtVfFO4vgXOZN2rnktTDfuj
ZdTcszTVfJphSfTPdiv/4kcSfhvP2EBun68IvkexbMm0mz4MG3lL5q9RZTSMT/McOMfBpQH1yUXM
eRq050bhvmHXscLJ+NOQ/P4vb4cuvJpkVyWe2Idzs+d02fXkqKoKawmitkfVORLLRWfpY+jo2krQ
LxhxM+4yAdsQAADhhCDZWYEIxqmy4h0NyXwXKvCGUyccKlaZPK24N/WCfDBb3TfIo7CP3boattPM
ucYjl1WNEzeSf+RlQoJhxSANokbxLvLHGSz8cffxZkXustTRvjZ2CgFdJRZ3CPvi3B2GxvLsY19X
wAncNfWDhwnGiQ3TLyLRTU4Y+YPx3+5kIvX72jlOlKeyexny/66G1bkTTU1EaaE3Py2b4IgcGsK8
AcV6yjdVDYnLu6YQNfoNVUc36vbCJ+tWaQhXedFNYN45lbHM8Sbc7Nks6tE7rvNGuP0IBvojvTr4
4zqtcS8WBSkL5w+/g5KSk6ZuM+uGWDXudKsD5cfS/eDBkK3F+osxp0QxIAPzuatN41x2mzNc2glV
93nObK3PsnXWtHM2pt65mL4s0sMJEQWzenWzpQpTD/StwHuhR+dUAja8my2WoVjyLO68R1BiUbkb
HtyP6ZY72yGbJYzop+PO9r3G5YYi2Cl8/z4bdL6mba227tGh4xPnR5g3MvbbPXd5fOTIjF0iv448
c/erZMbylP91deM+F7VXOudsDeo7ww+Gc4G26k5klcnyosaBlM7eqP0n0eQaUmgYDD/eDJe5rmH+
M2K/D9APM2ITkK6Q/8Gkha8g0pUdK7GJIcoRZqMHVbiapitQS3MFobCYOAobXbqucb8Ymb8vd23T
VSNRk3uRx8Id/H+40WQYtXy2EViNPz9Ooq+62Orb9RWjDBXW+FOKPHsA7lmG96HKTYVxprb/OK4K
xZ0naj9/gNaViM5dyzixepZYGNyCU0B3efdaW05Jan0/lPemnlQ6bCa9Cw1BC/haTOMKeeTcTiks
Ovsy0rcIXT0iyYXm7ZNql/XtY6UJGmx0osBB0MPuBmNW3vW9aDozWQcgo3ireaKe0E93GweUyPe3
0lscSo5561OUKbV7rmRfw2Xufv0NtKHHpHNWoiU60xl0YpfMCknl7sGd4vMSp9Gi0cxHOwB4bdM3
6UCifeMYyUegtHH143G2DDNW8xCk7tj01mkiuHH6WUxbQCc6trefUf12S5x5zbDGiGVLK0ZfzgXT
d1PVh8DuxiTTbGxy9WGDKejLGjT2V9dL0fKdGHplZ+hx8PQa23gFHoti1yqPe1h19pkcvL74nMRW
6GvFK/Rfb7RJOWD3pU7UGvo/uMFFUhgeG7Zd9/33aqFtjXamCT/KDKn72GYGfNSFENMBJ6EJaDWY
Eh7YI7EWsLF28t8ouKfsoZnIRX3vHHM0EtFIaUSqtoAraypYxp/alQA/uFU6kTI8OuGnYyD9RFuZ
GzY+0sK5irB1P3bhcjPZ+WqvV/pqSWLhGcdCYqAQ/WS6WO7HiR2Yx7Oa26ux79q5mNQeIozHSTb2
iRpav8HuCm3OgJ0Fc9oxaQ4Hz7E0SZn9Nj4oD5PGWu6LcYdzSP3GOzl218nyJJhQB8yyRhyC/YHd
UvIgr6t/+2rIeXpa6j5/kSM6mykqlDSMg4lWlR6CfrLo+DNCzB59v2wdGnX+nGheDEC8EXw3fMCj
YOZ3VY1VN1akwjQH4HODRhWfhzp2DFfgEui8/Y+D6a2kj2tvfq/sv02iCBYzeLBV/eLmlf8vn5Hn
HLV2/frRkVj5D1mwY9XrmBdtVH0AjC/LlI3+8+j5NXUmm6OPftnvvKCGfNksj5btIqi2X/LWiD1w
yBlgNA6rSoO7pD0NM6vZIVNcfKfNR2DAodO0PJj+dIfrdMgwVc2Litiyu+2x7PIhS/PBMlVi2jly
7UUMzP2Zx37/C9tq08TIodzxoggMNZjcxwN2XK+MbYOM2wcz2B08JUQvMfKg6v5enK59NdZqQ0lM
osSxQ1qcBNrDOxdYu94TQ2w3KqAXe3CCu5vq04hBm/Gsd+QrUfSIStzdt141viGfuj3dvTZGkE9H
bIwQUDKEj4q3remZp3ULz6Bs1Ptl1FDz1kSDycJxqqZxfsrJSwaw24wpgIaqfeuqtYAh6IS7PDbG
UlmJCyLyh0C5vmIp0zmGjW41IqyKg/GSBYH3Yi3tWN315WSMJ2zUmXpyV5arlIkY7QTg7crfvO7+
uNyZxhL8xwNYOk+OJR33dWBTyZ5siXuo73Pf/W/FjlozSOOOsGGwfjLs0VGPybmMQnzQ8klPhQ6O
Ram5RrKR4sXXwh/lEeN6hjDI76xvfxh6DFgZhb9FhwY9zsOydJDS11hkJ9Knr/j7ZisexBJ8ymGz
tpIKqBCDXYPcJykdjBDxipbpN+4TQ0XAS/gWEeiTBDb7Y3Aewsy5MNks12AtAK1n1g59u9KTsgWW
YtNA7nRQuVu8srs3ZyIu3bMTsjxFuzG3BHuM+MphPAs9pd2Y17+6pnazD9UVTYJ7qFUplQf1tzTr
FSXc7QyMyCUzqXZq+urb5T3D+Ygt2+iuEGr7fmzx/VJeHhbwgo3l64dMFluQkBSKuscNFhcpSdCW
8z+fbN0DodzBT6f0LFmKLUjU/DnDT8B71FWkSo6IjLbHflma5cwF1LypblR/HDzq5s+U6dlJ9j1z
FoxK24Td1O7yjwlDrA5AYspqPVEetIanAmoOfAkwRR25GJHVQ5TLh5Y3Ukd89UWQFiEz9V0/FL1O
9rDb2GzrzP7qexe/UD1DAC/yqWzMLc3aLd3b9bcJipv21XztOE74zKcqIQPKwa20/M1CQrdLvDcJ
PvpDZoaazWBLDZwv191nh1pq+SXYDQ6O06HpYrFcIZruJ89fH/eCW+ZWcnCob4a5qVQ/cpreVYAB
3ib2/dQyzqDeC8Kk4LV4zvsAyVbBavMM/LgAAwMZpj6Gmvu5HsTDWrYfhvR+Lbsv4goTUyJUmK4D
W/MeLE66IlAyE8mSdB6pjY6dxjbjqg6KZPfgGuxN3JZS1aVI7PL7fHDza1MQayudm2gMwnaNwmB1
Iwj3Lar6/M6ctE5tEk51moOtx57Uw32AEtqK2nGfE6MKYlSScBmzf0/AWsVUlX1npvs1DjwdcrmF
30AUtq+uV38FRvlG+t2HKrhXsqVJTE85x2apCKxzzcPqW0YS3gJCBEwiZZzI25ATLIg78foSmOAy
R3PR5LfnIzTveAKP1uisj8Oc7Yfdb5jpagRYSWUbLvSZ7i8k33AtU9LXiA2oh9wdHPLuHvuhLj6K
XZQXS2XrAyzn85y5/OTsgi3v4zDfmYOzXonBnp8aJ3tpOTmPY194B5OxHRbqczBua36/XVxpID0s
uc66vT4bbfiE7RrvETFS4AZlqV+5TWRcZN14ViUqIdOCq+6sZoxZTx5IsRXHtrBTXP0YCvI3vysc
vGR5/YDh+cA600W0o92RQbp8Ykn7ixb0bYY3TAHSxVtHi1Eeq1XEnlrtBA3jBKUa7OAK2XShwQMX
kcnnajHWdJv3MfcZSFa7PTllcFLNfDENrU87TtK4nOSP35vbscv1305ocLygWp6Xsvvtb9XdvulH
KRtMNLMMk1k2DwE2Wi7cpk+8kHClqkYzK5sylX0AhIezNTSftt19dCwE8+Y0prvTX9cMGI37gSzE
jXxlPITnLZd4fRkuKsEP26vgYdr2t9WpYqtsxZF66MSe5NFWy0fRLQe7dz0AGpFIb0qJJfiFTqVJ
6X7kh5ndO+naT23lJOPGL1vX5pE01OCgJzBUtZ3L1mUnWIw+/+pz3K6yZdy1e6SnwmMKHqUX6SB7
sOvpJRxhMbuRwY7YQJ6Kyutw1BQFGc3eytO4oQyGz9jVr75oRvMSwmttlxYO7tvtXaWOmbU36RzA
k4ebsJfD4Fp3jd7cdCKgIHXXef9uyfYRTD7/+mJ866obLsLTjGJaDw3jnP3kNNWVK+qp3BnSdeXX
p2nSv3YduJSddv6rNvQfi7vyk1wA4aSKZk998iq8VUQhaD9ByWr+x9fzsI0b6xjUbvdfV7oywctf
35dr1r/ls8RNNpajVZ0HJpbf9lj1J9Qb5oaNysYSJfvlHlrWjoSu7DPZUmAcuTFOYYyC0gWbCYWZ
BgP6xQgYzxhO89L0Zy/r8kRuKBqQwAANtJk5e/GyzPUnc8y23oQO1kdhbbWOxmbuekq4ZJ5Fvlm2
/1kA0GQd1Lk6jLJh7tThwudmNv+m0IOrLAfLs+4Jri/9J9vbkFGMqLbNRNu4SU/Y0AuYerz6Xeow
zHJnhxM+QSErTKWtNHdQaHOZihe8rhCVa9Zakh4goep4tpjikOyONPK5y0hiV1W388vEMsSS4UE9
l/su7wvETkHkVwy5zk6nJIOYHt4aRv42UaHT5jDlmz6qtR1+N8D0P+w+XPVBAL4eGWg2j7OTuXsa
1PaeIZMYAg1v7alg/RVY8GGnmsr33z6FolB5UqHYtWymsGirZnNu4qV0USB5zK4Qf57Q08H3gSrv
bp4hWLTZy+ZnMZrlXetO+cPGtIyxdDPUvTvzSuB8yOKFCjaMZQ4EGRB5aPgHuZvln7XOEf4wMA8g
uAhheFlUHZw50PM9HVHtjue2n+4gZYSI93ALn5ayKF9F3VSkIo09eSk2hnnA/ZUouc5Ge+l61hv2
eLIhtryDHdB5eWqhkB7H3XOugb12z2a55jVXZ872DQCHt86lJNmvZuvQD7k3k8LQlctxGTdIxIlY
CXTBsEKt29J1ng1ucJ1m1vTWM375WzeaZ5IkcvEwcdLsJ7mSyXIFcidKRGX++jTUdnvYRnOHV8nG
I7R4951NU/DcEs14FB6d2vACRp8uTkURZVYUAlOwP39JTBDxwoGejLJe3cSHDhu/5tx2oLXqwPCb
c9vNppVWrurlB4ov+WVVs2c+at3a7+zd3phiauj+KMcQc8M1ijXgHxCucYdSZ7salVL/8V6od6sN
OZ6WSvzUyLG4I1izzi4L7MHyPAv4CXISf3vIwaQ5PVEbFO2rueelQmqHKjvuVI6tlHaH7qBJa029
aePhB0Q2D/WGnNl3c3xGZSkv7WDMT7eZ6pQP7craar/uqyYHBNZ8vNDqWPy4dCXcu4hRkfepFzho
tDSFGs40kbufs9dZCXtP/4MUwU6L2sriqeHDnuGJB4oYbT9qGwMtQrF948bMTmE7EDLEkBaLbB2e
7MbgRNUjQ85FcziYXxl0lXVneKFiMvC1DdF5R+2dUklhr77xy1zDhdUl3HLFp1gFK1Zgz60C+zDi
eu0eVkIClsPie6Pkfik9/akYe03emKBe21jWrv2zGMTNJOHi5YlRW9Vr5q3ZSAg+92M86qXAKuwB
ZUUbe+t3jddzSix8iH0Idrvr+QL7GVrpoIEDz2a4Gi8zErfvWuLajSbO2/G0ZUztKSPyPkY+xu8F
Ukv7CKLb0rE/ixbfZFotcOFr35Xm/Tzp18qwVAKz5MfZ0v/28bdfrKK9vYtBc+D33VBSq2x+EdtT
HfBJdXh9l+DHy7a/OxvNYecwSMiAFjzqEBDnaliKH02+yLvvqLo9amPAESFaUucj/mo4n87VmXPv
TVWWH93VbPr7qpQh1KxovHsrzMP+yZzC5pxLnEHdsG8vZPNW0cYxtMQlYQZf+7Lk/UMwk8tAgkEF
3q3WzxBL8c9YGg+Wbv740v4rV5vcCtz4OJc1Fte54MTv5ntk9H4UDq0d7UUfk5YExdcU22NrowXo
62KaDl4PuBpifd7j2rEz92jlhu8lkO78LLi2ezSmyy5AVvinQO0Qte1FxPq40Sg2/3zTpb+ZS2GZ
R3qkLh0xBT/aVoSTFMo/dZCsl86rt8tgQXGP0+oe0VLsx3JyacMu5wDkcvqVh9lpyW1TH7PCaa58
ROzd9tijJMvWSADnHfqw54AOAzSTub1UC7Zqx2rSxcirC9yLD2Xs2DIZycfML66/Z0TTT7c3rkb9
x6A2jOyYZTGq8G5ZCzP8m0sfUaUl6lkknHQW2PVkBwsiNZoH02qeMjO1cc5sR3N2Apn4leDmKPYd
+IJuAmzhEEpi5AR0+26/eoPsDkgHzw6yuDTDSHVtmG4TCI7vUc2PjVP/zmYWV2a/02Cq8EKEiPNP
isW+mKN6QA1cwtMvr/5AcmW32MUQo7ZZ+oRkS/OBX+wfp8qlv143GaTNXiLE95px5bB2Ut9tjJS7
ij9eS2idkE2wHpq/43BDcxQLOajK5AnKs8mDP9UTP3q+8DRDrzg3F0UYO4sq0i4vsiSs7SkJS/vZ
n8WjUVWXDdJFRXVfiri0CfDId5KKFhu60l5D8TBmO/5pz+isi9m1n5jR+vs6HH/cMiQNqiGlB8Df
B1rJ9XGw7PYOSkpeQDmokZ9FEdiwQBbspaPDGvLY1WgKiv6/bIYw8iYKudvG46hYJd+32ifdJMIb
sy+f+BED67WdMfmQxuEjQiIiJwnoQmyhTBZ/fARFX//zitLwUAWosTvnfd9lxyzgnkT1i60n2Zfg
iJCtRRqmt2O+64xIs9CZHyZiZo7dHno44NvlCWB9+/DXAaAK7AWaYZnRm5o3feLmmmU0hGF95xBo
BSXtAe2iSAPTXZkfY8jCNSWjK4+nchHXakR/araNfAk3tz1rh7wBod6zrR6ifiMEa3DoiFoANj13
k6lfZXZUCV4V1QZlaszya90blZqtHKzoJo24zy08POgKvOtmyImFV1uRcBYmi6Jo3gFEl9NezE+M
BbiRDLvP3/hgkN2t/V016Om5oSTorQrJ1YtCfkt2rT1fXPtg8h7rqeB8tcKTbCT+YgrHJV+Iw1Pr
mPOvEWST7aVsz2r2X/Q2UjO0dgevnX9o1fyN1OW30vsxx6RFRJ2l0sBY/5aGwknZ2R1pV+LPFC6P
Kp+CK28Cb7hvqgujpY+V0e0PlVE+oJW6Vk12mhERxG05vUyjeF7UAGmDbexRTeFHM63rKahQNxrg
Moe6dD5Ct8W/VAegeO29dMWPBUSQtN508VGKtSbfXV/yMQW4/A69trtn5qO/65QHkTvMVN9Z6C+J
NeKFCV9msffHdgT8obnLPlbsa09wrOx121Sk/UDTeqBqB/4A2Q2ftpXkYCQwWE15zDqxIrvNnTGi
WGL/U9giTIbGIC6kXx9QwORvuz2xEBqDvd4TuMxFEAjorxVxNL747ZLtYt05UprpuAalvce7Peu3
WkEIxz3X6L0kMDaaYCujdUBaOfiFeNaqhiDfHRmPpEHO8Yi89TXohmvek6+1NF34S6KXO+ShOf7s
rXzo3FI+Ud30RfiY9RaUuflijuSEBevgnzY5BxfcE1XCGDn+DRtkbwFiNGRUbdalAlE+x3KPstsy
m0SztNwVYMS3eASe3Ym0XLysCB7XxsiuKPWr4+BPEh0FE6Ylu/a696BHlWEGEXVZADfInkIuDpM5
TRTGmAJU8bLRJxDbU4k4sXTWpA8KizOy994N21Zx4BlcjyEQ7HPGoZ7KcvcPnZXPz8GkCgTjzHSi
6j7KkvQlYx4EwhztxayJU2yJ0D1NINTRGOIzBf7a4aJRc4t6JV0KIdWXBTN7KeHOnrcdKYCHCv2i
gRsAMoN+h9gkmWnd3ToiUmNByeaNL0S9DddeuAzrHdNP7+8jGOI8n3mLmu+sC7+Ft2V3hgPY5k2U
CN/SV4avtdvLZ0BTIsiCviJMsoMSn7i6vd3Kf48M3zHtpsceURNhFtN9Z69/Q+k4d5AONuT7WnCY
7cFoJs2iWxQmedbJ89q0FPc0QWi8Nl7tiJPhDZRbe6QZE1xDQmDThwvdqWSvZAfDoaiG2OxtfpLE
zXCC8RxSbBj0RwCOlkfXSsdF/Fd5+WUoZfU7JKckuxAdiNC2k6MKDoUh2UdCNROu5likaZ2ZMMNr
K0rQauKxWi/tBSLTS+52I8if1/mgZTBJv2/ei6sCnHlsCbKx76RWE9jjYJYIvupukglhSKgv7M5n
xbPEP43c7z4vJu8kKAW7jN78XRrTE6vMfCnRIB19e0MAMCD+lKbIMWIQHUqvzHOoBOtRs76axjqc
ehnmaSP9D/KInNgZzLNQJXpAuxlelJjHGFAov+8nvlTXM9LcWao79mwiu4buEZ0gwnLbcwLj7LJP
eRHZUaEZzZkyRbKGVPtWEzqEGB+P4/IBoOtKw8756I1gRfnmWYkG9zuUmZQXv6jQv86qSIqqCrdD
lw3mE07I5V9o1TPbt6uKKwLC+cEKWvs0h9gsEPoGxatEBfViEO61kmDYyG8BgTACnFguUn532xDk
Cm11qT/5s//WW7oom6SUgVH9G8MpNL5DPQiJ9l5wuIQ09j5o9kpOAkf+W+2Qjx2xWK/OfY70Ocq9
m2m0EeSou6VBbB8hnwfwxC4lnSW/zjeBYjuEt0xSPbneu410jWtaFgL2Zyhy+2+DYtJ/5Y7wOdzs
cPcwhspOJSRWOYhos7mNh92yUN0UFtPB5Dd8T/CQnzaVOPcoIvvpXDPDkec6t3J30TczlSObHoL+
PGqptkPJ9Jpfer0Q/AiqKHLpQDDwH+xUqQlIUpBxON/VLUV5HSgtbnSJkLYtq+ljzQ13/coRv5b4
j4MJ7Msm1DJG9UMwTd6j8teOMEoYIbf89ja5ZX9Lt+BKhuijOJXxwCSWB5t8Wo49GWxCe/VhnHsU
KbLkHz9lTnZfUSVxbDwNi5mtswqPtEJs8r5Tdg8OzR9hHYawGhycCMS5XhA5Wdmhd8BDDsWElhOv
yT77yxAjBiIqCBW5w4A0Nj744xrm5vS+8rwR0ksinD70tg69wwR5Ic+VdkWPMMES073RqI02uBtR
qn4CXBve0ap7NWQJcYAUZYp8zQfWOTKeuMcLN7hbNj39p/dxdL4gxomniITcYWQsunHQmEHg7zFM
84ylgABCM2F+x9wF+2f4SPVNMYeMp7bp7Q+1WFGwHfKsrmi/nbe9FCkBWl0/JLXHN/u3cMdqvmT9
WLqvWPgr72FavXC/WpZGqVz1k5tKny8PdKRj3QwrpIPCqecrGQsZObgoEP4EFdbnZx/QYD2sjK9b
Gloz86x2nAKFv3J7Mb+byD3EfU44SoNSh6irNMys1gek2GT/UBEjQi5DvRZvrVFnbLsrlgKi2sas
fu75wUhJK6Utn3eSzVpec5DfJuabwGM0bNs8vQ0hud28M2LbHu2pMfV9vdoij8lvw7XWaYWG3pdl
ud+THona3wavLg7g6+bKCE6sXYytmf2/ygT3LdKQIONzLbZPj6CG/dz1lXCTRYOxEHzHFx6Z+2xl
ryRaVwMujrZ2E9mTgv4n9P3thXMv/5OPNh09TlWH2IHsHE6FqMjOh5UMCB7IpVH+DIFh/lcYJFiQ
VDnm5N+VzrReaPkx8iIOWlSdR20PwmDd9NAv38khR6cSoJIZ4qxx/H8jjo4xIuhBCOjBXSHlbFZA
bnRZWw38WPrWucoxf0ReNcovoJS1PG6SXMwKqxCE7BOnQWeAURoQoJW5k8bp+qv/ccun5N6vy/7c
kIUM5i2U8aGqrlkvU5HV9cGCu8JN2TlTe7Sq0gjYS91cJcSEjsN/oxdijphwOM7nuWXweGzzeq0e
TRv54H9OPbTTu+fPpKJZ1lxCTbmWvz2aPeTPYVpL8q1bt5m6U0Bjox8zyW12JCtV1C+l68yYwtFk
mQlhF+F8UXXRLr8t1FMWR0HYz8ans/NvQTI6EC+TDA6dEj82EhBizEKlnBqogntDJXperfmXbZLk
d2xInx2vJQOViJZimdTzhkkzfC/duSW7PBxb5qiNvmL+ki7THQnJEzDDuwsOWL8PXSa/Wppq1yaa
TS69AtmjxKo5l8omeY7M2MU9EWbF7Gh1rU/WLA+uoL50NepP0ginFVK9Xo3pksMNjv8Kx12GpCXf
ANK21eycXrwbvj/iOcTbFBW+zXW4+YjlCOZzsAEIvj80xF0Stl23Jw4urIGE1EaMHIuVgde7x+hU
DsYJad3wrkIkUsQBcHeTPO0Rmp7M2l+mc8WXk18UCXTcHh4WQXFTtFkZUJzp3mwDYjcsvoKZ8waD
NymkZP84rXKvExHRG0AmAaZxxWdhv5b8vP9j77yWJDeSLv0ue48xaHG5CSSALNGlWpE3sBZsqAQS
Wj39flEc+1mJzCkM+d/ujNnQxprWnhHw8PBwP37OPIcT94AD+OGkN6bjnWKTLbvVGYot1YfBOQ40
TZspbaybzDoWIVxxPTMKFMkBEheQgY8AJee88lFTqckmNebb4r0SJ73jJ5OWVB6wlXJ5qdNyAU8F
oL++7WXqVpIVWhNy7OLxx1RGAqtTVjX2h9ruOPS/ZX1WGmUojRkliW91P45Z9ZzrqVFUu8kyj1N6
sCvGbeiwDk3/NMhyr9r71iiOVvdZksE21qEkH7mp6eeexkTzubXYsBtepSgI+OPE2Np+ko6GHnuW
E/WDid56jC9A65rO7XE/0JqgMlVVkUP+mdRG2wPgtuOa9hPEuLzP1bghK4IisgBjeIJ2BkndpGPM
Ld2DnWrNZ+lUGjhFrzpp3R2c1jJQnkPWkgEks6PDX0HJblcMOiRGU95rUkJOYEuqVvtyo3df5aHJ
ay8rOvjgLciKm68VWIE5BFxkj1kQt20XfX8zP36NIuBcWQWHsiBdEyIuGh/MgBXofCC7YnAXHOGY
+QCeApVgtVdCigvTs/IkDszO3Nk7kp3A8OIvablTfr5v/3we/N/mBbkECoFM6BgrhoI8Jb+heJbx
oH6Mk5+SQ7duDNph+VskXMKOYMjjSKimZV+qP5mjqluloxR0KRT7iaGqqaa7JRXL7v31nJNI/GmH
chQsTagG2Ozp+XZKbZSYvHgK3orZeB+JZ6FMa++R2Z/Wi5LjPbMJxV1TMFH+vmGxUX/xf/1p2NAV
FdA/1G8XXB26OVEzXAYaE1TyGuZJ3XyWH4YCxG2bA6ZL5ae/b9AW0gs6xhDxWn05+ktWm3RVQbIl
pWE0TKdgSWyi20DX806pZ9pXTPjWG+tcEZ1ZsikrTA46fE8YtCxLXeniNMgAFQWVAz852MFMzip/
0LwprPbJBwUazK+cYLd0/55A/YVVbSXdkRVz1ZPHZf7SHfczkHoAd39vP1mXLjsQfCOupbO61X5K
bTbSa26E3FWsnPZ2Pxifp3iQD4VumISb7Ag6HZhxtSHefk4F9royip+KpWJW53CsaE9yaKKpwfYo
TWTRdCjshuoSwCEEJszs4/tLXB8OsURDF8fQAhx54TLFZDIB5si5rxWMgMd1NP5suzm/iaWx4ikw
dT6ENtJjppWnPxlDznjq3jKhrE+HsAzdGcQ6iCohJbyKcgvIBqfTlNw3Uyc3vtrcOQyxICkPSl8v
lfQ2nXjX3yapcXp8f82CcePsYGKasGrJqixILo31d9Vrh0dHMWW+VcOQdADNs088x02rj1LQPjAW
/n3DoFjL20ggDBIEWKkJq4e11khvJhkG+L7IfTB/vcKkqDo6wOI73X4GTpBmoeBbMoKM1kzsGUvO
fV8h6FKAATEk+dmZJHpn7/+m1SVDxdCREeI0kUBCCInDex4Vywj5D2iQF79WlV6kP6EhH32EID41
UNJzG36Uh/qJXubGmdLPt+JPuzYWQeZDcLJWZqxB7/PwtEYKPTMA1+ZY3x5pdO7fX93qDnu1guIS
RpDrsvjP+eo0C9r+AcJ8X7YZ4pirbgymttECkHcWWh6auRECV8fo1R65i9CvYuYWtzq3B0hcM5k7
n3zY6w4O1Ndu0TT3aa/70VH9oBz1m6KepH+wSKTpOUG2iiSZtgq7ED6DnWNC3eeJ0FlwUJcEwRw8
3pOUgoQMgHlk+cZCFRFV37iyWKnOg54UBfE8heN7vtK6buIuoovtZ4fu0N93IWWlHQy4QRu+/wmv
OOhbQ68/5I2SFa+JKYbnvfMd7YfdtJ/lSH4oaYMhT7nLZv1r4YCPqzZOxTo0/Lk8HYwWPoMbrOUi
5Sbv2hneBH90x73ht27mFS64OR+Cctg631/iFS9FcUC3Ddkm00P3bLWXhSpNtjYsfpQ5pbQbMrv7
qskK+s9V39nfipYJso3vt4q6CvITsqpxmYF0RVprbTIzePOM4H7xy9zrOghXdBn6ul8KdZxW/Vva
qNaFsdU95iBIkqSzPvlHSNYVO7S6n4a9wdh14SarBYk9fuMmki1HXd1Ii59UIDmctFdAJBVaOBkF
4+OEGkajaRzW2jKFiUTH6v1PeBHOVuZFYHhjXos7Ta6Uk+zb9qD4pj4xHGrnp42Tfs2KgZeo5OSW
Bd/CuRXGxPUxS9TFp+p3H03SfZwZ3vsLEd/i7FyL3M2wTLo2eAYY1nMTKc9BG+pOCGdS9QeArCko
ZpjZi9lQNg72hdcLS6ZCXqxjDUD6uSW1ZG6fPVv8Ubrr0r0TZ3vF+VLD+PcPVvTGziomKwrLbOAG
8hM9C0E+dNCtg3p438hF4F8tZrVtcydXUgz3hj8wCQpJgfrlWFQHJk2QZoBo6mT5tT5vHKur3mAp
8OMz00AEXl1uCy1x1CRggDTjPgt7sDBPUgtE6/2VXXWIN1ZWns1IEV3CZkQSXCKIQZrQnL7E1QCl
SmP3ZvC+sa0lrRwc0ZayTK1i8uN6foaQzAmOTh9vfKv3jShr8uoTVSKkj7ikC7qhgYXa1E1r0kl/
fynX3NuSuUBEXsXLYfV1jhP0FBXTj346Js9NAaJUoYNcOnfHQtsgFxe7sj6zb02tPtHJhshztAnm
TgGQGn4dugVMjOvzM48LJLSSB6snL1isjZh7zTXe2l19LUse7VzLTE5weavSnoUAY1Sdjch67WS9
MaKunnc07pORGdrJByzC5N9nuGk98Ftw0Dy31ovSf/xffbb1c4QqquVwoU2+I08ofw0MDzCRXkFU
405gO983JnzgnQ+nCk99c2uALZ9TsjXZN2zmYcUgyXGgjqZpw9dKtj51uuO9b3Dji62j+6hrxFcT
g4y13SzR8auqg/aQ1Jf3zVw5YcyPQXEkm8hRX7xzKI+fFucozz70p6cPZd8cQ2rpzcZiruyeSQoD
842O7Dp1lvPds6wclhPB+UCBr/eHWTl5NsMvH8zMpK7ag+rVbOvL+yu7zHtFAUcocZHia2h0rXy+
7Zjq6KOBuRfwpdrx9zgBPR19bI3o9iTNu7yvGQn6NoI3e9/wlS+HXfTlxZ1pXCiy85hseQIWnV9O
t472SU0e6c9s2Lhy1M5srHIotHf1ttdG8G6JHsptDm9CoMeq30MYpCiHgc7LP1iUEAo1YcWH3nKV
AnRqj/KVWJQBYHv8NShPjGP8aeP/M5L+H07df+bB/7/H+I/mnASff/9PKlJF+RcCZ7B8qQgTIOWu
crL+zYFv/8sUlKK0QgUXKNVn/ujfXKSa9S8ohcAQ2AQFnrhCKoMBgVcOfPtfDvJhOjSlBm9BE+b8
v8GBv7rOVEXTNQtuU4zrpqytqyT0NmRGxRgzGvzuoIVdOPq6r4ZbD8vViYJMFRJebmfVUmXE39fp
01HuxlZN6p9UX+4UPUDTPpzqrXfkKhLS5YIsmxVRPqeGyOk6j1GQhBRjVY7HnRTaAXzzDwMPg2C6
qQ9DEHvQISXBm6/8+Ofl8bac9npm3twpFxZXyUBsA8DIOix23rg33XQ/3ZqQIBzgjwube1Dl9UYW
sLXEVUSENadQgTogVXO8a+XPDKxtRAllVTZbL2mtaa+gqlcCoDvujN3gkUm7iW96s2/6VWAcNrZv
YzX6qhw5JdwZIIWPOz1oDtRah++wgVrWjtmXfRKWTxXkFa3bRhtZztZn09VzR6msDm0GscbRVXzd
PXoZWMDfmn17UEPpEVjtVtn8P+wqJSOLsQKLe/Tcos0Y7alDlfTfuwpTjwdRWaB66NdtOOXVTeVV
SYkZEQ1a1OemIM+rFAO6Bbhfn6oSsEP0a+OziR+78nquRt6RNFiYl1mXo5KGvC1StD8XI+3ApNS7
yGPGxRvvtH35Sd9Iude9DuGTtDlUBtPhc1bZxPWSyu7oLBgE8fqofqvz3Slgdmw3evNBTXeg5Lzy
vtg4ate85Mzq6nBHsOgkmBVeAmESXhKhcrnj/3ogM+5jX9s6Dtf2Fd4FvMM2iWTrOlFpxpMQGWAK
3A6qQ+UPofyz/CI/9Hfdh2QvPVre+x/yNb8++5CqgZa3Las0khTccpXU1VZRl8wnH3eTr/j97+UL
wLwFKMa+egTivlee7Rf7qx1KB140jQex0IdTv1EweHXHi99A/QN2RW47mGPOv60TyRYkVsVxlxza
z8jf+vrj8UXag2zxhht0b/0mUCEBhsBnY/XrK0lnGJGyCxq4/C9X4CqUynViIfoNXQ16ZEcjPC2P
prkhzr6ubGrCBpoBoulB8RaVmfPFddBMTxEgnv9xoeKPLqRpdij88v705f3PeRlkVANNHWImlSSL
PsPqmKCwBHWEAy79eHd8RJn2Ec45t/7YBdt9wCubBz4FcnWFVhkRbWVqaqQecRI2D+ZR2DW5Z5t7
ZbK3LiPx16yc48zM6ggyV2qfnBgzetAd5tyL91q1t/agbl14/f6YQz0EV3MYw79/+NnLtwtceUci
d0M0JFhu9zy5Of4lV6HxnB+UPYS73ta1u7Gf9urhTZbYQlwk9rNnjN2+saAdMeetwL3qIwh3fLuo
9Vk7NYW2WCfCp9IPLm1WV9V7MHaypyj3UaMBiU3v5tRBV1Fz3/dNsV3nH9LUDM6aKZJNAP2rU94x
6aU5ELHvUut2OHn9zEh//Iu35M5Wu91s/DxKP9+3eBm+geAa5LUUhVRFJvc8P3uUU4Fng8fcyTeq
m7jHh+ZB2nc7KyifO7f6pD9v2Lv8hNhzqOeSt4tG28pj5HEAuDgVwleHA7rXkjt9l39rvmhBEhYP
0ggieSf9tiUysdK2IHixTJOkgko1MlrGum8tpShWpxJX0+C3n33kS/eUw83HNBhcET2HoMjdYivS
XOQYK6Orx+txrgxjyFhr58H6d2ih0oIy7+C4vTd7gOIYJB58SD/e3+Itq6ugk8STgXS40BW1Hsoy
NIxNUIVI/FZuSsJkK3RqaBFd5E6d1oHUtdlMil2+ul9C9aAEo4eg0T72toRWVkIvr5/uzNoqugEv
RFD6CMti2/i8/udTKACCs/x0NIqdoj1C5gKHR+tBtnuqwZsdwSQ3N/Px2yTV0Mo+GJ2vaMbGJl+5
s0xqvaJVbVMpuEi2uniY2pPCHsg3+LGf3sBmt6O6dIDm6lbb6MZdOTQYg96XFygXybpGVsAUqsSm
A+WF8mFErHMawzS/f99ttmysnDVVB5VhIbYZ8hXJhvDJrHcMKbxv5DJH5QmvkbmJXEoGprqKcMdi
kNC3ggctues8zde8zC8C+6MSgE73SxcSAW/r7F9ZmIEcJI1h0kWL4H4e4Y79lM7yiQdn1kKErPnS
fB+pykbkFruzOhJnRla7pyLlxXws6+pLzVf7uylODmMSqPVWTBHx+NKQjfgK9Q4d4oHz1bTMy8IV
Cilkuxf3LWQfnk0GA1vYgVve2/K8a/cD3djXMp8Bn8H6UTHRfe1goxenj5cuiijdRyWELk+8YyTb
zUD9BdaWl1wmNNx+b4yujnyUOGUPJ4FYZPTUwPX1zQqV3enePJRh9GIF0s3pt+E+fzC3nlBXItuZ
4dXtFM+A9eojJ2x0ZXe5awOYnLgLpQAlcm+rSvGKgrj4loCMROdbplO1unuBhk7FCHvOTn+yPPjN
n8mfSN6iO/236hEOWP5gJ/s/lBAipAdRc1L2hc8BcYe95qq7ZI8YwGH52ofOAYo8n8TPM/cbB/aa
Y4PgIPLYAC8pS537W2XBFjbnKhopMHrsmbXb57dUO7wmzO/Vx9eLDGn0h3brWXnNBXjOUk0Hp3h5
YafHvlBHmS1ovAHVta/NQXdhbnNtj2f0KWDi/OZ0kNSg8DcvnGsBQ/SzZVOgLVBBOl9ytqRazqwW
uQLUQ99g27VfVbDU2oPL6qMVMIcPQ8LfBQ2KFIWHyV9mhW++6byYzTigSA/hnso78hSVLmTcW7fW
1tJWHmfYqayNFUuDTzT9PEFz5yWM+7vSvgyVXxAIzl7hVfdbj8hr6dfZ2kTO8mZtjXbUF2nGbvkV
QlHd1cLEr/Y2UqCxp/qxW0079AQQTgn6cMOBrzrSm21dhf+mkSQjnthWPYjD8T69Nb44e4oyAUNO
EP74cKDEOxgWmer1Nkxfi9XEaGoxwJJscoXzVS9FNMtwXgnT0ZPitztlFz3+0HfaLzuMvb9frxMO
9Je5Neq0jVqrlGpWGn0Sd2sBcjD9NP7GqP7NEYgQjFkb67t8KGGQx4NMxUmhKr5aH/QKPXyytGBE
tFTutDAPtABO4IfNC+Ga3zqiu6WIKw/k6/lOdp1SmC1qUVwIyWP2W+knXrcbf0T+4jIusW/u+1D7
+P7qrqTRxhuTa5AXc+pQvKlsGs1QVwwypKgSvW/iSikCYve/lvX652+OBaNJjSpobijFVwd9H99E
YXvHafgvIMkbO/iaz7411fdza4k4bhq3gK1l9Q9l2MggrxSpzpezii5l25gKqjvCH6Ct21W+9kXg
1BI/dwU97yNEcvv5i/0s+X97H22BhtbpDoHYBw597h5oCSdHqONQ36EAAole4klufjB9IVPjbVap
L6/Ec2urYDZ3jEb1KdbKO2Z2ocoihpYvkmt6+gPiU19FDE2etnpDV5zl3OwqkDlLbaMI87rIOJSX
m/QJ3YngGFbH2/9CXlPcNue5iXjYqbIOCxEDI+sTV5rprCBiA12Mr5x2jh8dcldcubzSydH/wZ17
Zm592k5U/0Dksbj5CdzvsxJCdgBxcPKrvtN9hPJcBcqQYOtTXh4KW1ep65r0FakFXtz0bYfq8Osi
Fwee20cVDu/c2oDMr/vzXOw2EHZq8rYsem9r4KahDLmAtjHlXdw48mekrHaz4iUocwyn6rZEl4yK
FhQ57x+Ky/h1ZtVY1coaaKcQvMKqk3zqsx/HZitXvoz+5wZWaRKog2ypmF3ajTfVQf4UHdSH8gNv
kIPt/u9WIlz1TejKIllKe/Rt4K1/Zv5fHTbqz9d3SgNbCBaeV73IIN78/SrD0bks8fc3+ueJgb/q
+f3ffyX7AUeLrAbAEwKUvc6hB6tLINXGQLuXHhKmu9yFEGVWO52WIXR5D6lvHKTDZkJwxb3P7K42
zjBGZYE7SHyhKOgei5vEy137xeHxNnuyp4b9l60m1JbJVSRe9JmJ6wyTZfZ7RWsSwv7yy8Z2Csda
haazZa3ib2n0p7GH+mV3PNQfmpd4T2Ry7V37WDxsxqUrvnFmaxV01ZO5ODNp804OYCdf3O4RcXSv
C3/YR7eEHtmrAkjiNhYovst7C1wVE1B10+tIFQu8c76W3vFhCCmPPmvu8Al+5Y3TdeU2O1vhyvtx
TZhHHWFM/YWiz/H4dZYfl80zID78ek0Kem+UmGXNuWiiaZUZKdNEG4TBVeqvRpjui8D0IL6hGVrd
KxsVs2u3JU3Qv+yt9rBR1Aq9CJYlctPuoIQRGaMRMOe/2aB/xftdrE2TTTTdDHBD66LWVENIOMWs
Dcw6nmJ5SKXK32CacRGviQMjca3jDtqDp+lJa3byXfdcBVuPDfWa04jMGC4O60qFe4Av2EkjGK+q
H2T/vWv4on1u7c1d81mKXPsjNCGe6omXgMqDx4W2fTM1unb63/6G1abrCuww4Fu4c5DFmn8N0FUD
L/0nx+OtlZXHLpCMOaZY6eDPoFjgU/cSP3XNXe8EcOf7xsf3z+O1GPDW3qoaBQOpgr68WBXYuuo+
Hbd89drZAJfI2JeYxAIWcH4Btbwgp174j/UiN7v5MzMBLg3Qr7BFLPuMD7ZVebpS1eM5yrCFQUEU
+MP6yjP7xJRzFYa10bWD/Fl1ne9wlLkC22FMFJa2vFO8z9Yn5K291RZCGFGQGGFPDwxfC529wE9t
D+Zc+1KAOUB70cGDNGgVrS3ZSSBmxcwE/VL7CSas9z3h2r6RIBgA1WgmAeBfXW9OmzuZbAA0R47H
U6m+whAuuQx3BEw9w9Z1u5WhXksezyyKJb9JTpDEGvLGUFAbsB+K+VtpPKTp3oQgQtVhwv7Qw7SW
d3/8k2XC8iyAnSJ7XT23MyZHkGl+XaYoMmte+rvk/ogeiNTu+GXLOa7v6l/m1qkqUxdOhUJYutNe
Bm/xKK355m/akxTAlXVzdLduvOt7yur4kjai52vvt2cnGaIee6IkxBynB5PIIQu38Xz/YWV/WVr5
/YAkJgz/WBIwMfgP+t/RAHZrIrG0UMFlsCnc+HRXQjDvYCq1DjV7+6I/kJXKCdnrWawN0NandJ8G
2QuMD694HPs2u4mAiWykEIpYxup4m6YsZtgpBEEOsXoKGF2RlIhv4oqfra/6Z+d74kcfhzCGJNEd
OBzLN3gO8hf9Ofl9M5RdeYZwEm3Gmqmzge9enXmUqRz0u14XDMtKIFJc0UtWbze39kreeWZpdbud
7BwKFQNLozu78W0dRNgSKUV2s2nrypVwZmt1JdRZlBUQoBPJHgZv8hQV1CQzqR8R8HUby039zUN4
zXHe7uPKVY+2Ntrw6iEG4Q3QtcGLShT1FnoPAkHmLC76h/JHeg77DY/d2tZ1sEGwvVkmlmrf2zet
m978WUU0b+NN/MiV88ikBI0zFQIHnan51bZ2aPxWMrcEqcPrDOXrJzTveg/VP9/x/gECQMzKW6CX
VYBbBJzz6F1G+KuE3Mmuv7kfPIphwR/iTJSfo11H/rX5ES/d5tyeSBLf3BaJhIx7V2HvTzBe68Z7
pHj3k1sfuiD25+Bvf7tze6v7EAU4FAJt7JXtvgGLJ+2NDykSEJ7hbqe4V3L6c2uruzAuIZIbFET+
RDQtH3u6cz96r/nwX3QgL7Ppc1OrqDIpxWmsTixMmBLAGPHsi3xx2pObf1C/xBoNT5OeExWC9X2r
dk55LEaOgPOCyqmrhFQH7gTuNft9qxt+mSI5GDB13aHFqphriHlrpio1VAqj0ennjOBfJn/c8Ikr
WyeKHJQMQfPT7F+dMV7/UCENsfBBaJoGAbUJIbnz0GzCB//RmT6ztwpcva2del4+vGn4VCl8rt/R
aOTamSAi3f03Wea1KAIBDrAPrjxE2tYw5QTmJjgyaBuJugrFnJBKXjg/mjRrkaSyd5sJy7UtfWtw
5fjOYE1dDX8el3r7Texn7XV7UcLhubMZRNQrQeRseSvfH+cefR0da8NXVNO8+nfxukpAGKCn6C23
0N/B17aDptWjV/ndsvanfXZTM6vtbnjS1g9ZXbhIEiJGZkNMqAfFc5fcKjsorOyfiC97PYkNhFH7
//VWr7yX4kWdoHsGGeLdvCfxvXH2zidxP8jhuDN+/pMVoiLHHWEywLKusp9SVZbr+fXDxqGTk/hK
bvL59azQKvl+dKWtvvrlNe9onEnGS+jViAmZ8xtC64o6RzlS+K72EZ7e9IO+z3xYDm/rH8gJC1xa
5W42Ya86MC88A0QcNZl1gJtP+nyEogqwiJd/E6RRvDWLXflZ2cuh8uhsjLhci3HCyr+trd8TInPK
e9WKdyrSAc64EOs2SsbCC84TXnaRSouqG2S9FzQ4SY4UyykChtY1UHrPL1n+caDo04ywOMLLvuEl
ws/PrBkOnFfY4h+0t9YAdE3PJ9UYJriZ9t1dCWSqCaUPkqvdw+3nCbqt7J5Boa327sUuYg5WGGbR
dRL7C3SKk1c2LPrUiubE/NSdJOj8FW9jZRfe+GrDARAKqt26mKtqom6CjA0b6a9+D+Zs194Xbu5a
T6Kc89pH2zzhV01CXQTHjmE5F4CWNGMKVGsRL62lu7lDq+sh2RyxuvbBuMtFTQfY2QVoPtbbI5+S
D9Z51i4N05vjQ0LZHfHRl9EbD8xhuLLsbo20XF3ZX1Yt8VJ6k/wZJaT3R6jndui6pMlNUn8ejY2E
7/Ult3JFAxYv8MlCKuxijFavesk0ocDdRb8fXQNp2V36bIRFUDGSEHnGByOY9sntsEfQM6hc0KBb
d8KVRTIsAF4ZPSnGatZv93hCjGPW9V9/tpiBS+Wvl70U1H4SZvtjkNxtDmBdt/k6Yct0wgV4OFPm
WIWp7Ve7/xOxmAbdvgtFg1kO7X12+C+SmouACdm+af5lcnX1oeHMYFFu/ioav0w+jeos7U7mbdM+
Qu3tLuO3IQ6LKP4hqkDjl41DeRHcVrbFn7/xIwbAGwaXTbZ48KRw5Fz2wRBCEh8sT/VB4M6mYPvm
vbbJooJASkq0AcZybhV2cvSQj9YviFSf4ueKJ1NyfHl/ZeqVcyni9f/YELv+ZmVyMnYoT1l8SDso
9m29E+X6fb4fQukT4gAQMbnOsxIs+9qv6714WIhPazzAuIqU0OH9X/Pqquuz9PbXiPTnza9hzPgE
tbz1S3ugyBZovulWxdOz7eV3lnv8gJ5k/lC56T87Qg59b1m2SNIJg+d2yxj8gtou7ELyUfoqZjaW
7xIVWelJc+uX5T7dhCZduUrA+/9lceXNWd+3xaTqvwbjZ0NPwIg3ql7XvitIdADSlspY6xoUe6xP
aGqdWNFUQVGqunVWooP+EVL+jU92UWziaDgW/2UmSmNcYvXJpEVJFijOf510A9XbuzS+ibmEYVBz
M75Z/4mxh43L/xW1deYlJs8MANMgIdE8uYAvd9KcqV0z/5IDegP2/eLnofb9Xg+kh/KxpX5xCmBx
9+yelFxyT4Hk9j7kDe5wb7jjnR7mL9LHjU0Qi7z4ReJmYzweROi6nb047RLDbfqHfg8pStjzG7QP
zPbupdfuy9aD9bJaKzbgjbnVoS1Spzdgiv9j8E8fRCDSGDWgfRVs9XovAhCD3eL5LQaj6VKui5jt
KNuD0Sx/HJswmkIh9TRswt8v/OfVBtPXAg3Ct1yF1s7pJrV1uj+yw3A4PqTB6S4Jge36mxWFi/tD
MBeK2VaZAbfLhBsJ+iqRDPsnUkrh/En0PulAMp7MbXnY2rhXTpBzh1AhnxDsgWKs/KIrEpnowuvV
+NO+NwljOe/T0j/BvzYGme88n+71gygCU6XJvPJD/ZDcKI+xv1WEhvHiwi9VzVJBqdPaIvVfH074
oqOmyNMbY7HkRN4p/KZ5uZvQd6096mIww7eoaZQIkxrIZ9CVbRa0Gb8W8WxmTWhOzVCbHmTnbYaU
qoPUUccI1vGYHLu9nQ2G1P6wJxXqR88aWi0uvsZWLlmnO+ijxwVxi0yWrDYsepSD1d8RS62H8jc0
ZB0EyKEzmcZpB4jSGr5X6al9RuXZRO5HdY6O/pRlltGGxslCcXqJemjiXQ3t6ORO1zuEzneKWiso
Fi/zgiSNq+ulUWe/NX0kD9SlCkuJQ0vtzeyzflJrud1DIz4qL1IF5XqA+JgW3w8azNMfHAVVNr8v
DPv0lfKFKfvSZM7cfZ0Ds3RkjXT/a/Rtnpq+S7/29POe80ZqkV3tjmYInV95nxa1prwMpO35LjJa
6SNjsZC2KqPO43WUraLgiQKXbXqQ42yMNK9r8rZRdm3dH7t+H2dTrVkHTZ6P9o2ZGSPNzVxzul9I
tQ9OOIMRMEN2iYBOxSHXbQjl0eck2ahrNfPrYU6SzoPDWmnamxh+H8jqdfQyppcZcpr4MdWM2bg/
JQ0U0m6yIHrn2+2sF18KyZnROddjqURUIyrlMhzQdZ1D5AFg4y8UrYbRUunU8b4r4/QXOh6ayVUS
PdlSL0jDGXj63dHybA8hP8rQPXTR3d4wkvxDjDiioMAfJ+e0+NIpcT5bqEiebpIZeWL3hKYs5M1O
bEn+3BbjDq60bnpcosww/MRQYGGSEDfXwZ/pQ0JfKIsV4+OM2+ihkVeIMcfNVKE100zGIR1qO3rs
k8m0ED/Su+hFrazKcE/mJN/Nx8aeXAe6cga/m6oO0L05hknfD/WuHeqsdeECP3a3XDZdesjsYnZ2
cLabyyc0OfTHzpFO9xMCDsdhJ0eAu1zEFXuhAwVvx4fMkJbwNE3Jb5aQEkzLfhDaSAs0fTJNLuQu
Y+jZH6xSr3W3SMBzy1P1fdGKInbhvjZtz1KqHtwu6vLujCJGBhLVlAf8qC+KGtHfbIqy/N4aczkJ
jro5tS9oI0ZFkCcVWw1xvI4kRK/lCOQonIafENPr/WOuZ3PzR1NnME7ulCrqp32f4Daf+gE1wgd9
rDOwSE4UWQ/ILyTzM2W7RvkgtA5nf6gQWUHvPINSHHBZBJPuLlkKtGFkq0uZcFka1U52WmyOVoVU
DL2DPRBXyMV7I1rSys2KEdXuDxJym1ON5M1YW8GM5gG6O8Wxz+nl62YZBydbXurPC2p+/Qe0BiLH
2KuR1knPc2rK8UGujIVSwkkZnEgNAbrVUGqjl4EM5r6NtBMlITsdq+U2K8o5kz1DzSQhxN6eYu0m
ibIRFGobQ5NaFhCFPxrHJJE/mZVR5Ps01ozx80kxT/Gr1kBmuIZkW6mvpZwUIouZR4NvV/Uy/qKY
G49DIGklRX3ioLmQcJRTp6CV2RpxfmBGHGJGo/u2RMmSPZuDU1ae3WmLtIvhkB8/L2ZlvcQGUxsf
5PxVJcEBUSQhQsBoXG2WtduW7dF60XJFTb7CeTZbj41g9/EqIzY87l81fzZTCO1HxKF7RG6qdEL7
MFJah1FJJen2ERI+ks+nLMs7B502qCEUtv3rIqEseDOOc3Z8QGzmYSwGhcEaCtGFisJ233Sh4bRS
Qgt2lEeHEcFxidwjtLbLtwYtdUkGsdaOh2PHCN6v5SRTSibW6x4Crm1zSNMaUQYu91o/2G2c+3oU
aynCaFEcqUtQy5Kkp09HOBLl27ioUMLZLSU4qGDiA9j6S5kjIBMjqpu+5OZc5DcyYH3pGYdKHuxW
s2LY8GmBfUAVth3CRWltqmNEItVjN1E02KWDbvHNK/Wkpo8IUQrFC9Ql52Z3rCO027igkcCEUhCp
vLludmqXIfHhVY02Fx/VZVAglNMBsbxkcR6r6r4+pnkLboFTT021y602+6AWc/xRTyAGnwnYUm9A
T9sldfKloYP9e82F6MUnG/iB5qDCus9nE7riA6poelV6Qlwo36t2xCicW6nLDF7XbIvyAeKcQjHA
zrRLjVl1KRNXztKeGzq1s9n5xgmS0FRBAYbrwTUyrvGULmSqDEwK+7OtznOJWgB0ZKepD8xTD/9+
4zuS1vOvoNiQZJAOMoimatKdijsOv5rU5HD2jN+3D9kyFpGfneaTZMJ/KaXWvYF69HRr5YO+0+tc
03+kitUPe6NDDyVcWlMy/VlDAuJJzss6e1icbjQeq8kcK69D38Cd4L26QST5Wzf2R/uQxi1CjzKy
YvU3lLHwFqtTTc9Cl3B31DlmD6ZkIzi1jLhtc2Of4uWpT8pU+26Y1aR9VmdHr4JSi7TqZj6pZekW
nMojsiZN+iNFSwmcSdSmBsMjnS0/Tfqkb1bar6ROCLjQf9INZA4uEEgZEsbDcqp/kpeiwxMILBCv
0Jv+Jbn5+z1KQdTENBAgGliQL6nL50mTqin/Scfwjqfas2hsC+UAqdlVN9uYtMv54ZW9VX8oSevB
VuactSFn+6Df6K76h5hgS13CCeLDOyWQfXUnpuc2uwmXbwpwGEzzKwy8wma+Tkln4jF9vfynHlSF
i2rlQd2PnxTRVXDBtyTurLv59gDbla95ZlU8x98UFlqh6QTBxU9RI+vB0pswLZm+IGTYKsdd4LrM
8/WtSgnGKTclFFBZXxwy3v5Ki7U9w3WJbRRmKHzzvhCcL+bqCagusJ/kWf7T2IlqVLtLb5iIdCmE
HQT0L4YiSNt3YGMz1wpO3n+xoxcFBvEDGICEYwfqTEbfz3dUtrimjlqGz9Lw+yabO9RUAzEPKAVA
TEmOfcgSgq2C7uWQ+crsat3Kibp/akg/Or/fizpV4jt79QGUI1Ogp43O0EWNZmVrVdo4niJpUpTs
5zEyPSJ5FE3u+3WDi7KiqckUT2gv2+gkXTzPTsT18pTbP6bs5CkVSaRzI4coVDCvlpy8921dnjsB
x+VNSgZAd81eLWbIRqSrFOtHeWJofu6nYdcbMiivmuT271sSPGqETRreVMbPPWMkti+47g/Hvm+4
gmXtblE2vsxlv5mde2tjdZ7nJC0rSbd+CCizvFd200LN2/mWH8DjBQ75dLGxqMvS5Mri6lxPNWKI
lmH9P9LObLlxJEnXr9JW9+iDfTk23RcEN+2ZUqZK0g1MUmZh33c8/flCypkSQR6hqsesrGhJUnRE
hLuHh4f7/7+aT+JaRr+vYYPd0xZtuTD25l/0PZfr6zjjYLtaxJQ5VkRGy1WoapECd4g6D2d0TJWh
DRvrVaC49/qquLGuu9+N636rbqHdoVt0Da/a54uonJLpsCnJhg1y8dE91JT6ja3QJWMM2/DF3Flb
CENu4JraZ7TE0nYt7xe3QWG7h0kTiig/iBSff3DScZ7D8ttEr/6z8QCA3M7agDPZbZSNSm9osNCa
d+ynyVZSmk6OBkQyWp0OhVV2KYHnbrzK58JPi1ZyiisX4QtP+CvEkHIiq00N4lEdS84hPnNgMawe
aihLL4ttsA2aVbFhaw/2f6FK54RLEd21LJiIKEjLHg4rhHu7tjMFw7B302X+JKgy9PZVtO3322lD
omMFO/PWvnYWEs6nFIY8F8CUkA0olBzPJDuJb3E+6l9B5OKSJKU8yN+M2McVDalQa+6DnfmyVBR4
ahE/yJxfazfxUEeJ37GI2jbb2mzqNeQGS9m8E/GS9nFoxkxXvJ7UWmj0dBGU9/q9+tXcCZgJ74t3
WdOr3e2mXcO9fQXMydIAj9FB6JHClyrAZXF9egRQXSW9lKidEG3vknAdb3K3uoGclgS3ug0fgFj+
D5X2o9BZfCjFTtGEYfeaXXaXOrlLkSrt7lUaNv7Cvd5xAvhwhDO9sT2O+lo9sIbvaEvWRriX6mpx
FcW+M3MvH6dyjlEdDZVVjOPwWhEoPenftz63A9NXh/DIz5aBG0/4zwNpM51JpMofpLZ/tZ+U4SLc
WxfRVrGAAYQPjMRWurV/966XwMBObIvktqm+wKvhAzi1HFo/ZCCOXvnyo/fd3Hk7jQ4f/Vt4yUGC
+MjfLhWVHIcUQho6yZ0ZKLDzbcmJaru0+ukxTO7GOlx50BKm3z/fho5nkU5UmumphgAJz5ljcQ1V
HtaFFD/74T6Pnprg9fOfP2Fe4vcdBdooA4LbOfZW0ER5nEgtzJgr38LE2ObW0qZ99PNVnq8EDkPl
9vulM8Jx2aaJWChvxMzBrjMvOaQTFSDMun2sN86rMDDH7apVfpbTqtM9fj7E4zj9UNTMlpWqaHO7
D55jXf4ClfCwalT9ixRvPpdyYp87FDOz4sIuDb3y2sdmbVYrsXk7rn8WXXurjovxpUjh1JgE2jzJ
I2Kio9gkUgFE1b3hMWGHGfajB6Tn8IVDwcKYhIkeOgwH7iMZthdCZ2pRZ4Fs0tlQZBvtY+LclDqJ
qIK5A0AXvtkkWnv1Jvcu5GDTIX5B8FEgZEFKROG+2L8xqzlKBtmMsBaJ5dHbjBvlsiU8YQsXRcR/
pbrxeO0Qh4GBKyZCoSMjkwmlxy6rH60bBYiMfGdsQHRxI87/y/iPxy5qJkxY/IcgzzbzIJR0/WHc
2TG9LfJGFG/KX5ru+7CBoXq72A0hVulgFS2BWo55E5YQmMxtTemDqgxN46FYt5tf2C7eWbNKz0jm
Ne64l5eaVY+CkpnAmcXFWmBBvJQ86ruBpcObbPvLvxDpLY1rZnF1ZlAKWieP4ggUPKZUbFQbeAPd
hBPQX9imj5w9o4IZjftEUe8DIPls3Xyuh0NdeqiZRIFpq5UMrVlpXwWqLSHlndK7XBIuWMKRpaOR
4iiJDQJ+fHQDrY0W0WwWvsJRTHJDdAFCL79+Q0F2w27lrajN3I2L/vkoJpmJnZ1EvFrJggaxAXRz
BXmNGlQVb6UvHw9OCxJ8jDgYWq9mi5j1bV0GvvcidCUDt7c77y9VgLWkpTKNo430bUT/I8gRD/LB
7KpgKjKu/F7knb2T7xMwtWIcNGRgl/QlUJW2dPd8ys5ZuT8FzuKfahgpCE3CV0YGpeUXwcxVro1z
wd77lwgmT3kx2rzoQXwDPCHBcDhCUAnrgWTEi7pTHkhr0qUz7Yyddd642WJr8anZ/ChrZuJ9aBU9
tSAvfZeuwvZR1peW62jrod6Coi9OcLoIfPTZYAYIe2U1E4MhO4uD9Lb4K2Fmiwt1wq4PJM2GYvol
t4IwdyfeWe/dGuG5WS0la05sZwciZkpeVFMbcRB/4daMXsbAjWmd7NyUXE32cyk0OLEyRFXwHxDO
iWrW2Z6tBlOcaPX0QuZ0NdVQjUv7BZd0SoIt6GXAZwbAWJsrtiVPU+r0L85dSzVgequsSld9DM+0
c80dRf39UmglVmC2gVkUG0NxR/5HFJoeKrYHbZkh5f2L+RS55s4mUU/nm72mwmmV3AbbV+NrsC/O
l/vfjrseiLHAguE+grLWY9S3ZhrVPC37l97NLrnj2XrnL6bbbsLbbB1uvHVx0a7LtSOMLFmdD7vl
g/eJqRbwb1wSOLQBHUXnjlSZid/mT1XerZwQwvHbhbU8sYd+FDD3itBhVzXX4ghYtVzt3SuraG2v
OxdyTQ1rC7dLO4sqFmu2mAcSZ9ojW1RyTEn/MjxoW7CF18PvysUbRPwXAdkRfhEHRHpTN3Ab+G52
PnL2KDfmtfWNm8IFuzxh+TTgsadaxEXHGb6ENmpVnuKXpr/TYHazoadeyLGd2AQAwqf+2mH3YR3n
cGglN/tePFjPzXbaTiQv/I155u90zqOALpwtbnLHI+IuwqFclms7CHLnvSOa7ifjlKmPGqyta5iw
haEE69chWbev9vshGLSXBfs8DlHAygWkgCIc0OAp2T80zyQdk5pCqsdQAaZ5uM2GfeRfaXm2XtDV
Qy9KDZlBHpb6eSr/gEwiAjuUY9TUWU518yBqkEk/4XWGvYjURdC8hDV5OJFvsiDhZsVgZUXUvEmz
KGwjk9XhwZm4ZubSk/qeZlpoGJlt2O9CIPim5w5ASQNAwMMBDZWnwjklPzh3Jk2uysUAO2l+KQAr
5ItFuLwTswdY55/ChKv5EP9EUcFlPcLC++rMBNObmO6hPEs28U3i/s00zPHIZkvFrTmVdqn8EJ3l
txrlqL3+xbkyzrNNfyF9a13V+N9OpdDRD6PTm7GPxlh+0G7Mc3BkzkFeu4MrYB2c/+0T3PHoZvsR
3YWOETM66070t5ZXEq300pUodQ3O/8LBY2nlZgFKW2t1V2XyQ3xvnmuMzV6rNwJZm6PwMrjR4YZw
PLZZqBLCxS55TKQQ1u7Cc9hWLkf2gsaNb/7CVC6Mbc6ZU0ckgSSmMrwXtB3RjUDMTjEBYN7OF01g
YWxzo86HolEHhPnPFfDc7+tm7GhfWMv7cPmi/9Av/ppKgfNAPM7+Mvf9FJnmTpIqD6kNNoCYzUxy
mU4qxIgZ0nXy5Kz3ASi/C27y5Cj/FDtv+WnGsoGaV36gHPzBuy/BltB/JOTWmpqzonTW/L2esP8e
JjfhANYRqmsz9cz1toK/Qn5Q012v+ulVVwbe0mng5FRyIlAVxSFCmG8xlGYbmd9zrFnFKUlKcQyO
fUZmuXnFZDZueuNtwpvFWo3DYOV9bOKYQwzGxQ6ZtkO3IiUDJYat8QCqEI2fJIa0s7E7sy/Ts2o1
PYnTyNBTc7Wy261WrBYW8vBofCx85rHrNB5zg/xGdEbSgUIKwUlSw0myeMVyeNY6FjT31lNJ5Z+q
k9kQ6a9oq0FT6PZrZROcx/Z2YVTiqf+M/46FzTw1HS4UwMj6QzsCVj6RyaAvw98BEKCAnFZd/RUI
qlmS+02myf2RBZEGukP/+eEyTqDy91WuiITU2nQ7eI/e8KpBWeRap1oNG5W8c7tUcHBipAI8Q/Bw
cnXFGeJQqi5nZMCb8LFT6+asoPwPINR+6TB2wtq5cIQkj+MBlDLzDoUhzMfOlJSHJMpXJkBKyTp3
p3SlxX9wz7IauQxcCvdOhEYHEoVL/7jVxqk6Oanx4Ng32vAjNn5I2ZK5Lw1qZna5HUUDhZYPfrKy
GROQFTE3xvaNt5LORa/Zos88sVSA/pgqiTbyDUcpUieNsjQv68duq23FRX+ztzbGlbh5l/eeK+2X
7t5n8I9CIwGeovJTJJzpN513J8VxnQf2ED9ad/qV/yzi2WLrbyCvcCzXfBA1HBGX1Itx2bGlI1Yw
WQpAHlIrM0tPR9jNKB3FEITtQVp4oeNUekiVlpzKscc+lDQzc3BjrDRvy8ek+loZFFbeFum4wvDX
n7uT44WDGx6wVrYfovSj5pmxdSpTj8tHfXostDVVIktO+FgVabgUfWoAm4LXPU+nROagVFFXP1Yg
7viAOvgb/6cgUBMXiuPvxpe/P5yP0sRwP9hWl1hGYSX1k05VS2+uaKpaGM+x8VJdyUGN9h+YStD0
QwFGyttB2j/a6fWgbbzhS+4tOPhTK6IJ1Cdd/P8I2NSMC0Wt8uqx15x9MIz7XF9yecLBHO4gb5Cp
UG/SM0VKaOYdopguxqkRShxfyxs4mQRYlwYE//T0F1zDCQXgcKZhpKK770gBglYpNCmMn2VKlN1w
X19RZnhnrgySXRUx8SL0kQiXZqM7kDdTgbJjE6P74LncdISk6ldnhW+4EaWpQmi4qzbTpnH/04FC
wyLoz3QUZJaYmSxlMFMtfhZtp57/Bm5DHqa6FLR97ZfgXLa+fa7sM4iwNycISrwQCCwnt8AziX5n
k+T1x0fFgVOh+iatpN9zt7sQ+GCj5up37yW43q0qr5ZqIU7YAYg36CiFT6IWd6ZD6aiHStb0jxUM
p/WV7ykgt7buwvhOmMKBkNlSjnUfFBFCRCVs90VgaoiqFclYRdfisJjs1GnBvGf5pvcp/TiumYPP
u9yskkyI1GC1dkXVUzauhc7EGf2R3iZ11p+PcmmQM0dfx5Wt5lb/OOVXgf00Gj8///mlhZqFboaS
5CX0tI9GujXUZ1++bsrsfztpsxOMSmePPZTI+IXrJIt2xXY7xPsRbNR+32QLPvJE5scCbUzlWkMn
wQRzz6Ebnka/K/z4XTPSdBVtRc5VSjdAjtH5uawWpxYJzA4auwU5FxX9h/Iy+vgKUPEea5g91u29
QUOmqOeXb7w7PV9B0rWIVieWfe7GPkqcqYWjBXofZuOjarQbqTwvit6l2XvIFy9ITynIR0EzBbE1
8L8aBHnf7Z26Sc9zdxzOgwAQPo9Cv+5n5nrOulxKY8+qYd8NzYCXj62UigFavw9ntAyzyJQMlQIW
waqBZWs3wYu5UlwD2GmOpnQOFJSCOGt1CWP95Fr+KXle8hfrZuT5uUbo6EAzYO1F34J+BuUAh8OI
VOh/4irBHYRojErY45KqsqsSY7TUx6S/k/pt4P0+SgsuZFY5+T6ZH0XMzAFqsbCGAJzJfGNYcjUS
ye60E1fO3RMtdd+XzjCn5vCjwKPVC3s5UNTHILZpVH3ypd3nXuukH/4gwJzdNocAU6axqT42YAq+
oUkUoAJU2LdOULQyOHkubTan4pSPEmebaRxNJKF6FScmeDYCKBRFmMoRcJ1vw+0SlrZ2yuw+ihNB
2odIlSZIJ6cs9FFWpJ3SVd9D5Y/Q+8PO/G2iK65PmZWu7qK4W+XTV6P5Q0uuB1rQ6jY7k5sHW3o1
Y3Ur+aFrGVtf307Fhe58SRR9HfqXqeftCUtL514DHye+0tSvQfdotdG21fVNb6kLUzfD6j5SP1NM
7Yex9Kk1BOOgPvr9Wj8XBcpGu6WxLs2xKSLLq/wMQKUrbRVdThzJqJXM+oVHOD2bAIVDd8uuMC8k
VBy64hQihTE68+iCrdIz3wkXZPx/dPJPITOX3Nql79CXTj5JFJKkw5mggh7c3j4TqRfpTFk8x58c
FnX7pCfEgWN+yu0CtTTpV3mM/8CuuYwq3fAq3AhcEVoG3u4X1+rt55a3JHKmly0dnlLYYdn2zq5g
IKKwkOTB5zJOK8yHcc0URjE7bvRHlUNhfK0/q3+0O3+jf+HWdNtu/a8VdUjSDtYL7vhiY5GgRPim
+c5KH8v/TKrwbR+0NU66rpiwPDCG9oCmcSAI9ss3zydyZnj8D2LERH8QIzWdkUeNyjZTkXGtJ3D+
IkrpkxVw9eG3ZF9RObaUNDh19vkoc6ahY9rWhtKqj5KaP8nERU7tb4qCq9ngqzc4rj3+XFjIU/vA
GzY+pSbwcc2razPZyIZJUikhUx4EtZ+0yWk9ApQ1PNdu+y2tgG7y1G0qSnbitcN5rP0j+LrUZXUq
GcQplkKKX08xW9EsDbkFVNksHiJKn/bWPgI7UrvWuQkXFRXl5UQDyNJcz0pwhddjyMDUgeVtUHg1
j2ACowONIrCfBX6MDmGrfRldi0I2QSb4+TSfCHdtAcBBpTTbgnEEVmdwDVK1jv22N9FswqV0vPP2
8jbbjPulFMoJxUUYFEVvxCpg88yMc2i5RIin9An66WRrmlwTg85x27kFQLQup4hzlbulvwmA8zab
B1Jna+hEPdRndfkiOiQo1CALOz4ObnD7huWylhe83IlBOsCtE44J4nI652aWkrVGoeWB/GhQf3Iz
bpJHUepufksvgQG8Sq4lkF325oJQEUkfOp5DmbNIO63o4NZj+bG3nU2t6A+SSUCj99/bQL/QNbgg
F7Tm2DiR90bLTuEEPYKzhVSauqQDOXn2oGX/Nq2HO3H12dHOGXorODuAwVrKA79ly4+G+EHkbBVN
KZFHvekIRCniBqI94dQu0Nnpj7oUh4t0x43TmeZ6F47tOiall0uPcCIp4igy8IpgrZAj5b9Dv6vk
TZvp1fRIFd8W2Izz6Md7uwshya68FByf6U33t/G4hAIjV5DSg2FJKeY8/TM47RSpU/U8evcDNES5
Ui14geOd2QFIiT4JIKuoE5FnG0rUDebUytUzvaR1/BpW3yZt4Wh0UgJpQYo2gBPV9JlR+F1qBo6j
PHbR98ZqV4m08Yg5P9fKE0ZAtcufMmbLU4GH4UtsUZGi7jujdbVsLSe+G6Tn1RIP+9JwZqciQ5vk
dOyUx2C4yEoYOKytPr6b9P95Hf6v/zP/8q7a9b//i3+/5sVYgXfUzP7576vwtcrr/I/mv8Sf/c/X
Dv/o3zfFz+yuqX7+bK6ei/k3D/6Q3/8lf/3cPB/8Y5M1YTN+bX9W4+3PGnifNyE8qfjmX/3wHz/f
fuXbWPz812+veZuBdHb70w/z7LdfH539+Ndv5BM/LKz4/V8fXj+n/N33LGx+/vjHXfPc/KyP/u7n
c9386zdQK/9JJRWlVDQLc3iCQ+S3f/Q/xUechv9JzpKSWjA7DdpmWJssr5rgX79Zyj8psqEAi55m
RQTydd6K9xX7n6Bsg5NJCb4F6xeFcf89+oN1+nPd/pG16Zc8zJr6X7+9Ob8/PZWQqNAPK5DBLZM2
dHWmHIkSVZnSx8ZPW/GalhbwQi+kxJWLLpzuDaMtSORKlVFvs3IE7mhN5YMRDK6Ue/KLn1U6tQi5
OsTWuRMYY7uOHSkr972TJvUVHOr0Q6zyeDCKFyNuoiFfM1dJpLk+qWPlpzXkY3ubBIOVPLMXF96r
lmqleQ1dTVloq1QJax5FL4wqvQkUuem5NkmMKsar9EaaXirWWPLIfpoq4wWUdFn0h1R3OX/zYUl/
TdrHSTq0VR00UMGhR5kqnTnMujzz5paSAiliBvZPr8+zqNw3KbAz+0Tv6soC1MNvwt4FsicJ/0jg
UFSXbkJmYQ/yuXEWeMAaBUGmwsMcuvIp0mwQvczwB9VQWgy2RM7ddLCiv1kCxaQaer9q1lXQ+Dqc
lLpEgfqXXtfGWnUVfTJ77bwxg6wGuSkvNQCK6Eoo+ezzORI+8YMe0YsCgAEpLCp5ualGLQ+fcaAX
RQ0qTfphgosjq2t/snwL/GJbb8jCZFVjmk+xIXvN2edyZ2sj5OrApNN1Rk4SWu+Z3KIdcyuXNPuH
P6Jz5qqTi6R+CHRPzcChBgsmvMm8oGmaVRDk8MSsPhd/eIji1pWScoGzST6UAAobOhy2b3ShJA+B
9kOyEqvUXKOHkvsZQ5Kas3wKreQ6lJRcudLicmzv4pobp2BVB2HCpPzdJ7Ep19ZhJwJ3k+7EWaYo
sAIviUa5+qGbPSa3HRVzUuKtUdEZoW9C29PNp6plCkDsosTBfMrlsaucTRfmctEvrMrhlsO0gJFH
0b1obxENgdpsVRozlCmjy7xXz5lor9nlZQFh8Uby0toZd6NdDajI5+OfpSWETAeapzdD1XCn9mwC
QFuKDNptpZcgrKwU0OomEAaRDnlQ527bR/qku2Faj5AzDw7QDuXKCAFAuksLMxrdTFKq7M5Jg7QC
l97IK/U27cKsfvn8MQ+Pptz9cm1KKxxkblxWYS0zX9L2HumEchpehqqpUAK5jWXWRx56zZBWQ6V1
0l2hxqUwmqbPxUtY+O3C+hxNlmiD1kU3Ho15UHXNH8MuqSUZazN/yRJDwodHeK+pX3Wj3IzGheZB
W/lc+20VP6eRkeFRK8o+FWNvS5HUxasywNsKzz8G/FUWTkl3oQ9xkacLbmXWMS7mi0kSGQRAfQDC
MGf706D1WeFkk/ZSe6rJzUbU1EXSfimnJiwyty/HkoeTrLTjs3ws03xc2/E0Snd9UXhntVOBw+Wm
0ySPF2lQZo0HYptseo0LaIeU3Jqp40+pq2rOgEtUpWhUsnN5ckC7duPQ68tywUxnx2U8FbU81PDR
AUb4J9CQDz0GmplxXu6KJ8vIDTDTCsJ3VNHzWsepXGWyJFy7N757z6TV+ax9cyeF4tl8NPSNZpbb
tteWbegtsv3oxUGCFd3ODsgHmrDdmXbGQ1ynIKYUT0WFFZUbrY5t/UpVAm280GrQv8qV43XJdJ9y
JQ96ZBtUfRm4OPzevPXLyZP2VapH030ltbV5bYemCBAGvUsTZxe3hlievNYcVGjsLKO7Laoonu6n
xIyhVpaTRGxaIbPPAuWZE/CmRjQ63dvpMLB2mhGNvNSTDKjGujAoad2aVivWLh78kACjfBPv2L40
UlGXDxE/kRM88OShlInYoBHodc9DDWZcsXW6SunudC2fmsuqAkNrlZBjUFNX8r102Ps6m+tjZmee
ft/JnYKSWbZPnNGVWU6I8rlvmHtNZp+aRMpD6B+l0Ostv/MhVaZ5Y+YrTpE8TUpaV/5q4EaxqFd9
HuXJmdaWPY7ic4lzb0SOWKcvhX2bnm3qEmbKWFdyHfSp1j9qUyuUsW914f5U6LzZvM2uNMwnL9Im
lLBX26b2r8TJDz39/DHe8tIf9Y7CNqoi2SvA/FUFWc2hUUxa15aSY6b3qZ6ljbZqgLaUfuZlUOKN
grjOwDHwrDz80tW2j8cpAiOngsZu1C5f2ZbVg73TqH55kXi2eTdoVWKDM9eTYL1tbEkO3dKYhvwC
JZIDaGl0L4S+xYOED2MPZPQw7wKiC5LmcSMsv6MR9gbcO3AOKIGrtKHbfT7iuV8jZWaTihOjZrQa
Z4LDEcemBzlqWVvfuzaTCWKNqlIJYrtJ6K1OkMUFjwLyY7kaYkfjxW/eIlvAc4RKgwLYq96dN5hC
pdUynNJqHxbg1OEiy6mWlS14REUd7iZjjLE6r09FTK2Mdop1WkqJGX0+pFnSQ9wHQ4zI0QSkNxsk
CnnmqkstS6c8ytTvdhNo2FZT+OIBGtD0hOm+2TGQzyPP5gWDMHF8pXApAIqy0UiBQhivDIZ4Ky/j
On5OnMjS92GfiHkoxz43r71y4FthoIkhjn5q1luQciu6S+2q02p3ZL9guAtDm0WZDI2cg8CCoGGE
Ngt9NjQgaRUrafPxu+Z3wlNBzYFqTckU5q+NbMdqBpxhXk73lpqJ/TGVcoUFoRAm8cfNlAL/CmqE
BozFd6LUiunorUhD+7RuwptkoeSgYnqfFMK7tbjNfUi1Am6tISJBYNh4Mv/ijKUwFamvMxVNYwVS
4xoJqIpgvzpAdzbu+/wIVxg/fz4JM+9kEy4QXQGCTNkf+cJ5qKv0k26OZil961Irxzu8h7cq5Ycd
tHi2GvjZklsQZv/BLQiR9JoIrgvqpuBEmm1HcgQPCjiG1re6VdCQZmwaFIq9n/nRo0LPjY3XS/lQ
r8wEMMpqn3ReRsiC02OW+mpImi+WWdtetPUa3cYZYJDdbZXkfGsAjpl3hoyN6tey+WWfMZVDYmfY
ClYklsOPB7EQUhQqvDgjHFS3cp5CT7Yz4pi9KTYbcU79fLbJMx0NXmwCOAnQT4iC5icbwsFa8uVh
/BYEowneY9PGWuF6vexF16Y66dW4KYPKLOyVA+wHsLAV7fnluQyQ7WCsCqId6aLyU0m/8tLAAn6/
zwf/VQ4T2Ia8VjfXsZXlyQ+AjqfqNs3NtHruJyXpb/ROkYEBs6PMMQq3JH6s6bzvDbu7rqjJHygQ
TuVUudTkSnHWWVY5YBwMTQsHZT7Y5RStgqyr9MH1h7jDGLqp6iHTHSQj0gHtVpVWvzOTZtR9Vx6U
tm93hdMHikf85vnNWRNYRGYuGJf9NHGsRRWLsyEevXZV1kVkbjvH8rW1kUrD9K03AS29b/XEByle
b1TFHTmf5uPK9JvaWTuh2tOebSQCxlojp57LPSxTTibLO6VXAnBJAKEO5E0R56n+fTS45JO+O7k8
DN+GZtCaK6luMumWHcNqfxiVaVbfJ6vzs3xV5LkS1F+dYUq4hAjJbmynXLe57HXiXFPhZa6murRf
lDSysx+BWuTdsEZVxvKn0zZ9L7tx0tdKtG+8rDTsNecAIwFsJpViEzhtS4rjXWcWKoW2P0E21hpm
eQAivdKvJi3vUOlJqeoi+KqZcmPKmyzTi8I6ax0vDJLLzBji0t9End/03WVveH4Ybj097Vvj1stU
rTwzIz3w7S26YmpURXeTzLae1KABOytf0s2yWYN5PkXjWe8Dbhvu+jBlt3Fjp9dxsF0RtsZDLrWm
UZ+hHD080L1G2KJctwVRl7NqRs0ezJsEhBZemvc3pTBM+Ay4Ox1xU17r5cvUlo7anUdmVfjqXhkk
ybLcMTLi1toNWaSAg2XondgXZUMKGY4PQLakPQ/eCCKNGxmBY/g3Y1/0hfUl8qSoT7ZWrElqcRa3
0I93N2akGSEwvw5Q2eXWqhrAte8t3/Ok6ULXk5qZksYSl32F1y4D40LSvMpKLpWwDJXkSxT1ke1t
4E7vuUjMQ0Xj2XFZ4pHGjly/upF9aELLtVzEUWWvs0aWjOxB9dUMeWmUOM731gdo3K04ejOzqt2G
7CCuYgbiR3h+QpZVWToipteDmtG7RaBkGgSgQS9mTEuamJe8DhrpLkst4fL1rvFty3X6JkcB6NdU
zV3jVABHr4r3oQaNMTF9ZUStpsVeUntISwIwru8yJRTLoxR6oBq/K8kg5jnTnYhcktQCuqTupSy2
A/1nWXKgKbdVGBJpcc2vjBYX8HZgtBTX0LZTtvdNlLVhxnxJwZTvgnbSleHKjizxyCErXUx3JpqF
BI2PyhfwIIWCmZUkVt4Adb18SZxUTE3XKXyVLdYue54BOBXEur/GU1WaVr6QcAt4zxiK3LyLDd1z
qPLsHRJAK3DJFebil/bQ5unwk1YkicF5zfg2GS1aU7m/YlzHmAzxL602qBCRw0q6+zXV0vvX/3uS
379HpkAFSVwtUh5AyaSge4lDswirXZhpI4Mu1WlAFojBfijfcQD3c2dlvC9UPnUNqsbJu638s0xx
Rs+ASiDoRvPGSducWerUNOErakGOrXJJc3ids4rlUQS9fgrADTZq+XL54rzPYF5gQfi19zEFasgZ
zS3yzOyV/dja4nQuvy/tu3qYXpwwP6Ye8hcbw0rE4EHqB2ll6yuVEBPogcmbY17KVvB9kkK9bc4Z
qSam912RpnYECn7DIMWvKGFV83dc1mhoV90E4tHfJ1Sa+ol/5ImW69ZG4po8js4myu8HoFVEEkne
9GGbY9NO5IvMR92zvmFnqeWLYvoZ6lMbRKwMvuoIdm9qctniB9VOvADrbPOSZGDy96t0MsTzZ63p
B9wmJn7ih1sYafjdAGoBX9vH9WgpzYX2rithBF2Gtfs15U7UVTzOEGoxP8IOkCM8KgSU9a5TysmU
vxO5RXa3LkoJSBNXrn0P4UYU5ByZmqQgt5mQMCBlwzIF7ZmV+8KcW/ZX3otHaBTsbUywOIznmgMD
b75v9Jz6BBeihiQFhAWk9eaMHvOW7wdNWfNC0Ggk12kJYvb1mPbk7QwZxAxpVZLLT667uPFICvRV
hHQl8PPu3sy8gVOAB6MDmtE7uPJoO2ilioexqyBp7U2SssUCFyRlngMru8NWNTzK5hDhb/wkz+N4
/yudHDVJUFEwFSScd19HvQbHdl9EAdOx095spszthAmrvT72pnstsPO++V5qfdCb++Z96IPj10yR
VgxTzIhiv6+NDRCHCl6uqXQxfcpQCK0hXyVU/D1/atdxzwxQyCHGC44efLerSkCQk6ALyT5KqzCZ
yCvTdhFnzoqUxWimV1qhVHzDHBVxhuVurUav3pMsk2Iklbdts5KW6TNQ8Cd+Y3pPvXkcy8kagr4V
k6L0lJijb5pydsrcJiExYVxQiCfsqaEglSS8H9sNrlIzvVGA/o94GspvNVNMXhtqIlWgtnZMLj5K
Mp8/r8aEUT72hGeedN57dVWF144WiSRlDmcAbiX2NLP5qpPGArAKzgJpDLZAgxtJvSZ1AQbnyiIJ
ZD7pvgZvx4rNkPrYlcCnZ1RmRlsOlQmGJ9StUiuaHtbvMxk1OZloLZRDDVycyUg962s8tb10VxFM
k1WYitIxn/C36JcEHQAzEIGlKNSoyCScP8dLkaVKQuJVImtHUNg+mc4YlMqLPiRmcm2aZTF6W13N
60b6ow8VSBc27GhaIqjcyH9Lrp1ANXFPRrKPm2+yX0a+73rGqAXDbW8R25Q/nA4aCuo3PZvUxK6K
2y51XEmd6vh+0luVGuOW3QEcnEZRcmJKOgKcVmnR8jRyVLfjTcmClbjnZmpY/xrJ+1qWRUSC2AUg
aRTDenM3CZzbqJsz+sKbEP0L4w3rVHwje8vee5Eq3jMUWeIbI3QuvHga2QlworhSFN9PvAJT9okW
veupGZViA3eDJazSScUnv1SWmBJPRFmL+Og9BS/cqUStzDBWmqBiqWQbBg7LhyyzlzMS9vo4eY56
1peZsHJfmkQ6sOaeiBedsKw5KycZ/dbhh0muyVuKJ49DbhqffgkyKoctrURVpLv3E1sWRpMVr6Ks
aPWv8bvDit8TjaWtiGS0lJQiCVlXZqXDUuCnZe6tgtJspbs2pGBEXjU9t3jdeaj6IowLdODw76wu
EY/VvhmclEPzSh7TaIWRF6q4Zlxn/SB00vImNYZoOaizNN0EUYI1bt8nhDywcHowh4gQS68VKboI
VC2xlgp3Zwd6cjn4BzRYxbnR0jlPKwcNnWDkq9W7IM9NntryAZm8q4B2Tq7L/8fceS7HbbR7/lZ8
AQsvUiN8XAxmhlkMoizpC4qUZGSg0UgNXP3+wKHrNemz0nHtl+NylUpFcQah++kn/IPhbjuommi8
4Oadd9u1/6K6e1vbbV/vbbMauHvgKNm4b7s/atStMfc+rapTaCw22BMtDgYq1S/ADO8mVOwmiM4o
jgHWB8lAc+btV81Bia8LqeRfa8QsddvuOpm47gewT9vqDr1se6ljXvCGW1e5vLLX4Pjz237bQhAm
HB3+F9w843DWuf32WpLJsWnfFunD5tPnfcV3YMvH+x4tkP2KCvsvn/M/v9DeQPUmijewMkX4rq9Y
4tZjVbWZ3He64aBIS078c38pCXOvO/vnN/jOUGy7w037DxHkzbOKcdS7L9RV4aYNlkb3rxFjztat
ab94zoInj3b7YDoUMlnV3Tg7C1peY7PFc0cRGox+dTmPfnFFb1c6V0QpFWC5tIl+opz8fiy2hKYx
+4vT3VenTTWT17HHNVZQxPU8mHJeQeaOCzszdDgcSC2MbLuQQjrdCHK5o7I/iNpphRlpQgsiBJ3s
+Ofsj8S6yReHenI3n+ZZ8hRmf34T718jL+5FRYWJCQY84IrerhvO3W6wtTHdZH25Rab1JRGSvWjG
u8UIxl+phv1X3yc2Tu32H0Jo75qzviYbwYZ8vHk99nSadUVktkRWVJ/7PP1XrTW45CAaNxFOAjdb
9R/hwJkTOtFTjsrny7FEkry9Db+s2BdN320Hxs8f6BZf/tNYoz8bMn5y2YHgUeAqv+9nzsuqc7WK
8sxvDFWKnV/XvvPVU2yYfxfqtq/i1QWMvfCko8h8H+rqxK6XMfXSs1MqMgm6I6wju6v54+d39QrF
+NuN0Svkq/ATBtZMCMHQ4e1KMU3mMn6e9Ue12mbW722hNzTCaLr22P7Zrw0z9B2ORvRWIQsmK9Vi
NIh0sOpLTmsgOFhKlZLOz5Xt0nswb+tEpGl7tpAbiPYm0Xlp6WWX2IycvvRdV1MGqcJ2GyyasA+y
BzyaTbxp4kAJWm1XjrZax7sNT/O80qMYcT4kTW11+rpMMwxnY5IcL4e6aBZANc4oNPwcTp9RSF7F
a4LiG/xahmbFvC0FMvSAw8J7CWOnUqOcTUL3nNU2oZvScEsD5sk2SGhbYJ84ftoj/4AUyxv9G6ev
tmTOOOU2kuEou92UgQVSseyH2lqjpldhk8co9VfFGP3V8ug4NjPct14SmZelymRt5vmuXbAd4n43
0VmitoCyspdBy1fWJVXFdGEyrcgBQeu6p56in18V1aND2hs6N94y4FJzXnimsTUDEKmhz7qc6rBw
Xnqni7NyrGm70oHxmTJERTYELXz6sU1ns446DKCFfRt2ofTnfdqhbth9FMtmO/ORecM20SIHNG3v
ph16hggfc0m3OY0BIQEnOGSqw5xiV1sknX/CUOr64EJ4Gqc9S+hlCG5omyXyrsG3rLT3RdMbJpUw
gUMPO6BczNL3TYvvWBDPGuTjEpkGnYlpR2oGdnq3uEsyX5VhPwB+Zxw951TTYaCYi+aZ2R9dsxrQ
pDOR6cjixCXhbqLab2r1uaHzYoxRcBq5vcaijnl46l0FNXG7wMC38uyRLPolz6LxveWJSzNsh85p
aVQv2WDjVyUlmwpBxEi0KkwPczjVp63PZdhlaUdzaUzhR4J4GzzIBuumQ53jnBVlaTo/iCUXRbzk
c3LM3QnxINNZz2ulpzM6Ge29rzx7p0OR3fj4+Zn0jCf1MWFRn7mpaPuI3Zc9F0pWn1Mzb2MdWgm1
aOUMR4pdWkp2Iy4DaX5tS7ZjM0vvyptzGftulvF2TUMdCl/De23z8cNaVIO5Jysf9sFiOhUr1qu/
ZXJ8sC1XXirXSC/rqcdBr6cFDfYFzmw7hnEWzsGdLzMUX3KZfwdjncRVJrEgd5smFknYXQSrDRk/
aZgCN1K4fHSwNDu3aPzDzEeeB9Rjz0q34xHcQ/K9C8vqWGqrWqMlLHDcw3T3QcKqheNAi6aPDKdN
H2e9Bk8V1pCU8mP9cYajtjftwbxAdS3D8MIwnCuXNt1BDX3zoy/85I7mITYU2eCE3y1GPdQzlrTu
J7vI8oNcGmNv9fVw308uDQdCQdwverxwerWUkajnYJf4YZIFn6GvhMs5CAQkj223sPbtKAfKnLzO
cFDAO+xHMAi/jo3EUBd1CBwhdnGNuNOTU1In1e2lwL2s2yVB1j6ZRS+vNITvy96zthWaiG2Gmk7z
hSadvTbxvDqn+21c5Oj22nFA9PtuzbPTROsaWPiAgSv8Mstu/rH5Rezs3Fqf+r5obRAFEvjguvas
3KySeM1arRpjyCmlvvDGtEsj05L5zWL5BGJKqt0045hzAfi4khdKd+pgy9G+FFWtIzq9n8S8fDPH
JLlxLbbP1I9DTGvRRK5F15Mfi6V19q4/NDcyc9WXRWpyMpPxdtpHYwkGApP4PBUyMkbHfWIyDbPV
rppjS6Mgss16uNNWU971mDBiZTUM6WOXLd1nrBRrO+r0qHcJYuFFhHhSxcQ1oOfGxtPZirh2MN+G
dp9Vu2adiqeilmvEkKf+1LR5F0k5WXchQ4RzaSs4IspMLty8cZ/6wNNXBf3+ibGDO/KlyRAlo9FR
kY7plRcYLRhzqwyflEFSEwfkZ0Ukir679WYPzyL4U94uzFf/bLDa7BacDtgO9Jwf7baRx2nU1rGQ
k/eknORxpk5+XLt6DY64BC5R0dXpj4UHcsxAQ4970sAFhC/WapFyOya2ZYo3TYahrReW8tiRh+JY
4ffhY9gM4bOjpfOxUEn7PK3T+mNkgceT39rXLsCCo8lJEXe6Gx7IL41IzM10Zai+/LqabXN0KisB
mUU7+SZbTJezTBORcHgL6AeJ0jsDv53sZN8Ux1KM6hFsl8P1T/aFZTbOofCc/gt9ue42bDJ1hv1k
+FDXar1M+6Lba5+QSxlc5zeNaw4XanTn26ZP1EcFy+WbU0KtjuxumW5cfGP2YCfnD5YzjJfYH8zn
+awdpO3HoDkmXu3GlMcgLGl7hOeroZKrJMnU3YrF42NA6+RLtwbDRw789IzNhpOHZQxgmLz8UIWJ
uGLCbSGNVodVHKxLg0YzWLTDiu/ibUkL/jbVrex2IEPMg5qL7oscRkwd8XtYr1TojpcAlZDdN+r2
Y+qgqUPMrvXe8cvgDJundAfPy/0QTKlDZx50uZHYYNCuFuGueYjBjybXjf2RlnZwVQpn8oe92aqy
wqwilMnVbMj0li4LbBB3aT5VA9j+Wqc0enPrU1+TwRSjX9xoXAxQlpAWBmSttL+ORjLOuyqbzWug
PuNjbk9Td8zsynF3YWb5l27SquAQmnUTXtRZgLu27t01mph3x0G41n5UrEM4RTXM7Bs8bU3rcjE6
n2ftmTN6EpA6GPRYWlnzOdagNSpCrnHnNyH+fBjuZu0+C6W6L9J8qveMfJfsss7LFklo1QhAiEkC
5RS73X69X4JGjdlxSz3MOOx0W7WIR8h2TsuLkppcYQzqk7nsRD0m0zXdEhxPndFKP87+2i671qy8
K+B6iRXPWHiWlwOF+PBJ5FR/ijii5CA8Eqe0AVZ0Ng2efyFsbTYF3IUlsado0Z0Zjhc2wc48D1wm
AseuWhqEN6dejA+hkZYFCJy0ClWkjCStSizCQ5gsDqiZyM7c6q5dLGM9zhSaOMr7nW1ezWGhm52t
6ONf+xXhNAYgt8Ytna0LfL8RArH88gITcLxfPlSL4YWrw+NvTF3H9GnqckNpSVvUH4bBLQLMcb3C
q2wa7Ohg7duA8eZutBYbuQFrrLIr3FQLL6ob2ry7ddDoKzj1wuAHxm151uSuaPcpg8LrMqdNGm/K
TGdOCoElRiYq82mJFco6L1MlGUeOwl8ie2b67Q32cGOIUPu7ukjcPvLd0qEVR8/ukyUN9X0KSU0c
JRf72LaJ5exT+KKjvSOFy4x2x2weKNoc+Zl3vxhu65OYjcGSVzsi6cA/aE0j1/k3+hZWEeydpP8s
0s7S4b7E/tjP9tLWrRDXljF54yOz3Do5K7rAfUqn6eu6ZuljmsmvaSgFbmDdXD/MQDv2SZCoo8nZ
YRIjPMX0y18vq8WubpSTI4uWqXAnO7nKCFkRU0Z1LeoH1VRerJS3RGOQu4TXaai/DWmyHvy2YoqX
6uSaAWMAHVX3MxZxnDXubdhnzoMPfkjF+USrh+XAeomAw83frVaWd7Jr+mDf+3561bdN+zB2/ZDu
R51OyTlN49SPjFqH53VbdDF+1tWh7BKBrahp7cMhay8xUDau7VK7l7ZkZtmmPbPrkKootu1kempG
fzyu2sbRAX29CtHRcOr6vcQY9gb44IxmmZoTOJizqXddmRY71+snGYVWjRl1Cx5yPO89bm6Pj6b1
sCYq/54w9u6OBeO1WLEn52hdSnXDIc/Zn3tlFecF6QWXkNxz6KC55ocIKjcy+1TkqfWVxptGdsNC
/9EM64Mv/eLWKExkHGD2fDab+rEqAIKl1G0H306KL+1sD20knLb94pgYaY62k+goUboIdjm90YtE
2tx0atLgzvW0o9Z1PhRUJRfTbOXfyszxv5Z4/H4uLWe+mhjcxkJ2MLzoGH+i926XW0jTMnIKs7v2
kgTDaAb787YG3W9uudXCS1Nvh7a2++d2wkx0X3mYUEX0klvvvBFN3u56hWctoybsNCMMYwpr51SE
kcgz8kJcV7K3nzNcrMvIrriGqKj8LNiVfO6O7hdrIlukOK+90fbjIQPHqUi1yvSilu3wh6RoQ1Fc
Oo75lXN3Vih+B/Pm4F1i2icL4yzvhP24wQYO1jqVY5QvhvwghC6exymQnA4Unod2TABDtYlwrpjc
qUts0q0qUikZzZXuR/lc2oPOdz1dxgnn2Up/G4aFvcKepEwbJU3M7xNDK3Sqi2naN8XkXNCjTkFM
5Xollwc1+gM5ngkhdz9Dd2yhfIsMspEhrpLOEHujq4H8muskPg19VX3x5aR3Ze/0cWUanXkzzr71
wHAtCAEFkcJF3jBn1XEmp7og+DXzXndZVpDJhWSegDiM9sbJZsvYjckGxFtqU8i9khMEAwApLKKd
m9VZ4ZbTIZ08Jik1lrElOZrab1XstEuWLrdJqZ0mWT83aBeUH2yUBPuYoiIpiWih165yp6wR2eWj
YdpF437wRicJotLqcuepAjVqNLvJCHSRHJiXldq8LrPWa8MdxbZ2JX7SWd2PO5/zVixxxvgqqKIR
MLe7xM20JHV5uWCg65i7fqT+krfVRHPIiTQo73A8qFF2+ec0Ld02jWe2ClMUyDhOg2+c7lpvOKSk
as35mI1G/Wff9XoS+wz4U93sRceo7SExbUYvRwlOasCyd3ENs7gtRlnyHlwDtBTChePICGAC5c7t
/8BEwcfzWvYFykKhzLT4LBgyZQ+nXq0ht3nDUIVbZ9S2Ei0vwxCmDhNXwjjtC/bh6n9P3cTUuOrV
xsp+66w+zL+Mcs4MnNUD+lwGhe1mY80JQTgePo0Z/YTgaiCf1DdmEcLT3I1pP3blcWW4xdvixCva
4tkJxmaqY4G3/NJcOiO3t0aQx2wbs3PRO3Xy4AxC5t7eA6eaOxfmOHZLCwwpH0hxKB3S7iAlFpQ2
KD0cDQEhXdtgucjcZUjEXMKcHCpwjxgS1suCXoQ70UjNdyCqxmp292mj3RwTkhnATUjroGmDq5XM
L9gnRuUlDMGmJJRjZLld6O79ZXXcI2O/+pMMxurRAFwzREjHmkHkjuydPWCT+rvZlCRZgN8zhXaP
14eInilgKjpa7Y7Z4+ohqFkAsr8I83S6hX4Jhbwb86vWTJxdaXvjdWEtS72XTg1WawqZA0ujeihC
PfvnHRmcHzmNXNxIN3PZHNVgAmLUgZwbuDlT+V2uJkTcRLk17FvO0THG5Xu573Nj1uQHBop1/kCB
mBRSiCOqfEMdJ3Wgn4010YuMrHTurPugzEsRowzUfFMQnFEEKSYqg2Y1JooRVVjZnmxC9WdjJsrp
O37VW8OFhNpudmuZpQdoWlNiHOrRCsDm2F2Ivo/ptu3eXcz+zOpb/0s1IUHS7/zETvGKW+1cUKD6
S39Tw7kdY7Rex+EzyAdQE5GSgOx2QDq6ifzIsoEV0du6SSm868jtSMOvNfM2Hc1O6e/90qsujLRv
QbKPuFFIoHXoGmJ/sIy4ETQiZCJlDNkR2gIvxtepETlA6846WSFBNNIve17BK7A2kvBuNMyW+1zl
wbOkvl142bEbJrCrC6AVPwywS/QOC5leGYTh/iu15Zzd+UWttqTLsfMzMhjvQmEbkz8TIp3l6Exu
cd/OTnINSjL9niqLJx/MKw52EBVojKxrriOZm/NjoMV4O6sq4xZgsTEcRrCRaOrXcBVKEd5bdA/9
OCza+dyiZ5HHM9CYP2bHhUYoyt49a9wCbf5ZiYcOQaLDYKNR7aneQsMSGGKmqhWAfo9xOIyj5QZK
pZ3H9thPcLqqBnx8mE/hdJ56CnBa36ygQdNk1lxuiP34jD+l3MnGX+wDAyLGrKYDrzBOJ2ci9BrQ
HTAElz7oQifFQgZZlqW/dkY5XqW2NSHSJ1KJlCf4jo+z9gdAx0PDXQIG8L+6KgvSqCb//tAZW8Lb
Iy/ZRKTUC869ZRKCRik7NGk50AuAV3RLbrG8sPto9aT09uUEvi52zDrfr53md1IBmg7USC3jyZF/
zn3W7O2kR1xlEMsXn2gxXeqhUTKuuim474UaRr5OiI56IKcJVNvttVMl9mWQVaUPSijBwFVZSXhp
GJn9vGDNfqEN2d8C1St2QMDsJ0gxI7o0vR8uu1z0hdr5s5sv8YjhfR9VKhiS/ZjlQUX8VU51WVj2
Ig6DN4tPRpJJfUPjqnToBbQoc1aytr7kIYCHqAaHcdMCMDH3/iwWaoLQhtTQJaao97VVZB9LodW8
49wkqyM9jzNHdcH23LwPszPThXbsNrkJqtr53AGySKNpRKCgr9vPasBUDutaWo8AKsFJpUifhpX6
khozNlRlr42dQeZxrUbYPT1tl69NOhrnqmBTxyov/Q/DOLQXg+igeii/vKIt4J8ZiRl8omGc+yyD
1HvGa97Za9fs7ye12OeIrQ72rpiCecvWTIxkwoYOj88A86x3ssaL19AgcarzUB8bYU/VPWTZPFb0
tmLFUnd3nYOOGemLddksbQY0cLY+Z8mCQUAyWJHsRxPmpCj3dVAlf4IqNmNXuMNjQLp/tNzEem4B
oH82+RWBRwIPDsT/Zyg3wbVmxn+U08CuC8Yn8MnDrRzNJYmCoTUt9sF6G6ZGSUZjufWR80A1lBm9
Ewc+2BR++2rubPVHQa8jDjSFSgeleI10ZrWfjKByH4rMcdEAp6l/LmVjMQkDaFk6zrcFRSCl9qWk
HaSeOaDKeooZgUNi+kxB29byXrl964oPQ5F1RPke+yagSaqD/gxGQC9F3TFqYN7YfnAXkDQLCuBQ
NezYaU09ZOfmmNXFeg6Oexkek1zP4pto3LY8K9qgHtxd4ipzQG9kEu6sCF4lYBZGWsAjitDKPTMG
d2etpI2BueQ7VXrK1OfjomliRp6txcF1mzn46jXNQFDpZFlp1Cp9kZkiJs8DphAbi5em4FlcIFag
kUnjAVUtUKHZNKDYXQESNJPtD7MzsNqKmWeC09v3cl7KjIFlnpaAhSQCkcw2WIMdU5C0SFezu5uc
YKCEyR3tKfUJi8FkKmLmsAF1H4yhXBc3RdH2yEr3s4elxd6Uzth3z2O5TtaCyXwq82U3ty4pWbTK
jMhwlkBnLhC6MZbtTlwvNcPqmKV68rs/RiNdbRHlSVDyM6DwvqcvjaGnXr4slj6pvJ1GT8OfDr+Y
zm3KYf+ZzTH72xxFoMoy4wSlB+7h7WyuMak5Ci3Db2YBieR16G17pWD6pJw6Bew5B1ODmX3tKtuP
fFXBQ4oqxij9bnAa7T8WL3Oun1/X22Evl+UzpoetisILs0NGRW8vK0ey3Bdp7n8vW7lRm+oT7qMu
w4qFaLRMy34xp3w7kt++0UMiA8VGqMNMfDeFgb9LItEzDAYTusSP+vSN0wlU44hGMZnv/cwdwcBN
pjZgfOQFs8rTq/hXcg0f25r/3yswvFFu+O8pOhx/tJsWQv/+o/4nijlsbMz//Zdcwj/EHB6eEEn4
7exH9aN5+l+//Z/+2w/AxW3z21Pz/bePKu+Hp+a370+/0UjIGPCf5CNeNCK2j33VenB/p1GEm2YA
fsDbgC72X1oPhuX+jvggMgsW/YdNaJ0fvYo9GP7vRAQEBmiOCwdi2SbEw7R5E3wwXPP3jUjtIuKC
dQ3cub9u4Pa0u05CHP+13sM7gIqHSpNgpumBokC/m9bSBhf6G8cQcLLO6xYVXmDH1aH3W9Ou4mZN
uuYMIYipfkTkSbbPFIJaAvoyQKY8O0Aw231h+1n2K8rjO20DlP8AjNgIYEItsoXNk3l7PaB2ljJg
UAAqnRqkCTawyW7aTGacHb3MNv9mTH0wZIdW1NPokDCLsD/T/eoYdIH8NmEchiAMxP5Ehf6vBOTf
hizIQJhRhExy6eeYFlCqd1eXomMR+pPDBHwobNqash47+6KEeFUdlwHs/xgxWXCzgpkbs+R1N4gq
6G6LptLhQfiO4d9ZaRqYv7quLSb9J5R62A+4LBaBGh4CO7B7WEl/f4uUidCvvfyCTjaN7f1qUlpc
4TY9ev2+mysj8CNGsqvpRqNZNt0nJlfudE5DLPeDnTUViRfsnJkMyYc31nRWDKqnLz7WVuX/YU0c
f1NcqiLP3J3aALSRTKzFfKU4/aso9N8LMf8/sep/YBhy2HT/7yi0e2qevr+JL9u/fw0vwv4dGh6v
3XJ4+xRnrIyTlAzhhdX7Gk8C53fLNRlTOWEIXfEl1LyGE9f6HQd0uniCQ48f/Ktw8qK8+J+FSEhy
MbVDTABwIUHlH4i+GlKnbNwg/eMVrS/XfgJFD2cr8Btaj12KzKWB6kH3bGg4uCgwMAJq9KGUcsw/
0cydmQDPIg9ICEGeAI2Jx8FOGmYFncaL6XwyhnSbejjAltEhHcYN8V8GmPnZZ15dbnASIkyHc56s
6hmGXJoS1DTF1kjbcP9Kn3klG1Ae0B0/9ilId4haHeik6aLWCfSvPcmB6d85c71xasrFmvzvCkBC
++iCuebqGgNSIb5rqjX5ap0hE4XTnTdUGxVF1OkAYaYvE//BoMTv+9jvkoGZ1eqsdMiPZWKQAR8C
1PRlfZ02ZLvfFaXoOB9WdB60HxfumMCv6RImdfZZ1+XGNF0Fump4CEyZE/7m0pji28Coc3AxnbVM
LkF1HYMvMDW5xUDYG83t+vMRq7Ewysi0uue/rcbXI+XvajjvAKW8ct/aAiOOzgTvfyiuqJJZFigW
9Wl1lE79c1SMknW+MIt58kTc0ZUcsr2druUyn7cjjc31gR7yPBRnNPyFV579/HLehsLtUPSFxaHm
iABwKzjPt6GQpsxgh1onj6/UEF2YqcYFxps3EJT04HdC4AAaBVXOsCsmGFc6HxskY39+He+UnLcL
2Rze4NFz7vN03isprcEMflbC6PbbksPqBhhTMxVHVAVyz70LeSGJF6UjdC4AI3ZJu5L2ewe1ZIjz
BUz8ckhWRtDLYZoX+JBAQ6UYrA9+MS2O8aHWuGg/t8yf0/Jat4lTXgc1cJm7n9/FloO/2c9wnyym
5sIxCRJ41r19mkiWuB1dzeURgF6RUR1NHLQM+Ma5JRmGdd0B5kLjqW+hgf78qy3zHeOVkMAZ63jo
+LiWbZIRvP1yBEZc2lhO+ugxo1iSj6D/NwrHwHSId5g41fblfo4rlU8dqurCpvvdT2F33ayib5wb
6vWNfJXl6bZTYZJtfI1tWknIoIeWvcgkWX4RfmjHGt2aowf8lp/NU9bymZ7qgH9FNiIc1KUteIXw
C41zapZ7EFFMuY8u3SjwZyHUN4Bjr0QxSKkblBaPT7Ft3B62w3Sx6GUrJkJHbhQplHY2wlR9ole+
kiBfSXCvXEg16XJA0tIPMgXfrRu3vY1q18KnBKdPmTpozmDphmLTatFuvwUWLdFimS4wd06329PN
ds9FHrLvddt3fLnbWpabfUsYZM3LZQ/9ZEZBy2tgkRFEN4ZiAzCSy4NKAE81Tirbs2IQN2a2NJGC
WgFBdACWK/PzJZ1Bo9298qIa6TNEvJPl2HjGU3sKkNS9HS9Pd0MF3WWyho3Q5iw0zsUfJqSZwrqq
CnujyRSJ3RYagUSD3UCAPdHjZnqcXHUAEo77OvHC3BOBrj5d54nNQOuPtRq3wk/Jv+yFzjfNuWo2
6RzCboPZFjVmMtJ+OrHKvGLYmCyvHwWHcIB2t7X6efN6QGn6vq7Nft53oMSn9CjySg/2x7HtXnDS
IJOL6o9hmgNsukp/torkosxA6KX7GWSrN17a5rLRcRvaxTzSn+8N8Y+gC3CWvccRxFHL5ni3NTIP
+j84quFTO7r5Wu6SFXZXs3uNeUanNI/Mm9ArpXFx4sy2DZhVWhAnxpyTg3jrYqeoB+MutIONWue0
NmDm4zD7an6YVGLWPWw1WDf+Mczs7blIBXnhKBio9ZsQhaMEfSAkGvI0h8Pby1Y8DK2wh/Xe1EWf
3s+6ENq76vwVlYc1Erbs/PHSOR2gJ0pga/opX3D6i+WY2/puT6vdmhYLLlUB85zLEu4L51fkNa3a
C7WIrjdupdVWpgQkiM7bkP3xetpZ2t7In7S3izHcoSRizjREgcrxPjgeNzayAtKF4kTqFqmJYGyR
MQS9Shk69t9Av25MU2ugYzddOdY6SiM2KkaE3oUoXVh+exTm1kYfa/FCyS2t5IU9KY3V/pUL3rsC
DcwaPRJkYIh/zN+IxO/etKyRQKVXUT743go78FAn0wLdzG5YnDQfhb89osR16wIhOB0yDwAgWmSW
uHQWZyYqMxw2c/dfnm6BSSJJwsmEjWrjn4ke8na2yJdcPYrBnllr69Ruf8CdTvrwepCTkPcE36Al
Xg9mr+dvtE98uRy1zbTB+IawlFnU16GlR8c72nM7dcGuSapNt6nWDfT5CARx4frXRoDH9blK6Xnl
vzDqfdt4odtCXwnfv2AzU/cxmn33bLWYjVHanf1gLapLDYzvGSnnaDKT225g2qQQnXNuG/Mwy6Na
TGrWjz/fyO+yFa6AfUyVy8I2t828/fzv5bdSlpjXbn5IkaDwxR9gIrRYDgZgCJZ86TMuXqLMo6WO
eF/gbm/X92tn0ft/ex0hVTeigdS0qGG8fxJlx1zK6zr5yri1Rb8FZHY+x/4BrZGNQTpXdrhtCHY9
6ciQ1Vve+/PLeJduUMWYsFNseElcDQXyuxdSlOOgMlB6vBDG7LWKOKqRi4nA2DZ28Kc3FHVfXhau
BrzyC0vlf7wJvphMB8QqS4Gn8C5vXBcgbm25yofMgMDd3BIsfI4TRqoGf7wGH6cZ1QKMA3Tj8gnA
GNX2L54AqfPblIt2Ec5+7CofeRky2ffPYK6Cti/rUD602ajZ285pg2VFw9s7q4aBcH4MyvaFnXxK
YuClNnCms5bJNmy5RqxOcYBIvoXs0jDJDdE9hEidnej/KGi+3NPpgx0SyQzNhmqBb7ybmburAHaf
NAb9MTcMMPkfhqQeWmMPphc+7jl4NLf0Lm3G4QTiGUmW7lkYwZY4KB/Mjoor201zdZ+GwbaKpanG
YrmgQqqwSJQGjFUTGQMQZVWUn9QMXlUKDG/eNAFew3/xQvvu1bolOX04d0V/NQnt5MmxtMzt0LDs
PHW8iLaIJ8KDPfVr+4jwuuKMsZoVKYnXE7A11TL4MhIdrZrxsmwgPHPyt4JS6xLTecrEg2klRmL9
weysKm+apB0g7yfwIjiOBji5ZArCGahprpSsV8WMEMCgiYZGkGyU/Nkt5dTFTPt0MQFlHyEx7NbC
M+Qjz6XlpF1htwXugXqy5BJWITaKfXvKWWZVb1zmfKWRtOw2zWt+tgJB4unRyN/Oq1dBjvwkpVAF
YlPi8OBv82GwEjL+iX0qVdHq2Eisr79gsa2Jyw1nLsUkOdv2gBNwSHw03JecHLHONv2HaYDlWMVm
Mbm6PuOg3zLAZiZdUAyk9SZGZ59WVN94W6I1aK/iPK0kJzykf2jG/AIJwXZWv4p2uDqzlTqsOc8q
Ozh1s6SijJraxWzgs/btckkvx7HNB6ybK4DA3R7yP/mIOSDDUB76CQzln13iv2TvFuAVrLyKti1Q
civKxEQ3Fo8eiikjbVjjzEaKgPn8aWsgCrQSn4a1dORgRklWA6K6qtdUARiL0n7pzCnOGYZnf9bU
A4AuNzvAsL9zq2HV/oU6KWYAvUG59KwOmmrDT/xfzs5ruY4jScNP1BHtze1xAAiCJEgK0uimg5yd
ae99P/1+eaq0Kx5EADs7NxOkQLSrykrzGwjJxI4XerT73H0wco4li6nzVW+gXwfHnC7xUCX7o98k
8Ao+oXK5Rts3dsze7N2pgs8RpXfAQ0XEorLdbgd/GlPKVthkXPeTGYwi31IlbeXNp3xm5OUcSdMw
A4ZwcRUjCJJe1DJ0daO/t5YOqVU65XqB/BZ9KqPfIZE7CjaDV6JS6LcD96voGSLUBodMXHQZm9+W
al3ZWYtbN+lXlVvTMRD5DJ5offaA+HB6IUOaUom4BvMv7wDsEkmHt+/h1eHBZJJjA9QPwxt67XKP
fztLO7q/+dwb8zPY/XJ9Ts3GL56gRyAoaNQOtc4FBcGSY+3ty16l2f5WIzOzgY4YyhArlHb97bOH
IFgMnMqSb4EDa2H7OaRpnbqnmXK/G3+rQm/yk0NA96owGK9NlkgAJKlMPNGi5H1dZtPzqKxGe87B
EVd7NSzug5sYSWDesYqd/AdiLxIL9mwZ2+ZzNLsixwJO1EKuYenh4iBzkMRFWB9DBCNL+5lmb5h9
MxE/ksOrMDa6LnE9ucMl7idbkuqF0hvtO5U/ApFdSSr1bWnxAigiEhFKA6p7/y3cDBvQ2trBfyhP
Vj3kphhvRoMLsjAmo8+Dc76Hu4WHZVabffzO+Xx9jb+8Zr4pEtdipBrhen01T/nb5839akG0Z+y/
plmMnuOdVUVZlNNZstvVOC8oM6bDk9WlQwQe1kq7oDkT8gqUFqIiHvf9tyg1+im5R86ATXWuOljk
7UXgQ0Z0P9iew5tKdySVM4Rc9njMj4bF7PQrWg09H7ADIZovd3br9oV1SdIA590j4gadVYLY4kM6
p9KBbWW+U+pdZwp/f24k8NCZZnFxikFivM0HLL9blsQvp6/InvpW/yNfXSSeEbofJraV01hC8bLC
ZWKB1BlyNHzHxt0t4L+EtfD7uCYuf0ezTBoCEPrZDy2lLT/QtIC08hOogA7qShZMV7lA9YtdI83z
/sM4Wau7nCMw63AS/cIkjD0GjLTAqKAwTZr44MfRRpYIeFHUGZHHkkPfcowiQysoMPzVe4RJyJ0k
bbum/QnoX+tBE5JZeHkGr9i74pZFqgl3I7URxYDkFYN/z57hitAfvaeRAuzvEpDkWFBqBtgH4Gw8
jvWpqA8oj8pXRpttvz47PATzQois/Pcc/W7rBepszEHFUdIMEaW55avnw5pFMd6wz46bzXP7B42T
Yn3eUychpElqyCGZAjwTLAB8Ue7m7VBzG+FoOAuPlZJfqpVXWXrTcaRtRRU+s9kQXfVUSN3QQ2AJ
2CkKBeiQ5A2h9z++rsMwLkJ4HF3rV4LjXrv42YJc8rPpGlzXbQdply92I8fQsDqEFZSDAHi/1wK8
6QDCmWeawFyc4ZYMOW7LoxJID5CgfX+eUU3oecYRmnB21FUB50BqNx+aigm7cUYHZm29L11JaZwd
+jzdqoFOgpsH/UOTrh3YCJhWS/kHnZxwWaZ3KqgbszmqFgj+CBQxf/MhOHMa/nr8INVVTZnrpM9r
HE4U42GRykJwe38I/yTVyhNM+/Iq7n/D95fW2BFQ1Jr/kzIbzfIHXfHF7RIB/U2hTeYo5ACl7JZT
3wbyot/+pjcdJG6XclPmziKtIFPgX2936Mw8XOvK++JtED7so58hCghYSAnFt9fzOVu6KD95sCeq
7c7EBYIDvAAKT/n39s28WthMuMVthtkq/wtutQ0lGxsbRhrPtT9l7CXml5LDOt4QcK0h3MkjhnpB
XPHt676SXbVRsHQpOhGGYWu96q5EyZrsfe8SaYIOeFDdz9Llruu1i4ujPXrSpd2bBkC7pPhpUzzr
1DYZUB4jCVYSakuIFhO6XlZ2lbdSjc+q7fxN6LrrVQBrhpuXfbKSdB+xV1xRWJRWLFYL2b/ffihP
quRfTgwRfMEJhXNS0rLbEUgEBn735nx+1o3vqG0i//NkdVuYnrNAsIb3Mz3jHQmWwoeCcZ/V9jBC
kzJLSUsS0GU8zdhfhZZmysOyYR3TFfy6t24AS4Pmt+8YR3Mc6BAcHHeN7OLS+atZGgeAnkj1PQSj
6xfOnTsa1Bi/zY5lmsZZ5WT24kkvPFPCYj29M/7UT/Qchn/AkPI9WsDBkMMACTbk+507+Ayutx3i
2jfn+lwWKXZQH6ZuRvpub8bSHX/qz7FvszT+dqVHNgx141AlulaT8HBJaZX9ZVbtfxqZIiOmW/bl
mnIEniZmcU1IidpypnxEpEzUfVBC8rbljnIa4bHx0KKAXRsPSWW2jUWxsVJ0HIPZytL/zBJG2iAc
+AzVfNJaQFK3B7/vpcnuBsX4PNeO7ND9qo5Ypsjbkbi1mbzDwCoR+hoAP78bfF8dduhBkP0h/y0d
CVoivwYIcq0sZ5rSPuuOsQsOl/OlmEIh/WfXSaLrFSLMUyY5H/2d4I9xyc0yBjYDEguXFJeE4tXz
p5DMcmvv5i+oRUjxmpfkb7SinWTKp6O3xPsaoZZAxjs9dnR2+IDIoLJGzkbUiSKtLoENe5H2LOJb
UnLHrSHTEihQMhDVVdPWRKylGPysGRzGOpkhJxje9ap6ZWHxIaOkPpnGyrvfAnBpUFLMccphw6CA
aLQHWgFEDYi3WZ1W73mZvgrXkN4ivC08oEDoFN2mHkhqFfbAjPyLDlFUfS6fXCfuSkURwQBimO/X
Dqtlw+NjfV4QL3+vzhKQy9/Di4v4PuuByVyAx5t9O9iMrbX0EoCE36t6NODfEsu4xlLA+TsNUch6
fDuevWqBsxB5mgBkEMPIiE7prytxMTxUE+Mp+Y6NR+Y4R8B01MVoV9MkJGVs0mj+sbgBBIJxGBE8
PpTEuhKSj0krqD+kLXOx9zbnq6qPAS+vQPJBUSJ+dWQNaAlvTVOl35MokUiyOYXDcV8wqiT9VQna
wixufW6NiXdSraYkSPv1nOFYc4snL91ESZiNHvAa/d2jiQHvQb6eCpRV4qDOHeSDnbd3O4gi+2sH
qdQEwlxWMtVWCWhH7swuHFAAWZ/1+DBzBlnm/hX1WlqIQUMDHuYNlEPlMw9FGdOMA0izaJNuECGC
1jsNniNbuwuyifISBc+KYnleums7CcY6ux+ssCBWwwkUFhIPqkf69ue+zQXY9MzuwT0ggeNH3q1s
+DRaGUoIE1JcqoCHljDOlyYzoXjRAdjwMQWRJrv97ev+emp6Mk3D+MIyWd0E21cf1G43TFGCBsKE
YUZr+686ZshVvjCDwh7g7UvR1v5lD6Fqjw1KgOoV+wiQ26u+v7tCBUdZK/ii9cZQLZ3h/KVeKzIv
HtQfhOIqe5S2oLLJSZJWpNP+UlArYUsjY0IM44uhvIxamerrzBaMX37uKsfixWBmELmzrnJ1IuPr
/4k+iMPf5UQZmvp0faV+nEYYIikslWjK8QdSZhLTjLq1d+RoFBWokCkEkjFK5dLKp2l+geuY7+t5
znf86I9IS6MXcMjUjRrpBAyH4GDLP44TE0G6tKR0tx8quB2AubXQTEFbaEUBaHWGCGUeNV+tmR+J
ylSfRFH5W61exEJVtG6/Q04NA/doW+NkOp8ZkM/Z9qHKB9+fLmOEIlX36K8Ds+HnBO1bHgA2OEQk
kDpXOSOt55dGFEz1wepmqCv3m5nLQTaTv/vVvbcOyOCePYxgaIm7pC5ldnaUdFBqx91UfNTigLv0
UM2HlDRgj7+ULso9+aWZ3TIG+0faSuc6LRd6r8845DqojAEH5FYyp/YYkxV0oziS9Dco9oIGIpBt
F3m/r3ofR9Ds6D3XBdyP9tw5zu44nyZzDJG9iCo7oQHkFJYINCLRK9JGO81Q4E5WVC5VTEIrRku+
UgCiO4pawGEwEXd2Tlo7S6vJNF6DIqBaQgaZEt/Mhr404XWHMvdWnRpmkD3s58YVvU3XagdWKF5s
IpJZxFvCX+o50dqbFkoVmUnavd6Dl2BwdoJtEWAXYc42wIRDD2Xds++KLZvRH2rNbl3T7ynSUEP/
ohHgLd1w3kYbTN6yPTCsZWU+ZLApWa3aRWp2tsg9YvwyWh91kgKwgpTpaR3zzrs3IKGJKq07+Nnn
vEsL7lELFr6zn69H0P+eiezngJDFrnZci7OKKcivRxRXBw20ls2XmUzA7U87ACUDEkwFd7w+IEK1
kjo6kGSgaykwhkZthAqftaWT5VW0hBtbcCW23yZd8GL0KY2OP5aYpdMcLMc3IqpB1ZgGHMIovjO3
soqPSK4DwTlR4Rh1cChdDKWmh7UdTN7uzNxPxkgDphAgQdTAJTJTmqOrF3MMZQRk4v2u9HU9fgU/
h9AA7lIHC3aF1Z3RRTGM6tAyEE/uIOUVDEsZ5ERXfd/WYRQRxpvIvlbGLGiHEu0aKic9wO/AvzJs
PzQ9fb3ukmd1GwdnhtRLOz6WluVUaG+pfwgjvjNQrIHxt1XHrpuxdDuF444G6slD0D2sDruFnOfv
Oo1LnHauWuRsQQOviOew6iP4lNcUL7ULKVjVJEgDb2x8r9jnHgKp/ee9LQCrHcK4QKn0e51HqNnz
ldSUA2XtrKkeoSVjGEU2dZVE1jnksCexkY1Ho5qkp0bsrJrks++PoJTTQxvNMjzS+aMGheTID+0g
gd3ds7r7YsMqDohIh4IFOgpm6/S4A+OMbGZ3tAhEOFpjW2KVvHb16vAR9QBPI4xspQo9mIxI2qOT
xoDzDqPZ+fk/EJJPWrhig7eX2IwXJDDBUc8NIpbc5hza3QC38OHtnUAv7PZko1NDQHTQipTO5W2y
5qajT+41Jp/rpGGKeOZkCuvmwqnEG4DMgFfIVd9Wqpe9ZIb0Se/mqEmRHDlsA8GserDDrkBBoYVF
O30cURyoL7Hv5fxb3txKp9mZUwQl0j7dER2hTMgvNGTpfE1lJrjDZevlCjI9XJ8DuHBUAD6K4vxd
5MYyibBwROf/4LpnlXtE0j6at/M80XEEYDX18kv8qaVIhT6WWt1P1x5JxioXpp95hgErQ/A6DKQy
y6l7xWQvRceNFivylaRK3ZJL8wICGo2ggwafCRegeMpNdvtndgpzdjTW/WL7aAew5VG9MoyeWK4Z
QfGaONt0HBB6yKZDscJ3Sy+T3Uqfz/QGIF3mklLsPzsMY4tv7QI4Fu0ESQPXqpDRfSYAlYaRG1gd
TObxf2iqs54fFCMQs+y4TcbA1BiTC+SyVN7auqY8vrcaAoNAsMbPGlE2CNwG/YWKuqIx0KGBVGnu
9DOmRzyzJLkdcjDqSOEXPmHFNduNv/NLkzSCgfW1G6Z7lX03F+SWg1UmfoDSG2oPIApW2yQjCSBO
pida2GV0X0cxqugfcqVErm846KyQ2xqR5eFtD2AluaZpouXJi7MHkPeHqi7LnhQ2xULCPaLuPxn2
ocmdJJk+e2YNVvcO0l5ewgHtUpfm8VK40vvOoNZyX5t6eVONrADKyBleUlDpwSBmxsXOMKWi094E
G227ceK/2fd5Mi1R8pzNS5v0D3be+OlDCjKZM77dp4kLsChXXqlpuDn/muDfkRpskcHsfG4Z0prN
MTMTA8ZX77fieqUPtNCZ6w6ufoCRSYF8D2HSvtcvE2CKu/fnkJHSPl7Y3SF7vd8NyQb0P7fNaejR
q+I/utkRSbmk+RwHPaP9qLRl1IETU8t9rfDmWNbjKj1m4G9+0H7dsmr1/ZMqYgKlIk68ZInpPzTl
PvBvKXflq48uCi7A3a4QHj1IKSwjTMx7BIUQgDlMaCG36WVGDdf81tJMK7DM9mxxA4h9WxAMjdF0
tfPoJVadjuhrXKdkejOaWR3MkMntwILZurFtuuKcqA82sPPd4lx4ceHkCCMxGEKyfCqlcXkY1GKb
5t19EA5rFT5CzfDnBO+xAlF40c5SJ0Y5LzJCsEbgo5e5NIlIl9XL/ag7Ir7Uhd+YYFiL+aGjxbz5
ZyQJlqU56Uf2lr6Ft7JOK/DHTw2yOixSqsECjmjjI3Xws7zGkYV9SUDgHGjX9QuHchDAoCZe73H4
WLacYOtdgBXHBiDArNLiQ2sbbgfDF5z5HH0aKUhYlOPsyQfLQ79jCL+oDpGxdYKfijwWI3V5yMwR
LNHCd3oxR9wfEfTQw5p5NqXrrMd/GHCLgSi9ROkzW0QU5kx11Emo3hgs8ZE1CLnoJwk+RsHAE1A1
z8hN6Le3j8bAIydowU4PezuEX4BieMhNLbXcjpW70trFe4TgUMU0R2nUBMtkkWwEdWeb58YqAXkC
0EUYGBq10Wd1cRhcO8zbb0HCJzPPhWUDHT0X05QEE0YRqnVNe5D7jqE38kyYtrWyo9V0okPrmCjk
1KW1XbLKX6MfbtHbhCe7QAr/MPpbl8yHfBgC3qq1prM/Q4RW+2wxlthw4EbClqXfdFjzXvw/Wn6M
mvRgqc08Y2vHADZrClnCDu1+L3jIoOdzv+BnTVCvvU0ab/6FvQx2hug24nxo6fO37RxlsvaRCxyz
S4BbJQwHHAcyPAM6bwKWCzNTWqQFQvDEgoSnJYao0r6H7N4Wjz45WVd/iaNdIlZntTF3tFI88d90
aqanNoZvFnN1bJAPLMOXLQjC8SEll+ML6fvBykIONfs6KUSb3m2dr/p7TSUgG5BoU+5SI1ESGhKx
U0aSwpvIwauPlwXLzHp80mixMnFQwXjQpcHcprJAl7on5fnaRB0CLZesA736r2Qx6SLFmUyvUhQH
5QiT3lXaJwIYWFQbYkDdmDVNfL6+ZGI/fwpzSLjLx6qa9j6/b1dqHhPVCJ9u0NEb4CYsd0hdyKbD
xdhmNSQyF/9ZUht2P7dob0LkJ9U20Q84hgycWDUYZbPaIahIWBjAPXQ/VbcLNXXB5DtRLh0wfV7G
5SJXBjPk8vZ1yK6mxeeRFSahUF3bDoEH+b14xXL7sw/CtP4yu3XOKTg3lWw7S01bytKR67RrLeyF
SZ2QKH/IVwDtJAmMHl1nPWo09O53NETBwfOeWDFd0UqR79WzGL0k8Af4U+OTObDN80qOfzjfcg7o
WWKhIuB+bR7210xiU+PN3UUnilUXBBsQ7W5y6NRfbCMcCQ7etAhAUU9AcztJ+clidWl+odkl94rT
nlwl70bZoiVCm5z7gV/O7NTK9eRf+4z395dsjYfYexiImub6wQbmA3BFP7deRPpl6J3tuY2MvAc1
IwvXAKuuv4pnHYSjgG2IiSCZmJ+fkoVGPnmMBWo5OKY2SLIHqPm8v8uisr968nZO7s2jadagr9Ai
pv/R66timYD6d/HyL9qxBEsEhuKRpNZGkhn+8tX2QNfy3Rw7znAuYMfEAc6t6KYYh0SpanvKmAEn
bqllwaqgx1vGk3waO6Hr+uegBP135bEwh8HCRVjVPfWwC8NxjJ4WpUKPyYzDffQe/sHIdbsZKDaa
oG68/lCsd8GW8mCI28tG7a968so2ZHQmiq0TeJmysw9+bhftbyVOc/RsnD6Uns2wr7JyVQuBDGLg
D7ppoNXg276Vk39SVhwjDoo80NsFxW05wUyVMQANZ9PGihSM5q+FdVri3VFjcP1pyThmGuw4gzXH
ZqPw2IvQUGTlDPayNxlwuzl38ke17t6+i19HEYy+QV/bIeUTYGy03G9l3HtpeBc4Cn/SbihqPIq1
GmEqpKYjVujFH6Tm+3P/X5v/XN4Ga0AVHljAHVDNvukuzLOxYkcWrp9sDJnYupNSStAzALpUJF7I
uJrcRlT7KuG/OkL9X2amtlzt770O+gyAloEsuw6L3Llt0IIwCcjMvJxqlAVdPZUjtTfycxlNDhNV
rGpw8uWMXGJDCwAzKgniuKFTmDO/EeyRLsIBEMYIsTF2Jv89pPw7UtsoLgTZmF9Rq0lwxYMiHWlk
P6YmTKr5a1HUUqFp4GhGX9Gvzgn9qO29ucOrtw7OA6s8Bi6Mn5hE3QzAAjM1fNcY7CeMYIgROl4W
KSGAYvM6IM/XWYobVD+uDC01Ggf9Jbvi7RX4a1ecJcCUnmGD6ZsWLKxXQ5ccQGo3eIhNpt4qQHtM
FiVgqCpwX7Jr/EVhicD79oVfbUAPxXvLobajL44u/c3as8cQjlrkTk94rUmWFfT004pHPcOd3A5A
g04A52yK8AdLVLX29m3cPr+AKzjSA/h0tOdfwRWmxZqHpFrKJ+hHon2OhLD4GNHDzkiJ2CCwCk7a
B+3tKwt5/5f1zvYD1mG7zGIZCwS3HY1uzhJAvbHxEUU1aRyUQUy1ew7zru3Hw9hx7sKPz2QugnGL
dBgQQJFDmE0rRzlegUn83WpzFJbeiY63SxTmBe/CY0tHFlOT28DgDzs4gCA2P+q+iqfQlaMyiL4u
0aVOCFJ6HFT5vpzGCJm8H6RuqPvMqJkVg1axLUS6gay9CpK+UDJddP0QCnV3wLnqnYC5nM2vWzJ2
7nSarDEwf6A9LumM5SAx8KOboD4kx6iDCQP1J0H9Lr/35jJ17HcgOrdL2bdsDC+QEGBuidnLLUKH
Y2YGsR8FT3+x4tRCRTRURiBNiPPlS5h5FAewVME0WXvlcZtvLyfvV0wT81vb4UWFAVsZSNQrTBOp
AHLVfrM95X0j7lOIYzZh/xTNURm/JOtqoAwrIqyUdbvK4jS7OfMBj6O1xQjQ/TQG3tYWd+3emc2/
sRpLih+pYUFncg7+YM1gLcKJFB0y9GbISLxJQkDei2UnxGF6m4xyXOX2prP3riKGQ8wzA0Ga6nYp
jmXzCHC+HvH++AkQAoQYSI0rYEPH9A5WEr8S207ZG0Y4ezhshmEDifmEC4CNqGVhwsjexSErJAvV
wcIvaTx9w68NVdwjzL6gn880mZ0BwSxmBsLNnItNuGfm3CE5zBOk01TdFfiOSAofDrKSSxT0sOsM
PHLZFm0uZxhRbkZ/D7082iCp+fL217NerSG4Quw5E5wxqAhqz1/zkSAkwi2MCp90m7hVj4/jFQXx
Bw4jM8ZEs1zKiDFez1RoOXgKi60Prk5xUot8kmPMRHyOt7e7o2AHFQlOP3bFXKr5zVztxFxOXRf6
8XtTyNshJLx/8B1EDyhIoIRu94MD55wOsNl/pBhsvfqfkPNTp77ABBIXTkXC1HS5vcZGMyL0JZSj
KuSlqHazsN55v7eZFq7j3Al8Yx+4Ia9azoG/oXzN2KR/xJr6uCA/vae/O0iatcUDwArX+BaSZ5OY
4pEVVH/YBDEW7Drj9DV/GJN1MaJPKNJXy3KuyRSC6aBvfikbKXjA+4bhn9TQzvCwiyoLCq+WHRvj
5e1n+BUfQX4GVMWH1+XDEsPH/Ba3g3uj1wfM2j4GuzH2IAOGuHKSE/Jcchr8v7KDAIshx3MYJwfC
176VUmJo0lGTe9VHPVHUGXyn8nOEBDJGX50P0tl+B5xx+70IY6jkRbCWaLw5r/LzYu4EubG0H7M0
DwiWFcW3/+df1y8DkKJfgmiQ0VtszbDE799+2a+uDyY8dLxrOuq6jnezXupyS8eNZOBRcyMWgprU
1L/QtirLA/nw0NlQg9+DKb26AT4ziCeoIVC5TI6YXxesT//YR9Ng+ACU7hoB3WuRrQ8/DByls8b6
qzoorIgKBb+//QLkAf+ejYcWqZlAFzhYsNa53cSYUbtwUZPtMSdA7t/DcBrCSzqgB1ohmIPZ23Dx
bdjC72zUG3d3dIMog8wgAopEZsiau3luEYZ39qrpH6EWpd30KXDxWX+Jqh5hNj1Nr1HLcH4fkd2k
cGXfSLkLYD7g/7LYzqUB3uUThesQgNTb0cVdaflderuSbpce11MJXGcKCQ4o9QkmlknCPeMiAN4u
d4XxxVhVkBFvv9bbzAp8LAsblCngO7L/2yIn9sTEz7byRyTnxekUhiQqgQd0AfqiOyPZO3uYiCvy
l/KrxV11mBGw9UIOyHc+8m1IEZE0PnMod0UReFuKLOUYJc645Y9KxS5LQKPR9JXMTrUB337415cj
cjG+gwkJKpaU7tc1nWeexxBz9z6gSxLQKEPqiezaLWcS2NHt3s8dvRu1DN4xjUagN+zk0DNh1Nxc
chjitYvIET9oBHB+JSyuCY4YL9OwyLBNiPRz+YhiLlS6Y1/7g9t+sqdxb/GmcZ3Y7B/dFqDE/FF3
KzWjykuArdNbuZqwrmVMl0lDi5oY51ekI6B2ffH2acRV3ee3ysGwAcyAGhdvMsNCcU1qDjIVWbul
X8l0LI0Z3sDCAtdBV/AKyEd8+3qqTLPMswLEkDn+xzTp+fFQQaaaepEKIQcySGu2ifEoec5UHoo0
aMMwc67EArqabbJRRh2Smv6VcfVztptHZK2Z8R3hUQEry9TkbcZCiF+749/Fz0NtkbZkDzmOi+ii
oElqj7bk3E7ySCIT8RdHamDCIe1f1UnDRkI2XBMj6G8f+7iU1qGqKEopAX9uSeUPF/RzXYw+lt7o
N/9uqKDkRA95t8M4V80Z01wWnjtnRrI7Fy+BY/9FvSxdrOhwnCuSsW6c6WFBszr1/qK7LfQ1pbqz
rz0f1RumuSZ94isI1aw9c8vvkMA0NuuoMHO6EgztSF5m0M3CVdbD0MZdROQjuzaZ/w6002WBW7uZ
+1yGrCRIDnQ4XTIz2pjtv8mQ0W/udyRAfowuxigvDPlLvHngankwiypE/BAKV7PhuLZsXqAx2cKI
BCCAhUfLtor8D5XdLtFjNgXD9D1HJAIuIPMFb49OKrWCD1STiJlxNVQMRNEHSJxj3mNN/qnsoPr/
APmU4d/NwMXvzrPZSoc8ySCmvkzbeDXaTC0jAU0PMnM+ILpGY/PclAWcHORppYM5IlmJnDKypizR
mpZCVB4AlKzeH9jHyoiy9I3R+ZwUPsRgRHevTXjd6kIhXxrPug0dT+ASf1alO0tqRgvC/dSb3VKk
GF6hSfnb0m/cl9MZ1oLAYQyEAhmiPfVeVn7P/sJwfZr+STPDcl+Yis/TZ/Rxqta+GEZrbC+Bu6/G
+Bn6ngjOeLsrc+MCzvwAnhELnKE8DWoQrCcEyAsIABNO0XXaFKJKzyukX81ipVb2LdLCFvHh+BAw
eNwvGg1ANCQW3KHG6/fzcxAWo8HsSXXYibzSa+lVFNAJXLRhmv17hXRN/qyW9eSvbNniunFnkx57
ctrn0B6a84z/O8tQoRVig3nHfWvYxoypiIL2qG5SASuUhalAnbmNd5sJGBNhix2P6dhjRgCtTuYX
mtLl58WS9Gezq7yJFm6ZJilM0T6eP2F3nywgvTSgs15TDlv9pGqJhZsPD8zEyJg16q7OjviL6qaq
rY4IX2j8Pnv97JwjFbr07M/xvFrC3xWdOV6BrOaVcKlfkxYNQFpXeCIFRxXXVlMTWr1Mj3XjvsQS
an/R2FUsgCe6+OjZJObLOpJdMDvTsgdJ0o3f8FLCe6NxvLmiha+GHGpChf+vrMZp2UWfk26NvKF9
hWgBPIE3EyUnNUXDAbBh3OAq1hQW2gJYihhg8POCE+x+aqWfcWGy6516gE4E+O26TANa7cAtUkuG
LJ2VeumTlzX+juCMCpRZHYcE0QpzEDZj0aRmkR/xTUN7A+cEF5hKpzYbzncseySQefre2bbwN0TC
+LoH1GzjxkNhl14Yq0CNpNWn+WttX6PewFsgyAeA43llKlLC1OD2rLAXPBKHrJwC+ZjKzEvN7zWq
QGFk3LqXcwobIRbsPPnXw021jvSw3bnWgDo8qCbjlFuyBV0yIb6rr7AhPb1f1mXdoRNbJse2zXiq
qDOCHMYkUogwu3GUFFIMMoIF71sFccjQLlk6UgdSQqaqlv+LfHmdvv/PYrsygBDuH9j3c13Izzuq
caHHctoQM8HNYXzQH8g0V2l62HuZ7tnXfNhywEL6mMPpi5xmCXc513Tvp2jG6yhN9dVRzpelMbsJ
A6AnhzSDYVWhNIpGFVdaqwTKd5lkAm2cASV6aK5b9iizTvJ0Bnp/tPEkvfrSBsJGmqD+ZKkG/qqu
rnI3AEVSOOgGfkGqxDoqCKh83XiqWSyQUgVRFCh6DhVnZT3lRriZHzv/Omprxzb8s4delf6eMFxG
yZk2ifGvMvdDTbXWzpF6KNkys+BA1C3txU1IJ0XPAfxGjvsBAmn2zIrV/KuICZ0BDwwmHo26OInq
wrkYPiDABquLK4Z9cNEAo9nULnKe0DN2y/AIFydOcF6nATgN58k0UeM5jwq5rpZtpIQIdCagj3sU
k4gAD1lnT0ABEYrb6wgzbqxqUkamlWPsl7Jv5PvyhbhxHZB14qgXOs0A6dkXm6Cg9Hy27jm4n3WF
WHrVJrNjhUuKDFQN4GO1EKHwJ1A57qSSKg3ygqMjeKNoSSRkQjqUFcPEjH3n1bZHooWIn8RZJx8n
FgzYmHT9huUIbuunTLF2eiW+FNtUc+hlWww+0cdwkio9aewJKDDJKl39G8kP+Y2c6NIbrdJRmGQa
HNaKVtzPUMF4TI4C7mpgRs3OV+cRUqYgtQxAwQxgVHRSyVOv0kPQIRIt9OQ3UUc82k1gX9TkVy9P
xKoF5NhhVfDkq4RUNaoGldkCPPaRz5tTq7KB1QFJ4k0S5Ol7PeQVzwXwwghFFkit5imxpBrP1Z7D
cgMO2oHRhgO4sx8AjwUP4VgjN37JzNh3f1bqYzc+YPOXMUcWASmDFJDhs+ObMnB35iQZ5u9xMtde
AylBGP+oMAoejBJAAAcK0YMViTTptSABHZqqBEnIO7V/Doi2IgelZ/Db4JUz4LkYAlh6nAZXJj6a
7ZIr1JxFesH374bS65ov5pI5EN+rjFECkLcCSC2T3Wu01nsM3PyOiWEYZnvpP+hmhZEsY2EdE5Qp
Uv/Q5fO1k8UpWdToPROMliOWlgIV0KhGp/RYr3IdlCAOwZaUuLLpm9bZa7EashYtjmRWjn7JmoPI
CQ0h9ih4s3T9NCgIEYxU/EHPFCG4yp1wGMEN7x9v15O3PQrUDxHzY0KAJiKCNrc9ih0p8SZL6vJD
Vbags0Fiq3x+l3nxpiZZmmfyH10YqhAlPO0Z2v4ew6vbVhxy9GMXNnv6IS/TLvy5USkEoPxbJFiQ
osCjAbuamqOCMP/2hW+HIbT4KWjRW7UoaQEg3g6NDCNEDbOq0/t62drQfaCxOvrJhwiRGTDcQBym
ILzbbbfHugu+YjqUOItinY2cjc+Z2tsfi2toGU2kR4rPQAKnpf3y9k3eTnIZ36Ksb1E+gFwxX2se
baBdgqCdnTuNFlR4RHyOLToeTZ9Ly9cM17Y0LujOtGmQo84fBuG3dZzbtr1rSlTesoNd9bTy+yYz
GoyWyHyC4ID1rO0gFKmE+rq0KnEsY3EZNTZEXl+uaAyRqTrpGZ8xGTyo3eJdpwJvP6Z1bX/+rUfG
7Nzyoc5b+OvyKbzb9okJAo61OduX0Ut3IyR1SmoX0bwosjp07EY0DTqkpjJy/+O+RGucnFHbTZvP
thKS8x0yburHoLeMn9ZEUEGZ6jpQ0bp4GpBNfxMMLm69AMHTk4kQiDEe03Rv+qeeWfZmHvGoSl0M
+UZTiB/1Uk4BoiDI3VDZLch/o1FI5SIeHUqmDviUDM7duZ1hGEZQGHDTmuSM+KmFgZqyrTvjCMZu
t7BbQlNnyBAhGLz2qSENLKo7mr6D/QOF0RI7mw3j9uCl2GMPlm3g4oVXnON5BxL82Nn4X5t3+4TI
wSfQWFtFAQNSBwfW2iuyJr8rt6iOnyypugHeemJucQKg00bbp60fQqeFD51J18Azwj0BRzujeLo9
mAPkt/WErXlmANJUcd8bhnA1fsfoyFtxMnN6pFkPDUxj47u7mKaHbmET9Rvucwjg2MFdFnolsX7Z
YAPAtN7HrUzO2TwMjAWuGINKTVRiqE7BP9HbSfO7hBKko2lX1LDzTn03Liy7XSlx6mnaAsg5h+pt
bOzh07wOQZdgLrBRyR+JjGnuPFToFk39d3BDO9wos4tQs3imMsyzDrmkJjDxgaTALn5M6bqYP8l+
7fBhanvLSo7FGpcT8y0gD0zOeA4Z86iiKQvTiQ/SF/G0FR9xTBP9JEVW0JqmOhcw+KSkCapuw8Na
GM5j0Uo2PcMEEjluY/Gm6mDTt5n/S22kJK+Z96WBv8Az8Ddkz/rT4jQzOnZ5aOQv72wxdCB+7UPT
A6YJTGhHh9oFMnA7GIOzh6echZ/c3OB+NeP8EiVN/t0CVokwJpEwvsd/nmkUDbSmxriyRbjDjoP7
pUQL9bRefTKZGuKZ2Yp95rKMLb25CVPN8uqvGblVsjzZV9/NdHV9JOsRGmUzc17iywnY9WrTWUbj
YJ4mXCNx8Kzswmg+5wW6Oh+MFtmruwleRHZKm2z+EQ/Fll8cL1ugwdlW/xUwadacu3ZE2rzfQ2+D
HODby4MPhrO8NA7uWicsiYLxmI0rgNSTNRarhQ1OjdtdsGGRhjkQ620Sy9KFahDf9BQjU7ozTfQh
8aDUXMQ9+iOqAXV0XkAThzxsEXwr8Yh6mnp3XqCmOBiN+1H2oVy9wT/QJco/9WKr2o+Z9bJWWK0W
eK76adq9GJZdfCpdY7UO++gCAjkwLYwrfPJwqMO+lXYVs/DTqqxdc6evBvMjJBzjvyKxf0XgsDpt
sCHO4JqTY+BhXMOzYilipMSghv7Hdx9VlcMAAASlrmj/OO4xVrNRGWy/maW7X5jqu81xtsrh85x1
7ZfYafunBOLNpdhG7+sYGs5dHJnNucFQGClDmgePDPPqO5PK4WTRuxVtmeAJ6aHkvhVXXLP1vH9s
4pT735ydV4/dSLal/0qj3tmX3gxu9QOPS+8kpaR8IVKpFD2D3v36+eIE1VNSA7dmBmigUTKpc2gi
duy91reirm8fF5meG8Mfuyy6lnQ+VIj2XqTCoF6a1oM7ZzaqpzWbL3WLMF6BFupemJ1xWKc2O+SZ
jZI1l9G9CLuW77U/5R+awZ4eSpnxq2lecjd5MvhXa8kALmQaMJaq4APYreLKiCPnwUcdbYcZONcQ
tbh/rSN+/VQ4xAsHcO1OKG60HX2S6MJpCc0LqSbKHe0izaZp6tsX9uhWH+p+qsROivCPFikBr7GZ
ihticWXmqtl/QJltorNvrdMkk5BNK9ZIfCEdOZc5ybGbAudZIm0vxpxks5XYHwOE2oVHyvyFRWDJ
/Wpq/a0bd/XJSAheTqYMH1O0LujJUz/bpa2wH0AV+zOZ32XFv2JEB42z63V9TnT2/dY7+kUe/UBp
/Ez64PDNYHs7lUsWhDmkh7DrHdbDNNc/2izAB23O/Xsn9rwLa00FfLKOL0Bb2PnoU8zjnZ8w2u6F
L6rXocycNMQaLW54NDkmBPXEe0LuGuJf4nx1PzduYggzr3Nqa1eNSdJ1xHHn0mE5eRQyB5s9s3oG
MrOGYiUlO6ly0loJiUc9T0A0nZKIbLASFhwq4dHCiDoV1TcW1JJ4bv6PpNyIKwgB2LTCxdSaL4vm
DUcH0+plPtRDTirxmj/CKOwfJzYbpvFddRpkzrdPG/oD2fMoJKNSGCSBa+mYcEKmf05KeBGX3VdD
JocnFGsHbZJx4tHoyWhxWnMHDKDPUwYQcB7E52Q1Ccgrjbexs55dmU0eIx88aoOXyyis5sjBp9Yu
jb7Jgxt6deUFX6ywdpRH9R0VRRIcGW1GI1oAky050ejv4F2rWV7JPjJDhlX6KwoKwsECh4wAma+u
xb3JcbBN7SrkUxXf3bVyLrJEs6/FujQv+Na0q5wjDS+XPd/GtjVdDWmXofhwnZJUVb/5OrF3XBuL
436CU9c8llGj2/sqyfuju0zus2l0ZbuPiLG+8nqH+PiBgvhdIwFzQRNZEzCPYIyw+cTp0ttmtgao
NlFX7+vc8aqQABQZTc/Q3t+ZnUysr7jCV8NYmntdkBWbrG73JGTI/XDOux+dQH+KmQSQq+eXEV+I
XHAdMe8Tfnzt0QAC9y6sheUnSK0bzChZSpJhr19NANEOvjWUH/Fn0mWbV/81skT8iRTXpguFlKiE
XIX6gxFkzjGbDbDsadQWp1j46YuNrf/C05bkm92hH7Cj3gOJMnE6JGykCOeoing18dweIfw1V6mZ
VnsoW3TB7DzaZ2mdfvfrpNlR+PqPLZ00+HB2fFH468yBvuuxF5vxdbmO9XWTLnd88Lesc8u3ZjUq
0CVgAkVusXY3Vn9Anpvyt5jRXeV2H9zhWrKJFnXao9VMcRk6U1rvM0dzbux6dkOv1l+A69jXcz5j
Aiys/jQFhpS88+7u07Yuvqy2mQD/dkSH9qYPLmp7bD+6QIhAqRHqeafFRA8Rci2eqnYeL9xAWy91
VrPTtCzRhc2/ne290daeEn8kdUrQ9yyOc5an1SmP/SR7V+p6uoRSUbwSHkdneDUkNCRdG9mIU56x
eqVQS3cpiHGqSDOIUwxb23FRoSVU12Pjjmyqtm6S+qSnTcmes6BwnlNtT6K0SCW9wJgHIfXQg/8r
gt1cxNOaPns4Z6ljM0Ig+COOglpRXMlDqZrnEVXbDlWo1wPOqZAmAvO5Oe3j5nPkBCXJpVujZa2Q
dlD2Y0u7DIjmtd+23iujC1igu64Ea7tfhnFcb1HXxO1FGzHeAE8V1wQp8ta51V1WDv04hHHg9Nlh
gOaXHLSutdq9plU0NLSoWvx3HUZkdEVculFiYsop8TQCDqZjw/i9erSnJsq+9E4selLG4emkT9A8
I8OgMZsXpn7N0Hd23BP8g7hJwwGmLLTjCYL+ciA8VPNh3jS5CCE/xBi1oilj4wqhb0g7VDczcdsm
nFlQ4NEbDCqdveoYBWcUWrOu9RKgeEnL/h3icD4gkMSQ4Hz/SaEzaz+/nZgvx1eL7vKK+Z6oT1Ee
MWSn75av7usEJSDaa/aq58ReGHn1sGH5y5XRuOB2xMwG1ZQkQADncwYhyZhtYjS6H5xZpcxGXyZ5
XJidUrZi8F1gPr5TpXGqa7KNto0XUPXjBw2xqTXd48aQ2xxdQWQXrnuIyHWt2jtqKbrl02ZmUoMT
azDXMtutvtYt8QnEV82/qQaL2gpD8FL1B+UQBIDVeVayaYWRIUn9Ks+5lIiBjpPeUjWSSNSvbeOY
zXhFIrWEkif6JAfCSnmuzhGbHUI5XUdlBGtSMn7FJacg2brWJ9wqsIKUB2abIalPk1s+97ZSwuWt
e7hNdkZDTs5wjEZVIRcffzYuE290Ru2SWZ+Vgr/xuDTixOl7ac37aBSt+NEHrtdm15yLsaKFIxNg
vb5aYzI4RhxFbP64WADR85Kr0IoKVnuHwjBRfilfMBbH56jbcnQReShQyHaPDA0eeGuOKDJAnpNb
tJw214hofGnHbJKJdu82AlX9Olf3ueibh7A3y4SRfGxyOugPfgrD8R2CeywYWUYErJIul7iyvXhW
zkolQuJfcliHNRoKIkPgEqzTCnnlZIiWAOCfndbGNgkmPLSeNppw8c7d41HlTIymuaKG1kRO+zas
LGoi/HrKALM1kYlTlnOYStRyBvVTw6tu08+2LMNqGqhlJFZGUmMSyBsaUbAUzk2W2zX9v63r6J1V
6puXlpOFbBsSeW/M2amcoDhT+0R5u1ANpoHs0JK/VXCNjYpRIHPuTmMAhrlUPo6NVD98WxTCcFgZ
mAgcRVMSE7071Y39CRagBEf26Gf0ZJdmnBxwmzkkTUJuPBvutjn0Zvpzm3HkjDLbQUK4fQFYbX6e
AYMRbb7o0vcsghRX4Kas6OhKpXyKqWuWDuLJWY8QpEuw7EE/LvNLxrKgf9RB+NaszkGSlUe8peP4
wqktfa0kZnhiXh4Y+ZOeFAPM4dlq6dN3bZPZz8kaZ8VN6kJ3P7acx9xHtZb0LpN9Bmrnvnofl3gO
NAfTaBIyv/13J129dNuYcTNijMoWV46pvKJmQSL78+Z03jzL41klTkQTj2RVD3JeD8cBTxtiidKF
yqN0xy1vrfMyebMRvImEUvpb7vTyoE/+oZSubS/t2RyhukBdpEtVB557OQjqa1zqTyWx0+VrbcIo
G0IaavNCPqkNUTndqfVoYxEpjQ0MY/lxcLCP62kpfRQxkVfZNefBM9ipDiZEH+oStXlel7JZ75Mg
TtGHheyLmowanYi5UraCw69nTqSaH6gdO0doxcJFhLXc7U3/bJG3aKjwi1Oky6mR0jOpNXrb5heP
gU0d5Iv13jnoNsiCxDo9P27mZZxBUueixkDm4slEgQI0qznvY8TVzke1lEEmls66bRqu5s6daqDo
8BGRF0xKt1/2nfyDw3nUEZHaQ6qmctvT9zqzJOZFvqn1CBdwuN/oO22JYUbQGT3rO2n8SM+gekxo
m8ntRzS1/PKKRUzkgdx+Ns8GAeKzYBgymuVM5IlaiF3kArztWISlEA69vXTGpCMsjmQfoGrmdqnn
pVdjtyydpHjBIn1rfXbHBZj95bww7gIHmtMALqnnRZ653mGbejVzhtnicnQLuRLQGpQ1j5qgLnUg
fUQVYgDRhEYhUlb6zTegQIw/QatLJOe6Iy5aNrJJCS3UfdtMUNvNVsY+Ae2en9u0sVxu3IlcUbZK
5ajwhHceCJwnkOATBla8CsqfBo8eQ2tA8XtmO7RnmoO95uPQXkRp1VnDAWqMKIor2p9+056Mjrgr
5tGBO88gK92Sh/8Evisnddzw6OaMV3mZSNfhCFsUif2AIgGeUJhbBS7ei20mtsmDLXJH5WeOY1mV
4tG3knpXVEXdv3WFIWBUWa1dEmHt6OPiTUfDWCQDTIcNyZVRM3QxBtIL8lNDRwEvp+cF5eOje95y
tKKTGy2SLtR8MQdQaYk866w3TyMlsfyp4AjlBYSOICuA+jwNi5Ahcq10hctUmxdTMhf7tCX9tAwS
FbVvFGvlJaEGuUPUF+g5oMldCdC+fLT1LImze32VXueSwXOxHzWOlHtkB4Qw3RGKwdF0H1vJ7OX7
LRhh83IFPuAK81MG7KgIkN2e3+TtMVYvdJWMPcHhcarNK5oguIeieekMtFQHQRrMuOwZn0s1wFbp
kMoq739aap7VfyPy5Px4neVqcSwEj3YeIDUqD67XpVwr3SZs3IHydvYwz64tHVnKE5cqBQR8FKkf
3C4gQYZSKudQZvLXxNDKNzSLEjlYS2dPbrN1e8aAdlsusZbBygFF2WXoA4Eg8bgkZ8ruYAcTdutN
JrHNoTeZEINPKaPbHHsb/mEjvmkd4FHsSgp2uulyapwD3GbL1jm6POY5zCrrTlD0kY5XZTgjMAWz
BfP3YlGu8LbyrBho0c+EEsjSQI9iBn49gkkuUeVCZCLBpKc6Atc2YzXWCLpH1EXHGVVi2e9VGb1J
CzF5Eid0OWpWSlrxT6QdaVjcCUPlSzUULXwwZZNROyI563Lz1rBd8Ak207TTlXJYvRAGxBwyW+zc
bF/z3DnzBlRpSxOm5QYqRaZol46HbHtm2tqUg3jEPJJ300ct+PyTH0TMGE4p9qyzObyiHKMqk6+N
EpH5hS5fsu26wv6WbwriAvkazlEv3159YjlxwqCD46Hv55YghHKn9jZa6VJrsdCMnA6epa+VQLZo
ZYBRt2dmO3lA+z8fQDowkJfbsp8qHuYmsiRYQhptt2PSAse3M/YV5mLmH+pEGotO6tOIvpbOabXJ
b+80gXDqu3Mmzo6NIu4thkf+DHtcBPblqKgA24KtKb85X17yA7b4sFKJEDa1jqfkDf5iyVV3m7Ha
C7k+LbZZfiIEkNVGR4DHVm4525KNEkmu7YMOxA0JpzKFF8RO818KLImgwa5PiK4IZr+sz9X3pg7U
aovopOskNVj5DgPIMr6MutDqkQtQKHKN1C+ZShakoC+m8tv/vJtKORm3nbz5uj3TbwoRgFNCrR3k
COz3gzSiIkRkq17o4g2aGy5rgHIz1AG5VXUYM9mijU/LiRj47VlX98HqfXnTlbap9WPp4VXq6liV
3NtGvjn9A4Vg2P6L9oG8RZtGC/Gs3KCNzkl8Mhd8O3ZAW6iXoulwTmXHn4xwpeCA5CMf10qZ4hMl
/23BqVNBodvU+Go/VXTKa9XXMy2ATXCpZIQJZBxu0ab1UhIeYg7ko672AVc1NOhRnkO91lUKljqr
kddeX2aJi5AXUwpWlDscHaFcagNsDlzv2BTyJLal2I2GJ/soAL8kW2NtgSrAV6W9AUN4HGZ5MxaW
aH6YoIPNT9lo5BtLYjv0rg5qCT6Egu0Pym0/kDTCz5THNflZzjXMVi2OwYRYby+pvgjj+miKOyQ3
SmStaAwkysjFX4lTVNMmtnw6mDuH7qBH7gLbDfeGw6jkD2x4g1LjsYWqcAZzTrMplTyq2N22bsI5
qTJt5d9qEgKkKMOUsBQtOdV9Q1eDB8Y9t0aUDnGDqKgqqjurg0tV6cd2LaWQmVop8mwYa3qjlDeR
dmWoHC/Id5x/NmXMti8wajt3y9Szvl07LSEXnrXt3G7Z3jhVa85IQvgeG65hU4Og+JDSVVU+RXir
edPzhiO/x0Imb69qd+lpfW6TqT10CwLQ63ysKPDyTls7iKPJkN+BqtHXadfoc2BQ9cjjjMhaKVhT
pTYzBSm72Zxv1urXi+Ry6TCIkP5KPRyWblnGGsjb5c6k+nOOlcmaOI8MHnOlUWQjXyTYOSaU6Xnj
bGxUC3Shcn1XRwFfrfLbpcZHIbfzhC4Wd91zz2J+b44Sc771aSe69s5VEZaGSS3v7DdIzqaI3CSi
2wJE1oGsS1T/Sx2AtBnhwC0hN4R+Hxk4T8LfNpGyM6UT+SeV4q9pC4jWzi+dEiWiM5KXqLNyDJgV
8z1kq9UBjri0cP/06SohEWcxWetvB3zpiuaP/NT5KD0irymnRPU4bC1M8hwXOFLkBOBhLc+at63l
UsdZ75nH2Zz1Y+Jqcj/c9HvqQVY0aZLcei4eBCZ5T5QbkDrRQTJvaV13Um9Ki+O6uy1ZvgUelLFc
7osGtLsfKsUqVHUpnt3sPtvuqAJhtoSEjdqWNhxTjAM6xrUdr4y6pFY54nZrRyJxtFjKPrd1z5uE
1BhuqKpGMcp+6lrPNVqM35K3fOunCA51sqxsR/mqbkcly51k2SBUEsy2WG08q83rUKnKTTi+RIIl
iFsoqEy9l/wLgrksv2MjxV9WU2We02QhrUl7geH4ST9DUolyekzbp+2CNOCAucllmSzLLxS7y6y3
J+D+vrHs6dFJsHaBlIj3Uql6XXn45/Ipwha5Wzx19Ma41RbYPr4VL7EM3VDietUW2NSa6iXyMlr/
HEobW5YZre5KwA8ee/lTvbKSCu5N5tw0LGVs1N3ZZLP51uiXrnxdZ23lo7AVJqNCxayqkkKEe25e
YfiTP1P3B/5Cp8qazX6hER3qMRHrM6DFO2ULiVbIW+bF5PQepeN2ltw05ao+MM5H/GFAThgfksaw
+/wDy50szIEuy0fA1215S42FwQjNUFJEfbLp6Vk1yAHOTYukwJzDH+yx7tGVUOiCzdtt27KIrnNi
6ESI3E0u7psMfXspvBiQ37eAni5v3yZ4jhRYo1PS0LZKFo83M7c6+uVbA0JRtDZ9eTB38XAo/R7P
H3Oncym6tZw31b0053ILE1X1+YpcM6nmYaVElxtBYMK9YOs7MVXdMj5rCU1eTpR+ZRjz1WqQ60La
hFsWw3pbI/ufnTvsYrDnZK90jeoieZ9bnRrq6OWVmT31Oeoa95SY7uj4WJyMeCBnyIOpHDp0kYdh
l7n90rzHZi3GeY+Dcc3vOGobxd6tyRgePnfgSmx/b2J4gSfrrKvlHeqI5tBpHb3a3ctulHHbZWC9
rscGUVRyCgpO4g9LMg7WZbVUoniueIx+OBpj3efCHYLxCGx3Za6ZlYtLOx7p1JWYmuGLXjetuMMV
F5WnaOTzoaKyUHSLExAobXEOQBDsEz2/ZHiYW56tY2lGi36qhT6t1yZUmH0uMhNFvTA96oKY5Re5
iR2IJexxeQ97fZrRf1ldMl21zugKOjWc74ybaq2qCYNXnblH4DYB9B9zncS1nxar3h7tLuh7hiU+
AWjp0S4mjTCmVGjDreblc7Hs0Oai6A9TRoCzFjpVNOUWMCm9sjymtRqQwN2wttOC1MnPupFUMoRl
9rwTKVE/WZgSLIV+O2F9cPc6r4GFod7WnZsImbEpQi3JRy+4ghSV9m5ojYY+r/uRmdV0Xwi3bF+F
U6FqCcbEma5xkQ7iCMnXrIiiK/SLFBwFaGfcLvd17Hv1ZUPH074Nik5o144AhPnmsyjXb7Xuuhk9
UA2P+ku5onfKD8kwj/YYdsjMazrD0A6+ucXEzIkexmdsKIyvQmdDbp3VzTwiUlLvsHEnPb1Gd03D
afAs8eKslFfS4jbTbdtSc1Tj0DPiWLtBGWO6D4hkuDJhaweLsAioyJlFwfpnCJUupWNfxBJ3uoQl
blLoDWpZ1hCxsK5u4u+tUFYlvnIhpFg3xs8+nXYOB6pEErG0BJ4UfsZU2UoKzK7U1DPu9fxWyYnV
D8nU/JLVb2RzVj/FMFaP70SoElOdbZaRldbk84bxHkTLXomUtw1HtTzViDSyzOa8NsPX4mH1UNLr
u0HQykb/D/qEpBhzXZ1P0di0un8/22ul+Ye8NxhepKknj0irgdLvvSMmSiAjPhei/z6zyeJoNhpW
tw7vhfjY135UfUv73I2+T0TEQw3WR7187IvehivRSW+j+rbL1nc6/5JS16fLlNJhdgq9NxkGdcWz
x062HATdxcGH86jFs7WHSyv7E7li5KTnqiTmS5poOAinTqsbZ8hq/7TMPdLMSDeJ3LtvjCEu8Pky
jSYOZ3A4TnTkExtTR0mB+/betapo/TJQeBBK5iKkHHc4w+gXHKw+xxnyahZmZmgn0RUpdLgnr+PH
e80FUh8jGK+TdmD50/BSLokIoGGnaUxq5a6pR/DUc6k79WFom7YJEU2ZGlY28kjv6jloED8tU5xR
Ajh+fkwpi45OPyXFKegX5EnwALwA4Xpifsh1rdHvOhxW+9FpZkZGRfE1x7z6DL07vxCmP7yx+fT1
3lv15RAFToR3Z0n4Rwsv6a9pIoK8b8d6eh9TenAXnOvEU0IX867MRuvKz8bxMEwBL2JPf9n+XhNf
XO07kinbUzIW81trIykL/dWc0t3UDfW3Jq7hsyxogPa4ur0PLWbla0Co9g0QD6sK1ylLlqPplM2d
68zZN+TizT2rW8FdzuyEplxpfUrqVrvwItZ5HKPLeGEWxoQXm0O2/oIsmlWtqEX/mVo+vuq4+UUb
RmKwvH2M1vPSpPv9HefFfAWNNUH10Qb4VRhBcPHyujO/MYLInVuTY14F/XvKjF3CQLsJ2zalQ264
o3uKPSq9MGWs5V46zprmmFz8OEMMZnbf1qpEgRSbrgUtjfkdOooCCMliYsQyM725JTuBaXHlFWa+
zzggMbdrxKVXptY+M6zpJoti44uvC+8F6lD6lib5cIXy0bqfZoOnLHCjY1CbOvqlwr4ypy73dz19
+zk09ai9ArUhvrK3sTOMmJa+aoZdHZOY946j3qcB5f2XiPMQcdRT9lDpQXnszT44OY4+Hy1r1l/M
0kyeo9Rxd06Qp8dJW6OnJEO7401mwSR2MOcdSJfmrrItltRUS8Y9CruyOVmll36fhWZ86PwumQ/5
qLdvaF9nb4+ykQagnWhjHdZ5zMoSQbHcNS0+SMKXYGcVWl7f+f3cdgd9MMtyPwaVhdBUT8cTNvHp
NQs4i+2ruNN3ph2NCENm+zqDzHzrsMdfr/GAbjBZnA9G1RTHIYtIjgfVfwnuLkYT2U9TdFl23RAf
WJfEB39Y4htor51/qKngHqc4nb6bdR9zeht9JvJWVnftni9ifbBk7OmDPpNLxCQ68/VdDRL5ln8W
02ocrcdm7Mu3QoMx/THzRyK/+RtHX84HfqTsma+VplfRha6N7vApWBAzObf+NHs4Cjl+r4H70fG5
Q3O+k38kjU8Q1BH0IlhngIrJSRsSc6BfIyLDOqwLrWB8ln053+OHyvtbc8JCcok8pzYu6aPlxrdl
IYgg2/nB5DvPMT6LbAg9g7eNtcWkZdzvZ/Kzy3tdN0toSShGYfaX+3zR3GC1sACSoZfdpyQCoCTq
OdFQD14B/2F/L9pl2pdVNHi3s57pTKKFrus30xIz2q1GfKwnc0nXBwF6xAv13Oke0izA406OgZkE
LQJFJGlhpjNgv1iw04ldXTAr2hN20mOYGeJGv+QxKKyHbCic9W/zDH/VCUNUgdJh0V7wEKmQef0b
VQ0IyWI4WZJeWGfL4nZA7Nnhtpya/3qb/1f8Lh6UwL/713/z32+ipi8UJ/1v//mvj6Lkf/8t/86/
/8yvf+Nft+lbKzqUCf/jnzq9i7vX8r37/Q/98pP517dPt3/tX3/5j0PVp/3yOLy3y9M7sQj9+VPw
PeSf/L/9zX+8n3/Kx6V+//OPNzKve/nT4lRUf2y/dfn9zz8MH+TUf/3152+/Kb/An3/cvU//eHl/
LV6r7//xt95fu/7PPzTDc/9p6I4O5Y8BKGJuABEoBvktw3X+6YNnoMzRcQDbFvyjSrR9wt8yg38C
yrCw2yCklKaSP/7RCTwL/JZj/hOSBH/DM0HUAEzx//j5+X65j//nvv6jGsoHkVZ99+cf7m9wDt81
DLhZPMoeBCYIRpJf8RdIUMsgjpphMr+5k9224eJVTnnw3a56jun93sYOg599rOc927QzO3oYtdFy
OQAbYb1IbSwr9O3Gz92ytl9jjqYE7nV1/rWYJwexuQ9MRA6+UGGlQ/JjLYuI13Zw+s8AlZavK/S0
o5W5xkNqeGMVTr1GVg3qlyHU5kBvwsUdCi9cShrMYdfVrN5u1n8bPGIM3V4PrgtcMO4OZWn/PehN
E89q13+3fJz4SIK76A7mM/ttp4PTQTzVz1FYLr57F2E9/eg3/viF44rXhVrZpjBFS2cSnFcay2Vu
XQ8EU2eCOVVqBz625oVU3L0txnjcxaYZVTsnr4N5V5Nm8KWKmKPthhwJE3LWib2r9rrk64DvkinP
vJKXiGHu02TWDNLRf7Yh6jNjwBAN/vP4l0dwu8V/vaXyiforxoZbKjdkG/+9YcH/tn/jf+C3zvvc
1/RvvhOZz7GrkZzHJL1+NgxKX1yFiJtDJ7b9D1TtVRmm+TK8l5wPj1DcW4dka7clQtdPjY/clOC4
ZpH9lYbUWJwcRq7frDmqX4uWniGjXjsmNkqPKY/ph60PxiCWu8TIqguhYeD4n7/Zb2QTSCYuDgTX
Zwzu8rCibPj1Ya2hgGB4KsuvTh2lZugvxfRpBJmKAq1Cj0eY0VA8VmPcf9GkGItjUR89FV5Va6Aa
SvdjgjD7s+lV/hou2Rp/6sW03IkKBy+VfFR8+JuP+yuejo/rwzg1AsuUtFOT9/zXj5sT+eOTnZu/
pEWxvqZBE1GG8Vje+l6JSdF322zcOTbpBsg88/HCwcCZMM83rRe99YS+i1ZGLyF4ifbmbz7ar6+9
/GiUWfAfXTfgf/b5Sv/ltfdhYjiJ7VcvTewGnJYBP32WHIuXoF2nAmRK3t6uNVwYioJueGzcPtYp
G8cW8b9j2NM+oGHCmRvZyuvgCnEb04p6mQud8tUTSZKSXFzMr6wQdh/+zWf/9fk+f3YZbeE4tsVD
wL7362Ute/oKs6M1L/FkdOAaJzQ/VPXOW11b7YfUQvaJmNuyEVCtQ/uGwHW1SZvr8+8I/8xX1qS2
CwMXD6UvIp6SMiiE/f/xIQPDNB1eQRsppf7bo5qSLENopd29dOiNOKtWK1aFuWkRukIRxLi3QEoM
F3jnTRg5Ir5qY22R0mNd+xosY/KV4nd4z23XIqaFKSozVX+Y4r/5mNZ/PqI0+NiUbKhbnge67tdr
Sffd0+gETC/kFPl+6PfmOB9db2huqxmSFAKsOY4Oc4G5MiwSXfvkZsX4Wbh5RC5sJ8QnJnX2FIpg
mr5gxPAvG5F4D3nstd9cVDw3JFpwQGB51YfrXO8xNTR1vYY1Bl3jwsyn9GrOcDa40Oov1sVv7mhl
W34YkOwNgKPS9bfJ8wv3gNMPsw52N6u9oHdnZfu/eah+9VzJhwr+Fq8qdAdZVOm/1VJo1HI0uPr6
0jZT9YK2Ef8l6lMdCblcI6cuM7LdjGILW8roGvdoEL0PXRoUL91k6l+mdabNVHRG9Jgvu//Xz4bQ
E2Aqnw0qHR/tN1AiP7okciBzX2rHHU9DzOgcGdGA7cvBx/Sharz+lnlB9ald7PWL4efWRTzW3Rd0
OZrYI/7VfxBPMjzajdsuf/ME/ZbVy4ULYNVxwjW4cqTf/s7Lo/UnujhIohdrzvuTSIDmh7hRHHuf
j4H/gW8Uf09rN/8yxBJpTOFQFxTXTf65s4L5k+aI9Hvfl+TGJMwk/mYvNP7j+cY7jIsOcy6BTdRZ
v126fizdbB7i6tVG1IFkIYK5ONC1RszXtgkLX+cRF28Rs/5ojhxMQEfgDw3hqE53pO5wDpgIkU/D
4O9Ye/qvRm7KPkzUug/f1UGFE+i/79JWnSAqsgv7dRRMe8IMmVIHNb1h7o7sY5jxGhidfYK4BfAB
YWBeP8asyPFlrFdFd5iIiROnVtPJHne7MbGOltGN7o4I13lgMKdH8O8nzuih0U7tuzMBAtqhYO+y
kJqqfgoCJ3szQFyFE0Gd5pXVNPQBnK7p2RXdvriAHNFe0JQdP5oDRrUwdZhgnpB/4YeiFe7fM5XS
X3xKpoEBTde8JX2xxPtggv4eLlpsfxvBGL5nptt7u0lr3TuEUta3hMvsXcDdInU+SthUCq1Y+qPv
CrP66lVuQn0Y1Bhq3cH1aT8Gzb2md427G4zWA8i+OrTJyiw2WH+wETLyYVz1YDLgwHc2DRR4PhT4
MMII/FWkeEQxXWnVfLCrfniKimVe8GqYhQtdJnbIykqm0Q6tMm2mHfkqHfqzqhk+VmIYbrEUZa+F
V7h3DVbhy6Gylu9+Yetc6jhuC7yMFSY1b4RAsB+YALo7QRCefs3hsNRusClg1eFxN4MPGZLp/Bj7
rQEQw7DxQcxuHH8C61O+OCTcHas1WD9liWtZIT2Q7M2rg9YKR7PraGsZ7cfSq5dXkyZJuStrY7J3
WVD2YueYJVWqG2EC2Ucu3prQQqV/X2KMvvGIJ3mzbDcimThohvvEwSfZGp31mjbVFFwYZpXekmk4
OUxsFnYk00qqNzBZeR6OMc/vzpkT/4ZeitWEfd9j3o0Q0O79GKPDJWkL9TNJHuTLl5VvF7Q/QHkh
72uiH3aPBCr0iGI6wdfXn/1KtkqiJBpqzLZieirxRY9hFMzk6HT1al3HhlfeWTGsktCc6+zKjCCO
hDghi29+Gwxs7/2KiTJjytLuufbpl7lczAfKfhs5btDn95U9abcJs3egXEWU2WGFoOQRolpzvZqr
mxFKNSTLLRQd61bPMueH1TDRpCqPRIlBa2oAjyWJf72KDpwYnUtaBx6JaHep6wmK4Rw9yp7ZZPVx
nNd82PWdy8DZBxcVXVC0VccV1+ebtY7OFSOWwcB+PdpemA9N8QCE1vmSzVqEqmrJkyucDj44KKRC
oR53Qb2DntA8EaXEljcK4TAHwVL6Uka+/0r0i3XV1Tav4mDgO8ZXYMdkjObTU6Y584AOnHcvNIzI
eOV7xsx5fU5Mo23X7WXWukV/5CoapMTI9kqIT3IkManK3htMmg9FFRsPVKEz7r4+Gn6YRQ2ULYst
4sL6YfIO6dBU5hOa/cA5eRVjzVMMLK6/S6a1/VHVdlqF2RzMXx19Xa9pj6ExH4OY78GjHX3P59yM
KRuW2g4bYUos2lj05KWiLKX2qqcBTuUwH6G/edqtposGU2AVdF3Y4Jf6BNpNn3ZFAPSmR4bgFFjF
TKxwDZvQekUcldFzTEyqi7E1aHDmmu7D6bRRcoSJXenvWi2qL9lSuC8yEuDFzYT44MHvfcmNZnhL
Il2/7dZlutOMkhgEgBuEdjq+6e8sDBQf2jZ3eDSwg35GOx/c8Jryri2d0X0ullHriOiY+8vIKuJ3
F0Xe8ww9kWlXZjRvyLdpYcbpnN0PWpZ9phGWWTuJIbC44+36NPu69zobmXHZtFmf7d2gal6WwnN+
cLAeryOOaBhtYAxcGbSPltDTnPYdknPX7axIRMTdOBDdduvSz0dyw7Mbly623NJ8j85tMlXTrsaO
+qnXjO4jjAHyeuq0HoddHA0m4yQc5AuTEK95Mt3J/5F3XfYRk7+GKcCM2oeGCZkIucdUdrlncxgs
YrN+absm5nxsCPvoTbFF47/ROB0X7gTXjI/oX7Wt7vArHuq/3dTatK+ZG+T/m7kzWW4c2bLtDxWu
AY5+yk4UG/X9BKZQhNB37ui/vhbj1bupYIUkuxzVINMsTSmKBB2O4+fsvXa6CKh8n4C5+k8ibUgd
HlJDf21bF5W8KVz5AhRSvHV+HV/rHD8efVYPs9CqDErkvX1yHelBv3faUuPcVtJh5ZmmpcOcs2L1
4+BajuZ26bHHWFkdP5ZD6+5KzHWPo6/aW80n4G7mTt70i3YyMG86+Natb6MbXdg8Y9kEOmYRS9Lj
0x8JY7TnTBT13hw0mpZ1aGnR3GI8KWZ5k7UYbzjPPSI8NJ5quj2vGjKNn9U4NQ8AM+JqjqQ8vrTL
stvy7RmProVnh0fNYO3U6OKZLSMSzXCPxPFb3xvTuCgSW9t4QEyCVUuWUrXuSa0aV0NQZk9Wlibv
IUbcqzbJuwvNbGEDpRCxkMHHgWfOmU1maPbpEu818F93KFDGPW55n1bmUKqV5kPEXjSMtS/aRh8u
vd5EFhdZY/gghJlWM1TYGClhoMbBMq1d1LhlkpbZgqmA+RJafvo2RXl/OwZNly7sHAHAYdFV14E5
rSXT5WWsj/cONdy8SLVmGTX6fUpEPPM6IETTrEZ5cN7lfjOxK6PyB9nU4OUGevc+DMGCWdmNYZb5
r8EXMRPkSZtJKlm/rC8JNwoVIHtEFzOMvhySUHD7asEDprvFSeLsVVEYt1IfjUvOyw7zllLlNxQQ
Lmb7KNV2PulkcAKZq+xD1ZRvJrG0rzFpY6/+5HaPNdv01qqs/CahmkC8jBbmvO2L9jLxPRxStMSI
0vQZDGQz7KyVWBiqMN7cOuXBbLTI2Va+jDHp2KGZX2C/RK7SVS4bPWLd65YgNwYnXtX6MzJyzEci
KMWDaDhHzy28hLOWafU4F6KDeNkT8nE3lIW7L+jG7b08scJlU0YjOBi/UJdqqKZyRVnnmitSTIk2
NUI5PpW6NCoqPUz6lNP8d16ZL3mfGuEM6gj8VUJntG4mMwW+u5vy6tWC/5ue4SNrHkt90iX0Rl+u
gjH1g21Fo/EOOUwlSR0uxYXQk2Kvay2tKgxj/uNBznw9cdaWeB2t5EWDNVHNOsRg1bzGtYRV1u1k
80zbXHs2sQwYF5kyJy4b8L6evFOtmw5hpFkfLpqI8oE+WavaeZlZyRP++RyzD92fhtIxFo8aHGb3
Vgv18cZUeY7Zu2oOuYMc01DUa/rgOnPRyZH2ScbU+JGQzMSgQyibB+lgZGmhPKVhjP0G25xahX4v
gURUMiVpLG/ounTY8cMFRqD8CnYFKbM5KBp2UKAv3On48DOSoylQ5gOWCxReom2tnONxxQ84J6be
LJuI9N1zWSYb3UKuXnkK8TknSC4hOhorSS7J2EwhsVSUM/O07/ilyukya0ml0WGlJm7xGs8IVxQQ
cnAeirDL5mYD1eCyG4fcn1tSJeekbWtk5tlSe28n8gsxyDnO+VBMOOy6MD1Tg+nqi5y25HsrmRPO
AP23P42AqpkmR2ykZ4QTGsYq6DTX2Ksmit6mvstZdt4YDgumZsVNGdkcI2Kbs/ZVrISOENWEXbEo
zJiwTMzKbrCxtBTne8SZ4qXWeDo7HubqpU5sU450KgzffEgJFfL61rnotb6/pT+UOjOoqumtUrHh
z+kh1VvKu6DYdvzxYU3UYM43xU77ErMdXUxxRwUofRkG6yy1w0dvCCgRC0uM04VlJpl5Rijl5J6X
tpEF85RjcUtb17SDrRQB7gfTLfUHajnXnFNrJ+GWssislllf1NWqTYuuXxUxZOR5QExLfOH2dXUB
BMPTF9qEWOy89iYkzmIqG2fOEo0eID7Ix77U/fop7emML9rcRx6tDY0Ue9IxC21RlMIe1900hMN2
DAZNu9AKPbE3OfOou35s4yvdiVC49K2TEJQ6+OQaTjnRwirz29vEMLQNmOJGgSQ0CyCxDAhYD1b0
Ho1FDgcNWdCT5tj+s6cVdE7w+NN5H0cfCmOqx+lFNR0oKpCxglvEAnS7ERB3VLOOF2wb7uKLQlbp
ddApetUsd3AH6CKwwPS6+zL1esZuxpZfzMoqQSDUGN6rnjG65cFPZOqKmskBSOSgionNpL7GeWY8
pHasG9CpJAWYmRblpRuHsAGasC3vDjnA6MisTGzG0k+o5bOSV2s8CDw773C8BBoZXfp0nq+TzrK3
ZpIgGaHYaR+kFPQi+7Ienk1YDjfNYLfG/L9UCKgfmWD3UiEEq2dRDAgDAd5QlbP/irIpHV1llS9G
2qeXZdoOagn5OHjIclH+ysl3Y3bz7xHP3/rrf57caWzSUrdorwP2pnWHBuHPnplXxJU1lI3/4uKf
Awij51sIfdXSLSdvgwdNW4y16ohg9CdwqTx2c07NO3x81ko0brsUieWdtTwG1kHotBuQN8PG0St1
FvP1zU03aNd1zlRCqlA7lBEgaGTPINXzHDbrZtqVgeZ/0//6PSv8h+t1+FBw3TzHIhAI/D7DpT8/
VCzzJkC9IV9pvamtNTTDBOZiAlgTsHW91WnuPjBDs6AxmcwF8ny8kgf2SwKu5rUBnfFAc6p80xNj
uCrAzj/FgdKvSzto7zUeQNNMyQjeFjCLjJXidfB1QuYM9GVwkcxQ2jGZ+Pp78g+9naOPhILUBETs
EoVBo+nPj1QkscNJxi1ek5gqfGlgRm1BzJqotByjLOfYOaczsFq45Tl0aOk8dVR0zTQ3gdoArOAu
ZQZPBD136y/OlNx8UeROr3YU1+S+TGF5z9HX3KRmnOw1mDJM+LXI3ikl8gefKiqf6XDLIa10nr0r
DXLx5hpDm3wGN8K9l2qY7kfkHTShAtHWS5P9/4eB4P9XVxiRSbqF5+zR+BPGjY/Pvhdm15KuqcV5
sEwcikvPSLqnTjKDuQ0sJ7tDJRJf+HRdx1mc1NlBABOYIDSnivbSgIlqVrVTO3HcrBWPuszUtkle
0zRoK4RqMxERTMIZQhvfCWmyn1XQGtdj31Wv8PrFndbJGM52YO66sdef7WLg8GeFenJHI624cCw7
elc0kV5cQ3O17cBM+gkzTbKxa6ndVloRXQSlPMz5RbczXW06ixK/eHLgQT27ti5vTVuvr6ly7OvK
iC16UTFkoNmBGsWxMY22Go/yaycuwIIPbTDtldAGsoATpluO3mZrAor1ewaGchP0HXZHAyfPmY00
5DkE7s/8Xmp+u/x6jf3G3X1cY4LBjmD6bjHGZaEdZrgfx6c5kJwiyAPrFW0qIJEmMCIx04hI3eUd
CXgLegPpC1p9KuvRRsw34/Y+eKjDJtm0Pu4KtB/yoJUMrasUeQJM+SSnuTwRdkJevfajRshJOZ1b
1ZWR8Ywc0D1ri9TV2x8jx977ZKzTK5NhSTrDhCPGGVok5VHDWcPOmXKQH9RpwOfybkQOpAU3/hio
nxyM8mvLlM6znejRQy1S5rJ9VeQ0FLLhMB7Uev9lwN52zepxN72Gr2omg9R/ZNgHRgX17KPAxH4x
tZA/5gPKjx3oR54uw2i2D+PkjbTG7NRdO6QxBguDzsIy9b0pWU514+x0MFMPinnwg+al+ZoNPL/S
rVLdBH5RyNVUg/b8z9robHE+egkSVMjoIQGCRIY/vys7MXAJMaF9NQOPxAupZEzUSkQn0a4z0G9F
TL1BIyQvHiqnytbAvQThe+7gXUm7rS951Iy7ssqCp3Gq5fBdq/qww/6zlJjBc15EygHh0hbC9cWh
lf1hJDcG42EyJNxn5MfiR+1P+q3RuMa77EDhzAziCC56r+nweIuxfmKCbT/DzC5uVe2Jn2XSKfOb
DfQIvPn7HXEmJSqR2ArGhPbRTESDOUzAaWs9p70XJAx70eJQwlo1nTcj48mgdc2h0edXL21lVRUC
tDx7bQOnuaERh9Svh1bx3eTyz6fv4U0BxmNkaQkf+CUZF39epnh0Q/ReXfPsa2F4qYnIqJYmRtJH
8jq5v/Asm9NCwIS/UQ1AniWIgPFHxQMmnHWYV/Zow9mpOyq1bWIK9RoNONXnZB5xVvp6czD/TLtj
/HcIbzsMWg3TJG/kN+fvwzfaFhSxXeYEPxqAfy1ELdK2594ow2wTKc5xswKv+W2EzOmZ2V+/Lfoh
eHfMjuBNUsgvCUConoCZ0rUazeBHwmD/WYyJ2GW93dGaYuR9DsMivE4Mpe2d0ao5MpiWT9h1VDX3
MQS451GPHWcmgfvRdkuVfiXNTLukABxDTGDt+IKEOzj7+nPb3p9pWHzwQ5+M0SRTZv7x9KMKyW2G
QXpm376aWqrSmQic+hrfTNYt+Mt8+EE50IL1JsjOzBhlwiLSMvFY93qdzmqdzzpZaM9gl0FPhZUk
IOvQFWyuZaqqX+R8VYSkNZ27N5tukmTyKFXOfQYI7GG9hT5cswLtOtMjZ5yFVZtv7U5mj1jT6ceZ
6ZXWmuVuCjEjXOh0jB+6rmRWRq8iXZFWn1fXQ8swnyRtU9uhrLNgRSSuEjTBoNDOlFdN+6I383Rj
xDJCgW/Ld086kpN+YugPsk+9cSkq2oXz1mypUYdac6m9B4Qhc9U2ICf7XnSkgmmcWWNkP6gPJjd5
SFyve0gxOAVgPSKliN6Kgxs5+NHbQAnun09DZT2MbZUsc6fqzFu8huFPonyMB0VY9QbGrPEaOLa8
6hjl/7B8Osqzwc3tZwDreMFwM2Qzv0oEvWZ8HnPNsvuzCMTTVSt51Mc6XFWG4bH9w2v0tl9Rt/nR
2aib2jgbaZwHy7rXcmPt+QM8R8OuI3mfeLn3wpxMIZZF9G/vS2LDIoybk3YVdeSi4HEdIvtyapSh
X3sNn3mmZQfV9HmFrBZIa2NblGECkTzd36EPrXej5beBeOeOgegOuO8iGDv3rJ3M7tXswwYpT4UF
d07DziAI3BqR5Be6aJYVPIF6jlgp2dOiVb/yeHKhlqgaZFqAoHlhYdO6jIwJVT/euiuFzOxXj4R0
TZiBgEuHulls0XfG5w2lSrm0G2RVkBVxRSxSqFEOE+g6DbloTIDWIwXwbRON2l5BpUwWcnCDdBk6
sjaosexpmJlyMp/6anI2WY4ufFMHJd2ZgBSnbqlN6eRdYVExnnU0/L+yEuzkcmR0eiP0MIoHBiRd
/toNmtkgQQqzsyxWw3PgDWCd6i5L54w2ybAvCAlJm6F/d6xw2nQg/JFcFQZXCRxUsHMzw7mqx2H4
FeqRrc35QcUB09O01zjDT3yoNbpzrS1JFKHijLHvB8YmLrvyXW/T5h0+Ci2MeGC2uFETItsZhmb4
wzWD0noOPXPMlkj0ZLlnUwjO6JExOwBO7iUL067Rj+BWsRA6TA3nWgNz137wBMKCJh27i8keqIBE
qtXmAi0VA4JUr+RwFWSVdmbkg/nG43y4ZLAhYWv5g9fsCjnmt5PWItnJQ4eavIBdydhWIvuZIXhH
KlpwlnlG8J3cMbAZrZkxxiNgV9Wnb2kMZZazsR/TROza2zBVeTRnhQcX0KAQP6dZxpvLVXAYrk+a
AI05li2q0tYtPUgorbiwWQN3FKDjs5Hn5S+b0ERme0Vfj+hHhRvNSzTz106XqK1MHcClVaCpp8yr
6Sw57mSctw3RHDPm4AMPVt27j3spn4s4Q6g7kBxwWw29vuuUTpPNTdQrs81gg5q8btaaXjNtKA6t
u8Qe5A43Sq/NVVhWxqzj672o7ST4BVsrSyBDMzpYelbsbyMfDy66r2Jae5AjAvpCHpViN3jaHgu4
9UzUxfiaMHut582Y5y9973EcQzYURWvDsnKaYZWIg0WTMhxfm6lvGosSicTdCPGjAcyQ6XeJZvBq
RVpcjyNY/dlEC9uZGdFQPlhGf5g9+IdJngfzSZ8zOrIu0fIaw2zKpmJPuxKsqKHV+fYwW72kD5to
xItP9Dr4VzJ3J3+uaZyveNdVoa3couXYSFOwSBdijASUSN0g0CmfTLO6gdkT6zMTb9qDsMEaUxp7
4UOec9Cm2cBiwHFu3Nek4+Bk1aVcqliUAXtlZDdPtWroB1cNU/m5b+eimZdWUTbvSRiocC8kkT9L
KOziYoo4oRD0PdTrRrZRvsV/mT/awnFyaiU67asgr1yK/a4zkzPXTeKlPAya1xVNMXvpx14PwLgg
2m2du4aRrQnJ8Df6QLros1e2ZbAp6I1QmJOmzdWwaG4/e0ITTOjQhb4YPeC0WaTFrj/vkJlbMy+J
i6cDbTSbR/3AgAhhSOdvJs6i2xZvNg8MJ+IYYXErWl5L55aCjcyNhDIkm6dEG8Z7VUnvmpVSvDTO
BIcxxiXw7moUTpEmc6xyeAeqBywjzb2Y/OLKHaFiXbZ4FcYHWVawUCOW8yrx0kCsD5lukrkknS7m
/Fp4V0P/q9dcVTi0Ko+9syGrUbELt8bExIjQpcY1i+G+rJUZzPtKVPUCC3/93AZjBsoxtTprzjNA
01a9ydwbVULo77PAp/8sTDGZjz2zlJqtYTSZtnbFuHOtZNwzv9ffPayiBCa1ChubilUXLpPuYBdu
s8JAbZFhMGLyF5pLOiAAP3wCh/INXY0W72HncpVLdhym8qVeFGfcYkm2MHzLZ/ReaM4abVz+q+Z4
fktaAl5CL+A7Zm1YN4VjDaxbvbLD+YibksC1WulwcpoIvQJmN1CRpshGWl80ZqFIOMyKce9ATLwQ
budM84q8mzu+4cCae0RpX0oahnfQTZIfneqD+6aOMXWYTSWegawH+Y6SAKQyFgb3NqJxfNUGgf4U
k0t16RhRX84phkPMaJV6sHTohYCQ6uHNc/Xhpvf8mNwlXI1z024Ldv4xG3ZBr1lAaSfRPUOpM9MN
HEIUn12cp7RbSWOeo18qwxsPs6o7H5PKEDPcw32xsFTbncV9iXqlMcginIWcT6M7p2n5wvkfOvie
GK2YODHefmXcgUWg1wPLWAL3766akAC/eVpDFpylfDIGsHVnBoteReWTGdlRiOmyTnCZ9TVPD0xN
yUU6Re7ejav+2lBJes9IrCA5x2Qua9PVuVbS73aa5aJqiJVdvbICTTnr3Q4yiE5r56EqmZLPBrb5
AQP20F8C5jCY3GGHi2dpXKGEtnyZbOjiOHsfn1g9h/Yw9PNy5N7umXc+Q4XObjXdGm68tktpYig9
ureNwtDXDmdCPBcW9PkNI8j0vokpEldu2EyS4AgTe6Cil3ItoxhqHlsEla0UxlsAn31PbTndxYMo
V6EM/D00ioLhASDqctMpQjVWeqnctzBO80vN7vVfoRdkzxTN+gVdCnmDgtdaunaS6ahmfPcJofJw
puHbucqMsHq28gr0Zl0m6rqJcQzOWiOYLiAAZk/QWsJndvlo22Zq0hcy11F6Ky91dwN+gp96gBIm
CFptjto4fyd8K19Hrk89SSJASTYQoTv3pe0mj4PIotemDmksjp1IfsJ3czcCXNy6iyK5V840DHgP
h5GSX6jgDb2hz6wkOTycHWZ0yNDpJVz0smOKVrdec5XqU/wzZa7tPI7E+ZFhAlDgUWN764E7NoVO
A07wtAkIFlnhc8XoEtNQVd+c9qz/dejxkON7vkNr2LINwz6cBj+c9sDSEynSJ+KnjUnnvGVowTw0
LnkIWMmesb21YsAe7qLKEzfNaJPDQwN7xcgvILxJH5k0hcPa9PDlKOxyi9Z0mnXnV+baMFvzrJIO
tNdQ0xdxqolVOiViH5pjhXOFhQO9pTgfwQXc9FY/XOdlS2Fc9cbaFS1+1oYVVjhhtCZZKFlUY+LO
nIq2k9uYiL7zOlvadVw98f/JeYXo+PL3gfA/co9cVr+K20b++tXsX6tj58cflpJPTST/B/0htCI+
nI0P/pM//CE3LZMtoqT/n9fkYCj5/Qv/3xri+P9ybEfQOKRzeLCo/9sawg/o39i6Tufu0LumCfI/
1hDP+Bc/YPhAR8ZkxR1+6X+sIZbxL7wcOsdxxKL8Iv2G/8AZIv7sR1HaHtYxUQRHbXOMj2ybykp2
Xt77/jAD+0xpO5BCkl+lnBamK+UHByxVm+ph9hgjrf2hIt70PM/YIxe1E5UvYeDn2bYsqnRDPJWI
rKWIOIS7c3j1Lba30lLRdAOmxk23em50yFbI3ONEr7kCQAqn5+Htw5X/y9jm0Kz6p732z8c5MrgM
ZtY4kFCLXUYK7nMVwydixGg+nfbqRy0yR4qI7bjPdw6TRmtRqyKks6Gs4Jvu4Gfv/qgpWBL2JNQo
8h3YZQjYwUAQ3KKGTfxNgPlnr39YBB82rdxtQXwWab7ziYl6QHhUvMalfXvaxTnaETvpHsIt83yn
SE+5bw2jfK268u7rF//TDfDP93rYjj+886LsSxOOhdgRHgKFLB3yQ/xLQamwimzlysXXf+bQsvrL
8vGOWlky9vWpxpO8A0CA4MSFwx0hBZJmsKIVV+nGDLyueeUOsnYWMnawlqQ+lkr5zePlcF//9Q0c
9TuVrckijDjJa+RdQadgaO+Js9JX5lkTOK126buNRKo0WWhJiITxaDVMMyFy52pCphPvbJaQeeZr
qAFXqTvARJxpuKS9J+T7gfnLpfXW/iKtpupQ7ZW1JLQBmmGy+fr6fbLAji07hvRdqxvKdKfliNXQ
l+gLM7GKb7rCn7360V4FO0LFoUeShNKzG9Ob2gXtF39+2ls/2jkCd0TIZ3Xpju0L7ouplQ9lFQXb
01798JE+rF+mLKKmY+1tbUSI88b2mGtxNrBevn75w/L427o92jh0N4i60k3MHUrlbngL67E3ll3a
9Jo9T92MxAWvDTRrMelxkV8WdeEZF1//5c++k6Mtpan8GPZcnaDA6l2Djmdcd6sxbMPvbonP/sDR
tiIGb8gM5no7180yWJqdJaEQYUE+8Xs/3lmKwILzXrnbJPOcy6qMFKSA/vmkq3MsHsiJPm9p+7vb
gpPAgv08XcdZ8d3s+5NL4x5tFhV4IBmbRrbzM4IZVF2FxkyUQ1x9sxt99vpHIzQ9opAv7CHbMc9V
Z3ok7SdH1f1pe4V7dDdXwqy6sNWzXUF07dJHN33VhWN+2qP04Kn9eMN1RjghKO1cYP8R+AImPjcu
kt7TdiL3cMU+3M6NY7sZZoxi5+MJvyXwIrufpH3z9aI5XIC/3Mzu0c1MX1klZu4NWy52ijDEhFu0
8LvWObPHiCm34ZEncv713xKfPHCOlSCCIE0dJl20a6pKI05btbbDZASv/V6LJr+/a8NBzxXP2t7Q
3tNMl8UhZiwhgQQcuLdGw1hG2ixyGKTCRkimZQBcpicpwRP1jDiLKIQ/gFT1DRAaA0VZu+Nh4kGq
jxyAxZ4j1gLcMwm1z5An2QjuSgZgIAadoqGDYrjeWiRSb80DtkIbvj3IfXKRj7YVG0dp5oEZ2Wqe
eh/0Krx1J3S7X1/Vz26coz3FT1MyIYRjbKNGtJdoeCfkW5kWnvbyzuG7/LD6oN5FgZtIsR3hOZ2b
CC9fyiHrvxnsffLmnaNdZepFWhgEg3DXl7cV3S5Ur1Md599sKkf23n+Xcs7RrlI7Qe01EPx21ohA
eJghFa3oqQLSwZAu4duetcJQi0Z5o9gg0KzOST9KKLSAd1G0TOT3/PTHLB1+dlPjiDfijmDHZZZL
2noDkmNN01RPw8VJX6VztEv50tGUJrJ21zdou20BfhZVeg+W4rTXP9qnTDKpaW3m7a4ifxy/XKzd
ke1Wf7PHGofl/Je95Lei5cNS4TQURrqed1tPR1QC7gRq8zbEELAiP7WOX/28q5sVLEtFPatPqpkf
8lW85eBFE3Jaq21PqxOco00NiUs9AE0Ptok/RUs8aBXK28CV0YnXUfx5T1hlLxlwaP42GUBGk02K
TY74X0Fq3tdf1Ce7snO0YYw8QloGrc0O/m3YPIT4V42FJjuiHNa02K3gvMkwzUXfbMyf3YVHW0jv
tEE59F23zRNV3fnKOfDQsty//frTfPLy9tEW4jHJcWq9nraWz4CmcrT6cgQuctoWYh9tIQyqKp04
znhf1fn9ZKTuWRdiZzrtrR/tH1Ocj7lehsm+i+PHVh+bbS/JBzztxY9u96Bk6AQbPNolLKCdIUW5
caUOD/m0lz+620P8spqJk/Kmp5ewD/t02IEiOvHCHL7rD/d6L+qI1PCScXisPxRiQnhtme6JF+bo
/s3JEsfelUW7MsNZSxzKsB1iMZ346kd3b11pzOicTNxgGo0e00RYGDfLIFyfdtmP7l1cCKE0e5Mi
5+BHRS8UhNq549EvPvF7PbpbQzOsyTqKzW2p+VAWaGhjMB1b5/mk928d3a0IUSM0chGr0o+NqzB1
45see9tpL350swY++z4axmhv2qTFFtFgXnW1m522KK2juzXxI/T5EJP3XqQy4O1mTN++7E7baKyj
2zWyB1cy9gj3SdL6uADsZJu33x4ND1fgLw9P6+hulREifMLwyp1VWFituFCDiwMD7Jh9niBqPYhS
VJwtQ4ro8GfodhEJqad9KUf3shgmZdWWEe673hdz1yWyEelbc9r9YB3dzJ6LW8KMhH6jqwpxj4NZ
PlqCgWXqctrbP7qfkdTnmC6qcA+fD9pvWyQ3DeCf+WmvfnQ7kwzr+v2UhPsW2umZ06UkOhljufz6
1Z3DTfu3r/3oZh6yODUnhBJbKW1h3ek9RySMxjGaNKh1GBEg5ve2P7rrKXd64y1GTnM59G5szawg
yI2Fq6dOt6t10amFnkuoc3EiRwhsJIloL0RveNMKl61LUpAuc5waKbKdbME0Sd/Fkx/ONQntbT0k
gcloMnJ6zkG0HYszHqlqp6u0kPse1BH+Q4KK+plnVCljNdNM2rUR6F360KJFe+9TiZ9H6kraS7iu
3SaohGY/9PTmbzQkEd42Js9tHusToEG76doF6oaoPiPw3Q1XdZ7U2lLatdjVERTdhwzH4rSwGSLp
MJbI9XVCN8kGPCp4WlNDeQyzGTPgz4K0PDChJj9PzkyPJweky6J4BuHs3/Kz8sRt3TzaFlMgW8iu
u2yP4E3Na2ADV5XlqNNukmOxd28mLuPNONxjI73XgK2egUVpTnvgmUfbYgpyC6+rj+QwGKe5E1vl
VQKh97Rt8TBQ+lgJWK2yhrwaMwxgxruXC3Etg2o47fRpHu2KPcLmLkbltLNkk90AmUWKPBRJftpB
wTze+VIbEVMUhnsY1ZCKe8T19B6+Q+F8sqX/JuR8rJGiSZICHMW7vipl/uRHZtpd+AmYTLLGB9Qp
awvdXIM6CRj5uCj7qjmtA2web4l9qzHACPN9Og33lB7TFUh8/5tz3uHi/GXL+q1N/vCxajJZ+myy
tV2s984uwNlyI2FIfL0hfvbiR/uhwa4g0YVGux4j34Iw1uhaiz3/tDvhd2Pqw1uHSSvbELjaDXmJ
4aI3ej/F1GaEDye9+eN09dpQpGBlenlTyji5cCoX+agl91+/uHFY83+57uLoNg4KlJLwnT1Ed0kR
0qUz0HesTYRWuCTJIN15yGDqjTOYIZ9q9LvrZsgb9YDWG1fpqnMBDa06vD7XTAR86F8wEAKIt0UC
TvK0tSGONoMUQ7x7sAXdwEiLrlsuCKGRgT6ctk3+5tN9+P5SfKalWdXVTdA6HUIIjcfjpCc0c76+
xoe3+bdLfLQfpL1pA5niNgxRw3dzvGQmXACUbqS8Vl20UmmQmIuv/9YnK/3YlNEHisTEzOFSpSVd
dH2IhnY25XjvT3v9oz1ACHAraVbJm5xW/Tn0GNnOtYBk2m+u1Wfv/6gwCrG/G2NmDNtuIry+78fo
JijL6rSNXxztA1ZC5y4c7fomR7i1SrWqJk3NEH3yzdX5ZG/+PRP9sJLy2i4llsV4R5c5816zNvGr
gwC/C99ymLHUkYxm7zKzV2cwg9Lgm3rvk4t2bDEJTNfHj6zkDfwktGYAJVBYkv0iv/lYn73+0R4x
ekHTQkyetkXAMBakmLamCZAuTlpSx7ZHYaP9lKMP7UgFYkskSAH9LuIBetqS+r3zffhSYipCW7qG
usk9+BWcy9Nrl8ySb/am32vnL3f3b97Yh5fHBKY1Y6icTdGREoIILVaud1+BxyP2p0YEARpqDPV7
r4zlvqGfgc0SExsg0j6SqI2R6EEQXYC4D6zbyEkBGpilFlwfUJsPg4ZNZNXEAIIbMy6MC2DQ4wAz
WIhvCq3Pmtm/iWQf3n+sZdFAdop9rQN/5O2QNpcfzHxkEzQEsWqj461AsptiEWX9oDZFXCYHpGjh
VXuhT0a7MmPNv8ZK17rFuiVCFQk75k34onADIaAYNk3tjV12eS5Oq0R+G8E+vGegEV4whVm2D+pY
XZNdUD1DuPmuT/rZcj/ag4gQmBo+dbqnptVWJNQ5uwlsz4nL8WgPih3yv4OhzPY1jsu5EqN1D3NF
nnZljp1MaK6bCmZSRsnvOfOwbsttQjjFNxvN4Yb/y1rXD/veh+teAl0DTN1r21x3xuk8bVMb2zi6
40do12DoutbtLnScVsM3d9cnX8UxlbIQQFtpXNg7BnA9OoBkGs84Rprim9LtM7XKb+rdh0+kurHB
nGJRGSIGbzYNaplLBw++vhdhaS9JlOJcBs4lL0zgKqCCQc3wb8T6jZsG4Jw0ifzT9lS6IOzCKNY+
EUpyacR5fVX7pScXvvSscpP1rgMsRLnjgUf39cb56Zs/OseA/7XhL4xqB0CnBCxO9IQxBphbbdt5
NTtNrBtAjfmqsCu1RvvcmhsnxebwExFKWHkzW1fW1M4SWoqwPqBGmOJhkmXS4nlyx9Z6NYLAcRdm
MXb1rrVwdGzAP8SxfdpzRT986x8uPoLxKTagrO2cqKJypGmtmfNkIBDi6wv0+2Tyt/Vq/vkHOhXS
ZAQet23+m7Pz2nFjydrsEyWQNiLylrZIli9JJekmcWT+tJHeP/0sajADKf9iESg00Ben+7DINGF2
7G+tLh3EZ69o+scRA419ln+JqnvpJ8vwv3kARF8sr+/yhwkOe0uPoFnc5TqfdlPuukS1wec8JZNd
Swa1eAAmxAEgcEOYT7Y2P/suyQofLgU6VyBA2ZyclOpKzorjOauIGymyDVlVyUiuXa9OiFfNtek8
eaU1Or8ya7bzGziBCcIXTw3fY1IkzY+xHpu0unKlFxHZ/39kadr/Xom4mWhPr/L5Af+52fVUedG1
9Gd4tCZCbBqFf7BlBjf6BoKUykBoNzTlFyu3NkK6YSoofeNE4P5UKtQN18bCS5OPuRhqoxAKVxTp
8LYrmrF77Bs3doiIp4m8jyAnZ7vJT5NvwjGYfmwqfekKc+W0p5PTF18TwEuwbnxCyPk9Cciq+8Hp
QUyVqq7aHu5MWD4C7Gdyu7JR+LMpeut5WozdOcxAYFB+d2KPBMvA01PTD6ue6qBT7+kW7+uHmpRh
/zwYRP6+heTHnNd+iLubGJlr+pqXQ+t+UcFQRZsxZQ26NytL3XCGPNBE2vV1+dmzySD/HJwYW+8q
qZTyTw0Rxd9nD2L7jRKkq4JNEg2uwTmndIbtuZEw+UH2M/1qBjIqPjSRKH9RmRomp2oHDN3PaTNN
8yqOTWLKo2lmr++/m2/vO+HJ//tAhsDBqrL205eOWs9eYyLfpnTbZduc/qXg2tLy/G3/9w2DQf/v
X4mBwhQxmqyT6Q5QJFGIsANoIHfVRUD/OYleej1VaA+nKpvU+IT/ozvMucjzmwF5RAZouq2seTOI
3kl/KXqraE10mnB2bu2ytveyQQ9/QLY8t6vcoTZycGCnyCciMj5hkrQYg8+Gi3n3FaqqY2xKjPbB
tzLK7WFN7cloVmnTN2SQ3Nr/apVwfIjkWHW67kUO1zJHzMG8U3ln0GboGzpYd3Ca5yNwxOa/WiTy
C2rv1v4azrK8wXztMk1NtFSNh57vKknizAVXetULvO563Xg+Sc4Q7t70A4+IS27Jaf2bNHXN+Nv7
9/XtGZt4wb9X/CzMHDMCkLeiKht7w/zaQ2H1x+jK5196bhZzXlehYYoZbl/COPQg6MXa9lbCmvrH
bOz6Dy074Lf/+yOGLJ9VTqTwFuKzd6xbCSVZNOOVwfgPj+Ctp3IxLWE0yull9R3CoRWatsNgG+p3
lsnYxLjZDh36MFS28gDFQVfTyoG8ZN2yFAJeB/rV0/mtHtzIhj4XahkdyTfn6daudPs9iJmwfhUx
6MUVc5hNsjaP6702wRFtZsrmoNy76eDGArM00By0L+l49nFFApJ7kKKa0UHZb6bA9gj0WjQZzSsD
sq4xYnkjgXUG52EhWbnkP9GpJMa3Ah7QphwmQq0lqAOKREWkKAOFVbWH35TBtBtzPZyAxoXeUymn
sLT3uR3p9rdTwPE4MN0Vo71Ke6ekJ8vGritXLV0Pe4w842+7CkbbWbkEnNNh3facx68o3ZXelRXg
ped1MTEWsfa7uXWSl468TYBHAWTrSY7gRK6s0i79gcUUN0loB4KI9i0mIxf5ZAoKlOHnyrN06dMX
MxINfNjodeefakgB+xAYS7xVI0irzYde52U7eciKoJ2oZt9yWcRNLRzzEb7vtWXJnxrmG2/CEncd
EjjPwnS2Tvh/zf/abByTF+HT47PNSJJBSZS1N/0kE+Hg7+3GbF22nnY3VArmR9upgnCfohDO7a0c
J7PwNnTmDP1rmLq4uiqBZPcpavKkImWkzN+5jGNdrjjUa6rvufRLqohlihkXDnKapT/1ZATxZzUa
OUDoNshvMg0GXLeodj52t5bN5UkXNk0qCXmq2JiPDpYwk6OvafjysZu1GHvTSHLoas0j0Bez+tIh
CfsiHfPK4uftvZ9Si4E3LrWNVzKPbknnFuyCaitYceqelDemKR2G4jmVnXUDLc8mq/3+D7ow2Kvz
U//XBmGMIBPH1LFOtWE7HpxbaUG9ClNVr4GXVdaVP/On1vHWY7gYkM1wJKyZR/I0Jk4pj5ldqGwX
jn5v35ptSH64N5W599A7/XI9lspR45bmvmOBOSV77IyT9ZLWBvjd3poxjl15Ws5Lobe+1WJoElXg
UummAurSPEHYFiTV0wAnN72B1QecK+1bM/0uyFrvkiwsfrx/zS+MKGoxXmkiiq0OAv+Uk2986VRs
/nJBqF75TZc+fTFeaQCpWVNhwvHdqj+WhZGzKyPJ8f53t89f8o1LtuxWnybRtBjeANyF9PLflmYC
ZdfuaHS+z0ureyWZlt8TglMHoV1tEb9vovw1gixTrudR9PeybWS+d4px2sRhZQGFgt5nW7syG5qT
H3PksVYJB5+rJm8BMRV5pOrTNEDJ/b8ZxH8EVn9bcc7v6lu/YLEujhQR3qlxrNOQuZZ1CvzA45Dc
mK3PXSwisY7n2f9YE4WSi9Vx61sKHDS3mryvubOIVOxEMLy8fy+s8y1965csRiPPsussnOf2BCts
ip8i4EsnBNzqzgZGE8eAMKzeEnAXpgGtZ1rP401J2lZu23jqmitnsf6lJ2IxbI0RDQcEPJIji/p2
xIbrqWf2++Vnnw7nswIpcMRL6RhJvqWmiC6vADND/XOOBSElxK2SaC69gF8HQP3E2SuRq1+DGvr6
IK1hvknZ5/cPHX2nLSxVVQIOCOD2pIY2YB7FOvI2AEjEd7LFFE1rq4KsYGgC1Drqzddas128iWgc
jjA25bXYjPSqO+Aj5nof9iYRJNA7xms0RAHGFSsxD0AXhh1BcOsugzJ349ZVHq5p7+hZtgyofzGl
jvD71zpuQ0kAnESCycKfJt1vqWv1t4EJ/x9YkMFY7YBdv9cTLaBPjph6JLdJo6BBauHuLYIwUG8H
XVOzBr9ABB1JXTrnz36UgCajuw1oK/lw2p1rSXsFmLtgZANX5JMytyXmbn1mBNYPsZfn43cKDu4A
/wnnjrMxEAMWK5LspP1BvEStkT3mYysHdDjtYG0mCzY+hlwOEe8Ap8N8xgba3JsVx9kQsqBuWRsr
xEzwtWsKKz3YoeFSk8tA923ibmq7jda1NTx4lFqdOyPtoZgkqciOMWq/fVrndLe8/5hfiJ+qZZAi
pV9x6ry0OjWtlOWmps3V2jid585rPyqiry4q5fkBk0ln7yaOCDyxcr2qmp5rOijKFULRM4Y3EpZw
73UNCm6TtWOybcfMuUfb1ZWfoxhC9SkqqvkGo6hRrYrSBc8H63VEKuHSBnCt6enCfLvMbZgya1y2
PeKpMYb2Z0zx5wC/LLb2eYcCevf+FbswBSzzGiK1oWWAyH4S0vsOoxddrGWwdb7y8Re2/HIxfxnn
OtrUsmYI4jpjBQmhznN3KUctzYscAELfMIe27S0vpS722WQa45pldF09feznLWY4qZGLMYa0t2CI
q2ANaCT0N65dX8MDXrh8y+jEVFIujEMODFRU9dtyrNOfpu0Mj+9/+z/T/Buj9jI7ASdo9AfMH7dz
7qUe50BGj9uTY6juTij6lu+KYO6alwj1dPI9pOSAprTlfG0vgHzsSi93/wsGc16p6HwQthbII8KN
U8km3Gowatuktcy7kSYW+Tk+txfYw9SMIN9l99nDPgMpMho+l4BlG5rFcw7L+rbMdz6SYxyZDmKp
e6mlkxHbZv1vbVrZ6HUrMl9/i1GWg/31Ie3EQMwEHCeXIygTcG88FSaNZML0c4Ldyme27yqMP5Do
ySFNRpF7xspPW7+8kQn1e0j9NUc/eWMEMIhTq35ENRa1G4Dy2dpyYZBiKRrdEP+Nks6d4JxipkIQ
sQfOIeYWq0aDnkLn5ZWHYgJxsO4iX96bXWe8mqrXEW33U3OPDQTrjYK2sw1LK7MOhe7SGuQPVH/A
ZlVUPQZm7GS38OPbrbDH6GeLMmALIIfRs6rpeWSnnMttDSSr+DGdMaTBKgLR82kY+0p8D9PJQS4D
1slJvM37T8il52+xaHCb3B/ssoNslUXx59Yc0F94XV1eeX3Pq4O3nr/zP/9rye8L2N/AzeqT7+S1
ure9ApuWLUtKoMKo/Zapwafa8f5vubCnEYvFQQ9jf6wjYzpxwD2oO3pkIRQBT0rSG88vZ42GxUF0
B5abAxbrgxfwfGH/+oVt3oGKg819GxUpB8ewsemyvI3iKayuLL0u3SLn37+AJtmohzk9u+bG9EcO
IG1cqzz1fr5/1S59/GJfkqiStsVqqG+92nrl7WzgopEqef/DL0xBy5BK3nQWZF7A1EHWu/ee4eCs
QHqfrOee2veVDd+FndWfvtm/boEVofEtnSA8jXoK80dvHHS4A/yaGI9uasUJZarY2tWhaaldKgq3
/PT+j7swNy0zKwTVWSIFSXFqWSndUWAvWTT1AC9RObEIxhfpWugTISzepRyDeehb2INeedgvXNll
pIUupLrURR7eCvBMGEZqL2i2FBNpFex9S5ZX/syFF9hbjg8KHocRdMEzTcXz0wTpfJN2feeuQosl
0Al8qzFeuY0XHkRvMVaY0lNwW43kFvraV/xJWEO8cT68f68uffj5Mv71jGCE6HzWjMFzWJfdyaSH
aluk83zlq//pzXljnFuyauFYGayNm/aUNlU0oILC6rmah8aWt11Ui+IG/L71hShbTx9ybVYQpziI
SV4cS3shB8k54+MNgNt0BrGcqOw4izzYFK2MURoCYT7meWs/hwmdNFd2ppcuyGJUqYwhCSM/U8/p
NKfryqcwgSAhuVJeuvTpi0ElEMJNhaH85wmL54FDckLsVv/BMumSdRRqI+diu/I59htvPeV+vgfm
nVy5mZe++2LJJ/TopnTGpre9K7rHsDk3xbktHIGPff4yPIO+HeHRqCQ+uBqz+JykOx/+4JUX9kIL
KGjBf590NqIT0ra+OElOrV7oovfjnw2Ktdek9owQrntFE78TZAXOh6CeUZYZoUzL28BB8bmpG5YY
a8/A535mcftrOiqch4KVoffBn78YUQanr6uuN4nScpx+gC/H+bMpTPNKC+yFu7dM4GgRkorp2/zI
XGOTcOitYzMAz/zQMLJM4AD7CoyQJ++Jlq2E1q8Rpd3KCtH6vf/5F6YU9/yr/hmm0r5PvFbDNTsv
uz07jodtVGFaOnQ2yGWc9ZwSYuoL2DhDoehvQJtG8Dbf//MLmtj/ayxQyyAOJ/WarqAZKlKXZIxm
hl/hSfGzrz149o1wTcKZbkbPBJnjyTewNnXJHspg5q0R8GFoCVqW9Y9tYRt6Z2pZVeyWPGLyx7Ck
jL9uDUHZn0ManW9Kt53FnXNG+r16AQdbRKoHUSWPCvuwONACwHJa5AOTaIItap2zx5uPkeVGOLkD
kb7MNedcz7NNh8FJGPMUPcXgDOO10hZbxCbLzJ3NBYxvRk6mKZ50dUFLT0dEq+328BbltVXOpWfO
/veuNRNHaW0r3WfT7e3gEJBgaQ+eU1+Zuy5M9e5iD2yK1mmxEJnPQYIu4jMc0UjchPR6qy3uFO/L
lXvPl31jCvvzSPz16FVRF6YZ4OCnySJJFCOl+55n5TUl6oV1xDIaA5jIRm9ThrdNJxyYwyA/+6MR
xdE2nNrc2VldJK+MgBfuxjInY1qdTKp6sJ91np33YmwnxW6kp/PKmvbPUPLGlVpmZUh1J57rJfKE
CjK5awcVf0cmm71GZqT1HWcJdKv45wqa1H1xBnJxzBVvdJPbrD/LBtvUanbo7T4Nk9fD0whas32Y
vWm0JRv00Ba0+8n0cyNs91szp5DS8En2od+CN/RwmaTlyH8bbInLbVsV+a6rCj+mQU31/FEHmW3l
PTZdMjcULAIQw1uYGF4FLtcMydzjNs7MbyggArUrrEgdab80JvqaJkmLU2bFn72pFmJdOlP4iOLX
fMoS0/ZuaBXK94gaQ/8/sAZlv0Xm5GA4ncw5udYPcOneLdaAU4PkTssgfFFm1zzGED/aVXaGdXzo
GV9GhUpkVQayqOjUS92sE9kHv6x0tv/72KcvBm93nvhPH1vHwvPqtQGJbt4UACabzfuff2EcWGaF
aHEzqd8a6UuFiKtZFXKA6atb1a6lN9vFlTng0l9ZDGbjZEctI7lxtIwks1ZmoiHQJt3k/Qdrxf5Y
E7paBoQKE7oR+nbjmNXODH/KyJ98dG+796/UhVZB5SzXcGZfctTcmifhlChnZGGtJ6eugW/mtier
TTaIFk9DE6huTZd2fnTtxB5W9IfGP1Og79ZtL3PL2Isw6fUWVKK1o22+aTaek4itlY0BhduolGe6
qPZT/XUUsHDuoIybfLjnBaPL/g+UIUXgqMhewJCiB7BiTzAgRRonpWvTVtEiKzX1JveyRgWQunOO
QXfOUBruldaXCzdzGWaCxh/5ITbTl0BHcbxhLyK/DUWfZOuEGur+/att/2ngfWNEXIaaysayQtuI
y+MA63+M1xh2qdWWym+2sUTf9WXKCJxuqgrs8yZ3q+lUgJI4FKNbk/ZFsFrh5OkkfteoysVatYW5
LXRgfSmaqV7TotLWO+R1obGqOs4xs5VZyqY6aCtGDDn5ioaTZvSFuZmYwfIT7Nc4JT7nSOB/dWaH
a7C9Wt5wNbAtyXSWGaKaCKW6Vm3SdmsLB+evzEinQ+Aa9W35BxkdGamlNKYi2xh20qNReScTZcWH
Avay+1MiZwTmQb+bHd5XdB1hr1EoLu9KK0Lyggx9R8NfCKjXLOI7OUFWDR0fzsxuwE+R2vcJAaX8
f6p+Nu/AKiaUDfCL1U8zyrqu3xmFKMR/MMpn62iXkbPuB7Bm38NYlXoXp9XQnmw8pN8qn7JNXLHu
utF5k/6YzBGou/TaUqzoc8YlOVjSXfcEoJx9UWC6/lrkRHLv20GYd+jkKlj3NuXQn3AyzVt2qGI6
pq2hfzu4ZsCoqaRAJwufuGpXPbm7uFnJgBMa7pXjbQYb+vQzeE77QMNPyJXWIFzu9DRIJLI1Z0f5
tOLUXbl3uhTIzhE/tTeY3IV3yEtUMpsWFAvFXBrakHP25z0RoWZcWWtDe1YcrqTvCmvcYh5rdqAn
2SipzsKt6SNf0Z8H5F97IfUYf7Lr2bTviL9N0/9EY9mz+QQ0h4uuj535E5Kd0bpvG6Pco2ixu3BV
GhGUEQ7f0zuELtLIN2ZoB9aq9OdgM01DufFYSfQoBDSHCh3g46fUKU02g43yOfezAg8JNUhM8aIJ
WJdYQ1Fdvw5u0O7R1rNzzwrvJm3ZrfLtUXqkbLf7DfDduViPfAjJipqObL0Sbpv+pluSTgtduP2w
bUbEMhRasPoe62FALIOPJnf3bHuD/r6zZn+6jT2lKTj59LfL+IbgytjcoUhojJ+zoso+bmYpcs2C
3EaNY3rE97+mtheofdW6lvs6VqYMN5zNUuFhWW7J134SPo+rU3oEa+o+MOfXOh4irA4Mn8MDrdVj
fqppXsi+DlYrV2wDBNolGSftDRStItzmgScLHm+zxrJZmW3z2qEG6/INQLthWE/+mGzo9Rmmn6Zr
xcBYnXY+xB5mzRR9jrtGReDcWXRA0DimOCTFfcqNdFY5mZNx64DxRoZelgEtnyLs70QWOpxi8pKp
R0n36bRHdgpCct2MQ3eXKGk4t1nGWCdowDPbFW0VbCpWFRGudJcGnM0+iMSof5rDMGwkeotrDKU/
+by3xsPFHhfNHWsi5oKjb6Do3Hex4w9rrGgzgaI+qJ864i1sj4rm0LpJKf/z1XQeCUjyH11pDBsb
4tqT3UQppSRt2SE7ZFUXND9YWdE3n7IuEvFetbHrfw3y0L3P07DKX4KqdJ4iitDuDkB+ll85RLqw
JlvmNXG2O+T0U/Nc7FNrwpWFvYoab/hgPWQZ2DSYf00/GObTgCqDlJWT1eam0ZwYvz89XZoDF8uy
2MGnGBep8ZQmddIzbAV0lNj2XIc7nEQ6v1LyuvRnFgU1N+rSuEIny6YZBcZ+qgL1RfWW5In3q/zK
EvBSG8afc+u/dmngGTxMOtZwlKnWNNBXYJIzaPWZ3IP8HvW4yjCbq3U/sWmHABI7m7lRnIflZZxe
qz1f2Mz96df5+0v4RqPomZpOSsSi2aaiLtljMPzBoTD1jsBSfuXeXXr2Fuu4sK+DzqHQ8eJW2ny2
9Zh+yUr39/sPxgUYGeeR/+7b2xRt9MyIegQiXYpdxtGEsepsc9okchI5uZ96dJDNlR6ya7Z1/m5S
cuY8cC476+jOAGs/1p+/zHwWZSwwNg7lc5U7aUGrhIiSbYKQ+9P7P9X+U/57Y0j6k9n4654FTUPX
COLM52KsuxHYq5/0vr2hIS3onkor8SForFTqp8/xWS0wvDRIDOz/cSaqwkfEVPYLvO3iR5wMZzGB
bpodcrbSeqXFXqEU9+sWt9Igq0ae5a/TtKaAkPyAuYgcKzXbBGNrgM50VZVyDLcCHd5xkpb6zGZV
36dZb2aboieluHbpgbH3aWQRe61oU/yh+O7mNjDGZN9RtUS03Lmlvu+lmcdPlTN5d2laToeh8/iM
LtPnulye+cdIWh0OjKD21tzAODqEKUhIIUcagxsF424FlrZFHpcgA7ZwnN6FE2C91TD1qb0WXlzQ
WxCG0SOKLZoB9VRgYFBoijhQBsu1HoIg6z7TCO3MyAfNaUtbKm0r0FBMjLjCCT/Hht0+KNYd4SYV
MttPvjaeRe8rQsPhTCubpdPvQdclN2HXBekXO6WcHdp4qJ8rSSDpQDuzHjaNpP7zxaIS8CV1irZ+
0JDS+vVAfG9YhQVQoJVrqvIuViarbgKd8ltauK08Th216y+ush1+cCpxctD+xuJ5sLJtSsFN8qD5
bvriyrJ5DCOPLvLJFhO+LV3ZyYaUXHUoAmlPuwEWxQv6oCzedzq2DlXucm0nqzd+8H+twWvXkdsc
utEy8FiEutqbeFe874OS4lXLolvFhoO4UfAJu9TVvRNvgtrN/Ho7UG3oHp1BZ/lxbnIyeNsiqXPa
eUUqGyZ8y2vq+0xZTb0i98ETQi8X25q1yug/y9iFqf6r6Ciou0RtOctw895lrdolrNDxSegmXAe+
CPXeTQKP/2FWTttscjJkej10la4eWHQKvWdvAiVLW0Vnf6tnGCUhbf0cztBIHH5DN43sAshNs6OW
ImgpjqKyJUJTErLqvIkLM/rcnU3RQcApMeBwlpIOQ5uvBwA+21jBaATBJSXr1xnh0ZYdwdlWgjgv
+YQDeTKpT2ovOxFBKQIWC7xY/FtpaB4kgxE9+vPkfppyL4+sFeDtfG+xsvxd2ENLPb9w+OsrKqoi
PoWJDPnhXh6z5UTSI8Q25EljZpCl+dAwmiYnMMlJtcVzVAcboZuITQC7Qixz9Fj6oGsmt7mpzWJ6
5YOdB/zzxEHtrLZtXsQqJORUOHBSTVR/1pRv5nR0qt+yV0YT7FRqlfYBx6VV/EhZ3cAVgVDvYNUI
6pFGi9haFwbSvE8ZStfok0o7BhhhilDcdGEx37lTlfc3QSWE9QSBwwvWZWTi2xJdouJj57FoxzdN
pu+hmyoHQbe2GBa2Uja5t0afWYrPdYKlokMMj6ficy2ANb/i5+T5iRLHU7faQfcHBWzOtjUOOE9h
Ys+rh8r3J2KCMYePnjv+NPlN5h09MXPhYj9qStoH5Owcs5ZOmo2rEtl9UzpjlPKcUmzngYZidesg
su7F2grCkGYA04uaicTPTPaIWBFSdXZvDiz11B6PBcfHm5Yokr212joJ8GrDrTDW8zC7n98f9i9M
n/8rjJ9gBLaZUJ7tEAscITf3a5Jl1ZV9/x8Ezltzynkp9NecYoeTKEnyescmDgrUdpHwylsdKXVs
p2GWP4IRtjTnBVb/TIDcf03B6LTr3h8teZTi3GSjIlMdXA957WYyZv05i9G67wKDrPa+Y9FMjKXM
4+mOlOfAP6D77q4ZkjE8aGjNt4pdHnEnz/QO+ETc4lPRjd6D51UjpyOjcIMTPZU9SePQEjSHKiu9
dabBt7atIZFFrXrXno1r8dQL+V21RAeMmShCTs+i2yBs2mcW9n1prIA+t/2h7JskOTSjp298M2l/
qoFE6c4qnTJiz4tM0vo8aIv+SUAoDJaEfnuaqSgvAS7Oi7Gga5I0bY9RSzUnCFZqU0fQL768/5Rc
WM4tmQHU3Qob02DCi9FE7a3IGVxsVgnO3cCpDUCthFH5yoLuUnP+MuzvJ/HInEbLeEJsTfyWImiM
H7aIg9s+cYd4R1uad0hNFd9YsTK4bR6n5Wz86czdmXiCMUj3Hh7DHfveILmyrL70nixOWFrkzmFY
DOrkhi59vpUSWbv2kqT82KHkn9X8Xy9KA25/mIXVvIg4zB90TD2LzbJtu1euqjgXZ994E5egAA7j
PEJYtHqGmZ+SqsCtkKhuC4cJXXqQxWC3iiTybvCPMAwq9uxxTwRRYlBpIEQ6h4letfkhiOl3W6el
1TJjm77bkODm3/WbepMmobW2EYQZLDmocBkrUoz2juh5EMpVU7bikcb50HF3VhtbX3SVt85NMABF
iEc37tqNTw5viFhec45h6KYuVmaj4q+GySS7r8CO7a1Jx0/MVIP+lNPIxTe0GbfGHTpE23sIEw/H
Fh6Hc8Nxp0acdF1zJqEyxIWcEVbSNMSTATCuOpFpq2mKCbvIUqusK8KHQHaldRsbVbCKe9tSd6Nd
oVUgECFpJu/02YNOesxdV+BhnyJ3TMwj5RLbZVofo5ijz0C2+542w2gTa5HvJfv7QV2puV8IdKsl
isHuulKiFrefzEyqQ+o1GERoApy926pzWveJVqM6ukmtjs6brvfD5pMapsI5dNSp7PpYZjS+b5LY
5ETtyuB+4ZVYshoCmeUqLAceWWkAYZ5q83NvaftjL8QS1CCmqvXKXtUvxeB0+6GynP8x/NK+EhO4
9N0X8xL1oCBHhSfuRVgaO+IK5k1p51dGy0sffv7nf73LAYXAhNT9eWFKnWwiYnhMUL9eeZMvfbrz
76d3Fe32dVKJ+0ECg429St5YSXtt436pvX0JDhhK4TTl3FQvTZtm4SbMp1FQfgxaFqJSpYD/0sot
VtAhgHJNqDM2ttenwy7NJ8cB2pg0T6BqJW5H3op+k4bRSF3Tapt61+LneyTln84bZVvl3eAIJ94K
9DC/WRt5L8ZwXqK+P2Odb+Rbw91ivCY9NgzoNeuXKVX+I46fed+kwuq3XhEGxpU/culWLGoPDfrW
qE9s9STQwR86es2/yekqzeLtT0d09e+NHmTqiLjJqxdV+/5am7xfmRivBWUuffqiCWio22EyKxU9
m4bnPJhDWJXrXlUAst6/AZc+f1HgVHnWG20TJ8+iK9rvYSXDeVv6SIg++PnnpcpfLxmU/RZRejFi
c41Fdgq9gVjzWBVCPX/sByyGCNS9HCHBknq2cxdxbdVlcpXkc/31/Y//c475v59Qzij+/QHsJbUf
0dn/MNjOSOmh96zpxjH1/DiNeWkkR9MoO6hRbFal+haSyinRFEYUBcLENsC0cizEVquSHVdX4ebN
66yU4Aj7Nj6wZ6eWicEBAR+q0akm2z05ibmimGLmlIyFVpusjme8nGOm+zZaI82NqcCnw5xvirO4
L48ZyNZOnykNOsGYyhXsVRYCpc8l11c6Vy49JovRjLpjkCRGEz5D+zBoNhiSO6/p8+37F/nSp9v/
XmNOH1yD0n34TId5c6/b3P2K7/5aMuPtMUb+iaD99QiKLi1J7vAK0VSUI1/OOjJhYUAcYYO8pb3S
hvlnd/DWg7IcZbQXlRT9zCezioObCetqTZ0jaaZXYv2mP60n8kWC8irYgG7VBWRav0rtF2Kte9/t
/qvPYklnb3kj65tmiF1nSyNHwK7nQxd5GRmnOKVQ2HbWE8AKgOsrmL5GdsgzL86uPCTnMemNK7BM
jU9+K+uBasIL2aT2i/YE3lszCzrvSDoiVxx9Zdmz3yTV0bfmD5Lv5TK8baehbOzCc5/iMR6+khwo
f7XtVazrBbYM+KF/n02ab0qhdS6fXM+YmwdtTCaRT6O5K1sKhCtQ8vOwdscwuCHdHfbPkSH0A42+
jt5NFOwx9aZDidrVrrr6F7vmzH0uAwJcnAOJMF/7Yx9m5TppXUF6dQhnkMe4g7XegO2s0qPdmdHz
EICaAwkeOm21ajNpgvGIZyWPHtmT8EMrObkMkotCRSU2XiLTkhpRF/vl0eLM78orfuElXEbGYzfq
NQ0ixUuQDcaBkbCh8iZAAzgEfn9/7AlfDFJNU9DmFiTlS2yHDLwlRfe28j4Gt5NqMUgp0phOb/v2
S+imwZMiofSrFpV75fpcGAKX8e5zqLxNqKCyiqDIiBCzvKeFU33w0xdjU2GHFmfJZfpcBYkmw1Rq
KqqOHXwMoIDD+t+XhCifNFzOPl+GqWa3Bu/oSD06/ti3X9rIijgDgVgJ+8XUbcn5QSy/lZOtX95/
ary3R61l2jrwiqkcPKlfgnqw9rGj8uGoQZTvytKS1pWh8cJxH6LWf69QkflyJlIavFRqcpqNoOfW
XoFU8jlr6avwF/zTPiKZVlA3tNMxe5VVMJ8AkY0fcxzKpbfMneaKencevIh2uDfbSR3a/INIc45/
/v152ndLOoi74KVzi3in62R4JuHXf2xoWuZfC2WNYk7D4CVsB7oSKueWFV9y5cMv3f/Fe61L35rC
/8PZlTVJqmrrX2QEIiK+5lhzVQ7Vw34x+uzuRlScEFF//f3s+9LHU1kZkW87KnZjirBYrPUNnUlO
hrh038SeKlZJEwztxmOeslcWwIX9vaS/ysxxHiWYfYLywJqkctqjb32bmE0ULfa3iCeiY1rGQIc1
3o4khsEP3L8mxHxhhpbUVgtmpEyFCQ8N5QWIkmXaJHcdiWvy3YsVeHmbz3fihTlaclx5CyrU7PF5
Vn5pV2PohjtPOnIlisw3mg+yk6U7GNVe0Y9wCTknsXP1NxEm+o/OQH5oGAnV49gTlUM0zi+u4Agu
vc5iyyf95KOvVakz55Y85dwGrxBqu5JuXhp8/lZ/JbWo3kGKyqfqXAFkCwZuK56zAO2W277E/NS/
RmeeQb0vhu88iKs/E5Rvmw3CJKpntw2/OKgtSsdjEqrxKPpmxKVlyg8FfMF+3Tb6YkMLpycLEzB9
puhpZMDOuYKuglpdO44ubYdFzcIiCxtjEudnQN/zYi1xoy3Qe5taf5W2PqzPb3uN5Z6e0CpAiyc+
QjEi3JCwbb/F3N6Y7S0pj9yHbQPM4YKjjedueD7kOl8PaVpdWUFBOH/MD/bbktcICRPlOSX4ER1T
eF1oFhF0mytAgqp+fKd6RMNp20ushX9KDXejb7KG8zDa2XX8ULUlSBIRQ8N2Z6kv76G6CIl2Owz8
SddKdBuXI9VAGzcN/s3bAdwnk0/VOyyLw2fjc/EtD1hf1Wuo4qZ7mTWh9yrhFWQmXLB7zx3HLkal
Oalqv3nPARtLH6A92CiUwIJI3vlo9IrdWJkZLRAFTLyqkuVfuEOV6lFKXZ9t1zS7Rg04swlI3M+K
dmYvB8jNyIbXP12Jxjn68OaoBpgCrMBqD0D6A3JAFpFL1iYDM2ZdNV3xZigpvjd9lHxNCKrXWwZo
5F0TdeixJ6pu1xLlmXGlooi+EYhMQxNhRFtgrEILHkyN5uWj9Ex1cGhr/+KwQBnuJYc4xH9IA/Tp
WqfDBOYXkBm88ACZE63uklUOn6RhD+4afeFT0GVA/jf8gdjBBaiVTxlqEVo9kKR2bkdqUPN2FW2b
V+JFEEiD6lCzEYAe9itW5RbYisxPXk3bdv/SlIphz1xfiSfZzeWMKo567xcba+r2UPtI4u2oLJ92
DT5qdYeF0Cdv8DGwwX+MM2P1Igs9rlWJDu4rrNvtXpSo/G9JwFkNzcTW/wV/9Ea+yWSqHrnwYC7U
JKP/Sze2VO9Gc+hu2jH5Efge/W4nG5PHsctQu9iJsqug6AlImltLBTDhK1Drk7fhfc3G7zAIq4p9
lVNN+y3jktTpWnPbgcgvoHsOkSdI4X4xfeTD9Nqh75oAFeH9p6I11PSiNAejyuuaZCdBRc1XvKqm
eAfsRAugS4Ue9SkPVLzjhiC5K0mR77ii0FRnMUWjXgxT6z3EkKvJyBa9pcZrvpB0bNQuCCATrWlO
XoOkpM/WRy+BQTOYrprOpxWcTPPhB7N1jbo+hct0V63iypVb+ICM1U+ua7Hm+Rin36BEaqZtAwxW
8y2B4qzY0Mxk9oHzXlf3GpD1BOwaiEmEq4ryLN6UOhnU3jC8WD0QxV4qLfFYOPuIaKPbGhHDFl5j
H1IZTv2mAjni54TN99OEBTzUQdjONqgsYgFo4afyxUi//iqmUH8H8EuwJy10gg1O+RDec9gi9A8W
jhVY9ioVEOaXrQUmWuFT5W1bvHHgF/5FgjzcBX0c/B6JH4sHGAWBFTZB03qdQHqyWOkMSiwH+DeP
+UrVlj/JsrZ004w6JE+gKKYQ8Yl7VAcJh+utGqBvtUlS2/c4Ifoofih0KV/hMY44k5s8fsAHifNX
69UxwT8E4PQXj2FFvavRWduyMdLdN9x4hPhF8jZSO5tgkyGHKL7y2V2L8UyUG+1KCHs2zRC/DVTX
43FsLJT6UT18kT13G2CH0nQ/UOqHhyqsURotDTwhHNS137O+FFsGOhoDYFaOYhsVfvAqUqCXs6gZ
UCIyCV8BMuGD5qnA5F7rmuAMamOu0RkMUjw/BTMjP/R53gD+UsCA4r7iKN0JGwQbPVjxSJMAHrtQ
lM8gd9ngJo5a2fi1jHWSrplEKuTB4SP7B2pcZDMpGJ6s4DcgHvM6jeQrFDsisepqCLGPXg0wWJnm
wPFgJUGlEV3CoX7QpXIGiImoeEQlG22DEcHq3wqIs+whaazaiIFU/R26huUeqpNkdlX26Vsa0NA8
5T1wFWHOJB7Sjd0rWhzDvz4JumKVR323McMcYvyZg7geVWjuqBPyux80+T9ovkg4/TWoaqC2Uqfq
KxlU3G84OsL5o9Lge23zlgpgUxkmQ2+40sX0BJSYrEEFgL72hg+wzcpWfGrgnUWxdldAFHnrVoGR
S1P4t4Gqb4t2NwHBsJeRbPZeApv3HTDg4j2E0tCz6nCLLGjs9nEUJQO6Kb37NQCbbvcyAW8A+uXc
3hGcELshz0J7biKoj0A4BHgkaL+6cyphpIljYsZK9TN4d+9ISP/t67lZI01Ep60oldz5A6QRjaxB
PZi8Jkz3FJZ+IfislhZfnYLlTdaYtn+kxTxeWnHSnBtmcNrkSZj8aEkR1mvdBGKTAYzwI46julkp
iC9C4gMQVeB2ypFeSQwuZE/houGQQDsVP78RRxbmBuG6wqracjFAXSqOfJS7b8qelhoEOidtxlgW
HGmaFdlGmVzobT/dWq8JF/k3iyKRsrSLj5XLERLjjB9Cz+9vuy0uVQhMJriJ2zI98aRXG7gjhY9Q
4cq2t83NIv02gfWD3mXp/1c8GtPTtyC8eWYW6TeJLNRDWYV8B/EDcMESKribrr1ar7lw81lqBvAU
UuMEls3HPgQhAubxKn719DQ1N66cRd4NoomPkvgkjgHt3APxA3a20432bNFSMyDnRDnQPrH8a3jC
CA/3toDcOvdLyQBhYJrTQLnraCEzs2pU0B68/qo/m/g4o186biItq6C66UdH5/O0QyhPQZtKTAPN
S5DgVL9ueTFn4o2mL7cvqKUQAAlgC1eCBHJkds6XjFZh+lRSpsubEBLRUgsAPjp+0okqOhLo/hkI
ovigFPbETD9v2m9LLQAG83rkYUV0NA5545oCqRLuob8NSuznD7gQU5dk/4RAQ5JJac+uD4sta2P0
HSBATuUOAk3qJmR7xBb7modBUiXAOJ9dCG6Vy0Kocsr8GgTxwq5eUuPtmDe4KgT2XMHsJoOTDtAY
IY7yG7tfS1I8GYc2K5WyZxhAMLjB98Vj6lpz2wpakuJdIUcoJ1QYXbNiq1PgTwsgnG+LSEsePHVa
8bAX3f/Xxf6cBml7829fHMhg1bMwKqx/pLHm940kxWNZlP9+vjIvfNalX2QFd05bN8oHHYKO8x2j
exz6MLqy7udK2gclhiULXML8M2njwZxH2Ks9kzIWOdDPQKFvRZd3AJT5JLnyhedOxkePml/wr4rY
SA1SlCLrz9C1j08gzftfXIWu5saQGa48BfFU3vnQg21WDIyD01CRa2Y4l+ZwcVxrP1cSl4nuTFIh
vzhWhzA1mG50eIz+MK//fjMnhrDVY3gQuAvHzxRpE7L8wia3Gc5HwaJe5soaeXvcT2dLwvp7UPIn
n0b+6fMFdgG6DN3s//4w0LlrJ2MhigAP2oQ/oF48dhtV1zy6E9bxcidH634lJmbuwJjM5YmVtBAv
Yirg100ggr81Bv6oKWtQ0tGiR0knBjcXoEShQRrNZOTA8tZtDHNymw9fRCv8ZgeOWJuDAT6RfOsI
b+OHXDncxyIBYNFYA6O4M5BDldvEzSBF0lLVbic/TYAUkc77Tpo63QcOD46YYd5tVeElS9xqErQq
sfQEHwGwaYwLT+Bk3yb4Ey3J4Q28GAFh0zOBqKp2Gjiwu7hwt2lBRUvHy2rI2qEAzvQsgA4+NJBz
ZivfH8bvny+UC7toSX4Uw0D9KLLuDP3c7MV4oMSskSlV+kosujT+4kIA/noJVuVIzlPUfPEZrlug
zbf22vAX4g9dxB+AE72ZARMecGudhhWv06ZZjQh/v6iP+yYHtTrbOEAvDZhNpoPDh2JZfmWTXXq3
RQRq/NJLQLUnJzqV7bbJUK8v/Wy6Elovjb5ILIQGIZbBIvE0KylAkZObs99YfkU44U8G8UHkXnIc
DU16eCbFw5lj9+ufVTNavQfEWiJTCkLzMHoFyDpAzTO61VkgwbWpiqKC/Oj891pb0NBEC2r7E2qn
IV0RfzDJc+my/DeBCoPckqkvjtBHZYD1gEhlTxyQMXPwmgAlxbgIs3+l54GQJElgyX3BquLM/bD8
Aai8+A2XKfM+J8vdv9C146BouyGENxx4tL+FNYBZ+VBPz8HvzqD27GKd3zPUTchauBZcIh8VMwLl
HYhNb1FPz658kuBPcP5o1hZhVTR60mB5xEdTdDo8jw0uQ8+gArXdY5dCJaZhmT1BbhQmNgDApHKn
aQnA6Ag2Gr8DqQdi7Ukftw8sqVBlTf0JmRxaAk0EudjRl8puec3LH0o6436YotLBDooMirxEbZsB
QVmjsLivSk/dZ3kxTQCfFx7kPda2n7znEtQK/qCqGIa2ADGQKFlHPok9cP109QOJmAHtL9LZXRcY
/GfC2x5sH+StwL1j9e4aAvEBwpGGQ3kCSlYbhOQAbJVqzPy98+p6OyKaf3PlEGyCOGTB2fC2zC34
BGNZVmuUaCDeCVy9Db/wKq6B3CkHl9TvGsXz4Evb1t6wg75C9jox+C+uTFKW4CGYCfgaaNgOEC9F
ldM0r6yTWbCVE2nuCG8AyhLQtMhWUHfA95QkGQeQ4CjWDoRv/S9jNgC+Cnr8d9Trg/rOdAS1k6QS
Kt/COTUCyxLaSCKBdq4D5+Fb1UKM4RWEoSEBKL6DavUOlMzmVXaJB9EGTVEvGrVXP4geassrAVp+
BT8YAeVnBlrZv6yg0VHX4FPmbY2ybgnRtGAF7a1M3nHaOH7PQXL9YvUk76FN7DV30FOGKYekA/8H
9CjU6VjshmyXCzAFQROU9D+kbhV86BOQMNfSz3M8yfN/GI/p6tm6Efg4ngSooSLQPCrQcA4UXaDv
KtPTwXQqGH8L1LbBb416+vz/VEJ0D8M77RQsANBJjKq7ElUvs+ZpY/aVYJBtUsL04RqFMtjI1x63
qK82FciLBWr1GjZNW16ACcmSYezBaPPYmUYztAtcdrAGSoh/b3NivMfSoBft6Bg8pLCr+ir9FOQ/
BbxOcY4qjYo3qo9Vs2YAdjnohwekPTj4M8OUtYnDAgs1QYUbgE++RV+lf5i1D7co4/PtCO+fTSxQ
w7Nlj3o0nC2yH3GDkxVWuEgroSCHDW9bQuu7okPNX0IpOX8MbW1P0u99aLIVEukuhUNXt6MwitMv
IByhTdSg7PKM4VAHh4IMkCXjXPQjkFXYCRcBoGO6IrtHt21609bUv2WKOTLg2ENetaEvMJa03ysZ
ggY7SA/eRUKDVbgiFan+UZaZF/hM8fVoq1oDAudAw7Sxbh5cO2EGDAfy7Q7r221ZZiAq0cA19a3z
ZqUsCFC105vos/ilGk2ZbiaAYE4kRQL/zBUYZyuHuBlvGrCpUQpF2ZQA8Q61ONqLs1Wg+TylaISN
qySB0A9EMRgz72OZD+zLFA7A1CTMesm2AfHihXED9HsEhtlagq0sXnRe8SfjZUCBWh/6C49F3bCf
AeqEwdpSC0mP3Bi5U87P6MaVE9hMKzF63neNmgB6jjAS20hIdaCMTP1fxKRQ0oYgTn5ABuDzDfye
jNjrGnEK65Vnd0IwCHcAKqxftAex0NWUoTwL6kw0M5dNg7mKI2TGhqBzVRg77tDvKO7aAZCXjXFw
cH0sIx6jxQMljvsKCpByz2ICG2GbQT1jU6Fe1W57qNwggFAmTSxWuskhLedHIQHJMgBnGsVwJyvw
HVZV4+vxiUH/qLzjOcwqT2Oby1duR7TJhx79CZAhub/JTKrWEPEZ0rcU5r/oE4HJ3KyK3iGp6W0P
20HQDqgjb42nvK9J03bg8s7R8Bc8tFAIl5VF5ixZi8xrHbXomgJ5ZF5Ygv4IVrruNz6K+c3eQMum
xf9Xopc4Ji58AXMYWgQ0FC+8SygabPBH4zv4QoYvUE2LT3lRxvlTWIG/nXsGO8GDnA9+DFz5fsIE
pH9JURqHF+oAmfwspo+d0noHeRNO7hykr5JN7gUkeIZAImrCGi3GEygPbg1Fa5jZENYFCt3qKXFH
6pWshbzHMPgPCHL8vm8FeMBFCxMtpGBhsge3W/5kkc2eXdLyrz24iuc80OAW520g8SFVA62eFoIk
sTfTlG7KZZdyB5zUzAEEWgKylEYbAauMdVlX423F56WEAdF8zNB9i04cnitgKYUaZ02UtXl8489f
VBzQhwzVQMbihLhQiyfAXUN+hBIO//r59FyoUy7JsvmISOBKIPo41CWRd3kDZNmhwzMTWmoVldva
R+MNdg1qxLcs+Y/PH3uhCrc0tBa4pcsIYgMnE0T+DwUziEc9NTw8o5tir/lazHP0QV625KbSNO4I
KgDNgRXEA4IhVgrZbNcqAydrl8HuMmj5j7qZ2u5aAn3hiYvkX/PYDmhGpOe5lwk3TK9GuZ0GN46+
SP4bWDyB3zjJ8xjMBSI4aD/7sRdeyWMvXC38RenBos3hGuzfE2jps0sMK+Zcqoh2n3/xS8MvkmTd
qaSHC4g7kQLKDGh793cRyEy33SiXVFAZ2IjI1sB7ZdZxkgGaQD6qC+ubfvuSqFih6d2WWQQ4nJLR
Dlod1XsKIMJtMeR/SIeIuH2rqTvNumx3I6qV75nXXNOpuzDvS9KhS8YC7FfhTq6DU5EeUMxF4+Pa
5efS6IubvFGgNjdO6DMUnbP7BGfANzTWb52Z+al/ldsIfJwdhAG7Ew5q3CCDEZl3ibN4c9tnXexW
iqZMmUysPFfgK20grCVfa2R+N37WxW6tMhTpUSwbXhOUzza48IJm1EEr4/PffoF4Hy1thxMKFQbh
6vEV8r5D+p5UxBZPIYQ9vDt0UCAC1kRzx3wAYPtICLop6yaJ62iX8Bg4PAuVYiA/6u4f4Ctat02K
2axIlnMC1USZfC0T5375bP4XbQFJD3njVlqGgawfTIaS4dn5KGA42VaHaQzElTn/+FgBxmSxYBqf
1r5OgQ4oIULDwwqYRppkalcYjkrt51P/8ZrnS9tfgJK7UsC55jSGSJi0SIuzF2hy5cNeeoXFgZ83
+HYZOvInOIwBFNNm0wtwQTSGgsSMUvn8FS6sHr60uAV+vsyCPq/QhBkB9TB5ZeRKayBLkmxsi7UT
E67LRoM0syU+592DgtLuhgcsgU2rAjABOa8BXLCvPHtfhDQHyCjONmnShBtVeZmC3XKIXw0rmzF9
+/xXX5qaRbBxqkxsg5btOR8rCCwx4NskNCFGf98AZn0F4j4vlf9NGsCm++8llKgQBRn4+52gblRs
hC3AFQ5JH/2rMpK/6wDxZ4usXIsD9OoEXZdRxtLz5y84P+OjZy8CkoU53mhtXZxlRXAhpaI9dLD+
vvJml0ZfBCQBc24PKBwoRBIIOZGeOoiXXO28XPo4i/QB9st6wuQUOAnmTkICizS90zqy/T5SM87m
tilaxA8iE+75ddKcXda7HfdRxN3HQnb9lTTl45yRL5l/4yRdAVJldm7aAtVNmDEOP6CoAymbEUf+
hBqIgJHLUPI4uCki8iUTUKqxNhEP5UGAcf0E3Y/gKQPh8UqX40/69sGaWlL+iAe1S+h8pQc7zcoV
yifvClok3yz8D7BV4YkAS3FgJvekgI39ehqjKEJJL4xRiZw1I26CMvElNTBRNHfgb0ZvIhD+D6Jm
TjBk3J/DaSg2Ny2NJSnPdcrAV0FmZ7BV+R7aYGTTVMa83zb6vKv+ykVEjPpEzbiCoHgkMLCungLU
ea789o+7s1wsd77iMSreSXrO4yrVB0f1EL4D0w7YQwEIz2swQffsyrPmX/zRiljEAYZHMN06dUYF
zewV9LeeYUd4jUF8afRFHLC8MVQjTz5Lh4r/2lADUGYE+NFtUUwsAkDOk8axbvBOPKAoqI9+nKBq
Q2V8JQBc+P1Lep6leQjurfJwuntwqvRV/DBE0ZUTjM5z/MHcL+l5AvIZIAfJ9pyXQGWeGr8AiBcF
s6r4aZKC8g3JyvErATzRrbnDVK4rXqBQZsZgYL9UlLc+rpXxdHRDgCNCRgEAAiGqbvw77yJz7j2v
/A8YF32zHsYOcDgUfdrdGLIqey7FjEP/fDdciPZLIiAq+50d20QcZQM7WlSxu3QFz1qg3dPg6rXr
wqZY8gAd4Ow6c2N6BuxuVoobkLpuoGFupkfe9cVmqBt++Px9Ln31RWrBJ8gYxgJIS0UDLtF9YYBo
Ff5VDZJL489//yt6OFe2YxpN0ZFHDKmEFzmUoRRqtZ///D+tzY/W1SJ+wEAl8Qj3A1AkuuIogUgf
1qpJKa7CwRRghRRT+8uWo/cMT7LKvUGz2MK4sBc+fyJwQMr3iUz9+5wxyGApUjlop/qsr9/ExOwe
yoUotaux6ftDTm3TvidZELb3MOqm/paCoFfDvjks9p7XjfWVXP7SlC3ClIVXGoxOi+BEB0C0KO/E
Y+CF8W2n7pJjCHG0DLZhLDiJFIu2mcR4ALnxNkwqX3IME+BQQuNkcLJlCSyEyMHApHVefvv8c1+Y
miXJUMFcho1+Q08O97bhuUm5Dl9SnbSb28afi4V/rVYwFOC1G7oAoFcm1xVQ369p7HVfPx/9j/rq
B4t1yS7kEuyaOu7FG8D3hqPHWfb0EaQlUMNUjwT/PoBMT7rKWW/WMSyoHqp65lJkYYE2TVEFrt1n
0GEJ4Kk4QYBU5sH3cdLNLiqkj1aUisTPz3/ppXmeA9Nf8+ACVMzB5ghO0AED50rDGnTXjx10Xj8f
/0KyufRu7DiglNNo5e+yTMfupFuKPDOFr55FnyBP94UXjrM97nhNrvnSC81//+uFRi1xHmSFOnJW
6p2ADsuqIf1tPk6cL4KQ7Fqd0jpITyPs3O7SIi6/wO0y6tAGsgU+kbRrtDTru8SDVucaCmvXnC8u
HBR/BOL+ei14tOSR0709c5v25U4TCxqSgIkzOBV10B79HjjuKyffpSlc5DccSuaUWD8+OUAwn4SY
EWatKm8zJOJLW0f09uNQidh7MmjFbRSSwq3vX1Px+gPg+WDnLZmMo18BmuJl/hv1mMQr6LCfvkst
I/Bc6jz/DRdYZJyeReKx0g50OECVO7HPO8AT9iEjnb6Xvm6f/LqB3C5J3bBPOtQrXnMLNdWtymVv
wR9AHbmCzrAQ/TMVHewAmQTvcN848E5Q9WfZOiwKre6COij4LmrT9jYRNL4kUuaQCc9TqMgeTWiH
J7TS40PgeemV/Xrh2y/5GA0wSib3JBhLFNc/zacEerTNjXWlJQ3DoDMcQ+TAnmU9TO5FppFH3zLP
D267Oi9pGNaGgU/7RD43Dcn2fOia+4l63z8PZZemZhFZWOUrvy6G8A3mMu0jiJn0MPCr/n6XRl9E
Ft6pSeoiCmFtmmcnMDL7h6ZS6raUP1xkGkwkU13LWj7/2XM0xH+lQXzjYbrkYIjeb8YspN4BFOso
fYT7B9+ieNG7a85ciN0f7enFhQhNM6CPItOctUyqN/S7xM8YHNorS/7j/iBfcjDGDGxUEoTdmacq
sndUSgbzqz8XDChsq8fOD+I3CjDNHoKU19yYLnzuJTXDRMyjDfSnjsxLh1cNkMI/adhHV0oRf2Lp
BzO25GbkPbBKaBjFB2ghReGLBOQjfRY6RhPa5jk4eE5YONpV0wQJMtEOjb1roF++CQNKXnwoUwEh
FMBJ5MAi2JquYFmh5ljjA7mANc8Pys/5uLZWdNAZ7WDOt3LMxE8OGr5iU+nRMozqt0gocqTpPE9t
Bq9xVj8XnhC/oeVQVDs2xe7MIGjkg+ObK21h3FTBYQ8c6wIi5JgY8ihF4H1nBXzGzVoCmNC9kSyF
IE7gh/YbFDJp8kiYrNonsGuj77DLyQ8BEK6g0cam/TbUCSdupVw3qleDl5VrjQwErp/CG4Bq7nyd
PAb5kH7Fa1Z2zwruFc9DjUQLqtZgZTSWJXtoaePjlP0ICngZf7kpmCxZLAbNpDAcUnPMG87eBe5k
v6cSjpmfj35pSS/uenNuOVTemBxg1Qj5dUjT8x3ro+A1kTAqljyv4xemdfFWDiS4Uoa7tKIX4dHk
0J8surQ9Mhytz7rXHYTLiZ/f1Bnm/0Nq6TJChjzIjxJ1e3DgIFjTh0juPp+wSz9+ER8Tr0NnmNn+
6MYpPaugLM5h2l4DaFyQgQXj97+TUlmqQNlGyqNGgzj9WflwPdgRWH7zd8UtuI5hkAcQEZeZH6yR
n4QbMMdLcScgI27+8WB74x2ChIbh9vPXndfBR+FhEVCdgWRvzNv8KMCu/mIhXcggdYAls4LPFyBC
Nz3lf2gwdCB8TMP4IK1sQbOVNE32rG4Du+lC3uVXHnPh2/0PHyb3Shc5GR+Yn2UnIoAwXUNhG/ek
z1/j0vjz1ebv1DsREEadvOJIQqTDEjf0t14APnbb6IsLGOn6pB5Raz1Cmtg9o/KfvnUGaenno1+4
NiwpMWLGJgWoqR1Z3EH0H1w5gLxgHrHWYUu3JcxVb2NUoUv237OUlOBQEa9WRxRe6/yuMV7j7n0G
iYPP3+TCkl2aJAJ+DbCLquojMbAXWTXUzWvWNohs8BUKr7FrLj1mEQiAq4cZBszPjnxiwj0aqBE8
c0ZLfmoHqEZfeZlLS2oRDypmPOyCMT7wQaUDXiaFRu+kwG//fLIujb/Y3zhfp1SDOYe2OGSnATGv
gaLrrwnoXpijJa0EmgOc5h3TEIsh9C4RPf8ho5GrtdeGx89f4MK6XXJL4Ho38N7D15YQW9wgAcQx
bmAu4oCTLMm3Bn2bK6nShala8kyEBx02D5jTY55wcV8RII4CWK1ciR2Xpmqxu8cIBR2aRu3vAh22
YYWqQL23RAzp3q+EuKbnd+kp89//ilAuEiJQ6BqeJfdTskHzGqBaeFK2w90Ed8vbMEJwqf3vxygl
YcmetfLdQOMEgpS5fYxsec1J+NKHCP57dD52XdaHg3+AU4DxkX5CynNdm+bWX7/Y2cQjqg5xUYa1
IO7NsNdWT93Y3tayWbJKclWwEc1U7+wmgXN8mhVPJlgRXVN/umCvwOliR1d1W9KgmJqjDgTQyHnW
WKDKYcOSrhOBbHqV2NTqN/h4A0CEwgCAjr0HneG9o3XyWhALHhvveHuIpzE+fb5JL3yxJe50TCFJ
4NlIHIBN8M/U+ebLRMYftw0+p7Z/rekcdpkl9gg9MCi+P+bw53pEVWe6si8v/fTFmc5VmsZR0XjH
Cjj3rfY8CRMZlVY3/vjFtgeMukaRIAvOeT68V5Oy1aYF6vdaPnnp1y/2+0jb3BfQ2T/DziJcOzAZ
HoYSqJTbZn5+6l8zz9CvTlVhZubdTMDSoCSg4nTjxXdpSgLdPdwJeh0cGsDp0p3JDGSHQ6rGfz//
9ReuPksfknYcJgOn3+y9TFWyV3FUhi82paR+cqKW+Va0TR5uYbpZsztLvZHddv1ZYkuNH1gwPmV/
rgZI9tA8VTv4Y/DbOkVLo5ER/qC8Rhv7oMEDebIiNOeSXQ29l+4nS2wpmLJJQFH6PwIsIdlDaTKY
iokO/leAU/p5tqmSGrfodQUlT73G3XgW+vFyDZPfvGrtbCkQ0MeS3NqiXsJRlfEJQrWXPo8DIB3Q
Lpd3OU8Pny+RC9tniUZFK48NPWrQz65WNZopQC+XOQoSt42+2Pt64OEISgfDrScs7mQVTI8Rza71
Uy799sXWd2BHBDp23pE0rdnB87I6w/IluG2ZkcXWhww/OlJR1x4BJk9eZTE34D3i0WuZ46Vfvzjj
ZT7pxBAGeBtLvR8VaujgjvDsmvDFPMUfXGuXLhhI2Q2RIO0dLAxHYZCMsL7J+6Bt3/tsGIc1bJ8r
vf38M1961iKFdyqDqzNh/EAnpdpd4uCLs1W1ru6oyaEONcH8+porw/xxP3qvxeHvvFZ7Ejy2gxU4
0ncoOs+OhbTs0l0LnuG1i+7HoTNcQksbxiJ0frL4QLHf7nWc+JtENvakYef3S1R9ANlSmGb2ULoi
nrxpM4ZLqGkFBQIMmrJDRSJctdAZ/J5CWXHz+Vf6eMGF8eKcb6o6KhhA+Ec4jtZnkNLCU1mA9fT5
6BeQZ6AdLY7KkdRVWzfJAaaaHtq5Gfg+hKRhvdJ+OheUY30S/iyeVzmmTiJw7N2w2Vuun9Bbu0mK
JYwXMYE49ATLkFRHJ/LqvjJc3U+O/P78HS8tikVIABzVT1MYTh4UwxyuDYcMHQG6UsP3EwrrD6yL
1Td4eGNdOsjXff38qZe+2yJQjEWTSUpxIHFoOf1OiqlK1xGsYr/dNvziLqBACBq8Pq3ekxau4itY
YgNNNHXXD9RLv38RHcacdHkFItO/Foy5or+Paq/v9mRI4Q7gKETVRtBD9iSCNClsq+DdgYiVjf9o
iG50w/2Q1aZ/hjQm9F176CaGj30/iCtXlQvOFGG8iCaGKdZ1NSwMcLSbDN5ZcIk/wKsO5j8J0emL
I331Phneg4g4+H69rxLl/VBDV3t3OmQOspJGgBwI5SX+FqKxQG8q8YZLYCopc9x76qF6H2PQCUYC
8cRJXH3vC59kCULlvoT3VzkMh6pVzVdITVa/hyRy+89X1MchOhSLQKP8tuIBpE/n42ACybZLYBnL
q5Gl3wHmKN4+f8o82v8eBOESYko5ifr/I+3MmuPUuS78i6gSQky3Pbg9xd3txElObig7JwEhhJiE
EL/+W52rHL3GXcV3kwunimbQsLX32s8KZUnOFEb05W07m4R8AlqmgrWqQZ8rYjS0Njdzlth1a4ur
OEUwG4UGJrMvoBPQB25t8RwrKOE+fp4/PXjvPZCzujA+jFpUAU55tRT+rxj62RxdqwX68O5k7hXD
M9WzvUFzfCHRz+5XOxTNxmYP+bD3QJMZgEs91OIZGmza7FEo6sZ/mY9vvQnaSw/2ldu8TI33btNZ
jujIGLh+fvVCshz+6BJVebHNQJXtd0EHwIyOQh3dDaAot5u8EOQWfhbyV9lM5euVO1gaX86KpeEC
U9NMNi/JKDy5iUqZ7SH/iLNN0qOMhv7lBkAaO8zeTTbL4r4wunweyqJsbnUSpfMJiRtY/+ZDgc7w
gKEdGeuQX10Z/Utzy1nuWkXCKBY8O+sS3kdoQy3O8LHsr6xYS1d3FixqKHBLGffPKkWCPyll8WWk
+spWsKArDF01LO+lbP3G1M+tCoDiZKITAD6QHLYMEBoqs8lElKBdIe6+I/BG0hld9ek9h73NNkpj
5CWxiOCvlkQT2RQIlvud7Rtwv/0JdUQAhGJxKC4gzTPPJW9gOC6Lf1iPiuYe0p0RnjG6QqG1wxXX
ySBCV4ILUgSf4zzvXiJwYMOdzWf9bzxCubLqmBC60tiMlzRkdRCdwZOOHtsy6qJdXI5XRWMLH9xV
xZIobXyfD8EZ6rkx3JsWfnSHilB6ZRldur4TMIEOOVZKFAUQE1BytJwWJxw217mfhK75RdbNZZ/O
Xf7cDsHF07icIrUtRhiJX1kLFlYj1/9Ch7PC+VXMZ+Bf4b+edbB3fyAVTMdDtCRl3bCfJsX+hWAc
ndpjp2K709J20bFKe9vefnwXf7L976yJsbMiIZmIlny/zy7GgfDKpi1M33NVFLcJzfT4lAkBFA1c
4kGNJS3kCPcRNOCnrEos3WR5WoC4G/nKf+m7AHxgWNBgsnS9hSALoANxIklph5vQL7MO9fqJDvtY
MgoICRfi0HuS6Z0/VvJG2RTS3qDyTbLL9MUvZU5M8c0USfkb3A5x8/HjLqy/rpg2iaYu1BmmFK1r
fqNCWGBALUygGfaGHs6lH//KQrDtimovkosubbr03PZd6+36aACVQuWl2GkvnH7WhUr2otLRt268
aoSxMBlcpS1culNkWCF41q24oVE8foczzPT28QMtvDbXw6NnstGwP43OtqlwGDdNDL0JGVoBG94k
yqcrccTSzzjRl+mMhndtDmidoHF1sv4AEodNmuExnMDeuvIrS2/KOe3lLcpStlIhRDXQ7LAMnFaF
is6VCbV09cuz/ZV2pTApBPotx0F4vBgf8CnOu5tiWKnPD6PL7/51fZ0FaIfyy+4l52I6ig7d6V0x
VqskWqErjM1QCqiLwmdnkWn0xrEhK5r7uExBX/94JC1MDVcA23YBPH+CeHgxcwfuQGuqfy6qCgOM
kizGPYrO3D4GsPBNDk3EwHb4+GeXvooT2RBq4zIL4XSIaLIU4KlcIIBzjw1/3fWd2Ab7dEaMT9jZ
VD7W6ci3HRw3QQVat1W7ctikStM0IFCe4GwSwVCqJsd0vNoAvjDvXC1qpGUKPV06vCiQbO7Y1MEK
QlbqHAzBOiJE6ApShQIxCLbN9SNcGtLfTKOVcDMAprL9+P3/udV3tjFXkhp5YBOA3t286A6Ws3Ks
YLgs4Q9gNz0bZ71VNTwAvkn0DP8kDUwBDjCYBzMGBzsabiPgjeio+dPQj+JTh3bjR0k88WRAmvpJ
U1WhZairJT8gkxp2t3UYt59zng1fExxl0N1bgxk59D08IgLKviOw5/dSDLPajrqAQ4QhCp4BHdxX
mTFgPnFg/ClwZUCJYJen/q2wUKSQKcGmuEFDcrzjkL8W8KSI4+CW2QIRGURDcCyIqrq8rcY26h4i
2JnQjZemBXLfyPrXm3CyUf6CGcuzXQtCwxYzauj3vS+nx7BL8JNwh+hPM3rav+VEeunWS4p0A+4b
6Q+NofC3/PhjLEw2V74rYhjZgow5viC4yIv7P7gCUJEKsco/OnQ56viUcVXWFNREoO+fE7BHfyAL
tHJ7+ON889cCy4Mqz9K+Hl8Iq74oP+WfgxImNOteDf3v6i0idLQOOKicaQ3J0I2xU5gc/HklGiV0
JbwaUiCkN9vqGdaD2DBFjNZ29FRdhYUuLN+hs84RnsVBZTlF2U9bYPjLSx8+nO6CjfLaOLv1MjHc
Wai2xtuA6WtB6sKAcqW9PbIwYTaP9aNp4JWDJgC9H3p1JTWysPi5El507cB/qNLBJaGU3aKemNzx
xg7dHh4WqAWs+u6ukJfSJJ97f8SgSrzgt4TvyDMal+Dx9fHlFyp/oatDpYBY5rBlal6MmsE8pBT4
DgbDwRMh0IrBawp1sZiX6o3W6FE7IPVDntHSCXmBh1bn4Ha2tFpXlA9d8LoeAWgr8yTFuaZIn+Al
3/3CIqWvRPBLY+Hy97+mZwR8oZASppd5nwXbfkLH1+yBWPLxi1y6upMhggsY1akdxhdgOdq7zIru
YQyHa/HtwuxxYetIKjA6qbB4zjL0NVBdTA8MXSefksnPyp1vJHgWZIBrRwVI0MonciIfm+U140kh
ngU6WTZgZ4V3Q4FmtI/f10Im0wWwwylJTb1EScsClvhkzRTdA1jl/TMPGX/qhSZ7r1sbZLlCVNsM
Nayq9PBCI//Yttb+04Fm8v3jJ/kD9HongnD1pyQdwfDs8enRnA/Ncx9aa54sHZJtC4Nesc/QZTpu
DCaK3hnKmk9S5DJFj3MNuxoYb0Y3RKsS7NMcvb8log7vppoCra9FzgtDM3AORzTxk6ppyvncopcS
svsJZOtDWITrvFVCF+oOunXiETJDf1tCbBg1Nnlo5qstQwurrKtghWu6NRBGlp8FK2ey9WHJdcch
IPk0+9flVUuvyFkb8CNDl6JHAVV12LMrDXieNyfXFtnL+fC9AeKsDX2I9RN7T3KGz1sxIesXUDBx
0cB+Xxs4mHaRP7brjhMuvR1H1Cru/TA4i7yssY1P8fQ574trWZCFdchlt0e8mQRDnPPM0eDv3SJ9
X99nuZ3JE51j5KQ3lU26NNvkNczaauQ+zx/PsYXVwqW6RxUkvyqn/mtOUyjkYa8Ed/sKXkzN7hLT
4jwYEiQWSi3zYffxTy4MCVfkKoKkjT1NggfJau8HugPm4WsB1K24koNcGNeuwlVMUwFYVRI8ZGzy
K7MxCqLWm8wDiOV7DHTsysdwJr8xEfJwjZnPJC4V2+WdoU+w7OLXUs1Lj+HkRBKFmibco/uXjChA
FBFYo40HCG/wnesqQ9Zu3de4/Pxfm3dSFWlBGp0/UspwHIK4HEzfCT3cV77G0te+/P2v6+vRn0ce
d9lDi/7khzZJqycvlD/X3bwz/+UU+FU4ZPo5mxPvk0rgLlvgzHVlyi99Aedk0NrYpg2vp2cDGEIP
BOQgzS7qK9Hv5rkU3WHdQzjhAG2MHKA8RXpqasrvhAiF2kbM1wUbrry1VENG2NxM58m37BNKv/LI
Pb3u/bs61bbrPCRtuT4bFOXvWACs9ZhkX1e9l//Bo8JZrWV12bz0mMZ6x3rRxlsir40dehkk72we
fwgDf41MgZ6HDAV5ctYZk58yi065TRIKqE1wSEax10jYdtIuE/w3GYZeP1Y4/d/2IMCLp5Rhk1cB
8NFDNXTglWezb/foJQdUnBIYkj5EWdz/uITF8a7PUrLNiIAlYjeHaPrTRRW3R/R2ZvnKCN9FsVKm
defpaDiLhKD/OgIK7k30Y3LlRPanGeS9l+UsE203IVsTZN6ZQzLym6MKT3a2AJMb3YceGaNbWDub
8kYNrZfeUlRqFVQsdQV/rNB2eK8qY18g2IfYRBSDKfYmHIovUZtzDh0ZvDHN9CfX2Grvl0Ui5IY3
GLi3qpftMelRFYSfKnKRFri/aOOpgsPxMA5sc6Nz+I5uEp7Mwa4DqvIAFIRMb9IcZoDw3IPQHVQn
StZNVRcKyzyjSgJzwWdIBL1nlH4u2SHVmXUHKVfBG4mYJba3w9nkpr5Hc5F+HAz99vF0WpJUufpd
WQsPEXrvn8WIverc8jwsbkgzpPEOAx6ZKxkAnG7mGqednHCAHWOvhceKHE1zP3sIPK8MpoUt4c8N
/jXxErDhQ5Oz5HWIvG4DtUq1jcfsWpHwsv++N1LdfEigiiCgXvwqcZo/oKls+D3WOvwssTx9iXtl
v7Wefw1FvPAorrwXWqQ5BRCNnAUskG6Ih/J86RlyZTz80YK88yyuWFdOeeZLdA+flUH29NAOGv4M
6DVO4ZOrm33PZkRlMEQtbzOc+2503NFvtAVQcpvwCM2AucdhqeOrSB4ETzEzIY2bxfMY1MiIdxfD
OtDE0DlISzg0sMbabxmD1++mbKFR2mFk03BTxRrWry2G+g2Ma4eDaFvYp4bI2D5xT4J3xGFXRlBG
G8lRxiB24Vg2iwYppw5pXPzSEem1EnNUFe03rVSD6xPLgnumLhgWhY7o+p4V3H6Lc5T7LoQuvplJ
LnY0myR5lEYNw75XwRR96S3g/HARKE27FTQovqkIpgGwD04/93GGPilDqqZ+qKitdrqJ5vxgx5me
0PGZBY9wH4KNVIsyaXzIpjqFdQVMBzPsuHy4a2aK5BzJZyCxZviO+xsOB4x4l6VddVfGoI4cOpPP
I55WSLpJu2HSd1wy+1vnRUU2geQQdsNmOX5W8LSu9/5YGk9sRIf/3+SoO92JSppoH/YAEIJcZ6Jk
B3kOefl4di8NxMts+GtO9WXUKhj1wfg2TINn0RVoTvbb0ptvP77+Hz38e0PRCUcBTzK9BP//39TO
kzhU3WxB9oae4FOTw3/5LvV5rW4G9ALBjYKgjancQzpUvrGsyOK3j29i6SGdTQj+BJNRfTw9t6H+
zAaaPKUmH76su/jlR/96g8yb84z6ffzK+7m6wzkruG+I/rzu4k6gKlIWmAS4nucEPlZb0o2wsAl8
AsXvx9dfSpW4Am1QnNDPn/TTA48nM7xIPwdJv1GsPdiyqIcja0R2a2sv9MNtWxYo/VOk6MyvGPVd
qNtU48efFTqpwZ+/FJLz+uJ5PKfo2fv4Bpc+nRPkaq+VPVzN2StJybBriotFh0mv+dMtXd1Z8wXS
AMMQoFqma8FPWTGLFxgnrLOVRNXtvyPDmK4ZEhDNXmVVqANWWrofa36lu+Uyf/53XjFXpQ2bD3hr
B3X4CtYyjM4uJDbQ+7yLn8WoMB53dmYkW7XzMle0DfuRmPrzHL9GtZI3wuj8oUpAlFjzjZmr2VZJ
1iSATqbnpEarP4zq4cZQNqpfdZJkrhhbg7qfJjpkr6ijhNugYvVdroNqu+7mnenPKyCNCy75WUxN
+i/8T+VnGMi2V3by9wcoS535zxN4Q499b59zryVwzfPz9q6ia70D4Gf/3yHKqMRRo6+SV1Oa73Ar
Cr9BH5R/Xfdq3LmL/kcRD1X/IPsY6sykTOZh61t+zXJt6eU4s7clFhY0QeKdcpi53dp26p+GbLxm
d/d+Zg0kxv++mlTbJC2zIX4tSz85DBSlwx0cvOgZMBJq72JfkS8h5zTbob9Ar/NaY64mGtksMZlo
Eq9z0NU7EiAmhHXNOpYUczXRsK2GcxoqFKdWwn4YCAj9EIqrNOaF7+Fqodu8uvjvCFwdjkQv2jQe
sF5zylfVipkrfEZRfebW5OU5Am/9a1t36qdHVrZxscSZxwRelAYJzfzMy4CavdG9X3xKcTRel5Rn
Lm23UkVXJhNjsJUDTSQiVD/M4yTXLRSJM5EjJAmwKvPkFdjH6tFTbfbKwZe8cn59P6PFEmcmM1CF
0FE8DQ89HI7aT4BjCLpr4zQN70f4nj9/vF4s/Yozn1XsB7lIMSbh3TaZWzYam9+TomTh1lYD7H4+
/pmFYerKixHfxyYeUEbDYB1voyok92Eq/1l38ctq8lc02MtRtFOWFc86FtODEpktEfRrfkXUtVAd
hov9f6+v2AQAfRxnZwU7JlFuYGGakQe4uvV62yuDM0MLHar9ntcWZZNmLocnMpcWGY9Ed9FbUElx
k0oUVdZtf64wOEeOBECnrDonfA7uyBz09+Mgvnz8MhdinNiJ2+GTJb1J6+pMSwWpF6dTZe89kZtP
gP3b+wDayODKOWVpUDjTPyrslPkA/zzkUGdtQTwODujYWpdlA7rqv19N+H4MQkdenRksSO/6Ek1v
HfATV2bn0r07c59WcJuTaNo7ixj3npcw50In1broyZXZGtZikyKDBstn7reoPte7GCnJzcdfeOnW
3Slf6knBua5Gt4nKb9oYIXJYhz8+vvjC8HF1tJmIswaGPPql90bY3s8ADX+BCxhAT23AjL4bIO2N
V3VKMVdWmzDVwU4xG86ovQGMBoXIa2khOPr4SRZekwuvbRlvc1jD9Q/w1Yn7DREt+MqQiq4rSLPo
8gb/WrV4V/AIyjkEsa36ScNi+JGSZPy+7uadWSx1x2Rmk+JM+1jc07L3D6j9XyOtLLiKMFdF29cD
WrAo649ZFcpPapD2M5pTlE/uMjTMRrsZ+Y1fiCaG3zxqTLltNRo9H1CpRpuhGuL6TXVddh4G9AmD
Ih7ZHzqZvOK+rJoifEzgrdp+bTPqQXtlA6OzdQPfVefaMRpK6k39g6glXFDaEjIiWzfXCIpLA8Zd
EtD1k5LZFkgAwvmaUqT34nZcOdadaAD7/pAw4FlfYL7C96bi6b8lEJ8rj4MujTaDXSVp/W58bcM+
2ksJK9SxTv11L96V32ZDmQxz3jZHjnrcRnboA92N9RBfI28uNHOinvPfuRQ1ZVRFpGwf6OgF9quw
Od+j1qDpKfcgTHkAWRD03ixJ+q8kUu0BejiN9j0/hCVvXkZ6+swKwBA3poC59n4OsnTdFufqdhkE
NpP2dHZSTQNQ11Qj5xzAXfPjWb6w2LqqXR4VPY1C2j0QCFngz6hKyDjzNFbRluZzLb6Og9fqKz+2
MLxdWWqbd8Rns5FnJVm1BztG3Rbwgb0S0/ypcb6TW3FVqbxPaolOxvoYwWX5qR0NbIzzxtZxvW2H
ECU+qkuU1lmk++fCmuoOiB82f/P6kXRbWVpSbkxf2K0fAPN4SzUgbzfK61hXbyo4rT4yRdlNH1fV
cAfDXpLabVAbXtEr97/0dpxoI4trmH/iMPYiUDEpNkriCFZiBNZXrr8Qp7voWpLmLEdrnTrTSAbe
Ia8JgMpwfg2fwKTW6wJpV/7KWJ4MftsKdCMlzbZPW2jYUcldFzK54ldrJy5kzauzjXT1JYPR8hnQ
/H8/ngoL79/VuHI4Vo51RMujzhnkZ5EYZH1bZhec6sc/cFlK3hmfrs61R2NuoCdancEoNuNG+MSo
fd7KqjzyEaw8vvFrk0eopObQHzSl6sZV6VjgJ/67uIke4Qfx8d40lGViC1YQK3Yws7xWL156dU4g
QiMQYGHwCpfrokU2zWsQ7QwcjZ0fv7ilyzuhiGc9CpulLv4RpFW9mTlw9w1qp+u2Fnb51b+iqB7K
fIveZ/nSB0jQywaB1MYHC/d13c070zqqwx7pA+GdGK/UXcLZ/FDn6coP6wQMskwKG9I4+hFlBevv
IqYupBYrjfm67u6doIGaIAiVMNmpBwZX7pGyg69Bh7Bz5ad1ThJ6VsHIALM5SfB+HvtQTI/VzH6t
unlXrpr6UccnMF7eWn8w+yKPqicem2sgzYVR6cpVc1LwcKLMO5kQZwekbvLbOsUhbt29O1MWHWxC
Mb+z/2aIhKMNOi6iYduO+bgurHDFpploSQD7d/sKubN6CcLQvPFCrrNeY/8jNu3TptSRLN5giqZv
aFVAokmh2Vj3bpwZG1ZtXJepKd4KEz5yf8wOtorau3UXd+arjWpDpnKqTwm/hHnzWB7ndKXmg7m6
0j4P4rFo8vgEdDDfM5AZ9l5Z/1x3685khWVCAE0CLd56NH3vSdU2TyVdu/m62lETcoT3aAI9UR9E
1A01AnDxALmLct1a4CpFdZs1qZIFfN+ycQLzI/F3Kcq+6yaUqxON4llV8BpoTiS+5NgKvBwvWukP
y1z6KewSxWgnbzglSFo8tfGFQ5uqvPp31Zf9Y9Lx1x4FT3jPg7qpP4ke3WY28v3PE0bS93VXd/bX
DNJTxPokOUGAVe9sl6NOKK46BF0qL++EPS7tNIY1FsRIan5FJifPbsDpBi1SRaXeQjbWz6eeiA7Q
SOsX4Y3uo0aCltOiEX7dsznTmUpk2YaskacISoYt6dFrPLTRl3UXd7bfPlaVyEOVnvICpuFm7KtH
ZNmuRbsLZzOXhWpkYCRrZ3mSERxQDrRJul+XcuU9sIGB+lxxCaezdQ/ibMNRX9QxxDv2ZOPgm+JV
vZ3QQbru4q5sNCHtVOZRb09tWf4LZ7Bw24X4hVV37spGk9mLxIU9dWoFp58BXvLfAn21FXHhE7ii
Ud2DcRuKdDr1vvLSTT8VPiAKIZqxKfh4yTYkBBrHdU/iBNGJEFCjmlG8Mer/hjiw3DcTbPnWXdyZ
4j3TRcQRa51oc8nO5Ln+Nne9On989ctV3pnirlAyS0VrpoYNJwp16F0Uoeua9ciWezkxLx//xNKX
cOaxGDCAwr4zpxwM+WBDahC/Mr8i5UvBKNqCasDfryVFLnHEe4/jTOtshq0LTt/di73AqDYDFfwG
ab/67eNHWbq8s01nDTBgeAZ7oumoHg3ck3HyC68Wm5Yu78xlKAM75XtKn5LE+6etPfQlNyuNU5mr
gGxVWYJkV42nltTdXpa46xJNhjer3owrgLycBhgVCSzNsvBXrhLy/1iGXFppARlqM042f0NTNn/o
YejxqShWhtPEmbwSuDUOjWt7UkE9HyJN+9uQX6uILHxR4kxeOD0AyuKN7UkiS7C3aEm4NCStTK26
rFIxF7BQ0VT+zCZItwcFeklbk2t6jKV7d+ZtZnwQZaRoT5kO0RF7WZqztFqXbXJlcJFkJIhn8B+p
HMmjyabsNe2QkF03Gp15SgfP010q8U07H443vZouHuKqWpkOJc5ExVZedHD+aX4kWCcfMkAEvzYe
qAEf3/2ftsT/XcUCV8cGHK+BFtA0PzJQIO+lxOKfsLCfnxDsteGTaMas2tdJEestL6EfhGNJ9dWz
KOilaXzJk6aKTvchhzB/SmG2eD/Xja9v0rrI6NZjwRAdZEompK3SMJzDF/gJ1PuRUtkcAgbruydo
b+qjgqz3Ww7AQbYZ5wC4GorAfji00wWwV3hG2EeRDo24yZv6wmDChvvvFM39k7BhJd9UyPvvfDBW
b8gMiMiqWkjgyvACAxZZoDsBKYpGQwFsW2CeGEJisCrkCVzlnS6lAiImET+h1Ao2LZASNziaXcPo
vT+nAld5h3NXWeiexUcLmN68zdCNW+5qubLYAhfB/2bElJWKFEjiHSERGJ8IDEheVlfVg/TyVH+d
ZaIiGIfBRPODrPpP5FL2TuuV+1PgKu+iKPRw2mgivBp0PHwyrc/0pzAEQO7jWbX06p3QIILXGOel
Rls/p7+tpYB4Ym0GrXDd5Z0lR3MCXOsw659oNW43UIpG92PQXcvKvB+mBS6wlBQgREo78qPGmav4
NM0gH28yHkARFzUwQ1j1DK4Cz8yR0dCLixNsIn6JrKlOOKpea6ZfaGsJXKWduti8eX1VnVo0hg+P
wgKxlXi1uFETGGWK2+qRwP01PswRRGaGDP2rkC0SuwPk+9cK7+8faQNXkIfSb6TEyPkxMeDG8OQi
c9HgE0LeM14qZzzL/4H9DSxE4EQFTuQwB8HzurfrBhq9hj44IdWJ5yq6011bf+8ouJ8fX/2PRued
TeN/1HphnfjBQPOjDILL0i6hBeVfaVVCak7KqIA9Rg6rjCKswLeIAjEPG5B5QaJjAQqmMwQa3qcI
RB3gO2OrfuRNF/2KwyCMtsqDVfmOSw8tXaBRwK5c9prvaI3a7iYBBOQw5Jp1jxa93CVg5mpI7iMP
3Q0JandnNEzrZMPmQFWbvr0AN21LAKcyImJ8n9kGt5PoNLif0E89bAjI9Ooc2qFqDllxoUVSamEM
JqfK+1agoTa992yDhpEAfbYPMCtKgx3aGtQtABA83nITd7+CuGyrB61q0Hz6wtg7tCFItWcBs82u
B1oYeTaS9OB0QhYg2x/+MAK0wFuUbfaQvaMWnKF/7BYKvC65m0XSNLdFx8aTwOk9hON2GUwvrI6K
YWNtZKpbpKemH1Es+a+e1K1+gkkM9/JN1vRKbnXSNuzWwJ32dYZDxdeQ5H7yxSuln1wb1AtLmyul
ZNWQpLNKxclAo/ZbNOILGoLKnx8PrKWLO2Fgl7AqLn3u/fQCQ78aEpW/6ZCu88IIXBmlsSOMKnLc
upBquAPNjBybOF+5KLsySlkkA4hScfE2IUe281vjH4CSHlfpY4PEiQLTvoQBhcGbqTIbAiTl2YPK
5boiBbKxzmY76W4sqJoeRBhU+1iwfVe110Q8Cx/VxaNWCXLlwAVmP8PZhjtjJrEVaX0lRLssaO+s
RK5k0nQ4qzFkJo9KjbS6EfUUx3eJ1wd3eabj6kvZeJ5dGa+5esh+KHKwX0bzgJb+aatGWe092Vzp
+VjYdl09JOJ6wFfRmvc2W4VePeQvFN+MLMiOlqH7Y9UEc2GprJmYjDPKXywo8819koJKvNeNV/5Y
d31nArOi6IZmaOkrGEfZhhPe3nTx/Pvjiy+9ISeq4t6l3S/h4RHmZ40EhMIDGc5E4LWnXT7l64Ir
VxNZJKy3QdX6r4H1SfiiBwOoeD6U+f7jp1iaDs5MDocoSQBxCl79XmVHioPS9Aiqe7AuxxC4wsjc
ohHSZpl8FSpNt0qjyQDdm/Fu1d27UsiMIMOGrTM8SuPT21Yl3n2t2CrlT+AqIfN4YvC0qevXuAPG
VrO2uBeNt06OGrg6yJyTPOqGArfuzxrd5xy2SJu0Bdxp3au5DNu/TizJTAsDY4r6Nc+iZw2S6G2D
PoNVWYbAFUJq69eD8it2ZDYCNK7Rj36Mf9bduTNrixQGJF3S1691UZpnIUvB91GDevu6KeXCROWE
SNSYWb4lXfSc9dN4V5Ur8y9B5ByGpJw9O5UDPZpkYHt0UepDzK7lkxcmqytX7GAKUao2lG91Gs4g
EDfkkcDCcN1HdeWKdOI1N0Ec3hO0+GNDgVeJ3M1sRiv1qg/ryhXNlOadnnTxhm39X9900T6Gj866
vcSVHFLf840G+OINvSPeZprL4Og18Eb7+NYXFntXcsgqSP5IPpEjEF49QuVERuYOJonM7GpVZtWq
wh8EDP+dtDloDS1yW95rWFG69xmsIgdzLWhbeobLqPprRQCYW0EqRuOjIqk/7Qi+R3ATqdyzyCUV
/XRlTb6IPd6JgVwSpq7kWBdaT0c7llmMHF5MvtAp7T8lDSxWZDclLyRG2HLl5xbmhKsQjKbAxtOo
7TEh6e3FSvtQxiuVD4GrDMTaQEY6SHqETTjfsiL35k3tW3LNAmPp5p3dt4dHA28a2NDheJzvWAkh
Z2fzcN1ocsWBeVgiF9wJcoxkpbtboxgXB6v7cN18drWBws89D84S7BiloH9BBGEOc301YfhHAvvO
QHIFgJz4YcOAGToCJTaq27atkLGAvXxRbPPRa+1eVlVDDhbn+SMUaiI8CIFjAg1hhkg4yFSfxgHt
UZtsnJNkAwFtftf1FeSL3EKgoWdsNPfZqFOcM4om2QMunKsnwbi/TbJ8SjeKow/ibcJJeGsqAOdw
rBbZnrCGIEUyZWFxyLmq2VvYQT16AfKoZleyqan2EkeLalvKYEZyeGq8bToLpKrKOE63pC4D+5rE
pql/1cA6fk38tEx30ALRX3Ej6D/BgJDvAbpdnK4DIX42noLPx5zL8uhRmG/t6azJ0QPR+2s5AjPz
jRZddA8DZnElsF0YlC4VlE8RIjR4mh4ZATdVUXTJjRwMi49X0qWrO0scqBRtn41EvgbhOGyMlGSH
VshrJnALi4+ri5SUTFXGK3sk1A9AP+rmE8cxoN6ZAZwJO7TlFmZZK4l7getLT/iF/ih8zIAW/p56
TGW+qfNarDzFM/rfJduz/aCs7eRrwbnc0qGcOXAfVl7r3VjoaAlcb3qDzBblNCXH3E4pfUy6MRj2
uuwyMD+jGeUPVpOdii5O4TwHl3KTl/H0I058eqZDTO51XgO1lPQwApkyLweDB9YEuU7gwVPGfv8M
GXU+7Ruv1+s6sQOXHcqB8S37SdJ7CRHgFss/ubvY0q2LIlz1ZTKnQd4D4XnMupFulRzSR19re7Nq
7LvqS2WSMRQNMUcWEHLDPFD44zi8EjYvfUsX9dkOPEqYacMj8wYd3+txRC9By0EFK6JZ9bcZoU16
d8n2PhgsXNsMCOzyIWEyEQeo65GqE2HCv8N+DNlfknXA65eEdNFBB6V3U85D9ZiEbXvrT8iBXtlC
/D8j7Z1V3tV01iVwabW1AKyH1n+RkC7eFYAB/zPHk2h3TQcKBzKYaXAu4xzErr6zmF06h4LmYYRv
i30q69KI7nYqk/CurDi6TLBZB/+ULWwsN6oB0mTb1SRrv/NYQiJvx7YK0Qkzi+ixAUbltvNEqo9I
p1b8EwCMGOljBo840GKK0X/uPQohcZBmM7+tss50vyD6TeL7NDSqvv0/0r6sOU5djfYXUaWBQbzS
g+22nbYdO07yokr23gEhQExCwK+/q33uQ0Lc7lvcp3NqVwrTQvr0DWsoyrr+omD/mB4pK3nWbSLT
Qz0lJVTOid9EyBSomPLwCdyaDlapkgsNysZgT6qf3LQ6/dT5lMk9rUUEndjGh5Jq7av6qm8FOrO1
LvVL79R0gFJ96j6dOmPtvphr/k9GtD9eW9yRX0vb0ysR07RF55afVgnHbs/FOKLpCwmlLxXRzO5C
J4pbNUOjtUhSTAOOXRo3sCsMOTSGvg9tFvq7qYA2HBq4RevIrWA6AHKLnKDxTRB5066CPMsPw/P8
lsOJ9KG3BDBiEFI8c4AfWXGjuh6OL7IvaDLTcFJPWYOsHJ5TquE3I+8xt82kjw2atGnG53+rRo7D
Q20t4xtF6bTV3iCPKjJsgr2GZwLI/UfwvPWA/WlyOs5JSkwHifzU5Pcxi+If9VzLB3Tf6+6uJkK6
r55jebs7tejjbc97eDRhx59A8p1oTIJ5sLzqoY0Pzak4PFYNGwAt0uHQ7QeNQrPLJwpgTkzj8REW
qA3dBDUN3LYtqrq7KcNqquA01qbzLmdx/e/sdWBYDSg+GpD2Rhs+17TzARfoB1UWCarLzsK8BlJO
U7RNA2/sxZ6JAXyQbWxyHMcTwLPcVj02kU0G2KT8G7gAPJ9tQWl1wCQCNinVzG3/i0yoLc2O9HX0
xCCUHF44gmcu5CXs2UDbZa7TbP5HV4TfZIMOPod9c0kfjJ2pOvjpz/5WdXSZCEMugvnYwYGg3uhe
uztdM7Hxh0nNG+3V81UJ1Z+nkgHkBVMtzFchQzHcyJm7zRRgYqBaMsVP8I/V2iSjIm15HZZoWr0U
kAoK9rB0jpJBAatxAI6RXLNM1v12tnP7VWR1dhV0NrzzYisvtEbPLdiiP+G6ukwhCxgejCXy6McD
GNYBLS7kR+fWa3HlKxZmjpRYLxPAgLurKtCJYYYuX2vwcS9pMZ37CYsuBWw0pogFih1IF7qdKiDv
XXjlsL1wzb11O94L6ou6xpxwy6lpvO+yjMJp49eV2lXgJMIuqjP+PcYeZjt7gka3GFF05kcQjvWz
LbuZf54R0Z41hVZ106TeT1KHMI8SaTvuGq+h/2mMsjeKKegCBkMRhInMRh5ghWqPJBD7jPzrfNIp
P2T1HB8y5IKHrgPJNqkqqkY4d3AbbxvSpfdz7wd2kze6LoALb+HZBls97KRuAEDyMOgCSmqMjj6U
Bts0bh9CW0XqtiSw0YpewqLFS1yDLsQ2zBjU1H0n5hc1lfl4VfYQ4Ej8So36nzgdWXVos65ySTAM
GZhakRp2Ehax47buYlZCzqqr/fse1sVul2ZV295Ix4HT1JZhBDmPVeD4LoeBW/mL2KrNVTICihxd
zz3h31wFlnzc5DAraTgTMolCBLSGuEreCtxdP/w4jeh2nLXliVYkpBtIm5BdkA48z5IakAD0quMG
Om9gKQmDRI5BJ/S+KR20QG1M8/oTL22g/gUYs5gSr/CqEjoPk46LRIFAG31BFVSkm2qyKf0mC4+U
nyvYEsfbEQt5F8Glwt81WZXidWo4AwaBfMrkWFxD3FQd4qJX3p4PA/s5xBEMuWPYqJskhwBLcVWU
pd426KvTRPsNTGe7YcTbNC37XA4e+NXdyYmkmse4TUJSMvoMBEgPe5OBqvKuAG3Qu6pUP7d4KjSE
X2p4KRfbjp3KshAiLM0miydX9uBR8vJzasFZTWphvB9pEHbepm19UA6RfEhvW6ZDj8s1I4OXEN+H
/nAIOMiPrhbDp9GP1R0J+PTIlMuvDNTlxDGTlfcz1GPwyQxZU0AcELsvC1yffQ5HjJBH3LB3Ns+o
SzIK4RewZWFVL0e4sabwx+aP48Dr4wjNRrHJC4bIGUZZyT5HOU/5Y+fCVkJMmKG8rXoIt22rroQH
ZF6y9Itrcr2vYaKb7adKSKghur7bVjY8fbIi1HmRePVJUk0r236tI2v9zexh5LudJbjylYcfe8Oy
U7kMFKm4h49a9xX+pr28sp3R5ldeC6ryJA/nkQ8J0hRNkoJikim8SGef2lqJp9yHVLjaTJy0ptuS
YYqapEhtZxMWGZ/tnI/StpiteaiaiQSP4A/q7rOfnjyjjC6Q4wlRQWIkgu2ahZ82jJ+SroYkZ8IG
fqqxi4LrDXAmKv8Z0zlge1fB5fA58jG4fwycK1Ox6U0+ZjvViJZtC4BjszJpxASebFqGpqCYZ+Nn
/6pgqpklRe9BmN0bSfzNs0WtfrggD/jBuk7951rpl9e9TSNynNOWbaYGWXy8Tcsq6uG7MPCm2KoC
MeOLl5VeeZf5geY1CBu28l+HtOnCK+huRuFGYGQkv45zVE44/X14Bx0geK1A1wsNhzKuzV2JnMs+
ZqasX+MpwO1vAsi495UE0C4KMi/hQMbBILewpr4NZIwNKRyQ3jcgyGPvxwxfZU7isALrUKYhIiHQ
EHAPgg81PcRAU+f7PJ+H8IAsv7iDQmL4QBBuwp0c88AlKpbml5GjeUozsP4KIBMfJ0Mw/EMV0PWb
DLCY51IJdzuCnXzvWhQxm1Ha/JqaEYNCJ7LmGAYdIIF16ne7fIYy8tXYg8cAp0joYageKrxYrACY
67hsd3Mx1M03EIlFuUPim5JdFlQyvCYjnz38E1d9z2DC9BXYKBhNphHQTNvKS8sUMBXdsV0YoQ++
Kbose4ENQTNsyYQlASOSXXepiQ8Ek/fHThcSHtLeHA77oWoH/4QeBFs+MUj796aApsb1HEWV3BBm
qvneMYgcXcVIH+etN7X+BAUM6I3vPHS6NMAZeX8vIkq7TUAn0dy2kz98NSZAupqqaHYJhkn8q1IT
4B9xjXh6ANV0frRl74/pJscFFe3qYZA42orzFrrXM9sUQcbSmwbtOXktwj69pWCdp8kUQ448TOlw
b+c3jdKJ9Pd1Nag0MSRXuKga/ki7SbkEim0w08niCGoDCt0tOCtK1tZQY4djbreBeyIDuIzl6E+B
rLKBzpLcUkWC//KpATZpjNxtq9t6B5kdrhMezwi/siDkBVZA7mVCUf8aOxPfFcZ03a2cuHGPNWQi
GfA0peBNlZCugkyOkhkkgrLMJy+zgU7gbijL4aaVfY+ChhbgMLkmjfGOfughDLFoiL3tOM4WarBA
0NwGXtxuYfs4Qg8V3ahrCCj1zz2TLvyGLlhzVVIXUEQD26Z3wzz2NwgLcfgyUVDlb7CrzWPBAeW/
D6cyC28tWvVp0kOfY19MGQy+BjPDe6NxrdqCKlF/C+YMYZRpzyLFgHXkN5e3EKbFMJoXn3pkpbDN
qkGcxDUL+yC8Oq8/zfAiOFD8ovahNG6aD8RFFF+/yaPXgFGdb4MmTb1dPemi20Kdjv3MIg28T2Gm
NNyaCPnjNdFtfOdUiAFLMXu9xl3v2QyyrKbZBq2bqjtbBS3aWMrHDuS4iOarQJiovNG0CqubfE7T
m1gyjbIzL8D7a0B2+xXruvcOuPXRD5WSmYTkrQfXYOfHOI5Z0ZEdlxwm3xK4jQcb+Xl/PRDL5l3f
23y666AU8e9QAZ1WqBqp+MknTNyDUEKR9ngdFJeCMkpv/DBOt2DesH1WpnoH6ChAZYA3QeghigBa
c8Z2wCAV0jzHDLsNWa2uEkpJNn7tsDvRkqN1iw7RBLxEuIUPZbtp5tzqe4WZ92YEiq7INlCC7J+5
C/mVQeoyPHycoJ7JsZekPRfJkUMAvD36BdwQLaCdPIG5OazS5lig/Pv4r5wBgyzJew1gnVXZE+/Z
jOXo7qZe+XECMYPYSwAGxCQBRqLTJW3IM43PJZcvpWHeuVHQIyIFrtpyBhVORTC167ywbe7BULN7
YNJqf10ra0nuQ05RREUgyluRQ32AVV33slokiL8Vk78Vjb7UpCFAtRxtrrFzGeZ4vR3zC4POc59/
UZI2limsSjYfnR6hLNrYMfqHoTANEOs11etaiW+a/r/9BhvB0ae1+XAUeQFvbCjdbcH5Wcf45WxR
JpLAo7mfqvKWZERuS2QAVwWUh1e++6I+NKmNwxyDyKOuMVFxExjuoF2vc1eBgPSfLQHF5oqNuRqO
83xiy4SZuMogL3Gp+sRT3qk9l8w92OTFoLmbEVlKOTMAK06BGTisC7HjjCweX5L3fAHf66zR9ihn
8MacKM3eBRINps6OLjvEEDxvbhoh20fLu2G4Un7XoSjwoPpL5gFKBDXkE+3KH3sKB79tMtjTCM5d
Sw5CZ98R7OlVUNUrsUH0FNh+e7jp53joLBmOTSvzndW63eXjOhUI/qYS/dvDIRVQok0TwW+ljOMH
FszyNUJ/9UJ4OuOcwZfsPs1LbyriEEwA4WPj+pnv3YYN0qotC3TWbCIM0eodCCi8f0aFBvuF1EXB
rddDZgrJ6fStRLT2tjaHrwpcs2gGDFzd5O46CmwHNa/GQK69qaBRvEM7VT0YpU6Q3sg8ZeUY27tB
RA23F26SU2B6b0svO05BYWCR2Ba3COtmuraNytiBZxHK0I+vqnN/YBFNSj9Hxzsa6YEF+NINbdKb
iKFOXPf0RTTBfGxA55Lg9X1pUQkHw33mQBVd9/RlNKnj3PYTFsenXXxwMA+t7riDQsc66MeSPWhS
ieZuKuhB4C6nCZNcH8SQYd43Zg5chFW/YskiVJE3FJRU9hmnAR0zDb8DlASk+7nu8Ys4oZlJMXOd
ZhxlFAcwjafbqr3IvTnX5F0yCZvQh/qQDKejK0IrvxXwKw9u0EwqrmFgWzwZTGuaa1h/wp4WBX7d
oEcAmirEBR3sDjBSnMdERDmS1BI2ug9dAAHqkytBc9CxFykYIuSwq1FVocmXqTr1xuLBFy8Qq0+D
uxF/N7oahOn2pBz7agOycLmu1bskMeLmngLQlf5vBISx7nxLY2YuBO83Uvw753rJYnSEzyQTszuW
KAaR53cUs4AyiOpvotb9DiqAWIipBnDm2HH4wHepRaE/Ua/dEvS+B0AboO9LxFz1aeLXgSWQB0sr
SFBEE+gDp5Bx48vc7GM2xPMt4ka5z02KgvzjXXUmkSKLuFQKCqYSLXEVjkK8dJHLXpUNzRMf12JY
lmxJNg/DmJa0vE0b5XZaRAQuieu0RzhZBKYUXc+K1LjgRF4/2JEONxkApevQN38xJeFXTutekQN4
hW77djfXcIy9EC/eX3q2JEr6MEaG5sXYHAXPYQECDPK89xnHnsimGd/64w/8/r3AlpRDkF28DJIm
+hafIEw0PLAfOP7UyqcvglJZzwPxBzDgteG4XzvTeXLbouPw9eO3P6OPyJacQ9eEOYoh1R8ZTLNe
0rSAhYxE0u9/aVjj6//KFFbiTWqn8VnWIwxgLJhPwx5VvdigQToGPmAQY2S/jzk6VUVhWjQVP363
cyt7+q6/pT9QN/MGhSL71vRQhnYK06nWXcROvc/1Yn/RFQla7XFk3VEDY3iLviAPf2LcCEcd1imP
gorN4sbdYjiBGTOIb2m79eJTjF7345ZxQQelIL5VyLj67spBkRXmNdk6FxQWsz+Xzo96iT5H1UCF
dZ4BBcvRFUkvKjKe+zCLmKBqzN+aMQ2PjkzZsx4K+y3KikvX/Llju0hWwFRiOeRM8XTREHRWIugR
MOI2MbXpBXm1MzY4bMllTKsSmx6b/VajZAaMDSoTN0IXTZcA2cLvphO977obeQELT4v+UK2zkW7R
VI9XZUxsSXeEnv1c++2c35oBvaSN7NH3UsXIdl3coXv78R47s5JLOqMmOtIh7YYjzBPEc5qpprlV
LS64llM1XLjgzmyGpc2AndMCL+5nL7oLdmxCWzIghdx9/AvOPXwRAqzoPF51g77tJPEgtzzFn0cL
YMK6p5/+6m8BhmCwAOejOXsBRbBJ1OjnOy+K1qFu2dJhwMG3LmzjeDxCMzffTXJm+yrmbuXKLE54
CIYozZtgPEpe3zGNghbfep16HwyQ/1wY5XrHoVozAGUCLlgC+ia6xp4PpfuVb78448RTPqRqGECp
qvb2ZdUHn6rVr78kx6l5OInEKnvE/LlJfAWUQww3uaePd81bbf93SsqW9Li08yYgEPz8lhGKwRuG
SWB7AeOAPhns3NwTjNb8f9O0wqg2n4r0JwAtkDl4K+cwH29edOwmsUct4J4Vs+gDD73NnnkfhOvo
G2zJsTN8cvXA2uzFzyvyNDU0+w/D3UsKFO83baFC+efuaGABkauuVrdNN8LBXfvIpZQNTpNvBZBw
NNP05eOlPnP8lww7AUKgJVamLzDmHA5NCXKaifPndQ9fnH4JV70+0rp6ZsLcNj3G0lE8kHUbfGkx
ANRLqvLJDccwrb+YHHSLwCh+IbE9tyyLs2+k6DJa+umLtWVzkJh63OX1pVr+3MMXZx8DozqmXTMc
dRz/q+cifPBGGqxLZ6PFufeJ740ldDVfOhvFeSLhy/cIR/H44eNPGmAHvnMyl0w6INQiWlVjfwRy
fIYfYlzjQifofiQVaek6YVm2ZNQJPuY2HYb0RYXFeDvBfxZGa+KSLrg48xsWGb/fAelRFbk9wjqa
AdGjAfGS6DWXVxOFh+P92AGwAzTOkIk9/hlYBR+v3Znv/hfZLp5QP/NpfplgiX2Abgq57nm2DqUN
6fE/Y4b1+ggf30cZ33T3p5HblmM6tq5QWFLtBHBaZVgKh9ZKFn+aSq9/hbPvOg4xW3oDYNqZQwFS
zS8NMN5b45j4ROG/eiF9On3W97bs4ix3BXy7izAYn6GrMBdoxYOzoCWRxU2XNm6PeQUuiGKCK+PN
x9/5zYb2vb+4OOBpE3OCwfD0AqAXfD8hrpBOuxAgTJlY4FKgZdy3qbetvVGNV35bzuRgRughblWW
h2Y3+ICbYrIckO8BwBPZuoC55O0J6mfUzx1QxnUAM9ICbEMIS8TrNveStyfjzO9V2slnMGGKGwOX
zcciQGH78ZKeOTpL0l4XRIpWpYd3n+bomkArvdpC16Jf13pmwSIkSAugU8Dx9n5j4CqOQcqjl64k
CAMv9+fRlG1dSeuR9ii9sdrZ0NeP3M32wv4+tzaLgy9LDnhDCqhGGHNxO9W9fsnrlSqR7I0X9VsG
H3LPjv54GjSJ+i6MQrtDy0Ct25JLll6n7QwQQTYelBJiK3QI3FUgPbmKeQ8I05/rPkVVMzQCWSpM
pPgRiNwedIPp0lV4bt0Xpxz2ewBqlAYp/Am8KI0u9wNfve6Le5ygBWCpIN6BzUV6y5CNHCtwrNad
1iUpr/HkZEQzjAcfQilbEG7dVVBf1K09szJLSl5YMZvFwWSPQOJUG5/2zfUgwnpdLFgy8gx0mgdO
M3t0MZqOXdfyO961lyr6c+26JfFsmvqpB7QS2dmovVwkpTdbCPNr0P5cncbZsEFbXP9Kod92AknK
69AbYfnYdtX0apAaSQBoAINJIZIzPlWyvNRHPLeoi2M+WetBOimkIIk47waUrPxHD032dUFkSVlT
MNEa+kaQo49KKREEgiRevs5Siy0Jat3cUjC8JLokcdVu5KTbW7jQrNN7Z0t6moSRKqiOLT2CtuPd
NGW47VCVrkunl9Q0SAV5rJgkVh224Pd+0QyPJ43llVt5ccihuwqPlb6aDqxg/tcUFnc/e41kd9Wl
uaSRwS680NXECAYjxVNpTrojmLqsC91LFlk3E3QsBJ0OTUsw3+na/Bjn6waFbEkiA0xX4uFiOsgC
9rsAgds9P4EH163L4joGBZcMNbArBxmCXqeGJv7iVXKddRlbMlmmyPkQVSLkaE0UJZL6YgsVjFWj
QLbksegQjRD4sIJM7ZVQUq5Z/DAMYuWghfM/70sRy7FP05mARwB+Q8cF/xW12TqXGCir/fl0PbCK
8Ras4ZPYyy0wj/0/QXlRpP6tAn0n6eaL69jBPqfmso2e0chsPlvsyPAfFEVz+Gh7PYAUbYyfpPTk
RQV9sG4vRTXeVkVmfyH7A/1akBksQzCkTXtnJO3sLu0rL0ymcgQhDGSw78z1s9lgWITks8ikfH0T
kmMIbMFGwNa+x12t2p0wVsA3abLef/Ikwk9PChmpO1Gt/bkzRXk19+PwCPFfFl9z0seh2PVeGl6p
qAXFsY0QGRsTw/ebVn6YwEcEKsetCup7CZJ+mxBG/Oc+B8yKkEJcRQw5R9MGYGSUHQVLIfbeELqV
Z/2DZxtxFQIjn15Z/EOF/0+Ao4ToriBPFW2MBteg9J5E0AGRWbIamtxeynt5R4fAV6+Z8trooZql
n32CWmOQfSvdiKHuGKFTHAD1j9FclmiT6n9m3k80oUq164iqbGmbAGgkz8FIh9yFOYnT+J6FOE0Q
wfvq4zhwujnf2TFLACaRAICNVc2OIC3gpX2o0KfPpk+nV4qV7laplLElANNWPMuplPMR0ntPqpqn
HWQnVjbB/gJc1iEcSEGUPgBYQfbaa7KrSMBc7eMFOpNyLOGVwjrht4rg1WE2tpcs5iC6BCJbJyvF
lgDLJvaksrQKjgAsswe/d8AgUzeyC9/33Ouf/vtvpYvIAUZgoQ6OIQtJcjKju68hJHBhvnTu6Ytg
qREz/se6L4MRR7H13JfYa8NLPOozTaoltFIKD4SRgqgjsERQdplS0Yw79ArGZ5+0xNtCUC+rIfNY
59cSWsh7BNaQAqMC68mbgjaBetA8B4ueWvqfGAkrHdJXbRAlFJsKjf/B0KS556WDwuaF/XLunRch
eJrlgMGGLz/pAtDKV2mrXvwCg79XO1vENTm2UW7gbYjQC/3/suff1u3TZRo15qTIaiIPEMR0ABYV
IvsPmsfr9HDYEss5pWOQEiDDjxjPV1/Dk8KIzqa1Tz8t5m+7VHHtQ0AMCm7EG8afTRbDeRPovX5d
xrD0YZBz7gZTgMU1CZ2ilRqS52iO+LpUagnODF00tz50848yr4ethHLr7f/H0xcljxgHVbeGNUdS
Ty+lKrynOsT7r9o0S2ymEkPtsZTWxxA8ow2pe7IfQ7D+1j19GR3YiQ8niDmyEcLzCuIqX6BPzNfF
njdU8G97xswtbCChY39MhxgCrQMWJTNEv6x798UxBn89hZh4R4+GM4tCVsI4ZxjWjpzeEAO/vXyK
tjRg3RM7+lErdiWY8tdFhOCw6uWXQEkFFnwYdZxC3WLWAJ/pJk4yCMes7JwsIZKNP5Su5jE+bIU+
p1LZ/GmQ1SW2xplLZem0oDUnVoOUCdmqWhII69pG71pyse9zJuVZQiQnT8l2KgpISVUj+GnaRt8I
aAi3MDKof637AItDO8k04Ao573GaJ3UX9nYIkgizlNd1j19c6uVkXRtNsj6aUIH27sLk/2F5zi3/
4tQq3XdyGnycK5A/9z6usSBBKx+k1I9f/tzyL0ogByRMWnUpugliKMy24X0VX9mADV9BXlyJ4sWI
/M8bBYjxAnmPYseJ2CAxoRu/ByAOrstnl4hCGJsUIxD5iA6ytL8c9HjyzUwwy/p4id7/BHQJKeyC
YYKmKbSApryCNHhchj+AWzBf1j19cdn6NiLG1Yg9IvAgJtJ6N3G6UuySLq0LZAQeag9WyRGH7IZw
WFr1TpJVIR+qIIuP6ldtTbRG1ITYpciA1OPTRTGJ9/clXdoW+CXsaEbU4ke/zZzbgqs4Xmd97KuT
Ogzg5usWf3F0fUqjomnxaSGwOzwSSD19A+fhUkPq/eSTLv0LfBgLd2CNc6w+ZKZRZhu9dwXL70mG
33cAMds912HH8q1X85XYLMCu//ws8Khg0xRAw01lJP+pixY1cCGa9kL78fR1/y5Rabw4ysT12FBZ
gBK1mkDLpRSC5vAZifbSzTnbRmCH+isP3iKJLqsK/Q+kKMcwHKc9oEJQXQ9Ijgzg469/5qcsAYFh
rP2y4QyxtazJE1ou/Ya4dsz3Nq/AUI4UtOwuFE9nYsgS+scaV5KC1fx/8wdSxvk/LUjqjx//kHNP
j/785KaXLu2KjB+tdmobgvPaf69kNalV1Qxdwv2AXDqp4fT5a9r0zRZ863RXqGrlwxe3M/MmFylj
EL3BCPsB0VyIIGUFOFUfr80bceqdDfuXFL7X6DyWXXVkg67SG5NTfiNQDP5gNXrpMBWvgAC1cdz1
O+ROGLmDiQuSryV+rh9BeWLeZ6Ot09u4J90nT/t+9zICkVStowHRJWZQ8GHOTUzoEcbI8z2I3qHa
BJ4Qvz5egHObYxEPWAuad+Mg+ypZZROBIHr3/9BzOHeGFuFAVv1kdErVq0GXJN2mpzbcJoUgJKRH
jKNyG9jW7tf9kkU8sEPVy1IMCD1R8L3RuvwET4OVt/wSP+iqYi6CgiJFCYPvJRPZQ+VzcQF/cWaV
lujBbsjCbCAOzFquMZ6jBsoTEG8S92jBuv8KaFyvA6ACnPlnKGCWRRWUF9XrW7ISDm30bY6le171
BZYoQMjr9BCyAV3qTUZyEuGzGke27vMugX9oFWdNBb49qBvtAIUnGV97XpRu17366Xj8VuOVmZ7z
THvYPD28Vnw/94NNEQWCreo70CX4D363EOjRJ32qGHgkVsHLJTNynX0ZjRaH2HgUxFmr81cGM/Or
lAGosw+quLiExDmTqizl9BuTZYUjIz0Ch1/ZF8cGfzjYMBf5Huo47XisRUfu4laPP4p8btm6a3EJ
DWSwIjMRMopX9FzDG0D/of5Xa2L+WfXNl9BAAG+LiGXxfJQEIi9GBOo2AEd5XfK4hAR2+SzLti3o
cYprxfZpVwX+PfyMgK9a9/qLs9xVFJYwXt2/+rUd74Baj75RFdkLF+OZe2GJ/VO0ncvQBt1r6XCj
hQA3HvygXzcGoEvsn2pKimQ9g4AqRjF7UYUxJD1XAi7oEvzHhsJPGQZJB2xcc/W/aaywX9ct+7Lk
HrUQGpzrV6IgAgdpsexqMJeQtmdugqXIvstaKYWo7Su0YKED5SIozEj4q5eY6iGfxuB5ZXn2pkH3
W8CzCk6ns6PtqzQEn7YCuzhGRLqw+c8EjCV0z4m8QZDo2tcOcnU/mgZgfkGBf64S7nmt3TGYXDZb
Y4e8pkmup/ECgOptjvROOvcXqi/zBmhOcv2D+aB37sNaMLadS8rtLqPejNMYFnq+Ru9Ck8PEMzLu
BRfOnSovnV43JQHZljEHYUoZwXPvCkvk/2p6BgkQXqW5uG+0HNywcxCd7OA+BRnYdMND0d7mIxRO
d3LWeb4ppWnLPUB0UFYqR54NV8BKiPhlhOyMdyFrOHNClxBDVrsRPoPUvppOhA5WWRzSs4Mhl+qf
c89fxBcBvweoTlKCoB8ALh1WFjJwfQ5B2Qub5NwfOB2C37agG4u2GaJheG0MNInLEP3yIy+Kll1o
/LyNnt7bDIvaYRogF9g2RH1XXlipe2Om7NHUMLdJPGqDZ0yKW3uYetm3n/r5pD6+wwSuia57o5x9
FVAGfhgqwKaSJieR2FQKDh6JZzIdfCKhH1dHDQewuxGDOgJFKNbSX9z0jL3w3MHEAqlQd4Gcdm6l
Tv/9t5WyQ9YzX/n2tYO7FghwkZdeEzrDd2xVTFvCGsOwkgGDVcMxjcO7Lm74XR4570JL4NzLsz9f
XlEP3q2x3/xIS1s89a1XvUjcjRde/bQb3/vGiwpDxQAG9PHYo/iEhFzitN8dCEx5UWwUQ1zswsoj
X+ruoivhuV+zqDJ8O/WDbWX5GlJVP7GYlp+Hylyt+g5LlGMnYxELHUcHdRKU6CLu70e5kqQDHM+f
H4KFYylFJM3RRTV0zybgZP/tMtPmBzLnPSSDKcQh1/2QZeyIbd/nmJi++oCv3oXU718LftEt5gxX
k/4FefQE/NJDiPi7wDNfmnYEuVrVzfyJWB8EibqGOt6OdKRne/gRQw0AOBH6Xx+TLLxe9wMXoQUm
B7AhLlT/KiIo2fij6HatgG7Kuqcvz7sBArWebffaSECyOg3dz9ECrvvx099Ewt85M0t4o4gi5nma
tK8l7xU8HfouuE+p5v7G+dTfF8hdH3UAGQpo8ElIiBnm78GyVju/nCD2LMYSggspWqHtBuzFapey
nv5gcZtvIAMKzbXBmgaTPuP2poaKY0IshZBz0kGott2N1VDcyHJg12OIASmyS7fHN4r/jbNOxNCu
S/NbjJQ9gIe4+FW1BawkfSDgnlKuCpgyuzR4cC2gKR8vxpn4sQRjwiQDo6QwLV8twmm9gdxnOQF6
EUCCvC3DNtvwPouuRvSyV837/qfo/lss7+bGGiQh5WuXzjC4a6riKcpgY/LxzzkTnv7S+Q96KEtA
sfM17RnkQTp/VMWWt1X3sOr5f0E0XQaD55SZV6UolGlKGHa0XNfP656+iFBNV/S04LR69f2ygqRH
HWyDIu8uXBVnkuslSBNwBTqqXlWvGqlTmPjoHr8IKMwDWjKjBQY9zstazu/fSkt5fufpKtTUtq9Q
2fw/nF1Lk9sqE/1FqkIIIbT1Y2YymUeSybWdu1HldSWEkITe6Nd/x/k2CRmPq9h6gRHQTdN9+hz0
0BRR+iEyxbV+nQub7CI2JVjvwRszYJkkXk9ggqpv0z4mV5bp0ujn3387oMxYJFxVZo6WgtBJcN1/
aKtE7Py22Hk+kQks7WNc18dfEvQqpBVoCDo/DczQhWwSOqDxplftEYoEkI+VPVjaQd4Lin2/2TvR
Bm9JuKB/tjmSDAwR5hxWcK4PfoM7oYWlSdrqiGLhe8B8uQHyLgIFq9+2uuDBbLFRVnGJB1+XVlsx
dvX90nh2UIQuaFAuto4X9IodWQDiWMHxblUdwpe3V+YCe1zowgazuNVgpO7ro2Toib6FmgHZSRsF
jzQwSwNmptzwDbjEQBYXds2/k7LZsxh6kCUhaxR8aRNxDYVzvuBfuTtdiCGTEQ9rRIBHdba98ZfS
tAaD6G2nrkIGLjgqF2aIq1jiRmXNEYjf+h4hTfXeNgaIUpPEzacBeTY/xsKQOrYOltWu0KktjzrL
5lsN0Y2PK7jE/Wzd5XIUWhVzivLCc5Y274VCMh4CEZ45TxdvOIIAP+khbnDMGbjuR7Dc11tgiurW
014cUydDweHFlXk2mHwubLQrAihZv32gz+v72ilyTJ1yNqcQ5NBHVZTZ3Zwu8z/1WFyT3bswuov/
U3Usl0QA0Ph/KaoOIcbUaetX2HeZHCWo3YtiGMzzuIJ7+Z4WZio3QKex2i/16CIAOYESJMp+5dHM
8IMihjhBy+fVb+ldBKBQuPZDhlz5DKUayIqsBCBhjtLCNXGeS6vvPA3yoS8qUFP//9TLYKz3aw61
Aa+D44IAyVkcTWmujnAI2aZBKfc7ugTLb36jO5ezQYYsmCjlL6BvUWYPkfBw2UMn7bPf8PTPyEIs
8wIBBNIfRcrmn9k5bjEl80yShI7BUj6CrmeR+uu4Tmi5nXS7h+JDdWXuF3yyCwLUUBBtFlCHHwEg
Qm3ICCRlNmMGNU7oTXT5Ns5RAXl7mS7VpF1IoLAgI1LCVEfZgU1AM9r9HPtZ4nmlKJiHwjpFu/9I
hvyZTBMoyME3cFely1K+DyBVvw8qEEHsRlV3P+da4CGD1rvUrxcpdOGEJIZoT8a1Pgrcd7c96Bo+
QmnPr6EndOGEYwMyehD0AkqwLOBjHvPB2s3QetJkhC6cMK8znO6RdvdZ1hyIlen90OI5+va+XTB8
l/ZQLmMCxZmivwerO1xvWmxjANf9riOX9JBQVfdlRsNjYyk0smQn7NMU0T7zSzG6pIR2naHlpYoK
kUAxTxuZd+CxifoChPl+q+MYP2N1ngDYIo8mXEERoKqZDvvQuwbqggipaXRSymI62gi9H7IBiWNi
i9pz9s6FDUnHBZNXODitWb5C6QFcEnEnV6/VJy6IUE6IBoRq5uOIsPIWmzF9mBo1XDmYv6Lwv8MN
4hISQvGhXaZs0kdZ1esTOCtYhbtDdsm2KUL0sCgcLLFBw6L9Ug8G+Lk8l/FdxglaMSaob2bpwh/m
NbPBO7w7u4c5qth/HIpcwcbKjn8lZQ9pXOjEMZABghGwuGFW9+AiiegHOc7RJz7Y7DY0ov1CwB1J
tyvkZJ7D4BzT+pwu4kIZedRVwobc3Es0HMtwtrvSXOUFfN2wiQtl1DQys5wsORqSfEb/Un+Pp/21
Ms7rFwtxoYw9tB+XeU7yYw4JJ3ubBxEUJWdoeoBorkYH26N3QI6ku3MBh5qOOcRPjnKwyRe15vwn
RFhnzz1wogdukVzGI3Z9GdPh2xygnSVMQKH09ga//u4iLm6R1tHS5cCCHzXU4KA7AO05CEcgQqnO
iibjl7f/5dJOOzEEkPI9qOty9TWO6mm7Rkl7E4ZXOdYv8KyQ1PEiTWFzm3SDOlJuAshqiXT6ADxy
W27JFEXPOad23ehIdWTbDygsl0C3Po507P+JoDvzBNlEtHaaNUF/ktf3uhhHMGlhBWm/vszB/BGd
kv3TgLTYlTjmwmK6qMaMasso0sRHCjFcVHvR9i7uWlCTXWs+uGA6LpkhSI94IqCEeGTzjHeyZtM7
M0XqEK8Dh7gL8id+q3T+/98yYvO42iJuBvuiDf/XUPTgbrq04T/fHv31WjkR5xP/2+imsMRyqD6+
MJuiuAdhYyD8dNqDXXIGKI/tsgBVyZuwDotPS76Ab+ft/720PY4zgH4Dac6s2S9AJo2QbTZmF4ZX
E0Ln2b9y5biwRVAQBuFQD8uxp8tKtmft4kcO6la2KaWyXm85IpyYoo9ysBwvLD/qClTmEEJBkvUu
WmIId729Rpe+wvEHxASkTHFfvpxT9ndoMEcraY7q0h1CMf3z7f+4tA+OU8BdnDR67OwLXUHMipYO
ehfRtvXbZRe42BDb0LYr8qMIgSjc6yJX/1LwfTM/p+9iF5GDId0AtdIniiZz2o/5u5VAd8RraVy4
4jyvIRi7i/GpL7JHXgHcBD2y8MreXlh3F62oE7wTR54MT9KA3D1Pctbt45pqv0w3+QuwONq6KYM8
PBJDwVLexc3BW06TJOev+s1rQJQ2LHHm86Oior/v2Vk7FtB+/s1v5Z27HNq8JpPGFqccegy3uYDm
MlIDH98e/IJVuXDFLIPSockCfiSNjc6iH80HQ8FWfg/tmnG9eftP0tcd0F+YxbyJCQLUDBnpdCh3
5pzu2YG5TDU7iCqoG8qb5Lsuwuqd5a2JH9OZJOGVgPvS0XJNeqbFkkc4Wn3RlhA0BiZhGpS68mW/
srOv+Na/gIvdRIKhtfZo9TT3NxLtdpC2S3H99XWEZ+dYVRyU9mdpQ7tUw2fwkJV3NGBKvFdyiB7i
JYX0SQ74y25QRftJIvnLt5nQQD0BN9Un0Mjqxa1Z6w4y86Ju92VVgQhniZA726ocuJgA8Pf/3t6o
C4vlAiU1VMfCuk3WI53i+IkuSf9vgL+7ckW8Xt8l3EEijEtVhpbNOMgFAE07ed51AgWpLehy40cr
SPsFKjp+DBDERU0KwZMU5azsSEDK9B1gjqAGlWt0TTng0lKdDeo3ox/RGx1UBVuO0IBBcwL0LEWy
G1rIAPttheNUMsjBBoVpi9M5g2GzJP9SDjo+vD34BYN0SRMl0n9ymuPxyfT1+h+p0MpxK/IhLu6I
CIfp+xTZ8rGR9Zhuh7mALm2QAMJ85csuBFkusFIQApGIUOcnVa7KPtoY4rOoscDi+aDOqtk5Bb4h
ksiUbdpxBnvv2x99acecAII2A74auicnmuT9Dg3i422rjOer14VZmi6pS9zl+bHPUC+HSiZgtP1V
Ds0LbtrFUoIjeZBV1wUHVnIADBnpE6ScVSCnbRKCCmrntUQujpER1O7WMcteCMCFT9Abn9+HrPNL
rLg8ibbMqkGTMjoKaARusjrMAeuX1xAFF3bX5UlUoQmTIqyjI9qBBtAbZaL5pIJMXHH0l4Z3zJ1k
qM+asBmetE7EP3oqo3TbBQR74bfy5//9zZ00aM9DLVsVnxFezbvm3PsTcU+ycyj5/jk6D/M4BUyB
HvteD5sGELN3ZQtpUb+50z9H76uWqq4ZMPe0Ht6NFJXLMPYsEiGp/efoSjdAD6JP5lSnEAcripm+
78gceK67Ex7kUF6vIXwcHBozL9+gqJr/SERwJYVxwWpdDKGCJHJl8oEdZQAO3A2SfHhv92Fb3wdR
LE5eq+9CCTMJMVG6FvKzQhpxj+KofIqQ8Nn7je7c2WpkyzzN59WHwu77KsrUxxAixn6r74IHWZ8B
aZw18tTXdPq4cmPv05T98Ju6Y7IAAoDtjKbjk5LxPSFIEpSiWb69PTjH6Xsl7mOOveqGBB0ahuMj
yPLTpxQsOuNuhnDNCGXlGuC1slr9WAuICxG0VZcBPxYiEgDPyLMN9TYHN+mV+P+CX3Mxd9QsQAEX
vTytydjcWMOrDyzMl93bq3RpdMd2KYh7IILQBAdOCP8oo254Toz2jFZdgB2IpVOIWajpCWrz9EZm
aPdPUk9CO1Se//Q7puzWHFpU5cnMM38gnSmfi7K5AsS+4BlcBkQ98lnilVPf2yWk6k6VAx4ARmZl
fIukJN6PXuvvwuzmNAzHFersRyrV2kIhNodEUJcGhee15YLr5DDwCk3HwxNE2fltj6Is34AHHfVY
vw9wbFjHRd5MaQcH0Z9TV1DGhphaGaxX3juXtsGxYg5NbUCXI3qE3EXxkXfdtANLanQrVaT8DMzl
RQxlPkRiKsuTasL1Rw2RZboXGn3EflGtC7NTBPCxKWdInUAOemNXdDNGUvMPb6//pQVyDJig6Qli
5mF5ItVK9uD8Kz7JVJcoSiIJd43664KXcLn6RiTwZrEkwQFKpLeMxdPTGnh23MPf/2nGfQ8O/lS2
4xMLsLFQLrrpVtX4RYUu1I6VZQ9ytYUekRs279C6WN1VQbl6Qc+Ji7RTVTMH2uLwkymQ77VIPoxt
c63WdWFnXfCcyjVEneE3j/0wLRtoGU471FVz6KPm5bu3D88FOmTiguckykNgxUrjR9Gr5p3iQI2j
QlRVAqInqyHxnq0ddMrhWu02T6Mu30xVYar3fSMnfl9mrQySTaeYtB/i8awHeC6C+9mNC7cbhJK6
TbPoK0E3+V1cFFDS6YOu9es5JS7gDoQUedf0FT2Oi5pPbO6huRougb4WOl3AYZK/QHdizoomxYNn
rmOs2ZzzjkDBN+PfwJuE3BAIOXl5n6CNvdhKQDHXzVCArEySmX+0lkSf6mSaf7690xeioV/ykL+9
XqTAc0tOdfCPblE326MQXQ63HJqNJ1YM0buCVXNxJaT4hZx7JfJytZfHso/pCpqRRyMa1u8Rt/ch
UADg9G7nSt+Ysc73oDJtvlsqoUOKkkfaTFsKwohnZRH/geUAsbgSC+6pjQmjLsVLGj56+MoyyeyP
Me2idRfbrH+sRq2udENeMDcXB5il1jQgCQ2PGhDAcgf9UnReDugt2qYZp1eiiguO1IUDjjPTaCLJ
xIOoIXbYM6iQ3+CuL8L929t86SOcx0APdVKe2jQ8moqsEpLEyFtuGYMS/Y1tIRXud+m7sEAmoqrQ
ZRUcQLPRL6i5AUNWGnCa+XntX1iv305rnrcSurdMnUgI2bKEBflnY6gfxTxyWX9eOIyTDgkZKLoJ
HopHmkGl+TlNJK88N9l5y1cjEM8QoVCnDDzFN6nsmpssZ36kjMRlByRQOUaZqlOnZtZDtlnaFSQv
iUmvgXcu5ID/QgbKNOIodoZHiaa4+T2fIhAXCLDiFJD5MwDIMaqAX+nM4rvbzgtfULRMZSxq7lk4
Rw+NXeKXbtLf37aICxbnwgPplIEWSgpEd1VSDIC9E1wgKWV+ftVF+OVlnAJcsWT/kHHo5HvKEzID
LWSRl+2h6sceC96HV/7r0qc4xt1klcyKqG/uAeZu/oUakHjMQShv/O5bF+5XQum4Yc1SnsAwsKJv
tigENDwZOn78duLss34zamEClI5CWZ3kUsub3hb2vioWP6QycSF/lhjQQDJTnTKQ7e1riXaxcQ19
R3dMGvrMSmjTlqdqsMG2HKdgu87q89sLc+FudvWHBYvFkCdTeWK1lvFDjDYWkAtVYBnY9qZl9lHQ
0I9LAon8PzdBGZZW4cCbezpHyffkn6BrrKelOWYMzs+2lzwtT5SQ+l0Lq/6ST+jtfnuRXj38PHVB
f0FpQ8XCQJ2SSGZbCFXlNzrrvdr3MbrTS0fpmizFtFYnUUo6gTuQNe2uRVf6J7/ZO6aLWFqiNT4r
TyOBik9mIvKOhdfU6V+P4jH788H6zbIgmoHGCDToPxAzmvKdClr6OK/1yt/bCfImmUasC/hXzspt
XoGVqxFRP97ZdLHp3tYg0N+GQDlE2x7NnT/jerjWuHG27L8CQczLsXg9RdmYB4M6GTCCAYYWBd1H
USSV3q2RED5vMPzJ+cD89vFAhaFPm64axZAACkA17e+iMCh8nCJGdwxfIfQIl7bXTzNAmDsSBTF6
E1Gh9jsW9M+5L0MQMjA76BOQedDLRUzylC+BF5kt5u7Yeh2s6wzWaX2y8ZLfQHUs2Ddkpj7FIozu
mDudoFyf1UyfpA1va9LjbC1K7bwWxoXaDbOu07Zu9CmITDZu0NoC4hBTd15FBZ66aDtBwrypKq1P
XQWt043qI9tu5dmt+83fsfeeWtARpFgcFsz/CLxsdiXNU5/oGJN3zJ3YMVpS1kVfIci+Qsgnk3fo
yPXCKGF0x2hNUlIQA7DsQCHabPdKr6u8i6Wecp9yCP7AMVgbxGOdrfn4hOen3efZGn4N41X947fy
jsE2PC51ngf6tKIrejOXWPoxDr2UEjF3x2D7DNDppMsw95HNW62Bm6+F8EoGY3THYPXad9A1KesT
MgPhYS1Js231cM1RvhrYY3THYFmVBmCcy9UTW5a22zE0xrwf1ZC2PxHKV+NHdOwAP8n6FpDzt/fi
gv934XSJhApKXQiNW6/QP6MkardGd9M9ECvX9Dd+IZReuWNcSB1069a5Sgz5CmAuNMCHxKzrvVyH
jD41Tb7qezXF4rFuRjjYqEzTh3qV1GxsTPFwZTwQ662CBNQz8ABIdNVLwp+DDoiKwzKkCX3ikW3m
7w0ObXuXcFrdgUo+LbcSwTcU7lfQDlbRNJYbnDoZ6h1oYci0aamYY7pp4plUX9A0wLp6wzgezMON
lYwYtUkRTs47iBLy/r4zeVLepEMxjIckHXP9ICNgZzfDHPLiJqlwve00SmXiTqQ00jtbKP5VVFOu
9kMy2y9zK5aXrrd9ua+SrP5nLiFWtqHD1Jb/1cC7xfARrYgzeVPUQ/FlXSj/t6RRxG7zdlXVFgqa
2r5DFAAtwC0IC+J2G45mGDFGVqcGVBSppZbcgu2iRWIEgjnVDk3HKn2/TGbomr0BxcEuWKY5us+z
gjSfV71U+y5fp0/dlFJIg+dcGHYtv3QhEnRxjtr2wTIXKa61Af4DFAhg3Qi0V+c3T12gowymmIPl
oj6wM4e6IhFlcLHggb1iE5dm77jXrNLxkEKT9MC5+ADlHnkT5AATv21wlwY///5bLGQF1POasq++
5DlAW2ldp91WycB6pWSxOI5zZbZN85aUYJGZ4p8kH6TdgmwJrMV+03e8axP3SW25UYeR6uAmKQBC
WVo/lVFM3vGuZE3itB91deBwCRtbBtk3pLi9pLYxuuNdSUUijpph8/9z0+hZq20Jdcd18/baXPCl
LowRWmY2GNJVn+IJ3cPvYzaHL2U1zeknbiOoILz9LxcOkAsvpEMh0yyMygMTK99QZeg+tYAp+43u
REWyHEJZRnX6MNMKqZhSZvs462PPuTthEasENWwhWKHEjjd1ryXawvxUXnnqkjCOyZCs6STTB9VX
nynJ9U3F087Pbl0ORoYQAikdKJ3TMwNKNg4j29bVdadz4ep30YRG0QSXRk8ezYKwRdVD8zHHOZo/
aD1Lthdg3uP7cl28ABFYLMeQrW4rPnRje2DFmUBu7qZhl9QJv8aYeOmYOqYMTC2UG7NIPDQLST7N
NbfVJiHZ5Pe0cZGCXT3EqDOo5tDOJr1TE4qG6FH/4WUELlAQhMU2srRTB2AXagiQFuWa7GLZoxvQ
7w/cXIbp1gwybupAwbz2MkZ9RHeRiu3gd1hdlGA2sahqQeh34AO0IfkMyrV8ktfw2he21kUJsrYo
woEU8BE9SqqknoMv6C6L/DxQ7Ny+fa4C3UWIHViqTb0BADkz20rz/u7ttb/gpV095aaRJJ6yrjwI
lvZiO4NhL96yUtTfkhE6uW//yaUlcm7hpKJ9swahPkXWfDfIV73ru5ru/QZ3TDerchvYwjSHvs7Z
TVkYecNFces3uGO3ggVqBtFdfTCz0C+oVfX/QuDS07CcG5hNHPTpRV6fRHGG2QEK8XGalbky9V/1
j1ceGi5UUIwtcsBhxR71bOx3OZTJ85gnYMWKEkg07fN8rtSwV7VBXB6JvFj3PJ67+csvWYR5O7ep
lyQuT108IWRxBMvbpTml1ZTtkesK7wOREb8gzBVg5pBc1mDRZ48sWfIfwqztj26+Kjp44SZy8YQZ
b1ILkZDiIEmHfgmQfc01oFtNu1fReH6VUtncrOCM/eh14phj8KNOBxnFEztA7YpF+xziDmLbiM7T
Fl2Uoc15QcWQNKcGHG/bOY/m5zXzk8vBTjuWLlUeZOtqigO4e8i+r9L5c+ntDF1kIbDjKH02UXHA
a/Mn4aCCCpvqWjn9gpNypZWtKWVQzzx6zCHKU23YtEL9va7q73776hh7H66xbJapOZWUImE/AHui
t7G62n18YfoutlAg9LXo4wId5wihIpWE0T1Uc82VvO+Fa8IFF87lorK6CeWhD2c57Hm3QDdX4Vh+
W0cQdfnUoXnqYgtpXse65zw8cKmAbT7j7SezCL8gyQUWMqaGbohzdtBiKO/kXGUbodZrz51L6+/Y
rV1LpZOUwMetBTR9hxTVkjHKsp9exyc6/+1vD2VuoAoYQCL2ZFQixc1Ms+G/zNRCXXGiZ+zaK5eF
iynsAzqOMIH4gPSm2lrIdN5atCXCDooz+QNTRKNDLEz0s4Fo8YeoCpj2iw7+ghsmIK0d4jA+yLjo
IRnahrflukY7v4VzbnCaGo21s81Bd3lbbPM1WYctWDG8mkRwZh27znmChH85FfeiywUYN2yNor3S
WX0lALxgeS7YMB8tesJ03xxQrazFHgVSk2xnFcDI+VLwK/9y4fS6qMNcw/EVYxoeKDSqt2dHu0vj
q5j8C3eoizo04WRqZPWiA/QrGraDInB2N5qMj1uq5qHa5ClkRbZrNizDlTN1fkK/cpxdKKINjZIL
HePDuOB9amfwu9olKT6RdW37DXiYLb3yeLn0bY7d50B9sY7F8QEYk7reg78HYl59qdL7QJ4Bemqs
26cV/YJ+59kFGVI0VAK9X7YHzUy5heoguWsr8EZ4WYsLMVQxsRAqO1uLRVtGT4P4J3jvvXqyUSxx
QnXo6Ekk8qv2NHedvU8QDX6YlfriN3XH0EUVdDGtBLYchOTzJhvQJrApx2uYh0sW4tj5XCYoUFc0
PMAghy2oR+2+LCHh7jV5F8vHQ/R2tHHaoCH73E2eZZCFi8l/foOLP++ORi0p0gN9eOjpiPignvVL
ERuAsPyGP1vGb1eTHvuunIamPfWyyNHiCdqZCLzEV2KCC/7PRe71cZAB8aH4wQa9+pdPOb/VQVXq
zVKXnt7PRe/JlI3WFkt9quKz92Z1a26XvkZ87LdC5zP12wpl0InJoYtBDqaN820O1szPQ2bFlRW6
cDJ/0dH8NrqRUcKiGIlcGsdptaNlhV77oETe4Mr0L22BY7Zz0vREprY+Aeaoq6cETVX1pgFUwuyC
ZuwnvzvIxfHJdbGtSSt+UGiC3GRg6b5daurVqsvTvxj+wrTpegHuCruAdhJpV3ZTlH6tujx1QXtE
N2LMiW7xqprpUxBHy7994tfzhNEdA+Y1+jYrHbUnfS5Aj8ievwSDb/LQZeVb2TJG3OJlEkLk7kYX
Fry7ufDim8bcnST3DGrScS5aeU/qLALF4ZjtJhH7cBBhcOfyjUWyykYKLHsNWrNmwqaCW94TSuMi
9Bj0OyGkJho8/as639i+WfgWbexezWaYffSnW+gn0H2KuIsPqMWQGwWilbsk9BIywuCO0dqEJlXH
RHWQaL9/Hk1SfCjR/+7n811UHjjTLG940P6/8X2UbNxH7TWZpAsOzZX05WuCUrcpoG0fBCD4jnSe
BhuIZ1wJFF7ny+PCRebpCY/ABPTFh4blyLpt4qITuFDGtmzuBGSEodNNs3BHdBmjwQ2Mr3QLiRgg
+EkVlc9zFfN23fQkVJA6Z1A02Mg2lOxJL6PtjquWLXjzcsFz1EWqbl9FTfVPgKcnvH8X3LA+Hsy+
idvqoS/KvH4A+fXCDufU+q3pQam3T7OET1dc9+tLCUaKP48YCsPANgZtfaK6SdWXSCWjuFkTvClu
fa424TLz5WueaV3BeUy1KsN92DP7JYvSxc99CBcpiM51YUletCeZLuM+yLJ4DxJRz9Vx3Iep4iVc
NG2QgKXQ/lkGbTYLB1+J5/jOvR+vcVcjJVafOsbbp3lIyv8gOFze+C294z5oHQ82jkZ9MKlq7saK
6+cS7C2ec3f8B64BgZC0MCc5s+JTs47mBTSRn/2m7sTqzEwqzZe+RXueSnY9R4W1HgO/dLP4C+gH
vqoAVOr6MJo6OEt/AREeQlnJL1gXLtav4PPYALvdnKI4iXb8fGECXCOuLPzr0ZZwkX6qhZ5Zughg
qvp6jrfoZpf5J7AzQQEC+qehX/FZ/MWuFxDFajHSwzhPcifzUT5MhnPPj3BufRZTKNY3Y30gLAu+
zFkmX0BDN1M8+iKoX3udIhf4pwBozyvgkk6Jmtbbopz62ypUn94e/NcD4+8UgnBRf3TpDHrkIzz4
wspATE7046c8z4bixqxp+4VlFpQy06qHd70d1x9gA8Ah1vX6gZc93UM4Ey9cQ4ZdrOv8eUgi/bjK
4hqi8tIhcWyfVbKPTVaRw5io5b3Q41qBWlDa4abNwEV15Zb/9QB6bQ0cJ0DKJa6KkABd0fH4fW5r
3HmNHNjeCg1tPYiqgZdgDsJ4fJSJqG9B2dEnGzaMZL9QYr9UKgLWRqdnJtjFkvEHKLuFuDK7S2vg
OBE0C0e0XsoW3jXLnpOsYN0mUlAv2lJOxisH+VcJ/bUlcN790H4GrWE7kwet6PBMNAROno2I+bKF
OoG6YaBRe4nJVCUbZQKoLNpmTHcgbAveL7GGmF7BlWD/9aaS8Xhb4hFCT8CS0vpRBo0tv8411Auj
jQ2LerlHvSQRqL9Vg7iNZ5u+KJQdE5SYzjlLStJw3ltcV98JyUb9nzIiD9EYWcSQjmhGaIpoGYV3
DC0333MVhYDHi8l2mz5pdbLnZXEGx0JPQ90saWD/S8EydlRiih5sD834B2zxPLfwNwsRW0OaeNfk
Wfld8KqNxAY0a7+0nafefgdHRVi/EAVi8hdQsvfrpi1qGuxpkOunCKzeew2cmL6Z0euTPqIhuGu2
CXQoP1ZMZoCoJbmlaKIssuTKJl2IclzYJo5/x9DA1D6aaKb7vg3zQ0h0fkXS6RwrvXICXMCmVH1p
q8GEBwCmolsRVFD4Tabke5GswDLyqEr2KOOwdNeJMF5Ob7ufS5/kJFXmxKqpQaPzg0hkcTcKSGxW
eEFdMZ1LozvuuZcMqeOgNKcmNea5KKLoBzox1BW/nF5YMCesyrMeYmOQHMSCJd0JvUB5dofW7Mpu
DJjgyNbOQ/6uplLusymC/lM5QvvZ88vOX/xbMgR0ywB/gov8gGxacGPaZnzJy2r2C7lcOGHetAJA
Id4+yniVD4Ai6U2vPUuz6AH5c+4kBZoaGmz8MKYM7xFORH+orfUiCAF1nOMv44JY1hC8BbJFD+1d
HMzhem9nicZuxkCCvfc7uY7DJDHJ1RxF7SMDcvROxEKSbdAAvLLzGt/FFYZ11c9NMsLtZxxeEYqr
P5tQxZ/9RnceTKNA5SZckvBgk/VbU0btS0CXa/q1F8zOZSuMI21XHeGx1Fjg1zdFqwaG1q34x9tz
v3AhuvSEfVVC8adG5Ng0wdT/zPohYZ96AkzJLmyna/otl/7FsW6wCJYJgUjcwQAVlu1QJZy/klkD
Pr4mKvczNBdfKLmIpmGp21O5ipntSmg/2ZekbdHZ8fZaXdoKJ4DimQLkrJlWoF+hL5SbCqKongkM
4aIJeTnXCeg5QZsi+hCVNLUW3b4Yr9bTLk3esWRlooiDH61/tFh4u+GNRvhRe8ohcOHCCVeuBzJM
HdJqIsGtD3aDOt7O9erXzCRcROGM8iiDTiIHQxp69/YmSwN07GQ0+uS1uS7n4FimNAEbUoLEnWyg
/tN275M4y/2Ozl9wQijykUHCj87VcubEyJPnNmfCL6HiwglzQvpFFcYeFOnNTvMg/HdI/JQouHDh
hJI1NVDwPepMo2n5VuJg2psCSkye96+LJ2RdB0EDhkIW1CBYutGclHSXEO3XxCdc2kG7AO1Vzjia
qLnzr5PmqNdwVFp3b5+cC84tdq5gOptpmtBFcrI20M+kmZAxbUfBks2sTeEZr8au/YKKd0xxt5yG
MDe3EH2ev5Vpu3glxUXsXMC6GXXL8r5/5DnyTptRnwkE6g6SH2+v0QXv4+IKDc8BLKzH/rEfwXBF
5aJf2vHas/vS4M79Sygx2aBxftLa1M9By0O0YXk2ImLb/oywgLjsSzLS/lEloNWm2ojtmMfj3m9h
nKhaiiLIGga3b0VDnscedP9TNZdf/UZ37t1yge49/DKyTtVQb9ENiqOZ6TH16yMSLjBwWFSZr6Dw
PIF+EEBgcJaB6SfwElngwgUGIhXUqLm1/SNYJ8otWN3mfZoXXsxIGN0xW6v6dY6LyTyOKphvba/5
Q6D8VNkwumOuNuNpHZRwmnZosn2Qy+WWJfGVx9KlA+9Yq5kM2KgGqp/GSP5gDaSCl9izLClcUCCe
xWZlJrEPfTIsG04hZ14ltvvpdSJdUCBlAsO2FidyFp8CNOo/L4R76b0h3HNMdYyLpQiTc26+KTuU
5NGQ0S1+yGvhQgF1ExcmSUM0yWfTCQkUshnGzovAEDN3DDW0yMQnEVyY+h9nZ7Llts117SviWuwA
glNK1bpUtstxSq4JVhQnbAA2IAGC5NV/W37/QQq2rH9hFmdAsUA0B+c8Z+88Dp5zNcTfvOupzAUB
+yCvO671eEhTJAag9kQeKjl6leCZSwGCAdNDLLvpwPo6L9YsZXsSxq9+08VZpGVSRarF7fxpHUHQ
sAZNKnpCL4bf051FqnQ/zjXBIm22/smGht7Cmar2HBdnkYYJUuPqLN+Fcu36CPOm5ampMy95J8pc
xM+YcVnrtu2PP8LVNIOX5zBPk19A6aJ9XMwZSo4YdiT72YFHfbNbO975BQMu2levbIiWEsGA6Ui/
h1La3iqU+L2+qUvx9Y3uFoUr87OZ2/EGNirHKM5Dv2/qKglmtFpIyml3jEjMntfMGPQ2NTb60+/d
z/v9fxJRfToGZ9BnOoTwvd8hHXNrUmgh+j3cub32Zc7EpDAwa7eWaNsGLjZA+s1z2J2FyiNuRz0H
40GIRpZ7bF5jVKi1vGaH9+P4+UVG1dX2WyF7bsstHA9tKKO0aAcT3wC+z/81U6/kLQdc8GghM7sU
EI4g6c0UdNGwW0eq/0Tq0v5jeuhetEG7/RuJtau/0qiGoWmRlkEYwLaTJONyX8qelB/7eV2WJ9i5
oRo/wOvnFklUi0Z3U+UI6dMSJhtZOv05EaCJOAPge/vZTox8qRNFH7GHn13GYx4+5mwAL9cFCkX6
uW3uqwbd6kdDI6QzEXiUh7ZfM+gs8cVEXlgXc0UJYU9M1iq1OKNWPdy0ysT3Q31NBexC1OHyhmCW
UdAJ8u444ToIwf9sYDXwBliKeE1QVzYQRs1IxMqoOwZVAquHwfLT2Mbki9/TndiAh2KyGqIBR1jA
HPsGZdJPW9ao7ZPf4504HtJHSTMKRMKiQUdfJ8DXFWnSdn5hk0sbimzNukAgkM8gs7DvItPIYon9
XH4pc8UCUXhUgdFz+8yQpCgmVeZFYMnL74fmHMP8YuW6rKGlssxRD+qgPir721hQ8Zhmdb3sSVJf
1eO8NDmd/YeoodRVIrrjDEmxfRzN/G6i8b+//wsuPdyJE0b45IRIOgFmhMTGbh0G85TTpLv1e7oT
KMB7OobW59gdRQxZ2dhu7UFmUvk93aUMlY5Js4GGQlEo/x4Gqqv2c29rL804ylzMEH2sZAk1Fce5
5uMbjXvAV60YG7+bjssZTjkyuWCoq2dbyT9sh465oIyJ327pYoZMjh2beY05M0XTIQlkdNqInygz
RsYJ6aEvZCMOi5GzusofylTxt2S66rZwYU25mGFmqYZH1g/pqCiBgW462/K0hlO5PHEz8dRvV3Np
w7W2XQe9Hpwn2zL2KDugwht1YvBbVy5v2GY8YFVoxHGDocMj/Mv4A0QZey8tRnwBZ9m2ukV3TdaB
iiFrUD0GDOft13ZciV9vAhyD3sdrbTC1MspY9Qywgt3E5Uu7KL+SWOYCh1NHeL+MXD1OLQzDzumJ
vwYFJ0ufPQd2BO/fHJ0uNu/rrD021dQU87qOH3IqA689J/sJ8INqsUY2XUAuvxL7bOyDpVBjf80e
kf7yQMlcvi/rU5wmyySP82hJ+XU7W7N0RVKP+a2AkVt4G0ZdU185vX6998Or6/1ITUyKRUMF7shT
Qwo0eOaf05USrwtF5ur69W0TKhh3iSNVMIOaLDP8DuwW8ys+A5R6//YCGmrwm4I6npxJskPxFl+7
HBj95jeNnFMXmoEZLJ+pPLah7m2xxSUPC5gjeF0UkVx5//boOzej7Nb2WFH+qeGNPgSTn7EGNBCc
xVtD/ElXEAs7Ck1f4sikx8WgeO41MC7u16sF2uctRM4Etup/VJPaviBb6zfsLu43IFYrpYUI6UIh
AtN3KAOE01Z6ZUUyl/Lr6p6CyKqwNwwRuo4VmYAWi7X1E8jJflL2g0GQ2NJMYndg2Bi6lbw0TJZ9
4Tf0zoJNRVu1gO/x+IQ+rf2CK5Bi1G9ncwG/emvGphtLVOPz+YhqGw7FuWO89Xx3Z7luaZdEEWp5
xzkhel9FPKtvkVADz+U3Ns56jXHeDp3mkBxf4q2wdaiau05UfpLmcFp2FmywoewbjR3aQqbgb2Dd
8AkdVevVi5250n4x5HC6pgrl0aYRVErB6JJinCg67r0GxyXCpkigs0Km4N4TJBuLONbyFfhA79cn
mblMWB+mJktof47z0bZRTP043AfQHvFLCWauZNya2W7a2hSxclwKeLeV9U2WdpPfzHcl43oWbirp
sF3Gcy53Zonmhw0/6TcxXWfcpm5onaAIeZS4p9/hQ+/HfvQ8BF1j3JIGKfBSJBZsTT7QCNXxXIy5
307v4l09dIjyJOnkMczzA7TRmjui4ErsNyWd9RqKrG04cNgjqlX/e3g3JNbz4c5ibZlhYk7RaXDO
iKQT+ri2uPEjrjJXKa4lACqQxeyOS8f+AVvH70bp2Z+fuTgXj4RAM7vFSjof3SoP4mIZ8/GaLAP9
dXzp6sP1GPQIyQPskgxNhelg1L1tovDPYMuiFIIGRHqeVS7cBZsSXQMjanFWMYpm9oF8aYNy9Crq
Zy7bVQYw4dNnI74phz5DacII3KQo42veLxdCY1ctroeWy//WVUY6tkt6otv9KE29XAlEzif2z4mj
zAW6SFDJCG7G0NKf0dI5RGwtd6FhdNy36J168VpirmpcqAOCNQbJ9S2f+N6MIvonJQn5y+/pzgKe
gnLrLcjtY39OrM3hBLGMZJm8rucZdVawNQlq7wGaGVqQslkxCDrwW8gzIqr6/etf+gJOjAyBR5pC
nwQ6w1mT3XZZncITGuZWO9zbPeFM6FO+j/KTfkYRLsU1fQgVvavpMj9A49DvguViXXCt6AndBlQ9
+BLdtZAijW/GicOR5vcjdGENuGBXPkBAmvGlOxItvy9E5F9IGvVXVN9/1JZ/sQJcsCtNItpBEAJq
xilpk6KPM/KhpfDSewzrrb+vA4LuUjYkUMJA/rm/gyFO9WLGeop2cVuKukjhAvBglhBaoCKVYVug
Qxoqr/E2st3c42a+QxK5/0tFDe0/iGat5ls6o0iM6vkMzR4mFp4XbNFL/S1PcoDfAPt0aL8pFHk+
bn1W2x1YNmV3Sc4RBUOhKCJvwSBSVuhmhf9eB23c6Y+k21YUnfIyiwK/08ul0kSoKmWoks9GMNs+
xX1Upc9J5dkQlrlQGgSU4aitp/aIZov5yDaB8V/7/JpEwaV540T6Neyd4GgeiOd1Q/fjuqhYPc20
o4vf1dmF0tosrTXEksoDO9P6pcnqYzZ4tmplLoxm0YVqRkX+X1IkpK0SH+Y2EGqvgk5lf/itLWf3
EVBcCYMoLA/hRtDFAoT4Ieqmk9fDXSJNlnQb27Zrj3ED/6JWxfTTzGO/Fldc0d7vaSvy1vO8IiqE
aMnwTbEsTO/CMGyuMYcXpo8LpbG5a9c50e1RrGV+ZCMadYtGLn5F9MwVsAsDOHiMeXUuxc1ynyUd
TpShha7wlXPl0uufz5v/FLojs6aUQP/4ONue7EIVDB9b1vd+c9+l0uqBbyYnpTxWUFe4YdPcfESv
gpeRE4VMxvt3ZxG1YI8b6L0juVywwLID9N9Lr5pE5lJpvOMQFokQlEMetNtXItnuGyP9moszl0rj
FVfBagkCBrS7FUg2kAczcr9CVuYa4UIIX6SIGBDNVvywdkgD5gSCHF7r1cXSAiK7bewlijVQj9uP
AZKBQPtDvynjYmldXSNjvGBC6pI81WM0w1oUiu9+rGHmgmn9NOXS9DZ/4NViX9io7VfNer8w3wXT
VmifRxan8wN6COQfaXBuXV7m6NpJcuE29BOaBi+2PtFIIUdtL58ixJvxDUDJ+KMBsq3fQhiwXG0e
vbAvuKDawFc+wJ5QHhsuETyIsloMPkQ1+wUNP7FqvJq2acbOILqewAgzDBn9PEXJLP3CTVeXDvcI
NU513R6R1o++cGgO4VciyTwf7wT8E89GSAfH8hjB5EDfzAuuAHckjZnfiesK09EWthhZF5UH+JbJ
6szvwBkSRhawxfNaxS621paQdRs65HlWiGHtUwmeD93CntdpF1ujkgFbH+A0BERr3Cli5sfk+qF4
4TLkYmtirAazzBk5UKg8PaKPabpXAv4GtWw9j3UXXkNOExnfICnR6DsRDM9ib+tBmi9+g++cugxi
6AwKZ+WhbHi+s6pld+PsacuQuSJzk10rbWEBexQIlnd53sXf2oULv6uuKzJn5EC3Ju/gjIZ9tIAj
bw6o2k/sLHM15tY4GCNlGnFcO/u8xSH9BnvXwQthzVxwLZRZUrF8ao5rls2fwhq+9kWOqeR3AXWR
LxUhYMi7DbUgWJ8/Z1pXn6Os98IvMhf5ajSzWb2iHvGDdyRRvOqzcqBIruzHF/SmM5f5UoA7iDZ9
dWiaNEluA1EPWRHaEMkFNBeHNzSZR3gKN232lLK8PuY17tlFlQxM79BOsmWfvZZG5NBhU9IvWqCo
dlTw37phyMbVSDhNiZeXLM1+UqTryrmE+BykWKXUf+KPWtDntNn1b7/Xd1Z2H7U8h2YQf4hR/irq
eepummy5pvN64VT+iQ7rWtEikdAc24oFdN/ksOn5VHZ29VOlgczw+5Ca12u5sBq8wDmJornZmkKC
BvG76f3kJatGO4waCxANp+nXmNZl8w/ZVs79FvhPGnQMGrSqE/WRalRGulpaJFviATpQfh/XuQar
cMiWtbL18Sx5u9P5WP0Td2361evpLh+2SrMBCG74Q5nPgIeGBpc8Yq2+IoRwYe64fFgaQHFjSZP6
KBRaMlY6ZGZHyjZodr9//QvRqQuIjWlnE9jpNMemKQVU68fonz6w8CNIOuit3+bcNvOV73Dpp87/
/z+XVijH9E0L9RhcinsoVay45E+7El4CbxtM/OhtyEbht55ddmwVWyvXfKqOMBnRbzqHXGzBOE/9
zgyXHqO4/VU9tLeOMTPhk0SsHRRUX+VzLn1zZzkP3MoGxQB5JN3SP6NVRr/2UJi58sUvPT1+/xkm
Q4cB2jX5g0h5ua9rJBAI8cwKuchYNNfzGmuOZJlajxPSZui1zzKZXJlCl97dWcq0DfI5mYPqWNb8
kMKD/bFZyt7rcgCzyvcD08tBb0HWNPDMhkBWDM+7x2Ummderw1nv/dPDkpSWkrmC7lkqoZeikqct
HYYrgcCvBwbOUu+fzuxURomZsMfNg/wjACT/T6jRf7r//S5x6fHO0j2TOOs6jfnDtMFuqwTPtW/A
C3sOjXP6pmUb1sHGq6NEB/kLomDd3GgJ9R6vGY+q2vvBQe81RBkTZFujtMr3vYnGsrAcpQa/wXGW
q4GjIPQ3SHWkw6I/ykqwoxURRGf9Hu+s1xaBiVnWcT6UkxB/q+p8sR9y9Ln6Pd65EkfdFpVayhom
p2XwUs59onaqioOT3+OdFRvD0ZDrEolc2C4M+d1CkOR6nqsVSkleP+CSYhTaJ3kt8XHXiaADJR9h
da63aF39xsdlxdYSIke1RPQD6ahO7OjatM/5ZtLvv3/9Xx+KaEl6PzdNW6VNslXiyGPcWONE1Ldb
SMu0qEYLP+9J6eqf3//ShTXsYmMtTXgwaKQOupHIHYl0/2lDd7Df5unqwiWQp0qkIvVx5rhfQlB7
ngrI/0Eize/tnTXc5iSjcCiujm3PxZ8/WghCqKx6Pt1dwn1uE5QI4WrP7Wf0XjFS5CuR1/TqLw19
/P4jL7Pqq2C2zZGwpLtJ42W1O1i341f8BsdZwwmvt2yGSt4R4otpe5tEk1aPkOC4inadd+Kf66hA
wd//AWrrZjgbLeOTaGK951MY3yqdTvfB5FnxAU/6/idqZquyzHGC6WAJYKaZNad5UcOVSvCFL+Cy
Y5sORK4gwo7JDzdeJFfI85xQP3KMuuRY2aVaMPTaHuMhnZ77aoaHXURW893r87roWLomoUolXh60
SFXUIXYg+Mn6pVypi47BwWskMLiAvbgYH4N4Cm630YZ+cYmLjqE4m1rWzC347P7bNCFOHjp0fvuN
i7NqVbuRPiBrfmg1iuPcIFabK7H6HSyuMljdoQRm0k49qjSSe8Y6e6uXufYqOiCj8X66h21aQrJ3
RbYvzmH/idJpADXDql+9rijU5cfWNl9kM3BUmM+p3HaEed1WB372X9QFyDIOu+EpSOSRqejfaNnY
PkQO0O+zuvhYLKKyWVsjodiFzo2U/bBoa+knr0njImOm3qDOVcbsoczkuuM6I3ca7h5XJs0Paftf
7JQuMzaRqWuXuhmff4T5VjU98JGItTcsJvarkAF7FtEsvyHdi+max9gs9gEd08CrEEddpowP1dwI
dZaAbPNDP3KGKuVVKPHiX+ecwgoqCEkQ9Owh1GhMYXAHf+zho9rvGWLT2xLiFDf1jO1py2GpZ8az
CM7caOm3ZlzUjE8d+lkVbn7KsAAal3x5HVZ4gvhNDOeQboMsnSsNoAHqGvyjqNDbdheilJns/Z7v
rHg4OkShrRf20IdQMViDGDoPvlZk1JUP4xuci7NZ8kMIjdx5ZxOITe7hHib95pULmcHcAQ2bcSCP
Cx8FLaqcjX91w5xfU2C+cEC7nFk/iMHMscLo9OUrOvPoDbYVz0/rQmapMJGBfXv2sOZDAHd1uMvD
xtZPfou6kFnJlzlBAjM7WALB3jCU/eemX//ymjUuptWj/Y5XKjXPpl67GzY0+iHKr25Xl0bdWc+Q
oGVsmyLz3K761HKoCWfXd4vzFeYXW6ErGxZWQ5RaQrIHWg30gW86+1ZXvfxj67H/tTMS+gXs/jwx
SOoSWyFHXnpYUDqOpwoSXJlW061RZegnIEZdZisF4mCWfpif+4nnn0ONikGRBcM6+O0ProQYskML
4uqRHtLcLEXbTXUBp+3WLx5wca1+Y9AMnvl0wg0BuEFTR+d+VFFf02y+MJNcYAuCrPFU2nV+tm3/
SeFfu4V69mBTl9YyU6JsKOn8PEVs2JlINk1B8mw+eq0xl9Zi09puGy3tszWQDUH3YPSFGPQ9+T39
fKf6T9q7TqoULE83Pcdd871VeXe/9Z5dJdRFtdacGuj5avuc1uQReirloTKhH2NJXVKrxM2g7SBN
jfh6Nk91GK431hLmdyVzSa224rCYAkj7jAYE/qryDdnoWcZDfOc37u55SyeVViaNDlyx6cQbsvz9
/3E7SM6P+cXu5sJaFMbrZ7Xo6CBoj8p6kWebiu5MkoybLcqoNP/GlQ4/wlE9LORK5ukYi0rfw1Ry
GguOVikNbo+syy6GH0NwCzXRbbhNuTXZo4DK9VKEqAGETzAVNXfcRtV4W2c8zP4ycRMyuQMkY/qy
aAM08kZFPOJyvu83BDGfmiBK7lK9zeQllnUXTMXasSkpBgqrlUUtevSb2C5RxreF6WAdo0PM2Cez
dNnfUDOf/M69n4CydBp1AL7lMLTC7ts8wa5SrdSLEqQuTyZLuHtPI7JucI5SD+i+WB4E1JO9Jp7L
k5nFgied2/XZDkvwQca23xGIqvkdEy5Olgokj8qxFsc0mIYbytX8qBffbLALkJWIL0TeSnoaqYx2
WxMGD5J4tmNRFx+LkMvmfG5B9RIdn5J0WO63eRuuFRgvnEEuPIZWRl63tMaE7MbghYW6/JozP5SD
/tgH/rON98NYQ30f21UNVcij4PP82VAxe35VJ8Fm0xB7yULpg6HzF0WwhXd9t3pRKNSFxmSKxkPZ
5MFfJeyDHwCRpIcwHE6/n+0XUoMuMxanBBnxbIgBRWVwcQpT2XzhpKflhypWox//QV12rN6iOo/G
ODwIPs47mvH1XxTyO78AwMXGLAo3dQRxvMMkh/UL5H0Ssx9blBKuZAUuTExX9iymAQLtSIcHiKWI
gunFfpU8mv0yGi441k/dlJcsCQ9pYL/GS5LB/8L6Nd1SlxsLx0aDn2Ya1+2qZ0VJJcSpszjI/Q4R
Fx2baztz+KGLY6VydmuyBXESDPf8lpXLjqGzUWhSY9r0Z88jeIXoj1EyRX4RhouO9Zx0JVybwwPi
supF0Tg49KK7tptdWFguO4aBVk1iuD5gl0m/t3Sobyl0c9v9UqHE67V4XXyM6iobOzjHHFTWmSKt
g/afderSY097deUTXChwuWRYa9elN2D4DnXexm/clktZCBQA9W1i+ukTivm55ybqQmJ1JvIc2mf0
QfR9t4OF1vqlGxPy5fdjdekPceL4fkIbAdVDeIg5ZEvrOgq/TqC6wIEy9pwxM3lWi1xcjLVpiybl
EFdmzdieNshWBIFvqctlxUJIvcwk7/D0mcN0kmDSwufq2iBdmrROEg39mWk5/tjp5ph2Ba5y9kMn
Ycnkt5O6rFi8wuYzy2r6gLs+RAwV8kTy7Ajy+098YZ92/UotN8268KU+lQ1qaMUaola0qMnTm466
rBibDaTEkoA8qGjtYeqUprcLaf1Ug+BU8v6iWU5SmSyDPfmUluWbEtXwr04afWWruDA2LiimurDt
qm2L/7fZTamAh80YeVFu1FUSQ0FUBsau6QNbEAJpyDQNG1xkvL7qTzDYkEd1IkLywM83oL5r42dA
Gq3fNdZlwdjSt2GzhfVJyHmoCwZD93G3zS3+2+/1k/eftd5i9IRuVX3iLSrfg07DqYC4rJ8DMHU1
xDjP0OEO674HaNib21SmdIdGbs/16vJgLLcDbya0SaWJrB/F1K9b0ZUlern9BseJm1UZDdNQYnDq
JE9ehILZ21pz63VNJC4RVpoAM8aW9AF+XH/CAjjYbZGnCAP5CQib2BLJBUpYdoH9uDpXLyulTz7j
glzY+0nTWtJLG07VCSmW5gTqeJXFQLLWa70SV0Es5ukMlG1D9xud2I7Xi9w3U+X3UYkrGZZKbOum
SzBphg6+rmxmZbvbEk/hDuLyYBoWgWc3CHGiUxyH+yBdkIqWS5IzrwsX+Uk1jAlYlFVx/9xOaHG0
IUyGI+2puk3y+P23XXVDcySQ+mfa2+d+S9JbKYVfnpi4kmHhakIYobTVMYyRakWSqXzQzDN5QVzN
sBw99iLqQPH8oIQm0S8nFPTaV69J76JgLTotLLKI4gTV2+pFNHPp3SWIusj7UWdhI+Meju/PYgWE
ETKe38Nk2M97CR7a758eExgV1fBfPqpmy+61WJplTyMZ+t1AiQt/oX867lXWgD6li4JBmICpJIpU
MHLxG3o3ONbxHBq0rb7qLL6D5gF9q+ZKfvd7+Dkk+U/qJajjZu0Tyl6HOfmw1qL6BqeC/Kvfw53j
dZVduM1znr9S9D3fkIqbzxbaD15YHGHOWmW0KsdQpvmrXenDDHvWO0VHfuP36k6Gm4kklwsMI1/N
CnF/PtQwygjbv/0e7pyssNgM43Ses9c1ROExrbL6w9JV9MrV+df3BOLSXtSOcQLLH3VoVVm3d7B4
jQ+1HmSPEicSSn6z0qW+jORwitRh/hrHXX2r5FniCOIanlAicbmvecibGp11+WtfEnlfs3E66XBR
fnPHxb7aWbdrMsG5Vy0ScWuQVY9V4nnXIS72ZfIQTqltnR1LQsdjCLOFUxCDz/KaPT9xXxlB/33Y
Z2i0Zem9DRf9JIbOLySG4fP7DYFCPqOymslHkBrmpucqeZCe4pDIzL9/+GyNMjnvqpMZoi2/4U3Q
7NE1FwR7v6FxVm3Yh5OJppwey5bGf/c2th+TDBWDnd/jnXWruKpHCvn0106Mf2tNtttsk5Xfu7vc
F5rjaNJsDXvlTWlezRDCfVgMf3i9uct9Gd31LI6ZeAvnLryvln6MijJBqcNvTrrkV72ZkAJWkm9r
Czuk0sDdRnaedkjEBb8iQ0axdat862aZ3sRRNRXCjn6JTHAk7ydlXUHD0gS5eDMKUkRmAs4Hswg/
gT/iCoVpOHAasyj5hiaVt5wP6oEhw+t3StGfFituIFEgxdu06BWXnW14HWEi7sU1ENf2saF8SeH2
I95g0DU/Sj7CpKKdqeeUcdaqiZbByESlhzIN/mQD+o021vhJXxEX2QrLoaxrZFUe1xSXKIrecni2
Bn96LSaX1woinqS4X4q3GvbXRTkG7FOFypVXdZa4tJZQG6IDMYi3NZLlhwQsycuaZJXfFubiWlGW
xwMCGXqqFKxhC9srVe9t3/vJIhMX2JrY2sXMquQwaagGxnVpdmpmnkkDl9jibGzTtM/jAxuqN6XO
JtLtVYeuC3ETcULhPuJxhh6F/NRXOg0+QDVaviALnZrHrsr9uiHIT+CWJLPKNp4+xJF8CcdwK6Dq
4gdtk58wrRz9+5vCw3FwpEUIk9zdNlK/kMlltNSyxktQMjyc4fYK9fTyNrHsu9+Sck5W2zAI4TV4
uIrmeGdQJLwZW+F5g3IBLSWEkVFL0wczoTkcwuZFVC5+TUzEpbNg+5qaYSXpQ9lxu4c/7k4wSDt5
jctPdFbSzMRkbfxXxTskOaKmTHcxKuWe09HFs6pRJRqimOJtGU17W/X0rJzr+VFT52DVk5qCDY0y
b42K8kcweMMBIjrK7/xw8axwbnWmaRyeZFWSvIC4py1sju43z+c7Zyso31WV2yzfxDzO92JQzcds
gvmM34eN3wcdeQbtOyJwtg79XP4ZijH4QOx8TSX2vGX9DFBB1fH902t4U0520+FpapT5kCXbemBz
65e5demsmvR9yNNOvuVtLV+2GGJCkoZ+2U8XfCprlE0nKGi9tQvSe5yCutv0Zq5cjS+Mi0s+zbmq
bANu7QSzrvoGwZOGhLz1O7hd8CkmWhgNI9xTjHl500I22u46pbbgytF94Xxy2Se0QdVcJEl+moS0
h00E4tM6ACvGh479Ij4XgBIiVWzJlvQvllP62sD055VBCtJvzrsAFF/WPKow00/BQru7JUEYDAuC
6crwXPq2znptq3VSZovY6xyU4qNZpjUv0pbAR81rxboE1CqtDnQJ4y87Qowir6EvRiPjV+oiLgK1
hmruo0CkTyXN6Ks1OVVFkNjAb8264lmBsGUSwCHgDXKVHzMx6D9jMqZ/eI2My0DFk7U10LnoZDZ9
2hDt7bQKRr8p6TJQaYiOoow16ROk475D+bF71FV5LVV2Yc646JNlK8fzR/5NRqbubmVl8+V263wD
Dxd+glo33GbGMjghAEm+2YgFZTEnCMv8Bt45YPO5SYdG2eA0wC7q49rk6+eYEc8D0GWf6Jp2rLYT
P7F5li9sIex7UIG69Ht3Z7nauoPe7rYFp20Y+X0Eu8onKPn60QbERZ/gpS7rqZmCU4Xs/C7s5fiE
bVJcqUFd2Ild9KkPh1TLKVrOUlxjuGO5iaqDjmag86JpSOrFbxGXgbLzaDJdi+BExPx5WoDCiNQq
v4PWRaCUTogZeouIO0+Tl36SKYqYPDp5fV0XfmqiLWvRushP9YSuIGhcp1+nIQ6vjP+FZetyT6wz
cZ4SnjYF8ufqLp626p8KQ+XVC0dc1smsaEJZl6r8e2wgDhQFDb3TY3dNleDSyzuL1i5ii1DtImi/
VDmkGtJ1gpLLRIPq5vdjT38d/LmMEzSyJyCic9wUlDYQ5i7VvIPO1KjrYs6WpfkOStj4rWKXeBIl
4Ot+FFlTGNrZoLBtOXW7Uecvv/9bfghh/SKSdQWy1tSoszDT+g0JFvo0DFET71DHM08GNsP1k4Xw
anaf6iHYiqyDJ9xaWIGb0m1dbdVLJRPxKEWj/TRyiItI1WqZBgaN12/I/bIHWISzD9Vc+z7duQRP
NYODvEzw4cruLHBuIAAw8vnz74fy3Oz/i5F0ASmj+UJtrbFoTNVrcbDRmI17EcFIHVZc8t5KQACE
1/NuaJquxD0Qug1+cbeLT0GbvDOhrrdv8yK/ASlB2B0PflPwJ3iqDslkh7n8OyQ1vze8oZ/lAGji
96N2LhL/atTOi+w/9dF84bUSZOOnOcqifY462rrXMhBPzTaW3y0J5pchVsqrvYG4OFVuxERbuqzf
unokxZRAwwhWP56lHRenWsNNdFsaBaepylCdDrhN28JKcy0TcuFYdB0Z6Qz3ViFyflI82MRtG+Vx
fLPiUvQR0H3pd265TBVcEsomisukKWI4H9+0XRI+zKtnZdZlqiD+Fo5j0wenBiaWX7Ox5a/BVl05
zy+Nj7O+leATpalGCZbVYlhrGIbAmvdmzSETlsPvzVOqFaDs+0krFhE2YiDxUzjM60M9IE+q7bZ+
+/2S+PUBlrpw1YQMpl57lp8Mj6GXNEne/6EUksl+jz+vxP+suLYpQdgPI3tIgkekv0QxauGndJO6
bBVjcM9JdIiWuGVQt6qZ58dO1X4OZqnLVvWqz3Sf8PjhbAg70Y7dZFnpJ7SFtPP7YQEyFE2CE/l3
CltbXbRn0c4it56HT+pyVUmvexOogJ3Gzva3A5STCs3Wa9vopTkTO2/f6IWsa4IZySBuAAnH8LYb
/fq4U5erYkLBymY2tCl6EYodmLClYMyvHgNLmfevrnQ20XyL+Skb03+7zDb3utbxlVjtwri4WJXB
9STEpTN+KEuAiucmk3Ah14zLfh0Iworv/ZvHLXxIm3UNTnM7R3xvc8M6lMGUfRbcjOZGqmoUV/6Q
S7/lrFqzJs3/cXZmTXLi2hb+RUSAJKZXyKEqq8rzlH4h3GlfEEIIISbx6+9K90tbdjpP8Hai4zSd
BRr28O21/i1+iTak3reuq8KPbYxW2aFqSMAeLBXbsl7m8lbKnwQVhHbnfqHzcRUNgVWderPp9HG1
tiIQtW3UTuR5VPy71prs4YLKNr4kZw8TBMpppTz+ZY5H/ZpXTMfQUxtMsyu9ltlD2EH8bFNtABp8
v358UXNrYB3dncUSq69xKdZhl/B23lYOYy59JXkRwJHNix/9WPC9HWEut7UKzFyvRmEV91P0gx4Z
T8InwxbyNiZ3yyZ/jumYq7glEjKWLUnLS2IiaMItQVnkgQ18/dxDyeopWDHGjxB8XretKRfI4p43
B0j5fiq7BDnkAupd3GxcsC6HpWeGCDE15aWtZrsPIFmdwPbTg8/Cpg3hclgMF89kuMSnWIMoi3gU
7Ia12caNMJfD0h4bebBqcr62Q6uCDTlnzcaDwsWwtPY5jaEX9g9vEvkekW+7Dygt7+RTN47u3zCs
lssWPjQpAlERf+CgqvdrubFPzH7DsKyhC4d5xhmmYGtmagg01Kyvjts+qnMdK/jJsZox+ght6zRP
rsMya5V+3/Zwp/lkl7FqkTqTs/Axi9A2fHjQMtgmvsVc8S1UgnlUxCipGh6/87tyfKI9isKbfvpv
DBaGasFbmLHOit7vf9CroS7ej2wKMMPb/hPOpawRYASw4iRnNWDaVpUlBMXj2ps/bHu8cw+XAYsE
NMv5hUn4Q6KGm+yWcqOyGnNBrNRn8AqEUNS5ga7mEToC88FwW3/Z9tuvedN/I38VV6CNTHWZBdHv
Wd8o2L9DyWITwMBcEmsexSx9VdDH635NWgybpCE3245Jl8SaF2YkXg059yP9ajgL38s4NZvmoJgL
YvGl5VRTxsGTovNXrjN9XcM6beOKdPargO9vYjAhjGpqEprkqyBqnr5NKrkXhzJ8v99rKMyFsWyC
qBnWBezRJxE7lLAee/agjf3PplXj0ljak7ZPodpwSdGjhytVofcp/F23LRqXxppZY6NYSvbILAL0
OR2GIWvTEQI/2369s1/XkM8VOlvq3InloY4D9ewB7912nLkwlvajiS6KqPN1mqUl0P43a79thpq5
LFaVkgjGyBO/6K6Dm2Or6jjHiTGglj2U2zB85jJZQnp9ijWG40yI8AHqseN+lBBH/fvLvx4sf1iY
LowlJrh0EKTQZ6+GH8+xRY465rJVQ/EA+d6Ng7XMxbLmKqgLMdfxIxlCyPmNDcY7O2O23eW/cVmw
MQshMYr2oncl7trEO/0P2nc/uwZ/ekdO+psgkiSUF+xctu16FE3b5mvK2pMUbS1fK+6xakd9MoWn
yJ/lS0Kx+TK5LOGL8oXojtzMir9MA12+NlWLDtnfP92NM8VFunyawNguLtB4KMe2YhnR3djn1bpR
vo25WJdIxhCGu6I9903wOe6pT/Olmc224U3mgl1LY4DBz4M821ZVuzrRJwyjbdPkYy7VBVUfCzO3
OHqUZfcJso5e3kP/ZFti6VJd2lt0HXY1Hp5gNybXxmGDmbxtR5ZLdY0V+isd5RFcXIGOosdKT6nc
aEiEAPfXCMP0amHQbWrPa7iSJw/p/dvNmDpzVbcaOem2RbvqXHoEMstthACPl7JkG9e8c1En0Mm1
4erXl7jr/TKv4i41eRBvnE9kLtg1oxgt4cYdn1lTPGBZjvkokTNt2rAu2LV0MMPwVCXPyRgMXbZE
KbS6YMl7TzDkxlnuol3SsxBvqnFOibbxH2wIkdEdAdJbH2PPZ+vnbX+Fc12HtEVWlor6Mld6eaiC
eHiPgHW4s/ivT/nDWesSXmMsoH0EqY0LrNFt1iWQO8t7q0qSabVUfBfHaspWeUW2t/05TsSdGptE
QipxqeuaZGjM8X0x0/LO0280b5kLfJVDGXfWRuEZgbF+jMhE9mxJQDa1plue56KPPpO6DE6D9bxi
D9thy3bGqivI2drx2MDdWN95tTfuC1ceC+jcFIsAf+m1wpdNc/R94EWz7Uh00TAfM6fVgumdiz9D
Gy6PEt6v+4HGG8drYK3967nVdR4a+BWJzjgAokOUFOFjWciNXREXDmOwteSxR8UF847f/c5nh6m8
e1387I3/YVH/RocVollb1Nku49SmJB8w6fGlgrniUUvB47zBHj0wpnUFTRCvedUZyJjSNI4uIub1
nUDvxtd3ITKaaLFGkGe5WGC3z4Bvu/fJqupt6ZlLkZW6i6kubXOJZnhX1GFZ+Jk29T0G/FoZ+NML
dFrQoS5aSLM07DwFoX9quJqqXaChhDvEUNbEMdFN/LSmIUWVHWCM3HZg/yasFZQlVAiq+uL5Jc1I
4rcdcBtb3Ft1Nw5sFy8LVdsvCcTTzwU1yTs9NKTNqiWZv46ThaLCpgPOldiKAk3jxiAbLJMiuNpU
1bu2nN9uezj5dVd6bQ9VNmKrSwiV/xaOsP0K3KY2/p3z89aqdXY9DJmGcApYcylSOXwgXF7FZb1p
m38Ac/GyGniHwBFLz107/yMBij+PQznd2XE3vu5veJmZF3qV8bwkMV/X3CzmKrs5a/2+p3LjC3Ip
M+gPgzttBD2XafSsbTc+Vwkjm7gS5kJmcgyLspEVfVTr+q2gbZEtvni3aeX8Rpj1chqRMlWXAvL1
7+u08PZLF8lNFAkLnFudwYtaqsqE59IYT+YcshPFMYjqZptOJnMJMw1BIV1gAu7cYyLisam95kfa
R9PGWpoLlSWQzoZmUdvXmfGXj6zv1duYk3Djd3V2bVKQqokbr77IvqHekV5ffpVwr9uWj7uM2NVT
dZ7LIHrkgez31k7tkNWY9NqYObpCWoGKGuUx3GV1ofoxX/CplxwzGRv5C5cTg/h8E8VayAuGjfTr
GCKiJOtXqb5sWvouChb5VkYVDMguQdcE065JAbgeWnhTb+KDmIuDTZ6txFjjtowIs8cSweSP/wHQ
unGsuWJaBuYck2RcXMImDKY9ZjKmPo9Lw9g7Mi335Jt/xnV/uPJdDiyCP2pMxig+TzTx4y9qmPzw
vYYw0AuuGvuiyMD2EEmf9/CRjneTLMzwdaoVK1+X1UAxk7qge1rlopeyf4qv7R09IqH+aiO+HAtI
iOzEWiGF9AyMIZusqMB7ZHPYpfBahMD7LoKu6XfhhdN3PDT4FnWatx+HSZRPfSJgSeEVyhzsQrG0
JxKaOzH6jfTH5dPagKITiGrRZfHm8H1K4uUblJvt5zoGqNj2U5MeoxijvNuuVxdXU2ZQSdQPOAhI
tEQ5VcAH6zqKNh5jLqnWx2kbr0zJ88KZ9wj36U5jnxp4mG7bSU54MHIJegSGx2cfG+mt8G332Zu9
O5DXrYXulP1YN0H7GuXjR6vileezKqMf3oK2RppOyTbzXvobp9ajnHGlEi9F0Z6T4Wq4zuJ6v+X1
QGDq1+gsDoBJ1VCQu7AU1ZhhYsNlViS6c8z8ea0iH/n16UWyLjAZZvIMd7bPIIJXCUcBPnyVwxxB
27npzlzW7E64cCOHoi63plOcB32PG71IPasfatrqs2kT8jboUGrNvSjpjusSLGOm2qHbGwICqvFs
fJaykfdcNv+8JKiLt8kqmIJSL+WF0JZ7WZAMj73VYbX7H7LFP4e81KXciB1pC+nS6IwB+/q1bBLz
qVHQxt+2JJzyH4OE+qpCdAB5QpKPxsBiZyia9d4LuvXj3cii0YvClMO/ZVcOAbS8hbrSnRrDDX8g
6lJujLYISeHcXGfS+s0OFRLvyZatr3VmPCDy5x5Fcf9T3JK+FGC8gzkv/XZ4bCAytOlQoC4KV67j
CIEVyOqNsRcdMC4v3kaNv3R5gy5ZsulYpi4Sl2orEFUCaPGNrx4azB++GearsP/f18DP5OD3u5W6
VNzUw3zIBmt1AdhlNITGm3h8iA2z3m5cw6XJPaKRVsfEn1Hx5wHLaNmEOerS/Y+E6untXBsGOYx4
nqs8xWjCcbXYk6PgZZ/bQY4H/E+5baSfuuJlZrA+Wr28vRjf/8YLnX6CWnf14+/v4saCdUm63veq
cVRoncaGVm+KEialphXbpAapi9LNSJ7mvhqSs6zg9FarJhlz4afFNikLmlz/qv/gAr1qMdtVFdGZ
xGP/ZGeveVdjyuVOAnvr3ThnhfGahjUqDc+rJNWxDePupTVBc+ckunWiu/hcETcwX/P6gGciBE+V
sVX4DwVcnb0PvoQMLzzNsI+zeFbRjz6Fq/3BmzxB83AAOpa1kAbZ1oGmLmtXqKt1qaeaszZq/Dw3
pnlOkWEc/r7EblwaLmvnh2VccDWGjwmmxU+yYGGVyaEZnyetg3ujv7fOxt8Iu25qaSIhA6fp2jxi
tg21KjUDCNjLxauTvBED5PJLffVDoD2BKSC34ZhkCBC2nlsuiCcIFKXJOgcvM19FXi6Uv1qRim9K
m7AAfl3s2J8QfagFqmX1WHgZXJ1Fm/W9X9+pGdyo1VOXxBMUOfcKG7iLMJ3KwQo37HHxgqHJLNSc
eribdPWDURif/1qIUQ6HeDL9s68D4LfMA4Flp97Hifj3ZXNj97no3uiJeAUs0l7WeH09enQR2RxH
GydhqMvumcHvYr8rxBma2qefNzV2QHRnb9/67c7JoSOLlYD19Vj4bb831+kFCMxvExGlroQasUZW
o8KbiVjwuiClsg+eaMk9JOLWj3eSCrj4eCga0fbSp7C5Xb32m/EML+9cvjdOAxfeKymDwhlQkjMH
Y7vubBGUPWABzb6keiDb1o4L8WFqqq7Kuk/Oc9H5OwObhSCf4ri+Z8d1I/R3tdQiCasyNq3RI6mZ
+Sgg5yOHDG5D8uqlMy0jBle8aPjc6AnGQn/fDn+m66krr+YrPNIydH38cvX3URk0TyqtlteKyKJ8
gHKh3kaTUJfwGys+87mFoHfJMDZqIbKyoO4Zl3rjx7mujP9c2jPMQHxMfV9fnpkxNDrGD16zEWWj
LuJn+FijyXTVfY7tN/AJUMwpl/r4949wY2u4iF8ja1qnkDc40zrER7iOtBkdjNtODZfxS4qpkcxr
1MUs6ze6RtbPohH18js779aPd/Z1gjoEsgQWnTHBWh0bX9MjPuo2tJK6hF+HzEBOcxuea10yluuB
q4cQsfE2kpu6jJ/xmIhiEoOsMAXN5yEsdzWPNo17Uxfx0z0EQzh0uM9wsJx2ow+PdRMmd+7VG+/d
1Vszs+xDTMKzs5FKHQoLS9yqVndK2bfiHhfwWzzlJ6xGDw1zPsOnsOvqx6miDBO9wtfdg0D5sziq
0GKGooy6U0gF7vNCF0JswiPpbxDgVfNGoSd9Dmr5XV0rOEnt32Mvb5x6LvwH97WxRQiiLqGGlQn8
2JqRf+hVVYiXKLWoeM49usZ/39w3bqbfUEC/FZY08NK0mPZVuZnpEB4CGyuZ+wCe73SKr7WnP+Se
LgmYeCFGKaIxOosxjVkGS6Dga+y3NZwTODxO/DEQ/5dM0MnqZ4/dG8u9tQSdrT+2YdnXCVUXjNRM
4DTn5jtEvOM7NYFbT3cKhbIpoZeCCuq/snA6gnIb5rHvBQw3nu5iftPgS9IWo7rEpGLHaExlmSXl
Gnz9+1e/9XinRkjiqYZuAfIGMfE0sxT6wtsrkC7jp+G+FMxQB34kfndK6kYfO0xD3AkJbv3066b5
z0XKRuktJjXxI5LG+DBHpTgEXbjxvTi3tA8dbRUsQfxoavtRTm2Sp9UQ3tlqt3759Z//55cXgFWF
7Kb455isNWTOq6j9tO2DOrE3Svj90koD2e4VjVWu0Q3J+tHOH7c9nvz607HHxyokc/F5Sarq7QTf
3TnzeDLfKSrfejPOTpUVg5qGN8M/vVPtko1zuJR79BPFxrfj7FW28qroCNBNXrPPY8/qfT0C+fr7
u7lV0nAJP95BZCpO0PiUdpTVvuQeeVvWbRq+XA+Jl6kmKT0o1jTza5428zuvSoru4BdqPYbF4G2M
MF0QUEcYp/VAvb+UmjV71mN+xAs3OotQV+SNGUo4XGyTRxGsJhcVOKm6bS9/f4U3vv9v/B8FK4dK
TPnlisTkZdcD9MMJEq3bgm9X3o2xvu58dZ2oHH3/EEF18Amt8H7j0519jQOaa2UMeYHPov43tG8R
h985725c0C7AZ5JwZUNhIf2aFPBCjDAp+0X6oNYyzLQ2b7Z9AGd/K0hLlDZdYavdxh/KpSWw/E3u
hTO3/gJnd6t1COuUz97nuQ6K1x2v/Gd+NazibbJuK1q6JJ8ZE1GkvLj+J/jy2vhl9KYN7slX3Fid
LshXigKdhDWKHwEidzm2d72DHdm9AOzW052rWPWemKRBACYxq8LrMNlNdGte6BJ6ESGkgksh8sKk
gMeiSXia5Gu80ZaWujpvraglXEBH73M/wXFh5LU+QJXm/aZF6YJ4HIdpIDmjz2xZMBFXeDp+WMDO
bezCuiCeD1mJ0UyV/J4Kj2S4EZZj3E3FtjvNJfBMcrWi7VLx3dY1eimLJDjpzSru9XNurRtny8I9
IAZuW8rvYy9rkXHWmqO/TPfqorce72xaBLd2KAcYv40U8oMMgjwD8JhtkZBL4BUy7sO+aruLiUEn
tlM/6D3vTbtN2Z7+BuGlTb0ASGZPxEf0NqsJ4wJpdK9i8bOR84dsxsXvCoKrynQ+RcHdNsPLSIt2
Ppm56jCGBIejbmcxz+nvk/B6j/G6Q0mja6BjctTW2p3fxpJmosfQHtQoODnA7haTKjLksX7yI2/1
dmIG4LDDjMA0ZYzNGL2DKqy20M1RY3JI/FX1O4+mgGFYlywd0M7F3481mnlvi27USx6NqvkeoegY
fFk6SeZ9uYbeeagHH7WnwppX4eQVX3UcFOFxZkZDhyEd5HHxMWv9XE9dIkDLhOgGrnBVsXvYno/v
myBgaxataPQ1tVZFPrZ6PMTISiZUJsrqI1dqXGSGumPJ/q9roBqaWc8P/plWzP0+sqi2fQb5jf5p
nup+fBrLeILlog2h9cSBvmYgoKNvmjC+HhjeyUAyAt1UL1v9cvlQ9VNYvi8SP3kKW5OoA5zOfPFm
mrrox2gAP/YEItd5MqjqGAgvCbMWLT67E8af9zQM2McOYmn+vp0D/rjAQOclELP4nqRLTD7NJbR8
srjrMImkUCvosnRJt0kCUpenrOIGHRcqi+91LYoumzG/zbKiUNtsjOlvTCW+eqfEyJ4QhfgTTN+G
weSYqLynHfxz1/xpuV/v9f/kLVqBLfODhj2ZxVYfZKvXVzjTkGCoGafZiumf91GIYRwOrXH+wJlU
DyjG9H7GF1q+CG/uXnFVJ95BDADgdiPK1D3m1np0pkZVhzKDC+os4mwVFoHyprvDJTWNH4eSkpY9
aRkukHiL5x3HDM62h9NfXwhYOAgSQ0fgKVqbdxjxmB7RUeZ3Kks3oiVX+G80fTRIk3YXlHrW3C/G
cXpmZSAXaLdP3vxu25/gHO9sTViwrBMkuYjgnURY6Q0sx/W3zayHurTmGBG99lYEP8LrnENP6vDh
f5g4u9GKcFlNCqkS2qcR+QEf2OkE0ag6fehZQ14YCmZNvtiI8mwdu15sCzBdelMhnWutJOSifaqj
DOqMRZR1S7vNZpi69OYIx0nrd11w6btV7wIFzCSc5+bOmrpxmbv0Jvoara+GJLgMEALodzoRTbon
Hr8nHxH81Jf9wxnhgpuxCieK9MevswWy8eUHafqF7TgUzHkmhWVN1pS+qvK599QHhSq8l5WpR8pP
TZuYByJajIRm8PXsoAqh4la3JmPLKMbqIZgQ3OdcNWLddTBj2GGsuGF5VEwwUhIlE96nYsQgFdZw
w+pq2Km6QrGpjKFsk4nU6+qcEwi3YwjCkFdFb6A0pALWvUQYjDrBGLl78YXxih2I1mZ4U8jKC57K
XiQtTBxtE36YdUHTxwQaRjvBOvto0dvPI27FDFtQw3rc0H1IsiiU+qCIP70quZweGqHrBwKuAULi
bbvDqW/f+xL/Omywaz9XI12DXKBnF+MP8udkVzRISBkp68d/tV1hlKZPCRR3EUeEAF47Yw/IzOzJ
QuEoPbCR4e/TFlTE3vJamGxVuFbflZAzW6o9b3BRR9m6KgOzSDNBAEuyRr6KRN0X76mH89DIFohw
ioTDhGJ8AgAa5WVdEC8rZm8tj5wQ+q6YEYiUI6v5AW/6+pbQc6syQhcqc6ZrpBPMzstXUzRolsqF
Lv2ulC0gDVXK9WjCunhroId4Zh3HeFsRQFggozYpd35cI66xKFe9ntcl+mFUpXQ+Tx6kom0UzP2R
tSHmDf01fQ6IndA5azsCB1xdLVBXBHj4VKk5CNWRJMs87aaJdHgjnp4o/2YS1kQHpeuCHqcEgg4S
g8fBvoXInnkVBdOAFdXMVbGDJd2yEShxMd65gJro1aXzySQVz1VS2nxzEupCu1Ey1ArYVvQEgfdy
j0KzPgZK3xM7uiabf9q+bjIB7x2+hAV5YmBWzG5E1bN+TuoJHz+RMFdaGlsfRwt7lbeLLJL/23QJ
uaKTUcibdYqG4SJlGau9LuVAH8BGJl+2Pd8p+wk5QZlziMiTWWGvaRvoRKWk3NZZJC7EW0O5ey4S
q75EvnkZSd3nfQJfhS0/nbgQL1RQ+3WCpOJTEazRqWhAqHlQrbvz9J8TJb9/b+JSvENMWQQb3OFH
2Ok23a+9N6dZ1zH1jQoxI54ZdfChrJb2BJWqqv+W0s4iGaiKtcXJNvjPRgRhcGQrxtbv3LDRH5cg
cVFfgVEUDjiFPgls2wyccRUeRCoMz7251fTUreU9quDnUP2f/nwnovUjOyLUWQ2kqDFhRvYc82b9
e+2DNWizMol8bTNbQ0+6zYdiHeH12KRwnh+M8up8tmH7j8A0lzzhIDPBo/TTKnwqi36qVKZblaYn
U/GEP4u0GRdyKD1cCgyzC7ukWur+6M+rAkbcrs1OpAmKGlNMksc5FELvcDLWw8OMdSuO5dCJPskS
wkT4lctZiz0KFUv3yGRqPJELMtUR1GxRyZYM9WVItxGeFNlUhZC1smSSWZj42s+8eVnMV08JfYxw
Nu8XVpHpoRimYZsqBUTIf42ICaSviqJRMKEfkzf+fNVUHzd6E6NY/uvDYx7SWUspvoTT8IVDznsn
W7sNmiGpc/IZMjLcyL4E88PmXJnkOdLLj22b2Amy0VAXHuv69HFeIQhWBFdNqgVtn21Pd0432/h9
k+DSfioNypLqaim5dvdYnz9HjMSFkQUb2yhlESKQunsjx94cw+GuGsWN9j1xUWRPBqxo5oD8ME0y
vUN5zHQZjzT7znHmdRgoYD7DTvICeZpoypM8wBSDyAPaB/rjprfn8sVsVekUom78SOCPDmUBe/DS
kt8Z6Ln19q5n3H8yZkJl4CEqRFM98IKdkIi2wtD8s+2XO4eXkm26tA1pThoFjYNGNeRYF9WmqiVx
2eIy4NUwYGD8BKw4ANYVJDuKOtq2X+5sZFLURFp4XZySAoo9OvKXhwGKoPttT3d2Mh8MG5WoyY9Y
VvIAZcj2Sz8H2+qhKNb9+knhxzSpVcMuF8IRTGL0LO1M1rN56/Od3UxGkUrdTMUjzm2S83iwux6V
lzsX/o0F6XLCUVekYxczcZpTFPtmMdPdlG5cMy4AXGASJwjmRZ1YWMc7w1tzoCPbtpVc/tfisvSM
tOVpJF2Rsasm7dJu9LADSPXrV1XJ0OoI0+CnqwznXFfxruuQEG1akC7LS2gIjW1Iv5x+GgeqHuZ4
U+1vip2JS/LCEMhbIyhRndDDmDNklhOOx402MsRV4bRae3U7jBrJZisy3SfBrlbrNgdU4qK80mDY
jTd1d9ISa91nc7GrzHQHNbq11J2Nimuks52N+ckn3Ru/grxLs9ptF7qL8UqdsAUTqc1J8PAk267c
B7AT3Xafu/juWOH2RuovTyOSsOznpRF40zYLZ+LCu7AmNcEc0H9/uoH9Ux4P7TaBJuJiunKVcqRq
6k7INGLYNyRmH3Tj+03byCVzTQHDt6bEe5nHukc0XON4kXdlWm4sF9cE2aT1DB50kCezTF+K1QRH
0AfhthPgNyzXyjWkzYJLo4pgZruQhwHKbdvuOxfLLRXpunJW3UlCxyYnCnlM3ywft7105zJNELDG
FN2ck2iq9LAaOIPB/WDZdh1Fzh6NuO6l8gSCbjY9lAJqqk25NQ5wmdwSk+pQBMQXFRZZ/ywhud9f
1/umF+MSuSUMXdah0pgRaNHBGaWffOxltK1iQX5DcrmBT+DgVSd4JTV74bfH+v5S/3ORB6Tjr5cd
VOtAeBT4pph1w/4BC8U4csZg2BG5DnrX1UNU5hYzt6d23NgIIC6qi7mZtUcugW9tB6TNntl3lpYb
v0b465/EZdq3nje0p9JOX5K14I8t3WgDTlwMlzSBCb26Qbjqpw+KI82eBJKsbeuI/vrLRwIbIjWx
+sQogXqOxQAc+9zZWtfbJICIy9wWk2gNmkfdSaA2gMpBh7ptz6bq87Y/wNnDJSywkqSOcSwPOtn7
U5ocPIAm2x7uRMN+Cu03NAO7UxQg6iuHIHz6H/LPG2e+C9fOabAsOkC2h7VeZkj+yUunim3is8QV
0DTR4Hv+gkzheriNJDIPdUebTbMYxEVrOQRuBhw62E1osqdZLVbosAdKbutDEVdBE23aIYXWxBXb
7d6A1CIHCPhvGxBDC//XNa/4ONDaI/Lf5PJnFpLW3aZpBuIKaJqRDkTPEY6CzvtkNFQQ+xTgw6b1
6Opn6kU3YZKm4sRQN8z4pAl6jNX3bQ937toxDmtkULrBORPRkx+36TP6NRtLc64lcmH7MmzHoj1p
OvGdXma725ydMWefjkXK5soKdRotAj81DvphaIp+2xnpgrUS6nlo8ibiVPgwGri+9HXYei/9hsuu
RWiqpWxPCRphOzjBDdvfi0vL6pkVqahSpH5z3WVMQA2hL7YeAi4u69tqTQXiD7x1bwDrgyQh1tt8
NZCk/rpJ7cQ5Aqe6PFluFSQdMdcAxYVN5AT5TRiz69apLRoMzTbTvrQxzYNoa0DskrI+jVuk8EQj
me852j0IiCkmP7aFGq7WpYTYUGIJYqOiDKt3fj+Ty4B5r41L3blNizCEdfkk9GmE88K+6FfxMW7v
MiUBTgx8vj+0PFxCNpmrCXESsgV/MvZR+IvJGTrrR1AxunsPs6fay1eRVGjiFl0xHKa4IGcJQbI4
S0wXtgcK8vhoo1oeCjbHD9HUe9Nz32O4A+IQqsm4WVQOm8XGnppqQmoJY5BpR0WqZAYTnua4No0S
WaNt+eKtSpCHnzuaFnyWeQLb0Qr9Mz8wmSDw/GgxRNebHYXVvTyaa4ANtdZ+X5rBy/zAA7cyM1i+
ZDh96NFrkiLNRk2CHxZkwctczSTMIpSJdnzV+iASgNKYkPRywyse7GFqAUYOeN78sbQUlI1MuVRZ
0xWlPJTaL5OjX/qYA/eFZHQPW3ZvyeRqG36MjJmmt/7cVdU5SYkW30xlYziSEdPM8bvCprzJZKNL
mAHKn+BCGSYtxDbQsPbRWjLqH7AO1XRgVvlfSH/9L/ppH3Y5cvL6wuKyflXohs1vlUZYAhpOvpBe
oQ6POg88Pgdh0IP39fBYcLG2u8bCHgGfLJ2+zEua5rMHQGwnPHT/M+U1pc2SyMLzMDSN987Hy35f
Tq3/MKJ79UpxMuLfgIHYm7GtPfSJOl5/KQI/fgCdWPd7f4HyOQyOeLGbimroD9oCfTyin2/VB+H7
43LkkEtWr6KyUt/Y0umjt/CwezuyOSxybiRIsULIV0GKIed5gisf6hpD8y5a4CZmurJ6kJUPM1MQ
IjlZWTscZozfh0AKwMJABFuCBsG7xiBDH2GM2dTF/EHY3hzm2h+P/kDql7LFtMU4LdNjFBBaHzXs
cFHg5GTKSuo3e41RwQkgSh/u0PGPlnz0+/EA8RhwEbAdU2/LpLzSG4QC62l9Y7tdBP0nfdJjW/Cj
n67NmIliwP/Hypklr6AZq4JdSWN4WJURwAmfNQD6Zngl0H1hoB32aYImIH3SvfbSPuMr1Y8ghxQU
fo1uM17SoX8FLBGiRdIMwY8yCJbypH9+Tkqqcf0Ux23Z7XyTrO+Gzg/scSyG6HmJPPFdaD2ex1WW
r4txljb7f87OY0luY0vDT4QI2ERii/JV7bvZJHuDYEtUwvuEe/r5oJnFVc2lGFEbRUgiyyHNOf/5
TWLiRe5AtXhywaN2/G35pULKuSYEt/AYE1lVP9LY8lefM12zsrOi4xt1kRltM91NeRNOxqK7pzQ2
UmtfDN6QfkumgHu2b0llRVzVeaiJjT5BGKA742wvJUltXW9D3yCgHA8P7OFlFQo2RRsaw0RSkjlq
0ziZieXA8yi74BE6hrsXvisvUeowSl0X0rjXBEgPL52V5f4uyfKkeDQ1StftCANFPRMDW9hh3YtW
bPVoShmmsGDgCSb4i1ueGA/s/vJc+V1ZZfgBulF8Nqn8iud0VkX03Wh6oy63let7TbYBuRungWEM
7xyOiHaa0C20JUNRNK13D4en0uXW9Jjmb+YyFXEo+9lOvplRNwUhppWjvzMGZzD2CKE4PmJzHUlx
iNgq1KSlZuEgi/jO8Qx/mxCiBu84YRq6d1N/3LW+zV8UcrCPC7a29X4KdPDuDsHA2adXgmQQFw/e
WNbmIRlF30DnUapwh01WaftBFIX9GTna3ti5D4/F7qxm3JgkrM9h71L+bzSkqYOTQeM7CW6QdTfN
5h79eizZ3J31bhqi+piTZoDtQ5ySXIp1apwO7Zk+l9lxZdrVRUPJ6raNLZG9Jx15rN9GSALFQbS1
qO9HRYShmKrGunMDrevXLEumNzEa3XG2Sh1s9eA5L72I5+netIaIYefK8Zyw0HXDll4Xr9J4yvHl
Q//0VzmJXv2E6Bb9UIXJAShyupmTSciI5BBW6bTJBlFlR5Ra4pC1nd3CAkuktRkzM7+bCySqrO9o
qaJdkmq37kPTWOBkW7kf/YhybrRjo5P8LbFmDEC9IoATnAoX3p6cejt4NUoYOtnOwCW0fPJ6aV9K
Ji7PDm58DgFCanmegxFPeBEnu7pO8j9VAQL2HFmD45wIMOxZRg2uPqE2I75gJ/P0tfPboD2oiXzB
i6q8yiKiuYdVJkZrblQ4Dm6eDXBfrX7Ypw5pog8dVXm/G4VRTvs5dqsn5cF27lAAx9uoJxDgUsYy
rV7r3DTcMweRueubWgZ37eL2/nmJkwhFEwfez165nrzrEOofVmunXRTb7jev5uqhRJz849hPXGlq
daBmEAe1y2OuuyO3Qnx1rWUudnaRdnrTtq5bnrLY5krN7TRJN7M2jHuVme4Xd8yWLJzSfIq+5AkV
/yzz5GekykC+q7SgrqM9hYqW1f6iN2OecNLoBGr36JhREdatvfL3lix4KNK8VCEndv41hrc57iIx
5FtLesVjIlpvk8HOjjeQz62fRSG8BzdRY7wbO885tJbjxg8atHzfFOXywPecq7OJ/1jIaSnGz5k6
4pQtHHBKrtuOuCYd711MHpEWpvVyz03VPZlsa8xVmBA4O7PHhuNSlJPTwcZj4R9dO822XWpNyNY7
I34nGbE1n8gHqh+Qlkv/NSeu+OsSOcRyexHNYbaVKqJ6Wfq6Ml/6oB1DcvzyKByJkdvEteUaSVjj
0PmpW2eod5n3d9HU816zJTltwX/kW9HCXtzrOpv/UOUq91K15CqAbJNR6FdjslX+nDqH0s4iR4Us
5jHaKDuLj3J1k7g0svTifZeuaypoGzcLYVOl2XObxsOotnUJJepZtFZ+ygi48/dWbxcfgRQG7O3W
U/PO5ImPoZxVqt86LwkeuBCDM9PJ2fwSR8mSbOFTpcWrb8b9bpqV/cGW7tSmdKOOK1Ir5U9+WFRS
/8kUOXiYidH7ArqIkQ7hocM5+9sQ1nL8wvpQZdvrT6JtFnHhq3lH2IFFeUQQbkzTdsw5qKHLT02c
7fpCBPEPF3F/DGIpjO85ZmUONzqLRjQ4Zn7JXDz9dxxdtbGNZoWrrTl4cNBHa0zEViIBecKqLX6C
7+nSaXcrTxM/DiuEzVl6mx5F46GKHbYz2gT2ng7SyTlUFfY/GwzcKQ/dmWRwKtzekptqWKYPd/DH
9t63vAHH0bmCmeloxFAQWxd5b3p9mx4i7pPyIjgUrNA2evFDdmvtyr1aFbtxYV4dqmqwfuRi8v8o
OtEN+xrX0oYDYYzyXbIERcnuNYt0r/Q4/mR3x8sOsDArIZyK4LUrF75eYdbFXruW/BIX+VjcuVGz
0AH5w+LDNPXdt9rvuvbR8gLjYTZcX29kXWl8aIKsf2uWlMdqwuJ0L9VE0HfYEGn/YgwDP4PhmdXq
f4704+IjIfN3bmL2fyScz4MZmskQsY1H3Q7DHYTHfrq4MqjvJwUb5aWL1DB/adoxf9MA28VeVAul
ZOM4wRMsn8W/xy84PelFq3abKC2WfVqkg32po3i6jHY6fXozJFQIVknS7TB9CPItr2/9yNQQnJtS
CJs1MXnxMUlFJbAUS7pOHLpYNOVPliDc0AwzMf+BZC+vOLYOLNVjXmSReRJJ5Q/vmUAmG3blxHWg
jGWIDlEX2bU+suny6JQrixM4BFvOv+M305lvmIAO8Y7WEjNT7BFKZR8qo2pT6j9U77BYoqzLHXVZ
qI2rL9KZoTk7g7Yu1RzJB1sUpvWtyfl2OibNiTaMw1dmc/ej4Af6nlRroBRzojJ+sBvVGseOlJx9
57iL2ui1OevoqqzSexD1mkBtzgOFXkZMX7PNUPN/altZb1G2GO6mMBrsBMN59uFszksE1WusBQeU
SpOl2FUDp/rzbK/s3t5sjF031Ok3xcg32VbBNK7cvvWWLtZiQgHhi4Mbx2izAUvbBnthX4llm5SR
SDdsrgyucUJE3nSY66XNf1apVcF3dgeOJ9IupDhGcSayC9PZan4x7D5+ywKTzWaiBkl+FsOSvePZ
258SY+W/kaMu9Mal6mi5wycukDkRTvaq6HebByFKtYpRbGFbYV7ouvnsgx6iuYZznoSeQtzwpG3t
W+Ry1f6LaQnDGXeV1RflrjAXH1FVkdRv4D5oIqHoGOpsV0Xwbsxts8VyyJyPkYDAtu2WpC8f5Hqr
n8u25bSYm3oq7udl1d/OXj54IQNhRFTcPoXcwsRKvunEliIK5wrS4AYZingax8ZutqY5OO4Bpp5f
PVUYSxcfc9lRzEWyTRhsNlDmEQsyirlfB3s7rCXsJ1JRKNxlXFeKXreWeL/0hGN+VENfZvsqrht9
GaNleDBTus09l0d1olOEJd1pLFIuLle13JITl1gHDWvQ2Tg5kYsds+Zyu8w6t0JurbrEmm7m3WKc
Bam6uE4c2dYytPMp+WNcREVJa8Bn2hbOOACwthRRY4GxOvdThkOJalW/K+KaekJTIb80Ro1Cy20y
I3+ubGZmKlSw8/8ao5gaQSRmueuIczjSp0THLoI3eUcwuX41oSduhe3pKoyorLpdjMgND15Tmp9R
2ywdNbsH4qAW7Xdn2TpZ/lB6oos4DDP6JC9q1M4UIjjWC3+x03X0iHvoKgEoZxmBO4/Fa2BRPSM2
MzlTGlHTjBgaBnvR2nawaRuYyJuxH8THELvqPSGs2OyoGIvcPwDUJruxyoajb0G+Cu2pA2ZIKtfb
tgsQw+zRS+41VK8vY8B9uBfO0HI4gQ1UpMwEPsdPxH03EACksz61wnEeuUc7yw/EF2eU8qEDyLtY
tRtwi8kAsq0STvuRe0Fs77Jgrv/05SK+ahkb/Yz+imCkeKvqtHC/z9M09p9c4nx+FIriLtFtEH3t
odHtsbdrlo3tRFrc6zpo/Ce9BLN88oqYJCUAn6Y8jaXtL4e50agV/Spbt3raBeA4tm8ocXQrnLR3
fg0kyyR4tujBjaaT57Sru31tc5PVdIPIHDYTrnVHV3PxPaqyj5+7qNXZm8gDI1q2QmuWkeOvYAZH
VHK3ygf7nUh73JmkqqpnnTrDNy+1yXzo0wUZpUjN2Q4DKwJZkUYatWFm8pVhwebkn81Ez5sHiTUc
+2SmGWMTVtNybExEpc+mcvPvxLImzROO4PHw01SjG/S0xWVanyz2bxESoCTTu4BbI99UXq+mXYI/
aLyPPGO+J1Cs718FfdJP7XXtz9qg7YxkzM3JznHGn2bXzigTvOqpW7r8xZYtq6Gy2nqXsAsabgnH
jV4AnxDl0Y6s3HqLTtYup1judfz3xLWfxR2/pvS34GssY1umtn1QY1AZh1nVIxLIWg/maWq68ltl
9vSPahROsG0Ko67fxjYbvK0K0nK0w0zYySUvp2E4RHEVqW1nEbV47KTvqH0XpcE5D6CsVKtbbijN
ERiQDqHeGqlNiUkSkpF8qQyoSq1c84joZGcfJnLkHl0nTRWs4cVt92tikigPwJZzHVpm7tmnFUGM
T2rg+hNQkKVI9sI1V5e+sdAXlywSe8OVlCxHORcskyZBFLnBwBIwIcjbTu2nvK+tO62WyH2FXB/o
MAAY+mOcitLdjnXD8UvkZUOc9Bxh7xS41Ezu+nXXgZW1N3tqmA1ATneMBjHAn55NRLiF38s5bFwr
Ld85SIb+4GLm+6KwQUzCkb7M3Kh2bQ2woFDcmAZ38BjagYndaFcEqFHaBJv0N2nUvLyt2bZnzDZ7
n+Zzsu1LHgXxU6bH+DCAr9RbmmTwqknTUEkrR3/iQ3V4twyPyjqUY05K4GzNytzZ0TA6hzEIVLHp
MvRSd4klluQ1g9j7zbWshBCFxOvwnmxh3Ru2aWTvOefaa2FJPqeHsBTVOlHnL8HiSHhUAcZ1k/LG
/LjgQfY1SwKc+uFiw1ZnjO1swBHtyCMWYxobmM7dNN0tnFgU0CkKq5HdcFwWZb6YNk3mUGEniNlH
F7QrAcy2zHfO33mP+bbDzDrunkiRq4O/Vngk9AfZVvQh9vAwIPOSd0FUz913W3CMvLtlMxybfnAg
BVUgx9lCYNZR6WCkmaGB4rSyvJYyMFkeaIzR8EpMfXZR3vjuE+2z7fdUPXES7wtlSLxHIj+DVY/o
D03kMES95kSqKu+9cnogqTFdDOwtW98/gc9bh9kzCiVDZj1cFtpMGW3Qk2mcOnwCg1/NzOTZm3Au
NjThs3fM9NCLM87/khITv8NTQRLnOdESJNwfLXkfl9iIdSEhOOulLjNzy2eL2o22MHtJI1nNh6wZ
ynI3zMAx26bjXMGRZfQ2Td6ad1T3frKvFotRSBiYnD0fsvLH9JmMODRLTjyzOVxfiq9igjz+R7Ek
U7ppqPyfRkv1GeuxDXLvI/KLUu5aY+IMwmzJORa+Iq9IG2tg2mw6TrGvpOkUWzUX+VNRZhj5mpM9
820zMMxlE+nUFQfOleysK0cvB1nFCRlhVCWtflS+Q2aQ39pzvyecSN272dDrp8pE4kIqum3TMahu
vuDP2m2EY1nzLnEtVFuZ1kwLgrw2H8dWqO3Q1EtyxH4F9hAq5SyApU7a/JeFlMDXIq3ge3uZUR4M
jNvAdNGfqG0Vw/ff6rUpuxQA359d3PCAM8QwTqg6K36LcIVvwzHifGJ2V5WwWfBcZgrBzuTzRI0x
PIxThyAsGSr62nkaFSp4R9nRn6QL+Wfc46xj0uQEW3p+ZcyhTRP1PQCoBu/nSHL6qEQjwYa9BEkH
NpyNc34MtMKZsCwkopls7tNHkXt+dNb+eupro/Lu5wq86VB5LLSNowvQ0Tb3OQsBdsf5U1iwPg7B
pEWLS+oqSUPlyFXoKhcksFH4AKQzl/W3pnQD76zxtCv/7GJvFKBMALrn2GKoEvkgiWAkOfr9i9u7
yYNOBuSRiQ/x8TCNQfvMmCDlzyWxpMTmkCeTqO+2XmPrP62omqa3oQdB16Mwv1gGOCBAcjA/+I5B
rO2s3S7sF8IDQ8YLg/UBrpmUl9ges27rmu0wbvERD7LHrDExbE4mOtMjMCD/xCvFKEO/N2h2QIij
bQmM81UBMsUbN6uIQoroRD9bwJ89XjzVu1NW8xK6XdIEIMhT4rfgXU46JmHkDJxvrlEu/nPnp7n1
QN2WX1yl5q9jubbi8QwoZ/a+ep9j4HUZOUZ9npjPoE90s0LuKjdbRyiJr8ImGvRrppqx2ovalX9F
lYsVQlHUEsvfwtVYoMdZRbNsAzP6aN6epDc7zi4rHe8CANWqDRdGfO6TAtTdy4N0p+xlBl+h7tyV
JpDQ1vVIenxMVEQSgnCK1Tg74aYRJhgqiklS94Qq3fFxAXeno4lyseMakfLsyJkqrJbjj3iq24sg
pGfcywIHbCJ1GBMwpVaP0ne1/FGbZUxwmMGToEpgqecM8ALqlhTADYuryNmiEGovWGmv5Xpd070J
MgetbrAOpaAVAqXNmr20PO9SpWn8PJUOSKYyrCAPUQThAejEojubnhGP4ZDizu0SGfch+6n4Oc/J
8peDYuKPxrPx1bPq/o9ApNVRo8l8sjNnOBFC2dNZTNOHDLLpU3XYQdfLqE7T4uPlMOGycsFkmRq2
iaoXt8g8b2e3xQQqazWksERR2+8qTphypydGR4oNc0kXETCks+OnyuL+5BngYU2KAfrVOjY+XID2
Cybu9DEmOOGDbcUzlUHKNSPiqTGZinE8bMBv/RcsFYcz3ZT4Oiv4HNrwzfeIa/GQpP70h123xQNT
PxWHjcPeGFvHmo9ZF0Q/QPvZzEne5m+ZW1bPbsQ1TREUvOsqyqYMcx2fn5ArLW1IjYvKHyORaE/w
rrClELltlveBXRsvo9c7J3RzMMnsWFVHMS1MhZrFm7nmorUProLkgvVs7h3JIDKZoHiSTnl2k2Tv
W1j87s1pzinFe8d7LKcxCj60iY6GBJtp2aSpY8uvqnGYRo31CDvIZrL8bWpTkV9Wj+MnLEaa7AsO
k+I5MuzhCZfoAjNiy179GLgHqo0RNM5dAnJ4CXxT/wlAZcYhc4CMCq71/EO+jOYQ5m5tfGZBS/GY
L+7w9LfgFX5fN10CLjlzK7EHOqkmYaBTCFSkXJk84z3NXPQ4F216NOuJ5x75dH4yoK8KGR7TIgkn
an9SNbAHKdW+5cWKtijlokyeJOciiwjF8y6ufPPNarR33ywrvpaSDNmGnE4UuqAtw5PpN/UuhQra
bYEip1dUv9k+kko9YuwHHE2SBL9rXxn85capAZfiwVUb/L55v6Catd7iv2lfBFlrpzIzomLTlhl4
YDR1/jHgMfmXCKxvupDcu9pdlK2xacq0+T6YNLcCj9Avrm9yB2WyknQV1QIZXcT9m2jy3A8H4JgX
Ex7/se8hou3cWHcvmc41bkHSMtWhGxQWcWI1dJmnvieI2ZDDt8qJpiSM0fBdZnKYRpCQYrwve2sd
ZE8RFpR9xnxro3I3eS0rqv9NEsfWW+dS6zFmmD5ohr17CTZSHyWFRR7atZTFLvciYAI5G/GunQwK
uqmZgApzMfaPheHLL6QI8hRV2THyCuIAcHtFKh5N5bPMTIujok679DPJgxXgHhgiYroBN5k+KH9y
c/dvexyeXMYI+tti+Ryfc72KEEtLZdvC0k0QVijLH1Xqpv1D5Y3dC4y08uQVbvEKzi//0kJhbFPi
otfWQ/pD5LHxMnHUPbcIly+pu1A89Yhc7pVbwCiIqX7Hp3nhpg2jqaRPT5mVoAaPk/0yjtWlSQK/
33p5CjrQGiDSTPS8ddBBLz4HvvPCYSeJM1lR22KW7ZaQrTbfUs4uG5JJp3dMsbN3ElaL6r5IDYgA
czdwszBroYgwR6ZgMVByfUJmyqqilhW7rupZ69ovxV3h6TwOcfrw/0hilb9nNY6l5Gho0Mesmazg
FT/UcZsXTnEPUyb+yW/rh0YFmNiyfKKTwElJvYop16/CWux4YyxzVT5HJHP4e2Nt/TYdAC+iU6Cd
hLdS2GhtOTvw4lmVRl9jDxjzCCXBb4/CBnQ5j5ZflxeTieXDKOJO74BC5V9giuMOqkBvb62pM+8s
y8mWczHxUf1NPTJ63BVQeeqTl9j5Vzfz07/ygfxJ6Q9D8GK1LqUNQ7Puo/WMZXkjs8VUpzRFhbeN
hDDPJSLVjxlzT5qV0Y+OU2fHLwsjifog7NF5acYlCh59BZzGjMKaPo1CjC77r+seSh+ytIQMNYXu
IDEp6LoZLIN73VUf2IfjO1ETxbG3GaHubCwhvle4DQw7gNt+R4Fr78zK7V5GAfFkjjwOx7kZX5C8
p+4uTYOy3tItaWxYB1qJkOwKJicOcsFt2g3l/Nbajv2MMwGEiThu/hwH/o9bj4xtPUeme9OaHBCO
GMc7yL3RroyJ+dz0NHuUMGqtVjrcSh58PymsBw1p7KfCi+EzGLTZn8Z6tbHgEfZbn3Ga2iQijilk
PeA/EVfGp9G4LkMDySAtlYUcDou0SxnGcn0WgoFTEbaS+fejGRNd5qTV6D01Zb0Okeee+oE2Ty7M
uNZRf+VIxBBhSWe+cfOleq9GXNdtR1OjV0WTeYQkZ4zI/ETUX6vKNi4FY/R9zmlvbEZX5EetkU2H
Zuepd9xCrdeimFIQ6qauH3wGDDq04tqMfkYt5m6hQcXmHofBYcg7e0383ULLSDabLzh76jK2k5dY
52V1qmqH5QroFHMcFCZVA2SgMDMW/4WxrZ3uMDQp9p1Xz6++nUxbxq9eGPSUQZmypvkRrWncbSQe
B/vGF5QOvkc/cXF0DxUgcjGzhzuRyH2fUKcAuVI8TLI7x/WAV4gtKuswQYcZIExRWdwrU0E8yuap
ORawtj7mqOVHM9Qw/hyTqDtHPrd6gcXLEUPj2Ny6ve2CkOGA/cZOAtIIs6lanI/ImmJy5MG/ng3i
n5ofDF/UvhembRymbB0dytmKpj1+WJqiOnCtAnuVDgTcvNej9h6cMp7iUw+HBNdJmfyJGrz+2gyZ
OJBlaIht4w/F698QgtWl8ffYXpqTOc6+u4Xsw2haWnBWNkmmyseqL81tgvOV8xkZEfN88oKdDaMx
IPRmiqAZNUT94LiFVjr0MLOvKecHqiQ3tvBsKrSY8OiPMXINu8HleU6WSwGeEZzlHEdnisU2cNIs
vnd5/ty5bVRzPPVZexpIRW1f6Frr7xajNTKdlkY2D/yJdgkz4qU/WcS+2DUFhcSXeDYA1ZsA6P6o
8n4+j/V6y4xt0sYXHYnE2Puene+oit2Uzj1l+N33hTTuPNRP/THSce49mkxs5TtWbXkBFqOTnT9R
q90FsRkFDwtTDOaBwiruGZX76XkuDDpqfG+bA/wGEgUzwQGvciA+02HKEXm23OadUhc4XimnThdN
j+zBajzEVAeXAp/cS9kwPk8c/BHLzEp/VMKr3kt6UH1pA7LV9xlegZi21lP1jO9pNB5TNxjuO0GV
mEZckkwfnSWEQbV4r7HvQ2WYTED8MPfIZ1W5WOl1gC57ba624WNiZ0dhrX+gZGu43wtpDt8gU+Te
gZk7TnQ3MZevnTGpaYEOtVb/p3AMoP8ucDBu40Reh1fLrK2E5UQVrAeOFrfjhNy2gmPrxte/0sPY
EYQ/0qrROq8ygL/lfA7pf7/hi/5K5H7tjakLbxwaQIOzdGvNFHdO/MeiMcZ0k1FdnGzhFfbrYDe1
cWCfFNHXxdOM0IOxjZqbTPht+4rLW3GHSpqe6jwb5XdVQeAMDKSctz18959E4YSDAeSAn28VQ2Jm
POMQ+Vvq9y+0SvaVPEZSxwX0GtBVPRx70QA3zYEF75ykPeI5ZGUc0hE9Lu6RTuKKp9u+0hUT30ym
3OgnWUDCx1KhWLnPnuve5C1u29cUX6uLFiut1NmcUV/ZeVyE+Soh/fePvj7S/8LvvbbUFAZOknY+
Z2CWg3jGOXXedbbk3lgoW29bTte2mkxsB4cGDEEU2HCovWXFYH5r8/GLJCb72lYzmwJIxanPgmqU
IQBntMdQWZt3Mi6YaFaEdHvbjHL6rlpgGcIqbqHvUSFNeGCkcMkXaTm/Odn+Xmj/5fe8dm20G8aZ
svWti6TTeRAm9Od1oFkbjIBNSDR23gCwRlxy8Hb7dxnl0VEutR+F3N8gZBVmhvTeQeJ0J5Ely3MD
GvBs+nX6o6wLOlSXf3VHxtNVB+kH/1ZVWJvZs2LxxXPi7EZV8bU7ZNQzhI18OzsLYpPk6klVD8lt
Sa/A9P88AszR0J4rDOPkrlJLUUO9DbLiNmNL+9rDscFaNBdejggM8L7CFaQyNkAReN7ctGX+Nkf6
D5cOt1rDAyq8Lkaz5HQRvjWEY+sn3xyygH4XX7mehv9tHV0dKSpjViV6F1lSoKoTjqkbh0vtd6t0
PTv+26tfnSlV45FlM6G/AR2UJ9drgdftKvUfhwH68JcMPyWoivD1dyoNwF4CV1G/23grxXu7Ip1Q
x7zNAFVN2a9ti/PkwfUMc0MGrvxiwxqix0lRgIWNZtGHE+LX7AEb1WB++/dn8Kuf50pApHTRmNVU
wN/jwAdOKL/bRXabMbt97RJZAZBNsaXWAmIx990UBUdG2rcdhteOkJCoYgDLkgMXcRKotr0Z5K1i
k2s7SIh7TuMygOCuYLwyUtIeBn7235Qmv/jRr+0gxaCsWhkIzuyxhPhn5emxdOWfNz3RayfITFsu
Y/9iOMN/B6tT4PNuGCvT/o1P2K8+/Prf/2PXmsDmEeOm1dtZ77TRfVZ2+Zvr/xcamWuPvbHNI6tp
U+dCmuaIYawUxXSeMTFtQghEmAkbCWzW3zyEX9WH1zHZ0o7p30BrL1lsmfsGbO1ZQ+CqY5CqFMYy
fV3RbkwVjO+qQ0qwgfdbjXPomxWmkbc9rKvzo2FcXNoKjHN2kEwVCZOjto+GG7fI1eZuosTzur5l
KfS9B00sEluLUcBvju//vhCsa/89ARxg1F7Sn9GofZUJ3i3QHuabfhjr2n9PzuXczW7Vn/FdbAFo
uDeN/DbvFuvafa9RBKgE3dyfo6mhy/dKgsmyG31E8DX/5wbRsU5H4Sf6XHUIs8U05Jd4nPIbf5ir
K99tNfOf3O7PIBTYkks8nJis3xbyaAXrs/6PzT1jFFAa0aTPehkfYECL7dQAz92y2MEl/vniBQyz
XHl89L+1zetPYiHl+M12/tVqvLrnxWINplFb/dlN4Lx2VEI9wOKNL361TV0hEt9JSn1OpIRl1nib
0s/LG1/8apcqU0QGwIQ+Z77xLvqgPEzRjXpy69pHTrl9EBh9M9/B7U62wspxjE/Bmm56otc+cuCM
HpIquzs3AZ685NBHO7+40aYIUs0/14tIjdyIMNWnpUr/lDW4g+XeesDIq10Ke92soLB258IVb8LC
PZQh8m0XPKqJf37yzC4L6JZOd57r7t52Rb9x2hvNW6xri7hqjNLBMZDLZDn6UWEDceXZpG5yfrDk
1SZtmKzoppm7s8oxXP7fFnz297etl6tNmnRGqYwg788q1swKSjRiJvfGbS9+tUklaeUC3mZ31pN1
SOwxPaTIFG+qetD1/vOJjmiA/vdHX4HeZvUoWzKkAf/+yddl8f+7CMim/3xx5Q0ForSYgzGY8jvA
lu9Ja0LDT6k//v0dfnE6XlvEZSnc4HwJWDOzeGmGuTnlt7qbW/7VPm38sqyjmQWplvyNtJvu3rL4
x22f/GqfmrVtdaPMuzNzhg7CUenucPOIbruSri3iIMsY6AGz/txp9SFodjcwrm/rzpF4/vOxtiKA
kikQaFnZdJQZ6F83GfVvttKv1szVPrWZXkKx1vaFSXqDvYxOV0YvyWYfUwAUeNuPf7VfTRqqxRWz
cyniqoWfh1FcH/MY/v3Vf/UVrjas69qN32ItfIGIyeQZCgykooxZxU/U+E5w49K/2rlzPgO8ihFr
bbN+ihhiQF+AJ/DvX+EX++raM04yfDZLxrtI6cq+gmWHRnTbm0Xi3/gGKz77HwUZ0o1m6IdVbMKM
R577rlnTBaV92yq6No7zskn6GdHezM8ayIvx6KTD5+K600elar38vO1XutrDqOugpTDgVqFn+fkJ
HR0Cj/m2AC/r2kFuyMnSrJK+VyFcJKRmrT0ybA3y207+aw85ZbYZmh9LM5eFcuen0XCK06S5yV7T
Elfb2B2iwZrs/H84O5Mlt3FuCT8RI8ABJLjVWJJcnof+e4Nw2zI4gQA4g09/U17ZcMm6gU0vHNEo
isTBmPklWrcNOJIhgbkHBha/4L3QDXdGaMYAvn6Id9PBL7Qpb8YW0oXkQQXf6/5OBafwYYl1SPD0
ols+mWK0u6EaHyXv3WvdqdypksDHLhStZyuyHGw2H2s4jR90/Vvne2HSdUFyQPams0CWOeQ6OuH6
c7/AF7PNWuhhdgssmQghL+Hc9ltWuWA5GagUcAeIjyD+TU9ImZCvIV4P/CZJlyyHK2h2c8SgdQ5C
5lO1EvMBNrfabxpwEXItomoEISwu4DyZ4PAClAFSP4SKSL9+5KY5NyxY2SyrrNjkIE1u8iCn7woB
yILX+OOC5EY1gemXdGgeRyLfxyqgx1hAvO3XulPCMK1WWTQytF6usGTnWg7lFlpASJ78/kD0+xzA
Z1zFhcVCiw1dmuVVGxXZ+4nW64ND7DtlRp0i7oWE6ifTDM8PCG/ICg6pVUGhSfZ7fKeM2cg6NiuQ
NWC1LZ9SBKS9grrAj/YWuiw528aFaeHrBy4CsTN7GwHoAvOb3/DssuTy3pS0hhSr2MRt9HVpdLuH
gb3xm9xdmFxNq5TJTuPZExOtGztDw6C7h5j3Ox/WZcndtJp6SHr0G92tdAPjKtvyFcJLr+/q0uRw
SkRKE98GHSAT/oUsrzhWtm53fq3fftQvC5+RdCoYRMi/FzW837NuYbHtJPV8827Njn1UpTHl30do
wU4mnNdtS2Pxye/ZnYKNwT0px5GgouA8fKvjmCJ5cKn8FiQuUM6UFjzuqEOvUeBiQj0EF8rkKfoI
XaJcDOpsMGQjWq/q8IuBUAvUBO0Hng1dopxAHlU+iJ8jsW3LQz4tBZBO8Ll5vfg/mHJl08BPZG8T
VSEVghTr4gj1j+d2yKXKsWgIwrodZ/hYMdDzFHkSaz94rmNdqhwIQUhK6jkeHpeE4dd01c1maQrM
h34vh/5eUQKRyCB3EP4du5OPcwW4WQhtkhf1G+383nhbTystATotNsVk/idxnonbRCRqea40XbYc
4EHDBBBCclYacwgR0G6Y6Ivfi3HKlYlsBusUgu6Nqaf+CM49VKZr3PmFO4exM8EmSP+yJLFon0BY
sIPTHahWPf7j9/TO9Eo4Rq/E3IaDHtAwJH4iZ1XfIFx/b/7OMtmVmJnb5TDFldSZiSILdz34Sv8D
aTydN6qGFi4OrJ/cLHTlZpGFvazXDX5IU8kJpjSB+/IaGpS//5BbN39hve9GMcNF2KdRZ5MzAUzh
bU0j+NwYRXjCJoA4uvJbTLmisxI8OQG7wnyebdJ/LS3OTGALkrWXhil0BWV1sZqUwWF1LocFNCfV
BsiYrz/+/Q3davWlN+TUcF0NOMZfZXRWU5ZvhShw5waYv98OyFWUkb5OC7j95rOg5ZsZmonDNGvt
twaP3BLO9TK12EufcZYxQ8KKwJ/NMDbB1e/NOBWMYGSeVwWZznJG+Bts5HwfrIXffO4qxxREv2nX
2uncD/w7YqXVtkj9klJDVzHGxqIou2rhB6uq9AgzZfyKVohk9notrmDMRjosxjDih76cD6IDfa4r
6Hu/tp1DZZVOYHz0cC9tYJzSmyAbAHRinkO+q8rC5gnMlahE66Gq9t3APmZB/uBg4U4ZuaKsTKbR
YOYA51sCbiB46wEUNfXiN9G6oizY+ueUl2bFZLIixKefq3bnGyUDD8nv0zgZh34dVIhn17EZNwFp
DoS0fgjX0I3WhUEAWAl4GmBmW0KxnZSsji20Fp7d0anSVrYTkhhU8B0+oRlabsSnDIFp/eZZN1DX
SB2ppFvxaqRYc5jdgZoZMuJ3ROFKpSDii+WiELq36TQle5oDWiYKGfn1GlcsJZu+BUt8QfOgc6gD
ksIvvJR+XPHQVUuNpmtqMUDVthFRmnxCILU93OJP/QZ3Vy4VzWVpRTMF35NlCTZVXqT/coSe+s16
rl4K0asJJaCxYM/QjHBjwyf0rkuV8fywzqQap6B22eZ22l2BVbfBlF1tCdF+B3+uYgr2JQillAGU
gChyRTTZtJ2qyFPh4yqkiIVPD/9B6wPMXXCiYBPez81nrxH+j/TRhifZAJfzdREgy6zQTmcIUAHT
0rPbOAvjcUK+Bgi24ipGqDCLupXrhq0BvEM+z09c/VO59MzUfRKeeTr8x4oKWZXIm/JsnP0+EIMK
EfddJYprtTD7GuGc6SE3s9+tEnEFUCWBR6hPsFyaZ/isDCK7Py7A7Xo++20r8cvRDQ+SIM7MUlzB
A4JpC73z0FH5ze+t098bh695jGOL8QZ4WGx3GDgx+9V4HjsRVwC1ZtHt7CMV14rr6gLOhv2h4PN6
//eHv6M5JK4EyhawvNSAUSH1Al5GckC47KBuyDP4jIAuzKcj7TPsqATIrcu7FYiDcBsR5CHRUMBQ
+veneHmBQvLIeYVwN4YCWeFngHAv84Bl29J7rglJ7kzCWFJNAEtbezbNum7BU5p2HWdeS2WSOyVt
JgMUwoKzY0HG4ogAbvEZ5k/2YIdy659/7n+Iq5ViTRYsfRGF6FojdBiRmZpTsZT5roUnD0GvbQrQ
pNcncIVTYyUtKZK2usJI1wKoG4NVscBE69e6s3YmVT4L1Q7t9WeS2dhCwTctviXiKqdIr+HIRELB
FVf15RYYyeES3QiIfs/u1DcLCa3TmLRXOyKfd8li+w5CsNav67vaqb4QTEWVCs+SiGh3I/5vl3l8
dFZyp7Bc7RT4GxAuC1ZfbVzdiAk9DLd5o+Aw93s3TuGmmS41htPwLHr0GgDHk303+0VDEDdgMwHR
GodUATkbcFQwJK39meZQ1fs9ulO5AYCJ1ZA1NzIlfy6TQRzg+ZN+/d3VT9n0diqV1+oqyAI0CoIJ
gIcol27xbN+ZjM0UMQqwbnuVMCfvkIoyf2KtkV5rOBB7fh+OwZ0HXXLpm2ui1HFdOr7/f1wWhD9j
+l4Y1dyIzTpsumhNk+UMTXL40YA89VrY0Z6nrIJzN8kyAo6+gt76Qw6Fxq7oOLidwG+HySnREdjW
SCEiR9Nreu2nst4FwOSe7Ay60CuVjNn7tBxhMedcVkDoIDBdamO7ncJFfYVpjAXlrk5WWPjncQCp
ZAY0YSfXFhAftmjECyRhhLNEIgfIl0DRKfecR124p2OUnxF6PiIKgVTdezvlEa5uDVNvK5uNX5ew
7cKjSYc4emOx1XjqAmwS4CLtbwyytje6PAkRTuKbLXMG4euqum+RQkjExzQdq6dZRfSSLgH5TIpO
fKccOXIqG80TMBDDk1is+pRba3c8Gqm5gPBM7Ksepje+KVoEDmxqbKPeUQAA3oMxgct2Ot782sUt
xr0QAPJIYM7e2CIm8VtJYrYDFgEEC7aiZNsUEuW3aTs2H6e+7+VhkBgpdslaVx/CHIORLTk9IXeg
/9RVQP2QLEwtCMrzGn9lkYDZMhhuHEx6A6LEwOYCKxOvlxzJMXoLpgR9HUYSPn5k0+Sf+0wTSBVx
UkBZgXyHcoXMJ8LJ2HsBNK88FIyobybUy9comdo9IzccSbLU/SHrWfJRA/79FQozspvLGPEjQ9Y/
rVASvrUIT9tp8BU+JllXvaE484A3Pg+CbyCvJTmYEkPA941kQL/JZo2eNBAibKdYn7/qLUH+Og2W
lSabCtCB4kcDxisBpXsu5DE2uRAHkKzLa90swPglg0rK5yQdAWUaefk6KAKBbpGMx05A8fOprEex
b0PbI8kAsJJ1zKbi3OYqzC/luPavM64TuekXG52mIqTjMy796OuCsBt3JggzdgMu03LTjdHUbLVI
oe+GdjywpzJUzcUmQ/lq7bEjTInJviHgZKTbDq524AuXon9bjhiJt0OjOPyFUNmUmwlQ6AWMrpYs
h7ihzbEIg/ZT3vP0UmoTTn6TmSteRBEvTb524bmUCM+dYGrV9KG7485iyBUvlo1ZgODp6yt8awDH
dmmozitsMYciD8diu8R6qL2Sw4gbdjsCeienQbWAq+DN9lVbvBvATvzw95nntnB4afxzJs0x0wbu
nTY8Q86T7m1MQcFqw0Q/xybzvAtHRf4+hlMgbyLgLqfriiuFHRtgnJBj/P7vv+DOssJNvbVtO6UY
GvGd2/RfGebdrl083QfEVTDWGSBy7STDnxdrNU4St1UGxODfn/w2hb3w7t3Q2xhgPyKJacSmUav+
goIX5Q5qSfoR4HNQX6qa7edl4X4ngHCM/v4ZynZZGbrSdIVRkgOehq8+kcIvVR4Y499b5yABTyoY
5TWBUcPcjPwIz4kfvKo7H9lVMS6hXTotsvHaxFK8xlg1XKY+87v7Ja6IkUmg1INGqWugzPx6DoPl
i8SU7bdmd0WMDPrITAlsy+TUPydVore5fmhLv/dinPoF20cjiGuaroAQtpuFM4Ap1+Hd3zvovcad
uk26IQEeiYxXcIuAVBnKN8lC/EILiRuEC/qLCQho4Nc5XdtjgwRoBNsAk+716K5+kctE9OCaY6ME
o/Yn9M0bOC65RXz5te8selnd2zUcFnWtOSLroyTXZpMvwNH5Ne+UahKwkYjQyOss4LDlGoYcOLZi
OKX92neLdRKURoEcrx24H3qXJMXybUUQ6P/8mr/NNr+ccRFQY4Ca7dvrEsaXouDNAUslP1cCcfWK
CZzhFQLa22td8u8izuZddsuD8nvy+PcnLyeS6Czp5bWC8fEIvmx5AQj0EQbjTkG5obehKfp65FZe
1UCQRD5PSC+cAATye3anXHuOwI8ynyy4Zym5MRszAJhTv2UIdbaotphkgbOS7loyZN5yCtdW2/i5
1YkrU+xJVoOugU9K2/Z9FtffWZr5VZKrUbxhvO0CBuE1C/oJV3a2uzQIhPBbZLoaxRR5XiPiHLur
rFO1sxrk56yzX72+p6tQFMp0Fouw7houyBWMAUrdBDTx0m4SV5/IQHVuAWUx1zjLhm2UA/lNKjr4
HWi4cbe49lZyXtbxGoVR9CVFNgCOa615sGi9U0Zu3u0Cl2ySC2qu5QTbZgZD3j7lwnOZlDhTKiRs
YasxrF9TcMR3RRv9C7P1+mB8ubPeduWJ66p1CogfYLX1rF61A4IWtwxGzreRYGv24I/cez9OrQJQ
hxw0O5qrynu9T6mmOzDWHhmT7rTuqhSxddUr64S62sm2+2gCmGAXZDXwq17d3pUpsqUlq+AVMnLa
/HsEtd+GqsZz3nZFigZpljwsgGYrG1DS+YJw2lZ4jpGuRlETtla46cVWbZynDdRI9QF3MYnfV3Wj
b4dbjiBQtua61DBTJRH8uEUM45nfW7997V+mbHGj9iuA4a/lAtPHmMNoHVQPPZz3+kz8e+sjIkzI
ShpzBRCg/W+pWrCI4xF3K34PH/3e/FwhhaPquvaKLI1Ps1rm71Hdiv/+3vidvb4rULSIXcviaBkQ
hQl7644CzvkU0aoDG6HM0jf54OmXA2P095/BiRiELTJztSG9zkNyNqWf1In8IVQMDM4FbW5wLQGV
AJKF7LYOSr+LJ1ebiFBEWGxiaa6EA/w5wxIJFmHlt6pxlYlmHekyIW6t3JR5+X2uOxBH9TQD5Pn3
z3una7qaRMRWiSwoBTvUMaJbGR3IIS7DR+P9vdadlXAkuzHPbKavYdQHl6TW9lkVySPI3Z3ZJHKK
dikNwhVG2lxzsmqkb6VCv23DRiP+qxoeCR/v/RG3doFpmhCo1l1ZD4bmM0ZlhAcYFbZgMiMU66Pf
Z3BKmK+aTVrx7JBG/Xgo9RA9+SJNiAu3ww4T5MTQRpdZyGGjgBhHgGn5QMNy7/04VVuFjRJKB/0V
mZMISMNsW/+ACqiKt8pKhIN5vZ8/tIoJw5KtNfYsDL0AAt4h9db3WtqVKipQkNeI4ifwXI31Frfu
HAB7DRCw38M729k0HNOKJ1iwaRP3xzZeyLmp+k9+jTt7WUWLNctlWl9LBfkpQ4zzuzBHELhf67ev
/su8GHUsmZALhJlLKtxOZHp5Gqb2898bv9N1XLliENFhGerJXFuJqxlcNCF5TvYkAZO9UA8Vl3cm
MFe2WNmVtrFIYGOeEMobHA1DAM1BIUQT6HkFIT8YwQja0uD2G0gpgmF4ldNKHEomUhDDARr50t1k
F6DrgredxdgIdodVF9Bp0IZZ9SXsWHNCmF6PoGADdHKBqf4yWoBlhw5Rr/OcVt+RC6rfCPDT6xMc
+PP0rAFfHpD0mCSIWNHplJ7x0fod6ISquOAfUv6+H8aMvRvjjAcdSPgRoh5rQgGaX8MVcQBxhYwT
AGgzQGcRyKsQgd0hO0oxgKhxumGDaT/RcESy6FB2gHaXCy55/K4lXbFmtAhgf0tcACDOL92yHK8n
mB6NuD+F2S+cDIfOTh4BBypMMZdeDTLGs1e2jeb3ImPqX8Qd4QIvHepgPCDPuG02WtQhrI+a9LiO
AsoeoT1J0BwErUHCRKwyDpLB1a3VPp8lkNnIneTHpCxy0JEN+5lhEo/dq04iTvUDEnrGI69t66ce
JH+oQoM5gawS2aO8B8CrD6DGLdJHxXNnanVFocwuacwSgR0sacIt8AhkX4Xs+98r83aO98IX+EMS
Ct7ILZitv4L9jMg5RErMb8IqQXpdTM1S72pMgMiQqNXyamFiufz9r977Sc44ycQUtvmCQR7xxs22
LqD80/H0QOV67yc542SbzqTP42m4LqYh9jQOA3KFEH8KX7dOMiQ+RKqs6RE3p/Ex7MGy9xtBXQkp
0NhVhNs+dAIN90GkcRUepMWDyffeG7v9+6/D89iwBfG0yQWd+YMYGOCQiAf3m3Nd/Si05CHVyIbD
moRURwga45Neigc97N6TOwseOJNiLhTND1LNr+0K96m32Ju46lELrc2EwLXw52spcX24hevdc01L
nAUPPE+mSTM8udADO8oQGQdUll7GWZq7wtE6hT5aQdZ54TFyQGrcd34cEHBw9KgwtO6c29dBWs3D
suZAmgN0i+DWCQbgcGwfHHy/WGNo3ilgqXJs4Ohwe/iBB7sxQjgJUx2yRKGHRdpfgchxG1sEcRRR
Zb/9/TfdGv9jrMIfdQo75cwaPgIGbDrSnIDHMCdmAh6C+s+wK1B9Ubxbp1T7dFz8OWdFZBSxNoAH
8wJ88HfLe5zADQji/PtvebEq0Pjt33+p5z6Fh12OQ3JBFHW4UTf7wxo+mlfvNe7sZNJ5Ab0VqQUH
S8LoCcuE8ZI/rOd7X8Gp51qUSDCRKZjgM6g0uzlBruTc4ovscMSv/k0qST+3CH3zORzGi3KWCBYp
U0suUmxb1xBxtyUE1tlQP7qavvemnBKHTWwMNbSkhygS/c5S3IUED81LL65Hae4qSTlyGrBWvAVc
jjUWpDh3rqbqS5RxBV8jXt4GYazp8sOrQ7laUlmWiW6nkVykmaM9V4hCjZek8RtOXAgfyySPmyFi
8HiRehtZXT1RSEB2fs/uFvYM+U3ccXsBRGyEnCaa9zk0P56tO3VMkmLgmansGfEYaotIQrvHwvyT
36PfOtYvdVwGsc4sk4jA6YIZ2Y2lPRfj+MGvcaeO9RDAIFzBYrQB7r3DKJFMz+kw9T5XI+ifTiUH
CFkfGp2j+TAXb2Zs8BHNGA+er90pXA5VG3gTRhzlzN7WmvxAUt7B7704VSsp0n6VHIIDK5M12GIr
jICluESUqVf7rpI0WZBF3ttufFXT5GLnBmcQPfZ3fo07MzMXQalxSjy+SmmGw710hcpjUxHEu/i1
70zNJCoRhVtYKjZFAwP10rdIWIy6//xad0qVIE0NGVoarSNUUz0hPEjullGMW7/mnVploEgpG0lz
xlhZnfpijt5la9B7vnqnWKNGV/HQJfEFZ28YlJcu2rbro5HgzpLI1a+lJUcosSSYSkD+qJ/N0CIM
cAZq6FRXK3ISuM6n/N1YZkW2vV2Pef4mp4gTbinJcN17NoV5A28WtJRp9c7vazgljBTIQiQFuC74
HRoh3/FgDwtG5wcf+ye24YUFnStpg2cNuTJarBdEjkPriajDHRSldXBQI4IyLzgHR0YO1sQt3TbI
AWQbhuhYdkQolf0mWwSckUXmB6xHMmh7kTCI6MIcmXG7CEqbvcSOKXvmUWjbHdLXeb1nUZW1eyRG
Jh+XWki1D3khhzegAoriO1YZOFRAFuTwjFioeW/W0Jwk7pMB4tAtAjsLhfSy3cqQtfA8dSmCPL1e
siu9Q/w6jqzqgv/cH82IpnpCfT2ixOQvL5ld6Z1CTmYcrVl5FFAPrydtxrE91FMKKMHYFnBO6ZDb
+VSsrB6PgobIgYaEtSZe15A0d6V4HPnkiNMKgsOoso+9SE8mGvwmR1eHJ2lDAWgV4sgiipDykjbB
AWdJld9A5yrxRJwWNK05upeOhzdJmFY/8gZ5dH4f3RmJypAzuog8gCO/rTcyx1Y+aJZPfo07y4Yk
H8poxPHGQfTpDPQ45i/Te12w4Ys6483cAfrGFL6oLAe6M1UstohN9jkXQuPOgCNVNxTDmqG7WHqF
B3TYLNX05PdWnEWDKZAiu4RYNJAFl4I/8d2l6B6Yxm7f7YWRzJXhlcHChjksWmxNV7urJVTYvMje
ej25Sw2sO5yUD3YODlGm/jeLQG00vvGDQfjekzvLBZaSFoL3rDpGPRJyox6m7YBMfhOIiwycOyt0
KGRw4DWuLJBF+i5t497vg7q4wBkhzPBa5fLCbxCpeIzDvWhGzyd3ChQ3BxMwUkZesKRH2Comje06
e+7PqVOgZR0ETRxX+KCpqbZlH2EiW77+vbPcVkov9USnPpGyDQ2lyOrjGA8l3dQpzctPOSLgl01n
CGKe//5n7nUbp1JnVoC2N8/yQnow65BYi6uIvvO5dKC5q8GrswgJh8skL8gzUkdSDmRfzLXf5sHV
4I1xGTGDHQPMt0XG/pFFfNUoKh80D8WK5ff9ICu6MJ6LUF6SrqpeS+x9PjZx3fm9dVeGZyiDUyhj
mDZwso0AoTD8EEC45ffaXR0e7KjVyuJYXsZosTj0FPkhJH53r3gztw77y0456fls6RK3xz5EjzFV
1u0G7SecR+tOvc601/Bs4c2U9pa3aO2yPK1thRsyr/7uSvEkskwHOL/UceyRrIWN84dg8WP54+Gd
mlXNyudKreoII366lQTkbgxuD45q71Sqq8TjSiB0OISpMMqmD6PG6r1LH8Yr3mvcmVQZDuBVuITq
2A/B5yTKcBY7+amdaO4K8OCiormNVnmRCurBtAPBbzVewDQ07hRqpEQZBDMKlSXrV2lUCrOhXzwL
Gncm1X5GJlWEe8wjiGxiK6FFesq6vHxwwXXnpbvyu7Qtmia1Ofoiad7XMTSbxex12Ygnd6oUEBeA
Z6RCpvSAhQwvUP6E2x9eReTiAaVBkL2JEFid4kjI8EjtAi70xq9xZ1KtcSK0Yquqj/PIn4W+dcXZ
97g+dipURohqG7ASONaIC49qBBsXK5bVfk/uzKX92IHtDljoac5h6DYdJIlFDhumX+tOiaZyaKBb
yGGETZqPhlb1JsyMF2qT5q7cjrXtUofhrI8kR/1rY3bIm/ciHqNxp0Rr2oZEikQfbUqv3OA+tfPu
Lq7cDgHZHBLW3FwiDR3WbLr2vAQPQx9+8uxeWIa5ajs5LVlpMcedywpzaW8RbgA3bLNU20SV5D0x
IXvuMBN846Xi+4ROMD7X3IZLsKvDG4LcBH1Q72dTzq8lRB9fY/y/b1QyQRth8ibaNHxl5LltiMqf
hzFhidkMnKTyWGJbtesYn/mD7nnnDMGlDab5tKoBGhAYTMdB7Eg3kX9mU6kT021/SOKgMhs6VubM
6Dwe27rGQtyr67qyP4gtsVJeMnSAAfcCY32bu2YvtBx6lzNe2KjteLlG+givM4LEZ1hrPF0HaNwZ
L5CPzUxqZIdEVNyXlL2i22UhfidGrsovyTPKgWgwF5Wz5EA0sjJXm6rPfi/dHS9mBHLrYO0uasa0
ni/DrmuxnfVq3FX3JULodOmG7kIyXBYnM452a2MfRYnemRhdeV/NauDMGnj+a46BtB8wB3TE81LA
jaIVMYXXo+u6S2+hLB7DRrzRqDi/uxgXRYjFX0UnsBMvtsNwhKB4jVOh4tG+4TZ7vzAauTDCZBrQ
I3EOdEmGBLoqE4OHR1bVnotiafyOQFyNXzLEYOm0bXlKVi5gzoQCwKTVe79+4xQrS5p2BMsDyxJ4
S0WDcDHNMy/VJs1djZtNskiICYapNMd2vB+RNbQZmjbxPAR1VW5RB4iCyUd0+kS9xdlZtZuK2svF
g4d3yrXMIsbLvO1+KmCQVBEeu7zyCgWguSs9U6Pqs4XH3SWKdHAwqgjIpluq0MuQjPadGR68DNpN
cdVfZAqv46bOoKgfVhN4Xu+7SEICcshc83E9lwqzsMma98zihtarT7pAQpnxuQ8HFBVZ6HvTDh/C
1bdL/qElKzmi1Yewu/AlWp5KmmSb+DZY+j35bfz8ZSvOdBiKPKLdRZY2/4x1Vv4KJyKea0JXTVb3
5QK12oRa7aEmwzF6s328hbgzkrkwwtQ0YTpPvTnO9jbKAAWmntpSJD8WIOE8F+SuqqwGV2nMmvn2
C4JwN3bRF3ZLOvd7+U7BkjklSg9xcVIWZvMaf+w8yc4LnEWZqypDgtyginEtTnOTNUeZxeSUD/1/
Po/OXFHZjASAOp+j4sQo7utUAIL5Wnt5Y/Hkzp5ZDArBkXVRPQMsYzfgzIC+LvPvfk/uXFuDrgxm
HNPmGN3scIlO9XbRjwSnL/P88Oi3zvpLPfEM9jRLu/5cpzeMUYtbWLnjATyboJpAHa7aNT71vWre
Q3DELjrCdvKAndP44Nrk5aJgf4jJgnoGpqcpT6oMSuD2ZhNX+3EN+9fKkjF6cCR+7684czAP6o7R
eEAGXww/JK5po/+pkeZbTYgXBAsv0lk2zzkfgCqaw1NaJF9Ywqqdnh7uyV5eHTJXSQafB/btiL06
EaTxwfq3ABi2pcQPDYyHdwo7CVlnc0AwTlyB0pIWRAHXxPw2w8wVk4EvRbqS9OEJbPD/Ij6AZtAN
WVLsvArElY+lKg+qYOqj07yAqTgLxl5XSfkIwnqbz/9cfzJXPiYlohvreQhPY5Xw9Kx4RS6twfky
gh378UkiTfzdACXAm7Rt4tFroGUuoVBGkRmYycITS4PywtuuP9KV+92bMebUvElpApJ9WSDHDoeT
oHD3eyALP/p9jVsX/mVASSUPG47c5UsKWdl7RBoh47lsMq8TYeYCCsmgGgKxV3ECgE/OH2TbVU9c
zLX94Pf0ThWzalgrqDb1OWItUG+82uUF4KV+jTuHZQGE0gtZ1uTU9XytdyPTi9iPUmrP9p0qllgc
kXHBd42Usd9GFosOdqIs9toAM1da1o9rVK1dbs9zNgKUDTXzJkaeide7cfNd0yoCCkxBvQ8iX/of
yXWpXgUAvAUP2v+5l3uhjl1IoU2LempjCtRn1+JyMcI1GjuJauA1rjGJWVdgcpv1e1xiN7WRi1wu
Ha58kiOiN9XnlnZtsRvipSGf6VpEI5J58xU+Rb8f70zxtjdrBcYxHO8dJBVpbKJtFnGvQxHmQtZS
s3Rz0vdwJKr++WeXpuqhDupW1S+9VafaSbKMcUA0vcgOd0u1aj5UoHF5vhZn1h7Tus0729ETImEI
rMW3FOq89Up1oyxzSh1Z2cFkViFOIM3S8rk0Q6yeaerFw0fzTrHbXsd1XkT0VM9ze46SJihOAw05
9TpJY64ALQxqE8Yc2bAbnDVPrwvZDojvqx6Fht5ZMf0h7SKd4EsA1VMzE919qizQ6a9rU5afWmqV
9gqOpswVeaXa1DURnF6StA3kJuVF3e8MKbt93JWlV8gt/oqzPudyDKtRxsHTTKZ/amFrMOY9l+eu
lqsfK0vSECzYjeTQ4atpbY6L9or5wJO7U3UfDboR0XgZ9fy6BpP0HxA5my9ew47LVIPgcxaAI+LR
5z6Kd8mCR59iz3Endap3jnncyzinJzEGYsfrWzQ18csDx4txqndeGIKEZRQ8EYAYBsQ2BIhX8d7R
uWqu1bQ0TIcOr2atu/xAxy7dY+b2G9hcrhrRgembsETr0yrFXjdxf8ozP08cZa6iS+VjU3OjgieA
F8HK7XGVmAZd9uTVa/6QdC0KL37uBDI2caDJZxjXgs7ztpK5QbDEzmzqOJ7dyLZZd8qCwrorZHL1
e3hnpi3ZQvuZN4CMjrqa/1kbyb+AE+q3OnVlXVFez4FZ+SQ2KYWuixGAKjwTVvBZnblWcRkyXsRo
3RZ9useWFqvTVT3YiN+ZyV1hlwG4LsPiN73ctBaphEEmRqTtzu+1O9Vax0NAWWPoU2KWd8mClaP3
+sZNfx2tqpHDkZuzyNNXPyWG2Kj5rZ1cNZeN096CGJaf+jRWYEQHAue7TU4epZffeel/CLog1Db9
UM8XnO3qDVSMZBvXflI9HDn8vhNTFZgsSTrMFwlTgonUjPNvPwgfZa6cy9LCpvkAUgSARMsmHRu+
ebx2urP4cNVcyMlWA1xm/TGRc5VvTJSMdN+ncnmlR+l5t8FcVZdN4ASloqdPdVN1GwuJxA+KA0i/
ydVVdYmwE4hDyswZF3u4EJMFUn1nVfntxVxNV20QWy7KFrHoSZQD+Y20RC19V/WuqGvENbmVQTVf
EqLfpjqej0VtjddlG3NFXZGd+jjr2wGOM/7cz3G+XTuIL7wGGjf8VdZBHwVrmJ1Mn79VQVacC5BX
H+whb5PEC5sdV9TFWQEfpy7IiWEg2KmKjOuhH4nWz0BuI1W8qUNW/ev1Q1yNF4cVVeEmdTgaepOT
U3Dt8Q9+vcfVeLESYgw+Gf6U1CmQ9hFHfPlTFMuZf/r7098pYFfmVUuIRrJmoE9lx8hH5DnlB1Yg
RQoM9yDw/Nau3ktpkldNlNAnZbEX3wCNIl83IW4R//4b7ozNruLLSkoFtMfdOVpruYki6CAy65VV
QaFM/X1s5mNTSqsRaLD5mTIz0ylnWz2QRXt+YmfGLQeogspoGo69IHyXAmqqtnTOoL7xezvO9haQ
PuD8TVWfFcNVEDJD8w2Qhg9Apj+xNy9VmnOSxUfZEsqb5aIoKT7e1srrVlXNSrY92O36DUH8As62
hjD82mcQkky8Gk5ZN8/NmwkBAN/5/3F2Zstx29wWfiJWccDE2+5WD27J8ZjfyQ0rcWIQBDiAE0g+
/Vn0uYlgy6rCC1AQGsPG3t9eK0dTP/RpkF8L+nd/gMXQrA9KT6LfFB2c6DUw03raeJBCBhU+LeaG
onXdKNlVdkOGbirNmksSx30dFrL7wJgyab9EmcL3KTJ3RJf8xLdAMEb4vJjaXQu3ZMJRtc4f0Wtd
PGCfVGEHuk9wWVZOclYVu8JDCr2P6Ph9A/u8onzlSE++MzA/WWo+qOXymS4ouLBry2v3x9DDIY7J
svnNtkR8QjGqXA4uKpe/ExWt30Cs0o9codfzYTCNQjN2lr5HA8S4kIOriHuAuk+lLwSXs3hPbDn3
wMtKVZxUBu3Gw5RC6odB8KH4WKhl/SOFG8X0AV2j9KOqR3T1wftiLg8sGdxlMuiAOsPkx1whpVx9
IVnCpidhzHRXDZ/+ibuM/e2GOXuEGRbEVRHNgHdVTfwlSoR6Czph2A4KOeb8UJGp/LTGGZoMV1dM
5JgWFmJSaYqfajKrgVlOT+l9aws4fEhOsm8FmxB8war3z9ouRLyl0zxmR5umiB/TTDdFi76JqvtA
WM3oN80pBP8kbVJ5SiOo6Z1iaPrafwfWMXezTWpvDhQ6qiMUeNYKJYQIGOdVFcSZK17yEhqWsnET
xOLrvtPuUwyOt0sRklXjcFZLV6z2wGIRi6OrLVfHmqBmcUxxr1iw1bswlk30Nh4iUulvkoDE6ODn
cccl6spTVM2rPMoebMYbYxzIxMbqavqk8rLJvyQTsey3icy2uY1Nj/BeDUmU3iunLSoADZnZQ6+A
L0gAVI+2lqU4cNEsf7cKCrGM5fVHI6Piz0mm5bso5qS5AWjMJliLNL05qoay5YiuNkhfuTSfy4dI
VBkSCSsU+246NfGHaQFr1+82xZMQZfpg4jIRR05qMr5ynL5wk/m4YKG3Kio4Y9cCVgLv4qEuP3Wh
hXUfF4R149THYmAgPZr+6Fip2GlcKkx82MnrXTSkaFyf9I5drcrfQbVjPGFRbWG35A/OxQl0H0lr
oKi1AJ/SHPUeE9gKJHxgsMAq0NVC2bWuk8uq+qQ5bugM0mFj94lBJEYgHyT4fmkAji5sdKQRCXKr
p8InBjVpyw333XSJ16b9O53zKD3Q3MZhK9JHBlMDs0m9OX4dBMLEWwlNSToYG4Xddz4zWMA3A0Kq
Mb9qDYUaEfHt3rBAskz4tGBr2nkRu0OXQF7yaONEvxn3gz1ovftKgDC2zCERj68TsnxWKhtgvmZI
jO7usMjNRwaFLQxnlRD/Pzn1iFfFwsJkP4TPCyKlnLssg0H6Qc5Vd8DBmR6TYgkyp8ey9OLCdiaC
DoWUEPDB+XywhEMhIqeB7JrwoUGbdkkrhxLDVynCPFmY6gA4K6j5BdfV86Dfbnas7NyL67Q021NB
tdTvIujJlUFNcMJHBndLyakal/w6WeA6I1qCuMtfgzheeNL5yOAatYwuQ5xfBWygoEzociKXhwjP
yI+SVJX8GLT8fXpwqqXKFOd4TbsOqUJbNoeIhWaX4/2G/A+cEBdsj7M2cS26vgAJXcFE/VjtHFvY
6LPn3weXSHoaxRh9W0S/FwPSMgnUgMJ2rg8QoudjyAkM6y//n7Di0JygpmwDv+5dtNMU5wbiKw5d
JfB7L/Ymx60LE0cRvh6dQIMmc0nq7ms3PE3oPT3hhB6DQgTug4OFtXAuaxIkOg37M82Hqj5kvcYa
DflRuY8OQtQ37vTS5jdS2OHs2qL9VJWBQCv32UE29TkcDKv8VuMlAjZfz6fQ/DX3ZeeQtGvSKWmn
y8SpPDIJGwlu2ndh87KfFP/ZTAMyDNFcMIF5gSpBWqvobDKg87/++gtkIvfJQGjfWl12IlGHYjfi
xdhh23qG+k27XulIkvnacLspeUhsvP7R1T2y/8jXnBa3zFXYZcl9u+N4ai1M7Ntd2RxK3gdVzeox
U4HaZNyHBhU6o5D8XNs3LEbtmGmolFY8UF+H+9Sg25LO5hsRNzHBY0JbaS9RmI015T4yKPJ2RIt7
VD7BHZ4+TRGEzQ/NZvugCJH7zGAKRI2UucFJOo0AmetI9g+NCEu4cB8ZTFskc1oCEuu7nG6bMXmd
y9eyVz9/bnGfGNzbfot8yTN1WJP2d2vgfD4zGFD+el+89HW/gjnXuRj6gdymAUEEICyYhkR5lwbF
KNxnA125ylqlHINP94tLEP1xK9YhcPD7P/WfIwNYFxIQZd7h5dvN0Jnto5vptTqHTY13+w6QAJhB
3eDrCJ3J7gQYKpbHfcE5BM1pD9Ge7tZ26ipQv08PM9tMkF4r5b53sWxVqqEI1AFGgt3pBFrovJg6
rIuHCy9sdhLiGXYk3W1IdlOJRCrUAgcJdcegiffJwDrl65AjZXOb6HydKgcp2+zVwPOFBe+TgbqF
9bJMK8z8LmdCKiTE+jzMC5xyHwt0o7GaL5V8U/QKKZoCUDgUQj+FzYu3V9skWzlLSvlmNcmlSOC3
GA2BaVf+A9eXT7znaG66DemcvhUMz6DDNnfyn7Cx+1tVJ6scNTZT3Ch1LGTsglVSuC84V0NgKOrb
Ect9zrI3rhmhgjXXDlLxYYNPvXNGVVupdBL//xFMYoiaj2lgcoT7aF88ZCZF4hZfbxvkFwoT0Us3
B3a9I/h7PnjW1rQu82xVB7gMfJPtNnyYk5qFRW0+2EfgxSwgH2FuU939bi2sm7JXFdn3tfFjLp37
NB+qQMiMNLa/1Qt1x++13bExr3WCvvR1j+KzBgqlsCxTTwWypd9ERQYIBxYuiH9BNvT5rMObE00v
GzG4mtx7V6TmkvWhLxQf4yuybXJj3WHFQM+/vZHMtO+zqZuDUoHcB/ngBsCibcN2arM22g4MsnL6
hK4IFlSy5z7KJ2iFNF0aq6dp1smT6mj6eYbzRNhm9VE+uWFKYqg03gQ0GY6iECMSpcjBB/lFUhy4
z3/ZImId2rMyAwG/TNxF2RW/jSbwiPdRPleMXZ3DoAO/KZRckeNnK+zHy9eUOV9Y8z7Kh5YfRzoF
yXDY0P82DBscw7UVQRVu7pN8WCpTxuBFdFNVLJ/qdKRve07D1owP8q2GbUhjuukKRUYUVVbgn6jS
z2Frxldnq2leqTi282WwkNZG8/Z8mJPAh62P8RUVGvhmM01XMOETnp9jUstDX5nAoib3ST6kEXBK
zv10las7F9Maf8bztfkSdPf5IJ+QsICCTbW+yXixV5Y2w6Vrg4z/KPfdUVlfztvoovkGNfPxQcdw
q5+b0FDPR/nanrTpLPh0Uy3SFbA52i4Jhc9R2MR492qbs8X2dEWrIXJzsYPXQv+qHcwL+/QHkC/P
OjmODgoCRNOrkFzdsvk1uY/vdYuf3Ks+ySe6rnPzMkIcYmkqd5zSEn529aC68mgn2McqQ5fralGD
qPIWjTNDBsb1wZYdTRI47gB9O2mzADI41jTt2G9t0mXDV7mZwMZp7uOAijfDCIlyd9lrXW2Ju4Gi
YPrK9bZfwT/7972rGfLwRcJyju3CiINceboCk+HZoNZjXRkUzHk3xMuHoFXiU4FQXE86oeNdiKOv
vuDcai5rb+w57Ov7+vnPA3hiooo7xDC3VUbVg4LTzqU38bewj3vvX8S7A4m3YkJ9YYrIsdAQ3Tz3
URnWHMd9LNCpZkD5fJlvJJZw7YY97ddyDt2ePhcIALYoU1atNwUljvOkqDgN8MV4ZfPvQeLP1pC3
+ZH6LKchW+YLqcaoPhYRl+IwtVLeS/Rsnxy87S6jNigKBP0WPis4zCyt58bMsLAwn9IEHqZmDutl
5z4b2HaFnGPBR7w/yPzFQRfrzIctC7tafThwql0i+2qbb3ifAQfJURPPoGHyyl5+4aD0ycC27IWl
hGLsTpZ/Og3X5IrUX8Mm3ctIo25UiYzS5YbT7j16Rdcbt3P2SkDzwink84Doya1EKZLpCs+EHj3k
hfroOuwDpSAucgQeFhjz+WxgXGyNI1tZX3d5v6mBXG45lUF+SRSmqM8PILfpLjP5sNzcZgz4ICiT
QdUxCFrlvg2r3Jp6MMjsXRldhT7GGToU6JLnYR2oEIB4PngLbQuqlQbqzwt113hbfohcaFTmM36w
nhmiut/a227tWtR2egQKJV5ZPS+sex/xWye+wJuqW252QZlHioY8mD7QkIn7gN+UazmM0KO5tSZl
B7QRmGtkRxOWi/cBv4KijNCoaLsxCEOeJBrQHvKqC/y4t2cLspSEwu3hikbS8QjorjqFyo1xH+4D
epd3y2CWW5vWzSmugVE3NvCZ4GNV0nSGo/6U3F1tPqmsE8G+ZhR5PG+po36ZZGUEgYEI/qTfO0Mg
tPf3r8/JHTj4yWXoq7ANkAOzU0zmGxNTI1DrhZjcwfVQTDrAsk81Zx6P3VtghfM7Ksu0DqqOQwn5
+f+kUF4uuaPuVmQwPziyhsPZAL4/fdjLxweupoaMyWzgCfC9Vjf1KI0DqH0tgnhhB/u8VQoBGToX
0wJXvr46yg29XbB4DWtR5T5wFTfwqyiH1N3isrWXup0R1pbwQf/461/8pcF7ITRU0tVg4xlT45oJ
SaiMHTseeOz7uFU7NTxroPJ+G4iM7zEetZ/7LTQ95ONWqS2nJI3iAV4keXd0vIpPjVv/+vW8fD/D
frIVfNxKj0mRYc9YgN1IkETNm2FQacnPbSvzfxqIsk/9QRVd1l0BBi4N7CvjXfUj7tOHvilk8yjU
Np5qTO/7Gu/lC6ylSjCyTELtJJvaY19Cw/gqW5c9cm3Zv2XUDskDzfG6OEqp8rNTqnobjQbyCofd
axBNskyIsB3ns14w5oYNxDy6W5otG0r0ze9RHBhs+aiXsysa3IlebnBfLy4gQPOracNMCbgPesWu
NBVI4BFUBFxJlUbDZrO+9p5+YTP4lJcbetet1k03oRfzuMLB5RrqeMB9yAvLta0HVy63QZXJsWZb
eobWShb2rPARrzhTQx9ly4jkDmzc1wqMF1X80683w0vz4h0SwwiQF019wy1d7PhnnNnywpYxTGSR
+2SXi/qlXR0SjVL23QMeMfm1GZl45ez/OZ7GfbILGt4AXcSG83Oox1tMGvmPquye+kIz0iuTn//8
2vTV4WqSFbSkuL/aIdvk0yQgHgUr6yU/IPlRmWMLnaboEDeUfCrqnrfvYPAe5a/88Zd+nPT55UmY
RoFSWneDwg648v1F2aBHOuxZ5svGyUy1HJbiHfYaNJpYSubhMOuiC5Py4D7/lWYQDnMzrgjXWvEA
b2lzL/EQDBo98wEw6KMVzRi3822Y4/zR6e9aAF1vw65+5hNgaFPgK4E1761gaKWtMytvURzWpos8
1vMflk0FEPTSDSier80XUdbbP2YN819hPgCG19iSpTHF7yqQ/zyqnEdvqI6LoAoCSszPx96WaznR
bdvHTsoPxciGT1kuriHHEfMBMK1Y1kBnbXelnuSfBYO2eNfB2S7s69nzoRNIs0Rt2WHoI80/phEu
AZdCMTjs695utRW0rRc14OvLGB2HGs6yK3Iq78K+7lW0dEQtt9003gax9I/aoVjZg58P/LoXprc9
jxqSmwElrQ2P+BU9P0KFddQzn+uaUJ4Yddy4m950cYXk4HoaxRTWs4k46fmPOpERldtuz13BIOEk
0R16rgL76ZnPdaVm7qJmTZGGhjJNfWzMiCIuXoFBty/zNd/EssDbO5/WeyqQFyBOwVi8hUVV0JLx
ua4VkoflTMcRWT35P+T3VpikB2ZOmNjvrP9ktdeNbAvavxA4QBsIRkwZP1TVOgQO3dupqtXoKWzX
GZ1kkp/tiih76+FDGzYx3k6Nqzgzs1U4ZeIGGTHb9PSYbGEOJsznupwqqkIhE3xbGRneoiRKn9AH
F5aYYT7XVXdd0i9uf7wI6t7DpYbBiTlwp/4AdfGCoFOswtDhm/gwUD1fR8jJBs26D3WpwsZRJbft
XsATnmh0D++igWE/qc90re1c87lcMS2YeTRFju18NaVlD2Fj98JkRtMimYpk+V7rKjps1igJ6wuH
Q7u3k9oKSnDoG0XDJALIo6CzgxGW41/Dhu5tVOEyFXU6nW8xiNtjz5ftYdXxEDjv3kaVxdbLdbWY
d5aDwSe7L0FCwpy1mK/XhnMdHJey682VE3mYFCx1zPyaDu4+AT+mAZiPdNmZIWnaTvtOGsbhnSTJ
BvOYXL3yOnnp896VylSaQJYUjhiHVTB5nOTAr9kSCHqj6fT5qmn7VkKvCksRZ5idDxo9pqe5CgxQ
faprWGtgk2ODwUNVgD0omO5dI97kQTkK5ouz1W1t0QO1T33bJuPJ8ja5JDz0MPC5rrSrh0bFdL1Z
yz+lPZRUm+FVcdgXflef62q7JUElDllaNTZr/SGP7fSxmtw0hwWpPtgFC9ehKmS/XtYCJoTTYKbz
TAOpNOZjXaQZi6jXqcKyyeYvNcAiOH28apr28xc587Eu9AA11Yja6qWGuc457VPHH2CqChkcK7UN
O4t9tquNBiN0k6wXUYFSZXOLHVaEeXUzn+1CgZt2WQTNw0ORg8UeFlf9BQGYsF5JGII937U2pZts
hny9qBEK/8W6JyqqWutvQWe9T3dp2HflOdj9C4hyfbQ7wDuOgYexT3dNQ5KsUcYw79B/Oji6fYtQ
PQ+7R3y4C6Ev+uBXul4KAdd7kW7uwUxhLmHMh7tSO+gVJf8CCrakVHgRL8NyXRLZubA3sQ93ySyf
h8WM0SPE7SCS3xkCsbPJhj2Kf6C7qm3bCKxgH4F6foWPeXHAVfsaaPPCcebTXUUDkWlIS2XlYdjY
B6SzqkOlgn9W79UKJnUeuimLLyvuv1O6a1ZFyWtOTy8N3bth016vPWyn4sve+xoPaBsNXuw+3LWS
YVsoxbVUROgRmBqgjDzDX/j1Pn2h0Y35dFdLErBNbZ9cRN2gwwHC693/pG6aU0HF/MXQeT070sp/
Bl53b2cll09ZHXr7+uAWo4hLZLuzjpD9S9H5sHXu/a//sRd+El/FjVSWNYvNxutQLad1wo1e2kCJ
MuZjWuh96Jp2mftrPaMvzyLYPzW8CcuA+Npt0PJP3IAmeWhitf0RfrrvJ23CmnGYL90mC/SyyaFL
cQBR5FdIgzCQv1rQemnS0+eXil7GCQZqbXWVEsrr+HkhjFWLKuy69Rktxle3ZF0SPaKZpf4Y17n7
NOIR8cpD/4WIwRdvmyZozZC1rp92fIekZcrPC/J/0zE3MwmLxH0uS87FoLu+rJ9YCzx+sN3yaNDI
HtZEzXw0S6fpFnGEJE9THFd/C448S5qkc+DgvVQxWsQg5iULTP8CzzotWHYcYx744/po1gr7Cpa3
zDxZyduvlpPNPPSZZPyVg+6FpenrtUk0bveMl/JpkFX7NxJp64mmpQ5rQmM+n2UHCtI/quqnghft
h5HSGB16sg3id5gPZRFK1VTmuX4UKIu8d4bk7yNUiH99Uu6/309enz6UBf3SpRLRUj8p2IO9EWSZ
YTauR3GJcrf8qYAufhxtZmhYDOFjWk5OyBoRoR9B4vGvdVTTEzovsrA3iw9pyZF1vBlT+YRMXXyA
hxU75WloxcGHtGSEjFQZKf2UCoTkjqztZ1rqOqj7lfmUVjoS7XZK6Kk1mH3plvjsEvSU//pnfmED
/EBp0a6Iu7ionsSg87PmpPir6uFW8uuv7+mnnywin9KaltjkedKZpy4l4rHBbqtPM1Ia11Vt+nNT
dZM4//ovvXBO+5psa9UvScycfipgK3ASg5xg/coVc8fZZq0OW6U+u8UGKWSzMf0k1RodWqT1IdWh
JDTGfv1fvPRreNkqsvT5NmAXPAFEFfzIFiOH35I4hfhX2B/wrmLRVrmVYwHFve9iMgpC3A88C8wU
+gyXhTNzMlYKmJCmiBq/f73DIzvsLvZZraUyDD2Hur5WovrSwM9+HtrlYB0PrKn6sFa9CL5KAJ0I
g5riCdqg1bUjXRW2eHxYS0lqYBxOHWanMZ/WBM2ZJXTWXpmcF5aOD2tpPiSlgTrBVffln2s0vV2y
sH4y5itjDb2UOqp5h4GXRfLXGsFz+jTGlRaBY9839X9qNXAD4cUqMgPV1B0A1i0/0LL+GLTkfVZL
LQsEanRirmKD0UKlftP1FpbO+AHUwg3cpjStHmWtGxBsMTlvPYynwwbu7dV0a7pMjrs6poJj8KeC
a/4H38KIbuajUqLqEDRU1lxX49Jjm/XLoTPt72FD916+0HhpUbnKMXS816ubWABibTrwEeezUukk
+RxV+8Sg3SN7E29yuodKZUDC8flilGorp2UW+PrERnokBsFCsgRClcynpayYnRhhl42p2dsE4Zc2
H6MikE/wFbG0ScpqEPvX2YiyJysacdx4E5ZG8nEpUQ/lIuJ0PwjaYT6mE3qQOhfoRcV8XipOor5u
EhAQB6r692Y09aExcO4NWpM+KQVHlxEUTonBq70C59DOdwrtf2G+Dtage7wNE0Az0CJFn6AE7v4A
P/QwezTms1D1rjaMJiF8fpqz4a2oluI05ZS9Ej29cHn4KJQdIqWMRM/IQW+c3osa79AOyEXQuqE+
CyXQG4R+6jy6sA5eUtIhh9cVYSlr6oNQQ9WaXjiDsQNXyECeoI2hEmsRFJJRH4UiQw6Dro402FGy
4F9Jnk75cUlQtgycHPb8vEkH1jeclRh/wTb1CGmF6omC2Axa9tTHobq0g1wmGpPPHFjOUqjHHhqy
ITsKLTnPR27Q0TkVeRWfLRuuMcKbI7T90sCPZ88/LmqkF5NM7ys+Rnnye9ZoJlEcFHLAUv755y3E
KxOSYlo23bzldRmfSsPqwLF7WWUyMqsbva7n1OoDPOTubamDggJ4PD8fd2F6WgyLxLSsCwxRbY2M
BZeqD1stPgoVwcYwA4u3ncfuPQqsjzBlDhv4DxhUrYGGZON23tj80OCQqRQNygDC1+z5nNTZWIi+
37Zz1i6XaHscgBQFrXCffwL8lPauxg85xet5rtXV8jB1JVjnPB80UUxXbWa3MyoPb7L5kLMw1xz4
oDz/8pyOpRQWv+FSnfv6lIQJncIg4Pl3aQFhmXz3l0iK9F2crlBtV+6vsIn2tmMuimaIon47EyPO
C6u+wtogKP6HQOvzYXfjkhbl0GKiTbScoKmSXRpNwhBo6uNO1tQ5BEHz7TzNe1NAs/X/NlIuQXE0
FO2ejz0d+7KsKdZfYeS5m3OgyoE73aedyAyrkzjqtrPdUASfSK4+LrJow7akjzvZdYlVsm7YONtn
nc0PeWAKBtIpz6eEQMBqZma/j9tNVnfS6PyfbW7DKtTojnn++VYxSJWV0X7d74gADGObhy0J64an
3Nuao1ghaMpRPGNMQa6WVdMBLeBhV5ovYFWUsywLIpMzKjnVgfRJdgFwo4NCRHT/PZ+YURPkomqz
nTuuPxb2XaXGP4L2vs85JVNfQ7uUYsqrvl0PtYDVKKyJXklB7lP7YwqS+spVdhoFHotkPceZfN9a
+0eTq7DIzUecRF65pLbldm4LeYlF9n4sA680n2+K61FPqWTrOZefI7ucujjsGUR9tCntwHyP1R5u
2qWpz8JABTJxgavkB7KpobqeV5NexLozGAydjuhCD1zhPtrE4Y2VQitsPWdKAzLoxX3sGxMWtPlc
E8D+si9dvp712KqvVWV7uD0gZgkLJXywCRqKFVJ/fXyGxudfkkL5fRszF3bc+lxT3htKxcrXM9Tx
ErS3E1IdZtCIn4J2qE80kbouIpuX8bkY+wiut+ggYm9muCDmYYeLTzWxSJYGRazkDAWv5E087W4Z
yIR/Dhq+DzVpWmcVW2K8UwZbHGpTyvvcusBwy2eakOReW1FsmJy5Kx7iVVRfDZbll7Cxe7GtbuZ1
oHEMwX3mRPQk0soc6lDjTOpjTQrqCDktMDWajN0DWyGCnWxJmJUg9bmmtYyWDmYW+9eXz3qEJlNj
w5KA1EeaGEERw2ZDfB4WRu8iivEsb+YR7eK/nvg9nvjJveFDTROr14yyYQ8EBufsm4ETW93byVTJ
kSrlLHxfDLyIf/3XXrilfMqJrQtfhjbFIso2c1qH2dw2FihwQn0NK7dNaQ0AND5P2aROcnHZKZmR
4gkbu/ckdVXb1TAuxS+R5U+tgK7llpSBYarPOblU5Es/YoFKie6ZuC6bE1fT8sqP/MK0+5jTIJyr
XV1jgWZGPUhoU1/7LrBLHHXr5yETzH0g29qr5Fxvbj7YjBW3ius67Mz0USar634qGNtAaW4SIhsw
Si7XLsyOD+o3z8euhrpSQLgxM+MwftW2K//H0fxch8WqPs3UZhntHY3EHRy3+Z9tZQ+xVWrsb0FL
0ueZgEqNrquQeCkSOOpChn2JD9u4iCBTC+qLTsWRspaWFb/jDS/c32vRwYmqtdXahl24PtMEl3m0
XcEa7+6mPFrOgpTJeu0npoLKwPQHqknPKUmzStz1yj4gEz6/7YntwiJuH2eKxzkHOGzjc9oO7lCX
5Qg4sA/9uleeseipFpyW4j4Zrt/TTEwPGwlUMqe+0FQ99hA62pUV1oR/kmL7Vrowm2fqo0xOi9IU
C3x1VUaGz3ruk+FguiUNqi5Tn2RiEFaDA6ESd9U384kY+oHiegp76fgcU2r7CqRAnCEP0f4eZ33z
ZmkUD9usPsbkFjQw1w2BD0dethfblP+4uQ2ToaU/YEyRckuyJNmZ5PE3NKv/M+pAdTjqM0txu8Gh
DZWe86rbP8Qwu3+hTNOGZcR8ZGmwzoy5mrJzyrvHNufZMbcQMQ86H31iSY2knWbj5nu9ti46sA3m
esd+EP+Efd7bo86sXYuoID2LXR69bkqwjBSdWP+Gfd67V9m4xC4yIjs73X51OQKObN1YWEjgI0ui
lWQcabncoViq+w8DfH+kPGQaagFhm8lHlRQUvMqi1MudzJNs0RvSse1oVniFhE3PHuz8h6YYqJl0
r912Geq2PduIn2Gq2IQdM77AVJxrjfa/gt/hPiORO0zmWx51U1hM4ytMwSenHzPeZue4BCSW5pU+
0J4Nr1zbL4T0Pp40wbpDFzp2d0d4i/g9j8fi0Y4NnlTC2m19zLXpm29hv4IXFa/xvFQ5RI0Qc/Nd
wmqe35d9oFkd9UklSaCiWgNkxx1btYfWNfOVFq+aSr8QFvukErSGMhZDt+KcSlovb7aCdE9wyCgC
E2c+q9R2vNpihE53bWYDbpsPnxIA+WEnp48rrQV4ogpHxJ115oOdi+LPzSTy96Cf9QddKR7pue4F
h5En+3PNxvW8Zdydwj7u71wyMdL3ADxj4t6nse4fchKIEFAfVlJwrVeyMuK+apme0qlj7/kmXNgl
7qs6JWi1ykmKuzBmXQ8D+Fh8LoNDBB9WIuAtUGWpl7tSeqmOMA+e6APsa8fAarOv7VTMuoEruHF3
ubGCHZCosx+rwiRhxpjUR5YIjCVneOv9f8AN1Ha6I3ANzED5xFLLq4THNd6ZG0n/QtCa/FbAqfpd
0Jr0eSUEmnhvQzfvnJb5e5ZN/adIdGGyHtTHlWQ+RtCl5vE566MaHsNuO8GRTQZ18VIfV5JMFASq
Z+Q8rfTPmpbZoZohLRg2L95eZcyMq9kIv1tboZq4TjNM5KOa1YHQjM8r2W1Bp73YkPmrSxB6aZFN
D72RKiwE9IGl1U4MCTSOqBsqPPQAcddxQPN6bF5LoL1wifjI0jq6WpG6p5diq7L1QVW0BtzJZ6Qz
aVis5mNLMEguxapWHMZmhJx4wx7RrRZm7UF8aKnIcpbP/bLPPwRYj0C71iNcvvugs5742JJeolJu
ek/swmZ5PegMFQHavtrp/PPZJz62JNG9YUwEJxIREfMQJ1X+JrKQtAhZ/MSXcILN2jrDfmq96GaJ
DkM7HQHqrEErk/jE0iTRrgHb4/k+aM1PxFXzdY4CJTOJDy25ro004UN8lzUzf6zoil0OdNCtDvxd
s+fRdzsrLPPE8DvucKTLcOxU7J3JC1RMwuY+ff4HYjmNJO67+I7W++EQmxR5hHEFTRn423q8RIuu
n0r0Lr4T3utvGqeDhh0PZils+F5c3BZu2Na153eyTps5xAwVaqJEEuaOSHyCCVLha1KRiN7bqnhq
C97c+mUM63QmPsSkk5q3Y5UzRH86/VtSDpyxnF9tw/z5A4X4IBPp6GLRl8TudZuP+sjyotz+x5o0
Z1fHc2UUulUntIYH/RI+3KTSLNWQCmT377wAxBCG62gDO/fggfx8ma6zdm4UEUO4CQPUuGNv+hp6
9mFD30+9/zxx4yUrFydadic0Mw+O8/JNxcKofuJzTk51HRqct/ie8r3amXKJ45+jZB5ULyG+bR9Z
tmTDrcXubILuLSyv+jtaGl8rpe7z+2Pdivi4UxptdbklMJ6F47glV0cgP3hZhnQiR05h0hsU7xOf
e0orCGlk/UTPNtv4VSY9et5MqsPOOJ97guw5K2Jp2B2dT5YdrI5XdaqSV/vSXrgdffhpKCeIAtU6
RgJ/rq5QzmzEIa+bIUzZjPj408RabmFpxu7tqvJDXNn2njWBSWriI1BrFY1ROQzsPrjU/ZuOu6YR
Lpg4cPK9nVtQKDHXMprvKh/o0e0JwnRtZFDcTHwEapvd6vJOZucGGiAH28OAEC41yznoYPAZKEGT
klVdg4PBlfrkgKL/H2lntizFrXz9J6oITTXddvfuBhpswBiwbxR4oEaVSqWaVE//reaci/8W9iEi
vwdA1FZrSGX+cq13647kCG306OqFcbFhuVk6kI/o4HKQLL+klqijC9O754faIlJYN2if3rdEjG+C
qcPThvc67d6NOaiQLvAG1R3g/g5uOEWu0WXBTfI3aWZiFEq5aTY9a7a7z+bOIaEMBxmYIHuaFLn6
joeCRd3SmAMz7236yiXbcUau/0eNhf9yHMRMFCt3WQyjSu+hV+Kqs9S/kVDGpl1WMRMFvA0yWGuR
3oXOkzcm4fVbWdIU8VSMRDX9xOReVJiYqs3fs+D712u+re9oP2t0z1aH23ZhB4y+LGgncgzeNO3R
0fBqFTNR0N2sHYyOEcra5i/ReX87stD+INv7bz9qvFmnUo9I6Yir6mCIicNeXHeY+9IeKd8hUSId
1nIGxi5ck3zSLsH0HGtgtFZUJLieHwa+Udb3U43tWvnsCWWU+c8+75P3pN81JqKsnvJqbZi6V4WH
QhvOyWR5CcdmRjPsUTEUZSazLtqI427gjtWeILLt/D2dTLHTNlUs9uQKJeddT+qujAzTCYrFbXHu
YbdMW/kxGNUpj+7fijFkHJvyg+43PZ4OseThQvsFokuW902TppNg97Th5qnY1+WmdU+qwKuYjXJd
MhVhnPl9MSXMmOo9O6V73tDUYhBiP1+bbugR1Kb8uG8+HfOLne2RXI6p4z+SH/qXrRvTUA8V/7k1
I27CIXsfajRKz56YB0eh5PnXNzJLe+s1Vs6O3AVyYMPncSwtcWdF+9bWVTnN0Gy4w4cQduLFLNf6
1ZrVktPip++AKD3LLk9Wfg/DmD0tln8aYPNC21UxD6XQb5DWuATvy4oWyQa1t9ct4hISdaJiHspV
RTrkPcfotbZvwzb5X4e8+hHY/Ng5//DwiXkoW4isG00nrqGB5ko44d/s4rLNUyg/lfnOOC3zq2I0
KquHTLl0RTHC2aH8rMaSnfux6uRn0tEQs1FFwwu02DY4ekrQeqqA3ApARABStOGj3QszHeak+m+R
yY6wb10DUXxSxWRU1nNTduh7uHv40p+Ljk/V6ehZ9Svt26O9m9Wzam3JUYx4yBOautFPLTr6aYNH
WxdihBl8V5Jw37r9XTFY/7bFJfyWNHgMRZkdCGyAEgHuKygfigDVzH3Le1o0Eks8LapKq2TJj3sl
N/suIFb7E02rtKq8iqEooZK+F4XHeT/kxcuu6vq3U7HTSmMq5qJEUTXcNTvaVgKebF3It5/bDOrx
tHmP7lldS4TDW3vcnbEqf701uQA1ZjRPaOdxjEYxWFzDeWfhV4WFqBKprusBF3Da10d7tUkDF6Iv
tlul+vaXblfbpYC6K+2xHLNRwJfLeS4Yv2pYSYCBGGFeystAw3RUjEcJy0zIupJfw+jf6AZyS/RH
VYxHZQladg+O39V6gOudnKbPa6bUB9K8x3yUm70qxx5rUkjQi2aSfw8dLO9pgxdRADJAUCuBJsk1
MBR+XB6K++pgK0wbPX8+ehi5n9Zq03ftN3+zMA65zg1kqf736P9yycZ0FGSo4NFWH+GuWCOyi6ja
Dm4JqtayedqhHAM4/n//R/8SAsaQVJVZg4Qcx6mgq9/tltqP/x+/wOM//T/pY497Cw4ku74/vEq9
hCCbzHAP0r482rNurvRkgt9unWunUzei6AbUmbh2xPMvN7XqglSprk6VLpLXqk3Fk5RafqV9e3S/
hgEWJEIPyIF0xbXL9vZNvaU07SkgING3r4NWBzJ/dxZE8ca4fh0gOVPUtBv2OySqPxYt0hlT47Lx
lR1s+pGrjn8kzUyMRGU4zXyzanE1zr9Z+jr8OSR2/4M2eLRn7Ti2+bIi9STbPoBmzJw/l6mFRTZt
/Oz5zG9NNbHt2MM9W5v8qh5XLK/TmaaNrGImKqyH3xs9IHDazPLVHBzyUDWV51LfCTjpx/3aq3Bf
UthpnXGTdNnTytDT9YND7V/OmpiMQjRv1nwdJNJ/AC2CTQUopsHSMgkxGeWQcx1sbbHsYUn4swBR
cIEsD01UTMVklJj80jOOLFe1D8O5agd/lWwg1oJjLKpySydQD5P3pgrVyWZhuY3S0kwrVAxFLYPZ
3FQn/A5PQPZ6U8L8XbIkpZ3DMRUVlrQYKqAnd4jlvPMGAmBHqStaJSCmosJwKPRy1/JblVmpcn3T
SkdTq1QxFeWm0nLjc359lLCzR4tAj7uE+OVRQAzaKlG5aLAcYUP9OhjMt+vHjbaVYgmnrtqPWg6t
uHY2vQNg3K6yIiJX6jsiChBNV5aluKMtb3rqmrz5zMVIM99SMRAF26dib/gurktXPpIfPWKC8+RW
TqzAxEBUhXt1KfqxvC8b+hyW7QhPlWE0PREVs1DG4WE/1G15DyoT7cWm0I+/cC5otICMcailhZZm
8nB+gHxWJ092meTr3suVVBSHIdvzKyowKUs5Fdkta7dwdVW2PKEq25KWpYxpqOVQQ9gN+lqDUt1H
Bu88d+qdNAXpggUZ9vzrNzHALBf0JdwvYWSD7oHjLHXBiV8fbdmiRzltWJfyDqU798mvePBUuu5p
CSEZE1GunGHZ1A/lvepEpV/4vEQ/YSuHgxSY4Wd8PjmQXA8LOvw4rImP9DgJC578DGHtmRSayVjK
KfSIJA0zCFp7psAe9+4R+pWmZO8p4ZMso6g4s1MBFUmJHtRSta9HhRSLqIbfaYNHUTFcvkRtkZ28
dpsvXwlrk7OGoCzpGSVjGqpbiiR4tEbfs63esjfMtEycl0SUtEKPjIkosQluN4fJV2jxhtXd/nsu
oX9MmpuYh0KP4jS1NTIIXYqKwNlYyX/Z5zKnOSLKmIBCwz4azawr70Vajx/9JMv+BCD5RyjOP8eV
MkagxN6JoHGuPR5rS30LXcpe7dNOKyHJWOdpMUW+FkX+CP20POsSZu8zgnzaoRNTUNomawexJ+gD
jfnyZkUvCywNYDZLioplDEEtGwpsvMZtW+SSsYtYw9J+rt1a0q5zGXNQVmStLvuiuJeHU59L3L31
aSr6hVTLkDH/BBPJMZ2LrYYRaNaHs1+k+fuYt/oTaeXHAFTIM7ZX44HhESJ4nJameoJptqAdCzH/
VCTVuvTFUNyFhx66gn4adIiI3YVob3p+4BflyvOxEUBge3vctq3fX4NroVXGZUw/KV2V3Vp4cfW1
ar80o9Z/lzV12cf6T5kut5rtaC/e2la/c+Pm/xgfapi0n/VxUvyfxBOkjWoPtlBevZ771yod5/EE
oRmoiNPGj65aPzIPGQl33Jye3qjxkJfaEfkkGStALe3CPDoJH4ZxA16DGjK2lwT2D7QYKsafrD9W
344BSx5dJv4GaZLfHnA/KZMuY/wJLh4Hb9rl24Zy6hRW3LP99EObkH856mP+aakXvTZLgARcNcNi
vcvQrwskhBi/xvhTVky9QjsIvj7MkH/d0lW/y3lHC0Fi/AlmdLDl6h5zM2pjnvaJvR5TR1yTMf5k
RjaV2fT4XZkq3wgOwhjlX5pOBWr3z3eULQ9UAZb5MTPDKs4VjocXc0/0B5GxKJSApGwzgJUDI5Px
5G50EX5KS/MbabvG/NMy5nu3BKAgJ5vs7gVMMPRFjTR4S8aiUKL3TIt1VMDrYdy0zBm/oCb4RPv0
KCZ2YdBQ+DbqypiQ+Gi8Y9dQ/kUbPIqJrRTJns8Y3Nfiq279H7hYaXq4Mkafsr62rNo2dRVat0/I
biXXw9BsKWWMPS2eQUOmD+qbyBdMGOvzsNO0A9F293ylG1OgTj8f6gq4Ct88wsht7/wfpBmPcaes
dWJZrcKMw8zn0s1mfFoLGqMoYxmoh8bO0ZpFXTXcRp4MENfTcGji6ziGnQxaBxOIbyqIDYxvC1nW
55acOIhRpy2bzZIkibo6Lj9lfdGfDzSJ00LsGHPajnnpTYHVsjD0kegMuod5+KGH279cSTHnhM4A
XNh1iln3492uOT/xH3eq/Nvg0Q4VDPzjlDJYW3b7up/EvoVTOqS0CylmnNS2Qvj5gFj7KWs6c1oE
7mmkcmfavMeU01KrxDQ+wy6FQzX0IdsnnhN9OGQMOYVhSfTicOouNkNozaBYHbAeaQFeDDlVGUBN
YKby+khqWyDiZ8grfiGdATHXhIRe1W+ooV8bBpgVPf/tC8kSWsZcxlQTykOVFniKXX0nl5tKh+06
zSWJ9ZWx3tPWOcj7rQd0I3woTybsCQqXe0KqJMgYagrbIptmyOQ1GI8AD1qIp5kTT95Y6inTS7Ie
NlfX6ug/iLRPrv3jfKf9pNE2tW0a7O4EBh8etegagpPQyf5R3eyR3fyeuEMi4/mNtKXwx/AprlKP
sNGfu7xe01dJr9v+zCqPtsRpTeqZFnDEiBNwWaWYV1j5tQlnW8M246iJAUdMOGXJgLY6tavrhhV/
Dz5jH/Z2SmmbNiacms55Pi67vGbbnJwZr+11bmmut9BNe/4jdPXet0jUQJrpcbkuEIS/rvXwJ2n9
xHCTSWV94BaR12oDQ+/F2p1hbEw7b2LdJ5+H0Hi/qmvH4fQMYvyyK6LFtozZpsw0ulx2HDeh3MRT
t6BvPiTE3nAZo00h672bplRenRqWT4ufpr/XlajmKr9jm6ZOLauccXODgvnJ8MB+bfXALqTfNGab
yt6NHYpDaMBasGmzdMlfbGnNiaNHdRyGkits6nBWPjxvobZTXZGubYiDRyFwsw6T63ePM4DDSBT2
RcMlaamP7Jht8kz1QkwM5o+WwyWqw5JpB/Lo0T4N2SQHLdr0audtOn3DAOpmISYIYmO6qk2AkGyQ
xEKoJF5ALoWdpnyiyXTIWPRJtBrF9EPjjEEUvFnQwqmn5iK/03xSfbZxaO5dTVH2kFloh3M50qRR
ZCz51OSlX3WDFbP0yM0UQzaexwY8JW0rRderRzFlQND0OB7ZF3/gy/O2I0ap3/FMS7WLwaJR0jbb
563BrZ3PgQbdyhhnQiGrrvSeiWsD7+6zejyYmknRwvdY3qlYawmJwCCuYkT0Hja0SSbbThMBl7G8
E4M3+lRBhwwdb+C9zgUb6htUkv8m/aQxywR5gnST49BXJy/RHmL8WCFdRew0lDHLtACx7Yd+BWSw
rb+4WVbnofiR++LjiP2HcCzGmJhd2GHm9UCznkvRjVA0gOEePjFTCa25fHPjucnxB7on7bOmyL/k
A/rQDa0KG2NOsPxtG59M+MvmqYXshdtO8AciPvJjzKnK0eZYpGBmO7GgDRF0wI70My1KjimnJmct
y0owVIBuPkC61FzXNBBrjDHkpMXOMhUE//ZiYytUXvKFyJrKmHGCtnAZjELwV7T1275awN1AtpB2
28aME5pw8R4sJ3w5FOtllaawk8uJ5cWYccLTdbDQlcIPCsWeh9eGeBo1uktJuzhWfkKrc70tqeWw
H5GfNOLWl2jDIpZ1Y8bJonMSvyCI/wVmAWGdspPsib5UMmacirLcVijv/Yd7xoezp8llJe0hEiNO
jzf4aB1E2lwJItzV6BBpD6LKuIz5Ji8Hx/WD89gW/cbwcrrsZa9pz7/v8CaoWgjo22K9ePu2kpiX
NtE0p03xHds0722SagioVR3iPZ1BBb+0RDELEaNNOuuTY2ocRheZ+lW1UHEuoElD2qUiRpvCwlfY
4GJimFm367dpH81MSgtDZ+b549LMiOb3HhOzucVdGDjW2xGyjLQcRSz0VDlxtN7PGD09vmzcs6d8
gDk95QgQMdXk9zoJq8ERwHKAsQVuv5+OXEhSORG4zPOJsQdXaD7ey+u38nwQ4u964qQ+NBHzTAah
E+yycQRsvHwhVghklI2jWe2KmGWq0NQCIb+1vKrk+ILc03gqG5o8hoi96QpUbSCjOJZXcWwHNE/n
WdWXvhy396SfNIaZssZUMInHVWo93masD19yqMiTggARg0wdD1onOuBUT5j/qRGr8JfB6XQgjh+/
XWU+s2HBYgc60p/xWGCXXStGSmmLmGRqsqpCe4JEK1cyTGfL4ES8B1o8L2KOyaJxEbml4dEnBm91
y1e02K402x0RU0xsnIYGoBSSHWWSXYum/MvlGU1DUcQQ09bD+6WYEcKoIX3FqgnOoPyHaZrHL/d9
vC1ihElAtmZx0mXXal5r9dVnq1ybc7NVGay9TPlmmwqFGh3u8PZX2gaIiq6iMFYkDGfa48BkcMt6
N3REYX1ItT4/0opltIfL8Su7Ydq/uBnXyukoiTCciIkmsfZtuQoMH/YGotctTrRjn2lQkIiBpg6u
r1uVjDgaUjZfWJDHvR3x2CfNeww0LUt9MG1gT5SVajsXCYxshFxpHJ+IgSZtZm3kumF7TW3z1npI
NaaLpjkHixhoMkzNHhVAUIItXmNFg5f+EGraVRWLORUgl/DtFV76yKCfssLlLyT850npFRGLOTX1
sXmw8imWu11fDB2+fyhRU6f9qOL5etdhTrrRPqKPgNy2yJZw6tGITDuQY5pJO5UkvUkfl/hDZcLV
0HJuaFYSMHZ4/unrIro+RSG6PpWzEE8Ln5vXbhE0GWoRw0xNOXqeLmji6Fv2wZdTe3Kh0LRpj1Gm
rU38jM5OAMN1b856A8bORW9I3S0iRpmsR2EXqBQKOXw5w6Cvu7aw9qGtx5hk0rs/bDO48dYotBKI
poMwZiILEhsoYpKJyWWb0sRhteeZ7l4vSSun1/1Se1qHCN4az1fNUuylyfSRXhdYLt4r5VNxqtNq
pylviphmsnWxWhTocI4dYXjyengLVVKaRJeIYSaLllqW1AiKxbQk5yDyt9tBbLAQsZhTAHmhRd2P
t0UhXWCP+WcJK0BSbVrESk7NqKSZ0S2NGGT6BQd9/xL1F2LUGtNMPlvyYdJeXTOf/u2H9bPw60Hb
qTHM1LjWT36tsF7U8gT1teV0bDSYScQwU4IMyg59Yn5NITd43mQNod++obnPiu9opsRCR6xG+34h
H/4j8qEWp5FrJV0cMc7UDJPHzdTjPe91tp2CcOXHpjho2pci5pl0BacR/oi2RWfsi8qG/sUuGO0I
i3kmY9fQygYXtoNIwMsuRwVwMmlJexXHQFN2sBl2xdt4qwrc1b5Gzl82Je1oj3kmCMpkvhRIAXuI
Sn4zIjJQl6Edvml0oxbHIEtXo1y89Wt9a9oq/MkhpkeL22OeSdTJiAwhotNmQxVqU6gRmaBoQusi
xpkgcC+sTGtEeGnYn9K52W6N5u9Iiz3GmaoqZU6VqOWgO/LXrEQmtUyh00cbPEov2bWAwdGOIIkl
XfoC6j71e6D8P/Ir/1Zv+ocHWgw02bqbHir94FMWJ9AC1dUzIBjsL/NTSEYPxyO0H7OfCgeNq0to
mIAUXtUpDTV/U5bprVuYGy7FDrkwXMQCzzjTNciDzUURxAm4ev9+5KmaaBmCmJDKhkHUmcFj1cBF
6rZZIW+ipWYIvkOkwBitHsbnOM2P5rWZC/7LkKSetvNjRGpsrJjHGvWHcWbrKTQomOm1KGnB9HeM
VMXncU2R+DHzkb1aWGZ+bkWT0zKosRleaFe1G4bMT0C32bmrJvmyV1A1Ia3xGJLKj7ZzfSj4dWjG
/pT12wcrFYkfFzETVTVL4jaUTtB2WvXvsi7R75OMqFMtYihKDXPFxkeLFoR6u/MGa97L8XhD0uYl
3vvpsvNE4472SVHC3WINEJBpPHH09Hms6/ijY9a2SPzUZj5tY9JeJqoPtYixKJin9Yn3yOhDyB7n
eajmp76ByxNtZuTzb++aok6aGg1Oih0dDIWP45TIkgajQefm+egGyMIClZHxZlu4xHcWv2ouqXmY
GIyy+sgdHFWRKTmQKVEjSlclLANpExNd0m5K02WCyjiCl3F5hxaEjJ/HcW+IaZ6YjILphEdFEotG
O9iJeJhOvOSNtLSDQERkFGrheNUU+Hq/zfU7iwX6Cl5kxDKQyJ//rN3cpZZ1CAKwytezTg57KatA
TNLGaFSXDaHZPRJgLuBqyvI8+3mqd02cmWizQoh939WK8Mg4dJ5XGe+fgMXTTKhFjEYtu56FzhBP
N3XVPRUTyz7VdUN99cZs1PiA+H2T8WsPFd1rU8HBZYXjDe2tEcNRcK7VbuKI16tCfAhzai7jQQ0J
YjgqoONzh1g6Zoa79mwDcLrRZx9ImzVWe6r2EFIYF+EZU2fVGTMyndfyR6iLwqr+h8juOzZqnVK0
q+HLfV196rZSGxgLHQcxeRfTUQYKScmMJM91a9ry1LV9dZ1QfKLFeTEexUKds9Di/fio76kc6mOJ
IWL2IqajulnOXTDteOtKidRaYMZuf412OJK/SL9rDEipTcCwIscJrzX6Gzo0Pl5GRhSyFDEfJZgr
IEZR2JtysPZMkb+TWeKfaJ8eXaxsn/hhjhkYYye3c1Ob3xJGpB9EzD81c1dByxZUCKCNz2Z5qI2v
aUE7IWP8CSK2aJ0YNxDkO3JI6tjO/d4Q440Yf9oGcNhNiuMXnSXiXEA0/Yw7lfYwiPGnDD4b+5Qg
dM9cwm9ewMwpzySJIIen4PNLz458D1IM400sR4AP+t69SrZkpSXuYv6pKw1sxSCAdWXjrk6LR8fw
kDga3glTn+ffrt3aJyDr9dcm3X5ifk5OdbLS/H1FzD9BbH1OlZ/1V8/tn0KABp4XorWYiPmnLrOQ
c2jrhzhmWp0XyHy+mfa6IS6YaJNmRdFUHNmSK1L5Dfp50fW1ThstmxEDUEUpgtIJPj1LirdLDzO3
tnSOtklj/klktj6M2Ec03+Mt0IR0uE2OPHoU/OpJVxDh7eytMwqSVJ6lB7vkE1F0jMcMlNK1zTiz
5VfTHbCjm7BRkdqgZXp4zECZI4VWxjohM7igHNYsy3Hed1pSk8cIFHL3e4ZFCU2tpPWnot/eiXGl
gYo8RqA60w7oDizZFVI689k5PFEnt5MSgzwmoLbei2pqc7ie5+uLxkNZT+7jSLrueExAmTwd5KQm
e2NZL39jxZzOnwa4DozvKdcpjxmoplHlhGIeymH7+BodoX8f6w9by/45wOMxA6X6SdYiTf77k9qt
QIRX91XyO+3TI5DCbpVF2D6XX23XDiedFPO5FDUpQuIxBpVB2kOtBeK7Dh1Ir+0mipftQutU4zED
BfDdTgM0GG8QD59PkPDrPvbMZaTzEX5azy8lBcJSoTIz3szqobSp96U4tf2gJ1Jqg8eCThkqJmNV
P96REuOHHWyb9PWPHAD+ZdHEEBRDcCRDz4uvrnH6BByyva0JdTvFFFSHTLVnkxlvaM7armoa1JNs
LU1pk8cYFNS5erNvLRb8nK7ZmwVdQscvR2WQkiYt+RiFqiqDWP1ww63qQv8WToZooMqnjLahYhbK
pYf9T4WjWtfhle91+a4N1NMg1nKqZAkoBnkkTH1nX36z+8sLGiPGY+7J4WzvurrCMTY9HqocifF8
2GlCTjzGnvCEyQWEifHpINA23c4vE5fQuGUeU0863aw8CoQz3YySGCv7D/YQDYmh5zH0pBezmNRP
ww2K01Dtw/mOeICWheTfMU9V0UPCEptpgy3w32u3u18SMay0tf4d8zTvtszXebhtxqX1xdtQymur
5oNWAuYx98TW6b9xZMVBl5i1HF6MFpbnpK0ac0+FgquudJZdiwHaX9aEL0PFv9LGFs9PeH8c2EdZ
iaBAz+EVKzZ2PYaSlqHlMfWUobX0sAGHjK/z14uFtmwPdUNSARiW5s8/XUMQYh9BU16bff0lexT1
JSOqZfCYeUI+Bi5ndhtuD6nKn6uk2v/gUCmlOVXzmHqyul6LJR1hXKJxzPyZNXLnnye4uZIqQTzm
noowwcR1xc/qkmk7VdBzutZIwdH2Uww+oTBe9UOOMFXX2y/uAY0P2/KZtCBj7ClLlnTbwbzfKuQf
Tzp3f4wVcTnGxBNkmYvuOGAvby3kD9yhVHPaW5uR0g88Bp6a6VBOOVxLdgePbuq0P9cafA9tYqKd
msn5AJCLdHvXtN0lA0B7rzPHXtNGjyJgp+Vc4sSyt5DZjxoy4rfWIs1JGzzaqQKeWjCqN8PNur36
K9vQHj+nROd0HjNP6AJvuACYf1PW3kxd/TW3taOt9Jh5yqZR5EfRDrcGFucPnbvlLzn7+gNpXmLq
CW8NiGND4hX5KueuetvXt2jcpuUfeEw9WV5a6H01CCGN/Q2dn+402eQj7cvT52evqdAxtvEKY2ft
/qWVHUoFdrK0xRgjT2rSy1wqZW4mXfz2UmRTttyngYhW8ph6Yqvd5xXSOV8zPu72pMFC+NO6U+PT
mHuCxxyisB1dC0uje5g7YW3mHuKLtLmPtmoIvi5Tg8xPtaA7zQMlhqEIUVSdx+QTDJbXgdUJwry5
qV66tsFbeBwqS3zyxeyTQ0XJt2s+1ScB/v9p69Aq6VoipMhj+KmDcHXTQPDkVphp/NDlXL5SIZOk
8hv/jn5amiPdksTcUOvoL706zEt0wjUk/InHYk4d6Mpcd8zclhX6XwuHmtZR0dzMeAw/Ld2Cs5cP
qNYGmG4ubZhetgiaaLmlmFXyOBR93j3W5GiGsxbuTZ+ktIIEj1El+EP7kMCgB0JUnT81ILZOuadJ
9PGYVArIPDBoIuHSDhVag9GGwud+Ik5LtFV93sIHWXgEHOXhz+xAG9Yxw52bdBDEoJLJDzEVBa6P
CkKaxdLb61ASmzER20YnPId3jlmQLcyAMJ+6DH0Wc0ITueIxqGQrUR8HNN1uemn8pXiIAfNeZ7Rw
IwaVkHbc69Vs4joZ6yDzwz/Zmv1BmvNYu0mNDnJxM5aL0PMfMFqvz8jd0Lr2eKzdpIGZFXYzuFVZ
Kt93bF9upWY97QEfU0pb6/M96aHxoRKmf25AuOvbPgm429CmJqrUdCN8FtANjMjdPErNajZJeZ40
BNVpp2+MKjHYZXeqge6+r7r2ZcNc9XJfiEJ9PEaVMrsXqh1LoBWV/IicrX7anR+JcxNFwI8aVpel
M0P3sXeXb6OTm4t4DCpZJRbIE824ODKPE9Lbdb6g+1B/Iv2wMak0JBDR3QzeNTskaNKXahXIvlvT
bRvtaRPDSlk+67ze2kc5m32uJsD/fM5o+jCAqp4fZGiDZ1XB56o6dXJ2F9hoq9PAiKKdOBWfD58M
NYxiZsMhrFKpT7z3x1kknKbQwGNYyU5lkH7isBHPSzOd0l73t8RZT1uWMawUfDuLymPiN95O7ga1
gPTGj7Q5iONHb1Y1jI0U65Fct6z/gOTM29zZt7RFGV2t27byYeKoly8zBEfVVkH/76HWQBs92q9J
ty8Zl3l/W5m7uL190cmDVNDmMau0WAOpjAlDZ1lxyuzyYj9W2nTHnJKAiq4ZClx8IRG/2Q6gzKRF
Tjt9Y0ypCH2u8x4Ynl8eOA4IWvje0FBLHmNKysHxclPpAT0f1IOLh+wDvRAUM0qFHmYmN39czT41
H3ydpF/g70YMw2JGiWWsBuJq2BX08s/fPn2uifLUPBZxShX42c4gpX/UojuxCVsfdCHxRo0hpQWK
Yn2F2PRa5Q97ZpvKc452ftIeiiElJXFuzQrBL1Qdi7Np+qvKCxq7xWNIqeDQNQgQ2/hPSxeD0d05
HyyxYBBTSkVjXSqhuYE+Zigc6BxqRIkjvjhiSgkaiFVSF8j9Vk3AWu/3DB3YROKax5TSAv2U1LUM
nz6Vb4t99ef+oOnT85hR8jNaF2bbwFkpOcKlS7PqRQ1hctqZG0NKQQadVn0ur2pFl57Gg++Uhpy2
GGNIqcoUStldgwBsRlq5g93Ui5b1jvZyj1WauqwdJnagQgNdvu7s4KRyHmfjiN8e3aIimCHbFw0x
gyJ9r+d8upS1o3mB8phSKgqFlogNj2vfteOp0RAd5x01fxrLNGVjt4xHBvgxc0Vx8RNujbGBNADl
hGExo2Rku7d1AxbnW19n089/6MTSlHFYjCh1UrG+B2wNIWbufmnyvvo5g5Ih8dMjPp8B6+nT5tEc
jZLtfFKunefTjoI8KaRmMaaE7hwGEXko0loYWF3CbPmtNuPyC23io6A3sKLYMj1h0QBudUWTvUSw
RFPRZDGnpFPb72rCOdBpc7ydbF6eZQrhWNqnR69U30xF2s7gclVnhguT/Us9F4qUmmUxpoQo2guL
7sGr61T3ymWeuxPOYkeLwVis1gTFmrZLjwPWVWrK2i9m6t6bfO9J7zwWg0pOIaHpG7gWfttOboXU
JZ4fP+p3eayN7xl9FpNKfpzRk8JwMbEtgS04qnt9fWLooNzP+wb3dlLKDQvx+Xus2KoAXUho2qEA
2kJsFNEw+bRkMbC0QIrZTRn+CFW3+oUNUK0/FlpRhcW8kpK7qlE6gGhvgGCCKXb267o7mmgvi3kl
AdNIn2QA9cP4OIor9jUISctcsRhXOqouK33aqGvZmj+quelPVUmD3VlMKmVpnmXd9FB6X5oX7mA/
l0lOekSyGFNSbS2G5HE9iQk2St7a+lO6dQ3tqIkxJfew9zpKiRbbfe3fNuPhp1NZ9IYktsNiUKk5
RlaPeKVeBYOC0oKH/EkuivRKZTGn1A0ZCkFQM7mqBWo4VsDP5ziIz2sWg0rFIAco7MNxoxvr5Iu3
RV2d8kr0tDMgRpVQYxr2vMTHw2C3fdI9CgZyXyXtao1ZpaNjQaWMq2vOj591gNPJlsqP//t2+pdD
MiaV0Gd4WGkeSchRKXgay8G3rzx6d5qnvDumlZQKZjGvtKWzODRccK9CNX8ZB23edVHEsaMLtmAT
T6savSkLEJqTmeTv8qApEbHYcs5yPtttEkhh+6r9yeh9/H+cfcmS3Liy5b/0+tEMJEEMi94wgpGj
MlNTatjQpJQEgiQ4kwD59X2iuhct1LN3zbCrsrKCKAQc7nA/w7fFwC4jqMVBfLhSMtraaIOIarh9
z6Aglld6CJppEx+tRPFoPwRsLi+rWbKTgqc3GB5tycOerNAn/jvv6Wls5FBWV5OA4R7c0t9Rtr3/
nw/lf4+jJT5YiU1uKmsA/tDFA5R+4vM7Odkt7KLxkUoofFHgKWSOvke+tg19mDcRhBAjPk7pOEZQ
aOATcpkqafM+g+dRuckwLibxkUpq62ZjNZQKha5u1lV2Nx0sOsNyhw9VWqt6tXxHhPblZL4Zbsp8
aaotrH73kUoruoLrAivai87SL2aofkV1GKWG+MJMZQr5hGTBUMkSqARQCn05Husu7NnkKzMtsdGN
vdp4pHBMOSV1Wp4aF4dd7L4yE4YPMagLEAtrWoxSkmM6T0oEXl0+SkmxQaO3iS8/Ivook0Xkg85+
BwWoj1IyrbDbxqHMlO0ZvIjWmN100xQ22yc+SslBOKnXDL4svI5lntgegMLWLkGtE+KjlJKyb3FG
YNcGX8UnDfhTLuUchK8ivjKTJdtSCVhPXXqLJxOpMRxPx8BOG/FRSgQmKckRtVgdld1pvAKsxi0O
e4v5EKUBKBbJIW90qav2Yz8sLmfL+J/UMbN/oMP/zWPMRyiNjTY0myGwntMZ2ug/57Fj3WVPU9vc
wGV7v59SKhREflhWF2zDnZ9bUE7Xi+mrcfhMZgCDfvd4eqrPZd3oLGccE8JPRybX7TFOq60GMqlV
bXzkewv31frENOuTPq/SfZkxIVOsf0gWbuV7EUEF9x0Z9nQpGpRT5VPTyDEb8mSpMnbkq25i8eJA
p21u2rGZqy/JALT/m1G8TJ9Fve5HXo4tScpbO/K2+6Cs61d7YR08k+s8OVK73lk2rP1ZJ3qdCiJm
jKc71mfDiYooPZ5VVpaKw/xRrOltReZtSM4Q6a/2Qq3bPuXDAkTngxMgTn6EO2qUxvmo4rn6kE5m
hu/ako3ND4JHJzlLwZLhEqk9Wfa8Ikfk1FnPa5OdF7VX06VzOttzcljbnFPgB5rjRh3isHBhj/k0
u6cjSk285kYkIrrA53k1d7SczcDPEH7nqhAihl5EXqqFpbmE2SG9b7tkpkOe8W2v2K2t27b+bkea
2ns0POfynOwpae4aRWrTXwTbaivyxTZp85vWE5nfWSbi9N1sqhRotSVusrHL97lxJZTsq5JBw3YG
eePDuKjKXNrN9fwVxMC1ywH5WRo4hch6Xp/TJe7AQ1zQeirxYEg7ej64hmASGbdmPZllZ/PHJkpT
euso3Pye+q1bS4epQ2Vh66tdl0l9SrKZs0K2lZ1/xtHA6ZILOLcNF/zMptMXFGXLBCWUlTf1jZ6h
FXGc3c4d/z7utYmSXACyCcIirlqtbtt2cAk7CahJ9GXuAML5Wc57p9tiruZ5LfZ6zcaHGv5NYDTg
czKIck6dvNFRx+wpHepovIfnfFJW+YwGbFOo1hzkZOXQuXxdlKwv9Dq2+qJqY+2Ub5Gm4ysbzCrP
gEOM+gmgyCRDWdPu0I/a5kzV52UTmcstBJ3M80CveqZNnSzmtcYPt541TxS5w24MtPlot3aO64LA
z9pFZwGtzBjqNZTGR0FgfrR9IXTPxI2UcKy4t7AaTG4PoiFth+f3vgy5LXtZ53Jq0QzMKzfK8gfY
4m7+A1tSam5LCo3JV+b2Yf2TpPtYXla+sP20a2qqYuMapgkX3UBN+hRv89p9JBOley5kWq8ntayc
vA6gFvM7wFZGvPmTuI/ihwSyHfJSKjZSlEWx6YsVIl71ltc7rdMbuJ+l40mPg0RVwEaDnxtXh04L
1vUpf5yPSJi72fXkuCfLUrszBOqoPGu9Zsmd1V2bZjl1e8zOY9cx9QAnrFXj9xZb+oW6KcMZrpZu
+W4hFksLbQBtfi5tkthiN2pOsClrmyafMXnl9adhmUryYDaHz9tgfTWdm9pN06exnua42BZEUaH6
dGs+gebsXh2hIzlfp/LZknPSjOahmYQansuuXeV0KlNy8O873XCNTgyS8BfMkKM+nzcdw156Zo/9
btMz8mm3XFCxV+lZDxlGBgn4V8tXUzl9Jg3h/HSdKlanfVpVwVTGV9yfUFqAiEDG1Xgidl8PKGRb
tNCqlCSgK+4Nh+/u1CZPC4m6HxNcId2JyKVrrty04xdsd8rstdXgIL60Ik1eSvwdq1u6EAz+9+wo
bzA+Tr6wjS+nGmwEeon0WL2vmygBQRdiMo/9HO3RCbbBgAfEnZK49OGEvp9M04ot1xXY6q6LcbQB
WSgjHAbubluxuPWu1xv7nhJgVKG8cqibej3mH6xy3VeVdISeGJTh3dlGtFEnuo4Y5ZNjiz8scUlc
jln8I4uVnH+OvYaq1dTD105ZaosVSr3iI01bfS90vYiTmse+zRtTkm3MezlUzRPObvtKS7bN35Op
F5i4p2X1m4B/Md7Rod+/AHoNRooQa2fu1V6CfHgQiZmWVu12zhhE0vKMWZvedEtFPlADcEfOOl3R
hxHIz3MDWrrK11ImFvch/Aumu5LHdjxBY7k9zuMkdV3UnDryMpfNctfGkZrwKgbQQvUq+2TZXN0w
YdYvfSbYdGaNjBSuf930tL+0nWr0R10lyW1WZVo9QZAbtnjp2B6PyJRAMEPjc6uwHQPVxSp7fYmv
g4qMrEgoK/615+PknmEbNZHckfp4GjOY5Zga0Ixc9dAOvxVRq4tyr2r2YlCWLudFRlF6r2V1hRJ1
JdphTYa5zQiZu7NSvIdpN7fbi6ZX1TtLY/wfozH73WHYvN62sebRa9KXtXg4dBeplx48K7veL5A2
Efm2NfAgapjj8z30j3h8N/cA1eQ9DHWfEZMr6sCO/lqXVj2kcFbpH+3St4lCp3gn8mZKyAR/OuB5
+H3KVN18juZuPok9qgoZJShTkmYz70yWzU9jjwkcSZj9ZGjd8pxKzk62g6NYLsjSvoDNWkeQrq/m
M9jz2cfETPitRGwq897UEflElwkMMX6kGKJyogY4WMqlOp4azuT7qyHtiSQ6ebeu0fRe983W3CS4
Z77QrRP7RxHtjTrbvdk/6iONlpwllPUFOyBI/L7kOLQ3c9zZ3yUeedNFc1gJDxvvaA5SwH5HXS2/
luipggOHfKUeZgn6Nmx9eIWEWHfYw9nN6zc7C+QmA5P5bwIijyI3STffNJNBflLzSvbH0TXDdm8h
aTuem16PX3S8DfOQM5DN84RjNn/f99ewIZDKyI0l7Zdxb9lNqdtR5tB3S96bdN3PGr3FX5A4xsWl
U40mbIInWL4P21Hmmh39o6FDBF0JjTIAROSycg8RWxqHfx7sAsuN/nAE0tENtEzve1x6H9Z1jk4a
mmDvJ90Nn6ialvmsI1Lt3x2NR3vaSYoTU1q4z1rUXt+Y5uuFjI4fzxIpkDzhP6kab/o0QX8iuoup
jfrxQuseUhd5DSUQl8ero3w7NROp7W2PAV5TWPijuO/Nglby/YCKTzxZaDVl9NyoNjK5oyb6IBIN
bVslcA/9KOH6kOJXENn+jdfaiNd+TMh+5+q4rEw+T3oZepQPA4/23M3jNr0mbu/f6lUM8/sdalC4
JmqQBs98j5P5Fjk8Ks9b7Fj2xGFUUt0mwKnSHkd8MnGdr27R07dJyzG5m62K3flAfXgUqWARzzcr
UAseTWlLlNEgSqp8FwuOt6Fp5v6M8DjZbytJjD1n1eDsbTl3OGCSJcoix5l2fSj3Qc4nGidDl3ed
VDjkrEPi+rjzfa2f6gaZ6UGQDP4C33qgoWHIREs4YOTr6uLhGeeRHxcYPgNNF7OujP7ghJnflii+
fwdHdKLvFa7DvohX/ByviRi7DZR3OlDo5JcrPBTv2mNf20cpmZtfKsYJ/2hly6pH5HNUx3YTCuKi
ezXeQ00rjjiorCWEjPLDlHyFxwoSp3vHYKxcn8qmzrLLYp2QVdGPUzkBfgqUaGHw9GunBym4ml+o
RS57WIZoSR8HJAPR5dHBuX05TGu28ZKMzWBOuk42XNxQ2KrecGQj9nXqlqT+utSwaexK5rYfGrW+
eNwTFdM7xWmd3O6VqW9p1I7P+BJSvSMzaBln2VXLmIQ1PTIP6mZstcZQhoEjYopGvxVb9FA1e+Ck
OPOgbrDq7oTgaNiQLsFLKoHSZezCgN7EZ3usuo6vkEgGtQxGcqgrbad4CpO9Jz7X42g6ZUk8ZJc0
Iz+vLU/L5zisFfwvpkeTlrpG7xCiNuPXdeJrscUyDHZF/kX0GCfezRQdFTGuP8o5UqetYmF9Zp/n
MSZQI8D9hhY5WsLnkmaf2jgQokN8mscKHdc+reBEu2lkoAVvjLxtmrCWp0/zKKOlrNd+yi54uT3q
LJIoWGSY7QXxaR420RPkbtF+pyiUz2IEQnrjYZxV4uvRouzbDwtF8QsELd41BzR+lkMHIkV8lgeR
M2lqC0l3hecQ+lfsfUyhPBPUOfRZHmDWbFCHg7p9HpmhrM9xBaUMN0cwOwr7A7xxPO1gBAJKYwZ2
I8pJ8D9Z+InxiR6r5GJKMByD4bj7PBOgUbclEANIfKbHJPFSqd2M28WOWW7WTcHByoWZLxCf6jFX
XQsrUbz9TY/qoJy/8CVwAOfzPHayjnpzEgdGWzRORDso947PSBthgeobdZuMoa+y4d6FEvhaQCBO
PMnRhQkkE5/l0a8zrXoDj3HIt8055Sk7xesaNvjwSR67VpDcGBCpGuk/14OpT3XozNz36d6yLLFq
BMdrk2w5NTOUHMtmCDNKIT7Jw2AANcexyy5ClQVeOV2BjlkgxsKneFiWzoB2pgwY5tTh6Zy0N3FF
wjzpic/vIID88XmhDObrskW5Cr3CuB3CYBA+v2OOy8kBNMIufRI/GAfqZ0cTFnZ9+eyOeWhE26Hm
A4a5/DG20LXM4igMOE58cscc1fCfTjGF6yUkIsFjL5wLxHUSn9ph1tFQwgAmEjqSt67ZPmZ07cIA
Fr4M7S5ndCn7CV++7Z+bBJp8XR9oeUp8GVo74yUJwX1M4aG1lisdt7dRawPxYb4O7RwPPKujHmFU
9i//mLqncKkIq9R9bkc583iGkiMUReEFoPBCP6HhG6ZhjnHC3xP+hgpRa8BSLyXdot9ZI7u3pFNt
2Kzcp3fM1VYlUInGvsj9gfQGtmDZFgaz8tkdSbSLaScj8rS8ipQRACsYn34GVRg+uaOExJdaDQ66
zmCkiHYsqpgDf0LY6ldMxNuPD7pT8//+X/F/zUatLauxepluH0uHHief8IwNWzz9e3F97SbB0Cm9
jGO/5lCd6s6ZGlVYkPrkDgtvaaIwd7hMzD7EVcLzyrRfw77ce5KmrFcWsvSw0jBLd++accQwaA4D
vBOf3KGnIUtTvst/rpd9gmkUYD+Bv6jP7dAthx43OwRedpig2RX9+GnkJuwn9ckduxyiCleWuJgu
us5MozHPDAkD4vjcDkhOy11ArglNS8gPQFpmvAClF5iOfHYH3TBUSwSAW0BA6lPT460eXJT65A60
U2pgxusrniX+I9ryW/Dry6d2LEDhjmjabVW+dXWS7xLsC5tmYXeXT+3APSWifp6QIlZVMzjpjO3d
NGUfguLIF6BVy95BMYzjuEB+IE8glFd0JlB3h/jcjnqpo3ikV1fNeGq2YhglL3hFgjT+gNz++/ZK
ZofZTieArMgwfcHHr3/GowkSQKTS53bo5GrXk0VYvafAbYxR8nuIYMQdsO9Y3culph5bfbSZQLab
5f260ehdvDdBymRY3SN3aFYOh60r4E8lul5KuraoqjCtPKzO/t53sautjGbEqSaQIIhseY5FWIcH
i1+Bqf9fvgODtGe7Y+mli/Y/QjXjjdCtDXk4YnEvmWbdwPqDLvzS6vl53uDrsAvwpcN+Ui+ZCrRH
rIzQDGYEAMuSqB698iBUG748+Xtb2LHUxzIrBq05/kkDV3g67BBEfsXiXjLtbbYKXq64GwGuyFUJ
L/iaiV9h2+JFaW1Eag6bIo6AP/kASeEh5z0Mx4JW90kdmo9c2bq8ukilX/6vSEgVVvBS6VM5CAZH
pVwN0p0bl3NJQOVIm+BP94K0TtH4p+MB6ZG1W15cerhHTIjrELF4fLsXpOUyin2nK1bHYPNLAiup
hy1SZUixjtW9KCU7caqHu2aVCyjD3qWUYaBUaxlS3WF5L05pbcHvnCS6gv+41WqAux4wLQqiHGJ5
L1KvfqZOVBTLQ8I8PXdKSOhA0U9hR9IL1bbVSzUDNXuVlBG/uU7UCQoKNOwK8zkdC1FQzGQRVj8A
2bhfG8meadt8C/t2L1iJS/sWqw9VPoxJf2qzLb45Uv6f5Kuux+NfqD+Muz2MuBvTpAE0BjhCwN0w
am63Zk7yREejuSWuGj4H/S3+xe7Y4NjeAMyACUGC1xjgUKpI5BJSBOMv4cVtqUAUbjHnw9k3EKKF
Td/vzMKMNOzbvbhNADTpYJKCyCrF8Cjg1nZx7ZIUYat7cVtuE942osPq8BB0uBqwM4y3QaMCbI0X
t5r3G48wvv1FzOryrEJKGct2DLt0fBlaIJ+0abdt+hXjzgGabIhyTAyDVO3w7V7YAopRmbkR46+5
u0pRw03mvO3la9i+exkWDSXhTBpHb+oYxhvUZ7rOqyGRIW8EfLsXtu20j9FIhFL5lrTrpeSzfLX1
EHjb+9SOrW6k3QHE/DMops4QEKlvtR4CT7zP7ugdHyA3lei3eMoet01O+eJ00HOYSp/d0axWytTM
5I9VhOU9oR+OSAXpu2NxL1ZXZBCMOab9pyO7KloAOi8bxbUWdGZ8ekfbwxdzXxr6Bp+K1xGjyZxl
sg9c3IvUgexMg/uT/WyJrE526t5ADajPYV/u5dceuu6zXJPo5z6gEham224lNPsDV/cCVTnAI4xR
5A3SbXdKAKCUAUUUuC9eoPama1nTD+kbW+yTyUC3P/awBgfOixemYK0C1pP1+xtJB3Jm169mRzOF
vT98gocexziCpGX6VlVmzOFnwE6VDfKQoNJneHQ17NO2HZ9+bLT/0MDVrnoySCQ6BDWA9b2kujJA
i4D/JG9ij9O7owa5uTm6Kixz+BwPsCVTlcnI/BGVBOa+/UdmJmj4jk/3cqqppVM7ncgbvFSjn7MF
8iav+tCU7bM83FYBMF2VzR/exft9xcryEpUAcweFqk/zYHtHgeUV7Kea9VLsFDV2ZYMAFdgZL1IB
Bu6U2jb6s4tMcxYYcZ/AhQ0Zu2FxL1ITfRxi7wf6k0VQRnY7HAPJpENaS1jci9QETPIR2pPqz94A
Q5g3MgYuN0thUR607T4saZFk38tjkr+7vvsUyZid2kq/ha0t/m4VpBWTXbMz9nMwfZpPU2nPSzcG
2XZQ6eOSjvoQ8oDw588FzlLFDP4HkHrb/jHs272MOvQgBW0scW8DzRqd77RSD1PcpWHPGx+bNHCb
9pRE7Pe137ZWkG4EL8GGpQ4fmwSjwDWrZ7u89U31XbnoW9QHdn98ZBKfUgXCjlneJpgkfNsmkJ/y
aIPuctiue3EaZURPhltXtMcExnGW1/OPsJW9IGUwxYQH4eCKDb6Ger9QFqREgnPoRWiElkC2S+eK
abnl5eNSh1XqPiApadM4VgLrbqx1wGnvDoOlVIXVLr7uLDgQ4KeBGFFkDj6k60k0QaM8Kn0oErnK
Vw7J6Aorm9uMlMAj1mE3rQ9EMiLeN02JKxZ+Ww0FLpWgw+FDkKZ9PwDTxWb0bQ04+FdQbgK3mf59
BU6VOBJZYjPiOLld+K7zmHSBB8QrblmZlCR2kytAUvgMSu2PXsRBUqH4Eb1ArGagvHaCnVZj/KyM
tnmn019hu+2F4gjylRbscEVy0HNZTfdbJC9hS/uxGHWzZN3qCnMM69n1nfhs2ZKGEPSp9HFH1QTa
SrVgU2A0eErb5Uy7sLLQBx1JCU6nHmZXcLebPO2h+nYcEH8N2hUfdNStq5hng4MCoH0uUgdqgQ78
cC9NJisIpkxdz+D4yYGC1aVh+deHG9F6JXrnCJwjOc/1TZ+F1Ts+0ijaup3O8FWBQ5k5NZm+0TJI
2RjHw4vHbWp6dmAAW+zqU6tsbo4m8Af0opFiVKF5tuHeq1L5vG7EdDl4O9t2CjsgXkSmawKFbVhe
F1fB4a1/aqssrM3nY4yyDFLPbYbz0fG7mHe57D4EfbKPL5omsxyDwMJgvWg87YMkbUDD8GrWmdRx
yx22wvavFm4VqYjCfkQfVnSofSTr3iFU3AUvkNM+VmE/nw8qQjNmlj2c2Yqoht7td2bfwvbYe09O
NhPgxeNWqvitzN67LezS8GViZyiPDCDPI91G21Pn6vQMhqAMy+W+TGxHU6VJjY+OrLu0kNA10c+w
7fCi8MD7K1W2xXYsRZq+m+qnsHW96Os3mAKRCEdu3JvyZCF4VoGDGHjqvIy4Dwx8Loe9TpZHLZ7B
Tgv6aB87tMuxh4qMQZzY9imSaGkKHfqA8aFDiMphtxOK9XqXn+MhbSGen3Rh0eJDh7pkKdFrwM0h
SlCgququzLI27PD5wKEo7TTsqPDhO6HnpJQnjtFA2IZ7wRhv1QB5b5xrQq/UeHaJSxtWVvuwISni
AaT9CLRwqPCC//SwDk1YuvUxQ6Pd0zFr8dVieeT0exKHxaKPFmLgpJdoc+P4DaYAzfYRhNWwstqH
ClWbiGD5fk1Zmc6bREOy4FPYT+jFIixkASS1uKfBf7+xh/yE1kJQnhU+RsiJycLcCWHO2/LEXHNS
WZAUGBU+QGinEMVYOU6HZl/n+qfLgq494UODVDcnbrmeuqrdC77Sc9QkQSEufFzQaspuMgDDg3ep
bxLmCsaqoDal8FFBju6zPSw2urTTZZriu30OYiBho+nfb8WRapOkssbBS38DfJQv2ZeQcwdNir8X
njYYdfcjdnob67PesjPdfoet7KXEzuIlVEa471K1zHnTbtD9oUHEIOyHlxfh0SRMtONXzKI2h1pK
vi1hkz4hvUgs49T1oL7inuYPqv488bAw9EFAlh7VKg6sC8nFnDdjrkxQH1j4CKC2z1Z3AGhYKHi3
Jh+7JiwKfRnX7Bi4QUvMFevwOohLVgWhfoSP+mlWCFLg0WKLkdzS+jH7FXTgfLiPhd5MUissSyEx
U55oWL8DUt9/hwjUMclBIUBfMPcdehcPfGBBxa7wIT5pjek6TZkt+OHyoaTnNrAkEL5maysVyBUH
5D+q6DyqM10Cz4QXeNm0bpxzbIYUN239ftkCz4QXdfBYMKNscA8Jud0P2fA4i8CA9vE81z5pu9AS
54K6k+nlhbMo7Af0MTwTAm+mDbFFL7Z38RHDipWIIHcVKnwID7yMwUUa8RPSqX+YKaRxuimo9BK+
OKudQKJgTYyqLoMK0gjBgjNoxWFdb7Di/w4YBr3OKU2vuyKf9NrnsQ2ajAgfuWPsOM3QeLBFKrtc
8FuDWzTo7vBRO+uhxTr0WFmV9CVtjvK0Z4kLKzl80I5sh7RpW+wHmMnHdKr3oJ6j8IVYN2gZDVOH
dUdTZMlzEtZxFD5Qp6vADYgmhf6a+cZUfI/pSFiF5GN0oKPJ6wayFcUmP/eQjwgr+YWPzjnYLEjc
/rNum4/jjzoOe1oJH5oD/xSomEncSxPtiqYW70Rlwq48H5izxGljoHFgi7aEiJcyJxMN74OOs4/K
gdGOG4A3tkXiTA7VotOxirBI8SVXsxrSfCrChsjoEpuHJawZIZhXiLotqTtyfUoQd5L1e7X9CdsK
rwxdVWRQ3uKqcyj6oewyDg8RaY6wBOArrQ6ytItroZpmhtd6Km+BVQwMFS8hRvCZ5vMO69G5qT5s
dBaXdUi3c9Cm+CicPiariEosLjnskiAfNAYZqFLhQ3BKB52Elo/I44s+t4Tfkj4J22sffQODc63j
ckPSUvtxBozobAgNMrzAd3vDinXmSwSROySAiD2yCiqlDjIbYTHjg28yNXFwc3E9ufZk5mcb1pAW
PuqGZc0xQ0zOFtHwXJnfkQqrpH28DYSrMK5oF+RZEp1SOnwGdigsZ/loG5kdpIuvuWVJX7K9y4ct
yFwBv6BXmQ6QFlxUc91k271H/+DjzCGxFRYvXjAOUKeCuxXWbtebRL5SE3ZP+wibXqtOD7XDpXd0
fdEtZs8hAhCFaMxT4Pb+rsNQKe1k2/DVgkIl7bEUYdWjj64Z4EkCu8XrTtMP9fInCnwD+II/aUuX
trumFtgfqvSt5UH9aOEDatY+m5syxvd201nHj3NgneRjabSrdUuv+5ukNB/lL74FNV2Fj6RpYTE3
RgcWtu3HtuI3TRKYVXyBH1NWnd1gUFrQvUiTZ9OG1TK+to9VQx3DUcYWQ7ddjLQPIg7sqvkYGlyb
JY1khZrRJfnS/YlXE1aX+yia5arMHFkk736pvyUaZP46ScLeyT6GhmblNfbw1ZB3PsN++mynMCCU
8EE0poHjU9cO16cy7F+h3PatG/+j/9C1qfFv8gsEQf6+M9aqq00nG5RLdXLRyfogYD0ddIn6SBqc
DqLA20d7dJDPMbLKvoiw3pov5gOsi+HRhEQY9/xX5sbtu4vX9nPYd3uVKdvg7AtZY9QdIq3fpTKO
TzyjgRHpo2mSvZ67EXK6MJG6tPszpILCvtpLhzYGMJk2+CGP+Euqx5etdGEtY1/AZ2mgSawr7Mfs
hs/GuN+1oGHwROHDaGgK/94xXlF5jPJ7XIHoCU2DwGmFj6SBHqXgc3a9SeLqVGVrvhxhxbqPoimd
doo7thUQeCpQoWYk8Fnk6/YMFRdlAnOBogGQUsglz/pL0AHxUTTbmsH1i2LlZL+tm3eqCbtVfRRN
b5JhaweNCb5eL8PWF7DZDVzai8R4WlILJVd0/TnELiB+n7qwzpIv1dNORspqwcr9q6pvXOgee0Ho
aHclK2JZxxhkLipoIn8N+/X+VZFmfZlqrNyQu/p4p4PsaKnwsTOxS9OsPbDuXi2njn3tSdibwgfP
yJlF6P4YvJSRZ9cGPtRJ6Dfzv3NWimbj//vmHc7CjysLu0J97MxOyaYJR1Ow3h4g8A09aheWCn01
nqUq60h2LV6bvNpe6BG939aDh5UePoSGO5u2PW4k9CReZpTRYbAqmB38vc0bnsfpOGLdGOLO+nO5
hl1EvgJPVMN5ujyELdisz7R3l8ytgfvsxd+0rm3VQGUCSMGpuSwu6+vT1PJ9CVzfi8K4jrKGlvgd
y9R8hFzwekYXmYUlFR9GE7lWgADeY/F5Sk9AtVFoWDNehd0gPpCmFA3E8g6J5cVTJT6R0M/2ohGm
J6lJVrziwLu6mVlyp1yYYojwITRNOkdThJK9iOmfme/5GiTURCHa/PfRJiNpukHiCFas/cZsPP2m
XVy9BV3VPoQGI3A6rhkOyWruZTafVtKG5UMfQaMh4F/uCWq8qdJ/YH5yNe4yYc0DH0VTXRWo52tr
wpVQPa9e2jisjedjaPAarxJx7R5AlC2umjv4D4X1JXypnXZuYZNq8clTU1/a8msmwnBh3IfQHBOv
jxoa0AX0+i8d3GhQswe1lrgPoembUaeZxRQAxuw5F/Repi7oJ+Q+ioYJF8Mgh0PSKG3OCfvN4rB+
GPdBNHszu906XE1L9A6q/Y/LKoN6NfxfGJqoqlbZJltBZl6wRbT5gnFzULxwH0UzYHYNYSp8Nh0a
+pIss71Z4K4U+lN6CdJVKgEoKMZ+q9dJ08etVx9CrhA4Wv19P7VQf1+T2OLDj1sq9E28kKDky30g
zcCOQWYrvjljP/csglB7mAYI93E0IFElXZ+RDVSO22jvLrOiQXUZ95E08Qa9iX3McKGK6p0+zGdO
gnQvKfehNLVlSc8Ujp+s4Yox0A92oEFlGffRNFU3KL6l+A2duF2G6jToNexY+3iaTMbNZGGZU7T8
TUJKL8ylELvhpcW+neGQMOJwzOJF4qnhfgcdZx9RM5hmMfCH3goKUwD569iC2uncx9MIoPNL1qIL
CQ6YWe/KIfDAeeFHJ8Re5fC9cutOm1XnLgwUxn2hHJkc0GsySCyHdedlHs5ILmE3qW98HLn/w9mZ
LMmpLN36Xe74YgZEAwzuhMwslbqttraaCSaVJAiCNggggqf/F9v+wa3Q2Udm/gIkGUTn7p+vJTrf
StT4fBXJt4zZDEJCiXskfcIQquGNgd/Yubo387qoRDkZmqJE9htTw6ZmhO8W9jrYhqf8eDYxWnYJ
nNLTbbSInIIJHR4NyZc8+TDVpCtNFuI06EyfYkhqoA63ARdP0Sjdu5lWPMxCmibtmhGmGhjpRawf
srYq/Sy/0T4ifzoefkI2di+O7ZYUcHYTVVm7gXauhEDNtBSWmUkh3F8PpD2cuy8cJ5VHspCnGaFo
v9USCciUf4EP4EUNtNxVFhI1HIId8WGr6EcEhOlVsR/yhZvmmPjeQbQIka1sLhxqzKww12SGU8u2
kWJFOCs9/ZKROlqI0uBLttlyt0ftS68y4qPzp492h4TVVHeW3UX2IpFtclm7iniUh3hNJVHU3jiO
8n59TGMLZwIap5KFdM2cRn0BFROAzaItE1hwiPYtadWEcE1x1Jkc0vM0YMULMxaPk5toG0kI18yJ
bqJ5txhrJZ9l036Jh4N2hQz5GsQvXo3uvEJOw30DU89+tKTiXxaaGXMG70mQKtvNsxdQZIM7Dk0t
JgvxGs8z6aP1/IhV9NpExbejqGjB0W8yN2Ku8j7ByQsjy7H4pWm8URaiNWgWjxzb8FwPKC9byzTW
JWnehWiNaP0aoUMX5cr+5rJ360gKm7OQq+EO5FXusVUfVddcrCmaT4eKh4+0t5bB9gErvsp7vLUD
GCuzqow9bUaHVE0iYIUKsxfUnE1za0UGOcCc1j+Pct7Tt1Zy1yDq1/6Rb60pIeCprmJOP9GGJIgT
i7XuVnbmKWz+rJFHObXUKRJcVLN50ZGWOGEi0afPVc3T0ug/ts6cO/7vteEsJGzEli1j6pBNhdiU
uquP0xJQ5qMrK5vX/lrPRTuWsI7e9F1TzdrQDqBQ5kbDvYrtyYL8MHihZuLPK5fQbikhf+MNEwy9
UftNj+w2FROcvaLqO+krh/RNPMgFfrb4yjFMFNn7DNr1tAdnT+cmHMwV2zh28rbLn0PnuIA/bE68
IocMjuuPZUk9FtWwxd95871ujgfaawfBZGw2lswC4xEZ+KDKquSTpcVnIYhjJOTyTIRHKzgPsdhc
4aFNi61DFMe6dBPbgrtmkvuy6v0VNpDERweLVe95V/cMF6sRJW+gdpZd1zpjtFg4JHLg+bTzdZP7
ba/3V/M0f9niuiW+eXCRjeyWzJHHDBzy18U0v4hyT0uShEgOXLEPw7Wrf8KjEI7OnYMxMyjHmDYH
QyrHVD2HlS5efDZwPn/fNbQjNERyKmmnLoP/7Y3L9gISAD60NA12+Dg9Xe0QWmlGflKvg/yWjh/9
QlMGyEIcB7WDTtYFUIsuySDxV2xwM0iWD6TFHgI5U8yKdGjOg8goiAiOxavdLzPtQAidtdAJr8QA
f5SbqOp7eZh3/ZHRLuAhjVOsc1vNEqM9d/kdKrR3YvW0bTs01bJZfEAFBTvrwW/MHxdL5Niy34Cc
LU+d9rglR+ZjVXyrRhKrC5PVp1NPKxu5tcMMqVvx0vfqTdz1X0jzI0RxFt4tVQXF9VtrXwjxztTE
Vw7PxglNQ0Ou+ke40XYvWdJtb/tN0mCcLIRx9lmvHSRs8Qm3BS6G06UeCuKLB6ejFEyzRnGsxmYt
RcpLS8w7hzxOU41zJkZ8xbWRZdvbS7X/pH1E9nR+DEXa9vHZRVCNL2P+mJDMOXkWwjhzEUemOPua
5Pg4qeZaM+L9ODTNimGVDj9yrJR90NdukWW6kqxQ8dLBmVjH61J7g+W9Jq9t3JVLSiy2hUhOKuFY
jEDnhBu393U2wafZDYZ2Aw6xnMYsc91ajIhWaTm7qfQNLcAONW22eoCkTX1+RfU8S9/IhHbZC6kc
+L+jdzg6o5Dk3s/vGuLWETI5PcSj17qp7K3g+tR2jcpuPoh39pDJKfq6ATuDReiirrnL9i4uhaP5
EvIsJHPadImrMVcrkLvxHgqsz31jaCniEM6BZJWMncrsDU3mGBV5iRZicidJnm4fXTS1kOvFmGTt
/BydrndoRqVlpEJrLN1wiQijXqHE0Jd6lwB2aRpCWUjlDNKvsj2TuKNJh7JT63aR+0ozOclCKMeO
YlrTA/cP0/vmLwnnh+tY7TvtdhPK2xTa9ToFH3YTAzMvV8sRlsIrhHYtC+kcUw2I7uS43gQEOrPC
XbqVWBMK+Zx9N5GZ7RmF7eILpO9/rlAdJB1iIZ2TGyHgB4BHs/GNLMZr7WjKbFlI5wx9hHL7eYzB
BtrgDoUHYzXRmk+ykM8pap1MS4VtUNpXSfKR02i8LMRzYschcKNyi3aLT3Oa3qqMGMmEeM4ieMey
dVhvMmWf8tE6OGtY0jYlQ0Bn6eYRUjTRejt8Xa7F+zpXJMRPhnzOUol8btIG5TeEYWVr+1ejzmmd
8jIkdIqoM4mJMPmmSfjXbsz4ZWN2J53AMqR01iRtF2heWpBW1W2vjmeOCdKqkSGmo6P5YIfAi1vZ
wrDgF6fJuMoQ0TnkzJpRC0w//it382WZPlHWuQyFbqJutDACxoNXMSeXptEd3Jgakh0zl78BOgri
I0ONViJAc8+q8avbqVMkOCUnizgjO6UaGlZ9MOn+zrQ/aCMS3FizdkxXNDWijpUlzbUf06Jco8SS
LpYyhHQ0Zt6uR7z3sshnRd69mz0t2yJDSMfsdd8eZwOKnt/GaiyHytGmdcjotGmdJjAyxRGWuLnc
6+Wippx2c5AhpqNdh+3/fO0kuU7sjaNdXFExfXqPyvrYTe441lsf9Y9xHD0Xh6IRczIkdfZ2bXTe
ILFV9OlN+Xeuz4nzIwgeEzW72LX9etum1zpp7rXpiE9On44Hz2fU13OcM1G2QreI3cNaJSVOkGA1
dmrskQGI7C0bAdvuzf1YOVJZWYa8Ts/HfV80Xjt3D6P6yxKXeUjqiCNd0wXWTwg9Pnr2d5o8kLaP
kNNxx6LmtNbrrZDoxq/Sa+cLUognQ07HFt3s2YJZFx/PdY57gqIlAGRI6ky4u/viHIyImRLZrVJE
xL0j5HSmvWmLrsL32+KlPBqoQCe0BhcZ6t400bTV/YSbdb2vb5KueTEb95n2FYNluPZmYrw+c4fT
6z43ZcVoN7IQ0qmt4nWyYThWWT3kVfKhhacXbRWGmE5T5Zs++vPZ2Oiy4q2OaHdUGUrfqHgSi0gQ
SbOUvShU9nfU5e9IIx0iOseyZZZp5BcAPr4eVzizDUyRsocy1L8Zu2NUTYdpvUfbfTP2H3HJod2b
QkJnN2wbE45HN537ULHjbhf1L9qIyKcbtWe63vL8DGFqd43tfIcS1YX26OBMnOZsFVHcrTedvIOt
5wezaNo2HSI6LayrY7edCbMmuTNz9nw2NHUkGSI6q83kURuMx9wmb+vZvc42mnORDBGdNlEQQMhx
sRn349XUyvi+RsmURJrKkNLZ16jvoyHSj/AY2O45FHHKum0U7TAIQR3spGMxrLG9mf2l4st7mIKR
eDxIYT+dfzmMb8FiIEtkYlBLtYZa5+gQc5CmYIjrqH1TvsgPe1va6rNsPMyrpw+0RwdVDtHpvfcS
L74sXVno5Q6pBuJbB2syWxM4i5lphZx8fGPCP89XGnEFbemnww1f9m5MF2QWjLG/ksp/YV1MW5Qh
riP6qqgzgQHx5v0W9ZBvpul/oQzz9KXzOZviDcqd8EIpyi1K4OFEq6LLUAqnOg2N9ZlJzBd9h0Pn
Lo5ppiUyJHW4z1RkGI4xx/lrafgbXdFSqzKkcTIcM1PcYajjSZUcHVbZRNPJkyGN47xQ+zzhcg3x
K/0yKXR3OSz+AGnRhDzOVljvF4NsiCmgOXTMrr6gQYz48GBFxlvNwIthwHPbArNfLlHV0C47IZGj
/FzvMdy6bx62H+WOT1s2thppu2uojSP2pEMjNj7nvokLxBdKPRLD9JDKycekT43F0kEz8m3Trzei
ibkMoZw9Y+tsYkyU2fD72Cd/R76ricOdPl3wbQVVKgjj21tuurIbjmdrNNFSiSGSA2fCDcK3uDog
ZC/ihyRj3V9ZZ1VEu2GGSjnZXIHi0zhxDn/YCz9dhfk89LSZEqI5fGnzpRO4v7I6fc6S4TOPM9qL
h1iOTZM2M76wt9gc6M8uLvFBoy5kSOZM1ky2zVL1k+tpfbkt3fjSRzTtFhmyOaDAZ9FuGHA5sb/g
kvKlU4p2Dod0TtoIPdYSdbd1hFqOsL17o5eMmHwJ8Zx9bQsWj/iWljWfuBmeLXNMixdCOMekS7ql
JsG3HI8X65FUZaFGmvSRDPEc6ywEiM/ssDjkBa1ut2YkHvQhngMj7k0WXgw/xrF6vUuYT2c17BRJ
Z09I6HQaPUNLhAkuTHG3Ov0qz4nX4xDSqaNJDarFoyfX3WJpypZovytDSCcX2Jz0KvsfI2+Sy776
DoqwMS34CyVzhBhsA+Eg7OHH9D7r7d+6G2n7bIjpqB6CxnGO9FEbpfWvmuUJ3NtV80D6lqFuDmu3
gqtt3W4V9/ejhD1utFPziyGs06HbkhWFH35YMSxlO4qkbCOacBOqbE+Pts7xWLIRIHVxFA00A/in
YXCOOOjBuVmkBsVq60/7G3Hdihl+TnNFq//KkNvpWYf2EndutDxhtzlpm8epy6O/aV80KITkLNG+
KEAje5denU6TC85n4i0/pHcmoFcwnMPD+ZD6S6acKaFTQKwp/Ibv7HLY48ZvN2yLU9lX6Rvj42ek
YQkBHguv9maGsfRtPCX3+tpPrxhaW0jIrAwxHr4mOm5qt92GNb0Hgfq2U+w77cWDQDPt89yipwx9
+P1YigLyBP1IK6mGHE8ySOR4O4zJyrLlPnfyR848sdQcYjw+6pa13dBu3U47JJKqr/VUDbQTKOR4
6nGbbQ+1ypsf1/mqVgHBuUbc0QY8ebqxTHHCAaBC/uyw9rhwXT9DCfdPpebzq/3edSJDlqcw05GM
LVryK0i+gF5k+fGzgylW/+EQhdxoefAQ6zkiWGbbpgbBHfv67tD8+xqxljbXQ6pHNwfCzQKzRuiH
hcM1yNEybyHQkyYJCkYcD3bFfWdeTopWGg5RniM9kma1aHGEz+Kd16+sJ5YyQpLHLbmqa4k3nrvk
JqPuhYdoEmkWhiTPkgydFj1eOsEO3kzybpA0HTcZojwchvXVqnHmj+ub8WxyYp52zw8xnmRq9ibh
dgMEJ1+mNS930dGiqpDkkaIfve28etzs5kvg51m5FREJ4JYhzCPzqYpUukHdw1TKlq6PLL+vlqMX
pJSeCImeOa8gyKTQ0ZwXzY+2gfx5fdCuEyJketDRjGFfWyTaL+p5QlrkImR56ug4lm5TJ+J5F4mj
bGtF2ruxqT3dXsfWOJXmS/PI63kr8yOPL8fASSeaCEmefDWqa5oKJxq0upDycDaGNjCSejEnfkn+
9PVX5eUCzQJATm/540x87eAu65Imgvxoe9yWoS4uqh/fqBEJScpOIkKaZ0SUk42F90i5obizy727
KA03c9rTg9MyyQ9VjDnyYiaWl32aryut9xjdr09HOoJX9bAIZCEt2usEKDXHSMejCGmeqZ6rhpuz
Lmqyq+dv3UyjgEUI8+xgExob4cnDsDxzWl5mT7sc4/8+HQ6rIO/MKwy0TRE5gO0cN9rsC1EekUYR
MFo8ee6rMgcmdEQ/SZMjhHm2qFpa3aJQ14E2HHl6FztSwC1ClKdtMtwALQZ6TKdXk1gf+4Zmfi1C
3Z1tZKmGBN2JW09Xs0jyjA5trGKRR66fMdDrepR9kd9v+Uy6LohQesckHr7uybKgiLYjhpfV+7Rn
tISPCGEeuaYwGD8/o7LZBTXj6zySTnXxG84Tbbaf0nO9SAgg8pcNG2gDEgI9cm6hD7GY5ZamYwnT
G5jU0XoNRQj0FMmklIIe8I11QznixZeZ5owoQqLHrN0BaUyMdNPyuzr7oStJHI8gjDSFjLsDLfUo
ornSbPl1KmiLPOR5ZIfOqQr6XzeWV6WLMdoJbZ8OZXf6PTZtOmK9LGJ7UezdXVZM70k7Uwj0pGPV
LImK/S065Pciap/XPCJVz0TI83SHgMACRz1nxyrnU3wnBlpaV4RAT1MrVWh11hT79srW4mL776Tx
CHmeKY3bsa3r47YNsv2BqaIflaNxhiIEevr9YL5Ac8k/5207qTvBSPl5EfI8q8x0O9a44omkuHCf
3sczrdNQhJI79Xx2w5xVeJeY23kMMEm7QoaSO7to2W4FviKqImUmp+vW05xERcjzJKNliUG0e8OV
5sW6oXK776S0iAh5nr3mOZTmUWVJXHu/bO19bWn3jxDnqfquaIsGm15Uiwu3Y1nNNBFLEcI8Udaq
dmTquKlBvJyL5IPIF1JCUYQkT78rFEFGbKjr+LLoJap8nBRFi5Dk2fsmTey57SWpA1YnLuT5EWI8
1Vantev+9yQ/p56imf+IUHdnEBGUgGcsl7ZdLm3/rsK3JG1NoZnVAIdgpwssFwDy52mLsaHFLiHD
U6guZpPEvoQny01CIZ54HQsRnupwSwH7dZQkEbsUmbwWG/Wlg1ixqda+iWLMjg0aHrsZS/InTJ9G
GDvHG6saL30kPyXOrJF4ywsBnqnfUr4ZzI0zKuI1rFiosy6IERO1yzrhGIxViEu3VaWcaHePEN8Z
tZ2jdMGsK47x6vyCLkPiKR6yOwtj68jO43Cff54Rsysy2iUv9LKKN+3R8YYv2LlP2QaiE+gbaRGG
3I7LVK+K/XwylvcZI1J3/5DZ6dC96Q+HT3j2v3RRaVqakqz4DdlRba+lZv42ds3CrzFP0nd73jpP
2z5CcGedvYPtbOShOWI+sXV/MWY0eFaEzlYH2+S2adTBeVffJYP4oCZaH50IuZ1GGBiznbhlikcj
W3ZH3ppCZGeo7TiZOfUwYWGfYI/6zjQLbaxDXkcNQx1vLdaMPT6dMQZ5NYa4TsNqseNaDaebrHku
mfo7jRdaEjXEdTTct+MGtrY3KWf/WKOBlr3uol7mpIKJCIkdnyUi8QP2KIejAP70JTX3FgI7aLFM
4I2B5X5eyUS83MhXkJDWcar10DvAl2w8OtlxBaHeq0NYZ1FF7PmAJ7voRQeXXzfTNHpESOoMvV4H
EJ72nwRIA3nZSRDzFCGpA4FMdPVXGGkcBkAtnzEEjKQtO8R00EErMz+DUN6R3tw6AAE1rSFBhJhO
Y9OilXCovHksxSF5m6w0qlCElE67wJvMKWVvqa7cNasHo661GVuaJIEIQR2ArWNi83251Qv7zqZf
sklpF4aQ00nVrEfsJGdD+FienW/kgyyEdKzpNy/PvOEg7POqMG+qOX4kTZIQ0THdvm55gy0kqffl
ApWJe/T3d7RNO0R0sDNlnfNnTAA3iPN2NjHqDAzuqjNLd1j+4tErG/6JkThCMNqQBBUNN9ti6Ptz
cm9TfOVyRR+ZaGjGriJU1hmKzPfLmS076yVnLiRpaN0OyHg8vb83vN+UsxiTYv20zPoOGjC0IQnB
nETbeNhOILyCaOVZeyAfByGXM/hO5+qfDDCQnzO8iweakKIIoZwkGkTdZnjrjP2EjNa9K4ixf6iu
AyWg/81YnGHHeWmllqZ+Q3Jyncp0QoAut04/6KPqf5hjFgfxQ7KnU0RFuqtjjiFZU/3QwqAXtB8t
ixMyOfuw9tvaLx5A2xf0Q18072nbSCitY/tqTnGarY/TMIzvRsjlfYcs7J/6vc668+9EjgiJnLWp
GdROBlRO1hwuTBob4pc016x9hiLpyC55MmPSk7aWkMvp4rWAoS9+y5w1POVLqG/f0x6dP/2yGi9Z
D92KTKguHpJY2LIbDe3ThmBO26DzIU7P10Y2w8fHnd6JMVTI5ri6zw+3zR5SE+ySevHMTxFtrodw
zjSI/YDdAKyBC3fly3wnmz9RXPw/z5kQzpnioytgPoziUjM9RG36Pj2qP0yRf5mOIZzDWgV1cA3j
zZ1n7cctRvvaR7OJZL1ji3U/lVoZze9NhLTOGmtX7Ysfb/XcDuW646Paqf1Gm4/BKTr3LTc9TDtu
sq3YZxCMLwY78Y+0hwdpH4+Tv9jMgE+br88Eiy9ZS2tQ4iGp44zlnVp6f1v69lVqBDzwaI3ePAR1
onlwx+oUwmNj3Nsint8zfUwkrVkeAjt2rVRhW1CL55V8R12ZHaQaLQ+BnRTQVYSA/riths13yIrZ
F2yQtBOJ/0bsjBGEvd1gH/tB9+WWxP4O8tUVKSHGQwGebU6BKHfJcssVvzeVubKoIZX5eCjBo/O4
dZNlSBBWVTlv4ioz2jHBQ2IHgG8DdSmHICVOXgBsrcsY5WbStshDj6xtq7cDxk3LrYmaV8rBQ1IP
Pa3KzENm5zDrPq4rHt5agdqC16Xe+N+URc9DakfKoxvjFaMimLmxfXzmaEwXD6kddfjRFcm23AYd
IRDi99FE/JQhtRM1wBZZhwE5AQfIEr9b0p0kk8BDbKcxmWeb5euNO/tJzDC1qt7TRjpgBVIoyCHc
xEi3fXEV9mekGSkjxkNsJ7FzurQGw5EN4lO2LOUEa8Y/nJz/+VDmIbdTd61GGyWeref1gq6T8gQ6
aQOSPr1cSbTwuv587ci/PZr5Oi20WgAsip8++ahWMcG5D0Odiuv50k7QQmT4gD59tIGlQS/OVEei
smsKPSw1D6TEIw+xHdPrLEmbFTCJbf+ydXat04b46OAea6JjGZXBo/0Igbq9usWCZr3AQ26nSVYp
vJswQRD4oH+6bHoShgAfl6dDLfmyNcUO+moqXsg8vZtx0pBmXqjDI1qxWD8AY6ripIVgX/ZReVol
gP8G7uxI0GB/Wm47otiiHq8KmU3aawdxZpZtYsMlBMXxXd1MnrzcW5oSBbSJn471cWzrECV46/NI
P6c1FbGE9OzTR2/zkqZyPOMcD3t61Pta+YU2HsFa3OdhnMDQ4UTvYJ9+2sUSe2Gg1vf0pdluliiJ
e5wwqF/0BZT1FtoBE2I7UwZlYq4bfMT8U8zWl8zQWmxgnvn0neOx2OO+rrHIi/Fd3LdvBY2t4SG1
A1ZALJE/EJll4oJqaFk0v0if8Ddqp7B8znluYBheXI/YXLrB39EefZ5oj9/eq6Fe/t//Sf4vx0Vp
aOPMoIkpuhlULmxBo4Z5SO3EImIV1jkuTc6+4Lt579Oelt7lIbczK9nHuir+ORX3qXrwbn5PG5Bg
IZpBb+My462zUXX3xsOdfdS1IKUzeEjubJjSnbDVclO6Kpe4edPVjna/CdEd4blyfSsxSdo2LdfB
fkNUQxuUkN3xCg0pw3n33bZlKpdeFhc9FTToiIf8ziJ9fWxs4V/ycWrLqkn3SzI0NGiFhwxPBKWF
pJk2/qUrOgCirN9LYSQtMAgxniVfZbc1K//SLs18sWL/HDf9I2kmhiCPNlE9qW7mX0bvkeadjuKS
Ht1Gi8VCPR4Nry+JckP0NRIDVKbBo5bTNNPEj3koyTOOk4WGfx99zYdElia2HOIlmhjZhFCPPGZY
eabSPx6rnO+h4jZ9XPraEid7cGAWTZaoZdhhiRnDU4ytqoVWe0QzIeAh3NPXGp0lxvrvJ0BUDmLZ
y2GB9RRpzoR8j9KbysD0NF/VOtesjNsFEjrw8l1IqV4eUj4w/baa10X/6Dc/3AqfoZO5zWlTMgR9
mOu2wgk9fRWARJ7PkdrfV5kmTvgQ9snneepMH09fx7r7OLMte3St58QDKQR+Frg/aGik9I+5nGvU
NjbMmkbMB+0GEPI+vjVc8RiP34uuK7X1v7KZKKrBfyN+onlr19q139jkt+d1m0MXUwlafBIyP8Pe
FX2nl/qbraW9+MSI0i+spsUoIfaz5+kimcEuFvPuI4Sp5+sweVqSmofgTyzXruCiMZ+Zy3mJZvW5
nGJDy+GF7A+2KxdBsHX+zOZRXNpov9MsppVjeUj/eHkkiajZ/Fmj0HbZeOcve9vS9oAQ/RmaVUVH
tPvP6Sav067bi982SdvAQvpnssekYtann6Wtrx1MGCGN1tKaiXjI/zQFfK7ApaSfJ5P9SHP2cz5m
WsASAkBISCSpnYGADvW+XepF23LzOPpI23oIAUkTrwiWl+GbimANcZ82+vgrzoeJ1lfPQxIo6/nq
hS+SL3IQ6DaY9PZuz+KBODbBgWqitC+w6Q7fwKqzC2Iuf4FiBXGuh0DQxmqGkmY9fIuL4vU2eH43
u72jZd9CJqjo50ikbrVf/RZvUOhrl2s9zbQbewgEISz3UGhuu2/QpVsuK+90aY2jGS7yEApCZVN0
7Z7232qRWnTs9NvbvGIR7ZuGXJByeorjapq+QtKWl8nuxuuUQsmDNN9DNCge+njRBy++rq3JL7B3
HJA02wbiRw0yRHOmlqw4n24gwVhWsNK4QfMg/cPTz0TC70V9HppuwU4EhEaVHl+UmOr0p15y8TKf
9ZLe2uNInnkTKfWu4lP/p8Zf+S8/GESseDS+gRurL3zXfXbLs8SNYFl8Z5qXojmcYheFughJ65WH
EBE32RxtnlXf2Rr77BIXun8+QDxH/mH4/iWVHpJE9V7UQ2RW89hE+/0EXcLSJjS/YB6yRBrqrlGf
2OJ7v1lxYdkw3q2No1XmeYgT5UO7mH1l+ael+ifmacUlnwStPZOHRNEOVHpOiiL/vm8TL0fWDGXd
E0PNECrabJHpCnoIn+qhlrdkwiEwd9Xb/76Y/2Hu/sOKCMGiPoeB1MSr6Hs+7WL+mUTbONzv3dbt
zfNsz45mvBZHV+9/xQby7K9sont2WS0MO+4a5YbqKBVgwajUWbvzN6nlUf1DuqTb65dRAZLcR7oe
Py+qnqeXaKqph1dFfNTalMxIsd3BgQzz6KJYrAtV6lyo5ON//2f/NleDjaSdKwvxWb1/T5yRzzqf
mUu8LzQVI3QIPE3NMRvnq+4P/5351aFvsUqetZupPtDePdg1ikPotFLSfZepjEuWFuyCaIjGTfGQ
bKpQ944UGvA/pbtmpW5wJ29SRtOl4yHLZFpX9NvWRl+Zb+F2ltj0Pk8OYl0sFBmK26pI1qXbv8d1
yq5ctMN122mWjFD2fPpRlVus0HOUfOqkE2jeW/d7C99sWgQdIk35mnfdGm/i+9CvI6RzR38ddv+N
NGNCqGlsebz7ORn/zqe1jS+JQM7uPj5s6mn3oRBtkgXSxawX8oHbHpLFe64SdhkWn9NCrpBvWo84
61M3Fw8xrqN3cRT15d7WxOAiRJrQwpzUmuPpOka6bmaZubrdpn/4sv+snP+wiYYiRPCWYF3a1PkD
TOFaUULl6BDvVWWG7It0DJ1A2GGrROE6A9H7j2MmVz1ckKzpum88b8z4jDYJgrs8rxYhwcmpxzWZ
b3De/oFsM2l+QZ3x6dJo9FLEE0w0H5sN0igZ6JAUvUikCIqFABRufBUiM8cfslV8EtLoi2Xdn25g
//kcYCEAVeWicfHk+cPUseVZOq/+uh0VadaykIEyfI4n6479ATeArzLFS/cpUV6DhQhU75ZpP5Bw
f5iH6eXmOltWnngIsJCAEqvuFmT294emqvJSx9hI8y3Vf1gR/zbo7Ol0mV22tpGI94fo6GEIKMeP
wkHMljLN4bH99OEjbu5wP1rx6pMcX3ViQyuIaGhaZSzkoJgAeNZLqf+2szPjpXZmry41q/1X2tsH
i5RNSR8ZJ4uHTuv1krohv6xD/4fr3L+Me8hCbUZYmx1Lf7VpdnxEz3wLPQ9LSy6xkIeKjimB/qHq
rz0/9OUo6s6UaVJlj6SRCZkouy0p1O16vHyUPZ+mbXzTInlA4kdYSEWtCwMx2879NYGixaPvWmBo
9fqT9ubi6Yw8krVpjwgPl2Nk7zKv7UvuOE0PmoVwVN4DUPTDjnEx87Xqqmd8dLSdN2Sjhnzi+Z5v
/XWP2ovKl1+Q1vpOG5NglSZR2rUiPYqHfcrYiznZ67JanP3DdeQfudDfj1yoGz8d8ryecN+e+uz7
KDQXn2rbDIxdeBxl83DJtzma7obtUPym9tHl0WWE88ngyl0nCdS0UWKHK9vFrJNFKhOe4Wv23PUH
k7R4k4WQFQ40fkBGtr+qxpRcHM+PqiKd8iyErLTMNq/ipLsWypvxvjeHe9uaNY6upA8XKiSNfNZT
gpjvOtSZvnOtFp8cLjR/+HD/skOFsFWy7POoqqG71jMfLlsFBj+dOHFozizM/wdMTMsAcVPWdFfd
m+RyMP62YwdtPofEFco6IzDTvrtCy/KwZcGrt1LBIJS2EkPoqu8kqyCs2F23NVO/uLeiKWMEIP/9
m/6TLPgPyyWUTGqTAeq1/8PZmTXHjSNb+BcxAhtJ8JWsKkle5L0k+QXhXgYkuIA7SP76e9RPLdhu
3cDLxMREDESjsCQyvzwnkvo6ikPG5uyoJulbbIZx/XYsWWaLgZa7gKZ1uTSf5NZt6f8gR6CX6iTK
aWtjvBPH5ugL+L4d8wm1kaF83/bwbPuzbrtVhi4+79Qgsy6XTRvxbZpRYv/oslJl55RtTSCdwn2Y
S1BKS+Na+e3o07nY0NH3pdNKBuH26BB6uQJbyVeG56++0vn4Xzeg/NpXIuyW8Ykud/TZAIGd8arU
gFyio069x5XJX+MCfvOM4T7YtTeT3SaW1n+SqI6yi1ZjK4odLGr7iDaCw74Z4raRf+mm5fPnTCvG
bvgaN6K57eI90LCK+xDY7KpZQ7pj+OFmpOqmFlbsKRFBGVLuc2CMEU6gHTb8aNUki2Ri8sSHMJVR
XBYvf3y1k0Sij334sZBuyTP4XOZ7GaYFyn0Jp2zeUhFj7V7TsmrzTMqtoNWreerfHMs/8WASHjZ1
By8VXqm17Is4ilH5nAgQhdcSQxKz8IsjyMfCprJN3LDF4MFKqvqbKrHpcpv0VZzcKOVofTvWrc3O
01yT7MakwuxhjzRf7KmFA80yNlpfXRm/aZq1PxO4XrxyW/46wc99aMwmYk9qU0bf5Mp7+9ESafev
FVxCj7dAf0X6rt9HElZ64T5GxhL4Acyun692pHDpEhB3jPJIiD5spnyUTKay5GU6R9+EisfHdhf2
tJtSvEriP5/iv1gCPkymia4y0c32pHa3luraCqE+pKnosV2qsmPz1yrNYv5+BwKCyCZWCy365UBB
JsfLFwsF+E8q6iJ2mla3R8Z6fYtq7krM2ZoBzmt3y5pm4q9ty1b6p4Nm3ZynSorHqWZlpHN+JCW/
zGRv+7VQraHiJkHmRhx5ug5ZfL8Qbav2rtR1RnDhNUo2d7Y90mrIZ9NBI+DEOWxIbhyr4+NtiuZK
0+SdmMf9hihcsSdb03h40x8Lwmm+d9kxFgeBMJ/NdVm32ubrvMXoCYTGhYIMbFjs4FN0CTdZJMcl
vR3/JB/Dehu4T8/pcbRd5JrqO0r8H227PGJxhB3CPjwn5mmMiMqSbxbzeDseMb+RfRJEcXKfnduN
MXGpI3OFb8GdhNM1vDpkGNLCfXTODVzAAndfrnJp5zyJiD01eg2LHXxyDrlhqGupobrqSj/sRztc
+ioJ83zlvqMd3jbbusUz+dZkMGXFM76HqkP59b/Dy9/cHj43Z02cuDHuULTV/O2uq79rzaawbI9P
zSUHmsenSsnvZLDPDk7/G2ngfe0Dc8l2mN6WdfYdzUdTLpAwxd2zn8PmxHuLOKDEUhsXX0kbp+zv
Zrazuh7rFOblwH1kbt5QsuF0ia9dKsVJ9vXHZi+nV2613/2gz//7vx5SWNiTsF0svw3yaO7kroeb
0tWXsJnxkoOSSWgYjEx+Q5iX5exYdxhUx2nYYfgTMMcQPo47l9+yZb+nfXpXLnFY6s7H5VC9rMQs
ancd2qN6l1nV3EQwYg9cMP7TIUEqYs1Gcm0JCuDCdGsx28BP93G5VdOyEWnsrtZ2+5tZx38tZJFh
b3ofl4PrykbqY3fXTTYin47mKPT4GqD0HDz/ImbwcbnBQhYKkeJ2ZQdLutyouW6rPGncrL5kYB3i
sNyBT85luytlz7i7oitzzdNJjXDVaZ+ClrxPzlUJkXIZxHYlw0HOHVHt/6MI8ZsQ1CfnVJsNEUTg
t+tEjz15y/cZ6o96R1iYi0X16yndWOwewv4l3uaFIBqKBs6l31W56xxS/OjG6wJpV+6zdMMuyrUC
Q/HddclnNzddMeLED/tyL2Mo+iXpAEZv176jOj/G9nNaH2HlMV9TS8mko2k38u9yHeW5WtfmruTj
Epa79ik6OTiRzIsj31u13vfy0MVSZdegWfEhugo2saJfibv21A6nKG5BjhPkasNGT1/eI2J3ahN2
zK4V6d8MUMTF3/oUNvTzbvjXFaW42uGY3WTXeev6c8bZ96HpwkAn7hN0dZnKqu4x+PM6nIh4I5Im
rMrh43OunOamAmBzraf4TSaWOGeDDFOR4r6y1rS5tEwjuVzhTVfBNxIWbGTbwha5D8/RcUrTaLHr
ddYNOVV8bO6WqWJhIYfvfufqKG5IUq1X2nTIb9R4lMWtDKuL+WCc67cystChxCVyHMXUxp93o8PE
pLlPxQk7WVGLdLoSMSxvK5OSr43kLOzTfS5uGxUDNVjLK+j8dyNhSMHukocF1z4WF2uJ8smxpFce
NX1eEVCueh/+CNqhPhVHYabbwdtxuq5k7E77ihCPtlngtHi5NuBQTVeid+Z7tSXfWeL2EydbmDwI
96E4mdSSoaMgvoKqkdVJbgRG1yiUZWFn1z9FrX+dXZQCNVrxYrqm6AospFLmxJT7Ejbt7OXBSNZl
yESixyup9296TPrCCFykYYPTl4PDx0bu7dCOVz2xA2tlM+/5sgyvlCl+8+zwyTSnD+JUScZrl3Xx
aVT9fj5GHeY2zH0yTbqK8aaJxyvfFn1ZnZ0+QfyoDoKuuU+mja4DlsC68VrWc9zks9B7VCCbZb4F
zbwPp0014ftWjcj+W5nmal2+IEMadrL7aNoU7xDRzfh87bnjp64F2UPS+THsw72dqhKSEiKwZAyd
13wzXf0s1R6W7fGxNDdJ3axDwq9VvNtijZ5JySgNk8rgPpRmNbE2hlLvtTdi0G/R1QE1+Jj3fRu2
nXwubTAN1dFA+6uFLv7t2g/9mYvACMmn0rqmV5O2GBw9ZPYOBBxOeKOOsL3qe+OB2dLb8Hy6b5rE
/4TTY61p0LwwHzdrhtT2Aoz+Fe48U57F1Wc3xGFar8zHzbAxW77AtOJ6dPxHl1QfDhr2xmA+bLbb
UYxjN9GrdLv5MGW6OndShAkvMJ82W4RcskQocq1UZXPCxi2fUxKUlGU+bUb5cbRLV9Jr5Or6e380
sjAVyJOglwDzebNK17NIRkauS5uZM5yrP+IYW155u/86RwAc+uWtVEmobrElxuBrzD93aSfobceq
pCymFTqN55CDjPncWWq2hJfbxp6wYx8yt8Evad+DYiXmU2cSXMqmF0yP4wq9dXwwOd3NGjj5Xmqp
clm0oODJnhieYUc9V7kg7degWfGRs36vI7bwgT25Pbkzol5z5eo/w8Z+LiX+K06CW3VaSlV3170D
8sRXg+aKwEIBguiXg0MeJjnmPjquk2UWvQmHOddzR19Zkr8OZZjPm/U95LshvEmumrnuxgzbJ7ur
8hI2L/6VOo7r1FpxXJP1YLeIBQ4Y+nRhWinM581sW7skHubjCgf442Pds/jtujcsLCeATs6X857F
Ud2naXdczUinG/D25tQCYvgSNjVe9DvADkztsIi8Tis2EsmQYZa16oIyncynzmYN7w/XkOPKVwiQ
L4LclP0Y1tLMfGasHw0wHZQ7ryrT9Exd0pwVWsvDPt3HxuQG1RFmI3vd9nh+b6rhkaA/OCgYYD4z
5lq37lFPt+v+rJlgxfKp0mPgh3v7tB4zimdYJZ+2HR68/UQJZPbD8uLMV+giUEmQ0VLLpyqhH3aJ
nMAxzWGaoVAWernSh2FXUvMofUrX5DzP9McxJoGT8nzs/OtkFHO5irIi+rol6omMzbs6dPv7qNgC
dBHObECYCECNAhZ7nwjXgWGAr9KlWzss44bBDbDFnHfyK1ogH4K2vk92pbQlcrAzBCDz1J55F3bY
+kjXMg0JNEBi/uTS6kOyMnQo1J+DvtgnuoapgpBbnfAn5ZKTyLqP8RBWTGY+yyVjCEN2C75aZO5E
5uzKMXzYV3sbkjZHkpI2Y09bpD+Ysr+jYQa8zKezttQ2FTBIIEKMfRt4dNutWdgJ5bNZdTRLhSlh
TxADuJE4oHppg17+zCezlsaZunOaP1U1+7DbqMsjCFOEhW4+mAVerW/betieDEs+ztAMLTh59YB6
zpX/XFuDgvzLU8T1ZlvLQbRPsPLo6O28iLm7JD2PyycDRfLog8kMfa0n5Dlo+9Uf81JHXWQhhpiV
41M3QBr3DJHYxpqcIeCtbjbVRJnJj6MU0buI6m2+yUhiTVDhFj2TL/+dWik9NcM+Pm09VL0a/g6c
cNjQPpKVmH6MCZJsT6hcPYpevh9T+VfQPvNpLA1dykpsEkMfIFlSdYW8clBFifkgluK9W5VM+yeX
uE9xw77r5QgLfH0YaSKRFj3aop6mI/mcyqbKHe/Dbj2fScrmkptB7P0Tx2ZgSCKVdnwMm2zvQrUj
+nxqpHue2lFeqsF8NnsZdvT4RBI628msoG/2JCv3yMr1tszChGrYzzzSJmg8tvZpyca7YUu+BkcY
P9FI6AZLKeIM8CX2e8XtO1gdhV0gPovUTBBFaBjPHgdAMj/KqgcJN1jRhUmBMh9Hmij8xUZbmydw
K7fJKj+kTRV4Hvs40uJSSETA8PRJsbHKZWlvlhgn/n8vwn9KRr84I30iCSmdqqIQNHsEk3iILl+Z
hux8MRu4UdqTHFXXvjngwEXfWzjzQu5aTWN6OWgn9ttN1Y6+T1jkZlA1sKtwQ0HmAZgjcMvdupt6
hBLI/dQRnbyt0DAXP3Tl2ke3m4XJ5Ss79DeZGF8mrMsWPkVpB4mgrBf97WhpXF1EmSS2IGxwr6mE
/AZVZz79ZLMRnbRlTB5hrdTPH6jQar2Z7DRD/zWV+/Sd1GSY3qK/CZUbWLeP21JsgGC690BIkzBv
E+YLi+Gtpvtxz7ZH2Kfw+J2ZVTs8DGbvs7CknC8tNsT60M8/Eo6N3v5Yygon9YpG2f9ebr/JUfio
VLKOzYaCyPRo+67BY7mW63wDbXzw12F/wLvy4Qs5pVk2zY+mbJ9UO95Rnb6CKv8mdPHFxQ7ByyMd
V+h/KVi7/UgpitLfaDSK/m1C5zi+gJdPdFhSwaenmNQqy1jdP/LefK+qrqDPSHDQHPnwVFui/e5g
0j5Kkt0uthxySHyEBSc+O1UDStkToKpXpuY/9hqynd2UhUUnP/FSkyHA9nn1OLO+fSAOah/waTrs
57Bp8d7OPTzHE5wm5WM01OWpQYR5F4mFhIXsPjI1rBLNc21dPh57UyKpQEqeveU8403Y1vIlx3DU
HILQUT6AyUQEZMSb5lhfiSd+c8b6kJS2BFmWcpAPDpZB+m0n3TGeFJT8ynxWHY3Cbmlfd2yxQtQL
q9KHvZ/eD2b6wyQucHa8eDw9rHFd3yUPPGnj92oYQcRvSCEHLZ2fcCldHckSqfhhXWd3H9O6+rvv
t/W1S/o30+8TU1YaAdfikj2kenLjjZhISt8+20Qc5zLZ6jBfdeYLkGkWiZbYFK169faJTYNDzw/+
I2yKnk/Vf6WP9DgdsTXSnPXsLrgWx3wc7GvVht9dzj49tbAtygSp54d0dk151jg7RXyGpcgeHygs
C8Nu2yybh1MNFZeU5cxCKqMr4oP0zeekHtUWVB1mPmtlJxYn4rk7ZEcdccsHoKMX3Qn+v7BZ9DLZ
NskYOvHW8lxPzdd/dHSObQvj3plPW7GqMXBPcOUZXPAfJOv7MyTjwmxzmQ9bJTsbidkTtM1MywZv
s6rJUwbpv7B58bb3RvdhGDcsXaqSOp/Q/k0yHra5fdiKVzThNq6aB9wLyQ81H+maY3Rbh+0MH7fC
sRodcl8gjrTNdrmMmxr5baKHuAr8A172bIlon/2jvmRn/VC3zZ/r8mo+5zcBnU9cDcZCCIgn5kGg
dVuf2j3GiqEoWtJT0C/7kxYZmdQMd+vmUtnyU48icS6yKYzPYT511R5bR62Mm0tf82cdcFAoJpaB
DzefudoqsYCpV81FLKN93KeZxufeQO4sLKTwFcEmaPQmLc+ay4EUdEFttd0cbgtjOZjvddhrtJ/L
CF9v5p6dN6bWO8hpJmFxos9dpYPuaiQoMLqVt85G5Z2lU1hTPh4PL+8aIngzxHHfXCa9/AFJYHba
uixMeY/51NUMJe0K4uXNZXMDu0PvJc4aHQYwMh+5UkykDa+YfpD7uBZZCh3NUIFR5jNX7TEniZ66
5mJpdqtqIoumNk3YCezLge2IBuk8Ov1g6/I7ZZvOWz6E5Q595KqtsxJq0Sb6mmhkcE9Rn23peUpm
HqbYhAz3ywUjBRuHrMmi6wD9CdyBH/ooDYtpf+Ktjl0yiH6WaBfNkgK64Fm+uu7PoMPR563ALaOn
pkuiq2m6t9C8S/IWelZhY3tXKvamNn3Gmotb1GIv2uquO6+x27IvIX8AYpUvJ72LF/Rmo531MqTH
ViAtRO524MHnsNGfawL/ijfjKUFVYU+bi4Y92d28bPIGHlTqlSzJr3MB1KeuslpqYSJZX+wud3eX
TalrCxEvSaGR/nma+lKLP8L+IV7gTPuVQ2cP5w1cYd33ZBp2cjFwXDOBE/X86PjXRKVVcywH2hEv
4+jMewoFhrxfM/M57Ouf44Z/jY56wmiztU2vcM79INrI5hkC9aDAhvoQ1tg2aOemo7mkh7llqziQ
iRNh3QHUZ6/QereyfejNJW7S7VLyXhTZktSfwubFy1PFS5TMEdf1RdbL31FVb0Wl1R6UBKO+92Gy
Ocq3ua4vveQ879TU5FGmw8ysqY9fRUSmNmOduUSDM8VIt09m03FQuEd9wS81uiYdR5zCM88UO6XQ
E5zOTcO6sCZz6jNYlsUxw7wn13ZlxTzWT0tdfQ36TX0Aq0kz2unImsueqrhYsvaeNyJ01r1tWq2z
IVCVqi6pq0VUNIM07y01LsyMk/oIVkqGuXcTMRdu1c0x1vImrtr1EjYz3v2KugBbqs1h8JFXT3bb
0j/3ckzC3DaoZC8PmVK5aF4jZi5zMi00l8yaLd+rZQuj36gPYUW8QxjPcdBEzuyncjfiQk0fpo5L
fQor0smqdj1jzeuSPBHLyo+7i4Upgibfx7AWU82qQpPjRczRfdzMU9Gu0xa2X30MK9qXJC1RGbms
kTqXkrR1PsJBLIzco752V8RrEk0DJn5piCmGpQKavURh0k/UR7FYHLlk56WBJnRPCl6nd02ESyRs
2r0Ni6ZwipmpzKUs0+XU1vy4IK9Cg/JMkCB5ueSzOJEHoTiEaQIXiztbN1F5GssW7+Owz/e2LDzc
K3G0OG+QxE8vxulPJhqywCXpbdgZ0nxxGhtzUV3mbiBxduTl868c9une3TpUroZ/e20uMqJvbdf1
eW+PMMKO+myWA8Jbw4oQP+swvuPVzgoTWuqlP9FZlOkBibLqsrB9f0wmO76bsyGsqZf6gNYMfUhL
ZqzIbEQkr1ds1TSMK6M/SWh1sm4Xjbtv7TN+4jsq1b3YxrC95FNa08aoXNERd1nsQSFpY+vrUB0s
LFGDHfNyM5Vj23Z6x8T0dWvyya26IIHoAfVZLcWrLOUOC6buyiKe+LdF1q/KG+EDfy7eIw/58sPX
qDFl5WR5mSL+R9/JIc4H4YYwczLqw1rJfPAlFfj0ajF/NQd/DwXmP/57j7J/Cl+/+nZvl8YbPI9a
Qqtv0DNeknvJ580VEbR11z5PxgoFJrtCOHM8lzXttu8r59ve5otLJvlFjbYiEBBUXB6wk+uzvszt
BJElOHK7cX5j29m0NyNUAoc3495Eas93lajucVDMrlV+EBHFEgpJztDCMEcBPvBdQbIrt0ddxTfx
KqG46PC4i+5Q7lWqKta5h044TAQy1XyaJygg8Vykutrm04EPoXCmyNZ6/1TbwwmRk7nf3D9PqWXU
BdroiFB5z/Dq/RLDAKt/Gx3ayTeZqcx2LTsgn/GFo2tia26TyMakvtngo7SuKEROdfOoUWjez21i
Y/19RfoJwqNTQhuGkYEYqtxuduJHXlOA6LctNTa+32emyh8CLxcoFe+zWTOJy3NM5jhXvR4XPMWq
uuz/x3TPSYvD0k38U0/qpb3D+BOiYzrMupCxckgXp+jris4KJjXdWR/dZi8tSetky/VB6/4HPFlW
/bjPTg3/69ZGZ3+rZO7getSm23F7lEtZggAHevpGmXlePndxfNBCL3sV3deVXVWfp4mdh/fDRjmM
8Farj6+8dLy5JCkqU2dowSd/r3NtYJwCLasSaUllXDEYqAPftOO2oUuZO7PcEeBJ5gbuzX35YAU0
WJFihHtzAd0BSK4qJ0Vdn9QaTRyL6UCeKt1GDGQNW4Y7huYAAn8Jbj9CJ3lu71Bxo8u5Yx1dby1J
OD2vtJcLVKbZRB8681wIjeptqN+3qSqXcwv6pXvQC5TZ3hppo4cmXlr9d9VsfJ9OPYUpTi4GllaX
YUii43bvyKFQE3sWYFmmCEUrZIsI+UQkhYMhnHqb4cFkVCYfloPDdj7f4y0bcaPVA+9ukjpz9DSs
C+I5dWTb9tX2teDnekmi9ZwMaBe7wbqGbj5J+00VraWYp3lfjuELXA2QE0FzV7wVtjrQEwFJ1ylC
6itm4nOM9yL5AIsRMe7F1piqv2QkIgLiOalaWN442g5/OPhr8jpHF30DseCVjsf0PmZ2Sj702CDq
wVYJfhFQXdX2rk3oOFyqrtzJm7GJ5fENhJBeb9KFW/HQbHs0FHQQ43YmGUyEil42Pf0Tf35Clwzd
RNznUSOdqvLxyPq02MZ2au/TttvaAl9JZ4SfVdfT81HRlp2UzWT/v3StFiD8Wqzt7HJ0H3S2zYE7
VdNnNDqo9R03a/PRLfsS3zl0ty3veYmw6rxPQ1XezYnr1zfMTDK7b2zUxm0ujebmjsvJgHEaGjG+
a5G5gqy2UDi+XBQpLF7RRXGx2qybcEYllVvyOuoB7BTjjJ6rv1aHA6DMp4YbqcBeQPnhTjdwtX3o
xbQOn/Ue9zgEmwZl3h+rWI/kjwWSaM7m4yK5+yOZxmRE20BpEvFRjUcSfVVpGQ8t/i8wHV6LqG7o
sOa0MpP6Agss5S5N2UoCw7pObIbm3WF4r3PAnjq77fUmu/frUStz34AEG9+TRO9QR7RVz5P5nEIq
qfri4GUACUVgC2GtVtRHZI9ePFuk4fIyXTM/KVUnn9w08LAg0KdkYxjq2YUiZOAN/qWjlewB/60N
S9/4oCx8RghlwDku01FOZZF0eM5euMD19Qpx8RzH/+J2/AmXNfHcGDytLlIvD6zT40mWJKwHmPrA
bMWSFedoXV2OejtuLHQNiqW3YQ3S1EdmW5q0XTfx8kKGxdxCAn25ZCV5jcP73cR4D59SojxSb1F5
mVNBkHhd6k9AxtNX8rq/G90LqJK9SbU0VXWhGD6vW/peYl+EPal8dBbafnEDsf/yQnW8FrUc+lvS
tGng6F48lWkBA9+5K3GxgJ6JOfmkE+4+/3e49rt58YoBdVQd7bEO5aVqErhxkOaezHOYDhb14dly
S5t+yyyi2FR/H4++v4ME3/TKOfCc7//FRvLp2WGU9Vgee3WxVs23iFWGrsyXNamHdzjiHZRzod79
Q25jml0sykB3QRPmY7XbMsANT6rqW4X0Rc7T6LqPOmyR+sSrMPCU4/2E7WsjdTNJq98MIhBHoD7n
CiYwVmhYLy8xtfWPshxh1jE2VaBzGfUJ1kP08wAZofKS8nL4mM2drk9jjBaJU9jMe1u43hAXR5Er
L4rz8l4ni7mPqrIKqrlTH2A9ytXxpcHcp+SA6MPMEXjnoxSahW1jX/GvyXaAUvwoLzaLBAyhtTvJ
QwWmGn2GFQIKerNxX10MMZ/HERbF+bbOUeBD2qdWla75OlX4bWFh2UAWw97OFo6NQT/sT9gqH9cY
bR7lpUMraaEIJG5RWH3NUek3J5wPrq5VuZc9bvMLtGw+LM8+CibuwjzE8IB5+U7f9wweCvBrurgy
KXNhBCyhExt21PhKfw5UXZoeBBZWShz30aRQF6BjUOmd+thqSSC1k7Y4DZxtXS47+TlOXsX2fjfn
3lYFAxv1eHaWl3bK7mgDeYPKLGERmo+sQp9JaL3hw9GGf5xJG4mbrAvT96Y+qLoqGFbAIru8QFxV
58sxv5XChkV+vrBfWqqhrKYFCxHfnM+TuK8iHiYzRX1QVRteIneCe9wurj3wJgZDmM/RnIU1PVIf
VWUVjnK885EpQMtITlex5RPEp8KOAJ9Q3Ya27buxjZ49KWFHMNbzndLRHhbk+Ba5LGJoImNYjjCT
MuJmadAUeIot2cKsAKhPqRo9alEtBIUSLdKcSNafYqMDSzE/oafaOiTKEABaM843e5uVH2F0Wfdh
F5Mv9Jf0NU1bGECcIYrR34sGpXyASmH+k9RnT5cyFduAWANKlmmB3gd1F8FS7pUT8h8a8RdBoA+f
VoQca9MLfRFDad8wDiWOk+uQxc7Bb0XiupazUvfzyld3s/fKlAWkBarxLf7NXXczt6LqTjP80KAC
e/RNW9S9Oga8onuUwnNetfUrVNwzkfmr7/TD7KUv0wSSLxe6pYoWlo7OvtMuMepSx7OTlwQS78M7
vMFlYIXNp1uPRIi2ZkiwNdo2n2KY1V7GqY7DylQ+22rsTCLwrMhwqYi9O/ZdFW5x3bf/jgj+EQ38
xXz5YoK1WrtmEhAwdhDn0yd4NyOBgRxT1zF7Og4TD0U8Q2ssvumrTDbvsg2mN5+A6/XJJwr75a4g
lWb9vcsgbf0nug/QaVdsjov4FGVpp+0ZeP1hiyMWsJH974/+zaXnE7Mz3AHmtrHqPExt+w592+I+
IrH4ETa6V8p4ZuJ02ZPozMS83YxmcO878L9hd5PPy6KLVLcrfG7PXVnby8ooOt3mPTDn4fOyNAYj
MEN98ixHF90hDanv4J0TZoBOfVo2HRpJOWjis3R0y49t+cxMGXiv+rDstFYZQ/lBnWH5KN+hhL/D
oEbUX8J+VO9YgLVqcuwbftSo3NRfWsuhgJXV8BQ0uk/LKuQsVwaI8FxOOroMTps8kfq11qHfLHcf
l4WiGseuc9GZu4V8nEhS3gklw8BN6vOyFLURxDQdFuSYRWjuKIf7Gl54YZvJB2bB/JNETPhV4040
H1WW0rvKqrB2C+oTs9KYbI6fT14CZugM01aKgpaWr+Q9fjfvz//7v8C7LBuhvQ7B+DNkutXDElfz
na6rPoww84FZdAqPh9IGmgpuqT6w1bhbMzeBt4bPzIoRL16W1Oqczrt60rws80QfdVjDBfWp2TJ2
zsx1pc4UWiiXeH72WqFbYIzqqxQmqBaUBnYwJ7FBCepZNyirwjYT8ZHZtnXQEe2ev7xp9tNgwMmB
cQhzOSW+SmG3p0S2LUbXJANRMqy36CB0QSuG+MSsPo5u1IlWZ8J0V8AzL0Llw4Q9moivU4g1Dgkx
XWI98vqHzXR2piSbg7YS8l8vt5JDd4VxDIfMcyHoobRD1ubx0sRhRnyobr0c3xo1Zq6LsnMLM5+3
e9zxomwJCbqz0Zj0cvQmkhml8R6dtWbkNGnX5BsIhFd+1l+nV4lPySJ92KI8RNXZ6bmav5PSRNEZ
FmSqKaLBzPTcrGAhdzdEYH0kXIyCXiPEVy/sUKGap3aLzkjlundj6ZD/VHKLgp6CxCdoe4JCJMer
+BwZlxUtjJYKYvo6KComPkHLk648CIfzWLopetu7Nso12pzCvt1HaHGZwKlYDhkCzFJdEPwmp0Hv
r/Wi/vpeAev7cjkhix2PTcKSE9vSwu4JHNlDh/ayZKxW2apaDJ2YuzX+vnSPIQEOkd7+bUijoNyA
cUt93pKqMHPoF3s7d15aW6Gmm5xS8w3MQH6EKYARX7Ew+T/OzmxJTl3r1k9EhIREdwuZlVVZjcvp
3jeEvWyLRg2NBBJPf0btq3+x9zorglvbIZOgZs6pMb/BR87QEJGePP1M6j8HcdeoMPz968XZBERv
kRRnCyn+I1niuVRA+B/bavYy2XHDvIghgz6LtokeRC6yUrD1GKGX7GWyi0KBMC1oce7ICkU76p66
evM7+3xoluxlsramMtdjwLdMswt44w/t1P9L/eEf1sxeJDuoYil07NNTVEdQeeizipeDQ++WY7Q6
biIGllsTN6d5eBb9MRI12YtjISZTA25a01MNrwg/ju+JLj4ee9W7BQmVMyQT5D8AulAVai5HGFkf
G3q3IjliGFmnGLplvKRk4yXkN+HYobPnFPZxyrIFTaInHoPaRJOSL+z12HPvF6bjSpEWQ6dZXo7R
Xz47RvuAZOTvS350BR/I/DZD+HKi+g/Cx4PvepeWjgU4dCnFMw8M24iIPqnOHLriJHsh7DzlisEP
IYUGUH7v0+4jQ3nn0Jveq2AbkmihOrwPluvvaO98HunBxbgXwZqeJNP89hENqU9+/mm2Y7eCZC+A
ZU0Kxnft8Ko7BWPIN7THsTm9174aLD0a0Lh2GmPYn+hHwDIPjrxbiiKjwL8Skp9SC4G6KiiC5u7P
sY+4C2pzYPFDbfDUPk0h4/uQ60PXRmQveTWphWJsxsBNksIS5vfiD1VZyN4SdubUbRTdEqfZfxIz
LyWEeMfexW4Zrq2a37QN+ILpUBZSPmzymOUJ2Yuotrxb4h4mkadtMlfa/2mZPB966L2Ayrgo62H4
kJ7oimIcy8vGzAeH3h2JkLmyYplmDA0ae5i+juHYpNvLpnLab0mdIwCx8MT5pX0Bd4M6kh+PvZHd
odiNiQRdB+96Ud8k/JahAjy24+3NT7t0EpnWeNdrJJIyvCVh0hyc13vUoCA4cvscb3vIPuU6uSP8
GJya7OVSMSx8FpJjxdREnxr5raH2X5LWtx3ov68NyB40CGWwRyM8Kc6rdD9pQ39JMR3cT/ekwazt
O9sWU3rSc3LJTIB25lgFm+x1UmpA51ux4FXH4yNZL5s4dgdE9hopLtJYZS0Gjvx6g3rmPc/oscW4
10FB1G/BSsDQihTPQXcV5F2HLlLIXgZlF+2WosWbZvzzhGsC7+WxBbOXQBVuCTzvMPLGPodIV/l4
zMyI7MVPzBUO+psRs0M8ulxXqLsfOwX47kRsk3xN5oBFzrbptspoLeNMfjm0Ne1FT44lSLlSPHXm
PxRFez8pdmwl7tVOUxZlFD7a6cladT8l78jkj+Wie6XT3NkpE4lJTxPTKBLde3twX9qLnJrFJh3L
MbLS8t6jrzJODq7wvcTJ2gIoBIeh13E5dQYOYOMxjg7Z65tWLRuHxlh8w4g8Gw9pE6/dwWrcXt8E
92j0cNAeVVdWA8691O190YdjFyVkL3ByPcdbHlR6SjL2mBTfFMLUQxN7r27yHZpB1Nbj8CLuMq1F
OK8ZjY/N7T2Qb2ZTzeakQxxisvdd31crdccm917clHKVdQXH0LKYATu+GU2PBe17ZVPqoXsuIoyc
dux5iICGpMcU+WQvbJK57dAlgqHror8jCm0K6ph4j+xlTXHPEO81aYKki/2OlLwllv08NEX2gqYR
l/WWRk1x5uMcP3VjWJ6d3/5l/r3Fdv8jENnrmdJpG9O+waXIKtzgTpQH1qJHfpOsokV3jOpN9rom
vjRDFIcmP9cizJeJcfYqXH20CLpXNWVwJ4G5CsvP8ZjVTzUb+amWSXQsLN6rmrptMRlPfH5OQCZG
0xvRJVp+omOn5l7U1INyjO4bk52FWdC7OkVQrS4IDI/NnfjvpRcH5LkH5zY7F902XcGL2Z6GPPmX
bOSf5s6urtMCUlpDOJ+eSRbICw47P1xyN0AQixYmd3D273JL0BpWOQr2VpaKLllrn1D/P7aH7YVH
KZlmcHUkP8fp5O7q4MRDRxg9dHVP9sKjVk59EXd5cg5UhvSuJV2S3WvW+uZY4XUvPYIqMIVWe03O
3CgUo7u6eJ9NJD0Wce1FQvHcNJ6rBY8v6UUx6dBUdnA72BP1RIq2RJfOyVm4SJzQATafM/1vdnT/
MCv3CiGaDH6e4cV2jgedsMvU8E1e+ADFVVXbmB6D05G9VMihuLSC587/QxNFB+1W2XFKjm0Ke6WQ
y0HR7ZqIn0fTLOyJq6R9gbvpwA/O/N3KdV3q4UWDd2Ro+64HqbzqDKpjh/acPVgvDEs/cBXw8G5+
mHPfV7B2O1hJ2EuFRBx73DXEGLxm/r52gXxiwsuDz77XChmyUptnGH7mLajmxNLfMjHNsQrcXiuk
aBQvKDrxcxubCeJhHhVVMYVsOJY17tVCttiWTYlJfSjA/ijrBJbmCzvoZkj2aqEZlr3Bwbz3Q2YR
lTVdZ0qKRvJjs2ZP2MuhzJilGpsPLoHqQ8RzFZxPDg6+S01Jj/DJpSY+j4r113FipIyEKQ515JC9
WMgKYNjjJbG3WHTycxdJ9Yx0RB6cNLu1qoyfRhgb2Vs/MXnfQ7tSdoP5t+a0fyhE7bVC67RkLW6j
YygeB3M3btydB2GOXGiyYi8WsugpBxOU2tvIlvYkN3gwpNwf2gowev732IYzG/iQSX+LLXWlMVm4
S4ZGHYmcMHr299FrMq5zt672ViQ+LVElQGUbHbwHtkgMnv59cMOLXJCtic/EhU+99D+WIjoyXTD0
27H4f1R3sZqSidu0uJmhvQ+FrktQFA8hlDH42yz6P4Nbsfl6oPVym+a5KwlsNU71mpEjpx5G361S
+A1r4Bbm+fbGLqiyyEdPY2HdkXAJo8d/f/Y2S6knq5tvcFtqll+1/BdThv+5gjDubn1azbu80UN2
EwX9g3szfe58dqjXGIPvol8PfZ1v+nq+NTQ9o+X7ORHtkRiAFXsJECy9gjOOYOgmKl1d3488PrIh
YujdypyDTMe699NNWnluNpAGWh/l/7KXv62R/8pYMfhuYWI3zJvE5RNmCZC69z5IBwFrUUPC1CjB
+yeh0qW9HVqoe6DeOGqmvNXTbSrG15niSlym4tgmsBcFCesoAQN3vLXJ+rJa3ZUWwJRja2kP05sn
2Unl6XjjjbIl+o8JuqD6Y3vMXhsE4GukVvg+3+ahWEo5r98dZ4fUAvi+u3WK3pcC7UMrJs/kox+i
AMMXTruH+uYw+m615hHMDAXPx1s+jHKpknRRUdWavtdHYjD8B7sV2zDUhgw37ia5kFWxtkvJ4uTY
dNwrhASKeS0dGL+N69qeOIgdVcKyu0Nzfa8Rkkj55nnt/I2K4jQtrlw0PbYh7CF6M9zWvAVA5JY2
IT63RWorZs0h0C4r9jqhBD0+bq6H8TZk46MrhrZs3yyZj72V3Xmaoi085l3jb3Pflh0691ObHhx6
d5queTL3Kp39re+KoZpaOI+uPDtyN4WXsjtME+yO6BzDBkBpVAvgjLL5a5NN/uex1xL//TSt08Gm
rtHjbUS0mFN06Dd0OXQJgWffLVKlQuzsXMc3NVhx5j3afWvwmI5tjXt+npbD0vZTzm4+QQehmyWc
SLPfh17LXjWUwIU5CjDyvGmbTychs1+w1vuX1rx/CDT2siEYS5lhXDi7bTlafiNf/KWb9pCOlBV7
4dAYxYXdwMC6mW0AO9PPtXjtCNiUx+b6Xj5k0do6eBoPN9tnv5zx4QQD+4NHxl5BxOeJjXqiww0t
GrLspH+PHf4Q4Q5vZrdKYZnQDAPpAEUqmqFEOiPKLh4ORtR7fl6UTQNbRryXiFDYe0BDTuV0iJ6H
R98tUqGjOovjcbhp9MlW6JqNqi4A0X5sru9WaVsvgHTr1dyEW3y5olD1sMGF8HJs9N05ypeIcb+u
wy1Y+o7XI0dj23pwC9irikKaMBActcOmjtJpsa4feObWY+9lLyyqJZ54TYy5ZVky3ufwl3sgqj1U
ymDFf2GZZAL/F8bQO+iS38ls2/6920zoXw+99r3CCKxIkw+t07e1hywqy4pfnIGKcGzw/zpLtQK3
arM3Ps9DUsY6B5iwyGZTH9va9zqjmSIV443Zblsc/x7aUZ+ngBaoY0+/O1FDUoPiKLW5zZ0G5JYA
EVfCutL8PDZ8/PcTtVPTnBS60zfKOlfBXhloL2i7Dj78brEmm1omlkz6Nq3bu7mjW8k6+3LsyXdL
FSxEMuDcU7cVMRjSVTAys+RQRZYVe8lRl4Flqbta3dim2kpFib6Icd6OTZi97kgs0bDaGK9lENHr
4vL6Mg3ikAcuHn2XqbYuJXOcD/ii9WoSGO7hmjVNoQ4/9k338qM0EQL7VyZvKFnTcnMFOEBoFDs4
+m6xjoByphrNFDAnA7iQslyduDs6H/cyJC7Vulnet7f/lKqbZPvSxIds4PHedws1HbZinife3qj3
6jdbff0TikxzLMHbS5GaPOrmNIub25sWBI3cfdVP0SENFR59t0zXXiyrASr65gm76mL50fX+0/9/
lWLJvH26/1E62SuSYNCebnYEl7M2NG3dCWzJXljc2dZ57CsAO9Gue6p5y0NeqniSrD/5LcrlWKU5
JgNFKbEd5OMC+YsbK951nuTlMs5F97z0NSVzlc6Z7u+cDkUXSlW3Xf0cXEH732Fp8rdWnygxyKEW
MElnW3UJMJhY1AkfmutSyKSA57eOJ/o16tuoeKHeNCB9Bnhu1X8Z3k/jYx5p+FaUbFgI/xZPvWLf
SQQkX1xmSlJ7XZOljs9bU1P6UaxITs4y7WxT2XoBJTFJAj1bE/fXmBZN8d62XLtznYC4BOTqlNhX
69ONXX2okxZVQjVnX9oNnXJVEXojqr5PIHtvQU6S5xV4RDOWXOSsf8KfF8vdVEAv+mAkyfP7aOsd
DgkdYnmiSTS2VbF08fIc9RFeAFvEqB9bC8Pgu2kxU3yXtF063OVJXK8XKrqlhtB+8uJJmFBsp9Bl
vH/IZ6EAH/UQ5j4V6MGfoDJZdP5U52mwn+fGsO7Ow7kylCPYqj8XmNr3dxl6vPOq6Ls5uU5G8+0r
Dkevy7FuNKDnaG0YeNlkSBCvQ7byPK9oLDeI/HWdwR0ESJdefPHwNpl/d9hssrTcRJRMVy1zE2dA
oRpvVTUqEFjnM/CZLa/M2IM8ij1jG6UsE5VC1VCmyzKucZVLO7RbCZ/3AoRbZ2s/lWsdWfOM2xMK
qf6yRPlcsp7Cugz8wyTB78tUr796NUZbuIBZ22Zf2QLP+fYZt2f99CwtXOJlNSBdkfSUQiEdwB4V
uLn+waxtp5fBSx0NVR/zPEXEMfJ+/jJIIDOv6VRgSgBlFxpkDlu/ZB/mQnvxHbEbvATOQVkDQu8Q
dB1fAd/lCtjUjoYI5ZFWoHPoBCxsD/Bp3W1b9rDYMfi7kGQQoYG6utC6LCa6maFUrRwA2111vVZN
3785sHZNBz+/S+rzRoLkPKWO/JRL21E0WORtzfpqmkW+/I62bJPkMkBloc9Jt3nQpHr2tkZZx9If
tDB+fXRrqp7XeTC6BEbY1yUQNjF/D9aHgEBrTocGc4BL8+xW9JGeF6am5rNlXDRXA8StuZsVyMNx
RTWshV6UzfINjOKZx08TKG3JQx7MkJBydOO8lsKhRe3BAsTVVgg++fgdMhbFro1GZ8tzHLSD8F2p
Guyllmz5/GsBNRbc4cSA4P9Xx2Bn8Y467cQT/p+xfZfnOe76jI6pSkva4DMsZdf6gcIifWiiz/kC
inOFB+TdfTPRVhPgpCHzzojKL3aRMTgqW5122+ME6nVeJoWE7x1yksCEKWXSgW0sY0A9prJOKXQM
AUxbJNFw1RiGb50rGn1NRym273wae34a9RAE5HjCpH9omMBF8Haw7JaYfIUBOlI02J+LBEy1l7oZ
A13PhcQCeuy2mutn9H1L9QO1Og5ozoSDk523XkymjNzA6u8NGyPxV+uWKQEjOOEokceucxeeNsAT
15tLl09D3G3zO6LGdnqOcYCtKN8Ws4LdMOyfBfuNThw3nFPGIbEtUb5Y7YWuzTb9tUYqTOc0j5bl
ne2Z73/3y7ixD7DQwlXtAva4vxeTBNS84Glk321FvI7PBFtg/pCGoSOf5y1Nkyr14+TQKcgAbLB9
MPYeztKsu28bQfor4FdL+Ikm62VqnwRriS2hkmrqexb6OIXjQeQM9oR6MebOUjpvf3o1zPNDqlb4
S3pLav8DXpwsrnhD1wFGnKaNmu3MxAQlxVNhWi1/OhDr0q7SuXlTLQ15nnwfklFs17wAQCHcF13M
6iu2aGy1JwGOutYlB6gEuXkYoyE7Nw2XwDTDH33VVQPnjgm2765xH+ctou5rWhdyMed+Cmgbx815
jqvPFHSQ7KS8bqOujHmdDe8YVjl9YGFwaMrELdL8flyTxj4uTC5dUTVWgKPnmzpkrxEJTD9ta1jb
TwkaM9arCLF3T7SVzF9kDBWZLieFCoJFVwHwqN4u218dvGnW6wA/CrjW5zSZ+Wd4ern5qxfb2rJT
6pjNcSVOgl5KToKM79D5RyXsIh1k8heDhT7e3CAGwLxUp4IpE28MHUrgqOe+bAvOx9chxK0+t4FM
tkOPDowbSw54SZOUdBtzdHsUsL+onwoZW3XG9LbjxU8tW75Yn+O6PF7h9vtgRqPtBx07h1gAUJ/+
Lmi1rBUEAVP0Fb8yLNeGqj5az81SbP6q+p6yb0zbor3hJgutFNmQ5qt9gBPy8FYeX4pBVDhUtk6e
GigQ9Uu+9sVWigl80Yd+pSG/aFTn8/aurgULv7WyYv5RZ/kCdYOHEVH2F5Fx6z7pMcY1cB9ROn5I
omLruyoxxQBdDqQMk6pyESn7sIwkyt6lqbLkrlZ9xt0vboL1ofTdJugP0XiBblMBzMX4CDqEj/WJ
IcmOsPPlxfC5fetfNmU3RtwAyFVE+Wlaa4Lb7aZvP8A4qlnutmbYzOuKhqvrZJOx4GXbcitUZcCK
oZ8at6VjtfBx1Y9uGuQbNwBXHcVUYgcQqiTb3AXsZwM8YWRlE9KJe935if+ZU5SKfCUtjuOxmggK
sN3Ji04ARImYpFmiUsZxV/wx1KLEHg08mS9RFDryisMndA/RVqzmmmduNL9doG+P0Xm1nRA05cUp
s/gNf7I0GsN396Yu+xU2JaFHBGW/LkqSsI6ecKM8ibt2G9zy3a4cJHNQ72Hwc9d0BcFNvyRCPSWr
reV7iY8sbnULgQtIbU3Rb2c6QOdByn7j3fTECR/7FzL7GQz2N+uC1yEdY4Xlz+v+a/K2rWO7lqSB
C/Cm9QuNfK4upik82tKHwq5LBWb3HMDUxRCwNsCXlmeJ+/TfYIjo5iMcRAkFSmhZwrutDhRSZc9s
kiH4MW9Y/mzUvbxEwUfkEdbrAa3REcK6Svekm1C50XX+LRO0jc+hDSa5GNHFdY1mMVXnJ4fAzJ+5
nby8EHRBRy+born6YmAibs5znUf+gpa7Ya46ECaL92PkdF6mjPH2M5sUmX9Q/LU8ow0N5xYzSjXf
JGoWcPRckqm90DZKivtkW8VKywWn24xQMdpU+joh4CbkYR1lKEglNGEbvjXrsqse5giE/mYCmWIu
e4YG8qKEAC71Va2KZAWTiwzZwwxZmQU8C37wpy1LQ/FStHobYWsCL1SYsqB6OrZtmTGPW76LGGYP
ULSAJI1F71B+ytPXukuZ7p8Dl0x0T3OjTO4ft1ZE+CbxgM/+FmaJpJ2vaLFriyeYI2/JCTlfmOcK
phAuKJyGoN7/LsJEohcrjJEF/oiMU0XkaKK/4IgSL6c+S5f81BtWp78TnWXTZVtQboirUbh+uXd2
XGXlpqDyK2sGvTUw04iWuNz6sH0bR1uHB5qG4NtTNzKff0gNW8JNJgp7I5x242R58A5h09n5EQdo
2QLeFP/cZhNoOUFPNd63nCaICOJadZccvL32ZJRx7r6d3+YkmqXnpTt3XIykcrKuNzQYCejuvxDH
sGnRQeO7EaJz/hBvYtm+OTvw9pEhBeLvA6KY/s5PDv7Ol1jPS3jsubAyKxc0qKurXFw8XpdAfV5x
JwvIy5PeJneIEZrwvVCmYVW8rLG9xD2Pa1uqbfZI75asYx8T2ZL6GSd0RD7FcR7HD7zDpWeo8q0b
QlUnEr6RHkz+/FQ70cgLFHXwSSstE9K7Usg8ZHdw5tDTO4Lj+80u27l2pCUgNCYumyaGpZGbmIDv
QpO75dnGMcL8Yuw+jNjIXYXysCzbAZLLBmaYF70SbcrZwIjttFpg/MuxR8oY+WH6buCAftlc01dj
MyfNCXduhJeot/mXhJv1zsg8hZIgks/RumbI1fIm3DRO6dvCkNcpsa44/V3oCv2CSy/4hLhMr1Dd
Jvh84oTyF/ek5IMSZW1btV6bkNdZNZjI0Pu8y8ZBw5oiWyQ6K2f2MIpuejNisXx8l7kBMT/4i8sE
SxWf3keul2N9UqJIG8yLMLEq6635pUfah1Li8FuevY9HPpwFlvhY5iDb16dY1m69JkjP4PGywv2d
vicEAWa1NmOHf+ST5rlA/bV/6Ewm21eVOUMvieGwiMF5MxefpMyTH8bDOQUhCp2NelQAMz5HnfPR
iVg9/uG80fWfFH0CfzIQeUVaRgtclJFPJL7BNzNYmx+mYOGbQbNanvuOzuQpMNVmsJVR24BGM6hB
X4tZ17ayaQ0dUc8T8QXXoHF8KniSmSuJthQZkcCBW9WuAU1+ae0gLzNyI/4wKh5Fd61grim3nCHW
gbO4QNKcMVe/77IZ1fZSxIhKSx+Z2H9f4QhD7knSpFdabLwo0DaWTfpRTVrUAmH96tIyXzSjD9FC
Uv3bqgZGpFUcMXzSTKXDh4GNbllOaJhrlvd13KvljDBjWDpg1rMNGsvBxvZDxPLkvZ8HPl26WS73
DBJtejI4c8xajqqwMS4z27X5EhnZttfUNwibaD9vpkb40/bITamZ1iczZXd6bJl/FbKmoNcC812P
H6JoCQ6QYr8pX44k+wL3D6W/0zWifYVSdGifQHKFmYXJ0hfVg4d0h7N0nV6cKlg4RSlvXNUBigJb
HIkt3d93qliHJ3BYgIyv4twH9mFyykY4SuYwPQ3BLzCAgdnSacmzcXpAlkOvhPhWkTLwHmo7HqaJ
XQ1QF5e4HpcPMA4SKV5j3/QvYkKh5ZInQZG7xVPXTGUSuS50ZZ7OqG+7cVGPItE57IAsajgvWzOu
/ROTbfgCVFw2vRjQb0dEjJYB2gfNDSoulLlL24b6HiLsaXnEziYrxuyvCDo9/m7IO6U/qnjd4o+R
Qhr3GxdIqTyP8by81sbL0q6xfBOWBfe1WINT99vSiDk8xDZeUvAeCdxV7Ezs6+Dm7mQa6S1gLC5z
FxYbvpUmY0qdF0vazcFWx6E3fwALLeenZUjjqFK4faCnnrH4Ia29sXk5Z1sPi2vCEvjPrq2Lq2EE
Uf1phtNP84DbA9phI9O0e0TgvEZ3mV1e5KDtKV/TqH3XylWEs21nmuPq7g1eCihaIQyqPQ6hoCiQ
HT2v3Oq2mmkaDSXSt+wlzpu1x91zPimERqi7Qd89uX4U92uGLbYMSqmkUgg73WO2aKyrsnH1wL5Q
5KfZWPV0K9pvKxSEsto2w/l7ETvWfeTE1/KGsKvr31GOs/MpY0UHYyqev7WArFGJZKsXN7Ym8A0q
aafyzT/VsoivyUblXHY9xFV9iQJ73NCSeZ2hd7idshpF/RCBrYXQjeS8XHmbqamCwVSBlCXSoUL1
bCjHZVB/LCUun094I7lfS+S2cjuZ0NUnsYGDgoS/pohAEp7c6Nwv6RlBR02QxJp1PkN6Ei13bT63
9QOiBcaqRE9OfGkjwfV9k0ZT/aLiTarwrIcO/VzlW8sP1IJt1KLWlYxdj4BlM9u7fCJb25QKInQ8
nEo8v6QStnnX3NNNntoUgeC51rBzaqupDyk/r0k+zNNd36bJeJWUBv2ZYlOOfzppp9rAaitH+lnl
HuazpGpEMQw/Z7i6GHgrSmyKoEvMZimuDZt125x0THCvOEhw/T6OW9uun7aEtoU9CZ2q9IsMNQy+
7pUvSHisfU2gFkqKicHraGSQV92bLYrnKx+3AW9HacRefxHCJXlqI1QkTZWocc0+BGyPI0N82q2d
PJsGSuT2Dm1uwI5rjoLOV7cMMY/PrqF96eVEkK0tbSrZehfVNaw+2Z98WBvxOsVFN6EGjPKkwB10
yMm9bVhW3yH6geMY5jZtBaqBeut1WYt6BdaZ1IWO3pN0Hf1dh+0WzkbCZDH5hSJBMd0zlcL4vs8a
imwRhzt2mLQjWYLC14bpgGIJmWcIMAbprgEzbz6jfd+E7JmjJ208FXE65L94g7P16tq6y78EFK1x
nTc6H0hXNijDD48asO8RTYIDWuS+tpal3RdQdwt1n+ZwG5V3wRYJJ6gUsYZ/mZE1TGWXGj7W5bKI
oYeams8S1HoxzUaHpwAR1PLUTwsqFWVDEKWBuWeYq1IHJd29XLlX7qIWOACU8HeS652Q+OmvyKsy
aA8gAGcNCtvzqrBKWmGBbctjfM6Tzu2Kwu+csYHlJwK/2LcEfJ7FU14sOrm2W91ld1QlRLzi8CwQ
0ie12b7DakwwlH28qZN7T5MclZ6Rk/Ysxk5Hp2JmePm678bs9B+QyhnVFvxGExWq/ys2G8qxaw6T
rruoT8T05Jpa2nN4M+D6oGYhsp8q2nQnK6QbsMQoR5RjAHflkDzVvzdlIn/ayFgs5wb3W6BPz3mg
7hm7VKQ+tLRrlirrcsw8G4P4du5iAkKpsEi87lgCl93LOmYehKVspOHOi4jzX1oj2PPnNXde35KI
xu7ZdBlqYdrkwn9OW4Rnz6lB0H4hK3OcVCRB/21cooFqdVspNcpv70cNH6mrTKDle4U8I5fbxUZr
i4BT10velCul66ZLZOIhvPSIV20oUZHg8Q1hyrjcsAmox3HBefg5VyPryoSgZHVB7qDTl+DsxF6R
VQz+pV2zsXiYUB/u3iU9g5VKhttfeaVtnWNPNwkV75HQqLlHLj1h5yqlTYl4wL8ao9d+y9fpSpQb
+hXhqXWurF0mw0ck/zV9ngEFby6dNHH+aahnkb6DyaSoP84qWPNjg1uPRk46sFY8SBz9NbkUHmnH
nWRkG96t3UqR8EDoHWFtZ1BMraWRotdVtGaNA/rTdtRX85pZ/trHKhcXVPJc8qp607QvRNq6//D/
ODqPJUlxLQw/ERF4xBZIW951dfWGqGkjvEcgPf398sYsZmIWM52ZIJ3zWzb/1TsaPACUCRSi0cEx
LldfPZiKI4Nz1fEKfRppS+vGhKs8j7dkX71pO9pUwPP62K7fmDjxrBBN1SFw9335UYKlkk0S+8ha
l7Sct4BXtMx5ODIP7Hy5j0EL+kNZmSW8r5ug43gV1RqOPweuxOLUNADQZSL30hquDlH19T2wZF6k
/uLv5Vd9y2ICy/ZBrfJZWe+bAnLkrOxMe9aTMwsm5qHs/NRui06+mCjmNdCT8vXTNFHzkCJ2kixy
E2zTQfdkU9G3ySoX3XG95+tHzn0JlaJAolKEKGa2EzMiLj43rt5n8dUu3rBkm5wW7+yXQ1jfky60
5Gdtpmplqu6EzFqXDEfe8T7e7hxPT5+NMC4s58K8NqvV/7UQhLd9Ab4zwluGTuTKY9F33fCP01Zx
Uvvr1J/9ZTP+z9XebP+4lpuOmOHKbbceBRidOg6Fv3rXCYxpPVIL2Lwxepgkt4z3zw3mIJ26KJfv
NPKFzdGHIS4SuLR2u/chd4KjRYtP+v+Zfiwl49Sm3Z/LZI13E1WOznc94Qw+WHbptVexWOIMAufA
kgRhjlNk0FMiSsf9WMuiOvEikrMkrXHBIesEAHiWai85L38N4RbWHIDQMmOXDG0j53ScFuAZix8z
gcUO+bC7c71hqA/Kn5SXyrCgF1N0xsq2kqmrqvkrldZcnfzCtZ7jog4+dRS3F7pkmE3KSOtz6/vl
A9irSZTVd1/+HLjvvdcuDwxTXXTX8Psu/B5GvNKVJjQyLnbjZO9a76flxfWUtCQ13LPEcnTjJp7+
IwS4jyDKohsTRR8kuWhcLX1qoafKMy/aq+BxBD6g2Noym3t1bPiNfx0+pvbt1tknkrqMth8L3Xnm
nmwjq/yvyIkpO0BDOfVrbMKlYLdWcXu0u5lYVLoTqwLyS9S0Wwp7H5+ahhchI4p/Azwi2MWT/4Gi
utZjxFfdvQWahjmS+ct8Oumml15iaW/KggkInZOQBlA38UZWzmPQQjCyhPZS/2EvccI8gW8Iwmft
95OZkqbtNv0V+WE49Vkli9AVCUCMvXNIrRacj4sUw7/z63yvPrfNDAGddktkXI/rnODbix8tXGOQ
yHZ01Nhqs7WlM7Lkio3u3Y4TgVGwCIrHYC99dYEpWvry1HaQSCYZfKrsHhap5io8RUXoqf3Y11ZF
9q9NX0LxU9nbx5qHvR0l7lDW43OhIqlfqCbcgPvJfIzUj8Yp5vou92MoBi7gfKfDuB7Hxw0ex6cj
pXX17KQUoMa8S8xgrcU4PG3h39yqO/BWb7AWnY6cxUs6K9CPN035YP0wuE2z7RSvW3MXp542xLwc
7d3R9QbG1Q5izXqJL2ROeq3tesgM9Eslk7h32xuYSIuP0jAjRckzWIm2ZGVyqh3EOd4pY01mXbEn
87d6A5MCCiLRLlNbBTh+WK2+1veSx8HPwNSs7dxWptgOA4gSRcHBstv80WecUOrKsOXcYAZ3Modo
Aao6havTiqxaiMB8yVuOqUvfhUX9DURrFHvZuKZDLCWkedMtv8QYMtLn44JWzXZaEJtyyNc45/d1
SvtiDcjDWX671U79sFuGJ8LaTf0n75te70nLJds9MXea+EC+D5Wi1Szd5mOaAxW95qPmNk165A3h
YdDtoFJMeGJ6UA66gr9AIrefaKhLx0riqo7DLPbydn7DzDiuxyLut+LSBUMgTn0AHXLDDsgtB+0e
o+JbDF5dv+0BXRjnBuzABzmCBGYlx6cvuszIcfWvi7QGeYqsvPW4NmTnVqfWbHvx3HBRo0fNWWfH
A51yoXgqldjGK2SJloem8gjsS6Ad2voR0nEM5xTIyrjXPRdiyDoH3OvDBZDRJ3fltjwJzxDRHjfs
ts8e7ggsEs24OU+dLDyVMi32+5lC1cF7Mq0rIRR3uMftz9I4XvzGBMkfk5lKtf9iCNlaXtqwibbu
sIW+cpm2PdM/DhJ86Vl0tNYlUtJctx9tb8VaHq77KvqMXAenuCkrKCoVt1h9uz76FXFkp9wB6Exz
F1DxZxwUbZze5sU+2W6s1tkNzc5oadFNTLSY8Ubgbrls0nqyYKkmO2HdmYv/bN9mw86gGqZs15Wq
0yoehXxre+Ux1zZUY7fvQVszvR3yqRBDdTeOWJAe2WHr7V8b9TJ/snPTt/91sUR8sQWbWmRGO0eH
2tDc6GJyfd22bjLM4mysrtOH/aFvOgB8cmPqGchsXpcGy3XXu6McOZ+GqvkcWfbzl9whsuVxQ+4B
/GRoMvknY9Ou1ypeF0m1ySohvFqHKuGLRWPHcNkj2pm/C5Jp3V/SVSgo5m3iu92UcfzHVZXNnDkr
rNIZ3UY/n9gmnP5hX1a7Ocl5M1YagaGFqUOldJSQYy7W+6Ff6uAs21u3r0WuDsONb1s5VXOV0j+m
yprmH8MQ3pEOzK871nBa10aAKZiO8Tvh7RidIgvqGV1XaQ98y0dbKM+67+yqjFMZWJOIk3WB8BRX
AqR9aY48be1tLHVDWb2Urht1w7VmEp3qzBrGwTpVwzA1mWnGoB2OLSJ1oAo5bO38juK+3yk2N/N4
17CXr+cG9hdUbWZF/h7amktk8qulffb6pl7SbtkAGBLbq8vtPY9jUBS7LooPtuVx/9HOOtreXKwH
7sMS92Zv+Ua3yU17xEVlBhfoBMtpXCweBz1qe/jN1105jCqxS2xl7EihDzv9iPazLAGhfhTSGZY6
RdQRbF4G/uHm8b097JDBySR3i9wM+rYsJwH9q/r7ilqsMiNneKDLuRrc3ZFn2tR65WSiBvDgPiwq
+7UZbOZkM/vzyNEO3qmQvrNxw2nxylycuvtamE+ei7aL7KcVxi0cUs8qlsrPwtlWxXerqUneUhd2
0bqrpBtPH4XYaQMPgJBXzD9zO0bvbKrCoda5Yiu5wNDr8AcgidgfVbhsyxN31t6xSjWW7IJ0nKUn
zmM9Fl+gX8E5t2Bcj3z+GkGE2/m999RvoOhHJUU+VYlVTpqPFXruEejubXNBgdKYF59CGWPN4hei
lGgNkmhQgdddnL7vw5Y0cU/LqwAQLL+rvmvK08R9Gd2FerTzW7sdE12ZaIQPxV2sVbTcbWTadA0N
3BZpansYTe3RYSmUwN921d0rmp/MJfBz+7YK4Wy7j622Cu5JdgsBHTrZDH/ZLFgEJ+qJmUdnOUcX
ZCWgncnC49cMiYZT92g27Lt8OCP45E05xjjmcxqgXXf9j66ajgQmq0LkJQV6X5IL8KB/+NVspiVt
epsx8yZtDZ0xQUC0lolXzFb9ufbDLWqCODxgLwoLynTkQidH1ytqD/FLhBH6mte1iZJwtM20Z0s1
r+7Vnq1lPLhyyS0GRm3H5qb/EA24tsehPM5JHESxqK/M2ZHtprp3pfmmbSTg3YwBJXT9FDoL+h6W
NKOeEEm1873rbKKnyVQL9UO1HCB3FTuj5hHM3WK65ouux8vAUBlaKY9Aw4SEXmoCN9eVdyoCJXg7
RRUUp8Gd+C8N1m66zJqLuvrde+Q+HQW7lXOFN3Pr01CzD5hDHfdhYKebovL8xB4i6hRMYtF3eu0Q
8KbsdnN7QhcEtJ1NQ+SjqZNuhGcAmiBiBHc1K9MADwUQFdTlb7dVvX4drYVtFfEO7MxrYSL+s+NG
OfGPYsfi9V8/GjWdRDExv95WsuqJdNOZhamKvO26r6jxWFoWS302fhFMdygS/fKzQu6xMjC6a/64
W0Dw9xsL237ovNt1Gm4Q8+jHNRaEU9XWGi0Ec/jgXNTqDOt1dOCiH6Sk++ksvUirb9iHKL6HxJjb
81CvM6BCt28cr4Uzl29zU5uB7xtSEPVRKfnXsdf/CBAHu887q3jzHMWgxQapp6MH/+Q1xdRcw95o
EaYIBOP+jKXF3Q8Tg2P3Gfar52ZNPkXVn1x0jSSLt6dgdGcjV+o6xmUZfq+IAvVrKF3RPuqmAi5O
poBWgbRcIc9EumGY6cDYihtYfHamSSMLasZYj0nAlooRbXdLRJRNPcTlnd8XXT2gkTDOehos7fM4
LDa9rDmftj2jIhjXA4/l6NxzLQ5eZirUVF8Tl4P6CLfIcu6kimV+RsNo98FBjYNTHcpxGK3M9LLL
U3rj6uHU5LVhxRsErtK18UE7djECfRfNirq5oao1v87xahik6xhBB9Scu04HXet8ObsE1Y9J1Yau
uho94qvXRdh0Z1Vx8D0PBkXiV0CnnnX0JuoD3m2WbTgBZ+QrmvO5R9jQBXXzSBHLln/0wxZ7RZqb
jbsXyfl6EyxxGYaPgeI9TsvdC+Nnq1pYpglt6KNsb2rmna5kb7v0Ru7504w6kmkpMos6AvwtjIaI
TITizVhG90QQ095lMEobbWeLV9vxqSmY5J9Htc8woZ49FzDetuhKdRQLicBxMgeBZWfNupjmko+9
HydAHUamsF2c7TmJSTlnUriG0GDRuvAl14VxnnoOQ045tAguyyc7frq3ix7PtXZVfspDWNxbKVJR
oAHiGfcpb1d7/6os5fiJggF073fyqt02w5wr/vqB3/l/8qrdcrSH+2QVn03BL3Udwgk1AMK9ev/Z
OXobrtAIQ5j6yq+3l5qJqvsrt9kisQWJyxYkewCx+T2VbgfvIPx1eA/QiQ73BEnG0bUENqOVU0S7
80Z+eC6bDHDeyX96A1KPq7+OZfDCHc2NBH6s1E29z838VLXlyrdRzk3wVFSe6vxTQceG4jihAUYc
ljBgnAOItikiSQKf5yT1a2+epmyhnnLmFl6wMihSki2vugmzgvYf/ErI1TX6geh+h9XYEkVvb9HE
LdBAAK8XuG5P/5aLM7V7toULP0VOznn/KYzx3pkzq7uFJdPueKp47x6iwYqhp+aBJE57V1WdpwEj
cneKvZALlbi+ob7yZPffXb/bCjC7i93apFvJ+p8wsHflVe412o47Mazu8sptx1WOXm63P3Q7LRv6
AvoKwvXgI52rw+MGiUhfgQZat1gM0PKK9Tg5RUEln+9tnX9ZuPVi/8JF0IvlQHAFuPS1YdWs41Ox
Le2G/paebPtkioU6xjQWo3ylgqVgJS/UbE1IzSh/e9t2bzv1c1mSK8eY9pIHAZt7Lbxl/oaj6fp/
se80ALw9fTkAaitRtdPPrizjgjc8QBZ8XqpAlzbUT+FNY2L80prC026DMb54Y5+7920EenpHIa/+
kpxG+tSG6LIy3UzTllLLvuyJji2EoSIMZnNXKE8432iDnJ65PVrZsXyGkf5SECggr06rTHSCK9uG
z0I1K3K4hdfa/5DomfxPVFiq+x6sCLla4Tu7n/k9EckJKWUxILy2IoRvoW+HAD37UD2028Cm70ja
dJJo2cD8fluV6Ft0FZp3GSkZoFSUOJxRoChjWLAOJTvw1VIk0mZyz/Yay0imbvXFn9Pmdahoozxc
ycpqUG8w+2uSZ9HDuIV3yB16G6sEUrl2c5CCZe8ZbWbN5XvYSr/KadypStTotdqLcYVVm9XcZXNk
O/IyzRqlRNO6jv3hi5l9a+Dwg00bQmf2zm63FN2dXfAnJplXoHM0henFK6U7jU5WaVt+Gtr0+3zE
c79INqZpjM5s+6H9QwMwNJebZNW8cMLN+UhecLSNqTfEkzmus9MW71HZtMFlnuzKvmgU50wlbTnu
cGF9Ox0XsMHpwyECoP5247lszzBXvputkCjL/RDQXbOxX3Lfdceydr3pBSyXbqRmBootUTEbsdxF
NI6sP1aXNIfXpvOnmRswsOr47AyRazKQHlNiYbyle8a6NEQJ7sKBHRe12E9IKsM8pXgw3FFSeWLm
te8IqVcO/sTDzF13+4hwcMmyA/9kwWwVZcYp25cvOROFn2jexehODYWDOGyVrv1gOdHtJe7nQPxB
Dr+KxBirE08xfGtxBmbtYpDesqm/+iIEQz7CWssu4t6epTnMEeJUj18WDOIp9tpKZjGnSXQBUvHz
KQMZt9o/omMG6Q5g74E4LroMkNWs4zoFyWyFcv8YkBbX/9Ux/GKdWGNkMe3XW8SzkRocLr2VdHNh
CoRbswtnxDU39uqPCBtWuoSxEy7uhiOvN00Y8kbrH/B5Dw5DP2WvzyKOJvcxnte2vequl81F5rMz
B5jF+0LczW1EUazgmwrLxMmZfUEJgGNIwikY1sfHXMWFd2UMdgqut6nyBhTG9ajVbzU72/YQ6V3s
8mrZ7HJgablZkBuJcLpDnTe5S8JgoMEq46XuU6i+cv9pexV+kA2PzX5s42kKv0N/GvzfuDSpN6+o
DHczu8CLgdPXm90k584GsnLtGzM9MSd0ad8z+ibxDPFw5EorloPToeHA5BFrG86x6g9y92kYGxG8
nbUEjr23fAqR8sSJVWD7qVANYoHjKoZ6fzae9IjqCgwvUi9EE0GhuFg3atTbnIbzvIIZjV4LURm5
vPQ3afxanevSthgoCqK+8gLRC/oS2VtfFcAGzrvBDszZ9j1k7LBmU/O7bpZAXCavbfK7qXLYOBjM
VPFLzR6gM6g/MkD8Bvgn7vzd5NOdGVxkB2z8g/BYWPScv7krT+pra/EiZ6IJWcIobw2DQ7TFlXXh
+mGlcFRhFx+kJukBxVio5+emCXT/Y6urAPJ2JCdkP9ajhfxo65DxUhGM2nY9j5XjmD9L6fXxN6JT
PDxJGNRx/cnDJb0HcOQ8Bo+pcvEzhMf6pUxQ6DTY43I7T3sUfjG8KefVxh0ifzXVVEG0ytCLNQCs
k/+SNdDlnLFAtctz6MZ4EjRpqgpMrp7dZ1fhoEgDZa/VFwFP85qOGgIb5nZDSyCf8AVA1paOMqz1
82apU8AkuwLQz9yai3CnHBE1liVaqEDmfmy9hIga+1EFDNu8LXfqFmbwZjERyHcmaJ7joeuZq2ba
qsO/BVKH4D2a0V5vWZFTuvs1xSBo7YFxFmfGwQvDJjgFNL/YDW9uIb2zJ0zA7AqeY9dnSbS5BODl
sjoWCvAm4UcJ7Z/CFI559/Nm7TMnDsPlLl6R9B9zlLPxEwvqROpiAOiz8VCyRqR8oblqU38XE2qY
3hgMLRfXEaPzZ59VuxcpP23bnWMEPMMjN56eiuPcYWA/2+4+RJ/MyM7yKv0qWuDkiyX0PnF2qeBn
b7jf/3E6QLLFrtkO2JiNe569GZ3sHgbV+BaC+k1U1/Y+txkfz0kYOP0hW23G2/+Wtvbr345HH9WX
5uHUFxX7vXO/uJhbTjx9nXvOQT6CC+djnLVlCGSe2rmumnOkmz28tMiJsL64kk6XB4wNS3n1MdBM
77oOHaRKHFQN97CwQ0StfsnvlEaAtlzuETXu/jXmJxvu+5pf5sDRbQmU37iBH9dIeOJJ1IWIUpTX
0/COIoJDIl22ufR+k2PToozrmyY8Ulkb1pkNLKy+vRx5/6+8RpRxh0Q/kkBGoo7aZEORs/7tC3aQ
32C/fjel7nobN/KtkwA/8VQqn0OBYxzRTDQgy6eCjj3Aost5yAj904KReQmRUjBCrpxjsMgN5Hp9
y+xA3LjNLgbgPbwF+WEzkFk5rRtMfNt5o3WJCLNvP0oZYYmRuCPWEtixmAF/GMvz5SA39ATfVVMU
4UwjHYFr9+XSdjf1r7B1+GHlVV6B3CwxfFboV/bVdzEkpdU++nEm5xEYQ05mG54RZsjqNxJfVjJU
uzBx42Mfo19tkxBn6x5c8/EmVj4UNqbIo5HFpP4Fkb8UH7tWc47aaKpI+SzQIV8ppHTweilmnk2C
angYsvaiKHn2N2JqtZ1Ue307ctBemmk+wzndSGPIIOtkun1eDzsZD6s+VIGa7P3iRD1WyUNlNg86
kr7u8FrNZO4cvNINowOPoyEihyrr4a+JrbX4b265D9CBNajjIekbW08pLrJCHD14zukFMFtMV9fz
4vk3lX5lT5GrAi7K1cLIQGVUUaWbVxbBS9Ct/prsLCDVn3GoI8CdGsfzo61qJz7tuZTtmniGziMW
D2vkbOjYvGHRHaR8Rxi6fE3sVTX5SzkuqGLGmyniFfAK4UYA9IBeBmC/6eFaLTfi6Vy0tzvsoUwq
f8Pac6PDIjaJ+ngqV+8MXdzelU6wf9Zm1+LQNQSdnVTnBvWTVUfumtHtNPkn9AHV9DqDHcKVsoig
GoAGsC2SIi3ZHnMfaBXCdKphyby9784DjBhGOYS+RHhta1t4GYcpU1Tkocx99T0erjEZjWC+kB2A
+blr7HwZkTChLz1uOlCPJWOkS115U+WM1Aj1CZauqwqpqRoZBnca/AoW3ACeu099uw6Gx7niILX5
5vJaZaYAOMvEAKb51M5dFbN2gTBuUbYwXlc/IwQWwXUpHOH/iTnd2deER07PkEze5FX/Ylev9nkH
hui2JNco5u/6dazWKxreek89UwBkJguwPrrLcO695bHh/Cu8G0zo/9CxCLBxRvZIuTf1NvsPlOyR
hd4hjLePsaCghtQelTvUxatwVsdaEc1Ups0sHTdZXbM0v5hRphVZuMU3/IxeNYbmC3WA1DMNty5a
Y94Ge26PNycA3xU6z8499bi+WuoZLaDKKR6q5Sm2A2gq3uuQy4tNF4G/27nyl+uvBlNCUeS7xWPA
+phFUbM18tS6o9M/Yhrd/T9QApv7S01NUbZHhC06JvMbQ+Ugjq5T9fNdjuPbtsprN445Vb1oN0bx
SERyMyFR2gNlUWRW9I5dJHnDm6Ur33A9sQ3ZB5M3c/eYtzBr6QAi8Kfv0BrC+mJJnJRb4ucpwEch
kaeoWdxDlK/ePzEt9T8MadXEgG76O/rsbcNIJ4GacWDhhbkTKMavalg5B+Iwlw9ixcZ6DMVeMGjh
urTGVFdh/mnpyEOpgKvMPLv4yjoDrjeK6WvhbGf5Z0GVjgPjiDZAErRUVXPHij3q6gGYRqMMyrWX
1Uw5qD9Db87vy6rlRlqIyf2P/DdgBnkbjH+us/CdxHKL+MGJ9QcDOzKwmn7f70b7vBcKNb1zmAOy
G5RwnLfCD6pfkjlHpX7bV2+o9v0pmapufJITDu8cqU2TtD0NFNzwdfBDuVPrpRuPW3VaUOPfFFn+
1mSTCNsBlgwl1JdWk7WgNeTluzTtGvMwcvnyuhPiG0kr4yJvCSDy7B0Hqeevc46Ea4leTV+FqAJj
X56bng2NsuoAq6dYLfNTzyqEn5hv7fNWXO6/CNRjTHGpaziMgrr1qmOPEZZ0UrJrw0MeVRAGOcfW
ihK8kfdgiqD4Tj6u92R/b/G5L5F+JMuwAnfMYv4d431i8jLIPgrRPyK9CzKiyPVpJ8MExSFeWH0E
TlUgTo4d7RDdllO+rkpr/3ewLHt5XmIZaWRxe/zsAmtl6BuRg4QWsNoW7K2f4mLgTkNgND9okGt2
S5RZ3pX7UDM4lKIFvgNBQ7rB0vhrcrl2ks521js/CJm543r1vppQzPo4BNM8ogYr0V4RtVRMVJOx
CW2PQYGX66DatQ3eIXOs/skynF3fpu1CP88ctTk7mhlAlOG/wuYkgDm2Wn/EKVEbRByooDohDlra
JT4bKCjnfQwcwdHY+HmbYssTlCg65XoJu9IvMsVWAZoYtPmUjkj9oscVPB2vsrE39UI/nR7Y0fHK
ntZgUE/7vncbK6iwGA7C2HWXexEF+d8mUKUL47mt4jAW6CwOapi9ZzP40Xkst8A/RIiXryvS1yaF
qR9PJgqb+9g0/fpQ8H/RsEz2stwcED6W+laWl6ryl+iK4hJEB9C0cR772/1DPBIB0C57f4t8aYj6
4cceDRvOjbaqIEXL0nYPHVIZvBP4W6OETbnaTzawq/80U0LLiqVa/dZ5O6gbT6Gus/gWSnXsXK6K
E9JAI0+kMtv9I9igmvH0LjicvqrIWSM/JT+QYFXmD54qI6Yus4Ue66uRW0GzFWGXr72UWF412yKt
B31l0qZcbMwCIJxl93Ntw4CXQOL6S2e7sorE7XcHSZsK7rrab//asjRVMriBzOxINvEJWWNz7qyN
idjz5/5FuMN4jsO1vN+mSh6XKHbeRjtgkxsaf1eIS8BdMaQadV0brY8+kjLxggdbUyE0z86ujjcy
Vl1dMy7c0a23xNmOcMn+iEpL8WsqBLxptIWTfZg4/W/Cy9DRv9luTXvIQ73+MUza77YZy9doD+t/
UJXxvYauCjOEjLHzd8AC6kPiTr3joZAIscdBJXRFv/6LFm1xwBC34PnPuAfZLlJw7kaOWQ7B+SYZ
X/N0RC/jnz3CFIdHAT5pwZ/A8P7SnJH7XR05yv7jxBZK8mwY3NsiY5baujM62IefrLVgDhiCuPt2
hpL9l+7AnpJym/UXUFdTHFgq1vJfHSunOPT9avvnCF4KQ/iY+6+LO8/q0PjbxmAiu7V5FuaG1Lo9
gBov/eac/FiGf40QAjaAjeO4bfnG5l8VL7zsArejM2FeYcDSxXupm+JLRvP2geKpu+KuLbBu+r2d
2UE0jQ/ccc1BOWX0WiC3arHR1MhKhN82KzFmy9qi4Ijtq8eNhj683m0iH6CPV+wx5ZxhExT4TKBS
JpiuFlRb5H7dnE1HasMxL7sgG6d9rVOf/Jysa0b3rQuiIe2nypxsNm8PsmpCYjAA1CBMYA2ukbTb
0vsqFx/Sw5icTwlQp89W1w4oG3h5j6vpVhTu7b6+7a4p/4ZWwekpEL6jV+pz7AcGEG86QNtFcKX7
1tn3K4rR88RaeNl4oRUWOFkwmOdz6K4nFw45axXpCSy5Yx+Jl23t8RWM0RjhYe2tHLOxABz75Gwf
rlXIWBc3U9W8jEPrRZe1BKi3PbnJ36JvckDMsiGgE+dGCXuZxHtVmvHgYPXcw8NsN317CCR+bPSx
SLiJASzLq0OySK2Oo9iKajnbfetNVtqXqJyto/ajMFqOqBE3B4UL4GFw7sw6vey5FTy17CYHWTFj
p+ReeMt2mgI0AvNFknKzrDgJ/VWdRMVCl0LyNn9KnC85cqxbYkQwz6Ydk1rq+r893uCH0XhUmGQ6
EGvxVasAI7naS/EKFze8xjH+n3ToxrX5O9a4L37FZVwhl8EIjjCSRIlfC0oYz4MBEgMjh7t9N4VF
EyjTEk8i2/X80LEE/TSK3QyidRiPXRvvxTsRFW78GRd2920tHStuLDQkSElmRhojQ6NdDwUxjBZG
7qQjvLJ4rPNQXBTJChsl0XM/nAOhXOeA5bOQr4sTDfqI0aLiLsy1av4ssJ4PLr3a1Tnvw9ySRN7y
dJ4aX6HblAMyiJBp+9yvk1AXpZWxHpgdzZI4TjlHieBg44uZw4nj0BjNP4tITOkCKf+5rQ5uT9vr
q4tH5UBHYIyTc3URV4Ca0I1bLHOr6tGFD9WpFzNxzXWF5gXIsLf+kkexHj0VR9A5kRkYN1pdHxe7
1d6xdqv9Se5d+Ld3rNI7RShxfRx/S/XgbQpmBR59946V42+vix+N96DR+BnA0X6U+MBBfUPhvUaF
kX9sLsD3sEKanbAFbsdRbeoxaIn6+R9HZ7YcKZJE0S/CjDWA19wXpaTSWtIL1ipJEOwBBAF8/Rzm
ZWZsWlXKzkwi3K+fe/3IA1dcVO4xmM1hSI+jBVUGNyrb93Y2kcFJ1c0fKzE4XTiSU+bCDDpP/pgr
a2/wbRzyugiqew8HQXJt7KUY7nOGudNmGIw2B8nAe8Y+3SQhMQcl4ygmI1+xFXi/5CnXHCOWijCy
9FZ97zfKEmcbDTfddSQZKCCsjklF2ReROkYhgPw5EXb8VkWk3T30ym3+jIsOrUM9+vFbYDfxC+pJ
P+14yOwZiNESdxiZ2+kQBh3fQFhi68B0IL2xJH5+rCffVbs80oUERZ6Vc1AMLlgfR5NMA+L5VfgU
t6EiycKAHN7AsAeUbIITmhL/30h+hAEpBV+MNhZu73Dj46shFyvRnR+feoyyCONJPxRDvs1ckyP4
q0VkyaVeVbFND0fsdJtYIjFepsxg2N5Gc9zFFxCNyjwEQZ19x9z2y0YRdzGcrC4LTr5n6cHCqzF6
+u8CkhojNAQI9/tlsHR6yvs4qs4dtkrvtR7s6SRw8j7g3jD1HR8ggxC/NclDpqv2radOOJUYQDpu
knE4Yf6hhlddB5VqNSllKPtVu13TW8sNSyl+tD4MTXNYIYMLskhkzmEbuP8oCw0VD99hvZ20Kw0t
64i6TmZz7+1Fh///TlIb/SRCcNhGgVV/kbAWUCs1uv9sPSx0e9MSO5KEyLp7ty+n8bWj7OeqTMz0
7FdtMF66jv02z1Sh03KO4nkKtwxay3f6I42vKgvlcKNNd//NxKLf9QlXNriPw1Udlm38Vucu86xB
i5pzI8jKVxXE6zhxtU9tGrR52h2/SlFGVNdz6vbuO4mK8SVtbL7rYP7Bsp2CJjjZMM2npo2WayQI
h8qDinIsmrjeL22DawgnTwYFutEy5yaNCj94ThJAkY3XuKRUYOpMPyvCPnY2PemOzXfeUzUrqd5s
ZPOzqtezI2Oofw1j2xs/6y4oXnBDIVYYsZR30ey1N+nH5lhJF2HNhualpM15CBl0HTReoXQzem10
0/WSh9e4NIp2z16+2yXomFX6jN8hGd7HQJv/iszzD6tNFOqYDqXlcEupuTCAluc6T211Vw0DaOk4
LP6rgt3ztiIdxJ7cpRpV2Q5XeJf/TX01p0w5nDSxz7iuBrvdhEy+rV/lpXpr05e2e1uXWc9sGy59
l1kestMW5sP4VzNZBGdsRF3ZFKnjHN2Iemm7+KzoH4f2fWlHvhIcriSKHx0YhnIz66IHYuiXIuov
KYxj8TJgMmWxegHeeBniagSLrRjbbvE1LXeWlcjoHjAiEecxwem0m5UiRMgJ5cQcyBnzv8nYVT8o
oLjwagj/8OKLoqovKFEi/gSgrrk7Ftll2UdmUFeOfFTkyfp23v/tTNk8aS8F3Q/mZI4PfgyyfPEc
343eRdviof0ql4FlF9skRORajoREOhXPeEHe0AZ3Qj0LisEO9TPcrsEqA8Ksh+fJ02BaSHLWzqo0
Jtp+8By21BndYQ8MVUTyYaHRWx8lSIz94FP5VpuScJTpmE7VfMbChBRgXAA1Q4BntiPFCc0KRLF3
iMCY6eTGULTfGXlkl3oGuNng/THTO7eI651Fm/MAIQrrHN6uai1MYIvQ15xWpX8g0mawngYPRORi
bOPdNZI8l22C5KDOhTuqnvmO245Ep9kYvUJ+un+3VFbHX4mTqyY+eB5tGhMBnA+Al8l0xQoU0c9a
LU7qiTCMazSswiFJBCTwyDStb3HGd+IDuxFYyuJb/l+vpBPe1lbH6N8UxW8AL2U9BpJe4HEsKNMu
NDM9cL7UjriAhslq2Lna7+/B2vPnloTN9pXuiVKR/KI3cuyjhpDzEEVpbogQ20VoOd6Di9Sb7kpP
Wj0BI7A8L9HiECGV5vVwA2JElsjbheous58azk9AAsrlN6uNag5gz7Dnc8NoXQT+ts6slaxp4/gU
IYyeLA+YbzJpO15M3M32BaZWXDI8Ds8JXOW1nQDdwnEIhnWwO38oEc81C0iqju6ryVp3x0Om/2ZY
ki7p0BJJXo7LHzbEsJxujZgkh43slQNRJyMKbmbl+ySmtd3OpWofnC4yR2V57s1v4esOpGdl2YFe
LHnPw5RjkWm8ei+aKEG80fhp1wQemBusu11+KRxffNopKza3FUnRB4y28YFKczRYwKM8jDCkDNG5
dbiKWsKBLyay4n1Ns7JSEto9aIJ38p1TWN1OqADmxJ7oFC4N2arLOYUCPZYjSiGBZHnawb63zYmu
UD0zMpJXruccTVjGl3GIkGtn2/2A300xJtJzO09+0M8XYRL2W07UJuhHzoK9Ja5aDSNpKBtDb0mh
8Imc24ZoEMtZdz1CJaYMkVWbMF4f8ZwNTfcoU9SkJbscb8XsC038mJBiw5Fs37EtJ/txakzrfybt
qBBF0BM+5jVwuL1wnOxnmB33MUKvbY9Jmg8vvZYcpYvoSS/EM81XKhu0eZg9tt1vlxmbpSEXRG1q
d8n3+Iw62SE618prN9qCI3+vJQF1j8VocaUY4YXRPs7yIN8speM2mzZ2eG2R5bcXkkyYXBRdXJEe
69FpkbY9vSUkbu2Dxaoe7BZ4YrewUig/kTsGIOOVVrXcwS8kSHlWavZCKHkHdoetB6fl2aOaelyz
T9ytmyf9vxTzirPD+SA+aSeDZGtnoXd0mcaTiDTkHLJ1mLcvoLX2ycf1JzdDFueHmZ6n3GKKgWkR
+KQzrGlxijM89cdqB3PJuGndpXbxU3/4tdxafxCzkp/qCcZH8VfuMQOkr32s3IMAzL2Ojus8M2KN
32BWaPMU4549XEt/mxy+XUwYCt6romAkmCal3EsLepdqROYnkJb+yaIK2DpK4sDxfA4CdByo2zEO
8nX+lpC/ZNccl2GIU3CT8ATulxInI+y0vHLys5hqUKTe3/K6HX1mQe1qccI68h1l+XzpcFAS/9D+
P1bant5C7KvqPoRxI8ZomrCfWJHX3tthTG2c1zYJWI4zQxqqfDjWVZI8BCSmECPnugjH1XQsUgZv
+yYv5L5KnT7dzjVkz7ayw+Jizenw6nnYcrZIyfC2s/F4G+o0eEUp7X4G5v17v03tv55qeAhrQGLC
puBi0m1GdgnDPbxcfwrUW7GpncjbDcCmBVIwU040Mq++RBlcE2R+M578htC3ekQEh3O0ubm6iY4I
piartknbeeGdqnt9FwVZYj/kHiOMI8/XZIEdkYOzqXihz14xhKc8iNQVJyu/qY0t71WOCqmaQpxh
PC/L/W4aa4TMKisHq6DKM6RlsJ+N3UT+YZh6dTZjOAMxk7iTB0dwLeucLFAb30mFERInx4zUgT29
Ece4DbKsBm9ETJlBa2E+gaPByBd6tNT2g+2A1fpM9zGHDxIbhOGAaNone2A0gQmVLMtilpHZ13bF
BBmrtm0fCYpjcImFHjgPSSdM9x1gFFKcC7niCTU5KFBUnXmnBMcVViZ9BNBd+jN2VpoOeMW03XG5
cHM2czWeilivJylj1/ckBps4LFVfPuKNsE+xZE8BTFi0pGcWrahz6tkANzSZNFBG9vlfBc95X/lj
Vh0jmqsAuNsPjGAtalPYA8hRyY4izh/H7YYLNQcA8xjUc3lK6yazDoj2vf0fjGZus9YtcD9I80yH
HfFyg4cVx0PaluBXHqdE0UznrJJx+LgGXKkXvs9VziCw74LxbcaKjclXlghEzFMWShpbuN6v9lPz
GFspXhTiEKLsMoKlDk/rpXwWJhDjFr+e+Vp65uk405R5MmAl3UUPBTezsovPHKv/sUKH1dt6DFJr
0/VuUT6WwpXJi2IdUIV9giCSI+Mjbq8JBXZTer493ZuETy6LosHbd02WpYc2h5lZ3QgxJzQlL86z
SOr3qMwaEo2axj4ESZbZy4Y9Q3WKD5DDi1lGZL+mcCe3lhiFByReiumuli0V10B/4vCt+zMr3NB2
P6gHzjh6QGZz5ofZY3kVhQMdO6K4NTuvgm7ewdMExV46hP/dZNbQyyq6r7Mupd8ddOYJ+4QwSnAT
xizrGmG3O3LCZh8ubRPi6xBi7MfSqe/o1gCR3bodXgB0cxDnuGfMMJvgfqhj76lLKx9uihTMu8KZ
G+sYF0Vc3FHym+FEAkW7L8Av+i+05gXMBrvOlYsyMGdsVXG/DQjxeyAPos23UI0DZl+ohGrfd6ag
+wizhCF3S6u7nCIXQz4Fbut3e0eLxKNqNfGhacY5pFWehbexqwaVPaAlIn2XQg3QCCsEcYsFYJ7d
L+LLlitwgpzGtIkpXPMr4extysoJTd7FcXzipLMOpYTg31mKchsegSCxAypslB/aNhafdBvMhAXS
Jc1QNu6RKw3/MXvNGV962J0bPTI67uPxMXP7/MvVLmgN04bgFGLXPPnTXFOFJESFkMeoKvkL0Fwz
WOwyXLxUaaE8tgoll8bPJd016afhuFAZN8yZHNncoZTqOzKGo/CcOOwM37j0wNOT4oX8GecmeUdD
0MV3VwQUYdUgrH+6nYuLzGqyniW9EedKnthXR+RGnxmMzOd6AKa/EsKZRgcF3eChiUfulQ1+2Dq8
gQSHrQyb4NZClFTHbODIfuiJ7iPKKJvg3tEZKLVybq14BOkKcEpi6sAoGRgbO1XSeLvaD1y1DyA2
8d+bQmKl8P0gevBaAvtvGTmgZl8xuD7mrgceEyGNJufJJqjxQEholD31VGP9vbPMdBCTk48+ISYh
7ey58k2eUprz7Xq0LX6rytOZkZHlMshIciJhb5nMa3xqTfs493VQf1cBJ8K4YXCV/HEQboJzGCN+
fwSGwM07Oyf6cGdwV3wqbpqzgr+JtjmZRss6ruwYQ2SMFe/DOkmDwyz75o4cxhKCXzqe/NPhmmCQ
LYcZ03Qg0yuuBmYc3PaaEe9oD+ZmbLu5Fr3t+SdS5PR4V03UvxubxSJWsZ3QC5evGUVwONWFSly2
Snrg6d/QozjnScQnUahO/BdLkICwAbxMvXt+IJ4e4rbzy2sPNusd4hJ3waMgCNjbzR6RFATNDP34
TlTtIh/c1MF3SEkrloPVjm57R5/mngqTudWDBqIktmfsmSjFNjHWAcEmyQO4hZg2RYBhfoukkH7X
eRvKfcnXKb2hJNT+F5pWEx8LyiASxUIp1LUBTbhO3oxg3Qib3IIljjs21+BhoHirGerVmzHAVEQc
BTo7mVJMFd4dqGS9Q0C3qclSPvJ2Ag/c2fagSBgDoH3sx0wMD3Sk8goWacUH4UG8bwikc6/KeM1T
0k7OURI2G76LWBSvjT/q/odGmMNGDKOsnnvEUbHhXRHvBQIsNRKjI2DPgXCtzZTkvqD2c5P3ksa7
3hU6ofRlgEoTQVhOQjBAMNPWu4Ag+yJaoOlyGY3ZtsgxNHICaBqL3tKEmIaB0stOIpgdVWrPCObD
4NxIYONIMwwj/yVBIJyz5M8AepHB+OmgHgAe+j2VWFHDtTKuDte8N2wsODkxqZq0j7/HJY2/DWfy
nlKRnkdqszq1IpcQ0ALBzCXuuB/xdMX9WwQ8T1OufOenyPr4gss0sQ+zh5dgU1EFqU1T1fYJCiWx
NpVdk2eDk5Eahbdf7k0tpk+MW/PedlrmfD4wVkcsWmk/udWSH11Z8NQbTMMZcNcIM1vyxG9cL1LT
nkLXO/LlZZeIwlyxAzpxb2q2WnlvjIuRX1DHXAqGQPf2tL5KoOSagT33/saWUfPKKUxDHUVIh66V
shjWSVNeJSNApC97TuS9OzYyOKRj5++LvtO/UToSkiuJFH62ZlKVWAiWWcg5cX2koU/3XPtM6uXY
tRYxeCGT8YGdSlZdJuR6aT/6dSkwSUHorAagJ0U8Fe4SvVKfex8+mGMFd4rFjU52FBfjJHJaEwfD
fybSEzLQLN4txo43DhBzdZEneQdLae7nItAVUUfd/GwCOGqqmZQc7dnhnt14Zd4nF9hcPPPuLMSB
7yNtHJk6NPm4Mj4SN0WZQ1e4coO1vxjp+WYIZVm3KkjNgustHz77oAED8e3aQERmnDKbxCmyD6gA
jKFMs5PNPDcMRFxGRZ8uU+f+7KRB91NRkn/J2XcfFUAJe2bzGhiw4Ni6Gjiyk8LtIJH3w+S/Knaz
n1SSFnq0TStbovxUw6ghEgoTWocJK7CN/1eBbqKleMzrVD3gSeL8oHcmrSI4EQZaPmne4zfgwe5v
VcUhu7JoxPapnAtyJ3kPibYmWOivndXoRfakRbuXtbOEOzprmgoG+92NeKbqIITIs5e5TSx54vAb
MW+nrnjXkw/lkgrLP0kb68nOx+Dwbc3d+h3NbJo2TFLFm2qq8GMAemDCafGvmCYjN7RwpPpoyNg9
2E0zvTFBzW8gnt6uyZvyg167/pvIFs84WB2cl8kVYxu3n4CX0riQpLusW1xEGPh/tVUBH7uZRZVm
l7yhe59owBxC1CLDykcpBOSqm68+brM/YunbXxvrVnlGCWUw5vZJ86jqtRPtR4l0I5xpPtCdUeEb
t86fqWnSB0De+K0Z6uWoG4LGd8k0Z5DQ4eyhnKd6HXCzgeujGFCUdlwbCVXnmCQ/Ksv6nSFjyd+o
NE2vDZwf/qI0LimZRHpKCtCojeJT/1xMP5BVEFjVzzTky03SO6NYlRFvt+fQoxFfmB7c1SRynttm
/lch9925vRfI60CM8tUP0+WRpF6KV9MlbM+Avxs+Z4lpcEegGHqpceP6HGIv3vUYng6I4zPcZreO
ZmXU/bUJjLtEmqp2U8xZ/9g1KN3kkMr7RNGZ9zQG0COyoEFGYa/eyGQYjrZV8iSodARrEMqjnwro
pOaMQADyCOOmpSgy4qJ52P5IQrP4MDyLF+eTHfsRjwz2bBOHIQn9bIlLyX8yJ4K2iz8qsxSGuGw2
r1UY8dYynhy2ReB7v8toENhVxKupmOS9deTD7FHgnKPOB588IYI5/1rTuLZZJVlBhpb9N64CSl8V
6uwJ7BXNA9sxJrWGuAV36zX1eLJhpwTX36ow1pb7MYaVOnakQiB2+7N3obbRzSnJxuDegUT5SYOW
C8bqGK+x5mBwd1PlyvReTKP1BV3AJdX6PO5EWPvdthdkoyHG8P/OMxvP8CQx/rAJ9o03CVOqZWsP
TSip052Ov3RZ+EF6SJQNtx+gc6BESzwECUQ9f3Sd6BordxuE48mGrQmK+eLjEcWDhCG03fZROZ+x
TSDaIH521QnIF7/+Mq2UeGOW9lZ2RXVPo85bz5yBpqonWxMXuO268z4SUl/bQZUvlTeV15CNFmeR
l+4X0mnQ8vvAoQAie6STKEWEWbGN5MEHcB6PRUA6QSITv7+zUcT1zs8HRBcM2jTrrkVb9hEstXXQ
Kk5+irCVmCmRcNJdxuf80kN5iI1eepNvlXb6r0wEvIdm/bC1g2biliP+LTdGF44qn+hsgpJRIzEg
3GkPh+JLONfFCTIy6YGHwt7d9yjvn0z2kSdMk83tbjZGl7d0CdJiD1mafq+UXEaoQU2e0IWLXzNh
wXEWvbjSYeZMmgDMH2FwmIQabutpOxK+6fNLGMFTieRUEbCIvDqctgjRhJaN+ujhF99J5Mc/I61G
unEnh+MsIkNC/jAuI2quLuJ0V5RuEOw9qhKiVvIyf6isGNKyUi5DHf5R/pvm3Thwl+qKgaZJaTKr
HZpm0X0XpafsW6TIeaLqIfDU/SCtvyXooGdBDJC6CY6aN8j+i8cYQZQgwO+INRQIXENsip2Wk64P
yUifVvJn2mD+RkhJsWMHVbqfKZTxpAqeGcX6YsPp5IeB9ZGwePghR126gHkgYjs83i4xmOGRXL+m
OIGtd3dJXFk/ckpEdQV1j+SZg6rZtfCl9V2caMSVzpfgLCkR0OJqIofp3ViS54BFm1CkIzG3BrGn
icsAWL5MpkycNOLi+AcpzXK5Fyjq3DMYnXKpoawKsmyVkPkmbSH1FbHSVJqTmM7C5Ze+TIWkB+31
GlNiUsqCXWTbFuU2kfMdOmbkGX8A8xHro0DyCW25KWaL/N8hbEueyzKm6MubigbZKwPHHPEZOdkt
cCeezpTO+Z0QkzLeujWV+r5PW33tszgQT3Ias+7AthnubR9h8QQvCHEtLAqUfUEUeP6QxlWUnFBH
06vvQcPdi9Gqm3NC5A/nb1oXW3aMBNlBBcr0B5Q2qo4iCv2DSSfKRKJMsgE/8EBGxQXHhWQSM+eB
Ft9QzsOZoDMGL8SBW6w8AB3In1GFkneROhWaeO/K4cjZW2fhZqDvTb6KaP3vnUtTXldgPl7UnJ0+
DqsfQvLs7t00yv9dQxEx/JGJjqGYbRRHWYyzgOaugJb6UAN7p4UmGKNqO7t9sB3yyv5AcPj5C0Q/
EQhz5xBXZeinhFckwbGvvD5/nNADyO5akiFrnu3CIpJgazz6q632yMbY2wPv3lGHbFx+Tqa4Nf81
OJXvPbDP5Yx3dnQfxgLL7Jm1BBw3WhFqwGoZwp3Gt0QLiwoqigN+lomjBHZiaMdOjyh6zTBNLg+T
5JecfbvUy4HRPV5cZlEMIX2Qx/cEoGfaMvPBZW4qL/1ErZJ//clbiqceJts6kz1EBm0cUIX55JGF
B95jj+IyBIr91N0SvdACFC5e4rm/l4nrfIUNhwTwMcxhP4Ecn8E2B+b85FFkL00FJfRp+7kqr2gQ
fk1VaXfYh1pGRARdh8q7c2fFVxSktbqWJR/VPS4N+9S7yfSMVZVIZNCE34CfOi+tuMOD4LLGReSU
sNzKufe3sasY18Cgu7txwSsK4l84b5BfDLBJ0UYvP+sahfvo15iYv6Uv7IxyYfBCWv4xyR79QYGc
hTP24BMmsiLdKV7SneQlEtScL4i9gZb1wa9crC5ybqv71WI0XMJUWsNb3tbB+IKU5wEUq0AKscck
oEfqMK8K9SPJqiq7G0Ql9H9+7OBZJM0zYtuNrHq1bN3Fwd83TzRCD3qJo52aPK4mbUWczEpjkLhW
CP3F+7qKZ1kA71ZMgEEJWbWEN4zGImJt8RwCA/J2PBgXvS3bunYx/2O3L48wyR0al7rXvBYoufWX
wCaAKR9zSUIRhRe62WbK7n56H3qPFKkePuecOg2XJLaZcYtzLEVZ8iRx+gWWxP4gGLoVRz9oaddI
kMz8Dcbj5THh+HaGfYI1Wu+Z+i7DHxceCQLFrnLGchs186b/hfHpWiTbWXvuMaHGwaDNZRJ8Vg2f
Kn1/qJFrWAUf4vKbqdoqVBRGOV1KQpbXJGhuha/cG4K8DUQxVssAgrPihdSGhezRZm34WjMyRdkY
o6JwN5KV8lRNBOzsSFTz9J62I4oJHaHsvm/ygcs1pFmunMb2z5kGFCQRPkusC8Nagqm2bugXb9R4
zvyn0Z7Z+6zUpI23GhPt3IKpARkQTs7003a8BySaQe9coqVQOFAWbx7R3TsWs5QCdyLHGb1zMeVb
n60W07dGE4fftguymmrXtPUPP1m1x3kAW/2jdMON2wQNowNMOGJPvA7x4zPlY4a5ZXZPs2Hetp11
Qs3VUu5K7g4WzWiBn2+jZxIEn0m9w5jve662SXnz6OF44+z7dNTWJpRxNfwdIxAVIrBSTx0DlxYL
wowekmAVklJ8BsXcY9Esi18ZCiu5E0GJMA3XL46whXSk8KWRe5cC+FLEZt3MuGZs+sew1SWzf62H
+KLlKAnIbRbHG/aQ21KcGjHH9TtJl/ix/YT01HtHeaSj1rr/omlw/hNDwI3DmqzmS/ek1u5SvXZm
/TgF5aMBdB1f2QQxLDQPbX3oXFUC8UOYDFsl1tE6LTAmiSSZUQWYMXRwOqQiR9QDY/Sa2wOFFMkF
CDedcEnK6kGfD6aN16Kcu0kzeqjqaOf7IMBFBo2WzkzKT1BiIGOFWAJ9YzVCGF4tOaHXy9yFPGZ/
vL8noEvXz/xDndOcBvkDeWP1hinZMO8q1wZ3IN11apGomsA8DkxhcrIKJ0vpK4EE5BCPaziNnY9t
/tRHjukZS8Qh8cgbLyJ9jl9eL0jETYMKsnH0RPyDsSUAGRZp77thOGofVKzQ3NrFO7vFQLfeQ8rg
P1PkHcCMsrXnldsEVDQVeoU12M+E85kpCpvkvIVCKWGa94eaqI5Oi4W2F1GKPZdoMQVO6pUZNvjC
t+Tdh/I+82rj381OY7FBLS3RqIaiIN6ClXP+C47yYnjEIExXNzs1QgfPHr28vSoluAf1tXK72H80
wvBs2G5t/4VBRfzWIc6ove864ZNqLY7KOXAAWmavAOkvNCiQwY32BAICd4RN7JJS9WLoikalH3F3
h2xgqdy1GLLW+0w5lX7X2gYY4Zg9Cxnle3L9hzMXTHm16xYW1+VCOE6GANDC1fO8tW0M1DtsmsyS
56LmkZLJ+v4ZfCD/0gpU561ZnVB8qgE9fqMLmyWeRYt1cSR7MjywrLnKcZIa6GgAUbVKuCY/xBOC
EqZozd5MQidOrsa5/xR4eLKOA5HFZJi0ibrlrAJjMcdQlOYhdbPhX2lC8NSAlYGvesJhtVFDp597
Tt7lgFCKMJZ3M9W9iBjD7ouwqH2k3YQRJe2z8nZd4PNvjgOyeMcSlFXfIoJZ/9WtoZRIrFjNsMVR
6l3Iu+2bratTJE4ZFp55MEPTfEnfrYP7BmiL24E6aRekWeEzHlB0B04Zohw0Qxm8sJnFZuzN6lco
AL7VVTVhcUqCgXgZFQdYNaCm+TLmA79xJtqVm3O2VgOWVSQpTDExD5s5bSMYxYWXQsQhDpjmL0X0
RJKh336rLuXLUcdwstwSov/UpIKkOx2wdeFVTdVIroCZOrJfRpbtkAY0xchChmv2NpObvhdEB02o
Tk364KczWYmM/ILnmX0ZxYft8q5sgc3pq8WCHMP0l8EzqxFXtEZAcJc76j7rFnGGRxehWo761HOq
CknSAznGOYz1jhgtTp/VYsvfNbbzMSXiag0r8y3nP7CeEM2QoCriGO0wrJx330fpIZ6XNCOGe/3a
alnjSuJEC+MoHNtesI38fH6u7LyyHlQ2muWZUgVhEEsX++822CZqFjoVsEmYDvlDchw5DX1cqd5G
BwlmhE1kkB5Iha27u578p4yMIQdcg1WVwDX+S0Wc3nCcnYgeyp8XSVc/ShU/uK3jHmzCPcstCn5o
XvJRSsEyn4nBfWTipD34xLp8YR8YXcJiw6E6FuRfdnuGI4AiLNgTj6IARyEngxNv2TLS4EvHS5Ml
uzN73X5UsFpHIA975Alz5kR9spewuvczn4rZIvWAJ6zI1540cZn+zZCY1kEUC0iCojbjviKrkprG
dCEAe88RGdUTcBjUh8UgZsQbqmkramYkSKZWtUWrLyGOchrOq4RytJ5x5sgCwjRm5rbRulqnQCbK
qLgGxYqCZHA775WPd/Uee4EKT0HI+8L3IhI4/4BnmTizOQZqw2v/y0zQflCB8OaT9ofGBJxF2xhR
ELTIx7ZggyARtM8S5fcnGdbvL8O1ykWltwtsZn3gv4LR88Rrv16pmYVkkY2covgxJxKITUZcafcZ
HTr+Agl3kRuT/2foL1AW4JzSjUjcVSHi0+SENORG9WNkdi78wRPbNNx/xB8lw6FfF3NuIzKHga0G
cmHiAIhIBOGwbSGwbVC2HJOaZqA7sOwmsV/IZi4f5ymy3/qS4dCGfIn81rH7R+wiJk9Yv7xyeYwA
MLuraToLQ3wPMA6IUjg/RMwZ+93F0BDzxpRh/x8uVVQAnzfjxNQiJTpXMn+YEa4pW4jvQF6hu7lB
IMDJY5UbKOwr1iQd6L25M9jCY3NWN20VIM1l9ORlE81klrAnu940wvK2FL6Wd5F4n/6RzM1AA0YR
ATUJgVTuHfz5BF1oVTVng9lsP5GZ4t9Tlziv9oAzbV/XdiRvRbhqHhEUpH0nCHTLN8Ku0msi8FAj
mZTq4IqBc1d5RfvLIlQQcdQOAJE9RfIUHLGMR+NOuuAAF1t2AKKGfwDj4Zfh8kq1QCecKJuYrIi+
/8cMvs+pXpP8WvIrrNf1wh+Oxm2mL9bNDPs+yazucU5LlNQIIyP2jp5wGVJkB5+hL2UAXwu7FE/k
JeC62ogQ3uIsIzI5LoKW3pxNkjbOeyXQi5GUpPdW9KJ/SuIAZbqcUWQb4bKVRciAlwwW5qFQLcH0
W7XMGfqwK0JiAApAN8US5Sd7xP7cQ/by5m77GDVvJYlXfyGCTfrmLEXS/6Ex8tgvzi0NU4iwgktE
hSbywZCIqz0xG5vWdZ9xnPy30mj1F3oxnzRz8D64eczwCr6JnUWh7qOR7GQ1MYTQ3sTXtAqtYau7
uMvvohFb6TZtypAjip2Qp1lHHFQEYa9b4yafoUFgmMLaamTRpWLJZHrXMD5fWUGksd+2k0z0GqRD
70Ae3nIEr0d+Ltl1sXNJDeZGicI4zralyNpfHTM3PRTerNClnaD2n4eUiQfKAZ3eFVCPGVJLxvXM
jGhAEJEzA1KaD29jGMKCfzvq2cdcSFSKM2Jb0oUVlMw2mgSAto2cr6ozKclreX6P6BqebBLQ488C
PT68EQH6P5LOpDlOJY2iv4gISCCBbc2DSqM12BtCsuRknhJI4Nf34fWiN45+slwFmd9w77lFemIb
77+IlKphD6PCe/VQ41t78lHNLSfGMN3Pi8PcSk/dlHK8UdNi7EJDe0ZMyxLSCZboGMDch+AbhO5D
52q+PAYe+bdge47Dpc3Fi6YLzP7KbuaRWoaSea0B9nMgBJODQ05sAwjb4h2WGK5IR+qcbKFscdd1
qq64kN0Kd1YcZw4Zer2PLB0Vxw7ufuLTpXakvkx9oDkByvUYsUjECdXcpeS9DvgTN7Se/N/DYT17
i74fXxYwFe2xXlaxMEKqutvRe3R38G7ND7wDcRKN1b/zXfHLxDzjf1t/nYJ6geHnsHj35JF1PmsJ
QG7LI9Wd8AGyrQdKsdJ6TyELfkAUxNOevIgH7C3njCZe2IXvgazJ+azW2Usq8gYeNLYfrhViDcKO
NzRLB+reouR864BKvJkk6Jedl8J62tOfc7WjEmGpwdQAv0Unjf70OJSvoLtwgeRN8ivjt/zRNTry
beEW4OUTIEhb0QMOXplWn15Yyx+v4204MHCyDuhAU/uLIr84FXMPZD/WHWYbjtjm1kWpDDZL1dIv
swYNt0tO5bqT6N/H37SBrtzbjC1mqjlF0AQAD+mQn7yeyXTBZvwDkgm3Ouk4LSpPp22PRT71D0i6
+SeXkdRvdK426k3kr6990dtM7LoGRFHe9EF/b0Wgo/CKU1HzTPmNuvVN4HZ/csUhp4j7uiEmKV8Y
sXYbkvcqImACn86wIk75OGWwJDhBjM2qFwNoYu8gZq7ZPIMGIBIP9ti9kOzKlLzyBhaYvcuBNThc
SHtvtpGHtpHbP9rZwKizgw5Vb8nj4atnQEGuznZxA7PjUNAHGkQOlZrKkZTEshpZXIQdyXTvvJgj
ryS0cTZeNSaemXg80vbafr6A0rf54xnxCyN/crFY8jogxQWjwdbGotV2IftSaxgOcQOzoD56XtKA
sRqkXZ9zF6iKGC1IIsNUszAyQ/ei6UNrA2pY8jPFFFXzKY0EV5ZqFhEfmCtaz/S+MWpxas1vvANU
FnXG59PthiKQ49UpZMFbWNBHBICkCMID+rPcwnHu8odgamnqI6yGIH6Qb96SGofXjUULfxCDMRx4
Uix1krllIe9cOCQX1DRM35y5hFcd5NG3O82cUv4U6puTrR1JbgBlbNF6x1joEL8Q8YWC3t/Ct0OO
iSaffyohvM/C8kZ5q1lZpSD0oAowZWzq9mEYfcwipPBcvTKmnuDzhJAqF+EntB94ZnZkSsbtJWYk
jPIUGNsvK/vvMtYUFiQNGPsOSXnaXNqYZo65QlifIK15H6p3xVOJbwNNQWYCe+OUKQ440P1utMv9
caAli9YErLydYpQCyHR2cYjxhHTQOtykCJn55BGqZqSY13nyBHqxXh3+aORzWibLHk8FqqdnCBnw
FzyOzw6tegrFiXMx2SNTEo/wvpEklAWsrCIsUo1cIecG4Nrn4+pdFj/sIsZzCgU+ZYfS995eTJqX
mDYT3yXRxgnDnAT0ygbTuHgRSP2bX4zO0+65Ruupt5BfmFQ38HGrO4eghwuJaz4ShMKJ3EMMcXK5
zvzch7ZHiYC1HmxdQlUyclHncFq8PWah4Q9Ho+LB9qhTL6aHQnvKvTh6otYsHkmion7E1wc2H+I2
AyVTYqMr/Ym1iZQleiBMfg1Ot6ThuRDCF6wSGlr4nSHb1N25oa1eZctnwEOQfaKSAe+lkoHASC1Z
LWxDRlHEWQ1tjlJU8xKZwu3uStMhn5GTb5jHRFVxZEiB/izWS2Cf2pblA8+GzbAeFxTQiQJn6I+p
mWNf4bTQGaBHjbmtXce//qdKhxGdmZdK+lVzqFVT3DVZNH4oFxj/MWmKCLFRVgUlEIACux5b5nZr
cwIsqLRCHiEk5XjDlNKoZRWwdCYFhlo1JHRTn+CjtBcxIlXjM4rEEw6mEhc2hk8+oTn4Dau8OlZE
Lj+wky7C+2HInYvMJYvmwVqlW3LsNTNRP3YfgKZofWnHqtvb0yLfjWsL+8g/1/rsF4daROcLYmiT
zi9iJkCUVX5sfuncq9Seb8Nl3zW74wUh3dwjDZ2isd3Vo5F/GPSU7YOP3HOrCxJoD3ZjsxEtx1CE
D2aaAZXMQR9uhYjm4KgL3J6lhL0ALWCyznWPTO9xzpT2f6aSh3YeA+alaA5WZfPoRGyD6yKq53dF
r3jq22YtSWTbh58D85sWr6yLuLS2gF2wumbycylDO6hPupWUI+0M+oSR2XhPvcaIxJpk9RaHNudZ
vZh2vOJ54kwYap7lQnUJb/mQDi22jrK8B/QCIoKGZKr2dtkxNoUOQXZxnRLLumsygWI6rSlEWm+V
ceQVpP8BF6zaJOsGkPuRXrHlAPKOdlj36dkriIXbg5DFkotApC3WWhAuq8F+7RwEDtX5QIvIYAV7
pPM5RG2MkDYoKw+UNi/tiz03kvBs6FicHpBZweMywfgWCvnLxpCY7u75fSC7zHQtzS+rsLC3xC5b
lCpG2ccwvqWQ8hhX6mruhkeFsoOUFpCC7JL9ad67PM7InPoR7VdWTPyx7cKlwMY0hPYNi4IMj3PK
KvkmejrYgzZd47zPDBZPos694j20K/UdOxKIUCdljbCL8jY4YiEEE8YYzn12uGAS7EiQVAlv67jc
Y1TmJ6J/GGm0qrd+RLOwLvEqva79GYFvh6ZVZ8wIyxF/A0VHO5b4tCA5qD8uzuFxL4KAolLSZMdv
2i9LvQUauKCeDvkyUKeuLAgMtDbrFyGuA6bo6rlm8134W72qjv7YSI2KM8h6SWJcSbUHq2us6Bcd
MlyRCpRBsGe91+ijgbnfPage/9+JvWaLHrPy2j0u2fY0OM06sUwT0ssQWvSMiCRViTlBQ2AKjIo6
eY81gsB9E2Dz3IZdBtVuxmd0lBXjFEzbzcQ6NZSzQfllkvrOIdCMYgHM3gPQev01eDOry7DDE3Ye
WOLpPwyi2rvGqYPtQGjRiYla8mR3fbPHncz4Hgwk7W0ezZgpevrDLT9Gon3EFnTHUp7BKxJUlvGz
VXJZlAntx1T4xAB40nlmh7VOv8NYNSgdV6bqth3dea/bnuYiYln4F1gRfX0qGyTP9iDbe3QF9KBT
CZ1n2/TpdC37lNUSBFrEBQaE1XAScch6czKjPJHcxgMcOKl/skKxbqIG3Pq3xQeUQ3W95Oh7oIuv
gXX+vceyOtjN2vZL5gbMfjAYd2W9ZyttnzFOQe+oR48Y6Iw2ecP6AQjF2q68hl4VXVzu1uaR2Y/7
F70zLwzmr3A5Siwq7Bp9ALf7WHTW8DgxsLvCcpxnCjefgosRS1uED7VP6feMu7/OUXa1AAogw2vS
xMfpy+JfRiRtvAZhLHOGYYiionhxwY9QiSw2SqzScUxAJjAiqDrQrO1EV/o3M66zd2+ceiRBCFOc
DRprUIyMh7eRmS1Gi11f7StEY+UOBzkTXVI1/K3K1jot77L4FGca6l1Z+119DEPyHN4T3YJhWs0W
Eyo7awcIHdS7JIjRP5RVRCsZMnf299QYGYoqK8rtl8EE0fBHKqjfDdD6m3JBan+WQvDpxzJmuI20
zP01DcFAzLJGg3Po5iCBu5w4TfUvLcyyTVJsnlgaMsbM2lqnk53VWvl7oFzwyGRO8DWAZ4wd9DGx
33x3tetVZ1Qs/TaKEyjA7WyIe4hyp/shwFe/tRNdP+kfFoZl7fTo9EBcLtWJVBnGlIp7CtJniTz/
i7G0ro/51ESXNupZpwve+5BQFqYbVPh2vs/bHl/LIqxJ3Ei5JMlZr1NU0w8c03G8Qg3nIejfkY30
5TtFD4tqIu1pwDK0S1w6wNm2YHH1G0Uig3ArTNFu8rohiEHQSeMHqRG4hVkAyrUI5dQzSIv8u4/W
kZvoBE9tJTu+bTrVoDxTs6XZvhUMHSkHhXhF8MUfK4tVqZWztX3IOe/fw7IEaE/QC0dQLUhyxVu+
agzwq4yXGvkq2K4ImROzNzRQMTP2kEfNzhdErpm7QfvDJIfOI34gfXuFSywMABJSgw8iVCyX29ZC
wGxlCdITmSI2c30qV2Zni73z+MaPus2CjheV9QrYy7r5hYfDLS56SgPCNzIYsltkEOqq54UzZnS7
5Gi8IPwOgxbhUjiTvkOwZXuLKbmt127qmEGzGp5/W1CNmELh9WCGQgEcb8E7mVeMQBRDPDgNp6rS
3RkjIOGtPLxIf/ukPGR0MeF2cKwcP0DJAHImlEDdIs7n5Qk1f33HXUKRxy3hofMK8/pAHZA8V0SA
0iNHdQCFMkfJ7sSrFhbULfmuW9mwB1J5RKCNo9fSuFjJZidGp+0B9zW3+7bFMWcPjHTa5L3xa0ad
BKdVcHW8MT+qUrC46ZLVVT9UKVtUMh9WqOKIuQOPWomwZUWiR+vfwvm5Wyx3tA6LvwADxO1RBvuB
joIqqh3rmowJcnHegylfIbdBIm4ZHpAPwkLMA7Wl+uZGwtln0LmcwXgwkVEY4v6lC+NjOMsQLWdT
YcmmtOC6oKKFkRSwTG4yhuRFCFUekQdR0sFEolftkM+093qL1jUhOPlUjkVhfw3YyA+m8sP8iOij
uOaV6189yWiWCz5rzoqxKj6FwTN7jKDMuhBDMWH08+igKOvosn0Z471L0EZubCzj3dFmZjihhbaG
fZlQiZ8U0C5xyQa4zWqAG4eIH1VwbqdMRrMYCw1JvjAERYfHAeYALbrU66SDvopGNkJoTqAZW+P6
UAD2CnaFVya/W6OWp5ARDuMWR9N7Ldkwv0okOPs6bShEDDFDuyEpa1aSlTW9AO9Ur3GCa3ZDrgGN
K46k1clOsy+T3/iByb/rWVt6b7gNZApIK58+eWgyhAzJ/I66nNSdYkyt6sNuLHsNLeE8u5AoHjto
alyGO2CXx/ixJiwQ96w1Jnsm6endyOf9xRXgN09DL9zSAyKswKM0BIOu8uT1TAzIcjAnU+sOWD5b
Zut3WPVTj3YIyyW2qQVxEneZ3eYP6Lgm3i7ea83+ndiLVciUhcUFykTU/WOVlx0NVvl+u5Q9B5Fo
tLzwCtefNaPbcpsgR72QZ8cuFJj+/LcHpPdrmGzbf2JSMfdcNUB9HsgpYUqxumHYZiCx6vfhDKCN
Rty405ms1elE9+uTE6WWkKU2SbmnkPcSUm4BtCK1XdSdrOoQxMvQZk1ilw3tCOaHIpvR+rgihnkE
ShRs4EF3irL+gSkHJ3YxMU4bSlJOPxEuxH21hUsW8FtQa+o7BVxNktgUsYyCkbju7FDOLu0GOswM
sTtVo/WxYjeug7eKKkoYxRZ7H8WwDMawv1xHbxWh4I/MDxIBt4B3Lnk1pB9al6jW2YlFI65CWcfj
h+hMBg2X/hp0IPzGcN8tIzUc6sDhBWc/9T6bfaLTqvBogyIyV98P9ZvXmn7HONi8om9i+W4G3pWN
7tbLqcFT/pIHkVCHhOGCvDPw41FHI3uqr+yS+Zf+d032KVLVaRr0EaMJT7WdS3aVJJMHO5P8Nwxu
w/DfSDVJjQdMQSeztD/YqCL5ULnP9JPfkeWVXVCAkruKQ22Dz7y+lExd4TmDpXIPSC4E+M8mnXnf
WKixkRFMjoDY4qbfoGPlScvJWp33FX/9ayDn7CEPCDdC7jAD98NQuK5B/FzY+4lUymtqhAZGLugI
dZENvyHjYIfpMqT7VyaK9pllKet84S9USwV+2HPJVXcH7ZrO3nMQcCUAlVmJmZbGJPeZctrNwtli
FR4qSzHPxbVABMgcFkYI8bHQK2nRrGVttFq7qXY4E130cNM8L8ArimE8pd08dPdstjErjE3ENFv6
fXpHpJ74W47UJYsDm73xQGw9LIIYhj1yYEQjtcHIsveIuq9x+PfE+01cAm69rQPiLs4cPZ2+pqzQ
jzBS0+ZBhvQOvEI4EaNiJAc6svMnMhjSC+4r5g8T0w/IxWIqPvKW3fQONXfp7Arh0ZqPFbzAD6i7
pfPkJjaX39KQZA/VcRq8LQwKRM2BNelPAa37mRPfnAIxVn+rhgV7v4fBF6H79+0VXkgxzacpFoSE
X5L5cL01UkcaDopnr99ZljNFsfOOKEFJcp417MxUG45uOnUqp520/pvE2iP28KC1PzQfV0ztz3TL
/QDJHgBdZ4l7hi/Hih5NDsslN0BjFy+udStkT8++4OR/wDWnHhYn7wFucIn2A57kA4Jfikbcp82/
JqjaxXl2zdj53E25JV+F7SGSoh0aKbre8hQvUI4IpTraRVlXPxIzjX0dJ/72Vb0PgoPZHDqQUHY7
5l+UZiER6c4JLeH0xUpfEKHlRelxAvD2ZAP0aN6j1e/NqyHiD7JwlmszNyijHGiLwxnvj0Y5QGOA
ERYjokTJ3eCOh8rvei6zzDTB23hCf2ERFwNPWB69YRWBZ8W6JFIjxD/41ixLUKuly2j5mzogXVxt
kWwJ68gW2vswRTVTvhtCETsEYigvqn7gYS+7AiMj5RdNTxAx1dcM1x5sYoC3JfRS5K2xRHMXIHJ4
mFqPJneY6M9bhAZXM/UcNq3vs0gtqnT+a6JJbyuUNe4WKDyvZ+Ighdo3fgypru9SMgkWMZkfbnEW
FChP0MhZfqa8dhe4wn3o0CoZDhxygqqTQwoEYIy0x5xTxHQwMFaZuiCQiXFKPuhh3fFXivqfpzkC
ypmUE1YcFi+0QMj/mFg7pWG2m1M7HW1kojNRhw7bZuwqHAS53/F4h7TrR0V8bLqtutx9J5KOzrRi
MPBNX2q/Ab8bvgcXb04qFo5J3jr9vEgeUGpK+lFeR+YNqfLbc+bjEEFg0fgo1sFeM741AQ0LwZJz
cE8ySfSYux6OQzLE1WEVhaabxB9gO0SRn7q/ODcIbKP/YJI2IzpCJhGS4joLulMkTy173KHIzXh0
0UkPzFzm4K+wJ/Q8bsnuZpiQgUI75eifZzhIfAJoG0ZrKn57ZqRbNJCOyKAi52viLFQoTVs7Azut
G+OOKTQNU/zWDag5pHmEgGyEH+WveGBje8f+k9sADeAqFOOrqNhFLiMPsxpZ7bzPcYnAwe8ndllV
uT6ACg8mqM6AiPlfrY7ENG0TQuWtTTPS58HmzcyzTCx9siOyf05tnIg/MsjaBcG9T49xERgFWoRn
kta6nHwciJDRaL7J/ZTNtZGGu0PCXPxHqnfOjCw2XElRlP0lqArDIWsvpzgOTJHBOpMG16As1Xq6
2j5LdhGTInlkLxMj+lgTLWn4IiQ4wxw7X2jAB5iOabmKG9tpPcfYhP8K2dQ3O7IkjTmURc8IycyL
/hx6HTa3sqtoiRVwVpzZPKflssrybC4PEJEAkbdpU8OHDwFQ9Tts7VW38uhXk0a4etcnM2WH3NfM
3fIRoYfnyqDcGU0eBh0QMB4Cuelqr5iCzWHxZtP9gTHYoPGJ1bpnQF6OQ5hYYvvDWEFEGT6qM6uz
9EwANJpEn9XgDuNa9UER27XHIMpxPDtQPcOnHpXP/M+0GQxBu2SdDUQ+k9Vru3jOiy8tEEpUYCQq
bro0nXK6HJk8Okhc5hP6W1fsE8YjDuFhzuhe6WtYOaAfL6CZNEhx36PQFEYDvawUUg1cn5kBAR0h
oCFGCj9tN1s1xTrv6J1nSW5SlJNTxDifLNLhCOdEfoms1Uc6/7gmMovBSECJF4OAPRDjkJM5Vlh6
vPPiuh3O8B6m5B50Ci1mwBy02kxuyEjWTbOx/9cMzRz8aRjYlnjuI07GubX67ENPNp4YVBWwKpkB
VB/5xNEw7lo5Tda3AwAhOBTLOEkErgOdqIgEVWriBrh/6Gxd74hHhP7KAdfSn2EL0mTZOdC8bcIK
db7vxpzhblPKdHV385ZS7BMmx7g1WaXRdYi4fuMHtveR9Pzm98xeqGSGgjkvUoU4UAAEQAKH0aZT
7drOh0soeG3ZXPwtO0hqrLXEot5ZQgX8d5lNRxkzu0Bg3uIVpJwEcldr33S3hhs7f0ihyT16JbUM
rSe45PmDp7bx906yrkR916IHK0OvWTMQTchkLPSscEP70phj71lBxxx6ytW737tk3cIjNCzIN1Mh
tbwfWarND9AfKPVTOgtywUdYWSfUUh6qFzoSZNapS9XsFOQM4Yxrq48SreQlSegJQhFwQGeRWxzD
PITeJwHy8pAzFy+aibXlUq5LVSvN6vMwMDxKibx6JViJLk6RUfCYWevqNBCwROHJ4ADADpHLR0o7
CvxoHKlrYjgAl0hKBpt8k9UxdKQTs59krv+kKzfD69LJEfOgx6jiQJXCxHCRatwR0lPLXZs4wVMc
deziKL78m9Oo/q1YABsfUhxqr1mLUGuzwhSfUoQuuApWXAugCUBRoyltts0ToVpEci6Pc2fc56lY
kGourLYDIKusXekVw/oxsdE8HFEYoh9MRmRjYVsX4iEXJMmEvl+cMLDY+wDHvtlmRev1f5d5Gp/k
RNoSdHmie9BVuON9SxdbHhn00v7RbiC20W6o9wESL4Z744Tsj7i9fLvg5HSwMjlsmz342zu7jVn+
dWW0KtkNWDwmA9GTRMV4F0/l9Mn0fLhLtc3KBdplfZI4Mp+thO0jqRRlfYcmbn5J+tVmblQL5pVQ
KJo0F/mxYlL+yOY4b09uBSxdkzl1bBmJQ4Z3gjC9WDVK1Y0oMa51HfDcTcb01jvnjUWR2tWlfKzb
Yn6pZ49mgZWWN15CUKnVtkDBSRWcheZaIGmg72VWdhfNYGTbeO5+yADiEfDr1didNlzD2Hd/gZrE
SsBcg3FoQxzKYK22c3asz/UYpGes4FyK2EkjVFF6Qi1CDkzp3EeIvm6YzyHhYDQuEWjUgau/wHiv
Opo0tJD9WERo/Qm9lgyLlAJ7F/astbbC90LrHxxzuZ9NSY4fAuGzsciS2rdDif6csPhwPDbZwD3e
ae+Vl1gfoTilhzRgMn620dTMoOeQz7Aa8jiJhCsnPLiTrz/TXssnDLuW/1Y2/2m2eWjM3h5dzhV0
OmSMpRNLUuLD55224/Ge/8n3qR5Z5WbodOpNh1PxrNFB7ddFcLYtm7y2rkSs0FJhLmYRuVIWScrD
eoYf/tx7TsVkC9GiB1NH4G4Aw1bWT049pvmuzBEGvMdJnPyw+BwR+dQ2bB8X16fDLEFv6HNY8KWd
i5zW7jpHQaboPI29Y90H2MS37wD1sshe8+R3hgZf7njO+DcUFtI97oHugwkbc0MVq+helwPKcLJo
A+9ZqlS7zKuAO9XcwBLhoZ7lD2himexbp2X+ZGto99RwrhnIC9TZAKC7jqxJ3dK4hR0jwdqXTyMA
a3yHPbkcClbUsILP26JX8S9pbFaFSHytnBrJnus728pH74IuB1+B1c38SHQSeYgkejEm+U3ekH60
dIMVzfGsujjOE6IJdkl0XBs1tUG1V/i8e2jyaLrTlDiIwu4J50ZnXRPHC1dRnXAsJUCyFpcPtKAt
dTc6jV2n3pYOZJ7zMC1RDCMpXeD1REvk6xPql3Icd0K3wAC2QRKRwCOShZcuCi20C9zUwDUGwreL
fC+zgDVVTICEdcpjjBOrR2ka3qUXsqVLE9KlUI1QzXso6hO7TXtMc7j0N53jMLIr84qYiSPV7bjM
u94Z6+JtxPYZ/KPgWlWpdICzv/HRvyVnlILkk1okEuEWQCvY75ta0KKDB6zGkeTNRnuUYMXqzQ75
XbHoqIKuzgr6QSOOy2OARy3PFNt7ODrNdma02zawNjD0HP3ZXmFBilZnDaSxqONiMJ0kCQzEVA97
w/1Y7Qy51dldPipbfHmjmbuNFZShQGTIPIiOeLWsMF7l+loQBDhn1KIxRnnPtxEhkelHfo0HtDZ+
VMzcPRSWBMXyXVDNlJTSxnGGQy75sE4k3Bb9Y8uA0iP9tSS14Rui+tL+jlO1ruAau9d7z/UofFv0
wByDXtpJ51hTOt03PV6Ki57zNY/UyurmIIvIct5JKOdapME3+EtbRZwSDksfoS6U8pF7FyeMtXMq
xU7cmgGzsithjW9kg2yGIjd6kR1l7iGmwIBjLKrxPeidsv0ki6NewzKsH+lpcRM2e1+c5MwjlshZ
NKq1LvidqfXMTzCrwiSaR33kOmmbW+hJVkvKLd0WXjVGVwglzQpehk+1sYkaBGQukQBxMI89WyRj
ldOF3Vj0qLx8yHYButj9sDomttIF9LPTMPoJp5NTE5qv1MTDN4RWgQW5Io7hEqi+flKGWwg12cIV
nLRFvUJMbEkESpDo8NHJJXMLxO+qbgZeeDMqNlayaIPf6brruw1WMC7HsMOrByogca9qQnO3F62c
7UOqbD4zZdKqvAzJahMp2eQHJ2bpQFHKmMS0XSEHFDSzZgvEccHdZNzBJCgjBAt6oxumlKofxwmd
poNvTq6t1Fmkq6aiLobmVz2JMn5SHQIbjLAmGA9K4D5fA+QUqp3ezj4Jx0F/ihGjt/aDmSfcvBK/
CSu7tIyvY9sEz1qhmTa1gDlTsG7bJnNH8SUQxnymrHDmgjYqS7zrAOD2wlgv/KVrQfxOo5MQLkJL
ogjWbN4TVRIbgEQvk0eVx96BrLilR1fm0/TkAWTAjcZWP3CpA6rflF7Cw5k3qbP6zJuKPJ8l+Osh
nZqPgz11V/Bi7fLoJS6C1AGP91Ymk1yz5sIF/zJGmpm7GQYGVNfWYd4nYZqKq0Szkp/wQZTkavo+
xUBqh0x+F6bb33GKIkupjKEZhkDsHtQ14S3HreCwqEVVcoe5I3pko1wT0VpQalQNT1XQBLAh11kb
sp8KgZzKAtT/c9ryCUAJwOfj5d6IbANPQ471AC7HeQDVwOSEsMYJlVzDXSEL66dpJn0fM6I/0ley
9hEIml6QP7W/89WXzmSJljHMFNwgQ6XyyaRmRReXDp+brgZQa4MFfwslKZym1Ar0Vx2uEiZAPOuC
xEbBzLqnAefhcpKjhijvkSyM1T0BwFa0XfFO15IDMNzoXvN3LLyndSVpv92AQfY9q6Vu+ZE0dyvW
Wok5/2rqVaWosPv8ODW7bLaRrDScJO63mv087rJ4tTLEinhgRniqRk6ZZ78ENq1bCviaKrisrGqa
0BIib3qJqRwvHMnL8jwPTud+hVNXZ9BUXAOQ5wQ5my+c/grrLDgx9ZoC5c1pOubiN+YkZ77jpPDd
Jw394DvPTJx+IV+Zih9+enpnL+viwygj6g/UdWJ5KDuZdd/KKDbrgvm3PpixWXUlcVNxR0KMvZho
DG8iz8rpN6AA9oBQGOunbpqym/SQFIh5QIE+TDEC8jC35fCE03yV8TeK1ZON87i+RwPg6zufPJ2Q
uSZy8g1MosTaKtBZ6DITxE0nhPrj9MKXtELd7AFeMMx/lzDwTZ2NpfcumVXRmy+GSQgJ66pttqbQ
4Q38m3cgfhdJHGNrGtys5Ds59dzZxWnALjf0R9u1alIZ/EhaF9xPDjFpYBhyVK6ZEEcHsdVquYwW
VD2kKf6ZySrIzg1r011Jf8Uik0gUkvmQDrDTHLofcEg4dtx65sFTVoK8pTKoIQbiFZAzgASPMoRw
mgNZJQsezGocKL6WyoFoNnestNio4THyXIhW25Lw0EsRUNbNVkaedxOxWxWeX/9LCPNFsK+b5hrZ
aOFVVfCSjUu5klo6ggv3U5IH/RUBnHlDAzidMCpxJC0K8r1yAgVucG4BW/QdI91hbBr7l2P4mTH2
7AM7PyXeZ3qmf2QQchYMxDgwAZvx+xO/MjH46kxMX2EbFO84frIZFgnM0xPQCL87rov/8L6gNAQT
1bDzEh1/zs4OFQ87QtzRpPaQ8EgIFIPabQKMMNmYhBP+oKdRyDej1RhnFJfGslHNYmjdMTeF/1kD
9ykO4ICJ2yzS6gc7l+MdhrxkbTDxh+UwAi5UAF8RRkHyaWHbvk3KFGwjSPi8x7y63FNyd/VWE/gb
b3zfh4BJ48YCu0hWZK8P0t19zXxkE2etEusptntBCcmnXDlkeT8y4Id7b8PRYoWC3YQMkAKV46Vd
kIZtB2RI2C7yUH5BlgBvRlh0e8LjbX7ylm1OEq2hErrPKJ4rREJfniB6E6Jmrr5T4+tXG+vbpw1f
atlbDUvCo5kjj8jfrP8FM3t96OMqOWrHCj9CdAkwXznli7sCbwzGUZ+aq9jxCnnRGe9BKx8axaZs
tex2gX9PaGXKwhYTK5byMjrY9YqPIjok8v6Bt6LLBMvOk8ortiIVM8Cim9iCNc34E8+OqVGIHUf+
xoewC9LqZoe5uFnYxw2XFIa5jaA5exs1boHt/1W/ErhStmuXGJ8dOaR+hEQgyIixZE1eEFOV0zRG
PuG3pL373nAImir6dvKOSVAI1Ryj4Cp22QWNi9DDs1rm9mQmNTfgZ/5bW0lY/3hp7ZOLr7Pc4VFH
t4XhEXtc4wVAzuwlwZvgrWttVzGsErDTqq0yK0UyHT0H0VIJmho54nRCOrJqD8v6IHoLXAqi/XuK
LEbdNvCLw+qbh2Xm4IwIvZRMI5VZKMMoT/zhUrsKXQaB24QlP0t8MESoa2Or40JOHqlv7CbJVcV1
98C52sUvXhU2zc0fY44/e03YRa6t8++F+w+uaEHA6aUuDJlnghBjFsWZIV60d6f71DOM2gnTbV+Q
9bfDBX8ISUihT7HEkSMjRpVAO3c1noM8286TTcWXRRK3RVUObHElcONQLGO+ayd0CZe26ZYnls9M
rJkqIqhUlEpEXpXC3elipvJGTiyeZteb6wvOXThkSoO1OccxH5eEzEhEmMtNrfFLpM+9v5RAXMCp
FkNI/lw59QQhFXRNA8S1igPKS5Ei4KFgbM/mLvtntfxyQi/j2SbQNdlgs/dfSg7vj2hY2ZOp049y
uFZKUfhuonwMvee4dMRXDz0RbSrcu4tGJFIDkkrK4gRN0hxsrx1PJqrhMKC642YvXVudYyJU2UHH
DNrpFugNYI/YryvgkRCEhVG56CPnpZj4Mmidgdj5UKWgDIYN+OAY7WVaogvXox3uQZznxLcTqQ1K
4TI0y+DsLLba12DufehlDtuuW1h53kOs3DTd4KsJ0PbhhZVN7WydwK4fVFDkSKTmSrjEulcVNAKw
CZx3941ao65sivmbHj2E1KyghhfPTGwRSfzIqlfMEsXwY/tkIcdL4bJKUvDWzynxdUwiMXexLCAO
B2oTdiHGY2SfawQw+meOiuoDZTXrjXKOIc/6DKFW+2GK4T+wy5tiehIdjMqGq0tB0+4RC4hDoWu2
aWzm5Z45FRcRFbmg4CjEu3LQN9cDrDd2bW39zhLH2MeSeXDwVsYTK3Z3GbkEnclmeS19vPcjywtF
Meuk+QZovnX2NQdcI9dZiyFP4IqYFft1whjvDoq4/4aRLKH8tOr4oYLQt7B7VgtXExt+xay09obv
vvwfZWe2XDeSZdlfCdNzIwsOwN2Bsop8uPMleUmRIilKLzCKojCPjvnre0GVXR1Sm2V2msVDRFAi
QVzA/fg5e689Ns1BKp/DdiahixHlQ58tq+v5nFreQEpSkY2oKkqaiWR3M/zWjNCmbe3rmF4vDKEX
wm9YjZnWqwMCAC5xCQpe37KwVhxi1dKmtmGtEK9peGcxFcHuwHMnEGS1w/qLllAyMuzVPIuGscVG
EZ9tnvg0CXnZ4OagcRsRFZC8G7Dex6BICYJwg46lM01GV37GTS/xx0w9S43JEScdEJOUxx4XyacR
cRt9/qxGA1eDjLrB3dYEm5nfsty1woyHkt+n27atHL2TcdflQy9eEV0sjh5r7ldEOjczYxqbGC6X
69D4Orig4w+Gc9PRYrIdwTKLp9tPyCkLR8rtHDZGoYvxpaeEvmqmqrnqJwPzY2Lxil8qDyOa56Kx
mxPfPJksjw4AcPJjZocwzavckp9wmq2ntByMu8MQhFZE2VxRLBPAkilTI060QxblrGfff+zZRu+n
aDW0j0XBDAXfECdt0nUb0Il5g0WOsgAKKMfqUxGjB8uCunurlTSXcZVf4tRTctDbquQkMJ1YIqqP
gMmGlzHNywCKDurLR7aM8vuYM/PaKuGWBYomK2Z02CEJUAl58ju/MDxekQXo/yOGRt4JEsElQUL5
ALf0gYVLx1+Yq0XeFQAXmtybQJYTWhwUQ29kjbr0mY3m+iN6e+bNKQQ4BXwTPTYpcseSG0YkuEF1
YwzcvE6tnYJgqneG2PNTHuHqJwlwfII6yr8Vo3LPUUdPCxcQS8fFqWVJPyCiiTzeNYFY0z/KHIWc
caboGcFKkR6XYCmZX63O//LR97TR5DSIvPhWcmr/aNglwtc0cOR14oj5x9zK/DqULVw2Xo210aEJ
KcAfOQPjZwLKUBhXkO1/RN0PvxmfMXpOP+5XYVL84CgNJ4qOKewZnOsMxIPRn/BJdNlThWXkIVm7
68hWaFyIEDU8NJeAExoGJ1zlOPtI+U2WddklAo0WcyMcLPVgmm6CmFTSbvEqOpzO8GKTwnfvdPD1
pR3BHOmC5CXBknrdW1l/M/s5M3biin3W9wrBdhUTas6U6gBBiXKvp+MHj0awxWv6nk+4yqB1mGo9
eJTeINGeB9gyrxetLeDblcBXrcBzIufjmWsCI462LktMrLPubho/MrwmNDWvwIFQ+40LtCM3nQ2R
6Exe0YMVyBUj6b9g7RSIdZz0LRpbxPy8BhmxGNEgGcXYbjqcvKjDr9gTcb+pAjJlkRlwVCTHa7lQ
nJhvBnVMe6JSR5BkodpjASe3Ji5KwmaIdLTWVQd4hxciACWkef5C/bVaPWdEYrIkqLtLmJD70LRu
XGAKnHobm72QqRTIzoj01Xn2URsXuUSc6xDvvrfQyhzXSISdGfqJHEb6MyXMSgsHv88KtbH9QUwP
ClfONVwhdvkscij5+yEG2uPPHRP4KGOCkGEGxKs9uP6jAt3yytJuM9UGnLV1kqb1jgmkAMyY86wT
PBRudCGOl/5V2oY0mjLq8Rv8JzRf+7JY7qkkQfcSgMMGxr42ynIDQsC9IiWVtpBrE02gBkrXL3xv
Ag5xSFLiDhaZNQn5KHeMaNRXsl5wIYW1nXcXyzAh2tvE3Vv9getj0irsfhiOJD96/W6eRUgoR1h1
NfJRBrQ8dtu4XTKbkfbc+DVDBzGwk98zA6PPinoiHw+qDPynJiexaDcLq2+vWk1mQc887sXRJWJn
hudMYt0WxchSaAUATtiPyL1gVk2ixXhZWJqwI8IZK/RVfQmmDTFolsWMsRHto0GcTYFIh3PIyIri
NcKmSbt43qOBaYm21Zo+s3mvMhWYhhsEwMPHbMr84iyt1fACzJIBSu/O0bkHgLwzc0E/Dm1nkN7g
Sa5ve/gMnwCAY3kbiNPe+nacEfwEZYOpO2cgHh178l9aCRgC63Qusr3sRfbk+PaqQpM2zSEFGX/Z
6dDJ93Yqx2f2TDpEALvyLUmSFVYkqKvgt1aB/kxFd6iSrn5kpwdf06wuRrALgnKEvZi6CUW1I794
FORXVgmUr0hnbAoD4NjtTCviiaIedofJG1pB/HTUpmnXtddNWab3AfjbTygoKUL5tChDsphJxqow
zb7CRrTq80Tg0R1ec/vRtoNI7JeW+ahjjQxTGLLSe79Jq6HVb0xftLYPLhf9MasjSoTZTph/U+ww
w/PLuf5uYnQ2ERlZes8JjbNOXks73ebg+ytstIUVq7uSM3byukr7feBlVlO98UMTs5dVG2UfJVSN
lBbJxG4Myyg+YpIsonNureIgxWpHBwYvfTmhcz8vI/fufpYljwPYN2amQib67ucq+LP/lNT+/CWZ
olVnQcooOZ5tT7onhTPaE5OU4iuYa1o1Yb5a+3FsrQN4OzDPPa2D7pYB+/he+XaYn53RCeUVsy8c
g96IsXEEmR3da2YHe9Pn7k0Cuu+q6hZzRdSUeQApDBDURlyF0C6iymTgXAWMvKkIEGI4KriHOCJp
6xhw33RAeID3tBWZhxARSc9Dgdv0+RhcC7gFT/mI7qYb7M/TjMriCyEHQDBC8rz0daPWlg4p1KXI
WFa81H0J48mesieSrxjVwfSQh76e8mQ+813JPsLUnKL0NsPiBTtAqbMNPpv2G7mXNRxie7PoKICI
Kz20ULfKHub+jBZfOA9GWuoaw5w35JsAtbUHL0sQr5lA7/zWYF6g3Up9Tk1k9fkjCH+yzJqF2yEZ
yY72itpeYGjlu4p9Rb5V6epU2mLXYDniTEdFlFZMmn16QNyRQPDBWzlStVTKWQb0wOrg+xxp/Waj
a7nG9WYlLIUdpNskKf0Q2IoxB2d0yYzg6MtUwgszsKIJYnlFX3atrVAf1cElwnOBED0SI8p5NFMN
Bkx6KAjmUGjxGi+lHm5VOBaXpnXSY28lzld+JriRwDXFTLvbl99a10YKCs8PZ2+KEOwapUvRv0uH
fKZ8A6JyKAviFjF7OqCguDWtixc3BtjQIB25jiC1+SFbYYuhkSBaxfDkofZ7XOzE8iQRhwyDNvDM
2+9Ynx3S/LJPPEUsQDKCe85xwBMuvRmkb+oAtaFW7zJdluVNM3qdSV+Iluw2S8oO2FpTLLdh2yw/
mLsBicNejCkMsjn2J3oNvMlF8DwtgbmEGdAFhZf4tXYNhI8ebN1Bxwm3mKv5aQNGfciOIvLP1ZRx
2yQGrkMfBOpuCEaXOxHLGgRlsMalFEp9o4FjXQvc4pz3wB4AomnwY+xsSBvpdR/H3seyD6NDgoOR
WiTw/ReBEUMcQSD4x1rr7DmitfTVxoq6HFmQOdWDFmAObydofAz7ABI5orOOFctMdgyLuMx/MHyI
4ms+/G5weemMJOxMId3JkPEQlHAE/IH7jMJmRcuR/5dLBF9kjZCK1ZcRzrQY9AY7CwMUiptJ3gDl
DfUb1XlHpvc4QHiFGFh2Q/HCGaEur8cEWF+yhZFlzIPp6AXTSwldZ2eiGZYLiq+cM/wS4Es8zVFr
ij3xS9SCZ4X8Jts36xvHEAekaojIdyxYtjclxAFeJdEyYyL3fElep9BPsd+2QCg4Gg0powus0ACQ
dzP6NANsYDFled9gGhrSPVYxPU0XCml8VJlThvVTGVO/7Vt8RwxpyV6HbHmAUUqGDfKiND+R2ENn
BSFSLx+CVnDJkUUOxWEh3yB+7HJOpDeNwOL53FqyGEAoTjTWz/AUjLjHl7LoB9BneXfCVOtZX/jj
TbUfrcZgQAFzhmyInn53i/USlVMN8URt+PFlicbT7axhOmGTT5R38hQa0+2C+se9nY3XD9EuRVwQ
bMYUZ+a9b1a0zfpX5Atn56V5YdgRdPTs5hrMW4vcsNqr1qeOz4zNbzdHIqs04zHaX9N+ZHNy9C0t
CI+ja6mKxd5mmqHkBV54Yzaq9KCBbhlGo9qRkrM+x49grIk9GqDEXxyLucjVBC3XVzeLq1bJYjab
1eaDQ9S2Vk9JAwGfznyytgsIR25bxqqvJW39+abylN1/t7VnB58yGo6W2A42i8mVNF3AoKgnwCv6
Mkao3IiARRFAirVPBBmC5fWsfJ0xF1gOyD5aARgrWSWzZiqhE/ghPTYaNMmaj8f9ojQxob+WQTzm
fLrVJFMy7FqcPlhthqp7jpRME4A3YyJvYqVaDhGOYKtDkMUIH8Qows+jlZt43NR+PfsvPTHGUJnA
CU0Fbpy+0O9hQHP5FI5swzAPI5QpV0g11mGfn6w7ZVkxAW+CYY5QRCPWvZpl4/SYR3mXafijpLtO
LRYCVN4xATwIT5wVj0sYGvhQPHDT+DzrBSyhWal3x9qKu68QL1RxbOQy0eKlLiB3BmRjU0Lok5Cm
YO0k7SETs2edKgylyHLrtbI1UWAveEU68jycHNswfZ0Cxs0sJpSV/jjAcEm8xNy7QQone0tnr2ZE
LuhcPoa2sORVCOwQtQ8BoRvjBN0XajFAQpBqfJrsMW0uKh848dd04ldjZxmwQkJnZFaMItf4jPlG
dDDkuTnihKia6Tei6EqzDcwaGnET4C8iIRt9imaRdekjOpXLommY3Odg6FSWx5cBGRZd6ghS5BHm
ipu9G/TCxCqpKfiEkUQJmvVekb0AYaaNpWx/hGMRFZ5pn7JFUoVmiI69s+P0jazWJjV2SYIDOFG5
Hrd3Dxkg959hhKTHVs8cGMIGNr8Oljz4xukJi1YlB3JBxw4UXnntCktDOvRYAQe+dwke65FeGPtV
hWw5vPYG+i8XFz+Uf+dh64C+g287uiKSioPw1pqEVFjZHIyeaFuz/Ik0ZBPvQ/Q4tNCzzHQ+47E2
zHCgz4bcnk2tZj82Vx1vSvE696qHc0SWKu8AWvQpflVhnq/hRANUFEhJOvFu3VDiXHOMIKwznlMQ
HAAXVHM3jmvvdWCm+aVq3TrbDqDa/BtEU8xvgSJbdHOmjqALIkuRkh3EjNZ3h5bQHp6GhGcWMqrJ
rLtQjQ4kmXTKCS6kr1XkGzpFuXd0BtV5D3oeQEmRjmaPtLmEbMYjhapLgUUX1AbAwt7RqhA+sRBZ
YN8yas99uXc8OtjdfhW/Rx5O0Qwj9gE6Ks6+E4oteBjgduHH0ksd++IMKboFeWTWsTC0Y5RrjELG
mLk5VrY94fLewee3DL9XYxw6D8p1EFH23Yh1vMA9QvdcdhJedz8bwhkYjKC+1QATqE05QqI/WsDM
k49GlyjEpD+uiCblOWsHCYNS54F3umG5UOCYvaoPwEOTCuhMOAMcTr1fVW2cz23d1nssr/MjcRLT
pwZ1yGqV019ovvQ/8CPOyY5I1f4TEWsKzO2qjCt6K3wowGml32jvTd/Q2aGpNsDOEc4ybaSxEC7U
PIX2xIY+Nd18r4pHxtgZ/MKZLOdlU8HVASfuNOZAUc86m1jMOWxWj++zT/xihqatPMwhMg2cMpCF
aHUmQGUGEI+V31Bd+5r+yDZUUCMS1N8oJ4acDnvOjXP21DqEJLacqq9BatjzFUruFQbVcYLzQuQn
pD3VtJeERI+K0nzGdG5b0xdSUNcBlupWRz49VnS/i/LA85oY5wtC2UUdcxE5qJNm5Vv9phFjsuNU
1Ca3PxFkPPbUy2kv0ALGa3nILpB6+3T07IrjDN2uvRzARiAuHZTaLWEyL7vSVe7d0sKtPotx7B7I
CrYZvzphZd0taYioxW2DT40pERhNXQNlDm7VZ1ptXkQ7LFpAvclphzB+fJ+cZUJzDtT0zkyGGenq
Gj2wLVHtjywt/kYCu0cIQPIIENhZP4LxyOxTinH9ZuoCBoJxqMHBVuv9alqwG6ss9DJDU6BmLBr0
O740iKMqNDVPa2ymz1qDaIqNOu4uc2RQ8zfVSrYYGpRAVcghx4w+LVFObIB8feocIFwxlAiY2274
rK3UveurgQmdb0Arn/xszSxZ2KkY0QLoQdvI4rg3dVBv1SDpD3EswL+VuDnNJDQ+K1NAWN2uM7Dx
twI95AOlCwM7j32T5zVs0az4jT3uWRup4eO2usY4xmy/Ya6bbCYO01g6K8ksxmsJ0DqkCU/bmMWo
RVVGF4rtZibL0BuBX4Qa9zskMc6qiG+Tl583KVwyeug90USQ7LBO0WW1Es75xo9QBRW1Dasy6KPn
bCmQ98zAGi7IRuFaFEwPzVVbtZCg+yK2906GEece50hWPs1dCv0oyekiMskceMtKQarGOOrlQcS5
+NGDFtlTP43nJEPGBY9qRNumXOx0245ZO6IsFYCp4nBGSFBet9dDSp8nKmvakiAldj4ozRvHbdQV
isMCVLRNwhr3u7uLChWcuFBkCCtD7Sj4yTuHnhXCHTHieuRlkuhvY+89XF+CtZeht0or59pMQOHO
nmu4c6MJaaHslY9cGOihjV9c9BCF4zCh1C6gNX3BJIS+XXWUVKSBpLQv0DMZK8B0RXt7PeAs2Jy4
++Q+tChadg7Hy8+UscDxZ8CbpHchXd2TTURAB8+XfObRAWFCZYUSeujs8X3QTG+sukcKEaSZm1Ow
RclDPYjqJmBiw3m0aqB7V+m6kiVRln0txyh7K5Y2ung9hX8UMgRDVMqXWUpo10zt+DDWGHjvI4ih
+TZnp8LFXJCLAcgmWUGOzskXWZgdGJiLH/xY/BpyjtVGOzp7Aq9t7ZE+lgP6iLh8p0fSia+I+bHy
QYtK3ou4QRXH5Cu46qoGekYJp7bazVorIgNbdA4M5uhMgrekLLIT7Q+XGTJvd8pmNqozhhOY/Jga
xmPFM8jWxARv2FZdx2HbBISvFMbJPzvYLbElradxo0XXHsJ+JSdZbU2mOZxR5kDRVMN4gfmbfE2J
jG/PBcqWezoHhL8oCR6nSjS1mk9xT32GkizYk5UokK9EEN0LaAAnxfEo3VtRMN4Vi64xUoQt3xW4
QkMemd+CINQl1zU7MKRwD/rDLaxLWK19P8LKiNAvXmYs+neqa0g7tKcVS2Uc/eBPjnucSxvlMs+Z
vHg5i9w753YISxjlw13WQNA4924XoMdfuukrbmD5DOpwHKgli2XZjp1CDh+WY6BOqUA3VKFUIoqy
RY9VBWjSr4PMmpFLjA3dRLftppt+9NI9XGz6LAXS+JEIhkvWra3SLOvnMx7E5ohOyH0Al8XY1CqB
oyV16CIqLqD3h84aqOyisNs1PbhZLh0kyhqVxV4O9cLd2Yrz/NpBVz6kQJcWuUIWzcHSB8PdSLe7
Y2gAYDKB6XHwl0wTbzLTmsq3MAjVxga+/h3T4vS1QvJM7IgEcki3E4mfX0V+u+ORjR95//NHDvr6
BFRgUgeqCMwqNlzLnkYWEnaMxUSou45TX+yClyCYQ1puLacAcovXHZaID2yhVsect4UA/6WjUZ98
5dOhfTVlMDOuNCIK0lsEgliGb6jhQ2ZrcE3u4cdihawycsPZN4Iblje2qKYgdQaVWqPRq8NCvrfB
1zwmIYlPTC2X6cChzAXR60qBkimu4WynBGQN6Ltwt1msFfwbsqauH99/3jEnXgkwDZ6Cx9CHma+i
FNUwQEa+lyo7JhS4ThOI9HQqdnZQLBKNG+UekQLj+OAEK+mkAXaAJKwRjIQwtQXqkJernMBOW0pl
YSSPbGlxVj/I1uYwYwOCCHYBjbtpk4yr/KJPChIO7GS1hhMGG5k7Eg15BPjAaWQzBI2egiSAfg/5
fDzhXJTFlTum7ByZozsg+XHtEWxh1ajIfOOlb2GcirOtp9U7iNV8Z7wZQ6eDlm7r/+QTaJmz7fcN
ZQwVtYvGdT2Z6gXfSEPDMATEjFeUBXP+XODmeck62QH9Q6l8sZuuXrakunIjm2SOIBRju3yE/jCF
mH8w07UUlGv7CeVDe639evicrL3/Swwv+RNiHkIIEORhOkFBC8eyRth2sInaofU+OzvLeDBvRB1g
dMfQ/aMiuWMfZr08h/WSiVMC6/7jkvIjEGWFLHyiQOOm4pY48KlN33K3DKxbhEMzT/qUe+Nyy4TP
4o/bsLlmbrzTMab0AOlVtOUNbTULCMKk6DQgHMvpqUaThKKQh6iqTmSRhMNxgDOkzkhF11WZFFgK
tLCvgo10B6E/hZBSiIdZVX/X2Vg74w0cAdVuSjuEh0QQHniO0bH0d1QBOajosMLNjdLlK9gPRIZ6
Gc/w2KCqZzH0C576cQhvETgGAi408PRon+XCHj63MVvfHb4ZHysY+VOhzwYaYv93DxyhOmbo6eQt
cXjEAF4v9d7gwMQJNstuTklAMZPqf7RDwdHWdTAUvyIgHmy9ywRebrPTCYGCvCEtVgyCEBMIOB4T
nbB17gFKuNUt00nm79vO5Sah1Z5U+pE3N5ve6hzd6U6PvQO3iPiO4Ae9aaUZxraxpa5qf5jTMyZS
V6tNAMEUJ7Oh7c0Ujl+oJsvHhkuzYxbYek9LN0v3K3wNxaxIVzgYvROBVLDxu6iP0496HB0y7oEZ
cja3qLID7MfYZN/AgowolXGUNDH+VxjZkpzInDreBeNR2tYZGEKR0orHcsmR3CZgnIaJrkMsYdji
OJOOV6vDB8BQHUFOmY6tAImC0Goa6sgHPkc6qbcDLQmUd0PUU4lU2dauEl8y5sT2zUIq4nwN8wcn
1s74sRrLo9USv3zLSIlodtTKzYpgnOd222nf4fWnZC9WAIItd02S5RXGEFuZ6UhXHTQwUzwZ3xq2
ODDrwFK8KzZKvoXvVF14nWq/kFSa1AsncvakfzWgMLFfZNqTFltwjEdKhucrNBuJVy/82FCDLWiT
nB7wTufLcru0S59sRRImzr7K59wcjKo1euU5s/fMZ7qBtwv2yaPvtw0yvrmPJ71sWjVH9PSo6wq0
08i4OfC0c9nVW7hYVCQHLHqItJgcEExyMaLR3rb1yAy8puGCz2vTN+6cH5psGMwp64MaNR+P55xX
9zUCu0pscuER/Gcr2NzVBna4E+3lTC9oi5itTc6OL2r3Uz3UMrnEKrTbi8YcnaGEwWaUn0atKKid
pnLjzxMNnejRqzjsPfZGFx487Qyp8pwAwXmuI4Yb10WT87iQWwAvCU2N3eg3GphhEZ0IYxmK67Js
uwJhR20v72SYgIeiNMhfAtbH76he4awj14/mNzlEZr5wIizKHwN7g94g9CmsI1PRgLHBUJX2skMr
Oxw1YfPLNnVQOO5FoZbuXZPNk93RyktbmIHIPBn6lEua3DTVnE9bI0hUuiV4ycNV7Fp2dOO09M82
ZHBMyTkRlQuJiZjA4kSXkLIcDzMi970qjaV3CVLsaDtkJBJglRnh6II4cR1xzTJMHDFnPVu9qcUa
qqcBlam4mmubvOhg8TG6bph9IE2BLETFv8XBbpJvPtYdtmc/DRqDfMiuk6LfVhCD8uPkQ1zdQhCS
8lppS6D/yOiAvOYerEo00VNlnqGDo1QRXWA5+9TMgu5+VrEjHDABoI7YBQiD+y84Skx3AyCyKPZ9
h1UM9XTaMCwmHDe8AGnz3aMfarVgpqII2jEHJNIGgVqpz14TtCjBYF7k8wtqeIWKux6GcU9qeVNA
vl786Rza0J6IQU4qgxxsmbIvaetIy4Zv7hpCSxaAlSXd1WahMlsAHE6fySiZ/IOYiM/FNoiXZhMD
5FXHcq46/zRkA0FBMiY3ixEFPg6ifb1gHdJFZDNeWF1LfVow2WMyG6tKPPI0A0ZZoDUXN10SR6fA
7uJ+kw/Qbj+aVpTo4TB/F+fGNJMcN0PTa31G0JOH+wSJ1nQIvLEFAjjSOOfoUQh66ZEd0RbKKYem
M0OFuNrryHG2EzPqTdYR74FQFYLHtvILeHf8r9nPPpWNWxW07CbsUPUOkItCNrX2pl9xbrvmhH8K
nG3N8YMHwrUdFf80a3QHTDwYHQB5lalzAGZbtXe5bcfOx0mLub8MiFuKu7B39HIgbnWGop2gdwR7
M6PlXGhtMTuhVRG9oBZKiR1eiqQ4da7d9jtOXnX6Vmg+N9Leq8Z/YrAZknUyEo9Fo68e7GY7RATy
npyanN4rnpgoecmrZpHvGSf16ZlTt1cDzxauD+PUt0a+VYkQb7K2EmuDNW01c+H0SrejaK9YnoMQ
E39SyHzfpFCt9gEP2ABuKYpUdidoN8TvZQ0f/QFSwUDOGDgMMCys8c7LOEC/83fdhE9903VjkpO9
wQJTnaKgdtRnLL1tcxXFHiK0DaCzQR1gj2B+WSfhy9nOhJlPcog9/9AtYM/Pk5h4M+pucOILhGkT
s0fIQLBUKoAZW7FYC/4LhPLtLe+YnZ5mu5kRsVi8fP2jHTqmfvZxMFePHU7/+RuT8ihEZI3g/Myt
IkpiB+8tmxUzRlSOVK9UYTB8OeorOPGFXz1PtK6mE068uao2cUpoh9nMnWrqp8ntE8WzS0rHcgk4
Cqi7mXgwhrJFXqc7BBzqdZhCgpk2GViZgrN6W19hLvPy23xyB/3qjlXjYoyTGmQnvgjJyG2oomu7
mAdsPrqmT7lN5yAO74umTTQi6CSdTghL3f6J6KxQnTKOV8jci5nEg5SEDPTZ9pI80mooDakvtPif
wLT744mlpNKfaaS7LnmdrCntsHY9qM+hYwp6PJbiQPKUhrSLTnMwwUzx8JQNX3GspPLZTMyjBUMw
u28ebAhcvKQBTtxhZwGzqK4paeCxZqx2xVXkkDUMa9IC9JmbYQICgLcyJ5MWtGJ4dAXvNSUXoTu3
rg95a+VPuRYHddXT0+16NCdin4pq0h9ReYO3bNwSTSYokNVQ6vh912N2t0Sxd0FU6HsmqQJr8joA
/CodRaBZ15adXW0jqyuGnaRwbU4x1Tmn3UqGD6QzXTEBH91dsUw1DYuGSqy/txQNilNjA+N7FW1Y
s4Q59IKI38M3qp3bIMIEfpgBZmFKpsUVonSnuefc4KzQ0JHx9XGQqUS85nZKpiULNbw10rFiQS7y
I8SEitgsPCvyXHHnvJKZLIYc7BLVbMOnrphF75hjCnMd2zgQmB+GbU06URXXBU31BJMPrvxkoAFg
pXScJtZyOiAcMQGrNiAxv2PF9yyDAZGTvdpKSVrgFii7N+YbKxttAoqHzlDtbqBZLOJTMbUrr9mC
MMIpYor64XPPFKqBWYOz4dDP6BFoPw9df0z7rtLfLQ7tMUSLGB3OQYk2aMRV1mRl/pxGMgZvBvYa
dA06KdSnMG+qVSZrU141CYhHM4jx2iILNCkOOBWtDm84VQb9ZL/MmJTs42RG17uQGLG0m5oE3Sk6
ymDI0UkAsU/gakPWxBbQVR/ZhMvL4HJu9J7pro5khyasB3It0YxXo/jj1LQEpHbopt10ErfNkycq
q/48c+9dHLGd401XaPacQZwnhBQpD+iYEcvoJM7Q3izGC2ZCWMbcam5UJ3scVcjyUf9uWrvOZhT8
HC2K/MxENrxdOOL3aF/on5eH2kvUFG8SdPPQ4xpnScwOVNM8XJVVLVsYtPG0tPGBxr8aH4Leprj4
8Md//P2//uNt+s/ovYIOMkdVaf7+X/z3G96cNoni7rf//DtRjfzz8+/8z5/59W/8/fhe3b4W7+b3
P7T+nP/5O3zff/zc3Wv3+st/7Msu6eb7/r2dH95RDnU/vz9XuP7J/98v/vH+87s8zvX7nx/eiFnr
1u8WgSX/8I8vnb//+SFwf96B/74B67f/x9fW6//zw7F9fy/z1/L773/l/dV0f36whPibJxyPthEU
HW27wvnwB2EM65e08zft2rbwlZC0HOnHffijrNou/vOD7/5NalfbWvq2RLFi8yVT9euXZPA3ZB3C
R2jq+fi85If/86v/8uH83w/rj7IvPlboVwy/y4c/6PevH+H6m0lHaBXY9vp9PFs4Qnl8/e31gXQ9
/rD4X5XqZuyz6Xhppr7pnR2YuQwDBsU4/S5n5UX7N3NB1aBXwogfnsfCVQ2Q7aGob/9y2/5xaX+9
FLH+rF+vRXtSCy7DFsrnFPzrtWjCfxlcaXFpHKyz6T6HlNBdtbAarKeu0LW6uBlHxWQ3dikMoCPi
yiH9DEfFfyTsmegP2sVZdbZQqc7HYEhc/95YZbKc//l1/j+3zHc9h1kdaGHfldL3f73MYbI10HU3
v4DbR/qHg9SaLiQvuONnELgJoX0iiSAxtg6+g0HQHNkZQ0Tf53//MrTQfHL2+gz9/skRH1PNk5/n
lwKDbYnGahhihlEFNBu3IHbs0I/kArU7qEh1cJ3aQ96h7p4q/9s/vw5h//axeRScAYkxIPkRbbr2
b/cDPh5We38MrugNhTGIetju9ESRPAT2dZ3QCH+EaDiiFiG1zdmUxJ3V59RR4ZY2jD3f/PuX4/Mc
4ShRDgVFwOv21yd6CmQUjqmrr+oCIe09nOiYpJyhiOc1HTKA7XuIlhFw9yawtOtPO+gHwIs2gsTk
7B4KpDuf/vklrTfgr881hjE+JeX4buAKmxft1yvK3TkZp9DV514Z9mHyR5s2OqYdnUS2czzPNf6x
PF9xYUEvi/SH7FpryDb//CocVq1fL0OT6C7JFvO1K9zg99erc62ldWyxnKHix2X4VbeuSdobaZtA
NoDBLEgsG8de98hbUlUXRA6YBGsCW2elV208toom/WFDN7G3nLlSgoGRS1SVsx0QkUUz82vaK9e4
ECg/44nAD/T/UqxulU432WuRuvSRCae0quw1HHA0vnY93B5/989/09+fSFe7LmJKZgeOlLajf/9N
gdkFnCNG4k+CQDTNRpMkPldnGICIcvaFEaVFMz5qhvVr+UDTkqYIcl19APIQlIjO25asnX/xAfz2
GLja81n/IcCwhDmCPeHXx6CWLklOlTMcCryd2cFy6GVfoTqP6K7FkbqdEAUXzGhiCwoPlLLoX70Z
8tcHgAsg99O2peMI5uzK+219lSiqNQVfexBWI7rLRLQX3PJ5lt89EnnyS+ympvvYJg7/GwRu9xxH
yCGwx+eUjV0h+vEmMkVSH20WPpqajHqWL4vhsPvfJcQvFcRfdwL2tr8+qa7PTuhxnqMgha0o7HUF
/sumRGKiqXCLdngyoPMekGA78QaRszGXsoC7zoQdBdy/+dD4MEhpXbHvaJ4cd92L//pDUbFMtGfi
/gAz0PZvB84y6ikkfF3eeSAblwM3oIo+DSQ1Nifd4lO8NCRkctoEFkFs8b+4nN92Ge4By6kKvEAK
Gqye/u1yQvJnwD3RFKQXG9yBMB7EvhfIoM5LMUHVi6Z4uIcc0rZ4nBqACGhC7ou0NZyqkF98Gclm
VO+BlaqLA7SfxA/F5GzrqMz1NvFI9hr6HU0bkkFgZ/17e9N68cKxIUwHkspFBvrXeynmhnjHyqAs
C3t/uM9A6+lwSxvfPaJE65xnTCfLdDfg0Kp+jENbASjNfPn+L+7h+kb9ZeFdL4O3nycelYrPSvPb
ZTAxsQkZiBo0Fg4o1swV91gZHKjW0dBEBcPk8X9Td2a7dSNZl36VfgEWSEZwummgz6zZmi3fEJ7E
mQzOQT79/4WlamTK1Wn0f9FAFwqVcKWlw0MGY9h7rW8Fzr60HU9dloC3kgtPkhRKCYwo+mOFAli+
ll1DDfhPM9THV5Er82x2dlydJ5muPswFKemPuYtg6ZC63jSeqx7ZwDYpcQLvKDWqaodZeRHHsk3r
cVuAgWp3JI5myYHA4DJ4kDB8dUKZeVH3ZVMW3o22Q4+4JhFV/fk/38Vf1/LhLjJhyShgu4lC4OOC
OpLghhY2HA+KCu7jEIwB1hKwXgZA16vinOSDkRSkCP7JZiX3dyv8xUmoCo2t84wojqpGhXhz26cV
YqulB8AdzM6o6ds76Bplu9bpRudWfzbEa/CVkkimz4m0ne6AJLf0q7MQIVviTf454nWkU5tJaSu/
itwgwQDSkVl1H0CNMgUfyScE6CijvZOLdfj6z7fCjJcPdwKmW8B/+B9eSjPD/2VeSti/dAqFzUE7
65Ld2n05k/I3dK33SfDw2rNs9bLLwLaqx//GB4cUEDzBkPbNgeSvHzzQGIYZJcbDUGNQ3YGRwokb
+Ul6sGldjefQRbBNl71D0M0/f/J/mIZC3CqE6kSeJz3fDOS/fOWgRpyNZHI8VCkWuHsMicFzpLvq
5woELHoJFsqbVN1U4ewqlmJil2M6j394Xf7DfWe7gt7LFwGrQfhhA9WIMoF9OA+HMrMRpbWjdsat
5TlIy5XnJPOtIrlmVwhyI/+wEv2nT/YM/dRsJbn3H5ZMp9Vor0M1HBzhjP6hneIqfu15p2mizT5O
vCF0+mZPSbf703rk/D7YOOAJbjoroM2H//3ON6gVar1E/SHwCEgkvaHX5vzjROedGqtjZFu5s1vR
FzWHxKEffKTh6Ne0vOHFXTSQnZr/xr0IPAafK8EwOh+fQt43qqpTFMeqb2rvsoCY+ROZSXQJrcpS
PyeIDOdU9tPxD0//474pNCfUyGbXEhGTyRT09xuxqtpWWE/7A75DuteLrsOHTrn9w6xa6kXFTAzu
tkvcZoWT74Nq+Oc34OOxlFUksilRCzaT0mU/+eGtJ3Qh69wVIiGI/NJQW3Bw76ciyIKdJIphSxoH
notNTg192bahZ900ui8umnlY53PQE+JmGlREx65ou36DKpba8z9f4u+j1NweyX/DMOQfH65w7MJR
WegwDjQcF70rCoK6P6/asc4IRnX6zzgTBIWucOr+8Gj+073hqO6gL2B+oILx4c2EZBuM0bJ2ByXm
9mFMhnTZ5bxMMTo0sGI7ugv6uYgG0cMKKf2LMfLrSx+R5q1N423EGuc0XnrpkZX31R2nOPzD4vXb
UYCHZ7Z0XBn7Xc6nHxZalU7rKue4PQzZWnyfRJrTIyI1BZiOW9m4Kj03f8l48HeCOKSzMgkRHxDO
vbZ/uFW/T6SROYsEjk8FiCn8w4VgbMKZq6rukIA8tBjLVUiCJU1n66x2Gwcl7+zZyBTbvJ8Vdew4
JYfHTsTdPw8VxywVf1/D2FECveEcakbLx2kF3zmugshqDyPOkQrR+CjWfY7qhGZyVE3hLujj6Rs2
iIpehj3FL+AOrPiwlGV9VdB/zo+M+foRclYw/mnKM/fgw7UFWDoE5ySAtpyU/v6m06wa28pbQSUg
5hbwVsPy0sL7fU0WKcnJs1c9jgNkC+sXBtqzBkQjSe7VR4ci7M8ua5fsD3Oe89vkw4EpAici2IlL
ynEfLknTilV64naFcy+6DWbb7jGOekmYvSMSHwxhKI8j1rtvMJb1VbwCJtv6WAELkBBNHrKFG7h9
COKZqmgrZJzwSILdD0WTdnB0K/swjm70XoT9P56gnN9WDxZK4KLmSfseFcQPC5e7rH3OeoCYEnme
oOuIHTR7hEBVpTvm0iW4w3ql9A8s2HXxlayLMP1UC+C+L0BLBkLi6HOjMvjD4Pv9qtiH+xwrbFPf
Ex9LZ1JBZxJ0kg693TSBhWCpHDln4yMPsxtIEqF/Po69RV6PtbAvBNG8BtPdChHU9/YBgS75cCCO
uW7u//nC3A81LK7EoWLAC8piT/76xxJN7afwR4hI2HtW3SmccJzoqHyKZIKiuNHB5MlT4y5o5zYT
yq7iKyGSM9WDBSVuj2nU4/+C2UpFIy/s4pqf095JOQi3LhUyM3kOIld2HqgkTRcNMhQNE98PWz6q
hTtpVX9YtH5bEUIHCYFkwaQB7vM2/f1NQgWUUby1oz1KtlDjmh7t5gItYNzti3DGCEkklohhrwVr
U1/8882MPq4K2LGcwNQXHKYZNgz2h1UBuboWTCb5cVEQhKIbXfQrNyuaLc0/0PHiWdpqK5on/SUT
kwymMwBdawv6b83rG7+d/eFl/lUzyhED5K8pOBnGCUAKUyQbs7LR4RYgXULf1VYDDf6j7dkIrlFx
MXc/6Vo3+SuEfqt8ICho9V7ylvU43lAl9e97iQg05ALo2IZbp+IoFt9XBPiAU7BVUq9PCGQajQaj
KBHOkMBF3k+0r/Kms3m5i4Ffiw+4y1EJZUFEtt4eH6LdqoON6qCMjkRc0vsGDNAVFLeYL81H47fK
+FMIkbUPd1UQmcHkcK4ao30WESLxNYfVQH0KB6OpielcJhQLRZz0fXZMgEQyWKjg176+I7vEn/VO
9fa0fBmrfhmenQZRbn0ufYpLTOKgoPlV2sZDKo7xhKMfQn0YuRWwXqADcjunLjxbOsAwhThcpsSf
5sja0Fk0u3GCL4F2rvBhiXce5mz+P453jncCfktKy1mBwDxIDgE3W5c3FpaOWdyiw0pc+5i3w0K1
TfkSYSvpPNJTnnk+GSe7i9lyecM+2bBOkub6/WqzloHkHFCBBNTgIKB42FKI/EG2t11HP1ufgEZz
jt4STY+3bJPXXs/bCaQN4fs5w6icmwtb99QYvSyacJ3EHv334pCMOdkX504zCgZeSlWUW69xbnPP
YWSQDXZMXb2OnPi7gW88pUO+PlEy6HnDC+K0XqMkz3lO6v3dRzLBQy/6ipSLXVy35gV+/xPSO9xK
pyBbKr6972KZfXITt/Tuwl6U69OkEDIRQBEnrz6tgf6xDNdZfSWI0tb4aDXOnQ1HyRHEauusqcRb
MJP/Fe7IdzcfqrH0evT04jr4KluvtW4dZFR8Ld0u5ml1kKuKr/AjbO/RR5/kEfS3oLgYsbKOT75b
AhKiJ/7rylNJ/fZrACgO54QJhZnVLcpJq4iOg2U7fUyK+krzb+fogCzB7dDYZp6WQ0LhaINRsvWv
o2jNInHmQp+jYlrMiXBpeZIBOJRXbhOBYIQK2sEuxNFbNhfL4PhNhvs+mPtPE/ZKv96DyhhCFJ/R
tOrLdrIGXN5U/gCiYYP0rOmYdJ5gVkgdir3eNqxZWR5gGXTNk9M59KKJJWEGArk8FGAwA3dtxJe1
scwlo2iCqrXTjY+SaJuraa7Gcw5LfMcDzFQSo3c2p6/pzi5Vwhxfe22xPqlwqLnXhPwxDgikMX8N
/yjP+ZCCVXTUp9DJaPVuSpdXSx0cmSVK7DN/KHzrugzAAN2tita5QF7oBxLvDnrnaB94Rc1g82K0
ntmxmADz81VJZsxf394yMUzmhySHZ95b1Kf5lN2vYnbAk1FsVMXXscpTrtOjUc27whRjHnom485M
a03HWM0RZ+SfHQv/OhxsKacvsGE80e3SGWTDKSfOLr6rJ7eiZFiw4mEMVmHo/rT1lHuMoyQx74X2
FHNnQiMBYCfOFX9yt6qazGo341mFaJlTQ7yN2rzLnhRyxuLooBBxkdXgeimQGQC3zO+ZAafozlnE
yr8J0HzR5k/Z7jaXccsZqEXZ8Os5rZ6iHbPhb9tM7ZWeWPDfvjB06yCagH85c3Q1LkNL/w8h2/g9
GJALPHdFkiGt98RMYxAxYA14PWwbxGF7Z1aksMqEMfSjgV9pXTldVxf1gbZh2N0OPYLAk6+0n6JH
scYGhR9QqYtiGJOJbKYyF9VpSmibXXeUXellxfCX8n0HZAHIjwfdM3mSSedywTESLJ7K2yuBc5IH
9d7T4P7VWECc2k30Y4Y81a82a9p1WCZceDI87HkY1+WijdB087I0ien5jElglspwCp3lYgjw4XwV
EZulZadrPKhnSdF7y3Qga7GK7oZW9vworRfNM6VKb/oaM+BNbmjlDQ2ew5j822pkYllJ9Fz9oCUR
YJyy7JIBW7dn5DU6ZJI6JZUbvMsNdI8gskJeaDkTHAd608/MHKf6wWWZE6xFlrWrIwlsaPu+sLG5
wFgJiU300I4IFXLSTyUJcfO3de3Nev2+V5IOjs36/H0tB+UQs8Gsrdm8R+myCH4/777pEL0vv3lK
GCtX8rakYbZGVLPtHPRj1f5t4+WBoGBWm2rR8mPBgE+JJW2kxR6DunHMWpy39LoJMQP7zPeoY4R4
6POGODe3Sgbm1X9f9Rrhoh3Z0t9FkfvvXp1vpWbeBALXER+Id9QNIOqAkNYb761JVNbzr988IDSa
Sc3VZjwkHsS3dkMQtsW9zEtAIq8o6hBg7ry65Dltoefyynp+itXibrEh9HWPuRW3lr8lJLWBsepg
wGB2lv3MW9mGGHRQjr3tS+mP/2KsJnOEqL7nHQzFeQ5Gl3VwGNqOCUJbsuEHAloGrCH24NH02tpx
b/YUztvSVwSVGTfsa8yrR9Cxb+n9hA7ezEBvnxAUdg20mlg3qD37Cl4/C6iXVEVhHyOhVcLJ0G/M
8oSUjNxuaGSdpcqnrhvNZBVBZLbzL6kbm7vergFqErUddRk3gMq8lRAd53qsgLQwN06DGeaiIZU4
O/a1pq5zaJAv8VfQpDk8dCTz5luwoy65kYohLU/KnsTqfHLbsuryrytSys65SWr06CjD0AbC+SHw
w+K3AysZbPZ+eNbAMZk7VaeB+XwEnbRDM8vv2/LpfVsAdjAbvql+CcfHxRKCl5HcJii0GiCtvSBQ
G8w0nKUBeVo7oaTZEwKVN0uPn0pBDzXLU5Z9IqgGbvKw+AWP433vkbldw99vHWm+ZJVG7Ijv5671
p7sOMiYPk9g3cCiMFfML467CanXhjWPDS4SawNJsrYBC965PR50Jo5H4Rl2B+dndelC7GP8ZyYxc
2vuvCCo2u81ZB7qeS/NEP/A3IWlXvCJWm+KF2jhNJoMQOF7edtNV8zaeIVGZRwcOwLxF74IQIJo+
lyVgyvvXiMJ+fRxqCH6lIfbQLoFmUeevHTDw1t2xw4d3YUaI+Zp52RHctJvzsXAvypKY0ZSknqyw
IX0IK0iu2fc32VMwWV39Gf1h2P4MIj4PfHJty+EYBb0iQ0mVNn39NiefxnDsq05NJ6TBJd8YQllf
8eKw8wQFyxHuOScaAUSgJjEOjUvaUubE1dyDV/8EQ29dnrEzEd+1G7t0RZxIBpnLNmxqeTLiKh0K
jh2bAocfNIi1Waxp3DOgw7R81AmEqfIRL2LVAplCOzPqXUBSQxBtWmIX9L7VNJlAMCIYWdodsLNw
RFqYepQu0qF06x/ZkE5DRwSQuyLr495gGLscphB0Nw46GGzlIbLLyRtuZFTocDyqCXISkx1xZ7eO
Q8EKV2HUm8/HshBqnF9WY/4kS0dJyIGkmFl70EFjdaP6CR/ESbdD2K/nISDSWtCPX1PA7WvfFZlR
mq/YhQ70BuOFNbLOm/yke1Id2D+3NcqEbBPp1aH7U4m0trqrTtdm4psZ3mbGyxsW8Pht1/w+ZavM
jZDFsLdBEA4ywTdzPO2cyJn3A7Lk/GvfKy+tN1VMsrWzHzgOVfc5qDN4AyS2Jh4Jbb0XPUNwwYW8
maEA+kBao9WpliuAhfDNMFmQBrN1LOUpG/95Ng/hc7g6jBtijw1PSULP8q5cbzTbVUCd5tiGj8ss
crlmnSm3br4sfAXx9ldqO5Fhsemr1SLNgVasOZRxAOmZMt7Opl5Xm98lexvVQ1d7vL15rcWqP8Wx
lv2BQRuxpDNQ2Eyuv44neZT/WhdKfuZiVMKs9WKhLCI2byddVyZm9faZ1sZsFy34zPWBwi9Kxev3
6QIRBgyX/aiUmfXZ+MWdg92ZLmbaXfZV7w7ZHefEmJBVXCsmVLdwMnNe6YLJTO1Lb5k9Zg6ZgAU4
wKPKUbnIAmb2dPbcePgSL75fDqjoi1970rgyt+VdL4H7kWOWSEIz4YXzGLBmgLvlG0aQQ7inbq2M
WIS0ClVPQPNl3hUn31fpEh4jVGV634x23d6KQbQuz3rktjFrMGo8Gw4R66qjNJ3q92W89nPNHLl4
/q/78naMsTBAOACScJDBNYU1iAVbWgMzm71GjLLtmkYrPyUaRFwn921axl5ScEB62zgPSUTJprPw
SizsZ2wzn1VvU96QlhH7GRZTs7jGyiLNdVOEALayTZ2QKge0NA5XxrB62/lkJKEx5wny9LjLbghN
n3PU23Y9iStzHGzo1pgDxeJyRCR5wJQaHNhHrHThmI0sEGHvmI2WjWSza/ZlZkVgstQSL+4XQJh6
Xo8eN1gbvDvn+HtbtkQy7uogspOfY9IP8T3gmLY4EaQNiXY7oZ8WsJAZP8QOy7SVy5bkDOV0J0p0
RfiTMoH90AJy1V/SWRgdVAp0MT/KasrUmTsl8fKk4qKaCTRexXpM1CDWB7ZWa2sd+waoQXa+UH4k
E6wrmrV40m1u2S8u3OV6706piyAcRf+cEDjqjH2nNu1MgsJdVrUrKb5ZKbLwRN2bELFNtC5LsR8a
Lb86candM6se2vxbPhCwlsu1CY610NjIzgcS4PyzdZis6b6iIxffTPC/eC/7Osm56bplg/dKFnOe
RDsfKA2WOCQrPmeWEqvjaSHwpht2faXsWuxYJmWcXZmjGUGujiYZmRoZd47NI+Lr/iDoNzrlpUc0
wPrt/cT1vstmG2B2PW9FgrfziiUwszDNjSmnSlwHbOADweG93mFNQ0C3TVUdMCj7t4M6QSmMlrfx
j/XG/Db37a3Sy0q5kfCbguEBlY7S0Nv5osDozhh53+e+vxKBN5ltdWtXZhduiaG1XygbqG/ttID7
2izSPPfDKkI1L1svGCEIgO+M54lJm+jDeNmB5HvfjpitdZa3ZrboEULnlwMlsvymceG4wsK2SL49
J5zFL3xIUSTwhDtquuYcZHFA4OMjqTQvf0EelznM4EjhgNsWTssWdHTwQSAF4Ak3O5QLaO13RQa+
8ZV5qWTqWtXiRPsCT5Umd6XRM2Q8wHG48pE6djYEeQ+lCAkESzVf8wDVjPWiCSE9kzm9QpPCGwFD
BPWl7n+KKAJlzV5izL+lYdvmT1ke2QzDvoPc8G3ILeIMNgPBpb3hlfidHMlqsM15Kltmo3ta67Ve
vqi5MuUvjXwa0AkSkiwnNqaa+HtywYyAsxUkNH9qcMQ4jPJfxaOAXj7eA/y4tU00taXM7aiN2N/g
GtOSvRF2Ev4w9ZhErgfyw/mDdtyaR/U+h/HGhZQn0p5ECTZIDmCV3VKQo2LQKB1IFpKJ6pYHBlbL
rEOjDSEL2MHbdr6zhTltxBBTzbEENsD65FkuL8WOdI0K7Oi/F2lTdOK2N2SLUdZ0PMogEHpGvzsu
no10kaIpdPNLeJRm8GWt3fC8q5EdNby+Hn9EdoTP3vd8GJ29xij4xURyEPYFoM3n+l08SBG4xLNj
VQuDp1mdEpMBbo1CAb95qwFUdk3FxHEiDtE463h/QDVCDttGDgF8ZyGRPfYz2chU3BFaKv86yJTL
bQtL9lgPiXTG6eF9TbVrgsbYl6OqZ6mLMQ0v37Actc64F4i5zE1LlpF7PdMX4Wuz5Ta3CR6kxcxs
kZztYYuD4KW2LIFm1ewcdxlYNYWkGLwNLLfiZsDGdQh56AtdAmDVEbQ4oGqKhNH54r0MQDPW7DQo
QBRcUPdey6MOyxMbhsC89u+HRXDmPUcKMBPViqykBo/s7Qhb0gzgYVr85Ri0YoLrgMgyZjrpCJM0
1SFsj6wfmatmnoszwLaGbNM1YUK67pSbf9QhSUs1xbzWkzC8CrwC1IwQcPAVEss3G/wqq3nueM7M
H6y09jgCZEE2VQNBtm+VmqyYAnHJfW/UdUkAm/i5YsLD5+2RgnItUxfaH/l84azd518dhf9XloK/
Ogr+51X2HcVW8zr8f2A8AKH6l9bLb86De+MH+B//67XLviNkerMyGFX/rx97cx+I8F+2LYQIQt+m
S4824N/mA8f/F3KeAFsCRgKHf0tn8917APfiXw7COcTARtQdEq7zv80HlvT/FcF8R8lqY682ooP/
G/uBkQ/9pePrey6iVCGphNKcd1DC/b1P1VbJbIkaExzk7hPCYjQWI6RMOM9/aj1K70PzkWRnvqqD
KpEen4tk3nTo/yJlglbnhR4MTthwTuXuEntuNx5wO8LMZDBAg9bSR6ps1X1wCZxwLdqtAMCRku/r
9fjF4EvJS9+0qHed6nQDAk5iQMZumzL8JdlPt3MrogQwwUog4V0hMbpd1jnEjL2wFQqhtfLzY+HJ
JDl3Z7qDJdXBMY12gBzn6d5fbXZP1Jhq0ZsJhrZEwvLbfy2xHxPYWxKw4hh2gZXc1mO/olyPugXg
Z09HKtpGfOvkWOQaCRslgXjRN+jRtSJ9ppbxtJ+7qhgeZ2wUwRY7eaS3OlzW8qZqoDYeCQoM83vb
JbPizs1WVX3rrT649aCt2rfkGsoQXX8Lz41YpaDeufQrEDJPqm1O5dRN4cO4BDDsdhkH12JHDFFd
foOmpPLTgN11lTt0ZE11lvvZFOFLpXNPWQBI2HIlQsgOK35TrDJYqst1TgjgQX/E8UVgSU43K26q
4LxK5zT8QT+rkkB8sXX4z3i0CcECgTXTJOCL2YQ0+46Xh2R6ketrv1APdJzrNhllhipRzRb4JJGH
r+HYD+MJPe9K2gXn7SYho7jIJGLnaRaWi7Q5dEoSZ3wOyGjjMYSm+FD9tVlPecLjeNV26TM716tj
HeIGB3hP0oWUQm8G6BnJTT1LhEXbHP5LC36rsjqHTS/RncljyNVm3IqsjEfzU13Z35Rg3MX1FAHP
/gxhe8jIbtfZqGOwp4kuv6z5PIrPEdEsREs6bvkY5pDP1j57SHC4uEBip9WmgkPlYWtN02c7TNTO
HwsSj9WSfQeDaQebiiRDju0J+NGN1rr8lCdNIJ5FIuMRUjJU8gvP7aDm2qwCJuiPQwthnUqONBRH
QoOpkwM2fWD/VsNel3lzyJHX3MbWwP5ypn7NymFThg/Q5oU78uUANHqFTLeaclqyjTiBvdCPRGdD
1DpCe/Blc0bUsi46+xNrGXZOVmLf6na2n0FwJMV9ICV8I9gr1d+RjMcDHXpdeO416b7NekNESTFj
Sh+WShybqJwOvC/xC//OPeZqxGo3AFYChVEQlIqYuymmfSVKL0L3Y5f9nQXUBDM1AjxJqZWM0qG/
R5khrc/ZhE7r21JF0fwjlH0Untk8RO9EcXPOrlripd3XzqZQi5h+zOJzn1N5vk/tZUQEiz23HG66
XjXDicyY6g73VV5sCdSicENJrBBbxnS+lZyL7L09BVIbeiABCoBumxdrStt0x16Ta0pHJoJrIAHr
OVauTGLT5QZSUyDSlv50EZ6CevUCrOgBEu9fdZ8oIJ5yn4QNyebRWLZ0Bi0yNdlKN5hc+kJcxCuo
o9PgNJLwibhBfkvbO3T3QP2rzxO1RnzGXVRcWKKbPjULG6SdyHN/pPUhyx6crFd/Ht1q/RlDaL0g
2J3z5pjNPzgmTPukmf27Kg0/r7G33OEYl+KMEl/rwASKrcPs9sWxKix/H9uE1281GbrnXAjZ1iuJ
N2f05pwjJImZplrGlVWc9V90pH1vkwFs/Y65x3omiSG5Yd+Kl9fvs325iOXOI4LsqGxfEGE8LpdY
T6uHJK9m0qQL4Z7HQf+KSGzoaEtiASI/Qb2oNWoe82AOl609OO7rhPVebQAHiY21hMEG/FMw76tw
cB4Ssa7w+eopebUHEXwOSpeINj1KJACL9vcwKvLynE0z2MMs9J4k/fn1uMYOZbOq1PDpGregrFcF
6W4iovAmxX209+c4LPaO3aHerXuhf47d9DjgGk83wTxR5azt9oE6hNttiKhFvFFVVnE2IgL8EZZT
dJ1Rzt7BEkl2onaXq7Lr4y9zmq7OJUSaeT+NyLQ3oTvnN0GbB7fcZk38QFR86RV+dOYLVN0TireE
wgbxrDsQulO21bagaUNPXp2U63fPM3uEZKe065NaP0l5V1qhzzwXpJ9rO5iukim0jgS0SBPe0L1w
UhsPeB79w4ze6Q4aTb9vS22fpoAIvTDNNqlQD4Cq2usZAlqMdd0qTl2+OFuhqnnazkQGXAw+06dQ
AxvbwZ0NNas9jcDEzsVMg7tzsm+/OP84hy8LEItQS2ZveHKUkox6W14Fcrwp4Fk8KEjfcGsn8vcA
a9EQboYtONLLoXGxKY9DdzuWY3NBagELu1Bu9QK0JaBV7Ft3MxmvO+y1zQ2lqXTnEgrxEkH7PLaA
Efat7Vmv5epChacbOpbYhht5q20KZGdqaTRHb+7ClsS65EAbJLuEFv2aZPlNRJw12oH4JXZcmDpF
fy/b1trnWSefWzgVW5Gp6wDUO73L8SxPVWZtqOnar3ExUdju0gvZ9fbWaWX6ZFm2uxlovOkaUG2U
QDhdgRYi8QNJYU9MLBjSmm2rOXZSaJnjBx013oG17AcyzWyCCog1XFXjkWZ0c6FmQ/Ho8nY39aWn
zhTAURIDKUduxmy4qXupYZFH4alNgBNyULGOFblST2xqLP9L23RT8kOj/4dBX9btHWQEQUBP2a67
iHDOGsh/PDyjQLHjXednUbvzwqavdpMVU8/cQVOIhk3osWieqoQ9xp2z2nPwUkbOxCm+8km/WdLl
lOUcZ+bBt3dgt15VMmbLgVmu+okGPLsGBfhcAux8qTqYKw5ECmQ6NgZxul/thVBTdopJ8dpNNprQ
DZk1TDBogDZ1YLdXJaDkLak/6hBEAOE1Nf1L8rvDz7waFuc/S3hHeC8jpKiUJKOGneOTLqfMOiO9
gWmbegYQR5w643AIumX5rukwV4TeZw0VfBm3iBpU+93TNdSfrFu2K3WIL4QZVtjAbH/iEE3vZ9NZ
bnTI+6DfA9tS+1ipGzfnMLfHoxFvJZ1RoL0Qwgh6ltVlPGRcT5IPUC/XSw+oUnIAtl4DxISORhmz
PmI8a4CrWQEccxCRQL0s0/OpAFFsJKZIcl5J9zzo1dA8JzFfijjsqHBqJQnSKuYfQBLr+xqr6Qv0
zuIzXRD5WdMSu8NxCTTI9K0Pk71Qde/64TQRcXAgo+oH2SX2Ca0AuEtQ5lfKqWES+qjIA+xnP6oZ
ROBYSPtkIA6bNho7ZkpR3XSTjVDRz0e48H12N80gC3rAC4d4rqpH1wvXc8/1nOc0UI9U6QiubEOb
dOZ1+ul65HvqMvjZMBqOUwRmOAJMulEp1TAoMXfsE3pW00xW2xadyZa+X/gJ6nt6lq9BctVFAWM2
1NDAVzu+wnJMTrmXU2DJhmgHXaG963ia4rzv/Yrm61g9w/OydgCGyiMJ2+k3zHT+iXo3b1zvknjS
04Q7yr6qr5t5lF/mpi4ferjS1Lp78iY2MHWCIyYKdpxBvaQ3kvgNKEx5gUwPNEexrUk4pLVmR9QS
Rz3NWy93X+vMG89IewW60ONJ3s9B5VLrRxRh+GQDq38xl+OeuoB/poqVXUPd1WwaLFeedYJu6b6u
cC+Q+dXF1nkYrjkJgKbBRDHZfaR8DRRzdQB9UUogkl3HQOkst/NePX8pv7ntOF9lEbVXAsS6L4tb
u7u16uNm25H1nG8GIn6/4rWqzicf+cluWaW9TwQE/tbq2um2KoM03c3+mjwHcf+pdGcJNw4mGHJ6
tHZlNdzhSvKuB9thWPc1MeVJSVDEhpLtvBkBcq8bii7Zue+uNkJqGzHYRnRBHez0QG/xqs1dKnqq
AmenZ6hIWGrhfKSVQc+6ZWnSx9dL/OiBTVBvQdRGvaCaotWNeZIyvOBMx2Cdr6MxKB70OjNjWUsa
qwvY8MEpBa9419IJPrUNTZbzCUZKjPhB9o+zsjlIzLl2tgvsP/LEAicFUZkWjn4eYVR1LpFMG8eC
UM6G2k5PS1qLPdsX75NAqndsE+l/97Bkik1ZNOOnkCn4TC5FfqmrNfkW9FXYnwEacgOqdk23nyXo
Urj6PvMVJmZa+VGuYVPTaV0vvMbL6DH1RJVHIMNfrDxkA1j63QNVUt5CgpDZoqDYfZXhQFmMxvKZ
xQT3nIxe9m0Cb7Jvhnz6TFGlvhklU5Pjdy29Zr9ilkI3eDOi478Jmd3lNkb49RxFwuxe58XeLpwD
bix4aTuoMN4+94CGsHEQ9nUmiuA6auSMYk14+6X15XeYYFkDPI4+0AZ1iGEZ+dNZF7fyMpR+/VCH
Uf1Cv4qttJIkcQIhGtSdUpF9aOuyvFjswf7iF0kPj4b0SRsXtdqw9MQ/pBrI7Kvi+T4U3XxrryUY
VdyyMDe1CyKO1NZsD1BTHpt1ZL1K2+ixmBrO9tY0n1KCVmCYdNUVJsXuwLBQXzx7tM8WUlO+L3WQ
X+JRC8+HvpmPCuXyZrZr77wlUJtutC2fU8eJzzpqePdAs/Of6FlKAokEJM+GMTnaQ/zdw99jUCHp
tV/p4s5hYmTxyWBS0vQtblM3KhlpmuDqSEW3WWzHkPGifs85+czz7fESZFByTnod6PeQ+7Ct67K9
D2UVf0EQUl25qlvPZ0xyl2mVsZhbabFcewxny/VOdNH2w1zekkRYv5K6PkMGkiMWkjl0rn2rV5cZ
OZvHfmXzsqGg09AAIpkX4YBwYduXcXY+JHmGYLQL00MckjYtVxIpaC33cgfUsdx1SdiSHdvU4bOV
WMkDIRLetlZS7pachghqz2VmN09YOPu3qVoEDe4ovs1qUMuwTQlfITkx5dRMYYQdNggPaKJZfJwm
D/e2M3n9DJmKPepm0DhehF8HjxDBK29LVckDOo6K7Hkqg2VEpSFzxCtSzpfL2mb5NxpMEfI4cHPG
AlGgspE0IQ42J76emmv+A5JQsANhO3+aUMMYElj4aof59NJnpd1f6DUc6ZE4BvdI9ZOD+ADObzPX
6XfSZoLlwbEwa+Z4UOuNQpdynH0nu5GaRD+XPuQn2vHxsQUVZG1nSGIeRvW2QGbU/Rd157Udt5Wt
6xc68EAOtwWgAoslFkmJonSDQSXknPH05wPt012EahNu9zgXu2+63bY1ay2sMNecf/DJdDwMEjfj
UNGoT0XonQ5ad7pL17zC5EpT8W3v8UK4zfDOiNx8UlqsgEn4D3mApwoOEcX3ZG4vemi8zQJsJOi2
QX5l94YnOLGQiD8Vo83PgwVDwK6lLo63kdCXAIHEWlIOUNRC0wYxnO6wAEHfvamQIU8khGocZN/x
eMnCLHoeKv4xdpTmOYMpF/omm8buHgCC/gFRnpi7iwvY771h2nRa0tvppAyPkYbU7ya0Bio0vk59
IoxNFy3+1IFgWOy7oY62KqLTh6FXy6Olxt2zL6TxF/BtdeEg6ZA4KLlVP1sPHbMJNul2AGS9hfMc
uHWU1B9DrtDbiWriaQBlYHAZ14hOUSkvtlZn9I9aGdJoGjXfcmUpRdWAN1dypi/Q4EzgBUZ9BwqC
Qh+Y8lEhGRhQlWinYBIfKrT2KaOBdE6OlDZ82IehHGAYDHYZdSpDEZTHCp6cfxa8Andql8UEAQOT
ykDVf6rp1GbfWh825TbWqhJ8QWNWCORXNLDyJ8Q/dXPfYuUW4QbjxYP3jAaQiVpUV+qesJPTLsAy
oODh7u8SFP+0c81rXEXXOopBvnY9L5nG6i3vGMjdOLmmGBI1aDTjVhsK81ePZIf1FX0GbDg3YsPB
BPJO0atb6I3GmaeDGn2idQvGQh2jsD6ouRmZ26Cl7X3yeNh69xrsgRylSWoFh6nnpNxODe7VLLhU
+wHwFvrUZIL4zCWuZ8TgM7xeEX/naTtsCoDtc89H9iQ6M4B2N51Cyek+SKMi2UdSJ7QusZutbiDC
ijlP1xyxNG5CmjXcNQ9lTwcSv2to9zuRvaOdutpspmMVx6O6B8ynBHvPxHDlmACXanfKgJPHtJna
SfIeBJOv7dQCsrMOOjGqD3fIH7uDD4KmOY+odo0bxQTws4tMiLzbOBAzJPFqKI7nKCysdDeRxCgb
HWBjvrfYxN4tOggZIhldFA2fqkRSwpcmi1rAhlWkghwweCaerWkg7oS1/GD/H84EFO8R8YXvUCN/
78cGzsMBtXIbUdjiDrVNY7RBYcTCZopV86mHMWVttRkpTlEr+pojwo3/C6pjTk3CvhUGXXUE7ORQ
dMoN0M7q8EjyF1BjNYwHICSoeSs0VcO8q+1Wlj/4UX0/tZSdYM52NtjT4oEiMWr7tamg4zbngGOx
M5LWqFwJGOe+ZXs5Ym42D0mIViQL7dmc1N6REN+zA9Hv9hn0TbRYgwIad64/pXXd2hav5mGjChFV
ESos2wTOiE2f/QcCtp8GM23crjKfWYU1cpbAK+QZSdbpMYV51OhwdOJ66YIMLJUYg3PD6tQOwAHb
QRJ8ribSkC5C5xMkdG33jVBtG3XCZz7wg10w1MLe6EBZ0ePnCd9YyH/3u1oxsFYyy9QutKnHBkMc
N5KFqNvs1XyGVu3ZnRrTHE0HPyB1rkbroNWIBWxCWYwptcQofaqqhc2QFL7USmBuNeYMymUtIctl
BJ0inhB2jfZBYhyFrvb3EdqOLmYx47aUk4fa1F5iNOVp9lq0ywpTwPQX2Bv1Ok/adaIfH/RerQ/B
WMgfwegWv0Y8sj/UvNmqDWX55JxMpuuXpYYCaJG3J6ltyy+qKEFdQTL+wBOAhnNB4K+9KvKs0gA6
pGy5ox+Wwy8zs3Kg7jX7Xqeft/MKSf8WRN0tCPzkKeka/3OH5sbM6Da+K/jzfENynJIm8/xsgCyi
Xx2Ej+MIiBJ9xO4DyGFaozSfbOppGbVV/KcQIrJQe/QrjJBNdStiZ6Dn1hjtGqlEVrjCYQktect/
EHDS2dd6+FONM/0Ae+9OoeBI09L4hHVF4WCQXbic0SKFUnx3UGX4pXZcbVKQmt9yzYyAceXnUk5/
jIWiU29WUSCetM+tTsNcwuAEPBMZvdCU3rEzquIM3vWFtF+Y7dMpibAvNzk20OfQHE1HlyjXOobR
3pOefUvZ05vCw4F2GqJzQrNmg6xTv4WZkT0jyldlbqIi91eERfkYI1GFsx6ONg/AA++lFkdwYWhF
dxL64pC2s78ebjvAhkTJGZNQsklrHqH7CBsPrdTK8YRemj35ipcuFh+mRnmg1/xpjAFOZahQqk3+
jIhwfoxSfR9KItK4MSssUvovGb3XU9iON97QTa6uqLA0AjT86bw3RySW81OamcNNmTGxcjBinUUB
HuBHEGR3QhRRSVGr9ibSeUKFFQ0pejjCCTvCc2UWeyAvPR1iCrCjrt2ZaCbZYmIdq2JCar7sdWFy
QLpm+F7rreBqQZGEtlGCjOedBanIC3zpEDdBsCuoabQO7ISmvLGEGuHkWgxcnmkZRTUyqmFHlmPe
AIvSP8Q8qD4zkBwUUXYCi+fdIJ6b7YtG/5QE6P5rjZXdRBMUoU72E5ek44NWD+hVB9bgoOXD4WxI
n83WJCENVV7PNKtb5DvnTr3KR3e1JngCqkWi6eO1V1RBWfC6RUrCKATuLfRAwLsqOfKjA/h9hNvt
2kNXvR3FH2rX4bsrye1GKmJefVgafKsoP/KaI7nzZK86zUW3DTzZ6pef8L+moQQVEiV9cVb7oYX8
IdFrsHnEa5jlTuP0sWxbKb0FWa06DXzHGyXHGcPwKTcD3X40sEDFNLM09q0o4yVOO6Aiu9fFsQfU
Ht5ycft3A8K19pDNzg9RpB0FqMU/UOGPXHRn0UXDXvMTarP1LZqPHak3e0iusPXdmKgAk+pI4rPV
KfWx1mFk+wDmCyfzJgFkuMx29LlqFOQU/btREnr1FEdogO4Djmnsp0qV81cyJJUSnoHPay7Xn2s1
U6lNK0XV7jKjNsCINlAvNwPeGi9h0n9D1Zx3XWYZrmkkt746YMGA2HZ99rO2OII0Tk8cM+lHrQZt
ali88nkKoXEjmgoeU1napb/4a6ysKDKIHyfJQO8jnxqhPI5Qpr43PLtdAKU0kuk4uchhRq6HAKPT
0YqkgAI0swvbGPZtcA4qBbiEH8yWNSVqxuMkzxtVk+PPgZiI+0w1wVYqCm5JsRlp+J9QVxWqPoHc
IFBh6r9xqOm7ceQuI+ETHPh5wQ0PetBvRafdX/T3z382xi+FkWbW7r/b5bM4kUj/WoINpyINJBsL
NjIM6D42vDSyKwUTpJtUD+XhOGqTJK6w1d/Snk2a8bqE1sar9oQGg3TBH8V0qY9Qewhdha6g4ead
0UR0MS3vS4cXu4BUaFEjt6BZwUfJ17Vu9/44Fyz11/j4N0ARloFio+K+oC/3pWmRRFjItmeYB8Cd
zCWVr0mLXQ0MJduagmEVzzKmud1JbBPpLE4FD2h4cR4bnSzkFgCeaJ2kpkWy+P8LGuV/BJq8gaP8
L5LB5P168RV/Q6OcXpLwEoXy+o//iUJR/5AhIc/CLSwo3GhloBl/SWBK8h8yAoImUBMJVwJpZir/
BUORNbArvIvokajouKF5+S8UiiT+AVgEQU1gk6wThJT+ExCKKr6lS9O+0vllFihfhf82wKO8hYaY
GFT52FlvVQqp2h5lO2DFdKzC5lkuFQAhmzHS8edU5TrCU9nUU7JtDDB5lFp063cwX1ArAmshG6dO
67Xq0JWYrf8MSjmvj0YP+mJUEQ/eTzpsz6NRW6SiKY6gBcdUHWUkaEXILYk/RfuEiqtZ2vB88aQo
wQJL4LbouDyXME08wChjmFHGKsHp/aDYoJOaKoBUdId3Slr/oGob3qUKeFsnyGlV/4AR0nBe6FVl
HWgl9OpdEFahO1GNxKVejFTjPgwmJGOHDNKjgzqT5H0Ujd6qEBSGzBCOwsemt77nVn/qOHscpYrv
PVW4rZQQmQ9FSKKCjo2KCXPa0kQNaKU2RX3Cxdl8EsXqawsS1j8MqqeINupjwDlE45MaBp9BMFs3
U4kiI7NAgdUBIm2muxbJMLoihYLgWeYbNaUqXTGfVBTh6N0qwqDy7iwa/9hbcXljmGFQP/HCEKYd
RnC1PYVcrU9TjO8TZpZ5W2UHuNjKHQqm3m2L1hGqwrEwHGgQId+TSUV6gEVDjyCAIfKxrmdgTBB0
GaDQFoHoAzRFK7epQUoPSgqlCsMGNDQjG9uv4VtkglXd5sD9xd0wqop/ngTyKzvhOfkNB0UPM0V6
CvdVj+tkijdOkmxSLKC+UD0fX2Kwn/c94B/Sg+DUe5oO6BbB1c1cAHiwhO7ThFXWYQwl5SfaTsG0
i4Kph6Y9MxeDbYa9kvpdpeKAXjYo1minqePQnjBujVKMf6zuOdQRL9qIY52SXSZV8jXCbW7cwcD0
GidqqgLX3KYvvQfe3iZZhCRGSPl3vEd/Am1PpJ/xZOg8JSFf9oexqq0K+XBgmjISXIki+7YoxU3a
7JTJUEogsLU0xcq+NuCuTNBx0UI4FOIQyt91wzNKH1UHsY9cuMRp8LlotMn4YqCsHZ7TSvPanyEs
9UbfmEpQUROocGzAiHS+CHK6zaWpgq1PFP/UTrJn8LioQqFy8YS0IsrgwE+/WV7f+getG0rjERhy
FX6a+YrghkOwNiW1uQlKOXJ9lHfOtWiFyYfGTAyE2ANRTKS9J+Hi6CIJqinzVSNZHaLjSuSP0y30
/AGu6KgOONlAUxbvccwIaTqTolNvhw4Vfkc7BVOeEYx7RsLgKcVNqyZ6sYP6MChPaQEH9puoVdO9
2AexV90Y0Czrw5CavXYniBTZeBuLdpggm3cAghKUL4DJIummhe5iHvQoeRn1WrsJGhCjJYY5OENb
Ta+dTRzzorsJyE59T3Lo6VsdUg04JQRaOp5PMYvEjDt1o1OTH44B2ugGTS1AnaDuJryt4akgmn5X
g7egASRlevcr9mVFuG3FIArJnz1BaaHMYQhDnxVRP5xZpQBd7j7ACY/2oG6yiP3n1vQryT/7QSwj
IFJDNMfeRmlHuLm+TboCCw+rdzhgvnxnMXlzKUQxMYiF8K51VSACP5PkWhwOOHAg0IOoVDjeAAeq
058q4BfvxX+t1ThyhXo1LpSQ44AdNKH5icZ+qGzFUso/gaS26EuYcAd7X/yVB8aE9tw4DLi1+uE4
4tOOiesd7S2PVQm/kQNGk/yG5n0kpjemR098N4lSr5MfxiUe5L3qpYBgax8vhs3Q1bSwhDJTw2MS
GMneoEMCthsJhtg8ZaGkjftGDbThE1xi/fPo+WV+UtrCpJeWR3F7aBsrpgSbjlPzTRtF/V4dlRCT
eGTxVcpnuOzZvMnL5FdpQYf66utdCG0MB+UennaVPsLOfKqE2Zgl95B1Am0cSvI3AO7UwYqi9tST
5wu5/9w3qiCdMbvsTHNDu0cBg9zQjruX0LUvTui2enCikL2qnTQTrTrcNCMlTADHxLI2/HtJcYQo
GlNarQU5OQGPUzo3o4bX2QhhmTUdYkHk/xkkQTl0Ms/Dfdg0yVGkuqigytCUEhxsIRiOBe49B3qo
6HQAX+yUF7EAcfnBKDvdO7FpJQNsBljljWhaqrLrMNeeRdST0XI5JJJiCye/M54oIvbdmZQuSj6n
oG5+1io2Qq7a1EXE3RwF6NYCGM/2LDXja+tTqHJTPGk+5VEm87jSI0XYllJQnuqQ3gAtGFU79IVf
REecoCfTRp4+pqWOGwcaG1LfjqAwUtHko8E8U2/kQevruxEPh+HFjOm0P5McaPnJF5Gu+mo0qSqc
PMQ30/sEN1X6bWgrxa4Fx3e4oXGUxe6oM5CbuDb06BGHKynBs6cu/HtJSwwPM8Oq0CjooclvU6dV
QYTg7DZB3WgNbSuETZXs2m6qPbzME1N1JN8a6y2qSRI6RJMQx184Mcb0YI2tZidlVRi8zQSItHaj
KCwJTeyrbIcQdGVUG0ERsXso6qxM7gaojHetYJqhQwZddU8yaKatjlOTiK9o1hgjZeys90CSprGh
wBePFY03yIAikpiYprfH97j4MilK5ud2V9NiPKklTIlj4ukVFzs9toFuhVIYd0XJc3kn1FbI7+qn
MIz/lL75j8Dify/3vit+Zo8N8u3N6aX4XwAHl+R34eDHn9n48iYDn//5vzJw6Q+yW1pzhkwGLhmz
IuufGbii/IG+lS6CCpaQP1Issuy/EnDyb16cPDktQ7JMsEqgs//SoBfUP6if6bqIDr0kKgibKf9J
Bj7n1/9+16JvD18D/V2dEp0JuEzkN1xCs/UgLFP6TRFKUGBSugnLnQCCkX8KzDWd3yXi/DUUanUq
ck7ze3r++xcocDkSDcwgKrRuCgVYGJ5MPvhUOf948fa58lJfC7N4USDU6KMEQxiEiBx4YXYhCjtA
Ldv3wyyFq/6cuYvhzC+bi+EgBwDIbo7jfR0cbl23cyanONc2nnP70ilvKa/vSQPsyu6/GStVAmlt
lIsygd9iiBLP0Rsn/DA4uNeTO29wmLPTQ+aKR/mIicyfz+//WdpsoRL325AXOH4NQR7eaQSFWusC
VHTmoapOTkRgTitiVm8LIX+tTFPiHlSoRFCKeDu/VLk6jHLAIKc9fuKZFkQfeEDqe0B1xV7gtL3V
J/lJ5dK8f//LzhWO5ZagAGLxvjUVWVpKvoagDOW6BWcNo3zfY0yKDtLKTF4JgZQnKoCKaCIVJi/W
aGfWYaR5eKNRt0L3wrROqWJ8e38Yr6rmi3G8CbJYoIk5FiONj4ilCd9Odv2b2K4d6Zdvx87fWBzz
x38v3GJFIjQx+Mrs9zZ8Hxz/CPZeHjfhMf5quO2WNljyQd1WL7wsXcp4zuqGWJvSxdqMmwH7NwRk
Nt02fxlucVhzfLcBMzNuIMttip32RTuszPBCu27eDybSTziB6Lqs/7ZSFEQ1xrGmRqptOqc71Dvw
1bfCLroJTu9Hmq+PxeQCFjXBP1F/pPu5VIBNgUeLaL+i4rRt7WnbbaWtbht3AI6OiDLzV6pb7sJd
fhuepgcu+R1NY7ffy8/TU7Xzt+0qp+e336NRsJnNJ7AMwYpjsTm9GEiaXAEolr6PpS27qhvf+65h
hwdsrh5APgbu6hf+fbbfxpxXwMWBaw4q0zPHzG69XbtLd9KuPPh2YRtr3/X3S5FIwIO4YU0VO4vF
pVhNktp0SPWwlOVspz51wOBszync7MWaeErbvZOfE7cWN2vqkb+v4reR5xP4YowCnuZJAjYCOSoD
SW+Q99Xu/aX0+7H6NsLiy1mZJtAdIEKvfPEw+qKuUkz4LkjRKez2xrRG//r9oprj8XRXpVcx+MW+
lDyvRpaKeOgZbVSgID7UFk9Z+WTXR/WvKNZC9zAPRgTnPdZGZO1KI7JF1LAG7YsEuHYWWsumYuUE
X9TJ5+tJU+iFadxOFMnZm2+/FDT80fewTeV0xVJE20r71G7oVWOQtpncdCs4a2tjNeRicahGjPyE
SkjULO+bW9XNd+D3nidbdmJHcEz3/ZVybS1ejnCxUqCdoJZlEG4QPnrWiw48778LsNjQ6SirktLP
40EupqxvgH4670dYisj+9pXm1Xmxn2Ql6Lv69Suhme9RGNv4H2ibnxEkc0ynswGqBk/yMyS+7Kvv
rB6T8xS9vRPfLpLFPS8AiCGFYYSFYnMhapWDw6DjERhiA0wHrqW1Y/La2XX51Ra3PnuwayB+hbhp
Bq6o8EgdqT/dCuPHlam9dhxfBlrc98ic0kCnWbhRd8Jztu327TY+o5/srKad809+bxYXR4iVhJMG
aYY6idWXH9RIexFAN8hVCz5MwYt4Fuj4NIxzUxVdduyyHSUebZBGhd3J2IQoFM0gaqhPEXaYK2t4
jv3Ob1sePKkYT6E/X0rqzt+3u2bfb4O9vF/bi9dO0YvJnp+Kl+sY9RJLDS3CmKOw6fpnPIAcf3pa
+aQrE71UypYgWerdPNEIK7/Iv8BHiS6oPbf7Vu0hCW8mGwswiyt3ddWunDXLnLsrUQSb5qNg0l/0
/nNqTv/ld1qcNSOCGKYvEiA6+Pt5tSo7ddvsopXb9cqr8M2OtxYHDmikFpkV4tSuso18p/9EFrrp
bPE5AY13nrf+/CaMt5ZTOeauMlYO7bVLwlocOb5p5hOSqaB9HG+HsewNgKtjd9O50b7aWY7/eWXN
XP1yEMhFDY8G9NXnNXVxwoIO1KOaMgID9nbaftrntn4wTpPb7HADdteXyrURIm0sY8ch6qSgr3//
ImLgq3THGhpyvS1t2weJiJAHbPkZZQVbPML2fX+IV0bI0AyJmHMLYnnTB3hkSxVD3NQJPACvxfx0
7Yi7sr3fhJDfTqIKZVyHV4r0bnYWom2Bh3PgP/53w1hc541uDRRGLKzYsnE7NKIj9SuL/+pEQQ3h
SWCJBiiGt6OI6c7qzczg8Wvx3A148WIl/g8GAcmSyhgyqJaxCJEnyADTnoZP10hQ534U5fb9AK+5
/eJA15FlQJ7fmlM7dbGBJTj5WSpCzzVPreF0HOm3APeMbegKbukkH1pal8mNfwglR/6BZ5Bd3PRH
XV7JZ2cNiOW9ws9ApAHKJIY3S0F+WncBcor8DFyIOspLSLHQYT2iebYZt4W+yc+o6bnGWV87P64u
xYvAixmWeEWHEhT+1/083YLM/dT+HPaonjmTK37USxc/C/v9Sb+6cC5iLlIJLHSCTqyIqcsfu/7X
GHx9/8+/NplUWSTSdBgHgETfLkyrHhCer/nzwQ3uYl3fRcMtlnxOOaw5VErz9CyXz0UobfEQQUwI
jwHaUDzKOyfSfsnutNcd824MXL9x++94L9mRa9Bw+byW+V1dMxbeVYoMbMNCYuLtMGvQFaIZsDnU
E4j24nY4FHfRtjmO5/Q2lzcY4trpo++oD+/P7rWvR3OIIghvPBkHubdhJy+vEfiYIE7rd3Td0Fwy
/sH6sNTZ2QzPQoogi4H1UB8GEewu0D9P3g+dpjpFZq496eRrS39+1Zm47MiGpS+WSREmLaAQBiLe
hA+qnd/H99LHqXFNlPOdeedNtkUdC8R0a6c8u0RH3IROCDpe3FSrqcTKrzEWKwlMSVj0Ir8mT8hT
wnuz34WWuXLcXbtMX1+yf43ZWCSWXHgVpVBuhYj0WnPD3DX2+U53jJ2oPs2VwvV8/upuNFS6GxQG
qLAs1ouCkQiszfk+BaFeASUH4dA1uqMHu/cX5tW9eBFo/iEXiULOUWYZEXuxUAQ7ycUba7yNDehF
lbUtpzWPx6vb4CLa4uAUoAXm+IIEoGYwl9koKglg5uS2gCotFMGt+V2xm129ciFe/4B4aCAa9Irw
mn/WxSCHPJXVwGKQvQ049dzuEKN4NKl5ipvYSU5rmYp0dZgYT4Abg5rIofo2HiaQHgACHlRUld3A
jjFlvzHSDZQ5m7KH00Bp9G2tcd7/lFeK2eR8OMFIOqFN0rC3YUv8hjVsEOZhDvRZSlur7Y42i7VL
3Aam/8q0Xh/lv8Mtlk4N7KvxcXWnSpYcjPBm6pq1nTfndIubAiUnbIQB0+mcaosPJxQD3exgmCdS
2crNVtnHO7QE3EDZVXbopJ/fn8FZb+rdeIsZzFUEV6FOcsl+lbaS0xT7lqrLDgLho39Djd4RHeWn
DvnJ1j8XaP5shp/CakXkynMZNKLEGU4PE0HixaFWecVg+OF8E/Ncnuvl/ZauwOrZee0qJA7gRa5B
5Le0RUYxO+kYRUUqWrujq4an8YNhbiRm2LDjg/ncH7J0E6jHeLv2UL+ycN4EXtwhVSwFKF2y41FC
f6iE1EaAZeWkuXJ+klxDO0JWjN2wbIylhpEGMQSYjRXeWs39ZEKuVv1NWjQr1+6VG8gA8qyYoHlF
3BcXH6sBjxABHmQlgHseMs3pqslGiXjz/sq8Nh5ys7nWzvFpLZ8NfVL1aDYwZWNwX3dg8Ly7uD7O
kO/341xdFLLEaObWm8zl8/YMQT420wodaQDzVB0A3z9q22QruMpJ+DTZPB431QkiqvVxJeycnSw3
+mXYxVkSCzKGBhPTqO70G7DbIdiQ7bzyAwR9fLBd9t+oFc/H8HtBF7eRgiQGflCkTL4gu6XX7fM+
Pinyl7ZE+XS4L6ofzWzvhMRJ7q6M99oWuBzvYu/hazC1CBH8+T5HRnY7KPMLvd+KTupghqO35yE6
rma/ayNe7DxPVVsqyty/qRBsu8Lc6YK/G6TzMGb7IP/RBRCKooOHdfZk/Xh/yNc3yr8W1qsV3sUd
LKFQHSNECkS49tGpBElkIBEn/YfWUnMxm/347zCLqxfFrqQCx0GiPdGFkosWX/DgIERK4ljNRBW0
yte2zMq3fL2WL0YWJnhvSmBeX6/dRL1lDvfNJtnENDvo8towoVf7HFdjkunLgFI0BIMW2T4auzn4
DWazq9CMskxkx322zfuf7NpDbU6Z/hVl/hUXI0uM2M+TOQsdtjEtgexLbzqQrHffYVptk5fsQ/8R
iZrmtNZcvD46U9PRabBAwiyWaYP2dNMpxDWyTa2KW7T2VzKLeX/9tvUVvNRMReWaWNZIktIrtcIg
QlEHjw0cIAC9t3Xvo10WYMwuNR+QR6hW7oqrw7oIutj0RYAGKTJ8fDTuCeurEv8FLvtPwCesflq8
InkDDs7LMhxYRaiMHmW/udlubNvd9NpxG7eKq35ey/+u5ZtEw00N0g9sn9flc7E8hDhDdMciWrdt
Ds1d/zNw6BEhGLNTjy2+NA8ry1G+9tEu4i3mD7ZCioQJ5M5xRrVCjUO1wYlKVGDs2pCD70luGDBX
02a67828zZ1wUBtAmr4oPJEZx9PGwrjo0/u/6lq2pkB5knFc5txR5x99MQkIPhieP59rSvcIA2Of
dvmm0L+kuNvwHueh/02hoft+zKszfxl0sf1LS5kUFBvmI6d3VdplHS8ZW9/Mmb7Vb9ZqT9ceUMZl
vMVB0CVAN73h9UGD0OTH/gMOMOVuvq/U7VjdFDtv7YK8tkEvI87XycW00i/SUCvmbh7ajYIXjgvE
FIUOO3rMPhuQs4EXaHZz6j50u3Bbr8Cqrj3g3ox3kY5ESTIC12a83TY7eL8iqNk7qFvzyyM5zDHH
f9K9ehNykYxIqC51zXzWhsI5RU5QUT7WPHxWFs78pyzPvctpXWyhyKgruW9YrZXTOdnZj2wPy70t
cmeuOm67J+Fm2FWn9lvwaQ19cAWNR4n2YqMsDnX4GhrwA9Zst60O0fOUIZGyye6mbx0P485VXFF6
WL8opev7k2oVNE8QCcu7pEqMzkSUe37lgAcanNpuMNiInfiTQZcJbdK9/73/XBg2leKDelxrdl29
QxWqqn/FX+Y91hijrTAn1BySt6O+zfOd/JTuEyfYomLnBj5el5+CIyyj3dq2vZZyXYZe5EJ4ufR6
D2p+ExR3wjAiw+HtskRZ26prYRYnYC9DwNFlwszv1YTbMz4G23lyRUf7meKJBc24BU23hvW4dp0C
+OLyUbWZpLdYUKZcYj4w95wynAMicF9Z+Pj+dlmJsHyJl3FuteosCRmS+JjqIx5kK5N3NQLW1Fwe
MirYyzf4gLEcYr+kBJalHyeSqXToD+8P4urnuQixmKagwGlJG9nyppVuk/5ZNTpHwvjw/SjXmroG
IDc6QiCXDa7Dtwe2PrOxtZanRYDylSO6aD98liQ7+Wyg2P4y2PR1NyVlDGR1G4xpUX/cSCsjvXq4
AdNGSlpVMWhe3IqebuDqMs25/2C81DFaGxKsk6r5GAbjczoO/+TbXYRbXIparUsBiRgvGrV2xehD
Lq9Cc9ZGtJhUeoiy0c7VBej/ndOktkBysS0gPTlIAzneJjiWgYvFBDqvW+3H+5/0+q1/McDFLYiP
nIbGBgOsXfXGvOnuhn0w9+mDh/5AVX8b1ysJ8vXD+iLi4hJsZaXFFotFVLvac+v6exESn7opd3K9
qWqnpnBbud2TMiGoAi7pb9Smru6Wi1+wuCDFDm20JJxnXIk/a3p6TGKkDiqIqSuTuxZosS3DaXZS
0jm95lOTRBG7EDl4lI5zlVEizXCzDtWBl3C7VgRYCawuKlapXPhNP68p9CQowY9zYwaG3xYRWmdl
jPOG+y3b+PdkqosLaGqgVXQIxLzevcMPxFMDB/nSneSGyKfvw+3alXB9v/Bk1KgBICy3CIhRvBFI
cxNMr5AsloKtqIHsQrxLRERL+we9fEOBrPL/oi0uvkoQUGKFPzWLJbpiIdnd2jP1eqJ/EWJxpFkV
rpJQ20j0zeLzOJvAdMU9ErmU4CTtWw1reRZpwpNFQ8UD+R1ct05WKN28/yGv3lIXv2Jx0pGaCjiR
MFBBO6jCdJBTYaVeey2CzAfTRMweeJEvxlmGMFXLhK5Q09VO1f+IcGF/fwzzYbVcizJeERi8K9y1
r6X/iweFhAiWYMyZrxbdamZzUFPp6I31c9GuXYVXPxowGJ7hIp3m3yDv8SSZoyxyis3gmxlkX3Xb
kGWfnmUImZt+9Tk4L+vfxnYRcPF9Ug3lZQRqeTv4HzFl2/TFdtao7qyNID00rYGu301t4kY7Js77
s3rtMOHpz3/oVKqavthwaKMOXQbvBIXuFu3FcaPlN4Wpue9Hubo6LqIsNpokCAoMLKKg94Ebebjx
ySnfD3E1T78cyWIFNmo0WFnI0ZEc8sk1wH4/oS8w1/IMPh1l6OrJ72wfmylcT9ebMdeOSnABaO+R
vFgcSW/TJ3WoBkRd2egzRIyHJzKdwbahm67diE6DtbizVmS7huIxLkMurjoMvqLRm+uWySE5o4bw
CT37ULfPzcbYzW9r4ZzZoxMjbekGN7jp2VjLrUz61eVzMerFJZijlN3iOTfvFO/eu6fEuE0QKuKl
jZOcw2Q3O2EdK3ttOV2+RBeLFnPiJlVajoLGQcfuxjd4Ac9AZ9zIAR2DE7dW0TvXBnp5Vcx//+L0
QagWs+uekOhr7RN1QsDaSHZiL8r/4CC9DLTI2erEK0cvI5Da6g9R0qgQXktt5Sy9OhqET3hSQ+pR
lMXK6RrEFdQZRJOXJhI/WtwW0OvwMx5ctRT8bOWQeX0jL883VH5QYBFlqKCvierF7ImIeccK3sgz
MPU4d0TR3XPnnmi9Vvi5dkvMOi8c3DOYZllAxQMgEYwQJkZyi3t3prmiS/sLxmDxC1Cb+Z3dMLNp
/gY17NqcXkZenHF5LzahPnADyqfkFla1I/7M7nw3PKkb8Tt+sMMu3sbNyga8thMugy4PPR3WEvLe
BI17xB0xgVNXZnRtQudfcPHpgq7EnQYbRGgFXBJ1cGjEe6RpMKpdWyXXIsEEhkisy4Afl68/qKbQ
aHQiDaL+CHql7voPCcx5jDv8lQV5bdoMTD8NhC11GsyLY6uEpjP4BasEWBe6Yfkmnb6vnIzX7gND
UajiazLczmUfNo91wasTQmCYoNjhXjrGO8BVNyNBNyiZrpMD1yLO83vxpcpeyCQfQTbMVTbezlQ3
oDnBc0VP2UaxMTUKbsr9+4Ocp2m5rS/HuLjzMIpFwTMiYi3ot5aFR0At7VrFd3X1IZ20p0JTDoJS
rKz5q5WKy7CL0wuLP0Hs54E2TnbI93OSptp6Trl+I33O7wNnxumEZ0Tn92Z++Bv3z7WtfvkDFstH
DTxkgNJ53G79JNuq2/+0PnSb9AAUckOC4/hb7fz+VF8PCSlSh2SvmUs8BPLClY6MPOcacseZeDuL
qTRruOC1IIu9Pmh5WaTz9xzjx6CwNkXxmCCu/d+NZP4RF8s0CSy9bee9FwFMDaePuVri2LAChr16
4/C2+9d8LTaD4iuyhpcHWWCmY0I0G2GhYoGbCCoAXh7uApJ4VYncsNy9P7yrrYfLyItNMYhgkHTt
lZug3ng3xj6MnZR9OFd7mofyLgw2a/vw6nF2MdjFhkB8u7b8Vz6GmiP1cg6slUvg+qCgP8gyHAEV
ytrbj5ZFRoRmIR/tz37VK67km/XBIOWisPV1/Cb8+CfTeBFxcZ0iXVkAtSdi7RayI7/8X9K+azlu
pGn2iRABb24BjCU5FI1ESjcIiaLgvcfTnyzu/y0xzT7Tu9y92ghFsKYb5bpMJtrW3uDqYPJz22t7
292JCyvcDge61X+fkommMpbxZQCc0SmX5wl4wZvlOgPh1hV6oW45gLDJ1X4mG2GLgeu5V3IZu4sC
JdZkkmsAcqD53X+Nto7XbYpT/6Xy5r1+uny3XHVZiWMtUJ3isaerBfPoLpwAJWkeLkvgu2jMORkY
uQUX7Zs+rYy8rwtNDiOI6HyQ2R9xl8FRvsnv2rvuS3g0TmAHBL0cdtk25pW6dw6iCTXu24gGrf73
A5gzjlJoGcBpjF1pv2xRzN5pVwnS3TsLT7InDMriYYageN3eJlc5KEM881QKgqPK/apE8IE5QJkQ
UM5tplRGKe7pJ4yedDtbAPbymuvFVwooFPCKDvKz/KL86F+tp3xH7yVl0zab5E60Vs+tAmO74u/f
wbhCB+jUI1YYaa0eAzvbzK9vIr/aN5v6UBzHJ2GfkFfMWMtjHCCSKzvJJ5xb31UH3dP29oGmyuVr
8WAwXeGHBGR1NMbxYTw+jwDtBVF1nfmyZl2psw6c7LjyLyu0SBAT8SeirIzoW1rm4hfmD9P+Cqh3
QWLDtcv307DdqkkJAcJMbxcZnBPmMHtFL7BLbn1+9W3YFcvUkUs1essRsXATfc8AvIQ08a+FPTV2
UeC6tXZkGpjO3Q7J5vIt8jaVrbV4xqmbUZFmEw2AxN/i0+LHeAtO+zR1hz04HK4RqSH4qF5h+eZ+
EiRQ/BC2ul3GuQMy0K7AF48d/UNw1zwShE3qvbR4FEIqlSk+U6dfH/aDV48Vx6RsykDrZfySFQ/y
9PvyhYo0hnExThAsYN6GCGdJhni3ZFb3GnRlWHiX5QjUn923HBUHBByEPKClP3SATMbRr1a4pcE9
jEmjuNTz/rDA1E5B16OCF2N2u98AMh7Tq39tpID27B8+mQQi2UWmcMJIMFiBYHHHqqNgj0wNnPO3
+WN1au7BdiVs3vDVEFOpCIoyCiHs/lJpRmOBSih5Y21reuVOu1f0N/9PiyggXwcouC4cBOR+wJVU
uohVPAZ2fyonlHR3vn2nle64ELDRFgxlfvQzfiwfMaMrLopyr3cllVFPswRAndJAat8WD3My3hqY
lrismSIRTHCDt0kthTTTBMOeFN0WyqdeEqtDMOEsGrK5MCmcpd/sY7vrnlofYBTX4tvip58rSUw0
C7UIyxjk/0Fbg1GTP3LjpvcRhsOoftVj5qZF7Urdfy79XMllgptSTpOKGhJV5/Q/3ReShw7/djBd
YDd5YsSIy8qINddzZTTnSp8xdYhzSlGyzbrqxgGDh2aGoqcm39gcrFCrwHd2MOF4LskZ5dACow6l
IqD6iEY385MHgi8Ai5Hixt9VQPgIr5OrkiuhTJBrjCgPnbcwvrN3gFfe51gYb55ib8Hy0IiJ1Rv7
Mwn9SiIT2nRJasDLhmMu87Szyt8tmBQum5nwJhkHglKPoZXdX7pZHcBdDlL1yEuwWYD+g3VX2L56
re57QQ7Nz11XJ2M8iGoAudmgk1GRJ87dHrXjApwqtMngRUfwmX9m9wuAdwbo3PEQxDYmYw0EZqb0
FkR2mLAD5J2nlYcI7T9MuHnLqw2G5TtRpkBO6kMa+y5SYwwiWCoQC5LGBJYcfOnz4ARerAdbikCz
VggBvbjmt5LGGEViDSAybyGt/dOh1LPJQ1dxS4BQ++02w2MowAg1Vj7RMBKGIVL9SwdlTCM0wZar
kT3+VbOLNyCsp5cuASk4iS9aWeAuw6y+JVtSdroJ1C501GELdO9o8NJvgz//pMQCq5i1Hy/b4j73
m6+aINvk+4C/lUhjzMUEK3oNtYUSGb9r7apwhs/EvdVHZAwjVYZITulkXfUYjSADVAUCRFrCBFaj
CRTTIoOvUlABd69dZrq5/f2yWxFdExNbG9MARR8lCFZebnN7RsVRNDErOgcTVMsGIPcavXhyYOc0
9g/bBhtgJhgGEhkw4zNGABPbFRVwgCO+18oSQ6K2lxbGLu0e//2NobmFYh/+wywE892rGAC9DSXJ
Yxf7pXKNGS/Bh+dOP8DvoTsCUDiMLTKHCYql/avUPB/De3UTA1FRfwAuJVb6HV/aXj4Pt1C7ksbu
341AFi8VeiWFYPH9hTXfl9mO71O9um2wzFEVzQbwvvexrejbwU66zWXxPAVcS2d8YaA7aWuQ9DRS
r4AUrvWLANVQJIFxeWMd6QvIK6EaoCwCJayqCIcMRSKY8B+C2CEFry+VSidf8eONUsOr9igpIV28
Cu5NDGs+Xb43nsKv741+0uo9UahSuqRvUEZVXYMuNTosC+iLVN309Fr0kbjJx1oao/RaBhKi4O0O
t/nP8qQDqBCTYd8nT/HAHvhPUnG6MjZQYasW1B3ASkARkZGomyin9zU2Y/SdgvKhtp/21g22cDzM
afrZzvAvXyc3UK3lMd4WqBNBCALZyO1nb6bl725f/sBOSOf2z84OEOvGzyVD9p9vRUtAPOVZS2Zc
MFiqZ1VDpRS5h3ptoyCc6Mbu8ulEIhgXnHVWESUjTCDOqsOMOdusEuWJPH1cn4L1WU1gYY0XIkYv
G9zpObxfBqRuVD+QvwB8Pta96SeBNYnQ7wSC2ZqdOcApoZ6O1BuAkyAqc1wMtAPGJvqSWr8vXyMP
usNaHZIt3rURmAIMkmXfGM+gRakenW25Ka6j68GffGvwNMztV3vlbvGsY9SgvA3Q+fk6wxa4GKiU
LOCDhegaAc2olC8zTqftwGChR0j+2z/tt/aEVPU2ukX1BKMIL+0jdutv26tU4HUUXmkZKCx/CyVN
W7kda4wKYiWFM7W6wxDroV9paeKNY/TkROatWteaG+X6z7w1oAoNRtTlfNpe/gzcN8n6RzC+QVPx
h0tS5/zbuLG25S4H4nB6ULwQVVMxDK3oohnXMIZSF9QJzerowzGzo+tOThrQSYhqfGSFHz8opnSA
a6UAXocJhVaSDMCFgguStYfBNN1mKryh2fSl5McZ+JKd18v3yPUKWDewsQCCgh+7bzCDeEIKaWI0
tB7M8aqLBH+f24NyMIyKliWSGFjOubIEgNUe0wDfiR5yYeiC0XQD8FcZ/wMccczm5dfxo+aBxXaT
pJvqRvSq4x5wJZ9RViOSk7EoccBI+gHOZLe3BVO93HL6+oSMJkpdMahpAgmNH95XgKNuXWdbYBkM
ZzsMhhstaLPFFZoWiFrGKATy5aaKjiVjchUjVzoqLOdXLINGfQhoZIdwWVQPFzth+K9ztWNylaSu
qKvHNYWVODaQ6JMyzjZUFGV1t9RCtx5O4ygYwOPbN9EPYK4RDHEfUuwA/CYxDat1PqhBKddIgW8z
odUdetNrtnNEAik4fbC8lUDGwrMqiax0efuMnZ+Cp/13+aP92oDrWnZ19M7KQ/tFdtVfjoaZib14
coirqCv5zFec5CQO+xYH7pvObYMJPLmPl22df6egckAjFPU+IMKcK8oQFiC8NmCLND8wPEZeeAe0
TU+6y/a5P+8tgTzuiQCaCCg0E2Ba7PDVuMixFCzwmQEI2SusSQ4iSNQ3yMcPH20lgvloPSbHlFLF
ifQb7SV6bA7T84IxpOpa/mPd6kfjdtkmACoa9tJPu3eLb7bmpe2+PiwAnKqE48eiAzOfEAzlHWjm
6cCTk2MHTU1dcCjtLn9FrvmtjsyYX9wmlhbqMD/b2TjS9yh4qCqBLYhEMHkcenSDblKKE+N5qyy/
bemHs4jG7flCgKAIYGvASbGzVMGw2HojQ0g1VI3ipYkCnEU7xQaDl6WOGXqXr41b13+jEsR2BEAX
2eEZdCbAMkQJQ3KI9+G9DrQ85PVbxTO30waALIBGEVUx+UcEcP3/iWRenXqxqGGqQB/MelvEiZ9j
eDPPso3gZHy1exfDhFhThe8ALhHm+m8x9O6XR0hC76D3dQzPoHeQeZ/It224D9MwdfBKqOw2cBa3
mZQQQAIowe67MvXCfHTrMveGqRXoIs9p0RwxmpFYBsHyMXM6kNeGktTjdP+Lbg1iORASeh8bbBip
F6a39FUYnwJ+GiA6oe7ytvB57iXHSjOQEFF8uzGBtm5cBQenxb6eBFSAESvdgq9HLuqDOBBDYkoa
IFUmi3wgT91YpRPE/W+oS5Gu4uAbABc2iqe66lNgownkqeCY9AWiyR9dEs1cbS9XU9UkeD1ooJkH
YhBw5H6B+bbc2YfKcLFp8yhfpy/ZUUZAEr0Vube8OjYp9eoRAW7tqspnHJtgs6rKpXl0HQlTtAfL
9j9YYOcYCZhJ36+ZbHUlr23TNAZ+Nk13ld+6x3TT1m6I6VxvfrEdd37EGQOvF8FJ8tLfM7FMgAKT
dOU0lBxKV+pxedSu4qN1Mn4tv/QvOq3re1j4yb/3t7EfbJoX0S1zdcsAVgoW9mVgmjCOfALYVldU
uOR0qTdlZW/j8FUxpCsw3rmXdYl7ve+S2OaJVebl4oyQBF8E7Mw/WiMo7vJmydAL+vssGpO81BVm
mIMBN5lcO3tzB0JGT3tyTgvo7VGgWfBZgQVNsyuw0r1z3YT+J7brzn4B485NDeDwIHTE2yw7gvDb
T0GQfvkW+c4OS2B4/wELTWf3l1LZ7OpSwfrU6IX3mAz6Tm3gFL5OVjH0GG1EuTz3s63kMclEq/dJ
35K8NDM2y5K7ZSUJAi9XhIWpLwMQS6BXYnRwAL1dUQ24NUuf3KSZXUfY6+Wk7rb8LuJD9bqagQBI
S2f6LjiqwKJ8qL8GPjgrMeSPFaxdcSLWKO1QfM2OnzKxlWxGLS19UMx2gQ/FDItbNNh0U4OtM985
hbD7S+74g7teiWL0r2qGvpxs3GT4R7u1dzpWIhHnHV/GtBh2nY+tKH8RfDo2RQuTslVLEwLN1nIH
CRQxuiAMkNe9dCT6BSuv7EygF85qfLm8huuYsT0Dgu9angR2JToI4/wXxSlSvYOYoMp3zhD+rM1A
5AH5rn71eRhX79j4Nh2BYQ3b8VsUnoYviR/58kPvR3v7Kf6t/HFuCJMZ80Xfm53IkvmuYyWeeXyA
gbKJhwBnJEwaGjDFeOkTAahJu26X7URQzNwvZ8NRaUhc0KZicofSMkq0x7BzaI+WZ833qf3LNAU+
n5ezo/j/LoRRj2IOBsOaABms3pm77pC9KPvuqtksXv5lOAF05h+we3FVZSWSUZXeaAvQDECkZd/k
U7x1kupw2clzg/JKAqMnbaiZXU+1/nA2mydTm+vnoJqXBzyjMXuQoacjiM28AtHZNTKqkc79aHQ5
zjRi3nTx0w2IIq6qDcFcSf5n8MXOpDExxZSHKka2S9KA/nqNys1DdqW76rbYjJ2wGsVrS52JY+JL
X4Q2GGPfDqdsh8NyGAo33ND7QPHG3wuQZUVukQ7wwWnhAQm+TOLTZF+SQZDGck8bv2DD3Tbzazzf
jubT0LwYkg4kiMa/rC98jXwXx7h9udXHuNDIeY05doK+1OMoUBC+Lb9LYGxZn1Il1HP6YuVvO70q
lhtV1Jvn9dbwmd5lMKYM5Jyo6FXIMMaxB5QSJsGKtjN24E5+CFr5NCXSVs/lXVkZXlAme8lqDnKZ
Hha5vJGdHsiMTnxCGUEwIsJ9Aq1+Fmvu6hI6PWEkKvHXpkq8aqw8py68QnI2kSW6aNGnZExfS+tl
KN+IMeKnARgGjT3+R2VhTL0MnUm2O7IG5VbrFqzedYItJK77cmQHNRQwwn7AfAy1CSDTRDQVlHoO
GvixuZ36qdqA8EA5lr0sC4KASB7jTkJncUpbQqAJnOdZCb0l/l2h9VIqPy+bGdeqV+di/IiS1LYx
FPRWUmY/a5yjMenJTi+tW0mXvxhU8I5jKd1flsprpqHXA9AqWk/VPyxlBwXaJiPVDOkdbNI4/Kv+
m7Bd5P3yGWhzKv8CYQodH+CAM2dMzcBo/3qNKu5foNjaDaAtsAQOTKsb9V5wNl7CuhLHDnajl92Z
5oKLo9LNcAijA+H9E/y3LBM+AJYAN/9RJJOOgzbWqQx6b6s3nd8ciLtRwni1dKMAkiDefgIbDjMv
gMNXdJBTqmzrpVanApVvnNDMjqXWAK/yoA/a188caiWFMYHC0GPTIpJIzAJJALbAqfAotDvMss5+
/Tvdil5UPK+o6A6tf4PF7cMSeD4No1Qq8IpqY94D52gnS/P1oBaeMjj7ZoxFdXxeAFrLY4LDaGmx
3RCUeTwBNT5TrNeok18T2/z3I7ook+oAJQDYKhhEGP2XFmuKRupIRCWAjIHMUWqCUMrzVisJbB1k
UhfggZOHj+NmcAHklrhWOt07SbDp5+4zmYiKNX0NxD0mzsV4+yY05SyirnRh7qUl8ofkrlCvsvq1
NH91Ir4vnlKo4LQBKjQQKCHx/K3WtG0jTVQtVNDJnHOgfmBCPqnHbVhgg1ffCZSeEysx+QaYMohE
W+ztvbN6Gko9yKMK8seN311TtSfxp1+S92LtVH9C7c5PBZ+Oo4RnAhklbLslsxsqo5upvV3K4CkP
gofayB8vH0wkhr3GbFaUnrB+1OQYdiB5MWxXnr9dFsJ7DZ4dhvR0dXvjDBT8iLBFGgylhOUVHk/b
yM+ejAbFCRTJkuMnbOtMIqOLCJ9DoNO58vGn0TRu+5ka45kExg3aAEayCwMaUSL+T8qvRBO+lDg6
DhEWkhtQi8GgmEy4K41uwhQpYdoQ7XG80b/f24lLrwnc2RXR2mlu+ktEH8PLAs7kMrrXBTTnS7pn
SIB1Lbb5znxcAN6z7agtJTAtvmW9H5LRwDZ0NEl9S/ebwrWrx6bWBabElaDaQH9BcMTvZv2sOddZ
XkEXwmXyoiL3WzMXiOA9asGb/reMDzNf+RCmE/k+0nAFgLRh6FmbyVO32SZMPWGzhJPMnMljMouu
lBU1o2Sm8dNT8l3ZRw+ONz8XJ7Bs3TlfhMOI6sdX5pk8+veVBQeoEpSA5qbEUNkCN+v2jd/nQd2W
2+RVFEgEH4zV+8IZNWmk0nYS925dP7cYbPuMR1p9L0bFs1krQdJH3+u5/UZILASLEj9KN/9sq5AT
iM+uj1Hyuc/ybDHxuRZNw2p56uXtdyu+MhbBs4HrzjUDGE5osWAojvlMA0YcCrvGsYoFs2eDc6O3
9r7WLdE7gZwbU3TAHMy7HMYzDSA8VNQUcoiViMJhHj8kW+oSLps52MqPzpH2xCTfuRb5C7LWS6KZ
Lyd3IzoVBD4kS2Gf+WE6B0AJBkV8iVRNs5N9omfLfOyzaVY8ex70r8qiiia4+S4S003IE4EXBBjF
c3swIr1xkgTvTvlIxy9uaT+uvo6u5r1weZ5rDoRyjZobYOTYjZU0G80qdXDZRABA0gCgmv+g/aMO
cMwJwGVuRf6Fq6/o0NHoH+go2B5G39VpH/fQ16w79uPsz85xQnY6O98v2yH3aCs5jBsbx7mcU6I0
nVowM2V/pEoThBdeqQfTqO9HYUwixsyfYdYA4Qu+WgAxbrDjBwykGHAP6ZfoRE3t1I8fRBfIDwgW
qChsvKSRoDIWD8jZWs3BR432HKanul533NjWb1GTp2wVIR0HLpTqBO6S1ylfbmwbtfi6vrt8v7xx
QJz+/WcwmVeaqF07q7hgINJOfmpus8cKbZqDtUUl1NdOwYNiXS1oqoOiJrsRPUj5n/ddOmMlUp45
XWVQF8BoXUwJYTJD1OjgW6KNaUOgQ4OOly39m5JeR3UL64gjYGk42/AIPOPxhegx8MIWPNn4nxXj
jQC5xSwzxjLO7b6om76eU9j9fExjz9qS0+ufCQd7uhFP4Sl0QR+c3Uoc8/mUul5yk0hJk0N50gav
PlLPXsJwMeCp6wNNFydHooG7EkGVcD/dSjLz6cJBs+OcqEklGUlFG3q2kQhqd9xgtRLBZtCL3ipR
g+rImCyAyq/mbp+GKFjXppMJApboNEwKWARWivSM7lF2XAOE7ZII9lJwGLa6lASd2jd45bhNeGVr
aE5Wt71aegJzJmd1QR8Mxl+W6YLiM6mffiMDvRtjKjcv3Z/ZV4HcLcJdFtyZwThOJdIaq6LilZJZ
V4WN5HySBJ+FNzEJ4ta/zYkdp7KGYRxyCciWjT9vMFl7zHM/eVSMjXat7G0/+UOzrvWhv102xrFV
XeeGaCUQ9DYF0jVf1Lbk4fOc/R66k1Wa26elHOYz9KTzSzjE9Lrpj6ZHaJG6OzVA10ZShd/TeZhk
hk/ddrlvPr/N+H+GDcoB2DBoEMDlp2lsxWEBnxAgoPBTAA3hliMgTIU8d7wvvBbBnHYg0AmHBnJm
TIlr6lfb+QQ7koPVDAOTZAp8JpvJL2pa5ION71sNhg+2Y3dKTVdgE6TzrE3A/TugSAJEJMpB599M
Mp281sm2nYe/di+aPVGiJ5sQ+8oCWby8iL6FBRNGlZxdUKgA4VhiOpz0Q/1j3tmAeVeuXmNPfhlf
7Ftlk27NUMjUw/tM62SbiTlhqDoVxrqQ/8nafZiEz+GYfmac4yyjZyKNpLVYjRkhhKDrzd7vTc8+
DKjp6uiUlrdqKcaYEJ2L+XCJ5XSJlCM7GLb1z8Vxref6RD0H+4Dt0sxLzK0uFsp9OK9eLkzQqZpa
SYoZQtEFmF0DjEc0nSr9oEn+cituz/IGMc4ulgk94RiNciNB9RusDmhbzIntl6vmSTsNxbF9Jsjb
AmoDtuFdfjWgnPgZE1xpz4ca8JT9XyI65coJ6KMHeRkOArPghqX3S2Wn4bTY7Bc8PClNifcDCi0b
yq8xRv09OfZ7UVWbN4ixvlKNiUy63Brl8FZONPejetB3gF/2Az9PfOAvz6FfXitYyhQD9QgUln2I
mVOJCaEeNlI5/bXWBEdbXkT5LKnDB2+28jCMHY6RoVtzDQ8DWOQ94aQRMEl2FL2ieUdZOzLG9gzH
CYpyhJg0zze9rbpLLPxMXMe8OgpjarMRmEFTQgbgz+/0zbRXDzQD1xxj4RAE18rW52GsDCPS5tQj
nL2NeWCd33rsfA1vnBQMJ8lDetOlYE0esPpkL9u6QrYkevDx8r/VD2DNrB0taQL3LgrOOYH16H4U
m24fz4IIRHd2QT1YS1MWecRMJs4Z1P3LbISbSlE3ThHdd5Lza6jyLZ6d/35bHQnI3zGPtbbUTFrU
/nAyzN8P875DYqjtsyyKRfASPCS6M0nku1fZV6PY1BDD4Yat7IGRTsZ8znhcnhXwiS/7sfOXpxBI
dOmXAQtROxGwjMAkWHyOCYwLajBBemcAkXH27cgQfDy+BHSsiADe0FjoocVJIwfbJ3hTqS96DAat
VsTbxdfCdwmMZxxnVcsy4mLPKoDXLfdFV27C/Fng7nkxFADxf5+D+U6qkgBqnwhMYssPdhW1cmQ3
eao21U9lo7rzPpUFSR4/73qXSDe70gy0Y7FwSCWwUHew4qdjC84xIzBrlfkuj5CM/8cTMilXHOSN
Vuu4R32XfNHAjpp7UQIuRsAgbub9nLuqqLDAPSEmLlSis1cVFgBLXdQYpgyJ2u3g28d+FwGOJt/k
uzJxaSQCL55d24KwQXBSkVzmRalouaSDiwMNQKxcSPvqIAEQK38NrglJYTjNwPKVhbyI3CBnAEhE
V2UwmrKmNg6pOYw0dLgAFMudBnOLmvW3vstQjKuLX7PVml7h1Bt0efefOS/4DWR01NSPpNt9katt
qqCvTxvAAKwyPePKlO7pgbd4wC2+m+tNMrlB4olCLm820NFWopl4WBoSRrMVbF3h/Z6B4BP4Jvti
a53kL/JLMvlIBI9iMAKhVCYylm1kOdU4I/9Ur+XFM78pe5pBiZbNYHvqy+wT2aaog8N35e9n1Vn4
qrHNhkHD5AFds+bszNpTlUOKJABsHNdBuMv2xeQOuT9e11+Wr58iEsRlYzYA80z0OxgLbkywoAQ0
La5i9MBW79M6FZjOWzPlQyw2QZWrY9xf/jB03KZdXAYaeF1oV6o/wWxS+F0/Dz0pd+XUL03PedsR
7jxMinWvTQlEer8KD+rVp2IX2AvgNwBw/GEItNalOCwi+int4raTtrfy9u6y5XBtdiWCCS0z0E+M
gNYH9V15ajHJpO0AiCncWuVWWLWVHCa4TI3d6xkN3tBDNPO1J+xFpbjG9pAcgQcmKvlwHxNreUxo
CYopixUD9kFfsQRzZ+Pq3+g5of1ITuP1cI8epJjGk+t2V6dk1HPKJE3OBviCTAoeQmsCjHmr3JeJ
cgpSS/YvfzpuVrASRj9mFT0bdYqKpYd2pPYUu8o4mq6UyLI7jerjZUl8bwP+DB08bRYMg/E2VaoV
KI8sf+XhNXQxBhXCtO/QusICYXenoQMv3Bvilsm1d6lvgFKrA7bFFOmYZkUh65jet/fYpii90tNu
gi8WSM2bE2ZbTQD1/YOCEPeNs5LMhM/KruB+bPi55NAdCh8gEv7gajt9W96KbJyH9eKsT8lYoDIB
nBCUr5QeT/5wqHe9N22d/QBizhRvOEzRT8doDyyLlJpaW2tjulTV6G5EkYzvCv7+yGxpUjeKIUss
/JAMh26xz54ezO0/ACGlA31wsKvLZUxz6ky0Wwb6rG+bAq2ntEBdQBfkYO5R/xUdi/7cJXGMTSYh
yihlCXED/jjmXZw0FuWVInVhLHHUw74LG4jIDtHvakvREJvDP5EzuyIqsP+PI33/SswTP5CwvqfH
bw47P+Uwwn5Lc0MAkEVdVFQZ5d2djva6rqDVirYYI0wJUMsraKkDHb/MbfTyV9akImYj7hzZWgqT
QfVTkpiFA8Ub0SoYVD8Fiqrtd5up3Roe7d+I8hiem14LZNyZ3gBqp6dJqKCOduVs3+Zyu7OwQN+P
okycbojVvpUok8mYkrgeJrNDRMCYMggBBncZMPxivhbJXSdvPuGm18IYt9VqU6RKAy6S+i7jfdN5
IOjx7QcbG4omIMZA7/tf79Jk3NdiagOwMZD0A55yli1v0iuvtpH+j4IgJLpJJoMYcntqhgI3WUnp
sbdsNx0iX5X3puq4DVjCP3WXFm0fYK8Ub9Tz6Jos+hhOCRIWmpnXfOPqje2OnhOBO9zLT8mNSCu5
UZYs7X8iGTdSyMk8v+UsRA4yQP8PC6EQgEeX8IR7QE8Jh7D5Bv4ukjHwWsvtwbShMbmVe4YOKhRB
mYmbiAGYCRM1poFJW7Y6ohZNVtQSshQQLwNjp/A7Yg0k1GlP9RvP/CV+JHCHB0B5B7ApG2TuHxDL
kDW086C+yZw3Dc2yU5XQ2ekD1hSFHpnc07mJW4ZG0IFIj1At15g7lIPaGJcUitlupFsbtYTSrb+R
b15+md9rP320wTr22wDTNmoooujGud9z6YzztHKrLSsHg1NUHr0lfqzam57SIw0Soa/60/gqhoT7
mHmey2T8Z9HrZalUuF9DMb1mfI5qwJS1y793Z2di2NdmYtcdwFZwtM4P7iId1Gr1zva1XXIK+jcI
NrSKBa8/Tng9l8m4UFsNbCWn6wxu4nuCfEvR8ujxpifEt090g8+lMc5zBBTkIFHdV0IF1KkOQLwT
IYeRW7ygnTrjNgFJgQVoOtB4lG7re1rZHdxqo/xRNgRHIxovEOmjTh5nlbRHmdHWDcnTd1hOMBxX
Qc+f0rswcOUX7W0kKTiJxPI00tF1UIXaoExzZMYGTaQnPSr1GNsegS+dRv5ozcC1E+VDHBcNiAFC
CVV00wQ5MRMVUrlc+pHmv3TwZ97FJ0pViicAmUTfUPzdNqCbFAFMc9Kjc5lMWNCstgfIMG40KZEy
01OPHiRAtWtGf9oQnbwjCH4f86NzicxtZrVhJdZbSStY/CY1XHPEfJ38qqqi3I/73Vb3yXivwprA
/UjaotWPqnGSxxrQ09vLofxjjDs/DeOt5grcuaCGxMxeDkOLsNaR3X1GgqNiO0DHA5mdhzAxUhZk
EToAkfOznCxXMdNPneFdAmNVRrzoGBeAhHzS3Mm8sfJI4Pn4t/QugdHsoNQCqc6h2VLxqLa2a+qC
HUuRAEaNzcTqkoTCpFGoB8AlXsVRsftv34HRWwA7NUncQgTY7PdJbm+0Yrq/LOKtiM34UxOo3Aj4
mElBZsgECAkE8lqmIi+kbtbiR96yN0CrVN7V4JMZPLBPt373pO3N1+yW+CmN3ezLj8gZN4GrX2mb
amf5NRgdgcVTiHYvOVeM3wY4bxCRymCOZM7fSt0sFzl+WwbExKiuMXpqC966HNdwJoIx2MhJJcNe
8NSV9PtwkP0+0X1tAOOGLALl4hRiUSQAryp4CMHeqrO7YEMizYkZloQkGNwlX9r7+cZ6yrSN9jQ9
lDv9QP2T4kflDYOffgfVN5r2od/+62lGcIno+NCILchm3mpUq3DWO3KPFjDMog1Hr0sROHMVD6mX
y1rFPetaDHOtVZ3XfUc815T6q7ZvW357wgrmq/FU3gDZ+JBfE1fX+GADJqt3lZ/x87wvBWcl9WBV
e/0jGEdZllJtdvTCWjrkkMOfsay3YarupTT0Y+Frh+P6gdiIRWEZgFnI4xiHE+uLHQzk+pNDenqr
s2PfFNhKRywmY84jAgS9iNuNp7xrkYwLWqK5LrGWhHm1/tnuZzQ694k9upEmePTQ1/pwkUATBxsN
CI7R+z3PgYJ26vqA3h8BcP3dqAhPi9aAuEi1M1D2qps2QSMwsQSuifv5VlKZGBFJtdxE1C0AbN5j
ZVY3elb+SJP+KpKdo0xbMZeVludtAJX39ymZD9i3dRqAlgxlm/AZQ7IAXagEMYmXTMLkgJKH1imS
LvbxWNlKZlhv3mbfA/E+vBpP9V3yQJ2u6Q/Ybx7mX8LOAfdYK5nq+cfLFGUYdBnH6rbqbtzEe73a
LnvHazbt9fiYyiB0FtmCSCSjL1EBvFSjg0g7zPZmqVyZmr2//LG41kbo3QCxAkYyO+7RLnUE4jiI
MOfbxHkcm0c52l4WwT/FuwjmFIWatbpJH0vrsIMgocwlZf9RBP2ElTeeG7tRLCom9ADwK9JjbIsQ
QzmrFXD4q4titNoAGpUc0Oc3bonTMj/WXw0MqhDay7IjMD39On4Bfocv4mrlmu9KMOOcnGoYTB2U
Oe4QX0/9VW9/N2vwCaPpuCjh5vKn4nBxnJ+SyRTG2YjHkJqc+tA9YozxMBfSt7LoT4pWfc9N7XVU
8sfYKK90yxKAbdI51s7RAtIyNq01rMYjsqIkdP4NlSXv60xviP4u+5Vqk+4tUfEMZtx0EyxCPjxW
Kd+k4UfKABMBAgb7YJtqwP1hwi9xE00Kb2Z5bI5l13SCyMmVgpFuVMmxR/7BT8lj2eSRWhDYiqq5
rV6Md2Fs94JpEt7NgeFMwcCIAVRFm0k9qyTIzGqME3eo85tafhrNzJvGL3NmCtRDJIhxgXqdB7YM
MFlXawpAjfcAXJz9EQVIaxBESlbp6fOsj8T4jLiMs3LoICkOO28Icy+0pH1ADYfJ3NvV7rLak2qx
qreWxriPSctMO2shTZL9sPsNIk1A8oi2OXi6sBbC6LfdD0GUVRCiG6B0njFsXf66fAyuBAUorkie
UFRlMydFDpMUq5KJGyGV0SX5Nm0dQdmIqwErEfTvK0dbER7OkEKEmUvHKbWOnbKE7tAaPxH0BfBI
3K+yksX4olidJWPIIKvJ1INtt78mM/mObPxfpitvqqbjylQV44hwf+dHUgNNm+0uTdyiC23f6jX5
G8jYKkEpQHsDOP+gZBb4Pk2goaISxaq0XcaGrgKTwzbUBU9EYxhusljWvs69bX0tdDVs3LnMskMJ
1q3Ek4pBKbwlqbOt4egxsLZj40FqDH+Jg/G30ttO4Df5CL5oVR2xHWN0ZeHlRZJ9XRZFAxCqNGlT
7ipRiHXqutUMAKdYeR9IGMrNIifUAHXYT/n1sFht4OlRB0a/XFcCtKHsuE+V1C1ybSn2+ggspudu
aS20xKK++GmUOZ46UxGrkteYgJN41cPMGL+qzaQOe5sYJBrM7NlNvGsKS2pGL09nCVCAWqt9H9JJ
KcEkYcf+pPXRdpnzEDV/KTOwQN/U6bQFL519r40pcBi7MAiA3TbKFI/0Moq9MZED08/Crt6b8pyA
hnbItdt06I1by8zH+6nXWgnDzV17M1YGtgrktlZPamBV96NU5HcxoMS/Y9ccdEj9/+Psy5bj1rFs
f6Wj3lHNeejoqgcOqVQqNcuWfV4QsmwDJEgABAeA/Pq78lTd21baYd3TjwplJggQ2NjD2msF0A7h
voPsqVBtVvhLJKtATa45eDLdSLlS15gKKzXKHZQPhCtYFhKQgnWiA7JJg+l7l+rFubrPLLLQoVzE
LQKasD+KntMnX+TN11QMsymatdVDEQ0NnZAP91QMLC9XNy4kE79OZRyvsnBdyueykUPvKIPZ04zQ
63ROmJ5uRRAO+XTr935A0g8BYSHoNnOljUqLHvGSmfZSuTYMi4lYbK5a+TTpIKtMR3K7uEgEVWtw
E5YrAAzt08KCtOjElH02HvR4pjgACEbl5GmIB8F3oRC+rtaG+H8kFpReEL1Xwwvlg+zLXpHlEw+y
5TbP2/AoOkZzcO52JhO1yHK0oedzGkPJa7PLZ5XypP3oeRpV/SKUFqXwSquWH8wcB6sps6XtwM2g
lIxZFaa6J0uRePOQP6VBT65Sytyxk/7cVq0GJdvBIwIfB3YZHJqiH9eCgj4o2pswDelDvKTeUvN+
JOwTjsi84prIkrbsfID7klD3L0Ebt49G9L5XhBtQ4ctoxXGjbTSVEQN4sCaJ4vI6VWRFTho3dpag
XLnZ1X2ySxIS9wF8Uxws/lO/ZbLelP6URTRxd5HIOiavNVll85qpcZSFL6A76E/o5kpG0ly2QKw1
lw7HJ9mjitBhhsRrv0C0k0e17fjgF5tRXXTNifSTa/hJQwd25pSsO893bcGa6JVQg0pON4G6WS7q
yvBNdkUwsDap1UyS5Ao5vC6vEk4neufaxcSlyTPz1dtG6PelSRvpuu2XPqiRQXGfw0bzm9ZvaX+b
R7w9URn3pKvDSI1pMW6+ah9h2uXO7whQbpOY82G/ZcEAGcxGB/FRRxpd/9zppE6cP0QfFVhnXTEw
ZEKftw6vfLcRN/KvecfH7tCBLaO/8NaxPw5+4wKABryZfvYHo/0rP+67+UKheyA8NE6l8mMbc10K
wXBgApLJ+UiySEsIwRnSXvcr9/ZEMn87DKlI4gJEIC4vuK+29gB+eHQB6CkSHxPOEkBp+/l5E8Ml
gTtRBmyi5bJtOtjhnQ9xqdnoWGW8/uA1831Gxx5gzeg18AT195txteRAa6lQNDc2mExB+l68Dtr3
hktEuU6UNtv4tANTqH8HKoJ+xYbLPXE1yaYimxfuUrPa6FVqP9JH2U3D+jglvghAVtBPQ3QB2zXD
ZCXdtEWXozCeqdM+yUiBX8GHckhFb+LjsEwiEXtqweKX1sSB4iD/QNowA2oZhoCb5clfjM/Xgscs
3j7aidm55lyYpkyaaCFFjwaQeTeEGfEu28Z2oD+L/Cat6eivtlj5HCvwoEOas0mqLe2li1BDb5DV
e+oDCE3eTmGbV0azD+CcuMYT7xuW3SRt9x4b1y8djMxHYg16PSh6n136PIOsBoSIseVBmrwexyA4
dqtXbXb8+ntn6SemgD/v/R9GOkutQW/SDMjXtuB0mJvSrI8noZdtT484ri/Zqy9rMxb29v0q6S/d
tB8GPkunwUdzNPExcItsrCRXPfvf+IEZiCpikAFAb+L0AD84abG0MMg5A5KcfvEM5O35e30pv3TN
fhjhzJddrB9Oa4QR5v6b3q4UHPNZfP79C3pvjDNXMyME9j7DGMsmy3lEN5352LbvFZp+ud8gLwxC
VVyAoIh5u1ZyECxIZozSLUOh86bgY3QZN9+D+L2m9F/OB3qtoH8DeUFy3mBtwgDn0REIm4CPLfPN
Dfq+jkSZd0LOt8OkwLmDAi2JQZ8HEgyk4c4OUMBSpamYvzqe+KoOCY0A4Og7uZS+m3X6TuR0Vhc/
DXeSUIlz+OkRxJLOWR0pJ83aS/9L7CT1g0/Obx1uzTyOJXneVmuGh5xOllzyUSXQoxOBlPeKQna5
9EnP9Nc5C3vjHRYJkNK/NtB/vrr/Yt/U3b986/Gf/42/X5VeTcP4dPbnP6+bV6NG9X3679PX/t/H
3n7pn7f6m3yczLdv0/WLPv/kmy/i9/89fvUyvbz5A2WZZlrv529mffg2zt305yB40tMn/3//+R/f
/vyVp1V/+8ffXtUsp9OvsUbJv/37X5df//G3EzX/f/748//+381Lj6/VbNXT+ce/vYzTP/4WJn/P
sMl9LwuwNcLAQxBiv53+E0R/T7A5oYiDLokTgQn2lVRm4viS//cEJbIY5CagmcKn8KVRzad/Bf7f
Af8DEBClGEScIR7s/z7Wm/fzP+/rP+Tc36lGTuM//vY2PQ4+D/wGRF1wQnwwfIBn5+1ZzMiqfAPh
TdypEegHwn2vuoMegLaFtxZ1425onn5YmH8/wY8jvjXF/x4xBzoAo8JvPI/9dI+2UrOl4GJJM4i/
ovGHNuXvhzhLqf05xp8HHnseDetYpLezWjtfd0ZSVlLzysfbjkKgMNFXSMQXjJEq8m56MEf06/e/
Om6GFim8SDTjp0kK8qK34zbzvHLhYVw5hZWg6oIY/0axDEnkOg5Z7Vp9H3TxRZb88fuRT6/pfwJd
TBjgqgRwpxASEljSc6LLKYN62roGolSRAlHKAqI3OPc1OkSeVBjaKvXpe612P+0cDAkZQeS/sLFP
7Jpnc13irGczhhz1+mV0bjmkLSpifCZ3i5d+MCjEP4z9u41jvxgW1V4AP8DFDZbIc8FEzy1DqpqW
lwoCvz5oj4Mvgs7of3Xi0gqLTphDhE7R19+v70+bNoPgJmL+EPUP+EjnL3bwMzKIlSG0IdEYlggz
uue1y96VuXx7Nf75Hk9EvahVIamCV3l2HBPWJWYcZFvSsYPAkr87aYopT17Zlb2Tgzm/tEB15fkg
BvZQ0AXj1fmWScA/k8ZD0JYynYpmu3EBDvx7BIs/r9tpkBNRGnSjoHd0Nh+9dZ1C71tbNqbZNVNK
y9G6pf79y/nlTMCHGoQJQv2frt/e9S1A7GFbGq7ojixOI4TULyEQo9VfHykCISo4gNM4gj/5ds+z
Nm8DnHFsA+6VsJ3lpLoSh++dCf1q1UCEiusCjBu4Bc7MV4rcSBQgai9ZwJ/S2DwOnX5niDP01Gmn
od570kfDxRSitH82FWL9WXsOb2YZfVMKGgZ3HR3UfjHqcfP6ikmbi2r1ZzSXkVzsTY7sQSBn7yEw
ix+UboqBiqWreufBfvEyA6gVglkPDCAhelzeLnFPkGoYQfGPZB3UzBiK/chjRea9mOesfe7P+eP2
yXD35RmKcOfX0ORpfxobNK2Hzn4xeep2bGqfvLwDi4qISR146luequRz3LMB/MEJcnnBMI+HJvbE
cWADipGtiy8HYKxnZDC/AzJgCtuFvNq82fv6+413ehtv7TtaVtEPDIrDEO0u4dmOSFIWdSh3YFXW
x859TelNVwb3a/jh98Oc4dv+tSrwLuFZAueR4Dy9XX0/35ZcuFCU8ZIcZr3YnUVy7CZTtCWlNOMy
lAb6QWmxBg49TqEz+1kEc20IYxcrESqpvW7Y/f6pfjb58JtSuLvwiDIQzZ1vCT0G3jqj50YRkGSZ
ld25fHkR036OL6fekr0c/PdUjH6xDQErQpUK7D24Tn+yjqSXMPe+KIcorZUFWIA38kDV9E5y/xdH
HXcKrAmwkkHyk0VxDbC6nofOSbHJlBVTT+2uVxl9+P0Sng+D/DfuaJjIU9iA8PRs/7Q+Cfy5x/7R
KyO3OQ9pNdtgfGcy57fX+Sinp/ghCN4EmjV7CeFWoYag4iFLy05tyVWwhEPd9WZ+Z2Ocv6Tz8U7/
/2E8YCkatkBXoYzNdeRfbcNH/72F++UQIc4cwMFZmpzHWonyIM+aY4i8OyZyAyISGrjRu+S2py38
4/nGTABXTHDs0LCNSOxsiwdCzKKVHs5dzOxxDEly0VHtPi8pX248z4wv4zh6uwa4Kte7u9GHcdzU
vL3HsXZuZ/58DrS4ovYNNeqfputAVi3HbIXA48gvwI9liozOMH9eXE8Bcr1trt7ZM2edheiZPE0d
jgiMMdJrgGy+fYlZbMPYQx6/jNLZXUS6p/f97NCYkIQdygpLC7mQPK5WQaNqCJcKWeFg5wSk3n2m
S6+92eSwD9N730+Gp2mg7xR6f7EBEGWfZJYRIsVQ1Xv7ePEWIT6JLB6P2vGVZKHYqXzEVYhM5HtE
W++NdTpfP+znIQtVHLSwvitSvqsXfk3WfOca9c6UTkb8p832w5TOVtxD1QYkIPDcLcuzI5MaRIu0
tECZrnnzsAYcqDo1v6TIjld/2QxBuf4UvcJXO2VN3k5wa8QUk9BgmyfApDiTiCsTZO/Z1LOeE2wp
3F4B9NQRDJ2mmZ6tI+5gb2INeJ5QFHJF0/f7FWFfESuvjHWyMy37oCzbg6DnsMz8osvfg9/8FIDC
dcfGBjoTGdU0zbIzS8hIb9xJ77Z0jH1Np+imC7tHT3lQe+75rW+mJ28OqhGMQIGhl79f5J920dnY
Zzt2UguS4eNiShO+WsBBA+S/IFX2TvjwUxbqfIpni+xrQBItQvlysGudpvM+Jc3LhDQHsHX6kPSs
Fst6OXTzZZhCJ2mRklf+uFz8frKnHfNmL58mm2YovMOjDSE4+HZHiXQYPcCMDfCg7d3Al0NDSE38
9jHsaE1V/5cNJMY72YET54GHzMnZ4mYpXYGTiU3JE1HAZFw4J6sEeyqJd25R/5tFRpEcs8uRP0Ig
9XZ6nCzLOEJHG4uc77luDjxe7se8OchouPfb/FonRhf+lh51Q6H9u2ZodDXv2ehzB+z0qtFpjvQm
2uEiAADfPoVoUjvbyR9O6KBofprGADZqIyOkcsQQmY8ynK1+7KIQIFXXLTr+q94LAuEM+S4k0BCH
/0RAK0dHtmmC7yk2e8QqA/2Q8L+YQTkF27iAYmTw0bWCLtu3c1Rt06vAeabUrvscx2hq0vwOykoP
iac+TfS9bP5PDtnZcMHb4azggJexFuSyBOwHqJUd3DI//v5snE7g2dl4M6Uzp89lEUeyYUMKOJ1P
fSOmsjKtF4rTCJtQ/n4wJO9/ulcQGIdwXpD6CpF1Oz8bNAahfNdzAiqAwSsdWJH9Kp59Yr7bISAv
CDrmrh4TImidT1Q9QsvdxMWUzHFY6O2kiVd0YxuDFjFr9W3G6MyfOcvi7qZpfZke9Lq06LuZ1nh7
DCDtctNZn3xapZdehZu3iT/GcaAg9ZkidWsVYhZQxFKF3va2BWzBH7N5L8xg7rJ07fU3mTXBLfUW
Iz7kqLr6sBrzdrQuf0jbNqvHFGX/NPP6extwmx2bYLTZPlmWZil4D+DAfrSjujeeCkvfHxNaJNvi
Pno2WOCSbNl6G3l9f+nQplh7Q0C/N7hYP7GO6esAiq83bRrrgohJ7yMhvsfx+Gct0uW20IvvryXj
GwOyViW8nFC3FfXaMZZcrBDobEoJf364oFCJw2nPxUsnMrNrIHJxkMj4omE19jiSnyNfPnk6R6fQ
SOVxAHygKX0vmOklcF7hnZjaXRdM/MrGlB4GXyy7TkQjwlyTPKMQtJl9vPre0fNldJ+7PqzWdntM
hJpuBmSbL+3GR3SIm2w3AlZCh1bSS3/M05IGitfWSj7tiaLKfhnjbgUJ5KzsbpmjqerDJr01yxTc
TVToue7jPtzNeKWVv5JtfmRUBh8gzTFapKQaHVcui/P+csnkduUL7YHDKOixcH09KTI3BTGDK8LR
43e2Xw82aiGVJAF6zTyQT2qRfkpUN3433gRuqcVc+yMLylSjY8Rbh7ve6b4gGdIMrnPfswTscooL
MM14XBJaDP2FjtdD4FlSZGvavwIIjWa2RALE0m7Q621sUqdbqscS8JbwZugDcQdkrHeP9zXduqbx
/Ot82L7E3rYVHl7aCWrSYZ0jmahCwKMOc/k9XNwKbza7g/jZikgX/eIthwqeioJSDl70LMbtC3ST
ks9tF8qjP1pdU3l6wEboy0Ul+rJRKcAgCSOXgQ6+6zACHEFYNFn1oqk1c8Wc5gXpxIfWsa5ItLrM
FoLy9Rw9UP4tX0cwEHtsJZ9crG5XhXcMw+QXwxo+ATOvSrut+gDICPoHV0L2fbragzld+GSj2ZXG
R2Oq5+C2yYET2ZRay23mqpbO83etv9wmuOnKMVn9ve2RQujsVeeGeuu8py4cQDiHY8fKmJ3SXgs4
gEPX/CGB5CjGuAcPBx1eQ8+09dB0+jr3AUSA6yRuAU4Mv1o3g3gJsn7RgZo/tq69QmLOt2U+SZZ/
St1aWGAuUO//0MefNK3t7NsPCttD3kOi0Kk6s7Pcya6Z93zMAwiSCykeLUHRpPD8IXicve/RFnSV
l81Ae+RV1vHPWxC8MIJt5nwPOC8yguE9EJAaR6x/NbZj92GkUVP5A9AiyJFzcZhg24alQeGWgN+A
JMHr2JBk1wxjftkzWIWaAT7mCf/a6KhmHVBa3HYFy+NvkAO7Grv4gK7UnV11vU0jDpCIap4lrq+X
Lp5Y4QXbUoZAg0ErTH1kC0AkCaqJhb8CFRPQsbYJ0BN5l+H7druION9H2VjLLb/kfVSAa+aPeA52
AHlVEy6Ibmt2QGiVSzs/u1RUXttguLbq/G76OvdsVAhS9qOf1BNwLmCH3Ot534au8CGNbD1bjAsF
I6srFoVW0P2ik/B5sL6rpBw/wY5VedJ5y8Fb2QHBrkGUuX1PoHIWNdCH1136cdJuuWkTmAWWxG0x
bMLpHcTP/S++B1HMJQluCfbFITLRdu2JEKwRTRvaoMg2BE4Lm8fXsR1eMxbfb17X7TP0MPWo0PfD
rY4mWi+k9U2dyOwxZHjTYxzx23beCMr3dtt2s6HDgxPThvcd6q5Qa+DdBX7XldEaiS/blsKQrvRr
Nvpt0bMl+ehJNA1sIb+OJD1OnHyElNunVi2lztoVWLbsLkEbXJ2O4Z6t23AXi2V4GEgaFnnuYF4l
sU3JBoce7pTNuX8ZD77pD2Z10T0wTEPhO2pOrY1DVKwp7oeto8+TVEFJsxkyFb0crDtQBDYn1eML
6nC86Ubm71GvZ69u12blT3KS613oCXdBSE+OLOlocrGNfQoAjeCkWrMtK5uxj667KDjgyLFjlilS
GcNKPSLfzcHeZqfsBIb3X8fZPXvg1dAHFBSiel4sfc3TFYpd1HnbxRbHd13Yg4gFFrWyCcQ9rfD3
cGsr4lyFeKHKxHrIorjojK4nKcug6aMSzBnlrEe3b9LAm4rc0BhZxjkDwRd8j+e2kyo6eJ000QME
dsNvxh/g4mggcODD1p5JrkOPXyNFcjFi32+pLYGZpcNNs9w0IzKHOgcPcsfVZQf8+1ha5F2Cok2G
B7OCkLzjxsaFFzYAc9qs/ZQxvkJKnEPwBFDiAQ19PRBiZs1xEQwLjmhMh8BcmviyZYBM5E7Eh1PH
YjF7MkAzopRdfuWAEioHZCgKbGavLafRA+AT6H/0qEZoTeLbnlu2PWWQ/cYE9TB92IwFjK83GK0c
s0TWOUsBlwFKrYLv88q8UL6OalvGEhwAn2CpXpDr1sgiTtFY5Q6y5Cwgdr8l/XDTkaVFJxv1XFOO
dA1vSNj1qvCZWw1MjLBdZVYBlGmbAZa0+lC9RVuAunYpsEBAibUfiDDKFv3Sun0HyGGpkEgQwKPH
ptkHQzqPpWE5u2m3IfsDGDN74fIYpNMeiwH3Qh+rBbbHB7awWpocMLAuVs8n1XQwznwaU51UYUeg
wBos7jgF5DLWw6PLfPVHk8YQtI62YacT4qdYPWvrqbH2pk/69Y7LtEdDdP4cttNwrYFZd+Dd5ZXj
cX+RahGU+BS79Z1SkJOApSYhAXxyof1WBGrTO7RpfhjjFtWOwWqvWoe8vZ56iN20jIEJPFBwUGiT
wYb2w15PEiiiIN4+R+t6I90IOZyEhXueQYsnZE2HIvqi7iabTUcKQYTXfg1l5UFwCVSA1N3TiF6k
gBL68TQ8KM6aakWwXk08Evt+5vwoM3s5ceidINXI6m3rP5t2Ro9uZ3g9iHt0AzxJLcfbnKbPPTjp
ANoKd1usR2QGHaR0DZKTJBJL/4ltWJWrblzEhcb9UMKm0ZtRQKoo2oAl7fljJmJV9esM/3ARi1do
mfQPIXqumkLgLBUKPjAp8i56aAfo95KEeIdoBXwmC/j4qVvdA+v8+5C6Z7KGFxZASfDJdTA53VTH
oUS7qJYseRF2C9Fya8KwL4Tng+6zwWUz0UuzRctdM6kRXPIxoTnY06T5YrkcnieamQcNx/d2gEB3
CdI9/TRv+molS28qZfVD0+TQ6pmmi1BMaaWUFt837l3M1LhPWqfQKkwbJGvR3/KRxyB/jL3gJZ2b
b32/uSMPHIMgdhPTg0nn66YN7IXvMAklA2/HRfMxDJVCv/0M/kRHREEXgJZn212xWMW3rGuDizgW
M3p24I6Pa3PDPO84oZ+wtSSuQliGR7ClDVXbOAeqH51WrWpeEsPLZNHpd5MmSBZMmt32c3ZIGlED
OLtDcFomqGVHs4KIewt/oBtCdQTyS+4XlS87sC2O+8QHEpZnmYGiZdoytPx5YUX0djqPpeLJ3Qpg
5iKC4Trt0JWyrWJoi9j1JzIGxLdWd7i4A5R+l6swXhQvHWhZEpcEgFFO312rkPD1VgPBAuW8/kIA
dgagOIKS15mltLCxDUoowtg/DIUnFDfsSxIArzlTxuA4jw95rv6Qw8rrxWMboKfG2AI2ZJ1wALi4
NLM/Xw8aThafJnebG8mqLNYOMmd54opk9hbIBQmPoQ6HfGGRU76AgxkEphGqTVEDe5o6Y9AVC0L0
70HIyaVxOgfCdmgjXJspn+oW0Puizw0SU0Oj6kD0oOLbprb2m/GLXFHwnGjzLHK6FK2FR7U2A4y4
4IvedWaO9kHKRIVCBmI9JdxHGeUCaG1yw5z4rqBCct+iObfbhTbvbpsG1+R+ghnlZTNb+KH+hDRM
ldhBgXN+COTLZvN8OCBqpuxq2QItj04G66bg2Iey34u4yQHZOkE0EGNCRGj2s6UrgVzvxT63s3Fl
mA5ySIscd+Z0LfopRTWMunyqcuhWCVjrXCQPBtmbcIeKy+JXzerllzGox0se2G2YC7QnzENlUT3P
LxaIf8eFaSdScTRn1DPE2tbnxoA7qGSxxQO0JIdeBUNFSk/o6xOTzOGYSqG2Zzhbrr0AKtsOFz73
W1OEc6pfBjCRs6IVQsI9ir3uwzouaVdbt64fkN8X4cWg1/wbC8QCwtIo1celDfldOnbTY56w+fMc
xFTWFInD9bgB2D9/tixj/UXLTfZxAjp7KGk0DPpb0+j8DhGHgkHWAODfwhdJ7Uc+B/g6a/KgoA1Z
s48LYZLecr2AQYFplzbHdh4TdqPC1YsrWCYNa9QDk97k01Er7u+dsQ9gQ9guiRxiTMN8MxN0IHgM
aFWhe8RYBcreJjxAHLrhIfIchgS1WubgArJa+YUQcX7RwBWb9g4NERVyO7IIdMxEjXubJtiI+c0a
TfYa5fcX67dXkvhgHwCj+Fj4BMC0AkZNvFrDzIfGt/yozQpQOooysIAnWvxYTZH70CxhbJcLTZ9I
/gjh2UOTKMTgAJ/CCuiElrhEdrjz9MJvFAeWK/rWQHbdtLuQHhIo5h4RlbMDLtKlYiA2td6F793H
AhGxY16H7grg+/s936o4LlljEasRiGlRjqaFJJ69agya7EjXLRt2cvJBc4uulQoLfdM19Cps4lp7
61VonqP0j3VDs6bxIZ4TruqGNSbs7o0JEgpSiNLO5bZhy91MPFb3WsZg1L7DgOqTDXy9s0uLpml4
+mzzEWVdb/TZZBVJdBm5q3WcacXbGMm51gw73kZfkOsgpV3WCHJ1Rh7R1nLkgzddg+aKJBnIyrBK
iZ3Qs08B0iZusoVovIvFbd63EQWDGS09G01LMHObpw5hQCxw5tAoQhdzhV7e8AHtlMNHGwwfNCSI
EnNMZ9XhotT4dQM+Y4TaZIqOQTjpziuVHCvWgzoy8G+SoWUSljzJyU5Ty/1dB7j7bZMkaxE0M68Q
rAPaCz+Pky8BRHcT6aYimTZI0X1B4XEuWokWNiHBp+HXdpFg21w7XTYLpFEsHEOsUBp2fqFRnbyM
822AaJ1Bxxgqak0O28aaAYw4Cb9fvT4ku8goPl33MTnwIPgj31b3mrIOjLoB0aJgNsw42qEmxDWp
TF6kgIAo+l2QjzFIxctjJprJ7IjreB3gzFVLHijglLp1vGFioMjlhBRYH+7hgeGzdfU8pNHTtLor
MTOeFanUn53wLlNDLby3aHYnZljs+Buy+msxzByNMVmva5tG38YovAC11jOA/IG376HtliJbxZMq
RaXyxpcyLCSu5VrgnDzBHWUPU653cZdErKacxpeBj+zTZr3wNlvH0ew6woasCId+cU9RosB+G41D
2fgZtdWYghyNTU8ukTr5MvsePbYiS5H8aOIyxKVcBhsoP6KiH2Hq5I6nkpLLOSbXQoz+Dn0BB6uW
m8Wsp6RbfpiJ1jezF9USgqIV+s5GUaG/fNEgoiaxzwDvsiGfsXFicUzDECLwEyPYUpuMrzXYOVFp
WMD6Tm3ryhVO9iEFwTZSCQJgO+QRHCn50rnbRQpYxawBOd2Squ9QD+jae5lt3iPAwIhA/XEboaXY
kWclWn50JPXkrZDeCgdvcvRyzgYToAUnmAdSpNTM22GJR++IhjZkQylVo4SjwLHLOrZVAk1l7U4g
caGKfBPyiYvcXm484c+Kh608jjxQpMwEpFFqlgTC3q50Ye3FFqzpevA1e4LntJI6J3abwODkou+e
WHtbjwKh4UKCtpqRK73MZTC90iixTyPu+6+dZwS56BQVoLMakPiLVqga6m267dpWXkpPTzctmfwd
uqS2Ix1I5tW537I93ZZ0KqmYVJgUHVA26G7M/HrNfNQcdu2YukHukLDWffygITJBHTylLcclV6hZ
IwT9bCEVhXCLRG7UCJvGFNa98Ga0u2T+jlM06zkUawUh8wV0SFHK5lojGxDLht/BcYJIJjF34Yj2
PtGH4dUKiZVbCMbMlT+HoIIUwp70obvuqV2wp5CM8NVY9t6SAcBd9G1cB8OK1PvedZ62mL8wwTaQ
F2uBzCFeRLu+WJyNO1Hg7K/732f3z0sJ2Hh/oqUSgMZOvMNndSgg0jfOlTXlOJmqQc5rhfVO8if6
HqfPeanpNBAqeYmfBGDNyaOzqmLgwDMXLahZoJQwlWkb6LL3/w9357UbNxal61c5L8AGc7g5F0wV
lUrJ0g1hWTZzznz6+ejumbFKHhcac3NwgG6gG5a1i6wd1l5/Sp7TSH/mpjq6IFAd5CT13ymFMV1c
x9UgaoNNr9kR6+f6BXqPYGKHQgbFbcjzbCM2YXqdz2V1gexwjlauo2iwfFZXA5Tp568x7BAfRhmv
MVJ1xIsEyOZy7S+G6Re5Puy6QSwuIIjnYPDPEVfA0jDWLMVzWKuLBnJ4RwDEIr8R5oPVqo4eXZLz
/m52gIZaGpRndP0/fRx+eXmUkwVsvZUfGO/oNXPV8qxBsQ1Os38/DS2wUMBQJBCKdQarV5ms5vLK
vlBpHCPW3CRF2lynfVGf4iC5gKP/5qnWBBGAT5zsVEj4H6dEMgkq6r6OwQauhBQdFNdt2Tis3gtf
0ifCAt+SBpis6jDwVRgDZ7NPNJI5hFfO7Pti3RSBrzePQe5VHAtFQ5OclE1th7Tk379NNjkeEX4T
dPzzB4zRK4ViwGUoa6PCjVpsDKZAHp0izUo3KBPhwgs9xzx5SsiWLDOkMus6O3vKiM5sk81MEytF
/MPR1Nq9Knl/niK/H0RHFwOLUUYQ/PFb00QqhTFmiRkS/QdSdrmNR+p84Rv7zdxATg6/A4KgvtKl
Po7SA6u2o8KrKzAsHk7F+K5GpyZ7+vOznBmg/NyVGIZdcM1YQKRxxjYQ9SBPq2Qi2SEDH0vSpzYe
v2YcZNhN7JUkuYXJ42NzTzBzH9hGY27TRD/KRo+I0XyUC16z0KozckXr1hjbfz9/WIiQUcHMDfiF
Z5B51OVt3VMv0HSS8m2FgaA7zFWxa6DmOArkou2fX8f61f2KZ6+osgwL1GCyQlw+DwCVRkMp5YpV
YrbJxgqRfZrmddJYXEDn7Th3/hw1b12affnzsJ+pwqtGBstcTWTntmAWffyydXnphgDzU6dyk93S
OxmX+x/BPt7G9s1kf0c3Y/f6t8beY0VzYcl8nmcq9GyTOxnuLNBAzoZG9Qs31GjYdCqUvJrpTl3k
aK1+CrpLZku/HUrVUFWwI1hoHT4+5YQsTx7W1khOHzrltg/BRWq41184A9dV/vFb5DCCisohaxFv
fu5jXoCvWW3FHq7UiQsu7HZ9BaC9eGMTuXMnrXX5hdX6idZsULRgcrOShDS4QtbZzmOOutIIBlVF
L6lkbE/SpotwW+DiBTYvPrZS+tKW7TYESKlFbskpbUKlOxE/fil87tPTqySmQG6HcY9W8NMJNghS
O6crzUSLeVrlrhxFB2zSVhouhyS2XFLpfFoz63gY1GBDSPOH2ubjt6oBrCFHlYEpvOy2Oyw2JsjO
/Nxt/rxGPhU2DLPu7Cuh3kJGfLYVFDptC53bikP/vbDRlRgOTKlTpQkPFMCxY8qD+78bUf74YFah
mLkMaujo2XuTIWPIBAAbUA+hQ35+8YRe39Mvsxa+orpykOAAU5xytpzNILhRNVYlnP5V2e8lPbhW
2tytuBnTlCnDLdpwP6wEP6rUv+fuP4rG27/HOJNQnv3v/30oc/45F0l+EFduvperErE9/6H/B5WU
6779PyspnRIReNn+qqVc/8LfWkpV/QuV7crE/knRolL6Ty2lqvwFTc4EU7Mo1lZs7b+0lIIk/UVO
kbYy+ZHomhxZ/yWmFCT5LwhtbHgmuDF6MraOf6GmlD5WHxQ2qNoQB1HKUeDTDDqrC0wZQITeiY7j
srkX7MrHeAVWPz6ko9vvaMn4dLR/eT3/zI9f9ZRnRMz/HJPHEinxua2eFQmCagGe1IzZet2RKGW3
20p3dC23zSZw8gtSZ0rSDyvhn+GgeUFvRTKqKmdLHZaRaKULwzXNPiqKjWFNoNf9USM2zpwrMj3y
rZntpuZQJZFHWo2dxPGTnnyPBgNm9xWUhi0eK/Yi36T0JkPRdCVNPdbLTZfc5IbmqB3BaHrBntjj
GZNFjlrCO3/Nq/esNjd9ti+aaKfKsy+BpqjSE8YnR1P4hnjpdukXHwb1bdrWXoGKzix2PXh5md+k
dP065aSjA5/km2WuR2eY5F2h5JvMJG0uWvo7LRivCE7zubdFTtINR0ypNuJI4F4oXleZktpJI99j
AATIs4/lEOlU65rgSKWWO4KWeFpbu3SiK1287wTZWYJ6g/rXUXtK3gakh12/bDwBPoG6qHTqMBPV
0lszBZw2gNTJNE9UgF5DAjfGeKdK7yyRH8TdwhV1uk9G56pxe2c01p7SBxTMuprKl1LEWycjBzNR
py+RJNN4MKFcjG5eFq5B3lFSvA5Q+oP4C9iAqzfc3q37hA7YWMSrCU+6U9K7rvrRVZZp41NEO03D
CajBqr9Ur3DqsnFxeg+VlzYM0QdPTtHLdzEJxsFExgRGBzX+nYCEtaU4cXcKAwkzmoKWRuRbZfFa
TLWfxjg1rrQSydhK2ui0xTMyR1fsCtxP1Gs9zp1JKnygprthhD2S5FJoN5buWZn0NAXCSQ0BpYMg
24ecQ1ybJ0dQsyfcuPE1z/Mf1thszJ72Z6bOfqOat4FqvPedFR/jpPUkOkVz3D6MRR47uG64YbMd
xOE1DaMfoho7dXk1ivmJWePIOU8dxfcAFt6S3zfVYmvMIPgkHpmMm2p6iyPhXk1EWw3UR6upb0rR
co1iPsyFAdpICHdb7dr8PRfoGdbxDrrjLtSwrqm+FnX0kMgDK8DwVXqwQjTfCcqXtlGcgbIk6996
2oFiH3lJ914DWVXZ09KLBl5G0jXuNEBcGJfSzOVm42d6vOKli5t0wdehjANCNefnYfw6ywPIbdAB
tNU/BtPcpL2y1cSV/k7TSL0Xc3PbTtlRxoBpWgxvVCUIXMJrnkHJyJtNJ/IFT5gymNIh6HNHiciy
snQ3juYHrHjsyRK8HC/ycF49jZX7QYG2GYWwk1usdLrjMj2VamBrare1sNKvgHuKICBbnQ0Klofa
EE+HpS7w2EazyB3tFbdSs62kwkeRd2mXb/NJdEIVvk8P/U9gjQuWI9LklcP3RIxBGwSvMTNXrdNT
wI+VGWuoym6afHnK2+Q5XPZx3D71MvrExdok4/K0+iWgObBoS4RwGkfoLqmnzv19N3UnUz6Fc7St
4CbGhWPlbDp5h/0PUH7Ue1SpuwKnJRPaVhp81/EFFvhjDZ/5UFegtVubqeRH2auM5n2pOz9WlSvm
ulMvguGTwO30+XhI9XYnmQvZh7jdqLOx7bSaWd7sqrWVXw/VS2lZ95EaXkOOuoXHtcu65LktWh9i
4lVkmLuSGYpFk0N796Ss3ePU2jdp+02K3yrokRD78nuOSL8RKuhuxRc90e8S7IpoVkcQ4WR09pkL
vLQZ5i63E0sGa6tcNQN60NijE9npw/h1KWCxrX5kOcAXtGvH0qDxxXttMPw4x4pBDIi3MKx7E4fF
mdt73yzbZhrvorL9RlP4VLXD3irEu7qdvqSZspcX9aU180M3JW61msw0AtQZHSUPHJ9wk+P60m+5
+Wb2aMgbMVb2UNrtzpydnID0OvpajJoTNbdF9K2TEpqB7BLz9Zx/sdr3ojE3pdKho8CGX6NhO1nb
JStZXJWfFOUjrVm/jixHF0YHlqY7DAXkmE40HTNkY8vL2pbn6VWSwg0/UmJG3x+booO5ZL3UnXwn
kdJTRwod/+Eu6WgFh3X9bTSq97EQnKQ0vzXWOzahe561BmGJnCo9WED9pvavyOnrmYsYXEURbtKb
hFF5dsRDw1FTqROJeJNKN57A/JEhzXlut2W8kdPThYricxXDcDAD13KXjuXP69Sv/byM7ajuF/yv
ndFbLXoyH+DG+VYfTR8g73SprXdpvPXPfxkPBnCEroHxYMjZlnldxHd/fqKfV/T/Lt//eYG/PNHZ
C2ww6ev1lhGiHVwHp7i3bO2berUmWE+7cK+6JHcdd9QCz8Ob6kKM3VLY7EA8rvXn9P7SVZvm4aci
an3Dq9yAdimJkmf3+kUAaw2HGcpa9k1cck9UoAxzNqXfoeO4wC9HWed4hIJVdicNZ0FSNb4VU35r
qNNek+6D2GCNKzsjfS1kCxPBb4X6NbJyT0CklyZeJAW7ImRnTWanWgRXmp6s4Koqodym2bFND4ZI
9itP1tNSpzsWWrLf9ZIjNRNUEmINmm9yVrhCi8u6nD01Tblt6vy61F6C8LsF6yuubyUOIEW4pwZ0
hPlmgAM5KCG7MoUKkG0hsoVNrwJLMDHZJwlj7rPmKrFCTxBk1A6aVxcPEvpxvcp2rVA8Dj0US1hI
cL/desltq7hNo2QTTa+9MsJCmp00MWzog0gG9mJ1KwqSM2O/NcTYQCiZq+HVFmYkA0o3Y3WVEjIR
EzwiJPm1Oea+iUWezNEK6xbpiuKZQ/xmFgMsucnTtCdr3srF7GeqYVOnOtlY7CewLSUaHW1MbrQ6
9ubkNpzecAtz1SR2Gy3+UktSvBFE7Z5Cw47j2MtM67ltyfk18WuN20MxGUdj6u10PW+XuxQEMKk6
eHVDAdln0GHvC4Db2c6SrOd5mW+tiGw3EJ/DaBkuytkyGdjk71utPeV1kNjGGB6DoLOz4CiNr3MQ
3YhLdlUaT5EFUl31m2DYqPRTUiW5mqfGUwd1j7EfxmfVtjYG14i/I3ig8ZG4gyFf6fQElyzeGmKJ
rju1mwJoD2SnLE/QqndGLCAYzk6jbsF7im0iym+bhOyY+mUYckdSYq8Yvgr9bSVfAfJhPvIkzyeY
ebauvynlI1bAXjdzCUK1kSsVLOXGN9vWNvVNSzYvQvqHlgLOiBqXoFfm7QAD/ktbj991idi5stnC
VtuhZXNMWASGoOz0RYFgR4JDa22L4nu7shQk0Y1gCC6t6stZd4yb77o5kP0LAJvWT2C6dmK2/jye
kmjYirzESJhcS1Qcs3rpwtIJsh+jUjoh2toguE2DbrsYZIvVASLY26TNHWuwvCxiVgXDri8e4dt6
E3kRIpQe1cIF4EpKDSeldEU15poQB2t6IBMeOtEcOCCCgPQEXHfFbQWJ2FCulfwpnnQHXYNXoiAL
msaLihIl4OBOi+YAkgesPVHD2W9IoD09x/391GUus2mjLtr3uqxuNYu8IIsTp4UMUeDWGHzRYuOl
CGqnUkq3EJaTwQle6PdT1flT/mxJ70VIhngEjTAp/JTY0A7CVtAPu9WHbSZbN0i3g6BtFjgDouGE
lv5YkHUbNuMBouJxtvhqh8Y1jOJ2wgBwtHQQnui2Kw0njm/7sj92UlfZlqHsVSE7WpDxKm2ndYGr
F8IGa4FN3gLEWhz6VXEsmtqt8bermt6t59fGIieoyq+stHiPGuvrLN3hswFPb2SgcSOAYLfNZKvx
VQn/UsHaM1UHv9NX8UH8Ki4xl7T+OKHwlLr+WuG9FaJpF1HuSkns99S0opn7+NtyRQgqT6GxJwey
K8aNnbAusu5VyoyXgK0wZgvEYMYzmxcLmJrmr9tXgS1V5GjXwgBynlLt6Rs9q57FvNgNK500gJrY
aeriLq38nGnfethhDVm6gaXs55kpZwLS6jDfxeeg5YV0uj+OX8PZOHZt6qPyeZABza1k3kDM8Qe6
ohburJI43KpovFsh34l66wT9G6wNVwh3sfDcC8a1lZ/yYGfid23L8hupA04sizsJ3tmfz89P5v9r
AUIXGn8VchRk41wBSKU4C6MGxXp2YGZ8XchNj/drZvDg1RiI+mt8lXFp0M+dBs2gH6txUNJyAzT9
WBbEEZQu2aDQbj2Qt9cs/RlNqu0VD2WvadfPf37I31QhH4ZbP84vVQiu4UIwJzzjyus0arY+Q9z+
eQjlYzv2Zx1iSFju8DZJ8qQh9XEM1JNLGao8EqKtpLjJVtL1UlyblraBH825QOxzUkGhfNEa0YvT
2daWyUsa3Vvk5hjBAY7nH3LSodvwQ5XWQH7qyxOUl62uFvBcredombezwkrR6DTk1b4pBXRQi1d3
xg5tPTfxAGfSUfGSuEO0IvCb4OOxDf75SX/OiLOK68OTnr3NCRYBfu+8zbE7kla8k3TiicPeS1sm
jVSfMBq+D/DSNdv4rUeWqE/jgYp02y24Z2Wx33Jp0i0ki0K9i9NkK2cw9cZLlecZwvb5C6Ft+OuX
jlOGAU2Kj0kNcp0f4uu13E3uue7uoPAzwUdXcxIvvjy7fzvdDGm1CsPN6lNNbzXZwtZRwMN0iSP0
VC/9maYB6cue3elKZa/e/Pk7uTTiWpT+MsH7Ge3RODGiWtyCN3uxWu/+PMJaRn/60jHdB2/AseWT
ULdUkmkusXiFmEkZQ6cIIYan5hdW0W86nmwMJl+NDJdClc8x3mwaRn0RWEXsGV6UqZy2Q7A1qYWX
1ln9glpdw33Z+lIS9DqqN0N4KZrid69SFlcYe0UicdD6+CqTUqxDfeRVWvXVDJN7Rg3z51f5uysL
fjwKlvzcENC2n83MtJyRkK3fVk0fII2cUd0NhK7UmyaZNrEebetZO6SdYCum6ZvoScIufJy0+djk
7ZqqA0gsBJ7UmYg5SnPXhhpW5ZzBgn5T6vJG7nUvn7WjqvReOw0ETET7VM28Pz/FGXb6c33h5aRI
skiHEgLKWUO80uEnRY2k29xZ7jg29sGP4oaSyimoXX5AFHRFl+vKawjJ0uleLoz+m/n4YfQz1KbU
5jhJg4VCBR+p2SZEhJDm7Ln/xl60X/P6Kqe9NDl/MzVgBoDWgxeDo54flfoipv0kY46UHYVviJg2
06GzYXDvFUfxMi/0LwYh/uYpwfgAP8BTZXzxzt5xJk1SKrSaZqeSeKvjeNH0pU8f10V3h0NZa8fT
FxEhHX2XqbjTktRthlcDkRWG2Re2mN8WCjz9f15szzH6FrqRPvRcbBGwFDtDhlxoQxR0RIl9zbQx
RpVt4qReLhULFy7U2tnB2odCvLTWRIcEQ2yjv5+n3k0QU+b04f88qeTffMG/3t21s5MNLnCdtyOP
2HrhyWzZv7UvsoMU+ag8jE61q/z8MXdaf9rTucrRyz0lyH3cy/melz7I2Q5RzIFRNxEfxFxeF0Ry
Kf3IPz/rb/AsclQwm8WRSEHwf+4SR980DKWW1MlaEA5aWWzmIHdS8VWsZzq69JULRAx548SajgHt
w2KCZkvtzqRFdeGTrEv1/Gj59ZOcLeVuaPXGHDPeem9wqRdv8pyivC1tMWFpAZ3ki+rO2YiJ4WTu
88r0rUE+TEV1nWXyfsCQ3Ixnr0U3UnTdpTW/vunzD4dlkgzih1GHfD7r+3xGZre+JszgFl92Iqf9
LjgdbUzCojuHXpJ74XX8Zs0TaIG7DBUKhoTy2ZqPu4UtAQMnJiEqytvYS1zT/QZw5ogu1bFfbC5V
D7+dC7hC4cKGFQkR0mdLDFN/pVpp3GBNdvQQb9tN/LicMM1npW2Tu+Sq9oz3Pz8m9taf3iz0J/BU
U+EmgI/OWaMsi6BALRkC2TnA5ySYazuzBi/rK4I1pgNHY2IFm7yL/bFQSQcbtmuQjGa+E99hW/29
oRZ3Sd26VBG7SVR9jVucK9S9qynDjgsvreMfi6zSf+OOYdS+kQ53U7TYpCS4taRChH+TpnonD9ZG
CB5j5T5lQgmp7A+VuJ1T8hZ1RPJhabey7pQNeOuS+4n+AykzDgFgpMOzqXTHLujtQELcFSD2jxfU
bvKemt+FDurEYeArQ+jCnndDRbCTObXHWtlFwmKTFrxf6prQY2SLpYV5Lb0bc/DlefaEMdrA6n8H
z3GH9Kjx/sv6mIV958pjiXu3xhUTTQJNAoDNTZ7W3mTtphZ1z/y1E47CmiWrHMtYJiUbzZ6s2UVL
2h/aa2N+F8dHSaeZl+8rddMTmJdFN5DvZTpw6fyox9dCodpNe+r6zMcWxJ3D9/VSPqEQsaThbTLp
qO/0EBfx/DpsQMEqlF0vLTQxvh+xbPeadoK1rgnyodEX26ANRAbHsaRZYYb3Ctuqig8DSp9NQDbC
0A53SrHKeMK9Na+kr/CtBqycabAo6DR6MMG4MY6hob8maX83mg0dtOLNsGYcB/hpO5Sh2A8pciiE
3UFBuEn4I9b8pY7vJhORgjmhDzHTfdGJvdMq0S2vxx1GpPrRcztPD+hTASNU1+rDQ6J975V0W8z3
A3pkrVh8FdFeZz40anS3IJcyuh8i6iQddYIqoMXK9V0E8JsKtBurZWPgq5UUOlIItNhbNXsje8Zt
BOrWJDua8uxlheVVZenjmEeH1XL6+rSEJyFofTk3CEn5gQLUqzRiE9LaD6rClcLOF63pIY9wVJfq
+4x+pBrFfjKlh4JZTtrH12lV8IQ9DT3d7sbJXobvegofAdWZ0owv8ZRdJVCfQ5BCMfqR6IsrTzQO
leA4T4ZXl902zEyvs/R9KFa2meSoWiummnXXcb5hKJG0giOVL7Nsea1MI3i6G1QJmGRLJJJj8Gnb
8K4Yclde0O3UxiaeDFsuLMSXg4vPuC3IfE3jDiU2ngujG+S7sHwb+BxYxNlNLjqF9QDNpihOLb28
PHUa09iM05uWKTdh/Nz2KQ0/RIS7IruTNLQWHL+Klflxs5A2sNF7gkeqq2l5K6X4O8IdL9SepaGy
iw7cvX2ZktUcAxlK20NFO+KIUZQ3MrHSw2OKQUhVI/0GClWjrUaHVEWtiomMOcwu3sD4flr3g5Hi
sFFuenmG4n+IMtkfm2tFOk7tYTQ5L9UNRZmfqvEhHm5k+SWovprxcyyGzqweFiU8lAa2F6LodII/
5FeteGXKrYNB7INSly4qfXRZGU/9VEsdfSLZ1VgmGdaUxVRuF55iwFTNtMCtr2SwAkz8ZzuBUV63
Gs1ThCQqZmiYSky58FIP007Il5tQ2WdWgZCixEpCARkhW0TSUEjp7CXodQNjtFeHFU4hZ8zvh4AY
nul2yh8m5UZWfohN4Y45YT1KuBmJ6+kWemsdPfy88ZN4vsG6ib3XvMqrO016M+Pu2kSSlKTHrG88
DGYhexzTZdhoIK80X55rAzBhOTZpfJtqqV013+JSu8a73hvyB+SimPSkvhjxy+WA3bUqHLXSn6p6
xD0izZ5mZsocP85ZgU4p8EXB2Oj1RDXAp9TSXQwVNq9FR8Yha9Bit+/qgxa2u9JgKzaFQ4E2f+Tl
B8lBZhZqxXs1UT0bwaGRxqtuCfyknBACIqRZtBHnF8GBsuqOwJPxkPKCh8lrdbp9euhmi/lsBZof
SmA4WmNX2mALBtSHtPkySNmDMM43Vjl8FdHVBHKwM+iTj0PkZqKK7WGhvvcayT3hi0KZY9TWhqvs
nUZqSZ4RlxoeyLXa8GE8Ipl2UZUdyNGxa4kWdHHMafPmcbtt5ModJnwnpPgJO7ovJsfehFg2XR5Q
oNt46H2fVNVVla0xb43yLUbdivEf6ET3lHImplF4LeoQXZrHpSXhvM9frXzcUn/ddQZiYqwtZigM
9FF7ooQ6zVewsmm12q+FYy8D9DJZNT5DaWZO1DduyuKKh9su+jIk72OuYtewQdtxnWoo6Cz9qIym
jyxwYQPq2d86WuxBf50vwo1KQ07hTFMi/pX1zRgc1IZEIe3Qj9pG1O/QZsI9CBxM392y/zIVJ0lp
/LCgqY3bjz7iVAHErWIuMN/j7kuI0SZRjZXpOlsj6p/jlI3OBO8UlfSeEK21TZwaha9CAEpT06mD
05J/U4ZVA6ug27rqjXk3zd6afGWxz5YZiU1rw1ba07r3SiveLtNjCm4nVbdGNR+03HLQGbDf6U4q
5IcU0kirG6BkMIqXN5IZfVl6n+MQqjZ8MRziCyToxXUfHSzrOW1eMN7AxkXYB6ij0vQGiT6ut6hz
ccaRLeloTZInCqNPU9qp87u6SgjVW9yBwzyWTqNyaoOAysny+uCJICg3K+CajgkqI93Lpt1MdlbH
RDLymypNdtAJMKXZZ418UkkagT8Qlfc6v2sGkyAVrrYFTYNglXtRKDg5hCHepp9Dwk7TYwQZaGxZ
hyJ7eVK5NR7LuoHXUh7hfNUf0FM6IfwSLE3MqvPM6abJdGR3WLebx7RYnCUHg4vU5z4dNjIKeZWN
sBdvDaCApGIxreF3eCoEM7/DuNbNyZ3V/GCENxr7iTYNG6FQtti22HOaOtWAK1iEm9ZVUx9Li9dB
uTCU0yll0g1SsO8TThzRW6ZsFxCn1xYWeYfywyh1+xG3UQ19Jd6GyXAKlhGeDeea+l3swoNUbDph
g0gCMpXkScq33qCZSZ9hJi9L1DjOBFc3N7UKX6G8WTifl8DTpKvazLbco8bgTjJ3IvCRfidK1xjP
LHg5lIHpFvm3RqbeomCtURkOWB4gK4WapNMA75Q7qwcqSit8Mkh3HV5nXom+QKFSeifvym2k1zgU
bTKh8Grjqi+vSQ51gIPRDne+Mh1GEipjcSF5c5ti7tBhriZdFfJ4E9Px7qIdeOKh0WS/Eq/rJEJW
EzoNJ1TdjMe+P3SN+CSsRL8g21jzHlW3FrxG6RPGCHqDktOSSHSZH4YOPWGzi5L2sR1wjz4oevql
VawrMyRXsq234vTapbfV4ov6ZtJkW4iHbTxPpLE32zy1fHn43pK7G87lvdyespGoMbgfoupoK/Qq
YfPQ7WRpb2l4IoSbZR42ZnYshsCJoEj16bbH5soRo6OeX8/6Ts5q4L1DIO6n+UWhDw5dJkuOREI9
6MIXTfMr88lKsPYuD3p9I0jPpEf4X3qjujaIz53Iwmk7smBHdT+p9SaM4NLUN1ZGUZ5PpjdXQWFr
RvCUSazGsbwWls0kH4NCvIqQtQrdpsu29RCwerZqWzDHs1M/0CloH2Jcu6LkUYm2BPztpPkl1C/G
y37uEnCDQv0l0pXB1vD82iaW4yLkSIDIUKbT9yR70lZwVLt4Anm0c9oSF++mn3sxaydKo3GpE775
qT27iDqAmTTBIvCr3XwdewGU1M5+waELAiy3U3fc9pf6A5+v4NyFEUjAjlGIT/gULmsNjUYMjmKH
X0Goq9vhNnMjGk8k0wOa4Cd18Q7++Wq6UolNyyCrgZu/eNYHIm3HzOUeey3ENaNxDRw3hTd/vv+e
+ciu7VMaLwghkf/ga4Rk4mOfOa7CZYyzUCEwK9gX/rCd9sKGdovfX2phfO6vfBzpDByYp8zCrYOR
yh/NDnTvNTwQAoxYQHgNj7o9eZgCfwc1JePv74bav2K4//+ZGSSrzIn/mer+WMTd9/f/c4iL8L3M
f2W8//yLf1Pepb/WZvJPhAiRHmc5U+Dv+CDB/At+AcuLGQh5XTYtOjL/5Afp4l9oaFdgApUk2kKV
/tA/+UGqxR8pBnsBDrZ09LR/Q3j/uLkYZGHwK9BjrnIemqLnSRW5lHaiSrge5l00MMSt3oQXJuZv
R1CAS1UZn/BPgpkWDkfTp4yAJ1qzGFsCd/+XI5ytMVgzIwZljJADn/MMRncJE/jtM6BdM0QImPIn
yRPuotwKEPtzPXQFTd3WSXPhGeSP+hRIZOgiTFpGcPY0TWbv/bhRhJUY1UoC1yXrSnW6igj3uMfT
zXyOMfiQDmJTVwVPFmLCg8nSVaHGgSdXRnYlEV5Y42/XJjjsTH3+PNH3Mpw2FOflSyMNYr6tp6KR
NoEWi9NRJEMTTkWWVpf66h9PDZ6A2SMhU4b0a+K2fi4hqjHaqfUa7jtWFkexezetdK+W5KqO6t8b
DnqY32defdy4/x6JNi2CkDV7i//4+K4EVcKYIhOoxufqAZ+p5DAYyx1ckcX9ZTnf/t0A/lWa8fuB
SB/GJ5oTgqX2AXBdMvy04gJyhtrrbh4jeRvLp9gav/x5mM9vjh494JqBmg5dxvkinPSsNGdplpHs
Za4ywOXKCvNlIvdUGNMLY6195f/udK/vzlBIqUBGI3HIQw79+EixkXaqGEPG7s1pV8BOgto14Toj
twdY7X9+rjNZ9M/BeKhV0qMg+hSlszMp1YtWNadI5VqmOBn2ioobGgeLCr42vxrDqQn3Zn5UyH69
MDDr5vNzrniaQbL3imadz8ZRrZqwKhoSm2WtfzCkIVnJelaG6x3X7xvCcSbFKefMeJcJa8W4oVhO
yjiUXgcXmEt1E8XlFjFCfJOUaGwc1HEgnuQTIXnBQkf4Uo002watEkHEZKE4JFJfPc7War6v9Un3
wPVGesFVwnoNiNTFBNXMSWTDtivAUlTP8OgS8j4svFjRx9lVw6qBkgyr7ZjghrErzYKfrvVxeMOf
ptB9I5THR70yUWw0tcSlT2vNkwYzvT2FHV1yXCfVhU6JGIjKIaxG8Q2Jk3UVyhldcEEJaipbXVjg
XRqtCreRoADkOd+HfjHRFOKxaNjhZCE8CWfsOFwTLi6pRTP9em0sECH0ZiXre2sKa3zRxqbcEebc
+HMltO/xHHa3WoEXYy5HBbayYeapXc5NIkrmqERPMcjNZuh15UpRR8iAdW5VogMnvhRtcygF1e0Q
DYvQqKTqLYkF8AmEQFyBuznNp5tqAQCoArnOr/JmHr7iz1QeCPBR6ELW4p2ltOat1MilWyIjPZpL
gPMNrm5YYeV9kriKJtIHpFWT+8NAd/g+JDY6Jh+vbmVbT9tyumqFNhwPof4flJ3HcuRItm1/6MIM
WkxDBxnUOiduTEFo5QLq6++KeoNXSZZl2h20tXVbFRERANyPn7P32grk1NoRCnFfoXQJe9LNIG/X
ZRTNG69oxwdM0sjEidsu35KFLF9WvUPQTmKXxdKjX6qSB7DJvbd3mArA0o7WtrGYRrChP1uhI06W
THq9rmm5QHwvm/GCW+ruVI/3eorFcGHaFDcT/AomcH5XNI8j786W8LJw2jXnhLOTSUq6P66bRcGJ
yNpqj5fLeu7QuKPdMzSyh7AwPs82sLrbckYJ2CvMQruwCDsIU3krr4welq0i1ot+kSdzcMMia++N
nm04n2JOzGXNT0nMTNwfR5GwhTTNPM6PJU8QnED+XAhC06lLyINVH8TJo/ZzGEEuhzSpm3ADYmWc
D4FqeaJXudsidpppqsCeyced0nZUXfQ0y4p90EPfpAK3imzZFQKxDcRxWEtvA6cEh1A4oa3DHCTV
+ADAonhXrZVwGp1EdKyapSk3iHyrcD3XDC/DspH5SXsNQ8WEyWew6UNZfOvhxnUYr4wi/X1gh8fT
NffTWhf63CB1ZGQdG8mZBwahI1/A8EgfoaGinyE8vWt8zFaZX5e7YPaBHMMU0O9u5Wc73zLjwZpH
eTtR/b9lvt99uM7oHwq7dgHZWvGhkNK8x709boM0R8AwTVU80FCtEEbl+dkfkxsxHNQcW8CGSaVf
NWONYahITfazNUl8H4l8PKUECUOGgvR08N0q3kNiBHcXddXynmQFSYiBsJtdNA7BhXIRpsP0hLc3
KKFf8bvE77zG9M8QMnt7K9T6djAFn8gKmGS5DMPBj0nHeo9U5jn7BqTxlnE8OM3GF1O16UAtWlsi
v5BSZyx9w75cKnXyl/mlbbrsHbopOOumWH4UeSji/VjXCci+KO7ntV9nNhhRaEDZWnaCzm4uOaIQ
OC73QS0subGZHuZbu7Lrj1H38XkoPSb3A2VyuLeTrgoubdPg+MuiXJ3bNF1OIz6QejkFfm67zLXT
2V7XwUTUtsWkgPQK0YDptPyxv5JOUZnn2gSjaDa9XZEmj1C585l85JjCUCeee8UZ4lLStZm+4Hbb
ZELi+IQYEHivOqLtZ2qftaQJxyzc6aGYrUuviBhWZhY1GnONYtiTXzXuXTE6/T6KivZn2PpQNIHf
yIu6l5hXDFT0bcRUhxwNW1n3mR3VKROfhgmsqIOnxkwB+nSSXJLOyZglmjTd9LGen+POCxdo4bl9
Zc3LZB57aZcugt2mudW8NXuDkOs7PGxQmSbhEdmF5dJ5W7sldf2pijWweVCZlxVIuugAfS52jr1w
RqZZLWi3kOTAuRsfGlkUy0Vl53m7izQT1VtCT1QNm60f+x3QRpPfhQTPbO3akP1c1K3zrTKZ06CX
Dnr/dqSsJKS8Gu5S/Fr+welHVxzcMc026eCm1w6s9PumMwAKF7So7jp2xICUO9dA/rb9PIXpeyi5
sdeRbwC2gYf2qnWRL6K6SYbQXhhq5lNzkuE4XUYSF1iruiRFu0XcHGzxQR4Z4bcPdTfQI2xGnZ9J
nyYYNrHN8b5KR6Zak0tuwMU81VW6ZnNE1uvoFIccyFEFLVOwbdvgKhM+qhUsgJiKrhX3oNFkf8Ae
74YHdgiY+pNq62uZtAzQYeO+1KmbYcgK52ncCWdAfj469QsMsOV1YQGIEHrmzU5Z8VxsWHMHMlVC
AgJw5KPzKt3MYWYnza0mKyk61V02ORBr5hQGlppkD7U68e59DXfKHadxj2A8e091Tv9czCJ/8Epl
czwQ3jZkprJdTFzP8CTDah/V8KJXhAtTmtDdJmI4wKWjVhFB9XvGqDg6qiXyjtKGDXoqk3CEkui0
orn3kbV329IM9kOdBVazVwk3e6VscvauA29mlsmBpdmN3eI/AZa6Z5l2ik1YT0IdghTi3Asoudq9
qi2c/ZFq+uu+w0lyylNl0+GXQDovtU/88bazCp4GjY8X5LwtZ7ZUmjZnMKS1nocBsKGq+TdINESJ
r6v6G8y6ipdtiEcQ2mosq23j5agVHcRQmP1IB/5uWb2zrUf6WAzkmfNjTjPliWS2IjjksWeVG0cW
Dn6xPk2Ya1tJP8vbzAloegvxDtkTkYLjj8XzqB2i3SdZ4WnC0VDUl3KKk4Z8i9gFJSma9MiexZ+Q
mJ9el8SmIx+nut0PpDSUrLASVHaqmjw4pospmwtVlug8+lFnWw/+XHrviIWARtW0JZTppZab2mrS
HWLuhTqKRmyMg3B4QK21dvK8uIjTXm4aNaebEWYx+tzsOvOXci9GIpCAj4FyccKUwcmU1tgvbbQe
yzQdUE4gXYsDuWzaNKRL71S2+kAMzwB3wPOMzxX9cmVZDXttSV54JFQ93A312NNDGqBeHkwQ6esM
Y+Bb3U9dyephOpzQw3zZuwvtz2hwzY6uxTTvxlD51evYFTTT+7YGjana2Tm1TmXxvJdWcqu8ItWv
+RgEbwW7KnUBPeljU4YlbtByDC/PAtHbQiz1rYOl1v5p61m5D8k/A2u1JAU7WIjaPxVyl3ndsq3a
caSWsOw3a/JjSM1xou4mz21KvKAqvHRrlMl2GhftNklGTJi0xmN3FwvLW2dztkw0o8NY7js9ElPh
L5b4ThQAtWDtNtYbZymznKn2s/VQZR6NUfjieLb50VFiFKKcf7pQBPvvjmQ0vTNRbSGLpL1cPwRl
xtqh+w5BBxYJSq2pBnZcxk4NeRfqreu1s1mpYQLj6yrv0cw1h4Ua/ia+A0scLSdvaxxFwopP7A/4
YrJzSn0ESfWj8UsK6IYB8lSUR6Yll8bUq2Zu4Lg3SZipzbxI61jOfbmLsIAciD8VBFrY1WOndppK
XtEeOiNLefLtydP1zRJoNfAuJWS5UEYuy8ZbUoiaDB0jglSK3luNi4qvYzwoW44aAWjEmYOUX5uP
Kg+qJ961eA+1O75USefurFhZH07KK7VmIZ6Po52I8SJVXQRt0JocTh1dUQIfnpv0R+hjgOqXpbOe
0GeggceiKSC6sAdFp9kpguG5I5uMU1iC97nEUrOVgaXO7g0lMXQF3aPtFV2xJdELNpvuW3ef5E7p
H0XcN1DkWUFQ1lYZuwnLir2vx6Yf1mOFLv1ohfhXj7LowXzGVdh6q0DJ7jX37RSkfzBpUhIW09L+
N8vZUON685EFET9ib0QFgsvD2kyg2dle76XuS7kQkrKaMtu9wHXK6Qsi/9qBhZ0x5BuiA2/AuG7t
LlSHrkiz8T6e/IgWWQj+gACH/nsfqeEKpkmwF1GZwPNKzLRye1KpTwbkK4pQPRAz0EwjSWSNCbW1
FqlG6jGSn9Gf6qxLxYVlijR/1HAkmWo31BIbM3CfMeA0pLhRewz301B5d8QwqG/kINjTNpvC5TLN
bH05BJX/PtVuKrFz13ZztYwjyHs31zK7DwXjA3ZIH7+UZ0DTWUM6j9vet6frMtLNQfmDxKgdh8gK
0h7DUd4N8kfX5ObGuAtn3MCY+M1P/V6vyJnQQQP0czlz66+CPlveAofSHEC49M5ePFiNy4w5vNCO
S0YGO26FnZCwkKqceVL0YPgzQrkJeFkpN2HLGG3ocbP51ViUu952MnRLc9qofZFQzGsVUC0kpkJz
WPI/E+jceTnAoJqK6r5zpnRbiI4IBaak7yNeJAIZsvRbQbftMfUly3UlYnWcXObJ0uHc2qAbvglo
SzGPDZVN3Ggr3lzZRfTqnB7iei6vM/IMqs3UpX3HVGMcXoD95x9VW40U4lMy7RM/m6/DYeaIrkM5
YYVkS9w0Ya7Jc/HdfQmUUD21fjBfZCrLNwuhocuOF4/ZdYUMb12P4Y9QucBMhx6eMFIC9HPIJd7M
4PhIIfjaCC0VRY8PzBo83ZziNh80hP9Vh7Xy6BELtQ+HSZ2Ad1cnHmtnQ4ZNseOj93ee2zqPo189
kFxzLxofvqzThBR5okDtiFohmF9ZbpyLIhkTfyfCbDzOFO3NinhUkBHSdNmev+Zfk59Vdkz3I7Xi
OOv9iO2oRLbTt6QSRSS/NJ0aHXgdHEAE2JS3uK+tQzt1tKusibiiNaN7No7KE/hrIh9WJ8VcqzbA
/+NnyzqPIMcyfQ3GrsJ4F4R6ndMNQCIH2Pkhy433aPf9sM/yGlLHkIblnZXH05sl0/o+7B1ybKx0
uqysuTqNEpYeeuiIKHjShQ5IpMt7KTQxFX0crJuoam+0ypNDWCaI42LO8ivFwa8+28TGb8YE9UZH
rgoPxcSd2/A4BGa3lF4ud2xRlAJsMEiQJj7AOu8b8dSH6O8Wx2UCLYXzwQZD9U3U92WWq+WQZlNx
lFMCMa5NcM+Pi0kO2ozhM17/4i6DhkjuUDChN8rzumPIGVhICWjOP5hqJCpkUBPO6HCAqdDnc3lo
ycLcZa3fs9QaFQJMdcadM1psRNHcwgvg/4bpXmeVgaltz4Ax5qTg1K7OYs0G/fqdRQwP5+VennwD
MCLuwOeKbM73wcgyFzgznmTmEPxLKqnr52ou3HJfspqgbgmqdOd1c7IZ+SHiNcb24dQ4Cakeg5bB
r1SV7Zadv/lmArXWeVzcC+V4w1W3mGBzrqKfwAhHD7Vpa3RPbWTKH0ucdC94c7EYWmiaq1t+Dl6k
qRvmiAyWtiPLKkZqoZfaunGWMCygtdAwpC6YYnvvuy2SmpzjwHxqUid4b3PfYW2mWbqRHseKXZ5b
EkqHrNytPZ/FIAzOCZnNSDSCWDCwR+l++DGI0GyhA976IGz7teo4R8EJH4eTGXiJyJhy1wNvF6qF
IP4VzjSqqJpHb63dbHlNGuG/CnU2vnK1ixpMUHMZVw4izzZWBndkX3KCxmTnSUzgbFBjzsMtkqXY
SS+PAOc2It91jJkwDlQ8BFsJdBsDbpRh8rZyJzqBhbAqRIIyvQtBlQO1YfZEGcyTt+IYNg0PYkH7
9GydKOvhp9hOZx9Vy1hrByl+ZdTJrrp8m9TWTz0bsawkx/FfwhD0sbVE7QCGg3AYCEljKJK4M8Mp
Wdr9SBT1e+TX/t6OWmJhTZvjetMOlx4VnPEVNnh5B8rauZkqblxS2jjPUC9t7DofqY8cLa79lhiS
Vd9jMAIvAhzgqoMRQ9rHexTL4WqJz6v/AEJmmf2F9RaDu7wI9tldyeN3mIUGUCt9CvN9JAPzuuRN
FF3Yup5Yd1uQMjTqZ8rFltPTRJD5sR4yP14z6XKvx7gZgcGP03BIDWFKHfUlTJEkrpHs8FSsnNE2
G9LOms0iHF/TOCmHZ00x/L1qQ26BDDk+bkvtZUy54xaTRWRzLrtq4rZJDlIWuVll3WSGFRVof0WA
HUswXCIEym6GAM7WWFqLZW6ekhqI/yZnCHAzZUPSovPyWD16XyNEKpJ+iK49D6ZGPOiImBnFSWPV
dMH43TVjnu8rFZmjm1UKoS6V/3tpihAA0VC+W+jWu00EyP1CLMVk7zhKQF7J+4TMB3VXZjQPMs9P
VkE+BeKYSIMIKlE52r2G4jnZRdRIV12pz7JQ0SU451P52uWDj1VdJXJVJTU8eA5Aydo1MYrWlvv2
HNKYxQq/FApaextFG6h44yGMegone7RqsZHYwcHaDK6agdqIUSGC8WkTemMor0Q6xz9pcv5q3fqO
uIocw8EUuzfE9LTObslGgYUnEtWDp32zz1HqfHiUELCJlPCqbWyha2uitoPGPM9JfZqLkl1DWFl6
bpMH7PZp2M7vaRcjaOUQND37ImpwnsclKlpiD2grwTHyju7S2WZPGJXB/T4qWeOjC5G4Gt/oclul
NTT/AvlduQW+yeRS29YgHqdKSY3LP12GXRa4Yl4xKhTIbhLEqSrvSrVHfuKdrFy7hE6RtUCsaE3n
/7qiWcs2a3xM4SRA5z8cGubDWaxGboJPHsJG+PiVDx52Ztzcjhu+j6QmAiqnmCLKC3bKvmubpbxL
nT5+7ELQ1WvDM34ykeFzRF1ql0fQEZa1lgF9FjA7WRcWt0ToWiBThtYwDuAnW3Fk7cf3OlMjtbvX
9+8Drbrlp+b0Vd0O1MLHhoVwOjSRa0FW61xALWkblhtRNs6jda6ADyncMnVIWg9TGZlSW5+oqxsp
QvVgnDKgl05B92vJvWw3Nc6EiC9oavryEw6HtR1mxanid99NHvZFgz0PWIPJr/xBiwVlVSrvFHry
w9iiBF7FMgFdJuz8lgJvvG48NWTAZyfUcsqO+KfCSfxsZgPz0SqCEuwA1m5cQ00RTHu7rUefGJaG
JI5QCZJUQQjI0nfyq4gPRhCZpjN/b1xecSqQeHiuFzTUMCMyi/rASetnaeZy3pa9gcW/DLgCVial
h7oyVlo855LmAAt0CJGgqgRICV+dUo12do7KvmXzJXaGM8f74LXEctpW3D8Ag5JPVd0FzNzYtn75
NaDZCgo80jQn0/shjONtFYbAcepYZfVlS8fwQc+LPxL3XnruKQ9M8lFpjrPkHRoH7Z9Qatx79jLn
uyQ6s504Q8XDKtVJRVxTSZpJO0XZsalLn/jQZmixNpT9Wx3MwZUAoY9STo8PNiEmbLEVocbiV9J1
1l1tgfMvkp/gUOYkkA6ctMqv1hP16Dmi0cb8HOKK+6WcMekhvhVxtmoaUXiXJXrEl0JkndzmpuK4
ZkueZ6bNyRONwZshqx6FE5QtDo9M9ITsqI672GLn0ZM51k5XXNbZrA+qDaMrP1KzgQBGW+RkCz9J
d34y9/KCfoDujqZo0LL63OprX/fNsG3MUCx0CsvBXUFxt1LCJXxmh/gz9ckXgnYfdzynm8bZorqx
m/iczcSwaGMIhRR8yIy3dJqZZK0wFnQHm2nifX/eeVMd8+SFxMKAyeXt/sYIEGySalw8HDypPqkQ
DupL9hb3UdV40IeooRws6ULyU3Gg2020R8t9EYG82DRkJGJHyeVcXDjOEL2imcsvrbFW841sIcas
gsnrSajMnIs0KcZ8U49t7xKrkfffS6dv0HvJpRpfuo4JxqpPxizfy85jx5V5RDdFnkNiaJG3733P
YThLsCzcNYzs+GaxTqtbRwfxXZ67urmoipkYurqJLATJnX1jp2dmh13TRApKeGnbxl5I2F5Qh1Ht
ECaE7HyJXjz73A1PLR26W6+pwhPPkthRTNm7ZNYG0It2/O+UnfxCQeCgQGT+9YQNAAaNU3k6Wqla
RcverWOs8oSCFe4jaR49SRCeA5SbHBTD9Yw1rRkjpSGTgjCmUoktlusqHKznVkz9oYjYUhFmV/N3
bpxzlUeqKL8hQx1Wbp271sOoQug11lCSuwI9znsg18Y6tyAFkl9H0SQICjkW50kUqHjiAMvDknad
3KcqWB6LIB8qUuGm6UnPXr7p5tQ7zXSs75ivF98a3ctD3jYQx6Jad+Uhk42HtwllfVnxrK5qMUfw
YgjgfWic+QwH7Ej72dCsYHxVTC4VbpjCr+n8KR8edCuidF3HFeENC/9Su52jPrpVLUl320qqhA4j
WYhkn+go/LBQxlRHPXaa2U3NUnn2ZahjZignvnfMdOYnK2ycDJVyXQKPSVKa9/Ps0+APYjk+DUNR
59AG8+ZJjRPkMlvFtNcZwVvWqsnpp++WIbGyOy00st6KaIZvKve6Q2fTW/Sz1kPuXlRw4JTnf2CB
Kh/yLjbuEfdKfe16IZJauiA2RLY+J/hh6sbOPjmVQNCHqmpy77Js5lkveMoiHANdfKzr2ckvCmbQ
zkXvafQdVuenb0459sgcVRLe5S6L8XrsdX0bp5F68OgCoHm3BlK8hQ474mGdyZxG122I3W3Tt5Bq
SOFfFXQhC0BoHHXU/N6XcReBZlM5sauSHWbtsnlPl9aS5mbt+OmkNu1k8lsP9tFyrEgibF/6pRjJ
4gltTuhpWb00JJowFHGUftRBKB/nMCKF1g87i/5/3l7ECy/fZklIeVklnkEhD4wIHUkNE5ouU2fq
E62+6o7Pjp/J9x3t/yhnIy+HJpC3Tkh14vr9ghFjzq5a3KQbj1n8xlmq4SKkn4IQPmCYEMJStOZ0
P4cBtcbsVbHEnVIV0QRqWTMMjWzpAq0z7k/f7iDCZLk3EOWhYvctpxCkKzojm1gxg4wOipfmSGiO
OTF8i745nYkvYW4EdNql3W8SzBzlfpQ2aMkIXejOBdp4N7QuovI87CvexNl/EnCI+M0Nq1KkSZ05
kE4zMb6slXNwjc9xK28STUgtNPMtzYDlg32LxJGlI4hIBEX1royUV1XNrLydSiJ8RmHB8glpDJ4p
PAX2mSbQnbnv3d69VbnJwegN07Wd2O6rI7VzCicHFFbHn+oZ65PdlKsA/WXPLLFyx243q3bmKfEB
og6jDUXDI7Y0vmAaNL1IxiE7ymebkMi505fSy9IrgqWjZ9uEBZMH11x3I8f7PC0ZfFaMpTm5EKQx
HWQ00Yw1SeO/8haRhdqp5LaQJmWYKvhAaejt0tqxb7ycHiAoSh0TFZh6L8amwrd5NLdkcsa0zoiF
qj8IfwOel48xDscU2xItnYpF+UCljhI7Gwv7WMG5figcNX7zmhy/Px1TRWmfJtK7zXLRqQMyv+ai
0H54mBKK3VVQTQR0wq6s72eED4w1yXj7ZbtieXMVWK6VTaK1PNDHnJ/6xdYIrpkE8lv4dSeOo2d8
on6T3Pvl8RruBSEpckOEjyQN1yqr+zQFArbSXYdDQvNz8eA4Dh4yFzpXZjH+TGpduQRgefFTvYg2
2GJtj/qtKnI0cASFmE1dkHxFjqEeDUf4xDE7ygqg1FgI5kNDBk31OOcLCbhWPZ5cirsEVwLr265l
X7tEFmicfbXUzW0QU+nMgtAEWrLkU3PGsQXFy/nG7QSJM80N/c84/Qapmm5NoZm+LTbzBRKmhvTK
5BDUNmCOfO/ZnQZrBx5fTQSeWsF0pF0KXjSIe57exAK7uliLs4mQ4ltrpUIM+Yx2l0oP23Du9qwX
5S1k1xLAT6rL+8w0zOe5FZfEEy5PnDCt/iqG8wFEpPXSA3PQ9LFDwL93R1Ncp05Y0BeKnBSpCcV6
sYsaixMtx3vei4UfzKwtSmhk9YQXcfQK+59t7glMIq0evgVFwKIl+qxmM9HJhNmlhKU5gnPcwkWz
m3vDVe/9uakvBcvYNeeY8MboSd45ObSHlUvW3HEearVLBEmMItblsF5Ml5wL+8rHwaX8aJu5AZzR
DHQys/+gvWeWRkO4529BgQx8cZzZZoYLHYbmZuwH5I9VL710JwPAmKuJHgOpVSIsXcQYpr31Ct+9
mhor8y6R3rXT0Qtzml2xtNtbi1Tdh6gZeFWY+OccOHp5k0o/4N0YsWlT5Fxiz1jehSzHB6nRWa5g
L44nmZhFbbs6Fck6iKiydh0Kf4C9XTUc6Wi7zyHl94vl5jOt+8BjHuH3zrtpxQIBJalEezt1E5xT
UoZj6rTZvxjLXCYv1WTLUwNYqFxl3BYPYG7d12upLRy8kSmYh9lVeVMMJhY7agUnpsvUKAzOdOOb
uwmix/yAoqCSr9Q+UqFE63FFyqz8ULYdW3scQQOkuK6x3UNMjOl3e/Dh00m/jevteaYLTwDfDn17
NDn3LAAlYia7ZeeYiTngbXKfIsdMjA7Hdstvbb+h+cODiWdPT+4GIXtNMKPx1E6MJCs/66DIusMS
0JdglFqxNBNSK5geKUa9CXzkrTdpCwOvZvsvafuditz1T/izeu4/2rkngKr+M/r7aFNGbvYTjnci
D9KfOlIQTRsXHBsBgJ0/+5RdzrGaXki9yonuTkI4Tay6CSotNsT0JYll/JNwZ7c8NmNLUwkBo2y2
VPJEbwdd61zNhBnT947H+VU3fvEdXYL33scDXjIKrOrX4isCmL2+g6vgh2n8k/zBJGGZZzhDQ3WM
+rWF7Jrly5LMkLKivin0nLZbB40GTjqchAs5IHFyR0MTSYibxvnDUEu7uy4FwghexSLgdOqP3XBT
+9lykTnD9MNmb/3ltT0856F0WXvaxD0/60U8vbqd4z/MveVUDN/zXBzOxRmUxIxu047uNiF2o9s4
xQmhWkP+Yh0D5cvdRL9KjpWXxZSV8tiqQUTMj+SMLXVgxoxz1D2v1ulAG6HWKROAzu/Tcg0WJyjJ
vhV0wsvUUs+emfzvWUOlv/aqjLUiY3vVFyRktiFutWS606Vl2v3/aMw6ppEDy3hewsGzBn/4iI3y
NNS/Ir8nKijeO6EpMDWn4zskrZ6OrG3/BTzzVfgbgWNBA3LGJSAz/oRKaEdnUPjgQBar+zlHx8DL
m0TLX2hL/6HFZVwJ990L4iD2/U+ab7srhDXrgiG9m61t6z5PslWC/Sg+df7tnxWxvyvY/1HiJr4b
kd5zxtpAA/ld9otYi9TYmv4uEbtr2xaPZSvu/nyJ//jNkgi7EHxAvo/9GakUeJ01mZJLeN1dFz02
y5aW/p8v8VUoHdtA1zzEZgH+B/eTeLnMWiQyGa46NNib3vJWebm3UdIu2d/AKfEX+XBsBz62IITs
sYMZ6vffi6xWLxE5yYKYw0hupH+Q20CiDuH0o44v8uSviuUv+n/QwGBAknOgk4tj5NMNarulxKY3
wwOplvVAF9F24OTv8+SqyK/SdDswCw7/os/+esfOymgfSwOhKmeo3e9f0k0ZcyYI5aC23uPsPAwN
DkOz/fM9+0dR/rviHOYgmh1uFwQaZnW/X2WKrBZ9CXV0t4Ebvw33UDI31spaOat8i7VxIzYQnvkP
A1vcXmdim7PmR1/RM4FKyDBiG22CjfmLieDrG8HHcugHIBCPQv/z49rFFVCOkI/lJDeTedbx6S/f
+2wf+/K9+WVdqHe4fj7fUatKaVfHybjqt+fvPWxIu15Ds+B7L6v//72Bb67VhmjIHciEf741wst1
uhFrmqokFv35U33iebEQnPX42H4iAnXi/+cr+jdDzmEeKuLawQY8HyGkO+mG/KVCrcMHtXOuxQFv
c7gi03D9lK0efv7tR//ETf56+fN79y+E3WAXQysKLo8USCBnuCOZszl+u4FztUpprTar/Ch23eEH
QpdVs+pW1/PqA9/w+q/gwPNa8dvt4b1mocKzggcqZKX//ZMo+u/RJEOAEMqse8deD+1LEYRrOSMU
cH005B1otuHdVc+Kxgq96WNeRFd/vh1flhn8K5h92GNcSHhfKEBOW2MYSBaan15w02YdJwB9Pxeg
QkfLuXUJWGIedf3na/7juvj0zXnnbZykNtAxErF+/+ZhlaDfzRyGLEVyLfuXbqSQVP54p6z2NDfu
llHyNVNdetyBRCvr69sJPovyylPTLwdCJK66dLr/y6f6j/vBp/LIlrL5MXCm/P6ppJoZfWIQWwn9
ve38S5vyPSj8HrP3VRwaLOfxymrMU+JWNxbA+6b2vru+8xd7zH/ekMT2sYWyLbvxJyxT5DLyTScU
2H2NajewNglxDWOfbobYOZS08JCU/fjzN/9SBZyfgX9d8tMr4coZPUjDJSUPPlALYWeg9MkSluOh
zf6y5H9Z9T5d7NO9n4IUvfzIxQbEVtR5TMOj4G/hel/2FS7CmxUFBIF6hPN82lfQ1M6FaTxY33Ow
Zei070qE2pX3l7XsSzVAYDOZWLBYzw7LLzyrNLK0trQnOPDFt3Njf4RxQFutVk/LErXPf75LX79T
At/hnOVGzBBW3k/fqau93tKYxFcWgdMONXbqDc88xX+p074+f1wm8Tzb9TxAXdH5O/9rfWx16g56
SUCGOM+62OFH95tzxBlhCq+QdNd//lJfHz3qT+ecuIQZDF/Ypy81WkOmkz6lB8tVYTOb4yDAz0/1
XZks2wGWw5+v9x93jJrqn7wmm//+/HbleUx/2CGl2D+DgZzrivSOZq7gmaZ/iTn6ciW2Gp4JvlTC
j5iEn14q6zzlbAoAHZmK7vgn20M6SCa4hRdvMm3/5Uk8vzW/rahs8q4XnetS7LqYH3+/a7acpEHe
ySsMe8p/cIKPEW9RYzM9jrb18NoM4/bPv+SXx/F8RT/iEUnYxIPPr5jp67pMwcut2gKmQi63Jvgl
AI/9n6/CqSTgeedVxgX56XvRoZxd1PDIFabrqQNpjJ+8/MsW+B93imtgfT0nb1Hef1r3GYR2sZ9G
1PLWKab/48uLqHqZzfOfv8on5iyPA1WuT9FzDtly4zD4dNgatDfHDvmzK4RjzomUDr3po34i48Ar
LmcTfAhv1CjCaVMS6XIoZ4x8kunf1i3E9Jen88t7B1HNCWmzx3SJqT/Pq/S/3vJR9dX/knZmzXEb
Sxb+RYjAvrwCvbC5SKQoUZReEJIoYd93/Pr5ip573Y3uaYQ9HlmWxr5KVFVWVVbmyXOc0VKgrVL1
AfQJeA0707XPmt6nB7In5LD0Ll8JSNlf525K355oYAaIjZ8uproC+NdrFY2Qm83mbrN52Nw98Kud
+LHbubvDwXX5x8Nut+NX7sHdt+5hv3c/7fnpP3+ZdFf8dD+5e/71gX9+4r/jv92Kf89Pnvjh8ddG
/OR57sZ7etrc8OPuBlsb8RN/e/wQ/4n4T8VvNm93L08vd2935abkd3d3/Hi7E/8TvvNuZbeee5ym
y/TPGxA+8sxfttvqHRlRSoagV1oUmBDKkGGUS+598/N1lztfZU3XTPYOPbfAdJdtysFkVHPdApIt
8Lq+7Om9M+4y0Etl5JXOn+vGLg2KTQpLiG7p2F2sbab1Q6Q4Eex+aflIe/SBrmIwtcN9r0o3102d
u5GG1jC8IAzMpF9djPvIexO60fo5yC2orGCm81+aqkJ8mGKT2mzz9hfV9ev2zs86oblNK68BUQdX
lRj6kT2EPrVSi0PLnXu9vpP9LN1Qfi9uRynrV47V84McU46D6rDowyYqOzUVNWagG01CA15vJweF
HLob9VO2GSezCOFiiyDPs6b+DojJC4xs/cp5K/b96T0CWb79zgQAdfSZx4yovIH26SzeHQ6VRvpA
qxXx1gUhiTgGT00sJrNU7M5SKNpTPlPym6KXpo0xFd2hBkLpVVBhbzUlf4PpsPKGPP2odXL1T4MA
8QUORArkO4gC3p+IR8uZpb4f6j1foFBq8bKezhCzIMyZXlOr+udbne5TQ0PimStMXXaBA8GfSIcT
7qbwACnSrew8ZMh35c3/047IBRyNqZZ6moAV7FA53gzKgw88JGrgHUtXbstLHuIo8Ogi5MD9IS/i
mspPk6BTgDRUhQJLWPArtqSVsVzYbvSwct9DbQ9L+1lQGCagRlOehzXQTrdB58tQYdELjTUpXUU8
sRfufmJp4YsjPeN2WDBrnU4zW/Q443jh71bSwQQjyFiT5+t+INFYmdLKRlvIBrxvA0wbXAAkd/mF
mISjBYs72tzBp/HwVj5HwUdK6Lp8UzWPAxJmFKj16L7ob+VxX9LzWX8KkXOK7jpnB6XhXPy4fry9
5xLPp+Hvb1lMg04t0I+E8/AtU7EP2g+F/N2HCkQz7unoNQ2YNp9T/86Pe4AGWxPlsGklNrjgVoRG
JiK5nOvQRS9uD6U3tcKsmY6yhuRO60ouLMBI1wcqxrEcJ9KqiiC2Ie2ypDzugFxDOUANhLayP2ph
7EDD/6YJdVuZ4T83JehxNI4ZVJp5X58ubxUMlV4mGsKHVv21j6ansjHuAE7+8tEqW7F1vl8IkRH4
JoFvkLpd1gqkQa0qqHPwYk3aV5X9S0tU2vidb/909jDDi1CVyeMr4DNPhzT1IO4mAzMWwqbhmIHi
AN9fTFue4SsZovdPPl0pcbRA2iMD9bDowD615ehSU5V9aHPjTfKPIWqHF5qZJUhv0+xWrx1QlSWV
tEOgatLwNW3LCs3tmNrkloqT/VXXEAukkA5vGc/lZJg8MtvRgUZo8yWFCcF68Oty+J3KQNXvafWh
98QyC/SYi8zgBdDOFOl2ftCkfybqg9T158h4UWlEfpTr1LnFjcaWIH3oP5dhTcvYCIkzebwyT/c6
ChagvsKo/mKZc/C5idqYHqOyPcT52P32rbg90CSEluH11TmPid6LBTApEe5xcy/2sFGmk1ZFoK6y
6mdEUTq236oIba7qQxzDor9yC5xHluIZbZOyVy38+/2SPzq9CGo1sEgtCTF7vtE0/4mauKt0/YPO
7abN/j++seESRcUCsTuFhIG9cAeEIcC5NNA1h43iIqlpaMPOmiHKyFcMnR9D/OmaI6hwLFo0l4xs
qlH3DfIGjpsX3zT9LjZXVunSn09KgBwjm4IIb3HMlYjRokNL7+A0Fz9bsCPzYL1cd4TzQ06HBOlv
E4u5kmKpp4UIEzI9bdT83XhASr3btPSmXLf0Hmcvdqkqi5wUGQCI651FLNAbYS6PaQY0wC3c739V
FbSPoMfdaUvcuu93kHRsMu/3sKP7Utv6z3T474e7we3cl3Iju3/ebC/YWZvpdi2GuDDRVHtIoGoi
gEBX/vQAmelXia2msDkTG7AaECdpa8O/MNEnJhY7rp37YaB/06bhWoImNhkDqKrl4QY1RPirC3n8
fH26L1zT4AfYBCbewxN6GXqBjJyTzoZeFGQqxOvlbZkkaNcOkM2AF4OjC9Ta54a6vh6Pnh3SA1bk
dwW9cRbdRYoaP13/nvMzwKSUC10D3IIk794JkI7OAKee4zSyJDQUcv2Trge0hdewPjQ38Ry+2rOy
8gg7X1HGTTMV5ULSB1wMpysaJKUpqR3UvpUZ+fdxY/0Z5nZeuXjOr1JRneKpTBpIFCgWL0vqj6in
AQR19f5HVMj0mFg7SStWVvJ85rAimBnJodlcpYtTICkhDBijMPDKRvnVlvnep9F+lCzHpWE1p0fX
3l9fqkvD0ri6yXGxXwl/Tudu7vKph/c68Kzic17SRh9ZQiB95fA8r+tQZoQmlIQSaTSSkYslStWx
zgoJvfW718xFSpPczP7XV2/rPa2kr5RzZ3CoWSFbYdEqoGHrdEAh0Z0PpiX01H29IV+03983m9Ql
lXN94t5n5vSIOzUkPuTIyQdNHel9hNCJVoX3+jF6YpQCza3G7zQGKf5GJMa9e33dPDjbh4879zCK
ge8ff+nuve5WG2Nbbo3tL/eRnloXrIX7db999m6e3t7u1vKl52fS6ecuVoAeyCSoA+ZFsqC7jbo8
2udKCRlOkHyCOlxZidrPsxXCnM09ZkLHdZaISX3Jau2K2Qlt39X8VwDvyLNxBHbjjcYtahoIqpuh
sbm+Kuf759Ts4t4B7grLEYg3L+7GWxDAu7Ftb+EOfyrpl9NzfWWU57uHgID7DRpVmwyQujBXdmpO
z3iI3OXY3TYVfPjJNNyVqrRSerlgh0iKJwOscUB/tMUu1X2jqZSawm9sJ65BS2Un3yfp6/W5Ex+7
cOgTI4sonm7caUp573hjNCSeEtBc0qSeLmRceT2k/p9wrJ+vm7zwzHbAMnFss2N15exx10flANZ7
jHjHR0/hoO50OlXHWv6FbvbTmPR0ZMhfaYQg+V1tIj1Z2cRn7uKQ5ZEhPkUnT6HCK7z4aA93nZOm
dE5G3iAjbtEO1i8nt4wflSbkiqnkbtIqn75cH/PZWgqb4LZ42YtwzF4cUONAk11sFpFXx2q1NQ1Y
2rgao20wsC2um1JFTvBkSbFFxI812+Rq1MS3HI0vjG0DtJgSeVOwmxVCrpxGlvnFT+H1Sl66dKTl
5J42WwQlxFSjKPV5GvdmRj9nIh+k7kPt/7asgzGs3Njq2SktPszWIa+EGo1fLyZhrqchqXQz8uac
4gg505iA3ckbmikA+WYPyVREpge8n1ajSDK79qYoVOMR3Qtpi65q599kkR2EtzWH0OTyzNA2IMLV
pwH4eb+p+6mUd4o0Snc2hJK6pyQpFBQQsfCcq7JKg387AihNCT/uVk6gs3PWQUSdCYcAl/rvWZU+
9dV+lOQ6Rho70+55c6O0MPilJ8+9fKNEgXlzfY0v2qNIxelAYpiS4ukSJ/XcKw2sdJ4Tprdq+y2I
VDh2drK+8q674LbAUajq8QJiwywzJFFKQxk8cYxrqj6wM39Bv7UPJPvzPx+OKEARkKhsEGuxI1nv
OeQ2ir00/q4Ybz0c7NpbGa4cdZcmTcX38UEyMfayYh5FUG50EX1HgXxo57cZappgRGfj7fpgLs2Z
zoORqjlhI4f36drEacs16DuRp1DI3jtlMR+ySo9Qj4riYiU+XYiiipoyeWTif24iXsNnez2mpFNY
qJl6ajjIL1D5OD0axbHyNE4y6HiY/kHPypIq/2zywdrloLO/pDTz3mc0UFiPsFmUmdfPBJ97quMy
aG258d8avx4/z2GQ/rKsxriBvIb+gbA3+q+IrOb/Yr5IjMkcybJCUWVR4qg69uMg+2jV69PGD+ki
coobSM/+xRY9NrPYMrnqJ5QBMAPGGE6Vm6CVPSNJaId/ub7+l9wMbCE1cJAqoBnE9XN0/Dp6BeOh
LjGezAI5k4+6/lWxk+oTeRDt12yGHIDXLV640LBDyEXaD9+WF+dq48QaCznGHg9CekHlXnpg8X6O
eYNUIh0O24H040oQdGGUf+VEeH/y/Hy/449GKfm2VJERAu0+wBBbDWgpIFxhZzf+kK3EQWumFiGK
PZNCqxJyWEnxUtJuS5MDrR2vaGddn8YLG/dkSItphKm7NbQcO3QNbIKm2VptdNPN/5gsmkIJfNQ8
Vhw0qM/uCjmSax0tITFz9qZT6g8+7B/QP+6uj0bHzRZRgO7w8jcBcsNZaS3cUOvrIo470Qcdfx3M
mgDy+bqBC9MlypI2gSmpWaqEp35e+mUSmkVHm004/InabIdYr0uTxMoVdMG5BUwCvC6nG4mFxb6V
oRUOJRMMP6w29+RdKWPB95i/URV1o2ha2UrnsSkIZFFpUmRo8EVkfDqqGuLSZMrReYFRPYZqSAnh
hzzIOYfkzlIh7UQo0Km3Yf7PnQ+7OjlyIgiYkBfDnKsw96WSzjZYTTwNqbiikeCmVrbXF+3ShQHe
XiENRupIIXt0Oj6zGR0jq/PE61OirjIkH/7k2F906DdhY6Gc1Ebbyr/Vgn1fvMDEMtrPNdTI/Y+y
vNNFx9R27D6S7L/+WReclVwuOGARHYMzW8w6XCSVEdEfzBbf0+0OW0mztrAXouITE+ITjg6sbqyI
bxpMlL9AKMFPDU1Yfzu9Dj/Hb2tF0Us+i8viP3SGQxG0OLGcuRqrtMCWTYwx0ZLbfGxVHXqiTbOG
Vrq0C20iDREIiBhgEToFlmkGsM5AnRaUN7BJbILEOMBjvTJ9l82IBJ94xxjLQHAO9EazOYW9oECH
EpyBkaC+q62ok1yywqHITUZnCI+kxWBUP3RAONHWNDT3Rg05+YxayNptecHXTGJa4k3qrOg/LHZa
lVSlrOU8dq2uuzHo92b9VsLzC+NgCCYJAjKHJifXwtfmoNPSmnHMfv8ShvKuAVsop9ZK2uuSGYHm
Yf1tlMuXGddqbPMu1iyal1pno3S3c0vdCl3A63vzwvX7jhn6j5WFM0+oJ8x9jJV+gnGKdEQHVfVE
t4Qlr7xcL46Hd6HJOwpA3HL5Ya5XJruMUtqrk4NEq6YOcZTfRvvrAzpLedBnYXLKsEEJ087CJa1W
fb1tw9Tz9ZqeeNh+QGrcTk4HcxATWVbtpuv+/BubgNxopCFltDzeW7/2p8DCJjzgaNYRfh9K5aku
SJNlj5BmXrd24fyB9UnkjsCaiAL6qf9R6TDMQktST7PNO5lHfdZbG7Pjlga9bvUrkcalZSPpSjbF
JiWPfvCptcq3absz6HYNZvtWNigA2MZWbVaeOpfcUGSLUNggqUxB69RKZ0D040hQz8iFuReJvjgr
3QFSH8iVV0KOiwM6MiU+5eiqiHTYEhwTU1rtfE4hF0nd0pinTW1O9ffrK3XpMKJOz1lHZMOKLUYV
9UXEoDEFV+zBnqyPkBOuOMOaicVoJiPsAwTF0PksRwfZ1zomXxkEn64P5PLy/D0Q4ZJHcxZOtJPM
DlbsQXJnHiA6FdlPmrR2j190bWJnkmgceMD+Tu0MtSXPOb2D8BLqzwK01TsoPKohlN3JgybZa8nC
S4eFiNX/1561eJ1ONoRogV+wcUva35sawciiD2CJVatvvo+MQBTswyLZXZ/Ni1aFBhOJdLJKy3ho
SAOjCSKUsOcivaXOXaa/VXqU6MLMNMXr7BVz5yA8jkTKQP+1J3zoaPXUIbcaqcIe3OjeBFWiBC2n
osteMD0PxseMdL4B9Vy8vT7Mcwz0wu7C/XUFDi90hlJK9/Me7iy9epo0+Dz3LaMFelQ0kwcN3q5r
DogvXDd+0ZOOxrzYF6Yv5E4ybFMlw3Pgg5VH6XFKAxSM0Pc0sn8e3JzM8WKH6CM8z2EhxqreBwps
2A3Eu1BOXB/VxX14NCrhWUcriUhJgLg2Via0OUej/T40He2UQQzId02N6LzAJ5aPND6dmsTWYJhP
jaVtGvSNTr2gNeAcR5LVLSvrVy4SypH/Ob4pOleHsBIaJE0+yDAdxj9804Td9LUvVs4f4SmL5y6l
P0cXYBcwucvXaK+CQezKlgdL1PzObJh0OrhAUjtYuRsuzu+RnYXXaJCpUkBgyJIKD+2selILWdX8
HT7glZD74rlNwwi1JoI7cDynkxtU5FcgXMQ/pclxtQJqSfQgVoxcmjYiIJo2gFBfwNlp8piho5ES
1BEIB+W9kfr3XWu//HOvJPBxKGYBqLGXfdJW2UshcCDBkGzmn015Sg81bL/3oepoL0aWfL1u7tIr
3nR4eQFLIwJCyup07sJe0MxGEyzYcOujHUrSt+i/mYR80y1Kni5Cpumwafzddbvij106IW8xEXux
ZjSen5ot0EXqu0DmcpKie4j29H3STLIrF0bzaLe3YfoydgUU2auIzfP7AvCyQsZCJYFK3LcwXDnz
1EYaykABJOdwVbbWvRSOr1KjwcZF/cTNOvsrGIfh0DoWiu3QHm/aeNK9Jok+BZr2fVCCF82ukw+S
Oc37hLZYeHQoEV2fn3OX5iOZHnAr3Kny8hWZSnIjic5Dt9I+t+XXIX+9/udfmIaTP39x+OVZgy5O
qPDSVvaJ9GKp0Fc+pdnesBG+XmsdPt86p4NZ+Jge5zqMmgzGTzcyavMpbC46RHHXh3ThisSLOdJ4
DiHaCF/7qU+pTdtTyyR7QK+Fq1svRvJd075I+ehWxn2ifqmGu6bfQcmpJqsAjgvrJcpaYEhFvzi1
jFPbOareKVxkhqsqEJEhGM/O6SG3/mMZCHBv6wYmZWPYOsMXP4E6xXlYzQi8N+OfbimxmQCriI4s
oAWL4aNCDq9Lj2dDQrKFASyBOrGKblvE5VW6VqSPXZggZ8VeNtHbht632I3qdu6QgtgM+qNaek14
UxH3Tj7SJgMiS/seLojxeYC5SRYsF4lXGeFusHVvQtK6iJ/1+mZCwH60azdvftAKuEmkh7b8num/
m/rZsT/qzj6e5H0AfoaaSpo9d9Ztnq/lVy8EZadDX3hzhEz8nKcMHQYTyDwRVSD7GUxuqMMPsAET
vZniTwYEX9c97sImOpnxxaLH4yhJ6YDZftp1iJiDcNGfea7jbME9r/GVgOX8zDwZpbYIsGHwT+wm
wFwBvXMLk4uc3iajIND3VAVpu+lNhvX3+hAvbN3jIS6RFVHZ9vCX9gYcRqYXlHDdAwyOkKm6bkZV
z+6D95uAZwo5INGZdLp//GmC0anDDkJJHuzCdFQ/5+lvx7hVuifLklxkFOZkU05fhzqBLWynam9U
DNzBMKFwHFyJVGipPQzjvoE0U5LK7coHig84313Wfz9QHABH0aKf0V0EnTQTAX1aa9/GcGvneoY5
9jwUXt3vFOF6QSpuBY9z9L0oAa1nbotmTj463hTBAeg8gamkMeij3QdubX1QG/PH9c88RzpCE8Nr
A+oK3snkIBeHACkLeZoa5jGY1Y1keU7yJQoPFXAvUE0x1JC69ckmKU/x0Km+kqHvxjeooVZm66LX
HH3FYj+qleAw8/kKmXYX3X+rAB/nCBesDPai0xyZWew/2YaULvUHwx1qR/uUz4os8EXG3WjMNW16
MHN3xUwk5aukMCEZ3nad37mxUFBrtMheebVciPGZe1MBzQv6nla+5dzLzlxCHIy+efWEilxYHzQ9
RUwicy1n0zmvVvFNZv15HvP3D2OEGt/5NtQglT5fn5j3o/7MWY++ZDH/NGVpmtbwJU0/w6t504Ex
zxOhZHHroMoC87wCy6ekfpSbT7K8C+YP4/RFl/wNAr8dqes4nly1u60psDT2NjNa5LyQFNdb+gZf
YXTkwVnur3/zhUBUzJ7ozzfBRJ81SUAKOFjOMBkg1V99FTG2b5IWunWj70cQKn4/ey3IFVo1lHbl
8LnorSyZYECCMGh5ccJEaBZ9NBsuEguF27VNAQds/wYvebrisedPIjHGvy0t1iWwfV/XaiyBueCx
QqNUuGthCTQ7c2VMa5YWW0PNWDQ/wVKgyRufm3vOSaCmj3q3Esi/Y/jOfe2/Y1reStCT29YUcgpG
lb+xYalS+WV6W3Yw6UZPnRRvVY7KQPFm6YMi71XtNojudIeo6CV1XrXyxbJnfvN9mB4owNOG/zF3
Mi+utoX6QuQ7OU8rjnZxuUUakW5Nir7v2/joJDe11AerwQebkv9hDAHd1xbE6RZv81HbJaq+G+WZ
dI61gcj4e+L/qmukRVFA3M9Ov4EoceWwvOz5Rx+0ODfmUK9GcMEInJjzrphKT5GhTHPum1D1EDkj
rXPXyI9Da6Kj98+vd+pUovmJ+YBfaOEmmZpJQ5RxUKBtRNJKevD7dNum5QoE4tIQsWNRrBC1pDPc
ttQkwNMtLoTRkGJPQjPJRV8WEZkJJnNIlqUd/1t/79MgDNMuN2yWTMBzejtdGfA5/pm3AZkPkYIh
CW8vm60RnZniMOOYiZGxGANtUzjKi9aaG3UsPKcwnv1gOEC8fe/AoQ9D35M5KB8jXd8ZfbKSp788
K0ffsogpusSBYNVg9juRGTH2KCHK5kMBkQ4s6Nrg1XJ2i1Jsl61sgQs74GQOxL8/2gF+RatrDiAK
TaH4kFrDLprzbdH+81I1U62KyebIo1i98OsU0IMSieEl8S10+Z7TrpQELk/gkYXFear0iDzLOQPJ
nA+B9XXUDk12kwxftfEpK27BSerq/VCsudB5ffx0XItNAzoqCNHGJhS0vijzV1/y96l8K+WPNYJQ
7V6KQBeupbguLpkmgF8mxAcUj06XzGh5RJsTI9VN9oWv32ToLxS5s/KGFhO2OMzBxv1tZjGhNaJo
kyXMIELolcM+REMwh8HzU0FDJjT7K0fxhaD6xNxiJgn6VYhPuaWS4lHJdlL8ACQ9Cn4jlEfiA05+
bkavyN8UXaHzdCXiuD6llrx4TqVxliptyrGrNeFWtaXHMs8OfWr/m8323ym1ZOV05dAiJe+WMsbS
+NS0H2PzdfY/XZ9HcU7836tGu9+piSKSQ7kbWbVkllx5QGxBWrGwNldiIY9OjKRoZRhksNCF4V4b
eeuOwa2Qwbk+EOHFy4GA6gEMQveqQL2fmgkqeCFsmSVpag0abtQB7QelakHe3EnmGlDjUpRMDCBq
pORsNDhmFtbQyDGamJVB9Kyf/hihepO3NxUqgGaMSobzUZ6hlxuJSayUbuS9bDV7e3x2OhQ13xz9
g6y9FdabpG109dFp801TFBt9uJOsH7ZZe0mrrsR0l467kw8WQd/RKhQx5U+Eo7m7ErX5qMYTCZmi
/aU5NEbzLxLaALLoBZGE/C6c5siTBvmjHXbpyndcWKWTz1isEokuXpnQ67phRSJCNVuZN0bXHxJ4
+WBO6kuUMOI1mgZxFCxc48To4mQKMtVGcBij2bzNSWQN+eTWUb4FmOp18LDK2hfbWqX2FJvzzCoh
4ntODQLGxQGlF6OWmyMOaQy129zGKXTMElDyjf0htT7mU/1HN7NPtSkdrm+ES7lMjvn/GrYXh1PQ
a2nKLIu35Odu+Kaof94peu3PRX1oY7A+M0StdxWykp2xcge8NxecD5qwUORi5LMcgtUVio/kluG2
Y5ltQ9upNsiUIcrgQ6TSQ0PnpvkweBB4P4dplnnmMNPlFRkqkRwoLsVaO98unD5Mxt8ftFj7UO0a
EptMhgm3RNZ/GwA79fnKEXcB72efWFmutWlWvT9hJeau61FriqYXKA649jaa/aOG/DvMXXKnVgGH
vezNCaoNOaK303MZtxuo4ov2VXXIoKbuPL+u+MNlRxTlddHb7yzzcE2el1k5sSZF92Wc7lLtoKW7
nk6nEVHBCRj6XaZ78FxeN3spLcec/G1WPT1xkpnWJifnRTc4JBmFdHDI4y7atoDB6gY2cNsr/B99
DK1eTUMtpSLLA0jvIjSRSp9gyFctD+bFmPRki6zs2veJhT/zVDrLiIngqaX54vTzCiBdVSgxK6Y+
bIRidtL2rtM9+tahSb5N84qLnFOP0I0lOtn+Y2/hiFIRpEgDMR1xNN6QTFGiwQ2VXVkeUuk2Kr/0
9rNhPKCmEY4dKckHhJ7cOPgdj5tIeTLLVRYWMf3Xxr9wWXM2M6WPxfIYr3k3H+p03qGP7XbRF1Xy
ku5l0lWyGp+riS9auasvJd2PJ2OJ94Aq0BgV+sfJtrYEN/epX+5M/8GnIJbxXCrfnBCKm5V0w/9h
1ZFJsgkA1fsdeXQHSlzPtdVqhjun35xUdo38FdUE16q+mPahGhvPsp4lXVoZ7NLRaGGEU4pOBUIF
leBkEf/08mAPlWQDZpEPqKl4A8AE415TXur+U1GsHcDLeA4IDewAApJOFxxP5kVgIvol+lkqQu91
93N3+P34a/vhOVhlUT7zZmHGFpcMqBk4apagyEAqtS6cs8h7MVw6gV33nt5b19verIT5zjIZJQyB
2eKJT3splI6Ld67qq2kBY3XkwVv3sHt9+OuvHXR1D7DWiR9/MdAJFjpBRbcXxHQH/v/i7/e/tlt3
m7v39x58dE83f55uNndPsM69vdxcP/DOOJb5VBDCwKrFD9p4Fjsqq1oUKIqOjkev8WDTi96p8Lyb
NZabs9bDd0MwTtKMwtGFX50eXfJQZEk2MfmCJg8SPwa9dVfSjZdWmBo79QDAuyZh7uJ8rDUHecKo
iujBvrt7uds8fN/tv/7S3a/blSU+C03fh3NkaXEyykit+k6IpbuHB5aNzvV/sTAUWIFU00YB5fdi
KFHhFHGDRioGNpvXh91vd487eDcrj/v31rbjI1UM5NjOYiBKnxUh4luR9/D9+8/Pnz8HMH5/pi1d
8H7P/JrfYXp7v/Vunv+U3vOfZ3RP+b8/k0u9Ufxj5f34Xjo+/yINaIYNmJNT9dRTahApOewteIrY
LoePcD1CvggD480NDIzXp/n9D7tmbPHEGCx4SYxKGINXEkbJT9BHMtQbwfx43dQZQcD7TEMWQVPU
OxXB4mEsjw1EXoiOYurhncbyILa92P+CW/KdZ3LN5uW5PLK5iGcCJxm7pmqxCdmOy08JZASZ+8Jo
E8jcf++/7h/vH+/vtyuLeFaXWw52cYF0VY/2a4JhTsDC3e0+7795H9YOlYv7XTka3uKgtQJFBcwj
hrd5IInI6fm4x1O/rLnJ2fNkOZyFT6KwUyvyu6HXze6wdz+sWTiTHni3AM8q4S7IJDpdT71eiwt0
ooDqiJW6s9zXftdtNzuoIcrtr/ej0rsRe2Dl6r28/Y/MLrZ/ovlZNiuYFf6RuK+d9/rSIAIweJPX
boQUABw9u08uN6XgpGjhpHD3XwEcvMsfII8G833O7tysXEzv9JVnG/Powxb3hZ2HQOj0v5ZWXKOb
h/ef2Dhi84gblatSbFbxEz/z1z3/fN9M76yuzBbbeGUPLwPQxSotmXmlyq862Kz+2sN/fZD4ebf5
6/YWXyG+RbDLbt9v0rUv0IRLL+dFlUng0HKtEMcs5qUoyKHrNQAXMSXvBLiCA1fQ235l9B+8W3FM
bp52a0HNWUxDklTw/tHWR6x21k6s1U2o9TZ2+45mj86kYOp0rpMYWy1dQ4y/9zycDHJhbHEqtzFq
dqGtcfkV7kd021yewV7v/uZXszvycyAity3jdRn2/v7R+3T4tD9stwz/z5+nN6K7w05spJenOwh9
n15e7p5uOvcPSpHu2xqTitiZi48F4sqakDugDr5kCjeSIcspNSEllMt+7RVTUiDih75yQzINhtT9
bM3RIajzdOWQvbAkJhwZsPnRsQ67/OJQsn2pEkK4iTfCg+byius21P9f0bGNb5O8VtwV5z8fp4id
2ZMAepEiWdxfdVdYdY+QFxmh73pFe2Cx1eXKU9bAFO8FycWE0iANEFDkYhwq1KdHYYB+jeYLQ0oN
1NxE2Xn0ojx0Z0BGGmp5r4H/pYHKJf+qWntgOgXZ0nFrm/vr4z0rnfHwOfmOpRcmoyN3Pt9hxr5r
q/4uRSg8e+TprZcP8Of5+b3Fwals0dl17ejekVYKZuLwvTYRizuhmWn7nKAV8nQFCqjBDlx68NB4
pD8xl5Mtam3bWjW214d9wZ1PRr24EXxkqY0YmQ2qw+E2Lm9rSArTcCf1N9L47V+YIt0CPhGCgjNm
08Z3OpXey4Sqb0GRdF+q6LlGG7Xf+P7KRSd85mwqYRKgZ4Jz01w6r50Ulh7U4GJG5+Pc0vX0dV6r
zl02QRsXr1iwpsvCRyzrfV6JvsRwqrxp3EzKnzR4vT5j54GI8Ek61P5jZBHQhXXozzQbJZ7cwMcA
1khutpIWdK9Z76Rb0471myCZ5ed8TONdWpbDveJMWbG1hia/TVJYvVc+6Ow+WnzQItCrQsTjI11m
1OrGkr06BPVqbwz/zuqf/fDJiQ4VenKds0G6OjK8Wln7AGHgfGUtMi8AwGgMXRxLapvos5XxARbS
QK3iZdJW0w+m/GA0tOtHLjLOTg0cEwzoL904rAx/WRt9PyOcv60v1kOa9MmYKly4kPdh+2FGdUON
ftJpOQxfZXuX1rumXhnxZT/72+RixpG1r/q8ZsCa/z1NPk3lQ6b/uT6si2fA0agWcXVRyTPa1JgA
2CfXv+iZyOyP/Qw+dq0fcW0w4t8fpbf0DMXEtGD+tHj6UHTfJUfeqast9BcP0qPxLE5yJ9G0pO6F
lZZiRum1+n6wPYvsOnJJlrNybIsQ7JpHLo7twskTwxCzN86Pw+DqzgfTvB/zfQRGub0FGXR9sd5p
Q67ZW5zYFQ1KcSdhD8LH+dX/g47kzfwz/RkcikP8qXTrffIZh/y5Rq52ae0gsoEsAOJyoQVzunam
VqW1Xzj0zZdP0fAjiEHUrNUAV2y8p0eP/KNTEyUbemxUiQ+6MgGmdzOA3rg+hZciqaORLJOsKpi0
waywkqXaZ3XQtl27kfshcRVtZfNe8kSK46DV4UGl/3axeQHzwkkcgk8DLxvUuwyszfTaRR1lrbvB
318f1sXJOzK22MZKaphjr2Bs8IetGTzF0OjU/c/rRi7O3ZER8RFHK+RzAhIVYsTi2lP7h8zcpfQj
yP7aUXtxNAAlYYUzBA3Gwt3sNg/mqeEKL8FAF7/GfnAnI9sYyrau1K0dPqdA/5SCJ0LudfVm0j6G
4496TeHh4nD//or3POfRcGkI6COp5CvymFbtH6Nxq6XP/hop7SUrJGR5T0BYRjJ+4SaOwx1uJvSW
wluqJxvH/iCNG3sNEXBpRgmvRSUJDKrhLGbUhDe7GTI61poA2WjnW0P/0xCvwITPU2xECNCXwt3F
a0Xo2J06yAR7l+wIK4oMFq5LK6G7mRb2TQJPduFy/idAe+a03gaJ3T3Y9lxu5XiYiofRtBr4eO3U
rn4PErlS2jmKwFG9OQ67jR2k6m+5SRFCp2OM1o7CyOVqhzhbUW51O2vb+77XRnmfZsZIZFLrpb7R
tTxYk1S6OI0w0sN+IZqXlrROVairxdTQYChVzochUj0F4qM2SLb/fKORHfqvmcUxnzaoP7cm8zj5
Wu9qw+hlVuHCW/cx7tKb/5+thWfoCfARqcdWn3+z07s8eUjLD91aU9ZZcUtET4RsENxS6NXO4AZB
Fk2NxhJ63GC/O8jkKrlzrTQkv6C7WVg/woO/KaApr9camC5tMNiehQgW6VjYS06dMs1VReoi1qxS
1E3ubzMFuDcc0P9UreB9hIYYJGwcvM4WsUBZKoixWYywqoNuV8bWn7Q09JWX+aUYHD0qOHUVLNEV
ejoYv9NDieZKIWve3LVj5FpGtHJvXZwvdAYF6THcZct6vNmHXTXPEHBErZpsxvF7rdSuOUKHNVbT
5rrzXRoO6uIAlqGooPa4mDN0o4tqmrhREpTP7eKpTx//hQGyrIoOWSusaIsng+30hpSmDMYQDWzd
IW5//RsDYEFl2qBh4F4YcIJ4DBwdTg9I29+o2qLOHq4pF74HJcuwDzk8QCusPbJqi1UvajWr6hjB
+rHx90q0dVSyENlGMjea8RLEQnX4PrdlF47qfzO6vw0vwoq+DOB7SeEQsar8B0QLnh6oKwDqS+52
PLbF9lSa1Kb5mLEF6jdYLjfauJVsYzcZKxGSOMfO5hCdD+jCLRiZlp4A7Mey4xkQdm0pPkrfv8aa
RMvwte7jR2cMTNig0nsZzq3rM3hxeIDx4faGjtVZVqIzSsat32N26uHXVSptk8TWz7TQXnLp7bqp
y27yP6Rd15LcuLL8IkbQm1faNuOdpHlhaEYa0JOgBfH1N6mIc7YbzdsM7dmHfdiNmGqAhUKhKisT
dzuaCiZ6r2IjERpUZWUu5AJjo3lmfGPV97MJXu+9qv2u6c4wHiX1xRo3LpDljF5s7MLLBggB1H/E
GRMdah9I5LBCs00eVCDNq18Us2p2HulTeH2Fq+EC2ucIFahKAnl9Hv1qfUwsqsIU7fG865R2F5Ns
CwO4ZUR454MRs8IlDyPgQn6bYvnFgvTO9XWsbhniHsSnl/xS1D2XZsthXEJUmqXhNyXpvoEaCeb8
dvb0Ttstap61hwg43v9rTViQJuORP9U4YYPCkUjLQ4CSqwudenDqfYtH504xvl1f32o9FawFmCkE
pBsT0ssGnKTOhqVJZSrBJNSDHydeekqTvlp2/VbJszthVtqoFL+vGoi9at81Z/bVQfcHuwmstv5X
e/3PTxFyqXjM5qKgCGGOMXlUQhZ111MIU/ZBwTZMrWw0QNDgnliAt3gpC+7ZtSqn5Z85D4ZZ8y7K
LD8xdqZV+sR+lybv+iZvWRM+azrY/chLkO2YeC+b/JWS74yo6NPgyeQczGp33dxKIAPFB6AWgJBY
uISEPLFrWoOrE5gogG2OUPcbpF9G/2TzLXG0lTgNFUS0RpH/AhQgci/qrJXStlxYIgD8al/MCfRs
h0rfKQWUn1W8npuNevHaPiqoFavLXD0UNISF2eWA6cYYUbPgD4x6ScWOarAfsmDsuw3ekJVzby3+
AVFWkBxjiefHQpbMlsgLP0k32EeGO8plA6a6jZK4cW49mPrfzlYgJ4XBRUVXA94VRGDnBjmpWZxL
yEkzSIgNku32aGlMOGd/7xsnZkSBwrZTG6NfzMRIsbPutum8uFExg78R/9duOAiQAkIGxCyo2//8
/5O4Qh1j6BsOphLetJggg8YKuCorlR7nQn+UWJc+2umsfcbU7MO5AiNTkplD4uqJWW0JBq75KXYW
3UB8SpwJ4bDLUqlY86TimmDvqfwOAvuCLzN+BwOESU7nplvFv1U/PTEonHfexTStTRiswbs3FN8o
fy1j4qp15k3lu5JsnPe1Fxvazv8sUHBWKbHVsoc4LZ7gN43dASfeg8pwyXPBuh5KMgI2+kUO/Xnd
l7aWuVzPJ58YmP6SjQmWCQqCR1oj0CTmW53YkeTwBwoF8qnaHHtaliKkMGdLFXJQI2ax1lVa4TXq
b9YEbIxUfU+cG8vZW/q9078OZUiNwjWy/RRvPLdWY4INLkLAnzHhLqJBhqnnNamxzb1MwLi16y0t
HG1Pxhz9tEWfd4F//xMP8D6FHCsom8AWc765OWHxKKXYXM1sZNTGUwBAphmg51IvMX4cf+oka0AW
M6kH8HQ/S7Gi+ZPVmx4KwA4u8aTcX//aa6sHyACKtGhq45kmBChngkibUenY+diGZhzoZbMo60Jb
yiMIA0fXjV1gvpfln1gTK3oAVZO+SQ3Up6r7QalcibYUE4qPCF5eUuv+VGZ+1aq3NAkbxVc9a2+m
L012gyAtlU9QucsemC/5Srbxw1ZSTvyupQ++KPZhbuz8s0gQf0ZJDbvA0BfNaXOPq2Fjo9eub8wd
gSMGb1UbtHnnJpw8TlqpX05znlq5P485YO2zNe3VltM0TJnTP1/f7dUAcmpy+UknJ1kf+lxF6om8
c6HTpj/H4dXkwaSgr/+Nqbcl5OqlH9dtrm4kzhA2C/6ki7T7oB8nedZilcXkuHHZ3Uzx1gzJ6kYC
pYl6El7jwJ6er0qJlZwDA1Is9LRycbTYk6RGzvR4fSGr5wI0oQb61woElITPZddaS816ORekesg1
6UAT+jzb0AoZhruEtP51c6v7BklFE4SXGl5Wgjm5J1NfYpbP0wbaHTuzdm5MvsX/tfwRMcrCA/9r
RPCHJkNhEPoBqMUYzHdy6kpZ7lN14/5Ydzvwqi8idOBMEwNqgbyrynLQfI16+dhOCrhBmn06JbvK
UP1WksOhcY6T8dtytlKC/8c03j1IUFBwEqleTKBZnTh1kCMPmt+nPxQJct6tGo5J7LGhjErjfapZ
BEDxRgBZc0oA3QEgBj8SSmlCXB8putN2hXEUnrbZ/UA61Ddlnt/SUUn9mPTdxktn7VOiiAuYGPBI
4LUQAhZqtoaEqQEUU0BQHg97jtsh+X3dJ1eTvVMji9Oexg/GO3lKYGSUHMdlDeSBiBQUBrY2m0Bn
yCKOCliVOY/McqCamP76H3+AcCpqdPekosQPIFIZ6lVk8R8kvtPnqO9IMLSPqvxia19oY1+3u3YY
T9ctnJOu7TW71PAxjayG0Fxkm8y/bmEtx1q46RAiMV6El8/5zrZEIVrXzTjuUFHQlEAZXzMp0qXd
ABGRAnwo182teSeKQyZGjFCcQu3m3JzBY4hEJAiZigKMCqTSenDOZe+1lAbXDa3t3KkhIUXuGqMi
AMtAuqqpngdevWgV31jLmuejI7nM0+GuvuCNTvW40OwRGVTSf7dRT6YP1b952J+aWFZ54veG3Be0
/POymF5xW1rgV8Kb0huI19MHqmzEy9WPc7Igwcmd3JFpGuPjzPlBaUeIxIFR2c5ctpXkbBkS3JpJ
mTqMOXYuiw+K/ToWt233ZCUbec7a90GZGD0QDFlfspGyjNvcjG2c2cIGt7/0o2nobiLV4997mgkc
KGZ+lrkf8SEaJ7LBdQuhwc4z/SjHyoDJYCV7vW5lrY5moW73R6kIjPhiQ1XuM6saoHgP1T7pfaBa
pEoaRsZlb4ZIw8QSiAp8aFAQoXMbOgMJCI6U3RCvGOwNv1+NxpDtgtYUNJoMWYQzaI05oblXIuTz
HpRL6cjcnKEfq9eYE629SXKAzqSgf0pdTJ57Nd/i/VmCkpg+nP4A4ViYDi1Kq1rqXUgbqiHMrWMF
6XEgBEgpB0Nd473kXd//NZc9NSmcDSOeMtIQ9OadloVp/9GlUT1pPu8/rttZw/rhO/+zucLZgGrl
nFoLA/hsoKdXYTC/mUDWbrUH0oO1F/NPvtV/aDyPpqkKMjUF0eRfT4Qvr6PTHyFktjpkvuxp2eCu
jN1CRfm+dHX7Nzc+qfkxJ7dQOvRyPeqGf1GAgy462pko7KNJK+yyrc1JjmY9QqqS7YgFKds6vlGz
5972M/MjGzcuv7XU+tScsNe0RlYmodnjkYR/q2YajLoJTidUF5c6nOJ8Xf+2qz4E4hEUGJBdQ4rv
PJpjkiRz7A5c5ZDp9Wfq180dl0EduUVnuLosPOw09J4XfUHBTpLyetBT2KHl83IoRhoxhfg2vbW3
ygirpsCyvEi1ABMm3udNWyZmm1GEAlmBiPpOk/wSclrxz1TbaN+uJSpLOwtkOyaqz2J/OJ1t1mMI
AZlDH/QGyBEfx/xeNifPUm66fuO0r10dp8aWH3Ny7ypp3pDEgrFq7KpozBQZSuY6eIMHrd/wwS1T
QgKW55zqpQJT2nRnzZ+F9IBsfcPGmuOBChgZngqlE4BVhOV06KvWGRyiGaibD7UHvIkLgVLX+Ver
ObEkpF2YGHe4U8MS6UFoooEnIb4bxx/Xz9Fa+D9djuDfGR11ua5gxNBTMOg8dTR1FSNSlJdypm7H
7ikNrltc3UAoy0OrErXmC9ZZXDYEGsmo1rPkTq/DRt6nxQtIpP83K4LXzUBzQ5YIVpoKoE6FSO+8
4IdUUe+LJN66xJcvIdyhi+QTXmxYDwKSEGoTYCSUzEb9HKz3QQuKhwlM0SYt3AF0voW017VcxfVj
HAhIT2JV8Qy73fgNK0caPwGMaeBmQxlLPNKsAeCjWX4CGIRVKxhbvzH2IwixZetz3ETXrYSqpf2I
mQMU1qDXIRw0tWN1x5cXQWmMYCqVQuhvv+gm22EO4VgSc2tyZklCxA3GxmJMZ+m4Avl5fui40rJB
0/A1AeoLJtMOUKG/7i8roWOB2KGGiwIDqgzLik+iVNV1xdxq6I8l0ntD7sqZuVmxUZPesiH4pF6k
slVS2OATqGDt99ySbhSbhddXsnK+zlYifJspzQ2NNPCENqvBVOUVdJ9qzwp4Vf8XOxBjOt8xDjkL
BepFEI3RR7eW7wGIGLLG20RnG2vbhpoAquv41yJddW5IRZeRai2e1bwFsMod2rnJQdSsOH6sQNod
2M46qYNyoE4Qoya+TyY27RlgDOCN1KqdjtkJAKFMaylfJhCltOkU8STJQlgbfmMOSE7dNqEVaOSd
GKLabYYCZMo4lEjKOQfwt8eps3YDOhnAIdWdFuRFo7qGxNm3eOLyj4x05MZJm/mdkcKKH/NB1X7o
A/gg60RCPXiSLRLZhWL+itOcP1iFCp6TJJ+MwJKsgQMFRqbM4wwqvFEb99Z447S5REOty5UkUghJ
vrXGOH2TWqppYOGukx/NbCupK5EYGsN2r447NAarcMrazNm479YCC6BRgPrhZQ68l3Df8QbXYKmg
ZBpXvd8bUYv0tdF3jN40elDaT9edau1bn1pTz781yYZ0zlRYs+iEnjRm5PrEtVHcuG5m7YycmhFc
qss53GeGGQWk0OVjHj+NwyfdbIAteyOGLXBYACGHHHWhkTxfTRsbiaOBXdzr6Gej+WoZafp9nkCE
sDlKWQQgkUMfTHPjEb32pgT50T9ml9WfxLKph7os3gOo8Gm/RlBo1uVTAUVHcwwMY3Rl/b6TAkzg
SlvI7suZ9WWuFi03hE+0nkyx3m1T3ksAZpUe1KA/9fqdjywEPIqMr0PeHUwyBzYeBIuKHsOkT248
4ird86Q+zJoVXf/CKzfU2U8R9qBv7QJ9GfwUfVJMKHwYvmQ0AC/3xBvqfK/WW9yVK4kUFo4baoGQ
ypZI/BWbcZXq5VR6RW0+1wXkHO0m94wyvhuk+gv9hV03d8+Nbv+6vtA1dPipYZH4yyiVfJLAQuGN
UEOO5QLJjl1aXi/p/W3FrBSIrr6T9hnvrPqQJ1J8lK0ixRhy0yVf8azJktfnpoLiejk+yOqc7bLS
hkC8DoJlFVxWcf8jyQ32NhL05d1MT+ghmUbjMMty8SBnuJArUm88UNZcGFkpGj4AchkgmhFOTkZ4
1ycjA8JJGkcvBqpdtjsDUUH/AeaSPGjb/AUVmQejiDjNNVdhW6pyK5EIWBKg7xbsETAeQogArpFL
WiqXSAjKb5qWRE5nvZnKFmZtJRKB6mYp/qDagJRYDK9TxkyD4uvNEy4C9DQwdDckUQl4xXU/uaR6
WAasQaWrAo8jLyCy86jQKRM6YvZcelT9wfDA1CEU5LeKX/LDKL+C5hlM50my0yhzC0wzyNp9ke4T
spM1T8V/u/5rLnd3KVjj9Q5aWdwtppAKyUXGJfjPglsvgWbbDXPlFWwjyq8cDXw5xBCMuoBYDE2r
8yVLkAWYWcKLhQjlHtQsLy8LOwlG3J9nFwQ9u78f8QcRjAG5UMDU4b5/fs9J4B2S0dIYEA1Q60Nx
OfWZ8a6qb2xrTvYyGz43I8Q2ZEka7WqYKUEaNul3s/P3E/mLBaT3JnguoQ4iZMNGMadKacBCrQ3B
LL9W3McgQVRwkLvur3vC2mI06KCAcwiqkRjpOv9GpsljuAKo/qFC3T/0VYrucl+WG/624v1owWqA
wMEIgHaibKhFDAvyvDBjzq9GI4eJUr45U4V5mOLZ6RKXYDaokEZP6VrQ9i3S9cTtjfS5V5/1IbuN
lRdmNZ6kbc6/XuYIyzyWib4R5DKh4CREOrQXNb2VaemRyiF4gYPYObX4PSrFLtgTg4aDK3P+YGMZ
Fh0QWMbz9e1faa6e2xecKSOSMZp9W6IL4oQjHV06S7OrKckdj7/aLg1nScdEGN4TbKuGd3lHwzRi
HjgfAHPDuTn/9HUNHAyvOnwTPJnT8VYt/SU5itmR51sNpss4e2ZLxKikE2afkxS2NN4DsQsWQnbU
0qO9BSdbXRPm69AsWVR9xLokGKxR2zaRd2B6ylXkGsM44TDfFf17JUUbn27VdU5sCeGNjXo35BZs
4fGKnPy3rCAn35lx7enWB0eBO9XDGrAn9nLd8Moa8RQDhA3xAexSYvtEdey0s/S6AkDui1SSq1a4
mTGwmB2sTRnDVVsoM8A9oOKJf859RJrassqGpvIctUO/LlLVSG6gkNQNbv/3DVUAqwEihRUDsFUx
fW36mapkprDVRaZyy3MHBTDF5cPG/q30n84NCWeu0ebWLBgMDeUxT255EzHtl2oHDEVSa3DH6oie
i6y+1fXe7oIhf7z+/S5TVZjX0ctDOgB2cLFWVBlOQZCMVl5sTEBgYeg/Nb1p6Ydaz1XXeFDKybfm
RFbO35lN4cLXEObVUodNrhehk4VKGe8s7WD0Wx21rcUJQQUKw0bWMIy7aVrmghcdi5rdIf9UjNjv
9dFL5TC1f1zf0Ms38tmG6kIpBEnODGE+LK6yUHM79J3P9Xfe6b5keyxr939vDRcZFIiRN2FwfDky
J1nGzOQR0zUKHv51GmiYGc7bGwmVvpyykA4TIB3Dxu25dghPLQofzzCGtJosufIkpYk69lMqMRFt
m2GalK60mbatWlPxgkW7ZeEzFo48YHZZkrdYX89qf64sEPNgvmCufZVgumfrkf6nw3r+SEcpH2Li
eGfgna6Iyti8jGvdTsFKHGbP5W0DZrLd8fHofzn+btrYR5Aw4dtcGsOzBnUsCM9pwk7yvE+4MiiJ
J0H4Z4rGoom/c9INLDTr1rLDaS460PU3kGOO5rxwjlASgbpM3ibKmwJmRkA4G31fyLGV3vGJ2F9V
ragfQyvFByk1yX4uZitkpZW+2GQC5Lari/aZc84iq6LNgyxBtNqcVf17NdE2qp1GzyHM3cSxVxuz
/J6yPn03lQysPFMjmd9Qcq0WjZZKlV2VMTr6tMghYUtTe9Qic5L05ynPBuc+d6o6w+29FNmJNjbj
3iElRLfKPLO/q4MtVdBBUcc2GIqZD2B9LZ3fTR1jDKEnBqmDOJZ0LXBmWWFRm8uZ5c0dqpxgO+nQ
ma1G2tCQUOiO7CVLH+0n1Um61I1ThbG9HpeW5aVjV+YHGeABbNxAKFCnGouyRHf6+zgtSL83C0p2
vWPOMOGw8keCken7iaIa7M6TDXqeyi46j6v2HPuNLaEbDAJljOMbdgwsOCdF7hVlwayo1PQ4iNU2
SbxqItZNVlOr9uDKKDECCYxXnIGrGaQ8hT7/6vki2100JkbvmhEMUA/JFCv9fs7kHjxIleW0birN
xXM9Oea9qjYsDRgw9rfqLMXMNZKCQbuMOtLomqle/Rg1IwWnkNNMhjdzroRAHGkfqHSY9mMBOaQ2
7JMMP9joOsziOFgkUKhlBQmyPGnuLa5XwwuvWT14pdNUNHCs0un2fdPLH7IyzJEzLgJ9M+onKDW2
mTUd26y1fyQ6gUx9Bq2TSObdjO4kZkxecRXnjVebSf40Tg3IpYca0F6nt8CdZalS9Tk1xvRrTEz6
vZ4n+VZH5WFHDWIdBykvgbcno2X5oIq2SzeRTb53ikZ6yZ2ufHLYSAcfKGrL18qEHvWBZARU0pb6
3BRlG8ZUnXnQzzWm17uJ5G+10tKHttYK042dqdvZ2YjZzQ5znOCY52P80yhT9llTqbM9tI55BGyD
DIkjC2MxfsYcE+NLGdih0enFJKMzaBYKxIpGXGi9zM+UmIjn2qBPvyEbljqeo8dj5yZ1yTEZP1k/
SWKoHKivuH5MW6OJwEao6F4Jb/+axyxjkDkqTB/NcCVzx9RBgWWQiUUCsDMCgoSKUv7TlhR1iNoB
Dgofx82Ym0M1hdxOgc/Ppni+iTvDmSBOWUy9y2WCFo+Jd+CtxPJZDisc2Q9zVnLi5uWoNBuv6YtL
DsxAmmFreEajTIGVn1878aRO4zAoEnApHqTHF27zxFS9TL61s0eUtq5fchfPwsUaVMiBhESUvMij
k9SouiKGNcn52ZUYKdXfrxv4k/GfhWLBgpA9x4ne0zpD49aM+Ge6K/Yh3/3WIunQvKXex+hiGNyV
fdxCYbIxr3SRosAyJlvAcCWjrA6g4PlOjnVnQUUaEoUVZhPQ1Br7u65+y2aIx0Ocsex2zbTFErRl
Uvh4RTmhZqfiHiXzewE4CHSzahyLAoD8n6NteM4W2chFgUdYo7C76sD7sUKDy2XszlZDTa1REImu
f8KLnFKwITydY054aSWwkSB3jUnoTOBQZz7VNxKuNV9EeQ4lbXSE4I1CwoXRBwhrpbDTNi+FVnpt
s+GL65v1jwEhKzDzfuZlvRhgzyjdKsrjJvn61hoWBzlJGntj1rK8hwk7ISGETV2ub/nYhglxXK1W
MpS/l23qEtPVyZvsbHyH9W3CiI261IkwcX6+hpip5ggKdKwh61yIULXtk2o+Xfepy1mexanAm4wy
so3hcvEROJmJKZkjVmG+qtH30c/fiv00RRA93ldRt6O7DXurTnxiT1gUrYxBVhvYG0PlWfk+fle9
p9yLO199uJlu1BvLlyPL3zB6kYYKixQ8Wu+hRQEk7iJLnvuEglWu9blzHAcv0y3XtO4TqXXpAHmE
zpfpxrFd9ROMLwO1DBoisDmff0aF5GYOBT3JteJbWt7b3UabfX1H//n7wmki4zhmQ4m/L82gH9DG
YLZdmd8WWxwEW+sQjhQ1NWLMS4ir28ItlV0sb0GnLok8/3yn/y5FVExodaghIsOUXFTKLeK/p4/8
Ztx9YiQ0+aqOIA8Oy7B5pRsbuGlWeIGlsZNyNsEsmILmp8fyS/aQDOPpfJx+fJv9cv/q+KXhbjjl
sl/ihQxIEHKLZWgP4IFzvxhkULCh6S65HFpeB+NTjebIvqVfvf/yADqC+T7BWSB+62av8tEMNqwv
b/Rr1oVLmTodwGMxjgQ0q3gS1G/gam5dFgdSpH5LNo7AJePc8mEd40+zAFA/EZxZl6mC1wfWmt3Q
L/qmgp23OJp7JYJw2nd2aF0ADo85xCq2Tv7aMpcBE2vhsrhUigBXB+MTwzIZxJ9MA/P0LsnuWs3T
5n1j+Fl8R7eAIquLBQ89ghz4/lHqFu7pDsK+QyNhsWUZDIEcVINLo+poPIEs62YO7dB5nHZ4qwV/
DQLDLp8aFmKrCeJ2OuJJCC3ou152Z+VFB8CbGhsxfC0QnJoRAhq+JZ41KszI6g8LnHfm+Pu6c67m
qqcWhJAmWXGsxgDGQ8PEo656aEL9oXddctMR33Rt97XbVdGjtjcets7FSjDFQB4gNjpa2gDrCWtT
WZNAGxmj0bR7VdDUpv6s75nzdn2BKzc7rOAyWDBloFITjr6WLVNyLUec04MKXeakzYHzSTZeMCvf
CdVdE5KI6GsBricEbHBLW9pQMRw659WxHuVkg7ZSX37mWQxBDwsaoZguNKD/hVG18wg2KtTo8CJM
vCO45jyyc+41144yPw6p24fpMQ/6Y/moeyQA+7vH3x6myLgz8dKAfOlDd49Yc4wD/e6OR5VX71WX
+K9bgsIXOy38xGWPTvLAZNFEw+RD4unSXT4dczPQ4r89DjCBb7hQWoK9yRGFSkaC0ct2qhIPI75y
8aRrG39/cTlxl8EJBdIhNI4hDiPssjTKJC0niN302pfSPk/9YUrw+PWTdMPQhe8vCzkxJOwVcWKc
C9JACr3moFc5pNa7XgRyu+GWF4LIKuz8yYWg7mIBWCycsYKjf6PVAxbkm2/MtYLmJg+0u/cGygHo
C0b9TXqAtOw+cbM747F4cvaljwwgkl7qYKsfeXFGIHMLRlLA3YFCR+1V+C1aWcllW03gVFK/+tQf
xi0o58qmnhkQQlnZZ4o5Y27UM6x7HocYfW8A3d8CeK34CHAb8D3oBy2Dt8JRz2PUcIx+sUJvi7hz
K3XXj7UHdWC2daWunKhTU6ZY/GdOrSkMpkBWq9fR0B1GeyMhW1sNqiEaOjYLeYv4JinqRJ+GXsNH
0T/1xrWrY9xhzhfd6nzD5dc+/6ml5eudhIdKNVGuNGGpNtAarwD32aLauxzKgYedmhA8zAGjmlw3
OvYrtFQ37Vw1QL016Eg0q66EuMl/Xb9cLp90gkXB5YgDMGjBYLGVwvRNclzdo151JDcUqZb+adje
1tTIZYdPMCn4H3QncUXoMDkcKum2AejG++14zJO/p6VnzK4Cmjl/jq4vdMUT0dKDvwP+DRSeCD/p
p2nM9c5IUHX0pPxVN4Osfbhu4lIPRweLELA0DujmF8LT5TecOIgmmXysGDjX0Aq4I67l2gfrvnxi
LjoGYfZl+gSyR72b31R3X1owuXfAB7v2Xen+nFzycf3H/AEICDfB2Y8RvNVuy87oayuB1AoK3i5U
NvXZ7X1+o3vJRx/EYeWCeqj2Y091zdqNN+77lVB2Zl7wZAyyxnYfYy8K7Tf0I1COdWn2VHdb2PRL
HJOw6YIDZ3mt0o7D0Bxobul2d20Iov+X2iuf+p2y49Hr6Olh4WqB7vd3TuQchh262H9LKbj8CjAs
LRhPZPKWcO/a9uTUVuOgdyX5meZlSD3te741A78SgYA3wmAI2mMqxKsEK0OqqanJoadm9AD/vaTl
64bTrATTMwPLDzjx4Jagnpf2MNB/dghy0Cbdp0cS2Pvkg9/J90ZEvDIJAme/xRXyB8ojuuvp0i7O
TkpVOsJyF9SFO37Xv4aI36OJgIGQW+md3nQp7vWtDH5rQ4VDMqpDlZQKrDZ52JUPffN1fUMvTwFA
mmhHwztQzL5I99JkcrSuJYDnZ2q/c+L+ztY5Oko1Jg4oS7ZwtpdvITQEEOQgq4iLAnFO2EUZjI+Z
xEENmt1ofrYvgylwApx71LZdLcq+yIt1C6af2bV89jl4Q79Rp1gJgec/QNjQ1DFBI2DhB0DxKZR2
HANTN/ZXf/P9lx3OB+aTIztiCCfAqAJkRo75CyQ1M08+3PXco7EL+NHGL1r9Aic7IsQhZLCMOxl4
D+kcmF0NSv4wRaJDpI1E9fLkAEMH7g98beQgqlgH7wo+xMMQQ/eM3StJB1R7ODUPg9qFzfTzulNd
1ILwkUFrDN1UPCSg+CZEgZwaABrrMGXXg/OYQ2PucSq6I5/zdlePkIBT5+lD62Z2zNHUu2778sAo
oDWGxiWoPqGcK05zTURjUmtjO8Fx68VWFXRb5ABLvD4PBLCAtwNei5jYAi7xPASRjJpFZS48jsaA
GRDcXFZ/zJv0W2/N3giAmoUW7L9YFHoXgKTh3sbSzk1m2pAmoMjDyDt9yOzG7bcA96vncunV/ceC
cCyKgjf5MMJConlTgHFF7F7vTz+5a/t9GYAWKczct/wFpTzi/ZIBU9lY4prPAJeGu0MHCQcUcc6X
qNvg0MfUA/ppKZKAJQvR78kD9Haj61u5ktzh850YElZK9awo1BSGjOfiBj1/7mLUrzmm+9L7pn6q
oQ2SpI2jt3J3nNsUznheVtzoTNjE9M2LfJA9/ceA/fxt36ceJozc8mOL4HttO/ECBCMgsMxoVQrb
OVpqmf0Znjeo4eoZNNR95jxghkPOgOWY0GT3r+/r8gfFU2Es4yNILRbxUaEINJZZ69gUo6hx9cAB
OKaPw1aLaiVjRA8bCqeo0YBrHpXXcx+xeio14x++9Hd2j/k4Go0hijPjjkSW4wG3FQSTPyNcl/5W
lF63jSoXMEaLg4rlJ9tsmZLa6Pfmu2xw2XMVgt0HR6UD6YknedR3fnPT47ckZNztjsO/cSEgxv5j
X2wmyFnaaDqD/cGLH8HB1uIdZPvglIimYM+9KfEV7/n6J70s/SIinNoUvmnK0IpJ9KVfUbvZHv2k
g/Vdqt0PyJF8MizeTwIWxN+a263S78ozE6ABpKqg/9PBnSp2mRq1Hhp7JtAJSb9ZsSdDRmncMRIZ
Nl4o0sMI8jkKWXZTRo9rI0Bc3sfnpoV0vekZ9CA1mFYttmcKuNlMkB8+8a0B8ZWH7bkh8ZWZqkpc
cRhqbrRfbci/lwd9r922eAwFeoim+LC7/j1XgvyZRdGHsr5D8JNhUZ49/b3eMT+7n2/J07hDC+yW
echkveoREMtXBQnYodnY2RV/Orcv+FOVKbEMnBvEsvbSvfNM0JylbwCe3dgvMwn4zsrdyqMv6h1q
ydeXfhmdzi2r55FDKfqJ9UoCRScbfbf8W1I1Yb8F6b6MuedGhMSgjdMpW8BMHlcwMI5ZOVDAPnUO
c+tefiNK75btBLSTsxUaNjzWEt5EDOvK48Vj5Wi8kbMdGnBe+nt2XMBJ1fvJZwf1iDaNr738i01d
ynRg4cdgt/jYa6Yul7mOTY0LUK5mUVu/xX+NPF5Q+IALgDgbBOeXs+qUjNK42KCOOe4mw/kNpsH7
XpqbHXKJ8F8s6B9j4vkYHS1H/QzGEu23IQcceRzRtw7BRQ/vfEXiJJeVGGjuaTCiSzex7o/mTWaN
QVVqYaseOiXgzacqfb++sFUPOVmY4P5Jxp1ZiWHTSdXKb4vs1hhnHY21WgrA6LbFJrN62k7MCQeh
lGOMLtYZHFJ7TOIHOmJqc4MfZ8uE4POJkyXcIik+lf2B6g0mUVyLbMTLy0768qkWNUPM2y2D6kK+
ATYrQ58MrMNwbiXF4/S2hgowbn9tFxd7I32xJOIR2dUImHDv9QLUPK7ab9Sp/nTOzzOr81+xfNyT
kodTaQ04SfErWLuXNVdNmKtCti3/mbD7cjDQ2/DNJHDGrXRr1WlOVi8krUlrm0rTwe6cPaump+Y7
SB36QIhe983LGSbsMsw4mLpZIOPinHXHB7DdxrAj6cCs6FiHYkLEIAZkPAaRQ7IMPcqKL3XaAZI4
140vaxD3FqUPtEYV20ayIdzBIHkzZkWF7ZzaB7Ro/QIwkIlp72Zt7cnWBbz6Kf8xp4usC8yyaT2r
OaDIeIBbvxum+CR29e6pAblcW7V+UodlNe2RzV1f59q3PDUs3LxmKnezSmC4yjqfauaepC0K+Jic
J5ujqkswudhTBSmyBqFR1BoFvymGjg1VCls2oJ/uqOEJCZqEyij82Rxdo2HB8t/bTrvLlWIHzwCp
wwZGc32jT36DkMRhkKKvigm/QbKy+AVwpelYmhUqn7wevUoGkfEkER4RZs+HJlXb+5K1UY8i6UbV
dTWRxVggOoTommBmVgghSlKUaNbhh8gmZuN6fxx2mfUp9WFuhER3a9BYTtgkdMzZVvhaQuDFd0BP
clFYWYYnhW9OtSwF/32NEEnmu/8j7cp25MaV5RcJ0EpKr1KVau3qffOL0LbHEql9X77+hgycsZot
FDG+wHnrM84ilUwmMyMjDKUE8YXsYbvqViAPsVCTNWcZns+hSR8dJ4VyILaZfYO2SWz8dGYyUkmC
sxbrwYsDgWkMDWCuRLhOuDIYSl5Uc55hHVuS76MWJD3j9+tHZKUwoM/kOwhCFFNVXwRsaVIwzeZI
o/QOIXYI7JeMKuk8YKF6QZvozwEo3nmTBpho778PRf5W1/QesCOQgKfGc9CYhiQ6rYZGiOGAEQi9
XHRthKPUJQoupgrzOnGdbgMjeMBw6b6ZSk/pm00csHuzTbfWkG7DRJIxrObqqKIB1QHXneeJhU8b
Q3fSgJSAFxd3FRl2rDK/J2Psps3DpDUbLYz+garwDMboANztiveG4xbqK/1QWzESNfRsnPfrX2g+
tKJD47vYwGYQ/E8kMxlpXZYYGZgrmFD47u5TY9yB+dYNguGSg/YwiGXkxWv+vbQo5E0FRIXHcYLF
gk+layBdq9XknaG5YUlHmda8fGlL8HJNaaZB72ErRjbt9FAxK16KXpLSrN13SyNC2lRZSlRrDoyM
CMGcly4LoSFwDPCQ77bXv9baa2hpSnCgPGnaCEo3sVdjKLrOtk7iUvYtiMONjnfeGLZu0UrC/rpJ
KIuCKwHRSBwG433B4o5gdWpQwhL3qlg/jI7qtsS5BARyDeltrEwShUdjLaPHEBqK63TO3cWyVBK0
RNETxCdzx15N9C7wjD3nNwZggCdlO3rBwTkPGxP1VEyobSY3eHorPeCwjuwpeCt/mpJvvBb3qfmb
HhAUwhBW+XxylbSyxkhDUEa9CARi9oWF0pxt1VlRY0efGsLT4KP4bCPP0gkEA5iSCu7NB83Pj+G2
czaDh+GpXejHm6J3PRn4ac13548KNp65dySOsOQFagd53SCHIXQs7tKx6zFyjqhpbVhSgEE5bKyH
usaQlnvdk9cWC5F2qJECWoOilLDYqkiRTqgd5HHH29jwmyxCzi2549YiDYQucI86pgmQm5CIqs3Q
Z8zqY69tP5TpEkbPzHkmtv8XKwEFOz6ZZgMjL6QEEx3GBNcpDojNHtu2e+EVCJr6SXL0V7MejP5Q
UKHDQ76wlYCJKwjVYUSe69xY0ZbEpz7zxwrTUXeqtc21rYGHEjlr3dNfrG9hV4jX0aC1UR9NcwxF
fTbmB6N8yFNFsotr99BydcIB4yGbwrTHLkbULLzKoP/MRvcOBvw8vcioz4pW25RZJhk0WbeLqSqg
FMGuLIY3q89Kowb4H4T2gHOn9qmjZDNOym2gZG6mKT4hv67v51ooQQT5n0VxNDpoUtYZ4FjzjBxT
bvyCuTrJ2VpNcZYmBJfEC88sSQgTth2AlRMnaxuFd2H/WhAPuC89g2ySrAm8dk/8pnmZm01gbBUO
W2AVVj1xC27SARRrvUM9xxvifmNglotVw7Ex07Paj4frmymxKm4mxjaGGIReWOlwOxVQrb3To5dK
uavNfVV6pWxEbi1qLRYpNmQcw2ljMJ5g1puD0eoUGehoR39xEpY2hPOWD1VOQh02zLh2FdO1TOhK
MQ6Wu+PYbDHeen0HZUsSDt6Y2vFYqjBHo48ErCPZsJUKXK+V5QkcfsYxz1NKYvPaiMOmrJFIeC00
8piv6V34jlFx8oOBUsJ3ci17HHI7vtChqSZvrELlFrBLwHv6OOzPUZkkp8ayoV34n9c+a7/pKmDW
GHcXGa3sDBSFDZ7wqEIdgvBY08G1OykX6koqA/gz4G+Egl3Y+d0FW9SaqmTCDG6HQmHfl9ZZsUv9
LkytU1xqwz5W2+PY6f0GOdwNWkOjG/F8kixzJeLMbM3gRAPrKgghhXCAgVhwzlC8eCYD9GVQYsBl
cX0j1yIOTDgzlBxJ0pfrPJzKoLFCJKY5OTnNfqi3du4l9N2MVBBa7YYeFQEJBHTtbfnJ5hzal/sa
WUTrnAyB9NHR3HFnuZprvuc75zKhX/lSn52NKakbrhwWAgQWZH9mFb8v8jUJMdLGzOdUXzknZKcg
4QcH5PW9XAlpn2wQYVmairGpZl5WudEACgg3U3oTsGeoQoEzt5WlL195oExUlcD8j5kGJBV4Fn+2
x4OIavWA1LYFglF9Bi1856KE7mFEzGdn+1ZF91c5NX6yk5E/rO4mhElBdoR6ypcpUozph6Q1kOMz
7WhGx2L4ZjPJO2I18gBO8q8NwUnyLDZbaHUgO9tRl+3Drf4enFvf2UUueQg3mqS6sL4kkOTNNQ8K
ArvPm5mWJouiCUuyNUSUH316MzYSE5B+wD8ivNnJ/Bab5RbxVBAJtxs+VGMM1VPQc7HyGUA067ul
xt0LBOqLfVsE+rekzpxDwLhyoRlvjmmJQZV06ot9kKvRIeRV824OgfpR8jzYq1o4+VyxQrxcSW7s
8i4MfCh8tkfwD3SmO9Fseo9HaKmQcEjgHoOpFpA0s6tNOvL2pmEJfKQmhcfqVr+pR6rcVmUwNK5q
j9Ou1MrwQ+dackPStrgPino4m5w1d4lStahoRAU0deLUgfBBi+GdUNW/21MMWczMrAPd1RGin9qW
sa3ZdOySdxNeKEMWoqZcACYF2uCIQoVoysf6pSGQDcDG9Q9dMYUHzSq1rRMgj3Tb1jb3UTHkBdoa
ZXVmhjH/soAfOiiGb/SyBR/EaEaQZXPy3i+JVflq1jsp/k/p4NugajiDooOFnjpFxnOYTPaxJ/UA
oEmhU75F6E8L10xV86wXarAPeweaFUWt1rXbYhP9Pk2MjYWBHjANklTZd23CvJZaneNz0rFdOjnk
LW0i9KtVVXni4Cv4NgV2cFsXvblVtMhoMW1oGonLAIkC70ISmpjjVGPt1Zh0PBPDgZyStNU+2qTS
/zFzpt71NOHbvNIY3iPgGko2SpYnr2lM+hLKkXnyMwus4cghofvCta475Jk2gblhTG/wn7c3kW1j
1j+hxk2gjBqad0Z0sAed3+jMKjdVPrHCLdFSeHVKndz3Wehw12krowDzlp30fpCGYbIDZa1+yPW6
uY+5Ufqgo3MajxvGeMTUTf+NdpG6hTVQBVksyHY9WPEAw4B23p0NTqZLEpS8gM7sfEVCPfsxBO7n
Ic8mkm94ERWHNi/L99AkERq0WtV/mB3HoG6ijZN11KOkeeOYR/X5lBTHoFWNp6wtjOBg9jGDBpE+
3Wu9kYGTZbQ8JVDovUXL4NBotYW2r4n+77Zsy0BzSYbavmfyeOx2SV0P90nRjZ07JE5w7i0lBcWY
0u4DVihg+RjK/DsYuqInA/sSuSX08B5DzaqzTUY7YJS5OTzqEHH55hTQqwsTR21cXvDsKTO68sNK
ULUCgRgB20UUR+Vr3ifOfeCENQELjmFAXdVMT3Y/oLnfgk02yev+SS9HvXJDpcp/DV0/bDV0y590
wsBkldhoSLqpnkNvMmVO9GjEAT+nzIoAP8fb50kfdcXPg9aIXDVXE3BYBEP/YlRhfwhAK+K4WU/I
CW4eXEKjwQHOVWvAKcLUW5QW3anvY/V9xMSHq8eliZ8OdpgUun85vaQViiYg6beGQxkwBaGDVPG4
Y8VUHc1Kie9GPgERCln78lDaJPYzC7i4wJqiChUuawCJE49/Yp6lfy6o0x5SO3EAhkKh+TbDEzgD
NVm0Kaq8+gjtILogGrYbpUrH7zTVS38yoRdhAJsfuTUtAG2axjE8sY7hZeCMJNgBtpY+gg0TR53X
eufCUHgAA1DpA+0Z35hFzh+UYIz2JDIsHIcY7Ms2iZptaEC7F7Q9nQ/1mfgddDEY3e6mdutUNt2D
3LobXBJa3aaqRorCsqYDGAqpttA3R2rfdmbZbxnPzG3exVa/KwipHM9OTWtyQVhaO24PhZtmo0d1
EuHNWwH6YBUQg3M7yJdsQSXcGBh+pvGWaHHyZHMDZbisHpQJIcyqRg9EW1PhOWod/4IgLUgUh7xs
XsrcCbajURXv1AyafRclsQ/G5/rdCJUGHDSgDKqUttlWtCo2xrzpUaZMr9CZtn7kuR76lMb5PSBG
9Bw2Tn2CIPd00OCIz22qAM10PQ3S5zzn2i0nvIMMMxmqPsYtZ7kA8/jVW3O47beh7ZEdvyMb6kUY
ln1rjsR1dsWvzMOCn03NBUUVk6a3c4Z87bcIOVIEOqLYmEmPOuNhYr6K3ptG33XnVQV+AhA1pXDj
0Tdlguqrifs8sjUTKKN5IpitgFPPtRk7odS7ckjdpJJN2q0mmwsL8y9Y5NBhW+ghCLkBYmjHb4X2
c5YWdsABRAzU/tgPJ0nuzEZGdbv6WjBVsME66A1ZYLr8bLXmtVFr/Pen1b0E/Uuk0Xsb/IVeeMu+
X/cjqTEhAyxryttBgbF4nnVjB6vz25S5tgWytv3AXgPzJy9/SYzOzik6zHKFQh6YVxxlkBRGI+Ya
++pnesQD2zN/qBu+HXbZs8TcShWLoBUN6D8G51HxFDbUVMsyDCBJ6un3FWYAksN35oU3jUtTTCHp
d4FfH1COsS/hraxut+ZAS8vC7jrVFIUY+Im9Csw5h+RXeFZ/VC9gcpc0ffW1I7g0JOxo5sQsAL8Y
yiIAhz/mL/60AwMDJhxMl/xMb6wHDKt41SXMXHKpnm3JE3o15wamAqybJnDUeFAILkuVSjcLfNCb
/KG5te9MDB3uSs8AL5YXetAYvBtP/YGABeL1b77twrIQBy0QljnR7ErQAbTcWwR5bUc2BnXzH3YE
CDnI0jb1iX3nuy7zpBM6q468sC6EIKYYSoZrgHvlS48MY3+rUTd56TfFUdkxX4bIXXvZoNVEMdKJ
GjfehJ93mdURVFVnTFUeXBhze+I3xa6vbwJZkW3tnbY0JMS9bqxGp5uhTkr11FZvRnhoVYnLrAXv
pYn5JyxCKy/hrmwOrRM9DClaOJrx3/FaBA0HVNYwGTIrsn62kGMgyNRnUIjTn/oRcO2tY0kKHmuX
MOS7MeQGPnbyhSBAq9Na1TpgeZTJPvd2cmxYvNFy5hlc31x39LVPsjAlAgUrSusiTbCawH60zbvc
3muyGejVWsfShnCKQcM4ZQ6QneB3xX0QT3hTIi3sHosiOQZgBdYxoRV1BBkEOEQNiKSkUIfINDfm
w37McH2ggNao3yiAa9cXL9lnKhxym8ZlUM/ovircOsZL36LQewxlMOw1l7QALEW1z7CBmxFcknRJ
DTgNCoF69SuunqLq+S9WMTfCwCY+I/qFawivpjoYa1Q/UmdbguABLEAQorMz2djVqqsgQqCsaoOZ
WBXCRK9z1JJjVBuN4Kgr/5QdtGQkbW+ZCSFAqNZY8n6AidZ+dDA+01YbdZTcaTIb898XESKPq842
bVQT7fxXGW/j/HYoHv7mi/zZqdnvFiYqDfIiRY9lFHjeldarnX8LUq+vZO3cVc9afBHhyzNNj0Ji
wU7WHi3jmXeSNp1sq4Q0QylRUAlMbFWZbksMGtbWi/afZcNRCLUWaxDCKY91qF0VWENTH3n7WjmP
cXB//XNItul3rrr4HE6QYYy4ggnwzUZJCa/6iythlqPHOBvaJ3iyff7eo9qC9zJFMTfVjmzYKkh0
1UBWeJ+Pl5jcLo0IH6MzElAfNzBC7tMPzLxfpr3ikU3r953besWHur++a6uV/qVB4cvECUZU9HlV
vaehHnE37e+6E6DWd8YOvFvqWVaYXktDMGQJKnAQNEGERIgvKqhuS6dBHBtTQEj7O1u5b62bELPd
RBL3ZZaEMFOikhBl4PbxRnVnRvuwsl2T3EN+NZfNkq2+gwClMUE6jogJzMVn1+BJapEuhangnt9S
bYtHV3dsPKZvjZ+BJOysHtc/tkQ/17UiKDMOW50GruTLZPpd/zdHCdxFAMugs4hZ38/LqQaiJ1oA
LF1T3FhO7japZA2rV/IfA9bc1luc1SRrcmJH82XZPYNzlkSnPNgRGXXP6k4BJA3SU8y/4tN8tkJV
lpV1O3d76K4PfaWMwWsrcbK1lUBaEhQVADlATlVw57yYQHHZAzkSgaE2BZSIjC7kmDS+lZzTOUsR
A8PSkODNqsIrM21mQ3UDxp7UiY8Zaspb2tT1HQgOA6/qoBHaEfJtULV6QybLTwgzPAjKyooMaycL
ac48LU0AyPr9nlx+vsaY8klHzKCxr+qYw4oeQvXUYPBu0CRNprWovjQ1b8vCVFboJd7mMDXP7DDj
vo9kSKZ1C1ApmkmIwPIkhHUjgSI1nztlTb0r8ovRSQ7TqoegP/2/f1+I6E4GtaBqwL9fZj95yzdh
hmK1Q7cGk/HArM3LodWIWhZAIsCoiJwZcEQgNiBW5dkd2WBuByUYxbdCDPGiZdBMFGhu6uoh24Zx
fsZM0mW0+8NUt2hMdC7HELUB/RfWO/tWu7QBePJkiutz4PjixIsfKDgxSJHaqZ33olVebXIXkSPI
L6LcK5tjWewNGb5ydesX5oQAgJYPXvgMDcoYcI+aNS4pRtBr7UPU568fz7VQs9z5+Zcs3dThGN8f
sTCOmQjjuVEuqiqJAKt+OutrowaFDrnop72SQXlKBZyQ6+co1vCakWKb1vfrjwnBVUeSm+hBYb+g
EV56EZT1Lpkfbum23JDb9qBssl/sqX20JQ/h1RyELJYm3DfdRCOlmL8TBtjYpbkDTTZ6Z+5P9ayD
uEhD+fk/S04hH11YFNmDWZY4OcCZAPwxKDHVTzX1s+Qtqc8K6Nmvu8bqw3hpS3gYB30AMnxobHrJ
YTobJ2ODFsnF8YotO9Q/1B+6S8/j3kLN62GStLMlLuMIwTNwSNWXOlwmYsU+5+xMzESSP647/r8u
I1aVakMfBx5gIx3S7nKjR/MocxOaSJx/9cb54yGOEDjKLq5MLcAejiBUBJ04zSAdFW/M7rHnieSD
yZY0/31xlscCsoQQqUJy0pgbkj+nBCSbtmTfVigWPnugEDEweGvWKlp2XvzinM37YeP4Aaap+/fm
FPjJsXsYXZk7rEffP99KuOkCVWPUqfGtQr5XMcFT1Tdjf1MS5OFkk2k7x/Cvu/66QYDqkRiBA1MM
WVpL2GAlLcp0b/0FVZ9zfDcdDY+9XjezBt9FagTWUAilg5JbrL0UfIx704Qdys4sPQbDbYL5NF17
heJHC6SN6ZqaB6Cci8rN3wT+Gb2P3rkBWiLBWbJhitFfhumoPmYgVVTRqI/4TrLAVfdfWBGcpeM0
tqLZCvSZttMjOIN9dixes2IbEq86jYfykT8rvQts++G66dXDsLAs+ExnZqNC5lvHAbUo3YEDDROj
fxOmFjaEa6fM2GRNFmwMkF7IZrbgVnKkVwPhwoJwwUCcpmCKAgv4jG6g5F4nm/n6PTz+JbUBaAh0
IhQPW3GoIg0cfcqaAWAor9+xh2Rj+aU37cmLn6ON0d2QN+ZHuNRsvz4/j269lzxE1oZ/cQj+/ADB
RwaL2QC34gcMm5tg4/xgp+rwT3wmB34xwHRIMveYb687x+r5XpgUnCO3QP+RpxgCyGz+xJEDgXO5
r8/Q2CUehVYU5CbGByBNPjCMIPFL6XIFpwFv29CQErbJTdRhlnrj3HKf7Nh99mrdgKRP2ZlQ49oy
/7/T2SN3oOCTByehDk6lLzO4cV9ze/7SzArvU9vAqP9TX5dAHRTnrqZeNqj31fB9al4wJbs1lf8s
4jrb1zHgoc3ki/RLhVZJe73SsPKUazF0xemo7s1OsX5CzgbUFHauPV//zGsxAH5FAGHUIGgpcqAN
rNdmeVzEgMjV4gKIndspHCWBdC3ELY0I7gvbAytMGImMH4wCerNPkBO11VPdvlxfzvwviSd1aUnw
WghLjWHX4iVdDGBHgyon6AY8HXAeo3m/bkm2cYKPIh0iCSAzeFo6H2EIupBHSiVHcG1yGO9jNPox
bQr5GnE2wAQWplbmY1/SmYpySzbpWfnHOvZP7UnGRbV23mdCWGiHEjBoi7Z0vSxr1mOgIws+KPNj
aJSyAkA11e2dD0PxSxnn5voG/mtQHEGwkxaDjDUM6rmxJQMQu6TxU2Djrn+n1QRisTARxR0P4LYZ
y9nOseq8p5pv9J+V7XWA5YYQ1uSbyr9ucd0H/yxMyMyL3NIqPZt9MPZJtjXNTZY8GuZfXHvLZQnF
KSuD8HhbwopRvaXoYReSh9vatbr89+e/LzJlCurMIUxVFGcGjzeh23NZerXqcXNaB/A0uJ3EQmHH
6wSihBoSH/pYNSBeHV4q1QSqDYC8AxuBEZJR163GIcy1YX4bpKCgB/u8phAMr2iGwKKjnVmA4Xvu
Z2Hv9q2GCoLEC1b3b2FL8AIdqvGWVWH/IhDtKKj4Gy/X3Wz1ZT1Puv9vNYIHZPaYmdUACyUmr/ix
qB7z8KEyvazctUAqoorAj1roQ9IdJBZeJmN1Wz9YAM7otgMw9ZfMPOghy9cG8EAl0qCMltJufDaZ
AuRjxe0czG5BBtzXUD4klKS3oFqKc28Gw95oIDOBNrIZyk7eakjBbDrGskHN/0XrnephX9aBgV/U
PXJ9W/fHxpHEZJmJ+fAvjoWROmPJEhOpIKeXuIVaVMYvWSVTmV49G4uVCPcYLpfOZhPM1F3SnCza
g3NY0Y58YGRTW/xoOwmmm3h4MstcVu9aTb+Aivx3G4Wrra8KbdQptvEhcVzrFqza77XbZHv1ZNyn
m2qrPyB47mUv2NXDubA6b8liZ3sQ6VodVCS92sihf+FX8WMe7UDOD4qB6ydn9Wj+sfS71LqwxHnd
2WEFS1FjuZWpuo0uOfwSLxEDDTVySqscFhITb6rC1wF4N1NJq122DCHCOINWAL6Nz9RpLxD81IfH
69u0+kFsyOcgI0V4FlPDjPNssEpgK6B56aoWNOI3HAqBwR1AHdctrU6b4HmGdzbiGaaahaXEicYT
Yx6WB9GeGxinrvuVBNCVuygVqD/zbW/safo+BjeFdQeIicT62kLR6JhHT1BAIWLqk5lQG2U5+hD9
veObu/xh2uexax6a7XncUMBo3XPltbWnSHAM63aBi7NNFYhOdf77wg8hEZRxJUBXG1fhRxVhZnb4
hqmO28F6MuJaErjWIgqohUBYgZlrE12Ez8agUImh8nnCBhoSEBg4pfz7YNiulXtRduriTd38c31b
Vw2CfBuD6hB6tESpAaVAilKgPAr8aH4a6/caXLH2cIns3puC8GlKx00IWoTrRtcOHpIGW4U3YdpM
hHZR1GtopmE8PjYxhxUf9O40SoUnVo2A9xPYYsxmQuj781Y69tCiqYRaW2XWfh1MhzJSd3Uoo9te
Tf8BnHSwHI2igyWkK1Wvz/pm82OQJTdjdTtBoTmq6gt0b7aYp/OjMrozqfYw8hoKsR/Xd3ItuoCL
CoIXIDmw0Q78vEjiTBkpnfntMWTQQjx3+c/rBlZ3EZrTaEMDUoUO2mcDsW6Wg2ogfaDBtJshMIWi
+iFw6tfNzBey+CK0F2aEC1s1EhssDMiSdAruDR2TgKnf8kfzL1itIIL1ZznCYdZyDaKmGMDyAuSw
0MnFaNZHqYGcRQZ9WD1XC0PC7czsgLQF6Ku9XFdBefMBRK2ZPDbmbUs3Wc72tf0X2BikeLgGbNBn
GyLbbNG3jlqVCI9hfBynN5XsteovYEqOpgL7BtYSSxfvS8UAjzVXUAN1OPfoAAZC3M2yFtiaRy+N
CJcMiScwgWcwAoHjO5W09072cN3XZBaEwGAYWZqPKaJPaXWuNtxaieRTrObcQG1YMzMHmLxE9Eas
jizsK5zK2n5Vc3AgnEb9UWmfeXQPmfPoRrlBFXySvaHXztDCqvhSi5BrJ9Zcv+njCTDTl6aibmFv
Mhlp6ey64lld2hECXlip/QCC9tjTSpLtmD7ed8NrNTl3ZPqRgqfEpfH3619sLQgtLYo+kcVGHuc4
TLGFges69Yz2IS63143Itk9wi1Sv9bAKsKzO2UEu052IW1LXkImGyczM3rlIJ3Ja98ZAYabAizMZ
Rjcl35t+X6gyHNuM4Ln2mYTIbY4atLMBR/As1PTD8WMK8MFuguKhGlo3hIw3mOORyf0FmAPtJig2
oBsEGjARXebwkNf6fB0mnXpsMnrp2qfrH2rteM0drVluDLzhIMD5vIWBlfcDBl9hgpaXci4LFJPL
otZNuQEGgBLlsCM1sk1vvQ3hm17IaPJWPiGwJMQmmJIH9Y7I0Ee6VkuZjktERbe8z3cccEf1myWT
O17x+k9m5p+x8BR0OEIzpjDTNJi+bIbbxoQ4ZqZurm/nynH+ZEbYzaadyo7NHDFJzW9M8ORRDCzf
D9S5qfLABahTctWv3IwU737gJ8Ao9BVFwTVFLXmNq56T8sXU823U/ooCkIr1j3ApDPN9d1i/+4s1
LmwKt7FiKr1VNvocsjbV9FjF965rFMzljQQstfrN8E5AXgvad9CBfP5mRV2lIZsN9SOkwezI76b0
WE6h5E0iMyOsxxiqkPYqzAzNriR3vPaTaH99y+ZfKoQPCoUXC10OSLMiY/q8kiYoiyzG1KrX9QCl
Mgx/omqF6fjUbWTN1dXVgL8DPI1IztDi+GzKgXwjkjKYGqJ+05K9MbReIquXrBuBSCHyFySRIna4
Tg3MJ1s2qk6gCAE144hhByuU3PxrZ0lTMbKCVBzbJlKuhOGgK2GrYIyLa7sgQmeDm+CdN8eN0zmY
Nh9QOGW55EutrUwDvQWkS5D6faHt4JCwxrA6BHmixlY9p0rLDXW63mfGJFneWuBbWhIi0jRRgolg
LC9yTDAvmeescw4hhCJw0xyuu9/aonQgrTABgb7Kl4cweCyDxIlRBC4Gsu1VUIVzsh0rR1I/X/Ny
neAdCl8neMUJXl7S1klyhhKQE2cuG3cmdtE+EeqO3L++oLW9W1oS7v1ISScwV2FBmeKDttEl9Hvn
bDvj8bqZ+Z8Rj+3SzLyvi0tDU3Q1xHJhxppuae/s8ryQBPD1lcxSOThK1pdxzCRNKFqiqGil2a8R
1FfOK223vUyYctUBwAX8PytCiGOxZpTRXCVui7u8PYzgmxwkt8LaEDYFTykqO6BtwscXNqsYujRW
Z1avFMj+5GdxZg/j8UmBNPOwt/wKCi/0iH7uLbj5L0Avn+5nthjZCOTaQpc/QjhULE2dtp9/RDNe
ButFgXKXWks+mcyGcC1VQ1/hxoUN2/TN8K3XQJItA/StxT405B2oTRsggRVLV0Oix2Crxp3E+PS9
SKNzZ6Sn2OB+MivnlLZrQ0PKve7ta7nEPB04V+cw2yVmYhYmkfsmxLpYV4BO6MJxbZRp7kKfzCPF
FgQsvax2tRYxliaFz9UVehIWKiJGmdILEHGe3qc/ukLbpo7tdzSVBHfZCoUvZ1ZARgcEuzrmBSSO
zOEjKJT6kHT1W96p76oT5tuAOZcUeGTJ5q5/0D+bK5xABdM2Q1JgcyeqDTu1QPkMhJfdJqXKx5AH
72qu3UAsWgJFWosuqHxC7A3VSED6hWQgnFJ9LJQ5IvcnPF6MIXYnSB4Fv657zlrZDjhewEgwZArK
KxE2ZoLHZAB3GM6+Tm7UmHhjQjaO7uxKhZ/S+L2x04MFGhIrHPeh1f64bn7Vi+Zy2qwFjHKN8TlM
k67rKpBW4QmR/2jiFI7DfD3scLF+YBha8iFXt3RhTLh6DEtlAYinURoCfXtBXuIpPjh16FvK3+T2
+Of+XZYQUC0QcXBSYVljBD4l1T7RjCI7pft2yG95o26qqHHtSTqaIVvh/PfFrZfhJ4GJHXYjXuxB
rOtxq3UtDGmCjvlmGEcPcO27EBPkOlf3Qds8pgW5paxvXKVJdmXcuhpEBP7iExMV1KwziRXYdT//
JpDpJFXfzscH9fMk8h3oZ5obEMm54/frllYP6sKSsPqeVuAYjLB6c/hmQjA02SfoBQEzEcx8AZ3E
dVfvkoU1ISLlIwjPjHldDPyQ6vgWoFqrhTKflVkRgk/Ux5ZiJbMnWZiH2IL4xUVOKPlEq8F1sZT5
7wu3MRqrjbRx/kRt82Y4zTlqyaYLXjDbvjUJ27LoI8OsyPWvtYYIwODVv44hCkjzLuJlMVsFMtc3
GDtAFMHTumzb0WaPHB5NHr4B5eBD1xk+YPlbO/xQlfAuiQ7Xf4lkj4kQaqGNRgLM7s/FcH1jRjrk
F9iuUBpJ8rGWkkLMGs8TcNJDlEcwQ5O6sJwYL6+QWn7PyR58Vbu/WckfE/rnD4mJGwb5S0S4uguP
nEaA2UcvwTRJzKyGmcVKhKidG01uNyNWYo7hoaqLG6170DIb4Bsi8cy1XitgrFAdNDECCLSXsGmm
09SKETnICkF7PgzuZD0kYCM3Xqj5Nkx+G9xavZuZGEltt7WMP0JqXdjPCPlybVZYqI4KV27ek+gY
2V5fnCAjk7TfQciE8wjlvk4Hdq/fXv+Yq+FssXRhl2val201v9RzBv5n7k1kF7J2E6bPGaS8ZdP2
a5Ojn3ZauB3DMCqiFG9NL5ouVrctAMa3ut3EKuRVD4bykOibgUtAAauONIOU5wNhfKEqUJykV50c
NosgOmRVB4GxepvZyq7FEq/v5mqmMdMlg9/LRM1UcKRutNIx0PFmt6IOWEFtq7TmLsELYzLfcG1J
Qsrawub5KEelKthSxWbomIempZg5En6D1m4VJz+b0uk8PSTMhUT68/W1rVaCLUAhMRAO9llIq34+
92Hu2LVqwRwQieaujotzU5f5xmrC4QC6WbJrifGjYWXtDnabb4wBYoBFMD2mpJDJjq0FUwR1oCNM
/JovkiN62hgDsizIFCfO0WxB11/Sm0T6ylpxV/Tf5kfxjIHAXK1wZzU87CAs0KGUyR7s7KPo7nMI
woydB/RYBO1aRZnbFtf3+etXhU0U6IC5NiC3KjaBFVuPWB7AJk89rX5kdgUZmkPey8iEZXbmvy/u
Y6q3PAQvJS596jXt45j5dLqtzNf/32rmE7OwUvAeim02VmOBnCuyMTSsPZoq+vNP1+189Yh51+Ce
M/EsBA8E5yxZBBW/Zl5N8th395l6W8qk4b4e7s8mhNgVWcXkOLOJgX4P6UGrNmEOUMWvSdaL+HqH
Y+ZRBS8/ZnsAIhRBMA34CpVxBqAPxX1YOQ+q3Uoq56sWoDJtoto3ayQLfm1oPApYgLZAW3kNfzWN
/xxysQLURyEKiJclCsCfv3obFWM9/G4B0Ofa8I0gd+PgNsNI6vWvvubDSztC4qoPGSB7PQpwJN2E
CbSPKfhU0ZIyJetZ2y80wNCCQvUKnNRCXG8bJG4FQX2scm71/J+k173rC/ld/fpcSsRTDsUVTGSD
EgzYgs87RhRaqEOHFLw4Y67j/0j7st64dSbKXyRAErW+UlIvdntf4xchia+1L9Qu/fo5ysx3o2aI
Jm4G8JuBLhVZLBZrOef4oUegWGdB+NHu56CgKn290a/IzgwwNbfQtwId28NV5OOBR/GERa/p9zCI
UO0G5c7+8qcJ8MrwadjElXhpzRKvR29zhBvMeJVzici1N2vaTs9qH9IYcHBoxadNdeO6X4aVPnSk
32Xpgzq0B1SAnnud+KrWAOe3gvtisheL4CyaaMpfWbtQ3wLGF/dNfR62AA1CNG3l1+HSXzeJtifM
3M04lvMiK++KxIFJE6cSSVJYNLcEVQUwqdGGnTXtUn+b7TBzaLE4tu5Ved7mNJ01AyiHPTMPpVJg
8s4wBpsukz1eRaDIDNx+yR0KsISqBEGhg9ZHNR3alxD5rXuzGgzTv7xnou9FIcmykG9F7wjfpxgu
Q4hEO5ZnxlOHhpnqK8t05STVaVK6zzKRga2JLkoTJRhwgRo4JahIn+/HbMf2FDlrDKs0IAlsVX8k
/QkDub69zH7DXGSYCkBSjHs0mcp2Z/1x/uyslCkGwMVWaHpOOGYSW6VfEHVNILlpRvWgqO7OVtFa
bZo7pScvSzIiGkN/tf481JEkhybwDSYcg7Z+ATq3+LRoCTe4YBwON1z0Y4wdqgNd9/JuCrwcOt1+
VWYAuAX8hPPFzYdoYmQIkVAOAyM+Mu16AnRr+X5ZinAPt2L0czGYaFZUBVC6nvpa60H0Qn4AjNdH
ws6IAIl/WZjguj5TiTu/UxlrAPmHrME+NhOgLtid6wSXZQgeVqAjR3EYBEjIC8E2zhVqmyVZmha1
utKcdhmGa2gUuZpnd9q879wMNFBg9PHzCpxXU9pNt+j7QxJLG82rtugfhm6ZJV8kOpYEWKXEBKKZ
iabT8w8iSTgaaMfMvUb/Ql2HFs5tqCr3vTuicjRJfIAg6Qr1TdDTrc87HfbJSRtaNBmsT7taC8FL
WoDFAHjHQcwq9m1IrHSHiOmuixb7FrRKN6mj2OBfzCSnQ3ixYQN0+AQ4B3TMnX9FaDrxNITA2Zpq
a+wA1VEQ1YuswnhWXAD/dVnfgE9tysr4Gh11sPAkzVA01gD2crTttHmeSAaM3E6xje/OEBEfrClL
jyu+yK5UNpdxkC34Jdp2VvtcuYnm12G9gj6X3RxEi1W86FYHxu6u0p7VzlC+wqayD3lvqi9mGLJD
3s2Fn8bGcooTo0BFKAxjGgEe+r6PmknWNvbncxt7jwAVzxbEdxbPGJhNK2HXUOaeo2OYUrfvS/Nn
h3JKpjXgYyC7SdZSKrQCTIqT9eZauyS49U8Hyxh7G6+2fg5c54FEftm/lfZzPHzv3YcEuSgc8DaS
uCzR+cbNgzo5iMDAGsAdvTHXZxOMjTmI70Hhoa0kqtmd1RiS1gyRZzQQ9CMWsHDQ+d7mMQdseDKh
IT7vXSBaH5P6I3XeLXt32ZOIzi1ajwzwOq0ehc/djVVDekyW5Z7hjIE+5QBnzfy4NWhOvkWT4V2W
Jly7jTTODy+DPqRpA2ndApoqXQ9y+55NkpUTCwH5GlrD1+4gboP0OJsi201wLIvx5zhZ071jDy9V
2lWSor/YAMFSiTIlauUYKTh3ACkaqppxzVJU4YgO4B/tjD6n68Wl0YQKaaDbVwOm7GsZGdH6hOGD
AsMlOGygDcZgNvfEcYzODq0Cq5g635PkaaqvohQgQDRTXtTmoMnebILsCAZCMK0BJEmwuaC94VzN
vurrAj2NsJHuBaAqE/HUzA+ToMuonb6T3Isg1bp16v1laxGFH1u53BMo1QGpOzrQ02m7fWJPh3GW
TSWKzH99K2IxUb/7I6fcdGOn5+B7WIE06vbIxsPMirWLu7KWv/AbW1Gc7WdVhB5EhNueE4HoObIO
jplTtcj/4kBvxXBXY5Ri+rWJISYEQEI93U/Zu1tUXjh/xiARuLxBIpePzi7w47rw+QY/NbBWPdpy
7HDSMLHjPrqpS13zoQmfehXPI1nBQxfZgwVnD2JhAnRW3t9rTBlYQ9agB121nUbd+klfsHOBwh7a
8BW4Fopx00ff58ornAPJvtr6NrZrVLD2znCtGp+NwmhRP+XLobT8pJRh4YmMaft9nL1arCWZGSEe
AFNPqtIBqNP2A2l/dIkk8hDAgxHAsGDyY3214xbiHA9pnFaLTaxEo8doqtvnM6o6K4cG7bIHZs1+
rBHqFsqVodzUBJB8Xs5+muQqm15LB6wLk6daD1Mk8e7CqHT7WZyJ93pNUOrGArDiGgCbWPgA6bEm
9Yn7nBY7K/WH7FCB6jwq/PK/T+FhTQDzjCqpCbxD/rHCGBI/yMbl3gI2LeSPaWh4o6wYK3K9WyHr
rb1JGGRt7ZYYbcXlr33rOmp2e7vYkfh5NA9FeKfLmkREQcBWHOd5GZvNKJkhzjJTz7GoQW4nzEu6
smeYyHKRU1DBPYfsN6rc52r1swJzq+BpSTZg1vXYLI8xsHYN7Xsuw2QS+Axclb86utFniLzmuSiM
ZKdFYkBUkj5ZUYNBYgCmV3cR4KOJh5nAyx5KsF9n0rj9GlM9ypUJ0sDIubAK6AYxOrwBhq/TwvgA
1QjafiROURB+nInk9izFCHxpDhCpNyRQu94fqxtVZhiCDTsTwrmaZUzTsFkDqWgsKMuvUHTFslKQ
TQ1MEk7pwh3DeUISD+lOFJrOd6woUyM35nUN86dkOo7AdSsJ5jR9MwqM8jlJDS8ePtvyM7FO4XKw
SeOPhkWJunPAxpQcu2jXhLmv9QFm3Lwp7wEevkM0kYGEPr4b3f9+AaJi9PtzuaWBb+xLPcHvN+jT
cNHApTV7m/0YFSewPy9blwAQbuXy+y2Li8QaB9NSyxqhhOxHZfqt8pYgJex2NIuP6hw0ya4mJ1cL
9Oq+A0LiXHpMf3TN97yI97Xs+hG5383X6Kp6vlEgCA9HVcXXuFhmFJejG3PwzEyl7XAENxMNx/e+
mfameV8W/jj9RdUF4jHAaBG8yoC4cC4e/D2kndawNGT3k/sMECWAfVxNseTyE56v32L4eW5lCRW3
TSCmbN+TZvSj+lCy8m8O8UYI5xBNQ4kntHZhKZWPFtRAfRJYMuoDkW9ae9PWCRcbKJDcudL6acwB
J4iCsfUjD49L7o/oBrCBn59dV9Xb9HrZWEXrhtFuY635oXWd3x61U9FpHc04d3OgOAfTeVr+4gpe
p8f/J4LfmlofUfGpIaJhN3n0jVmBUkpOt1gLy8UMqYpEE59nAoPW0hFlxPWxHGbjTU1PjWyuTygC
1SNLRT4SM7/cvsSDrjWLDS2G6Qn96HN2QuX58l6IEpLA+vktg3NSswm6PzA7wr6a9+XDQHIfA+fm
P3ry0Q8POa5Fsy8kMsVq4Y0D/hu8HvmUIau73qjQTOaZzTGKvhIkjsj3y2qJbgqU3P4Vwd22oaY6
BXL+AJ4Pg1E5IAA3/bS8XdxAbyVvb5k23Ca5c5THRg9RroPamHYYkw80ql9WZ/0N7p2NTfqtDrdJ
WT+PraZCBktmmuTUsF9np6Cudk1kRbJ1ZS6J4nynZrMm1GqIGqufmnKVt1/1hEfi/rJCopc8cmWa
vjaqI0jmH2xLOoIMEuzC3ozoDn2jYK3UaNgP1zazvFBv8Iqrb22H7GczvInt6CFmktlfkdPbfgFn
IjU6gYHHgS8gznGY/7GGZ52gTH8FwKnK2SWqTOPVUXMLixk/UweuIwbrgSB+fikN7hJPo2YiR9iA
STKmefJiV0EeXk3GQif3jSB93OHdKLk/fnnTP+QCmABnHEAT6Co/l2sXytyElYWOEtq+9t+LgPwg
fvxZofmJJkdAdkafMa3euhvnWoa/JjgamELB7ASQGIBywY9XZ03HQsCI/3KRjuMX3X6YgsuGJNhF
jFetLMnga3aB4XGuXV3Y9cQSBe8Slnids7PUfUwoSozUTHwEeaks1SY4H1uBv/zp5t1l6aD3q6cQ
ZmOkNE9r9HIfl/6UEknBTbR2G8V+Zfw2cgYVkARG4SJJo4B23kbifKLtXwQXZ8pwz2S77s2yREjs
xRiJc0OPuG+jjOJC4LsAIoH059reA0tY/79RJLOUpSAZ7A+131Nb9R5h6XU3JkG1TvEOqWTdBJ7/
TBznKoEDBXpEFTaX658ZA/azrtFcCZhz5WAtZbPBMmmc+TVmjyikhDTd8pv0OzphqdEcpsw39Yes
/7ps64L3j4HaIbwe4lq8gPgyj23mLuu6KPOu0cCwH3YgJ93PV80R7N1H11NeEs+4i04Y0btVPtDQ
FNT79OTD4dA2iCSFrz/N8/xTuGVW1dAqexs8Y3bLkMW56oyBltXussJ/njUIQeOBiuz5WuHgY9+l
QMl5gr46yv9G7zMFFHL2o60cL8v504lADkFLIarrCBv5d2W6RJVaJ5CjaV8ZUPRB4c3e9DIF88FD
YY9ebEpeDmQ9WOdO+Vwit3xIVqZaGEIiufsAOdd7Gzylx2TfB88/Xbq8J48/izZIvNYDFl3dgd87
OdU0v6qeot0SkAAlrb2skvvnOT3/JM6Uc3WstLlYFzsMmvIwuFdt9w1cy1LCdEHIuZUE2pZzj4B+
pnosVzNeDIvgRROGQFTtwuhGI2m6S1yQr9VFU30asRU9xpoT763ezZ4v77kAbez8KzjjUmctGkeg
w4GkpkE6Jog9N+h+5Cq9n33gT/oJjs21cpBBvQqX2cDwhgPcU/NP9LrGbUihJmiDZjctWvFz/cGx
v02mzxqJJxRa9UbSero2jrcwU7UpbUjKxtp3EdUzi6povK7ArD2+DcaD0UlCYeF53UjkXL1jhMBo
IJAIcpRqDBbdRqP3XVj/RdUde4d6K2rdeOEjmDpXzZjicppzCFJtL7E8U2vpMAArUqVN/xUaj2ry
PLm3mBe5bDPivftXrMEZbhipaWSVq34aIMmAN6jcW25QuoE6SlJdQvf6W0G+20aLGoCCVJCkGIGZ
34zLvTa/X1ZGfAw3MrjLX1OU2u5Xhs52RY0B4TwqhN3SgoE9Qb/4y5BSZT4OMhQPmWZcGKwmtjrM
GjQb9MVX0HA7TR/hIkPclEkxzg0kdMvCrFcDSch1nD71IxAgZskzVmjtuDIAoeYgV21w1l43RRUu
LmQwk5YLULjRig3ojhgZ0Ms7JTS7jSDussjcsgu19SBPqLEYys+I3bgkWBrKZATGApdhaQBCIrau
oeGb7/hTwj53FztCwD4GZnk3JH5nPw3VLfpYssq3i/9u5eCoRGu5iQoSCkjcCqYxiQYnS5BAS0+2
dp+b78V/jz5RntuI4NYuAeZwOs4oBGXlfaffN8MLq7xlvtN7yZUuqAmeS+J80sSQwkFrDFJO79l3
w2tAWUGH18gbd9GJ3FI2egaNv18h/r1rr0hKv77Uj1xiKb/61rm4AtVIuEXETGim4FMrM2DVVpQ4
BNsaJT019s6V+p3lNHut9vl1CVDLq+lrane65JUpMNEzudxdw3pUAe0Bcp3wPlefUuY5jmfgck/n
w+XDIHJbZ6I4o0HPp2PXFtbZyb865d36Jx69qgb6fX+jsVctvYnCXqKd4KSfieSMKFcMA2j00A41
m1F7X9R9455KWTPF+iuX9o4zoGHO2mV2oJirfc7Dd6L4ofvI4sc8OYS65OQJNQIs45q8XAuVvBfu
xzYeR5TzDGTjB3QmJa0X5SfSS3ZL4IfRbP1bDueHs3HQSdZBTrTc6aYf1s+DLG5df4JfNhg8PMha
iDb54L3snLjSQ4yphDq6oNUvIssliwUAdBGYkshY8ykG4iBTZC8Y+QcjcGBl+tNiVhIYEqEIpJDX
1g90E/OdvVmsmSOUXr3UZ1U/WpiQu3xqRPu95qj/J4C76+NO06elLJByLR5U3FN6dmfnj3HnXxYj
2u6tGM6smpQNiFqgR9wel/LVZjQNJRYl8jRbEetSbqLaOGqjeMqgiVO9Ksk3twocBVWuOaO5DKBV
uCsWCHgdshLSWZw2TmaMWquigcVMTkZXe23BJNsik8ApkyFwraq1bQsUpgQ5wVrGBy3ckI0K6/83
q9V0NQplLlohlfglMZ7JDFD1UbIjQhnocFsHO1FZ41O5UbiULJvQhlhNd4riO9WJFF+X7UoUl6CZ
4l8Rq3lv1MibqM0MkD579XzbObR3fQNNxPUNUw59zfzSls0Yinwx8MWBZQCySgzvcOuGDk8wWBJU
3eJ5x6zW1ys8v2dfsU7wzwyTIJf1Exr1RhynXwdKOaBfQZzTnEbtkNivNvHn5lDL2vjFe/VbL+7y
HAcH0GgLBPXTh5XuGWoVhuQRKNQF3S/reObaisVdYw5zCwyQoepN6uexfknioxGh//spTSURl0QQ
T0DO+rEvCgbHr86HoXjGCyavvQH9yJZkMEm4aL81srlMQQQSqk5Do7dnxW9KXlHMZoP0W2ICQg/t
oiAGfChMpPEWp2JKJQXmC0ycUAN13sbx1R5z+5IIUehxNmI4S9O6NNXiCGJ09UFR3pniX7ZkYXiG
MQBs8cpEgcD+/KhWqZWW4dqJxxZQPyvxtZNmPkn0gxaP1+p4O5UlmjX1ktHSbSVlMkHfATJGJop7
gJFHaoAvmKYlSWynW+CKbrXrYo/0v68qFN1RezLRMMAjbZKIFDTAnYtcPcnGNcFT9AD/g0h9Xx6T
x+fyGLVUe3M95tdfyCTt41vtQfsgnuI3ClU+Ly+3yGoIwp4VD3r941a7Ay8AWUoctsm5q7Kcmulh
VND3frwsRnQC0Oi4xg/I0js8/GvcDWRpHZyAStvr4T/DfDfbslqEoIcZK/lbCI/2ClKbHghEENKD
m7GKfN25Ce1vhr13TU9D01T5mLr7VkYcLzoQW6n84Z4JOqNWqW15nXQVrf/7cC7UsnEQcLYB78nn
qhp9WOqlxoHoJsXqPcNO2z3BADsDu05mAai5V91CcgqF+/VbJp+oQpNUmzmrTFZ9L+wjc771/e6y
SYgP+kYGt3BsHACouECGZh3jVqNjY6LB8j7v7hdk69vQr5RA1YPLUkWBAEG2BTCsGPnCpMD5aZvI
oqEOCKFhBxY5ilGBdABYqsJA09c5e3PUdb9u6+RG6UIksOdC21/+ANGls7IVrfhqeDzxsyV5rjik
z/EBBkKpnAQMhy50c6rkr3opCayEh3utFqPag4qPuu7yxrWoBekH1+2RjWkSf0nLoB7BD8Cy1qtB
jyK5f4QmsxHGXQxLVebhxFD3V+v72fC78SVzJCYjXDt35f/GwMCK7niujxLFdl7mIyyGlYAoUqjt
fMfDGk3umFyOTYlCQlP5Lc3lkrXMYh0aTaHQnBhPsfNtad4jd3koSvVaLR3EChhNM2Rd/OLrYCOV
OxVN6TAjX6DjcqfGXvRYDt6afrl1g+U28ZJj9Ozugao2+qMfB+FtdZS99IT+bPMB+vki5xFT9EjD
BxToTV/D1kGWBRd0FMCjbURwh9BW1EKZUqzstNN25lP8HMf+4BtXbF9fYwh5iT37you+qe8Nxajo
XxkRwDEw2ofonM+MF0WdEiuGcCP9IotCl5ESk7rliykbIxOb629J3EqijDzF7XoiehWzii21XI8k
D8OAPoNvf+FUAGSCIqeJsInPMIBSOiKdNSHzgxZJu7ttmDc4z5igGcJGcipEx/zX/AzaibQVH/Tc
PKzMmRNSrPYJZJisHgPWIxugv15WSNDeYwAKBmM6/08M502SWEkrvYEY5RDeVN8VwJU8Gk2QnUbf
vEfffyFrQ15/kM8CAXgO4+pIoKwJ7HO9KtUsAS89461uf0/J14TJCxbetZYkUSOyCUwhY6QLo6UA
xeWOd9/2Y9TE2KlIOfXRUdVv8/Farx56S9KdJIyGtpI461PRvtbH3WoTWr1fGvc67dDNS0oCSL+6
97UBg3EV2+sYkpva9rM23y9voXBBoSF6G5H5gqc8X9C+cZalc9cFBaq7qxh+xIIOvjr6uixHaJAb
OVz87ChKjk4aFSvqXKfmtZHulFYSDQnAFWCNGxncxVNo84L+OcTo6oP1oB3B7ak/tP8gm9MdrKfO
9pWXMKKLl4AYXJadFN1CG9GEu4WyyapJnGAZp+FtdlGymQ4pIPIj8jWj6q3Ptyr5i6gBY2Roewa5
DxoaOBO1nVkftRALWqCCbsyepX3FoLzRE+/yxgmPAso2Dlrx0ddmcnKKOen11ISBZssBrS918qyM
QVvfmbK8uNAS1yQM9EEIzXv8vI/aKkp1nIRcOVrNl+MOP90cmLINk5xumSTuzDV5mMxhA0mj/gDs
U6N4Iyv3apQFl5dOeIMaG5W4GxSZHsw4hBpUYs7NMlSUWI03lOlL3RqPTdafErUGdvizXr+WSXyP
aWeqJEswOt8M5B/mugkWK/Fslh6NQYahJ1uENcDYRJ19bjLLYPg2IMu3blAbN2qMp+vj5SVYj/Uf
/trC3ChCTgv3Hmc9EXNHXRvQDelMH3n/NQzekh5VdjXX3vh5WZSwKIba3L+yuG2NwbsC4DLIAiLZ
O57pd5j6aD3Hjzof4ZiPkZgw9aofMrwOUSQGOFZQvyCANx2+mGrMqTY6AJz1sumu0u4AOEQvKybc
qY0AbqcyotRzxiCAWbmfktPc+Tkju+FvsvpbRbiYwdarobB6yDGTj6RYqImERvbjsi5Cb7LRZdV1
Y3VAs8FAwCpj7guaZu9THXmZFgPu5dGRNcYI1w0j8waYtBwD/WXnssZoQJ5hhqymBmj0+9RSFdRk
skYHoYVvpHAXGwizRhST4PljHFkrDbqQot+3V++dcGc4z5eXT3jNbIRxN5wa5SPR1nbqRL0JMV7U
YsJp52rPceS1zYEl3y6Lk6wgn6op8QTQzflXcPDeV/sJWS7yHMl4PMT3NsLitT8cKHR8KtmoZ7LE
ZL23i2t7N7yrAQgBU/Dz0fm+pO29ubeeev/7TGXkXcKg5LdgPrWs1RUoNisIbhVnv2ggPLC6m7Cz
j5eXUeghNmI4J2gmqCyGwA714p5hGLCk+ttlAcIkDUhr/reCNuf6GCFFZgAXyVv0L6NXKWsOo/tq
GI86e4vRGQtuT0fG4C7bNt7xTfGgWkYGoWaN2wyZXkTjfpbEFI8fn9ifINzcxeVjb+EF4n6bEhCr
92+VWj4PgAJhaQWKifHl8kIIDXazDpyrVHo1MusInzSkI9IOT3WNub/HRkYkJdpQTISjzxl9uuhO
445hUXfFUHUWcn26nwDBsFgWSdQlfFltRPxx9MwkciokUrzoNgsmihaLcJe8LHsAg31izFDKbCgV
yBmpVUXgX1hbnNNT/1Uew6vhGpOqQNdavlQKBDVl99+3aqsgZ7JulFlNkThYw+FtUv3JftDsd0DD
/v9J4SKwMIU5EAat5vyfCXhSUUa76aNzvy6LETkS1PPNdTQT8By8B7PGqk3RGYRgHBlKPDhMY7eA
0umykNWq+FhqI4T3Vo5eq7HeQAjD4G0RPbnMd9MHp6Ftet1WqV8PMvYF0d22lcjZhKpHLtBnINFi
YF/weh1nXKdzeRo/s1JWhpesIe/DHLcf9HmEMKV6znp/Gl6I5DoT9QJbQBxEQy6KsJiI4Kyh6xSj
mXtkdc2mfbYBn3CYZn1ns+UdOOQZzUZn3E9tM/sJsEqvHCt/HyuGBH4auMlPoEOdzGLckWnpJC28
oqho5eQCN9fKPcZXHl29N2J1HWNzBgXZygSYTiFSzd9Ti3Z2cNmKRMu8lcWduwY98EoB2mevZiNF
j5m3ND8NWV+ryA9vhXALjZAocuZ1WK6c0UoVaX6VD7eFAkaEv2rbQT0JGSjkg1b4ovMoD2GfE7fR
hKtP801wLsTl98sLJtycjYBV103IqqZO5NoFBEQa+scxPEb6hIbDa2UEWikj5hbdLIAYs8EmBbRa
wgPW9o4xq8lkrE0WH/X4k40Sryva/e3vc8qwuDfsKCR4kSJ9G5HWj+3nbpJNfoqWbCtl/f9myUoU
jsMCQ/xelR4Hcx+qAHYYvNzBC/fp8uYI9QEgF0YHcRuj8HYuKR+LynHWqbfZSD3W7kgf7nRb4jeE
m/JbyK/oa6uOGQ56q0JIiLFvx97Hw9+kNW1MCRAdpoyqNqdGCWbKakpxTRF2WMC2W9Jyekz/psNt
I8XhklSlbaJioEMPPdoV2tcEcLbLuyFgCMADcqX0BfYqkBtMTo++N+FfZkiwUBssjSNyC1Z/l0x7
oGY64bFu3nBCs25fR+AfxHnFK/PyF4gcz+YD/qAoUJS0wQDQmk6NvcahofVSte/TcLwsRmx2/+rJ
g5hFagJC3hZ6alpMHdwN+ZMrC12Eh8hdCWVWVHIQ2p2bdjiTFuBlSNCU+qvZPJnJUS2PVRukstyl
6JYHj8y/gnifoFdzlMZIhyGLqI834/gyKweje2+KgyGrderr9cIHMVthnGswKrdvXAZhXU+Xnf3k
0gSUZdSK6f2Jvr0tHg1OQWDRA5HVeYSneKMm91Afq7TMZxuSU9RxFyBU1YnkGhf2hm+V48w/LcbU
BZMejvFdX/jto+Ipt4rH9tGNHTCfHWsvoFMQPY1++WKcIl/2nhU+yTYfwJt/6TSg1FNgM86H9hTd
Vq9AcOxo+vQPQCXutYer3m9ocyNjEpcYEH8aKn0y2tmBVL2IaZuh5nty+hPrfCP7yC1JO5hIGHjD
wRiIcgWSq1xosUSukferM56yapfoutfb5rFfmkOrucDBmmjX1JLmH6Fbcwi6HlF6wiw7jwFBujBJ
whyhaZV4IVEpasqEJMDRvAvZ0XRoEv6DWJmm7DbTT3bmdzLCN+EDf/sFq3FvriDFaQYtGfAFUXWr
T/4S+ea4q/ObOLppYF/pY4gH72UfJ5aJvNlaAAPRFP++R7Ni1yWgGfQKTAqOBirN90l9rzTXsdUC
KxowQGhTANyNROy6gbyH+AU9jx65FV+L8xC545RFaUGsWxLls86WFqUUcGr1k1Icy3adOUCb9p5h
Ityz05TgQaKPeKQ6i4ovQ3fI0I9/008JTGRkd1FywUgud7AZUm6lu6zj52pFy+6dOV+1FIdb5KA2
QvgwY0L5yBhdTGk7be81horSt2xtRYcH5LXgt8AcPYaZuAddFY1gVgqhR5yAbo4WX8pdcj1d17vy
GoFtcrKDEW5iCazb+ErGiygsdaIlFfiYwG3FXCS3iBoeyQ5ro8KrYlBVUzinU3bDxqfsmPnpHvXp
y4Ykuj/XAi5YrDCR7vJJGjMDBGPUJQWe/gA+iH72wOLL3M+yvpeOYIrCgY0oPlmjGbMzJgk0m6Lc
B4vgKZliX59GSd1KJobbvT5dqqzRISZsHlvyljcEnkcGsSiKoLa6rBf4xtPo5TJ3RRgXnqEETnxl
OXcI2tNRYolCW/+9OXxDYz4v9qCoUAWvXWozQm3ZAIFMD85jhqpWqKUGCWb2MBbIXUOG4dJY1iYj
NDOAQoPGZb0e+JA3c9SK1Q34RZSoeU1t977RlFtiTdfAPdm3ene4bNXChfstjr/hsyJJzSWEVQ9m
v5+06WHB9XdZhNDMVjytlT0ZOJucmVlaaA5RARFt/ZMAqCSLgzH6dlmGqIHKXnnIQRGGYQLgN5+b
WWHlzaAyQJ+O3rJzT4YXXUX/NIf4LXqofyDxSB6dmuqfADhca/alV5XH7O3yNwj0PPuE1VluLL23
2shkSl2AtXQODTqHqnqP8c/U9o2yzJPgsjRRgtXRTDQz4dkAGgG+vq2SPCSDAY2NIqWpgsvLPIVo
3uptNOh49ZJRp48PWn5Pmm4HykGJOxS4/jPx3LlWBz3NrKzBrho7BaUpAAYPvothGqLeqYokEhbF
DmfS1kt+s7YtppqzLIE0Qh47pBuWLgB6PLXj157gYkcC7hR2f+FUzoRyR96cwTrR6VjhuL6roxFB
vux5KXq+nIlYbWqjV0ScqlBy6KUoD6G5a52AxJFvqDdm+J4pQVIqtPkkhbJL4yBO3uK0X0cVkNXx
bHRtJ9ej9VONvs3s2RlCmYGtz3cucALYgAnORtCroIeCO1IYyC8YALwLNFa/FoDCGr6by26snX3R
PBuLD+PD0I50Rl9wisBiC95kbS2ugzXifEVIAhar2MGiz1fqP8a3lbrywHzTy55Nr7/WjiwYVfTk
Sw6TwOviGQ8qQrATobbLZ/3iVOlKRcfZnXZzoH8PP/RgAaRGUe2if8pba1fcubDsY/ogC6GE6pqY
ewCfFJL9fASlzkbINAztgzqPpuTVqm7SbndZOaFueNpgJAkpTZtHkMoVlUzEBhxbq5O9Pf3U890c
td5U7icZgb3gkvyFzPU/UdyJYTGy+1YFUbHm5womUQ5uuZ9lkO+CO+tMyrqmm0MD5KbOZS2kONl+
0u9aMFddXjHhpmxWbFVzIwAk1JVeJxCQ6iDJeUmGXZxIxp1E0Ss6+9GZhKEXDFzz86dx3ICNZcDM
o52oAYZ4wQodFNmPLPQT7UQwm5zt8gS0zaqs7CPypWeSuXtKITlQjsk6bckeepTFC7Sy/EByEGQw
Se2D8UGa3hKKBEIAGjvRtYPkKudKNDcNczKgUIIsTQ4qCGC29IB772g39zQtekBGIHLz//MuYvrq
t1BeT9VJ52ydZiiX+8q6V7Uva/p5WYTgEjwTwT1BmjBaCJsgInIwTkYbm1rH6OTQWUZB/atvknPG
W0l8sa4dOnPUVEgi9fhs9uwqDWeaYqKwxQx71hG/I19N/m5pT3hRMutUTHGgOei7caiaAWTCjI/J
YO3mAsxo1oseqqB7/pkAaQVNlHQwy/tpNO9SACVdXiCBQzj7bC72U5Mh1swWnz0gn6FXu1F7ddEv
WUr8t3AfgGKLnkKQIKKr8PzARkYc1u2MaZzZWozXxHWLjwhmCHBmg8R4iprw7F1pAbBHBWCpbAzz
T38EDi4MkCH4BAvVH7ixY84K4BIl6NjKnyr1uswl2v3pjv4vx9cqwsTsPaddMdRJE6b4/RaFWpdF
XqpmO1d9v7xVgu5CiEHjLvLsqNNB1vkirg0fJnjAAYGWPDZA+M92KtlPIGuOIszl3JmLzwZqu6fO
Y8+mQTvP06lZ7xaZaxSpa4GPYoWVRUTPd6J2ca2lsw51WfVPlVmnblb2c6/LOqX/vBZXZhILHGXA
+9UAAnCubpeXGss7hiTcTM1ndT/46mtxFZ7sGxPEe9S+KT5Lr7jOr2RQToKgD5Jt0G1YgGRzUTk+
l7yoaq/UKhwwCgtAOo6LrrmfK33IqJp3aOPv2AKG0oq0YLTMAbSwFFpDfC1JqnsNWak7tG21CcAr
3NbyyRjqwdg2A5rjrb4oqaLnoHXrWBY/h3bfPo9LhW0jauYc9DCVXcWrTZy7JaiCNm/gnyGVafOO
nfVFbhlpgyK7EeFB/H84+67luHWm2ydiFXO4BdNESaMs37As22LOmU//L+jU+TyDYQ3Ke6faV+5p
Amg0ulevVRm9m1kZdJwE0yS1nB/mJkN2nmGeHykWD8n4/XS8Mo+nD5VixHgVW0eTggwQ8wbnPtnK
P4KfCqkOAsrTlq1uMUj2PqA6vRkhD0x2+b16F/35d9AJ3P9r//veO0sUBGmyIMEH+2X2Fer7IPaH
4E3L/dsnc/VAnFlhdirkDYdEo4PEZvuYpo7UgNVOerltY+00gL0HqhQquK+RgF/uyb7FfGGlDHT+
p3qQe+0YWYqvBwtu55KYQsC5m9dCJmURMTFva0L+gcny21oRQqmHS5h8AoWwTOTo522HVi2g1IwE
i0rtXQXNoITEQkRvf0P3LDUAURpnvnv1k51ZYLLEuQa4pEphYSpPA1Rzxicx2VtpSyzl6bYv19cb
QN8WZTJEsVPCf5jFCYYGBCIjtvlyh0kAsd4EkVuMRDPtiAsyp5+ePVNnxq4G4JDUNAWdBGtqJ5eP
4+zntWumrhRudNWbFKds7/PYKYONqaScdGGFqvLCU1akORByExsUxuu79iRORHix7Nkd/d/ZUXOO
XUQix/DfpA0Jt5BFwSxLZc+ksCHJDSFOrsbw2sE7/xRsjUPFgFVNv7tYHxo0M61NyFMYXwug5yaY
g1BFVhBIdPCvz5x+2oKpC/cstNgSyxNMuy03t3fSSuuJfmBc7yhVYTOxVaOpSFO1AIDUDiuv7R7E
5V1ONmZ7P2P6rvtjKttM/VEJI0BZkB0Xf7Yap+a8diwRrJHHANyOtwD95GcRM6j1MOkV+JuDWhDz
02SQOdFy1YJBsb8ySDkxYnJpQVyqKpV1io5VMFGfH8WYy41M1509IlD+wBWO8IX5AOY8NrUg1hDu
xMCHBkTAPp8fJWsjpMewc0vdCS1M27bAuOEfTudwLRCcGWbPZmoMYTcMMIw5NUvwJeUz6e6k+aWt
dtK/w/cRnv86yR7FZEYoqqiTVVh67fyzWuSdEMXO7Q3J84g9YnWR6TOd44pAZK0v91mxxyMk0D/F
bgOMM8fa2oE+94k5bT0Qe20qUp8AuzJ+tN0uGT9uO7R2K2BcX6TsPwbw58zeqCoNsiYdpq/NQAVa
pYn/xIMskLGEYmU0hYsLikYe09/aR6QVOvRWAXg3Wa7uSYiU2KIYvDx96jpoR9mC+FJKZLZ2I48A
deUTSlQr65twBDQ3jH+grJdKQYetzkLNV1b156rTFy8zQDF/+0vSP4k5ZRJYrdA8osL2IM65PMih
GODNCxYtOy5iIs3xXVg+YI7pTpCqXaXcRaLimRrS49tWVyRRMAL31+xV823qkbFoiB/xZG0w3g4B
TMMJ41dlljeCoO/a6rkJo/0QtQ7SCtCHqbiioDeYLNAPNl7UJNqovWqr0q/bP0xZWWX8MGwrMEsh
oWGxfE2YDKVRYPOaJWYdhT5Md5FWirKdWXHyiif98mFambWNlX7cJOqcOk3fIfut5C61w24JSL2k
0VvRVOJDEchJ4Ihjp2WboE17KNmMU7crJmWKCRBXimPIUfW7T4ZwdGQhn35nUNH5EwVQhGnVaZ7I
GOvypzE02rYY53Q/h2Y/obcC4aXeaiRsCjH9CNoao+tN1HqAGLf5QSh665iKQ8nBcKyMamHNwAxA
CVwwC822mCo1SCy1BEwL9fHRRft5AzapxK72wSaUieVrFSl8IFjebi/JdXXj0iwTvLKkk9Soglmp
3eHJJii/5/KYBTyk0QoMB1kf1K2+B71BG8Q8AFD1GLo6UgFhGJpCtKMoGo5Yy/Er7oV2I6o9qNn0
tJo+zULt74ppRHNSHNLKhYTeskONuTtlaYl+SQdS9ZcmVtOHOhP6z8oSFs5SrH0ScIBqmF+jmjDs
Jg17UYVkJOA0eZrOnjIO2peioMQ4m2ZA5lIdOPnECncPOFLwZdBaxBP0SkkuziuERQPwDvnUv6Ji
7wLAETnidtmVXjkQ8bnd3F70lfziwiCz6CiRoBn3jSdpT+CkJwYP/rT2Cc89Yi6pTg07U8BJtsEb
iOJcKVQkiEU7+ff6KL4cHkeUYR//w95UQj3UfUw72qZeu32f3hWg/uyHhpOzrHwv9HIQxmlDBxcG
vTDPMr4iH+pkTEe0kczRiQVEpcm+vSIrVy4KAOBgxxC/Cj1jJuMbIwi8Dw0ckWe7gVZV4Q69DNWD
gTSSwrG1sjhA7Wg6sC5UNpUFGgyiWmXDN+KlJEPxo5nuu9JNeMrMayf+wgz9qGcfbRjHekpmYHdm
33oKMwIx+0djn90HD6CR+MKll8ZE9kC17NScVutadQqmUXvDglEJWibYqCDeDNIUmB7pSXtSd6or
uMmnevrU7kCVPdjpFu2WfjPnBLQkUD7ZJP7Iu4NXtszFT2COWKpZsWzOFFZUfOjmMeG1XVeaL1D9
PPOROWIJ6tJabMGA9ovi7gKARgfKli8TMXL7T53X7Fm5ui/sMcsZxRkw3hF2aLTtj6VOCic4LL4K
yOquINIJ9c039EHsV+WZxxGy9uC7MM0cDsqTkKkyXG3eky2oxkxneFMBtSMS3Uh295h6/x4gLyzS
I3S2d6N5WIaMopfMqSCi4IZTwTmEvP3BhJRETPQupz4VcrrVh2RTVhwf1o/530NAF/TMh7qKsnqZ
4UNdhJ6lgMRzetPRrvp3kgJsRLAro+QO3AqSu0s72iBV0ZDDTg6YnDaR0PzZKXdWEnG+2ErWfmGH
2YDQxG5nQNhzEJA8zMOxHd+E/uN2FF4/VGe+MDst1QO5nQbYWMLHJMBgXO4WRkLCcdMtR7k5xcVW
tH7O/+G6vHCN2W46RECE2KTBQrV7DSRXSN3r4Kjwlor3CdlNF5VzZ/VwLzCftOq+CTFFmTq3vyHP
BrPt5nIJcrmDjSZ8XMxNOdqY5OI9cFZPD7oOYOBACQj8qJd7rjflOFRbfLDawgye5lggikbvEnV6
Q3yZwY4WvzbZUxsUJMCEUp89g8Xltpsr/WBse/pitTCiBipZZtuXbY2RsRLbvq89xTgNuQdonTfV
dpBbRMTogzgdMp4szNorQbNk+njFLgUNG7OCnRbpzRwjsWqcycH0yOeSk7Qmlg0BtnvNro7i4ySQ
iucsdYZ5x16YZRY1EZQEXwFYa93HNPpm8kJCmv1k9+/1U703/pmiW7uwxryaDT1d5kYy8HzNNyDh
ABOo2TrN4N5eQfqbb/jEwgYbKzdBDg0rWvNeVI66HM2hIqCYaycvyN9vG1tNSc4Wjm3VSUI9LbUM
ay0J/ckJsWTJvXGHFCghuY/3lvweOpUTPT4pu8bOEmcELQqvy7tWGDj/sjqTlZRTX3VBhO2zQHyH
pMdl09rRk+X+kbetF5DGr2rS7/cTJ66uxQQ6XUppJ6jIELNrl0pKS1NEKpg1TtNAINtAd+3x9hde
e0XBt79GmD06LpKZNjN867zB0Tb9HRBpP3PQbgVk8MdNz8vwVi+Lc4PMNu0byZJbCQZlX8q8wJ+e
w1P5Pi2ghSTAd/2H688CRl1C6q7Suu1lyBvx8LRqmu/FBZLnQwe6U94zZ3WZFLwIVHRDsVKMQ+XY
JGM8IaRROGZEx0nQNefJbq6FbuuvEXbibjIjI1kWGOmq5wDYwJjbgeG4wTbfR7zh5iTHDSTU0PmT
Dnq/C3irQXfsVfBQMSCG5vs3YuJyNfLZwL00AuLcSQdxcvrhYzA8Jd3O4ytnW696o6IOi24AcPvf
z6yzNK5XEiOcA5yd3p5+dQgROTE8hHwiP0F+z65Ok91y3k+rCbd1ZpM5SmYhd4MeYq9NnvqV7kfX
dBa/PGR39bazQ0/b8ppmdGddf86/TjI7L9O6Rgf6HV0qP3zMX+JDup3cyhY5MWI15P/16xuBffYt
tSqO9LGBmcEzPODGWk+DO8PH7SXjWWFOalJEs6TU9Ov9WpzwFBygziA4yva2Fc4n+75wznwxQzno
shFWkkPgl3b01jqDCzUxzl28muec7QU2z+kltQuTCXbUk4Srv9s3Lqpg75k/nm47xNno35OEZw5B
MisHsTUM6eJmCZyw2Qbyy20TayGbctdiYE1BQQ1ZxuWx7ctuELsFOH4p+6iEHWq9Tjm4s/4YGJ5p
+an8ZYheaXC67CsvMVhVwFJNzy9kky+talEf6AArIu2GiLEcdxhR2dQoOpe8c0t3FnOMaE4oilA2
AJqLvSOkrM9aOU8Bk9V7t1RqEphglwFjw4RhEskFwBrDiAJmMMbcCZf08/bXXYnsF9aZ5GJIU1Ew
gbjGSOBECvNO4tV1Vr8j6CDAPADEis4G9swY2g6ABbiH9DoVvqbpUYiOES+1X9mIMPDXDONHFyld
3Fgwo4SHMDkM0UYLvP/wqc5MMI+HRRbMOkxzYLUhBTa2GJ8Mn29b4DlBF+vsNAkNdNQU+q3QbiGl
9RUN4IKveAC0lXcBaCZQe0X1FS1xtlQOZvRUAH0/UMahSqoYVd4IQ+4KKYo7FPlhD+p+0FWrypep
fwl48xsrIfDCOt0vZz6mgjIkgogNlw+J31rGkzjUe0rPHio6ZivADDfl2Iitf/vTrtz9F2aZbDbO
khB1VTi9KI9tcMi04yR9KM0Phcd4dL2GKAkbIJNVVUsGrImJVnk7QoBDNBIA6cSIpH19l+sCycSI
E5+uvyMFUkC0AiK1KAdfVXC6vu6KWU8BnGqJ2h+r6WmsZ3tUtiJ0i6G4+e9TexRDDVsijrGI8cfL
hZsqzDpVlZHaABAK0ksaPQrtx+1FWvt2ZyZYmIHW64UVlDBRYSisUd+VXnfa2bltZCVR+gaDKzIU
UxQDww+XjgSS1aH4ZULPU8LkqFnZ+ZdFqn2rYOSaGD+Eo/6UOjwAzHWcvTTKbPsZ4oXjOMFobYyu
nrTOyMvRV16rMGGCdwcVdCDb2GZkDandKAY+xK5dcJN5aIV5CUQerEO2bXVS2sVGgcaRX9knMORC
kNc68CburmP95S9ggnCuCnohxvgFxkAqYavJ7qCA7354vb2CK2YMSlgGN5HLX83c4Xjlg9XHcLB/
0ay9MnmG+NxLnLfbCi4ZJJjYIRZmb1WwLDEJtdjKVp1nOWoNJH9MX6WBhG4i2SjYk3gX+4GTgc7M
To6DCxqSJy66+zsOXyYGl/aZA1dni9xadF6i3y0e5lo89UO6mz2ZZC/m8bfh//x9+7OuPMYvDLKZ
di8uTZ6YMBj80CCQINrp67CXiOVqxx7c6V8JGQnH5HVYpiwxmKaGRALtajF3aiLOQqNN2DGNIzwl
D/Xd8IS5Rf2ggwieLL71Q7LBZgilb437rljbRZiDh0gI0Gjo4TFhQBNmXUqDELsoC0CkUQePmdjf
jYvQbiUxEDa3PV1z9Nwa/TXn156hJYugCKldxHVK1OrnVGTPcvhhLvJm7r5uG1uJoxAAwzwZLgjI
VV591aSKgrrGQlplCKbQnxOmXfTq6baRlYiGKTlEGrCYQ36T7X5iZrcrDSr3MIEwVyPI0Y0TUkCT
sytX7rlvaUhTARjnOvufIyuXajrCYwReurxHoPdOYjDwOKXkYT4VzVAedxWQdFgM5uQhjqKrC6A8
Bv1Z3AOoR3IrCiFDplRmuxBRDWaQR4jBA+bZsHpGhMo/iUAXaRvm0DvWGI0kkxM9tLsmLSoioEnU
2uoooEMZL+24HUdBfc2DFjl2LA7VJqmUdHEgZptuBjyjIbKpFmrtDkgZDm0z9gdgTZq7WprDfl8Z
sfqgLzri6TIvntzN0V6Xc/GHPJfmforNdtunhhaDwydHxqEuqgQEIDqpYO8OLf0rF8vJW1Rz/oyF
WTuVbZA/RYCjvVWp2e9VK508DTZOlQkkeVUUcuTkkzXs1EzX34c6Aml7Oke4KrW4WJx2qIVjGWPm
dhGzNrTnRhx+UjEoiHSCWGzb6wvykWY08oexaLplD6jkGDxYGAa8B/2FOdgjNGc6MhVRuTW0aH6t
+ibyjHiAiFQpgYgSTXvdj2IFIruBCaVMJ+xnkIIsciTcZ3Ihvqf1EpzKro0BgjK0epsPQuKoeSMB
I5UUPUH7LCr2RZWWOyyjErqKlc5/5Fouc8gvpPkzmMArlPuhNekVbRt/tZjGkD3BaAoUrQ2jT9Ee
CPv3MEnqT9lYqq8hMpNPiBwrbhP2KiSpi0w5qFGLJmCnBwInKF6XItCZE6niiAHkNTDkl6EiRgIW
CXVJaWgWWwXHqCx0/pKIfgxRv2DI/yQCryy6wvgDm7jqgK/DVOCVzPeQ13UUUvSg8IR6enF4L21j
IflRfX4O74Z9bOtPGgg8a6d/yD8j10RugcEq3ojgWkhBfwZYQgz+gt+D8VwLQkMtcpx1JfV0zHX0
E7eYvhL1Icz31wQThzG2MpVmBxNW4Gk9kY+z/Ym2l0HkB6twlFO9jQ/QAdnyqlg815j3R1VkRtlR
nbFQQWEpm8lYbP89Hp97xqQr3Sz16vwdKHG82vhukjm1nrX8APckLksJ1GSIxUxC0mHCsiy6GQlR
KQs/jMEwPoooRM+jNgs0qS0IKXl5YIUIQrk+LKSLglh2ulTOfzehkmD/xu2+isehdv7ddYhW4d0F
/Q6gcZgsIguDaQwpen/sXwTkaXrEwRKt7ZpzA3R1z25vs+nSUv6mLh/l11SGHBBQ5Npc7QqZY2lt
n5xbYo9AbOaJIcCVBoglIMgrk1cFX0sODNSaUFDDQQfY5tKX2IpxPVF8NQK1IxuvFrRiIo2zIqtG
AFLEOxG2gNm9NKIaWVyNJhCKgnkaWi/rHU3hmFhbE+h5/c8E89iwMPuoBwkQf+30I9V0J+kxRFyM
QEPyVJJ4zjDbSyz7shoFONPOG6nZtXhp85DUK+khJfVHOgrsNqYUmO8VD7M8IO5T+GLhQUvFy8EV
HkGSUA3+XRIMpJxnppjvNpVins4CmppBFW/GcFtkaA50Ticeo+jfk94LU8yHmyQjHNIAHehyCpxO
jx0odWXlqypCA1XQ7dtBYO3ahBoRxPEgcI/5a8ZYHZZD31r4hGNlx21MqghZ1cZqFKJN2zHhbYrV
7XdmjgkJrZSqcyHA3JwDxjU4s/gVDGTIXm97tdL9heQE2kgADqDuorGTjoOlNdFYAffeu71rbKyn
PwAH/cLl3ABEEBPFFzfj3tpU76Pl8Do8axsfOT6qtrIqXyM1IaLQa5kG2xE0i4HoNgEAlBYeATvH
CvvsnItQ1OMZuUcCSnkzetDVR50n/7e2WmeesLWRfGmWOp3hiVZpuj8qaQPkh3RcoPQBvFCQPN1e
NZ455ozFs1pnbQZzivIrM36BhseuQLQRJW+37azVCDDw8b8VYhs9SZ2bkvCtuffTehZRaiTLATUz
pBngQANSYSDmnenFnxyz1xQt2JRI0JAwAvaK+ffL8N4ghDRBD6bEAblGrtmW9tjLT9KMKm7sRKXX
zXzI2tr5pkh7DImr4Khi6USsCIqsYanim5YF5RlS9mXfP/VjlbtSczcAPSRYHFD5WlS2ZNBGQN7G
MoC9vXQTT4ZRMUbwYAqj2ruC8qClfQCe1ELcVmb9jgFlHkhq1eI3JSQ0ByxkW5cW9b5T2zrFVVPO
mQGglxQvm3SMpR9yGgiRXat1kPn51OecpsBK2oFhF0U3TBR2If3JpHZY4iLVRzSsi0jblv3RCGr/
9p5ZOeX/T1pGx0QNoFCMZwLanqbao4snpmnuagtUevSmhcxtbPz5D5ZQ+sAgv0UJqhhflsrS0dRC
ZE5KlFkBz0fNU67d20a+q8RMjYAWBildMxgd8GhiV2oKo5yKfeApPLvqEUR5W8Up9rOXOei8Q68n
ciYbT0V7LJ3Cd37ubNPlDSFQV279COYSig1MfalUtGX2MYGCGt2ntQ+c9hhvy611xCT87/TPQSbp
feWYj7c/wNqOOfefrvdZSiwtZtSkDfzX9JlMYItReELt35/wlnc0yp6ZUOrGHEwqkodnE3RL1R8/
Ek//+KXtzHtgoIh+6g7xj/xUPnd3y6cek1C1JTf4edvPlRN5sc5MDDCWMIJ3+BEgpKqTh0T0JGWT
54cSbL+3La01Ji5MMS+4MBMLdFFhyiDZB+pM+kSqz/zlMLwKX+ZGfexS1+BEuNVVhG4fiNpB0SR9
3y9nnzgtpmI2ZzoGKYHVrLfsKvp126sVBpnved//mWBXMY7FQkCxCFwFjnQP4Zjc7xyIqd4/Jwb5
JZLoS39+a4hg2Y2b+7UzVkgCSI9LS7/r9wmvurJyNSOVApYJY/iAE7CDyOmYGJVSKYBGSDt53BWq
O5tfpcYrIsrXR5NiTDHdQivb+JuJQlqW93NMM/oMn9erQLu4KQarWYhRaHroGFZkHmMxj+5CK+pL
pynz+m4cs+wpXpR4l+VyXvoBOBgTUte96sp6kD3RDvRBTiYo8snqVG+mcDLqQ1lVli+BvbEl7Ti2
AUlKEOq4ehzPMiqYsfYEtooE+MRW1rdJ29b42JkkFM7thV51GNPV0GBEW9lkA2Iwp2HQoAWP4o0m
uvNYBLbatsJ27KjBugO/mTyqvjb3o98MNY8z+vp+wZcGIwjUCwG4A17xMljkaK/FaQWIGriUa68z
0vDdnAGgL4Km8G57umqKzoZikgPj7OwlPVmJlBQJsGpZP8zEkIp4G1W6SUCGwmuQrJkChSVVf7AU
GUWxS69QJxbKMQNNWzRX7b409eokJ535aVYKasm33bo+GZT4Ble9ZmKYF5LHl7aQ6Ft6O4B9rKru
awVgDTUhw+yrlWD/B0MGRqcUA9UamWVPCWW9Nop0AGQRENo5RocJXD4R+qKtWv/zLQWf/pr6Bkqd
xbegUktx6WBq1qH50hb3c1993PZmdYlALA2okKlYV+lGreY4cxVMjEPo5IHykELkKEpnTv60Un2D
KxjwBpIGU7jw6nJ5eswNjWE2A8Ewev3yGGd7IXkN5a0GOsQYE1n1fpnsMbmrMgxZPt/28ft9dHkV
g7pfwVoBh6VRGNalcb3TjDQKVIy6ncaZlGQ6mFs39VMftaOZzJ51EpByoErfkxfB55Wsrm8pWFdF
SKVbSLfQbLq0LgqCMcSpBgRYHqLpC3qk+D8caZNOseNdgcHEq8pzr5WBjlvAjqtXrdwt8ol7lFeu
d+oFQFB4OYG9h63xqCjy6LmkI43Q9unoWKTwBjKd4uNy6jJSC95PeVNzKjDy2qFGNwHkkiaIJvGG
v/x0S6WVnVbDsZy0pN+9t26XkCwmGAHrSU7uB0f2rbtqo9wFmwYMn9vcRvteIyEwlrwfs1LLoAIQ
f3+MfPlj0iVvqqzFj0HlXbJIMgBwHaJq0T0kHm5+8d14hGYQLrDYvvvN2cH0z77awWe2mXy9N4tY
SgvYHt7Tr3nnSKFbE/Wh//hl/l78CZj6bjMedIMkJ8Mv6ZgadyBjLVKcu0+3+Vkw6ms1qRq6FqVr
PSnvAwG151HzsensyRWOJ/lUcUBCK0BQTCjjSsbIC8q9V+jwHnwRUIBGL0nqfFCtzG57xBPlvm3d
9GHiGFtxjyZUqFZREIrBIpLmMC2bpQHj3ZhuILlOlmUT4+18ex1XQgEe/4AgIQqqyN6YZTS1so4r
U8IWmiW7T12wvXAsrNRUwOwuge4ABxUFPpbBKQCZcVuUBhCLd60fvakjARq4J+LTQ/oeuWGyQe7Y
cu7etaNxYZSe47O9IQtRXpg5jI5264cbCbU2G1oQH9WbcZQ38r2WkMaLjvleouRwt7/pCtIFHiO2
I20D853IQrsMa5mqIDcBjHcCvz4mW3MHaOD0KT8APnAqXmNH28Yf6Vv8lPi8QdGVAAUCEbQhKPge
pmmp6czxvAbHXBREhV0UxyC6i+ujYX2NMicOrmwbysYFWW3QxYFlkAmDZhoXXVqkeIzXr5L6rmf/
vveRBypUVEMDmIRNCYu272YQHBV2BWnMMXXk4l7pOajulQRbBxoZO5+2uXAXXn4pOQtUHb2zwq4l
X8qfR9MvjTdV34raY6BlRNAbzqZcQZRBjwoxkwqqgwKEJQyc4q4f2woWR7t4tu7LzeRoktNnGFtu
E5IeOheYjEPom47mZi4eqW+Fz+sJr0SVi9/APIqlFFwi4YjfMCQHTXuNjI8UDGS3DwDPBvNl51QM
+9KEjaW4D/p74BGS+Om2idUN+PdTssLqzbS0IMGACXWZPUnKNjN4XP7dBEhrEBXxL9i2qJdnJ8kY
1aIGq3NhC6BbjHUDAIyU48VaEqqf22DC1NBhXLMTYKN2s8hNHvIX8yBu5dCVdpYfEakCwoKzOGtf
7twkk/e2sRGhYQaT2YLGPJhIB07tc4X0AAW8sw/HbLEQr6JSoBaag/EU2XJDVFt7VB2d5N7oYETD
Nu+NXWGL/z6ef2mY2XcCyIusKWrAI3fKHgaH6h19aHsZXAvm1nAzmLdepdfhGNi8/ix1icmGkIii
AYwqM6oTbL6rawM0cWpY1suYqMVz8g7YLRpljg640/R5e2OuBS7avkJNgBJxWMzGRHixsr7pIH4g
3c/DQCSQu4q4WXRoqflzoPtiw7nD1w40Pq2pAQIHGA0LCOiTqLSqEvqyBcqC4rTLk589T1R07eI6
t0H37dlxa5RGQJ0bNoSCxF9D+yaGThLxDtx1pwVjg8ipALNDU1Nm851W60xZU8FkELyIu+pJp9tC
9mqToObLSQNWlunCFONQNMrB1Agj8gttL+iYcI2eMLdsRxaR9H2j2fXCudDWslPMgiM/RfULsGUW
iR3nwwxKrxlsEJ0/utDm/WkNTkESMCvyNvxaVndhi4lcwpImctTAFki98rv8aP6OPN3pPdmT723w
Ox7FT5EXWFZC14VNJnShJgdJJ3TFkPBHYPot8QSLnBTpvnKM7jqyA33S7ZPG9ZIJZYIoTUPSQ2fE
wAPvl/iaApJI5u1MQBrmBk+Sne36LY9YmLrBBJMLN5kwNrZyqZYzddN6WoS9WtmjbisdxjhmnmzB
2gV0bou9R8t80PRugi2cutYF9znYHG31qdgnzoNxap9C5/YXXYkkoLlCZwzjdBheYsvFpjoUyJpF
3A39DFVyNJXU53rirduVFUq0jTsIcFPUkJALX8YSUQSJGopgmBPuUlDOOZVUECP2/9EVxgizN+oK
gw/BBCNaAEYRCC4phd/yEuGrLU+5vKnkK6IusIRsEVGUxkmfJpB5JzI2u+KMYcWJ7Vdx99sCbACd
S4mDmVS+66sKzIYAN0+15RS1Y1qPUmbZIufSWlkSvDBBFKxh/I+OvVwuSVA2FeqUFUA/dUeyGsRz
81v4z2Un0DirkCcCBBnxD5jPSyNCW0ZaYwAnUETKSekxAl9Ivhxy4tCaK+dW5EsrczYGfRJQKxh2
1kXRl+L+XjF4I1arZhR8L7RXVJThmTAwTCjK68sEUECmHbpJORoYA5Hz/t+3MWAweDPS4SdKmMh4
swiy3mgUjQVoDx7MVHULWLnbZ+UqP8LCQDQCryx0qjH6wdwWclkXqOjrmGvVNG+0Yhc0muCbotCK
BGQdI7DbvIfO1fXLmGRiQGJWtTF1wGXlsQoKXDeufoZB56QgRlQx+9H4kN257ST9Ey/iNh4JaGDQ
jj/w++Axv/ySxlLqlUaxsKbZomiD0tdYuWD99vXFfByCfHPb3PUgL7VHIVMS5IHRdGR2exRA1bjP
KUwT6II+cysdAG2/TOzSeEkxYCOdoujdCjlN8jUvwVypqiiZ43HOknjg1T7GAIejL9XswghQNIqO
3bcTlPsGTkK/EprQ6EMdB3Ap8MJZ7K4p0mypS5hCkWWbK8Ghz1JojNRfvdWdbn/MNVMUkiVi0gtX
BtsNUIuyHbUBu0XTB5G0UtUfzWjuDlVbC6QL5/8QqUBxaaG5B3AdbX1d7pVRNlspoJrLjay7gJZC
PxqdSV6hf22tMOpNiSzwfr0qIVoA6mP3oIcIGXvDSY3QIEtWnGIpA1FoUXpzUbzf/o7rFjEGqIA0
UkXD9tKv2miGrKkBUTQH7U82T34EJqJUQz84MVOv1XkSPzx79P48ezW0U4upmQj26rb8WDTdbYtp
NwF40wr1SW94+dJKTAbd/V/3mCM+o45ZZyk+qFlAZ1V4hu6WV/Ik4VaNoLoG2BBgxYgmlz4V5WxB
kAs+TKm8rZVTN2guZqv+/d43MOH9PyvMlwvzvkkTCuuZItkTm+C97+qjsvwK44YDiljzB81WOhiG
ZAa910t/lGVOkiWZEYmHx2y0wF0mkIgXfFduGHQ/AbnAX+iYs1e/CqLcJoBoBkRVJCcS38T4LUBR
rQjaUx3/zA1OvFg1h3FGOkYFsgGF8WmeIgCpKWVsu1Q7Iz1kyu9mrF39TwUI8MATDljJAg3QUCMJ
QGKDr8hEesjA92I7IONILeuXkEFdrog5Fde1AIj0TMELH2katGMuFwmHSFTlFrEWbYKt2BdOP84/
8IQFjZfGuSfX9gPyJwOVBNryZ+sXsYRBrMIAgiUB/hZ04Zm4aeWM93Rb+2bnVpjLQ1fjvLBqONRl
av5bQGzYBZPSPECgZX6RhMUA4a5e+QCwZGj+Gu0+qVAaJYbWjxBnmJIXPXflkacQf/1Gx6V9/rOY
jWPFsxZEOpwXoP6QjT5IKvTFDrWI6IlT1oqtRn7LuwfWdisAOrhqoFOjyt+ZxFmUlKBBaizQCrOr
ptvGurJd4v4QZNNmxlEMmn6Xqo1z+yLgmWSS5KHU56AIYRI06qRTdTKZvzrM+IaBCwBhEXPO4+pq
A6SIngtEB6/oRfqsWoqMUitLVvCgQI96ql9uO7R6QECkqiBk4u3K4uHlUCusuaEWMHEa7wYxlxJ/
UqQ6IkmlBT+7aOB1OFe/IWrPdIoMsKdvTNTZsg3zPKghHZToitjvDfG9EKtdWaEuZsjHboYAV264
/8FL2nmBmgtk7dhIE9XLpCUgdrANoC7URYTSWLFXSzTXTY1XrqJRi82XsVg0qMHg1ZiRbCSpVva4
u0HiAw7Gkai484zQS9Jfk0EE5a4OngzZUw1OaFiNPzgGOAgqnYtjXjwR4KxLqlLIWmsQqcgfMI7k
BT1PM20tNUHz4P+bYXH4rTmHck8PndiEbti9CuhU16UXzQsZEk5IXducUPjEeqG0CaJ9xqVQE6RE
hmITnQwBQ0Bg/rbq0bCFboqgHpD6tzfJahCjat145KBvjLfH5WURWoMJFBVWS++Vu7h5LE2jJGk5
+pkWevKSfUyL9t7k94nOo+lYdfTMMhNWgk5RglbDnomz/H0U35ZUOVXo1NhADHm3vVzbJih4o+ON
xBlFMiYNM+qhCELM79tpraWk0tQvq8t3QC7VnExsLXYBk4aQYqApKLEjKXGnFOVC2aUAcfwoaysi
Cldrc/W7ge4ajyhcuVi7yxVL+ikf0WlCzcLArGQmkzJJcNXLUBvjvA9XNwfe+ijxIGKBRIgxBVWD
eRkXwPn0rvs/0q5rR45cyX5RAunNa5ry7Z3ULwl1S5PeW+bX76H23lEWi1uEeoEB5kFARwUzGAwG
T5xjKwdi5hMA8H2jyi4kgRwMI49pZ7vmpGa3Osg8H9VYHY42xpb/vk+DTiMo93ErB+MiuymMpB5s
B0AAL2v7F9TTYOZRU7/U6klw1nFdxhQF7aBRWBX7VJgaSpzbDbImyuCDZqfg9Y6aIOzi93Ccfi6O
+gpsu6dW5b2iN4JsdvllcWlFqsZ6o1F0wdRvaJMx1ah1POABgsmEXnXlR5BoK8vH6/vhMp/BEMZU
gOuit0m2QtTGyRg0B896YXcqzfe5iNy83OFCjmdSgU+XW+/cFPV5dfBBjaXWZh2mFNK6nRM4FYpF
0YEuMsJUYqNhdI1C33eLMIi6D0cacVHdX18zng080OGYQVcIdD9MDsFcfyvPEd6AMjAsmPm4K6x8
o0miVhDHDLDmKBHAvoGExUIZiIKislbQVS876wdgj1srREKO6khwzAjssOqlmoTzfdLwHGIWxI1r
adNJcxAaopFKrhmIZNDTGXUIO+0qOXjH6hoTq0bC0ZPtynYds4IsyxD+fbJS8BIIoji0kMD4yd7j
oqZFpsqd0ktAkVLYgW15WXpjV4lvt+9mHW9ssD8sItD8ZWFHQTO4r6JVjVkXmwk9M+niNExgFeww
z3Xbvqo1yh4ZSE8ZbA8GaE2KyAmuhyInT1ByEZOKhkEsgo2RUYvSfFiSCiQP8mbUPnIybRdU5MSY
NtctXXZeEYh/LLFREiZV1M0zLPX2CybsUZMEUmgEy/xuqKj1gkb0SCIyyJQjeV+FwMrDYNw1rjWh
YrxNJ7CZvCWWHXTSN0s0G8tdSyjUgImFolzZk2Ww9MGYu6wCyy3QuvHDrBJfBsWuiHiSFyd45f+P
HTwlnOfBtqrlOjThWKpo6Fy/6c7ihaknGd8K582WKkHavSxEFJgCiz2CEn6x4FZriac4apFGGvOo
khp0TH//MAeNT0rDgURFIY1M4M9NjkYDaMm82kY5QOQpDbIeXOGNVYu0hHnOoHdsYtKQ7jP2MRwv
armUqxZwLlHtGsa9sKT6XcCf318UjBEDTYAMghENttAZWozetSF28Wx0pVuHxtEqjH4jkfQulqW7
otONQ6hOJ0WSDrbd7iW1emma5aZWowjaydiFXXyPNyQdZfN4qFQopUmoyCJZGwU7UlERKBc/FeOl
9NkVdQI7IjC1I0DaWVyBBsHc1Eqxk2MAHkzZr0cHAlmYhExDT54/o8XwUyWiAkWCIpeT08GPCI44
9MrQMGOfDbo6xAskkSho5RCNlhu1j1BS2F7PPHwjoEdSNTTzQYR1vl/ALtYUNYmQCFCHhZ28NcGq
ope761Z+P4ozq4mpS8g8QJMASD62YO9yfUlVB9sSVD8b6fZj9osfIOnxbXSh3S35bN8eKcapPJ6y
u9bNX5+k5/hQv1u+cIjhAs5CH2BwTccl0wKikC3rh7QpFS2Dw9WcBeXwYhE6EdXPu6WhLOODT8L2
Ualb2zU6UdXLXWxccKl1VDcsrw4K0kZLDNjWU8hBzL0318oxj0WoFs4+piOu/5qhuXhdC5YtBAgG
mEkqvDTl5m0fJ9+vf1DO+UEfJ3UMz6CKvhAUsJt6yQoJ39NsH/Xwdiy/gY+7nx/t7puu74ZQUEVx
Hu6UM3s07a9c6klvhyRJK29p/Kq9zYiboA2v+NNy0KV3B8SJ04s0CqL2cl4CsYL3BA03IgQt2DnP
rWZj7TR1m0NxcgcCJPtBDipP/Y6bgunrfrEft9nnz+vryouQtUXGT1BOVUUNGLtXF/Id0arDHBl3
ifTt763g4Q4DIJilQZOTOf3NxqESQEUFeWoStD3ZN23nY4hM1K7i5FAECFV3wUyLhTbg+fr1zpTN
9lzhq93Fp3kz7juMdijv1Un/TF0hllFkjQl7qI6H6JLDWr/BeOfO3CZb5dgel9vcrWeMm1xfQ94m
0xxM6sg4KwEDYNZwSu24QaWLTQbOAa37hVvddQOXSCpE39oC9XcV85ZVG4NcwAIYIvJ9/031gIzE
06prKn52Gg+L9wNNnb9/rwOiBSeOimEN3CNY4KKaYq56NDvkKPlZMQ4aNNZzUVzQKGZPA4AagOgG
yxa6+8y+Co1WDdt5AiHoPr2zb57Nn+reuYVeH2hPPRtIMcCgPSnxry8ob28BvE7ZWYDHROo6X88Q
HHIVAADIWUXrl61J+X5dYY2jcCpdipH/1wwNnNVnA5mIFbf1iKRxVxF39FERVp79jPmNbGvdVKf2
1dw1R2e/CFLH5bwv4mVtmNltBsSLy7qAf+r2fYbh5a48TchaG+0JrcZf9akB9m+EFCKGOfBy/iYd
oH3n5T+IT1xjLxy14h0R65/DbEdTAhuhbOLn9F1g7KynzhuPpl8H6lNd+d1mDhxf3zWn5C5787Je
sHm4xgECw8Mmogx3q/OPEJl25aC7it1pHgfwVYDVWZkestgvw1/t5BeV4FbMiWigzSjpD1hh8QLH
rH0+ti14DMGOp0Gv0BpmV50e+uo+sRM3TxOM1gkORE4sg6mJQjxk4MZxHT/3TyKj0aBPUnlZSWnO
7M8xQqmqqZNgHTlZjqIggEGj1wJ0/s/tlJpSh3Ei04tpKx2WSYXG7miIZAwvx39wwALTgScNLCAq
bmZrprEVmQW0SjzzxX63Tr1vAVUJzsbEBUIWekH+clAVV7qxN5EIDsFLs2e2mf3apC1phga2Va/7
p3htT/m9diwa10aQOrW3eCDEr1/kt+vJiLewa4+ZgLGzBgGTw2pXHOfxtRLReXE2AOVXBy8qkh0a
NcyHUwcL2jkx/r7UBrWMt6gMcJJnpTvFWaBGWyLCovNqpTODzGlVZxlIrWtq8Ghu+5Nyso7L0Qmk
X51PfExYy0eRHCnXRQosQU8BPKssSAKYQmPqZcSmVc2HwZm3eD11TecfzfrAPRMSXtYWskJ/y45H
I1UH/AgvpzLuZMx3m8aymTJcS1HC9zsrmm4LsUYYb3PDLYUKFuDBjb346YMWVxBbrbwIDWPQtubJ
PpFvenQxBq8dX1Ti2su9igth8iMftiOKK1Hly4vO9S9gPmZmzOPclDr2RLhIB80a1Du9MT6vbwGR
m8ymb7VMwULCzTSTAwn/78Z+b0Hn4roZznn8GzaBiXUADVFxnKcw4sgEetY0heHC1de2p8yZryR3
TSWSWeM5RAEa/7H0+81jdfIb7ZIkcaFUXq4tu0LHZJqTBstkPv69Q6AVAjoBr9x4m2LWLc+UJh3w
ZuFFeC+0nOhjbpMbGV0KTF8LjhleMQNwC0iPqaQ74p5ZPODRi1yLYEtN6+MwRPcLgZYbiN9w099k
Wb+TtXsFczt5A7Hp+VZVnkyzPUWd4TbaR5tlAtd598D172GXuG/QKu0G/J7FCN+qUQn0VjkYdXlI
s/i+Qzc6B3bdws0eCIEYFL+CkOUc8xAgN9HIAM2HBp3n81iaRpVkUw9AedlBcFnZzwrV3c7VxCsk
3H+/X//QnHiycShS0DJAnZjZP7e2mFFLCshjeOUyu72xJfmPZRTkM5ENZqcbYZXlThjXXpuU7hJu
SxL5jZBYiLMHzzxhQjZq6llWOniiZ1u7/y6BbCP34zS4vl4iK8xJHtcOyMsG+GISD1pnubZHq061
n69b4a8YrrPgeaTYPGZL2MqSWgjD2ssVjBuC3xFcBsTZXDfCd+VfIwbTxo7nYQIXPv300k2p3xXW
LiXePAgQbNxwRq8XbB6grAH89DzAmtIK09nCgkmdhuKu39dacxqg8wwWSdWblHCrTqIGPW/5aLMc
g8qoKDF0dW4zT60MGorgz7PtFK9Vzkkuyq3TKy/XF5BzgoEkGK82SPkwxCK9m6xJFVI3iAUTDMsL
CBXCj+sW6F5nLrHoCKH4cNDgoBzt547EUzeorYYS3LKTAmIaoI7M4glUgF35PpF0QF6MCkH+u7QJ
EU9wnkGGXQaKhH0cXQrJ6B0dRVaf+KPzXdeCcDhM+vsge3/rHAyhV0snvZHw2LyfhIo2dBXKnHr4
Npvfw3YfDa+telhETEaX3+nMEJvQuwrE8fmEM1Npv4HgxZ3n7XVP6HY8/0wqOjSA+KBLA8k99lGj
08el6nsTVcZ8XPp7s9xK8Vsb7ZrpWKvHqBMA8HlfaG2ObuxVDVBFZTq0A8zlNfGIvIck6TZM3qV5
16ciwCbXFvhogBwH/BT4gnNb42LjkRbAZ2+RX3s73enG8lBpbSC1gws0gKAWuNy4lGuQgquh6YD/
01+z8syQ+jSq6EkxTdAStDaT/RLWwfWPdZn2qA3onYF40tR1lgSySkebVFNWe0P1yyCPTXqKCaB7
gv4TL+YwVQPyJxSGeMhm1k1RmqLULGpFeTBDqKBPD9fduMyrKuZMDPxlSpyFkvB8qQa5qcu6SWuv
Kn2zflHDz0i/09J9QTI3EzXseFGwNkZ/zOq7oEEYDwPIrj17gSxMtjesB8OoXUved6JLHi8EgIAH
DhmYavTtmKMPKmpTacRYuKYBhU+7hba2a8QiFkKuFUhfgGoKNRay+LlDcVsZeOrLa8+RHogD8QHn
UbJEImC8SMMR/q8RZtXsZpKQaWFkweas9l3yuSgHWRHxF3M/Dt6FUS+iIXjB0VnWdWdlCczYmXEs
QCO1w9UUalnR/G4N5o0ahYVgC3EtGnjaQrqTgX1nvlFsxKUhhzhfw+InPWI7y2ukvTTVfl9tr4c5
dw3/NQUY1/mHGvWy79KqQjiQHZQoGvAmOgbKOoEZbjyszDDb1QyNZhgmmAnzwBy/D/Fjnbxe94S7
aGi2Q9QJ3egL2DBU5/UW8MjaU9WHMd30xkF2QgD+PFOEuuY6g+QjY0wF2YEd6oxBODdpBZyZumRT
E81LgcqcdSI4v7mfZmWG/vsqKeTFZJspNZMNBTqQ3pwERDHdvvpCKqUTiv91hy7syg44PnIVKs24
PhjxXhvs13KJvvL5VyaYnYoOZFSia197Y/RoJHeJc7fMgu4t//P/8YLZM53uDI1BAxmc6ps4Og7Z
tonAeKhX7ii8UtNwZQuS1ZKxpT34Kaeu0WFsKGMQXkwdGnPLVjLezcH2e6sIxkX3G3NIwR487rLF
+f+tJ1s1mBYGcUFV/zu9DurzqG/DTtQ2FkS5wdwq1RxkeXYNG3nr+FZ8J/eOa4kgj4IYZ8cLGrOa
FFmFESXynT4Y7Y2hHixRU4cbGxgaBVYVXRCbRS5oMoljZYaVqf4MS7chwZg/5GHkWSAEvp6FOK1o
1A0rW0yoxwp0tK0RtiANvhkOyW11W73gqWQHsn2wYaF4uB921l/fZ6lRDDFhsXBAsaypsW5B482q
kV7lZw2kOsUvS5TB6e++CPmVCVqQrbJEGuW9Zofwyyxf7fJjVn5kjjfaT/akuoBeClaRu8FW1mhw
rqyFcZ8reQOHanDoJa76vTxCVfFG2ia+s9V+XrfGD48/q8ckWqo+XU067pmtBALqZPDjeQZTgzsZ
H5Xxet3WJQcmrn7rT0V/zMqzrJ87o4thTCa7IpC95FX3osC6HQ/tLts7LxKU8sagP0hbbds+Jn4t
Ks1EH5IJ0C6KRrkB268Xt8YOL9Pj/GYAFKlo39X6ZlS/cONYu8ukZWDIsjbSYU0t9Y/cIokLBM2G
tMr++rpyuopn6/obvbRaVwzu1EClYV37KGjDZ6P0LcBZlnQ3D35l7qoEZ2i8C2XRWA114Mq+YNGD
izJDwg0UD17YQujQSffO/GyE1CZmtp0UlImp17RfuZz82R4ak5urcOniKIPRYWo3BRgfm8nDELza
fZ+Kyi0mQcuUexSszDGtP8wNNZlM00s5YLAGbAltXz/mkiXwSrSUTIqBQJmxjAXMyNWnkXp1f7Ag
lECcXTx5xHE70f1B5BaTZKK8jqVZg72QYFLjtqqe1ebpeljSn3wtOpjUMjZ53TjUxDI9zeRDI4Kq
hzODcR72TDqZ7TAy0xEG7Ll/XYj0qEBCtFbiB5D8Qt3cOCblXZ1jdq4wRTvuEoV3bppJJK2tNnKa
wLSpV69aMZzSPDpaFjnkenJoHdlb6hJifGZgzLLgfODnMFT5EDzHKPLvZLDa7CUIIAatx2GUSrqX
y59yGm/jAvqmUI8v2vQGnBSCnhA3VlBAYBIEl+aL2S8No3NzntIdZ0B5t5mCUtFB0Sgaa+EeRSsz
zMbWB7t1UoI17ZNxU9i2107J3Qj9s0L7FTsirhXO0xA+IWgS0AEHBBA3p/PDyMTNL9ELKgj4LsUu
lUEw981Nu4tAubLHCXRIZ1f5nu5Fz77c77eyy7hptr02yjHsKj1Vzsk8Z9j2oK+XF1et3rJRUJTx
V/WPm0z+0qGa2kFLE25WrxJAofZbV/lLt9G+dLau/GIyGFq7YTR3MDRkT3KJ2eZDPx97/U6SD7r+
63pqETnFZC9McEtVQeEqZPhh6dsShMfzSUlunNS/bkj0sZgcRkdFBr2CoR7M5PZtGr44ISjCH6vy
NKtfyWd4nqNjKahYDZ1JKo4MevAMtDlenNj7Kn6TodmbFsQzLUijlHg/mz/lKH8KHV3gJfWCzdT0
mQEsAFDqAefe+VYwzM4YFoCvPChN7GfJOSJvP6SteTPGsWiX8w66tS3GSagmlJVcIn3NaraNI3+q
HoZlh4Zc4EhuFOOagEnB6x+RFy1rk/QnrTKmXkR1kydwr8v/KeyjNPwz91BfDyHKJZLU48UL7YtA
DwTIVDx7nptqh7Gfc/BreUu2sUJwXryr9ikk1UZVfTsSUvLxjqG1OSaXFJWl1UMHcw2KWUvf57Hq
Qi/QBspocU52FdTFr8E0vxIuKyfZlBLnvVVr9BMC0TRvxwoXOwBWTBHlMO/cWXvHZBStwrh4jxak
V03vmezJ8X0mYmykf+Ii8vG0otrQbKDUw+ffCy9fQ2Q2ONoqu7od6/ARpZ6gVhCZYFJIWUm1XfUt
Krs6PGH3B+Ct2VwPcO5C0RlNiAtQdhcmwNEPbJLSRurVMLasxN87eXZTEas3d+P+a+RiMgk9TAgl
z0iFFiHvS/+cOPE+Qa9+/uggPJ4oDzbIoa/7xV06IFHxUk110thxmxI4ETvs8HUy8t4697qIbYGb
91Z/n/k0s1ySUaK1fWKaO9tJ7uIMMIiokoKQiNpWfFtQX0OxAc0OjflGZjwmUCGDL3jOzl1L7e7J
NOxaPdk2sej1kx8P/9rSmcb2YM25mhmwJde4ENZv/ztMK8iqAodYhJ6MqtdK0KcACB/8A7lrg3pn
eEliwSWag60Eiwl0F9DCAmAI5BHnWxQv+ao9ApHskQdQpoQP/vxZHUCuGm6KffkWbedDuSV+tg/d
/CACAXPT+co2k19LqeuJrcFHQgdqojz24iLBbNmceIsDbaks3024616Pes5xBUJDjA5DRQbI/At8
VGmkMUbcALrOA8hi6iPYu9y28iXn9bohXt8AIHZwAAGBSxk5mOyXgQzMLEwHYEBjCHRSbKV82YQZ
przbZdfrvwB2uDXQ/kyJeUoNEXqD5ydgYIAbUxIL/P/8w5qLPJVTCiyUPjSDr0GZPFCmzHGHrOqh
Iq6WvhyDNfK6z5yUgpk0DAgAWYGBRBb/qJZDSUIFT5t5CBZ2Z/mYCNgXrtvgYElBM6zRN4Xf+kbs
I8m4GJ1ZDHhnNIl+X4yAm8Faf7QVuzxIhKA5Mkv36CpaRwUliKcu6Q9weQCYZo6Zm0SUOu3vOfzo
TwKeHUQ2YA5gYQQ1UeVi1uD3aHwazVMWZT60nrDqxA1NR5C3OfnnzBiTVwc84su1CWOQ1wIkSzKI
p5qt4Uox+bi+1JxDCZbwDo57Ka6O7F4pG7SanA6lXUvGzMtjXN7yJJF8hUj7hiTGps0dxQVn3K9+
rp6v2+YkwDPbNNRWZWVfkgFUiHgblRbTwwitpfp1rwW6SN2Vt0/WPjK7lKRozXY1Hvci0t1aKLYa
aATULYShoXVR7a47xVtQqJFivBW8qsDpMMbifmnVfIZTQ9eNXqOp4M6UzfkVsuUGet3lzySHMFPV
jumL3A6FoNPAW1IgG21MrWEWGaTWzJLOUJkYZgnQ0KVu3XRp+3uj7xo/McrOW5Z5ENjjLS0mhQ3K
8ARtF3ZCHsPwY6Rn8LYBu8E4vDrdYQh3SnST9IItwWtWYXDzX1PsiPxSFbqR6MgJ+myErmKMHqni
b0YPnufS+Aak1xYQ2E9Sq3sif+FqfmabOULLzkDfGy0/3CbT+1EBT4Sh3ElV62UjZssWy3JHQ7q/
Hki8T0kZ60EqpaB1xN6E7LSx64miIAb8Z8qeFL4oSeaTSJABOEc0HXL81456HjJ4XO/GVIMdO5z8
m9KvSswyN/dStrHV4LpLXFOQ8AJsGWyoALifm7KkIRs0A8mmAqlxBBVGkGs20P1ulZ2hH23RmBnX
HC144BtSHIthC426MH6/3A1ylOyaxVTAIAcQFikqcusUjuLnSXhT59Pfj+xjwhkdMXDM4j5yAWDR
Gky3JQRVT13cUbY+aG3IIjFbrnMrG/TfV8kzzUotlCfYmFProx+zY5gkHqr9J1RGewyguZpk+X//
+SxIKIBbFRzLF8wsYzE19kLhtZPyLEmeE323ln03PRd4xRM2Anh5dG2MORyqQQ1jCx1iPLOmXjz+
1FPIAQBwK2s/crQbw+mYGH8NhVYxTkU7tHRqDMNI50tax8kop9SkpCybWekPS59shsncXF9GDrMA
7Kh0aEvGQoJG/NzOgmGjrqGnuzoNrqk9RQneQkFyBvy+r0afeHlC10GCok0hmrPiLSoI3imeE9vB
YHFpqZxidqHGXpfxSCnZSVAkL7L1OpiHyHostQSIly+c8b/Z1TDURaW56C9ahSmm0KO0k7CmSqw+
DSAyGAo1iDFA1pYihhjuCbGyxQIr7DkGIinDuurZzxj8/AV0tDyA9F7aKAmSstqr/dy4cu3c2XL0
ev2j8g5CSoIM5CKoui8e0fG2NXaDjNPJycFjED46OPeBYXMdKfLKWgC6ERlj9sayYAIvVWBs1D6d
aKv2uZ+nb00TzBhVu+4X/VNMfwfp849fTEHRLh0IOyhUclRe1fwHKLq+8Pfxeg6ALl4RMMxyHh+R
3Ed27eDvd07xpMTjh1pI/ldMOED3QMARBMuMiVpuNafCWxr4xf0cbMpyHQtqEw6tCXY0NET+Y4Ll
LSxruZDzDBWmdVclXn2a99mW3Dff9I35ZLo/6n8gCh1UQRfYW2lytf11B+k3uPhGQPpSDWULzCps
Pgn7cUrR5/MsufeM0iUdVAlEE2G884bCif9rhCkTwFGt2S1tcWvOS2Pti9xXFxsDp5pXzHfF53WP
uFG3MqadRwUYGUljlDCmzpKrgMlMVwRxx10zEAQDyQz+nou5VjTRE0tt0bkiEWBxoHKB6mP+oqTd
l+xgmB5JAVTB7LeBMCs2KwWv2XY8bWWU4UGGSQFfUTpR24P7hRyQ6SPRomhka3FJTjMoWyL9OXIb
9OYhhWZe/8uoM1cun7Xw8e8/EaVywhQCcBgXvDHOAvmB0kLI1+StR/dKEnU3eF/ojwHM7Z3HAGkW
u8htGDCnHxacaKxDLDoyRDaYnRPj8bkrU9gg5sZJHzTjFoX29XXilfFrN5h9U8uDjBcGmJjGU5yC
P3VfD75QvFHkCLNhDCjEqIMGK63WbYom2xAA7oq+FUQz7+ABLRRKeKCZcculP2N1mluS6vQTTQJU
39p2Y+clA+Y3Mz9L55/ry8Z1aGWJLuvKUuoMBKU1LNVQijHB8l+Y27wTFHzcPtPaH+rvykqDaT5S
T1i2MVkeDFtypwbHdqz4pp69jErvx06PD0fwrgfGl6Uf3bJKNnme3rbNLPoxosVlKvpczrtSp69C
w0G6c57IA+TYoIDtKpbrbOV9uCN+GaQv9ptIt5xbOK2XgTkhiW50Kkmx2LPtvE4YKk2WapOD5tGq
4sOs6y6S1xaz/35cfAEZSInG/htRNrPLY9xxB51iOKPkZp4/GvCBTgHItQjoK5Sn/1dMsdNuZRza
PVgS0HC34n0Zgc67BFxvEFHCCULXZna8qZRkqSysJgbEW7Vw9SFyJxE32O8hCPbQXy8cs+OXzFmi
iEaLcVfc5nf9xnGT4L7cQFtkiVxM5Gb33cd4AyZxQyQTwzto1qaZ8rMczcZMKIDZIPeK6qnjQ989
qtmpAChRdE6LbDEZJx8bZZk7Gh/zdCoH023TztPHLhjT+D4dnW2tjoKM/X9sBxs9PJDDQkWK2Q5t
01ekoWhVzN+F+5xoxQbf8JtVRPu0mVHT54PhZUb6VDnOQW5IvbkepxyfccfGJRulHKAMbN9itMNY
q4CS86IqRhL/nCobScgzpq0+HlLRGchzF+Z0E8gFtPTxlnGeBPNmSh0zRZfJjqVbXcH1yejRv0u8
HgJnGch4SWwGRO5cmeS7655ytsqZaSbL53rbd20OTwvlJq2DvHktQ4EJTlaFCWCbNTxQKxgpO/eu
NOswmSl8J20e0sGX9CB1NuF47DUB+oTrC4ThMRmFziuU6s8NjSRTjMTCMo7mTiWHuHpNp+fry8X1
ZWWC2Xi5ZEZZmMBEmQTpcNOAGBlkssu8c0SaC3ThmeyCscw/zjCrtrSTM2c1Pgxo3ovkQOr3OcJg
zMd1f+hGurCCATk64g51cLbhkhfS2KnZgtood5XRdbzyhxYMJxWa7NcN8VouoCFDcweEtRg6ZmUB
MrxP51VMY/uGHKJHcpuAc1DaR/sC1gbRiyvn+rK2dgEnhvKnHEsy3shO8TY91ad4k9xApXYTbZet
sW2FCtZcg6AjcKiUJQBITMaysrKNFwvuORDpHvH+2E+CbcSLbnyg/1i4AC9kKmRilQEWZOl+nE92
ty9C/ysfaWWDqcZtCIxM4Qgb5GHxyW0ODNzPNiCb8C1+lzZfaAuooL4DhxKSHyUdOt+vIPxTx4U+
TRtaG+L9AvP1uK0V7nWneBtpZYV9tbDqQZPrCffMQf/W616hHsv0rV+2163wToy1FWbl9LAYpDiB
L6kDgnEIVc3HPN1I6Zuj3ZbLw3VjvFCg7CN4jKHCCexesgfQf4C9CCg70qpozZqdOy11HFgYRxas
Hi+ucQYDlgNLgOsyfkkDLuY4juk7KFSQl/5IZBGshLd0eP1E+8kCdzYC/DwMDDseCxVE914MIZk6
nL2KVFsVnde0ch70+MPWiv319eNlcdD50nEi0B+Afv7cYo+L2gSxb7yZzeDnHhtXlR6NPHINIrmJ
IWB4EBljitFGA+woV+iNrQwqsL2R+dAt6YYokJQRlC10pdhsvvaLOQApTMvO6ODpON/KoEKGJqsb
pkFR+F3YY2DkXsKV8fpS8kJxbZLGz+r+1k7ZSMYe9zdgIg9Z6XzrQfag6bEIkMALEsQIHpGgJAXE
OBMk44KrdCRhF8+AHKvZa2O9OkBwW3sl2YWx4CLIX8d/jbHNxKovSGWpMFZH8W7KS4zADzvopu4T
vXQla/mlmvPg2pIsGtrj5aqVlyxlRiynk5nSwZDKsN2heZkj1V2SG0h6CD6bIlhPlYnKIQQXwkhd
nNT6R6zorSt3hldl5GTVc1DImp/K8d1sf5fN0K/sF5yl27RT3d6c7tT6OZp1PIlCVhtypV8IKErF
DsZX9NEuAHOalGu1hb05m9Gu65Cwk/6fZmkF+Zq7K/FO8FuEgoqvnset0gG/rklIoab83IVPvXbX
ltvlZ0TevuCOilpEoZTrF0QHk9OMUrMgf2ap7hG0LxwLA+EiDAnXGxQdiqVQYm+2jGvyrogbHVZk
M3vAb/EyKJSGINkq8urQK6JDgYe6Atz0jz0mepZqWZDKUAajCaO6rfxzid+rufDkQd/g1fJmUchz
KL9YXeuZuUh5hrtJVsaZLJfN0phn0YiEKudH23gq5PApi5eNhZX9wsdbWWKSW60pC4Q3saxVtgO2
iaTvg2hoiuuMQwfeQZGjgSvkPA7reRr1roQzSfyz1Xy73CQd6FFEDGz8L/bHDlsFRdju6gRYN7hy
A2UTBVAZxMPjvREGeSCdahHslXssrMwx26vOksJoQd7syR2m+GqQjtMJt6+kipURJgqd3hnVpKWX
sempmXZ595hG+y9EwMoEE2tSlUd2ggEtTzHgALRH1RizDIJkzFss6Jvg7o/cL4Pb5TwGoiIbQq2C
kao5QRutbU6xSCGN22IAIBMJj7JOg9P43EZS43XMmmUUWfbnQJ6j2HKhmYb5+tsBeWlOXTV9skG5
eX356AZhC5K1VZq3VtUBLrjEgUYjDlKIfPWyZ2JA4roFzv6BQ2gRASEO+XQW7NUA5YJcgDyuz+pL
puHylWjRxzAbgF71or4iJ80CcKkreLNScG9h68aJmIvZd8gHkvITLBa+SbK9VBLfNjpXSz+ve8aJ
ijNjTHRbc6So8QRjRX4Y5ha1jjtNgmds7uqtHGLCG/qDi6aMaM0sAKwt6ouaP2ZgIoiln9d94RRU
Z74wiXTqJLmr8Z+XqPMLiB42Vo9OpdP4re3ckEF7gdpQYKai8BMtIf33VfiZi+qME52Pk4AFMIE7
KiowugtSBCfGz3xjdpZtD5FSt/AtAolNYTfu1IswfiI/mG00oNU75xH8SGftiPEcDBg5cCQXHHec
mvDME/rvq+WKIRVZQX0c0WBtzf5k95u5Vel+co2+8CpBTPDXDYS1YIjGNYw9+fpCKQynQ/YGY62v
dccmEfWcfvMmMOkHDv1rgj308lqCsLIEE8ZG22EIOdC92S2P0sutfDd9j07ALT8DpnVTb8Mga93s
o/gnE/0I3sl79iOYo9DoWptOgaAzFLvD5DrKaTY8MIZZUF8Bn8SgeHjBN0Vm+anqj+tM9oidUeqV
ClbzxnA77aEovtfzaYxnN5oFSUTwIS0miWhzknUNbbuaUKOayNaWRNULP338cYb+glVgVhIIOTqH
WsCF1p7cOQqmdFtkVC0Myi/bSSSWIlo9JnEkeO2elwIGoXWBmeRluU+mzBsSf9Ler2dG/tb+4xqT
PabSKdpChiXovpABXT3FLRVRN5Q+4V3bB0z+aPSy64eEVmMESG/fTN7a8r3HBPQov5epT1R3FHH+
iYKCySWY1MQEgw6/NOV1CN+FrUrRujE1k9KMkDaa8fd7J/4hkWkHDsu3vjY21z8Pr25a7172dbSH
mtq40OCuIx1ziRtw/HUR2IXB5x3fmKVfqgdDRMjIexQ/M8qkjKQ152IwkYgR6PY+CeTaVXblMdkj
f+iq19xJz8ghZe9fd5ZbDYCtHAT6BoDrlz1sVD6hCrP2FPlJIe819MMs6dPC0NB1S9zo+NfSRS+7
VRK5GAZYIi2GLtvKrbuv7KuVBWYJK8saBpmeZS1o163xExKvkYiLj3termywOdZuurTVaGwU3xvn
aYlugWCZc1Dna2/ZIFgybkqimkUWJjYMh30jVKTJakBcgD2sPmgKXmtsf+5OQ3JXS9vrH4e7tVaW
mJQkO+kwZDrNFt2jbPiGHDi1KCPxA+CPN0xG0iI1qZYJ3kwSCqYxkLQ+KNVAqXu3UbyqnSBrCHEQ
oHJfs+J7NXrTINjZol/AJCgQ06K27uFlV/00tU/gEK6vIvfMWq0ik6CW3FnCYqYelq/R9Ogo0PS7
DwdsXL/oICBXi8YzBAHiMDgOYynD/yHtO3rk5pluf5EARVLcKnSa7snRG8HjoBwpiZJ+/T3yBd6n
myO0YH8YeONFl4osFosVzjEL0Hm7IWBIqeoGkytCoF5Gbr9WiloTJR0uIhp96rTZFpGfVOb9eo/H
9z49WGv422uSpCNmYI5OUD5LEgr66W9iJXI17pDhx7DWg7Po/YD4j7Z6ICMjz3wZZNTTCGjzOUOi
2m9KC0Y78tla93xtamDxdJ2JkU+XHmc8nBOCE/2OqbVeHEmwkr5eNO0zEdLhau1e6+j8chT2U9T+
Hs39ddNeU0E6OlZSEwDSY6X0AhxSaeip3dYIfv/fhEjnZzRrW/TzOuk9Af1xDkiVrRG+/5+EyLd7
3jRJizwB3qW4hxLdnxTLofEaAunKeslpg6Y3EpPP2VKNvkTmtzjcZmvwiX/y9V9CvP/2XG55Am1l
naWzJlRz2A7wwNbdN/0e1E732m3tJW+AovWy1jE9fnwJW7AfO/WNsuJSFw/r2TdID4HaRqO6Pcd8
wN9wrf417mu3KY9pfNQwaXx955b6CSDqf8fVng/B2ZtAifUopTWEhdX3AEymQSu8qfodDM9p1GzU
xPA6ofotY15d5xuL5B/XP2B1xSV/EQVloeGmRAS60Y4aZo6daQOmrt+5mwiP7KdteQxuGr94VTcP
4Sc/vF6Xvxh8nOkv+ZG21Ug2zc/nUHwzqxcFfBd9QzaZpqGkSWynSNN4Zc3nn7xmY5JfKaM+EPYc
77QV6JQihwU+QCYdZa39a+28SP6FkqLRhlk1fdzboKkUb6sEL2siJO/SNpOp4vqHqbINHR6L7HN1
GOYP5MyV5ZIv5BGIjiWboEZy5G651R5jB42V94hHm8kLT9a20NzqTd8Ej8kbeVMdsdNvO5d5L8Y2
9/K1hMCKxnLBqy5sZezCP5v3nHX3jD+a8cq9sywCM0ZzYR3PCMk+2swQtTqfiHHqnCjZpcELmi+v
m/2yj/lPhmQbHdGDQbMhI87GlzhvnXgwN+kQOFVVfhTmWovK4ilDbwpwOcFkgFTVpZepG/Dk5Qbi
D4rBN8CdOqzb9E3s1dUhSvbqWkVjOVmEVgsTDf0YE5QH03JS8HzIRyR9H/krevphIvGxvse1lN+b
t3ytDLx4os/ESeFVE6CJdaRQL1Y/zPFg1/uodHN7JV5YwikDq9h/WkkXA6AxCluU0ErZ2Q+jr57i
g1F62Vv1rXG0fbJNDum95Qb+dVNZNMczqdINYaUZam4FpLbGEa2N6vAWKSuazW7iyxHHnKmGWgBY
AORHmWgyneQh6hsZpq7VnZb6HGDP+uDxcGvSwZnSt3/Q6Uyg5PWbTldSQ4FOmT3qR4Lo2A06C6VJ
dVxDXVtcvjNR0mme7CpNhgmtgR1LH6YicuOQ3mTDyvj6ogWeSZHOs46jy8MOUki2tQ0Qadzn6q21
Njq1BOuLXt7/Nkr29wQkOwOb+xyn0MMgfqY2Dolu68ofylcQRdrxDQYx4+Cm549jAhCiDfunZzWd
p3aBUDaDnF+6EmEC4VyQuRaGIpUxHK3xG1nzjov2eCZDWk0DzTGmhXLE/HSPDC/PP2n7vZ18LfhZ
m369hrSwuHln4qRV5UrYqk0AlUzz3Rp/aPozYTerObjF5wz4AYFFZqL6JsM/22NmlcW8d3wc3L7+
jIIVG1y09DMB0qoJMzLjikJA027T/ACsxlWKw6V7BJkigFfPVxd6QS43H6AKSmSHcLTGWBaPVdQe
mIUOsKlLrEOLwcvbUAUvk27yfHfdYSxtEWBTbLQLYsTD+gIWMxSDxYoBDoM8UvqAhsRBv0nXkilL
K2iA5MUAMgtae+XuLHBSKlUdGfPx0r0ACHyhNYEs3theV2bBEtDyiHF+1HSQAZMrDRwUD0psW5mr
Ai8BYGqB6gCgdQ1KcD6IklO/kCLdGz2r6dARSAHoy31VAYS+zjZgGHriqNoQlG2uK7WwdqAYNIAM
NWO4gdfj0jQAlZ2Z9kAzl3aRXzb8h9EOLlHUlSrNohgDOXcDY2P2F6IpCrYKwOfYmdsn1XvRY9BK
a+7ZKtTV0haBBxJjsDA22Nz8GWfPMhqT3DIjJXMDu7B8u06TxyFL30UrOj82umMeVLdpQt5K9P06
/UROQZgbjtpOtTMENdun3FpDfVvaT91CJxl6PcHgJgPs9L0OfI06yv+0ZgtWTk7REs2heGW44K+M
nISsIbMuipzx+ABBg/X+E+adrUI00BAc93nuDsOGdQewLePft9HS3WptfGupQgFe9v9kSTGcGZM+
ISZkjUDEz6Nd0ScOj111um0nzzAeRsDtNIp/3Wj/gC3Jh+RcqmS1JAiTkg8Z4HvydAZPG2hy0rWS
fwsCezxVxEK7WyAGu9qEbccLJyNqsA9VrX8QY1agoqZr4EJWBnXPtL7pXd5wlM4ro9MKN1OY9iPi
IfG1WrE7tywD3jiZblS7II3Dl6gwx8yrlRZN/UFvrVQO/rSMyKoZKo4jWoOBQSEXpqcx6S2jA/mE
sQE8cbDXPOB7OYP/Q/NC9E51D6FvHOjoKJmj205ySPagcvbzHXCb9sPN6Bfbzun8J/1YPxXuP4wY
Y4z5fx8nl7QNrRSKMjNjTBY4jY2nju3xkZG5FfRU9Cuty0s+41yY9PoRIc6UMq8EsCx03RFKo/7S
AEHy2Clx9nHdopaKXheaSXZc5RMl+awZeWgiX7vRfdvrUXN10HW1KW4DX/V+Xxe5pp5kw2OspGWd
zhsdPrbmvtK2QepeF7GES3ChlXSZmFZJKi4ggz69x/607730G1r2746aez/t7gMnjxzzGG8MP9xc
F726oJIrtibW8FqH6O43fZ7e+7tPoEFvgZ98uM+3g5tW/3CRwd/NNJkA3qKy09MrAyOLHfxsZv0e
inu9u1klkl3cMcTxKgYDAU0j81J1rExi0eB2Ua1xmwrVQSUTpZS1DtOl5CKaaBkDLMY8uWZLlqFn
Xap3fywjLp1xND/D4kfeZUed42iP2c9Go65mJq6Vp7sJXI1hGt+v7N4s4osX0hFRISSwiCVfpGmm
tlpjzMYJzi8fjI1vKlPExmKYQ6yzRNkGlvmkNnbmqGp8M1ix8kGT7DHXOrjNEeBA179n6UYzzj5n
jjPPbrTcqrR4mi/R3ogcAcKxdLq1WldLDzl7vi5qIWQFuCga+mbwYRUUYJeiCuD/RDxNcheDyRhK
7MLADQo8dLUxDfDc5Uq71l+yKBHojQxEz6CXkSEiVLsQqTFLTIxfreYLdDzV046slXDXxEgeLuiS
WmgVxKTlbZB4VXDqEpjXGojSsvWCahkdEAThB5v38myvOpGlMa/T3A1Tmmx6cLAkLDkm4/jMureo
yE5N1rm1Gr91RNkU2bS39PfrW7g0XkCMs0+QnlSalkRhbuITaOhFz3blJJGT/R792r/TFedNeOGT
Njp8z/a9cJKVa2vRVjEjMoOcURtt1Zf69yHPe9NCRNSa4F97xUlyhnLbxD/ztf7JNUmSdzd0UIhV
c+zVtJbH0ncVfoHT8hB3Yl8FYiW/uhRb41yAQRNkXxjGkvRSwrFvjDnmwhtscPJ0GL2mM/8hUYxH
HJw4moQBR/nlMIyxCUr3AquHulH6MiALqU7ein0sdCSBXFKd54JtjFjLUx6YiKBmreBtpYYAgDwM
42tnb5rpaAP2GZxvGvXoGlzKok2ey5RcWBgHYDVkkKmD5LQEATl8aPW9N26NYFPr3kTuotod4WKV
91p3MyCDlarX5ntS7lm59upbDAwAEzODfs7ImPIhZQWf80T4GlHehMyxzF/B8AC2ICVwhP5EAmAI
+Bq4K5s7K71BtjQA2Ed96Dq/Eh9Z7JfJ5vqWLBkXZkf+P1EiaLWlXI4W5EpjaBzRQj/0jjq/idqq
5Csj2ksu0ESfO2Hg3WOAO708mmwo8S7Muty11F8Tf68IBS6xDXChtZ56c1ESBmJMDBQaBIPnl5Io
C8KoIZDE/cwrd+YW0dcGeIPHHt1uO2vzLhxtQ+9ih90qDt92ABZxSvcj8gGn5NrOcKP56b64tYHu
7+za9xExWv86bQPnofKCU+S/Xl/+pcjGwnkwmYkqA7L/l5/bpZwPlikQ/eJFBPuc4nt7DQhnWQZQ
vjQDL0ZTni7jsV12GFHN3WK0dtSqT7TUdorGV9zvQhKSgDgACQVg680ofpeqiDQrw4yhY1jwgsXO
JDT1rgdM8qFR69wzmlZ96Du9O+RjqxJ3zKPi7R/W0pitC30cBv4uPwDMsvFEOnyAUu/D/kMNtvma
eS3k8whwBv4nQrrf6soYkfyAiBrxuxIcJ+LHKOr1Klq0bSBd+/+gEZDtkPnCquLvUiOjTg1uN7O4
XnfNnJ2iwfLHeHq8LmZRqzMxUoDS1egwa2ucGaA5g2KFNo1TKG+EPzNlX62OpMy/Jke41pk0yU70
MNYnU0Aacl9t9j6F1InyF0QpUfXW2n5Zqo79S633gPB2ruu5BN1CzkVL97Y68aApR6xnFW119dA3
fsROheLm9TbMPLRSbBv1QKrG4eaPwPYj8yNq9kF3H69xWC1Bw198ieQQ0ySMw2TAIqSvfK4LN5+1
V7uT+6vbpuit2kdH6z7ybb/bkds15oglF4m82EzDRC3AnEhWZdUY/rBsyFaSecBpV5VeHL6yaSWh
suR2EFcD7twC7iUgkS+Nl4msHjUQuLkk17bNoG1sHvljYKyckcVEGNixAdiig3gXxdpLOaFFei6a
+UYdAQHp5yKyfit906XOGOhJsGFxF/jgYmgfM7wsqNsX6C/B0y2P1hpplz+FUjhZDHTBSUifgreE
0uDJhJXdgZqpc4bPgXhWswGGQuEYK0/FpfUFlTaotGY8MGT6L/XWkrajQdrjaQZ8NuScckdV1iaf
ljzDuQzprKboUK+jCaZihd5EnVTf6Rkg3ssNIKrI2kTNUmsNaj3/aSQdT1TiiygJoVHcILMGcbUD
fOeP93KbOyEgKcotBaVy5iJFf5zcg/Vz3K0REi6FQxTIwUBjBcoZHuCXi9oB1B+xEj6hmXAbd3ri
JF3yD/fUuYz5fJ6908JcGfBOgYzAxnyzCu+/13n0SXP+L/noc0nSEUTxkyphgegie+blLWnvhumk
Jnfx03W/umglZ4sm3Yq5LWqMecFKgvQp5KaTlS43PTBuT+YWD7IVL74UZwA3wpixayzg2krLZ/ZD
oYc9po6b9xwV3Ag0o8kheBxD5x86CYCLqsJT6ggoAd17uVGN1RIQmkKSat3YyTbTH8gamtiSLz4T
8cejnNmCPhpNLep5h8TbJH7q3NMaN1+bel+06v8U+ZKii/XU6AQUadXS1TvuAOTtugksOSPMdgDT
hcyEHF94uNIK5RZLQ4xpHC2ga+QYN1krAy5t/J8qIJ7TeAj/Gfs6Wys2YNieo/ECBWHUVLYT0Cfy
qHP0KnSGatsWqZcI/7paix79XKbkkkiRagQ3DDx6CCLg4tiGDZBDbtR8I0aXh7eAl0PT+nWh86mU
AiQbUEmYazVUMMnL97PShkmDoTw8WDH21M9QxvmvZERXSfNprIF0LRV0IAzpIsTMFkC6JBsHJ0LY
xU2AMpJruv2TMJ08d0Y057/GN+3e2OSHyS0eWeYAfq2+Z3u27QqHecRJfJO7aymcpeT1+ecQqZud
lAEQlRToXhztLXGL59BPT8HOUU7RjXGIn9TH62u9KlAKhkIBtPgygf4xcTBz49he+NDuKEQNr4Gb
7avtzxWJ8535dXv/t+JEurcnkQdGn0KiQG+zozipOxySzf2E6lIB+ul05WQuZRwullS6w6NOCEx4
Qx7w/o/Gcepd5qRO6RR3pqt+L29D54003i22GMPhHO50s6LwfEauKSydoSJqSsLLPx/AT1zfwMbI
5kd4eEMZLaAoAjuglVmZNFmwayCOIQ0KEgIGlySHYlaYdQXtAanSWWhzA5gJsXtnTP2ekk1r/bQB
ai9AXoFsJAsjJCI26Zg7KfttJNMpR/a/4ztzODL61Kp7Yj+GXeErTeZRgLyuzRN9Pe/zpzIbNRSK
oEP2nWrMxmrK8akZ92PxqOUfyI71KpJAw6/rW/FlJ0A2Q0BKhshGBeqgnOPjDHwvPCKZ25UlYrjJ
bJ00m6oVp/nlLpilMGsuVuLm/OK/gFtVkSJGywHgqqYDL/nLwPRpqxTk5e/VoTrRwR5noCtELtf0
RhsAjBMvDDUKv+eohEx66F4X8SW0gS4zeDRq+eg80eTe1qJVjAwpZZRCq4/ReGon0DuhnBaGThG/
WuQfVg7FMuTJMBytUxngyyiqMZ2sBq0ncfNqaeHRjppXFq6h2C+YATIKM8iOCkgDJndWaaARj/Ow
hAdSjTc68geOp/j1dVsSoVsa4C3mYOBLXksdRDcwHCk3qjrwxNR6ixuU/+1FOT+ycLSRQAMx3ZfK
YxMDLwhQX7mrZcgZiGejaN3QelRMw52MlWaxL4EaZFkwBUAzAskQdc7LWDAO8p6NmYk1s5Gl/a1o
Xj7dd8Pr9WVbkkIAPgoMPIS2OESXUkZLoLJQWnN+fHhIjE8AAJyqwvZqMq2snfblGoJCYNNCwn8+
osj/XoqqzZDkBYUoVIu9oTv0BrosdqzcKeaNZrnD5BNkoxPxkdAb9Fv/vZ7IRKItx0KvBTA7L4Wz
DtwcVZ8XIJ8q3Yhuqb1HAsxBZX5F0JIdgtkXBoiZPEAQSde7bcRZxUYIQm+6Oybd7RCaD9d1WRaB
ByN6jHQwe0i66KXaRCYw8916DPco+gOKpK9+XJexZBfzfBryNXjtA5jmcr3CCAyWZgC4nsn6tFEv
oB9NjRmsv2aMh01gS1RYHiwdCSJJTJekgpEGq2XelDU75Sb1AJm1sicL98OFFOm5iEq2MLQYUpoK
2FtxA4I+82de5Cv5kcU1w0se64ZqIKr6l8q0sZWwsoeYkLzHxeeQBU7NvVUMrj+Pp4vwZl60/8nB
ZXQppyJtaSUCcrKCe0q9nYZvRnmYIt2JSOpY7LZEOrV2szWk2IWr6UKuZNp6zbKwD2a5ZusDfMEt
euYkme33g+mYxqOKxOZfWyGIczQLfYvA6ESa/1LTYgjidmjBlQrfBVjo0olb4QTGa7AGLbGwdReC
5iN39tIjGPfUjBGCuJHlTzQ29D26tsqbsam+paBYWtFrYSUZOg7QHmlR4DHJnYKdAiQmzYCT4FX6
Clhprw27zgGygJOoxclAFSHA+P3fryWIiJFhQmxhf0nCplQDC1DSFa4xEGBM904feawApWG9Unpb
OG3w8H/4juZrRS7LxL1oapvCdaAIerDzInKIhmKrQdegGpc2DcErYH7Rs41crGQdbFSrXqTQaETm
LNafe/ZggAa0MVZWblGhMzmScUSqYpI+7uELA7qNtdDVae6lfNpc36ClCxJ4xf/pI93FQxAhu51D
n2AqvDSdgI+/4dQno1uRg5Yi5xC5teJxwJF0001s/G3j7pwDABwELASBtCUXZgsw58wgTYXLMKCq
Kamvj6av6eXjdTW/PD4uxcijsIHZaZmSQUwY4RkUfBNG/WSqpdfq2q6s1oxxUdp8Ec9lB3RoSD45
HupBEfYEpWAWalXeqOZnHP8Ke+5FeP1cV23hYgazEcrsaDlAakM2SE3hKjqAoZoRF/dKbhxp/f26
hEVTPJMgmWKtjk2YM0igSe8WYe9MWvsIVsYVU1xUxLIAPQbGWQTu0qq1cTHmPShnXW6HDyodnox4
5bm8bOwMvMsEL1AGarxLj1vG+O+8tGDsQ/AYzL3S5TNFEs+sHPupKHxQDVDzRH+pIKEr8nZ7fR2X
XAdYZ8FlM4c4ujz+Vpi8DqwRxGGJfZcgx1qIH3HnB+q04jqWHL0xs6VDTRvEUdKRbqxcaHqMVuPE
oCdMOnlDSZxgTB3Gsm1va06cr11lX2uOOGCg7AUIKBaWglr3cmWzSRSFMM0C4P7GmxkOewLm9m80
M26q1joVHSfuZEbPpKGPsRjQFcUm1ekUwr0po2If5PXeMhtjU7U1qiCa8XJ96Ze/j6J3c25YR4eR
FEagao/0Pbgh3brmjhUZjiDIz/SoAYsh2etlsLGE2ThK3TlWkroaOiKt4pRigLbHPFpfC6e2flv1
Gl7CvCxSVMVwp+MNbOHk6nL+BocgEEmEqLpoqYeOFKj+O634ttReislVylOVe9dXYukwUwsDGYgA
mIlA+3KjKqq06E/KClcDJPmuVjPTTY1oOJVGRv5FFOwCIRQDBrp8oE075kHBoFzZTCc2ovVnUJ8J
FU/XNfqa3IQMCikY0UFp9Eszac4qazTnEFhNiw1No5e+jU+8/zUGPw0h9nbURo7VqS46UJ60ePAt
EHN5iq4CbchcA49d2lBwY2Fd0W1koQp/ubxNZWkiHpEFbITmGNwFeHlYb8C3GKCjfWTPXbTiNZec
Cri/DDrfn6ABkx8z4AqJSRPCgnSUhrpPSjdFNbnxWq/3omJncqTnjF3TSLFLBdWv/qUd7vtir1qY
XkddnZ20alOJfwjoAMoOFN7ZV6NMebmQMVylEogIB9YGqxVKRwqY7XijrfjKpeNwLmZe3rMY3Gzb
hGs2lo+we0FLp8UEpc2er1vokkOG68E2zd5Rl1t2cA7ynHUxztxwG0SnvAHjEd0xddMWfjT+y8Kd
CZM2KlKbkudZgjvOVJ26vtHjLQf8/HWNliKcc40kd5/ykKNTGRqNKPvTzi2AyxCVxzZ+0ft/MfD/
9DGlh2cPLAORhRAVah+VvSvS56L6WVf76wotHqMzKdL9QJhIB25BCrP3rHobqzsMkfViJQJYPETI
a8AO8BBDPUqytjDrkzjHiy80Qo91v1Q9Rsr1jXJghCnxRjNU1x7XotElE59hahkYWfE2kj1+nJR6
3lAYBEJ5n2W1kzQAXluDev4D+CBfZedi5vDu7CS1GmAgFQYxCnLmL11q9Rho4nELNKgo7n4NgCEI
NyAIKiwHRbou9yqN9d9xJQtvZFoIEAK7zxQ3jTStfLR1pX0dOi2eW0Y5o5iHamBqY4R+UtaU9DMf
J/bYkyarkHXQ7KckSNjDQAA22ecB/6jxK2hqQL/Ze1bbw7aNyjDdhIrZt6ikAp4N3R0jJpUzs2rh
y4p+3BYsa7E+Y8DBzZDU4ETSDTXdiGgwCl8Eich2vKHVfRXUU+7ESdZkTle11KWDVW1qtFvlYQvc
EG6WBeqIUVcxVBhFfcuaVptQ/6HkWaSV8jHWGeZ+4rie0J5ZCuGHpAA5SMHrsHPNpNLJIe2p4ek0
VJ9E3Q/JqTNHcq9FORt8gHqJ0KeDnt2BNKXzMJgSEicyMWFuZmi9BHaJGrxGFRvoKcrxaARgi0Hv
tCZv9lHY0M2Q9PDagR0i5qm5naseGxP6IpIayDld12dbrWnLTW7aVbFJWMtRS49NcYPG8+F7oEZJ
54pBqUCyq1fZSsSwdArPbUhy+s0kJhDX43zkqAnz4LYLHikyTHa64pC/FrwRMqAUNTOMIFkA3p5L
Y+WJakbanM0ch7ui3AGROlE3Y/0ChgmnSm4CujeU3XUPs3gMz0RKN81g95wWCtIvDeZMKr2OkAup
HsJq+rguZ3ENUVVHQwe6bXHoL1VjvJ76IoOcdmh2ArNzZZ28JAZ5rDqxsl3Ly/ifLLmvYxgLEWtz
3nkiO83+VMeH1ozd0f5uVv40+Tx9SJq1GcGveBsg20LqZR4AmSNmufcZ3VphgwkQZATZKazvS3Fq
hh9h9H0s3cTajHxD42ccdAd4FXrVOqXuxel7m31eX+avrvzyK/TLZcZ8sR20Eb6iT9FQHjw1Y+oV
6uAGkSeqtyh2Y77yev1qQJBoWOjRwTsfuX7piiosIFbEUVuAGs5yq1rZmLG9F8GamIVML+TgRYKa
MkFtUy7PBaInVTaVuAoFeTJZ/xD3UbNrI3YgBkrGuZ4KNzLw1GvjZh+XoIUGwY7996Y1fwWZ6VDw
WgO4wOX6BhpGQbQUQX1ev8bsVxqNjtFgVZUPJf/ej7cACBmntYLN4hKfCTUvhap5kIWNiU0drGmX
aOS9jbpN2ZgrYcDCuYFyc+0BSXVMk8t5CBWVwqAEMwL4lADbnd827DnH1Z/f2SAfbPycn/JgbSbj
q1+YZaJ+OC8pLkLJfEDa2rGugfnw/FfDU/AP3QbBiBboX9cPxuIansmRDkbAWDlmFLo1/FBmn23u
a+Lhuoh5Gy5DjUtVJNtowN6KJiyo0jYPk1o6A9iArktYWyzJEGydUysqoESKoRV47X0a2w8UhBwY
nFwRtehIztZrXs+zuCmv7AS1FShT2HcK/alw4kwDwGkDJ9COQgsc3uorIpe0w4mah6DAxwhOt0uR
zKi7QdjI+eqtCc7VuzG+LXpM6a7h9i2ZwpkceZxbRNwY1QhyIq24AW+p35IM+Z5wxVesiZEte8h6
s1MhpgNYG8M8aZQ3XpWvTfd8hdnBxQNPRDFvAxZsXOWXy4YGxipWbeRBq1hMXjL09XPVA0S4AAGA
8Oo+zIy91dkaAJKaJPYxZIt8ll0rt7Ea977RjMU3W+T9jc4xw+GIBs1u1612cSHOPlC//EBqNCYC
a3ygHfRPZaD95NT0aPl0XcqSwZ4vg3T6tIJP1Rhgual4Yy3Am0sgTdQP6EWI1Amx2juK6tclLupl
4+WMFNkcbUgSwypOq0hHZjiO7WCT1Kp1KNFchspjtpa/WXItmJKdG23Qkozo8HIJwTTehuUsquuM
YxOU93FB3OvaLHp/1KpmY2KggJVzRFGQJu2kojxQg2crbICas9PVXdtvABOssXudRE7brUxXLh15
LB+69ZGnRcwkLaGiMFCmDcgJWwPYe7XWzaZxn5umT4p2Zbe+ZjsAKIfs9tzXCWlyoxdNWd1MsV6g
3pc7k+JNfeho5KPRT4U4FM3L9dVcVOxMmpTuoLlopzyHtAj5L7vYGmqLTAR3yjX8v6+Dxzj+uDYR
eiJlCycgeU1lakCgPes1WipIUdqNwXIvRptxyxU3oZonxjeMg7hjPZyCjG4CPOr+Xld8APJh6NWa
refSOPO8rMIBc2dAxOCbIP/R2ZGXY4ZIZfHKHn7N78BvI5+KGqeNwRZ5Dyc7ZVU8V91jzk9ImUfb
ILc7rx3BfsCmEZV3K9Kfr2u3dMrRGajhWoJEBLmX2lU9q1isoqs+JOjCbfKMu2EtAr+rtF/XJS15
sLlnD5BEbKb5kiQpBVjGmIK2epYY/bs6TqJxAqFRUBBz0/5ekpHfWXEo0M2FmiVehwhT/eufsBhl
U+CvqCog0zApK10mVtyTcEgpkuNF4BiGQI33qWbOUHyzxrs4vavMO0K2U91urguedZNjJ4zeYmuB
6gdAC0l3zaadGQqC2En5rpigC8WjvghXnioLKXltng3C09oCHBxmVC/3kqDVWrfQYOpSPXKacVuW
90PyQHK/t7YR2an8qOubKTZdgbBD+0AS4rqWSztso+XAhD2hb052d5iQtAu0Ss7dSne9LTZze3l7
b9lHI9mLIXYobVbu3iWvh5IbYCBNHB3ofamxjd3UeAaNB/v7BFxL5T7HjAgHsCYdvJCvcQwsHFA4
ArwCZ4eEkqnkCvS6rDBhWs9zDnZ9U4+mDebuJgJ7iInQw0DOadu2Ng9WtFyooOLqRy0H7WwgUUCT
1qWaZaJ3WZ5DbjFuBvNOWE7POuBJ9HgHgy/xxCy3s3/bqKuhYOFp1l+THs1DomgcBUoA5rlxfC/l
B4BdU0QLTMNcP4j4h1k/ROHP67az5OjPZBhyq9NIrcAiDWRwZj7oeufkYBEb1B+JlR7RprBrSP9L
m9R35DsdvdP2VbqGdr9gTBdfIDkHZHUQKdv4grLMXAb8V85vAat3Q9rBs9B6N8bJmj+aT6TkF1A8
+0PUhrHmL11PdWak3aSZpatU4US2iiWa924Kg5mWXbSPEdK5D7WqWPlGtypceoFFw/CohWa6AxJw
b2y6zFQPCbPF2rzhQkgGUggDRVILTd14LV9uORn6cijnfIOVWFtlsjdVvNYatSgCZwnTNkCf+kLL
2ZM8HekIZwwAzX2tI/WLVo3rVrUQp2iAt0CT8Bw7fH3yd2MNuGQLj4c83+l1CGb1YxPrDovW5rmW
JCHxN0Pswjd86TolZZKlOnLKbpwIJH9Dr2QHq3wI9RWTWZSDGA9QRYY2l2Av98XObJPjDsC+5OqN
pv5Q63rHB3jaxFoDZFs8kiZq5ChAGrgs5bBcV4zKjGg6w/feBuIF6RlHjXZaloK28E4pX0h301mH
vH+JyEpH9NJRPJcsxZd9oTdx1CAqUccTrU9asdc1BZzetzR60abddSNZigrQfT+3DtF57k8eXUhM
AMuMalm6FTOPZqk/jv0z6ys/DMtNlbROa4iTqqZHW7EPXAs+rotf0hWtvaAro3P2+M8unKUi4q61
OpBGz7c2ex0tDMmUxoYlNsiV1XcY600brsFRLmuMSITMaXiM1kmnWxlGIwpCaDyk1vOAcXVl1LxB
a1M3JeGRaALjLOygVoZrBT9zc20WYSlSAaUsnpWonaMtR75QjCDSaN/itJT8CCSflu9twVF0HtEU
vrOZb7MtCzYZ4GYTZAU36RrK7NJrUCMm5lXQZ4fAV56Da1gc8E6FYxDJXkNhqkWjgKn8juAbiLLL
xr0ZnMAv+vc7jW5egOD8aVSQ+/zRjhzW0XzBYMg7OaZtk4Mws61OLAfTTxff0iT43qesXalNL7kM
jMwAGQbzDEjiy/ea0RRZrLdAHKwNx8SIHSUIdtEOpGIK5LqGCwES8HdQagWJApqj5Xn5oDIblZYY
BO2tHyDi2wK81mvxLmRts6fN2gT50i7iPYFGF4hCRvdP0eLs6HRZAFohNk/qNs3TYKLAr4NUUE19
za63gt/3THX7LtiEKEteV3RhTS8kS25YKcEsKebHDA/uUaZ02wJtTFm4MegqfvucP5JiBIjC5TUz
2cNcpRhXGSfMwuTwD+1kHEzUZnHzHyMl9Iyq8dMcQ5VVtCntx4lEN5MgW66uJUsXlaU63BNylzi0
krcoprjWowLKTso39JVxhTtV+/j/SDuv5biRJQ0/ESLgzS1Md9MbSRSlG4QkauC9x9PvB+2eM00Q
0YiZjRjNDS+yq1CVVZX5m4au8+VJ3ciE8EVoPSD3qyyc0fdnW2fSRGZPcs2Vuuva7D1StaNX0i8h
b09CNl6l/p6n3AZEbbFd5UCltcXjaf1mUUvDwMaAmEl0pRWnSLuWgmOdnnh75uYpnN3M+KoJt7l1
kOMvGLPa7XDSjIfuH7sCcK/mQYF0Fae3aqxhW51ijaEw8TtiqgvJUVU+G9qdWfu05m+sdM+DbvOL
/h1NW8M7xqmK6LYz0/hgteJXag3uOKp2uZfythICxQzml4rbIhb9/pP6qTwNXTfz6BdbB7QFvZfu
OZfKm1BJnkerfrq8grauLFSLFBl+GOQ6+i7v4zXiKEa8FQtHsiZgfSUucIekA3RW3iE/hmS/Hz37
+UtkomYbfb4cfOM++y72spHPslHSo0pU00MHxxgAII9vpXAPzLrsgHUu4HVtIaPGikWY5H0IbHXL
0PTRjE4F0zMBBWjixC0wuro8kq3zGfTXgu2D37pgWN7H0To0JNSW3m5TW8UxCkLVntUseMrMwHJ7
bUyPYVfcxYZOcEA1zaTGdhhMXAwD7Qs+Ou1VX2TTzmX+z0G1Hj040j9egpD/1viBbOLSEHd83JpK
fp9K9pCgqqi9Qda8UcVFIoIErP6woFuXWn1Uu9rBuuYUZY+1qZ8SrbV9WqmxHt34pn4MUQ0cy72G
3/bUaYqBChEVKnVNZOmbLg4mi1WQ9ya3i+sueY19G2QJpgRfYrW8UqNXqVFsWR8+y1l6iOParsU9
CsjWQmF5YPrBc4TL7SqV8kGkKKFL50QK7J1IlcYTCGXg6k29c1XfjsS7x/zDYfxz1Txb9dTvQNYs
T9hYlU+mFJ6aPvX01DheXpJbGYvGLY14jUowGg3vV+QoKkIMexUjSaApZXOKkrcInrG6pwCymUEW
RDXPARTrPpQp8wluVxvDmC4q35e9EFvJgybWLRcJof/Sm5PxVeok6ZSFRnnbGI10a+q1dKPmJSKq
khXsZbQlFa8XvbWUXwC2Qg9dF2gLoZQVbXFGa2q7j2794q0T/pJbz1BfNflY5cd0d5/thVy+xdkn
hTpU9EaymO44klt/5dX8/BO9HB5AdncTImr3eB3+Fh47x3CznRrm1mc+H+3qXjWFZd1YMY6Dcf6t
Ep1UpiY9PQzKHuZg61w6j7N6YPqZLxZNRxxBTg9CBQLOGh1hbK66osQUMNxJXVs3m/Nwq9U7KGE0
RgMzmravc43cRvlpiJ5FwS38wi6sw+W9Imlbd0au/PiTLE0aaX2rmeMsNnKF853yC0DRrB7H+pg1
MraYTSpbp7qVK+ShAXgfpqytX8SylnEEsiblujWynj5pKY0HPVHwsOso0gQHdZ6mJ3kqRMNRZkVJ
H8l81bEcctU4RX4y/kgkCA+ONgWKF84BKTgwg+SmqSxM1GRYrMgu6X0ReqMm1NepWAhetGwZJZd9
RNI6UXqzWrE5yc2QTK6YWULk9mGcI346+ua9JlQxEEbJLB+VQBU/V7KUvmpihqChIJkzL4xGDERH
jSQfbmTRxlddNijcmScLVU5offwGs7vvDV/R7FQUgh9SHZUuFdf6k1IpQ+lOXTV4XdyK3yFTkGdU
MdKhKmVBqB+0sJKvg6EYM7sthzZ1smbQwmOTgVEAULnIt0ipuhDFxJNVyYhIt2knz7ZVjkBN4jGv
SIvY6VwPSWihkxvE5luB2ZozdYb1VxKU0lWmWNGRCsXkWinssGsA/qjltciz2lXBJNtBE0+xiyl2
B+K+xdy7E9Xsd1VO3Z0+W0WDbnLsd6jXd+jWYEKo/ZVZfvtDitrJdJKgqX91jZR/KjBJ9W2tmlBC
rxWEl+eE9P1sFEZwj0WaGDvBlBYwNdT5VsVCwevrBFcqiTtHPljmsc99eYR5315lbRdfz8OQX1Fl
k6/Elhp8NZZDZMt5mBWHumGJCTVAzmtNm5TsLtcK05OFPgpc1IJzFEh7/06US6E+TbmEqm8ii8Jd
1rF47amQi1e5ngDk+GAXVaee5qpyByyGi6dyjMMbvZ4U1anKuYJQNFbVYslbNJo3JmFwiMOhuRe0
Wfqk1mM0g8jugY/KSiFLj6XW56XXDVIX3AltrdyOg9x4Cjfwn9DwqyOSH6BlS5ZGtvO+2TxbFtoJ
TT7SufLnMXKWWOu6ZflkJWclKpW+fAyrO3n4lkT3SmLn8Ukp/kKub1JudXOXkr+REXhSUWCCiLq4
xawSa9G3VtUkXEvgLt/CXLvXgrcEKzUtKY8y4aahP9CCv6myyG5SIPlqsZOVNnIg2n8QC0C34Rmy
bmLkgjhnod4VAEYkW3aO2m03qGxLEUWKPbvrjfTOG4BmKv/jHbDOf2nZqNlkcCkpkgaNCOrlPnoX
CWRLS04pAxu1ktxAdYjLnUS/FRgeFrxKKHXaB9kQSUi1RmoFCmudrev3ZabTzD1N/mdfiXZW09Z8
UtIRaRzgEkaaf39Kl9NAwq6AcPuNShGvUotrSRy71EZUHWE08lfnzoGU5Pbc6cOekNTGtY82qgko
h8ISHjCr6K0yNdE8EF3VYqcRO04y/yqN9nzmN+4DqK2iG6DyHgFJsQ5DHdQsw5L7gNR6tXbC8Ioj
+7Ox907deluA0+CyzExSflivzkkfS6UMIhiIzNVrRZOYSuA055rTApAv7UEP+BVhnEyzrQ+qr9sT
p9x3v+/6yk6DILnNA8m4CZveOoWBDqad4/BGrgfFk9S0p2LS6InvJu1AUzbVMSaR6z7c4wttVcSY
LTgH8gJDBov8flFYfZRrYlfjCKZTqghnO0xzL52/h0puS+F3GD1y6maqtLPst1bDedjVZ0qaPJPr
mLCdNnhl9lmZpmO6Z3+9/PbVTRjFF1UHBLbgeNY3Ybwgm6kXuZn3FMkDJXxAXuzx8s1pL8SyHM8S
tFTUbOyAEFmW8IX98Eluo3/+YFoa5HSkkKxeyt/vY9SVaPRpg0+oKZbPoNh+BH56wMNo5+GwXCk/
zNZZmFU1oovSWm9NwpQp/z0UUCXC6C627NTylP5rph8vT91G5mNYDAmerY7E+2oJZNXCaNcarBGn
0C2K9iGeDa8d1Wu59V0jm3ZOk81wSG8sdNultbcKF896pXcSF3ifUq80p55W6dAyUNBTwrtyz5Rx
I9ciu/p3tNW6gA4yCvFEtFp4mIfGluW3JrlrtUNIeyjfS0Zbnw7SCHxGdjDaU6sVoiaoGIfDYh6n
/1YNzzKO4/BXGn+2Bt+turdR3evvb00m8hSgqyxgeNTH3i9JVRkp2gdJBdQPombhl/acqqPdJbEz
hcbkdHr38/Jq2UgYlCa4xELXX+5Dq8+XhWNhFYtyRFGAUxv1hyDQjjLXY/tynK2RcT1UKBqAv/kg
emROkxGx18D5Nl4/36DRbEPnCWsuh9K/CkUjj+yLTMUa36v46C3MKegto34tRBEs3JcJUGHpn6a9
YvHWAtFhtP1fqDXEV48S7lESiHk4ZXJ9P+iVK8+6Y7D7UvNH1rjtniDM1tWVD/Z3yNUSibocbZ2R
kAb2yVX5xeLeJo6ZpwrJIxBYu1j4vrTaRky1xGNqWc7gy/+8OLBgtjBxsbh00M96v0zpk/Z1PDPD
aTS9RjgWWEJ91wrilQl8+/K62bh3vAu1JISzgyAVelkRFrWiaqxOZqW5AhfXdkzgEO4cOVupBXoA
xA/8Xvmiq52gjJNVmxPY17jPPR+FZ1cWik/COHixkXlmKnjjWOwcQVvH3HnMVTozglgP+5iYaTfY
ea1Qnvx0ef629reBCoJKERRox3oz+IAK1WYCNFlqPtqmqZ2MoP3M75ejbM7d31HW+wBF566fB0DR
c2dRrRBeosS6X7DDgoG9YqAe+2DPcnVr650NbN1gKNpS0ucEtLceftXTR9P/Sx6vosab08cw+wRG
6fIIN9fh2Qjl9+swbiNZjJZwoX9njkioeXP9suvPsrkezqIo76NEGq1MZZnH2qBtMsRU85NQ2dm9
W6n4fOaWH3G2pYp+nKTBIgj0b1seT1L3VqtPWvRL17x/MWmLmh5IPZO8vxpOF3etIRVMWk9HIhZb
V4lOuDNa/svlOJvL7yzOakRxY3V0whmRsiy3LvlllqIzSPEhSa1vmq9el0nyb7LFWchVtjDyQYvn
mZBZS2XUd8PwuZlQ9KR/qf0K+70O++bygzcN7Q+UCC21999sChozlY0lOQWCnfb3JTC4PnrSkr1+
xebiAIex0AuRU1tvq9nvJ1nMCNSkX7XsTkgPkKed3PIq6kn/4qudhVptqZyanDEqhJqEWxFDBDnr
vDS9DqiNJMmtttfU3txbZ+FWi1GJlFC06mUKxeqQhP5NMAynyyP6aEOE7AUFh//O3mohZpGVRWq3
zN70PdefJ8kpwtE2p+sWh5T5AHUQucW0PLXxCQNaR4++DNaz3j5OiMg1wuedX7NM4Prlcf5rVmsU
sCo+Gyq/Bg/Orr6hlWgbwFV7rOZL/cbiCiaLkKBvwtzbFeb40276ENxQcCdGnAMu5eqeIui4L5rN
hBCDKX9LMGOQq+Fe6LibSMlxsgp7zmt3rL9DPI+4m+15I2/HpyizWIEArlpjsHsaskMkQDPpJP1K
UXp8UlM7776Iem+rmYICJhTkzP+h6vWrKu5kh63mIwBd9AYAESwyeqvRF0rXA2Fl9P3wdch115dr
dzJpfFM+txsaKtR5vXJMWBujF2iY6A5cOvT2ts527ai2csf5b1ntM+C8GIu1zERu2WUQeqL1m6eZ
WAV7q38Z1PqTnwda7bAWNv3CDeOuZnD/TV4UEwOW0m6Kz3rfYRl9rCi/xDQOwr0u0la5ZTG4Wtiy
cEMQz3yfHwE1JH1lMd+BUthKCWDlTRGfMsmLMdNJ4odwus/2EKBbqfI85nIqnZ2js8rW6ipiqoIG
CYynOOIBQEUTV4+zAexKNH6D1TE8X97WW4fdedjlYnQWNpyjMuslwiKoGQs3SYlGRGGHo6OId3G6
V69ecsTHb/qfiYWv8T6aL1VTLJd8UyPH+q5oTiWoesP6fXlMl6fyI5xirsFPL2OaRiyB/Yo7CZa3
0afMYpjzXl918w2F8ydcOspYJvYS7weVypJedPjgOVqI89rsiOKTpqZ2aXw29Z/AhtNisiP1tfAf
unxnk2xvxv+GXgN+mlHQEnMidFuNh0E+ZF3nZnhSRv9C5GFxE/wDpyIHfehxGPUIZ0smUla8hP6h
nhw5uJNFrNGU6zR2jdmZ+53BbSbd85irLWHMc5pLBTF1CgiJcUhFqsRU/OODoN3oyKb6ni64kfTj
8vLZ4mW8G+vqg0a9KXSpRNw8653auqrbe00nxTvtcAuoVBRal9peWBw62fb1vT2y+U3BtAOrWtz+
/phOn+1IiYYg4Ecg+mlRf+mG+CkaBmcIX1JhT+5qczeeRVp+yVmkduxTVLeJVPipW4ahq0BcLoXc
uzyfWwOiisyXVEDAoq77Pkwh9SPYIeiSqQADw4hjuIUByTRX1e+J1O08gjejAR7Fe4V/6roZZ1Z1
JgkibCVBRnrAVwCphk4mVE/oVjqXB7Y1f9AX/xtqtT6VUk7RHiJUKECSTpSWHjQEdLfUtePlSH/K
rOvEeR5qNYeGlod9nxGqyG8a+btsPerlfVfdhuWvBO/2+bsovUj+Se6/FskzyljWnnn8Vk49+wF/
LCPO1gqtWL1pQVTiA/CWZdeiebu4GpvyYxbt9aCWabsw1jWwua98tbEA6TvNbPyVhC9JjrO33rul
wMIBFNur6c70bn5IypUgNIGffVCFF2JdSJre50Pm2hUA5y9dGcJB/xdkEsC+f4dZXZ0UM6STphKG
u+RNW6iHmRDRqJ2AF+44K27MIdRu5Bl1sNhQM1c3RkzX/+9zcZvgjjZVhTeIGc4zgfEYU1vDYmyE
Tdc39c59YuNdhL4cTEWTPi2lxWWqz9cJ2v1hloWFoxWR8Kx0meFkiFHtfLBlua+WCK1D+rGLISo6
V6vtMFeKX2QKz2METfTOFSP0S9A4+m5S50ixG5PqHcq3vDUuHAOo3+OUjNP2alxV0VM3rBbkHcQG
BRZ22vWI+GJK2mnoJGgn/Cq8SFbtRBOulE6CFRl4Whsd2zm262CgfjW4vj54s258FgvJNs2UemqC
KlTilrnlJPKejctGJtRwniQJLhI31E3ef4ppxE5vLMFV5k2DhTS3ETS64resfbqcnLbWmgb7ln/Q
bT740xp9LlDLois/tkcNu2E/vAoAQSLlo2KLwz7+/4VbZd1CqmfRmJdwwZfCCm3Juo/7h9D/kg+9
vWs7sPUWQHIbZCKW5sDX1xzfrKyisRF1mNSDm2LYabV2nEhuI4M2thvtai7uij1m6NaXW2TFgXaQ
kj70EgO508YwHeBb1G6rpE6e/s6nz4O4R9XbSOp/5Mv/E2eVkBAipscgsY0089QjSaTbmqDa0uyk
5S4Ac3murbcsmXUx91BkXgDr1RiMda1GxDKkx1F9FEYk4Xobzb6u7ZG8P8D5L8oDQlAo7R7NvYLr
5mc0AK8tXNulmblMxVleynQj1rNp/LNIW/FXUn03tIPco7iJVRvSCt0xHXf2xVbKOA+5Wqhh6495
o/MV9aZ25tn6lCnCTrbd/IBno1rlwVBXpkHrCSFU4W212EYikNrX0Z2WpF/7XTnMrRs5W/y/s/hH
t/BsFmU9bUqzZRaNanirwwcDF5U0DB6ohF2XSvdJCMyDRbmyVV+bfwV2ehd9dahZhdVOpcVow+Yq
qbwqHgE0Pgvdmx+8mOFtUX6STK9WPpfqzp1y60XwLvJqo0SCLOeTSWQ8NFyhRlWoxW5Vjx9qvfjS
lOlhGp7h3h2FoHeT+NOkvEj9np7f7uSvCiKJok/FUDL5SfWW+k8AG93WcrL4of9jFZHPvMW+Nnsm
75u5CFllrFfA5kvro3aaAnHMVaKGkpu3n4zm0R8Ocb6zkLfOEDR3/xNlLUy6YBwLQSOKpnKmd5yu
h1k6ydp3Ga/bYaeUuXF7oCggwlCGFYoxz2rXRMaUoztAKrJMuD/JUS9fJkv4VIu5DQMMbxHZTrVw
p0+yE3T9VFchPf0v2b4v3KL/ovk3MQ/KUKNqemsEka3n7uVzckmoq4S7gPJgVqA6wk1wtVvQvLMC
YHjckaSnEtkrub6a+r1G/MbqeBdktTG0TM/8ViHIPD62vNJTC5UI7mDazqG/N5jV2o8EUwJXsMQx
f4b1QEXct81/bg4FjBGY3/JG/UPofH9G5BVuwLhssAhTR01f6MqZs7com8bl3sfZnDe4UxzvFFM+
aGpYMuDqQiRU6T/M/e9q+GQEn7T2n78CGNDfUZYT6ixdzwl9pVQgimBQLcWN0fR036u6b4FS0cjf
WXBbZyz60hLKAjpnhLjeV/S7g0ZewhnZQx38HBQ8IeUXXXsy5pM0eEOHEsLOutg4AKnSGgb8fFA1
VEzejxDosammy2Uw1VosqRHUMbwCyLN5W6nRzvi2drBBFgRmy5UMQOH7WHhRF7JvLuhTnNyL5MqS
voTFqzmOttb+mhWvJgNf3sJbq4TlgXIWFyZAPKtENVV6GsQDETVgi0LrO4KKTMTsuzIsqf9XqPX7
ns5DolXJEkoYnGRMToL8VUEZYC7MvW7G9qh4QlkqkFowte/nsQlkvxwDrXCmtk7fcgjrP81SEl7B
a5efGkP2Mawv0uAGLH56m86zcatPMgYSkmSFV0lnFIVtjpG6aA1nUudFc1j1rqhk/c79beNMAuQg
S9YC+KXptJr9UhvHBpYEyGaashRX9eZRK3ob+1NbKUI0575d/gRba3nxBIOMy51ftVa5NNC7si8b
4oUtrJwC4ZlvI9dxXXw0o3/BXAE3BY0E7x10UNcdDkGti05ZxjZXtfR1lMPJk43yrkZC1wWidh/1
TX8EHPvX5SFuPaMNpDsWcRCeih/2a5gqMFRj8MVarfsvZi5OzwA6pE9zNMqSo/Rp+23QleQkq5n2
V6V11g8ItLBb+k6J7ZHGz5WaN9orOz6YbL3NzGczTrTkKBTqMLh61YehV/d68lULBRT1daVxkfKR
/gpmhXqHJAXS3sNm42TCl4Z6MV1JahJrn7U+CH0zn2JAxFV+XwTFbZorQGKMf57oEDwBgkn3D5mi
NfQd3qSJ8nVSUgu3U6geovyJ2reV/FSGnWW/kebIpuRvY9HMkD8wHfM8LNRooeRVNpzacsI1rrmu
R4qo4zErwiu+x+VVsXWzJSSsPBj/UOnXsCJTqOuywmMS3utfYnIk09oSst4pRvVjckisb0XxEigv
cb6ja7BFEz8PvEYajWWXiK1CYBW1ywpgfSO4sfWo+T/ktLerAd7NtVUdEbCNLAzKH2vjNQq+zcV9
s8cw2Orxvvspq9NlbDHs6XR+iiDUjobS1yDR5c5cTfwRG42j1Cc5uw1mF656gGYKCNn8X0heIuCN
ySfAf7Bda1a3ofiQsBRg0j5aHbH2EIa6LRY7WW7rlsApypaBSbuIf67Sqmy0cubrC96bItlwSOUf
fnY0l4VcH+LpusYXSTd2ha6XzuLqNryoUOKRSdMUdOqyjc+uQn7JTxmSBTddfJPVO9lKXU1/KuUn
WR7dcLxuVA/4wOV1vXGAvIu5HIRnMVUDAXbVBL0pwLyZU0QHph9Lp0BLU5hkAPmB3lyOuLmKzoe5
OlvHaQhGQ11C1p5YHAr1mM3HBS8hGadSau2ovLKCO9Vy2wprk6fSern8A7aHvOg8sIJ4Mq8+Lg+M
Mu1TGJGieFcWbtM+my0t9NkDN5KTsi9H23qXM8P/Dbd+VCVRlZS+xFeNxdBR5FNh3U/9VVc5QoZj
Mbw+X38pxRMN50x/G2t1L/72qvo7/mrTFkg/wJ1nuMF8hdORGn0tYdqJzhR9CZXTiFt0EO/E3Dpv
zoe8uiUMEWeDvMywLD+F/W9xvle7nVN66wQ4D7G6VJd9n86jyKyGCAQUYKlE6aCBhLCyE/5e9fJl
d06AjasPVsnws6ECISa5xokJg2QNswI0frauoTCKvWlb9c/IPxq732wrFLVVRJKAGisfnNGsOlP9
KRhKZxS+F7mrzSCqEk+BMzfOe/C3ZYOvkg4M+kVfG/YOIiCr5aG2mon69Qh5IqMvn9/yHvfi+Fdf
nXb2wcY6RPuc+gm5jcfJ+hIi9aLuo5zAOdZpGDPnhgphTE1V9PObFmu2qRE5UUZLzG91wYS6m8Xd
kLpVMGY7jZLN6T37JUuCOMt5SP6qYq+IGKiH41Mz/yqi1xZkwJTQG533Ds3N+bUQMUMKTkVmfzW/
pqYENcoRwINmXF98Q1BdlLFfC8t4FVJQQ5dneSMa1yLERyDmoUy0VtcSI7R0zCKuUKXMvppl25/k
yKw9Y+CFW4e+eLwcbmOjg4c3IAKSTLUPZlRh0EdmZcHeEOPZxBXBF8B8FbihtOqeAObWyGjW6Yun
Epew9YsswhXWwuuociSlPIZ17uV9fzVGxqntmp0r11JyWG0JIA1QDni149+3bqd0w0DTsSGUGben
zBiPobGnDrg1cRBDaHyy8aQPYjF+KIiVruCfG7c8k7FaecNuC3OX2fh9+QttXWUQrcCPlYQCgWF9
lakoupVlPVRgX8Btid0NgArP6v2rUjSOYlvfJ3KF72d5kHzzbSf2srbXE2mgdsvFH/Nl6i7vNxpd
my4OjblyZH/yWn/2ijZF86w/6FV9N+gh53xjZwJaa5l2zKcw3qmGbGz05SNSvAIUipDg6qSvu7yF
YS9WTjnosEPGCQWBob+nzRN6aixktmh0knd50Ftf9izm+rhHqYNF2UsVBxOOT8Z3kcdQnqJVfTnM
1nZYhHblRTAEjtEqh2UQ+QTDlxfelHUUh/FXJWknba5PuiIdLofaevrgncNhZJK/uMks03yWL6Pa
StVZoxxXDLKTg6lUe9UNwHjC8HcTEYBrV7lZ/5Jwq+j7YCfH7IZfDdUcQYsFFeGbbjQ8RLGhdUTD
YShVsCWRMDkk84cxECa7ioOfhhbf+mb9c2cONk4v2IUKdpegI6jMr9I4lMbZoIVeOTA/HnWcsWH7
dVeVUXyWJvk69pVjB4S7C63AJn3sXNK3PjZ0gkWDBQwfHNv3HyA368msLaNyeBfdDc34jGTrsxCI
r9Vsfbs80K3lexbqTzo5+9bTVJpgWUxCtSXM6inPHuJeDx29VvdqsVtp1qTNCQCAeUV+7f2o5Kk1
FVD+HB4URHnSfRtU7dfl0fwpBKwzkAUewgAru9gNrz5bhrjiPCVyudi8VaorVjfz9NYlpzRVsHF4
DVv9Rg++TOWVP36qpLfYKp0qvRPKQzafjPyoToAxvTI44vg1KFeXf9zHr4rhOE86SiYmAuhrJcpm
1AK16OF9S3DocAzrssCZ5F+x9fwv4mCTiTv9onu5NoIZrV7p6QkiK4RXvEZTIh5oXiHot+t0sDki
hgSj7I8z8Srfh0JZ+0OE+SDsdZwVnxEKmvyHMftxeUAfFw6EoT8V7gV4gAbR+4VjjRh7mj51pnZI
dcyqWxQtfH+P0L41GHYCxfQ/urrr+2rTCVpTh7ww+nJMb7iWCndFLcP0BecYTEOz0wf5uPGWKi4t
NqiiS3V1tVIlHxWT2afkUBs+96fuqHWGoxd7YlZbc4eQ9yI9qsBOXZOXUU9RkjTn8T0ap8x/k9PX
y99mScbvNxzDgF7OWODscLt9/21wY+0nPYOunGmoRNp+hhxEeIOymh2rV2r3+3K07dH8HW35+1m2
kiQ/UtKEaNGgebOIfmxquJdDLLn1w4AQubAkVaOvst6llaVMwVzwPhI75V5ITU8qvlnjsyG/yHOH
iEnHE7Dak3K7HPQDBl1JzUrXWh6Ag3BqukOoHSfUhsbsGOmAUSg7lntcoY3lt7j2crYhWk29fflF
ZzNpjmFs9aNC7ampcHw4CLPoJrs+WBtRAHtBEtHVhbpgrRa5Pw7FFHRce1Mtc/VihNIrUJeIHXmK
v06x/rkvXjQhdRP/CZ7Lr0ksb2CM1JbiVshxXf6wkvzxy777Mcvfz4bcDFTF/eUObllPAu51ZYvs
cuQmHIF2a37Nu+KmB8JhzYKXDnfjOO2ksY3J4EFIPZnDD77gmq8jj6g/x8VYoVxofubdFqDt3zdO
0qR7N7iP92BZpddJGxftbhTCV9NelFIU0ZarnWLCrq/HyNUuZ/GxMoJfmt49JFVi7CAJ5I3J5bai
aiAfUbNDreX95EpWnZuD0WJ6fit/xyXIjbxf32KX6p6XOOGh9mQbDtbpy2Br9tNex3+DlYZpC2Iq
KhL33JnWN1bVFHCrHBBhbCY8hO3gPn+cCetqXnCH8NeLwhP1GN5nn0+JLRz++bpCwBLy59JpMblv
vx86ZhujoBTgqeS78laxzWvzKnG+Fq/FVXLYg+tuLWJAtKg6sR944q07IaPid2rUMs/Cp8aZT2Bt
jnRBrmYPGPYp3jmjdqOt8m2YGngFWAyt8vTr4Fqww4fUjQCGPHxTb/K959vG25WNcTa41SIyMK+V
pJ7BTU8YfNHssEfbSF3jGNt7EKKNMu37WMt14Cwb6FLMVu2INVx33s/xJjl2r9UrzQUWyPiwd/fb
AMu/D7e6/EpqR2l6GVr72nnTD+Omt/trPBgRwrWDT+2x/vK0J3D4pz++OsreTefqIZUDwhikgpjm
U3YKXVBL7uSEt5Z9UDK7cltPPYzHb0CxD/nxZWdTLOf+h9iAsyiA8YBCovT99A6pJTRTTWzpl/WW
/Dj4d7KD/eyBg3W+Lq52P+dGytMWodb/xFutVC3qxKRcPqd6xzv/AYaTg1T2a+UExzmw5QdwaU56
Zzr58fJAN07ud3FXS7YdJgsiB3E7pzyYsf3zWTuiyPEvx0fLHw17SNnrDJdKchnip0yGu5aP3e/s
TnFDV7Azx3Jqr/8RXf0Ir7ubaa+TvNG8Yd0iavKfuKs1ZOWKAkd/AKX/mvygtIEH/W39s/YkZ/TQ
WvjytEdgWT7Uh4UDugHYE6qoH1BIWotjtLwsnEGYb8FA37R55V3+ZsrGYQUh4O8Yq8XSzxgb5RHH
xeSojnXbeA/S1eQ8PL/6rn/Azcc27uWru+jLb4SZvg0uElCHY3gTueq99fmL6Vz+NcsK+TBgCxIS
LGLum+uC3RBpkRnLMjul+FxOz2l+nPZWz8bThrIftz0E+RA9X99pZ81MKj/RagepHXdEngvtelwH
gj0r9w3rXk4lGprUbKmJaetKqlDEUpHkau1koTNdR6fZlr+ptvaEOE0x2I1b3Yq24c6PnbgziZtH
B1dMnteKiV3JWrErVKuuaibQ6OOhN0/lY8C1w9MfhGMk7pz3m5N5Fmn5+9nBgUhvJGUjkRCsVB0M
AWyYEpeXxGYIUHILBh5Z7DWwIurSPhhSvleF4QmGK75yqqIrc+/mshkGLSaen4va8fouUecUrBFD
qJ1AuNXzZ7k6zZg77/FBN48hyljsZklG41teTVhiZmrjGzpH36/RHRzDTo6GF9j6lXkbpvbstdeh
fT/Yxcm/M672SEdbu4t3Bz7SIiUhLAXefy0Lmd+xMliRhtkhQmCeutY6RIO688W2B/l3HGWpJ56t
imyWgAiPxJmuAUj0ilOCjnOkIznyeTha3qzZoeAxSi+U7dixwDa5/V4f9k9zaZ1LJOuPErcsL2pX
739Fl0ehlBQsHP2u+WE+Bzy6biPPdKdfxqE+hT+U2Va+117wWTwh1fYrAhi/MxGba4oXx8JpQMvD
WP2CJFAzgFv8gmzGiO3J8Csb0RXMMux/sUXO4qxS+JTh4FKExPEz5RAuflWG/gU919wupp320NYR
T6f0v0NaHfFRoimx2RFqQgNKl/zDoFluUeGtIvUvtf4rrctDuadGuXk/PY+62jVCmytzXxN1BpyN
NrIl/54k1GV5Lxa2oV6hb0wvo21lCI9XqMpent6NUxh8J+7BcHEWFNTqTVNz58/j3GchoY0CnBoi
2z//gKhmGMDGKA1I1lo5J6P9xLsJXFGOhd4Ee8H4Fqefotm9PJCteaT8xWm/HAwL/fD9lijlAGBI
FzVOltrSoXxQr/yDdie+tV7vgSYAdbMX8WPrgPbTWcTVlzPkqbMwEm2cxktdVsnj8Gg1dsccnmpl
Zxa3vtN5rNWzopfRTi+WWFHVQkd3BoqJlydwI4G+G83qAij3zYwyNRFK60prUltooFzsTdmynFZ5
612QVZbOylHvaitsHPGoP4Vu58FoSb3B/TQdjbfL49m6KRiw2LCvRbScdbHKUHPWpGJdxKhY/+Kr
CDZqzRxEo10f9bv5204weWtgXO04ynmxf9CuHSNAZYGG06l8tB5Eb77xD5ZT1nb8AwT/cZc8t7kc
zsKtll6llMqA90LjpL3iNqDWJHPvU20UfLmn/g9p37Ecua5s+0WMAD05pSlfUsmbCaMlddN70H79
W+x771EVhFeIvU8PNOmISmYiASTSrPWtEeNxaaAVMzpTWoxbecOdto5AcwEEJUdeW15nO9RX75Yn
SeWUh/iP/iiwp0hBxhvHcKiNuYB0gGgsqaWbj35F3OCE/pyH8qtxo9/XBXKelRfaMo4pjR0Z6woG
HexTnPlSAWRvzFoGTqEK2uR4kjC3j/YK8Gdh/mfR/CyAUMcRpz2YAtwp3zcU1XOkQL/K2KPB5rpK
f3vE2c12Lok5ERVJqWdJgSTjmEjOsDPWun97uiVgsNmMTrjOnB3aqzoHzLyiKjantgvoqDMtGQed
m8ZU6AIhX971DnDS3OA2Xff+n850RA1IPEc9F8U4KsCZlGyIqtbV3otDdAtap6N01wqMKVo1xh9p
l0dxU0IfG7fYIDt5jsomWgzRsC7qhOUFd7CdiWq0tjwX2Y4YiibVWE7rRaF51bo0RK4Ks93+uG02
b+DlerWPymN0P+2Bkr1LP1IROzUvh3XxAYyyaCYHR8+AD7CCAbzmr3V5Y0jAz//UJw+UR3T41LTP
ub1B5VjVGwfjyJ0luI0U/qp+G4HZkE0+d2gZW4xwTLbTnbGW99Z63Btb8pVvAYHlA4vBGf1gJe8a
J16ZawAorMdb23k2tyJuQd5hdLYgBhPz13nTkWnCt8wYwO6NO60UNK79zer82KpL17uBVAjmhBkf
Tpu4nmPStG6PtARCmHXudDcRYpgwQlZU28Ret5lPZC3aO7zEL8AMvwUzS11IIPppRwieM3feErx1
iQuSCbdezvi4cqL19UNp2ffXFGWWVSJlkTY55FFZcQZULprAUeQGT2v/uqDlh64IYrvrLWlqu9TC
mpEJU9/g1Ntr8W4pkKM4rmsrNfq8Lo+XQDu3JFvnRatXkvQlNHsPd23t/MYNgl07uwh6PeJ0GBsS
bBGRhktIcnaRlKUk96EBDbtkU1Reo6Hus8p1V5acKv9jisTx4sMzT2EffJaOIS2dLp4CaksCvLuP
kJ4ENuRF1OcymLtRH+u802XISA7E7X4Hj9leek8c40b9F2XRi9Vi7saWqq1GZRiPgvBsfM7lm0w4
WSLwdZO5AzNDo+H/WGyFwRVX2RVevkYfEYVHpNt21TjDRnnR7q8b8W8256fnL4Py6BqSQfJ46Rd6
nYHLxYRq9oOxM/fqi43sceuceuRiNIesKvcFJ6ebIbVLNsST3/5Fugm2/f4AZhWHOknjIsYqygtU
4qEL/UhdjyKia+6hjBIgktZotwQ4xqWaaC02pRm5QHdMCEbic8cWdtgvlvphyQVUBNoA+ZXteYjs
MSOdBUWMNepibvIVYTboJj5JXuZn62EbeteXjh81nQlkLNclVhJENgTqCDDAn+K8vClO+zBtyo0I
6IjvJmey2B1QI5XXBJBV+gRYZn7ng/fdHR1tS1GxdwwHg6an4PRZ3Yc+RfEqPaguEcWJnEUE2j5Q
YJGjx9TX32zb2RmWpk2Q1cpUuwaK1w7Krh6YAFv3ulk5oQTa0gFUB0RsZCLYZJlmpjNNbA0lorrx
JGPdpK9oyZ373Km620g0Xc1TCR1ZKMhb6Mz9MZNXZ5oxNxG634yMzA8GrZ8mLKmgYMs5jNHC9C2E
ubYBW1KAUR6Ng0PcOCA/3VFDw3PF2Pxjyy3jSvLSzby0GTO3dZ0EclL0EW5pJPtWdW9iUC21K6co
ytu6sa37QKvrxzirdYFgzt2GhjbEQWhsQHeDzjgn7aOgszCu5MZkG1p+Z58aRIDJsU7fWwpM3bvr
enKi+wtxzFmihVDf1BaIqgkbgfipVPlJ3SAF54H2V+COHAcB6S6AnAyMjqMph9Et1Oyqy5cK31xv
+zx1M0xkXVeHc/FcSGDUMbNMryI6Qp0Kw1dF6rbJvZYfy3b0rgvi2e1cFSZsjQYcm2kCQQa5a4fS
KcLKn+u9XILUDEhY14WJtGJ8vjIaQOgQVCi7Wapv8ygd/U6qw7tqtu9IQRWBbpwthg22dGCbfyuj
jO9PeadVkw5xvX1X5Nsm/hLm0HnmQ/IVpwSgltGaxZivr9Mxn5QZtd7yFOvO0G2GFHN6D70I4YRX
r1uqBf+RxNhuBDk6JmAgaVoH6/zPvKL7jxl1C9PX77WH8FSttRCJsesLtvwoc31eCGUsGCgBxrBT
CLWSDTilE3Iye0/rvCm6j3rBC4q3qb4VRA7uMhqwuj7B6DBk0fEhHnaWqJTMexOjR3yJAhagPkxC
XwoIC3MO5FTFrr0tLZf4+XFYj4jldDwocDcOiPFtDzF+LWi44rnhuVwmyp/CaETOFHLjsMFYw0sC
uEwiCYTwAg9oh8o0emE0zOYzSzXQqJ6RH8OJEXrB6GVt7oWG05Jnhb7SzLfGAwY2Z/vPdQfh6/Yf
qewbLQfpgdIuulnlV5XpL0qj+FZbvP53UpiVG8rMrvIBuuG5uU6BppJn5U61RAQqPG8H8uDSk46O
dAzmXDpIYBdAI9egjEn+lNlmyO/nMnX6xplRECcf13XibuhzacwRr0SaTNMY0jBJYrxbyZhuDXvW
ZLTnBjMgO1QVrIVzc6JyqLt60ZYHE1PeW8wKtT6RstgdQSC2jZLc8IaGWj5Nq6/rn8hdXExY/+08
XXizL+2hxplGBxvVYC0/DelNBuRBcn9dBC9tgoGxbxnMsabiAG37AjJMxR33GHe6l9zYN7agFJjv
um2/y1fZenyTvwJBEperHJDYwYOso9bMKtdbWWilOcyvz+0q6FOAhLaVkweBIM7jlZsx5oDByoWh
DOiPjPPGpVpMuTHh2EkVv6cvHTIYXaR4SWKvhvpTMW2n7jt3rDA/R/ojVSfNGWqkDbu32TplUbOV
ZG2H0tutTgKvshvBpcx1xPMPZM6nsSkXZAF8oHEcV8lpWIcbsMGtNeoGG+0h3xY7zPEma3RUX197
3oF/Lpd55Q6RqdRBgsJKmb5Q7ZiLMmO87Xz++4v8s5dJqSVaqmm4UBScuyoaL2nvmdEuSU5Bj2Fk
QemZ50/n0pjDA6y1UqJgygsAVu9TsxQfnnXReDwvfjqXwRwZRmfNQ13BYmDCSNJHFUmw1FMm0Z7k
5HAwJgLwjoWiB+M5zMKEYCMd8wyqzMrzEJpArds2GP4vkZbV10a709CTUYsyRzzdzoUyq9Xaam0F
Orxw6J+y9FHPkHI4ClHNuEEALn8dVFxolcPUwKVTgAo4j6dZxjXpYePN3m27jk0fq+VXxwCAXY49
ONq9qPbLcw5gY5gLxR/ek2zoEZtdn4NPFcpVqR/XKGO2/fNcGIIzjefx52KYnWzlVkDSGv4R0fVc
etjTTj/PYECYHEJSR1MFIRuvQAvm2m+9GE8BlGE7kL8OOVF3TDF+iBE/PDcPuZp4w0ILnYGRsQR+
hV2LQHxFNmUcRokAN6IS2DQgd3H3lnbrZtxdP6F40f25eoyzSIpZziSFs8Rjdt9bijNZxbo1m8cG
IDZoxxIsHy8BfWFOZn+jy4JaQQZ56oOn7cAe9KraXvDQrmZ32qJIu2on77qGi5HYAB8QGMvUB4Ce
f8xTo7qox20AiUYm/Z6S4aMAY/V1Edwr/lwGo1U5yyS1JXglWbf3ljv4/V5GFahwtE1wABmMRzyy
RzuZ4Bjj+oeKnAcAnoE+yfb6D2HQg+wbQWNcWy8xOF3k0jhakS5Sb/Hxnyb8lsNsOhkgcnWTQU6U
x09t/RR39taYMkD8Tq46vYyztFb67qGNBz8cwPhKY9easqfrRuZlW5CJ+I+yzEbUzFyOB7JEM5N6
2wWRC6I1P8m0g2SEO3R/+TpYlUuIvy5WZOPFvc6u2D5V9FGrITZtVAcZeaeSMQZsbK9LESnHbEM1
LikQBiClyVwLaoxParxSVQww/srSfYAxpOvyuFfRmTEZhyWlkdaRucjT/CjwMGJb2C+AGvsXUgD5
BddcoM7Z5pYii0g+LSmeQj2Qca2H3tAdVfn1uhT+hXcmhlmiacaUa76I0Y7zK4CR1A8k26WbeEdf
jC29q+4NUG3+Fj2luM9RwCpivAjdqiiJMm+HODQBxbfYMC6fG01x4l3zxzQ8U7kFvi8GRcb+11Ru
ruvKPa7PZC7X45k3hrRVzamCTHlcpcmfUe+cYXqxkxsq5Pjh3bTokwW4BqD2MILIqAdeSxMlUGx6
3To2xbGLjo12S6tndb7DAP51tXjueC6LUatTpHnqSsjSssiJDL8KPK0E0c4g2GYinZZteGY+cAvE
pREtB1mX+eVoOXX5FRsK0Hop4GVVF+Gn/19pxgIygCm8q5twsWJ1W4a/zf4pBty9TQQG5PnFMqSA
8Wdwyv4ozTdFRgbJRH+mboLjKrsxht0M+rGA7pVqfV0j3oF4LopZq1HLxhLjQzgQk21Q/iLmVg9/
/3cimGUqSoArIBOEWFIGCDpKWdVnjTTWdSFcn/s2GZvXsVstzQN58bm40/yEgB5NbkGOG6MV9Fa2
A9FQANf30D+PpDcwLJEGvPQ9g1YWBriXVMOoPM+AeHRnY/SaYdqTrAD+kPoCaEP3X+i4AK8g+Plb
f7yUaWuRHDYDGmfzEvQry0VCQWzsZdrDv5ED1BoVPU7LjNWlnBCUAxpwgRrXLoZtBu7JCdDRUuhW
k8D5lh9iIxGc5nhjAJ9qGYq+FIRW+aRtZxix7n+1FebiVSCNrsfUBw+AWvjyKJDH3Vdn8ph7Mq+K
cFBGyFPmDWZGVMUL6ZspH4tKALLB64PDtA3qFEjko9WZ7adqlHjAyQ4TDkf7Blhw8ku6qTbxsdll
T+gMkZxwG54CP/htd5v0Q1QN515m5+KZXa22UUvsRXy/Km8AjQXavOIDjQ3r2Gs3UfmP/RJlVBmo
zkDexqARyxWi5JKc0Rhdr6WMx4Y/0GMwe5Oy/adeCSkAB1YQ96OMZTFpqVxLdWWa0e5aJ0CaOwBq
oxk9SZSx4NSoMd2MCj+SiCAR+YlBPMjzmPcqeiUxkhr7Cv62aARTb5SdvUJfXLluVXQ0JLUT7cwt
5rZaF9NbohT8T0/FV6AEahM8RDCKy+wMTCQnwPrFb2eNF82ehO6/Cgxcp0qE2fjz/L8UxGyJwQoj
zLdA3VH9DDHzh4xT+3F94f5+7OU2v5SxKHt2Txs9sFylFMqQO3pAkXprrdR1D7PGLt10q3AduZWf
rgtU/AFH6utbsrZ8YFYK4ldOZImZAwU8IwCQgmHZGEib5mAgo9W64XPzafhy58y3xjp0pN+mX2yS
F/0o70QDHpwZgUuhzFaMdXuMlUUo/ZzcyjOdedMcYrQ8tCvpvbmZNteNzVvPcx2Zs1u2gKEk9RCX
TIdW/mP0n6WQmEEgg42CukpR6naGjOdqax1NJ7+THBlzqYcXexc/0KN8vPuvlNKZrT/aXUqVRaAy
bRN9q5K1JIrsfl5FF8ukK5c+OuWlGQQZRJgP6gvCR69y4sdibQqSrpzk+qUc5t07EvSFdNOyPtum
dORDn7ryKltpj9gLfrmdVsAxsPzib6t0EK9EA6GcHtdL+czrKjRCsI0t7jj4Aea1tRu6St5yH6+r
/Xjfb5auGxN7kWzj7c2f8aTcKh54nj4COKpoGldoC+aQA9NhogYU3xI+dz5mjg/JCtRnxcr200Py
0b5Wz9I6uXmIjoObrEVvL06W59ISzMln65Oup8tKTDvDD9ZW5tj7yZc3svP7oDjWZ/om3Vkb0QTP
Yl/2LASi0XK7gItDZ5+ZlVRPhMoWykcxWWcU/fhhKSjg8LbnuQjmxAnVhIwzQL4w5Qy+n0BHRBoA
7Ln4x7lG3EwqISgTAbMfIy+XO8ZUM0pLimi0HPRfaZQjnwJ8wyMG5+4jlVg+UKoqQZDP26QY9wdQ
Exq4NNzOlyK1CWzIYMvDgw8d8Vl4M9vGuu/9aN5GkerQxslFXTo/nxVQ8lsiO3oZ1CBC7vrleQRE
7rL2xzp+74vgMBu9CJRyWZYfngHmMlAEoLr443ZSOiuNg+VFAcKJfRrSeyNHjU+qjcdxCO470nul
MT1dP1i5mwBF9v8IZXylJTX4IwkCRYBxnPoKkPK59Wkls2ub75NpumkYr6YGe6OcpDujbG9Mm6yJ
+QSX8myt3xW6uarSUHBTcz347KuYda4xdBYEOb5KpvMq6JqbEfBFZVQLtOdaHDEWKugqnlRskK5Z
cddZIzZKPr4bVHM0UNCTBI1Fp3nctKYk8F5eTIcM01KnByr3D5peSkDklljQKsvfqFqsLLm+y+c/
Ra/ugdYtiMm5up0JY+6z2jZCE81zKDa0uW8V6SZtt8R2jWjf0q1sRYKMBXfFzsQxh0ETNrHeNDDl
HATO0A+AU0djZyxqGhFpxdxenWQQqQ+wR0ZqO5L6K4o9ifySk5fe2pvS1/XNwd37ZzotOp+Frf1o
N3aM4gmw7hQHQZxX069wLLYZymH/nSTmKmqloonJ8g42ij9lihYzxUnbx0LYvs9fpWVWHgOKts0C
pwDQVTMTwCm5taqBOYbc0DFzojbdXFeHe8fhAPs/McwqAYwWj8QKN0NFU+IFZSxvgNOu+tel8H3h
WwqzPEWskdbqoIzRHgA2ulLN137YVnRtSG5tvV0XxvcFEIdj5sBA/puJQPWxmO1Agn9TgIxJHV5J
RuuotelEhQhVgKsX+HYAdmUBVJ7t86iNUVYDA9ZTYjBpGvdq/WKOGCUt79NCdmXRnco7lZCsBbgN
cAIx/8WaUZ3RXhTh8V40upM2N00HPI3qbupfG01QLuQZETgJKmBHAYWIovblhio0BL5JgRd8GQJg
tm9CRJdKEq+LSj+B+Ic+Xl8znhsunVGmboOrHNgkl+KWdmUtp+HCJZH4uRLeTOG4ui6CYzz0kUMZ
QJNY2o9EbamHjTUnGGC2pbu4PyYqeAcqz0Dq2YoF7s7J6fwdKSYoToBRxmSTZU2Jm6yssFBRAs7I
+dOuJE/uMVgZT6sYKWhTBcsqGSYUMOb7QhfNPiDVAnsxAQrgYgEpCaQ5sJ+yPQFJaeWTnqYY0UN2
a6cnSfRmhlPqy3Qgs5MpafpYBNLgEzUst1Ks5p+0tAy3B3ftA8iFyGNc5fNNOKEdLC0kCkSjWEcm
x5IOg9r0Nx2VB8DH6CU8olLT+hOw4+1rmo2qq7dy9QqcEStyR7mSwNdRjh9EkvT7trbMmyazA7Do
5dEG00nj77gzchWM0AAysOaglwDETow/KFWXradmkbKt5hFwGeGcbWcSmTlYBVPQ02lplBz0CgUF
B90kOnH0niqTN42TYaL9USsGJzVKG8PWoBkCGuWca5GfyJVaoNfObPGOGKLBz4jR+3hK9n96DBO2
TmQmUezaSWerbjDMxXaS1XGfyFJ+aLN8eLTSuXpupfoJmNMniOo3Y1mYGOAi89w71LTBZxcpwBdo
AkVdxf2QvXcmtdxZrrL7DgXSTdjaMqBVFHDdFSNKxuhsjJvK14x06DHwS4y1pmeqbyQk2cpZofiZ
jCSdoY7mDptGAvZ5026lpq93et9b28lWlB5FhzHyaS919DMNOjncgXUsw5hXXlm7hhpx6ddaY6q7
IRoVwHHA5A52Agi7uoIAhDBr0gqgxlP1oDVxcq8UwAtX57Z/zKsGPCCSba/GPkCvYm0aGFPTWvI+
TgmKfV1WToan2eGIUZ4kSFbArQbabF314UM3t9R6yLKxm9weQE4vxUDzTaWB89c15jxdgUFm+iJm
iIbmBkDlfi6l/dMEGk3Fk4vAKNdzrUGm0ujRiyaltbXTwtp+ROSdbyZAvyuBE+pG/FSNejU4YEAC
pEshd/QwKpVZ7NB2oGnApFeIX9QEs+mljQYgRy3o1DtlYZuA3Y0rpHjUoexXXVFoz3EepoHbZkWx
k3JCNjXMtaKItb+arNLwYkoVs3DSMHjUe1X2erBQHDuVjiu0mim7NirqTSBR+6AOWaxAapgmnklo
uKHZkNyDPHbeYigf1cp5jGW/DMC/rI3AJGsquwdvjq4PoVdlZr/tmxRc5mM8yl49q/IfNe7B1NH2
MWKoXhkDxwjH4KBKUvZAzHL4bc9d7E/2nN5NQ0k3lm7Jv8EwBbOMiTXv0yIJvDzU1bu6ldH/mCMF
7qjQdqXXfYrZKCls3kG3GyuOmVfhm5IkKGNVcWUNp6Ao8h1mcCSUtgjN7rShtR+oUoenHI2Hb8PU
TuaKpKq9ngclKDazKbUH9JKbuOX1OPRzmhp3fYUxKW+wpEw+UJJV9zpATfaKZCR/Sh0RojPMgBcD
xnU7+FZYYLDUSK1+eKBDAfC2pKY7YzYnT8/zxE+BXzSJTmvOXSfjH56OoHci4By7vHwG28x1qwWY
wIQd4UkziHjH3DXLyEVWd4Wr/Umvf2sZ+u4inJudk+4+prD0ivKok/Hj+i0lL8E+e3KffwwTkLWE
VG2YLhdvhnk87MIi9xLzfRxVb+7CP2X9WYf6IQoQc1Kgaraipy337jr/ACbIyGSA3Rbjkrsfkl1S
dF5XF17RKhjy0RwpkDeaRn0ji7wclVyQi7wIDMC7urAYSFQsjKvgf7tcDUmqE7St4uoymo800ryo
jVZq0b532UtJxsFp+tKnRhl6WRU5djUKIhGuMyBdYSLuxeOPzeaj+10dMTkF8bS+1YPuA1tl1xe7
AsVqgaY/WyGRizkTtXzK2aOllMDRTjuM2ElV7cW2T5LaR2rTaUDS0z8b8XoElp8iCPg5IStwfpcn
NPhCwFPPmDclmRagkocYEjegPg/PumJu5pmA1aYwAUmS3ksiwFte5AU4C9BBAHh6mZW81DMKJWnO
OoiM29gdtNoJlQhUYtsgc2myvm5UTiApq4j8FVDeLVA/y7ec2bQvolar1AmRl/pJw8ExqXddAM8/
zgUs9j0TgGNQqUsLAjpax0BM0/KbYgheswQ4C0aR1QJxy25jjwNVB6o20N+Wch2zXGh5xOWNLnK3
6B+a4TlKXkJDkBzkmuxbBAtfEE3SVEkDRIzq6Blj67WiSR+BEmx0XwSzNhgKJHTNh9VvOvPpX5Sn
VRlzgIjvl7PrBy6mil7DKU1lPCDiCB2wHW75unUkWX4tlOrQR/RuxnRuVQ+iZgbefkKvL0qdADtW
NBa2MVUzoFUTBdAMrQzY8w+S+4jWpGj22+xxJKJJHN71gHsK9FDLSwbgapfuJ+XjJCkU9TnjvfAo
yKBvmxf5BvHTtvwC9NMkkMfzdhDu2epCVgBwLmY7FV3dtepyNabyY1362fwhmXvERf98TwGhVgZ3
Ec4HJDYuleoivGoJYk43KW5bDKEFmJNSEUL88947FRNa33KYvatXNh3ilEAbDC+T0ty0c3YoEaJm
BRF0FfA2lQG0VERby85le05GqRn0JIJbINw4ZNZ8ABvF5rrVeLsKYME4FZacAF7Nl1abeqIhVIAr
SJ0ZAnekML16jAO3UFB1vy7q73uRPYb+8nsiAQ1gbZuxHB4ataTn9jINPr7iyWPk/p5i6l1z5321
il3jIViZvvmE0juAYJxmV/zzQsn/EIz+7wcwfj/YTZpl5vIBWevE464ofqdCjLjFYv9/LYGtfWlR
YNqomIqCEGlTJU7tH3OffrRusM5Wxrb8DB7b0/DSvCeC/C+v7gzldBxfeKmjhM+sJFhMuqaQUN5q
G+cdBCS5E79HshtuH2riKBsMAQu7TviqfotkFlQN53lIA6gK6p6tvAk7zzj1oKgG6oP0Zmy0+2Sn
3EgnshEVbzkTQQBjQMMNEpi2jmEJJtpW9GqKVBoAuWc9HpQn5MkSL14HG7QUrAGJWTvxQ7Me9s/X
PZi7H8+kLv9/dm1PctbVdiJhacdTSnQnUATjCosD/vSdb7WYsHm2eryKQwhoDkXk9PvkT/EMXM3K
kb+ua8J9IZwbcDmzz1QpCqNNYw0GzBsnvaGvBaA9JfRUrvS1vaPr9OW6PO4xc2Y5xjnDKIx7OkFc
iD49AIo4Wj042fB4XQpnPOHSLRiHxPu4MuUeYqiX3+iAmqj9V0AwkG3wQFa/2k0sUIszXnIpkDlR
NGOM+96EQPUTvbz5cSauMjjda/sIJltVpB4v1l/mglEsRKfZD7x+TS8BNF/DPdC8T1/btfKGTpaj
davvdJF/8O5szJhiky0BPh4xl/7RJm1tz3lI3Wgb3qsPvYcmR3pIXq1tdK9pfre3VvRXsrYFdwR3
Y5/LZfwyLkCOHaIYCkDF1I+eCy8eHSQVwJlieLqr3GjvgJkj6+goArjn+g5GVhdaNPxBL+6lxkYc
11GZGgvUEak3bZEiI6/TafKkKJG2UTlA/blGtatS9RznqqUlD3NN2qdyMGUvyOVxU6pzcayaiojo
QzXOuXD+bYxf09lqQHmJW7opegwLjttSGlaCvcN1LnR5Ls8eEzwfjCvXJInVwQITczpryP6pD3L9
NijRJs17tyrQWJD/ripy1+uRIFvBV+4/gm32wsS3tPEEwweJvBrMaFXI2VqgHNedv5VjuWMiAzm/
KYNyw646yF8t0i+4JsmTBTj23wfpOP/K/hBHFVWAeec5Uuf/Z1OW8Z7OZSRXhg48q4I800rZhEG7
nk20v5nAQkjrEBzkxqmttLfr+vKO23O5zPWYqQ2afghMmkunOvuopZ1ZPV0XwbWoRhQ8lSwwtv8I
6utptMwAFgWiiYn8pX5roJWcvF6XwvWNMymM43dgnknLaVm3+Muqtp2oG54bNaFyCe4iNLOi/MZ4
fZHUA4lDRE1gAVxFbl0Drp+cas/4rFf2ttuMovIbVyM8MRHXLyNtfzNnZxfvbBQIw0vcGL3yLA2H
VIQoz116A4S8aCIFMgpb8m0wRmCOChTqmhJ9x6Mz1Xf9TJzr68KXYprgf8abDqm0y8NyGCKchAO0
mNr7cvDr6dSkglcjVwSqXniXIHNBWAcLZYv2dMBlV4OIAm/xG0xig32u/Td+fCaG8TBrzvG7yw1e
J1tdSzFfv9GMZ5ILnh7c7XImhjGYnRGk5pf7dJo2eXVIzW0neanoEbB8LBs/LpXC/7WZxhylgx0X
cxZCimK6M/DtmndQmtny1hp9WchNzvVkPBtltC/h3mRZmqRM77Whjqjb/bI6v+79cWcVjrrOdrFn
+cCjt3pvKQMJzjb+lj2Tu5j6bAfJRZPIBsj13G43rM1b6R7vuWPZufQIpFuXvnWb677OXTrMUOEf
+sQxt3ApD7S3xqi2MXUT+RDPQLpI0m3SfAG/SVAu5wbl4Lz6P0ns8uko71i4h7F8k9uBAcbY69WL
PL1ExTYtSiQbtjS5yyunBWLndR35cdeZaCa9qjbyYJIOStqfQHewX6IH+T4/pqFTbEYMvLup5EZH
si89YgqOEq7PnkleklVny9mjNhHSIgXiVoTOwvucHtTueexu8uQw1qJBK15LOBDNME0MfsEFR2U5
dc6kkSRqh6aGnq3ptUeyC1Ak283+dDLX1QbFxqMKiI1bYSc6rx4B3mlA05toAgVm8aVYtSzqVJ/h
s9TrX3D2O8FDuH2LjjYQVwUrybXntyjWiZLBssNghoYVyKEAKnijf6S/y+N0OzbOtNJW+ildkffw
LRKTly1hxY/j50w060TToJbdomXvAY7ZydfZ3rwpNm9PgVvuhY7D99kzcYznyP1Mway7GHVlO/Lm
1LvxsXdA03yfOaFrHrJj/iHqYV5eAddUZCMrgLgZBYYrMXB720j7lJyawZEMND3519eRe/0tmcwF
pBkFLMZR8T5O8iTAMsY2JrU12Rnsjz7aXhfCPcLPhDBHaWo0tLMTHDiSHjjyeI8q5XUBPHMtrU3g
uyDL1BzjEWnV57kVYnPPqNbQKXLnMDuWo+2GVbsuzEZQheAd1efiGI8IqYopvQriuiRwMi1cdc1f
Pl7RZDSvjRZh77dejBsozZiEsQLDjSt1m5TAG9cdsCHtgdrd7NFBqL93ewl4msXdKNrfIpMua3p2
glWjnSGjDtHaWv9Ej0AJjJDUt33ttgFT8Z0GNKIQFH6BX4heMyLJjEsSq6Fql8O6tvUrj3ZAW5oy
tD1sumR13Wt4vn9uXcYt7W7QB0ohSEcPJvhRy2itAG7puhDuVWDLC8Tl0tnxcwC8zTuLLjFsXfih
VKIFZh9mL422BdNxl+xJdC9pDijmYu2QKI9p4QaRIN3HM+j5FyxH+dlSkgAIQ8OSxaT5bTY9oIPA
QRcLiq6OncQCdXk2RScPjpOl8POTW5ek+WyNCA3j6VaRvup8pYrKpiIRjGdKTdsr0iJiKuW7IkEC
zAhWFAS7goXjXabnqjB+mPZFXnUF5FB7bWe/OskHpltY/lF1YFMVXjS5uX079oIwkHOvwk1AlqkA
HWe5yy8Xax5BomURSJWb2pHlj75rFwBdTX4YA/TgdYI9wDnKLsQxR1lfxlmGrjE8TMMGzZK1h/nA
TY85WTzuBAbl3AIXopjDbMZr0RqM5aXV535D013YitDtRdowrtH0kqlOFCL6/HaWXyb5wZofin/x
ZIQihqFaKIRgqZgoqx402yiXgGAcHtCEo8fbggqWhZfxPZfBDojIEg0KWuFenqzMw5C0Z4e5g7HS
N2qWjhLWPgXt0ByPIFmb7gSOz1+o/+jHAsZMijLa+gDZRHtNKn9Id1m1KePnufbb6CnUN1R9mOrt
UHkauVMNwQnCOa0uNGc8MlUjTatHWDcPNTciX+DYcdIIHI4leS4rEbK5SBrrlHYWZeny6gIur6z+
1vrEtYreIfkevZwCuy5fzgR1yHkidFvgxDTMGl9ubTWplN4KoJk+IVyupQNBaXeg4alOIpR5g7ey
QKsple9R7bq1tNix0tfrn8A5Oi++gLkJytySbDmFtsmIziQLVKtocGtksArUIjggrmHPlGU2CaDx
844UULaL9X0khatK03eq3TupkgEh6OvfKIbmkwXNDFPBzDKScI6yQoZier0FX+RcomlxfV0EX6Fv
EczZksV9HUgjRMjoCB1Np0pn5FsPab9O0ufronhFAqzTtyzm6pGVCHgCMoKvaYfCWXCUV+3R+kIl
5gRuPn2nbbI70a2qcHf90oUNZEZgx7C73pbHVO5jyKSPC5dV6dANGmCl0InB2Wz66jr/f6R9147c
OrDtFwlQlvhKqeP05GT7RfA4KEukAhW+/iwN7rF7OLpNbJ+nDXg2ukSyWKy4Vjhuyi14NI7uDf5w
gu5eWXetqkllBeMAr9/Zh0gGgOdQy6HAhzi3RfCSXwHspXQDswv9E7rSg2n/PQ8Zp9pT9WwdEoVr
v/r8ngmXFQm9vmnj4JSnYt8MgW5ddVFgm5u0emAuV5i6Nd/ww1IlnarHJidDvez5loXANth9acdA
7LOQPBgP3SahHkCOg39RLtDKYbgA9KrIUnw0Q9hdPph6gefLBS4uZqpqd+mEnmk2ievCaamDeTzT
jTduGgcg8aW1mYe98wOjCoq4cPVKnX2JdNJJYoztLJY4CoNyw7VNKsBaYUi6CYdE9aAu9uaT8T2T
JR1s6rOcGRNWDQjR0zWqMuIuu+v27hMCqZy61ArSbf9TC+8zjO1e3nHVMqVT1s2BdG4C0ZqHrgUX
wzZdHjZNTzPxC7jjKqVasq+XVioZD5ZVqe8wiJu01zFxaA/USm9fRoC3sp+IewdEDZqqQKVXPS8f
1Ae+s5Qb5CkSbTbdvm4gNOpzOiFd77vsHsASRl0p1rf6hp1JWr7kLJpxHA64KRuSYhSeUqBXYBJD
9xRmYF0IQFZsUC5jJkV6vVK/7XJHL7tg6OAK+2ybtf420dvwsmas79ofMbKXl7ejNucexIzAMdXC
KroDTP9AFCUOlRT5wgOaLhmLCjuW753pd0fusiqMyaw4GJUY6Tb7mGWYDCC2gEZWdAe9TX9oouKv
VZ79MoSVKC6VSpp0n8ui80keYeui/Lc7bUj6BEDWIt5ePqDVR5GgXrfglaLPW7pLjtf6JJlgoIs4
sTY2c+PQnlKVgVhdy5mU5e9nKp2OJMHgAexgOvloVfd3ZgUCUy1wMHxyeT2rzxuxkSdbupuBE/BR
Ul2UqWUsFtf1GJ41tOOBjPZ7B9UgtxqmXv9v0iR3c7b7BHUIaMTYdFdWJFrKWZtSJgxMaVn6RN3B
TWlJSP0vqni2TOn69rmNjv0lH9hMj6wEWhcGNap5V5iW4jFde1WA0E9AbmdZmK6X9tP2RN9VKa5W
5WPWpfM2dZ3SydQ2OQph+tyGpU+CwSr2/31jgSUEPE/MzIFuW1J+ntox0Fih/N14Q8ogaR5j4xCX
bwmbaJN5ikWuBqPn4qQHrAYjhdAFxHkJCEWcG6/KaK3vI+vOGZ7TdFv2QZX/g+6cy5RunmDglysK
yIy7OsDIXdUUdHRu4Jbo3r2v6vp+r4fLj6aBvfQW+p4FXevjxRhHG+G+UyPpmD5jxNzqdq2GalhM
M+u0UM+DkWn0Qy/+J2/3XLB89wceuRqDYBFVSyU187/X7HnpvtKKOfQ57oelHaYup73LMCPYhLXT
70Rp7VqMihHSbyOWhXplbV1NxRC+LPrSpkja3fE2riwN2j2j+mBGD5X7JRsVyrXmHKENHqBYaIlH
j6Uko2kazCRPkKElANqYCNLJbTII9AgX/QZDTjegxB0UaDnGmhk8FyoZJlF6sz7GDC6SVz9nI+q7
SR8yTGKmab1F02sgbMzC8q9MT68y57eVz9e28VzoGrXA+1GBO9K25lMTVbvL93pdDc92QzJcuhv3
owADTGChjNZqr2aPZNyumH7YDhBsAJzLrj2M+PSHy3JXD9pAtzQStwRGRToEtKeMCUZOsR9jtXe8
bm/6MXrTlG0wa67p0sgDm4XW9k/ZYUz/lZimwqUWzRREAjyNjth0wANxgLsA7qcnO6lD4WE6cFax
Na695OeiJRtmD8i1ksWG9a44ppwfLEf1GKzv4t/VSTakGhZm6xyHRzBpOTY2TEhOGWpqlw9rNUA+
X4pkMga30s1swlJ4Q7sw37e7/ne614Ly1OyrfeUHd+YjRqTQ+Rr0e1VNSrVISVVYhUmlArnJIM1B
70myTeG2mwEEwJcXufqwnmmKdEPRKdN77fKw+unBmbd+/UDw9AC/qQ8bfd+r8HhUq5LvXQdU5XrZ
0sII2+HadU/u+PPyihQKKI8uZVk0ELa4x1r9NFq3Sidy9fdB7+QA1Q/jPXLLAUgg4azOyxKq2655
5Kqe2VWbaYO3A3gAmFWTXR23FLVXtLARnQ6OoBwRs5E9OuzJtdm+cYsrMaoA/hZV+vT8nEmUdICX
rs6JCYnudHBrhLN3XNs79U/g1V4+mtXTPxMknf5A9BjtfxCU+Ld96wR2j7ENFUT46mowowmYiqVh
Tn7o8mHWMtviMEADnreyGA/6BD6ARP+igzSwm/X95UUtVuDT7vloMQb5IRr1ZAAOu6+jqC6bZVH7
1n71jdAF0KRQvByrWoEOF7i+HkGRUdo6rY7KGKH+Eo0XYdMNNCs43m5M2cf7KmmoVisimNVt/CtQ
buNNupql5QCBvN755k3TbLr6l+4/GSqwdZUgKWqONZ/HI19WpnG49iE4JPL8zTQCMivqs+8I5/JR
LbSc7932IDSSNrH0pjiekg4uH8a2A/3oHl1U/N2JpvuUImN+cK6H7U12/HoHdKyg//LYXvVhceXs
+Lai2PKABSr7ay7R+oVvkvt7mD40jeViEHa+/aJt4qO1767q++LVumZX8032mqL4f4+RfOeOX8Xh
FMM5V3iGq1lwAIKAGwpTXIivpBPIG1ZZJenR/Zkgawfe1TAJB0YFEA0zmt9Z1ESD/uVLs4YdiFnj
vzKlJMZURKJxfch8i+fAOI2v+t10p3/h4dcq8MIpQONFmBztK+z63lHcpbVOow/CpbBuIFZGFu4t
pP3rvb2rN6j45jstGLbDnbNDGHsqbnwlduOqP3G+Zsk1ihHeRiyHWG0/h3zj0PqY5yDObn+c+JN9
6wM91b0GVkloKkm7V6sO57Iln6mb0Bg9Wdhv69bYzvTFQ3/024NL+60bGkf9Tr8lgbUDPAbNXx/7
LTx0VTPrajBw/gmSOyWqrhncCJ9ggnUAKtZtHmY6brXg/epV2/IL23lHa6OCbFzfd89EDI/efaBV
S8c9CntqY4F992gG1WqR7++p+GJtu9DDnCK7yiZaYcosKLcA+1BFnmv+gnUmXT71tiDc8yE9MgFR
JzYmUbXurklAKytUemGqhdcAE3OW1mLgZoM6A3EFLQbBzACQoRrGXd1CwBYhYMf2GbY8P2RUwCtJ
dYhAQh8QJHsY6e4NmnP1o3ph9BfQsJ8mmhz6oHjxVRu49sCey5b0xm4NazYiyCa5COIBM2dhgtSB
NvyLv2+jJodHHFPUvkyQ4YqmyfkMQRaQhX8QCk7l2/I7BjsC5x7lQFBLBCKovyJBMtBpp7RKa97R
uXhJUQaepqU7Lns8UefH+CW/zkAjxoIYZXLqB/l3C4FGefvzsiVeTTphiAArBig8xseX9/lMe7JO
ZBEfLGyv8eIVqIX/cj3A2j7l5kvmhEl+FKrKyeqbdy5Scjg9TCYlIoPIJqX5vQBkq3cLPJErdsj3
g0NdwHDdOCBCDDIMfo4v2SbGe/2MitXlpS/PvfT0OoiNwRiCHC1CZendA5F1mYA+nqFA91wDIr+8
ZfYOOUUfY0Q9v/VVnunKASOzjdY0cEo7/qeCoGmCzck1OHiJeCl2aPxDu1GUCQRCharlbsUkAGPV
QmUbiTbMEEuHWqQsFcDXAwgd0bc+m77Ptq7wplZXcyZCOsQqFXC1HYgwWk67eg674VaoGAZW7r4P
Dg3dQxyuA99QOiKX95mVMgiZLaRCY2ArYjn5Fj0cl1Vh7RZAEBJjIFdG2l6O6mKjtFqgZS0kF8cR
7iGaYYS9s4AopdEKExfFNUseL8tcOyPU13DtgCkKHAVpbcD5ZVkuelD5+uW2itih8JrtZRFreS4s
668Myc2anQT4Izlk5AwwqfpmITWqqwXba9t04QyMqTlMum0S//e6HsYrwCZAMGKBgEV+kkjFUuIP
IBabbqLoVzo+1v3vy2tbVQ3MxgC9AZfqU25eH+upmtBBF3TsiRODxtYPr8jwwr5clrOm56Dt+yNH
MstJlQJlqoOcmgW5dWP3N0YXXBaxNikCVAjTRVoc06oYgP9ogzUvLcZIX7SvrO/nLGL7CIDFzWz1
AcDw4/2E0fxdo7PqVBvJoSHWVzJgaLia4/Lh8qe8F5Alo4hPARcjYIDQniKXPAy7skBaPIJ6ohjj
grbEa1+GOonvvGJkGCapABiXDQx4BJiJy0PRVv5NkicuHk1AsgUwaNUeP17vqtwDOimHX3ICXvng
0QaYtjVN5/kuJjFK4xobd2Da4ieWxN3zQqDYYIacDTrVYye9q0bb+QnKVPLaTSbqnOPkvaRkMFiY
gCPmPo1yAwrc0NEcM/APmtlt3S8pq4hNPjW5SLd1PtW/h0RD0ASsFn0Tg5Xlzqg4Imdu9ObRBHzw
P/TlYvuA24BIXf/sQ4C9oI51H9qCxsYTmPV2uladojj+B+OLrkhQafgEZBKyfXfGuHRZNi/USd4t
A7b0hAY76tiJImOzZhcJkHNQwdR1H0ja0kWeuTEIr1xuGQHPPekL1EQml4fcE/yxieGqzHFtBmZh
DNQFEfPGRCvv02WdXMkQEFSFMdGJNtDFQ/p4O5JoZAUw0UGPViOhYz1mLKfgshXD8xhPCou5YlU+
yJIMph0liBYmyNLIkTQ7J+mu9fhUeJoiBl2VgwoAXC4kdADd+nFNmcAdnGPsa5qY/v1kwrlxNBA+
EBf4rbPrVM+X93DlsQFBD8o/0HRcpfcOqTMvrxrzFBCLWBcpYxRKMZg1qFIZK4byg4hlyWciRAea
qGmh9R14HWSWsSXGFHaiVRSV1sWghgI/Cm+n7BLEqW/U06L6dvPWlJj3ih4z7dfl3VobSsRa/gqR
1KCME6fNFjXg3ntmHLBDY/6l0g+G8WwVOwfQzkygaeWmR8+6SjdWcn0QDq9U9zw0+MvYaHOiFVX+
TofrttSz90Nbgoj8Jke6Kglb4IReXuyKG0zASQ1qFUR3AFpa/n52bqXgWjc1i8qz4RBl9s4Yx2+o
el/VsTjZdhXos31wrOHlstg1/CDIXUYFEXpgpl6SO2jdwnIAfamA+OzXz3iMgFhSbmcy71vfoNYE
fNIsfYud3zrvHv3JpIkJlhcHvRsOcK/R1Fs133ITkIjtsGcgLypM8Q/KZqLxYOFMxMss96UUmADU
uYO9Mbv0akAPWV2Px9F7vbwVaydwLkW6OensVz1gI3E5Wzbc2KDEA++en1st1d10PuhVmz/kOtnF
XlQGbBwUM0hrtsEEQt47MogBI/9RAVgUawDKwI3KxnbXmfWN5fxDsAAUtr8iJCeqEFlpuculdfT0
XujlQ5YMwdJaf3kj12wD7s0CjQffxZFhvpHnyWevrxCTNATNyfPWZPOBlJNCzHsNRnKS8LYjrMIQ
HArq8o5xD9lL066boE8MXtOC4OoA4dcZQr3MG2crEsfd+oKPj37PxA0rijwsQH2B/0nDR9JUT7uJ
enrSAt1o7LhHQZiJYVyn0aaAmC36IYYUjevFDMJA1g4x8Ip1fTxFwpuPdhaVYHk1s5hyEvHXLiKg
CEhAukk7t0tPQ9vM98Qe2FObkfko0BMWio7NPkV+AThdNShsYiQWWJYFcKsxpQTsbvHDcopYbGqz
rvdaZZAwHpPozh9Mjtfd9IZtYY9V4DBb7Cw+koyarY8yaJLcNQLsqLrBo4NWRYe81syDpzkbg83W
tmLetJ0HRtDORaZb8FvOO9vR7JPDEZXQpOjrctMbHDzYApMxPwu/JLtpbueXqXGNkg5exu6sGXVk
CkTjLqITAMg3gIYTT2MxGruel+B5iVMDOK2pi94cLUKD0GWlWvWBfBtuEJ4bB+cuvdUm0dqq8BBA
LZxUpzTi7KYfmu5gI+v3ghawCDjvVT+GTBv9G8Pvswoou5NQuHxrt/T8K6QnqUBdgw0OvmIg82nM
PcDJ97vLK12zQ74LgjbM/xuWKUMADHClWxtZMHRZGcHcJwi5WQxLxLZaUb/Veg1MF//AXFUJbc3B
88EO6ICEDgNZclsEIWC6sVokRirjZKZBjWZ4EymfrNijPKI4zTXH61yWlLYo+2wsPYFtZB4HXnVf
lFuwUjx1BW8eWqL9A2O5BfCdv2uTXrkUd1zra8iztD6iUa7dDpN28tP0V54U15OXsBD4w9VGr4D1
zL2h+X35TNdMIn7ARQ86tBcZoY/GvZ4Afl10kG9wgTjIIku1Y3iLtFY14rPmtoCHAAk1FCiBI7Oc
8pkfYY8cHfY2TpHY0WtVCBEQjrGmzkJLF7J5to5Bu8YBavPlBa4pz7lY6UCzmtWRtWTVeOMt+fXU
C+0c7kGF3I3YXpa1dgfPZUmHWTVN62QaNhO8IrSogGXF9pclrB/Xn018r5udbSLQprQ2g5wg9W9c
sAgPw1WTv12WsXYFzlYhEwH4vU7mqMOOxdXvtAFLYoLZAz2+7bhQQGCoJEk2C5isYHJd9qsD2Es9
icAeHi1/M7UKD0ahA++kkGe7BqNvTWOJFflNvPHmbU3ycEaNbXgEJP4/GJDz3Vt05ExWhQ5i0eU4
Ib1MaU9GmjAwAm14qwi9V/cOhA2YYQO4kC1HAX1MOstcjKLVJWFdhY1zzWyfeoZC49blIP2N7Coi
AFkbuJgAp86W3BNy4KL/3QBi33Y2Y/T7H7Ru6Uj7f3IkXWhqjPlaHvbNMIstcflJd6KXrPCPeM9U
gOWqNUkebVzyqQU8GNxNEr25yPvQGE2PbVP4dKi9h//bwiSFmCyDcKCQLCkDMBfEtHHzDTOfokT1
dK09z8A6+bODsik3p7zobQjKx4p6/bgBPxTVyctsoaiZ5ndlw8BczBWpXJXUZa/P9B0RSOIAfgz2
NTsOhR4y98QzzJ4YwIYu4UZuk67cXt7R1et8tlDpJdETgNcUAiJtYYYI7Ghq9I95xeEga0FXq+Dk
VNoivSBp3wjACkBc4UzUig6uuOftFFjVvygKwFy9JeRF5CAta5jqypgmJONdUl8lEboxMaCtIZnl
VlyRUV7dwTNR0pJKNycC/CdLcQbO3Hd33KONEFzXVdC4qpGvdVkgctJBeAsIaulR7E1/YGUFQ+VY
vQ+k3+9eUhy5aYINAM9jY48Kg7VW1CDIev6vQHmax/HAUiJ0vCqIqQ86s49u2l61sX6o+i9dwm9d
x6VGAjUtdVyT4nBZOVdfaETAhg8OY4Lqxsf7wMeijgqOUyw0FmbcApPMW+RECq9mVSfPpEgHWJdm
3YNpFK/MwpHWi4OeZNs+R6zp1IoLvhrfoNUQaPyIZ5FukuyKj6RDE5eQpXUbUxRhbqbwvUMT3CON
Tf04HGOL2v+AiEOQJ0f0DL6dJYn9cR/N3uVlMaBExKdoO7poODKsLHS1TpHCWbVff+XIbLdTog1R
qS31m5wEhfUNOeqhQv+Hv8siETjND4fYm8sqshyOnB44W5qMLTH6ZuVoFkQWODCShEstuwxa/i0z
KqR0FOenkiY9rLPPFroubKS9DA88xtqDS64T+zEBDoqt6NtSbab0sKIl2rUrtKwFruCbWQunatvN
cO1fAGTKQU6TK3FdVBKl1zVn2tK9DInGlG07R4QZiTfDbIQxbnY0ls9FOt66Pft5+QiXn710hNKd
MDDkLvwaYuMGTRe8QNHJoZdFrDVEEfh2oDQBlBJKK9JmmpUH65IiAZpiyFu8NPxL115ZcWiYe2AQ
NdW+tLfzXNAou/d14KuDkdG58voDekKaOFW8GKtm7exjpH1u0rIVU4EFC/eh7KcNywHxpZpwWt3V
MyHSrhbWkDkDx4rz/Gg1I4Am/4GKA3VLE5OxNubSEPZ+tCoejqroBBKNGrbQED9bO6J6RYHLqji9
1f06EyS5RbltYR6IQxB6ZGkNOIvYejFche36LMQG95CO3LOJPLku++YNpsIBcL8YEnsINJHu6t5G
cGMozv7zsXwUI1kQlJ9jK7dw9r5pik3l69FmSrsivKzvn5+0j1IkddfQgwQIUCzGn82wzF6aIqU8
ehucb/8iB7yBy5QNSjiSHH9kTla48H3szt2B9m/fEI9Ra+h2IBwRiq37bJ6wKBOZlQVLEpot5wYX
/rfRRuq+hxok06MFXBMvTAA1BQY/RPK4tQrFWz2sM4nSYZWJ5eZxoeM9c+cbxDi0I/H95R1cVbt3
ag9Xt0F2K+m28Mbaa96LoFbxVlWD/YpBz2gX5UTVFPrZd7R1XFXQYWBKCVUgyZkqmDaPxmSj9JDX
R6BTiw4dFkiK868o61xe1ErXL2Q5KKw5wDd2PwW6fQt8Bb904TaivfjLVn8cqXlfo/3TDQmY7MLh
Sxz0b4YKIfi9q/zjU/JRrnRgBkIzf3Id4CrTJ/9YnOa7djPfiu29ERT4t55Wux7/DL4OQp8QeAeA
lNyhCy10Nmi632cvoMejOhrS61ONptnh1fp5eWdW+vE+fqF8Y+q66Zm1fOFtskue2Ku3SQI/JBt8
wRWAicKOzkc0VTxU9JjsLCpULeifXZiPH7Do/FmMOeu87fsRH5Aax6Z5NdwnIzvY5d1k4aVQKPeK
u/tRmPREpLoZ19oMYWYRGva15QAuLqW6vxUNZjwfm2gzM4VJWlXzM9WTLtQ0CIBFpFA9pxDU6lM6
g8ERvqGI9koyqrW9tFyMuoJGw3Nd2flE90kkas3DlarpqFl0JKiaCA6oRhH2zVX5ell5VqKxpa/6
rzxJvavUs1nmQV6VP3c2LfSbkn1D9BeQ+lqb6Dhu/T5oVU3da3YXiXX0UyJyQAFZMhwjG7UkL4Dp
D+8vykBXSkAovzESQnO2N4EEbx8ur3PNJgK5HOxsQN1DO+LyQWcqCibpOZ84BHaAJWq+efXLGCnu
4UrXga2fyZCTv9wxmdk12tLa0DzO1Rz2/XeRp9/sJas0GXcGs6+YU4S6P+w4JrTz+RXtn4oXbaUZ
7eNXSE9aVqQJPgMrHQYWMOeNR9V9OdZbA+C6qfkyDzFCmZOmpbtGoFF6LBSFrrXLcr4LkkLltQFW
oQq74Aqy4YzR2X6djZOT3Xkq9M01LToXJRm+Gslc7rVYqo7aQcMaGnuh1f+02i2c7bzde+JfjM+5
RMnS1Y6Vee0Mifn0lPEdOCXjuqQaWIc78dx68SbRg0b/73WLj0cqmbyxgUMyL1JH77lGNtRW+Vyq
jZQMnF8aTtsulOFtNYODwQbNGobv2io9CaveWFb0UqGpdq6ch8u3cs3YnW+nZAa0NmIMndYwA5ag
zvho5x31OnAWJr+y7JD+96zMso/IkXgGerjRvfXRCMwdz1pMpyMqLH8PnUAyhlYkLI3ny6tatzV/
xUhKgkYBYXjLDejmbB+107Xd2Rvd5IroYs0hP1+NpBVA34r11oIYvX2ohuVRWgr2gZe5+8vr+f+Y
lL8LktTD4tHCgwRJDYolY9FtnPTVnUPT21kDZtO3SwjvBHMSov5OFbIXcyW7X2CZNFC3B0E68O0/
npk/tkY92zE4Jwpn+FXm9rhz8zk7oDXBRwG4jMSDxuz2dRY2D0XT10cbhfZNk5Uqgq1Vw4Z+AAPd
XQ4K3ZL2aAnLcz/Hl2j6r7E6DM2WaVc1kpS6ytdVSZIUaOmby5ISkgAeHtTepmJPtf4l5smmZrni
vVi9+merkrQoRoLG7lmCPHOxxTw0kG64PaGnC8DrThpo/auRviiO9DO8Aa7hmUhJnfA6a97sQp0c
b5c5B63f6KChzdwgakLR35MJ+ZNepUfL6XzSozOhkqkhPEp7UD9jOojde2jS1J2ron0tZmPTGvG2
ajrMjCAldo/u44Ycc1VjqupIF0t45n9YhdunXoNtLgX4b7OnBRYRISbIm7xUUbV9B2G5tFTJ14lG
R6R5i6V6TR+mwwyZEDZnzzx3g4Z8LS1QL7PhqnPyHTfdrx5Yd3VQKIpxOOnit4Z5BtjOQ6H/IEYS
oD62s0Ztl6XRA2+yq66tg4KYB4VSrBpNY8Elh3OmY7Dn4wZxawJ9TZdiaAvjpE0SDGAmt5P9nN3g
mrPmm4+eczE+GGPgDk8DObr6q9erAJHM9WP6+xWSatr51LPBxFd4t7fu1ylIdk2YHVrw91I76OC9
UfSIHergB/Ad6W8U3/VtHmrbAlOP89fLO7L6Np5tiKSwBp8xYtvjU0bNBWv68A1JjBR051PY6xzk
KG049o6nuCarsSTozP4cg6SnoCshSWtAahN6tNomCf31jdykNPqJiU+MWQLNEv8F3XwcgG38oKkp
eVSKIGlvapZ5XST4ghzjcxyKgPI5GxXrtMxVc/BnnfJ8fI0EeFY4kKLvWrSw7c1dSt3DWxOWb6BS
/zkF8Ya9Rhr1Q8AWH4G+QkG88dV6+GEAALE+FMEQAu1R8VXo51Z8lvTa9W1n+WL5rDbu0BDopqUJ
VCd3xkAJ2CPruBmfNeEbD0YyVEPgDUl3bPs0aWlWpv0v28hsm+bRRN50m2RXojXItd6VfkfjitjT
/TxG3dda5PwUW3qaUZK7S3d87HRbc8gJNrrMfRpzffaCBKRCoHv3C36MM6fbo+3Kuqo9joQs14z7
EUQsj0g8pMjTggRnHyXMfy3bITrmTYyRjXqI+hC3Cclua5hvKo8Uu6rMp/04zH7ANc2kg99XpzID
9wfyyk04AYXhudEcBIET2h+PhLXVXW033nfAj/vXZT+znraeb2bhnJSoA3XoAXvt/aQGwGGX93c1
FLcMCRCLUGWeq3DuyuRJy4RLi6T077pCTB7N0e2FfMgUWbuO+U6F1uDJ/aFjZ64SHi9IKl6vo8ee
MN1Cg2Yy7sG3Ex0crfBALbFQ1/eENC/+LKYncAjzO38ck1vWW/FV3OJWZJWtXReD0H+n3BT3yM3o
X0VnkgN4rPGLkd8AHHby+BTMk9EdGpSajnFu6/fAn4+tELUn/xkoYt11wieXAXBfr35Gs6dto8Tt
oyBG79He8EsGHsW4aOxjn02GS82kI9UWiSpgcjRR5AAEO8r7kaLYY07Uz0zjYRrb+N6OzGQZhSqi
m5a45h3C8MSiLvfLb14TRy2ts5il2OVG88GI5pG9blf2nR7l3TEBwtY1cbsFulD3sw0QqabfFrNJ
oOXgGtldNn/vyfHPr9jfG7rc4LMX056RB8x1XAXzOn2Ap/ctC+/yYxT+qGi6M2/rQxq+DlfeYdqC
O0WV9VsBOFh8lL/SJWevTNqaiMUO+ru3HimzffI4VMF8X1Hz67zxN9k9yJS8k3cbAeYNVlHFa7xY
uU+rJ4aLWW3A16Gj8+PqpwL3Feh1WH1X2xTz/9euPfubqB++l5n/I2/6k1fh0Jx6Ur3Eqx43QZr1
vV31E5NUyi2vZGOJeXSj3UZWmwe1T77nCbe3jSVg910NXgG6ZaheAHdNM5AmqutKkUZYXtrPG/D3
K6SX2Oua2tdR1QpQcboBovTO1g5zuePZEF5WtNUn/2y50jsrwBGkoXQGijbe95haKL6zMf/t6NrX
PvWpmFWqtZrAxLiGtXR0+j7qDh+PVityAqjRDDwTAIbGcwIwy8Z7NLxN18WIW0IxXmfe5r8vcqGu
BqAlfGDEvx9l2pjB64sJMvXmrUIT+eC8uo0DIrdXR9Ums74+pNlcE5iwNhAfP8qKE0/v0KsFPnP9
KR4Da7xyiutR60MffZ2evU15mBqGYoFrXgMInTCjALpQAxTaH4UKksZMdBXIx+aKOiAMSbp0wxB7
X97HVTHoqgfImg5Bcqdi3E8lFxFc63reA5Sautq12f2+LGOJ7mTNd85kSNEfAluLWCZkxB7jW6MB
GBHP40ixYWv361zKstIz8xpNgBPhBqSIoQFIO6eDyIPBDJsxDi6vZ10hLGRcUA9HXU8ej03dimWa
BlHO0GxmIAQMeEJ8Pge8rQ8O71xaIYmWNH5oM0t13dYMKe7aH+GSHZkNkvd8QOCVaydcg9Ca8i/g
N3zOtOKbEeH6FTZlnaowtr5mYMSjTgVAXGjmx+11cjjpzMWFYw0AQGlu7ATZ2iaYlwJ3HjHASj3Q
lVze6FXldMARrOt4Mdz34ObsSO1+0ioT7ntArAdw9TQlkGMtxeuwKgN9YoA3Q6s/atsf14Uu3ZnU
DOsq3PiKmztTsD1jvy4vZLUogTHHP1KkK5B1PjCyB0hJ6wKdIxh6qfMHHo23re0HRtQI8Jw2oS2G
cGicJwKm9X94FM4/QL4dDGTMdYnnv8unLy5oh8YZOM0W2+s9uuA7Vdy5ehnP1ispKRiMxSAirLdK
dp14ScfXLn0RKurElY4V5AsB0KobSCGBw1NSyqhMSqPu4VTMff5z1v2fpTltHOC6W218EvYPwRtg
AKMHqLfSo22C6LPMgaeJ9lhMi2OchI0/mW9cp2lK7U714K/Fu2cf5y+h0Zn2Vh6Gn+IIWz7MlKdX
s7/rAerhtEGmZ2FTKYzSuh57C8QBCIGBtfFRmkm6NoqXraj8ibLKCButPthVpcjRrlofwO78rxhJ
kUfbGDBCCTGZeO3YbT8Dwcje+oUPVqZ9NiNZ224u3x3VwiTNnToj4omARL2cg84HBoCPXt+6G1Ws
DCpBks7GiQvMznbZQe8ZYMdjPFCWWQqTtrp/6GlcZlLQcisTAttezlKjhRcYodukzV+H7CaesrCN
vs/pDk8HbREjXd7A1bsIytZ3WBmkeSVXqWB970bmElM6W5/7u6Hd2eR66o3tZTmr+4cmVCAdovUW
D9RHDczhks11DjkOmpUxopsgFQkMhs1lKWveLcBq/kiRTqn0ET9nMzaQO+xUtaCIizvtq9dhYs80
+/s6zlQo7SqJkidWW5EpRgZPDOHqtu6/cicLWh1ZlD4+miBrvby+Vatxtj4pX+Wbdub2HNIEP2jG
c9YcnSG5BxBzWNcZtfx0d1meanWSCa3KWWRpA3lFO25Lz7pjGPK2/WKTdtnNWJuF4gKsa+Of85Ot
ot+hg8xLoSUCsCXR+NS0v7n3c9QeLi9r3V/5u4++pPWdH6UZqyCnI+a3Ns9AJhOL+srImyzAQLmL
trKxDnRWlhugnP/WOqZCMlet1Px4H9oUdspYVtpoW9MPmWcGPYA/R0/Ve7B6hBiWwZ3zAXD/XsY/
e2iI6ZYAccMRJv9D2pf1xq0r3f4iAZpJvWrqbtvtecyLEDuJ5nnWr/+WfO/ekRkeESfnKQEa8BLJ
YrFYrFqrOue1P6V3ylrE37xEwXF/VrnGuUFivP8oEatYJiBZ6nMn28rko3J5KRq7X7Nso4hIjjuD
qMIC2wfy52BC+jqDuoS4Oh7WNayBFCtujkbkblHPZjb+191NiCQ2UIxbSZq0kisNUBVRHqg6viUG
Ho1G89QIXwC5fnIDxfiTNpGKQl1vdnoIPU10HtlT/65TUb8WP+bc4DCeJNHDAgqQFc6z0NMWt0C6
R0V3ZwHbqLPHjjp5d4vMpfHfl7x+nUrGo6QkmiAJg6ms0WmJRCF6BJreTsfSHQvwJOxb5KcN/HG5
xNlmKuCmWIG/2kidlxUeW4FmJNPPDMpVKKe6gRLlqcvj1wDiz2gM738lhmKnVnEVUdmOkhZ9EoGb
m9mLjhqo/Q9a8Xa+h6V7hhJhUY3956wXtoKySKrjXT4yPaNEY6+bWV7VijI+vH2ycqiAjFdG8wLL
viOVmaFNRYOVlssR5cXE08vZXaoG2VdRxT3XsW7BGLPKBqmkw1Tj4a++1IZL2XR09PjnbkmeYiSm
oe0diyIYDt0jaA02A2QWGXe0jkgoynN05aKIb/IOE4kKleQhRa63d/XyHMrHFAWuEE3rzjM9KuNF
1N2TGDndSyRSBEbH28Gbz2E5ciVp1iItw+e0RvhtTNsfppoeqikQNFKs3pQ1JSRskZcxKdiOWA44
pQpLLS4Bk5D+MJnFm0KXu31r5R0dWwjG7VkhNFR7dZ1YiEO1+mWLg3+RbpX0OZC//29QjNszrY6S
TsHGaFoFZCl3rVT7Fblc0tiZRUIP/AX6PXOMjXZtFOQZxbDgiBx5ckM8zsy64CrEB6GI4U3kYyAe
8tXzpJNF4xaqtCjMwhsVpBzzMListEKwRLwzFzze/8IwY2li9HfVy0rIXJyn5hFCqq9tcV1mHWrC
0OyLtgOBdXMPji0is9sWDS01SQfEvpicqDxaPzE47Xqu7ItYwiuP0w+F/xfGASIo3YJ6/Z+UuOD8
jLt+wlxCARdc/yEq0EYv664t5REV2PtY3MJrcwPGRDFTlWo5CicQL+GqLKt4wIthkJJTo4UvqPwh
VNCp4enKc2nd1Q0yJM+9YmeKr3WC5Ct/pjdfsprYJnILiyWbLDTxO6ZpW8G3Sb+PUhzLni7hHKu8
AJlMqt+05E0wA2vw+4dn2eAy274iJCJjC9xmSe0sc2S86zV2rfpVndoSeEArlMugrkNBfLAPzd00
G2Rm0xT5ICXFDOSq9zJ5uFjM6YA+kn0QruMEkygF3T6yh2zsL42LDM6Oldl5kd22M3Bv6vrXfQxu
cay5AWHC+9FqOmJNIG9XrJsADJbqi2UdGukq16+HuHDqF0s9tN01LT86SzCJXJewgWZyPVKd6tKA
hI+jIe8MpiZ7iR+lCJnmRkYv77GSiKg3jBfVmNANUyEWs7KAMS7BqIoEWqsrU331CLVIqLaQGMXp
kBrRarvvjlTUjckPM34jsmfsQNWshTwQ7okEHFCeWd7O6WKjlNyFuCyqRtA+X+G9jnr7y8q1T1T1
oTZwbQNhrxyoDQItugFYCz2EcePFMgQvQpHYN4fifuVp+g3DbMCps9LRLEHCTaWPrrdrcgVHbtOg
diQFhaOajQc0SD7JiadG38J6gjanSOpwhfjDB2w+gdmJkxaBnjtaWcjr3JUjw0/1+1mfbptecIDx
p9TCG4+OF9g/Ul5JQ9PCWJspSumqne7S4FyEp/1V4254APx/CMKkWsO+qMu+B0RdgPYbxcsjODX3
IQSjYB8ccyUYpWwdhQHqkCYt3XC+jKKf+yB8q9dVCjWmtQaEfWqUQyWLJQqULI3e8P+D0tBjQyov
CZZzYWhoGbsrVNRHZFEpOBa5TmUDzZyKS5PnSzzgPpQpz9UU2RZaQ8a4P/XBmzZ+a+vluD9WrkvZ
4K0Tvjn76kgxknFYJ9RaDtoyHdRR9qpShS7gcBPW5mF9mYihy7MPKxoms/PyaZg0eYUFjdazFLwP
WR2Bfnj2S+2bAv6DUa0EqQV+vIGucoSJ0FhWWPLhPtJzq1sws7E6+xBZf1KW6hwr1YFSKGooT7Ey
H1E17iijiRqVDqSHeDi3LelFxoMsbYNDaY7+/ixwNwy0aGS0nqHr3WL8uT7Fc58YFDzW9QSawv5+
ikQPa6v/+MO//AthysyeHCpc9pcIEGCvH41rXAyT9EB1X5sE1ySuI9sArcHOxpAkFA3m1oSGn8AM
nDiYcB5Fq0o3yOBEyWeuE9hAMWe+SrMylteVHLrjYN7R8aVTREftf/AB/6wNHtG+jqcwoQk0dxgP
ATXqoGj2CA2INLuIA+i3o0iMeCsZmdKK3uyEwIwHKAIJddMKgAe58wLoBi+aV+nHAUoUzWTP5lGr
r2vyN6fDZkoZN0CHMqXJ2h5WqC5Bm2oQHkg7/I3zhlCEtmZH8V7PgGhFlk90Xbcipccprg46yINR
nS+Iy7gmv4FhfAtKj2eamICB5qvdV+8rdVFYUkdO/CAQCShyzX4DxpzfitWRspkBVs+FPWfX1aA7
c/i9BfP9vq8QAa0edbO/zFBpcP8EUFzcJuNBwaAInvtiQX0Ud29txsO4JKPCGZAmMASZILcU5g+R
PPt53T7sj4YPY0JtSf1UJGC8RV2VKLVc4JYULbZHMBV11sOkirT6RCiMoyhAbx/icQINTp1xVKzo
ca7jQ1JYghQE9zAzfg+GcRWowM/CnqLdSENOBdKJelCgleXY4apeh+4iygyIRsU4CNoEI+TFABeW
15G66j3bSSwqFBSNaf2IjbkhERZZ5oSpy5H1dRvUf0B1Y8m/xxldPGjQIVFV56PmadnSP+7bBv8+
jqNKxpsJbjpskYveQ4x0HNE21qAlqLlceq+DkLpWXlflhdW5CbqjUVEQTqIxrxP3x1n5G5dttCzC
pZ6HFGNeFBWc84kdTKIghFeIjRqXf4bGUjfMg9RlmQIIWoDAB6OoyNGEo1UT0HeloCuF7pifhYnA
84pGxmwEUhQVqLNgMoZETlPVPy+NiC6La5WbkTGbwDDjvpXXpkk0+K4E3HH5SGCd+6bBjVY3IIzp
ExCZS/OMcSC9b6Nys4UXbFTNbrFg5nTfpReLdNyHFE0dsxGyUc6LXgVkEQTIrmcXQVkI+sC5rn0z
KubAMrUAb7EUPreGiFDRnIugPPTmOUZH+P5Y+EDgl0d6byXkZNYoMaMx0NfWPp2Mt0qehA7Kwr0B
vHEl1V/2sbinMGic/sFilqqp26wzLdhDblwiczApjat1rgaBPeVvHnvMDRSzRG2GWphibTNVtP5K
C2cn0e+nvED3fh++D0120sLFG6tAFUwn3+R/D5FZN11OpyFJMZ0qfHyfepMZPoXTKEhPcj3xZnRM
hKGl1hho6+io7nbZfaXHKF0rnc7wq8byQhFvm8hG1s/ZOP6lH3pLyTEoNM4PeCobqoPWftPRNrVv
HyIcJtBQ0MtAaxnDUlFuM63XvxqirEb60JeJyOuu0cSfjv2fhQJx+9cxFVTKg5gCy4qe4vEE5W4t
LSCS4SxjYGfpw2L9muTHUu8EvuOT9W0PmAlz0GKVmUsO4LilSCP9agMr9Okk2x0CkjqVDnkFLtLZ
tgbqjnEF9YDAV4fYVrXIVgdyP+n17ZzLou7XfZOCRhwzHx3R2yHDGnfJUzdcGvSuK6OLJHs2zW9p
I+JE4jttEzXpEBJQUCD4FU1T5qoCxyaO80wGNa4zlGDI1dpVQGkqvs+owLL+e6ZPJPZAcoDeXiRx
/igNntJAVeMGThvJS5tEXtu9tdrPWsSxxs8+b3AYDyD1c5K06L1B9u5UFac8dlrpI2uO+XA3KwdF
xVn7o+mf6uxu1kVd59xF3GAzfkGntdqZ65mu1cfMRCtd+tzidb+nfh+6cj8Kjl7uft3AMX7BrFol
UTrAhfnPOr7WK6emN4Xh7nsF7mm7QWG8AhStzazSgDKky8kw+h9Q5BFE6/sDwZPuV3PM5MSqihgQ
cQ0xUfg1sKE00m1W+/tD4Z4OEP9VDQU8vdZnO+3GkVJrULtk7bZWJ1Ce6NrZzOVnsxHxzPKj5Q0O
Y4Md+sf7QIOP0cYXPBMqmpfEvqbYnRF6cgOWyKMZ2FEvC/w33/Y3uIz9qbPUtv3KHtGgVK0Z6otg
0cD7kboBGLCLtPEi63tbRB9V0tng07CLvr0iBEXX+9PMXc7NZzB2qQVLARKv1Zdl/UWlV5ctiuXy
CSxO0iKA4oY0GyjGOHML3c24fYHVK/9hwHDQVLPold+OLwahx/9pWCybadqmQQHO5JVp0A+j2AGW
NTuyLgg9uU6EwlmCqQeKepRZRF2fzISMMNJ6PujtT1RBVWXuxrJroGdSbgW7m3sSbNCYtbJ6knZk
wlrJ4ze1eTKHS9V6HoMItb6XReXPXS/YgyJAZsXSNpD0slyHVyR2aDqFdFYa1W7K61zzDNPTROkg
rv/6PUK2/9eIopUFH70SeFWwZ2QalqR73LcMfhnOBoMJKoIWpVTFhEHJmXxnxSMkSTNIYIEcdnCV
bLqux+QGrVIfa4MsunyXpzZYTtL6qtXEN3GD3vumyRKvzLTAKQY8eIGCOId0ViAJjgy+B/zXuCwm
zAjQqWag+XUttV8uJDxkZJV+HdZoCtqfEREOE2AQKkMzkcCskFM8akHpgb3HBtmGAIa/V8iaJcUL
rCkzxpSZeokCNgyHmE+Dudht7vZgeyGzp0x3slkI4PiO3cItDUSPeBtgb2vhSKYg1WFLWepkBM2Q
/VWOd94pepyi81gcLVQiS+gZKUS8a1wj3gCvv29OrjC2IOyxdoujn/ggTeNhFPXBcJ32BmFd0Q0C
+qYNHOyYyonixrv4lRm4KTmWuoh4gOuywWsCQTzrU5vnKxBJEmsqR5hGEd0btRejqEJGjKR7sVAw
i2uFGyhm1oJJHeRipecp6jv0Z9hmK6PYWSThKkJhZg4SZFBrX++cUnxl4fEfffJZIer44rpNlDGj
m5+s4tgMSDSiKgy9OyiqUJA6j6/mxIESBNp5bqzMS9BuWWuCc4j7Ood3MNSOolbWUFi6cKgnpHm6
8qh0hZ2ejfv51nxsr9XbwJdd+bWxZ4QYp/AXQox938Hb1Btc9pxVm7RIlM+UyHKixDNQIpvcquFl
r7hzcrePxe0934IxnjsuzHRAWAbPfYD2gAduR6iUOYtt3uYX+aG6tBb7Rbazp9oPXVBW6YEjCYJf
3n7YfoH6dT/gSVOLTR3ms0w+ullnVF71j7RxTeX7/li5z1hbJMYpr2Rt6hgCSU0u4ZL7uXc1+dIw
UD2iHRvTr3PTqUXJC24r2haV2YSUDqE6rD2hoBw4Lwg6H+TEnkIbqfjopXsK7i+7VS87dr8HXih6
a9VExsTsGxVVlPKQrJ2SduQHj+Zt8tK6xIs9vAkdQizoXeKiG9VpTsZ97UrfwMRxOrSv0GewK6c9
4hC3XOokp6P21vjynXQZi6J2nmsnaOMk5qfwGis2kJnzkibgxnDIdB3EkzMLjy2egyIQz/7U5VQg
M/zVwpoi7zJ5xuEBpR1jRh1bfgiELQncy8cWhVnnBhwrYHIACrpdZcguEigx544e/dB6PO5nElQm
vVp+WuTDaPnGLHsC6173CZvY2eIzK50FUifnBPiZhmLQNjzIqAEzshIsk4mMmuz0Ihq6gw5arQq3
TCkZTyg2+pvnre1HMDc/HS+dqJLERyjl3SjVYDBq7Bz8kIKxrl5pb6zsHaHLJS1PYdW4kjfUb9ur
ZXw2JRM9zq9t8iSXR6M+1cv9PiwvRNgOjrkrQAYY9eVrq6xeSxfQ77scs1+Skr20s/RjH0lksUxc
1wxyWRQU4yPzraE8zcNDJ1K5EUCw14IEArkFCTEYFfxcaqw6gbb4S1b8j0vF8k4v1IqMflwnTfcl
3MgR7vT01Kg3g+GNyo9EuSwVVzbz0/80g2ygH0bToECRAtQCxmuDd7NBuTPUl30Mvm/916+w0bBB
k7bKV0K5eETZKphrtVF6pRRCWIb6ntCHlsbHfcTVh+zYvbX+vglSZyttMij/ojy3PkOGu7TBEi2K
tLgYqG/8lDtF/zTjLYuWtmjlXQ2jj65LyHej4ksv+4/9kXDnTgEjLmgzoN/HosioABqzlX5MrU13
luxZPgfZ7KqS5tbmTYjXuv8Nj5m5PFzmNFn77NP6vtFvgtRP56uEvuXB3WQ2ggiOu7c2g2NcMQHh
VCqvlAjzsKAQ/9SkrR2lgrI8rjfagDCuNg2HEU/eAAnG2kPrtyPHFu7f9AaFHgKzEy0W427NsEjU
VAZUiXJ/CyUrXre8z9ODpl5KotJ37typIFk3Ccjx/kjNk66dwdmEcImErjGPFwp4yepSMCB+2LtB
Ycyh0NUK7DTYSPQc3TTH5YjXq1N+rkB6BMFQ24T8u6udCkc6576c29mZeqpg/T4ZVP7YzJtvYKyk
63VJb1JsgeHjRkPc/Yyavh+vj6oBRnMQfDrGgTiLM79Qr3e0i8VwOl8XfMPntWnvGxgjQm4U9Ech
5qGf7cLNR8e4ny7bw3BM3uuP6E7z0srDM5iIw4YfFG/GzlhUVqiz2dbABfc3lWw0v152R/VH8AMM
VHhbkn0w67/jlfSmQok+8UQK4Py73QZ/tfiNIw10PU0tsMk5xsPZAiPLS3A1oqQ6ATJIxO77y+Be
vQ4WO3zfd0PcTbvBZQ72xGwrwyyw5slox8jS6OdF8lrRI5AA5fMitBkdSdH5gDJuHEzNexKAlMhJ
k8FeasENmXcnJ78H85kt2sCoRhtoycrCYoS5k0Xkp4abDIg0bVn7tUQyLlcy8raiqlmuM9qgrnHw
BlUvliYaZqBCSkcKdDdLwciX2TN9NJE3jFt/f8W4PJHbUTLnYVjlltSv+dPZqR0C5U6HvOIfNMyS
a6O1O+9Nfu8c+V66Kg7dk5442Z10NR/2v0LgFT/bBjaDhsCiBo8Fu6kV7JVR8UvdMTVRakqEwnik
UsVlNVrtpm4KOzBrCKW9dKkoJBQtIONzsqZYyxSAIicfLUhpe7eOPozUm9PaThJ3f+K4Kcvt8jGe
xpCmJierl5WG1p4hZdfdysSNh97tWzdC4s2ofNI9oxfU20cWTSbjYtS+liUD7HpO1x+QcJiynyil
FgQaoqlk3Amq00slX92oBY7J5XXMT/lyoKj1a4jqLyKRH8F+Z4vRjLmJ+2FduJx6oDKOexeMjRJE
DRao1czWJahz96dQdEx//r4x+4rC5uMGi7cqaNnqRZ7Z1VV3aXmZHZ9bP7Fbzbmf/afsMFyMtmET
gfWsYcDO8fjpGzb4aEAA2ecaJkhp54VQmer+pr8RNAaqpRIoa6Fk6Ks3G3rJAPkaQitaPvfRiViX
Xf0cZR7RBENZ7fzPofwGWoe6Hcok1WW+Ei9VoJGcfujTNXo4s9Ht/6qMZjskxouYw5hHn6x/cvmB
rnNEphneWkuRGiB/bSiUrYhGVfSefR3QnGiykpkr4RBKXHOaohjptG9+/N31G4HZwbMcqQuFZCOK
LxN7jkEcF0NYnOhXkC2BiIfhtiMRHKkGN7OBIf0zKmZHQzA+suqVCzQu6pdUJbjiZUXtyVaWH0lb
6Thgw1w1bNww5re413M0itUQS8nRdW4XsaS9q/3SfvQTeqoanU5X8jhV3/Quyu7RYKmD0QocRDYq
AeJjvrSoXK3QTVb3Hf2FssLguZ/l+R1kgBGSRJPuhloEaYJmqtVTBHXuD1pZ6ZkM4XAm8xye0AM3
PSdddwadtYFG6lKf3NrS4o+BztWJgv3xuJBW/xnJdeKAdjdHQkgyvESbHuSK5Ie0Nh5AuG0d9VKF
go8U35ZWLAlW8T+cAP9OKUssM4NTFvUAmFLQXUio8J8WO096nG2vtYxmmqulfMKDmTUEgisn/wD4
jcuk1os5UlRUjq1pxwWMKJIdZKaT/t2Z/RuFCYckkhUgV8I2qEFwZvROMPhR8HN/I/CnUANNnGzS
T46lr3strC09LWaA9MlDuBzk8WkxDikiPTRl5LEvte/NWsb2N6fbBpUJFHQJ3FTNBNSg/R7Xz7GS
gAjvUhpOWvqQgvh3f5Dc5dqgMf4kIzH4aTWgSdJbrH3oaLGC+NE+hnAiWZcygXU4sACSVHdBf6Na
15Nc2pBymCMXRNigh3RGPLRUondvrvcHDytOGJCBgGDs6wJWkZVlIInGrboJDss0OXkcXfdjeN2Q
+Ttp/3tdZF1GL/C/cMzKgZwRhPwqmGxC5U2v7RmyVQTKrOnVJJxRXvn6FopZNrMZLSpJGJmVqCdT
SuyIHivrTUIgrpDLNEIvsO5h4+0vJC8UQtZK/WwHhq4es441qAOlYmW7g5q73bSZPxfgFC17sAIV
hyhMjnPeosFcftmH5S0jBd3lWkUISie2brEYBtLPFISzQYtTldwNBgSuadXilgf6c7yM7sPxtsQW
jokZgogYkjwBLpXvxqz1WvqUdCI3yTtltyCMaZKGWks5ACQsfxbIu6TukIFdAcQK5aUamIIwiKvw
gv4evOj+Py0/Bi7OlrGaQLjumGlkZ8H3kUJzwXK1AEREjz0K79rOttAsbM2dHSjvfzGhFHS6QAcJ
AZv1zCQokNESTeRE/QE/68TLSye6lXPnc4PBLFqdG1qTrowZaaSiP+YwhuifSxCqv6n9D11EJsU1
EQpiSVTv61A3Y+MVLS1DY8ROLzRkbiIQDL1PRil4IuaFelAi/weEPcHTEQzm0kogWJftc1QYEDGx
vL9Zmd8QzGFtVotU9BLG0VaxFyElBcVX6Hr92Efh7l8L8qgWKKoNjXXDltZZcZxgbQbluUsd1Uxg
AniAhdoGgZ71PhjXEDZgjBNGMmZRyxRg1vAQmLcKRfe78Y5OVdcgp6j7iy49OHwLbQEyyL41ZgKD
HmzOgQJqDSQqDiFp7GQyvCIVbKD1m9lbzBZF/XqOgSDVKI0WG6i0rsHUj8vFIVVvk0wAw3PvWxjm
VtaP0zLrK6tFuBTHrNMP7YDaSo36VaraPWjwi+lGVkT8aLy9tEVldq6VBqE19iuq+mb1v9TuQrUe
921CNH+s9yOW1qoKIPpuQs7MwuNORdW3qQDDk3K/j8UdztpTq9OVt0BmTuaCZHk36OCRGGEJUKm/
GHXjrQGj7j4Md0h43/h0P2A5ZGCqroQuRA8YA/c1VG9Zt32l/9LC8oCS28M+Fmf/gsFUXW0csaCl
MdPXJLFeo44YTWv0eKM2lTMO11osoq5b15kx8i8ozMYtZr0EB0KLfpfmWC2d3YiOCI55A8CUiQye
clVjw4jZnOM5DQBgpC0Ejom9KFBr7h8XEOXLgfQRtbnd0uC/7xoCu60KtWsLdE5ohvi6dy3Iemhh
A7njmsCDy4E9mfrdqsiUFFfdFbSQ7/YXi2MYX/CYGG0OofuAogjUpQ0+qAaStjxm+WlpU8G4eJwt
X4CYM7CITDNrIwApaLnQT4bqQM85bb3Ueiajr9YFGnqOU3Iwlt7ueoqAVFQGztlq2y9gaU4QpBkj
pDAbZ57PGSqoVHpMi+P+dPLKp76AMB4+XxuKl3X9Umn2IGgPajjLjqf2qrVy3GsTFFRFdqSMDyXC
L8Em/w/gaOwFoZpqoOL9q/Gg2mKZR7VHSwEu0wZ6LCXqZ/FLoT+0UmkH5EQVYieSAJa7UVCl+Q8q
Y7JSlYF7hAxopul9JXQL1UGg6sv1ISxtCAj5qYhNn7+QvwEZm0VbXZFLC4bZtGc0s1iTU0+CYIo7
lVCPAC2maaC0kS24mqGQXYXVCHOV4+56gvCPK9dz4AWKlruThTZWMO736IDCc5ihLyb4vkoRIQJv
nArIrlfRbgqdQcaR5mY3S+m4oJcAoXYQquhXvI7K7/sWy/PWWxDGZqQMNWEQL1rLX0NnSl8z9SAH
rkWcsTnsI/G66pQtFGMonQyytiDDeMzJQ1H/VN3FxktUPUzdwUJT+Fh5WXqOsndNPiz9ccwcVI3G
MXQl3/Y/hOfztt/B2E8XU5lmDb5DAkVIpT0X8uwi54BSepGuGHcFIUyEKBbM4aAlYjYk3opQSa9i
xJoBind/ViWnKv394fDeaVGK8huFCYkiq4oyPQNKYuSuAiG4+Z3KF4MMBatDYFwOJPcD9SpOzwpx
pv7NSH8Fy3srquFcZ409kLdfwVjrXMny2PVoEtZij6CAcCwhoWPYXURApoy8ZSfILnDn1lTACaRD
mQk9NV/n1qQkyCQCvGWxKjdrDTzqEPW70QlV8DRerKEgqadpgNH+KHLOkjpKqwgTbNiLW3uTa9h4
JnNSO71Obbzs2LU3ejG0t+zsV3Oc/fgqeflZefmNeh27ygGH2UvmRFfyUUTtyp+Dfz+MrYJGXqfu
pxEfVtOHNIhsbTmlmuDOwnMQaAAl8IMQEzPY69iijXOWFRoawpvnGlJoUwKGjAtj8RRV1BDCm+ct
FOOL4tlSpkXDcLrWk/FYkYIiYH+viBAYF5TXXTamCxBKqKG0Sm2noick7smxHQTjXZJpymN9AESc
nMCCEenemH+P5GOig8//ImivFBGFE88KoEwgE9WyTGgsMYPqUbs7J8pqBbovU69Gh4EI4vPZkt3d
kErHjRxtNASNLV93W6BHuDkksILSri9avz1Yltt+xIcX6E/6EId1AycA74adExsF0Z6o/p3nsrfw
jGVIZW5k8zrEGCyjMvw0ImOiX8SL4Nzn4iDWh+ADJIZh71+HSc0RFVwxhjlPN7Hp6sm7Wd4Y6sO+
FXIXbIPCOGxZlcaVyRUOG2x4pnQ0IVHYinroeLXWCMnAF0GgO2Ton79vHjNHNevJUCJnaNH8WpIP
DZor6XMQPveLrRnlZWrd5sDXqY/uEEu003jwEMVCOkoHr7YMXtqvU5nNZhgp5YzixVWnZ3Qnckei
F2P6UItHqbajxUVJD8Wm0G5UERkXZ5uv6SNKLQO5fOh/fcVuCe6fiqWjBFSWftCqdsPWELFi8TBW
ynSDQNtMw4XtK0afDm03WybybdVQ2cps+JDOuds3FM6ZqqprRg+hAzKhFjMOeVTMtBkilKhHFDSl
3gLCiob+6mOvnaDNQ/19OI71f4FjXJcZgbMgXgAnjeDckuhZkyb07yCmN6bjPtTn0cQ4FFVDfhdH
t4IHM7ZxKAKxexNYqL4fL0p0XYwOWFpsA8qJbn9RHoYE7TWl944iP9u4H5zIJg46Qd2P3E2vNEe2
CTot9r+IN9ebD2LPUsnK9HHR8UFLj1LvnzOJXLjsCNQuQ3iuGpF0HO9CjAnQUdaAnlIogjGuZggN
tM0VwFMU27IlJ9ddjPqjfY2OVmq/jbldQp50FkRNn0qRf877b1jG96jNgPQkOF6c59wDoUUIAtoD
hJXs4KTfxlfL0fKHy8yebMuzvuHpMre/W6fv7RF8dpod+u37NRjSOn92RAJ0vCgW80HAN4Grq2aw
tMNhF4M2O8CHBU+SX12FbvcBCkvqBlehp4BwaW0lc/LTX1AsfYFVv27jIMwkZVmZgMNWsxVtsOnL
vl3xSli/IDALrcmjMdQECNPH4GpH9DBel9fJa/sUO8GDgRywHT7orxXCSdQguBeRl9q//sdPYBY9
r1IjzMK8Q3lea4OW61250t3y6TY/f7xVZ+MwvgQOVlpyqW2486WItppXovRlCpjowVLDEO88mALp
eJ5u8l/UQfOJeaSnj9fygE6voLClb/oDfbAO5G62f+wPn3fx/AK/+r3NSTg1KB7SYwzfuLmhjnkY
3hV3Qj1teAf9ZqgDe5oDikYRew3nlIfQFxqqUAqC04j1cBa0qqp8ScExHXht5RtqjOx45kymi0ca
uTtL4QVKKuTEoaiM/BZH3iR6COCewRrR8Y6mQgECD7FfBz5XpDLJKq+4dLhca52dyroNp4zmnIOm
nUrrhrZ2CH72vLhe6LVQV5t3oKCMVsf4DQ39a8wZKU3QtNJ74I/GJU3cMDkVFsSUh+f9BRbBMHt4
NNGJ3cpY3wDdtUtdXqEN/ENqonulE6lK8CThVQ0NGSZocQhK75khReDPVozVlsBb7nRudAjuqJed
pkf6qBy043A53Uvn4teD8QNRh4+jxG/dGWrh7YtoV/E95uZTmGE3kMpGpyZmN52xbQfcgXE1Tfzc
qdE76Uxo4bSHg+wvF+S0P9+8O84a8yioHgMzEJIXX+1qmtE2pOgJJqGDWBmZDpJqOR3krscpRzNH
PN8gwfodTaue2ooIbXhxF1LjEMvF1kKfMxMTgf5Iq+sZ20oN0d7zcwju9wfH27YmlAdBN2XKuEwx
f1+eDQvEGphVNZrnyQ6rkoT+pIQZdMvysPb20da/xh7HWzQm5ErCup3rCWhZ150K9Nd2rebNdHDS
GEQUkSDzxZ07DA2lgDJoQ9jXppYo4diPJeRWu9hFqdLVJGeCGxQ3rjFxd0IfOnJSyKB+tY0wKWfo
hFadU5azDf0pe4HgqdVQLw3Ky6EoLiBsbkt6fCSNbi9t75RKhmSj5qiGcbE/uSrPMaDwEZT7cEFg
GWSOXnXIQ23omw4EItSrps7RreAyn7PDFExHJVP9osh8Mj4openksnbI+vkEgnC7plADMJIriPU5
EZQge9Ay9cG3pPie4lHL6CtQ4WbnOabQgO8yPLASQZjG3WGgrEB8rBk6ThBmh6W6GkmhjC9X6lcy
XimWrXZvFUQwo1ujsqfi0oRs/f5s8ao+1C3mOpubY9IMjEaWW2CGbWrHeJ0uNMkJRw9C775c3kzW
Wcky2+pRUeP3f5E+/ALOmE2UBeqUzADvR+mpa5MLkz62Sucl6IWcgtrW53fBcHlbbztcdusV1Gin
bh0uNL0ockFR8ZYicWnqrhma9li7GuRLwOmpgTSr7exMPkDApch+jvMlsX4KvmY1RdYRbL+GSWfi
/SQL5QlfAw1Q15quOlTZpIarTt4SpB4JbuviVZZyMDS91NlPiT4I8DklYipBks+EQ9fxaMtsFSNV
mjpSe8y/+tggGtKjZ9zSVfVkmJBT8K0U9TGiN1zelWuLyYSlOnS/q0kfOqfNHqLBp/HFLEHKRfOh
GGmXocAzcdbbogRXaTzQKXhdY7aUQeSoIDLK0fI2szvJeqgbClVPKKLG34ZK9OC5rheznl/QmM3U
BEpjhqtgvVWEMJpzDob1gLileZ+OrZ22Z10TnMp8ROS4IWO2VqEy40Opll6kLWJLEmfQ8kJKTn9J
0Gff59rD2P9CvyDY2UT1Czx3b+HKhms86lr0P6rtEj0ZOtNATRAEKVvjWgXbuqoWtt548nhSM09a
MkeXULf53ehLSD+cau24b7qcQ+3LFzBWFP0faVe2G7eubL9IgERN1Kum7ra73Z6HvAiOk1DzPH/9
XQru2ZFpnSZ2DgLsh22gS0UWi8Ua1poGVWIWVlo1i9e8KcuD1ZJacJVsGs9KTW5xtWiQWLG0cEU9
OzAWOYZ+VxuRg0qS32p/0dQLlVD2s0AxsLjFz57YjFszG2dspRXJnklmh0YvShQ9tgX1pxhWq5QC
41m+/4u5/pGoc+h6CNuUuO+W7jH0FpYk3QcNcxIhD8j2XqF/B0PNeBrxwYFkaHQoYjQWSniS2aU0
f5NFTGkbTgVr90cE59YDopYDWfrg5DjfIzEKgGF/aTvImTsCkI1Ir5fNb9MyLAJmHwvYUnCdn/dK
HSM0kC08c1Ju95LqN8G5jnY0ddR8ci+L2j5sK1mcqfe5BfKnAbLMuZBvp7Y8WZFx183WruzRqakS
6YFoEUC0kFG2xyadbkGOrnqVHl51aRafW5plT4Jv2ri4LLr6Ju5kWH059FaEbwqy+BkcoN8yubxJ
0+QjGJ4zFAAT4C8PUrDTk9ieNeC5BeyDGCCivvwdG6Hep8/g/G1R6F1Ml5ZV0Lv1ln6lNGBDGJ9N
EWv6thwdrTmgyzEpP4s0N3mBOhXkRMyh8s5kyaHAsJWwO/z3UfhyIkEu8h9B3F5rej9Gaod17emH
HHY7Y2qREg3MJxbmezV9MywQNQJCRZ1aN2teGtLfdrr1Aq4pW8mTm3jCXKklQozYPFyrj+I2u0AB
f5RDfJSs28Q8aogTG7rLzOegMXw0uQo2ddMrrcRxmypJUifVBIvdTch9t+7YuwX6af7GcrCbCycY
CECXA74KewcZ5J9jjHa/qnTAfuQDKNzW0XyVKII7ZHvx/gjiPFMRG0E/xWDOS/Ifmj7fmtEdUF/1
3O2mDzUYBB5921D/SOPukHoImwitpjgQqoqXqy1bzU5S6htLFnil5Ye+Guo/gviro8iAu6dnaKEN
o7cGWfNUdrM2A9D1SxW6Jk2ugUR3ece2JvJxNSJepQg9QDTGbVkSoHPxdyPynI37EQRfCtoZcgAx
p1pxkwAdUjJKn+o/uu6Xnv8kmJnFSxDUrpZrdJngY7ZsdP0t3K7OOqmSPMN90wxxbtfoH3CHSg1d
LQqT/WW9t7Z0LYrb0lIvUhprEJUM7JD2CjDeugPo3IEKJkLsF2jFj7FOXTmScaG91xXpVFTI+Ktk
b5iC+tbmhbbSiJ9dhdWkhRlATCCluy7SXqQCHd9660kMeF8tcRIFnWyDsVsYiqY+9swIdUNNs6NB
xF23dTrhbMHRB1gNpEq5xB6Vh06qdJhxwwYnBaGj0ZpOY+nHof0eKePDALpJgedZzJQ/OUBTRGcF
RSZN5UukA6KUOlyIVtVJfbJq8AY0RZxCaF65lUomlzERgdf2vv4RST47u6AMMFu1kO+atDIdJs3U
q6MBTKi9Lur4XBbsi3aKgfqWiYMKwr7PojJlkCJTxYICEOoUsR8WgH6J3O1kEEvFyS9TjxEFggqR
dIdC7gXeb7kdvwhH2tcw0PS8JJ8/C6dKrKpDBeHlFPtRrN8n/SxI8G8u5UoEd/BJPMZyMcPBdkbi
o61/L6epW4SiEfmtVBBARP+owp16NccupYsjj9OjGj4NYYim4LuGuEl1ZYSAUpBfJUzF/YWrUZGz
JwYmVvAM+bx+eWVlVtPgUjQ6vHWywM/jbmeCX06ioaDBaNOrrURxJtnpBsZkNYgKqeGN42TH04Cq
s3UGYfftZa02zzhqMiruebSo02VLV1d9Ar5Y1F2xlFLqIFrFoHoOwAPEVHX2Xafsr9bwjzQueqlZ
0mjpElgEysmgKGHGByuMkNURxBWbbmSlFWfroEKUzXSCVhPLdmMI0JTylyU3V2P40oMK9/ISbu/W
H6U4qy/CoiLpMp0ltYBltU6J+b0NhnMjMvutqMJaKcVZPcmjNiHgpnH6KbLcigUJitHtXWsOr4wM
N900RA7D/Ml1asSaaOc2haO3A6UzS1umQT/bSY9WJFnJIFwHfoNUuuP4ITUHK4vsonlIy19CeNjN
Vf0jkOe9L5mKgbsKAgtlN1TvXetayUsmi2YVtzCoLWslhzvWqMJWgdwAia11cQSYF+0Dt0Mrrq3Z
+u5dOk1uc569zGUP0tHwLlvOpr9cyebOeW/18WQWi2zwvetp7KOf7ZCpokt1OzhcyeHunVkHEWXe
QU7yrnnGFfE06un3pTf5+X0FPFFcdjsgmgqi4K1q3Kel5d5rbEAzEi0Xsc+Fl4autA887TQ8az+z
Xb6fUpBEOfUv8G/pAqe2ua7w0vDUaAP+0miFYbOoCAIIpuRkKRjIrNzJrEXqLbvz5UJdSeF2TyJt
pCqL5cT1Tm/OOuh6MjSJz40LsoKSFR6bdhXeZriQrP7xsuVsno6VbG5H88zso1KCbNZq11MKIXJ1
BOrJro6M/WVRm750JYrbReBIAJScQVQuDTsJQDFkisGYhoYFI7XhLp4uixPt3fL31YU0lkHZpTnE
KdZbqdwVS9+0yJmJVm/5+0qGniJphCQpVq+OcDXcZe2emVf0L8Zr0KCGwp+sop8LJa/PYppWbUOa
yLiF8utUcuvyIxQisW0UKTBooqMehoZG/ONkVG1fZpQgqtPbF4V2V8NQ1u4wv81Sc8IgutfP5Wuu
PCZ58XB5nzYDh5Vg7taLmhy/uQQOERJ8VuUUMxxJG9gD+qKMGATDhv4X1Yq1qtwVlOk0mgy6hCoy
Bl9HYvoAYhyD/k6pll4xWQByt9j1l+P9R0H+AgpzOQz7JVaJW4wodOy9nzCIdXkRRTK4yycHfYEF
DGOgnGLX8DIIbBlIKgIhm9a+UoTzU1Pa6lrXQEjXlUCwknUnINSbTQXhVyEKhrYabGCQy9Q1uvjQ
7Mqd36qplIlMWLYq3hfzLipu4+ANPd4ae2xVJCCnF6Ifuvi2DA+NqJi/hZPxSTh3sIehLfJoGYXV
Ui/RrzVyYsaLDliF0U5RUKuOim7TXnDbbIZGAKFWNCITRJacxnNVmk0RQWguZS9jiOmGOHIHQrxS
1+ymMcCMGDtyJvmXbWdb2ZVcTtmxCeloLHHnjBafKUKZ1mB2QCdvLJ6BzeEo03MOZrCCPuuJKMMl
FM75na5JVRNAQAhdkh69C6civzH1D5BIuZF51Zm7KnBZvQ9E6ZFNW17pzHkdic3MAh41fADxmpje
VZ1h60HlK+bz5dXdvIZWgjhnI+vyULchBIVmeJjwmKRS7i/gLpfFCPT5/dJd3URxq8djqS9iRiuw
q2F8CdXZllDdV7pO8E4R7dnvv6+EhYmGun4FYTH5pZTeqDoBOwQo51eS5UyDL3f+2ADyWJSz3g4E
MdGtY27YADor5+aKLGOtyRDLt/VgMyAmJSPDJIG0o2pmq3WxJ+mE/18fNDn2NCy0NJsPKQbgUut5
Un+WWXe4vOz/ZSn+fBHnE8sa45JTjenvvrwD+sTQn/sU837hlQ58fVPdSaiVGK1nMUEwtdXkDf6O
P4K5wK0BcYyeUyzFXL3VTN21BrHH0Tgbk4YJHNMrJWYr8V2bTVc9HVGxkw96mB1U+UFNwytLDx4r
4/tA3/KGOHJHYCbhVW+ikDSQcNcWys8mrT3GErsqFNnuG9Q+FsSQoRKxdW2GhStFuLCQGFaiTzoU
Sfvbvj2w+KNCm5Amu2ycBLu17WD/rBnnYOug7K1geXtWBAScD00w7uTyTmnPGt4Ukomyy+Nl89g+
/H8Ecp6V1TIocgZYR6kFgB+y9o2sYERz9C6LEVoh70RzTMj2/XIusjMoOyoKMJvMZjKavw5J4mRd
5wIJelCE1YLFyj7HNjqYe3WAcmGMDbldbkVLC918REYAXEbHJoh2gXZlwOLxfOni7wnSWmPs9Plx
zNy6622ULQWKf11gyFeWUUW0S8omX2CSjF5tUJRGAF4BNqdBfstP5GstIm5QUTfTJ8csbmsZPIu5
Mzf3OuC90/AsT/8eRvHzd3DXCcGYfxdW+I6wnUsfyZUB+COAoNXy+hwUcWQDkWryLyu/qTvowpGr
k3UEDZwHGGaSsERXEY5ZN6m2Z9VjIsKpXj77y/aiDZbqGl7YMs+F1s8NyqATBnECo0SNAJwOOnhL
qIahnJC4VnBsMNciuMm21EL7qbrwoCN9z/cSScSEQWlQa5xuDODAZpPPxp+Xl+5ruIwbZCWDO5ej
YTH0zWt4UIXAL4TZCPuvRFpwJzKaqjQYl83JQqdHjn66qdLXy0osH8lvzloJzuY6ZAYsSYIIMz9L
ZgcwKc9gx7b51znkz2vFBTAD9kNZjpkzVid1/FFgoCG7o6qgpLG9I+h1QJYFja0GJyWbjIFNKXak
I4PdMj9pBVu+vVr/COAhKoJoopOcQEA5PdT1UlcPgwfSBwLr/XrFYLXA0Q6ANAoQeb4tlpngErKW
1Qp6poJUF7NYsz2Xgf7DiLv8helS8gMMie3jHMRgcG/SJBC8IjYV/T39pMgqpq64lcxjbZALDYoS
FmJM/JDJdmMmdiZCJ920cB0CwIiFlIHJxWKjWWVTA3hNDNB9oz2GewIA+hh3l238a3CA5VwJ4cIr
IzSlql2EaOmORrfz8JD2z7h07K5rBDu3aYErUZw7LVigpLMGUTQ4GhjbzLvMuazMpm2sJCxfsAqb
0YVrlFIPCYP2mkX7EdSD041SPjXGXotfi0FQRNty3gomiheKC8Ds8N1T7djUYOezEFgVj7kKxBKM
fNfhj7D80MxvUX64rNzm8q2k8cph4HBA+I+q1rSv0u9SKUjabC4epvkWYFqI4fNTiZqwgfUSzK1/
adlRlW+SEqG19WZqrzGg0YePy/psmvfCzYyMG+Dy+Md43stTRmfWOnGvgT1RsZsyRru2KHAQieFu
otrMrGwoISbVD5qFSUAVTkF0pZLNzVkpw91Gc2wQOi3K1H5xA+SKA/umM7vRMfTnpc+6kzvGzfX8
Q30w3eGVYhwwduojEGMvL+lGSwJOs6XRBQUUISM/h6hW6ozuuQizAqlLrkY3+ma8YcR9H9jZMQFr
o2c9SqVA6Lbqf2RyHoRKvRZWFgZvEaEa/SP5990cn3Xi3EbdSrESB/j9UD3W5d6wniwRhvy2jfxR
gTtaWWQNkkYhwqA3kn5gNLGFOIqbt4ZFcZkb6pID5m6NnkYzGGMgI6sWUJx3ZJwW3Jbm389B6xiY
g1sC/BfKKnzqQE66ERffMrnXG3Dpc9I/pAENMQNCO/J9TMLi3w+sf5bIGcBcqUxiGQaq8uGlL69k
6+myVW+t3FojzgDmRCmznuD3lWZf9r8GFeTt067PRCnerauQ4JkDWcBl+dIdOSlKjKkqOEB5dJUh
tHWy7+UDHRoEfvvLKm0Z3FoUZ3BSmIPlqYK7KFWkcebEVcOXikbu/yZl+YrVdSj1RsviFlKAqJMp
vYOyrAEsrb8RAmwVYwHxQb/MZyFzRyyjtRZVwO4C/gwN4GihaNB50wQwqvcfIVwkXjM047AQQiJM
LM1q5BoYSE0SBRzjj5fV2ZRkYtwKc16yAbzTz+qQElm9WMHxMbWFDPMcj/tA9noRW9VGYwxCV8Sv
C9Av2E5/J+dXezMmU0Qi5GWd3tScSjefY/DQaupc25hwt0HT5kwZZpsD5huNqOt7sS7+XbOWzVkf
nVq1GFBKd0g+O51e386WInhtbAUTQH6guBKRSzR5gCMWzmEOe1naOtBYC+7o3tUa4NRmuqTvAjkC
wVQdJC6hNRDehk5QENo6XrgCYTAAfdHgcD9vYm+SwJwjhEomWHEoA+R2SY8Bbf/iIaDiJbXM5wED
gYfG7VLJ0hByIiILPILpMtYXbgtULqvyLxvlpj5/BPHwuNVUDGFpQJAqN2D5VeqgfcizcpDxmAP1
peBEb9vmShz38EAqspiyAmG0EY026EXtNJb3dESEm5pgcIlyp7XQHTueu3IWPRK2YmokXDA+goQL
wLe5rVNzJVDGiOJ5h3yTZt2XZQhsx+oYJsTVlB8tYHour+2W10fvASaAZDznZH52zLS6UWvzxevr
Q23LbcjAKBjle1IBdrZHlah6/d8E8qePGona1hBopQWSwr+YIdtxgSDR7G1dG18uS9s665jABP0q
yNYAJ8OFHWjOqwa1w2NVG4GXSg3UDUSk4ZsrCBwQ9KSZiD35s27Ocqxmi3UqZHRzw5v0xK4xlg+I
/fbhsja/oyTedWEGGKU7xOnAFeRMU8YbIU2bFsHgwdq3r+SkAv3OHl+Hm8QBhhj5oIfBn28M+yk/
Gefpdjq/ofd2b+1NQIBgrNe7/D1bq7v+HC70qYZZnsMSn7Ns4hgUKAo/X5awAT+ho/30j8bcgYiK
TCWgUG4d1ddvghMgJ25b19ybN9lV9ya5/VV5MmzQ40DL7Jh7rShU2boQ1/I5c21JU6GhDPI1YHKm
6ZFGN0EhuQVKFZc13RjhXTSlIHpBOXrZ389eO07RytkMmKjEMX2VcAMmU+4aI5CyjGCXZnjDdy24
+zBVhiFS9IS4ctGJWkc3fZ+Jpnyg5gKZDwWXzx+RBspcaQ1eUHHSXQV6dMgMasd153cESAgps/vp
Ng4BVRj+uKz+lo9fC+ZCHBTjK7znIHhkud1F+xwTrO14uCxkazNNOFfFQPoXZQVuieXSqhPDQCgt
mbs5AHrJjhrf9Vng4TY6C5Y7H1ATyNCB95mH7ki6QdM6IOI4Crs1wD6LqXonStJ9rzSHPmn3kT49
GOUbxnadmeUYE1euSB4KOks3dbUQlaJbFhhefMJTkgiR0HwM/I42ddCdGxfMzmoPfIOX13TrxjL/
yOHznmMuNxQdNrCYPL5Xo9irlPLbHMhuT5hdVj+mSNSutxVcURwCWcMYCRqcOZ+uzRnmJ0agFASR
CsYUdc72dYHkYDwGt6panMahDx1SSIFDFCJiZdry9miIx7Qs6kLoTef8EegwmrieAMOg6t/j4bbP
fs6DMzb++O/nSJfRAhW8WSa6gFU+zYqxBYklBI7HoC9lc4jjtyb6SMq3Tv4QwWZslPcgSwPWjY7m
YDxROKXiIe8mXP9YUaSUu96fUNMafCU8K7pPFZ8S0CWRFyLKV27ma9ZyOec6JokqycBic2TN/zE6
d9K+qX367V56prUXNV79LPAym7unA99imffEP869GXOKaswyKU9TDObqR022VeVdjp9CEeri1vGj
K0mcP0v1oaDRIgnvHxvsdaX8PiSOJsIc3/Q1azncYWCjqY50kZO36JRV9r2d2vmVetci/eZWt1Xg
6I+XD7xAs99XyOrpFgzx/69htMziY2K2eCkSEE1l95flbExRwiqRigCbDzDmCJ/NmxuzADLziKt3
ZzjKXnn0Cwf8YPSsfGMPsxPvqluAeQz2/HZZ8NZVtJbLRTXtwjRf0AFW2Xxn/QEQcszyL4sgy2/w
gdxaBnfiejlVi0SCjN5PiU2eQRzujgd6aNzgoXhUBjd3VEDl6S57T51rzB84f5PuWX8Bd/bS2JRU
KcXqzoTcqmMIYhDJNdDQMdPbvqoPAoVFi8pdvZNutpMxQmHzwdgVnvIhgaMaXKPsBmMV0+AqbupG
O+SbOnuebO2V7eYrDM9+hM/UFyWG/svqLwE7IDYxqc+tfhuZzJhDOHF5p/vFLtgdMsdQbNNXbiqn
Aaibp7nNUf2pHDDrnO/infFk/MUbHUBU/3wCt/zjHIBtUse12cVX6H4lxoGKQLs3Dyp4lODWZQ3c
i5yzyxpNqeRi0bL80dW/LK0HXc6D0f+6vLWbPnUlhvN0yViV6OmGGDR3N/13QEcExakgIyjPheHp
tiygglqY3wYqEGdFyZyMcxhAFgPdQNqh0mmg0ea9ZbpjDGgaMAYHiQq8K5OfrRG55tSfLL1x51o7
STH1pfR2ZInAH27GzLCkfz5q2YeVQ9SaLAh6ucKlAibnDrwIUuZY02ECw7bxOld7Kt+oojzdYh5f
/AegoFT0cmIx+OZVubamQiW4OTMq3yWZ8YDz/BeBHUZ0/xHBqaWGiTROFYICkqteHTuDspMTTNSw
wyRdhbnIH206iJU4zlqbzmqlcEEwUpFxGXrMc6dIBIJc7S+sdSWGs9bBKJWxC7BwRqLsWeMXsewi
O+JIo1uKBhk3VUISB14Gkab1G89zZRgMcWjclzAMpQEUamXYWuv9DUEcWA6QmQcomEYQF3MLZ+R1
2iIqRe1N+RWqboNMnKr5UeBIwM3NYic0gOqyv7yKW+ZnKUs5B/N4ypc+SXMejYrq2KwyAwZjrd6k
Qy1wkFveay2Cu4WlCuC6VQS1pAjDpuE5je0c0E5q+XRZlS2XspbD3QVRBbwuMMwhgEITA23OeePN
Y26HhdeKmDpFojifX5FCSRoNohKSu0AFLmuCMV6nbo9p9HFZq82K7FotzlPWeWIAERjPB2nfTXZL
bHpqD5pnOeRcXoMe0U3txFG8eXdFz+H9U+w8MVf0UFvOEu+k1t/AeZCs7oZObhfL7HIvy71hLvyh
s2xduZYYGiJ/XNZZtLzcQagAujEVFOKAtv4oLcg7QA7Ffxp/jhNPN6PdZXmbFgp8UKSHFJwFPlei
DNWsSh1Cb63yZ/VYaifK3meR0Wwu4koK57AsK0oz0iEtFGW7gfZ7SQI5bnA9NplX0lsmhB5fHgxf
Nm0lj3tQ5BWmBIIeWgECkP4ykTR4VV35Tn0BISnr7ZI50vPkyntyU/mtH5zYw+VV3XKacJV4iaK7
CFBDnOH2KhjNwwn6SiheJEBrijTHELH6bfqvlRDOMtlkhNLvRQ2KyJXJSwS44stqbKbzwHNjmBhC
XTrYOL8yJ6ApGYPlYSadq+I2Z+iiRrvqR6T9qPuzAZC88sSkXSI/Xha8uX4ruZyTCYgyJ+Fy8JuZ
gVEEdVwTgZHocbZpJSsp3C5JdZ/1M/KyTpXfaMVPbTqSLrNBi8TKHAhpqVcY3y7rtXnaVhK5LRuL
srLycrGL5sqK36L+xJo3XXRlb0gBeCjaE9DxCuB7vhzSy6U8twRSykByYlP106GwE3rulUjwItqY
dYWIlShuo1gC7iUzx4toBIj4g9Lb8z46zTvppN3WtZ0dmDNdW2+KoGi34U4W3hWM+6HEv0CUfQ5W
y0bqVDYgNwkAKopqEtix5y60NWUh5vVA1Ht51zas8ZM4TslWHVJzSCCuJMdMulfivSLdXxahiFTi
bBFNbwOtlnRrrd8PGLip3aw/dakLwFKkCD2l/9Vqfk2vZXpX99d6fttE54a5HRxbKFjdrZcl9MVU
GaqimHHkM8xKI+vSPKB+XrrsRj2DZeqheNec++jYH9t9eN/5GXiy98kxR5HmKnxqRARbG5fgpw/g
jkkegNNLT/ABY+AHo1+Gbmi99dZNGYoKFkJdufu2ruQojXSIUpmLGTrASjFb+xH6P5PjR+zHL4Xi
Rgd2O9j5sbOjx3L3LsqRipTl7kZKC3SJWtj5LnMHzdVYY9eZF7Fvavx82chEkrhbMTWLqc0N6KpN
Th9cV+nVlN4300MQiS6O5URw9+96A/lpTvQTqFpcQ1JNQHD/rU0EcfVWslcxNU3Di0GnCOE5VRqt
JIG2kCWAJ0UPzhhqGFO/Uv05v55GF8qh1cSZNdFslbZxTAGljkMBQF8FXb1c7TJkTVOmKDYDeFp1
a/g3sHSjAhO3wMcdvJQGdpw4zDL2WXnN+pMUXgMcatKvDfVm0F+N4S7KI5tMAKpmuyRw46L3UH4f
5Otk9ofCNWc8gFR70g4xDa67AADGdPR69CCivO0043MPeJe2fSfdUkxzTJAIlcn1VJ/NVvaR/gKB
uM1AKCzygBuWQwChrgBnD6EA4W8U5GWKQpp1xAHwgAwkPMDdSBwLVTxdNOi/tcJrUZyzLQZQuqZk
ERUdwYDThI46xHYEagDmGqXAs28KwxCpoWCUFOxFnNdl8wBYQhXC0t6ygUHpy8B/bZVXaTgW3U1c
tv7lE7hxMy+C/pHHObaumfIIT1E8nqRn2QTAL3lkAK6bO++yHJFenFcDpaZaNsail462UWADUvJR
6Dt1DnelSQ9UiCS1IVBVMH0PpCU8lr6AUEokpAExaOcowF1l5SGav01gGMirc6R4IjLyjVVEkxql
qF3pAOzkr/8sN6vZYhaw7fXAmcqnKZiRIPCHXGAdG/f+JzmcKZaKGmqNbHZObp3H5JQqj5GIOWDD
UX4SwRmgOqtWpFZYtzbQHKIOjvEXEwgqYkCgUCGBipoxZwpkVg2Wh1gsLexe2nx2+zK8z2NBzLCp
x0rKYh+rLFGvUMmIZEhJ4N/UFtwxoimrzc1YSeA8fiyFFilnSOhJaBedqwJfUkG69PLBEUjhSXg0
vVAZTkjnjGiAafXDQDW4XkGXvmCxeNg1mlW9qRVQRe70c9gTF1wA7mU9tupO621XucxTXWP0GJW9
DmgY8ykyjvqUOAOAJdtJdcsoPy4tZ3k44DUu25gdQcE7dzBN74Y9wCcHeRcMD20iqhcse8SFBZ8+
iovb8z7OW0vC6mbdEy0equmGseu0uUZ1Skm8vhPMxWz6iT8m85tWcWWUcSD3eUwWo4yGXR+B5Ch6
Ab1okAiGv0T7yR3irrdoU1rLIU7i266urrP88fJ2iiRw90ZRMYuOMiRgKCbId6RVBHa/lf//tDWc
mzCidAZnGdYq1eVHGsexTeeB2p013Y695FkJ9ceosNvm3sK482XthMI57xGyWdHpEOBAyI9ZUKMj
2Km6czbfgqFtjC1nkK5ziQikbhoj0l64+1F7+FJ9aGpqME0KeyeDywpyL9Iw1o3m5xFDgu/GvfwX
s3Uq+DsBAI9GU/KFJZGOWlOCx7fHJGr/K6uLxxHJsE7JXRlNmYIFJRsHbS2LW9ChpSSrkqh3lGOD
qWJmJ8fy3TwFD0/kvv4oBDNUG4gDaPVaqcb5ZhoAZk7JIa7/kG+iZ/MhuZl+VpZdXpuTo3qufnjW
75jIxcmXldSXv6+Od2mSFDwpkIrnqTf86jNbP2mHMLVDQK0IhG25kpWGX8A5lbKQ8xGyUPB087hy
ZrS2xfdU213eua37Zy1n2diVTqEep0kbQ06mWgcj1a5DwMwNkyhDJBLDOeJOCWs1axcxuuzQ4SpG
ek2Uvd/q6lhbhb44tZUuGCU1p24RIu1RlNjVr/FjflTc/Lp41R5iw44EbnjzzlsvHueHMVEl98my
SU3+zN5B+/utdRtb8iJ0Vra6Lf0sr8ljj+78u/T5f9s2zj/Db6Z1VEOyqn4M9JmojV3JT5dlCNXj
XHQ/JYokL7ZhnFR0OX1T7PY6ulrgmweoVLzOV+Nt4oKdheyo6L0tcCg651BwaxvhWEE26uNVZitn
DQV521hYMrw3Ge0FpiBG2mirWvrTQMWHwUIQofIT7sGEia6yVdD0XEZ43J+z9CqJwSHmkqxxo/hh
qk55sO+6XTW5UnUTJ4KTuJFiWD4A8IuYPkCBmu+vmEeA36Q5uq4t9JQnfepmJTi00WsF6uUAzKmH
KTTAjeJlIuRJxVxW83Oc9Fk0d3IKytB2ZWI+OjGumYnaZAa43H0yHMChLVnnrDjW1Wuh7mrz2dLt
HnM0UuGp8k9FeTfwSNFteUzu0CZqW0z2VOBkDidaBfu5TxyzfESaBCQEWVG7Fhopm7K32/obcBic
tj2zGdQZ5V5FjJ2zQ681PqhYpubYzAkqNd/oLHlSqwF1wFfIPp69Mjvo1VUh5V41HHJpF8QHI5/t
NjvMFIjxu7p/SMZToAKvL7dZzNws/8GiawYkSwNRRVa41nybxuecYBzIBwt8We7H/ByDZ3Hy5Rbx
av4M8Ds52MfmnlrPRXkHmDdQG1yn0x1gbEwlcWm9N6sH2vpZotplf9SNq5jdGcVR6p9C88VC4X8+
JvV1AfK7KjmYxX2W7PLmPRgeUTjJrQez3xeGbU47cFfnOD9yD1C16KPRAFRxHmYfsyheBGiS7FVu
3gozAtx1AKoFLzFOIajslKc8fpCKd3UCcU4ATAtQkRkMyzWhqKZdNZJrRR+k0B2NvcnTDWgQpDJy
OlRSSB/vM+rD/Jy4eAqqPXBu5/ZXWzmxdZSDM/JYffNEk+8DkHyAp9VXy4Jcg/s6t0Yn6X2meY3c
HCQMV7TAP9TJOVUHWy7ojiav6Brys8gDjq7ovv8aOi2jqQvFiyajLsSP/WY6C2o97JamHEc5mIfa
b93Oi+z02NitbMu36gmQth4s7EFmGJQVOMIN8QaSUZplKaDXBSP654ulSvWiq5d2wfiIEVlncBIn
P9eyHdgvDwaIO/OrD1SOXhqvEii+QaWJssNKMncwjWIyzBqX2u82IQwMXVX2/AIK0wyhq3Nveuap
9JrjtA8Pplu68Q70tYDocUU3wYZ/+PQZ3EUX9k3RsgGfQRwgjkF04Bo7OOPBL16fgAFvW655TOxX
68fllf8aBX1Wn7vmQFIEeAgTBTMASoXZtxKoYGVpd6pIv+X7Of/3ST/uppOTDAhKOgpYmZ3daI56
HfoJ9Kzcftd6wXWz7xxRTmmjkvVZN+6Gy0KVWC3FmmbPYOI65H4FqmMPCUj3vT3dpDvdEUEPiLTk
ouZUBd7O7z5e07pSMVE33qjS/vKGbd2iq5W0ZC5GDqcSo0r1clQM9l3W97OcH0pgwDbDO0pOrpWO
7+1AbDMJAW9MMWaD0bQh6u+WuczLn7LBhbde4C+I3paVktJaavIIBu8skMX4+SF2k5vA/Z7sRne+
x61mo85iNz61e2fw0fXvXumx/XD5Q74YsaWiSxxNuSqmCtAEzx2eQQqnVCYBwqip9gmtnArOtTFP
ZLq/LOjL/kIQBkTRW2EA2g6DcJ/dlJXOaWmAuAmZN8CWGznohjyV+JeFfN1hTgp3JkmvzunYQArA
VYHxPSM+s4sYiL/owT2oTg6eWVSvMoEnFOnGndC8HDKTVfHgSMVdGz+Wuj+IsC2Xn/jkBDjFuAOJ
lKXUyB0Uk2JZPqRJlb0QSTViAC5Oxcns4vSX1MWjIJG5ZR0YYTIxdg/Ybco/9JIYfTL9nA6oB+7k
BsNg5Hmor4n6Ktg2kZwl4F49jmaNAFJ4wgJaiOtcZfSNHbsib4AGZEf6kP8fc9+xHDmSZfsrZbV6
b4EaaPFsehZwd+gQjGBQbWCU0Frj6+eAVdPNikxLTu+elVlmskiGQ7hfce65555qX9llrkK67xiR
P6Zl23MVMSsNZRxlkz75+8qRthqTkWSYMeHi1Lkab9635sgkG/0ZbOtbIt/c6uaOf3iRXxa8epFD
1AxJO2BBddcHCaBh2yDKjfY0WbMde/r+WzjiB2Dg6g6vDCunLOWkxViwUayZVmQ0RQFj64lslRiu
8Y1d+7Fy//fVPsGtL29yKPNqhGgSGmiocNDt8bXKzW5hItnys9VWDx0Co5j0z9hNi/Od3/rpQUQu
AOlXECh/6AZbhKoqxbWYwKwCtXV0pg3FUtTvbvKn21XCNFB5axGVr6sIaq9rtYHHimBr+MAIDaIy
Lmi8+iU8aqwFHLIvjpHVfzdr9+ebFZORULvYQr3rMRCDvg6RqmNdVJZe5RsQ7K2Q5i/i7UoU0hyG
l2/26nbsftirX9bbvv/lZSqcmPdxXE1EE0Fl6TF005RIYqNPkU68OSD7++bJ/khA2LbPlxWvgllt
CHO14HCH+lO0mA1waguKnKOZWioVFrM7LFSzOReNIs7HTLSn2uOC9JtO/y1s/eGuoZktQHgGT/qa
BNjmdadX0maM8kAWPvTh/deP9ec3+WWBKxMAatkEUVLY8n5WwfauzEZOScrrp3IATXWoDRBeUMtv
0f+2yICgY4xOQ5V7ip2oTglECExRDU1jbQ5TPbmZLpnC1J51ZQTUxyXfJRg/hvnbO/lyuVcGZMz0
rOHFzbuprvo0PWPumWrF59o51Wbn6K+FtU409SRvJoJKZ7LQ879Ngfn7JRhXgZvEyXObK3hixeo2
/BM33OgJMfT7Ep02v345P335AFgwXBLn+oeZzOmoNEnawX6tqHWVa72fZ97+9RI/AsTb3UBBAnJv
aMhV9KtNPpca0tPNIkPTW0Fb+X7YW4oPOdrlsTejW8XrIaVPEqu1fr3wT83Wl3Wv8rU0bDMJczyw
sRPRles1QJkaqp8Li+PXX6/086f4rzu8CvYwWkJZ+wgr6cZ9ktzJCfv1528n5PqIguYCzgvYAwha
r4gnWlfHkPZqsCUjxe4AeoRHYz5NpS2U+b74ju/xs7v5utqVGSzUeo27HKstxv0QWVX/HenpuwWu
NoSqJcosbAuo+nmThBidXz+unwWPm4IWqjsKmDrXsh6CuED1b2wnSLO8dAqtertLLHS1GBH59UI/
jb+/rKRfHdRqRnutlmGlROJHUsYxEOcs3RXRG0bGWJEogV2a97QcjfspKdEPV/Z3/IiuBkWv9mHe
fbPjf6Ts4qhB7FTGlGEQTX/QTcEko0YaS1xP9iGYgkF7sIo6swr2YCkBEOn5bzKBnx0xQwcDCBOi
DFBorsJJOZGgutV0E4nCAXM/gloq0GXDqo5+Puj/eJ3/X/ReHf/c691//Se+fq1qlFEi6H3//cv/
OtTv5W/H/Pn1vfvP7Rf/+YNXP2e/V/vn4scf+tvv4MP/WhwZ/PPfvmBln/TLzfDeLqf3bsj7z8/H
ZW4/+b/95m/vn59yu9Tv//j9tRrKfvu0KKnK3//6lvv2j9+xN3k80v/4usJf395u4R+/n5+Tsv9t
99z2Sfnb/7Ha5/L1/f/+5BPen7v+H79zqviHsQkManDjaLxGY/Lvv03vf35L+gPN3tC5MWQQuRB0
wIaUFXTV//G7oP8hiFAUgGgLMHc04fz+WwfhhT+/A90RoPD6p4IuPvn3/7nUv72zf73D36D5eKxw
0R0+9ypcRSc4BopCFgYYmspvUgl/j6+0NkuiqAQHAZEkhLPN2pIcyEoTaIDfGB8FRYDMBPfL8/rr
Ir4u+tk89MV2/rDoVfTBzVO7DgUWTYPSFW/UPedwh/UBXbFBbcVWZI+eetCYfsxfjBOmjYHbunoQ
Z7YQ2II5vTIw6qhy5G3+lDxvf1cvv77CT0btr67wKuBY4xazBUZcoTbvYSP0mlR36Fs4FH7HBKuk
qdX74NzGVHJUklOJNkS3BfwZMY1UwXJM7PneYBxipdNMdLM3RwfjqW4xZsWBybEEpnnSBaPGKytM
QKRHOItcz2ohV+5O37AuPget/HgzMnQ3NvrwD80PcjfrYV3yEJHeHjcRWeuqpLoUqBy4BiS/IrPa
TzB9kCSCfJ4Zo13YQ4+LZDXP2kFB3+OD8ZoXVvuo3Xc3s2MQMP+gqZW4XaC1lpAD5pS8taAKivV2
7Kyk3nfBgGEe1uC2z9GxeNMfRERlEgHsYufOvBP9HJktib2UAW13OBrb7buomVxP9X1iTb7xXfXq
U8L2Vw9hM5tfEolJFbqUK8Vto6urK6JHF/PkHubb7ik+T3aPtsqYCQ/rQLiGlqi26CtmszF0Mg8Y
SMCbkQNk3+7PI11pbYEkQ2OqkpQKkVnmW92todF75K6eYYuvmrdC2cVsRFPOSUIWDoV3eXCU+AB5
/daZ/QzZKKSJ7/P79iW0Rhaai1s+CyzfczcoHlVH7Xm9NIilPXmlWW0Wx/FOEz0Rm0SjAyjRH5JC
0ncHY315f8KY6ctEtY/GEoMBwmeimT2CoUlzNGD9+lxcN4B9nlwYSFTIdNgN/lqWKK+bap0WPMUY
Y12TZ74zjdGUdDPyVNqy0iz3i2EK9THF0Hc/d9IbzhP9iYK5Dimd+Jso9hMZvH6nm4A6+nYhzwi1
qb+/U37kxnqpFLQnsu5O9WQy2JlX7KYdunPnc1gR5X4WCDiJ4Vs2Mv6oolF8pOJB8LJbhAUKGQLM
HzBs46a4VS2EvDvklBA3kDEaFuI06LGFwuhUmGjF6u41nM3bXz9O6Jldees/H+iXW9jisi/bUhNm
JTJESaKSNbTm0r5E1ZEXbkXFF1NHKg9xboHsOGm5rSo1pNcAWRQyMerpDuPaDA5whl6cUbQ1xfEl
qexMxLQ40g82kEfuEJVMeuBzDMOFxqMpVKZh5reCBWF5N7QPgJocVBenXWOG9ozXFpvZqR7JHFT7
BaSNED+MQmcf9IF2iN0BOoHg+VnhakrJXmdN5XWhH0JtpsSwG8z+MsN3XF7dCqaI0eP1Q/FRfcwP
YBg8dA3BwFarY+pT6q4PaO/SCaTZ+4fwMqIz/wg1du0WH1D5jT8BkykgqO0PK9WO0RLE7/IcQGC1
MB7Fiq4yjfCNlAEWb+xqhQKeLzYosKDWk+4bKDlARKhhQuTw8oFLEkwlpDLG/OhgH6Db2JytNdyV
6SWUcDV233uYq2Qlvfg0tSpGlUENrp2fDTXxpMkehrflDuBR9Sy8qp5xGF8HptDtz4ZVrHQ7H4Pd
pEfDrdhCOFdnnKPfKI/Jh8pawtGUYEiuL+8R81KVDazzMsug6zH1OJrdj1ZrR/iZDic6qh20VKGE
y9A0oxClgqnEBB8aouFDXRDDssnDdWgPE4bQ5kwszPLSvHRQBd8r7yglnCTWr2T+EC2RxmxlvZ0/
5bv2olZUBbzHRqvmzIZxVsUDeEa+hw9T0EWCsRtm7tbuhuKUxwUcCXT1EowcA9giNqYB2B97wkfV
t3DW+/axYKFbQL3OTtjspIKp3giWSupzfECFWDfjs7FvLloNN4h/FmZYm+WmlkvgLTsfs5AzW/LX
+2wmwOEctGtW7uorQXWjvCyX/IAVYUnG87CLc8KrJj75Fj0D1ugaD4vHkwyzIEQvL0BqQvoTMn7/
6YuD7CSzyq4f4zeeqc/tUfeAaWan4dTsKy9yqptqJtNuNeXZnO97v3kS/NKKafbUOhDqHx3tsgxE
UanB1n03MqOi4ubZDVYEoDGj8nzu71o2f/ACLWKKhsWQg5vcbtKSNscA2j9vZk/iZXmGYlriFCJu
l2TQLMRcrsvoiDKNIUnprDg+KBJf0KMb02rX2XgixqnCc66cJfPDzF9RwJ1JOBOZhbmzGg7kwg2F
wSHr9XGMmQLiBealwLMS7kH2tM4RP5TcMsLdauUxk1o3Hk3UNjDMpX5d35Rkz++NN86t7fJJuEBJ
bbmFVtR+CManpWGoMClHFEbNAbeSUHR5YwdkJ/SMJbDezZ5Hm2vlx3kAmfTwow/aW1ipB/EjGk+8
V/eY1eLNEiwl6CCahas4KatZf0wgFsWkcgcQDgjmfU8Idw4dZwrJIcpQ+EcHhYrPtbjhKHR+vZ5k
LegMZGCsxXRLXd4XsTevFCASYKcDRoBA6akSMMg7I/2456ddezB4zPuj0hpgqlxSvNbwy8ZTLzG9
ImtgwMZVpoiDMtKRFvuCpWcYU9R9dzyDXWErDTGEEULmZwjrHUW2+WL+ubENNrrVU453Epn5YYqI
RHHjmExsab54J4loAiLbhLIEwzm2JwzpsvJtMbBJsS+89IBTIr1ga0QX4QWNn0NmJiA6CV7dIhAM
3epdcsJjRmpWwYTdxHREGJhzhM/3Ga4ThVWH3+krW56zk4Zu8WDYKwoTRLq1H/UPc0tRHRN6L6wx
O4fivbopwRg4K+xM7S2ikztfVGfey1ZBDbe3ahvGw9ZoicCqtBWXS2BzYFcjCJSehDdwKpO7+WFE
kHLXK0xemfHaqWZ3B+O5Eow+scD61HfCw8K2Y+MqTn3GdhUzBD+1C/JukPntubA1R2SCYzAmm9pp
dTQ2OqElmysJb1VTN+WjRlYigHI4UB7+k8lgRuGJyhMJU3uSzVgwE6/yqif03Dzrd/1kbZ2eEZlr
OjyJHZppcLg3rz7tExA4vJKn3H3+OsZ7rX4QEghHOD1Pl6fRbd1ItBt0oHfuGsg28gkqmCkyGcXJ
H5O7bC+SggmBdI72oVcfytiEa4NUDB4Jy5BacDdbjI6ubvSvw13EJnbmeXnQKQaaBeGb6M6eIDl4
mVA+zXm4W/R+m2p3SHDnsm3MQYh9M7YkLn3+ddZrUG6Yru8MjKJvYe/iQ+uMTpGZW+VcsAtXuEPA
fxBk6Ifj5KL5WVnMrKUSCBwq1QxmgNX0nlKdrreSw7HVj3bdLmMNwO/CTUjollTA/+cPS2XmfgLG
7Ll8hlxH/VEFWbBguehSBAZLYKZ6p4PyTHnGK5ABXmf2cozeRRc3OU0YLo42unIvFObrSvjH9l6l
sYCcJqTKbmQCKw7gEmGfoBg1OSIK/v2dwPrneK/YzQPAIquyWnQ9sRxZWmwlJINGCUgWGcSGBl9g
JQwoohMIt9l5QmYscSv7TVqjLYrMl1k26ycjs7PJ4qgs25jFGkEmf7F5fOClQr8jT5POjp8Gp+JI
vtvS0a3RKVgnEx7ysTs0OJIBiqpCY3KPiDP3sj9oLtIvr3XUc5OaULDs2ei1rWVEVMtJ7wpW+FFU
dkwSJgGMgfGumDZ4kIMKwjtsO9mEkGhzCV2d4vVhspxwUh8FGDxM7QO9BK/H1u6G2+yIGw2x79Bk
S1DNWiSwhPZV6DURE55Kf9RMCEwctFM1m9ADyc+wW1nijQ0rETAnb6i305QWyMTwiaf0TiMaK9wa
uy9E0b0E63q/opDz8Zlg5b5eXeTaXAVc9fqSeYNdHzOYnYLguJmJg0KFI2JTbLsZBXvQJGRX2W+f
39GJzvfc9nMkdZCJPM5oMTBlU9ivFY0tjaDcf5/siqfuKYLcV4TPjlh4O9Aax1Yjhc0htrPgw+oW
uwwvWwuPimeo5nQuDWJA4DUQcrvZqFsketQ8sPKCApZnvOTMyE0REd36OEaksbLj6iVHpC7MeCxv
Zsz3eEWr8iYM6een/k6C3XjFJa4HgQzHFBrHHO2brXVF9aEOo1lFdMxgyI4qWDYY/nUjvyoeckyS
wEUQ7S12Zc8IovPilzfjE1jc0nMyeuLizwiLFaZ4SjyzrHNiqPjNHdxffh7SS87dY/JSCW8ls1W2
JgSxfEM76aQV+4hzW4MW8rFvfW3fJHsM/GQSzVh87p22N8uzYjW2epyhHQruhJ09RZftrXJEQ9SD
6Gl1JkBw4SbM0b1XN/p72zP+Y4AiFGRwDTSXsuE1f9YaTF4xjY+8ZKlOpL14lm7URxwXIiK1RiQB
pa7S1O4yAJqr2RxQtMHdgTaC/FuXT9GCI+jAyfIcBvUhw8zcer9tjHSvHmboqRHeKQdqBBBU7RzO
yRGBKkjKOBwvU1Fo6NenEaOe8ab84r47dMeZrCw1M1occzbc4v04HfY7RHos/CsQ8R/4+Tjh/G2E
MNBZL9qz8Cx40PauoVrIMUypQXW1/BAV0q5UcdKDXJL0I72PErMWvfQONVhEq8iy6SIy6XlAiFth
4rQYsf6jLVHpx9/ccIlu873h9YUz3a7PyUP3hspU1bNBChLDVgWKAlUFebNsB+MNfzqTyEbEQDC6
jiRu/zIS+RVWkrzakoduZQaBztzkvCBILQ5WWD9kkL3H/h2IgUOYbJarBl4zQTwsMGxIBeF8ID4v
bc5SLdWfEEk1jmj2ewzEtnSSX+pLdY4gqVa+j/vkuNwWoBJiARilT4gqZLmxRzlKghfc0I/MGvw0
iEq7OOeg3QhIfbC6PyPg755yqLG1jTmC5vneKzQ56NhwYIqITN2noEDd4Pcp91adc7u3k4fmTXgX
MZjxpdz1iDVg2v2wZ5JwCHOkVkNtjbk3iRQgTMxGxQpxL2WCXILkBZXGkGat23toOmrNlkwvqbl+
RG+Zy9n4IEe5K6HL8dqBxwf35taUv0d2U5sz5/SFl6knhcBpkdDng7ClqeYXWYBXEZrK3VjvB5jF
GOxSkF0+9EMXGN504B2M7QD2vY+CKgAjT2aboZJupMwznmDrUo3yBw7vIKYwMFBpDEcfXkfMLIBN
ecFkdyT6QYN39Bq3vOkxP8BLL5Wf0HWHS0FBKaVhYaa7kCmmIFiyQWflyN0qt9F6kkw+JuG7biPa
m01uv/rIsxlGzg0V2XIfNCrQnvJQVkXUxDmj/Wl2oBZPYcbe9ZfJsOqJpbsBooECuhxbi4fuKcBK
+ARr9gVLc2U7yR1USinOH4pAHCJ1xGHoHCZ5/8AzNJWQUiWd07E6RsCpolfX5KbzxGRkzhRDRRyj
Y5E/DjY33aqRvVgS2ZJIHVnq4m8pnWQnIJbmcMQFBfoJdggosBLh7Jlhu4EBua9P2B8UOldB6kRH
NHo7sjnR5hYW9WZk++1FLwgReUcWkWWmnna8xHcTxWtF3A9WJIbeWR9haon+aC9ORJKHbc8WR2x2
GIt2H6M1baoObbOP9JM0Blpv8YbL8S6vOxxE72MfrwUwFFRe8GFwyQbTEyi9rLhIJWdzS5p31UWw
RaEnCfxs3UeXkNa+/ibBVSLvK3awHOfpUmdA1uDCdokDV+QhHgylc4sBOvCfGD5lyWdo7BePHMKg
Edu+OJZMhW+B/ATEveA9N8slMNXnaZ0zZNZQOXcSK2etLZq4BaffZQd1D7wvtTsHqEZraRQqyI3P
+cUHBGaTQ3GPxHm62ZL3iUHyxGgo6FycU92NFv50+JvcXo+GSLRHKBqDfIHB9fdhSHQipqBGaFve
nXrprrVxbh55J84QEMVP+aWPncJCKDPaNclt7pvazzVH/hNOwqgNqIxAjBilg6uq5JqWUZREKpB1
AL0xaQgcE5M8iS1O801F77qw9cNaVzXJKckK6AhhrZ6ulgIgAFOwd6qr2cljDBGKX0Nl14yFP1fD
BBHUPgQUP9Srei5YgtKcpQCxO2BaOvK45SY6yeD0zI7CIhvRDGoWujnBdTVuZRnHb+93QxOv0UaU
5P95BVcIcpqlYl2r63YFPImcP908eOOWYZfA7r/rzbxuwvvhjq9KM0bBceUa445HC/V5u7AjV0Nd
Hhoj5q+f7bcrXdVjYtFIYknGnZXBghx5dUBpxz0tvv5N0Rxy8j97iNiZ2J7Qi+G1K8i2mLOunzEm
hNYya9XULKKdFqPCUDk4iwxpO9rjqtPQWSLTfLW1lPg0pS6KEICqemSbu+6ugUbVq/Q4aaDmUxmu
r/Sj8FhNtNJQ4ah4O1L8XD5pUF4bJhQlqMZZ/WvnFS8iZDZe+0cjNTExiigPPQVVZQCCr7Oadh9v
3OO6g4d/4QLEi7DMml8ekz16DVhI0WtZH9BH74OwBhDztQ2AmAGxooOX3U0MyfNg9776IRxGGg8e
cM0R+cBbH0AD1Z5Oyamm9cYpwoBqQBSCVQCzmvFRAIVIfATRAzwqlS4IAiozfG19oGDWVJuGJXq6
x71g2rvVvyi4oNKCkKhbPKnH0EK/IvBTgHqoMgj3bkV0wBd7vL3TAv16mFjNzy3AFeGNuF+tFeox
aFGgGbwSUJ/nmGTe7JhgcNnVvqWCpdwWd/kt/7wAzwTsE/B2fFsxBL1M9noLvu88+YK7LKAKZ/Df
9f32q+Iddx9bBqx6/awDPQydiAHwsJoLej4AeMxkj7dgTzFFKHGZUbwAnHTIAsnrEY/pixdbY+pN
r+vtFlUvqakeklsNwStyADe5BYDf7Ao7A4q0eX/SorAwf3SdU7S0xqjAnkJjFd0dyxHzwTAADGk+
xqy/AWhZUCg07hSoHiXmCndNZqaQCl3UWzkC7SU3qtVe0kti6f6EXoXQRCNJtvh17sCNACzDDsZf
t4VhIpsH+I7rBjDgcIqfaFDj9GPloU2dfKIDTXNHgvSdC3c0baFfzIzZywYTQXpeMbSH6MIRzS2P
1WBqcP3viJZrFNxIybEUwORiiVYFp57u0pOChyIiY6v38FWORjb1JmBjn/FkbudeePquqPOpGHlt
2CDzCAFrFQwFVb5yGmmXVJE6wZBveCqqhFZ7G0vQ18ERYMXeQK2res92sLIe7zbBhjDBhSKU4E2B
zZfYGVHlgZfl3O+4lOrmQn51ZdcuJoribm20zcVMbNpHzsQ0lBFwek6JDzjT2y4RUPIJlVXkqmAG
7tAMhLIOUgLkX8aGPPsCUgIZ5cfX6KIHMwpVk9XQIVAIAPYC0beBXCi7a60GkT5c/ql9EPccHc6Z
Nb1of5Im/saZ+Fr61rWfFXwgxwGtGskwIOJ2ZdW7VEuNJjUkSrmHHgmQ3aJVZrbyTjFlIA/aCOQI
vQ7lfQntmYb3UokWG3rFpp1hKYat25mTYwDPrgVFWDJzpH6bUBJRShLRJTL716gPuuUpmp4V0Rwu
QCRVOCloXAIa0GmVmNN74Vg98i9S0vA498hpm5MEg6S8Rgd5194kqHaBcGnGsikhlLK04wAYXkcj
xnSDVjaSdObT+qA8SIGifOjeAETGDY17obnpUpdH3VjzUfOB3UDR1O7dFdEVkgTg2JWJtM7tdsWp
hYXljmAA74TXwdMJLKMNO1+LmIdOOd0eNJphKNVA4pZiimEaCK4xsuolqjEkwwRyPaSHOgKGp2nw
GBXlc2RHMRuc5dQ4C0CdlCpIy8LIRAi9xX5EMruX/rHxo9YGdrtzuJQhG3tJWUVbG2OixsaMLP4+
Bf+7egFbR+aJcjSC5iV9apx8t4FfUGQYHB5pcmTOI+ph8s3AkA1gYFAN/6HdhvvJUSNzuOeOKYL2
1I5ZdZALpNJ8iG4GJA2g/UDVX7FXG8DbnwYps8KTqtjGZNY77YhhYrg34Lq4RuVTwRohuOhFqwm/
MU10KjYfCZNy5t5G5GyTSbiSVBhK8BJCdzrF39tVd2ymvVsHvQsYt6WNk+54pIp7DG2B48vd+AJ9
7MqRzvK69U5yj9k9Hp2PFw3wiWAgfbaTTMWcAImvUGPUAhg0/OJsScAD+t1soy9wN/kh2xIczBFB
oceV3DwQrAkvvHKEB0ys8UUnt+cDmPSQJUIaI3/UiIaju/GhjSlaYnHQJOws0QMe6/Kfm2ArJw0M
2DWbCO8tHystEVvOKIKh8DZjCiRkltwt896AaQP9KhNQSsRHQKlJt2suE0PtCqWulxbYvxSgsnYI
SYO2sBi2qaVbwDjYGHUX304NqY+N5idOTiPPQMa/6rAXC/Bhr9dBQinb8/gSHzawdqL7LdeNT7pu
FwoD4NrrRD/nC6tDliSXRGbIYPP5IAv3MzyLmJ/QHykpXqOxWLsRJLetWXYR7gs7DFAxQbbTUF3a
GwxfLIKVxiZ6yi3VHRKRoLlwhddvbNlF8+AhYvlKDciJyxtcC+ld+V6SnKI6TfzDXOw6FZJsNIsd
TnZBQlwVN8vtMCLqnaia1WqKK5lWbIbhAyHUCDMavi9kTcwebyDzUAN8q15qmjw3QHChE/NqvGoP
+RHBfG/Fr8nNdInDRwWjX9HrNZujbkLgC3QIRBsTTR7HZ8Ou3PFDfAX8rAYzBOVZ9t7Yii8zbAkB
qUebOXPBZvCoFwuln/gOTlQ+qHT1woO03xDJCUW2+rOfDNi/DzEtBjTbTnwkE4Rjw6N6hIpBA1RZ
tiKADiLNLNTkVk8qEG/Ir8uDxlRXsgFDn6u3CJo9cJuBOpilikbz0Mqfk2NEtkNmeENLpw2m0Dy0
/jC8J7z0k+ChT9Zc99xO8e5FdwAwgW5J8UEo7CTQ0MWt7eQDylmv6XOq+LXDIfbp6XIcUCTRzFZD
bRRlorJm7YwCB1JBxKRakIyPenKXCttogfBxEfy4PQuNHcePKPkUaLPQzewi7dGOCDbNsQN0OFCk
TkxAIdmg/DEEnjigqgO7GHQ9gFhMiE+wS/qX2tF2yqn/6KzGzdzel0GzCWlvAo2l2kXCC+ms7LKR
kLZAZKKICGsHEmgeYGG6svxjsiaKvi5LPPOP0g7a0QyfHD8XYDmBnSN50MrvLOkU372uzlYi6ZH/
IngCmakm2VFTALhFRMf0gEU0ow0fOC90Rq2UO20XAXTC1cFbiX3QsVMz3yUvSIuV28EBk8LLbSlj
BUK0FpFZdRTbWzlm3PTcPqsSKY7onY7emhlcGRu2UvIE1UfslmRBo5zKj3aiANJ4IADCkRM9g4e0
xH29X9x5JvENcvbS5BA9onp3GUBihgzxHEFv9qQ+xSiEDdBLgUQEXlCBtiwSRooJeoeEBhRA4ZGp
PUJzB//fOFb3nJ8gmkF9bLYrXy/Qi2ZKMCpOgtQIKJZ4MR5xazCVFd5uLWM98b5szDazARRxOpsA
wljNtgnhbUWYewxe+BhLJifmMJLmzB0HZ36HdxWOxQvPE/GGc79TSd4IateRk2ygY0oF3RUtBFd5
lia2SlsZukRlu3VRQAN8xNmtPXwHAly19nwmqV/XueKv6MsirUKCcGbz9JLfA3IybIHxjvQNaVD/
eeD0rzu6AgDGeJzqQcMdbelw4STeg85Q2aRo0+isMjAepIfWbYP8bUDgQI2HGgWW4a6JzNZF6ONo
fu1yGx8BNKHaKnaJF73zRxS/Vi/f5x+GJfg6arKoLT3lH6qZnrY4N6GIMVq7NQFtu4iGUHrDuMUD
uvowrIpVG7+NlADgIPzuNGeeiv76xG20FQiG0v5ucIHK//nE/23a7blv39/73XN9Tbz9/5BTiz6G
L4jExtn9G6M2SF7e2+T5K4f28zf+YtBqf0iqLukYrgONHrQq8MhP/mLQCsIfW28gZhlj3jVIrFvj
yF8MWv0PBf3oIMkCTBA0CU1S/6TQyn9AghesV0M10EOsS/K/xaC9OmkY6m2oIpoTN90idJfyV/uy
THNFXjBhCBEL2r/B6mvtWgQ5B3stPmznoQmQh2Y0mSxlvm1l8ztQRVOujgZ4uxiwCyKvovNQh9Xk
q0uQB0NaKzCAxlAuR6vEoCpJqUUkqyuCxVyrgSqETTL3Zq0PCk8w+FJ6jEO1eo6yWX/hwqkHrYeT
TlGmgC7BhRUCa0kBxFqmLeXBm3RyjB476dLUWus8xAkrlST20bCDknQhA+No8t7RNLTGlFCsvJ8x
o4hIGJCISEbVUTlaIxR7ZC3eN+k6PKbFqB20fF0cPYlwQDNO79/FvAiSLoEaRd80liqM3GIaQ7QC
Km0HcAbGJtxxWoEqT6+jyp9mFWqdmezmQIEbeUV40atAYXRxN+kJsPBVAfqrQLRzCWuE5wmEMJRh
ipxRH8H0qnoBRnqNNChOLFAsWCQ96FOQAqZpsUtFFzKzkkMQzUI1CXSOM3Z9rYT7fkh5F/MXgI3h
0TwM8STbGAONK48jhFAaJFIQpg1IdHToE7sVUEtLQeeSVU18jgBpzpxkFpabckjRWJ2sAggtRUhK
oQtvtGjOvJVDCIixbcVJD/NtCliLSW5xB0/bwjoViTumFe//N3tf0tw2rqj7V269PbtAgAO4vBIl
WbLlOXacDcvOQBIcARID8evvp3Sf7kTp037n7V7VXXR6SkyJBDF845QWWzqz+djOobisixBC/4UQ
kJQL5FlZH4GaSoNuzp3S03XEaxBw9ezWjiAKI6rnWzcUBGqOjCGqeWEr2Fhu4x71BEgqmTJckvaI
EkXOPfh/m+Hgg+zvYa3DWH6xmYnWcZmEF42cVF4Ftcu5GwEGdWl/54sOZ/SQMyQwsEluZNcA9iJh
sokbdajqoFnQwBHa61SU4a0iffkoF4UIYzUlG7nE6mtZCIAoLZvnj33U0E3lyWjyqUEW2Zh5aJSp
LeYDN232zInESYEEqEhp6HjZat0/LjotLTbYS3htskk8qJaIvXBgWhC5LQ+VkO7C4Iy991mK7z1U
DCRLx9R9NkKWxjGqd6IloHiDOrwbJbSME0cTxYUOHfSfGJOIjR+JyMeUBFdGhOQSPujqlQ60u5zF
bG6nqunX3TSU68iEwPiiXnyJEgWlt2EEWrEwWDZFNE1Xloa4aWPb32lIEEHcpSVOoVowc6maCk3Z
1I84C0Yd98dJVMO+nnAoFkMYXBobDkCgUbgM5bZkekuE0Y9sXiTaDSdFIF4Wi3yS0di/+Bi0S1NI
soqCqL7FWRnhzWpS1T2TLYxKKPx9bcvWIr9oMMNlWRsw6Sj5G7GfMXzek6X7jOpaKOx4qPdsjOkx
bsrwGhphUIQ8NP2uRLfzrndl9JimU3/TyapAn8ACALTQ08YYmG2iCdQkZmS6ElxmWxXVqC9D9HHO
ZaAQlBOCT6RW7waJir+pgJDLaiSl1NLgqFfEBGmJ8XjRO0e3+GtZS48O22lCmpmneI9689hMcvkw
I0HuwiGHPzfwMm7QijmDrytxGIj4tOpinCMyisYeJzDofSEgmK4HkidtBdq56eSKji7HeMsg60Dg
nuPEflNjma4Wpu0mthphWRCSr9Nidkj1IYBSy54/Mp1ALbyMZbdirZUHW1SQ6vKu3bqug4CraOLL
rug5JGSNU4emUZBnBsOI1EWQz6yD7gAtNepKuKJah3REqUXnoUpwJLS7JCvtJ+sq9UiTpcwRjTSt
QpG2H3jPklwzu+FM4zgeI2k4Svp139673qt7xtv4sx1QTAnOrvsaktkh3TYbofxH3DGyUDiEDeh7
mN8yWWc4YQ8JQHY/xN0aEbxyK6Oq3talRn6OKulEt8qP3OSyk6DhImvnzx7eZNRMKYcM28JU2BEl
gbrmkg1PHhV8H+G/SzFBOLtLlzHZsMafhBVVdjNPSXedpm5KL2ovyKquJ3PQZTasx7aDxrFH38Y1
9fyE+BdzDqqrWhv/6GXQu03bBu4KMWcUeofMXSzIEAaoxd1bKJb6XjkUvtewil4k3aie2qqna6Pl
tyyY3KVgANyHIqG7Og6DD0k78lwn5QASAql/k5X5yKFXQ+mu11hBEOEEF4jOpzQrVlOBN6KJRXDF
I8wwKJY7jHF2y+LO3HK0W6z1lLDHrnJmy1nNntWytDnKdgFeuSS6KRW67FrzmOBkgeyuexG1bjOU
McJMJQsvEigZxwFoVTlX2yLl7TpFnYPvEcjJ68IfOgm1IdJ+41wtlT8sWDl2fVOVzxDq96gbslGK
s22RFcVm6C2g+rTDL2IpoOYsENIlDd1mpAowcZbdkekQSRTWC6BOSI0KMW/Ba9o8mYTtkkR/UjLL
9llsQGQ0M7oKpk9NF9oHJgzv1qWeHpV86ll0UXA67ZLZhM8DZ1/bKUWuYT/02arD8KjWAjcZvmE6
jfJDoLsKbUhsfK2bBW/hmKL4dsbcnyepXT4sCJOAVHQZogeyjGJTELxLCUeqdYjuY2eY2sRt5vb9
MCfHpUr5FWVVMW5MYdzNqcDhhnHrLm3Qhw8JnbtvkUuOvsr8GysSSBFQEwc1nmgxsXCsC8iuoVMF
s+siZkhMU9xMG8DJ0aIZ8AOMUvG67ie3mVpTXXDZ01s3hTHwHuUgjWuhSKowq+T9AKFFw2L1SFIF
8qSLkwuh0V2EaINvoYSWmiFtZH0qjV/PJeY8SDk8YqJmJdiVTbtu5wPHMedxshey0gibF3AoONte
x3O/jiIJHYUOkF+FueU+M6q9w2Ktr72V032C/JKjrNHyk9Zc3BR0Nm6FHkp6S9JOv5a9qJGhFc1P
3mYnKefQ2gMZVbJOylK0SDFPFgSBjfa2k1gCI6pgCmACXPwkmAbtAcJigSqJz+FFBCsLnvKBZd4f
vGD1W4vU7FszEfKliSmQnSxk4yeF8vkFfNYCb3grzN0cL9EbG2z2rbcUlYSVx84mTabHuA3IV17N
y5WgNZLF0j22Wo8kbD7SkUOVH0P3YSI22TWieMtjg892vYytyIe21jtTFViJJ6Y0JMVBuWNVajfd
bPWdnuZoHZCw3iIbkkNCOtDbhGElNSobrhsKiYLRKU5+fDB4hcoGfiOUBz324YApno/xV9V33SPJ
LPgCKoPD4I1b8gVTkO/NDR148CQV5VdtghCcAK8jeB+2Ghjwk2gW9Ka0WfjQBVTQtfcF5OxRBL1G
mzQE5SK0rF5BvXRQPsZFTT+34eS2qSkatcNkICHTLCTCPjyh4UrqZn5ZSNLlooGeuuq67L41ZX/p
UhmC7+qWwzIgEIgUMfuGVslR384Vja7TkAbhQ2EGAFJzCHlqEvaAQEZ+9OkCxJ956+etrGWCXzzQ
v3Yu9Rce+2I9LTh/rS0hxW5u0/A5GBiEXLGHZiOtQlgjKkghF0afpi660IKTvEsQ00OFa3KczYqV
s3xb+sK/YbOQXeM2LduYpgIAWHFZjxDxLBlyArF9ycZV1VHxqdDj/MKXPrrhVNoDGpqbW1DsbFV3
BAxDoMk+YwZqf1vDHkg0JIkNirQ0f5AtZO6yLRXWEzgrD6KoUsTjKbUgmq2O96lpgc6MMwzsJlJP
QWB0tCXGsTlvZuc/FCZBoJyNG3hQVIuK0JsuTYr6xYXxBMvKmPXB7ZA2o9slNAASLwTXR+cU27uh
ao/VlBroTwcQsNYgATitxLMRaei3U+uRjdeGSKdx6L6dbgn1YVshJ6GmnxJf8lU3oMngGUGpHExN
XaHnoWtEsU/mOnLojy5NeTU1VfppDofiztYTgZ1L4d+bnkN+FM9yuG9rFSA7Hvv7dZotFBULvMUw
i2lRAu9KasTYjWO1HN1QO73LxFgB8CjS6TDxZIA4RRBRXvJ4nO6KWED9pCohchqFWubJyAC5Ikho
a9N6JJdDYttNvCRJe3CY/NAygE3HZa9odWiyuvOf7VhB5jcnDuUJsZxPZSmD/lik/QQ1flkjAE/p
BCJGLSI4wgqUY5rLEofIZXDAo8s0G+SFpoKgfoEP5XOAJO7bpkwnih6VCmaJaoZtD5MMH286M7Jw
P0ZVyVYNMlnzUDQwL9hBGFxVVmB+hY7RhzD0mwEJ7pvekjrdFtL7d5AoeoZ5fT9u4yB5CuxJU5Sy
nGFrfEGK16DYukFMj7vEBuPxpJlQb1iVPrYX9lbDRHg86aKXt7v36drTYf4HZO90dYaYPTiDgWIg
9O+MrQ0tjm4S9j/a36rka9h+Zd3TD+jL7e8/60eS8oTZnV0hgscYJ/VTyyA/12gQqmqbNBBILu2m
bgXE8O+5MU936OcrpKBA4X2O0RgS/1LCi0kPD7NGZh1k+/IgoAfT23RXQKCGzQpkkP/8fc5Da3DL
YBFEp3ccobEc7elnt6zHGYijFSknJyItgTICiDmFbDSEX/djexfAaPXOFc+I6+9XRHoLBkmYJRFs
+LgBP9j6qnCRtJZ9Lr+dtH/1oUMpyQlE3w1bAMbvscq/PrBTV/qfV2NnkQeZSaphsk2ehdfhdO8H
QG1/+tv/ZjycK73Ovw07u39xL6Yo0z1YXAgroXE8Kc0xXe0o6MT3agXOJWy/XOyM868DWkYKt644
jvvuYC7nlc6DXX/4v9A9nYmR/rhUirMqjipQPpzhZnG7VJwXfd7u+bcaUnsEr4pt/bW4OukmIZIU
m/EDJBzz67Jvtn8Auf9WCvBv7upfVz+hej+MEd0oz3CkycGI5vB0tbm7rE4UikfqDzZAUGr/Pz3G
vy54Jj1A+N3SxTjppA84QUNAiyQuKFvsFlMV7ED5e6Py9OPOX3IECvx5d093/4fvF9pZRtrDplK3
mwgaRPlMIH208Lo379Ubhb9OimmW4RmGEAbyBIU4Z9fStqK+hA4Aqso92WA14CfzD9AuPEl6ZZ7M
DoLN97Kifn3vOCER0uMR78DSX8YPj+aSxgmc3yNWc/000f80Nx4j9OcrnI0RaQ2NGDA0sXdXJwng
iY6TIB2gTVm9pwP6m2kSUyMSlimNEuDj8dk0glTzKp7oAoKFIDutz+O34iXKPWTQ0w1Ov2L3znj8
m9uH66GsGpXVKcohz8YjYn+skSjdQRjLvr1FDtUdBiQ4GLPpvswQT/B3QrPpaZ76aUQiUQusAAzj
oANOARo/j5LUZMHQL25DP5GDz2HWhIizfTDP9iVCXMz6RNQhWVqvlrdiw+/bT+l7O4e/+QBQ54KS
oxQpI1l8tnMoO2GwufabCO3gDEImaEy2kOltA8ykITCvXAuQTAV4VTia6s/wUA2v7+lYf3lVTvc6
Qd7mqRUInvmzydyKUChRyG3Xfy2SZ5vdFOThnx/sL8/17ApnM3iR8TYqOYo8tci1G2G8fY/y+HXu
xCUivHIc2SWYYc5zCLSNGXgHBU0ihBwn+y8KU3AagERA7QiUN//8hb5PHz8PHFwOs0uITRFGUHw2
cCyIFcVwz8S+xBF/pR1y4Sr4TNBMeYkJ/BDl80bcy20AetBvTqkpEzyqn+zlH+/of8T+HevPasBB
ZD5n/rD0/BXAc4rm+f+JI8QO6c89yS8M4X/35dC+/kgQ4rf/Tg/S6DcClR1DIAV6XbFtxf/5nR0E
OYhdOl527DSBscQRntof5GAAChBPMcsw16FT8cQc/skOBsjegTaPoTcL/bspwwT/n/CDUfTzcSFO
Kcq6MUgx1SGmgicEH/DHdTAo54CQ1rwh3vbUmq36+MH2MOHbwYi4znUW6+5NSZdtheIRqhUjW8vp
aztrHg4fF8D68E+e9P77uZw52TE7wnQzRT64QJG6AqJoTR1AvsfMhEgEwAj02esmvnXpiNyItK1a
QAHKzTNUgl0h2bWsyibIE13o+7QdA45InZJP/gvpqvRjLeYWDjQxyjtvJ4RChNLFywPScEKo9/Q0
zDeRSboQlsYm5VVgDjzAeWTZBFXUojZxlTSUjo/BQEi9tzGSJDQWlrxTTgEZC7tLb+l4F7E+XEVp
1FZ+PeGrboN+gKWPzayvd83QzeLLVDd+V0e2v49iQe5txcUm4l1UIfNv8Ky58cDALmyzdMBJaBdD
XJIZ+4nSqW/2Q2gWJDOWiYDQjY8OwTtM1fVGtT4uQH2FKjCXAzVp95qQrhN5LZcZhpmlZfDoe9v3
cPkGWb+AJ5B1e1XPQQpldgCEeIrXfpkLtAo56U4CEl4RKC1lVV+qQUKdGrCuPDiVRDtjeA/yt3Jp
DiywkrtF4Ti/6pKsn9aqdlOeFKZnh2nsGnIIMSxK2BEptZC+BDc9q16yMpiKqywIbHT0iaEXMSsn
eYdLOlhsGrVO07JDLQFOFQZhkkii4c/pnMXgDTSw7GaC0dYBekydeRlqvxuy8VOzVJ8WALirMEB+
PWHFlVcsQ+zDgIjkcbVk4xg/RSNkTT72iN50QcRcsgIB/uxsOn8Y2rB+5ehjQBpnKc2zVr7JYxZU
B9P0BrfKyIuiSaBmctGV1HBLjw1GvqcEIHY8eZ2r1KmvjbUtPGa0QGdsP38BxFoBGQnq8bnO5uJS
iAVaUSzY4zoC0BID0Jgd22ZS8ubDVNE2u+parLRrXXSDvG8chiSemZcbx4YY0RShmhE9QRrQCvhc
Ei+c4sVHO9R6uF+Wxb6CcaXDC/5jsqlCTm88YclulCi6uCt1Nr7MMwqBgrqlwa3FlmmcP6cIqu4u
8TrI8JXw8l6WETg6mZrFQuvDBSKMTBEER2LMdh7ZcgFWOwLFM/QN9ZdphQ0PFIRAia6m4nuLBRtD
e6kljQE+W1ZtuW7F9KKNHOR1MylNAXgB9VmJ2ECk5Pq+EusmLujyOpSCcrVjPSn4LvXI7RQrYup0
3Fg5oJfRUpOt/VRIGKWjyeRZVYH3DsqhvNWkpHddALZ4Y6BQXitVIHi469KNGPqTyL4t+xsHlA3I
aZlBTmjhXowM9MKuLuBU9TLTV2TiJeRfOE/I3M6Df9J1iKofZs1DgdkAVJgSQI/onEGcOcdJsTbE
8wR2UwzKJ9Et/gCWAppG7rgenlQRIzll7L+Mcadv49aJ7TiOeqcmX2298fFN2EZQFtupwcoq1QLF
ZarHtliRVEzlHeVguFH0Obj+YqGR2qNwmYE279JWPi2scPAQC4e5ys3Y6kUwykc2Cta91HbadLpT
445WgXZ7u4iTSxSN73ibZ/phHEQkN3VsBtzfoWhyTEhZsWZDCeRLmZmRfcQouLdakqdY17p9ibtO
fvIjijowDkbApkiw7tfcTf2XLHR6OgIFn2HqFRlJ7ksoIGDCbQDfh+DkMGBBthKynBTdXX+MALV+
il1Fxaqsxi5PAg74Ww+kyjZjy5iDEqkMGGpAxjI2dXs7RIEoH0FdT/Y6AG2tLmiEFQS63rmDKSSW
kFFB8FCwDnlk1vYPkD5wel07B358aKK5yVaid4uDcJENkS32PlBL/YUwAIMzBhD1sFTYmVeQLKcq
1jAkR02BHwgcMGXokYdKBN5SjlKm8h7Te6KeWTYYeoRMB5FKgWJh7geg7wCD9WBnhM3AWgWQ1E0c
YTRdMQMi76yK+gCHKkUBOw5FEV9lSk68WXej9w2ss6Uw0BqXxpAXz2OkO4bMYFpZz0PB4N9YxqDE
94zx4e1tgGFg9o7yBjSfBlMcI1LDxLAo1kPRzvdjXPv0DUPLjUBp5nisJezuUU0UQhRpAD5Yg2pp
cof5PLhAkb0VTS6Y6JF9TqBKe1BBbRheJLb0MV1nqZncWpR11X9I+o6SV5KMIJsLl0zBxrCmDY9R
WlvYezqAOu1rzHQcw0vkB47QrzhGERncodwO2VMdsaraUtPoYBV41Uoc2Bsb198khCDLuM4aZT9z
1xf1eqI9BMpDxLU51EsxBHfY+KjsJVJJtXzpoZQqXnjmMrQvmdYEuUL7sHsgVmZAoZclmvO4ZTHW
xnEY51cbj+n4CQt7Ga06VbYYMwn1y1Mf1UXxdbZNn90XIBS2BhKWJSfzAN0ImXV3AGsGZzYCRZHm
D+S72dIiifNJJBqKC0ECxPjYTC43TRxXm3KAKCTeUNCEEDdEHrr0GVa0+KJX8Bv3yQjBfwGW72Ko
rVmuDamW+UaB3qyeWjNak2zS1hlIgGrOF7eaDBIkXAUGe5SXeh4tuLwmjWVL8sozGr8WQxTLTUyr
VK6c9ga5YbydtyloPsgGW+TgQCEBzT4Iu/q+9aAjegmRBtjvGQ6wgDUI+qjCaD4MJO74sZB9k23s
5GN02bQq0hr0TqMVM5uU4J/HasRe6Iet79/AcT8fr8APQOqG7SylIDdghvx+yv0BV0nEZMsgojdd
lorxm25tVO+zcvDZO/Vdv14H8jhkvJEErU+AVM4OPWnXR1UoyuuKQhQ5v7b+ne9xdhw/fZGfL3AG
EGVtlbi0Lq8F5mmey2sJcPYr6nVeTllyJ9jB7MSn5E3BjdVuT55eRAi8B9SeNt9/nex+/wxxyGB+
QsMTNulnwJHTJRddDFv6N5zIcwholmTtn80bZF5wi4lDf1dd8s8MYQd6ZbP8n5/kWVYtrp6eNIsZ
QJCTsfSXo4HvWwHrZX/EJjU5wLQLiw48hDCUNV8Qi/Hdkv3OFX8Gpn+54nk4fqsXGYA6Oop9fTF9
GI5YRTbl40mwW31ont+52M+6xNPF2ClWlKU4lfHTkernk89ABw1KRx9h7Fxg1jI5crXWqGZCccwE
4uy7hHa5fC8W8O+ummLcQoOBog8QJT9fVQPk6mo6HBlBRuXyOEBRItKrOXgHTfoZR/n9yyEnPcbp
E1JSwGU/X6YMPDbL43AMynu0q+cqaHNLP79zB399XIxBxR1Cq0rBXpyfHeeZYQMrxmN/pfbiY70J
1s0VPyXgf0TD2zuj8fwLIRwUdjTkrGcnVTc7d6a1iRvrrEj3Kc5p0pl17b9W+p13/nTvf3zdvl8j
4wkN8V3YLwAYwkmrZeHJviLqFpU2R4/zrhEoY4jKnS26/T/fvuhvrsZBk2XgfxCUe1Ih/3jyrnmd
Dq6BvqAO9WqmHtXbhX/Hcn8+gZy+EaprshMOfAITzoaB67vvgN8+jIoXlw1I6Bl7gHiB3rukv2mX
6XJGNjTcQdU7cP7fPS4MvfSEO2N48DMcz1PDSV8k+37syJWYvHnuzAD9SIzKytU/38czuA2K4tOX
TKEtQ3w1A8hyBmE4GzkoLpM9uu2Qf4qQxAkNVxGcIMlFA6B998+XOwvFxOXA08VxSPBegeOEuPnn
5ybqE2NXpNsmkWbfdT6Cg5FbLM5QBsk05Jf9EpYwx7YxRyhZa0jXroExL0gUb6yecDIIwgI6xiJA
1PxxWhg2BOulCqsiV83cJHdlA4ERdGJTm9wMHqLQbTbbGhD7JIX75lsJ03CZdWsZx9kMP0zBu288
E27fkNQfgmGqjkF4Kp4LOTQxoP+G/oovcbNA8IyQABzY6gVbArmavE3TB6miqd/zdFHT2z/fql9W
EKBY2FXDSoqzKdTf3zH9HzYDWQ9qIpuhzvs47iEeXJm3GTE6J6YRvU6Im/zDV/K/ACSisfGG/XsI
8jggQPurUq/zjzDk9z/0V9L3iUbE/aZAi7GYYzr6V9I3/Q0KCo5dBvjgCLQ3XqA/oMgw+Y1TtPYh
qB0P8Hf39b+ivpPfErwLEWFYPAE+M/afAJHhdxr4r8kXP4NAw4OZPQTFk564/Z9fK2LI2GsmXJ4i
1sovMOTPiNmjGNANsrMqeKQhrx/UeASsiONHvy8of2AMotQ6MQ+zRWIl68RqbhFRCvV00czdOhHs
uUReHC3tIWrq686hjboBKAmbV3EVIwTbAUewQXlQ3iMBLoKNDPQ7GjVhv4IhTYVrkSIjDjrM6yxo
45x0bIPYi0PDOSy/yR12uYepq44e5v4epziDOLRwQGZdQDZtmOY4DgD4grKW3Smcx+oAIv7yJC60
9XWbqXVc72O3dwT4WPGCrkZdovG5sjjOEGQxwTBNUcSu7eOsXpeh2EFttJazPmZINDPRcpHMct3J
ZNNk0ClrCoAJMW2on6RSroMQCZi0g3C9umr03TjAc9omwSpKnkiKlRo2gGhokM/MbrFIvtas/Kyq
/iajKFzKbiFUP6Jie9cSnpOhQzjvVOQGUt4+IDtDdF7GbqVb84QE+33aw7ehU5B/jfoyOPJlcQ3C
1Wa1j1pEINho/Bws3Zp1Yw4QEUqvZboA7HxB+maX4ggGYRhyiUiDGDaIm5vgrcxiQC38nTXpbEv/
+xCjUCJg0cW7EJ0vFBY4Sx0agzyjV5PXsNVtJQfHFV6Mz4B60mqN2pZDsjXrDV/xLazlL+/tYsKf
txj/+gigFVEiDprv+///YUYsKxyVqcNHQOAw0hKR7YSwWfuCIc2O4IJz+EowhnH0z6uvU/f7Svm/
0+P/gTTzn6bHh1M7wX896C+vP7UpfP9Tv8+PLP4NDD22SLBJYa7DifJf0yNlv0VgZ1B1hH1GnH6n
JP81O2LiRJMFyglDTIIElVN/8jT4QycKN0NkBcousAom/8nsCEbmp80iGFl8hJNIiHMcB/Ehz7jZ
HtKCYXT6ias62ODzLup6otytiWz9jTYWGiWblbC+A933MACWqO1doIt9GOtoSfdhC+k8Gm4X45p1
JMLus9OQ/1k4gZYMivVF8TuiAWNDzR5rbGfqIKfFpCAlDfsCBQOmafkD6UyTXQhDR/SRxOa2EOFV
H5TkWcVmao7ZxEqZQ9CJyZAOpFzQMjhPJIJ4I7RTdz1jS1O8QNDM2bhCS1etUZ/p5ezHDSsASCC1
uq9TBPc7V0zRRYB27hw7lNi9DCGEvOmqd20XDhd9AdHWOlYkQWwxnoLagLioXoEO+eDAWj8jMKIr
IgTUTWJsVjYULkHiGc98sBVQeCNirGt7CPOAIaB9ZJk8fleReUjgIW41MM+srLPFeFmTscxLhzyz
DIYwBC3SETb9LEYeIeb6JAXKByTRwPPr8cm2MunmbFtE4We/DO11manbwqWoXSVmRjNgeeuDUt8u
RkzplUasEX2N5BToDUD16h7msRnt0GlfzCnkko1GwTIcFy0aEPSSDjum4sVcZEXC9qW2xX3fqR7i
o2RKXzjOzHnPjAYd5NPoubX6VkG0viXKPQErBkmGhqC1LRHDlwaIkoGx4jaV0A6BwMgj7P6qNZrd
Q3HTsFBi6YyR7gA0eZN48AdQCMPM1o6jNFiNAqhXUS9M2F0C8ege8MRFJr14jkbinviUNJ/bBt4k
WGU2pVbmWKbDntr0i2viL5YIoN+erVmNBrx17PwUf67HqTyEc9uWey1DCUXyUBGwdOkOffBPhlrE
h2LKvPRRP3X3JysfAgWHr6T2F/BF7HGHzHVVlsjhMSx31egfMHaRo8hkrx+5Do9oW8/HYEE4gSs7
xBCEBXxLAX0ou77Kde3Sfj1qF6yVBMhtSPrFYFyssHqiERnuLY0n9ZLB3yt3QMezNVSisOWGrBzs
h0jX03yUidQ3jRgAFHZjafHc0g7u66FBNhILG6lR8ZxtaEluAe+jmLvl8WPWayTVBx55ybSKCsBH
dTlvQLDCtMaR+UOGj2ROoUVmWOF9aPRz66N23ybkVgUWKZemN7k++fRqXkSXADVh3KKl3ogSLrgg
Gm5Lw8S6ruLrIgmRLbd041rAcpWDncHGpnBu23QjXOhthuS4pT8oGn0eVJzH9XTqdXQBLJEwsTNq
kGutEEo1AjhHezXQ62QSak80XGMwbZgX4jqFlOgGZ0pDzWr00dsQ0NW4IIlhBhhewLezZYCrx7yp
h3k1Ld6vuqB5BPiIxJPYsDse8TYfwxGv+IQ+Cmaym7axaGonAKc+tF13bzN/GMoaMv8IRYkBpyOs
egYbQqsQAcGqZ9qqdOXlmCKOK2lzuCUFIiQ85Og5SNEUNJs7mSjc3Hi3wtyBy8QRCiNW7UjA1ozG
IYtgCvCWrdqsYBp5MKcOVt+i1W/Uczlc1IHyR02jLsHnIsW9HPE3JG4Tti2rshsPi4KdYAk7gmgl
YOR8PzH3YqlV7Cqp/YyUGWerx6ma7EsTsQAHwSkc5E6JuX6iM9LeiRUFErYqUa7FuHyaWCuvizBI
bwPNEcFQuvFGCwGx4QxGAigxwPwGRdo989iKjeIB00mKgETvB7YP+wYbrAFxlY3RUCWTOVFIJGXW
uQ0KoZEfGIKkNQGFyTBvIbYm0QZe0Hr8FtU09Ltu9ikiuGFexJYSs6J4wR2t24/g0fsaaRlLHYK8
7WBB2mYwoZHjoMRYfi3g9KKHqZRywrQ52tMPh93ALRtSOovREFBbSbQjd7ZHlHRnpgjeFCkuC4pq
g8Kn6a3IxowMu855CNA9fH7I0eMGnSh9ByEBOOS2RiQP/DtNepEOSz/N22BMA9dsAwsV+VuiA1/B
KtTVKZI1xrqxzUqNHBtPBLjGQZynC5NdfCSlkiiOn8IpTXJYyRAkETm59BQ/jrGZXjcRBPsorzfJ
ku3GruMhAv95gBP7xmZpg9zg1hPERls6TRrJ8FjZ1lMDXDm9kEIPycbzLqswZUghiEIgZe3tcZky
BjMcEdOUPFawzQhEjbYGoUQln0fYoxeCk/vS0s48Kp1U4ylmPDLZJpylKp5nGnk4fP6HvTNJchzJ
tuxWUv4cIVD0mBIk2BpprbuZTSBm3qBvFIp+OzWqQa0iN1aHEVGS7haZ4fJr/GcZ6eJOEo2qvvfu
PbeNm1U98OatUns5miN9DqQBJfgH91mzlWME1jgNjKj8zNraXm+ae8ks9DQVYnlN6gR8QATYYpqO
DpNGfKtZHwe2ibU6na7PNOs+0SVDwIQMLDFgX7PNyfA0kYQN1l1dRYfClM8LnDFRqmdNMBAUbb1J
3LaDsswlpV1ctKPDOMo7mLEmoNsmXX9kPNmnm85xKmC4tcU/rHPz94XVlF9MsonNCy04m/PL4q9N
n966JXPQKlHGg7NY3ZudAYNntEwKZJRC4x494qAWVee4Qfrl0R5c/5LJ9lmXuUMUQRzfznluPfv2
GLkrfaLicqQzbcbIU8BUjOXLMtlSrovKArol0kORT6Z3iCfQOkLfFlO8Sezls2YaR0yqxhdrHrEa
j3mhn4dhhFeMZdgNPaPOIYeryCQZWpvtz3iAJI46a1HbaM4kUoaMO7KY450h82U3NVFy8dM5Tw6l
Yheu/dT+5PdjykjJk+7JUhi2epb/MxfZNsOiiRsUv4kmqE1scoDXfmmxHaz7ZHbabZ3FBgkYOiaZ
bcd54Gw2kxgeDdUn2PyTXodGl2R2s9EWoqy/jMmcUUvnGNwLTDIqKPWMBzaxxLopHQX2R9eT4baX
EuOZfXXqNVbnbpalAI9vSZkhC5n0ZLzTsCIjkGfLlEzKyqjxyVq226+94dXJiaLPWSe8vONtPvLk
kmDEaP1qnmYWduD++sPJN1DqvNZa/l57bewcrTRP2qep01vmyfwRrljdHHF0klvmMm1PvSb51k6p
hSNkjP1j1Mu2fDAnjNe62U2XjqOS3A+2G9m7aweenCOvMh44X7WHaQB8e/UtYPtAp3SWuS6drZd1
S7/xCq8lsqE3xhxsQJ0TC5Uv4MzruqnaMIsrDtZ94lGbEd3dnmsOKwCS5+GRUSRn1KrFGIkTySqM
lRrthSwHX6ONV9cJYNP52mCt7LGI1qrieL7WE7GZ3XIMu64E4FHMJk2BilocLZDeuFBfHJFcBpw7
3Sory6u1yMRNPBhIp84FZW17bivdADA/IvFdc9vTChcegY+roi/FtB3ivsIVPEvOO44yzWrflak3
Ht0ONphb9Vh0Z9SAFdqelVxMSAANJylvykRKkEVNZhL+Mv63m2CFDadlvonnrCUwytbyDWUKKgsE
kBrYa2iuy8auhCQTvgc21AGAAJjGn3EiqnrjNl2YtK+ylEcRC1nlRSAWlffK8aWh51mJzNwkTZKA
gGJzJWenwpTrLNYc+MOSh4VoMdLRIRiNi+WrMds4VVeGXka+EwtsHMzxXC8bac/jqxlVIX7AaiGN
hB4zQKKx07ZWXto5x5Rp6+c1/tE+Jy03k1DMakTtXkxgUM1uv6Lv1NlbfXbSaqe3bnFXdLkRRK3e
7upKFNVNk5ZjT5cWD+Cxkhr2b9fJ3HHbtHLLe8msu9U1TIx0ehBA6MtR8aXivaQEU2dRMN0NR2AU
ZTjUheYcZdoILaTm0e/yBOnZ2vKrYnlQfU/AE4gN2roEmuP5FqjT/BsXGQY2zWRckp2MhXGH8AKT
EdusO1/siIuwS0vhweernmx3qN2Aqq0Oqz4HPBp77vTiRO6wfKomoBe8nQDH2D2HIE7YFlfjDEWE
1BMBzDvr/Tm+JJJcMQReSKKUJTb8k5cintRdYXqKutLGcLtu+cLRBn8tagrflsuGPj3orLF/aJi5
beeIVv0qtfRWHWqpjxOlXuWLgx+BnKMQtXaV8sDOMZNPOPsZaQIrsdYLcrpMheO95tljqe20LAtw
2/nyGAk3Wg12Uj9b04RipzFiYpKKtkqRtwrbv1duM1q3Iks04IrOnIGDLxT7c2InEeTwpu30nSDL
XG66yIBtr7W0zn5vK/xPh+W/BE3h/9x/BkmixrfqJxHs9W/8qYL1f2PYSiXuG6aO3lSne/GnCtb/
7ffpJDMwV9Bo/gGRown3NxdsDuYo+mRklV+ZS3/2njXD+Y2ZGSMY/pJLQjAt6/9GziRf5Kf2ig2k
hw43tQTzHJ4UA+jOT7O40etive0wR9vtMg0ck1uVv2tJDqXXggiiByjpYgVwBdPbhZGXVifsLX6y
nMcmSznpSm0WSIZwL69jroF+k5YaITvgEWIi9Ey6Sxt8pUV/ivs49w96pwp6jNOguid3ojG+N5c2
/pwiiVI75yrgvPHHuHjTx0WWAcwcxJOlNnhvpokcdJX4Pa0Fz3pzM4IB80jlzwwTAeONTrKSeZK/
WENl45GIyncffGCwTKlHHVRkZy320+doisTKFYTTYFw3P2uVXbyminwHC0HkbVukVeAKMkUsTphc
gWvSNoK55NabB6Q8UA3gnM2ORnyN5+QNIjeqqb7XrEdjauSlLbUICI6s47t+ir1jyflmuzjLdHar
egjUgoaXDUshwUwG84wVR4HPl5PzVZfqBS8yDAtyb1fR2IpbFY8ggt2R5QwBDmibKKvpXPdy2i5Q
MQYQBZE46HbfUXo6NUR/N0rfRUXXPXKLR7upkn2VTPGjH8MzWWnSi3emM3obKhjvKR10/l5bUvNC
4/nees1L2RLhMvf0xri1/UHR4KNHNBEkmPj2XqOa3pZxkz9h3qbgIIIBGZpCHRULyOmQEhKnssOa
o8mxrhE410pp64UN/CnvpLgkkbhJ6/wpNdmXuvmKuTCmNP60zG10JPQcX1cdDeXXdkDso6EH3gmz
nCjRVZHcOKNGNJLhtDVZey4heHw3vHvCaS5KDdNBudytiXqL4WfjE4oXtRrHUEN78B2wS74S1lpY
Wb5pKocuf5IsIc5+GfSzbh+iwuC84Q2w/SHbFEPq83nq7MQT1aWJ8gnA+TZ2G0FZO7trbzAJMrSA
yOQaST7SOdsS+62eAMjJCmr/RLUGbm088pExNo9VRmBJVKOcXqzF6Vaz6st90aXDdjJnENbojz85
VaHfw5VoAsko/otSJVIMDijbqqrJQKj07CwdwQNIPwjpXXqbsh/tFUVPkGiLPFRznoZtSTIavY1d
FQtM7h6WYuoEsnEyA1S/BMbDTSgRWHmGo5Cuzv3GQbDJO5WoR2JKxb3URmOb0UnZGun8ZKREJ1ks
HET0caBbF151AIojjouWNIRxitfRtDKOWGZ8H2X+OK9iixlUDR9nPRbNdPGqiQyIxMzWujbYQeHr
22XRy0un2VU4yMy8ocb3LyqulnOlyTiITVsdl1RfyCksfetrHVtmMOtq3Cs5wZ5MyZoRrnoWLZCe
WlL70SpDpiNiEiRN51OM9GQ6xrFf4FxG8w5Shlt/iHUNuCjatmZP7PNjFcmWBSppsSH38fTcLXW0
WtJ5U86SW56kUfHqTQZwLqAKK9oT+CstEkfrJebdmgR8Yt2mXLvWoCCBOAUbJCHE7OorrW0z2K54
z5woLj6PaOsOchTWMZ80kKXUyIdaEJHntl/RDr7TSXBv5dwnYanZKAWbGcExWB/1aSqzZd62AMRa
5MJ5udNGIgQ4Z+ba2L8ryE/DlhXRJrW6rV3Yu3ZaMSlUsU3s16BXb7k1x2RcWD4hkJZzE6EtJMu2
0M2EHyjFvat8umwNV63NN/ngitNi07JcGaayFO0Nbt3dpOLJQ9JZwEaFbUQ2dxGaNZ57+BuKE/vO
aJt9UeQXDTDLKuKB2xnxLLaiJIonnT818XCQglQNPuOkQ61CxvJuWc0hs5Kwca0w63QDShjI6iI5
U8shRq6Lh46KhhJ2CeqCRDUao/zpVgk9LMHK6rKmeptWTO2/WOmDTgWkefaLJIBpignwbYftVdTq
EQZSZUvgkVGCpHZVZ96xIZintIrjUJpHBmLbuuRLL+12SeR+zpptoqqz13KgbzOk6eQMxkRBRctl
Nmdc62TR+HDNZ/TWGn0D2oGQ56emofxVB+2qE4W2Qc9ai+45U7McGLucraevotNY1GvNmm87Ol/U
eNYjS5ov6LQO0Yp9izygkVNg4Fb5ZAdu78x3ZjnSje4bk1DJ5E5ie9hgWbhI0zwhMH/IyzxsCwCI
GiA4WerYD/TCOheFnXzV6JOQ5pSP4k60bK+JlitSlCLnSRpx629yAYbUdZMdXQqWPaRi0C2cGRII
y2fYjmkZ2n6hAV4i7qONXfKZOv+7UclyO5S+Tqwoow8r/tI4LCJOTZca9IcVDPPS7/1pfI+mrLuJ
Eh3iHnrLPRiu6OJMNNKlC9GkMusD84gqmGiKbNA32iGNmgMLYbJyRqopuuLj+toxFXWyixv/Urvt
DE6+JxlS84h3NGOi+iJXbkbv+u52w9doqW9EOu1dWoXvS4Xmq/YvpbkYu2j02zC26gdbjx5sjZw9
jitvXebEaGchS9u0+ANQnQGrZpgUkpAp7SwmfbkpXHcOsmK8G9gJfZus6ali+aAv8jkbhhjJsXvo
Z3WII3Wnx+ZJjjTqGRHs6DhRXrV6+Xks63TNuQEou8yBwlSz+zZavn0ofFlto44h08r3pzSE+IWI
sevFS2LRbXZYtpUJ4mnjEuQBxrbxvivRGCenLHETyTR/prWhEbSw3LB3MCfpPeA+lHPWt5Sv5FAi
7zvZV3St0jHA0kTt61iv0WCAedZ7qhqod+Oqd4sK/L/3IiZKLM2NHsbiSgLLWO8cUyfBYUYmv65b
khVGqy5vHQOnjd53YQYkIEib5XPklyT8tMUlp7HdDLb22i2KVc9sV9z70wDL6FCodj+M2otIr919
CTrcU2GCjSHIlHlnL6VxLgHvlH2KoNkQ2lbLFlYKQ/uuKGpu4mW8X3RiQ20AJSN9+1w0x65wCKqs
mXr4+Xf6t8TtYDpaozDPSXBbttng17t8GOBccTAlCxmFvUmDDrSRPj+plOZ3XnD0olM/rjphvnii
/G5HmRHKMvN2c9McHbfx6dXKzziVbDIGUJC1mcuwMSrb0GlyM10Pli75TUnb3DTRVByWYkJfvYyP
BnPulVNab5EnGGhLtexzWpZrF9CZNoj7RHmXLLPNQEZSzCdAIupWuWSG5R0dEs7AxVpGmrPNvRx2
soG8PBAIrJ+AhfnEZLdR/GbTUVkNXkEDPI3ppa0qbT7V09Td1VyxlZ9akjDSSf9kREQI295IW3Ix
lj1jLP67HyUuNZH7yBu02Mp3kbIBo/Y1NpWUe6qvQFPN+qFwJJb0skzgYScSEFlW1eYdFJHi1dLI
AK6hgV1oUbY3HSOFlRyn6Bw703LbNRT+u7KSywg8DCSSmg35qjMFAKAXi31OA4DdCFy7THQeNCOy
V5wFvJOmuZgAjIVn29VywK5eI0OO2u4B0N9zVnbMHGnSi60aLHFUIrae1Yw4PysKZ5V2tgwR6auN
l6S3SyKILpum9wlA3C7Ppqm6jbtOb9Z20nrDJzF5WrZtOvqjuaY542FpWzVtdVCO53bu52MvhGbj
r5pmnZQ8hQcHpc1UL8R02ovaaUiEpxvRwUBFnO7dRxadkp2fFnO5tvqpJVCWye4KZpR4G3yJMN6M
liHQisk+NW6ijXhdhm7cwnWJ26+mlkPAGHONmz8LIyk21Wxl5kEHuOfc1HVdVUfW6lbbsowzo9bS
KichibFSsZpxvBfBMnQ6MCF91iMisx0r00PDVRIwdOpI/3M1SU9h/Gi5JTReJu1+YprV7CyUUbnC
w2SkPS+742DUipVGVnqfNsYz3gth7RrHSxkU2pFr03ut1Os00Q9aActK23U+ZHGyd9l2jNvBWuha
lsusqp7yiYqMRpuTEe/qCK/hhY0TPQC8Z79belQ+SkNrmSc7rDQPcigj40yT7JqfJ518PFVzD4bU
d5no0i5X7fBW9XV1hZf1VnqXlD6jJzPRbPKKW9MjyDMtxGqZh5SQjyFv+uMYccA225LSJLWtnZnV
6Tdke1LtXFZPuZKyWsa1OXWSvFjH7pggORlWI3+C4qQs0EDk6GaZdRdzIVdJD2nINfttlTWTRXm8
IHLUy1tOMbi1XE6RZLlkxcUqmkcxA1tq04GpzdAZ9cbHZ0lp2VjDFAzG8lZpqUtjUYerf40uGqZW
3SW6TqO172NZrmRl+wzh9DGdOeL39kQeltU/63GjKMAzk+1VtFbhhm4T9csBN9Wlb9A+jXa25te4
FD/xSfSgsHJkYKvIKtR9i+38VTO1NR3o5QJBxglFrPUrmpvgGUxzfDFrhSB3Gh5Td7hxjXkORteH
5khJavDgxzd961f6KmPM/Dq3g86Ngnv33uRLbjzPQ9MeSsZsXz2Ku1fZOvn05rOs82oNTsHyGpZO
4nIEbkr8PQ6UQ5eWnrfzypiO+kMJ+q0QG81rprknqDHl+wb9kFQ5KKXSaNZGA5ojHNGQ3qvEm80Q
YlhaH61syZNtEWXW0wI3k9UOX4tLpK0jHsumSEBVyYRGPfqu5qVl7SjCtMVuxBYwRl9rFxMj+tTO
/p7Sg70HLjbeS91jYJf42sR537PJ2VReg18yhrdLjdUweNk4cdu8jGYsiLRpZw0qPie0jsTgMT8v
2ajdy9Funu3FdhGDFDX3xgBQ9OxHamDfV8lVFRvTGwiyBLU13jcvfTKmiPmTihQykc4cyaSJgUZG
MF1lJUJ/yiraD41l03qtksVV+8yvHaJ6J92cNn3OLA6vqkf03FyXr0ZmdXej15LaOfEQQLPlHfzD
p/E/Xb//MlB1/k3b7+Gf/6v+x2Nd/vN//+Ot+vqP2/af/6dCsfHtRxHq7//EH31A97erhMnykTMZ
vo6NHen0H31Ahz/RERTw/6KJ82gu/UuC+puLJMugP2fbSERpIv+rDaj/pqO8ujrlfUz0zP7/e274
D6AW23V0nS+G0Or6iQI16s9tQJb6yi3dF9IWxzWG82uUFKnj5aHbybVmPKa3OnEsvxKUW/yAn2wH
v3+qQHhLF8FHMf9BUJ6XSScm56VZ+h2k0lWP4qAgN8Wrv0qQSTpNDCo/7OvY+Rzc33d9UezYWIKl
dLdFdmeTWjVD9NbFxY3vtexNOsh3ECFM9hNnjXcXz2Q/qC1ts/bdScpNpZEKNU4hHTdYl/ZRAwI8
T2EJzs1eLH4oCb3SvNd6BrNknxunfPzWlwRhWL9kX6Gq++GnAx/AnYLi19XxizEY/wgr60Zfo/aE
YL/wktM5ktO9xUqXs5EbSg9KjuSld9+k+5yOUtPZf7y4/5Fy9FFV9/vHw8646qHxSHxELBWQ76ze
wAItOuQkybqYEGG4YBCWGzlHf6gv/+OHiZ/v858/9odPu/75D9rPygCb64p2ZW1FiJ+dg459xGCy
gtNBdAhnpEBdCA/K3+f7H17K2z9E1D8i037X2f9LW339ZIF1Bq8OJnsYYzYv9Y+fXEoGWfD2VsNA
t7jp7ntESREQogTQLJGpzsCgWCL4I/s2+eIn31E6rf/+KxjXDvrffYWPHXbaDWk3UOERWdkfqj2Z
OUMw/p6hKUCQRWu5JkjMWcHdPBJCvC52y7f04Vdolr/eAi4EaiLWCgcJ8Mcb3ggfGVPDmQweel/t
DTRGdhFtsuLT3/9cCP7/7vf+8EkfbnbbJ8UiOUdM2vSAvg+ts342O3L40E/o5m1fdvc2zTVZTptI
GGsnsVe9Rl+iwv/pTOsxfbFiCRyiWJcZISgE8JjGGp3jxa9DNbwv+nKJ0SLEEGilDbY3ApOoXPrT
kIqKG2YKfDKwOvXJ0k7ZnKzM6I29Gt7refKbfbdE+6HlGG5rYdM17KMYVijvZ4/bQJm4+PNqEJJE
cns7weReTCLVhA6HVGOCfyqT/MAIGDWlsYngHKs0vUBd3VhLvvE1sXGpoKruGg5VYY31MVGVK8Oy
A0s7ThAHWrJt5u5rn0Ub1X+bq3xlVMY9NuyVr0fML6bbyk32knXLaz+piYOTNqzddtpLMAIgO+8L
BKjMMpxaPzvjqTa9BzzyqHdI14wg+iDdgN1/gggbMFYNoqldI7bsoi8+qSceBrKGXBPOVGsvEceZ
5t7idq+FKHdJpE6D74X27J6FSTotGUkFNNSUdpglv9FwCVW+m9Er8J0xTwa+XW+WVjuMw80cvXEp
MINCVjQ+mzp3a3E4RpIbNnufuhH7ZJ8GgCmvMJFTHT3Lify8QgbObNzrybLW4TlkgkwuMdwsvXHK
mm7Pk7xKou9eRMCvaxxNK9qOhQgRLiWUTeVmWPSdUY/f0mUNtLwzqF7XtkvaOz2kiYuWxw+ucr7m
6ragp700dUgPin5WTC+6JJ9sgpdZBI5WPIi5O1QFEUipt0JoFxSFu1bsPRJtjY0RwafFVdTpTZs0
525gqAPuuYN5Odv+wcBRTTdlnbr+ak6fBSG44KXWVvo0NMtWKNyiyFkBLJwQmFI9vxaGPPkpcZpZ
ta6tOizn9mZmFFBNRtBlYmvHfphrSTCz4tczrfopfRyoIovhS2m6FxXFR9966WV2y0l37U5RKGR5
UQsR9mCBY+9dWOM2L75iaNhQSx5V/yjRvaLK3Y8DIsAcIdeic+Yc9goLr/0yl/5hRh3EdGQtmvF5
ga7ql+vJt7nxNi3rp7r0g1yQxtN7m9RbwL12R3hk1+nNtrIYh4vsEEtxU1vlruOnRSmhvMvFawRN
/PuBWC4PpK1u5Oum7+7baDgpn68Spe6XJpn5GkgRvAWx3oSuVQR5pjZjaYRz1d/opEci8OYEtJrm
bNs21TPV+UtvZ0/k6dKPJtnaekpUd7az+POyZBgySOcb862d3LScJJrqirnqQ3RiO56oQzZ761lP
t62V3Cvp8q9NF6rXTTO8W3m1H2Z4VVeVLER5DcLvWHFeiPJTDIw8d6wQuMoJuv+trOsd1XRg64g2
ZL2hyEBGreEuK+6nrn50dN4/sRdxH0xGzn8+xawNyCZDx0u2BmnYTuiz4OiS4krfIIMKYgulEeyd
/jpGSTTk7Thx+2XL7LCjBY7OyYkophF8rv3o1rKe9NbbFHf0J4BVVPJN45VD5ku6N3MxbbqY1N+p
XQPcdXZD8i0DqjEv70vC6QpxBaLS9VxaGyvONjMCqb7MNgvwjb/fC65z749bH7Nvtl7XcLBS/cXZ
lMxxVNXj6upPvOYeo4VgKS3laTjaNAzJuGJ88ZRNO7DaJckeu1/mIP11M2J1NTk/GwaPK6eAn/f/
bFFjkTfvaqNdiAY4RI+0/kSAynSDiDH7xe/966EKf5lz9WKaOvjUjxYXK0HGYY5fpqwJHO9SVI+S
XkU9+yuX9vffX9rfIXw/nyp+/qwPJv1poE/rjl9wqF8T9xxy/ExyAa8XmSDmsCE26Ro+e40RS8kc
K/czVnZYrnHQ3vwSYHm9iB++i403A1cPwcH4NK7X5YfjXYxxox+Gr1pVbTsdew+9ZlZ42lHkjE/H
ehxJMnn2XPPS6s0vLrnx13MNQwKs0QyqLE7THxmyqsQ51zuv1ycsPkavS9iQM444fMPssq3XzgkN
/Dl6j9cIgQ/tc/sEMuV5PHEuiMNfUgv+3YX48ctcn8YfLoQT2UTe2H9+GUlYerrl+BIax18RC8X1
9n685D9+0odzrSoLd0ntV2ubn5m9GAGiNUIwLmCiOZoE6OQCsr7JOl+1N8nNLx69X13yDwdaurNE
SNuvxNhwcidM7Yj9wn5uCENsdxVq/JN7lk90XTjezyHDkGOycW+77bxPSRz9++/yb873P9/+D3Wr
jW2EXJFXtWn36DnvDC55AE5pW4YFrbX/x/n771QyfB4qmquLDYjVRyNdQbq6Y0eviFSg7o4bqO/9
2iCidJMTc57tiBFQt80vEQAf0NbXMgZf6LVEdy3dJkH+w88Ubm02NfCXgPkbPu/mgdncnnOMt2Y4
5t79uaIdlb6asg2K51/4B//tZXYNREemYXlcgQ/L6OjQJXdrPt/bDidi2rZov8PqfIV/aOtfvkbX
h/fjw30FXKNUdahNP9IVyqiYpKi5qdNarNW2dwLSpgI9rDbIJ8bPv3yIrg/sXz4PZzvUSpowNCN+
fm0hmuuj9ccaku5yl3Rib00q00bdRkfrnR3zF8X39d/7u8/7UCFx/C1azX5d4rMcaH6UjBief/Fe
/OojPizJedVai+u8EhMWOECwPqWb5BpG+ZCd51MXFHfjyvkFd+NDC+nPZ/SHq/hhRxJa3+m188rc
0LqTn7AuQPoltAYq3zamfdTc/XrBNf66vf9c1X74mUtTwBeAkmwTdGu8KQUGm1T3swyS9RfjIXpw
Z4TqpAQKggBx/zevWLvUL7agD17/P3sMFNbiikUwvGvj8MdVH78HR0g6RD2Ry+OnZU9uDOIjsLXe
sx301Qrx+P3f396/PrDCdQAwOOAldINu9s+faFeKBC/JLmc9jurSTi//H/88uwvwFPdK4Lke637Y
xkxDdMCWQOcRMmS3d5CMfrVs/7v7xmYNYdjgNdc/nhgcp6kMpuu4Lx4SF5d5/zZ0xQGZ4Lo0NObu
CBENBq7xsCGuDSbgL26Z+8Fz/+fD6hn0PdE6mHCbfv6JzpLri3Bf5mRE8UagQUygDkkLfZ0fWpch
eJkfMX+uBTO2RsesKe/rwt8SjIJdPUMlvjUMpk4FAQOgGsvmu17AEjGccIxesxwvGS0Aq07DKF82
SFI2I8HXOZkeSxKTrUUWnMBtwHgD7Qu+/eUE9/806OCMyABerJOueWuTJLyk0DcICDhNFkeePsT0
6N25McqzVjmiNRddcFPclup98boz8S9Bpm0d70w5dsRteerHcYtwc99kw0pj1mv6yaawxL6zaTq2
TO50Do34+wpv3ltNd9eRgi1I0ctMd9VBp7RSgvzm/tBq+2qyH7E47b3F5TjLapxr3zxguOKZGeAu
dilv1GYuifUmF42vls4p91BhK31okx5hlB6m6VvemmsQmrtcGfvS9cKo2hq04Gj04BThhjsnr+Pd
WRTGRTpzM1KQ1AmS6hAxy238sPRhtCIu0txQT27pBC36fSwt0o946dr7rHtUihhbzdqNCK4x+I3c
xMgmo6vcSsy8S47F17hrMjcYW+xgjFO62b0vhLXJbeY7kmQ9KgTdKk955Oz6q8yk0R+sAU3AGaHh
xhFoAuUXqZf3Lp2kKSP8lv6DvCq23RE2YnvwZbGt/L2Vd1uPB9j25tssIkukp981JWeUkiuktsgl
nqv0E8KKVcsUNprQsJLcBk4tSFI9bFCnlw3+mRTboZtEKwDZxyRmeFinh2pwHwSlflQHZGqtweLd
dV4WVpazSa3dXPiB6eATSE5od8MF60nfFrdDOR0cbXjOOaOU3mcfpPXsauGSaze5qY7pmNyP3bAW
ZiibeBfX3zIaA9l80GiBNG3MCNoPUtiJcDnB9VSrSENwPodYxIJcw+nCqYuqH/OYmb0l1g3SBIrV
l8ksVjK5H8hOc6060CuC+vp6O5L50lrxUVV3nn1U+RfwqQ9L9aq5/naZnUvlUoAX87lEnigHelDp
e4dsRFrOdk7JH6g4EJgMKYw3Rzub2l3KBIA30BCXtJ5fdNPcVTa7eDFy0xijFi+keV2GDp/jqO87
wGlO9r2yb1MnveChXBfqKfbOhpG9FNa0iVHz8y7tCZNLmjkAT7fOm6ehS0m8+hZl8wqmFKq4juZZ
jTy4UHg4aB3RTZO1uIsLMENLhiuuOfrEi/XJXZf1a1G0xLa99Igo1FKGjn/ASsSQr1yRpULw8tGB
Btwvzl7NhGghMCLFp29y+Hxm6BSoPKI9vZwessSEDI2RJ+qPm0gnvT6Zt15OayqKwzl+M3RxKDRq
gu5FLFZoJsQnXtN6HCRo8HS6ijAFC1qQSGD4pt9Kl3acPzwLhFCxnpHq0x4W6RUrT34ppxvdTI+J
QVBNHx17hagQ5Gka86TaYeaRsWTrjNfBA5tXAuUEaDHaTB4hHlzponcOVvGgcGQWHh4w995m3GHD
sXeT4T7RkydrbJ8rpAEjsjnRAt5VqI1S7nBtHDu/OqRJeQLUt1L2d69Wh2EQ21xkxNLNm6I2VwbO
btV1+27mjc0FK+k1dWxs5ie0O6tSiU0ssqclIeTSHE+ZV27mRd/2bh12WVGzQJX73B8CN0l2LthP
Vu9NOkSbhDzAfGiPUSJ30iaVDQKtUZgMkT/Vpk+flg5iktwUBYQUfB5aRWJ912/jFDtbbawLGhu2
np79gjfb95YXhRZoxgG5gZpkB02JhK3AATThDDaTLZAjgonwmqMoLQx8Zy46w4ZEQhppDcrMJguH
tgl18+wLKG045Jv+W8aKw7w4yNqUZq4EB0sYtpmAEm3PBsZNO/1cVmSvEzoCBpGt6jNis4Pmx0HJ
tFigHCqdL70w2S2GV2vB64rsDEIoWqyVr83EcSWPnHUQROqnCXdpVfRfsxpvf4n6inOkjlKrnM+0
ypHGoVCCFrpWIi0DWjH/l70zWZIUSbvsq7TUnhRAGRe9MTNs9nn2DRI+gTKDMj99HyKz5Y+MjK7o
2temFuUZbm5moHzDvedemWlCEeb69xOaQlXZt0WfEK4rVAFlMqpWYSEPJsFH68Z1Dq0i4XP0g5nn
sNFU79zU74iwUQiDluITxPXFEDZD6MaafRB3laVvSt/9sOWQr3qH2FtTMdgQxUnvvT2uSh4a2SNX
ZaK57qbqIdPGkFYy++To40Uk8D8xg9hYkTzrDbr6vLzXx/YwzzIwRIB/rcvNXc+WsJIoSQp9M8Xt
Nmo/ncXmVl+lGv/R6AbpIsM0EYA3N/P40s/xtWmoO9vqNgSwMV9kWmnsm/p9wmol0clkHIaOa+3i
qET8Ep97vEtTtUqm+VxqW0OcmviZQFPE/mw5oiNgzn0h1U3UOMEkMt6MgvHLDCsu4ahKdzN4t17R
7BdNsSm9c1fDDZq/Sck6lBUGOcKBjXdNJsOTraeBi+UBWepKYh7TuGRzFysUYjgnf85G9DEcXmnz
BF+VizloJyb5AL2iBTOs3hW7s1giAzcfC6zTQHv9CWfCQ9MREHXG2LzOEj0YK9gMCVuOOdnUabVv
+o6R4qnqGujQb3gZZFIj2rkFn3OnwkPYWmdirPAOYiQ2WCw858PlrM6mW5wiHSY5kvOW+6oZ3mbI
rxODV4Oayrrsoorc4OzCyV9Dfp5TGI5EOOtmEcSsePKuoOK6s1sGTrkHeGBAqjO+yJwBRUpoKooh
JsLRudHGnc3wQvfjnU8uned/s+ZPrbFuaD2p9aqV217ZY7WZq/gGC0hgd+RAHHSB9CUBPaE3xwbR
aA3IuGV4bIoLGvcd2+NgGKMT6xk98ZjoU8PZau1yzWTIo6uKUPoSX2/40qNNzs11ZC6PKJTrgzo3
zvzc6AmSaetgoz2pSD+2knufvSTyeQ3fQ2+eTC/bmtlzhV5W23n+Qh3a99G98N4qcmkIUuM52Ryi
3N3YxbmqLo3o+O8bg1/3eKR14FqyDSBbP7U6vTQzSdkMTH2rrdwTf9mlG7i7Zd4kt/FO2/x2T760
Mv/olX94xaUV+qEX6XKrsSaPVwx347OxjYk5mu+X/g4XCaM9gnVXRaC//Vaa8KuXhfDI+IHZ9T86
LFnkRm9qLx7bUqN8tJz/iOH6Z/vB/IihpVjmHO5Pn6NLXFqo1KsaXvNs4ZD8pr/5xYSOJa/AksU1
CSL9p+6ms4ekmdrX1iUrcK7RVSD0HfbsHn7zOv/sQ1lwoWxhKqVbjPl/ehusbOqqA+1PImbpPiZZ
+5vf/4vW+u8v8NO3n3p41ufx1bqwdvklR/BaC7wzbONg2rRrRNTr31zfv3tDP31wQ+s3czK+Jgdi
ozfa+xKq5aAQJvxFfGlHc/+7y+wXyoi/v8GfRkFAJLzYGpkYD0F4BMP1RX+0tYLwgNfzedqEkER+
PzQ1/3lx/+1r+2l8oJlVkZnja3cUz/ZW7Vg2Hfwba4v4/vev9Yv7F2Oh8CwboRIm8Z9mCVVV+M00
MiyWl+7zfCBdZx0FzjUVwV3H7uJs7fWncJ3/hv75y+/xf171e/v/w6kxo/Vzvf6VHIENKsyg6avf
XSm/GLD9+L7ETxNRuDPAQsbXgqb6enyf+c5k0O+ZySwpFu/WttkVa/vjN5fnL7+4H97W8vMf3laW
YXazx9dFSaIuc0Z67EZfSbHfRne/Hfn++rVcHKhQZ20eYH9/LYOkTl3TX/ttfvkdD8wsb7guD+Vm
+u0A9lfjbRwFLOk8YrXsf6CzZ7dzO98i/anojtgmJWQ4Z+Pc1edwD8mhQ6h/tM7ptl3XB4dP9nd3
4a+uFqF7lrOQpoX1c2pRXqb4CJxXV2PY079r0d1vvrbf/H7/pwCvIs6roWAwdJ7WU0D2xYYREiEe
u4Wl3RwJNf3z6v+vKvNfJkPlf+PF/iRT/m8KTP7zvyh3f0DKYJJJchDJoKTycDn/KcDU/1hQvfwE
FjGkO9vz+Uf/g7kjd43JGg5ph3Hrshn4y4jtAMCzDeFz1XjML5GW/Cc+7O8Dzx/KHKEL0HtsIJYz
xYL//9OdvdhhTc+mOryID4iaTKjjxqlg0YJS6aYnHXYFsGf//7FIXB7R/+6Fl5//cKQQ11XD8sBJ
gOlqFe2Nfb5+B1Q8r5e8rGj7u9XHz5ukf7zR5V754fXKOkpiWC0r/aY4zBuxmffautv2XwQXw1X/
C4v7/97X/XTr/ePlfnqg6+XghB0dmHxszpW1TvfmZ3TER7ttqxPBIav/fHv1j5f86ZFex4PAhIbB
lhDVLKVn4ltsAo25FjKOFcCY3xbJzneo+d+/RfZWQAEscgLNJVjr759q3KXhhJuFeI2YlAq6nlpR
HxdzqeU7TyPAxq4nbaTNqwRGpriSmU9I+1B+ThGdy9DBSzEt09hEQ0Eg8OQmHTPwyaMHrFFeEQxR
xi965lWkVo+GI1Z2rqZHGfvWg1FVxlFTaPx544vtOJq0m9ocNP3QeB42CixWYJ1C8pZwcg97byq9
OzT86UnvmvzGciLdWaVDNGcYhbyaJkdroQrgl61OaZoWu06mEh2uhbWbPxhKzGzV3sMIA7BYg1CD
XRq5dbn1lK4OvdVP7W3dpj1tZn01lUmIlqeJuoMUsnusa7M66PhDAuyR5a5Fr7FJ2s4mxxEvHmcD
qmAdNGIwdqjb+rE1jmaWyk1FM/wxk2gV5FgHWxpsj0bZwWfURIMTbXpbKGCqrWe+VGmFWULLEveA
Eeo+rURxg2mb55dP7ERIcvSG33DEbIGNuhr6g7ST/BNrTrkZBoEyOXOyl3C0ppMvke2vDGhMSNAg
sexKx5s3BsyFrwRm2ZGEEvXe4JzaNMpKL01ZcImpxN1qfhJ+eqiyUI0NirE72WAvEZ7OXZNb6qKp
TTirOR7MVUoK80EoPdzayI5eotLueC9Sx6cSWoymGKeN+OIfUXyEWxbtycYDGbOxhUE0qUttRVYw
dMG8LU61U3WHLtfzvRiN6kMRIIEozxu3OkC921LmBZe9yyZEhbxKYFfl8A1iVJJckC6CJFhm42wE
XWE7T5XbMqszaheLiI2fhkg/LbfKYEw0oEFuYmfRZZWab36Y7OM0Cs8qL1FHyroe9zlkpq8Bplu3
VZVbvxmDVhvrHsTFW5NOCTjySseH1qrR2xa+ljdrKyKnO6jnOr5GzNajfMTX/dDBDdq6oIOqLaSt
wly72RROgZn6Q7YxO2Kv/arEsJ1KP1uPWSN83Bmh+4q/qXwC0GXvc4ZiW4zYZnaym6RurzAdJnhi
zSbr1k6N5+XIm4j7vWjz+kYvS3VfVZOEdwCOmMmt1FYhL3FXm4Vx1+aaxhVeWuY21cHQ4YibGapN
oTaaO51J5bHJ3fTIxdDaN7KP89fStkmrw/mYFB4brNodH4ZRpRnCQ1fIXWsyuFjP0m3TbRnZ1a4q
UZRmoWdvLaVXt02ZJt8afKRN0pPuhk282I6T5V7b+lgvS51QxWtIjEySKmeW+9wOBzKAQBee9VGH
K9A62cQk5TOHGniuPa96KnTAEP7kWPu0qjRqoK5CribZb2KShpGyHZakIUDOsffWOZpgp1N4zKI8
a8YvU6egfeICNN9TIvXi0Srnc1TV3nXTZSFG8WWP43NnpvmbF8YNTKJcXquwhUjtmLX3bnRRstU1
OyT1Rg13g29UxpbQLaaxsE4CwoRcSMgTGxggG80bwD1uvtbKh2hVdoXz0VQ2DI2oj5ov/ir9nILa
eYxbdmPRUEEryTRx0egecCwL1r8pnfIe0yXqwN6FHhBa6BAHlaUsqRyczmOfext2uFqQWrl7gTkq
PqLGxcYNxvQ8at54xEcMWkFDg8r1l95ytI4wBmLglLKOXgHs68cpdcV58OGMgvzRzmFCAl7ilkzE
qxhVis0r96TYFysDOsM+B7hw2WqF+Jqj2r/WiaPaQINsL4BAWvu2eEoTxvRDazIebpVCDcqHDjXB
76xjWfgMMc0o3sJL+BS9yx6UYAWxQYnZldtkrjPOQr8Yj0M77iITdmmCQrgIl30Ka04QgmDIM9lc
2KzUfPZrkbwjM1AEfOJkYzGPvwILOe0IZfSY8um7Vt4TXYIbxOqDuMa+WfvPhdKhGczkTyWsSgdG
/xbRiZDQMFLWC/ij2BVE/YbfOR9mAeSblMUULF9eeHigw1TPd87CtiRtqbxEoPs2J3BOC7N71CxL
BNZoLtY6wprIgqsBTUhwZVqOP6S0SYadWEco7vRVwhJpa7CB4XQVmzxkGp+ZZXlRt056o0I93lXa
aF+IzJQfjouZNtSQ97up6Z+SdmJUiY/rHlQqIiJdM3YOdCyWxaxMJMbpY+HZOM1q+In7KDLjTe1w
szgzYPFV0jfeJxw0TNUD9u+R4sU2smuzds0XK438Cxtyzvssh7doJCNLh/C21nwm6WVRg0XonH4b
RejMVaTjoyuhswANCychjrPv5tfCk+1DSnDWMXIyC5eeph2iHs5KWVjqVVZ9802DvpA0dnWsBGDC
hL5x7ygn++KeIW4u7fLtItdi9ehFnGnKvs4W1DIRgtqmNhu2WM2Qf2jVMFwJyGVjZFzlStsrPS3W
uUAFOyd6fib+CkNvro5zggig9+KOvaGO5RUA21U0Uz8jiy7YCKbmQzx1676adnkaktyW+nrQ92EV
zJZL0+rG5bc277x1DJ44qGEf72Y3zi/wSY+nWm+7i8gLv1UN/IAWTOaqCYvkymwG9lTd0JeBPtmg
aVxufO7gU8bjSq1K8q/YGfLcMwecRHPsOa+l3gi4zh4YkNyMY2MVm64PzjZiy8Fi00XSbdjsZQa3
6+6l3sK5YAc5ieta6xjYWnL4wMop2ZLHHm+dxxcybyc0x0tPTo0/8TWzmdexSLByLkBUhFeK+Bxz
ZffewCNRTCANpY/QPlugKn3ZOt/MsEbX24axRss5RMODbAp10myeB5uywIbttWx02SY1zre44LH1
mQj1YduRxt88GT04jAYp2sG3yhcWgk25IoCLHQnq9zreGJBWAqFqcIAAWMsUlSmmz2hbRAJ6FJT3
chVGhvOAgZ6h/lqjTLLekUMP+n2tesbuYN0cqjLDy/t304smcecLRA6d6NVGYNrhK1RKv9JaG9r+
lDfWA6IpeUUFbF5OBBjv8LjiSqdHq0kFrAj6Vvp8Y4RmfKLbGy6IWJ7PSeaPu6kd6vNA1NiN3/cW
CzWeWZoE4VvWo4VUgR2h26X+Jgq1OYjs0r0uS0GH4CEZmMjZ29ka9U0ZIz0rfFkFflmbV243mytW
T/AGpnJySHfFYJ8lnveMa1NuqYwRsLOzCmwfXX1BesEZOAWGiEortiBp6q0yMaznpNyjUgWXQgWT
7aBFpRcDbt/AiWNxboY43CqtRQdXFtHODgXHbqyS6dEdZo+tI4cs1VMEIJTtOeVq8ziaM1v6SXQb
rVz2yYg72AzO6RVU1xlTMcmeq3jWZkJw2u5QzkWyjVsMxdAibPTRlf31vf/+7yTiX8jK/+0oomtS
WXz7X9tvqvzbRGL5Z3+x4f6wFoEjEwl8aVhCdRrFP0cSmv0HowXklszeiEl29WUc8H9HEja5yuTK
QCURLtp6hx/9NZLw/8DfQ5YxTlLPphlEbv8foOH+VOf/ram0cGQyl2CuvywS7J9a9SyNc6OrqX2H
EgAF6bHzZS9yc/HlKIGyrXHQ1iVurWHBBr3BOnwc4epPdv2R1lqZr6tQmUQDRQBgisL+0kwpjrk/
iINtjgrRQ+e01coxwuhpcDrzY5gd8zkfFc/PkMTNHAXUmnPTG1k1whHnJG/ddWnmMy9FVXIqvCG9
EdaQj2vpUm/D5hiNox3ydAvYXdm3VpSTaRbZN5VEplM5r36fAW9IMhcWdzLmoJsYct5MYwHRpVZW
eOaEQHkSJ8q5MPt8vkhaE+VKpXfhzpj9GfWHPgYWkFE8H4lj0Jxak1qXnoIvKrDQ3uaWEV1nNQhI
Sts+XIcmnC3O9cl+a/IKnXTkioOiNKyv1TwWF7Jxv4QOVOsaO5GLcbtwUOp3da+BnxWVH1LSFR5S
ZtXLBEDq4KxFlxj9Zohy/xmLtze+KRWFG03V+hUxztrIOeVorBCa0FFEU4/gvpupeolzb18mgu60
ycb8CN/KuXIHbYKpLecrk1MAgIcoxssMhSO0uHw6zpHLUUNNdcQtWuxKQBBwUOTKdlzSQuZRK1dF
pfKD20fiwNegrjhWQLpOjnPuZU+Za8t7MVVZtR1opOF9a8UpA54lobQAnucjpwK0YTJXCXY6J3N2
Y2qqK9G5YmuErXvC+TPv+hSlR5kP1jqRMToQy56vDTUZ9z0Q2hcSPudnAAzhXWuO9WNGF8711cot
Eb/pmS2A5W600EfYEfX+FaGa45fvUr3cTUkRZjdlqtNBl3ACVjE5up29HaY4W2v6FLTuQlde2GJp
PvR3tqE14aqLaFM+phoqGaz8YvZviyRBgxAhmKhWQOvd1xAg9TbTPMyW8XfRwFI3eJHXrXMSlD+M
7wVGvdQaIcCARIsf6qUEiSqPlouipBRAzPSlUJF2m+3kUrxUtKlc5RQ0dGEaaQdWxfaXcifPIEdp
ccFCpTTlG2BQG3LUUikhX9A2lSMJVWDEQkO5TsL8khTlq7pGeqQvpVaxFF0ZzRK9ThK03bi3tRey
enYiRZbpSne4SpaSjeJvBpRDGUcWKQXdIBBPLUVeV8Iyj4C6bTm/alhUdf4ll7KwXApEuZSK9qTv
QF0Z36qljIyXgpLORztYOp1FspSb5lJ4ijAvrv2lGJ2y+FDm04Kpm7fxUrAOMkZbtxSxRCSR7rUU
tvFS4oqufaO6yd6juvYvTFWJF7mUxOUA5iIfXnBwprBAKJulSBgzVEsxHS9lNXy5eJ/UjCxW8VJ2
l+1QEBFKKc60wdyp7+W53xf3fWEVAYt8/+QvZbzT6/rKXEp7Hvf2Rfu93F8K/3RpAeDcOsgmaAt0
+oPldNmmlYtqaGkeGIdYu3FpKACdG0G2NBlaikCHgw/xztKC5EsvMiQ43H3jTS+88tJBCbXyl9bF
RNoYkQ9BQwNvG9WEw0CsSgOFPi7PrDXDLZCQNEMUfSsGakGql4ENGq763jIBFFmTuoxHXuzSpa0a
qRIi0z80k/DgU84TY0P6MFmOGa0AvZmyFV3a94ZNLL1bC6n7GJfctBCNjZB5ET63BAg8fRuY26OQ
ipFYPpR9uTWX7tD63iiGaCvypXcsli5yyZo5jp1La9ktXaYVVWWDpZXe0ynwhZM/7GfavPXrsL0w
liaVLG7/uuIZ9VUsLWzlN/5+Ura5o79rfLZuGehexOYJYQy91WnbvvDFoRtS+y5rcfT7XhE/t46b
vlLhQZ0uGDVKy1RnRhTTugXm8UrbCTql77UAwbV30c+av/c9uyzXhlmhKVLh4GzR6WpngQZj2Ai4
vPDbXImayyAH76tHp9YzmyqGyzQR3VVkN2hz7NnzOCLL2plXkYLrsoqMBrql0THJDJQ0K+NMWoY+
gPNI4VmRMFOOMFvCNo3sR4ZpTrP2bGYOOw1SFabBSO7k6GPyK2ZOV5lwj87J1F8zSGTQPBXDwooJ
EZ9JgT6Kfdahbdiy9oggmfZlsXGEizdH6zaL4hoVairZeJXwz/mwDCTCvRsx9+Sxj3cntLSnjsue
4z41eexY0Jv3s/B6BXw6xMmXMW1c0mMgBaKGtKYJubKFAhqW2oGIBbUZs6Ql3VtW1qVLWC++3MSR
h1nR5dCCTtF+atzm5HeZD2jDVLdKOAiQUrecsTCyJ+hW3I4ECRZj6V6GrWIX7vg46jJ+uO8GaN09
NteLLoKPCAMtrW6onLLJI/eXe+jKW+hN2yZVM3h8S8p0M422FkS4e3hEofs55NDAyEvUwumxLsoY
oaUVPsYMCrlfsRWBvdQrdeJ0g7+N1BpaDQxAVzPePaKx0ZG6ZVLNKB9s2Nd7JJk6ETK2URvVhdYL
IJwbIkqG8RAWeLHPyTBSO/gAaBBPJySbMFt3R7dBtt3WwyHDroFfnmwR4zPWi9j9lIWPFG9QhXWM
QdqMzzkpCue2teY94NO8w92N/GpsPLk3ZzAwtzWjbiqOpDMgRguflbsk1WFXIHeki2kJUILjxuMC
n3nhIXysCu8icZjNrZzW7GwgRMiZISU6tMK6H+URWnOH74JZo7pwVE/v4KeEXROJlNpvJYusaF20
BDEewxFl+lafp/DQ2CImhr3m2Q8tNoT1i5U5MZii6e5VBUyn2sBp0G4dlYnPovK7N9MU5s0E/vez
BKS0yXz0821TxTuIe+pY6X35UhlGsWBYbQhmgz4BjexASUqOvckMCki3LZOfub4libI69nTPNyiu
Q1zu9Uz+kTNGINvkaB6KCcU+/at8hn6kTv2YTTed0htwvwNWEVwANeC2OdS3bhoZn60T+geb5Kc7
ABzeLVnW5YXJvuAGGyI1TFogMke02jWBk9v+E053+4YeyySqrktSpHG2ajDd1GqaVvmipYbgVy3f
/sCSpZK2f82j3l6PkL4PoMygPsVuacEvSmFjjtijnkY7br9w+nKtD4h911LExV3hCnFVyEbb1ulk
nnJ01JKTROoxZa2b4g3IjQoA/jxx0o2NDpedmbl5l3JcPuPihL9plNEdalGiNEH4+h4rdvRttouR
mohe/1l1aHBXuWRuuJnCMfpWYJAH/9gTQaGU8Z66GQhMCOj5Y5JOdsB4TROrpIrLyxlG2acRFVdc
R4ij2yr50hLP4EId5r7cma1y+oDP2cEKLS/1DFhZUHC+wMqPqu42qSGsr4SKrAVGFfJkIOXVOzOe
cZ4MZIZAOd0lRV70bAtyA0jjbJl0ESUlIzJ8kpUo6sHFPwxajJPaHPR+b/hNtEpLazPH1pVwcFEb
mbB2lU721kp0XbbtRqX2fizpTGAhXjeGB5FlFiVs6te4uR0acr1CctDO9CaT6453bi8kaFMnPwrw
XVvm6CUUi4iRWk5+wKeRzjyMRyOcWCA10XUUedbdIApqGqIxYD5IdT8i3M5XPNbUNurs8SLrImvr
RtXtDLr10rDB4QOS8E6suDIiVWE50ccTHuU1BTLDe5EqA5ReVO3BSZorqy01oPZskGEk4xdPKn08
wRwIA2Y3/TYT5OvUIufqHgp93dvhA3/zZTfEFzhX9pOd7LitMnbA6XM92XeNDgS63Gmjfxrz6KOw
sp3KLIil6BlVdsj9aY9gA3pFiMscGL4ezt158BQ+BZkY68oqQSmmDL0hbzN/LsnDssohPFrNRC6T
nooPEsO0pyQScb5dlrSPKSP8QRhBb16HdSufiVo6weRo3saZlMl8GsXXUFvDogbV+1NdmelzVk4T
41CRvRhWax3DCfPJGDdBU4QpxqVwckHCxV7lH9pMU8k6r9Ji3HF95vGhRyTwnLlF8iFam8yTdBbv
0JnrhENZI+IgtbIH3RHGi1P61SU7MgFROFHaN6Jz3G5D6M4hjtPuHpwYMQ+e5vdXkxnNN4PbhnXg
6a3zljRWejRJf2JWTKcIJmKvj5bzURmZe45NFMbBYKb9t6a14iAZ2hrPfpbvwc1Fr/XkFAzrhbX1
7WR8NIvYQ46vRdx+Vrst0aUeIxo2So4OsJgFjeQes5R4zFkifFamFn+0Lgl2ESFBm6TUnsOua/cw
16xNXEFBdUfbP/hks2BVyEp/51hOci4NauGxap3ActzkqlIpIUTgxDaDxqk6M/5dkynuHFjVhZ/u
1JnB7DMeY1/GrSmG6NoL5/ot7UGRVVqLgzLR2d9QX7HKEqwxb5pG09E4d+AAaVFFOfK/fvIoBGiH
kTVooJceDptQTFsWruW2szKS1ZiRsYWoOyoyxm0H4vQiquB8xlUOb7GLVrXF9q8ZbWPbziM8TDDT
JuVCzDzAJF4pt/v5aygs4rnr0b9PJ3e4TcUgHkhA6XfhgAjXdsJcbkZNpkESy4b8ksjfGU6prWrP
SWgku+wceWqAHA9ldVOFADu+L0fiob3jW0BSDUv4pjLc8SMaGlxtMSGFvae9ErrnXjl6Cp1xRDLN
7cruM8uyk5cXwL3NkvOrJIpuzpLw1VO+BXRjtE7KLrNHOOmLWUTrrgq7DWTukwaoWSvdQCtuusYp
ge34rRx779Zn54+1gN+789uI50hniOkxIshqm2FkeQjhNr4Oso2ek7isoO+08tYfSIXhA2Elaox5
iIWlR+Y96HFzcGvL+DbQzq2mmdXL3Ln52uyGHRh5wqwaTj4eYD7p3X3JMIV0QgdWME7w4lbIiFH9
zKMIcvZ60PKW4qdpN6kn5q0iH3FrMvNnizKSFacYUlgV6wHSB8oTFSixPBOU7z42xUNkQcL2u6e4
G0lQyzs4fHTRTxXhUlfNMJlbI55t1ilO8jQDEz0zDZs5ojPnjmF2N22K3PG3MtxIGrrESuLrWfoI
TpqWXAOWevBkpaIgpRpmgGCObw0X0FVPcsqHjIbOCbDdjBui25wEW0yeamstdCN2TBp5eCtck/5N
Tl4hNYA3+mDH+RJPLWGErDW84oWNqv1Nn4R8zpSNMSr1lquC1XOD1iU3GhUQgVhDOC6kufYk6ItW
HwxjZRUZ3KROCmcnwARemRRnhLrE+oXhOOm8aZCvUYfr87uVm3O6oShpHBDXRhSdWCXT6sm2HHYm
T5+1Y+rhwSgnw8hWUletv/nvZLedDh//+1/i32vMuqYrPuSPM93lH/ylMtORmSEJg662ZDm7gpHp
nyNd0/9jmcsilQblh9RrGdv+NdHVzD8E/x8/NkxTJyJkmfb+NdLVrAUcKAyqMgTWi/f/P5rpApb7
m9zLJi2eP8ywTDKgeDXju+D6B/lVQjuo6aJ6nGxLv3FHQWKlPRj3AlrsVWqKMzT3VwWM12K+tY7S
yfmWpNJ9thQTUNUpCTWJ+C3XaGokEa5O5kSE+5IkUcUeg/kGyytn2tPl+icj5QAdesQTJdUw2hes
vBFRX9CgfHfTGqiyiC9rNty0zoYBdBS4mGqOrkaxBQGs36sKbyBiNuqJsS2uCsFGEWej1B/7IRWB
qNoMfp75FhI9EAVihuIXVmH5SuKjybobxi95ioV2lN6pJSaX0VVknwaZ2Bau3Xham7PCvGvWnfMQ
e9yV676xSGivdfM5Ip1CUxeeJQ76ADbKsyHb1zUt9VH2nCgsezS5LdS71L9i/VFEFs5Imwa7gKgn
7avSGOsL1bg9dD0CBG7YPcp+PUPLIEYEDJPtkuxgMOchRatcxYOd3XW51x/SZcJIzD1bWd87hL4E
Im/AAty5reEchtDvh1WF9Xg+aKKu+20xLjhj/cNmgsmCk1Ecs1NqmF6r3lwuJqA/Jqcrj6ypfzLK
ITnmjTa9Qj6ty2OCmPgsqnh8chqpdqQmNA+92zL8JTe3A6n7ZZNX/UgrDzwp8Vy2lmFmBb1Sy1JM
mMwhdDO5GppOYDzuuiNhfh0PG6/dlJRmYOU7xGBrz2doDqB7HLpVNpsbeN1PUNfYfNWEpiBvGGJ3
ZZBfeYxYnmNNcjqMfaEPvZ+9HFVnlA9MG9uUxaVVei9egifI1gsc1KzmQHolxQlOfXkz9BUcHBPm
WVi7LBEiL13HxNe+MmDXH6XU2n0SHo0xu3LsrvwiDS48ZVWhiPlui8cq1LztRLezqbGEBorggprs
ibFh59tLq9vVtilvqMkq4nCVdQUhHt5vStCo3Oht2N0TZBYHlGLRa0JcBpp2UpamVRVbELCUY8PK
V2jczAhHLDkP1aFiukpQJHxfp6vM6yIEt+VIWu1iIAMW14t147FkylfVGHePYeVY8cFpreoGR3dJ
PJVICO+daERwU0tm1DzP05kccqaTkQtfb/bibFXQwy1e3dLnxqpaYnAZnLCzVWl+TGubgWYea8zZ
ZauuUlZVL9akIRtSeXu2SFTroPYr+7XQ49Il/2OWbyhsaaZZXD+Xph0GfdeSpROTRBNtO38phRCZ
uUcPO//Z6iz2NUnaHqaUnabVR9M2nePF8kpuCeJA1vZaOp9aEUU35gCitjWm4kJrMcGn1ntDseYO
J5sE0ceuSKdDayHHmlKkHGxjxZn0u+FOU/H4YvHXX8L3JHaERdTGT3w38EiZvCnnySOceSxv+FPC
g0zGWzcL+02OV00WSfOYToYPRJcphZ132HD4A+b3jg5+R4b9ocLwTuKgF16XFjMBFQtFkqkIN/Gg
n5D2aZcdz/C3YhEk0bmXZ3tonVslE3PVTR6vx1A12pRMCIiAJwmFOuRBuXI4y6rGeFYx6xBQ2ghQ
xnBPkWx79VEvwO9rdvoQZc3TZGjhzg8jh5tCA1rVMJNNjFe3mstjxAyaVsee7rU5Lb/lpm8/SkuF
ARPFAUlF224yI1borCZET6yzH9zCj7cE95h73wmJDa4H9ncNa/0D2tEYJ3fofVlN3Z1U45HG43bC
CZq2LS41o018qGQ9SQCEASYOuUxSflpNQwifUdjxOk6N/skJG3dNtAWhPTwVpkBjR4qfVPcgBHb1
YajC5t5IouQUO5h157n5orlHa0E+4bgh0piJbszvJk94OrPDTy8wxjq7/8PemWzHjSRd+onQB/Ow
7JhJMSiKFEVJGxymlMI8z3j6/iDVnwSdqECntP13dYqpMLi7ubm7md17W7eYNDbjuHgmBHTcBiMY
xscxAk/dd/lzXftOeBchqSeDDUcNB9UIFEV3eHdFKSXh/kOLllscE6t28hvAzspeo03Be8j0wmqP
cZ7Re8yq7BotN+qnuuUlSg+OLm9yCj7NIamVvDxrBT+9IfHbI90a5Xuysu5JQTX2f3v3g1/3qoma
67/37m/95+/zS9X0X/+nTq5NSmnovxuGAT+PKtOi/utSpaA1b5lcmhQuUFyQ+Cf/uVOp/AXyPf6Z
zl9p3X+5UkHFTJnchFlIdUxQJ/a/0qdXLX5p3kBPV75hQJLCjwIUUOBjed16nY1mo5MJum4kit4k
PBQ36a5KyYdrlE5EZYuOcCIhqGDXSfRRczL/Q+BOLB82KlRUrAvOqD4anY+O4kFRb5pVbh6CRBui
d2PD8f4uo5n7XrVGaPtNDz3tQ6gXhstJOkr1sJGjJMgPVZmq5aOvNE69pUCmqAjEtmGg7bycFmlA
krE5RAPnDHTpBgW9qroyOmpKXGTg8Nz1JlkyPfBcXd3GRVRz5OgdrSZ2lt75QQ6UCWXnbNPr8rEK
JtR6J9Fex0kGqaueDjszgrFeSRC+v+1LCbpX3bAUuGP4KvmGYnT0mdSfk5yimFvMZ5tc4rNX5+OO
WjVlRblIVbRF9Grv0OyUlbe5ZfDWid3HJvWH3IZtwiorwMkjFdgnjZ/YRZY0aPcd1MwlcqYJCY6y
NBGI33qOdx8mKDGBR9VQg43IoTVFfCNnVkKYcr2EzGnp2/49VPuNSpuZq6T5d57P4d9FIcmcC3Yb
6chDw1ThPXi+Uxv3Bsjg9EvuldlwGDi/trnWd9+ViUpq3EVl9pfWmu0XWqtkgPyOWpXqDZk2mzZy
TaJuFCPLWJ9t12gaqBvV0X2kCJlrt3GjytmurGmof6yRbk//dq1aV/e9UeXyfUArk/YwdEkFZx7v
PqqGQWB5pMHjnKYSlNkiNIwYfZDmP4rM8GBBomPKjquNT30fVQgTWFN+RxmHMIpoSAD2vGtD8j1H
koWgtHeTiIkaIjvk5syKR9PjpjFoRNv3pO+4M3udr+zotuuHK48+kWpP07YpvWsCk0Y6twJOSoUm
rBr5XeVDTAGLp9XEJyAunsTzU+qQ/VaMEpi3LfffETer/Ju4pxsAxdIkkM8aaSzjGBtOZh+4ZvHG
bgIqiO8h6PKg4Gm0QqpJPFR2HLyDU8DU7miBkGhJbtXCreqrskiCVI43ZJx00m++2ocuRVfA5b6V
0PRASj92mq2KdnbWfk8HJDYdlFCY5K7Z5wmFNtTuO5krpnp0SuDaylGTixp4v69QPv3KA6rq1Hd+
pcv1g1OFrULdzPFNeZt7UqhChNpTtp9IJKAkz37kZae1cNhIkWv54a5KGg56uUcrgudUntktedvU
qTt6BXpkuJwEgqGmgFfVNot+ouRU+hrYYFpS3dr0WkdThNOlU3s5VX+4GWo5+khrC5951jrSCt2n
xJ1UELa6XVoKvYA5bEFHKeg0jay5p9ZTrVpF4bWyUFF8zLwYUqdNqpqd/6w7XpV+onKTml9QN86i
j7Ya082oaW2bnuWosJRz2UqIkQ6Iq5Lqz7ombeB7cesbNIL4P5BBhmhRdfQivTGhH6ZPkxa7Y1C1
5lZGtZkCtt2qO+ShnfpAPbN8MI1uPLlq478vem14aqlhwkhkoE9HhbqHVRWmZqeTqPJZuA5CWZ6t
FOTUAskiEdUUxhH53QRS4yZs2+J7KlkNLynNQ2/lJqKFbgDnDxcYrLAp3XKoxCe6e+7LWPe+R0EV
PhtQIfTXgdNk+XOZUgE7xKMikUGV6VQsaFWQ44EyAnlXUi09d1qeD8WTE2o53LrQ38ERRRrPQRl3
Y3dKBRdUBfMNGeMU7Y861hrwmGUFnTpy3DLS3K1O4ju0qntZNYZzo8I4S75ZNiHIlbqB/kZjiB44
ObT8rxrVcdvYRlpLQ7uS5w38JQV50+ToRl5nHaJO0fPPoUfpLnJteThXY1riR0hoNcnd/+Z1ft0/
6HK5dAH5v2n9XH6rg2/P82vIz3/06x6i2Bztvy4e0s///T/5G1P+PzAyKgjHQHarmNw3XvI3Nu16
MCXQLWipFjz0fMO/6Ml7DaaGUZbrhcIVxJrEYWXjDd4+s7TEKOoE9hnkP92N5G5V7c5EC7Sof/nB
f0XOTYixl+a//5jSwDU6CpBc8lavrzV+Dv2c3o3pudOUd1n/nJryVzep97Mpvvv1e3N+fmbmrRVY
FiCycxTVnG5wczRgSAGXHvQgO+u1Q8d04l/nCLKiyfJA487msi1l+rE3Q5oZm25ys9xXbte11gRj
cv5FRwx32yk/WUdY1w5r6OmpNfKNKctmuYCbmspPFOTMFMRAlP1c1LPLRtqRxj+BQfmdqZuZmD5h
ZqIOta5vYEI/R83jSK+J+SVmXN328qQtetzMyuQmMyuG39Y6zkajYqVR4CxovoB3w6Z6m+Rbrt5/
OKjJX16Z0xRySHUKVU9GYWcTwmZd3obBt8ujmr760vIIzk07fCihypaea66wFN4q9aEjt3jZyKJv
z6aOLPF8LIikuyDocLeRA4qeHCTDe1QmPl22MiWHL45FIFiQaromPLlJz26VPztu8JhU41YH6RWV
t2jSo2tPHVAJPuQpr32j5Y5H4Lj8DYvTaZNcVsl48yASXBE4nWHWRpqc5WTv+dewjaj24bKJn88o
ccmA50/8tzQ5KyKPRFSbnhXUtPtMmzc6gZ47yYf/n6275PG6TYA1kctQ4SR4vWx1PuR91pc9OQbU
GKt+26WPZfyj+JImnBz/PHDvfn38PPgtTdvcEu/auYOolPaCEYjrOerfh988+7234uZLUWhuQFgX
N0rkmH6K5GxKKLtmMh0DPaqwl0ex6IBMlTkdcjbP6WmYsz0bVEWVQQWWgFwfD9aBzNaWO1+zG3bZ
IT6SQ7psb3nWXswJIQJQijdaEduq9u4rZECkr2BVL5uYdqboawYjMXVI46eX/esRUY/ktJeL5JzQ
TamN975p7wJAL/Q7lA+d9vWytaU4MbcmOJyrGL2eI357zkvEl+nICeSdasOjdvNndgR3kws3QV8W
b/B598IeV/mfDOQvFef+sp2lBZqPR/C6hsrxaIa4NVWarf43jV17x/lx2cbanAk+Z+W6HvSKnpwR
MLipH4LgaxCBuHm4bGVp/8xHIrhaDwKxpw0iPVu598MI6OMxrJXdsxRtDMAIGmksmIBEhQQz7gDe
FA40g9KHON2mESI2xd4ptlXw8fJgFqdsZkk4jhwy3QCQcerWaO7s4jEa7ec2eQLEcbpsaHH9wa2g
TOZMaBThQKL4UY8ywNMzzEZwOj6Rj9qDvv/3E0cdk+yfZjlTSVU4wtMkbFI5yiFiLIxTExgfEng3
p9TAlv7RTWqH+389Kg3SJItAp2r6mxtdHaOrRwkMsXELfj96zsiHOdPrPPOjlaEtTOArU8IGAvHm
tz2SI0yg8sFHuKe2zZs0XdmmC879yoqwhaKObBtV3uxs5GiLRPKnaOxW4uiaCcETOlTKqc90QBsU
hD8syDeCbPfvlwV5PBN2KfK9XDhfh+qkcVqz6hGYDXWIDLeDfteu0fcsbBzeQS8mhPjcVbpOZ1ue
neP+qUw+t+5dbt525cqiLwSCV1a01wORh3rM6YzOzsPUonwDrbdiHKL2h1StzNjScGzZgtRGMbiw
qcKMDVKOwLBhpWeFu29gG49giWExADNSf7i8NktDmlsSJi7UirSlLyyjAgcCArSzdpXRywWLMXja
vy/bWhuVMH2SXPSKb9np2VQNwP/ohUHayhPi4bKZxSFRPZiof5BJFJmigsjwtXbamohv3NB4dExd
Z981d1Cp05hpbi5bWxzUizWRN0qibzBxO4WSKETaRg4a9kBM3QBUuWxnZVSTOOX8BgfyD3iWxybq
9M+Ut8GUgREjTfkcOPmK9y3FNl7F/zOBjuATsWG1ujOqHKnqVqLzd7yidP1noxFcYeS9CriaWauN
v9p2U3VXlYdC3GdJWpm2teWZwt/84tv7sVaOUnrO5A8oPweQrMPivvbAW1scIU6HEEZ41JzZrwnq
ZjTOjLscomTYV01nhTVvbUDT32cDSiDjAUcyZGcFudzI3ts2MLG6oMt3xdCaF0xjnhlKTaVpu4SZ
S7I7k57OmoeJt3INWRuMcN+hzlKnaYoNbbiFA9y2zwDPyjUlg+lXhKeCNvdn8YhzncIMdCc9c2un
ibJSqx2I7wQW4hohQEMCgEMxTlbCFQLRxdGBENahzeMYFzOB1liBvyzZsnGrTGixunnXRPAV6zDX
bMrKkj9e3lSLKwZVKZqzJseG+CQKymiUQ3ApZ4/2kIG2Kdv4q/a/Xzay9JTU7JkVITroSQoCx9CZ
zaN3qrbVI5C1zyAZDjlsRJvsdzxkZk0MFIkdaLbW4SHFKRj3MoqH8hnA/OVBrc2cECVieq0ArNDX
0gHf8A4aZGfa8bKJRWeYDUQIEcpQ6PCqMW1m+i6M831ueY+uZ+2iuF1xA4EA+Gda+NUKCSGi8Cqr
ynv8QPH28RWqU/DC7Nyde4iuJGMTf5p4WZF72l0e4DRHb3YZTZOkU6n+vbns107YtaUEXNpCtVPu
zL2nP162sLhKqJGo5nTTe6MHUnRUQaMizM6W8olknUxbYrLiCFMoeDOImQlh6jo1Q2Y2YZVC77ky
Dy7dWUrxpIZfE/fQyagkaiv+vThrM4NClAWqBdFgZHAQUi3IWnAKQ2t+vjxvazam+DiL5AZtfJLa
EGXtLGuOnQHCszHU7HccfDYSIco6iZqlTsTU5dnHoLmvAPKiyhxnKzeHFScQ71vG6JqtDSXHOfDi
c2l+qtMEBt5xZVkECsT/7CGHlhVYGugaEW/gFKSVLgaUezbP3R7eOCgXldtyjxjrHt71nfTv8z6a
PTMnBNXMA0ySFNRYOvtJesqCWzP5YqpXl/1gybkdWdPhyIRYipLmaz+g27z0jZS4EChHlb7fOjyE
nrHRfriFBEJ4X6grG3ZyXnE3zQ0KuylSMsMJLC6SoOLs6LbtnK2kf05TOmfXnrFrpoR9lKaeGrsx
sQHCgKMi3+ZF9L0wzWuvfPINe2Uil3xwPi5hQ/m9Bcwt0dJzT7un1EOGL9mfW81b2VGLY6JpA5Zw
nTegmE5PbTlAp4iIqjjXJXz54OGk7FtUnqW1G9JShKAlQJ7yWygji+pYqMUGqu1O519n7MGlXAOB
W4msi3M2MzF9wiwIyQMYkwbqjHOM5mX1fiQr3Bwu+/faKAT/DqtkyNWKKovjue+CsNyEjfXxsom1
UQge3ZWhogXTIdf49sEBquf56LAEWrzyLF+MP/MVEfxZHwt2Wlyl50KHMmxEF8N8SGLnQ+/C6V9w
gfXtaxMxZwn2AslU6GlLjasgX9MSmOLOmx08WzXR013ZLBzo5s5+uRtokbmieHStfnShRzhku+j9
GsvzYoia2Zv+PvOSMIvpc9NLnmvjlZ3fWMZ3mEPoYnuWpHtLvY3zlbi7sp660BhY+Br99xrvUI/+
4a+Rc27XKtprFoR3exRVst7SoHuu6uzY3BdxemxXnGVyuguLpAuHR+xCJ2LBuXeWYFeMYnTDb2GF
2Gru98vOv+aUunAZR2gpBr3KWLIfw5bL/zHZokh0ld0MEAMHu7Ub5drUCSGj1HpUYzvM5fWwlZC9
gT5u9FaCxuqgpq+YuVxhW0WQB1TP9XOP2Dikzu7VcGecI6SBjrC2H9bO+mnPvF0ui0KcyjlMK8pr
g1kbI6fXTv0UE58NvNH9NdczAPsnZCC65jcKvxo4p3/MCd7RxEExYSxJWkKyD9cpOaOq3BaS8vmy
dyxv3Rc7gnPISCDVATwe58KWPvkFut6FfeyRPjWcb+hwGxt1pCG/Xmt+WDMrOIkxypk6KJgdi6ux
3svwYicadDIn2TnK6Ze+XtOfWN5tL+MU/AVCDrrnDZLAIDp2geu/z+Uo3KKoxIHmt/vLk7rUD/Nq
9YQDJ9PqMa3pOz3HpX0PZniraxIdyc5uLCCPHp2C1nde3ZazRyLxSNL7sv21wQrHUNvmeT9G3Lar
8FrvIZOkgXUiwny6bGZ5p7/MqXDMVF3uQH5MUiua6g93mnJdrWWF13adcLLEqW96OeSR50lu3lRh
PLrnarWRW9TCPsSw8Vwe0eLd7WXX/VRdn0UVmqLrFvAy99HqZBvOxs9AfE2dzuS711KCK7P3U7lh
ZkuN63CsjSJjkaJdUMiHnlPMdlf295oVIWyVXd/JEjTV5zb8mrc0wb7r1N942/EIQrdZhaCcDunX
kXFoGmA5cFGeYdkaq+i6JhejK93D5aVZjvgvZizh0NfkSu/zMs5429lHNEE+1CflNrjRrrV9fpQ+
9itdeot7aGZOmDitbMCmmZCH0Ze4KT6o8ZcqvLHXwtIU596cKjMr0/LNnKDr8gEhBKoeSX2vyPtx
3F+etcXlp5FckxWw+fAavv79AnraYIBi+lxk7k0ufWmV4Z3Ur8iWLw/ixYgQB9AyMXMv4GiM7ZMP
c7h/ujyIxSAwG4TgYEnrBZMoL8XO9M4b+y0sBX3w0Ueizwif1P7bZWvLC//PaMTLpWS3PBINLs+l
8ndswTLyBZVaQvdlKytzJmZ9e0BtZmGxaaDAadPbtf6klXUXL5fmmNO1UZCgat97zdlH7NI6/NkA
hIuDomWFDV31VAQo3oH930MzsBJY/suWf1mKaRJnuyPzJTkHO8PT8KH49EtPqd4Mn7MrdFJ3wWFN
HX0x+r/42cQnOjfXZJqrJSbm4iHaQpXka/nWyO4S89pxry7P3tr6TE44G1msuZ1fulxH9AaWkocB
cEpmrmVXFpP+zmxAwu6X6l4ayp4SCvVa+4N9XR3dHeQeSblDkuqEfOCKTyzmsOcGhUigoqngTCRX
Z3mS3VK31UZ5Qqvva38vnadSQ/xo79cEqVa9RAgPvQX1rzISQ9E8vZI2yiajuBHAqoyikr/nzrVy
MqyEI0M4iKQgriRXxV7UoCjqfkxHuMvo9pLPiXxf9Ctv3ZVwZIjnUCe7kglny3nUEXncdbW8dRDP
qJKVgLTskZNgj2LqcCUIzj/Sstf4KFmfzfKvSLvNCOWPl31+eSQvFgSftzMjavMW56ilgzTurPS6
aLfmWofh8iZ+sSL4PKJokD9Z+PyQfNcfU/0rRE2etlG0laviymh+PgFmOzivdS/O2pKyRv0OCv4I
PFV920rHy3MmqBf9ymg7ho0UrsyiOD+df2ZG9SWjUXsmTevT/QhFn9eDl8mibd3oeyA4JFvkHXR8
Gx0lUxs14zponpLovdI8lgiDR/IdCPEvKx81xfY3t5bZRwlxOTG8qK5cPso5qcZGOeQH/2B/NM7d
od93V1AurczC4o6b2RN8E3inD1cEa2rm39Ts71E79YG7kfuHGPaLvl7ZCYvWTAAhlmMDfrWFHafE
SVfGFRcABSCkvYs5buL+WFgnpMWNfC1dvOhHM2viQ9+R5TLUp54Kc9ik2s0g/104z8bak3RxW8zM
CMd1Cbdor8lUtW0oycdj5MBtHlyF7S5QrZWdsTZ/gncMZQuCQuZmgOB3Fh0L+aThrvGuMT7xCr7s
iotRazYswTNSnmtuFWDLDE9t+7kabg1vpR9gbeaEsGXCigoPBs6OmAvZkCsj3dT++1blgFFWRrOc
N5gNZ/qW2W7vDAm5moFgH96UV82xfSe/h1xri3zkb9WunJmpaRVnpsK8KMagmeKkc4v20o7uoS1w
JyhB5JXnwZqHC+czLIguEFgGFWR3A8w06bNifKbwszJ5C2Z0tN5QlQPIwEtHmLshhSozq3jqqNZt
kO6Ae27ImrnRvx/NKzPCvDV2kVB71KfoEIJxPfGo1jWIB9uVy+/icHQwH4pm8HoTAz+yFmWZDDyq
KABuOwhbQpheJOAuh8s7aNqNQiyfSos2QnwA92m9e+0HilOnWoGgzDkxMjqxu0MR0FN42cbCLn1l
Q31tw+ENqsGWSf2l0Xdu/ww2/7Fv5eNlKwsb9ZUVIcTVKC8FcsaMdW2zUfrwID3VoXJ0muf28bKl
pXvuK1NCiMsGXUog65tS6t1e30KRvIMte9d91g/dzttG6O15T5dtLkTVVyaFSOfDwSS3UP+cTeWj
r0H9/3cCE6P2IY5vy/Dfn4CvbE2+OYsN0mi1cRNxWER0NgT2zreuc+URZlrL/ztcO9wXHX3mgOK+
9YIIzhTqIEqtwiRvPsfNu6Ar3tmts3YyrfmhsHcdLdOpZhIiouzd6BxyazeOf+iEQrCrfdPtAyj9
z3DIKuWxSpKNJh/z5r0pfb7sECvzpgnPEHTebBTg2FSydZv69+V438gTEfRvlMLmzvBGjrcO/djp
sKMHqABuJfu2XYHpLC6LBSzMoWbOy0PwgLH1O4mrGOEBWbrwpjJv0F67PFlrJoSVryI6Fu2IInPf
HZTwFBs7S1vZNIvrMRuFsPKWDy1SNaXaDFL8OTz4QR4f26i7rcrk4x+NxhSW3jTrBP4Bil95fnba
g9Pu/Gx/2cQ052+OhZfRmMKx4MLzbXvqdC1tH0L3mYvWripPZXAdRB8uW1qZt4m+bx5s4C2rUsOg
Xtin7/1vIyzpxgFqsstGVtbfFM6G2ETJA3ECKuLBYznu9O7B6lZMTOt7acaEMwFqCicOYdM7F5VF
+iF7zFQFntR+Y6nhLhvVoxHfSa6+sk5rszcNfBaqIVqOG/pViQIJzDc8D2GLrpDnW2krXrqZghFV
LVDX3BbedLVkPV18TQ4sbGw2Jf0EaA48ISF9r+7y4xrEe+moQ4DHpiEWdMibgoJfeXkIDwQeAUPn
KXDvw+6p0AwoomsZXtP3+Voj+NIkzgyKpQVvSJMMulfes9Fh8K5M48aYwE6P/94HUSqjyZchkY4X
lqrkch/AMQy8Mue5/hjWdHCt7KXpJ0QfpMWJCpb9k4NScPPUTtDzkXmrlA4KD9tG+4ZCwL8fxdyE
4OZtgaJYYoN1DPMP8MSn2adi5cG1tBq8TGAf10xEwy3BAuTWHRRrCfJrkAZZ+sYvY6hRklxChsGA
gddPV86fpVg3NygsDJRxSujrLH/mRiek5U7pEF4HJEptcKkFbLmXZ3D6/jeLZEJuZWsKBBaiH/ix
7/l1boKwNNVqLytlv49b+9ufGZkmeRYXuO7nkOsSvyOt+Bzl2dd4DQWwOGu2qtF+BmzcEN9bfi+l
rVsBTnbUBgnHAjWL2h1gMGjkk9W313EZVleXB7UYhSBs/cemcIxLtH2MXh0lZzfehx+jU3+S7zTe
rsf++FtME2h9qTCP8Z4Enii4RZ5J8IzbYO/9aLxqG3efuGtdHguujgkgOzTxWXiDsF9hWeW3e2uC
978bQKZG5O+qgyk/rszbQlyYHqUKDd6aY7zB8jllREuYDGlGd+3do5JbfNK31dY/wGoaoLu4y67U
XXSoTpfNLlu1DBtOMk2D6eS1D+p52vmolfFkKQIeY2YTQvS4spkWzgpj4i2g9GzzghULnJWtDW3b
crGzox8ZcqG1fbK7o9N7ZMqvpW7NAacFEfYuYEjK3DDOYFMsEQXhSAuu7qIfBdvD3vzRHcODs6fp
SG62CnXo5lStNPMtbLNXFoWNrDV6npsRMGalc8hif5W95ySADHVbdf++0vDK0vQls5DRRH7Z11DG
nZ3Rgm7SG532rg2VAtkk1S52VV54K7eKRfefzaawnTuz1EuoFNJzGh2c8S7Provq82o+ctENSYNb
GnsAXxE2mZxBDxeh7nH2Y2X8AP2ksSF5Pr53B6D6v+HxtuLoKJorlqoLHt84Dex0HR4fuXeoznbd
g/zXZQuL7vBiQSw+VX44DobJK6Ol2F4WH+WCXiI02hNvizzfyuZaNmYAw6LlDWJt9bVH1GqmB1XN
wVgNFcKvN12vbLW+32Zf4jVqg2lm3mws+8WUsEiu3ytDO7WQBrIGR23ZHlUnh1Cl2Y1GdAjDeoOe
xc73w5UhLsaPmV3hsjEE7dgrCXb99gllbBe2u+ybYz9o0S0K4pfXbuHgh/PgZYyTo842mCZ5mR4i
fHYOkQXvO+ckJd7usolFX5+ZEKIF7MIDMB/2sBk+tNYHvbyq1sh31pxCCBNKixRS75CvcXvSbPZf
ug1r8HAIlYZMx+HycBYDhA3ZE8eWQyOMMGOelaDB1ISsjvXYgjHUvjYcXPKKDyzVyVmYFzPCrNlG
Ypqm22Hmyj2mu/GUutuKXml1hxhLuB2OfzYqYQYNA1SPNjE/eYNz0p+lrjvKLg/rj79hxoE7iIo8
7zZVGFVt0GXuUzaEIe9Dq13p6Kb022bt1Fh0h5kVYTCwL9a+36R0cjZHVKvk5iRzqc2u4O7+s+EI
h4XMIT8iEsqsgUOPKZQpPK/taBM9XLazNiAhhg9SGuralCrIEKiDQvIQquGDmtjnHmkp019ZpGXf
e5k/MY2XexnsoAPmhu0EWYr2/s69AelzSA4QXP91eWyL0W5mTMjqSImhNWrOgRvHiY/CaLBvwnxr
y/djpe8QHdjIqbRyJK6ZFM4QN89bZEi5eqbWlVWfXKvcBO51UZ4dYBDIxV0e4GLAmA1QOEZQJlIA
ZOVcB5nE5hhL4B/CDUfWZTOLYXZmRn8dyeNaggk7IMym7jWMum10jYb1ZROLB+LMhBD6jKQ2A8fC
hCaXT00SaQi7fqBQ/MHKw6tCig/gpj66yhpQb/ryN+fwzKwQNMwogTzeY5dVfdxtWuushMFamXPN
hhAyIsWNZcnHBohQq7zPV5IgSw1B8Nb8E/gmEZH5ORuGcdBCG0H+SNlo7533444CzcHeWf1ePkAG
enD3l9dqOWRAs2hoAMffcFeoZVNkSOVM7pCdinEzmh8dBNVM6VpX/31yhLH9Y0oEUjqFFhf2RH8I
eew2V6As3qtcmKxs5Wq+9NR+ZUgIFUNooyspccyXu343zWD/rr52jvE+Pf4G79grU0KIUN1argBD
4ertEyR3qfvkrOENluPCy7QJcUGVpTFO6YY9D9TtFe+L1xwta19Whz9yBEeIC8jG91oyJeYT+RgX
u1j/Gjjv2+Q5XaOGWw5AL+MRokM8GlnlI0B1Ln39HkXpk66lR/RhP18ez9q0CdGgUMqh6XrOiyj5
IaG3aPzlZhtzrQl6ZfuIhKhug6xC33FRqcobZzDhXDg0tPZbxudeXkn1LUfVl3kTQkMaBmXrStMb
t+hQmUVMGPqswAvvrOwvs0TJ2smQPl1rZF1aLVIUoOyhbbbQeHsdkIKQ5EgUoDuN7lbofoxVs/hq
WnKMbLf7G1XwKR3yjy1hhEpRO20+jTCKzW5fDt1GzSV1q4YmnJ8oFCHV+hsNU69MCjcm2UmtNFM9
rs/q90E5GtnJk6+s8UtWTADHq8suuXR4zMYn5ur1XOu6uCHhM7TQw6MqllT+yum+5PVzE0Lo8yon
CguPKaxrpIj9Y2RdRQ3F9rWK0ZLfz+0IcQ/WUDkYWl43UXgasvvRGDeDdoPaZA9N0OVZWzMlxD+n
1iUUaDHVDndZvk3c+0H2t5a+q8w1yqO12RNiYOTRP28GNJSMqvtUNiV08/Y26+ybBAHWy6NaMyVE
wTLwVQ+VHMJtK23gqx/02yqqjn6Vr3jEyga2hDhoJGoKRJkDvnGcvcN2CtAgKIr8+GfjEeJE0atR
6SmYQYRIUu4cPQedtonWOgfWRiOECL1EqMtM6XMf7IeqAtr0XQvWrg+T74r3yLlvCzEBHSdEcnv2
kCQRAka7UCDoLe7IqKKNOFrp7ZC579lf9jclCspd6rsmcuPNgRr6yqesOMlENT6/DSI4kJlSxeni
0w5mRtdjoW6K6oQq0OXF+ynwdmHIYt8oBZ+klEfCoPsIxVd0i278NjkPXyby+xs0R49owa+kbBev
urNptqdlmKWUYtlwk+4n3fKu22u7AJ6djX5Vb9r9lNBH73et+X05/BqIccM5ABZW2HLgYqxgLNhy
w/glRS3Iel6ZxSkSvZ3FFwPCVusqz1Fal3tntdcO4Nb3wLycXbtFGn4/nACiKt//0KKw69qhGfvA
UUjLXRkHdE28fbRtt2q8bfc8FnbVX226Ek6WXfJljMIGNDNVQp0GTwH9ag8STAS33Lc3urJiZzG5
QIHxn9USdmFqZXnlGz9dstmXV+kB6b8v1U/+4OG0Rpu+fMb8Y0zMZARG4jZezJbvIVdIjb0fvpfY
CG6Jpu/p8potRzAoujTA2BC9TE40c/sWlRBbqXkx5Ol7NUU6q7ptjLVcwvJ4XowIBxmK5lLTFUxe
l9512pcgexzca1M6t7+TF1YmwrH/jEbYU4Xtd8jE0+8wqo4Dk1DzNdfilSi4NhhhW/k6Qj+wYpMY
ScOr3nN2iaLvkHH61thfHWmNXnFxfRQVUU7qctNd9PX6jKODKIrOc0tWrh3luVW+pFKwFm8Xj5iZ
ESH2DXqUpgH6whQ17aN1GE/RVn1IqGT6e3e7xmg2KU28jUsU/igg0ZLviLQufhcpdDJzjCgPaA+i
GAXlQLaNjuqV9pXKnAqgCi7E+9/wc8WxYMUFWauKL6M2NWHCHbm2leqPMPpgA5xZS0ZPseZNvJ2Z
EGLRkI6ZgaYiXSnafd5srAChZHBvbok63n78+/J4FrMKysyaEJDUsnOrbiBbnHehFe9CeCk26Ygu
8NYY2ui97CCyFMf+6B68Xhm/RGblfXVyJLRVUka/85JQNZihYesB9yRsO4MXWV4E7O/MV6+LLDk5
2u9supkFYdN1CErDH0eyxqMendsnzz/56W1s5jCRH1Zm9u25qVnQJfK0BSukUHF/veXQhi/l2ku9
cyd5Crwb2Q7R8Juk7K/KcbweE5gOWr8H02gcAv9W98x3Wkeauex3lz/krT+9/g5hV6K2WHeFxnfU
Y711Ni7KrtkJwNzei7e1ukYB+HZXYk3VJ9VfixKvLswwT/XeK2wj+yqVp6j9EiLi5edbZMQ3l0e1
0PH92pBwSdBkr4wizuqbpMuvlQ6pwqI9mtqhrJLHRq2uoO+D4ElF1iCTUQX1suusyTdhIl81bnxw
Un3Ftd7ew6bvmfBJKhVtQA+vl1uL0661LFm6UTNt3yv1XeKtpeXURZd6sfFTOGJ2yppF19dq53vn
Sgmv1dG8KZX8ZCKCuYFT+QhNE5Ss4R5B+vsceeJB8Y964HyIrW/hEF3nMQ1ctHFd50O57YL+edCo
n/gRQsiB9tHLiq2ar2ElF4I0s0IfjWpP04KmxetZCY0AoTIn9M5aLH8KK2XbD+632CjzjZvwFamP
CF1ZQML6d1+X8cZ31G+K2tGt+VSo9QelDbay2n+47DpvT97X3yQE2GQYbcUPppXiMkQ7eFLFuzH7
FEbHBL3Wy7amVX8dzCdbto7gtYVaiCLY6qLS7BV5oNur3uv2p8HcZRRnUUhv4o9xe+qGFTDMohfO
7AleqI5qnMBNx9ii4j0qX88I8x4vD2nFhEiTEWj54CfgLW6aAKl5tboz4z8bhIiA0Qf6H+gv9M6p
6lwrkrcr2nj/Z4MQgqJXDqFC84l0Q33thz7eSpH047KFtzeuVyv/cy/P9qoe6C7Napp0MxpFs5GM
9AsIzd3gf7lsZuFF8drOtFwzO4nmSWPjKKx4MmwKpBw3Qx+/i/rvrTmeYjV5543mXRIHj5znG61q
HpooWelAXThhHBnpLNNijwOLFU66HGlbs66baTLvwuHdWP9o0OJL1eueBpisXnsGrJkT1q7sIEA0
B8yZ7fgcug1ERe7BavxNlww3Rv5MQ+zKABd28asBCq8bS+EAVUJVukmHcp+juF64fztJ/a1Frk92
29usKrZp8Onyyi6EKYzSIqUROuVf8vazhW3tUYmtqp+2cn6ojb2XPje840zte7dWEl44tDFl0tCh
TE3euhClq1JyijBss6//j7Qr25FUV7ZfhAQ24yuQ5FhTVg/V9YJ6ZAYzGAxffxd9zt2d6eQm6n1V
aqmlkiqwHbbDESvW4tVW6Z4ZyrNZ/uJAivH+kJZX7o8d6TTkGoXQYodd1/L+Fbl5hGDRRp26YwdO
4hLiTaJb2R4Lh9XVyKTz0DJapWBhp5zSXBxaVRwrc+U4XJk7Gf8VZ0nm1DYskOqxTz/Y6DWp+m0b
r7XsLY4EgsDWjGOzbkDKkKhz0trE3FWJcYC4m9eVjnd/edZMzEO98DggedFCjtzcKVGNgFNlz9If
KxaWTeD81jTEiLol7aSKW2gU73rllKNMNqbdZ7yl/KbpXaVQAw7leMcevNRUH2zqAFMSH0dmeiZk
Lyf7S0KJT0q6KwdoAzCOPoTQNe0XRamGo9lMnoEjgEfsqLXWGar3x7QOM6Qw29SNzfpc9m3qOUAv
eYnGJ08tu6CPIJ+SNnyjAWihhea26kVQ9GkgIqgN190jGCHdvLOPebIGC1v0GihS6JArVXFfS0em
NYqwLnUDR2ZDPD5HQqcM+f9pDR+7ON+z2AZCcc2Gesz1kkJwVuCNjMuaKtaDM87g7JWM58I9h+6D
PxakkXSAa5uNGJQTA0+PR8beS8YUksSr5KqLh/CFIenYt0MxaGOJoYzm4Hfqq2DxHnLo+3QqDnE7
+lBAPrXNmsLColVE85CGxBuOyljVcXA0La3xzGjLuvPrFLQPNVRg+bboPjcg4s2S8Y03a9WhhWc5
9DMvzM7rerEVBy1W4smZb5wwO1SA8oNhOBhj6vaU+g70P9xEgOLE6G3kjDLoRgN5cH+rLq6rjn5n
04Hf4Aa//gIKaSGV62r1PiBK1rOtAWnfYTrfN7K4DS6MSBePSPpWNyMEL7li7Rt9N6bqEdIFrP1r
kMY8nX8GI108MWjch2SYfScGz0IymNAurr4VaoKJHVchrL/vSynqvzIn3TooiJaGbta4E/R+19Pc
tbiAhpvlavybGg3HJuveLGeHx9zWSg03TpRNooL1H+T5ftuKD0ATIKMFDWC/HqbxAKatQ50BgjES
qBEMYb41jTF32yze15DkrqyA583eonxfp/qbpeBSFWO/j7DlIWm5RQ2LupWRezRjT53WouZd+UbT
ug1U2h0RQvat8uu4foqz9kjt8uvUJ/HOrBEv3l/t36+dO/MiY2UqGBp4i2Ww2fc6jlzSjZt2zP0+
15AM0RrHg+AMJitCUzrSI/bIXnL+vbJbhD1JCxVYq/ajiIALqpyCOtL8+9+34vKyNkzVhkpaQuXk
ZETdW2Y7fm2Jx2gI7ltZKBHNzgixVGRzkSiQMelR2GGCrRSzEBlHJR1cp4fgHtEAkdNfosF4K8EH
klf2h3hqbU/LiGeWBghCvtz/juW9989nyFdDP1i9GAWeipUhCl8p7B2xG5fEw7hrU2vlSbdmTLol
rLClU2xizNjwGz1KHi1ofSmd8z2MyNv9cf3mhLz1sj8Dky6KdEyaIgrx8uq62J9E5ivc+RRrb3Em
fvYhDZyRokZBX1sNzYwdEN9RcUL33rdwPKaUPscGGrfjH8gBb2pV26983OKF/Gfx5QYjsKelljPi
PomQ01VLI91xan6LaoAi8wHsXHmJdk6kBOPhPFaAbxdcbBQtetJxs6VhMW7uf8/a50j3jNPWBFqq
GUK+HPs/sQ85WVn5xWfMxYDnTXdxk+VA4LDOxp4vRBhMtba3zRwUPtUuzZDtNOmn+wNavq//LP7s
iBfmekjQRCRCgEkFR+rRAd0EE7sSuVi30OOvosl2upG4IBVcoztZm0rpLlOFGUHTDFf2zA+iNvyX
ZawxVP9O8N1zbekeC1FiK0RaYrn4pHkd2B/QbuK41qR7SddkuDP0yg3T0IviuvIJW6soLuXz0CcL
+D/Q+TpU1aT4XQHQcUrwijuV0J5jUCC0e/qYa4+5Tt26Sj9bU+LmRD1xy/mFIMZwMw6AonpQrS9N
aHhhtHKIzQO+mZCL75H8t6lTZ6jB0nPq0QlTaMMmzazHHGG90ROvc6ods57vO9jy8W3ZcDG8wxwq
l9IMtaW0QrPlqQ/BKcCH7Dmn3S4NO7RDgAiuFPvIgezbCEI43PO+A1H7VJh7LVoLTZdSP6guIN+C
9wOFUozkcY1OjZYl8AZaVu+h+TrS8INqDS9Fw6FMgkulpuAUp83ZqoyNEopdhJz9yptxaQEuv0Hy
SFCmV02pTuEpZzX0uo5KFW5z+yVl5kNCOw8Rxf3pX7pILu3N+/9if1cj2nMjM1dOupOUwPVGblYU
kzswFrmhOqx1Iy3uOFRw0D8GOSi0XUnHl5FXxmAA4Huq9fAxVMPA5EUQTh9yG7SnVhv0dv/Okl0X
roWsSwfZpWHpIOso6atuCEO83DJfV5RDyakHwt1DFbWfUH75ZjB0+qxhZpan989wJZfqCBjcwxz3
weRArKxIxb6Gjk+gJsicOMXK5bN0NVwOUfIdWva8LlI8HUVmhL5jCvSSRy8JijaBVumvZCCqf997
5tWSj4tLi7L3MF4yExnTE+nYZ7MNPdHlZ9X5f86iHFoRWqaDbmDtQlwFPd/WIGN1HC9d4wRZfCZe
jEfmomxHNMNDZDA86amabtUE9YuQwE3C5BnMDGXEIGJf2cyNNXHOeujuWPnKcbi8//9xGEMKtspC
d8aM6uGpUsVHMym2oPnaaSL7RetnBRxzUIZYWcPVQUt30ABuvlzTsCXTXuduzBUfdIBg+6xcIwcz
NE0+oUHNtYqvjtkfBu3rfRda3iHo4UJKVpvls64PIGFbLOPjVL0zPMLTZEuUFjBH1LVW2oz/j5Pn
jyHJV0lMFJJGKpzIDgtPreKzHou9mRHXsuyD0pqVZxj5qxGzn6HFV55qyxvlH+NykceswiFKyhHH
elQFrf6lm8QzyNiD+3O5ZkV6FbT5iN7fFq+CugcL9hR+56o/K7Hct7IUmGkAx/13xeSm2bKJai1R
MZai71/VAbV+UX64b2JxIBSZehNt9Tr6Fq+doiR2B2HE0Dkpdv2tzrc6s76Wa7t90fP0mQoWfAs2
NSTPI9zRC1OD56WIdZp2b/Tfu3J0V7nU5pzgzSF5YUdyvAm555ySLn0AWGxbqqbHHNPtw3ir2QUa
Ccm+NbNT1A5Hwdbww4vzqAM3gBgZqHy5Q1LXzLJsMhaejHTaO/yopdZjUTf/xrkvrEiXHIqLBZvi
MjwNYRfoje2iQhDo1RpqfdHv0EcDFn5wVdw0IcVWF6ZjCZr3kVYud+JDZ9crrr04X39MyAkVEN6N
fdcmyJ+Z9fOY1zXaJ8ZT1lRrvZ5rhiQHt5rEMeoyD08mOyZFuJ24L5R0ZTTLAa0xh1nYr9oNlrUw
e90UQ2SeIEPtZ1D4CbcQiQeJzgZy0b91etXhOPQHYnOo2KyBMxcjrgvr8/67CC2nCPzfakQg5p62
D0OrbWwhvlemGdQt1FciuuHC3kTJWovSb0aMm/12YVdyR5YlvOnADH5KSclrl1cgTP5Zct6UfmE3
0yYWPAp1V/Td6IdJm760UTl4XVtFwzlDMWPwDa0xnhNwvg+PdjQOhyoBs55bxFm3CQfL5ofIxMM4
yCedT19aZtdg9XJMsiGtrXdfbZTazTYYFEIeU2tIkWy0UnPjJHWIsubY5QPAvnFphR+iLlJBnWWB
39Vr+pxwvydGle5Qn0+ybVcblaa5BQAso9fkeYpj4/4xu7ZC0gmol2qST41lnBysSKdXnijVHwre
vRAE6KOfUaQ+TOVar9CaUek4pAwkUR3Ew08OR3fSA1LUvsnyJzypnPBMyn5TkOJfPKqoRnSK7iQb
8JF5N154op2qrGEcBFtO/VKBTYckHjr/PJs/TuVHx1rLXCzFcJfmJMfPoo5bSq7op7ihx/GrhWhi
LPkbj77mkUdXkVKLARy4A4CunbuvwEZzPbymVBozRBbhVCqVZxvg9M8+9t1RzRRQS1Gko7kbUZ8O
D8kadmUJNTaz0eJ2mXHKVEZl5BmEMQBgiU5j0z4CwxkhYqwQo8ejZ1lB50QeUzZF8bFFH7swUy9t
vreKV0Y/7jvyPKPylr/8jPnquFjgtlLanlWGeiTdyZy2dXSmpV/xFdjCmhVpniu1HhswSaKkgidW
4eXJXs+D1aappathri2C4QyoTWRErsfCOKjoOuTXjl27Z87R+UTo/v5sLb0TwXcyM67b4HGRkb5t
zBgAb7l6rApow+cP02RtSufV7lrX6tY0JxYvIV03kTwB1Tgq1PJxbE9ZxTn2u6L9oOprDlFw2/bD
+HsGVSV1eo6zY4MYCFSi9ppi/NJGvDQtnW+tXgkCOIFxyjTdDW10hdVe3v6Kx3eccYZS+ffnddEc
2hpnYB6YqOTcRsqcnA4c+97oNhULCAiAMzp4TuI1qMBMogru21s6SRHV/WNPOmfi2HAiIAD0U21X
+zGEjkdA4y/MVAFvedOsoyArBpfX0lJ124IoFr2p3qYo/mcMYz9NYCqpx6eRjeDTPtjZsWpV5AuN
vQmuNGb2rpiAjorXqFoX86Xg+vjnA6SNbg/jpFGh6qdqeFfoj6n32PDZjh6U0B3z3M3M1xjKZ61y
ULQtHz7z6HEkH52k3dyfebK41BYIl8B0SNWbmlPIjCEpMvAogvzJ1fpDmjIXV72rmZabKk95eIhi
zU/T1GPkubO+JkPhggYW8ur8U4bMnq5Ebq42nlXu1KR3tUxs+qoAuVfjGlUCJTUwIESbUQy7aii2
9z9+oY+L4p745+PldEpuGZYxlsQ48bH07fZb1f5s82etftXq3leq+gDBJi8vfjkD8w3Ru1zMJMnp
9/ufsYS+vfoMKQaeispUbRW3csdLD12OronXVzdoj6X9cQr3oKsMWlId7IG5OSc+BeSToJEjh9hP
WYMI2HkUSee2Sb7p4x9Dvy3J4IIE82ik3+5/6dI+Q31ZtQC9QJlKhiIzvUbAOA36Se90fyDvthg3
CqZq7HGUqa9m+GWi9cpZslh1uzD6O51xcaUxjWelaEdsblCVNZXYZt2nGujv2niM7NIzjeGLVQPf
M/zKSePXJQQces2t66cmfm1Ghui+8mhseX2R7e5Px5LvX36ZtG68IqUNlq7mJBwIurWpHrk117p9
nXVkX6j8sU7SdgMQ9Br4Zs2wdDOCj0RPCKv1U1IdY/KsQHRTj9VN905rw1NjbWWTz2eJHFQYumOA
wxKXF8Do1xexMYi8yGsgNmpgutvhoWb1Si1veUB/LEgDinmcMAOtoyeVk3FTFepjm2rC1Uen+tIl
htgOZv1gNLaxMrLFiPFyaNIxajhdOkZsCE+Npb0OSgK1T+TBQI2Su9REaS9x3qfafCiy0s3BHzDS
buUm+X3G3EwuQg/wg2ro/pHvSmi2ibieEDiCGuiZqa3mGhDLyWuy6bPT4Gx0QMWUaPR0lfs87T44
CXPLbt8PAWOaB2kxP83NTUozv0o/gR9ql7Cv8eDyrHN5fwoBBTerX9o0fp7abxGYTpUuCez83R6C
yIxdvWh9CHN7XQ1NaTZtCUXgXDxE3UPVDwCCoGOMuUX6FCsiyDIlqAZrP+BJ1iTMRyT+dn9DLS8H
SO3sWQBnbne49rTetHolQcPyCWyPuxicYD7L+SxY0biZ5ahuaaleaDOyCZXhCBE8t6VFthIULtbh
wIH3z0dIPjElppPwsoCK3pi0UCqlLt7oh8EanvKpsLAIwsT9iq+ZhuTYxXvwmdceHbLHlk9rqZ7F
ex7MyDMTqjkzl0lnjM5aEEcMfXgikDqwGQg8WeJ24eQywYOOD4ehIdsYxJ60L1ClJW5IT0K4hYKG
Wmadi9JccdjF0McASxowfxqxzN86RhfncTfFQzJGZnOqrWxXZlVgtW+R8qiRjyrJXsEk6DrshyZ2
KZtcna4cFEtvAsNWUTMD+Y52m/oyK9XhVgah2uLHiEc5KdzUWqkELjvAHyNy8gslFt4PQLActWZT
7slm2kW1C73m0Zu8/0i0rCkpLz1ELoYlA4SMIeOhAYr/o9MYPpCymyzkAYfqTEQ/2eZaFelmEsG+
b9umidjVdkD3KGE3BSt7Fk68egc0KKPnPN+ItY67JRMOmOgcOj/G8RS/3shdwXgftzlAfsUuMb4l
yB92P1cOi5trCcOABDteUqC51bFHrm0MAxqDy3Ko3sd+OGlVuFesdwOl4Ujtg6nLNhqt3ZIXbjw8
DPrkJ4hM6WR7OGP9+18yPy+ujvD5Q/AGABMooAuUzmHTxY6A2kEYJTaYlx1wdSHUT/hWjNvQ/HDf
zE30dW1GlqsU09RzqMhX71NkA9rl1srPKPOz+BNp9vm4p+T139gDwkYDw7iD4sD1sAyi5OFIBMD7
+c8hNsGRHdjkO3RCjBpY5xBtYdVKGu7WayC4A0YbC68JdH3IVUej1WJOoGX53nflJrLUTWPyveDD
5v7A1sxIA0P2HHKTsVW+22hwG0jqKVxB/Nr/tVtcjUbmAopDTTN4pzcnmqquKT5UDOy3n+GN90dz
C35E4uli1kxpH5BSJTVYa5wTrZygoro7kRSzlwV1CSQq9GpS02s1BeCCyR+zFhrmofqgt4Ob0yMb
gK/pTTSJ952vreKKbs41fJql2ZTYFpreEd9cuxDPRqtQqEmOhvKe6ifq4BylEYShwGa2wvckb0KL
4u+oKi5uvENNlMskU2U75CG328PQfW0ERNSLI1A0af3x/mwvmQHrPiiokcdGw/tNEietFEfUMAMV
Bs3YllnkOmCIXmtVW7MjLarKTYspIzcPFntR+sey+NnTIFujWJKPlHnSkL1ApR94I0SS0miQxmhI
quT8kLZ1mKKZzJp+ZIrdvYSdPnhFQl6NbJZUVKIP6QClz/tzeRPuWVQHpYkOwUk0ioNme96oFwdn
Wg4spaXgB12fTkkCpb9KTO8WkC8RC90kBmNNlIxe3YLMPFG9MVGC+19wO8v4AGPWS3ZQ9kSL0vUH
QNmwsevM7EDtSH1oVaV+UVn7Luyeah1wh/vG5M3we7R/jDnSsdOXVTTqg2gOXdx+bcLx45TkzxkJ
H6YQLAZrCPh5a11eSrI1aT+kCE4rxhN+MOvM+FzGsfI1cuwVLMGSEXMWnIZWCJmviev5a0wtFXZv
0QOW2YUMwJFF9sopOi+BPI5LE9Llymyga9XObA9pkjoHMSJ/ruAA3/K2fOpE+N1Ws34DuuUv9xdL
viMwfWRusJ07r+GccsE4tFulU80EHeB1aLv9pHfeYPx0gBO/b2dhBq/sSDsQ9ZFyrFqmH1TRBCF6
h8AWvLLNFoeCJUJXlO6YugwLx3UXibQX9BDRwouVb2VsB/m4lt6+3UpgDUe6XgVUAZBBOU0jrKaz
FKjLHXTUOrjeVW4+Cg+qpn6M3tD7k3brE1e2iDRpeJv1HBz1zcFpDT8C6djcCtGgOxUpH7WYtg44
++9bXBnd7zToxUkF9dGEJjSrDgZ3XHV6AQeop0QQZONrSaWb95WFe+xiIuWiBLHQlaM3LTkoeE0C
gVioX8xy65BvptNurf6jou0Z/aDVkPWMv98f5a2nXJmm0nncxL1hEdqXB5V9H8QHGiN33K7J9q4N
kM5zfTGXDUmcKW8nDPDYB/+hKhqfW19sOo9t115WKwsnF12cwTGGzuDlgYDDnPYBab/M+cu1Qd1u
4+uZky4S1hWaBXGz8tAg012n/WMbr+UlFkcCmWBcWOhgtVXJRDNFptJVcXVQyu4NEk1b1vPA6FHg
CNduqsX99cfUDb8TZRBy7HR2iBozDSBErXk6HTO3HKi+jXXkjVQFPbyiqdbqqGuW53m+8A1bCxut
VMGpkTMdUrI9+iu4gYLCzwaXj1skFXVH9vdRABbvYriS27MekMosz6tDY++dEeW5yoWMX+us5BUW
d5fl4KFKwSyEs/h6bGbEe5O2RnEIjY64rONBbGS/rHjlTl70kz9m5Ne9opdWm+dmcSjrtyE/xOPo
NtWPgn69f1YsevyFGSkxhTp2mwrQ9h8IcoGuwlDXqddQtbcRExbmjw1Zy21qSNXg5VnOybdN1Npb
0mWunYnYZZDLHazx35zyF/Yk73Ps0YwNANEOef85VPdh/ByWTwVZiQOX/ABPXBC6oPUTrfHS7SVw
UFQ8gx+oHd1MwAwbzngAB9IKgHZp8v6YwRPx2t1AtYurOkrIIdV8ncVuNSGX+UGPz5nVrIxoIZCf
n0L/OyS0nl3b6h0B+KpjawcQNfTOB2J9CpXdyD6R6dA35ziErq2xL6e1xMvaEKWNS+2QEqFjJiHs
4Q9F5KbcNRJtk9QvpA/u+/tNVnC+ly/HKC1bJMgI/VKMUenZRpse7XxfDXuR+NZ0bhqkB1MgPoZt
CxI8w9fKle1232l0OSqogchV7N/0VdoHwKNy/U1VVs6ntRHKF3M9FrXRAQd8yPm2IZucmWC/0B/R
Dtk3353Y2FAdTNedp1tejdy7Xa5lu5dO/4spli9rxc41sKn3qLuCn4VHT+DKO1Gr8Jz0WFtbtf58
f0nXzM2/v7hs2k7E7WCCEiy0XrX4UY3TLS0PISm9sTu29d+SYUgOdJMmLNu6jYuUADR3bKN9hNdt
xjc5IuV/MSwIB5lzC6ipyTKuRdaZgNPhAgDXYDDSQOMROnJ/Tqbt1qglrSE4lzf/hb35QrqYxoaZ
AoWLuUPJftLz73r8I5peIuNZVXhQh0/MCsbCOdrWy/1h3uDY5/k0gTLSDOSygYWQdn/qdGZa1rCr
gxOYoyJs5G86zQ+GdkDtcOIPGgtoPq3M7tK9d2FVVmRtK5ZZfY8zp4maT6XCU/QKKf7K0Jbu8Esj
0uXak76N7AZnNx7vG1PbttPW4M8dRKbErh5CL1UnL1NNQDpTT6s/gs6u6n5Z9Vl0K/3tS1vk8kPI
9dr2ep+mpNGLA0ioNqz80sY7pL+8wdE9BLhNv7k/8LVxSyGSXbW52lsYt1O9KHhB1q9R/VCtZb2W
ztKLQcnE4nkVZ1ahwcrEPVIFovpExdv9gSxuiksb0grqdTzpLIRz9lnvkvzQGs+9sSHpVjTnxNlp
yi6lL3RNYft3+8R1tuRqT1jSeqVAtKX6BLMVCh9FeSgaIG3eHTPfjPZjCR2JwXRHW6ALOHIjaBDa
8aYXDw3olAzkwosyGO29Ibz0rxtMpc0q87OoNjdID+7dg0Z+JcOeOLWXsYdpeImNY/sMlK8rtNf7
a7C8U4E+QxsjEuSWdLzblZIkWWPDd/ts9HWVRQdzBFPcfStLMYgJshWoViHzbMkNLWpXFZHBQu2A
YxfcCml+tHXWBKatngYWbTN7alYikcVNcmFRcq3JEFzEPS0Oufg8pM8py5BNh5TCr/sDWz5fUf0B
aSbaclFnu9777YQWKyIK8PoNzYZb42fCjllCfNGB3GYsDk7c+/YUsHQFXXoDy/rtK38My2F/T0Y1
HJiGSOsYPoRbvlXOQJTR1uWB2JSQJVE+CLpyrC9mJcwLo1IIm40zaX46aod2owWmlwbdt2Y3bblv
BupuWsN+r02urJhZK7rdmUzXDkUaP0NbrTY9UQNBJ55EdRwi3a2d0U3/lkRTmln55NOJard1D2ft
FRj+BFZUP4nYpljL7C+esH8m84ailFQqAz5Rw+vzMTYeVOpNa/JFi7vA1gBGm3WOgY+49s4hyvNQ
KLiZ8vAhnTsOUpAcvTRrPF83AIzfU3ZhR/KLSqQ8jVNEU6AOJ8dYoBWrNqNt3eaFz3PjGBn0ZbTB
xlKErVdz5VyaAz0qHWBEXW2zgA/ht95uMr+ptHHl7Jmvw5vT/uLbpAgIpC0EHIBo3dVMJQwhU1AA
BRZNLNbciRL+ubFAzbzTxzQGRSbhpQtZI8FW3pnLCwFAswM+WgNURtcLESeVMXWcgysJrfmNegr1
ZJuMJSgnjDVt8jVT0lqUkVO0VUiKw2ijGT1WtiLsoQDLPadew2Ut36TgIvjfYUmnHwO3Jm2g7n2w
wemjdoU7Np2rgBEpotth2MVjuOkiw2W15fZQWGsaaO1WT31FA73fotbk4787oW+Q0cJi/Ksj8uLr
pLtNTHU6cQCQD+bHNHHZnvooXYEJyB0qd/RTF8hQ799k+Gc5c5CuzgXD38f2RZyvlQ3QHjV2HNUa
N40dP4yUXTONG9qs6QQtnh8XpqThIbxObC3CDcCa3fCRVC/1Wgy4GBxcWJAiTR5DJmogTnUYR3A8
tgng0VqwcoHOF/HN9nQMZPs0cPIQuboohKrmVMvYAYnhPbEUXyvUI627TU3rR+QtDl300ipPVrrV
xZpexDxDf2wDnQVeWJyLxARqbP4nHQ21PQBdjXrMmYyuBmA1K8BErfpZ86B+XlWGvN6XszGUwkFC
O2tPqoC7SMuViYInIU+M85C5eLm4LXHjd96tUTNfe8V/zTgoY9mmPucFpZNGQ9M7aMIH7YfhMMsP
Bfi10r54UuI1JqVbQzOax0GJXwPdNJLt10faJDpe8yJSzlUSe33XBGX9bAllc98/bpeIIv2HQiPQ
BID3GfOsXuwngInUGHoA+hntGa7a5D5i4rp9dNSDeKjYWm+qFODMs4dUo6nND2YVdP1yc5SpRVnZ
CpiLPuX7aNdulY1QPXH4j9zGqvLF7RxC6RyoIXgE6AhRX78encoMtY4TooMfsfJ1rrpd1Lji5/0p
vHU88OVDkR4/JrBgtrSLJ5uNdm7D8cq2/FVOnW+Q0PRQg/e0Tl17+S/MIHCHUFXHJAKwe1OBAULC
0qKCG2dGrWTfsVb1B5X8Am663cREO5oRc1xmjz/iqVH8obKiTQgIswdC4LVAbuFbDIo3BErvIPDC
8KXpNTkrdbXMs590bIOu25j9Q0jAyHbM+2YrwOsnktrrnEf1GyAVKxWGW8c1cbZAht0AsmcG6l4v
7VRHdthwCEMjAwHssD26uc69XHsYP3fjWo731o8ciGUYOo5PgwB5Iw2UWUlVEz01z1HieE38HoXW
vgijlb1460hAKqEVDBS1M8m8XJupmFr2SqPr52TWvx4/p1bog2PZM4YP9z1WahSctyEqQPBUABc1
gDDlS8FSRmcqujJDRevkCOLqg+XR6AsDv1Git26Z7PLJ3OfWkdfETYCmBbGsku/Uvl158Vw/XPEh
IFYGqB8ATSTPcDJIKFBu0mIQfNTPjlrvFTbuU610TfY5MSIXqh7+/XHfLONM46yDXgBbB2B3mVKo
SlPBMvAcnKuq8bLsR9xAkRYwrftWbrcFgCaghUcNxwYQDG/ya9dk1thNLRoKz/135ynalUHo176I
PbGZ5SzX2uoWzGFYYGbAOYdGRcDcrs1FY5GhMDqih1wVpU+z3hMWaHonDyWqDmRwfR9kinNsAWzS
ABJbVWC7nVWUkIC1mL+AwIEl+2nbjqglVvo5tZ/UnyJ9Y2udbrdegttiBkmpwOQDoixZELURlmUb
ouSrTTqUXbgw88DukCAv0S15HnJ18KYu2v71OsIsqP3Rqg+sOTzmemLR7u20TZLTM1p2tYAFYgcO
HxOEha7mlZthF/29fwKlDOQKNQwgfxBgXBvUrX7mqu6q1xrviy3qzOPRJMqL00e2tzK267Bw3ngg
Vge1GN6/gA1D7OXaVAO0N5BZOGv0bXLWvTzodvV3nOBBFoi/Ex78bWsGyiPQQNEZHiJt8snWixCc
Qc4ZAhYhCGVY8kXr680YG35b82BlZPNfuwo6wa/gAP+jAkk4AxWkSTSKilS1lplnKPTlXePaxUmL
PEP90vcP/eA3H5NVLoybHTBzHBO0AsAw6B2IZNLE7daKKHXONHJEEA2Wuh8Q6QR2jJfv3w4PLSEz
/ALxDFKK+LleOM6rSqNDW/1gdHwBVvKtmL52DgeHAX3NQT7oGOOxn5gv0tXs1HxuXc0slg6DA1rf
BiE3gpBr09kospGDUvUMGURt5vJ8GK3slxIS1HIzR9DUiyFB45Gkah4dOhP2oSTpm3EztK49RvVn
3tnd68p83Dgy8p6mOj9scKCDiGRem4sA1hlbK1djRT8PDois3dAM471eo2HWNTLdODUpWKLQrnJO
wHW8QzEfTYqAGLEgsVf7ZG7cYP4UHBM4AtHLbclsUSTUmdaT2Dlb7U4nj0nic30FZ30TIoA2BvE6
sL8IOBElSKMdCTOtwWAIEdJXCGs29pfJfu2mt/uTumZl/v3FnDaotojJouo57qfCJWWzp3r7rNEP
YbIGjZrd9cqnpAFJGY5GVEU1ARN6nkYNx1Bbx35S515RFcjr9qPuoglnw7JpjWxjza60jfomCSPe
NhVAvj/pdJ5lecsvAsJMYnTR2HR/Phccw6RoxCZz9AHaC2k+ndpq7FIr5sDuKXF+5SBoX3OMGxPz
n0dEhxZd4B5xul8vWUoq0YfovDvHiT+BG7SJHnA+rozjxi/ACYmeW+j7ISE/97xcG+l62kLqQ3HO
MeQDnd7xlHEzmNvVoomUfMeNAUM2PBx0AYhRb4TIcP0JMA/Nr9JNd9KgMwkhwaD2Wz/eZQEUU3ar
96F0tqGxxJ7NIY+J5OGMQr8eGm3tUa2yDhbNDjxzVBnD/QAmpY3gGvOZkoHtMbdeJzUtNvponvWB
TptBg8ZyhS6pXDHilVhVinlQ76D4FAQe+DTHNql0QSfM6jkHCv5Y6G8DRND5k2130OPYxtHKS0pa
1d+WUKafz875YJFvLw6SYlUA8Xnk/0Paly3HjTPNPhEjCC4geUuyV6plrZasG4Yty9zBfX36k/SM
R2yIf+PIX0zE3DhC1SAKhUJVVmah2jgOkuWmEHPRHy8fAu7EGeh+gcgTU1jguIAqAD8hEsQDJiOy
Am+opoliQM9AVNvJSXFoiVE6et1anlRExO7AQHe4bJo7HLgvkU4hEwDiTYUD83fE0BlyQ0K8MqIM
HMAEPZxQhZpCHD180o6iIDoTC6cQ9YYPdnqYLqMEqYdVSm4u+bta+ym3InH5D6vBOUemgcl3JDlz
5n/uqn0/KGj4IXUjEFege/qkf25wbm4kzg8yaH1hthFs3rxHqIFulSzBZM7A8ucuuNKj5lGefl7+
WHO2sIj8MILZTfgcng7InVReB6mTAIgdYmL8pJDGyq12Y0FZe8TMpixpTsC2MdDhAfUFx4p/Lc1m
wViGR6COgzUT/Z5/PVCt1EVYBiB0caF+CXW6I8JYihababONdPDlzeVlah+XCSQ1VAZgGSu1uKTJ
r0aW5hGmKrX8xgxf0k6QEVz++6hzna+n1LQAg5ah7OmkvNVy3THyaP8XSzDAUgEaHJTv+BohoaE6
SkMne0jer+QQFwsVtG9WFwEOjJl1GXcLj/UNJNVMjREcOBX5ValfRkkQ4rhO5+zRCDoLA1x4T3Pk
kPqgEQ9Z21sYvFZBbvdyb4PV8CTJwJJ0vSNbP1AFv/zp+JsMhjFUj5sWHgewLeHhbJEZlFme+vqd
3pMrJIV1/zJJeJ1L5qmKvicN+ZarzcbqrkpU343yZ6jgZQv2eMHPmL3g/LAhO0burqNyOE/Dcl4/
oLLEBs3/c6EmkDkebiHatq12gWs8XLbGR3qsGR1R2MNkFQZ7+fCRT9Bu0H2a30upEsnAdvTWMTXL
6NDKORucDsTwqtPQlB2okqHLfNk6h3rBXqNuPsPOwKc4xzB+RBVlwEBuLXzyOjW3hdzYVqZsanI/
ZVCSCLdS/pZa5U6DhMvgi1irP97aCC6/h8LRh5xvvPPTGNRaprEWhNXTdKMlHkXNNYDZ5EFvBed+
ZZl45FLcqYB7zoV7bktDQ05BnJf2HmTb/V22yXYjGG9CR9uCwnmTiXCZH7MEmAN+FsyV/8g0na9M
KaWKhFPRe9OXaTtuqDNtFSd0oo3k+Fvti2kDgJ1sP39+wDqKjAzJJqrM82V0bjYrsjzwB5jV7eoK
Y1f+DnUYjz5APeQfVERrd98uO9DKHiIGzY0KY35j86gIFlUhWJTb3jOiF9DQjukxmkE16oaIKKM4
sOvsqhAQQhcE/HR4wuofhJJCVkMXpOo9ct+5+nMICffQTZwcA/7YxWAr0thcWRpOBNBIwGQCZ8IX
D6ia6EQi+JoKuDxaF6I3VHc0CeAkwa235p3Ax8Ixcfch5eMbPRUY69OqrDuvPxYHPOxc3OuH/GB6
gSvq0654poWsVceXRG2QGPO/L16rcQQuwbogFeqf0XQCI2Tj5ibrtxYoXNyJEpF20MeYjl1D+w+N
TQAO0TnjfDImkp4YZdx7461/2xzqHbjxPX9PbQjdbjH1vBVRxK2tcK4uzUTUYPfj+yx9ysreqnDU
0yh2xsfBz+26fo5F7vjRzEyehbog2qdoL/GAma73+65ok95Tu3s8xmtjUxVfx9q5fLw+ZmDquRku
Y4FcRif1PVYTH34PXnnhD7KTt4o77vVD8CSwxpUD59cNijHoTqHBgKI8P0MJLoaoUTIsiuhBZleQ
bbd6VJDjaROnCoi157HX5BThcwYiKcePWQdnez6OC88cw1SlRQzb2q67yjb+AZogWwrh7vSvvuli
ldxlkLZNCrANpOLUgSXOZGIcNekAqgKg8r7II1hOG4rHXVwfoxIUmxWAV4Ya3TfaSPaXv/iH5wkW
reHtjowXBfsPH7yjBeZJy6n35GoL7KMNYHKrC/K5DxkGbADQIM+sG+AB++1iyw87lUXfBtTw9MQ8
BBDaG/H+LqXytqdfWFnvh0kSrOrDa2W2SJECo1GO/IIvfehpFyeSr+veJNHbTi8PJukcgxRelliP
k9zsilxxCjV5vvwxfw+/nyVusAsaivl5jrc5mq3nLuSnkC+Sp0z3Cgb82lhsYj/YG+VwijXrWCv1
xignVyXlXYZMC3SYP5S0hlqK5QZy/7MyRmfMwfDpizoVK6ECVxZSHbwK0MPjf1aQlSgEG8PgoVKd
2dakVxulkp2ahge/q9lO8BW4Iu98iGEOVEzWv9fX+VcYZtl4iaWDV9Ea2TMAhO2+MjAFC/RiCtox
jDPZLcpT1zQHb5TJ7uLOf4ksU9RcWPFtjPgp6GQAkYVX6+yXC78DF1MSd4OmepXU78tUtRMpPGr0
5fJyVz4uGheo/KDwA0ZD3teg4YCgxYzGaxNzq01yaXej5JFetoOwFTVnVpYEY/MeopyAt8H8YxZL
atuiqEoTxuT6RzMqXtA+J1p2uLyildODz4WhQzTqsZEmZ6SDUmPsA2zqDeVeM5183OeRk4eGrYwg
1bK2XSTApq2uamGQi7yhP8V0Go3ai5WrjF5LmVeMt5fXtLpLCxOcL4AODUjEktYeFOswgKUF+5J8
9ZXvf2EFrCV4UOE9gRTnfHsA+IGOwOBDuq4r81NJ8mQfELO9CkDtujGbVBe83VaSG5Ri3g1+gJL7
mA7SRrnyitjcqyHUNcziRzAkz227swIT18epbu3JmG79Nj52Rb9RrGBTEZFffigJ4JUKoAuy1Lnu
8CHwqT4BmVE8aXfZ8DINV1Mh8JCVDBXVzvk/HCeFIrCff9kqwxsxaY3SCw/FQX6Mt9TtdLvbKK68
H5jggv7dmOHiOCzNRPlo0kOtgTsBRpR1WVf1QwDevF1cPvRssOn3rvI66WV87Nv0kKajbULlY9Ls
itymL4r8nVbURecAky626gfAze2Ll5JJDqBZ6tdEWBpbSZVAw6LjGYIqKcItd2gsKTcgCISqO+B6
qGTafenUVeFknW2ED61iyz9U8+2ye6/tgopk08Q0OXpnqBmc70Li935W13XjKTS/lghQ6JKdTqFN
abmVp6deVTas1hw9UsEoKgQwrdwrM5oKZYq5rfbhPRRivrzyWwQ//6Vzo325Ay9QB6ziptr5jiLw
uPnzcS6A8hkaDbjH8fzik5ZUM0stVvzKCxpNs+WxeB6j9i7L28HV40aHlvggSFrWUu0zk1ypGAQH
BXq1TeMRy86v82Oz7zAFu2XX+bZwArcSkboJDXLbWaphAzhIC2BG0FRvbWscNUOSN1KSHEcWHPs8
oG6U9Nhb0tbXeSh/U/zsNkggXHzZsVai89nK5wtica1JA1NzmaqVZ2bQrC6lgtlFFz5ZyqjaIFBJ
BObW/PjMHne+iRWF0NwAz/t4nEsU2c7fWzsM2OMri5L9lbsNtS0ZUEro0aP4Mzv1YmlDGJggtJcn
UMrjYITFBqC1p3wsBTcPDxKbk64zO9w7LS4qleRR1XrKCZU656U+ha4F78kejteJG7iiIuXali3X
xTmrFWRMieJ+8hRFehj12yyyTmZaPRqg0rvsHKtfEAkJYJs4+x+CsVb05VhaZPIAXZiHNmxdH596
cCFcNrN2GnQI2uAtjStshtie71SijhHBKHPtVS7ZQsRwYx6Y17pz1RVkZ4IK3Up4OTPGRe8c5Q4o
8wITlSpuH9z3zAGFa5N4kWjYbGWfzgxxiY8GsuOgr0np0dA85v517avupNN9TR4vfz+RIS73AaOw
LE1TCaGc7Jv5xvRjYO0m0R2w4gvL1fAvmWHS616n0+RFQ7DBsMwvyG95dRoIQvH8UbjgDzPgulRQ
YEH3jju0zK/qJJ7gclDUSh1Lj++zIQHL7UurZ6fcN7edf3f5660v7N0id3xTCIIWoM9uvbG6oqXd
sGvz6bKFtfoGkGoolcpAdsG9uUVZWtUzfwAGNy8g9CC7g7UdZnZaTXYjgjEQRp1EyqF3wTTBg2LN
NN7hGuAUyKcUyh8tygBaD0ar8ZpSjuxR+jUNFFMy4EUaQo+ku5TIV2bIbnxZNNTwu2LEbSXSUbz/
VHQwDYgRnp9qOUwzQx6r0iuGiaKCpDbqvulk82AqQ3RHS1Y5tR8Ge8VIfReywPKXsjW+mVCcfkuM
NnarQMWQnZoZ7CHtmsgLu/ZnqpvjkYSYZQZCqb2NQrQko7Boj2njJ7sEWr73LXBOt0WQTj9asw83
l7dyJdsG/n+GHs4tSp3n6chJ2XWdBiZvPwyfe2psfBUC7JdtrBznMxtcbpC3JfRdU4t5U6gk13qI
/j+k3qXrtA5DOzRawZJW/B95NiQ1AOyY8b6cuSLPc2sMuhzpVnA0494hrHnMdcFs+poVgM8VwFQo
KAD4vD7RsN95R0uvSR1/ejHJV5AVff67Yd4JtWZkGJhl4E5ZqDLg3008VFSMmQTfrQbnqXPK+8tW
1ipNQIW+m+HiRRxOTd4ytfaSBqVKbEnX+RurKd18wnMl/w7omW12X/S6RqaqbozJum9p77V6ifjM
XA10ByS2BGFz5VKbe3iogKH3hI4ad6n1cm0k7WSVnjlo2VXfV28a2MSloY82cocerqwEvy5/h5VA
fWZx/vdFdjVl6oRJQr/0xqG7V9C/K6POzWuM0oXXgNLfBCIPWssSDMjcUvSngRfHU/TcYj70DRTI
cPbq+oodtE28hQQ86E50W96qG/lJKHO88s7DFQQsDA4GYGM8HheQyTEEb8XgMai/hOP90F9XCbGb
qN+qRu1Y9LqLIqfQws878pldzpEnM9V8g4SFJxvtgeTslFMfFfnm1VAEzrwSas4scb4cDGWKUllQ
e0F+HY6vsfUUTXeyqC2zdgmdmeEyVtpbWVJn2uBNY7KDsI5dV9dKUDmT3kKEAaRlrHan6Vj3TPAl
/w/L5typQYADa/+5z3RJIaUBkZkXyhBSC/0837VTJ7lMVr/EtOk3UaJtEiNR3LRTf5haJeIVXqno
YenvP4D7wo2h5E3M8AOMUNpbgeFOlerUEX0IjFc0HU7yAPXsfhDE9JVrCi47v9UB50IbmjsqktWN
fZLEuZdg5rZtTbcMq8fL538l4pyZmAP+4vzHYY0eHAtzj1rBMwPBnG5F+yJOHxIWugQy2JfNrdwf
Z+ZmT16YUyUGKn9Frj0IrkIdhLz1071e5Q+Xrax9Nzx35lEfDKQgbTq3ouhDoZojqb2yiXd9kx7i
OBDc7itxE2AXoJ4hDzD/j2tU1I1S9iTVa4+muM3b0Ja03/IoQ+rbir+LRIXRtX2aCdfVeU1IrLmb
QTHaIilClF+hxIe7yszcTssfjaFxxqQ6ZpYIdbdWwUOwfDfIXQxV0pI+qsPak1N93INsI9/5eh09
0JRoXiwlX0hJwjdWDr/iNB3cYSpwjVZh8QViviGmVTDDIdW+ZgB3JG1DSFqOTlygFcmGBl0dVvgb
KepvMstINqHfPlRmC3ifQiWPdWhaXvaH1c1arIV7WenyMBB/wFsx6xU3USGFfQiSa6iObErIKRqf
79YZmNdGB5uioqDxCTOm1KtwzEDcoeXmU9owZ5DaL7jsnQQUqXXdH2oiStJXkBVIGIDyn+ttKGhS
7lxRisnfqOgbL8ap3TIX5d1vmJ/X7C61ZbdyikdSCD6q0CbnkoYcRXVrFg2wKnRHttkm3403EDa0
gR12rYNoFH6tVH+2Rs4jGzkxcjOHvehr8dDdQLvSaWwUEgeHOIodbwzJFsH1V07db6F4jDng5YWR
i/NAEgW6EVbwHA/0+yn6ychYfHKNppxvS4N80xBR5FqJj2cGuX1MI43lio8KrTkd0v5GzYCVE6Tw
85/g3nMwAcHGmTh4Hqw4X1MrZ0VA2xRPSevY+9eWcojKB6H478qRO7PCL6RLa03CY9XT5Nx3ByVj
QExl90wZzX1dBgzslRBPgc7U55uJZ3Y5p5QAVmEaRetNkq+i5k5r3BoYy0/Occ61wjMrnCtWie9n
UZzgjYIxqKOpd+TYGENpg5AZpCU9wbvSiAX7tpKCAI8GPMzMRIunEbdvVhRIFdMGuEYRfO1GIFeg
Ioj7x1TQtAorzaYTZd8BOaydsfRFp33VMRfW+f1kCWV1g+po233HhKUcMltuPt8xOFsht3dlgCy2
LOrWqwhKyZpDtEMtB/agQc0vFrFLiz4nt4UgjPLrhGm1ZxmPUnIHVhtbU9CISU9ZvU+Mh0TfX76E
1pLYs+Vxt1ARxBhWV/EJpcaB3DzoNWpNd0AIFmCEKoAqd70FJ9hlo5dX+eHto9NeU/wWJVltp27Z
tturu2nT7GrB2uaPxccUsJDPTVuUxVAhO48pKUsyvchR7ptoe2u0JiqL/qEh/bOaFwerkYFZYIKD
vlavR9r1bpNL8ho8k8McJDietdcJBlbV1MEScfNZzhDvp1/A3ALsKxKBXF8pbgKMPAA6xg8FRiQL
Osgv116W/ex+QqMYx1CLfvTaTzFybH7VfPyq/9nikb2jWpcjaXDhoVb2ex43upqcwgbRx0Y/XPaT
lYx5vhLwLgdvG/jquQ1UC9J2eaFO3tjluz5sj1asuJdNrEWQpQluv3y17FlWkdajGloeu7h4NUWl
+rXawtkyuBjZVCC9GKmKCOJKX4gL3LcXPlXAfXcny/0b7MCZNS4m+mbeg+ncHD11ahwVahZyP9k9
4BcKpvlBAd2M2r4Z8xP0ytQ2dqzqLe6/+cMkeFOtXejLD8uFzU7zSxRX+9aTmytNfmsfwgGE4YLd
ExmZz8Xi4VagFiUFBtbq09oBqaESoC43Xvv+w2UvWbUzl7nBjgCSjQ/vHAqAcKcqEzQWrWOE4luc
h8eJmDd19DmuwhmNDKmJhSluSRDJKaOawFlkDLo1v2QR9+xa8rj8+1y8V4c4sZDqj57BAkcx3Wpq
bEP+ls7d4MfLX201F1/Y4gnIFdRcAq2GD8z9WAU1NQyyQhd7W9k58B2+I5pmWiufLj8eLxtVDjEL
gZ9CPoASWhNtCpQMcyrZ1lMfhbtJn+wxf9CTY5WEttpLtgKVPLNzAUKxIZtYjc+XP4DAbfhZZEyc
MKDk4J5GDqlGfysp5gxht9r9ZTuzT3wIyWCBAewaYB2QT54fg7BufGr1/uhVSubW6rdQw9jk6BZa
5sTWZjQMwdkW2eOCJtPiKWIK7EGOArIehe9Vw0ugOP141yqCta1+w8XauOCZKT4b8tJvvSl/SLV9
3d23mmP5/6OV+VcsAklgBWpBidZ6cbBjrU1VNw1PWrG7vE+rZ2+xFi4mti1BN2SyRk8q2V3PUEYv
HUxcefI8yRuIKFDOdwkDdoAiY4hwVt7GODJGDc7XVKj9MFqVn50sY5eTQ9Arjirblp45bJxsPd5c
Xty8Ee9O+NHc/HMWnzCqkqECvCc7teRB/6EZj/LTZQOi9XCRq4mUKokjKTsx4zBZ0KCgu0i91spb
yKW2hWA151v1YTX8eEEIxlaQJbbsFJfDTo30RwmdF8g15Niw1kE3SLC4czf/aI+rJZtjF1SykrLT
GNd2aO165X7m/gyE1BXz2fy4TUA+ockIQCM/uBpNqpSSqmCnckOCTXHINrELbfLb+Gv6tXf1/w/h
lXXHeLfIRQt/iPSu0Bt2quS5eWVCZla6LePny94hsjL/+8L96iiRgX/U2Em3TmVp0/GGivDW3H32
Z5PeV8JFiSmupTQmOFHNtt3oW9QI3cKDFPWmPsxgEuvq8pLWfeLdHHeAldCvJqvO4IOdtlGVL2r+
deofDVFRdfXLzdMg4IfRNU3mXC+1xl7GU4mdBubTjW90uRN0Uuz0skhmXWRJOd+joYllOlArO9XZ
W9g41HxrE0E9YvXcLhbDXYUpMeJc1mJ2sqYco4Xg1T9ZIEHxtZ+KJcD6rG7PwhTn1w1wv4A9IODp
w3UwQazeVc371hS8ldetqGigQ54O6FUu6lmSmmtzj+vEJBXJw7GiR/C9O0zEorsaXXFjoD2BmTG0
ds73BrlvZFVWDWdrx1/5GB+biaEinoC0p79hWm/3Uyuqdohscv6gsCHIaSFnJ1WuNnFsZ8O18UZH
CgWNjS4iWl71DHxFYAQwwvGBITDJFJTgijA/hRjeMKObtMptwtSNSeKtQkXEkavb9m6NH5mUyVCz
HvJFJ6m/D0AOyw5Zeer0T9Wm/g1ICyvcphW0IWXpD9lJUt6IvKlf2mSrAO8iknVZPbgLO9xGdcXo
p2kasBMmp2tklCVWFAuO07oz/Lc/fBIbKK2FnlubnTQfNdLUNsx9TB7LenQkzR5Eo0SiFXGHV2Mp
6zBeimPVhVdt+Ayf2XZG4F6O4CIr878vLiWtTM0sZhNSsE5OtwjlPw06GTY1o8fLhkTuNv/7wlBk
asPoN9ggJF8xsfMUZFup3QBwe9mO4BDxikUtGPUw4gOHy5gHmQC9ex21DR6SbX3zF4asGRaKtBtO
wX05CCkPahcClpelxlfF0MBXlt0Ax3lbJLE9NKIou7pRC3Pc96sy3IuYRM5O1UScyjRdEvQ7ua92
l1e1uk0LM/PnXWzTNEiZPE4jsrzMglpsgdoqwGAOnm62Eqsi+Reu8PRveFiYm4/cwpwVVHoU57ih
4qse+QrZg4/oqn7NDxCB2Ici3Pmqb8zMBqAmQ+WHP8A0s/JEI0WOMIfBR5rbIRkxCFg5qJ3YsfxX
J3hhjj/BSdVKld+xUwSVtrx1C6gfaE+X92vdLd6XxHlhU1Ra0dV4BZTgqrJVmjpaj1E7JVUFgeL/
2Kp3S5wDYk6qGboIB1jZde7kMrQRJad8Vrb5Nt2JdCPWl4URiBnqhKIBd210sWYErMenkycNnajo
mNS3TPu7DXq3wl0aYxB2PkCj2UmpAci0Mcac3//N9rxb4JI9EkCMNaqQP8TAUBVkM/ZPohrWmlPP
tADgLQLPA0g1zo9QKg+0ViosoiseRvowVCcl+hHJA9oj28uLmf8S/zBbWOLpV8qmSosxHNjJqImd
mA+hgnkrui2NQ9V/9ytHzwTPi/mAXDLIeUFhhEYm6yw/pdp426WTG7Si7pJoTZwL1KbGxlDBBunB
JulVu21dvb+qTNcy8aA5qiIF9LX4ipkpEI9AgQ48Nlx8DZO4DTA5hxyiVbdx321GdOpICPUySzRM
tnaGlqa42GqYktpj1pudgDgJHDlGvCsNC4qOomKbaE2cB3YAhEh+gcgwQF2cfRstyDu95oPAGdb9
/M+XQx/p3M8x310Fna7iKJG3UL8KwX6TNpETpU4AooPLnr66IkyiEvBFgOqHL0HISh1oSQzHy0NC
cW71mzyqf8ZFd+wHUWdsdZsWtvhbYppFMCCRc8Icyq9YJRtmdc+T9PPyila/HrCcJtIE8Jvxj7Sx
aBSSWPBziz0Q9g191L5xB4KsReQNqzUIQO/+mOILUzp0eFKzg6niddbM/ad8U6sA1Vi7dCO5uiAR
4xrE/yQRS4NcmFCsOkjkmmanMFZww8qYcA+Uw0BbhyaJjV3zcNicuLbu+k/O7ny0zcWPsipIPgRY
bHgg27mBIDn1N31Ht8Uudca7y5u4/mnB6wZiPFDsqLzoIMbWUUPC7MQptew0B3zI2M4W8xgC1nZ2
AGJpJ6LWWXXPhUkuisg5XruxhmrcMFW2lRYYoFfBHj3uLi9tNdQvzHAxBDx1ZpG1WJlGHtrx5nPk
+/9u0/uf51vCAUM/OFfx5wc9uJes29ZPjil6S2bxdHkda29EjP7/2SGeqkfRClNhVpKfKj3Z0VTd
GcoVePqAloc0cGCdCnBa/W8WOQ/sMfGN6RGkSk0au34MNCB0/kihbnxMS7YZaIJGwRoFLsE3vesq
nsayQs6pkispJ47RvFiNe3lVqxF48R25qKgmZmli17ITjZ/CVxVgUQVCRuPhspXVqLiwMq908fzI
R38EHQgKv/W01/N9Akmi6sXE9xtSwdFdXw9Gl8GeAPgrzy3ZS73SAvqYnWTzPkj3UAtM4rtE9Phd
P0WI7lAfACMoTwkRpQYaEBUqFIX5qGG0VN5f/l6rjwBMsfxngNuW0EzHkXZddirBIwbKJtXNd5UX
TvsRxDxiRfR1T3s3x+1P26lW16RYzzieLNNWm8cq2QiWNKfgH5LMxZLmnVv4gBYRFoAXCpFH1e4T
tUEPWO9HkGsl14afDg6mW79kOZIn3Se/9GKk26BTfjKqxQ4dZQFd27qbvC94dtjFjyFRbvTxULFT
oD8zEMrK3/XsrUUD/PKiRd+VC+pV1U9k1sE6WfSxo3dMlzG+v/0LG4AMzjB8aEj9vssWSwmDuAOr
Hsq1AzBveQQE8xgcDV00krb2xVAvnUG8IKTAdNX5F7NyQ0kLBUuZlK/1S9oUrhmD2ebt84tZWuGc
JKKoXhlTiA4RJD00BUlg4jd2opaCMLEWkMAUNrPQAjSIGsX5aoKhzmvDLLOTX8YHGeqpFZhcGDUA
dzO+GJPoPK+9fpbmuOOc9FQeEbEYimXqNlIDN4z0HfR8TgzDXcF0FanskEciKbjVLftNnwze5pkf
6HyRqtrLk1lZaIRJ3Stu4W06yQfKOtD03P/Fti0scXdj0mC+s58atMO0V7XdxtY1FdyF6xs2U0H/
sxZuw/KyGRICNZJTmJj7suy3fvqtqx6i0rzrLBGlnMgYt11moOsZiw286CJbKrWdAtAGAMLQ8XDq
QtR0W002NQM0lZB/AT0p/2QwY1P1hwTPuvYotWBUbHfh1rgeb8KvyjbdRMz2RaF43g4+FC8s8i8H
DE+SLM5Q8k4P9Fe2GfZmaE+6PYP3ZiENQyQHvZasLe1xjogAOPnaZGLz9N4xQIPWMxvgJxsK6U3v
ZEomCLvrnxSyMkALEugS8fk7xlOkwTfh+Qaz+6OJ9H3wwPWizWIhuN420bYQ1TzXUgIIDfxnkgv1
JMkTyPhI7JQw0LUAVVR9jrb+n9x6aYFL3YmvDkE/4gmk6O1hyKSj1X0vKlH9ezVoADeqz/wZYLTm
4nyRkEFKM6xjpPJWejJoust+MpHTz3/lgwcurHBxHiNL+lSV2KCpGJ1m0N2myb4kqiCNWt+T97XM
53xxNcaJz5RQQRZFwGFNaLbtFJEU1WqowCwsXomApVI+EzRoWVZpoqORHR/l7116mqIneHedCBKW
VTu/xftwMGbq9vOljEneRKqWZqdeTW7NMXzOI+XQQfzSDgsfHTJRDXL101kaNPxA9QYJFy4E+gPJ
m75ODKh3MoxLaXp9wthHLYhEq4FhYYVztqwF1qrMEYiqZJsmV9qwgySM8sR6Vxal7Kt+vTDFeVyD
STCij+iel+33tItQV31sk9MgcuzVm35hhnO5rCwqa5yBIVZRbqW2somcXwf5jqqDG8HsVF9R3xRM
dK2vDYgANLOh+mRwRvOuNJisw2invU7VUxKxHIZeswnKn39x0QP6+scSF+UCKZKmJkbeJFHFrqf0
i9YelbQUVZrWvE9HoR0Z2qy7QDgz5jAGbSXXY2DnhrmDQuGuUatNOoauXJf7thrdMWsdfWT7DDva
Tc2OVp0jT5jhS0UtkrWPu/wtXNjNqoAO6C/hrZeRJzNv76DgmzmSSU+6zG4vf17Bunm2t4YGGGks
Ufn3DeDou/vgcywM/9whi8Xw2I7Bj/2uNX28e6KC2NHwUDZQJ1HM0Lm8kLVwtbTDJYRQHW4GVqK9
yZQesgFby3igfeJ0kdOL8Hnr+wOJB3CkgV6FJzPUY0wT6VJl/NJjBTNpSgzatmBbNl0JRfusF1wp
6wt7t8YdtTCQQy32EbECTXbaWzks3BEU9sytO9FsjGhh3CGYQjOOBrQrTiEAF5A5DPepkfV2q0aK
XWqNwPXWbuSZDu/PZ+Tc3K9kM+ss7FiUsPioaH17MjLrIHWtYDBG8AV5PEymqmNjqAVCyESu1ZRd
ZzF90DBGSLVpkxefQ7n/8fj/1sUz/RhDinaqhtg4sq+E3jXjD0X+1QDlKKIUWv2A0HYAWbn+W2Pg
/IaWA9ADBur8AfE2zivo0Oag226Uv4jAkIH9zwznFUPDzKpNgLtQ8vSBmRCK7MctaIMFZuY/wydo
SzOcO2hINfNKn3CA0cLI4ukq61FFA5zKzrtsOwU5+BIT7eFy1Fi7PBdG+fAngVNnwJsdraeDvq13
ya7fzuRcolL76sEiYJ+eVeKgDsNlHb6kF6rcIcXV/NZFv2ZbKvpuYtqe0F4AQlztmehocIGffAZe
8wEXAjzRlPSIF3FU6/sqpge917VrRfXTa+TwN2aag8w+QJQMCXBvxB8FwLDVjVz8AC4SjzHYelsf
aNiGGbdlVr+2KfNU1riA/t1AxAqEa2+Xd3H1ICwsck91DCVUUktQKcrIbQ0hF+1OEnEXiUxw2Wmr
pwz8uzWSOauHHFmys5TUI2CJ+N9WwjkK7VNjgj4RNq+8rVpblzex+T+amH11+UQZQzqA6AekY/Jw
yOTCxQztj1rULVnNK6BgCfQCwKMYFD+3Ahk3uQ8H5DAkraudlMvPdIw1wZ2/eqzejXwI7KQzQtCA
sxPNX9ViM6bfk580F6S6q097VOz+LIWP50rYEr0qUGoCUuEZSnguiE0O5evgBDdzW040eLjqadBY
xCwlCHo+SJ8ZQdTV0PjLTkbaPIM6wgUE5EuXCMUc5/fbh3i7sMOFdfRGaFhaqBBqDT1QioITNQAt
6b+34Y2BGlDJ5K+qVoLGA71/HRO6lz19PU4t7HMe0jZVCPqCPj+BP2NX6FdyW3lSBwChPNGjNGQQ
iCkf1Vg+YIprf9n2qt/8Zxow6nPn7Kwo8fVx3tGi0Y4QjWi3gZV8YZN0o/TSXwXkhTXuIU18CqnJ
AEfBisBXFQaP1JAeQGJjj3XxTEs0thM53ijD16r/m0o9pD7+9SVocZwvNFJpCBoMCmRXmLjlrUIk
56+yuFmMHJgXVHz5unZV11NoBTkKsZN8bKPq2OsQ3BEOp6+eioUZLv5OlibRIZHZSQoeU2VDlH2n
7C57hcgEF3tDcG+TusC91YWmXb7ElWp3gpR31fEWq+Bib6hPwwBuSDwg06vMuJJ0O0q2VCSOIFoI
92JIiVpmCtC/p7BRNpNs2KORuawWMRet3vOLxXABJIrDIJkZR09W3da233wzBm1Dpv5YRdlLp+iI
x6KX1+qtsjDJxYyqCcu0w8TIiVo3Uey1lsAFVrugkFz84808mqCTu8bsOw1Fr6P1CjKcneQEh+K7
DzIV5nxOt+bfhwLowCGXBt0aYI3PTydYIJtqitQxtNN2JlMJcsdP8tQ2CdsoqiUocay+ghbWOPdG
mbUb0XVFb7/sIf8B+XO36l6hkiUUSRBZ4rw8q0k6lDl2iQxbSTpm0oEmkGe4p/+PtCtbklNXtl9E
BEgCoVeKGqgebLe7Pb0QnrYQ8zx9/V14n3NcpSaKsO/D9sN2hLMkUqlU5sq12g+3T+wvCsdXdxh6
7ijZgK2cvhry7S1ptGY3S082akeiM0/uuXo2utkL6fuKTn5Bz3z6lrpyx8G5mSX7lH4pjf0A/aN6
mo4YRvbHAqJ2XbG3Jd9JNntKPnSY1r39UzV+6P9+7N8/VbsF5tkBH5QEfGRyO1+BYDMn43vSWKc6
dI5Zl710Lghh3PmYzW0gt4hEVkPCxUZpFwHmgEE/ZeGsQipph1TWJ220Z2SLmXo1vl2Y0RJxmro8
t20ObMckwZcIkhIEhmYfO/7t3VyNA4sSmbBBAIMZ0+uTU4O9augN9OZUVXwLY/ZPuaWutrqSRW7M
XqTYoR90bcEB0ZuiPQF+JBY79wMo5zy7eGt+vL2O1ZNyYUX7LFZtWkPVJcCOFB9Gds/pm3F+GKsf
Jds4/GsbttCQYMgOMmNQR79ejgUuywTCDjAkPmbiaRw33Httu5ZhCXDiCgfK9VpgHqYo41avigeR
xH7H70X4iZPnbks6as2NL8zoCX+j3JjVIxBR9XworH+q93O9la2t3WqXJrQPz6ZqcFkDPFkIVVKH
LrNnuWfjgpvKny6PfGNQlecOzOMJzmpYnCxjfudm2b1dmJ+V9dbonp3wqyBbD9CNHRaaq8RqMKwI
yokPzHwOw0eI2ifhQyn2tx1yffXLmQJJ9SK8d+0n0DRSYT6gpFRVhr1n1Lm35uQb/nuD6Mv2psxf
Jpds7Pnq0hbP+ZdvXp+3oYVyzVohOEVgDJzIIYre0PLR3XrIrToPAQE3xlrQodVnREpegHMHurYP
jWkcMXjqAYD0FM/dRmzaMrMcxYv3deECBGHZOGoUcqZSMb+3lsO9Je2weqKBRnTwRMSYvT5H0ZUG
OKq7uniwMhdiEq08zgLDKH/hDhdGNKez+CiyvouBlkbvvHxO4zck/B7ybylyh2Hjnb2ybwIU4oi3
wkWNTK9bZbyt3Qxkyg9G2vgxEPosDN/Fbrk1+LllR1tTF1Lg3Do8WOI52sVAUmb2fOiNLQaEFae+
Wo52RVWVq0DcjEzSbOJjVMi7rqJfG+h3FYU5bXymLVuay0WQBmtFBGwZZjJP9cR2QzV8VNOdcsJv
tx1irRgCOR6oaeMEYS5RDxCUl8haLeAqxzetv6j3hUH80Zo9x7N2+T4/muZGnWDtc4FlnXHoDqMc
or8vUQsz6dwAyVGqF5o8N42JpI0Et5e1cg+Dv+q3EW0Dx4qouR6RG2MM2SuKO1LsEmJ5FWZtknSj
r766IJxYjA5x+zXSG8KRPLcc1LnnLotPDki3PZLY7SFxtp7mqx8L8tr/M6W90Kw2loKAlwWvmW4/
3ucHY29A+/xg7ZxDewz34+fb27gSk4DiQJ170YR7DQxUTlrZ0F3BtxKY30hL+9vgOBvly9VPdWFD
+1St48bgolGYFQeyB4I51ZB5YOw+J/kQGMa0MZqydrIWyU1uA38IAnYtG8jLbLbbZYiIKsTYZlcR
zxnQ8d64Adfendi533a0oNRPo5tXHRJayEVDKnWe3GPZukg0ivkwNzKYSTl5wK9Qr01sKNgbgZEO
1nHmovb/5hv+/iVa3Ooc2tcjIteDXduncaz8bMw+3Dax+gmRKjIOoSlwPmhJRi1lVcFrQf89vkls
OwBxqD9/XcT6mqTaCB9btrQjwJzQymyGdG6w7zj/UkPcSeHJa3qTW27s3OrBvliWlgN3RGZDBe3D
h0qNznNBoupsTGgMm+lWq2zVK39b0rtWkVn1YesCpj+xIjxWuJanijSeHIkAO+pWTrixhfrFbMWy
z/NhLh4G85nayAHBQaM+hiKIwNR42zPWFyZQAgOhFBTENefLoccGnXl8rS5/K82jY/4UoGzZSgRX
wxSIgf9rRQsh4ZSmQpR4RVjJHGS5/ej28f9zIYuvXCSBAwAcQ7FAz90KfM/uPQnFzvr6NzQggG9i
lA3Duwi5+rOulKaKm2XKwXHiXSN2JiqXtn2ozI3lrLrAhR3txFpMjAZG2XCKxNuk92v3EIVvzWhv
qY3ovvppLgxpx7Wro7GKKiSBCMetB97Y0mNb9Bir5/TChnZO7dxSBs1wThNLfR/S6GibdeKH9dYI
ysZa9KHafJCJFbr4OD13h10ydd2u6bbABqsnBuXDRWnb5Uxovpy22dAj1VT/TH0emZ+zmUWWn5dl
lH+I8R7A61TRLQ7otYVBkAMNVxOq7BbXLsW6AV192wAQMFTOw9iBv87aGhpbvRAvbWgXYpdLzKbZ
OEC1jw7NPvVJDF30cZc/5ueIecbhLwLPxTZq5zXNpxQgSDxBQ6jeEDs/0Vo99m5ZewY3t8DC6w74
+5st3/QiOFBWWkY9ogOLeeGjUA5G/Fyva7ZwGytveQSH32a0QysJdAUqiocO5d/49N51U282HyCc
MoU7vkkisIRmrRR7ZU07uVNXQ2qwngBL3VuH5pGeQh8khy24yBlyzcbaNRuhYj0m/V6edoyndLBz
IwRyrZdPZvW2yL7m9kFQKJjsb/vG+ucSi1ioC3oJ/cmTQ7WzB8EccrOv0CLbAZTCyi21wvXF/Lah
7V4LCANrbYBtDegXWK3cxVV5nEvrlIP1rVL16faSlr15/bF+m9P2Lh04VZMAqJKp1hd3kfWhcX0e
fxLhPkfZa+6+3bb3S6X2hkFH67hWRhTmmZvgorJN464Ujs/ADl54dT+UvlHYRzBCoMnCo8OgBrqj
oInzTHBigrYm2dttf84ZVfc1KPgwwKfu0fD8WtEu81Q+buUgq3vzSxUWI32M6GE7EdFE4hksXsP8
uR3657IafXRwPZ6WvpAP9YDWydxufJDl+77anwujWkhtjXJkTQjcB1RAvJzskzSQ1n0Uh55pPvG/
GFlEhW8Rvv13iVpwTccRwpiWC2Jv8bEh74r4bS1HT/2ZbhXyUxfzYRdmtGxOGsAXVBOeanR62zle
MX2yQLXtbGT4W1un3YBuqvIm7+DL4XTq6z20Tt38INVTYXndlubI+ov6YknaPdFMecXKBffMI6/1
8UjDmAee1MbLEuaygzwkH2+fnLW79nIPtbtiIHNdtCbgs46og0GKlz6tg9smVuMbCoiouQEhAH2T
6+uorqaUT1mE5xgtdznhJ9dI/MSRG1fsr3bmax9fRMbBaGKCXOnaDk3BccUxtvyzppFXktFrcgLh
pPCUGEOAv92ztHtMxHwI21Pdtgcjmj+RKtpNw3y8veK1Zhw88/dPWcLxxQ1cyX6O2MKt0x6WSVd5
zk9FsIi1Kn9LpGN9d3+bWtz3wpTVTZNrENyLmGT0OB4aCG+S7G8vaN1LfhvR4rlIxlDEIx7tBQXt
btM+DuVWhrSakdkYBFkyPhT/qHbOjLaIO5uO7o+6CPnOpfHnpCUK85889BqSu/s6St+XeFgpiJch
cKFKhOxd9Dz2+tlO3t1e8XWUBq4RYAxw6wuGtgPSUKZta+04JDUhgRWU1cOYHaIRnYPqEwm/WuUh
V29lvGHv+jP+sgckm+0uk6gcBWotQIdsGA2SWzKYIN7BVedRAZ3wwd54aK2YAfcD2hMY6Pil3Hnt
Le5oLuRwoQzAqnzoUSjue3UHfdUNf7GWs/b7LP5ajm0uL2yIq+MaeHUfxyi3tzQUJw60oQeQ93Nu
vp8n8qUYnCMZcwv63yxAqfydyZtDXMzmXiJLMJL6AHDn597C2P5M8p+3P6qGCfv1szBtiVhkLWyg
2MLr5ZOqG5oeWjKnrijAbvDgqO+9pXam822OEHLPyoJe0BZ766pV7IaARpEAYwPXrLrzWEekAXu0
mymvdL4T9S4eYq/hvV/yTyp5I5Jv9vjp9lqvr61/l2pzjhlcFMBAhLV4wkVcaKRKofnUk1NZGn5R
hF5enmj5EbRLIJb4lPefb5tbOS8oYP42pwXfPLOtUOJBcFKWvZvNagfl1Fh8lqBLM0qQjKgzzb/+
hcnlXbqMAi/sPtcrRAjC61QN5BQPlddhL+uPpbDOlThGyWPsJjs2/1lv5z+bKqA/hqEMDPLo/WEk
mKUzUCmDGsM7oRndDXW1Kye5kXKsnB4HXar/mdGCgRFbaVI0kQw6kvv93CAnbXeGML0QjYPbm7ju
nBe2NOc0UBCjUTeRU1eqQ5H/I5qPZpV7eQJ2jmw4xNnd4D6X6dYbddWuY0GeBVPkC6ue5p9RMTMa
9pydWF9Xb0qSZfPZBFk4OyupTHzQZoCiSVFAFsOzLFxwu9Cq459ubGf+7S1YLF3FKsyRU0iAAlbg
4gLSibXCWqVz2eCjpmHrz9lL1pleYm09YF99U82KdqGMrVBWT0PjlGbhcQD3FLRwSig0yZ00sj/2
U82Ydl8nVZ7K0DKMkz3Gh0jyI4OdEpM9t3fu+lWJ43BlBvRI1yfQTNxehBEuSZGbyIrpcZTG6EGN
7Y20eFCI8c+Iyf5rUCwTFZTa+OzXBqOsTckY4lOBoeyUhNNuaHIINL/cXtavivMrj0DERmhBw5jq
9W+z4GUUQ/4pIIMMaJOfITVyHEeQqQK3NQy9Z7jlfrZCZCcUuDrHDWLe73IefyfhyySgCsq6fVu6
35yi8EbS77KqOEr7zx51/+4GhjAwIgndQKAOtIypxADVkM4ZfiY4nOrw2Dd3HX0r7E/tDHKuP+pU
vTamndeQ9tDJnXIZSJN5g/UASvddUz1b/Ub7cu2cXC5Ku0iAwzXnMCyQCNXc66cPY4PZowozF1sR
aM0QSKeh8Ym2m/VKsrJqCSmHIlVBO9kVSgPUw4PzR9rQgxPXG6+sV7cjDorA1Ce0MZHZQlz02m8x
dlQNYV3DFij9Q2K8cOXuQm7/E3biMI/dPqnqb3GhNr7ZWmQTOKTMEngQIfe4NpvlKSsaiqSSiezQ
incZJqwJaK9vH5eVjSQAsGFlkKGCIIO+uGwcTMgJqGAMkbXVCnyVDs+PaV9+rVP5F6Htypr+mrSt
2nZKIoMerd9UlkdngDZsulWl0V7iv/wd67GRXyxPEupoe5ekYAuwK+hW9k3yppyGfmdV5rTjqj90
cSohOSrKfRNH9k6AtCto8GBnEdY/ZXF4QO61xcaw4kJQNSBQcCaLIK+pHXajlKwcciEDnvB2V5Tg
UErmU2ey0U9N9w5aLGAaJ4+YjNrAzawEeQpdIHchA1iRdo0Sc8znLoyCAdML6dGIBo9CcjWTfpZs
1VpWbeE0LmgMnEqqHf6yE4hpIHY9dVaZ7AmTT2ErxnsZArhVOz15rMfqz4iT/v3QuP5Bi4datmvr
QjYkUpMac9M5UZq734HO68i+s5Lpc2KV/Ai8mvt0+7ysfUlqg1gBGDEOw9p5aZAVlZIbzqmQ5UsE
Wo+DaWKuEm2W3WTMw74pQAGdR3VzIF1VfbttfG2Hl0QHIBvwlwj9YUbRHLeFI5NgHMeZqd2YoVjq
UbyM8k+VykT4Bq7XpbZnyZHV7kao+FXcvLpZwaAMtbOFQ5nBmfTNziweEmXwOCAlPbjzdKiA4BUE
S5XzR2saTk7Rf3GhUtNx5tVARdZT7tMo2w0D2Dq7Z5Cn77vRve+/9HN/cMt+F2NqmZP2KZWZX/Uz
ps0maJmMnqDTLgMABrWRnVNvjcauxDwozRIHopQMU5f6N+TxxFlMpAJwovGG+oOLVjU+q2cMG3WB
5VhfbRhGXlxEVQ7EJMNspeYs40TFWFZdFDhxFgCdejcOWxWkVy5BCbIHYFJRG0eTV5cSpGM0h4rn
/KQqig7Oe6uHaPqUe276bIsPt93vddqPtM0VHCaRwC20PNdXEmGNqrGe8JSpLAA8nXiDAEezk9xh
APyudnN/TJo7K/0+2/nxtu1XL2KYFiaGVs1fWmemlhTz3IW6LJsgzpVlgS2CvLcO/UT8wj7x8UVV
W8QZa2slxPqliG2i2uJoITskrCcDxxMccXVfjBmUEg59+8jcxG/N6WionZV84xCXvr1OrfqIiIYK
qO0AvY4YileNbpdXCu+9ahYnFRNkNv3QgicoVRDNVkdUBDzTcdrHbGAPZTJ6YWVkXuE6f/w2oDaF
mpwrlg1HxqPdnxbtHfCl2+KEPkoA+v7DLCLl9ZD/Ie74EGfhxlTway/GIBpmKEFjLVxMamh5QdpK
x1CWaZ2KGIzwA4rmdJyPwLfexRlE1lFd229s86vsCqXBS4va583stjar2QxPYQIsM7GavQQax7Cm
f0IQwzs280s6Ajs2LBiDamcT6Ye0mPcSUcuGWpxV/dlg1q8Pj18ETh306VGfYNr1SSUn6IJxciKm
+F7xhvvuEEHDp++cjbOkVWtfm1o+x0V5yezaZDYhN36KweKQTIWXzyg9iwSvWXIsCDlF5E1FSgjj
QhsCnFXFvMVEuHKcrxarOVjBkrJzeiwW95Xb/iyKGpQZe5HUedzeiw4yKe/swlH02ejDGXzzzG1Q
Kr7tA6u/AeEMUQWOznSQNOd934KpAI/6aTzgYV96TZP+oFF/bgp+5IN5DDeHS19npovfXRjVrgQm
y2EcppKcqnDAWS53owPwYPNisGLX0xmZKdt1XGG4+5NMyl2R7Pi4VaHSmi3/+f4XP0I7bqEjMysB
9vNUUHMXgSQCDL/RSXVQRohcDDZOb5z+XA2jb/In0Ti+2R8Rg7zC2igCrgW7q93QTuFoxp2KS/wQ
wTKfN+B7I0+1AypO8jIbn7rWfcqkOnZG6acoa93+/K8yueVLIG1Ew46iY+BqmzC6EDxJFAq7psHO
Hf3cQs11QIKuntLwEeRWuxS1gtsm1y6VK5vaegeaGhV0G8gpbMvnLjnFpvK6cPQiVr6L0QKiEUpq
8VM9sg0M6UqAXSav0JuwcUEQpl2flVOFIrdREHHL72Z2gh6lP/JPljxP09bRfpVdURslDRM1VoZ5
Ijxcr4NLZ80gix1HwFKrU9RxX86fRp76brXxtFmJ4IiGLrqFlECFimrJSFTg4WNI2BkKel+Fpq9a
6EDZrbNxN+l+ggTORoHRZhBPRtVYJ++D8k8+JVMTvUzVh4mh4n+3KO7lzqeoOM7xXdVtZFn6ulDE
BMcU8POoUy9JthYaJ8eajbKxlxpKmO9NDKb4btZ8HE0Uhm674+Jtl+npL0sgesRbAqVTyrUbx55A
fetylBWUij8j2h5Bi/xHOBzwryxob9PETBkaegvp57UzZGMClF5Oo8AMq+OMXq07QwB+jPZxmngV
uCxvr2hl74AsgKOjAI/sRV/RBIXritnhGLhDsQck8a5BMwM/4XDbzKsaI5YFQDZYAZmFAUDEj+tl
hbxw6ykGDqOIHNVNXlS1Qlpea/A2e+qquCMoeOOVlB+bNBGgtpISk1OHRAzm8CZrRAwRWIsU+W4K
of2FeoTVDZ0fySgKd02foPnjx44RU+ZnUB4IM2BeuJwAmh/s6Dl20sgKoHyWko2v9drV0XjHpL5w
8HxfyGivlzXEvVnUCY2DAleCPX7M5ucacZ/n9Q4Zoe/UqH0nG59sxQlRVUOp1nXg7KgOXdskPAdM
i6MIU3YRFv0uy7bmlPTYB4lu0Ei5DipCDGhYPSCB5aCZxsGwg55M7+yR+m7qnEIT1eA2JwA2/Wnh
brGHOaVlJMVE0efXJXCRXTWJo4zaTO3A7YyjDMUbqys7X8JjNx7kr64TWMK/j3COPuFy0JaVX1iq
k7lry6wBHIhnhwHKwk6lPMkrCKYkX1Rj+Am7p8kdVc1GjHr10WAYfVg8bsEQCySPZriNstQWc1YH
bQNMLtnNqJFXEmKGsZIb4Xfl6yFTxPQoJlUcMIBq/uEaDc5LKlRg0e8J/TyTryVomMviH3tzilJP
CLGdV6a0SxLMbSXEjqo0mPrwq3SSn1Dlkx6mPMpD2dftMWHmC4gv5Uahd2OFeivUSkU7lg5OnZNV
Ydn7qhZpeBZTpdSP1A7t5MkuopG/ZXNodVviuCtrRmEboh2Y1+K45bRIxoeQA+0cFUEI9wkd0xsI
f0vYPzF6vmB8scYttPiWQc116qHNM4iUF4FohcemZxvQVigZHY0STNTKT/qft2P1q5gGV0VIA3Jp
mW5GrL4+I0PNRBRhdCwQw/gejZ6JodHMX0DW6JvhwR2/t9XWVNqyZ1f3Kkyi9AyIxlK2x6P22iTJ
eJl3HEusou6ZinettPwBnc8m3cphV1wH1V2QNVPr1/ibdr26MixHpeo0mEPqhT3ZjegxLyTeQ3si
44/bO7myLJR1MZaDqIYykN707ToDC+gzYKHGwBlOIv3ZO5gr2KqVv7rDl4QOIRS5B/wSI7nXu5ea
NMvzqbGDOCIHkX1xowLMDcfba1nxQvStYQMrwniEPktiyhjlftrZAc3UuYDG7K51+xcLzgix9eks
WzbuwLlQbhz1lbiJZeF2QHMSa9SvhiQcXQOQxDJAqXa2P/X96fay1vZuSYCQ0qFEzPRhaTXFtA0T
1w5E5talN5pZFExtyYBIctgWB/CaMUzTwccxsgzOYS10FMbQDLHIk8BFapODi6oe4uNcD/vba1px
O+TDBPU/zNmh5qiZ6cIBuCeoKAe5Sv20lycbbB5lKvfmZlViZUW4SrF5ywDI4obXrteysG0ZwP1B
hVpQE/KHXgFkuCUetLIgPFcwlQ3M+DIoqzn4NJpVlIdzFHR5/b43nqc0flEOOUr5+Y93DnICDPAM
Fzc1ugbXy6ldZCI4ryowc/4hDr+UbfmgBsT2OdpIHNc27tLS8vcXiQjkq/qaAKAdDKo+FozfuYP9
ue7ij7cX9Kpe8OuGvliR5gs2XhLcTpkKkh5PV1l7bntQtrsrQI4FbYvHjP0U5SHr3so833huroTa
y+RAr30zmRcYO3GRh9ijL9gbzuR+Ih9o3Hom/bKxziVuazfIklYBeodQCwYgzUVkiLH9Rsg46Nz5
vcCstjKDLkk9mv0YGcTXSXVQSMyjrfixclku9V701eGaaONpHsOLRbgwjMB3WVdeCil7U9wPmeFV
2eexVJ4Q9yHbWOuK61yZ1FynMLLW6QwVB8lQpr5MbNPrZcR8MnQvt3d1y5LmPGYMKPg0lBOC7wO6
Qp5q4r0htpjKV/wEIGYAFamFUIKL+foolIlZDDj1WcCJcFO/MkI2Huq4yLtAytblj3VtZZ9yUs1b
tNsrlwss4mVq4ijCVzWnQd0MLKkzJtXSiu7sar4bxzS4vYUroQvYNmRSmLYHCFOPxW5uxe5czUlg
uEE//cgAghroveFuDZGtbaKDf/5XBgXUuZbX8JGAJiPlSRDZP+zmaKaYXfvIxEHWG4Fr2RPtoDmX
hrSvNbUDGGwLhtzbejYc6sUV8XpohEXvLAr+mC01g7UX25U97YYZSWROKGcBmMC+2xQSYftqQk5q
Q7nzUdqntnghW8Fka4laAmz2iY26TopvFs+BHZceKPl2snR3Tbsfx+di2MhxVnyEL4AZcJbhFCHX
uT4AjNdc1laVBM0UdOYbI3qTQzTb7p9vu+KKi1yZ0U4zugZzUeXCCvq6dx5I4nyIudl70WRWH8bM
OuS8F/5tkysBZOG9YYCWYyACSdb1ymYcCiSICUH/0eGnJDG/oCwzwP3Zlp+83kOQzEGgjKPgSISp
P+xFkrR4JoksaNIofy7mNPfrSEBAfeplFQyNcLfEeV5HflQSkMQB9o1Th5Vcr23ITTUKltIgpvNB
8kNkq50jW6+LG99oEnSHyK40tnjZX+/otVXtI054AUB91SkDZdyTzgfTN9tqZZLXjnJtY/n7i9xk
dKYhakA4F4j3iyrl7EU+umpBsl+EjJ1d6qsXsUs/jPvCVwc7IPizPUIS6Vgfm9NtB3odofFTBPgp
CIBWaPNqPwVdLGvsG5sFiZmaO2Dmk8eZV9HxtpWVTUVBDS9PG58S6CftwIfdXDQZJE6DcAYT5pCE
BVAXbRnEZHNUYMuUdiKMKXSm0rarACTcMr+n07n/MzoDlCNBFgKwFv5wwFWKyYfrz1dy6FdYpUHP
/ZA/sfZ7YRu+WYpHMn+7vW2v/GQxBLyoMCHAZZqudn0akMwRzSDouQ7nIxDFe1cMIO7vB69o3P1s
RGp/2+CrQ74YXKRaHMzmA9ag3T2dW6isxxv1HE2W39Jvc2JCw4H5hthisHn1mWAJhvBod8C+BgDR
9R4mYSUh1CPtM8SJ9jbmzTMb0518C5S5amapI6FGAEt0iTEXJy1sSSdAyWOf7TC/J+0H1cv3pB03
ovCrQ7Qs5rcVvVxGhSwzXgNq3hi5PNS0Ak05hWTan38cUOMAmAvNmQU9d70WkArZZTVhy+ymO3Fq
IAGGjvxJjTV9kGV6+AtrCAx45wLC86pkbM7UgG5tyc4Zd166Ed3g5jPJTE+lW5Qna04H2P7/LGlO
x9PC4k2jnDNuzXMedfuMRZ956R46s/rTRGD5UBemtJMbNXDmlkXOOZG8vXf65m1m8vZgh4Prm1a8
0eHcWpgW9WQbdlZFY+dsOsYHdGUweza+AQFtUKbOxtda9fOLhWlRL67iVnVzw859ljE/p/ORiqQM
3MLaKpauLQodTlQtLYpbQ29dxKoNjSkJsYXZPxn9GKFkNJ67YuNEra3n0oq2dWQ2bCBmE+esJjPg
Ijny6akJo6+3ffxVHgp3wPwUshkgcxHMtSA0JQnr7YiyM8Aeu9QYdgrloinPI6/qMWcEp5D5/Dcr
AyAVkNuFBEVvaFWuAZHtqOJns8juTcPwFaneRXwLTbS6gRdmlr+/CHx57xoxar7O2W7R0I9Z+8+Q
xk9F6m5dhq+ytGUPLwwt/nJhqIxRgmgkPG/I0sFjTXbHqmJnjfnBVcl+UuaHsDZy1AXKjdO1FnTB
b4BbEUUB5LPax4ukLVunL/m5At9VEC0NLRG1fyYx8+9dv2hGAZ/AXHTstH0sw6YeLAl3tziNvUKQ
h04Y0hut/n2abFz3r2tJy16iJeDgT9T69IyXtY1Rs7rjZ7hN47lTwnc8bHpPTVHltcyyTkaL/wdA
0qloSLwH4uEgQMJ1+1Ssus7Fr9C+qJioGRqxw88YIN0ZzD1IC1WJ9M+Elv6zs7bAKCwSQhSItSNe
WJjEaAQ8lI0u5MrVeGyYwX3eNRsVgtX1IMtAQwmAE8AYrj10KUCzQTEMgmXzA2zeO+14LMmW+vVq
YHTQYnUc9N9RxL82084MTuHk9jmimZ8a31gOquZk3jvFlhTBliXtFrPdCd/HmtnZTsVjCy3Kqon2
ktcgnvh82xVWLSHSAywBKl5UkK7XBFE71wlVw88jl4Blde/SWNwpPtkeC7c4klc/04K0xCcC/o1p
V1g/ZCbJFdjiEjb4BlQGRNRAPXqrjrNmBpkgCOOQdcLvNDNmhgmnaaD0jBGUuyw3fWT4J+lw7/bO
rZpZBHRQtwRpHNG+0Yx4xCrUxM6z0z81wvbTBOo58v1tK2sPBMzJgFjo1+NKx7LIMrKrfsln0NZz
PGhHP4kqYvtorh/paJznEKiN2xZX1gXwzIJvwoDsAgu+9ojZHk1WooB4Tut4T/MvICZ/azfZ4baV
Fb+DFaCcljY7xbz3tZVYWU0/t0io68I8ozD5yFPjkEfzDwPqh/8/U9oDGCVvcxozvLHiMf6EseMP
1fBuCBXbcb5V0FhdlQXAgAUONKhhaqamLExrNVXsnIeD45UmBt9o7hxUJ0CB1jcbHrjiG6CM+21N
ux8bllXVRJV95kafeLJ2kNWEI/qW0ejFtDhm/N3tnVzJpmCQYcZxKcUiAl5/NCJKYyYAsZyd2X1r
p8kxQaDcddX4EGaFT5T7Urnx99s2V90RXTjAq1CSAknHtU0+dWE3oM10Hij2kKPIDEn7Ytray9Uv
hxEDtPswN4GwcW0G2QGoOpXhnKHebE/fuvFTmgak31jMEnquKr/AowHYv8wrQVKU6OOvrg0eNBqP
zrng9ZgfMZ7czsDDlvYGfmV105AyLc0+tC/12ERpOWWUZfzctd1Xmhl76cg7W05Pf/FtLsxoFzw4
NKhrt3h7x6P5PM8A64/tkyg2QuDqp7mwosXz3hjTwkhsfg4lO6Fx82zn1ZlnCYZ2rE9/sSAHqQoa
YBCS13UULTIAYxfC2XpgwWlZnEo+nUE5t3FwV92AAxeyvEss8NZdO9sIGq0u6oRzznpm+0Y4NXek
b7emLFed4MKK9nWmFHUeqCaCnLWrcH8kGDIUfXgv7XAjwK7GIURyCzBftihEXS9nmuKuyF1EvbGO
n0iZPBbgy2hHfmiH7GzPW+CsVX9YxK/Qy0KRhGt9mq6wWRgZhJ1doMQFRhvZPPvgdQVscYsye3UL
L0xpGV+VSIMb0Bc4R8OwG4rqkMTUj5W5sYFbZrQNrGVdpLlhAhHe8ecqbQ8WEMbK2YLerm3cQo6I
MZ8llur5eGsnFQ1VbJ9zasbko2idTO763jDuMDeZly+uFIptuPra0oDABU0NPBGvSG1p/XIGYjaS
M+qZ73NnUG+gZXTnqCE9/vnRBUcLKrYEXWSIGl47ocRsf+MUCcWbpn6mdfJZTJgJrP7mUCFZxhWB
OwmzfJrz0TazJlMm7FxmYE5vZPucobvhV9aWBMHqxiE5QlkTJehXM59tUlqFFIZ9LmbijyjN1Sr2
qm7eQBis+QQyFUyi4GpFqVbbtpI75VxbBjljJuXYG81DF/N3gMZhOmfcaHuumkJWiTYWxSSnjpMe
Bl5lbiTpWZr1AV2fY48BKNuE9gymNm87w+uWJy7aXzOrSMDxUNOXVQGt3Pb4gGcoeL5HjcHL0h+u
bIJEAbKGHrxXy8qTcx+wLT76te+G8i0+GyRQTQSpaz9UreI2RJvss3TY16gbHuw8fUjxxL+9wrXN
XGpLGK1AauToaZGyipAAQcnOKIDv1JgcLDI+KetxsMXH25ZWF3RhaYn+F+UfI4nLNAc44pxL00J9
pMZcNcRGWvfD39hB69HCHBoixrLiCzugH0qKfgoRnbi8i8bGKzt5NumfToqgtQP4E7AEKPVgltrV
vg+fUlUXVUbPjD5PvLtTufvUkQHcIPT59oLWbvlLS9r929GJJwnB040hqmez+ACKkL/xAvRPkIoD
IenoYyJuCf6vSeFIuXJ4BP+I10XS77Li3KT/R9qVLceNI8EvYgTv45Vksw91S5ZsSbZfGD55gwBv
8Os3ObMzoiBuI6ydtwlHqLqIqkKhjkxJ6r9pBQvaDUpkIB8SN0S9oswwmZ2jkNr2zw6wwPxhNKKc
53/GKvNX0QgTmC+Clh+yMoO8rqhZKamBfbjygXbPFU9v7I4HrGKSj7epEqZWlgFvBHNx3qO2rXpS
J9QJKi27a0GQcoNxNmVnF1MnGTfadNaVJCGNUFKk30Sp7ZNjDA/1pACfGOtDc9ue5zx5uG51WyVG
xNcXtQQDH1uW1A5gdk+23dg7Vpi/6hJrjGWMdeIUk/KFXn2xM/WBtmYaJFWS+4Tnj9d/xEbJGPgh
aAUDHQHB0Fv+fXWIpZVxLe0I7HLgkdGnp5RUAeDoWZAWWZDSbEdo/tizrJCc6daXfhGMLcvXgr0i
cYuWg2LNtsddkw9nW5kfnVEHimR6uK7jcjOKbzlgpAArBZUmbHkIN2ds9kldjY1x6jXQkRosjXqd
7wjrTkWWPWosBeRfKil0bqqHxi1UxH4TGmqv1bPbtgXnkquf1NTu9g4f96g3n8EQZe8tt5VkpVtp
PXqqFrr2KIxjT+a1MAywj0hyICyxvUtdw4bA4uw3k/GsVu2d7sgK8ZtGg6R+eeoto7CCclQzUSbp
YbgAAia7CtiOvl46TehY/CNVuwfKmwuvlBqr6Y2si7z5YVeyhUuOJXFHKMGtALS/Gw8QTY0N/BtH
BYPB8J7PuhIl2A3qeJpF+hIsgPqPhIyBjVksl5qAOAa0xzsq/ZheePmmgiOmTTxg+9vWT+WohCmd
cDmovuUpEp22QilgAzDFjMcQhhkEtxvtsgPQE/yd9X3q90m1q7vhyZhlVcNNn1vJEQIpVtUqjFEQ
86T0aQxQrZZ6PwEcfclJ9ZSaabGjhqKGQ1OlEgW37MNCiXxBKMYGnphPFuVkFA2Qnk7oRz3k1fxk
2hyo7Hbg5s3uelwxt+IKutQG6hCoLotpMooqWdFZg3HiOVNmv69K+0M/pFySjW9690qMYPGKbQ4x
1tOh0QL0wNMyiM2OBODGDgwsmdaJ8uedeQ9pF8qGmEAB4IIQTvA8w/vQGOHegHdwrEONJVs//otY
dPx8/RNumiMgwcyFzQXrRYKLNTNBRqz1CM19eqtN2PVR20jRdYlRbIsBNihaJ6CBEhfSZqcuLGzD
2aeYOJ/SWcNiWkMDQ8HT4ro+W9aHR/u/ggR9RoB2ALaysU+9p0ZlPEdWpvmzMt315rfrkt6gNCzp
MfY40GzFoxCNmsU6Vzc3L1A2bAfbOGFB/lgvuK/DskSaDJ12ZIR3YaL2tx5NHlwtBq8uQjNYd7PI
6ftcBt23aaGrn7J8/tVP6bhRWlbTGacC3VDVrSNq6+BxUn2mf4NvBNc1l0kTbp9kLie7NDr7lGtK
VFvtzo7TCPEltGptD8xCiZdvHimm3f9aOloy6tfK1RoDrYgXQzlrPoNw0zcKJQLv4MEB5+51zTYf
w3gm4kWKyRhU7gVXZwSEEe0AWV2XzWNoxq05+WbWmgmgFxz3MpmJ56cdG24zNPJDQ1G6W2AyUUmp
YctdlmY+Nr+xou2II4JGXFsV0j/MG1nzR019yPP489DLOKC3zhEpCzp/qHzjLSlcERZr44wNsBqb
V3e8rpBEsJb5c1UgH8OsrpWCa/b6B95UbCVSiGwtLj5wGS811ikO677co/z/IUudX+8RA25Zz0HE
MW1BDHZe44ridYQnPz84nPn1VGdIkWTUX5vqrO46wVzGgsxcI5j3MEHkE6ZtHsXcMiJulZJgsy0I
wDOgVgLXpliyq5sEN2nZoMtNZ++un5T6xEhnngEUIhtF2HI3vESwG4kVggVU/rW7kRj99LGe8CCp
AHje295XAN/8xtYfwMHakko8bluajfEOrGQD+kIIolNplwPoLJBNlqi+819MAXaDpR6bWLZJu/kJ
TSCkoaKLmpMqRK1JS1rmmtBr0ssaJLCD7+rsh8YkprdEI/Gtg4TcXrAZ8KwTK8cZ5m/SPEc5zW3q
PbeK5xbFyMEzm4Boamj0pu9x9+d1c990ZEQrQEKhSgPo1tdHhkGfJG+xgn7SUuO+bAFw3pj2Ab0f
PA3IeehLiRdvXn14rv4rULARDZVwYhuouCLXs4OEeUfqAQNqdlTQzDqlBdDxITuUqTsEDbCLQJuZ
jmFXdqHNUkOSLG2eq4UeFLqtgCcQAcCrzmz7uE3ME6D/fIxWR8lMwUYgQ0/cNFRMIi04GUtbUjAf
vTVLzcyXW6jNbnrta2713wn7PXlTdP0wF4t/Y0AuZlsxx7AUgIXDdDETGVMVnUJKHDdQAI60p6nh
SPxu86utpIgnWCRd3/Y2AsroPmScHgZ3OBi9bEx3SwxSvgX5DkVzvMVfWybXqWWyHO2agS6Tdx5/
wNT2zVQY/vWPtuUBaznC6TguzGximJfRu3o/Nh+6yg66Lsdk09eCe5Jvt2UKCMOYA0JujleHoNQw
9qrZ2C1OyDKfalJ80Bo3NPUC5A3vqIYtPC+LW6NfKGbnnFR4ZdlIm7FxdWDcCYYSGNAYH3x2FfU9
5USsxmFxxsW4CcLX67OiZeeNzJit02DaRagQMNn0Dr6jVU33Zpa5++tHtmkaK3HCezvTutktZ8ya
oPLrJ671qDo/KZcBK21LQf0HqZQJrH7hrMxYm5RlexnP7fTWcCvftZI7AAtc12XTIoDw8Y8UwfwI
dtgzkIIh30CKSqzSLxU91BGHKPl+XZJMHyHjQGlpRMKDZ32q5cCURAqa6SfsPrzHxFcKCbag6Jhw
T0YXg2GD4tMy32lKe3AaDuhQGZ3FpkYwcAuPUBjem0EC01JmgsM78bIJPZUFjWvdAKJfopFMjPDh
uK5Rq0LKdOLj2Js7hxep4jddBYDGps/fsTuCcPeilPD9MHz+30EqztpbtzyixX8G3kBoE9ljbFsv
THSiRQMgDXHdguSWl5NpCeRY7+a6tbcxnKgj3bhud1u30jLLCdZoxHLAer0ODrbL04q1uPEBPJkE
uqXwg5YquSSx2FQGaBmYhVkaxrrxWkqbZxlXUOlBy1jfYWNm36Cja9J3zIxiA/BFzKLs6rnMc2DQ
K+ZonTqnT/yuzh7MefrYZYmvpYUkNGyphLQHVwV67Sp0ei2LAiuuzBRA2HmMXer8V+EysHDakvtv
s5UB7/Gwz2maqHgL50MMA+uxOV6MiuulgcmGPlDnwovI4PW+WbvpxRpnJ9AB5lSGVWs2vpWZJV7u
pSWDSN26i7FIgP/QjccosxAMZ8W00ioZwPyYeV7Qz2Yd6cxz7oC50e9zooJyo4jLP+PS/LsZhqEJ
3JJI0TABL0i1XOqRuMIeWqL3x5Q0OzCPH0Az4Kv5e2pMa1FCKKGJVyaoD2Cc1QNet6lfQHcJbu68
8b1WhlWz5XdrWUIgafA8AvAuomOXOveeZh702dz9uWsDBQerTfA50HsJIooxnxs11ezTMGM7B8nG
CJO5LmLLCQAVA9ouvF8xDynktHFfVgZaI0gDbT75eMfuE9v+QRRZHWw5ZDF3xtQ0cJKQMKH9Kshx
lNgBl5Zjn6be8xJfMSfyIRutc0W7fJeraB+8Qy8s3APSDnhibwaAU9RU+FK+OTW9dVBbK6BTEk6Z
7O7aNAK8BRYYVEQ9keTNAWpHD4hjDHYCDmrHPcfa54Mlg6rePCSspALkdtnq1IWoONHK1YB6h+2O
mf2oE743Sfe50t4zVYAFwX/FLD9jFXyx3jg2rb4E3677qKY16BKVO3R3fKywSMxuq022FiXEBK0w
07nNkNFmjaEeSjoA5lxNTi7VpsOg0m8z0I4DzALUPldd2dNn89BWegpRwpmJB5p3CHca1UGzQGOH
hiaxREXZoQnOy0BwaQ5TCc/idhtqJXikh6w6u633+A5TBwrlYhrA8hfnJ8YpneppwgsrpeYDUXQ1
xPhc7SeArQyvS9p0Yjgv+sSwd9RrXhsIVhHKsTcwjNlhGazKq33ck0c+pLvRlmU1m19vJUr4el6s
5k5bYURtsGO/7oEIFpNn3GkyQ9y0BYwz/zUOgjAhyEkLnWbesq3KS6xyamYWH9RKhriwqQwGdpaS
Mcj1xHs3xo5jRzlm3GeAB9/N48QOU1Z91PtBBn+wJQnQ48vZ4J34piKv53nZeA0aAPOIN3bceCyY
3KTceXUqi7BbxoCEE/s2SJ6QQQkunKmTGscxqiGYEYqQ2oQm6YG994lStr9udotZiXcHRu0wHwQs
WQ/552uza0mTZN6MyRPDGm86DdDeE3A/igEVce6w277y3uG6a4HCA7jLc1BUZxSrvqO9G9iXmgK6
jb7rrF7UEt8HGchVE0pherU9n3OLHsHKuVOL93R9V8qI8Eu5R+eMVFgKiE3qMzuKLVAA4qp/T90K
WSWgZ/DkQaVCCA6uQoD6BqOEOv0xb81bXgAhAsCE141h0+xWYgRjyIe0zeoeYnp7CuBywahpgUqZ
39Qy/LTlT72xO6xRmMAEWsbTBI2w8FLRBUMU6xRjAJi1u26adhpGRox8jBor/8LHQqLda1NHordw
+67YQBf/Xl3BPZ/0PkkrEOE6+wmghG5U8p0+R+mw+5PP+FaQ4L0pnz3cs5Rcpum2rW8AvRQO95gz
/SNPeitG+IQNuhkJXonVpSIJ4IHaaPLywMplXOICLvtbOYJV4HJM5sJpqot9yR70RxZUAYg3Ax7q
fhHVURbKKF1e3xv/CAR1CNgt4cPi41EB7nBiAIP4khRdCDy/UxGb77KFFxHCk7svhlnJLTBmF+qe
4GlftkGPx7f3xGRIYq996q0yi7IrqxurJk3iHry9mt6fGX+sNe8wG5ioqDsqMQjZdxMM3LY7Sssa
dmfwCc2Q2vrO2J/VKt6qI9g2MGGrAespoK5WYNCM94PPmv6ccF3WbpFpI5i3Riw+mSk+nJ7SD4yB
eEKVESgKHZ232gimrRLQqDoqeKQzdwSVmeOXln4/FeYnEMXO6F+pfkOaG0f/hP8NZ131W8ONrgeL
7agE8lzse4FhRSyrj247KGrnkovXsJteNwa/NptPYAi4Kcvxduzi4/8nTzhArxs9goYZDjA3g7kd
A8f8XIJTwfhmEEmPavvzAkd7WWPClreYXAzZwFnf1eRC5gRLwwUJ+969QZH1vmoTxy+qU+qkbZAi
HldNGFuPpecerqsrlIj+e8Sr3yDkG7PLsJaTMwTjKN6TqNo3eVCdx7AO+SGTvX5ep4j/CMMLHLEL
4Vfsti68n5pNYLM2ng1hqxXkGCuK82XKjf11vTbNBi/WfyQJ3uEosJAKW1UXix00jAp798bY+8BC
N+eH65Je39RvdRJ8xOZKp6KhhQDmfmP3KBqfq8HvO7/g3GdgOr4uTaaXcFwWuJ0NqzDJpfVqKxon
HrZ0fFawEOJN1RhYjWwcZPmDL4nIG/VE8NsxSSe3s3G7ucp5agFltkPKzaegjHfe3PtURle19Tlt
bPRZmAj+a4tQuA+G2PPizCYX02pZWLfjRRvYQ9N+MktMu6VdClfsJLedMODzt5IroeJSUjpOtk1t
kK1r002T7Jj10RyOk/mZFXf9sDeGXZdJ7HPT79YihRu2bry8c5WMXDgGZZPE9+pTZkaeEdQxmAXg
9SDpLrX99Ou6/Wx54FqscN22fdFUygBN0xaLUb4x3U2P1yVsWehawvILVhf6lFaUFvUMxcbhZh5B
k0q5b1XfUYXw9UkSQmXqCNHaYVqPFGmuLlnyubUAeFcEqvvl/1NICCWV2mJjbrnScYmjVfMMovQT
05pdMtwQXTn+f8KEaDJhAiXJCSEXt/rgLMw+X+YhxIynN0kMcPkyol+vj0kIJGYdA2HSgJ/Nn4C1
7rOfRX0Cud47tMEGHtjfgKuKRsRrWzC9wpk49hgudROHSuZP5JiDsFOpuU9kKLibCr3IEgNV35gj
J87iwzUIiAx6cgYzcF0kJaB+fEcUtlETXxoM4CwW35u0KhLmZgPSYzsH11eQZkfPuXfAuq7IyHk3
LXwlSjCIvgZWcWbC+sbGAklg732d3bbcW6B7vX5Wm4F3JUg4qwLNqljv+RJ4qe+SzGfTfgKLWJYH
un4eZchfm2HiRZy4PKSlTWoXLVKBLObPE2lB1jZc5jSJSqO8GbpSAoUkUHj9N8Sv5AlNALCV5DEW
+uFYoz3dJ9ROd56a4eiAnJUX9FnVm71iKliG7onp2/38E40pw1e5x3fMlA1Ybxrr6tforx3Dmzmf
BxO4RIZ3ysZdEhdBu3BWT5Inj+wrC7fM5Hq13bKiuuRYnOqzcYzGAtj/pk5ooOnFQY/7H9fNaDGT
N3EFOBDoBoM9CKP+rzVr6JCMeeZqiW85U3mwJ3ufxtqhA5OUhfMO46KajwRrG2AIaCQmLJMt3AZs
jt2YK8BNBAOGfkCFM+wNtBmn9KABebwlg+8U2AWmf7Y6/Y9tvei8nMLqyqND65LS63ELsWynsfhu
yVWyspeot200GB4El+sCgSEcJgisE9RfkdOC2TrK2qgYULJrw5F9un6E20bzIkfIEfD4tg18xuqi
sebcOVM4qca+tu/APbdXYkn6vPkIAqj+v1oJBgMaV1CRLmWa/EyP0xEbbmF3cvZmVIVKKHuAbFvI
izDBQmoXAW5ocUmYMe1vhqF0bkx35F+8Vhk/8z7nX0aF9X6WUSPxm9mU4dssn+6Nd4BUGkMtS7VS
bEWaRY4xk7KuLoV76/YXgDlfP7rtMLcSIASWLuEV0ygSoi4cQjNogxo4uW0ICtAQLDEH7Xhd3ubt
tBInmGQ+W0OTTCOieH3bxhiCx2BQRufoupRNw19JEQxSqYlWAyKdXIaE+GjDtKoStHPYtxLUF9np
CKaYELVOwZpBLnQ0Iy2tjnn8+7omsu8l2N/YeF2seQm5VNZNB37z5rsnG3rUtmWgUQaUCgChils1
VeYVsdfDobrI3Xuf0yAP4VJ+cZ4f+hBuFSVRIWtlbSYP6C/9I1PIUnJHtTEZiCpCihMi+Z06ZXeF
U31Qx/LczNMdeNxNydW2fVgvIhdXXwXdmMYpuNsRpfSkj8ya/C4n+vn6aW0GwhetROwwpcQYrKEi
9wJrw0BPY/o4FKHWBamsErR5ZEgoQc+DJSUQDbzWBRxWqsexMXkZvVsg/PnJj6r/eV2Xzc+1ErH8
++pzzVkJswM+OarhP6lObwFZ955YsJIgeE+m5R1oS3ALzsYUVswMtHwOsCEXXldkMxisxAgu5LTc
Hsy8qS/EvTNSTA4/jNNzI5vm2TRoG9PsJkAoFtq015+LxkNV2DWaIRMdf5alE4HdOdKc4StCw8c8
uQNxveR237QBjAeiBQPeNEx0vJaYJh1XsOZeX2zy1IKFnTzZsq7fX67/5vrB+AJWWpFDAPLgtQwr
bjpM7wNGOvX85rO9d6IFWD3+pH9iF/1o+2h3R/ysH9zd9TPbciTHQI8eyw86YI4E3WosvmbERPJt
tVgF0JtoHEy/ipObYtJ8t9IkoWHrll+LE2zdTuIR1EMe7os+SLKDsZzgR7VTQdm704kWAK5FInFT
QYzYYTLfxFC2OFBsYe06yZu0vqBt5xPzJ7H2VXbG+gV2D4J3fEusNWAc0kN8Fy2TkBwlAhsF6q4l
vxOdPGppf4cu7qCUgTK/wyixcvCvMCGdIGoKBCwH1fepAWX7rO/jGngHqSk7sS13Q5MdTH7IAz3s
bbw2zArN/qHVdXLB9rGnflDiT1p537TnuKR4vh/e8QVfhInVPuq2ierwDF/QM4OBe5HTkdNEjagG
eXgKAOrr4rYC1ko3R3C6AV+sMjMcmEYvOTiR7fuSPqWohlwXs9mHXMsRzqrqFSsHDGZ18Xr1y4Sd
rDkpoiquz3nh3GIkyJ8KFwhm5LYszhbHYzu/idM6qp1BNkkrOU0xlA29mVJstFeXstLGaE4rO4Sx
fuic0dnVYCvFL2v2VtbeX/8C2x/aAqQP4KtwiS5OurriUvAjV7qK3Ber5SkWfHlz6IaD2aayL718
STGMgn33X0GL/itBY2kXhoKhg8vY8zRM3Z+znqGugOnSwYv6uZl8LAAHcZf5lGp7h30j1Hu4rutm
iFv9BMFhrKS2NQwNVxelvuTFVz198uIw0c8dQGGrnedI6qz/w7j+VVkcGAGUflpPDFXddgdU+G91
AGl7sEUHRpB9JoEXyl4W24cJ3gNgT2HEXNwRqkeijGSY0OSe7jp2b4FlvQDsi2wWYTNbdkAl/48c
IZ2YAK+X9+aIt3saOB/nyImyHRr41E+Oylc9avwiJMGfDVX+XTBwgE2Gx4SFuVdTSJWYDnzfmiLc
AQALlL3D0dVnsODowA+4biabX3ElSNDOTdW69wa8nABtlCj9oa4ii9GA/SF/+FuNBN+zq6oCBXGD
6mv6FYwpvvOcNCwCKsd1fTbv2ZU+gudh+9qjg4u62VgAN9X7ZbRnDlCyZk9khJabdYn1GQke5kyg
7pnspXbtfehBDV2hokXuSD/v1PgbeLDdxvGV0tfnydefr2u5lQquRFvC2H7XYCmymmGT1RBa5c4E
9E91vC5i6zmwFiFcSinF+IObZrBAxb7PnPRxbGQ0Qdsx4+WwRPybMlELC6jYqJJznx77fXavBGUe
gMBqt7gVBV+P8/O6WhL7EBNNDAV6pdbx6jJU7qGKz5ZSB83ofmg6wOAUk8S7/oeGGAvEhDwaymJF
DpgA/ZRrOKiu7qqQt13lVzZowm2TegFHW93vJuOhq/I0YGqZBJy2X2vX7ncq0T9jwa/2B2dIJL9q
6/bFJqqDJQsPWb5tvL6dPA1wVcPEm9RHFy4sWBl0qe94QVaPx/JhlNiqJhMnJNvAv/K0qlQhrgWf
9aSYe9X2LbYHK/gQh1a6t7VoLn57TxnGQ1zfdA8jBw9icWQfQRh4/fi3wt1adSGu8rhsbYxGkYsz
3ICf01ajWfuSfL4uZDMyrKUIQXXqqipOLeQZUxnwoDtW98quOyVpOO/0gxfK7t5NpRa2VgyKABdR
F8RhAiR1zXw5T9197rUThgzQCRoer2u1HXNeTFk4Rs82pmGOMViA+oCa3ebqRZdhRG0754sI4XTa
vNMYTdDyaYx+P6IEWgQsqQKH7xMiCW9bolxVx2sC4I7AYhG+GVAQc2ra6YxW+vjV+9yxXdzuWXF+
T7N7LWf5HatMcM50jH9YQ3VprB92fqO6lwalFazI6ofrx7PpZSuFln9fCSIst4uBoMDmZogsTykq
UiV2PQrj7AyHMpMUQreMYa2WcPfpRmVbc4oEfkLHIbB6x/FtZj8rVSFJYyWCxC7gOBTDmBCUWeYi
cr9Z7Qcvl8A0bQ5arHQRN+fxLDJGDS57yebklLQukPz4xzpOfVT6Q2PGbKjZfySdE2jaDJbFp//r
3EQuoK7DqPqkoIQInEIlf3RKEkyWT9WvXbF3nei6MNnXFCK/zrImztIWs2sscpmft+dWk1wuy8mL
T5/11xTChMZTt+mAMXkx+yzKEh7R/sAs7zaPqQ8E1UODWZ283V3Xa/HWa0IXvVfGn1RqkpZsmUYd
qeIP6neaM8/PlG+lJptYkIla/n0lKo+ZW6YV9LPNG2r9qJUfSvfQPF7XZ/sGefFmTwgbje6yLiUE
D+SzuzfC+VAEfVQfk6AIAT/6jpwZo3aAWsS2O0jaBWee534iXYOv1w3sRh33QGavkvpmnFnQK8W7
jupfYWLq6uReN7dpix5lmWAaZ5/Ry9gewKdw/QsuJ/7WIl7ECOlr7rKCW/iEWLJEHfH3DLjDQnLN
y0Tory0BwM4ur03EQFbf5M3Hqd4BHu+6FouzXNNC8FdDa7XEjBGaYq1GWbTbpbyV+KtMC8FfDQ48
6S7BK0bPnnvmj9pZlU0IbmbBKwMTW/5WoTKnrpawg7fKCfjuIYZ9nuwv5EZ5VPbNfftcv+s2fDl+
wUtBgcPGJsfLYgYAu/lYG7dsDD2UfGw0AjTeh9fPaTsovIgT3HVsU0VTUzxup6LdU6uN7L64K+rK
71QZd9zmeYHsCUUBeCr6Qa+tDnVxc47n5eYFSzOgawqsy+SyTQ+ZEOHzNWrB7SRFMsGQvprBSCJb
tni9adqrpFX4ZAYIXLEviJeRYqZPbuxF+exKbvZNLbD6ArpZYBSqrhDXnLkcqnTCqFyclM4pNctv
wInO9xZPouvHvx2uXySJWUo7tbkJdie8KiMM44XFbjgkZ9tX9lVU7vn+urTly7wJCjq2OgC3hdxV
RCnrFbsw9VlF1dIeQ/6YUOIbT0nqW/HP64I2ZwWAP/CvJCH81ENekcyGrdW/9d/Jod0rAXV8C6MX
xUc3UkIZr9TmmO1aoBCMdI3PZV+iv87a+jtaRTsM3voFsJL6LA7zMj4asbHHQycAN7kEO28zf17p
KviVMjd67yZ4GSoLeZymDb+oVZxZ3Fo7VzGiMbdqH7t+krPcDo0LOYAGCFlwQQpi9cFNjDLVUSAI
HX8ONZ/tnYf4E92BNvm23JE9l0ED/MXX+sZ+luYQXoouKL2Fl4LBoKE663guOnhxp+7vMXMjijaK
EoBSKR8iuzwBpNK3vxULdcqlsw7msGPutK/Z0UoDyjEQWvi0CIccSBtBov/KsBfAI89jPisj7xe1
A2o/ZgZYhCJKbjVymHhgPPXftfSDxEQ3I+9KGcHHO/BPlpgtrS78fgj1IGb+cMx2SpAFw879WFcB
1hRu3FvZ/bIpFhhOQHwECB2WTF9HYZopzdw4CJAUa5FTOUQKwxr6NHZ7JDdEksts++FKmpDMOIqS
cb4skJmX7Mk+0SiN3LO2n08Lu3W6k7nhZmheiRMSm1hvBtBXI0WznOSXNljjAeAhVBIzZV9QiC1d
V6lK0RcoPCv3YxZgL7fWfzey3TuZFCGgJEyf02HERhfTO913MELv3fZAWgoSKTrM5m2z+mqCJ4MU
EUzC9l8PuZ2Fnrl1nmTp4KYI7D2AfQWVHgDRvLY6zeyA1zKieOmpv3lW+s7vSVbVlokQPphZW6Qo
HNQr5qzJQoV1F92pmwO4urnEqjePBlxggGAGQxNQjF4rU6cxljwd5LaeV4S1OfqZYZ0Bax9hsFAi
avPGXIkSDJrx0lSbdkKm3qNIXxSKn08nrumfaU8wMS1L0WTihGNSnTiuEWXLCwLE3suIX6WO32Tp
Xm8/Z3Gyux4CN08Mk4J/UUxbmM54/R2VKdE70J4hFCU00B+t9putSqLsZkBYiViOcvXmBVRiXDUl
3ggGzbR7lQ3qs+6Vsrk0mZTls66koNM1c73DzHxTVbk/xXnlE/Jw/WNtZxgrVYTLD6WeMp8LjMiC
kbsgv7s2VMmH3vaxcORrxdFWOp8/X5cpOyDxikqVKXZ6zKFVeet3n4yM+VKg7O0i1ote4iRaX7lO
UZbwJnU+dvY5NQO1v1fNj6Z+S3+PaTjQbzST5NebHrySKXgw15UeY/Iupt/ah8y8nUkatJ/wQAmu
f79tu0BqBLIJzAGJwwI9UyvSJ7gpsHapX7rCBK+QNuSSBva2Mi9ShMCnu82C2o1TGpsHXhwGtEQY
uePF/XVlNtNMDMwAKNcCmKy48BLn80hHDW21UVVDl2H66IPR6oHNLvQr49+vC9u2dgcoGIDUQgvb
EVwK5EnxjP4uTohf9G+G8jXDim6n3gNIjHlfmjHMPl6XuPkVVwIF95p7Qyu1GA/holF+6dQ+zF3z
3SoqNPSa5F2li5UwwbFy0s5lliHyJY2xTP2qJAna9zjviwwRwA50CK2DTUqkKW7nm790FYjeMmDQ
7fxuJURwJIzGTi7g3hBfP/IgOZAoDp3dfD8FZgSEsFCWvG4Hi5U84T5EqyirsxFKITf61Hr8hg7O
kWvWnTs6UanzkND5+zTmz0nf/DRkA/0SG3GF63FUk8olwNu/kOpLnQUt+9ppe0OGj7EZdVc6Cv6s
anGZNAOMg7jTjqTpoRiHqB9kW3IyMcLtmwH99O+w4XbfyuajPn9A2fu6Ty1O+ua9ttJk+Z6re7Gh
0zi3MyZrDO13o/8YXXpmMMOs4WfFsfzrwrZLGStpQsgYhribuqXk2JQBPaJWF3m7+db7ujw1sijd
Xxe3uOg13YR40boo0jBFQfejasOB64ckpad8Vo8Wf8xBKofaZISRcsmNsq0kNvsW5EN0wcXxGqXQ
HdbpeHW3Oy2ygzxSDd/0x1DHzEF7yCQxZNPgV9KEA7QN+FpqlagOss9JcdSQBnjc/0O67L8nbJZ1
xX+UEk4uzpok0WZ0nYkSOXRn5YdC1tzZvIpXIoTj6tvYtCq9QniP6yMpu50FMpPrFiH7WEJQ75ip
smrAlRWzOGx+epN9bj9Q9q7w8KKJ2IaIwSKoKyNSWq5eOorlBwJ6IMldL/lalhDWszFJzEFFoIv7
Ykcq58gSM7r+tTbTiZUaQiRnM/DpWYmvVae6P5feDUXz3zHP6H9EWP0KjKy4XJcoU0qI3nxwedW1
S0oxK3s7VW8G3ZCYwPZ9uNJKiN2DnnWtXSAXMy/9zoiMQxUke7qbg9jvgiyS7XxtxvCVOCGGdx7M
uh2hkk1+9PcetX1uS6qLsogjci/yGIBaqMYtFeJ4D/Kmff59vh+jabfU+Ihsqm9bIwsMR4DmtBxd
OCS7BdJp5TbaTx4XHcADmOKTqZ/O3PC+XDcHmSThqLg1DAwDRYgIWOgB55Dbk6PRyZ6G/8MiXhQS
jsjAylgFinm0KH+Y++a4wJC45+SonWZcS1h2Dq9rte1WL+KEiA040oV5yKkufQuI9l+MfnXAV7DM
Qrs+nsKyO3c5jje3oPsiTojcCmafK6dB5G6maNm5yHZu6JCQ/VgywCrywkrycpOdmhDHi66lcGKs
eWC7OFY+MOdJkY3nbscJIK2BOBNMheIiI2YwVcPjKMxa1Z3b3NnvulNf/rwQ+KgxjIqK8hH2yaqg
SIK8ufHoD/bxuh38D7d9ESM40phpSJMrnAyzfHdv7vJQCZSn5KhGAG3dywqv23ffizTBmaw4p06p
oiemk6epBPyxP2HGavgzRuJ/EoUXMYIzja4V116Mfr9SuwdtHvc9kLUSZt8NTFI4kikk+FFsUYc5
OjKfOh79/pta9r7CgZoqcaBNWwNKMKjKPQemJvhPDnSwhtgm7ouh7DCEq/4sbS4JCcvfeOOjIFVe
IKrRUPCEj2ZllaNMBubpkyrzx/K5Bv4SH56xaK1OP65bnUyU8NXy3G6cpka5X0VxXA8tVvreU6xn
wcxkrXmZKOHLtQBKdzNAkl2sTD+Cv0f3c1vxNTsJtLEPsEUhUW0r8ADQFDxry2Fhe+71W6bljQoW
jxwpEXIuioHFBh2vWXJUW4+KtRDBjUwMKhK3w/ejvAv+Q9qV7caNK9EvIqBd4qvUm9VuO86evAhx
nEik9o1avv4eZTLjblpowr4XF/MSwNUsVRWLtZyDwtG3pnLuu8zbJR622hwsI+gnoPo/Xf9qa7Z+
LlUykELYbkYJtnjI1zjp/L7dWkhZPBWH57oGHazJuSBjx1bCpQYNrxLJUMDWl3KvSHyB4e/hw/Wj
rF1/YFX6T4YUXK1iRt81RWEvFeBAxeaa3/KJ+oM320FrOY9pjOjHFKaxrr9noZJpLOgbwrbRbI71
acO1OWhq54M5NgC+mCvF/aeSJVmICyATi3rociTNocf49U0HUEZVeWr5I3LEONeiZBDDbIHtiE4A
xqLeAwfKvD9YKvA71UGWfz+rDQxY5I7bGvfTCLByGz1WPTokbfmG+AoEumVMFnR6aFRfStFo3vez
3U1PHUmxnsYO1K03101u/SDPIiRlOcSgiZYj5c/09HYqbmcPuX6HMeba1hXPsvXw8CxK0pmbFEBW
WZ5l+li7VlAtxFeJlVI9sCbR3czc/VK5vWnvzSiPAowWZm9Rp7UkRiB9BzmGpM6sMfRUG1B9mHkW
ulZ7bFLVnPtaXEfh6T8RkjqNttENbiH7mhn9lFndlpnifkQbiscZlkYU1/xlTPqHRAGU4v9h0Urp
pFbkXa8BLiqsHYGYlN3FZnWXqCZlL03krxSQ8WCjH6EPbCKXVoix/bFwRuqERW1ti6IEFYWN9Ynp
0LDDdWNcPc+ZJCkUtU7k0DKKFhjf7pHNzrE2rF0zqeBG18UAN9oACbT1AhtdI5lF8gYg1VlW7GN0
PgsMcs2g775+mnW9PYuRvk6yQJr27eyCg8Xct9Vjnac7QrK9RpVzUMvl8xzy/n6ihQvCM4EYCWaI
y08k5tLDuhwUB+b18oYNXuZH0ZTeaJmh+52tfdMGs9hOJT3OfU33U+Ggx9d0rxtoffkzJAfzXNDK
iRH0YazrQAI/BElZ34/D4wI+qly0vHS1l8IkVyusOhNJw8GBsRAfljkDBJwWxh5eVp7jj2JQRMpV
qznTsRS+komllksKG4Dj4wfLG3d8MO84eQufHMXyIZCasCkEYNXLT2na0xD3FbwtSrKTKLo7rLMq
4uD6STzqYIoN+KampLmkaPvGEGD1TNEbB8LPbohSf45Uz2uVGElhiJKTmJPGDW1jemfZ/KEGkl1a
kt11N5O6Kn8NwTHAzw18Bg/rXpca05JsnL0upSCT+1GDnEwvdL/xekxoiqA1Dd+ovmnirhwjmLz9
Fh938QQC2wdGKWQQf5pHWstaqLI0RuwVa8GEJTMXLXrMlym+2nKMFz4OVBMd3C/oE/zpOZ6lHI1X
giW1BzK8PWePOsjKSs+4GW32NGlcIWr1y3kOuJIxJIJSllQLjnVPaEAlcUOqA49ZxONvE2REkaUo
aa6f6D8xco9vEElUeSa4ljpwZ7f697qh24RFJ+qqWNwvU4+/JoJ0D8AaGlxL5n4GsIaIq0b3QrtD
a4+UB5Pd9830w5vBY1I+zmm16VWvyfXTPcuUvIwIHQTnFSD254H0PhX6l9Er3401awOuke11J1j/
Ys/CJB8YSTrVw2IcQxxlvk6cPYvbjymfFPb+UpHoc6Bzg0SAgsXdkyL80PR1VIKYNcQc8dYiwAQT
Bcidm6AfP2AVl3Yltp+oIvJKVcjl80Eq2PoMyDU115Fey7bHadbNjhvOPMFVltPfFp6aaIIU/cF2
Ccv9KQL+mRUN4qvgJlhb6OzgDhhs/QT2IbwA5lxXgEe8vH4uf5N0u2e1CYafOnHDtqc3qIr52LfE
IhsmGMr+I0bJFKmeNFLwVwcLmwuAk00Mokn3wjwybk81rvihFsehiXeO2X+fRlAYV+2uYMVtbt+W
AKSOTX3/WtvCSYGdgqoB6jCYlb2MrzZ2IGyDwLZoEgWJXgaMoLNLVLxWL014EYPJjGXGDkMakmkx
gIxQQXHAyXa3BqGb2WrDeNJ310+z/JnLMIrhd83EKx4vKiCESmKc2qhchk44KE6j4jCQIdvosf7r
upCXvr8I+cOBooOh05HcMcICcZst7uhNxu04lQ+k+VnYmMhtM8X4zKpdnIuSfMPhppZmFfdA35bs
p0obN6njHofc+imI14MII2V7T8+PedznPtErRcq+FhDOxUtuQFKr86Kx90ILG4/JVH+zc2cLdoQD
2LsfQdeUpsEwKLS7fmaQeOHvgAvdk8dr3DjV6Bi3blgBlXfbAOZ2m2p6+9lhWr/j48z9wa2wX971
zj5KgN9JwCeuiIRr/g+4wP9+g3TwsaVpUteDGwrrqeO6rw36xk7fZVaEXRdF2UQlS76PZ9J1dQwl
C2Cyb6au8Pu+P9addxsRJ/PTmSoOt2q/z4eTb2YmanAO2uCWq7m+jYzvLrU2Rm0G7Sub5/+ENWDC
mGAux74ImPEug4tXDDYg6Sbw3bTlniXOpuRNaLN6e90hVzV4JmYJPmfJE+iXXK/DTkcoHK3YjXn9
mOiiCEqqvyvAbuhPk6oPs3z/F3HmTKIUAkBjF2fYtXHDNOeNP9eAeqRNEJP6E6hMD8I2955oX523
IeygFo8dA3BrI3O7PCWYzLN0NpsoLAA9D7jqQ0W7e0OoMLUWZb04GhBnwPO00MJp0jdz3GkAgMHs
hXnDdoNd7myvDYAy94bTAPzlD3vZwnQonYbQMa2GFqfRZvOGFSVG9+hnnhofr5vG2mkM7BCBcB2k
zfj/pdKSdMo1h+A0MUs3dHYPWgk0/VqFZ7MqBgsnmP0Ds7Emw+YsXU0H/LV2qLP5Rh+6uzQXgVmq
DH3N7AzsZZjgb1yQlszL0+R90RaZoG6YkfpbzuNtCST0EuAeohywlJ7e2DPSpesaXI3HIEtDUoL+
DMBzJBVmVZ2a4PDEJRDrO28OM9d+N3psa+t4lFvMb+of+jR+7KfscF3yWpxCruAAWArdIfzv8rTt
TOa6BxkTJkd1YCvNfpSOH4Gt0ejkLfkXsJPR1XcNTD7J1phaI9KefqShmxdHa0YI5gxIItqOAVEZ
xLTbQryvCGANxsfrZ1z7orBMJEa2BagJeXJV5OgTCfBDhVlvAdeKHhj3HhkSicrVAox9pj5n9Oa6
zDVjRfkBzyVYK+YYpKSiAAT4mHIb/OyaONC28UUeHzpDhba09vnOxUgeniRd09jN6IVeA8SqCUCh
+dGdx4CNzu76gdYkoYwOv8PWg4elr0tDQQMK1KwmnJy4GKijeZCX2ibRq1Bvis11UYuxy9HxXJTk
gVY7a6grsyjM2fTZib3HeVLNAq19HjT3sUhm2EDtkKsOVosiqZPiOWt05daZsY2IlTkQuSr8ek1p
mJheqGZB3obS76XSjGYAw54d2WGRR3tdf1cbZFs1nY8SsSLfWNMZeHEXxkUX4OTy56kBUcuwOI4b
xbTY3snLEwO5kCJYrGkNsx6auyymos8kfRhbTJNH7MQJyejuq7TyjXLciUx1ba1pzUFmiA/jLHvC
y884SzVqOtN6NPMo5NTbztVNbZHbDCx7o1dsr1uaStLy72eSZjeewLlXRqGtO/goum813Q7o5Ij3
46twR/5J0xwYgqmbYEPCrXwpqtYcnRDsK4bO2D1hRxoA2e595qrKC2tpGippjuOCoxcXv3SRMOza
EQ1lqVAkWuN7cb7llha0sXiwrCIQ1us5HQ0NHCHLexBkzEDtvDxWbIIEo8lRvkN58UuJtQDBql+4
sRQfas3yzsTINd2RN2yKAE4YziY5VU4Z9IV3Es6HN5gD9huQKsGFQM98eZjeJZZmJ1jQTWfndvLY
/QCG44ZYP1DEU/jr6oHgQzqiA9hDZCSrWIzg2SygN6zXfABLekyMr8nwBn91zoRI5wGw1yDsCoSb
mu3czqg7ILU65HqqiHJrsQd5n6uj8ICtuBfFJbuY0xotk5DMpPRRM6ebstRUz8VVjZ1Jka46hpei
lbOYhoAAZntRaI/MiFDDLYc3vBWxdmIvLKzGElIvrYCOPedoJUehM0cbk1SbImcHkHAGvEe64Kqq
Nqsei6wEG9zoVbzInlGxScohnqMwa9iNaMxx8Lt0Mk5oaetVoEW5+bWIW0fxzdakwmGB/owiC3xT
OqQ2xKC+TjKUpKopoAKDH9EuLqaNljy6ea9IhqRhtH+CH/Z48NBBzRODTpIhYihjNs1MN0KAW/h1
m6KMwv2Yfa/c7sGZu21jfGzJt7Lvd6A92zvidRubf+WbwIhx8FGXcvnlJx3HfAaAKrHea/aHRNDA
sn4m7GdsqzYa1+4TSh3kyxYIQiDpUs4AEWbmdqA97lBD9nzSHKcK8erL9Ti14gqIG0DmA5Y2nncv
OHp6IXjboTCuFQnxx7rKArRR8u3cTZ+vS1oUI6ViF5IkxYFeJWZePxt4g1sfGm3+Fk1u65c2Rema
FI8F7k6QQIrs6brYFeuE2CWgAHjaRsPhUo9Ny2x7MiI3tArH9Onwy2qK2seNtuvbNHC46hb7s2T4
8pzPAqXb2TZ1bFV4cAerrdIwTY3YLyn9WRocYGSTNgRF139mCYsDmpZTMOrmvTdq/aFtxltRgBLF
E9XJ1ZO7jhY/ZqdotraV9QGGcaudFkd0f10/K3aGLAQXLx7CgAiRk4nOBH27sPBzDVLpGy+KAhth
a4uq8HYiqomMVWuzMLyAJ5uHYr+U9dVugb1mp4RRV6bP3WEP0qZgFvnu+plWbhEdpZf/xEi+g/dY
hXUazK/bsde/01GJ1AMUHXPVnvhaLwSpEdiUsZcJwHY5GKHp55UETY7Q7NAY7vrsl47/oOYIxA6r
asyj2zh854wsdOOOb6lo76xssrbEM05zo9WvzwTQkcCDmAKvSKdUyqBIZdtkdlPYeptrQTxp+hYL
y5icRj9HMcu//KkXVv6vKPQKpMf+jBJD0hFUuks++UOhh+OYHeN8YH4y2ICvDkXf8E0Rq4aRV90Z
YMDLOwjvRzl7c724mlKnQm/NiQI9eiDG/NGjiJD5Z7uJFXWGNd/AtY2LBiChoJ2Q7Gj03IxPQEEP
RU3YJm6ZCUjS9Bs8+ZZPyeG60a4KAxgJCp+esyCUXwaqarBrLxk1O0T/4IYOBkZFjMAAp0Ivfl2X
tBaJUZbCpbLMXQGO/1ISB2C04w6ohlpcVD5AULazo916RvKbxGKT5aPfNCqXXD0dOoao6SEVAnnD
pUxWFmNWN5i/KTjKNZ0G6uKoHA9jhk/XZIokQSVMykjsipUpGww3NBJgquWs3LcuYFVjwTHRq2g9
roU0VPcsXC1IR6hcihrLgrcisTAJAHyYoQJFJav2kaYaDVyzewQZPJcXsAg8kS71J7I5i9J0XsL0
+K0vO8DLTGEJiGduP9AxUXFgrJ4KPPGQBB4MiL0Ul7tmZou5jcIUC4IB44DJGes2GLxBcf2oBEm2
SCpmZhp2t0NrYEeK3S3PSQKn+33d4te0Z6OujFFAlLiwEHR5HMcUwqAcnXKv4DfUcrazXT1qMRYQ
hXA2DmnE5rrAtWNhtAHYOMuQgyujCbaOjV0d24tCkg3RfirZN5LX3cYjqnfmWhw+EySv8JG8GIVO
E4qOYzQd82H+anV83E0gIwTRYuJrTXnIRPpZS0xNccZ1pS7TAGjc4phSdOQRLRrBI7w2uvpE0x+m
0S0VVyfAyMi21SxF1WMt88flRoEpvFTtQXR9+REjAUS23EahzXLbzufVeKd37Lft+Q53sI3Ap9ua
AkdZFDdJDOT2xJv22hR/vv5h10IL3lboV2O8CXTbUpQutYgkgP7wwklj9xP5DOYIIFoPN8n89bqg
tSB9LkgKmLQaqkRLUe/z+k/c6wJCkDWZ864kH4EiuCm16um6QNXJJPV2cQoODjzKQ1ukQc6LnW0O
eyuaD278hhLMRdokpYEaN0Tq9hR9xlIHjZw39puGsp8RK1U4X2t+iJca6qWYNKKom17azIAxtcFG
DS2cwAcalg3gAsF3TbaT+bq1pT/vQpzpWZKkvsiw+6Hq8JGivPWnVtv1rthW9Sc6lbvXfyiKsRPU
gtGKQK/28kyW4JgMMWMrbMXsa1n+wePaUTf7E0o0iui85uLnoiT1FdVY0dTokEiX5X1TPggXo6Q9
QIDbJyNX7VWrhEkaZIOOKw588mG3fCDRbxyHbEEFd9+X1d7o02/X1bgSOQ0UHDUs56Fi4vwBpTsr
2FYRwK91s7JCBHERaDwHdoY7mH482ce0zMgOjBe3phV97YFdo0jUV3ztQrZ0vdoF+BwHp3TCyQPA
j1ZkzdbIqRFUpf1jyp1c8RlV4pZ/PztqalgDIZhxDecIT+Cq9GvCPzrOvcNiRcFrXRJF0RMsRRqY
5S8lodFuJ+bomiHqyXqA8Z6vk1buYUH5ruOWyudWLAaXumm7gEVaOnLSDaSDcj2NJscMB7dq/EIf
QKI6PTmYjci1n1H8OoLFPy6OliNGrxz0VWEwkjgR6e1gmMx+P6bf0+K2N27ZV11Fbb2iQZRZ0Rmz
TeBYgVbvUoMen1jPu6V8kA53PK73dCo29pB9jLU3lLIuREnejb6Z1zAeOSGraOznovA1m2yQFH7P
VPjiK7cZRCEMg3AMHQk5VxhGUxSWkXmYLnXqT3j+8q0AEV4GFkRDC203qcDlViFQB21uveHtgWiJ
egCe6ug2yqU0LTIis+s5fQ8UV6c7ceA7fueOavZr+frSixgdft2xweWBzya/iIe2j2c7tq33rfnR
EuVJVPflH9z+ybdoF4x0Xxf6Z9s7FqkVlgPdJGPj56Vq0HtF08DRBDAuxvfQ85KNlC1kl03PvPda
+35wPwq6d0YR8BxAqV+K+vv1GLqWk+G0mFzHVbSs2EsxGzP/kVWhVvR+3LH3+h+I7kH38aYLFhQR
R4WLseLw/yzz239WJ+U3cjnxrGzQbnmyWnPW7tNsrMuPGsu7LgbjpFvqAckxB/MdED6Ro+qHrU1W
gJsPz3MMY6H2bEr+XxO3q9BQpHiroC1OC4xImXuefed1EvTC2ubMuwPl3AbMcwrjWgkKF5Kl+yLq
K+5ms0VDtMX2lbD9xOwOVe9twFakuJpWMqYLUdJdUfG4ccXg0rAdP5Fybn1CzANtetWnXLl+PdNG
puKgKoCLQropnAh0CSgDJEfdSX2NfhixYdaSImhbuqnBQU2LRxPbxdftdU2PKObQ5dZA1VtGfQWH
pcbNskqOwqj2XdfuPcDcdv1wx0wV1+vKJgS4vfFYRyMM89IvXCON9D4ySJMcXctAMfD3ZG+wzryr
7CoYu8cYfSfUPsb8h1arRsLWTolJzCUIgDnLcCWn1CNaGpPmxkfNSHdJS7BDP8R+UbY+rlIVxvyq
MNQ/0X5EIv3ixifxQKOaGPyYGbd57lfsS/Ogu9vr323NKN0zIYsxnSUwNCWsIxaE9PohdW/MdFu9
YSQM/fn/zvECzLbiY8YNiGixuOLcpTMSChXezkr4upAhXbhY/tHz2SqSo8GdAUxjH/pcHCLeU7/z
dH8mqpmEFXnYjQZGqotdNLQhJUOw2eyBvr4gYVZ3X12YOLotm5mk0OHTRJWAUktqIt2AC72TZwGU
23JeNKI5I8TC5l585FBeJYA9zGLAI7e+GHOfud89HRvhLvHTVrWOs+ZsF6Kl0NyVTNfbkkO0zf3W
PXbx57LKfcQAVECyTSJMP9FR/TMBfK97ipC5cuWiUYfu7pK3oQ8gpWx2kg9Dl2Q0bMTwRW+1I09t
8NSBeFubbB9EH7c8zxQy1z7tuUzJlGyuRa0DwsQwreMtT4u7sepv8zrb8CS+7d1id90B1+6+izNK
ppTTfo7SAQqeis+d9UurXD8bn1rcdu34Yco/pfwbdKMI16uKReYGsl/0W18kbq03xUwwscCz2H6q
f8ewbo1CZHHouiyg3A0ArKiaQFiJZxSU4EttB4yugNq8DDUxw6Zo22qQ6eoAYRu3JGMHUv9ejPe6
TlcleeBoRjlr4WBa/v0sqFmxVmnIZrywrtgupTUPhtgog8KeNmmabF4vzKWYTAQMDf4r93nHOG1Y
quUk7HC0sTUDimRpsJ13WvHw/0mSFDjVVdTly6ZtX2AV1JxwvY/aZPqNlu+E1qu4DlfyCArYKgPl
dzQUsXR7qUUeIcqJoiVhxLM7Jn4QGp2clvqZyPyufXKij6J/9aqcAU1a2PDFrY7+/OKbZx+u8twS
mURCwtGJD1OMyXXi3Znmw5uG/i4kSYeLec3tscGgilm6P/LIu2E2uSVjtRG9Cv/rZUBZqiDoB9lY
4QDdphTE0tjxrHxCIZm4GC2tpifNAzLlAoQf9ycTzArXrWT55Zd3xaU4KX61OiZuBpsjzexRxapq
gS2RelNkJA8i8s2pi5Brr59wvZQpxTC9GE09igYaVhjY3ACEY+vp9hyIvnqY+4/Xz/fSuSELq3kg
PaTAv5DfnMmkt3VapPGxmpttqfEvke5sixmwVpNqP2RVlVhCW/o0Bqp1kpFE5WDwqZiwciuaAEyK
p6HSNhHpNtg43uax+Mid10cTnA47to6OPiW6UtJ1S3P0w4CziK9X0kCrzSdwx4Z8uK1Aba+46F76
NxjRbWxGu7hcl1mqS2cDu6hOarAbhE467Npo2Iyi8RNMgPup4RzbzPNzvIGGpnt9deRSsBSex67F
RdA3NBx6M/brSLxjQOWwRnuDSsbuurWsfEJ0syliGN4KyyjV5SExK+jUwEhPjgQFupxHWwvsPEZM
bjpa+ZHt+vmgOt6KXhe2DQOlCgMQOvI8sZX02dzYOZ4nNcWyPjpF8Qekb+iWar6LErbI3uVprfB6
ieljKaHh3XUmVXLB5WlppsyEW3S6D0i+gFBr55q3rL4FF/Yp8/jtxMpdlr8bOvGlH8YtJnuDPlZV
DlfymcsfYl5qnDMry0lK46Pppn7WHQD345OSBBYWCLz0U+vurbhCZylVmLNSsOQ6gxdZnWi9+NiP
xHeMequRgwUaAw33pNuxwMq+u8NpKl7/TsO4sAaSAXgSnsBykjpaUQnQpDo5zpHo93nbLLvrzh1Q
bb6gbKUKtWsGfS5NCu+Y8dWnyXLiYw0Suk1nTffc8G5LZuu7zkiZT+s5jNNOJXalHnV5Ssm+yqod
E9tsk2Nr2sFk20GsDb4hbiZSYRSm2lTdbQ5k6fbYNoZfuaqvu3KJoiwMNhkLcRjAANLHjTyMfE1L
XGysfEOd0Z/SeKOl5MbqMBDEHYUxrYpDzMDUgQFqJzn3YbnRdKVX0lAUyc7qU99oMW1WC4AzilT/
1Ore5+tx6vId/g9oHhYCgH+ESiqWkKXMB3iaTcI0wHthna0OSfRVM2+uS7gMSy8lSJdZNnZZglJt
dsK6AwjirV/mXKJ6qaGwMNx1nrMB6vNjqalAWy41+VLs8rPOUrp2TEmVAFvzVPKwe6dF7yPt8/yj
SH5eP90Sx5+znhdi5OklxnBp1mDyPPWY3uD6F5vyG2sw9qDt2F+XtFjaNUmSA2Y8nznBGM8pBTyo
dbJUlq6wBJl/i1tdTWsDf99sNsS4KXKM82yvH2FdWShiY/gVC9wyK1Rm0SSfCQjzNDaDKPGdF+k3
gjU+axVNq/WP/yxIun21zkSXdQQQmuFuEkywGeVD0+5irfPbSvFZVkXh1YBqOdJsAJVc2pmgvWb2
HQi25vqGgD8q8T5G1Lftjd2/v6691Q+ETTWs4y3NKkOy6LSe+gIUH8Wp5eEMGld2+7rR4b/GjCCv
WWhVYf5JirU14AFyrwZAXs4/VFG8SWKgkygcZvUUZzLMS31h+Ih1WLEAtJuBBgZPfeAUH8io4jNV
iZHidunOEeY6gKyb0B/aJ4x0W1+uf41VWz47x/IDzuKLxhuvaQvoaqCDX45+Vzo7y9oOtqp8rxIk
2bKpo6fXgGL85DZh8pPwOnB/VwACuX4clb4WMz87TjZig7RfCDxyE7OXOfnNi+pH032+LuUyifjX
wGBbGvJ/FNMlpWGJdY5zG5j/euI+FKPuR0V9r6W/aKJvu4Tuvdx9vC5x1T3RUP5XoqS9ODIA6CGA
xN+Wx7L4kXPkwizoANsaqeoW6yp8FiWp0LSylHU6/LPOJ7/+bvazrzK61bsUPUAMMGDgEi2Py6/U
JDm3nRrBJqseJu1QsuMY936cbhtMv3egcR6/Xlff+gd7Fii5UeyWs1Fw4Be6AwDqjE9RX24MscvJ
T7fYEhUe9qqpAzwQs1i2A/wsKZZyMc8pcQFhmCFnL7JbbIzb7ItJPlw/1OqHOhMjhTl3agz0rhEb
YuA7bYT3M7dmvmvT+XBdzqrtnaEVSnI8r2Mswqj6r17r+Ox3HdV2DVYJHgHiir1irPDkd0PHJ9UQ
u0quZCUdFuLiPAHe8tib91ZsbfL+KY3HG8y07gCjs71+yvWP9ozJKHkYrZ3KKB3ALneYWc2Sab6J
avvOAnP7Fp0kFbjaqgec6VRysjav+2TsADiPpNbn/H40f/PoSMn3eCg+YV5ycsd318+3mnedSVxc
5CwyNlHG0xE7zadRjFAl7ZO7PDZeB3/3NzKeSZEudzfVI8YoTL8yPo92G2iPQ/Lx+kEUZiEPlhpl
2mRYSQcospncYDSkLD+ZPZgsWVC8bqDtxWlkigiLGfbQLq8KinHtk5M15Ia4yanRbBBjT69qpb8U
JrmZhr8+WAUAac2+CJAYaTMJcIc5qkxvNRbaWHRB28PD5ItUT+3qovVau52Awn2YvHekODSYeaf2
MfNuRaO6TaRNlL/HOhMnBUPXnocIcEpA/95jcXub7ETujyBP0oMC3Ap65WuKcdxV1zoTKOkxN7vS
5DUSDV04Vg3EkRSTbKkXDXvmJRHQzrACPTflF9Ot443ZYJ7uun2uBpIz+VLYmpELcDLAtcv81zA+
GObWrp6G4i1B+UyKdKMJ0mRuj4kkELEQGyNL7UcjKvEumLHyo6cPZTfcXD/Wavw4EyjlPPbgVEkW
wbMZnaJDXIxpOGMf3///pEhRuB/R+koW9N/SZE8GKVyfgOv+uozVe/PsJFLs5d6cRCSGjIYUt9h7
W2CSAmJ5ioCr8jMp4DIUEgt3Qcyeq3Le9iIbAKnODw74ND0UXVA00UOtHDfXD6eyPikAV9hhLJ0R
dpE09Sb5CsgGv/dutMfrUtZViCEOx8REpSbjx0QsY5FbR9nJpiH/5jXhrJjfWnfiZwGSeQNxsmBe
CgoM3o7jDpsMEXbU84NppPE+zeZvfAJzCh+T/kEzC8UGmepwkqUnzMgmrkE2CKGMT5x9EQ/XtScN
BfwbE13gw2NOeqnLXd7F1OzzCI8IWODAPYzpY2DuXkus+tbDawyN5NyzfVbG9NSO0/yIBZf8/ViZ
RZA19fQmZ3j+KVK01IUxJYUeg+F6tD7RiuHlX8TggOgU8Wr9gz7LkaJiukxadWhJnqrISDbjaNw3
fI6DjmHywown3/bqDaYRv/SNtb+u7VWPcFCmAegrkDZkZJzOquyMCFxAXs3AwEq0fmt8Gbtv/5cU
+VZ1jZgzdIFx6wxHM3UClt0KOLwS33U1DGOPEoynYDNGdePSdBqR9AZDEQ2UyW04Anof6yDB9aOo
REgxmPDMtgcLiUgSJ8exr96TVtXTXY2NZ6eQQjAYkFiOIJydjEr/3WImZUp+G3W8nwlD4gNOXsPL
t9dPtW4Gz4qTwnFtihQL+gwvaAIyY878Kpt83vzCjvz/J0iKwAw7OLXJUB0U+gYYbkN/o4/q0uDq
R3Kx7Y81UIy4yl0yJwIkiRGl/JSBlmFbMCcNm5mpenGrSjuTIkUHrdTo0CR1esoGI7qprPFTWvds
O2Etc5NFqqmw1cCLUTdwxADDAC3VS9sukzYGQm3GERb1DeG7vgZScv0WR30WIj8fcoruotHCDty8
9HsWbcYBA54R706lV326bgrrH+m/A8nvh85KM1Eh/zw5zNsZZrGfG4WEVUc6O430gfD2Lqlb0vSU
kO8A2PSnX5X5HX1OoEz7raGI4YrvI9PDELTuYzS7sxMzxpsx2jVZtXPsX9d1phKy6PTsndq3rdFx
r+KnypsPevI4Aqgty1RrkKuPyDO9Lb/iTEpJW8MFHBY/0XzXiJ1oW7/V7jyMibqq3XeVEUjhFEBF
ZkU5rLpI+zBJogdh8s11na276bOdSeE0akgdAZaGn0ZkD4UIa3FTo/SE9/F1OX9usRfNG3gnUhZs
GGKO5FJtw2zMaBNk5VPbcH+q+5tCxJsh+RHZN8b4c8puDUoAla3CT1+1iTOxUuw25sRok5yw02zk
m7L4Mrjlwag7xb2nkiKFnzoD+GhnQkpclEHc24HhiU0RvYX9b9kV/atDeUvOIUlCJ1RATzZx5k0b
TeC2BBKYny1tl+vfa9UuMKPiob2O/X1PsnKrN7S5JZyfOJoUZvNQVVvNZBg0VQQGlRzJxDPW0qj1
ICeJ8jsrYT7p2LErfyOBV5xoNd6dnUgywH7ogMOJB/bJ5Dxwhe/G3+JIDyLz1hK/hIrTROra/03U
AQiiA1cRGEJyxMsbveEuKdFWTpPUr5MmqKgJ2Axr02hGyO3uKdYzfxbvrRqG2T0kbrJ9yyd8/gVS
OExRJuS6kaAq1AKTPnms2iz3LZv5tfK2Wrf/Z1GStRTENsAujCgyd9770Rt2le7canmjMBaVGMlY
7JSUkQNQjlNlDoETRxsrLrEAm77lFXf26SRLcapR59EyuuNYbdA088ak5dYV9f7691GdRgpNNXPc
2ILnnjLjnUGMfUXsTdS+bijxpR1KoclCTp6VM0rhRnoArc5sHgykSE6ypUB0z1SBcNXJFhI9bKFi
T8SQnqcWB9kU7xJ+ihPDH5yjiREV7ILk9L5wNoWpqNctH+LFnXImTUphLKynjc3gpaeGZ/o2p8y5
yc1+W3WT5VMavR9MZiruy0Vd10RKj9G5qVvbacsUKfotsX9NA5ailwH8bMMwCxmX+9J8vG4mKpVK
boxSpG0lMZ7ZulX/1FIjAJTxLe+aIM2SjRg8wNgryk9/aBVfHhKU05hRMICWKDnACK6bGl2Z/Ik7
3rZws51LQrerbyz90ABXrv7a2z9dL9t3OQVl3AZDvMBJuzX7W48cNa4oeayf//nHSG6Sx1aXILog
E7aEHxtA1Rz3FcrO4/B+zB9dTVHVWA/cILr49/CSw2A0HnhH8cxPRv8/0q6sx21c6f4iAVqo7VWL
3XLbnd7TyYuQTNLUvpFaf/13lDv3xmbrM5EZzADzMECXi6oqFms5pw4L+pUm2dFKooUa75g1f0gB
/p73Dcg7h908PgE/R2Jhm2Hht3xxaWeJUcXMVdyIBLgejH4iib5zwGJ93ao2790zKYKjulPrKgw1
pFNDfqTAfO+xuDljmwagsBJJ2076v/MUN7eWhM3tvCAr13sS0NkvMEGPC9+3iRe7ko8nOzvBO5m6
tHSYcQ8xzMXV80lJlwAXk0QjmRTBI9u+66Z2wRcCELa3kJdi7na5FHRNdm7rrzh7Z7S6Ojf90mUn
Z7QiYilBO50YoB3dpQffoC6589bffOnymNLF1ga2F0GRgf9eSht0ZqbAqUxPhlN+nsv6bTb/aMNg
vYguJQiXd5WWbNQwKHvql5NuoU31nIM+KZZYwEe7vpQihK6WGIrhzG16cqGHmv/FeuDVVM0OqIOS
nP/j91kloUtv4h+cmWBrseb0cTam7GvVRpzu1fgnUd/BS6py2RW+0Qi7FCUY3OSWLi8Tp/s6EOZZ
dKeCWA35yT5BgMpuk+WmtcK8fdaHn9jM8Zz0+U9jxaV4wTbaqXQ1LGckJwuDPi6W0cjw7CQ9Xm9/
7FiXggQTKZbF5W2GNunEXepj4gz7hEuyq4x+kEjaNndAigAfENMkIn9KhkqemRG3/spqHvRDVXlm
DhyV6+e2bSG/hQi26OBxVfDeSE6z7YZD2x96uz/krL+xjS+2yoLr0jZaAzg9TccauQsIaiywX7ow
Fvipo/Oi+doALKLHkanN7LHqm1IAlnHBDO0YP8+VCoRtEJko0m7t5pGeiResZFLUHITGc3JqXE/b
ncpwukm+413KQ2t3kwfAYHy+rrBMoGAtC+cg1ymX5OQ25U1pJLseRZjrIjaqFuuZWiscFBpHtjgP
yEFuB0hleF5jPU6YZo/ZrsnrgHYoBLtG0Gg3saKgXDburgveNJ0zuUJwcduyA1C5BU+AJNAp87n2
iyxqdb80/rhfdqmiYDZ0GrOEcQfHOMyLN9NPoLw5MuOBOUU4gFtZdQDxa8swb2UKCtZCtMyqseGW
nMBH6Knal/GFUsfD3mX9dP0kNy+Es5MUrCRWGlrmbpaeZqP5jMmxErx9jeVyb7KwPR4ok24F1yX+
P47422gEv2eASavr3oXfk8wALmDnkwpgJMBv2BcAWsEiAXhuHA/Tmb4yKC9Txl6u/4L18D5c5mAe
BRgAduVVcchwyYyZ6zoOdzG/T09u+cP5fF2AJpMgnCp2k4t+sHAlDPmwa536eWiIG8UG7Z9HAALU
AL7jFvuSAPYxp11zo7lonxnNcGcsdK8lQHvA5v2fz4mulvxbbeHcE51WMXp5yWnUnpsnZzJflp+M
aJL3iEx14T3iDHHfTwx5jJ0BzfunCdar+sv14912jt+KCE8QB6RFE60GFC2Nv4w0ZLkeGt+oWnid
cnNd0nYM/Z8k8bExVw61aApL6Zb7tDlZ36//+W3n+/3nhVcGA/Lj4hQ9FHGnMI5/TOBqAWTObkhk
7abNI9PBImGiV6sScS50zHuV5MxMTjVyFCe56dgQNOatC1jkRDakuS0Ly3vrtDsQpoXPY7V86RRW
Y7Wr/hRPkYuBoHIfc/Trfl4/vk1Twxr134LEr6MyLHMXJWYlYszD1WkdKtivamvZ3sPmVzoTI3yl
sajNnKV4NQEixouHL6P6Dr6HZZTYmkyMfpmflE7TA6wO1euq7x7duvLHSv2SdfcOPtW/Ozfh9lws
RW2cEt2mIZ2PSa15QBYJUD4J/50Y4eY0c4TY1EI/kKpVAJAMT43/KvVsd13KGk8+BPOzr7Maydk7
kAxJNU0cx1bSE57PjN44053CdggKmiqRJTO49ROeyQJEXMqqSUWNfGDV3jCR6mCqJPcGu5KxmEic
SKTYw9Z2bS4Etl23XRAnDz0vAoLPhQWZsJqHf6mYELT1uGxHJUYRLW6Ug9a/Nbp2W3SLJF2U6SQE
hjoB1p+6tlTt3qdx7lfVLfo0jfNKmaTyuX6ID0YBvB+ASKz470TwpaFdrKxLkvnHiBL1RJZAMQqP
GstDwVPJcOmmUmeiBGea8pFVaspzRNY51C10D8JYybw0IR6X7dKuB3RNLcGjbHsajDyr8hPHK0kb
kqAZ9o2JOmN605b1bjIOsQzrWKae4F4OrcymHK38VKYJqregnQOsun6I1fhlcpr5VnOoGV336O2P
B9g28CshRxMHfjDPl6HK2PZfFZV6XYtuRrPTlWBy36/L2fRm47ccIa4vRWmMVZZmJ4B8eUNX7V29
jFQ6+NfFbJ/gbzGCLTopRrfstRyW5H3sga/3k6vU94ONwvD0l2Uv4XVxMq0EeyxKi8egmMP4Sjm/
uVidmpJu3zuyAqlMjGCKaduZrbpATJc9OiBS0ZPjklDJRbVt77+Pbv0RZ/E21Xos9taobefmLVAi
Jg3IDVjYdpSH1gwn59hPo6TOt/2iPTOK1TjPRKpNkhIGWvsTaDF1JBOFR3gcZGXrGwD4AxOyT0r7
QXFGgKTJuFxkZ7pa0pnsJeuGelHj9DQa8yE1i1vT5EcjbSQ1QJlBCsF+SRnlTYFOr1k6vpIdm9x3
im8Lcifzz7aV/y5qnp2mEPGLLAMqtokPqEz3vRsy857RRyPf94YkeZLoJKIEDnaSN8bE0GGtOfXT
FAuQc/oEdH0vVfKDnc+76162GaMIALbAV7T28oTYkdZGvmQ5mse1mu9G3JRN179mfe+VhQxfdVO1
M1FC/BibAs+BAZlAkh6xYooJu3usEnus/aTLiL43c6kzUULscF3qGFnXFCeH8MfROaa03+mZHtBh
/DEVabg4khAsO0YhirAVQ6vuoZteF35LHpIKIE/Tiz1IzGPTs8DbjYVf3CpAlrr0LF7H2YICPsyD
8NsY4JicGztFBhIkkyI41pRSPo8UF8rUdseUgXamxa706z+wvDNVRJea4jlzZ3SmnPp2mgC0pB8M
xTNkW7ibX+a3GBEbqFdih1QqgoSGrXjdr+Oveu9P2f5fKSPOWpYdbwFLhO/SNP1N1Yf5EPalcyNj
v5ApI7iQqU0us7BId+rSI7f2ZXqrxofOeLquzPbnByIq0ILBrPOrTXEWvmnSVcDwmNOTM6S3VDPu
C1P1yzaWpEcbHVjUcVbk1b/lCE5DO5LCylBhAYRIH9Ibtk8C1+9mbw64n+5kuCkytdb/f6ZWyoCx
mrAyxZaWiyuYmH6u9J+0fP52/fg249yZWutHPJMTYxcCGPEoC7paihXcDMW/ITBg3t2c+V0uw+OW
iRNCQtGavTlqNEUE31e6X7ifWHo702+ubNVNdn5CVCizUasKbP4iqJpjqDnVrjXxMugwrSbJNLcr
q7iM0N8AMxEQSS6PsAXWQOdU6DHoe2dvBPRQ3dQR+vFBGshgV9Y/9eEp8luUOOybA1erntNVFHaZ
le9GszeToO+frXzwNCX1elnCuVr1NYHCjQtiZU7jHu2Mfk5bD3S9DHN9kmtiO/uzVZC6EADmmOJY
n1WkXE8mdNhcsCH4DY+/cHP42qJRZI6oXTzryM/8gTIg/TcP181/NYMP+p2JFsx/yAAqtrQoxA/O
lHlVnt8ydXwpVra7qXhIVL6PbSO8LnPTNIFcgxwG8J3499JeZjCvK0vTYXVEzSPnW1yMEfsjrpy/
M8AzEUL0SLiDAl2eAJPCYPeTkTh7u2+CjgyqRJftLvCZJOEA3W6IedFhGwV9KP2hiYwg29l39eix
N2VfHdyAPF4/vc1b5UygEEGmdqi1JcbijdHj/ROXu3GIn5spzLPRuy5JXy+oD8ZxJkqIIVyxSzud
8+pUW6UyhmYNbqqG9MttXxvczxQ9DhpG3vM0t5/1oqaeBWKFW4rrm6YqMN6Ttr0belP/HGPOOHCJ
DeYDdwHaiUYJi7reKEpfVed3NITjhy6und11BbbvrDMFhMg05eqAl1UBEJRPLPGbqNnVexKQNhjC
OkjCWGIMkk9DhE3cDohBDopnK1TN6E2Jp2WtF9NwLp6v6yVxIPEZQBg3OFlX2/UlStALtF9aSxIX
NgPt75MTS1loHlXGXLLq5KYD9cg83DpKdWC5EqraS1ba7y55qk0nuK6YzJuI8BRo0evNWwbjZuEU
IJ7n2C827qwn/orVsn32c5Y402Z4P1NTCEW5oYGKZgIMR6ZWjl9UVvZpcJmMemrrMEHEDKSuXwCs
quCymd43Sqmr9o+lAsXIe9wB51y1AVYK9MTYq4DARxpZXX/LRs5lCr7r8NxIZwWkcl5jLjeM2n5l
j0EmwxPcymfOxQgeplK9JO6EWM6qO5VOXkKOOYjQHGVXS0L61k11Jkmszw2ammNjoAGMCWjd5uJz
CRQ7VnijUuCx7UsHiSTf7FfSc54XTqpSAuoaE7oL8WbtIXub+E8TENMctFOJb8iCreQgf4WyM3kF
VarewO4ASCNuDPt7NvzAZIFD91yWGG4FqfNzFFxMdQEM3k0IHq4d5e6rFX8GTVHmWakhw+7Zcq5z
SYJzUdUtSO3gEl7AkOXX07QC5UkqZ5dWAcwpAlIIC5g9KwOaDdzby1wCJMTF7NCijlprAhlERb4a
rdXv1bEz0dOkTshVZW+2mnQG5VK5j4LXYz77Xt1SxgSzIG00ObNHx96LLXNn9ady/Gwp3Kv6EnjO
p4FQL83rg2u4qKCMXiyjndLXz/X7jv7P7yCqjRU7rI+udaHL32HGagbbWYzIShffVpdgUnxdv4tJ
qM+Dbzh3GiYdmNvv0Dpi1f0yePV4M5RRuexJ8djTe440M0kOPWAKE9f1AdYZXA/qlwb38ReKkQiw
8A4rzDYCiQV9UPkCIFfa8u8gHvs6cwCB/gNxmoElSrLiebvCgQzzWBqxCovAFmqm7I1q9notrIbn
62Iu48N/tAKgKQYoV5qOD2ixVl1ONOaLCeDUnvm2QsNRp7W3YMqLYAiZtuhx9n0YJ40kybgM7B8F
C4aHtREXpJrEjKwlfbLazjiOWjweCuANv19XcevDnasonGTf62Rw07yJ5uKpd1+b7LOV7FVLcpCX
ge+/+oDpCAShwLMUkR5VbdQxnOmYUd7Yz4udgNYyo34yzoAxcY+qYUgmXrcihoMJ0f/KE8wRdBUL
y9zRjGILRdOmU468o1VocWAYx1WlPJQJYKljQ5f1Vjc/HEbxgH0N9gowtV96KrcVYGEwHCeCwu1E
QEvM59vcksEYb361MzFrUn8WmIrazpS5qFnkNgc+P9kusgtwBRQSr978bASTPURzgEAqov6VlIE1
XE2saF442XWpAoJyDVzzQwF4iopWFhDENRkUzOa3Q6XYVMHPCKJtIcFOZ70pqsYyIwb8CF5luy4G
LYA1HEvtFQ/1B1eRLXsKxY2/zfNMpPDVQI1YTwozzShrGk+pWt+dV8xTJVgsjM1UCs3BMrEwL9Hf
u5J/UlwZWd3m9zz7AcL3bIupj4ead1HGnIl5ZkxAtplxO0v2ixXnXs8U9meoT7+UBmk2eLRAsrFS
/Am3ajLaFdV53UQJeht5bAcFblGec0mo3vCICzGr6memWoKBrLJAshzVCv1q47vuYn35gsetrIMt
EyREMlC6AER0aZuIsCZQ4sA0e+zc/fjjcHmhjRBYdL3BHowFj8it6dGoyy/uMmOTH4DvpcaYpOhG
cDTCte8APBAkxwgm4FkQsrim73GZYoYyKn6x7xj3li3jTdoyfcgwQBwBWFKQeQneVsXzjHwDCulT
/pIMxLxZKrN46TMkEYtjP5tc+ZIa9sHIVOwAGUa6M7U22V8/1U1FMTyNOGO79ofrfBwz3rRFOkQu
dnnxfh/dhB5qoLHLeE42bWTFf8epQoxIkpExVbM7kudRD8zCig9v6lTtFENGr7zhzqBKw/QnRikx
ECeOqWV0dEhB6y5KsiUC86qHvfW7ygByVS8b/t7QyF0z4xVzHZnhr4WyM/eaejfV08G0H212Q/S7
NA168seXqQ5QaNcAUZkFukKR96eNdZI5+mBFbpV9pTYg5JXcH62xgmp6cm91TRW4Q0Elb8GPml2K
Fay/nBag6YwQ2wxNaCv2i1v+1VlFeN30tqQQOBnaHg7YjVQhPNWF2wDIp82jpHfxTE8B8l0ULGpd
VTLM89EmQO4B4iSsq6D8+wHM20mBAF8mSodDG3Q/7upwqWPdU5r6TilMSWVnSyvEKdNGI4fo2CS/
DLq2bdT5nFDcJ8QNjNYJnJH7pRS3akMMpqAQOlDmXYkzhZA7mI4FOKfJjszUvlU1gx+TSdO9whw7
iTFsnB4kgUoHDXEbS65C3O3jlKPSONhRV41RVvUP3diNganns9fZjiWJRzJpQsEDg8UVicnII1ML
sv6z1YeMnQr6dN30JFJE+G7TGQuNAVAyGoqXQQ/r+S6lXzXZXvDmN4LfgkbLJQ52pi5NASg0bmKO
bhuNBrhnSQBm67Cbm5vrusikrLqehaG4YPUAZbqoqBvqaYlyzJ35XvlDHIY1adGNNQr9VxvB4gqd
FINOVVQ1lNZrzcFPje7G1KQbPeu1d3n1Qs7KZQFAG1VHXL3Ux6BtXFG76CK0Ex4TrQHcbfytT4pb
RhKwbr5VvAzULM68GG/sf3CUZ6KFXFDVlsFsCseOGtucvKpVmh2Q745jklJJarYe1kclQWaKHBAY
xUT4aMagzjX4eezIHds7os4h1wdvao/21Bz6VkaJ9zGvX4/0tzTh0zn6nOdjnfAIDEvpjZWB4hLv
NH4HVKT2Nubt2o0dwdtKyPfrB7rpZ2eChdgxdblmdgZss8PawFx0fqbxwBiN0Cms8LqojwWDSx2F
wOH2vFHBcGlHZJ53jDw5BRaIyHfdWh47NoZ11gesl81cCwX1v50CbOSY6ccJO44gFQy/9RxTSNW4
+dzXddSgv+07RtKGWVwdnVIzwSI6kD1YWuwoBUNAzfoXu65v5rajkqR1MxKAewYJkAY+H0e4tnXs
hWkFq7pI74rHdOpvFaRaOfab/8FJn4lZU8qzgJM1ej7myFzhoEkE/lwvT0Dk02h+R4Afv05iABxq
JDy4LnbTZc7ECtG0YXyaxwFVVZd3x9amrldZC8ANG+BDtum7DepjSTj4mBvDpM4kCk5aKYPdAoKv
i9ykPrRu53Wu9U+C95kIwTPTXp9n3ey6KFUfmm7BlLuGF+coMYztowPtEjb6MF6iC19MMflC9K6B
YShzmJP+tqrdTwpWlpzuAduaEk/cMkM8amyCBWFkryJ3yuyM6ZgCqyHSeuspddnewkIU1XOJPWw4
PKCgkBVDkAFUKCG2KPmUzA0KL1Flf0+rJtCr3DMUPWhJv8c0dTAS7W2xX68b4YZuBP4FGgZc3uaH
54WRsSVLFwi12uLZTNTPRWrhWSbrVvxinhPuB2KpxAUfHph+iC3EFeCJWKWpqCMqBDl1vmZLOa+A
71pW71AQrene0F3sDgZqUjbmZyC0KQCqaMcScFYzi83Oc+thprvcVJf+jWlWnz6SOiVkCgCKn/FA
a9s234/ORHXijdRBQNKNhXdBbZIK9+s0ZeM9+FuW+rabms4NFasi9aGkI/72rE0k30392CVHEHLb
PQgddMreqZnE1B/BMVx9SUyzTvzcQhVJ9SjpFfORlJbeRQ5cyvFzx3Wbl8QknQXSDM0ZfRSBprIK
uzblE7RY5nLcL0Xf572XxcnCTzNSp+FdJ7VhBQsbtD9D01tDOa5iZO7r5itiuStETw5ACH1M4+TA
ebJbSiwy2OaOSXkdNnzx/MuKI3jOksZNqjRFVDhYbCFWQ790S9F9cl2SAlTErYJSHWUPuo172MRU
K5BNIBusXUIAWEhmqu0ydlEzkhPVQHpPH9WpCK1ctrgjwKj8uhEvRAlhugIRn1YDrjIqLYpN01IF
U7t1apBPLdMQzOu8IZvBLK4WDKAmc8ji8juqfIfRnL8udfUX4SrW+ofn1gHe5HXnFeYV/vPb8DBD
ZukY4L0TQ4aRY7esLZBa2sbwaVxUEN4Adf01RofYAnZijfG0HE9Rlbw2wJugpiR4bEQsULg4gJ+E
YyPoC1+BA1uFJ6rbRw0N1Z4Dw5V76eJhkr8EyljW1f6USu6XNQgKceRCpPA1tHgyB2WmPEqwuBlm
KGhNk/plxq4Yhku1m2oA3YtbtYXkpFdNrokVbk43Bt42XvU9MCKyUYniOlP5oQSqz7+UI1yfaj7N
bpykSGyNBPv+JLHvrJl2ktH6jUO0LEMH8DAIEm2sOF8mPLQAjbxiujxireEV2r1uPtXtGNjmmwY8
9qT4ft1MN+4Y1McIVjrR90L5UbjYSrVGpkO5EhU0NJ2bprvN7f2fivhF+4is1YVimEG71KjsM8IQ
enjU1+XRnfvd3E0HZkoqBx9D3bkUZIKXUgZwmrWuVvJomZNvRpxEhs0PKmu435rg6qtk8+DCoN/q
35cChadjEjfTPLc1zIGnHjeKHdUn31jao+paIVA+Q8U29u740E6y7YuPAfZSsn6paj61bdxnFV/z
/6BVksDubA841Z6tmhKb34iwyONABo7noWlgT1bQsgO+Hk0xQBTFmDWdptfZbh55WoVj+a0BFarq
ZCGwe3duM1XeNLgoLytB3HYhiq3cs+vew3bj42Tq4XWb2jqC858lHIGTO8QB+3kcuU7ybur3eWnd
xJT+pXT5/XVJW3Z1Lkm4qSc0T7KYjXHUZ8UpByOx7bY3ZKhCIzZ9g8yS7FnY+/+PWZ3LE+J2k2sF
H/Wuioy68QAMc1wbm+scQtjETeDmxrFpJ6/Tu4BmjT/X2JCf3tWsvMszLbiu+scrBN8e6w5ovWMm
AQuKl3aWZjkthtnmkZO/AxltoscKMiqj9NvyK3MeCikn+qZTnYsUvutMqVuNbd5HaWPs0vqnnRwN
90vbjiHobcJKedLG0k+X79cV3fzGZ4oK39hQNDoouRFHSa0A1OplmcabudM8l83eCHLt69I2bfdM
mvCFVaooeu0scWRhqcibGgxWtnGJdeNxQucTe8EyH14P7fKCvPyOwr2scJbb3BimCLy0y12DCk1k
FvF9nikkMDswDS+MP8y5GntMab+MpvF1GHTd01rZesPHm/ryh4g3dZsPcWnZdQSaY6/qCm94uX60
WwLWcoQGkC30PMW0uipbZRyJU0c58Cn6V0fWv/14WwJmFksEgBvFWxCUVZce0aTFwlQ1w22ZqbDI
v5i5FgZkm2EyKcKdHHMTuGQMUnhPdob5quBxo2hmeP2strwbi2frwxJFQVNM0zsKmGC1n/uoXU4k
AU8e+ImX9nveh0qceLXTYx/k7brIzeB2LlNIBWIzmwcbr8uomrU7MEVR/RaA0r6BdUhYQwzcd+Oz
hWEbq/JYfmerB0s5KH0pccCt8z37FSLI72RWA5/5okQLDwGd4TF3vUYkXveLQFv0OkyJqsB6w82J
huOlraAPVGRdbjaRymg5p95sl1UcthS8Hc8Ddg/qyuN5XQK6hpm5mXh52tH2ARmF0r1h1NNuvxhc
H52wKWPN9LXZtPF8TQoz+6EUIwVcBXi/ALhQ9ZMOSnKK1DuciiUrgrxyxwXbfYxRFs12EYM3Ik2c
FLPaeWGClm5onLn5PFA+Dk9Orw86ZLOpc4KyKoBCwEZnacKcjg154aqjfMvsIT12qp3aAZ8d7F4u
LsE9SwGgVPq4IHDlX7eTjzkw3sYoc1pIgzESKPab3FylpQ1GvWeQfLD0QIwWjCwYlEj9wtjxRIZq
IxMn+Bv8Hd3oflSebfXdXHY80zy16IE55Q1php7ul+vabd02aPOjCY/nv4lu16VhOIS67VANSpTW
rzY9cs0G6FVIm5tYJmnL0M8kiZ2nHPwsGBbW8CYqa38k9o7ZeBkzc3ddoa0LDYMlBmbnbIzyiLMF
OtiTswRWEFnO4JvzLaHcs8BwM2vf/oEgsFCv+SgWlMTHSqWA19UdTCWiqm8Xb5y8zcNdPMqQuTeP
zQC0E0oYyPLFiRnFnmNsgc5KlCVKWLtHq0mZN6q5bIhs89zO5AjXIVZiK6srIcfRHpb+1a7uUnNv
6dH1Q9vQRkOFCR8Gu5i2K3LuLjalZG5AzRdneVBR67Y1FB8DBn/c9wZWBiaEcT2uQ5Ti7CpAjsy2
HFhywDZJq+91/bPOQjV7vq7MxgWvYeAOI3+YE0ZxRUhJHU23O8BiKXhLWo+17QZOKcOO2BiVgSZn
MtZ06qzloFOu6pgX76OuTofR15zU+aSWCbtBhHYwqt51Ido+jYsXQK35jmO1sV+0VXFbglZyf13f
rY93/luEzDTVaNuhpz9ERXfCQKNH05Cw9+syts4U5DuYDMOiAmxeCH9Noi86CMToYWGaNzP9Myq1
kkfUhhqIdS52CgGmsob1yyNdLOSbccPpQQFHANU/uWnxPKnDn5vghZRV0bMP58Q2cFo6Rg+qew/Q
WDj4wVXugWwskbMRwFEqh5GA4IVYH3oOU8eROZk9Pcz5e64/TyxIzMUr6p+9rN3+8WZCJQgAmsAE
xtCKLlK1O4trY211GiKnBDPA0Ho085fmiQ6uZxdRKaP/3lIMdVuQMzsG5lfF9DbXW2widRk99AQL
kt3AULoHyJdW7+1ivAMQgyRH2pKHboqLkQ/bNVAKv/xg6ClYDP2CMXL1o2V+ttm7YuJN299lUpaK
jXIs0Ew1pLmmqaoOWOgvZZWqkg3akqIncFJ94ms3+c9WQT7lqbt2p0S4HK971XqLC+nfaiIIhcQG
770hRJFiKvLMbPI2AiKCZ/XInx4nI5zA4FxOla+xXUx7iV1ueRkows11Wh6zOuJqEtUT7AxwDOfz
OlLnewssjv3Dda02riyMkv5PhHjVpzhaZsd5cnDYN70/2lTz6mqnyyioJJqI8aJsCPpG8ThGi4X+
0Lzc9+S1xjrSdWW2beJMG+EbOcvQ0Azg8hELzbd12Tn1Qet25D7WCX0zuC5t09jPhAmhnNRTXibo
+mBYECPp9X6mvZ/a3x0etdNf10Vpm8Z3JkuIhIY2cIZZiFWx5H4J8vCXyXtZYD7Cp300l311R/08
aE4yPAaZmoKfsYaNS+xCTUMf/b6+VVMDZDRvo/Uj/rdWIuRPrWNhZDyGvefZK6gHi9q3SgkK2KY2
6MAi27DwUNaEu9FMG+YAwHGMVjZNF8/F+EuTveXktfvzQjzi05kk4VVgdvoCkBbMb9nD02KgNfrd
1iWthU2v+i1CdF6lQL+uUYwxsnozNOm9rpB9Or9et73NCHEmRLjqJ7tX28EgYzTje9ezEmo8D9Pp
XaMs/HeSBO+l5qTW4AzA7WGDq6B/H9PGTwH93MrqBRIj+LW2dZZXTCMWc9IBKk29EhDM96AUjMWg
eqe5RWAoiexdsNGQv7AFsTTDlSbXGxW20KBVNxoHVix+oj4BK2guwkV/r7THvMO4WHabmY8lTVA2
CUds2AL1FXDlwJnic7RMKDbUyRFzZSHsylewgqjjMTMvOdYf3mdWfMH4o99gqqZ/s3MAL8/EH535
kaM21wK6oFW/241xY7PKK82TkpNbzFJ9mjWg7KgsnPkQaIOKlehjzGQVy49pzzr6p4IPEkNOGHcW
vE7DiptBsrQ4FLT0EzRwaU+Phq2FFiWPbjwH1ig784++gZKeBtos8GNjnERcgZmBZoqddlYcygS7
GPa4Q88MkH+xZMVx0ztM5Dxg/fhVC73MQiads3pMEJgn0wkd/skqvpAe1Y1/UKgEuMtvOatJn5ms
3YHyqTbw6NNI4Ttj41XY2iRMNln48dRgqGdihA/FdbuvC93FnTbZe6qp+wZle9uWNUU2HfBMjBAb
Nad0SU8y5G51ejPW+R0BolTjOPtRfZqpFCR/6yNhmho5m2XYmO8XDm9q5gF1vXiMyly7Gcwjz8fb
JbO8XpUNCWxIAmaGg4LyWlXGzPjlZzLKZIgzPPGiirsegPgDbK37StzujXnYX4+WG688e8UG0Qkm
MlCTFFIClPZ6kL9jvozlZZSjeWjSn9clbCQdyOIxSIvpYwyA/sq2zmzOHEddT0sosxjajwqNqboi
bxmhx3ogL/Bi8PdpX+2il1wDG+91YgBnBeV+CwNnMMfLQ+RNxzE069bRfNB2WtDuExQ6j2OghckB
2A3XldzIGS+lCeeYA25xVtu5jkagqR5WhBByb5zcr+rO9Ju9DIXio+VfSlsd8OxMx7ofbUXDNADt
0h1n+6wpAx1EMqZzL+XlkclajfVM1pS6SV8CYTJiaectSxxOxuARA0uc1AoKav/bkxTczATr+4SX
YR31ptdE/b72S195JR4eL4F6IzvJj9Z5eZJCqGrrEkxSFpqZQ/KSktpr1MDM6oADXFyFjkP70jDZ
QvfHe+xSphC3sFNu5xWolSN34n4BbPoMk1cTaOrukEhoyh/734U0MZg4bmyAVQrSaEk9u781yreq
mTwFDANxeyiXx36qAok3fAxgmIq0UC7A4CCGxnTxVFstSdioru9Nf9mBkYw+gqzBjyN+0J9qYPSC
bnDP9wqWiXyJ6DW9u3xgX4oWDldv6jafFTQT2RzG+2pHQ+51iZ+9tlG5oztX8ljcsp8zTcWmUVc4
mjJPaC2S/YqXlu+NvRZ2e9nzaTOancsR8mfSxqCLGCEnibrIOGZBHMQ37n58UqQAXGvwuHKCYonC
LDK8BjqIqssfrv6zM8eAv1z/Shv2Qda9CliIhf0kcXyEzkVhtEahRK72czKCKn0e00faSe62jW+D
sqWFXNGxMKqgC5Ero5OZ8R59jjR/SpOHuTk641sxvhhOYNU3aiIZNfp4lf4faV/W5CgObP2LiEAs
Al4Bu2xce1VXLy9ELzOsYgcJfv136LjfbVsmrOi5M/M2M52WSKVSmSfPAeYdtSTIEuGNjaL3ZaD0
4jJbGqJjUXMbzEYdxTZRrGgDCAEbAN14SBQJJq+kS01LhB43cz4eyx5CgvojFe+W0/kJSf3U7QOd
HpfMCZxBMQO45X4YAsdbFwPduMZ///uzS2A2W1tvYlwCPCtCuw9jvC56y8VLrvuakc6v872bfLUo
5qSWeXfbWZTGpRddRRkO2YAjnd5PIeoid/YrSu9hF2ShqwgfG5cd5m1XfDrYveGgUuAqU82gJei+
juWSBgmL0k6EVv5NkAN1FDWzLe/EOBNaKia6wABYX7qL7iaoyQGydew5mtxsaXW/A9mmlULGyuk8
MEpS9Nt59dCZvSpz3pgZARXDmfE1Bpx9z6KNc+bxJj46zqHq890sfJR5fU59Xi2Il09Jctc2te9p
H9Q8miq6+621o0+Hbi5m+oCFlU4mJSk0sBv0OscGwmqcJkezct/HQS+COe2/luAzwpw4BdeQyRZF
grFxTG3gDQ30NNAvhG7F5dI1PLRAPzVPR0jjvdLa21WGSp9gI7xhGtJBex/tXDxYpVOa8sp0MafB
jyNUiccUIw+m3zXPPVGcjI1E4sKO5EJdAs6pgjn8WLZzMLO32X6uMMMFInwf0lPoD9w+iOvOSBfD
hTlp5yaj7kY22fw4YejFKZo7LV1Fy1l428xWLm2j04AhOBsji+ZvCMWZc+JZl9OyxkDK8jQHeATt
05Ae84//QkK6AuvAIEPBU0hNBG/cE5fuYAk0umyG0YUy/WTxrwRIB5L/VKxo/eDyzp0ZkXOwUU9I
VVmYQYs/6f+ivRDkb1oAGcYysANkJdDoUhhc75org0i8AJTAvA2mOC5XpZWF6xggKQDKHOo1rJpn
vyy0n+4IVvjWaemT1rv6e5xMeQAR6FcRa59v/4KrI2Cjo4IyDVpUGMDFz7j8ARNvWNljx9GNQnm5
MdGjLFgAssGd3iqrNNceI1mTbgg22nFeGdV8bOJvuXO31OyxmYewr9oHLy3Cbmnuebx3MI+aGHZE
uKUrgopqudKJR17gsQnzHEeLgaq7A7GM1xY/7N68N6pRkQSobEnf1pgxa+s6unnsGj0a3GE3gYUq
TvTXmKkYwq/iNPZ1hYGBjgUf8YqMvOHaNIPQZj62KQQMmn8GTvcEo2G1lb2QbPYz/QdnqpHlrfXh
XOpoVjl4usvzjNwYxthqG3IcFhIg/HcDxkLpl9pRFN2uL8F1dShJADbtIRGV26haTCmo1lEUdZnz
yCEQ7rIipN0IDhgSGigXJLUbQMXovYfa7sL9nOtBaahSjqsgjslbAowEKN/xt+NJvkvaZrHbeIHU
qP7VKp8N90N0rxmQX4KcWq6IRFchfDVmAI2he0ger1qrgtWVMeAUAgmZhKQRIXhggLNTIbU2/AZV
U3ihi/DqAppzefpNr+wdMAXR4zTlX2r73Ryyx9rog1JvPmbd2k0oFZfl8NeN43V1Z2alrcwYOAic
XtOPVWZAN3h81hhDE76PRP4LoEZFUnyVK/62ZpvEcpEaX7Vyq2UZlrnEIl0Bl3Hfhzz2MWI0JYem
Urwyt3wE7BTQs4duCUD3clpqNwad6gbxLdV3rfHNsbNgiG1MCRX3InMAg7MUl/Dvx9HFDYLV/Z5/
x7w9VJrkwqBb0DIdRTsfTZq8LUVv+SZD6y4fq/XVxr/rdpuHS2X9I/KYgecSH5OacXOws+xXnq2/
zbW0BzI1ub/YmRbSmT1boBDxrbIETVxrHiyrfQaYeLg3TOhre5qNgcH5ODjl2+2r6Pr9gKWAN2Kd
BjXAYyU/XkwyLm0P5p5jmmh6HYp8GrM3150nso8FBhY/mkFjJJwmFPv3U1J0/H4BYpI/UFcjVVh6
7uQpfGfrxrr4TZKr9vFAXOHNZH3T7NccB9I7Ed+vOU66cxV5onIHpOspy8amXhaNHCGdvUMX8Q4x
HCIgd9WuuUtVk/5bh/98u6X7aeBVF5eDBgYvl5yM2c4DXloHMudJKJzB2rWLV/ulWz9ACUDFFbl1
JkFosB5HTEqBMPIy8GREmzo871DXgt/1Y9iRLDS0aIAMKthYFX61FUzPja0/5ixPXV8XycRy42g/
OQB8v4Po/TvwtzstICs5I4v92DcOrqL3rLIqxQLugIuiWxB2PJaGumaGZO1w2yoG763bcZVYBmsI
cMogP5Q8lBmOhsY3To3tT+ES9kEessDbWb53V4fVXavoQq9eIcUbUBih1Y14SoE4k64Mu4DWfFau
ZDLtyENQ9eo7SsW3259sI7W4MLLu7dkX04VWYvoRlBco19/PxdFBB2JqXrXCCG4b2gjYLjDe4JoC
BYINCslLQ7yuoANa2V1EyRy2cRP0ORSIHTAilPemcP1lKBVXxNbSzi1Knm8bZZ+0xOgi4flWi94s
yPP/9ZC13F7YhvddLEzyeYgI0WzKS/eIVhSkXHnrj1NmIOP98rd2UIABXxLG2wkB9l0qppkZpDgX
mnZRN72l4gROLd9VTYv9bhhf+hyMeAR4PVyQgNKtkezMHWqmeWUKXZqohLZA7caBpUOmiwfUDZ38
CwPJrBa/E9HdFXr1wFERWX72Ezi/td5n3VPRRC6Gvm6v+9pxbFzyyGLQbsbiZdTl4vQ1JO4pXQt8
oUNAOG9Wh4Foj5iVjIRVPXrD622L1yETN6LhoByykjyiXHG5CXbcQ29BLH1UTV8qB9MF95Wz71YI
wPNtQ9cnHH+6BQonhwA9fcW+BtmprsOUPbIxtwjTuD9BJ0Nx7K69c32q6EA0r+QjVzW1JuVJxSEU
e3RLcpg91A36ckd6RRTZsmK7UHJY8eb0KjUSrMhGRBITSP3O9KldfNFH9MFSh329vWPX5V40LoFq
RsYOsCcuNelQ89YmBXcwZdiBBG1uTq2x5z0Dz3KHIcpfI3C5/MP5azAfjDqg6zKQLQHxIEtVMEsz
CqN38b60qU+ZETgzvzMMfiisTPG9Ni6ZS1vSAjOkAGlXLN6RQH4y6NiS7PqUHvIOVWxGF++pWYBX
BD/921hlz50OIbjMbI419fbDNL7d3u6t73q+cCm2mUVMsrgXHhr85aNROJixSfZc/Lpt5TpQY8kQ
H8QAPpjMUOO6PG9JOoNOr7O048qBIXIv+8jGDnKEohL/Vrl5d9vaxpoQUIDyB7gV50KemekMPbaY
l05R5Y3Ps9b5vKVvjFT722aucz7gZ8/MSJEUM0M2RDGzKZqcTyLdCWOnTy8lRdKQ7O38rohVxOOK
dck8Q3WGeUWrqpJIGOmHnWESakHnTasVydZG5uy6QBytqA+Uiq/GtTqqmcY4ohYJEnIMZb4Yxpso
Py3js14/VMvOAx1u3HA/qRQn4zpYgo8QFWoH7QhAveVElvRGXSerXWcAhd9YfE7HTrG2q6sGZOLA
9oM0akWTAwN96Yh5C/Zn0ljWq9k4wJFPfWGHfT81e87y5V4z6ePUNkbiG8zs/zbZAzsz3n9AVa0j
hij2XpqGxE83a0NTRCl0GTxO9gzD8bc98spBfhNA49Ot8yAo8awbfHa3JyyOFz5kekRK92C45OtS
/2qESqP16jCjzWcCV40hGtygrivvYdL0bOlcLGRywrHR9wZ6NSlDlGoUwWnTko064lokgmKVdE17
FrRES6LnUYdAqXl3ab5feAlKg05x6Vy5xbokdKVW9jtU3+T271xzxpbZKyLW0tAZ76BLXfHZt1CM
I2lEdIUrXH8nmMN8GDgkKSZzfz+Uz76Tl7aiaga7jEbu4TsJlAW0oCr/1texKHSc8b4AIyaae5I3
YGxDS6CVwSIo2rzkHi62oePFrimWBtOtnPm4gbPjXLifbnvh1maupOcUhRsd9/e6+rPVlQJMgaNG
WVRjSiis0nkOUJiPj6bZfKuH+LCQYo+cScXrexU91uWuNCF4eSAfkr8hPmHZiLjTkT3nh4mAxRrJ
l6KEsfXhLLSDMW2FPB0zcdLSOu71+tJVUc7rsG3svdvjMWCqKLau0tN1KdB6B/AT7QJQIV+aceO+
rCooq0R5+xJXr035Tzv6Zf44WoqbcvNTnRmSrjAM1bIGQrMk4p79DcNkr1VfRRD4e0pTtO5cpPwz
Udyam1v4x6ScevO6K2bWYm16HD9WVX6q+SppofDB61oTthBMDci4DVwmmOO53EIdMxMNtQSJgCak
Edpp++SOvonA2GPEV6nqt+V7aKviNK/FStCLX1qrm3ayAQvTI9PkQd8UD0nMFfu25RMuLiwMIyHw
osF6aYJ4ooF46KRHIgPUGMiOYvFnK/VnAALY8fYJvs7BsXsuuiAAM/2egJJCx2AiPJgZIVGZ32ME
eKEPxH3v8jd72SUtvly4aD9vm9xaHibD1zsFTFl4C14uz8h1nTZuSqKifjTiHQNqWw+KRfi6yP72
Oe9CTRIUdhjzc5ELyBdxyqrBKXhMImM+gI9pbg/QUPvr1cCEs97DkKNG/L1cjTdmGK9aTXS132aH
Ztpj0t3jX3WVnhXZ8LwLS5Jb6Fo2ZTFJjYgHfAfhxRCdRwcQCh/0cuE63FI9aKrEd+NbITat5Okr
Hw7m/y5XB5ovZ7ZEUkdNUftMS3eZx4IBeiwgNThMc6bwxo0sAHcJkidAdtFdNaUl8klPmtaqjGiY
Ts2vFL3dovF1pc+vHnZRGIFbADUFYQAw0SH0Sh5IGmr2rHMJeGABv6xzP6W7pP7HbfbzqPtkRFs3
3aVZEZjGaSo1P7YUvbmNdaJUD91KHD6QxcksCbTipLAzXC6xp79gI3yTlN+S1NrlqapUtxGEMbsG
gLKJAhDAwusXPruil9KYDK3J6sha5r2Y+AH6nWBIrRQr2jKDXN7B9B8QB1jUpRnL5NmYLG0dpfVX
F5QFWS3uir5VWFn/FOnDGWdWZAxaNriOFVe2EcXsV4+AYZAVZDCmv7r8M+Srx0xFBrS5LAv03+AI
c1bE1OWyEDRTxyGigqcAWF0MUGMcgj7RFMnGlj8goflfM9LuDd6Q9qLVq6g0gI7qP1tgLBjNe09X
8ddeP/gwLL5Gq1WlEy9m+Xmep0O5FEVtRMxNgkr/icQxzNID5r41wDaaT33yfcp/MhXX0NY+ou7i
4qUOlSsqp/fc07zEMmEWMV+HMme968jxdiC+TnBQH0bbF+RxuFYAOrv8VJz1lj5plrE+mdHL9sfk
gGvNX4o3I9trnau4Wq4j46U5KTL2ad8XXgPW2s59Sp2fgB27OqQQ2Ldk+vf2wq73brWEWWGQZiLp
lakMemsGj10Pp6+tCMyoB6FBni5RefrGeohBVxuIiCiZSi44meXQeCjqRxyszmMVJkhGIU5nVFDf
U1RKr70dqS4cAbXpFSNrrQs+C0mDq5UlGqdmlDP3n5Td68LZ125yYF6/v711m5YAsViPL1SL3PXf
n1mymAOqVqgRRFMPZroimIoC4gTc1/nHbUMb3wjZOxAd6CRB1EcuNqSkqIRZZ2YUEz2svOGZCuMA
8Nq/t81cj7gi4qBnsA7go9DsyMXLpSTD0sVFH2HYhIFA0+TPbSrwvPuSL2XQxw+eCAd+wLxEAjqj
RTtZvNsl4iQoKn1WYJoG5Fy+3P5RGwcP3xIsB2u9b+1oXG7yUFkcJdXCihL2SydGmOb12zQaH+XQ
Bc3YPLVd8+u2xa3dRhhB4QPfFZmkVCyoU2rkRZk2UW4te3TdA+Zo+1FTFeG2vAd5OGIKau7AzEoL
80on9gYns6LSQq9zwPSh6/fNe6ZCBF0ndgB1gGYZ9QF0I8G9crmBPJ6SaqkJuH/7H3UffyKt/Xp7
w7YO97mF9RecnQMMJ4usButllHU/UuPZSn4RnHJSHl1VoN9yhnNLUroBcs+xLgBDiEim78AhuF9E
XfiTaQf5xHdTBaf0IDJ3e3lb/gDZNWDTkdatUfJyeRNbMtNdbDOivMZMS/EDbDlviVLbdf3el9kH
mgaQ7QLGwsRf8uEreT1zp0EPUte/jgSNg25AIxxwsdjcG94ScIf5tFfJoG54B3gzKQCj0PQBD77k
hXFvVKizmFY0T0Y4W9MzuKf2t/dv46Odm5AnCYy8N40EXDqRN51aZx+PJYQ0RFB5Qbk4+6n+9H8z
J/lI7qEmUFR2E3nsCUzWvd967JAm+f2kJUEzO77+1xRKqPOd7aEMMKqhGY+SB23Qm1sOZvUCMrZT
2Zq7uGz//m67sCR9rbHFpOBSY21xmwVVPvp67ew6lh2qbFEU/Ta83gCPnWGuVyi8UspAMmPKlzlh
bSTM3q/ge6B3O1gzV+Tcm2YoagMYy0AlXZ4Z8EZP73uzaqOm+tpolV8yuqdkUVi5bpWtnwhebroO
dHBQML08w7RiWd6DzRaHq4MqXdMC0WuawQRZ3MlrnvHDAp2PHwzyhsIiIIIxZuytdjSM77e9cyPq
X/yQdT/OYqWttSwjJp58Br5gOnweXeQM/HML+e3bhjbCCRI7hH4D/CHYWcmQSONqoXXXRtoMZdHa
8AeQMPkYsgydOQ/0fDk0tngVmpIac9MwuuHAtzho+sjV4q4oYxHjMQOeQcMCmX/S+mlmd/fespC7
wo2zMJvZXdOlxlFkVq/40ht3ETwWD0XTRYXrKoXR+QBclFu0mO9PfDvxQjJ7le+gqaBx5471QoEc
2bSHbAlzPb/f+1K0SeM4Hdic2FHRLL6e/4DYLHrZATU7qB+9/4dPemZrDbRnvjMUlHBSjoC6DWPg
aVkApmyfg8EaI2c/Z5s8TDm9F6L657bZjfhtrmUEzFMD64Fn6qVZSCZ0Te4iEjTt+DiMwyMxZ/AK
fTOd/olWkBGyVOCwjaAAiyvv3Urz47rSpnYTj51Fy9postIwTuuTXefHCjI0f3+zo+6EHMy0ERvA
KXS5MiJqYGuXFmeEujswC31A4y4Qg6fIjzbu2Asz0lHMUZjO6xo+mcXJndFbT2Yzh7e/0dahg84o
lNiAhsZnWsPOmWvEDZKXqemHKC6WoGqme53R+1mf9rmePTHCZp9NeTi6X2+b3VoZ+O+QtyCEr+Hm
0uxceE6fU0RvMbHazx1wd5SC5IrFbTkgjvNKl413wNVV1KIl5Y5zZkd98bawT1Pxbq0pc/oKkv+Q
qG6kjYr/mn4BsQ+XQFIkc6vnOVJICjWLiK2Y5HJPeOYn88G1n8cEiBVrOaws0aR4FB3fedOkSJe2
nB/tLgf3ITAkEHy43FN3qh2y2E0XoV4a1kMTxJjlhoK8wve3AhfONLwfbwMoPEke4+o17mMdHuOk
nxamez40f3euW76VfVEGlTupmOQ2DYJQAC+eFbJvSQb1zisbNjYYYu7uOTS1G7oTZEesOOC96s2z
uYe4B3DsQHeC8325hzztjM4kRRe5dPqGGdw7Nrc/gd0/3nb/LcdElwaFSVyzKx7g0gxgluPUUwTk
OtUANou9bxaJ9zTuftaTGbltiZTX/mtWFTTkz4zK4D67AS0iZpmHqGq80DN8s7YeE43tbi9t82uB
9nltbuAul6Xv+FSNSTuRIUoNbc/BO2+mfFWcgHxCFToq4v9ta78f21COQ63yciO9mNMJpQc7cqon
9IhqxwqoHubs1c1e/su6/liS7lBbc3C2Spyu9XDzMmqmZ2LlwZi/5tp/CPsY4FgrCL8XJXlHa2Qj
aQkfohJgjl07Do2PSodKzGvTB/9YsaVqRcLMZI6r1o4GgburvLfbN5BfBsOq+3NIR0XA37SGGLxi
T3DRyBrdrl4gPyCDHU1jFZTDARp0OSaMBv2hcgLDPNz+WGtIkJ7EwBysyp9AejmY8710C2cYjBzy
i100xtzXOsyie/prPpv32lgrPpbKlHFpSsuFWRAQrUS1YL6dVRC84ycA0EKQozJF6N26Nc+XJUWn
HDzgYJa2B8iPU0z19C+TZtzd3rnNA4WwDtJVsLYjkbpcTqKLqbSaEcsZP1XzSRP3S2Jg6DxIcJnd
NrW9mj+mpJ0bXJtVyNaQ76ceewXJNPuRzp0qom90khH2gKyBNhE6GcC4X64ICG1e8WTA9WGMuySZ
DvFSYRxGiIANDfVNpwnyzvzWlxPEv1tLEQ6V5qW4MdSiTEZ9tKNseaqbANM//qg/DAOqnn0WmPpR
TA+699fwHqx5XTEgdCsCQTIKwvLZHHOA3xfwBzyActi4xxjRntbjf3g1YUwJyFWwDCPqS0EEI0cp
L7QZiPsS79FmTnwrJyeXss8xLRvfTZaP/+A0AOkBo4cRScS/y6+Z8nwaLDF1UWvWa3vyhbmxouu1
mQMg10BVa01RZYdJZ7Q9Zg9HgLmPYHbnySu6r7dXsUZwOT4hBqzgYmjKoXZ+uYp2FoyXkElBA8AG
tXkeehaEoRbnzp18VCJCEIH4pFLhtLfONmS48YylmPRA7fjSapzODhdLPETZDDIht2og9w2RmnTu
f2QCYLOJDyr9wa29PDNJpXAyt6SmNHG6SKvNQDO8ANCbTxUrFJ9MsTK5FzV4AtNmLBuj2i6yiJux
ucuyxIZGXQmMKusfvALEbre/4ebSgHAEKRkQquAeudzNasigOyEE0m3GjjN9tkmNRpul/X05DdUn
ZFOQpEef3JDCl0njaS4HOHyMOOxlXzVRniZTU1yYW7H4zIqsLuPWkzFARbCL7MI9oCx/spa/JnJH
+rlisFEzRsEYhbvL/bISc3LhZV20oDYNlsiAZv1d42X/ISKdm5E8DhTkLRkNfc3gwbNa4NbiZgEo
z5eF5y9prprY3PaCP6uSLrGY4jwViztEk94dSiwbU5b2FHalRl5u+9tmzAAsCdhazGrZckwHP242
5wsW1rN/RE/3ZTv5MTHToLGBU2IWw0u9fYSQXh3cNrzpGxi4AEh/nY6RPxxfEq0E2gAfjndQ79Pv
q1n1dFWZkD5aT/qxMguri8B9eZrAIcAbfXd7FZsfCqmgji3EE13W1Uzmguhxv8DDjeWp6d+Qtr2M
3dttI5vr+GNElngci9qjLVhzopzo4i7uByfqO+3XbSNbGSe07PEP3qkuSl2XB4nRxiyrvsdkmzYe
hZmBKqd/arpPvasai9resz+WpDSizyrIBE6I3iABDWf09xNXPFpKiMSWGdTrPNznq8aDfKeb1lB6
fVkgetPuOC3GE8SMT8RUTY5vmMGLAOQGyFMgWSCDZrrEymec1hH3Q7mCuZtnM1sGPxdjePsDbXgB
4OJAe4DnAFUER4oJCyM6j2PoHmYQeOzz5JWYjiLB27jwcOng/8McHSRL6foTzsp2YL1anKXAVT6z
ofqqJRV0HlLnzqLafGdi/CqYc1UL6ff+SEkLqvJgNaGI5Bijlrxh7htj6HAdRUlWFiRMlyaNWOnZ
b8Oopa+0hxYCA2L3F2068llb5TQhZSXudJIITJbyNg3Ra7UOaJCDINcsnNPkVKp8Y+NsIOs1AFAF
Rhr4Cimx8kipMT62YxRjsH0Ys7s04afZrkNPUz4s1vXK+4Ha73o1oxePKuPlN5hZypFOuSC6HKx/
U1N8q+vpZM0o/wlm7+1qZRJNp2caGz/1uv+eeMZTlWhQ4AVdws6mUzTOJbhMafY2j+N97pmqUsyG
w68CDx6e3B5QhTLGjowW2jhzPkUg/an2CxRQAxtZkV8s7PWvPf7CkuQaEBAePTeupkgvyLc+9kyQ
IKuO78apQoaCrUbG9RtKdbndeK1CGRNi7lELVNiwiCegug63l7H1RVG7xdzPqi0NF780YTVe6+a2
OUVIhtCAoibQWhnq+0nijy4JC6d4ixMVgHZzXdTG2BEAcDAt7Z2WZc0MwtQh6vI+sOf+pSxU8zIb
qQNSIlDkYRxCRwxcT81ZtEhFVQHymc0oNzqPmaH5dZ1i9Ba8YzMt9xn/4Lnl41ccb2/nVpA6Nytd
VOjm9V5DjCEa9ZeBFEE33xtG72clwFu1op22dfDPbUm76FT1wtzCnnAYRWTNyc4q0cHXkndb7xXO
vrmbmHMD0gccJFRukA6g9rQLreVRKnIRZmigN0VphG5qH2Mt+UaYGL5YQ+cFrZt+/w87emZa+pA8
Z201OhbHwN+PtO98q3vK2WfGPxBnb1va3M8VnI4xFgCS5Sr/MPAEK5sH7OVw54zsHRrcJ+aWe7t1
VQQyWycAMy0AG2FpOAJS0NaK2u61pMOqLFLcY9+zB5cJFRrn6nBjzAlDSMBh4miDYUEK13lFW9ET
w4sEMZ8GugAKAc7qRHyP0RAFU9GLgcmg25t4XfxZbaJJCKETzPpdjcPRUmvztM7SE+a+/MwUR117
tCdIdDgPsyt2S/ehQ9jMKzT/tuGrk/fb7gqbtFahXznZRU1oQVGSeVGuex+eKfwe8DqWNmhAAe2U
qMZdr5zl0pyc9uaFN3EyVF6EpOSOFE5YDjn0Ld+VMK4rT4Eh4CYdE+wBmA6RsSVjZ4+LZjnJaaUY
Dajo1vxq+WvGe8mK5I9LbWqWNtDkVLLl6KRoNbEjJYnv8e+lEzRdE/z91zpflXTtdJVpppoLLzHa
MajbR3v8d+zBSym+C5Xo59YhQC0URxqCmahZSIdgGdsKkxN5eqoGa19h5q8vn1NS+nU5RuDbotM/
t5d2lYJgKzGgiWwb5a51NOny5hFuicmkDluZzPULL6wXgxm7Mu3C22Y2/MKwcWljXAjVSPTuLs24
w4R3L3HTk5s0xxYljMl6u21hw8UBBFpFl/FGoTjUlxZsvWoSvWTZydWfJhr1JA1oE9qNpTi5Cjty
VwbktROIHJz0ZLuYuNON2dyBJtEIrMx4gQhPrnC935fVRRLroWeN0tLaJUfTU3572aPF04phXZ0Z
v3Xxd8H3Sf5IJxrQavQnPUxKEeTeck/NTx37HpdP4JLwSa/6IVvrXkcnodCEzUV8vtxfE3VqLTeq
9JQk+Q9v8iCOVxwLoSe+adf7299ywylXxPr/tyU3Qk3ARIZmgbf0s+YGNo1/muCJDDzQat02dD0b
hd21gSfyMD2E1oP8ZKr6unALthSnKvtUP3o/8jA5xGCGfBHLK2gPfJb7rvegLcEMaPRt2xsnHZVi
3HTAI+MS3wCf8q6pUE5p6nen/zJkAKf13/kAyZK9bXy+bWxjRzG24WCIAyxQqyTk5dcrUJWH2EHc
nerOCYTh5xbklBoF0/PGitYeIVIEABhw1KVDXlo9iOwEKU65yF5on+1S+sGMOWjbL1bN3wf9y+1F
bbgkXrtruQ3lIpQL1t9zljXHRICOLDaHU9o9NRXgHF4eVGB+sq0ftw1t7R7+fIpYifFKTB9cGsoa
3s2ktYZTRw+s95f5YVLV8FQmpA800amwIIE2nEYjKr1nUePz7P5+FSgDYg2QkMO0/LqdZ9uV9AW4
8SxsVymKgHrZnTC+ogWlCFgbkR6nCdO7kM7AA00+UeUwt7ZTF/W30WV7h2qPY1oqFrLhZ6vW7UqR
gG4chgcuF1KacQJhjCpDF/dj7E3fSqMqf8/IElIIFrgft7ft6jUBlY5za9LHtxNgHMe6zk5FOoT5
UgRGk+xj97mZQCVlTV/S9jHNVL3/Dde+MCq5g6hnx0vBlXoys2+z+6WID6hHrOzFt9d2jYhaF4fV
rfkvSkdyicQDq1Lb9XFxMuzi0Ih/Cu/fZgy95ifJX2bLN6YT9GLoDDyW4htu+DvAXdDwwr2G/pMn
OWM/x7mT97jW6skN87TZDRTDqET1wt10lTMz0gu3y2NORNpkp55YPoghdr0TjG4bdKSJ7CyqZtWO
bhvEwBM4BsAeJfMm5yJJB5JoKJIPd2X1pY3/jSsg4XfFfC80lWr29ib+MSYFQLtGsTZ1YUxkxh7i
BEE/ev7MFC931ZKkm7+sk65Cx6442YsdtvxA6Au3f87m9za+s2aFsU3HRx3kf/ZPvvptiAz2qYYl
lRQoHnytdG0Vorq9DCqc3NbjDz74x5Z0srXc0kAEkXenHpQeFKCDFuR609fcYzvw1AEJcE8YBjiF
4uLfePtdmJXOdsGYwUoD+9m50wfJpp/6MMU+G2cn6K32Zcz1n7dP+VYEQ+qN0I87Hsw5a8g+C/wg
MnPmJLazky4qbmP+20o0EQyayFlAzMJwTrHWxWTxF0fE5WFMcQU2ft3nuE9v/5KNy2F9BPzvL5FO
fdV5pkZEhtMR9/YuBkRzz12lTtT1sCqi2rkZ6dRTAPFzu8rYKZ33q1YO2vdBYu3Erg7zF5UGydYh
PDcmHcKStTOI0rGmNobM0WhCPKw/mJpq6zZD9bkd6RjO3pDYkGVlJ48Mmt+SaQJ3eP/QgEclYCvd
7mwuQa4t36aSvOh1ysI8n5+KxLm7/Q1VuyvP5Fp6JijI6MuT+8B39j6LUvMwBTyEyNidVR3+j9ak
Q2rU1TzkE0hAzJk2BzOlUcGMf8HYnPgZtLnw4vpuJbOB4SOnCymvvrc6dG1u/4itoHS+9asLnB2g
NusHr9X09qQbvGh3FFKKU1iDIcvaF8Ib86DjSTMp+uQKv5JLKU3N4rrJ8+I00LsyfoacsamiHtwy
AcprTG86GAgCpenlumqzd7hZm/wEhQlsGp2mdAxdjgkApg2IB7d3cSvunVuTHFivzRj0t1Z/Eg5d
MLViFr+KtKw/u3RwPznMqA6u0+jfbxvd+nRnRuVc0QWICDJuw3AiPHmroMMy0y9jqgeZl+z/gyWk
vSvgBIB5R9pMOnCSV53WnzRK/b42D4mLx2OJeaRMV9wgm9/tzJS0k6WV5fGMZvmJ2hNGU5J3S9cO
mtuqWE1/d6ql4sPvVP5/1iS/6BLTAXdqWXSnVPDPpfbeWe5u8opjOZPHmbY7xtqAU/Nzz+vXuhUH
KJn6ljPtSIuywNBoGDCu3qtK9cbY+qh4OuPuhteiayLFBChCmpAZQfLYaivHXDhDANux960SAbnl
sqiO4XmOVgKQidJLgw6jXtcaDE3kI++P4JHwZ/KxJPtk+muwJR5leJsDpLf2mVCMuzyLGYD8fGA4
7jRO3t1i8LPR+3TbQzdWg/sfzLtQ8VlZzKXVZDFIzEq7LE7Iq3xorGX5TwsMr7b2MXsKD12dXXIc
mEIx30XPDA0B6TCkdULatu6GUyHMozM7IZh/faHFADGbu1Ese00pGLDhFDCJXirgXphtlNED5QQy
3GRgxclJLB86NhNmh81/OlXM3DQD7USMW+PdhObt5Xdy8hmV2RkBRZuKJ0MfTw5eTvgv9zn/a/nT
1SX+mJK9r+rGhOWIxqehMfZ18dNI6r3of2lcJSW15RiYBXDwnAavMFovl2uqxci6sUpQGYAosJ1W
4SR4VGfasRH0EVqACuf4LQEse8cfe/+PtCtbcltHll/ECO7LK0lRaqnZu5fuF4RXggQ3cCe//iY9
c8YSmlcI+7zYjpBDJQCFQqGQlYkHn0t7Y12TzlBIfQIWLWfhggDu+g3cqA4Wzo27pWkn0M9bRT/d
kR4bYZcx1j2T1EPxs0cJ2U8z03lc0VZBypPqadG5zXzXwf55sGtTD3OOS/rSGC4NUHcmc1RlJvgN
gNOAgL015zIq+S1/d1FTAWskGBYQMi5H5I0FOFdIjXv0NLndLchMU7AtJS1pdsqgu3XAp9lrQ8dp
aB6Wc+HIwI5bbolHFzDoIIKAc1RYwo5B2y8FZPXEO9sMCvSzo3Bx442j5lt9EV0PJJvGgHCDy6D6
9o7dBpCSFq86RXFy+nziQZ+XrIe2ca58hnyAda8vpnW4bnEr6QSOBtACvPvjKcYSJriuwEMw5mQ8
sax6hTQrOkwLFGtxV4mn/FAY6m0N5H3oTmirqvTk56LYkvRl67qIn7CSj6CZHuSggtcydPCbTa23
J6dUIug77bz8Q5IZ3wf+ZivsyDSwT3LjViODJzG9cd6jPQ4pxaqNAFnA9Vp1ln+ix9dI+8ptT4kN
odhM5y9mTfYt6rh/McvQBYSWBhJClGeEIZJc525VNdOJT0MJ2rP00CZdUA5oKR7TOxOJ1M5DorPL
sd1AZzQ/aCBKkUSHja0Ezm30HWK10ZQqvoAVCnGg6DhnJ2IDlTDRcFr4j9TzTqXFd1VCI2+iEu/a
mF+8wuLlee1Tx7PbGh/P5tcbvawiQ9cCF99FtZvseis5uTP/89oGIC9YPjzmrLLCQtqimNY8tQlY
Yy3yBny3Z+TB4H5apHTfG+H8wo6QSvS6NQzNsOCc19LTxJVgyLQ9WDB2WvPGvGp33Wk2gsGFNeNy
8hZVp/95QjH0JVp78KGMdLIZym3EkrjG1jqdT6CwD1ASzVIGDogTGh6mH6aBl68cHbPPnMiwvFtO
CIgRHkax11EiWn/JmUcs2syn2uzYqTdptc+0BUyKfYUqjZGlH91qecqMpj3O3Vx+vD6bm2uHkhQO
OzA3ARZ2aRgob/S4tC47KU2RHSwLr6VGC4c0jfl+dJ0vGSESpOJ6MgiHMWAkiGro1cCLvfgOZTFr
6dGAzU9DejuQr7WXBAn4agzPtz5m7se5kQbSrWVcxUdXnDkKz2LReTABVBzTFjclPSCPS6j57JGG
1QjpN29PTnOY+XKp2C03PTcquGnHu8GsLL1DJdjZJcu+pkrk0Js+fbm+gKsPitN5bkfw0cRbpsbg
GFzvPuvVY/52/es3VguoyTU0A4aLICJ8vaJ4kDIcqXfkXQP1xHx50szF5yVg03l1Kit+GKd8Z1PJ
qDbc8sKssB+qJoVyhkaVozZrIVFcP8shsGbPYaWmPoilJAWXLXP/IbbFbcV8Bzim2uSxpnfcowuo
IjK4Y28or0M/H5Z+QGbD8/31Wd1wDqQUazEACnErtcblrmtMhoSNKe5xgYNwI168JZ4VMxgaLrG0
4fvI6Ff2YeRp2OZCnqZN9rSYVe8cNcI/JK4TOfkS2dz9/OcDwt0LQwKDKRD164DP4ldWt2TqJ9c9
2u6wL23oLyf2aRhBn+ck4XVTW2uFW4MDjCqA6HhNvzSVmwU3By33ju44n0qteqvnZt+7CxoGl0fN
49F1c1tLhaZlDWB0XP8dMUUBoR2BtESpHPsuV9cFOroMz2/M+d5WmsQNNxcLPWDGr/d5pPWXQ6s6
1htdXsHrHftESXHDTP2gkFTiE1t7Gjj09VUW2FZNBL61llF68wB01ujq8xNLFHpjJkwN0RvT+1aD
bhyefpnZi46b7V+MECc/uPw9PNlDuuNyhLT2lhStzMChaShjFsx+sabc9kuU5a4v25aXnBsSw29p
EuaVHJpTwDY1kLCtgTea5imgbI5wfbi5bm5r5c7NCWEyL3M8dBeLd7QW7c7RyLfEan3azpK2ti1n
RNUGG3qVNEKucDl9VVtXdUI0Fx37/YGW6s4i2sEBGIfWspqfzJSwUq4CshEn+2WqezPzb1qZfp5U
JOm9IvGJbUtgcgDd56qTKliqvYqxpQcOk5rFh86GVK83npK2htIdia4v01aBcb1KeYAMoivnHba6
rw13ai0cZ27qopElUJyeAvFT9VAMLNDnMO28FAyrO+7auQkFpw4AuaDttMIMpqTxtJ3NlU557ovZ
zUrf7ivUfsg8pk7m4995vi+7xE7eSGmPiqQ+v7qQcNCDyGbVoQHaDHWndRrPQuy8LBPAB4tz7Hi/
7Hkz3Xup0fyNH0OWEv0SiOWG+Jzc0rStLPCWHPvWjvWlfGyhBd0o5G8i0JkZIdDlzLTSzsEyoHMp
6j3lQLgX9KYXDkYVaxnbV9R4TKxSJri9uU0hdQ32S7CIvwOL0FHtKqoOOA2pOQXTND6zea59q/1j
1tUVGYiKMQpxyOpxfb9crKbSTKbi2nt0uj16Oca29I2+wIPvLcrW/nWn3gznZ7aEycRjy6iAJcQ5
jr3l3CSQwQhcg8X5oBc+I3BstSERqReUDUtXJnGwbRz9EShFgYFbvD33iZ0qBrPcY0eS+3JCRU3p
hsBSXHRIqPQZVByz7zV3tJykD5RrceDdhgAxNdgowQ327hbd2NnAPUUnEHVI/GQab9sKvQRJ6/f1
G+3N0CD2genfilwShDeHfGZXmG9S1ElmKxpBstiHs5eBg/DbYuixor16yzHJtdDuZefmVoxE4AIV
PfIQdM0Km99VbFINjkWBlrEOrTUNUTpP4wfUSmuf2NyUYePf20NjCJjHUaJVgdMV8Xu9YfQEC+se
K807VEn7DWTGgargYqjI3rM3EKewhVxgFVRFO7NYDbH72kzKofGO8wzNp3b2nTI5jax77Cy6B9PP
jcJAJjxDhKoYDsaI/+MpcWNB6pEkJ16oX69vp426G34P6IvR6o82azT1XO5deJFWVqtLs6n6ypz6
o6bVe5Sp7rxy2LUZOaEJ5Bnd3iHIsCRx8X18gjqKiV5BnDGoRYuyc57Bewb2euupzXWfQ16jgtRA
whaJmTX6XO6cXyIsqrU6FNZYiE6l7ZYQX0mUIylB3o1aqm5Oh6LLd33HA3i3JEBtORPeFVBkw8yg
M16o8rkgYWOMJoj2c5UHY2pATY+OAeH0Zmpfr6/e+xlETQGIUwQEaMNBbfZy8UpQu2upmTnfnVrn
uzEBs5yrA6Vk6u0iiQNbpnAnRgUDmDLv3R6h/YI7M0msJ62eg27+2E/NrqlkFC9bVqCmBwUANFmu
zzOXA1LKUp20Ipu/F6BOotYtqOYey1LGl7DGrEuPAFoezdwg9IH/vUN9m63iqLm1kCcdVnj7Ee34
u74CoDK1D5WqhYmUsX5jmwEIDTJAVBagXeOIISZpTVfpsZJPSlW+6CyJDD3kXbkE1avR38wq2KLr
sEW35nUHeR+9UeTCBWvt+jEA+xKiN5uW3J1L7j6BARGYpNzPjfuq2nPwXkxDmChe4Doy5Nf7NYTa
N7jDQI+GP9+tIZlp4dZzbj1RdCsaKtYxdaOqkezqDSvrawXUolbULbKcS0/xGB0UXi7m01LcO1/V
6a5+vD5178PGevFAjRw9TICui5f8ziYWn+vZfOoT0F7RrutC6AImt+i2yAMlHRGs8R5/3eZl1gt4
N7DdQIoiEONv6GMKscMcwNLf114Rp5YBtI+d+EgPJRtZZkO4VWkeY4YNDZZ4XPDEb7FnSBLsrg9D
AP6/H4cQl4reNoraY2U83c+Nnz2YAQ+mk/6gfCxulb17Uv9QoPgfiytzKrgvwVgruINF62GAunUR
M3ZMzQfvJ9Lr64O6dLj3FtZ5PbuRoCjCDKexipg/zd1rY4WeJXnB2F6Z32NYf8GZBVS2Mpt1ahGD
OeF7Vaqmb1FHsjSyUQgBVjNGnasdVp8vccZDOw2lzfmXB+D7iRLOW93NHXQLwYkhxZge1UbP/NEb
3pYFhGBTMxkP19dFeLx8b0+IcWaZlp2aYUg6OB/3ZTQdljuW+npUhGkkU/iTWlsj7tki9foqDqaa
RWyznxACadxIyQPTeHboi7U+U+a+MweKjG5cMqdin9JUUsdE1g3dQnoLPgGt/26MYS8rn8qsCKFh
MpOi4m5Sxg4P6+6GZPsSuT1hskmUOLpYF1vMJG9KGx6iK1N1XPJZOZQA4F/3C9lghIigzn2xvkAh
IiT+1H+snA/dB2TlEiuXp8Q75xNfDJihlslcINJx9VUln8YfulIFRA81SaZ3mbK8tyPEBj7hidp0
1oiKJwJotVSFG6jmE0N//ppbStIG2dytn585OeX1srAZc5c41Q+lIoVPNbCpUtsIjM6UlQ9k1oSA
Ubt1RvN1bEVF+p1dWjQc8uYN3VafCzM7/IVbrK2MyM2BrxAZ/tBXtdBW7Yt4HOoX0qDJcAG6r3Cj
3pEkEJvDOrMkHII2enUTXR2KX0tmtPvSqIOGPGeWhCJr0wXP7AiO3pHG8WYTEWmujKh8HSEU3qnt
zvw02y/X527z8DizJByBKx9OZmRYqKYvPhBAW2+mxvqcmUTWOS4bkuDtzCjQCu/hJBypW/mLa34c
Kp0H5Yg6BwS9fWXUZMUyger+vztsJaPDIwGaQkVSOsCYkq5JMTjygcTgLoFiof6gPucfzajZJyH7
dH0uLzPz9+aEudSagbpzPpdYNeVt7vqQtWB4zx10PVV3WrbPodliGMruutVNnzwbpDCx5lCT0RqQ
xKBh+EVzQIVhAZORFy91K6uVba7hmSkhhuTAaqWlPZWxBdKLEv3V9JB5Q6Asu8X7eH1UMlPr52fh
SlVLSMYVyABsHazdhvlAJuXBdPKvjrPcMCORxHzhMvfP2qEKuNIboTNSOCchclOm2ZqosRpIE9Zb
n02albtcBXrdeWyQuC2Q2u5dcmPTXDLWzT2IvtZ/bAtRJdEYK8DCUsRt0wf5K5+7wJGY2DyegXWD
zPyq3Cm+ohq44c+t5+AWYlenbl7AmS/DuG2u2G8TInDcsVOvVzNaxj0tbto3zPFewbS1z6yUkdVv
npyoKQAXhNoFitSXzoE3EDIC91HEhrdf+E4rD830Zo03yXSLxqfrjrgdREBOh8wC1EPvZRR6lnpO
jgyK3oJt9dDulaA+WXEfopch8sLib85pG7A5FaVL8GwIjog7Kug3oFW7OsNwcvPx2e4K7lcJTp0l
k/Vzrzv2d9nkv26PZzgMDAhgCN9czuRYD1znS4ZcB8X9KjkWTh5Sp31IuQwqt7lmvy15wj24TKYB
97wFRxprQc5w42qnUn0xhg9NerBSyfm5uaPOjAmTCMVd1xscTCJTDyCJAjtPad9BsWV/3Tc2A/6Z
GcEP0ZtRFkOOXcWp6dIQb3AKujTs5ENjVrfggLnlmWG0fmPMz05BJFfLzWsLiN1XsAKqJnituVw7
sHbXJfpoqtjENew0gfe8QL+yD6wtND2VggRUTaFVo1Z7x2t0f27N9KVN0iW6PglboQUt0ivHFE5Y
FGQvf0Y3Il8eCqejvgddCrAPEztYOj2XROitJT03IyzpOOYLnvGQEumc7RLjpA7ND0sfHq8PRnhf
/c+GODcjLGmOnnIbAOQyzoalf7Nza1dDhTg0lalHb0rn7m2zH1a2iLeM0iVEEbz64KalvnMTkDwq
Ht8Dob3XS6v0l96M0qwwJAFpK86ifoUmJLykouwo5IaW2k/jYPVlPIyuGSbgu/DBRHiYl0a7tXS2
M8yJ31yfle25h9rYKo4IDR1h7qky1KmVwKTZWR34Y/R5x4oyC4hpl8G/MyXM/2zZgNSqTRnXkKcf
mW85bZBLFlk2HGEG3cTMqzZvEWKVW+ikmfMDasbXhyG8Cf3jR7+nbN01Z/lLu7DRS10Xp+FsA0av
Vy8gPdSCgU/Pimf1vkIGK6Rmfb8Y/KkF2DCyCM+DpMm/zQMKbMxqIKPs9JI8YCveA631v5Vcp+bs
ZyWUuJ1SZFVsNNN+6MwbFSQNWqmGRtv+y5Vcf8qZKYfNPMsSjoRfeVC5s+uqJR6rThLpt3fD7wEJ
QRD6D9QeC7WMU1XP7vhw35bqa6O5HCTUTA9J1u2ur+ym8wBOCICBDkGeXwHkbFjZMjLmtayINe58
yTv1qRiIHjWLVJFnc2RnhtYD9cyQ5pQe7kTI6+ca8M42wKr53RQ4/Q35+u+GJCQBWofmBJsaiHkd
KC6Cxrtjz9ctbB2UaJoEYdja8WG9g7xZi7nYfMIZUWvUb7/oyUFRTk71ibc3bveQ55IYublIZ/aE
EU0NxCRdnhax2aRR6S1hQtuXRKbJIHQY/3eTYzh478RrgifmalrXeXmR1Qgku+HWDtJdEZg39As9
qAcSqBJP3x7Tb2NCZEzSno3MxQFoaD+8zndQAzOXv5q3VcMVSbUKqpBLn6s6hdKZG0WspEXAVXrA
YRaxUkbmv5ULQlfoHzNiLtinfEE/A+atrio77JXaB+nPx7x+peMcac6qAZoYkoi8uZ3ObApnGA61
xfQGUsZJ+b1Jd67+ySp+9s9mI8nfN+3gAVIHeQBo6cWn6S433MFuS0whmJ5qIyz5c+PeaV6g/01p
F4o7/7MkBIge8lCGRpD/YWQx0e8gUD8FkE49XN+7m4uFFiJAVVfiVRHZD1SsliQTreKk+maVr0Nz
oN+yVNt1CjSSXq7b2jyezmwJZ0ZqAFRFvLGMcxPsgsNLAnaH+iaRtadvr9HvIa2fn4VWVD+Z0joK
6hhWBhI8wzyUEyTrmucCN6GaPF0f1JY19LBYK0/zqqW7buwza6NhDRnVUehXhk/2EjRgVTf3ldL5
hYROSmZImL2aoeO/t7UC5RlnD+6DnaK4+yb7RnQaWKSSxIqtmH4+LGESK7NfKqXCWoERNYM81+KA
qtSG4B+InJW409ruk6E1ySGbJvXZyMzP12d1Kxyemxe8Hxw8vTKiwTMukyKAOI7PbSXqpOiFzRh/
bkcIiTRTG0c1ZqzeYYqsaL3+k8jYq2ETpKEjmdPNO92ZNTEygjgR9/8eS9h5PtnX0XBQv9vPaGaN
ksj8iwMFwQNHFzBZeJoWImJLtY5NAxawnKJsCMDRu8iaLDeLJ+c2hEMrbRW7sQhu/ZBBjqoh2Y10
ySD2afs1UDtexQMd8hlWzUJDHYK+5TdlZX6z3J/XnWWzvHf+O4SUPydFp03owIxnTsK+g2yX7xiL
b0CQc75fdvlxkqHCNjfj2eyal7u+L3PDTG0Ug4l14t7O0j8UyVOXHxVp78fmTgCHHDrHwYsKkNKl
JZN3QGaYKd6R0IxcNeb9PD+bZiYpN0isiJ5ZKo7RsqEp4krdu+WO9ze2rJHx//EWtNsD2rIKlgoh
hSUdhz6yU8YgfnL8tWBfBWBeo/4Y6VG390Lj5rpfbJ1tqCKqwGAYuEmLrVw9z4nrJk72I2sOg9NG
ja77aM8PoREAYvEGxZxMssM33eLMonAYDKmzVHnW4WEs+5QXn4lSoDYVqlXIZH1V25HrzJRwHIwg
gmg4mtPj+bEL18ks9mgZ096cvbGbD+osGdkmQuR8MoXV89w+VQjF6jVedejmn5BY+Jj1/cHNvmlo
+V/Q/+8zzwqUSlF3rNE+5paFFPbOVNnr9WXdnmT0hwCvhNc/W5xk0ipstPh6NGW7fgCsww4VCH+q
LzOu3n9sC52Aq5Qymg9RSBVsAQTZzbqu01hN27iCqqM/tHkBeQATONDCKKLETWT9Lxvju7AprCyE
b/O+HkcaE+oFDk73GtUmE0C3ZG/LSBDXOCVUiMF/CLg+6oZ4nhWjyzQujDWjQ3GNn3caKd50qkrg
SxuhBSC6lSYV3ctYLcFxUlpljGMYsZWYT3lh+SBr+dp3ElDJOiniQICWA0TXhcK2IQphNi4tEpdr
NDZdiJ+/jmnuJzxOZS/fW2tzbkaI+3iXqE0TZLpxZn5D6pWi5V+BZgOKo+7+uudtT9vvAQmeV1do
MnPnmcY1SJ0pWtegAeu3CZXsa9m8Cc5WlcyxJzLR2Fm0Wzsra/SZJGkI2R6DLjJaiM0xgQrVtlFW
B3xZyOryxVS9dh7qN619VmsnHI1dCRTn9YnbiPrw5N9GhAPT08aatKMKf9OKLwOoFHn2s4Tglm8s
kBziuMh7ucT5JCZFsI860HagXk/jyvxcLdBH/ZQmgQZHZMXg6zIOp609ezZAERCBFMNcVDS9xrh5
RNU43KZMlv1vL5SLJri17xqSx5dJB1DZqaHTgcZ0vqvR/TzfyRp3N6cMDTygr8ANDNDhSwsNVxPI
dnVw71bz1TZyjbvC+lov9w0DdEVya9+csTNjgt81GkrcpdfQeFmUuB3rsCmq79e9TmZC8DoXdDsO
cCqYMXPuTxUeg2+ZkkpcezP6gHEXTf+gpkGD2OWk1YmRZWOPaN16D3bJopyCodFO92oygSep//ML
p4YiqA08Mh4GbPFVWa+tyeithcYQS97rdP7e6s1juSRHBuLVxh1lNZxNp0MTCS5ca+e9eNYWxlJ1
WoUpLPXvZIQ+xZsmQ1NsrtKZCSHaAeTKvdxAbKi05c4wyB2vJW1w24Nw8BQP0D3oWQRXqxWSqZnT
1G9T6UWNEqpZewvwjaT6vv7Od6ed89uK4G0pnuSWOsfuMYxhl5THpOL7PAOPtSd7sZFYEglIjXRC
m3uBSDANJ5Q3xv4RPRigxbu+ezYdG0+MaEhbm8BtYV2Gidt9w9v6jelzOE00KJwJlASZvwZQu9Ak
5rauIlDO+G1P2EiDrs0gmOY0nvf2fr32F4G1G4IlMAJc/CNZL9jW8EBaj0IyONM01Nku9y3aixbu
tTCXW1+Vzx3/1ENeo3latL+Ao6+qHf8zJHifwSBwmuHRJAYk/a4xM8AA7T9TrvlVFl9Js6GoBTwe
aL+Ey7bOiK4A04X0VLnVMu7bya6qQ0i6XXeJrY0EZjb0zwHdpXnq+vlZXS3DbZFnKlxcy5JvaDyN
6g7sy/ZfbFfUUSE3BXlF0F0JB502G/84wqzepFUZ0tZ9LpJCkgNv7SI8nq/XXryRqKqwX5tunkg/
Yxd5g75Xi6IJODouAqA2myDTUplc63t/g+7U2iYDQBBEOMXDlUMoI2/yiuIaerTw3GinwVTmaJRN
Ar2TMfW9X6jVGPob9ZUY4F1fR5OAZsuzShjrP/Q/jPIjk9FfyCysUf3cFUxerJVwbJ/mczvtTeeG
fLrubO/PBYwBdVO4wC/dA8ENPGsYEg0iUzGe+Z9q9VPnJhKikvceAPiEjt7IXwrpcITLMRReA6pB
q4Y7G+6unj6N3b2iG3sv/eOT4dKOEAEykMkAsIHdqbA2zBzvoQW9sU+XYojsol0O1+dtw9EuRiX4
NXjMoVI5r2sP3XLde8afBbcO3eOUyHDbmxO4sieC4NJaJTEvJ1Dty1r3yDqBoOMxUty+sV9r6JxJ
bvwbxUTM4JkhoagJzjy7zzgMTTqak8fiUND0Nh/1fdWUgN/QD8NMIXnz1jeLJE1d1+byVAfyA6nw
Gr/RVCSegi6vlBpXifrNzdGebEcFCpjOtOvUA7SwK0sSkzZ21YU1wSMZAZU3Rb95DLYAX2OoNnwg
MqDE1qKdj0jwxnrKPTNtcvgHVF5t8BllUIsj/jRJwvimHfDmo06qoUNVvK8UaMQZSQs/rBi/Z7YT
lRluLd6U+Wq5PF33+c15gzAENKlBEQV+w0tHZFrD84VjTPX4TLvEJ6lf/nl5GZ6AyxGUI5B6gyHt
0oZe1J2xmLwGROlGof2tV32mSnuraoBSL7msh3PjXeLSnHCkOxNAxc6AIbkqZWFWJAe9mZrAdhOO
+qX3NBoD3pgKZdwXaMP1UTvd68jXJIu4MbHgm4PqDCq1eF8VoU/F5OTZkGMRbX16atjwUuj2yc0S
yS7biPU6mopB7Ilyl4vW/Mu5NZIh44TDDLoI1dhAS26ElkIZ68FGZLywsg727MzSFpCo1cxOYqfx
QrYMB32edy5qLEBjBGbSP153Stmg1g1yZq4f0mnwQAUa525yYsO9wro/fiFANuYindBXaSxdTGFG
B/xvpNaSuDbZzWAXEbG/dcan68PYcgHkYXjr8NCI+u6UHOvMJh6fEzSWaHuX6Ttr+pJM364b2Zqr
cyNCUBpdmva865IY7A9P1jLdmL0sD5eNQ4gRTtFk6DU1kngGgL5W7BCKwUHuyZxsI+yBpfF/0yV2
rhPXqntolsBMpu3A49HbXrg+B3fD6/Up2xyPZqFohysMdo4QIGoAbnPC9STWs2fPuCmcgytZeUGt
d71WGGjdXXu8kfKjo0NYFQNEzEsNWbQ3Xn8DT17A+FeWvBiooTTWjwkHIPNwTLnHSVmeoY34kvU8
dJTv6ogQUe+vD3fjIL74LcLyzeAXrb2ZIuHsRtB1uD+ngaZ+BmbofKyDWn90DU1icv1K4exHXQdt
+qD/QUlMnOE5q0dzab0kHr1P2kgjbfiuJo+p7ZzqsdsXrnk3pHx3fZhbq4qGelyewDi08jdfBo2J
NA2kNhJEQkJuNLN7UC2w16mGJCXd2m/nZoTDrEc7eEq4ksQ9N6LEpJFFqX99JFsb4dyE4J/QRICi
Y4qRVDXzywEcK/wz+7wk3/+dmXWkZ1F2UXmTzQrMDHnk0fuiuamWsNAPf2MFwwEMEe0c4oNJDV7Z
pTLhCo3e7QgUHNNp1bEv/HJ++XeWhD1nUW6SGfJRgJSMgdtE2oiQ7vqprL1829F+j0jYT4OmZnVS
MCyPB74mwOpncNAMrq9kdiXZR5um1tMDdD+rCJrg09RbcktLce7abR26X3pnCBvJWetsbdUzE4I/
KyAstNoaJmqIY/dsfs262scj4UOt5k+27BF707VXAXOkgcgJdWHuLPQuLXplwhvGT6A/7RzfKn9q
TBIKtq3g7Qy6r2tetI75zLPNdKw7SjAmfa5IOJGvBWDxSjfj5jFzSTzYDHV4WsAdBzjAd5wJ3Grs
tCjM6o3gmpPqz2h9KcoPSRu29XEZ946s+r8VzVc+v3/sCS4x8pmqiYKxGeY3qBd1Q5TreJYh0IXf
tZXsTN62Bk1BMLpjPsWrCCvrGRxyWK+5/Kl0d67xzaq+Va+g5vYLmRT39kz+tiV4IjN7iLTbVhJr
aX3IwSJIXOcGrVlIaNNHBa2JJMkiLZMJG244CzpTvJXzH4N8x5JIar1TSsuqIB1tBDrEICe8dnnP
nuwWtLGXL+wIUV3PSpVlzpDES66Zx6KHrKiGdCf0CvPPrx7rpd8CjyYcBXKzl+6fFhWKpjpCbtey
+8mpH/Dwf8D1WBKctiZuRWT94hcGneA64LNd1uYEkKERvqHVFsi4QBaS509ZO0aKI2ui2whSkB5G
NgHMgmdaYhzsFqdtwFySxGYOx6ts387VGztTP6A14Wjas6wKuHWHvDAo+OJsQOxlcWGwHYcYTcf3
XQ3JY92Z95yBsmkkWLzG+TCgtppSS/eL3FYlgWVzes/GLPhLqc6MuQ38pebTEVwZVmreli0Jm6WX
3CG3PBPULyCUQ8K6kmFdLmSROODosXFPccsa4ofAmVX0iXHZe/lGLEFSrCM7A9QYT9qCv5i1TcBB
imsExYsLI0UAPT0fgtJ+xr8znfnaJKuybcCKVhYnKAoADAKZG7F07GV24lYDMv06D7IXL8oiJTBf
0spPHsCcu6/+fCIvzAkZyNTWlCfl6qYWzlAGrVmnNiJjIJ+vZzobC4atACQQUC7oFxdnctJTw5xV
DAv9ifFSTLeN+9kBteK/s7I66Nn+HmiyICSOSczsLOj6k1K54aANEjffiPoXYxHOavQd9UPOMBbL
rSBSqfkzI1FlvLgZ+E+JDqUAiMmx8s8xAQbuJpAwBTUVFGbFNrHObe3R7HoEr9lEe8wUjqoHMaMu
uj6HG5v4wowQR0ql8fpZwe289x7KB6Xep85B1iImsyFsX04gTTK4dRKnPXlKsrjvrLgZittimHbX
R7MRhi9GI9wYtHrkpFgLAZmqq35p/QSjaFDNzeTnS3mgtYy5e/0+4Rp5YU+IGLjV1oU2LEnsNe2e
6FMIovK/cXIUgoCK+8W9KHSE5opj4TnTqN4Ku/Jz24iq6nOzyNCimxN3ZkU4kedRWfJ6grfxwfuq
TNzv7O6xGqZDwmlEqQx7sDlvZ+YErxv4nDVTDXNdPr5Qu7sfTUn9bGtAoDVUUWkFNNMRsRuDTUme
d+ubKX2DSorrBnrxpe/AnGJJ0Ehb3n1uSYipxMusdK5d5ZZ1xt04WffqoN3Zef086H9R58LtfdVA
RxUKmA1hI/VdZ9nNjGlTgAa11DujRz902n+6vom2FseBSNevlFrHTegyrEK7KNWbNZdx2uwJ9MLM
b2zyct3G1vKc2XAEr/YWM13UFjZm+mlIw6H/3pf3IziUS0mqubU6uBbYeKW3V2SysEPbYfKaBnRb
wOXj/IGOuq9CHskv2xSl9i9/PigXaGsHOk4r7lrYRNQwZs9uM6Qp1vCz8aaA2HdVbgRKDpAV9fbX
rW2ODMU7nLDQILfEZTLwrWavcmQr5fhdmZ9pVR0a3YqKkUqi6tYJuJYJ/2tJXCyL47YKSnhkDYt3
GD1ya5OfjqVE+dzeNMT7otvfqfLjz0aH/igQm0Mpbj0DwUoquLrbTM7gFEN5nOrmNm0e0Cd9oAZ7
7MFScd2S6IqCJXf9/CyLIHw2Ca28AgjMvH9gBrtNdOMOt3O8jFRzj57//k+pXwSTIvx/SHM9RXNP
cfT46LssHNvK7/XbCTwwmaQvZXt0a4UfboJ+R8Ens3rRsryotWOlvnq6P6QRCNZ9VQ29Mro+j2LY
+M+gflsSVszMxmIA4EiDjkD52qS1PznO63UTossLJkSX501eFNQetGP5anlJOLzZM5QKi5vrVsRr
gGBFdPe50lRQgxvFEdo0+ouTZXbQ8YE+1aDfhdgqXbSYzU59SGguQy7JTAurBXwbYe6sase5/mYl
t53+walO3rjT3MCRXffFXS0OUziD+8TU7KywMJnEImGWGHno1hWIGYaSPKB1cA+O2FuGxnPfgwS3
xFk2VxI3uZUeCNHZXD8/23RFPyhjiaLU0QJlsx5MHmFZZBSON4b1ZFkv+NRVJFthDfXnydqvAf+2
Kb5ELpypOpnhoPZ8Q4ad6ewbWV1vc/3OTAinjQFdplkzi+LI2+a5L62nJDEeW9Z+B0gyYo0dUQvy
79fd9d0dch0XWkl1EHODGBXQ/8u5nLQhI06a20/oR4nWxmmzCzu/D23wck1jIJPB2hrjuTlh6YhB
+gxaANqRdPbNUg6Bk0Y6+e5SSIYYSkBnyaZ/V+r4P9KuazluXdl+EasYwPTKOMNRDpblF5Yjcwbj
199Fnb0tDsQ7KHvrVVXTbKDRaHRYi9GPZXxuUr2n+ohFVeLUlsD4J8aDM1XUXoBBk3SNNa2t+hgC
Ajp2B3zJy8u7ZzUbdRXmSJIyqtDOjCOZK596/euC8UHeU+//0dBETxQmp1UUiM53EJ1Q0hQ2YxEY
yD/0VtamkyPOgwoi3wp5YYFWtqm2ujWIsmlJA9jSLakYus9yy0Vx3TuYwMtGJwR+C72hjDGZSyob
larBgoVosfo0sUPANtLZOGU1L9+yu7Qrlc7KcCOCA+9c7RwEj1nfLLiblqNo2kt5U4ze5d370F70
ZjzvMthDn0ppL4PoBTJ0bymOcvZInteUjq6C/6sB773dUB46086dq6zTyciBIzD7ANDQtk0V54la
BiIVgtpMnDCJnFpDU0K7OGEf/rmFbsWxCPU1XcIIw4QSEOrroGq+arGIKQje6NLeSm7FsDxB+qyG
4xCBDWsptcSqstBVjeSgl5kjAzs7TDC8oN6FQn/VLrzXwo6hnIlmjFKaO5p1BSmCMR2cbkxtOa28
Nlf8y8bCE7N6vs2lBIRDCSPsOOpC/GCUV1P5I8947mTPW5/pwhg9oNMFvYybIohF6SopOyuUbls6
2m0l2Pqc21oiumkIhBJNwXN/RhsDz4HvuZvNJ+D+PdezAUWIWqRwqDFVnZxOXlT7Shfb+kSdbC6P
rVw6WuivhNbAeHAvL/KOg1EAkAZ8tP8NuzDXByitGtGIeilQ6XSdxZKtL/J1q7WeCM93WdTufm5E
MUs9AGMb6BG5FGAS3NbHu0iR3VblDaFypBiMcaptPCFkE8QA/B9CcjA14BIdLiuyc+Vu14wdG8yb
rCiKPIFhFrcJ+phDIEZZIsg+lhBcKg+XhXH0YR8nZl6mcR9lUqDrz7r4YEQPtc5JmaxLwkRiW31Y
BvWwkxad6rEUAGv2uluiW53bV7qrBR7jGjywuVJ3nNs4KoJVMUi4W/L6utFByHAoeCjNu5a8EcFs
/JRQMcMjvALLXe5HQjdawtD6YNYDyNYCgO3L27J/ajfiVo233qnTwVaQwXEoc+eVlWJTElvzeDui
sg+WOHuWNDTspLa2CE5m8IKw3S17l852SQgLcI2JXBfB4CkewPGQJ3ar1GndyZWtzFEBGRF7XcRR
mrPE7HjPAtS3qiJVEXT64wzkEl0cvprC1USkp8uru3vCNuoxriIsVL0vMqMIlnRERJt/FtCcG04h
cPhW+Ku2jSy4M86x3r8LALGMeQj0IYPz7HxLF4lEi6iCQiH6JDwqXu+T1/5Vum+uJFc8gBHvso77
R+JdGmOvozzHWkkaKejLFMCrP0YUli19rL/8NzGMnaaCWGmViHAE7aVWPp9qqtvGt8sy9u3ityps
J55ADIxeichqpKkVCqk3fQ1rH6Tgzn8Sw6IxxkOnJ70oFUFZao/hVFi6Vj+XLXZKazmiOJujMqYg
xbq2jDNCHAEkJKTNDmSlWOp46dDd0PTd4liCLrEDdXZrwi0affs4NEtnNU2HUdD2VaGZYulkqDhW
x9kq1nEM+axEGDAoAlpNP2dJP8VS8kPK4DRE8+XydvHWcD3kGw9JcKcAm3cogloq7dqsnTiVPLnh
FZl4GjG+QquFrgWnDPIIUX7I6BcklK+W7lmddO+yPusPfbgmUfdRkO9HB7XOHNgmBwJmGcl4u0jE
mkGdJjaCL5HUXsbWLpbFMRXxwKe/3V/G32LZ2X6iz3qprvohnTghFhVUO63jxSLp9OuygvvW+C5p
/f9mwwTaoi84VKRAWe7i1EsVJPS8dvYj8ofDF3gFKoCi/nclWV7rsc4qkcQQNIk9ZlkATOpqZvii
rrxdl1Va9+TCnpmMcZQgawyHGpKW6kmOMqshx78QAAgJYJHIwOjXGSM3kkhJ0E0gBcnYerNhrPWM
P0+UIY+E2Q6wFgKj+e3a2mzLEMl9bzbwrvnQ2BS4rFLikJ4TA+6doo0Qef3/RojSUBNVphSnKH3J
pMJRC8QTNtV5DWJ71ryVw9hYN+p6G/dUCpAG+N5ny5W6JN8zeeHUmfZMGcCiKFkga0I+9I7EUpPl
Y4SsmJgeGsENySNBR0z7PeHxDfIEMevWdhQQzJUhonevRdHAryPVKuSrcnJ6nqjd+GSrFLN2vRQJ
zSAVMITPIHc69r4xWsDrfaC/iCcfZm43zBqUs4dnI4+9byelbccalInB8kid0O/92NEfxlf5dnTW
iGjhlaF3beN909hp67oXp6TLekR9ofRDqNTbXpPvMKLKqUXzxDB+PEY9qdS1Dm5uKp7L0chfKyV3
zbjXOU+33TO10Wf9kM2ZMgexTEM8ewIMTVnZ5IQasZPvZuJedkE8fRgTnCShqEaKQHIC322Gooxj
prI9pgXPIPaiclNeu7HAqLd68HN9xlBN8rYYxKAq79rBjlFUSrPPBvWTzCsTnrTdDNdWHOO7Ez2S
K3FcxYWz2xSRN/c5AIjum9nvo+9VfTsa8930F2UJ0Jn9VpK9MSYpy9W+QbyslYbhZ7lmXk8FOrNC
IIVwNu4DqtR6D77LQmvR+YIOilSMYQ0DWR6RWXqKQTsWO0g0LX5xbI7kFDl/xryNGV9GIvMOLw0a
p9SEdqoenYyEfBaAOI4psEOUAi1a67LYu2ycexfwVkXmsI1Kp9VVB4Ez2GflTLsRJvFwWcSu/aOd
AH2e2tovuP5/c8zoCNjnxNDFQANZeUJzJ9Ve+4JX19k9zEjAg1kPw/8I/86lGCSskmhMygBVVatv
v8567EZz6VZZ7/+FPmh1B4+8BDYLtnlVUDq8CpRZDCL9cxd+MUDnwsse7yqzESGfK1MhfYAuUUUM
AKFmiUIV5CDOojm1zOZPm4vfLG4jirE4YewWQ87xksLwyJXa5t6Qh1cA3nIuL9ruPbwRwxgBWhaA
bNPCCORPeh3bba1Z5qdkMu3S4GVBdk36XZTO+CVSxmUkNYgt6IgsY1Vaup5xTs36Ex9u3pUiQwHI
G9h9mFPT5uGQFn2CGqLx2JjZaa5ssT/0shtLvhkndjr0nPXb9e0bicz6LZo0obu8gkWo3xLDiRYf
LWgWeleWBHGne3mz1h+7pN5qnpsTCxx8XV0KU1zzSH1iy8IxCTkAGvv28L6CzCaFQOXLcLbEwJBL
C33RAfr0pnq2cjV19Zxz0e9fVe+rx0Jg5WUmdtMsisFMn2lceHFYuFrxpYxSF+0qVhvfhkLtpSZH
Lmcd2W6SPqdaR9djTIofWu1JGTKQOieS3rf23wvJdmzJTVflREEQGNbqaSGhPaSUk5PYtT2Mkmt4
RaHyThjXqsSoZSooVz1oxZ1SPxXTU6y/RsYRAGlhxVFn1y42spgYJs6nQZOEWHsAIbCnf9Mp5r4K
p5+vaolzhnmSGAssKsyNlomM8MV80cxHI/uGsqCVKY7KA2He3aJ3ndg4fQRpc77IEiRlhpcuqpcs
3//iwG4kMOkwMmSRIVO8cqI0s0EGiynQW3WcOW5h91baSGGuCmUq6zwDxjM6QuYnXRuhx/BsTOBd
MXKOKM7msHXoORIjPEShkFBaqeJU02AtoousSinzGtZ5WjHOLiJzqaQVDlAtSz8WQMF33SNgSl6b
dni6vEs8pRiLU0FiKpTADA1UEBG00p2p3YOKCZzh1qhzRO16nvetYp9qi6R2YbyIuNUn6coUwQud
CEeFh8HGcQwaE6aUdd+Uegy3SroHLbsZwFM5pHhlO6R+6bTj5dW7rNKHMqyeAMdcEvD6VIAiZUnL
Yqdz+lOUn/+bGOYoFX3a5SYQn4Iyyp0mzlwqRyBIJdZlMZetThOZpUtDtVDogKuh1Y91b4X6pzl2
a14742pRHy5yA9VraSX1ktmUaLdoWt1RRF1TVlldCvrkmnpZU92JUfINPcCvYj1aSwIO0Mva7Vr6
Ri5zpuI6a1Z2cminIHltj+ZPQ/5pDse452Qqd12rocs6yI7wJmRv2KKRSEyzpUTNejk2XflJEyNO
OmJ3pzYi2J0aZrnVFhhEFuI9Lbd2lqr+LH1dqpGzajxJjH8d8ZxOQB0mBorxPGA+GFgcnfkaUk4q
cX9z3tdsXdNNdIfOCamtZVSsZ3l+ylGDTc3GmdXEN0ywo6FR7LItcLRiKxpVDZynZIqkoMkTq5fu
wwxDBbI9JPeX5ewHee8bxVY/VX2OZ22tcokIX08AIzesqgHSuzKm17RWv4edQSyKYLZRpRuBctuU
eYoy7r1acmSw9bgM5iS8Asv7vRL11AJU8lUj5X/jpd51Zd+gehWbrWgipzQOoFlrfLOIMXrH8VE7
hoKcB9KzGDnFuB07UyXlQlKjFIWbcYivUj1ogYw8jpYK4tkp4hXsd1bvTNjq/jdWKSiRYqYVhHVZ
5Blm8k1bcjA4xinIibkIsnup2jNp69dspAEffxQyEWdgAGm5T9zlYDy1ujfZkl0CoDweOYdg5/I6
k7cu9UbeXNJyTFPIE9rwNSuza6PKA8JDBtlLWJ2JYaLnFdwRZH9rC48zOcTu7MhVQvuNnAU9Z1Zr
hzeC4F8+d5yNYxtgJIp5oq7EcxswRU65du+5S9eDmJWzhDw5jB/W4eoncCkgLWzK9wqInIW5PgKj
Ish5SbjLm6Wy5XIzU6jatUglodv6oC/UWYTcT2Jea9fl4wWMmXObaLpQ6yoD/sosKi+eh+tc/6WU
+U3REl8zKvfyNvGUYpYvo1WNThgUdipztDqaHheT3mbi98tSeDop5zopQ56iDot2tQqcngCgBwiQ
I0yQ4xgDr5FzX5YOqH0JXSUYfjmXFatRZlYYAwxIk3jJ/Gp28m2k3i4F4OnyhWPlO4EGgNswq4Ti
OybkDNZh1FJT1DPu5iJsfG0CueVCu0+XF2/XwjcyVoU3TkKJKFEGFLcDjCV1oCTJpy9K3NtRyBlr
5unCeAkwuaa1Xo+4qETUj+lwJEj7/TdVmLswDXMtLHs8dbTBIWUGSMR7QKmLhfk3V9T7krHOZxYk
wJyA4yUQksEi3TdRNS1qRvageDmv04+zPWwb3lyJijHl0KmPOkurv2eG6VW15Bhk4Wi1F8psrO1D
pxN6PppC7lIRE0/HTPab+DgY95gpsyr5E0ULGVr3e/rz8pbtHqffS6mxAHdVDQgLDfO5wSBdoUeu
lj+hqm0PWdCqf0zNg6Qz2r1BM6yAQRYwsIx5xEpHl6VVYem+5ClO42d+R53BHh3ZiQO5sCTe8Pvu
5v2WiG7987MlqzSqG7SPrd1cVrdYE70B0j6AcZ7/YhUxyCyaIib5P8AjhWh36kEWC6fUar5B05eY
ov0PNUW89azEHDm9B/tqvYtjjnKoJWqf1kjJ1AvQCNEePZWdlwnzfSl+vqzY7v3xrhibZ8w1MGh0
1RrBNLnbpzeGkNsml4NqvR+YBysM47c+GuMCi64pFJANSgHx177J2MtfCsFS/NmpnPEUA5H2z99c
GKhQFUM0gXiim6vaG5+7zKVplMtcBKHZ2VVGnDxZfuRJYkcFjy50dwU3opi9wmCcMKBzEocaEP/K
baRdF7y60WURGOQ910af5YiaCzx7bvRj72UAACo8o6r7/tpoRsojs9izPgVZBcXAqB1gF5iXZNkV
TZZglvsoiQtGlO1Oqap5scapQ13WgllW/aFDQ5vwetkW15X6YCW/V9JgA7QikpJSyfAknwGoFsaZ
nanjbQoo6S4TLDOPbSUOOQdtP7RGTR0xtIo8A/vikirVNOYU0QZ1pM+im3uy7oI/EkzshUfwBgMw
u8DJPOzv5rtIJphq1SWv6gYihTYIGztRvvc8hPG9HQSiECiowNeAOIoxmDAcUEoFMU4g6Le0NZ4r
4DOaCcC4tfzPE/sE3n7Fi8H0NcAMzk1zjPKRtJhhDyr6UKr+BKRv0twngl3A3V82j711U4C0C0DQ
FSqGJXIZiVx0GuaUH7LZ7UH1DrYGHu7ZngVuRLDWQAVVVQZRSoN2mSy9lBwpqRxwCVldH5TqC02G
w2Wd9m5n7BFABgywhaEUc7583UjDrJ8p6mXSvazeFSS0xtZpZFdMeZX0Xd1WeHYZEMKoyzM+ONMX
ATg0UR4onepkzWnJTItIL0sZWjUsvnm8rNnubr2LY+OOSM3ljNIeg1KdelhIbpdVc+jM3r4sZl0g
1mcA2exfrd5IszeOPtES0uG5IAa6gBndsBkGaxbzb+BO9lJhvF+I+UvIxZ9U6J4uC97duXfBbIpy
1MqJpgUMn2RI7FmhNvm08tHA6tS8pzhnKQnjj9eQW4woSloiuGyzuLGGmtplzmve23Mam6Vk4Yoa
oPnKoYy0v6k3d42oByLgvzHcZxlm/3B58fZF/XvDIF48N/veSKRYrsEhUpep06fgb0b0USJ1pws8
bvvdnND7bYZZmHNZckYSqezqLCiVh7q7b5uAlJM9KTqoGsersvilAYB0IBYCv5dqMDn2ydN0PZUb
+yxkMSWTkeElM5pPnTHfVKJ86OjT2P5NLmqjp8H4fLlTs2igQHCIDL23GvhGkLXY0ijlHJVWc/t4
5H5vnsFsXhUPamqoaRGAug2wVsOpXHhE7/u+6l8RwHk5X7UcY9RLKGIUuA4NV6/pdVksoGaRvnRy
7IzjcJzN+dNlk9w/ZL9Fsu2+YjeGeVziVs5aS4yOCd4tGSfYuGwLAGs81wqo4nHbqThgKTgEwGlh
pzDCUCbPqf5X3gkUV2iNFtEy+PYS3ZidPAhZWBJ4J1P6pCSp1wBUfQnVe0OIR0sTusi5vHq7NrGR
x1wu4MArq5igMClq2qHXi8NS8GD9dzdIAXeXtrLtfeChUkbSq1lSFkGPbgg1qqxWlvx2HN3Lmuz6
9Y0YxvRo1rej3JUIaBrFigm16urFrL+P2S0ld5dFcTRik09CNmeVIskF7AEw0yC9um+L/E6ujn8h
BsA/YJvB1Q8I+HOzm9ooxZWPYFBsc2t61EC3R14ui9i17I0IZvtLMVSK3EQYo3YuRdZO/kmf8/7p
spDd5UIdHSx7IAH6QBs5Yq5FxvMAfqfufNRkXAW9/4pWHy6L2TXldzFs7EzrOUvnAUcno7Idm/ID
xgs4QfOuJqoBxAqEscByZFx1P6pyOER4zyW07y3NQBlaFYpHQlEyvqzMriSQtgFqG0TrmAM93/s6
CmO01IVFIAMTnjS/aD3aecdDwt4NwgAWqRDwDIE5ibGwHlgfeEdVGZiI42cQEc7QIy4XZ+6G51pw
hfEgTpSzhudXBKgcFbzaVFCygAMdnaHsMEtpllOkxi1uHzLaUQLci2MsVZbRS5aQnQQeVMu5ih/F
rf/fONRWjqJYzCFu8FqMAAyH3uuO1O84xne+X6wYkDadixnSbK7BxNefsvYbRe0vvdZU97JJvIXE
7/f3RxlMgaIl/6pCHWDqOMe1+7k+JG9EZDctKJELTmL68lZ9SNJNVJ4G9J8tp0qdXyKDVpaQRwd1
GK9ksHUPknAA6QznkX3uxj8qydy1yigOU1uoy2lIa/RTmp+pUp0KQbaNqfDrgZe6YFK7H+WtXmVj
HyEgrLVQ1vsTmrVOYHR380+ABbNL2+Qodu5q/xGErmvDxOMe9F6MIVKZDEWdwBAn3Te009DZUvWD
58/fiA8+2Mi7FLbRaC4TpU8nSFEfF092ke23Y1QdM1+3R+9/jHVI6lqtz00Vrh7po2QU+1QNuOBo
ZzhfSLzw25CKWEjqVIUTHZRD4qe5pbSW5Bae6Qge5zjsWso6EPCPwNV6Nzs3RWI9VzVU1a7TJ8Xr
rNzJ/MQtbGpRd3HjG8yY27Frcm6zXYcCl2wCuVIGTgpjoEmVlSSbQC9H/OjQ+fSg+pLb+jx0mV3t
dILRfxW0mgbbNQ2AyYRqDcQovT1Jj2bhYXYkHb6WhBPcyrsb9y6JfX/UYSkC8wySUuHalA9Ra0eA
5w4tQz0Z7SdCTgjX8sELOy8Mf4zNMVy8RLFFdO2WJzG8XdSnbI7Bn+xz9nddyA8Gtfkuxt1JEkZ6
ox77S/zqAJkH6dSeaNA7ojP4ghPal+Wdhw//nM+NOObG7VvQbJRSjJMzPlJ6t/BaKHdviM3vM3YT
h2ac13E/nKocI3aektgZbwRo3zR/2wyL5ZFXQOgR0CcJXxYGHYo4ik88ctCPl1eKp8n6/83Bi0hY
l5hTGE6CdFX2rmjcYqb8sgiG4OXjbqzedCOjkWRSodFrOLUy2CLtWXkqTKdq7YWcDOoR6ufNY4X2
kO4hhKkmIPHQu8Gq/oxD99/P0BGm4HkHvHfGKFpB7UlLpf7Ux7amOmhDJaK1mEHDi8R2jzvo6sDa
gMYeTACd6zsmGGAYY8QPdeTiBKajU0S2ELrE4KzsG+LX+bFayVtWZErAdSHVzEQqdRmKzYDRt1MK
HHurB5DxqL02aFbKK8nqBax1VTXWmDQEPG8ZQYlzbo+I5w6k7X+lHUK1qQwbS0nNyOrGfnRmgt9J
Olo4Me0fejW/T5pjFCu/klm5zmhylxvVlVi1SPu2k7OgcdCZxxopewD0cazm4xkmiqoBLlcBNJ+O
/TpfxUgETqk84owZphtCpaY5oePSapAWGE+JAdqS6n4GTV95m/e3E8jJOq20Ln/DxzN49glsLWRG
KkfCjNPqtUK/9IZD7Qo+9f/8DEKMLoFZC1NPKh6H55oSPdWpEL5p+jJ+KQSfdJxT/jH4WyUAB0xd
ZwyAZnouYRHaIZXf/FU1W6nmxul9Yd4KpV/0nsobR9pdtY0wZuP6ZaxMMgyr52qPWUAPo0c8/qox
OcX1PJ8pxYJjUoDQCGoOOcb14qnechDsziuOYKi20Sn1xzcKhKHggQ1C5p6w7hgjpuNQjhCm1Z+K
5DmOOL/PYOr8o81GAOuIc5EqVIMRdOWPaPxajEc05ZvferiQzyj8WBQMtc2Xy/b9luxi/cdWK8Yz
J0ChjJNuxlb5xJ8c3Utv0xfVNyzZEQ+Rw4uD3jgELslbPefmJpiBI62PwG47EfSrGr8G3dIG9Ask
Hro+IvpV7j83xkETgPP50umeEd5kaG/p4MGyYzl683LbFf4i3VSpG09OJ9+Upi1rqVVEN6p81Aer
0dEQjVnt7HosRItmnwzRnVIM0f55PHNuDsyBqicwdokZ4iw8Zuqj4qSeaWtX9Un/Ivi5G3m8wG7X
2DU0PiDxAodosq/7ok6lvKlgHvkV3otXy0G5Gezyq2rXfm7z3oofg4KV5PJdGGMWtVmNw2iutgg+
vvumvhd4A0J7PkJDvI+kKKhXUHY7N4SlkPN4mBfwOicmMrBOWj9VuVuDsUTQc0c0/ZSHjfbxUoZO
G4nMjiVKOOP+R6Azp49CZc14ziyhO022yasUvd1MrJVvRbEO0Bxo2a6vink+isRJzBdFtszitRVR
Z8FDv3FJ6AKo3cJ4TwGGLz23Mt0tBl/RXvPsRcw43dt7N+nme9goQZ6TARc/VI86r59uyuHIcSO7
9gIKZUCxrA0mLJRPhI6BomxX54hgos/8IQYeTIpo49UMnU6SrWU5xOJXGdBcamSb8Z0YWhmvXLF/
RBCUozC9Bnnso5VkYZsCmxRW667gs43fnpKr2VvhGkJ74sxY7vprbSONsSfgKKhSQ7Go5ZVsr+/V
wq4Ps6e4tc8jD3o73B8MygCawspzq2gqcx6HMBvMGOw6p75WXKm0IsyrT0L7VRnsfraR3LRIr9wK
w3cw23+edGLPPw31s5Y6ZadakunLqaOOCyCVQnt8rovmIBnTbdxl7ii7UY7mvsxu5VdpOES6k2Zu
V/sisZf0OEk8coc9SwHgog4wF9RWENedn3uZKsDvkVZLQVN9OXxSCleJOUnJfRkYWEHbjApAZyac
MsYiqqlWwdwNe6IHHdBcg8Ox+PU32B1ZOcP/lcE8AAUTVMDZAP81mFZ06P3CzmyqWpO9tqyYzp/n
m4iyFbee8M292XRoD+tWcYYYzk6mC4Y7RlFpCXL7JMYh7+35xkl+Sb11iTfycq3UkBmUcZQGGv0i
oX7dUvO5ntAI2idtcaKNcK/pveQIhXGI1KfePKUAuoq1+YWGunYINToGFYaKbkWC+/jy4vP2lzkN
qjyEyGPChtpmxvX/0nezq3UCLyBbt/DSGjCmOgppLwD2Hzk+wAw2QerVB/WL6q8HPLT7QPmjOtT/
4r/tFjP+JNaVsK1bWK2eWEl0MNBkoHIOxrowHzQCqA1eGjgaRGHuJU0sqrkolPUKDIyfTXmVTCeh
P/zF7rwLYS8bgNU3YhjBdOLsahSO8exgbPGyiF1Pb6BjHH0QOIN4r56bp9DW4Hms0xHpSdGWv3bI
nctH9R5DGBZ9Vl7/RhqeT8gSorKCHqtzaWNs6Dkq+Ai9suRZ719N8nnpahu0NG7V6S9EV1+yGmj8
aCNb8xdhzMVKWZ/x7MatJCvoFkNQRmTm+IsoTYpCTmDxQuZIZm/pIbEW8txPkTM2aWRFRmHFMiaw
wMLBWey904aWKHDW6chdorvsXHtqqlSY5W48RZFVFbeVZGt/Bnb8ZvroyJawoUSSUURi1GuQ6sIc
mYhgeropckeoPg2859VO9EdEYJGhaglMfHQqnWuxSAltAIWGFayflPmbjt7G+SkcbzPCcU57grR1
ZkICWtlKj3MuaO5IV8+pMZ0UJbKU+UHF0Hg9PGc6sEYkHmjU3kFASfldGnPVNaAriRcNm6OmV2Fp
6+0BndAV9dPsVsh/hpItq6dZu20IJ/rhaclcfxNQ/htC+ukE4j2vDMMXYDE4aVu/LFr9kIgPl08g
TxprH+2SIuasJiSvX+PSFiUvQitlmbmyySmSrb/EHDQUAQBphyItMZB+Ot+9KNHypphVBRUd4uZE
8qeSh7r9xidxScaq7eZuBfpHPnZmSE6DsYx2J0zP4AP6PPb1bTsKNlAID2FWmxZaMN2+6dxYB+l6
adyWSqzbcoKygeZFihDkXdFZai+YdhWhTXEpEVnjfX0vlNJBNKfalTU8qgeSSV5ahJ8XYL6PRYVn
9PAIpkR36NFYoVQPZnQ/4iJ3Z7WsA3WOf7Q99ZZY62wqou+iMpBYy9TIqpOhtWK8ZqIB2Lc6Lqlx
4RW8du6ns9VnXA3RhlqoSqKcQglBbqIsVpSLTkvTn2BD5Li1NxiZS9vAeHWxQ85xriZyUhOQVJpN
Pl2NpYC6tdF7VIu+6Z0EmsVMcAHd7JtZfRjE4qFoh9di+SnHSOlqPaoXXeyVmtm7cT7eCLGMGNtM
CytHKoJW4ueY1kjFdpOb19pDQzo/Kntw9802+rpFK9Layhak/rok5fNCm8hKwTrOCWN23Pd2Tdka
YtLGiZHXsOjeJMHUTVYddoeoP/7FCUVPEFLrK5UWiwSZikZYGwVRTwNm4dUa9eSx+WlU03UiU1uu
M16KcafOhUaXjUBm92YiFKUyVvpJzZCrXvL4FBqmlceA7YnEL2kC/B6wCdptI0h2k1MPXKlB1ouq
1ZZGZS2t9LCEfdCgLK3icZDOrzOo+awGJJthWyIAq+TcubxEbyOHHwzu/ZPZ0lwfYYDAoKZ+agSi
OVIp3Gfpj1nIHdSScbX2lS2Bs6RpDdVajDnHYRNOTW3cLtHoyzlefFQcAOczzr9A5PwTLHkYvs4a
v19AUD8KIy81uF4d7OeuPKDrg9Mw8XfuplStVsRRzhdUZA1fdqWD6arXqg9mFS9yeC/c3YvsX2kI
cdj72eyNTjCibEEiUnuTlvjzj9YdHQUTwwNvYGnPzeN2JuiY1wgIfRndEEz1BOSjy6ld7gTi9/2f
B9oERGjA+kSD/ErDe752S1JKlanOyymV4YKnl3xx6hD0WhXnGt7V410Oe7jrQTGHPoecKFIDsb7p
powjYS9DvFWFbcbHXB5pzGHSTpKkf5VS1ZHa6Qp++moCmJClVKbpjOFsyVN9XU+ilxVVYYt19Esm
M+dT9qIAjBEpmGHCAwah//miGosw9RjdXU59h1oPKa/7dPYHucKcQ+iYucG7qPdVJ+gOwyMDEtms
VtHlGRwbbDI2LeN+cTp7OYQO5hCkeyWQ3DjgDT7s+WpjI5CJqipAYdBqxJGbk6MYBXHnjSLn2ts/
aAQ5fzR2gNKOLWkZYSNPmD9YTuYjaJkxHVhTC1xG8dfJrbzxMCX+Zbe3lydDteRdIBMQJ03c5/mq
lHaPvg5bOkTudC/cG4fxsPz5ExqiTHSRIAuJ3BITvZVxJ+d9MS4nKjkdWpbToI44J3s9uR+8IlpF
QJGMEQ48WM6NEDkRFWzzHfxUgB6GQ33Q0TAyH3iFkn3bU8E7uOIeI0O+eudtkFinYW/qKYw90HzR
7QA/K97JT8QyrDUBwYWf3Qu9TOTjgEFGDACeMbsULTlI2Co8W4bitWzvhxVOxDgmsnvZGvYsfCuG
VWtIh5D2yXzKDGfs7yPFMmVOC8waJDI7hKSfKZso0BDgBzJGgNsylcHmW33JqJfkkz1jbnN5LRon
ima7m75dVmjvPGFqHckIxVCQoDUZcfI0jktcJOShWG5r2VYWUJRi9rWt01PeK8e0VawSfRVJc58O
oqXS6unyB+xsnAozRBemrhtwHoxBhmHVhxrCxtOMkhCGpVPMFH9RU97U9J4YWD0mU9b+XtDLn9tj
J2hLkobSBIZpEMn1dhU7fX/X8MDReWIY+yCDKKZUxQugLNIbYJWUVe5VURLoymhdXredqxN0WKKC
sTnMzGEW61yhHv23qbAeMCl6MBt/5mEw7lg6fh9MGvhbK+7r/zcHeALruK52uDz0obTT72r3MxY5
F+JeRHkmg7E9M6VVJoiFdorlXgJrU/YgFotoifn8kE7kelBrF685G0nM274GvLwWUb/I82AAZmdR
4vAJJA3GOfUGSX5NGvUJWVW3op8buYmdy8u959DOvpV59aZgTomjAeutRGhkXJzYXr4ZDrGK2P0/
0r60x3Fb6foXCZCo/atkeZHbvc9Mz3wRZtUukRK1/vrnqHNv2qb1mpj7BkiQIEjKpIrFquKpc1Di
+XII2JornX8A4QO37VBpZjlPR6W3QGvy3U2bIEqVfS1D+6xcCRcrE5I93DqGAZ5986g2zpGO+kbh
+wwEfome3bks3RD+SgYZ8HrtWj23KoIf2FzbWZHAv4zdDP3g7bhXDxDd8funJJDBQd+TAjGmnu2l
LZz+qIVysY2nkCPYrH7p0QyZtWITTQhrafuVjHw7KRgbA2LoU07J1nbax2R2No2bvgwRwOfZ8FR2
3Rb/wZaX7Z3txiD7ahVpW3ilY3+xJ0L06PKJE6phT6rO74LFx+Jvim9AcN3Ho8lGDgpZPeTLtNIC
v4LmkBB8NZ7Uk5Iit0lMjgCcbQol3+tAA98+PKtmkILiPjPBVyGm+Slluj0SuDLq3dF4498iWd9r
zcLS2zUw1otEV+x7QW050qsSC1Ec7hF274LIIW9eby9j1WfxDg0+YuRPSwp/GRMbygw+GSBTSN5f
hw36ao9JgHdUyPfF3yJueI1ZfGuGNGAJ27ambEx1dZVn9gU3rhWV8bFB8jYAYVInv3LloDSfJItc
c8LzRQpO6FJzANtzbx4Jqe/zmWx4e1LjOkis1EfBvqkZ9VFRbVp7xOg0+jEG3Tvm36m/vrfUwQj+
sdVCKTHEbeO6DkN4aHMv7uJHtLO2lvHJ6JMA8mAbbrmSvEu2ucJZGLPeoHqEzcWkuqePTtBEQ6DH
cXB7f1fNOOryxO/iAVnEwRCLGVPbonQfgVTFxK/z0Eu+4LqFhXka2wjaS2EhqZK4XYNRx2OdB050
GHNv1CWFytrdhMP2r4nlJ5wlB2h1uENc2/ZRy+ZDS9i+0ebvtR17ySTjtl5+rRi6z00JOUKXx83s
QGvkaOUveJRDT/P291j9/0OOXUVkAvBCfB6yIgPU6aTHmSJfu+FLI/v9qwk2UrR/DQjXa8mclGUG
ijr9BQ9fVlhts43rp23ADgvQSlaDrwepD3vixcpnzKUMSaIdeVQ9I6fyFZs8uio9oA/tZfawicnD
NFLPsfpPICySJdpS+0KQamu9B5kt7FeFekzp9FxBi70Zo62eT95UAkFk3U9pcmSa7SXd/9D1QwcX
DRZUaTouNCFrIu7YzsOMiyAFnDhoDvo+381PDURWsqDYyXjTrlMnXGeAs0FdlwDhK1bTszOkRpRj
JqnrmzbANZt7rpVpJ9bzX3Ha/ChipwFKhP/EYmUvgu/n+PJkwDhuOxsgY0DQHCEjxZysanHwSyEj
haAM3dY+Cl7AjH8ubceFKmnOvFFy8Fe+7qVRYX+7SWmTNum1o2Lbb71eBXoXe7mmbYp5obNElaoB
y0q+ZQrfJI7M+nL3iEvG5a5ZGBB0oUUpWFfdPlueeJfuBaYq/WJrPxNghx7MsAqGfST7vCtJv4Ws
5cOecHaLwsl4v9hjQNyHi4aOcei+2t8WQXCKGbf+6+1gdNsgaIyFDIMmVWbSDANnoHbT39DeWsal
fGp6lgcNLExKyUYFlx272tFlEtpxNaCrLSG81pYNAJ8Cg616oMndqDxC2XkgkM59kDKXXd8aCw/U
u0AjoiGakpe3htKYCYkYi557jfl0KPZD1XuJ8nt2ZSrg11cgYM44mHiUxx8AJV9ackBjqyDNdxIv
0t3pMEX2D6Wz7e3kavvbX+y6qYvZUbTIwVfsLgomwpqaloyWVlXGc1t/5noEDH9+VNVkZ2AWm6a2
JJFewTVBwGSBGKA1v/xV+Fx915GMlyWCq24FeQfVlyk+xKrtxfEQ9gk9aC0BCrU9gbQ8zMDg0LPi
1db2laoGGggJsiTe15DYuL0Ja6EIw+4Iuu6isXI1Tti12TBpBc4JguBbe19t0e3LPPUFDBlB7Jcv
1W8Zh/nKTA6Acejz/cO3hC7+5Sfu09QsAcTWjrpiHCrF8jIgr232qtmJZxanWf3Ua23IzPwwl3Tr
/ubjrpq4Xxqpp1hbyfpX4hLumqVrC4kePB4Lx7YatUTTZqzfhXEveTT3yYYf8ZhXH1QA0bO/70lj
8VBHU5eOFkRmBHs5gbY9HWv1OITa1gjGvXPXbSIvxoRhIiHRXplJtVC2aRYhQDziUUhwOYtg+A/T
/hpGdGzM/RWYv0vnx2Hiv9MED88l6Q9xjV5Mbpa/aYL77vbergQNmDdVcIiBWMsUiRVzNMsRoPBE
BPa8TUG9uPyesJ9Mhutci7wXdoSQYUJ2q+go046zlvhqpT04WrslDRj/m5dOux+bcZumzwxEpW7q
7qg+7/nQS9a6kk7gN+AFALAX08AFd+nTkaEqWrKc7nLi9hbCHYeIguozNyHp7TaAU/Dp+8KauI9n
WzattObCZ7bFGl0x0phWfaUd7TZ7g7DpW2JXO2qSx4g4PtR8/SRqH/U+8eqefwN/O3I6/a8rMHga
0EBYAXhbdbG8Bq0lq1g9o4i3P1XJg+b4pawTsZKNwwYSRGhmgxAGnY/LLbbzqtBSChvjdsFYZ9ty
h5ks2++D5UbvZBeR1J7wSTmILJts1HGhK9vqYG8Bsdu0mTdT/59JXWloWP2OHwsU4YtT1o1uOyEU
WdRfZP/6vfqiPVkP1hZxyFcln2zZLiF9QO8ejR2AGBGNxbZ6MqcgVFFbDSAU85VFjlfW6qYwmkOB
e8nRG89JZTzWMpPCQQXOVJsKHfFoxpFsHH60Ru5NeYKivT9VoOFvG5lO6Eo6cbFKoRnRWia4XRfq
gdS510rf6fZmLQFurYa5s40UrrMYdS5umFo7xkiIklo5VEApJzS6K7K/09xdWis4Aq5Fltd9XFVX
1NID5kiUasQRsHeu/pkpXocRpEJSia3u2ZkV4TNFxTiQKIYVN/2mz1srVz366fbVsH64zmwI34WV
mVH0FkpNox62/fRzauz7htebObEf62SeQXGWBEMW/bHQNoj13G+TZi/5DYuNqxNw9huED9clo525
aoHr0ep2Qw9wTmaDFCxfWjvmIdPchwnA0ymDXEOEka9x8CNK94aU8Hrt7sBzEO5pqHno4NC9DGxK
pifOQhh+VKyHZBw98Mh/ZvPwiVHzPi6UAPTRj6Mlu53XvjL0SVCFokgC86WQiDS1CrXWOlWPlXsC
7XXVPo+Sj/xOLiNusKUCzqgBO2xcPYpHDt51DXRdj2bVGWBRmBXyPFI0s98i0ynTHaZCbbqjJe2L
p6QozM2QF7XllSXpuJfHwHXaVlq+AYlX3YNiskuPtZtyujWGxHpo7bk7YbC0pXcxxDHvIjWt9nZs
q3exbseVn2ap7ulKPb1FuTm91dA4st8UZajzwlfrYWgM38VTRvytI0UJ0RktqvCxE9qhJZB3dXxS
y1g3/Ch14+mZKCmvt8qcFdaD7tBZ+xzZdWTfq6Vp1Ko38U7hOxxNBXAqBiGOvN6VkLEZjA0AOUmp
+BlquHzndFBAsv3Jzczoi9rqCYVbWTrbKF1O73jiGPk+B6H7E1e0fnmg5sOBII92A8pSdu9kVq55
jZLad3yiUL9GszI5NEZTS7LUldJoeVkGkBhKeAue+NIjCZkSU82oepzYvUW/q5XuN/MbdACsSuaG
a5EA7RfIR+oLuTI4qi5tsWqyYlfJ1KNbecs4YwzmDet1fiLbeqNsmCRYr3g9BmlN1DpovaDrI8S2
1oWwUUFj/Yj923b5GA4uoJZg/JbElrUdPLcjxrcWQIdExQ52aXkwunhX2A+Krp+m5lef8E3BG58k
rj8xDENXngYRbt3EY9EDz3RvtCawEEiC+soPwsQQQZmjqwgy4iflZgJOlxjbPLLNmN3xah8PLygC
iEyufWWHLwwJado8aGM2qdhhV8Gb21xt8U69H6Y5uL3Da+uxlhErxDBM7orZoGn2toXwpR/BsPIr
0kO1697qZJmuVL5OKvt+29rKojADZztIb1FP4aHq0kmVzlJwfmv92VIydwuyg2kHPsefnWX+um1o
tZjBoADIB1Ae65pIwqmhh6T0Nbo66lMXAN3W+mmAKyA0Gw9UKnv5C+u6xeXsgQEHlNkiRVjmRHqL
xoJ67H/OUCXYV1sHQcdLvitPxrbBwNHfY6UsA4Rk6PahQwcWL+HEGw2jdacqaM1BkQWlUXrMCsnd
vpZpYtgCSvcWIEVou1x+r8rW0WsBIc2xGCt/qjZD7Fful1r/TdJNIxsoXnEOEyTZAEvZGCe+alxX
Vl/NM14jnjUz8voIj8+xD+kKiWOsVAeIyWA0R7wH/YCIc85HvdN5isaBunN29rbe0T0PUFSDciDe
/B1t3HuieWFMqH3sKcVExYzw1bh7tYO0oUMHBh6R5uftVa2c4nM74rnqixGDMTXsAEKpFW+T+0t9
JZByd4fdbUPLBxdSkQtDwtOG00XOYLsuOSZGBlIS3x0mDxqUkfN02851Pw0YUQCXMSW/cHPpIr5X
723uRHNGjmQiG8UgnpbUW40+uBpAdECod8lnBvqL4XVAOwsEBCX9Qp0/t3/E1a5iEBm3N0plFyNj
rggAmgecaTpG9rNtKyRsFIAFB3NTRk506gf+s8c14N+2eH2LG6j/oZ+nQYkI9bnIO6Or6VjHHNdL
v+3vLL/eNZhYLA/LW0bnFW+3rS2J+cXHhLFlGm6pgVS8ky7rP3vDtFOdF6TN9WPTsJNip3cacOi3
Tbz/Py5tQGsaxRYBoh1x5J3+5swG1UdcJiDuPhpmsTF7shsV363Q10j6TVf/UftPWeZ6Scz3GgFg
3jihRjG611r70xN1Y/PIU1T3kMyHWd8aheYXLPINTGINv+byaFpe38s876qcAdJ14RJDdWi7GLFc
wtTZL07VeAIYsNOPRI2MV4bR+zB2Gfdamy5D/mMRQCxI9Ywx+6ZnxdNg8jDNO6iDW9HoJxh0kmzh
NReBsaT+oFnAfYn5PbGfYVYceFlF144WGuwG2owtBI65tZuj18m4N80Or06QNR0JZsVzzyTHuHmj
bPSY9nkqo2MJBZvaUrfQTpf8sqvbAT/MhTwEmCNBJo9E8HKnmIYkReGTekRfZNtbD9y0jrmVbOsR
0mR8+Jqp9uNtd7r2WAsD+yi1cCwRGsTgPWqcqVBXXdJBftdR6yWD6MttE9e0jjgTuosGwcIwtbQK
LlflagxQvJyYz9FpCmpvET9rfpBD/TN64M97ukNJK2OCXjn2jrW8GhAdRFAuTF/a7NTaqo2YGM/9
lt+RIAVBoPrSbeaA44mNPN9e4VUMhz6TDYSQimlQqF4aQgxPGOVZ0fXGc+q8zPMGJMZen/qDTM/j
qhyH4gX6LPYC9QdIU3yeMHjLpglaL3gPmK1H/tKBg9Ag/hgZ4XTnokteRJJs5WphgkXh5Kq14kxQ
+qxOOagp87vG+jYTMJkyWa11dS8IdgQP6dxZZUgDq5NmHchnd3L9crpHl7qKU8l9cJUSCZbEE5aS
uGt1pzph4tusHxhgyaZManX1Oy3yp0BMYKBGX+LhWbyjncKgpoVdSzFR25lPpUb3XVZvrV7xquQF
4yN4TTrcdsHVdZ3ZFFpGCXNJVGewqU6ea55mG7WUpC8rMyE4Qz9ODDMSUXWyjHwLZJM/zPqmLWRq
EDIzgi84Zm32LsMXasmTq30fLa8aJTeSzITgBAOaIVUVa/WpLGLP0JhnIy7p/8vZOfsiS6w/8wKX
Fs5AGbbL0Uu/boFp26k69E5lGfHq2fmwI9ZlNKZdF0HR71QML3MS9LlvdQd3PmV/zbexHJ0zQ8KH
aR3F1fBoU5+U+tX47Axh2pysWHJZrH0aIDGQLOD5G10iIZTGVZnQ1LCq06z9rrp7c/w2RJvbR2Vt
w85NkMsPE7WG3pQMwcYYvvEuNCzfnvc2/zzJ5sRkhoQ4UGZuUhFLwZlEWIvnNJjcxtMTDZMkwJlw
R7J1V8kDvs/5ugSv5k5hpaTs6hPLMICmZr+bpH814uYxzrRPqpt6JJGA7Vc+Fl4WweFtLkiFq3kB
tyFABdaF+Wy6uzRdiMe4TG/5OpbiDndddMTwgInpc+FjtbhwM2RF0Z3uzKAUUr7wATAWhla43UOg
Lg11I7SydnvbRa5bDwslILIGZGEY/QEw99JHGoS6NqNtdMc6/qsAG2DkJIHhojul/Z7zbJ/HmDu3
pqc4mZ+GEjykufonG6SDNJceZGLwCK2WM/py4ZM6DekL3kEhxIZiNoS2tgOlqBLLF9oTjwGymsTE
I3GyV21+4qgcJ+Oua3b5gFKgdfys+EX0RnJ8lmP+UX/89zc58LSl2DHEGdhlsnsGZAPClBm/Y238
OLZ6kEfEa7VGcllfJqf/mMJEM6bWgAOBmwmXWkMjxaqcKgs7BVqOrNwqg+yuvnRh0YQjgqMSXSt1
DQjrsLWgzzNTYA+6nWKZkutZqL7f7YD/ZQmfCzf2FSl8rSSjM1vWFKLTvFHj9sS1nxkeFeuhDGqQ
n7XlfrLKvZIa+9xpPWL1h9z8Q/Axb3v2ynrPfge+4aVjTy1mbo0aQo9M6X2uz69Fo3tNk7/+D2ZA
vWoCTII5LNEMQAW2kzllERKjC8rc9vXOAOmZbORdAJL8Z1s/7LxDC88u2bbJR7cu9TlsC4wedsqT
PgAH20ze4LavpZV9G/tvujpvBkWmVX0ZmP5jWVcBLNBQq2Ga6XIj9VRpyhbasyHprWe1Zi+ki0wP
8JVXPcawfKKQr5E2f8550UtOxUpQQBWN8QMUsAZUS4RPmPOmcls7SkNafk14wN08SPKXivo6Jvtu
f8aVs35havGms+3laqFOaPvNIWAUD13xOE7tASy+QZybkstr1S/PFiUkF1aWlKNWYlEdHEbvwbyb
Kk9qFUnOoWzvhKTM5oOJ0VslDVV1h1f3yWYbs72z1PuskXWeVh3kY0W24CBaRLOyJ9i7KQ/HevKB
6PNZBxq0/gRS5x4PuK2rB7e/1/p5ODMqpBwamYeRdWkWRinxgEnxLFXZUfUZM7qfx27wdDu6dyLw
h8aajDxkcTvhXjj3FVtwS2PieWaNWRbGU7SNDTz/pTKhnf/H8oylYwHmKVVd9vzMH8eElHEUJdHB
abPd3IUlmCxsICNdZ/TRWPFnbd9HkDtjMqKKdff81/A79caZ4SZSiqFOsa8tRsMHp0OyDdYXJ5Mg
ptbP24cZ4fOhlCxKvbDnEHywHnRdD9GY7Vmh+gP5dNtT1i3h6ei9J6OLgrg85pByJRXCVzZ6c2oF
Yzz4kzbhdVvb3Da1uncAVS4PYpBmN4VWjFlERRr3HZp+I5Dk6KcN3xRL8nq66nyAt4FZHLkH+iOX
jhEbTlUohjJD7DHdg29pg26oJBauLgM6BUgJkYpidv/SRMqczLRpnYXKzP1hGja0jPZuMkpy6tUP
c2ZGiFB4CwXSmMYQ+dHyrQsulslx/YRUnlnJxipkKxJO04Abeu6jFLh3YwgcGnkqNx7ciGxvf38B
3/+fqxLdRVQKC5BVRNinkZKxmhfuAWxtQR/Z/lj23pi5XzVSbWxkjq6h7OyB7CGH4IGSVeJ/a76B
FwcwbOIlDH8KO2qCZh83OGbAK0fNT1M6tr5e9UZwe5VrmwkkKbACYPHEY6zgHh2lfYV5simcQFqj
KqB3dZhX1Z9uW1nzDgvE9kirIJkFsoVLJyzVSHEIb/P39C2PiofSAaMa43e5o0k6w2sLWuhINQOS
LhgsE0yxqJ8oiAYTKMFamzpNPNcpdq0uYxS5rFr/cY5zM0LIc9EDAK4/jQ5WrQdF9ED71pvNCqOI
eJLge0um/rnmDRYawgRId5QUqrAsVy+KSGeI5ICXlGAotQfMIObJIOMXvr6r8FiJwQQ88iJYOJao
ajorLsp8tGYORera1HMV3qD9Z08MrkH0me3zoSzAmMj75ksBclG2nzpDOWRKq77cdpqrTET4JcIB
yN2m13qH9ZDa+hI5x5mGgzMf+NBBAeWQ5d2hU7/ftii03/FVLXSpEYgB6QC3IGDsl36apiN3ONbz
TJv9MkeUbTAz9tucfHtHNlSqJbOywgtzwgprBeLTzOF9qBr3KqasJ6fcx6nhDfng2c5b0n81GkMS
Vq7Ox+USxWuNADQTx4alHDAat3cBEKI8HNSftzfyylthhKi4pAlUCnC9Cfs4jRVG3+ZeObCkOE12
foxKWdtIZmL592epDcAe4L6BOk44NuBFJuNjAfDj7VWsbRVBu0BHM3xRhhJMpJkFklUMt2MaSA2a
Cioc0RiY1pf/PyvLrzhbSJoWdVeBXO4QuY2KJkm8sTq18GxQPt82dBWE3z/Kx3KWIuPMUEG1LG0c
ohwmBuGIaTglWeIbs+ur/SxJOq6i42IKIkwuHAC5jchO25mQf1J43YeaHvRkY4JlIEpB7b9jua9T
CRJr1RM+jImTh7bV6cqodHFYUK55ZtoAH2DnMg33VWc4syJ8pmlo2yUIKodxtoIpM7c8Gb0GkMjb
H2nVDATGCYZMMEQjTjUVc963Uw0zGcaJbeNuGNWHxpKNeFzVk/g+eGFEnxp/A1UyYTFRrzWDlVR9
yKC0bGmnrjb9BtTqYLqQCXKvLejc1OKVZ16nq8gudGeKQ3VERwIEo1ZEg7FBerjBM5ndSLI22coE
J1fdpHa5gZV1zXNnbbVmx8rvMQ9SqUDdcuNeFI6Xeyji/aekAgnKzMxDTUo/ilq/sk9DnHpW8jkz
3+KeoSa5z/QtbWRSNmsH+WxLxZE+g3e2wyYlDmlbBTFhQTFo264rAj7LxnAkX88U0hyj77OO4T31
oGmf0bvxZ5DWO7qMMnAtXMAR8MoO+CGIgwUrzGV6opMEH00fn3P9CWQcPkX6Fg2aN/MZCf6X26ds
fQc/DAqRPa5io2qUBjuYlpk30RQodfVUN/VDGsuaUWvh6XxxgkeWbVlhgWkfOjF0uWsbqMBUhhtY
SyTObIh1Pi2oMUY5vL7NXno8omZ5EoDdLCgbdzN2qp/md1rDJSXf+lH7dxOJ8NUIepckq/o45A35
DnxUA+bU3DgMVZ54TlyDiy5mMs47iaeILC222eR6ndA+jNTuUJdfXCeFPm4SdK7+pLNpO7aGJAm4
LgPfz/nHMoVYmaUFaPDb1jyM4NazoRGgJOZ+Tt2valL6czSFRcnA2D0l+zI2j3wE/vm2s67uM16q
wI2OGwG14GUEBQ2OouccGXmS9R6lKgCYGaD1LNJnPzKVzqPk74jC/8mDAdECEB6Es8QVm4CsT52Y
gnQ4VKt0T1PMtY/JrIS0Hw1J62g1wCDBgr4alngFox4btUkYpIkPpLEwTdnsB+gjsZYHt/dw1W8+
zIi+WlGizPnQRgfSaw+6vdcYmJcbqNSgfZQTv4KE6m2DknWJjpqZU6PbhuIelETZ93a6tc3aK2Uc
azIry78/u1zJoJt5pRldOJCnqHc8YO+2hMlmvlbLIuCK//uRRPSvirEJI+7MLkxtFNLU1QKuNl6r
xo/xpAa90YZOkRwAK/nEuOUlDd+w0vr7lBIQUECV0E3E44z4NAMk3gDCyzI6gHWqtwmQShOSV8Cj
iofU6XzeyhrhK3H7wqAQt51SGQbO8QWrGap6av8n66WQvpV76MLG4rZn389WcxaNNDYPDbG8wm12
WpWHMwizbWZ9vu2QwtswXqPxhgdENShQUc6gPyG0zQpzZAYE7NW9ZjS/Z+W7He36rt8UYERt4u5V
ARlqXNyRufGU8oeTzVsdEPnbv0FcLn4C5KGA7SaAgQJVKdwYdB6trmfRvK/msnqEQkJIx2zLo8z8
kkWjTPlEjJvv1lB9LE/hrnm94NFIEiOm434AYV4SNEVc8DjguZPapygdG5cHfWy75UavOjZvbi9V
DDjvxhcGbfSgAHoVASFRMbDGMpp5j55FBNzyNOzLTjsOtYOWaNqT+4m1oCUZkN3cNry2akNFqxcI
UdwWYsamN3gqMnJj2tvN8GWarR03ar9r1NSrDRCcKtNfwave3co5tyekUgkwvJFD+mnP8rGCpGQ2
PSY4Nv6YV1KaFzHlXjb13JYQ7myVl4oCNuL9WNRenXMPjHTcHTCNbjMMNY6bCtKtefumm/WWgi1G
srXX7gtdC8C/oUQEB0Zhe3lak7mc+6S3x70527uBGX5V9K9dZ3lOL0VyLJ3/8+piwaaApg+nFYBJ
dCCEpRKNDdxq+Ljv6qHadAX9XReVDw7vH9Fo0K0WW4NnNvNp4nWIHr8kWIj3yrt1aCmjgYOggVmy
y5XGbTJmZmOMe11vXrmSY5Kqvu9VKjkka2YwmIOJu3e1aBFxOKCS0Burdp/rKd5UjrYnI/PBL7y7
fSTeVV3EzTy3I/ho0eXmCMrpET5qGp+YyQCNHpwQQTb18jmlXqfT2Y/zxqOasaPTuKvHfG+O7mPL
s1Ph1l6T099O634eOAmqqLivwL5vaP1Ll7zETtth7qx2PVcHxnXMmm+GMk2QtigzIH4KumtI8vP2
ilY3DkfBAcUvxrXEoQgLxEOgwy+wIJ2cHE0Jumr8rbiqJPe9jiWgonUQp98ZZPAIcukGRob2PIb7
wO4MFbiiPKl4oIzY65Q9pJqsoS6wmCyBxEGQXiZxoFeo4x8ujQ3gvqVzFvX7RKs3Vv/DHn5FVoNX
lhbA4eZHz35p7M7SE7CbPFZ4o02r9iXG1mcQNitTWQa8tnT08HFN6ejkQ5j38tdkoKVzp8Tu9xZe
TqP8oBjg4y1/j25QTG+3P+aaKYBb0NkH7BtIacEU7x0Uv5PZ75cXutR4VfuvlfqdldQfM8kHvcrk
lk3G3YshYqCgUGwLmwxCC7McnMR9boPiVQdleO6nrgdFYZ9spn0lU6y4ek0Q7S0h9SzBAV1dVcc2
1la530u6I/X3btrVys8cRPrlnqvUS6isPSIWw7C5MLQs3S0NkzPiZGapZSMhs97v88TwHSUw08Ez
MiM08t7XzU3bIXAn5vb2R7y6G3ArYAzWXYiqEM9UYWM5paZSO3W3M1m/zWpcRRoLJhtz4DWXmLqq
SJcb6MyW2C4phshgLIEWWwdiC3dm4VBAk3qqN5VJf+idFtbTPasSUH7HXsNkeNord8V4O25BQBnw
oAz6dMFd49SdwVSddTuQfG7GkgdK7JP6tdZBNvpye1Ovc1bBlrCrKlFwRqO02zVvXeCEmsd8+z4G
wY/mO5jAcP6yxgB3AUIqxpPAaYoJflEdzGwbd3LA0bfrtT/Ihzd1oXi2uYmnN0P7qcioeK8Px6U5
XXj978uEdOlCgTA46V2BRJVBOT2eq09jgptorjZ68jYUyhagxr/NZBbLC686UFDQIRPvjzRWp3KI
sdA5BgCrBhrAbLQ/RRIB6/t6+xteHwykD0t0W0Y5bfQSLiMAAl/uRnXR7jo1dBUQ8T1BtryhkjNx
debB3KuCewQIRRss4GLWmw2QPEqtxkTb19qoSmCoMbB7nyEUG2AkfC4Vj7d/W+JjnA1AOgsCvpg9
J2Aiu1yZOWe2zqu4CZvU3A3KuHMxi6WBIP72Bq4u7cOMWDR1NaZxOzaaYV89qEVg2ChlbJAxexj6
9RZdGUVyH8kMCtnSXJckImkPg2BFKUBVYBZ3ddf6RZI86+SJpV81u5KcvCsvwV4uz4V48MDgtCVO
B5ZKV1RxVJuhU94jz7Xa0i/aO4VTiZ21tZ3b0YVvls0dSYD5ClN1vocQ86cC3w4FfuYBHgFloS7g
ur3tZvrj9kdcXx9EizFyhXlC8XqYcRJLe2pY2KeqF1l+Yj/pEEguSwlF2VXZ+b6PH3aE04bOKFVR
9DbhRDXLYybY4k0KuDPfqrn7ycmi0LWVw+21Lf5wkV2/2wTrH2LJOyTick/j0ejneEx5SArr2S3q
fQOm5Nsmljh/y4TgkkZpzSYtGAf+kaU7qzbrXaQWPxNwK0oi47qDfCxGuHFS4Eccqlg81FvzrtKZ
u9c7UKF30xgwHZHLScz+BLFS8LT3gKHdXubV1YqdRKkHehdIxALIIVytZQzKKg51wzCfgCRR3I2t
n+LxBXPqnqL8vG1rbUshQol3QIxVL7Q1l18NJfNoTwo8kmkuClrXr/T6PnOJxDnWzICcEFO/GIVY
HoUvzcwNsLcu11jI8TaLF2ivpe527tzg71cDnAHmYoE30NCyvjRTFAYlZt3jfNF216oYms4MHwNZ
EjNrH+jMjHhj6zM1qdPnywcKNIys0QLMIo5v9NvZlsksrHki8kiARk2M46FbcbkktzCggWNTFhIG
bpOmPiil6vfRXPvcGB6h0t1vMOYIGcFZcpeufTLgHhf8C9wRyd6l4ZoNjosXBhZ2SEFw3Wwz5NKD
y/a3P9laqFrmpeDrmJEEqunSDDA4NjazNgDS/l3wA800TFZ/Shd2wwMZ/vKZYbmrz40Jm6npHVcM
OEnYZyqqfeJ3JX+zCP3bZti7Gfg5BtwdcKAuW3tW7lBVHzo7MfSwGDJUNzkU+urDAB2Z21u3dpug
YP6vGbFv0udO7ObR2CyJ/yI8bzZlQL7klqySWvWEDzsiTKDMaIlhiJSGzB4eSZZ7Npl+dEkveUiU
LMcQDq87kxxqT8wIc1v1equEpp9z5EoVzPlfd0cvP5CIfoJan1HFs96GNm9RTSR5kFN19kCZ5zcx
SuBakkut3Y1nX0oECVRpnvS1m9CwLiDuaYKiK5M10VZMYFAdVESA2aA9KtLu5lBSSzS7b0JcXb7t
Fo9qMUuO6soHOjOBd4RLt7Yz7lQcE47hXKkBEok9B6gHb5I+m2yJqZWocGFKuOnjRjOLBjNsYQxl
OMDjfDPaOCrY9MsXhnJ2ltFMr0R0TIMBbYN+60LkJPiek1NMcaMJGpKuDFX3rc3AO9jPjTcVDhgn
bJkDrhypc3uWsJWTzi00OGNM/8V8oxl3Tk/fIkuVhDvJqsRZm0GbwFqVp0aoAt4w9h7UUD2j/1Lh
aBWSzHbV/T42UOwoAaoYzeZQGiGlyqal7d4ZZdwhMhOLe55FVZJycPUXWE2bmMfU4KfKlICGVx38
bBHC9TC1jp6Do80Ikaj7Xec8KNmwLVIQyhgysqZVUwgJ+AAAR0JP6nIxNrdYD7gLFgMga9s1B5vR
k6N8zZzh8+1bYtXVziwJl5FV9LHrcLgaUaYgZv/H2pftRo4rUX6RAO3Lq6TcvabLdmW9CLW1REkU
tVDr18+R+96uTKYmOb49QAPVgKscCjIYDMZyDtpmkQBTyO9/J2U+0GebQ/N2wOgz7iIDN6sOSnOu
B1zWRLboFc5UEU6pbQFNJHexaJrxMyEbioFkljx10QsH2nN8uq3RkrkBxhxZUjRCoP9BMAYl0404
ZZaxb1sPmQq+N9vPhwnw10j3IgkL9hPx/o4QFSQIqow9RYbSiNbalL/XNJYY9bwowqPpQoqw/4Wd
KC3pxnpPMd4SoKv8W4SIa9P1NrCL4rzdJmCx9WPP3NTJGK//h0X8o6JIPgF2z6EwTCyihZlnYk4b
HaxRt0Us2ffZKoo5H5t7eU2Gvt6D+m3HOwelsjRUpDgwS770XIxwYAF6nVRaqbN9Ue+i7KeNUjlO
7tTv8IALbmu05BvORQk71uYu9RRLMfaYRwOh0LpVkmDU/8q4pAywdJzAL6jb4AUxAS4tWDiQCjAB
m2JzyuKUFWGVbEvTCRTwy2fB1MloX5alWYhRDDxpgel26SG4W3oYF67Y3jCOHTs5HHTsJ8PEGg7j
Nh0lb+jFNUTX+X+kiVQgttIXjcrmEJwr4cDVXzrgdtviHlyVb7d3a9FPnEkSPF8LZpPSrTS2n1pI
yvM3z05ebotYVAYIPaCwR3ITGc7LpRvUsuLUnYp9Yv40ae6DxyFwgfCnfHYqAO8jIHj+I0jsj6p6
zNNl9sD2JuXbwta2o/PXWA3hv1JHbIoqOoOVGGqCU0DLywQ+Hk+tND+PH8sGiLm3ZS1aHZhxAWcG
ECcMs1wuXayAP4QQWu+jrrLugCYfAhNI2fDO099aAMlucpPtGmLIcAUXrWJmvwBS11ydFa4qjyYt
UMLGYp9q9orU+ibyZDPcEhFi/SfLO3NMGaxCK9Kwp2w3Jun69uotGt4fLcR8LFFGzaEqN/beVAKX
4a7Sm3fCmjBTZVTQi178TJKwT2A+HGhJEYC3JD+k3A5TNG8wpVrdVkiyZiKYFwrLTRIPuHIVOmza
0XiiUoSJ67rcfIjOVBHcate1Wsljq963eQeYJgChpfpwTwvWbsEW90RjJ50JSrYMKMBupWPUOEtk
dOgLy4nczVyAREoFvZuCx8B0bI0mvdTYF+MUkupQ9yCzMTXJ4ZJJEVyfw7rSzoEHDTCN/EsJAoS8
cN8w6yMRs2CFQIdFmITM3jxFJIjhWTVVUW3r+4aRUK2eLDwG0SC7rjyy/bR5nEsSsf6iWOdMzwpj
X1mgfXDzp6bUJJf7Qjh2IULYGeBll2jogYh4VDaFHf20x/4NjGibLBt+ghjL73KPB14HhMHbuklW
UYxn68LNm4k2bJ831ZpN2VaNikNfpQGIDD5ffrjQUdgwjTNWmG2Oq76q1opTrOu4eE6BtcW4ezRI
8a1HiVCyrgvx2YVMweFmtt15AGJmaOcxV8rorVk5+UpbHc1K3425/fz51cRULiIkJM7RoSXkzQeM
zujppMO/k9daCXL1y2Tjib27LWVJqXMpxuXtNRnZxA1mF/uxeCirk60dRm8fje9xI4kw5h0RHgno
Ovmjzuw3z55vXlwo6GOa9L1HAJtd7wvyGGOE1bTuHP5IZSH7kinOUSeqweiTQEPxpTRA1rhjPZrV
Xh2HYFKAiMRVdAqCHFo6kL7kos5FCcctiyoOFB4oxvRveumE+oAhbeAt3N6npUONJst51hF4/JZY
sQGuUhoPrYW6g1P9MvUEeA5RtImo8hglrZ90KCwWg/uu0khihkuCkUEAdDaQacFJJFh91YEbN8Fc
/x6FKV3/kpt9YGdbB828qrMziRoovcSNXC8oEEdtYFqh4I3rRYSmpFE7DcS12R7UZZlv9/pDwZwH
h32/vaLXJgIxqOOgGQzZEYwhX5qIZmip7nVdsScN3xiFTxUepKYa8FTyPL5uLkFnLhApAZiFZhYE
v8JJRjaVNp3hVXsSxYDjeNKyx4wcOvPNjIpV4bFVm30zm3t9eOu8dKX3siFJ7frsIahHrQ8A+nNr
vTgla2CE2yhJSfdZVYeD5wW6fVDp0zTcuWay8ib2jFTp0UnfOrsIhq7z0zT3m2jd5WH8M3bdPZNx
B1+3pAB0e8Y5RmoKDRu6GL3yMknKeGy0faLfAZl9P/TKMTJ/gaTSWdVpDUzpYe/ZVchAsbH59Maf
ixafIOCcILCGUdsbYBUuGt2347dY8YLu9bachTDtQkfxFdLwWitR6NT2bvmBzl5wv6a+sTHXdB3D
CUrs7DryvBQn3Inc0ZkyOj3du0VyrNGqW2Xm+rZK17fFpQjBGbA4T/AQ7ei+TRsk4ah1BLWu6eN1
Wm3Qx5v7RWS64WdkYjQfgBhzAxHaCYGNC4y7y3Nq20nmIVMW3VlevLXzrUsT12cGWhs4O46WDCLo
UkWIQ37qg9AFxXFAsojAL95QVFkJgt9jP524CfDYEN0kPgXWqgz3+dIBzfOwKFWjWDijbkA3T3AL
dYovwegs0MThUA39Mc9finYHjsHb6ydAq6FRAqxm6OIDnQugt13PE674dnD0tuM0/1F5bQjmBTQU
7E0Hr4Qcubo6MKM84Fnju0r3CFw3xXW3igYWAdD7ST5kFvQnBPj4EHghwIyA9QHpDPFDZv4O3eSG
+S0ey7vObJ+jyQmsQlmbxFpbeJFZGHDNPftVHd9L8kzrYRUxKjEncdWxGgC1QPfkDMYEjyiYsJpn
qVGljnk0lPRQY5bVVunJasg6YvH28wqfyxJDOCOLKW8mrfyuWxHIh6re1A4ekr2YXErXml6p71Fs
qGpQgaKT+HVEumCO+VYzNoef1gDfnGZIJ8k+XK0AhhuAkoy8FVgxZqDkywOltgmaWpVOO2bEHQ9u
Z/x0RzI9j4xFx4IN4+n2KiyKsxC1zBc6WsmFrFzWJTWzO1c7qj31G+Xo8SzM6B3rpGB382+6sK9Z
MaDnOwA6muEUhK3NuNsmPIIkp+r9wVp5WjDlX0mSoRiFCgv93Vu7XPndAuL9toqiz0CYci5YLPY6
ABKlAyP6kY7etslLRC6IlqzUBUMNMwPWxW+3BV6GSDhJEIjDjCERA7kfXCGXW+goSU/7TNOPZf+C
LJN2KCvJZbK0ay745dAph7kMIDNeSignl3kewzExk+m+UgFM1ccPcd0+5GUvOZGX0cnfypyLmu+1
s5dBmg5WlSt29MSaH03/yKwkzOrnpFoDHSilkqhvYeUwc4LOOCzaPDIl2IgFzJkK8zDmMfEmvKlC
gJIGehbc3h7h5v9Q6VyKyE3q6NSLGs+NjhO5IxOgPFY1DRo0hgLYSS97H0HHaO+RKZIY4sKuXcgV
7GKIy95Ae2N0xM2Fli6I0d/dVPL2lgnRL/ercpoW42REOSaG/18hWSOpXMmECPbXFUmJ7Mi5kPSb
k0iESPdJML3S60GNPA705JlxzH2OROTWoRP4q9Kx1gMl1oc8JJE1GIFeOD867kUhUZQU3dom6RrJ
Tb2sM6hvUNBBICLmT9A8mRllrwMUqNE3TfMtG7o7xVLRw8kktQsh/P6vgf4RJQRVlQ3CMxJF9pFE
mhGyyNiBJul7pldkVegOxxjq+AVO7BcGH3YK2kn+naamYEIos/JW74zoaEYPJct8Wj0T9P1KqfIW
XAvOwz9qmoIVpZQMk1pa0REtW36qHfvilY8PY23de22Md4YM1nXhIriQJ9gTzUiCeZAmOipG8pdm
7aKpfzPK5oFav3uvl1nvvErCfXchbfZ1Z44TB7GiGOlxMWMzczjkIQfv6N8cDlFA3yU+TSZttt4z
aQaJBmRjzb+laWG2+v8qbV7pM2lO1qttFyXKERTARyNM11mQOmBknwJjNW7xTP+X2gkHoiuGyItN
Ezzp4MPQwnz9Nx/Gx1MtdL7cljZfMrc2TriEWrfNWFbhegCRI6qTWgtS3Gx6jXulfUqdlGI0kRb+
AOxrZJKmn7eFC6NZV2dfjFaiEk1K8HbRUR/9vP2SkYCCibcKzOQJ11OGQ2iAI0H55cqStst37z+n
UexRsxLSd2qhR0c1uU/Vk/Eapc+3dZNJEPxKxIbJxNstOjrNtm4eEgy0ypAQpMsn+JRoBF8PH/9z
6mAp4WwpTTgzrsVSS/m/3FB/1kzwKEjkE0ProVGpjU/MDklDHy2db7u0xkAosM7TCmRUcejlIOh8
u72asltCxGy0R5botQU77avYBI66qm2cxm78ngGkW8kIcwKzr5FIUcr8O9W0B7Nyza+3P0K2pYLb
4SMpiinCVcEn8HEfzfdYdhlKrl2x/9mNbY1hZDI6eg0qFqCqB/nAtySSxWZSwxFcDHc71g/0w8XM
Lm3aZkFh/c8jkdfnXPAyxYDEnmpQ5UiQ8Eue2Deb36e2n36rmgcTwAuSsFCmn8hm3qbz1EZiLV1H
GDCQuFDJpom941oMgkqPwyyoeh+bnk9ooL+TPvVvW58kgBApFh3uxQkGo+FQqs5XWLTNTIDP84eo
fwFQm18Un2VFwcvu/E4X2zZ50VKb2i3uIcwdJo/RuE6/pbaka1NypsSuzZg3cRcbiju7SVN/IETu
JmUi5p+f3d+axYmlJpnyCRGLJgDwCQsDXUglizWeUomoMXSwt38eO/8PS3WdPZs35EyKqAiYYxAn
O/A/Yfh3lKWsfPWFr6bV7PBlYZZMqfnnZ+uWl2mqWBPePdmcV2VJ4GUv3WshJUOR6iUEWPPLP28a
bBDl4Cueeh/9OA3Qp5sp3Rh266exGrSj8xS70xZV66DT1F2sMzT0GbL5xsVDdrbEgmOknZWBNh03
qjXUCdDDD7WbrdwKD5DkmCR9kEcyll/ZKguu0bEy1tgDVpl9TzCiYW+7V5Stb7uOZX/4Ry0xznLB
JpmUafe3P1RXf4eUs93oW3mgINFIjK2QKprSfrQ//GHxkipfaRPWhuTFsfi8OdNICK/aost0h7bu
EdJeBhiIMYHSbUh9xYvRJ7v5lwsoRFomXm8Ar6n/++Igq+7jffN3TJ6935Ym000ItLpeHaOIw5uM
2tZuGj8uf3tlvDOB3GGMMoRUmTDBqZQW1aeWau6xSHKQJIJUnPjtMIL8gOSU+hTgRScXcGX/U+h/
toGCd6mYNbSZASupw+zhv68cvjLX2VpukpJjLcZVAyW9EifYvjj+YgPSrn6oNAAFhvy16GXdSIvm
j1S5i8kUHVlt4UBr1mDFGSA/jjwPEkTFzoY/tCy8bSISIR8H/sw3V7qhdG5jshcV7iro1J4HjjY5
LxhZ8fO6sF9vi1s0kj86iSlYtYuzfEQi+BhNJw2hKerTVYIAOI1+3xY0W9vVc9R20PoECiH0f84f
cqZXlg+gSW1GcEGWjzWS41Wz0f+XqgOGQDExqQL1QMP45KUQ3uVIjBPskGmXgWsou8k2/SQ6ElvW
tTjv9ZU6Z5IEdfrGrFOV41c7hPmcBtZwrF/wGmSorhSBJmNMXLQK4NsCyQGNcGgbuFQM+EgqCn04
Uw3YRPicc02/TVwWXM+/RVTKMQCCAQgjwKqJ461D76nRkNXlq2ccjfwubfedCxafGE0tWsAx/Ffp
A7qDHh2ubj9vHUDKQZkSeXP0gQhHy/Eyp7U1QJXnXY8w293k4+Q7Odv9KzFiNTThY0oS9Cm+AHpe
weyprv8Y2OfmDP9+EoFiFzUNEBPB0AXT0FvTHFBcM4+e4z6oHo0C7hjNOs0/hw78tyBgDM2hKZok
YfCXRmEONIu6hFhHDT0Gajz41IrvU0xPTmTws+zzngnwM0C1NUBxB0wKsbJaKxwo3tNoH8GP5Ws4
UWOymgYAiUqqQteeYpYzC8L6gYVXUAsMa5ZVAxXmWBpTCEKJFSe235ey9m2ZGCHOAKOdYrlVZh+t
Nl0RVt8NmMOpzDb4rMldaiPGF0lCVHcs7SPq/eDZMA9ukwQ0/Sxhp4Fzc75oQmQxpbkZMw9ivHrn
0af4q11ubisym+2lc7iUIPjWvil7mljMPjJb9WslXuVxsx5j6qN52++UVuIRlsThCAHXBdMPGkQL
xl2WMxchrCAH9rQC/J805StLGzfe2N1ZQN3+vHbn4gRr8GrFqkcSgx4Z0Lv1cOeBqgD1Ib/T1RWl
MhLh66gFzGEg4UERGfQUgMm6VA4jzwhza5RWWdxvqNO+1HRqfLDvEr8Ab1KgAv4oKxSJKS5KRRHU
BQgfKtcilFSVZtQyW2Ie8T/3kU1PtYvCk2JvigpDw1W119AXdXtZFw4ZiFLQ4QIER9wqV7sYNzVr
MbYzp71ATpkWoZScUoBam90gLvwzGcLW6WbkceDS9u+TXeq+UiG3rGbDk+uydZy0zNdHZz2a7nd0
r21L2nC/oI0DrJnhhfNhV2TpJsN4qe+NRiJZ8EXtoTtubQ24maLH1OuoqNjomUedII86+GOfhJ4z
rG+v8Qf9pnAy0Rr/R8z8GWehVdUmZpnQyXifkk1RfPW8HxnLAwP0N0Aq2GhV6XNH8dtc9UGP4Sfg
UG/He2a7u7xhWxoBn25Kt3r80PZ2UBHE7CS6s1m17h/1CGwpYNn04pfBMIKMuauKVXvFrQKik9Aa
HNl0rHUdWIGcAm1EOuIPtB+INN5MMZR+MGrrPY4qX036TfIzU4GJl626fB21bDV8icpXklCEj5uG
0Z2p4NsftdL2o2HbAdxZt59S9KbVX4zuFy+A7EvY2rPXbveGTpzv2I6dCdw9lmabCOA8Wcz8uN1l
w1/9fA+4XUjG6Clj4z32blsboZPda+73WN05wD/T+WlQKh/THb5hN4FbfK0mHur6T737pSh/ob1/
jSN2n2uYAtKHQ5Y7O82rJBt+5RpBN4iLEc8QkLKi71gIlmy348qg1uYRMwbgrys2jBcrK+G+V6R+
NsjYKhfFzTAkM9kROhrmn5+ZV145Rl1i/PHIjPFdd8MqotvezF8SDUAAXIbXdF2McJBlA3ISKHsA
VojuoUtxKE2lpgtg2ftk526MEIDse7ar/SyMw1RyPqWyBNUKTNVlgwJZyjZ6ttbaFlygxB9DGsZr
2TjkdTJMUGx2z2frmI5R0UUAgrh3X8d9udO+TqhvwiEEWRuUb2Oob2V36HzpXziGS4niW5I3aQIe
mAQT2Wm8Nni3UwFofdv5XLk4kFPZ6N4B/iKuM/S8XSpVo9hmxLraHoxBC+w+7MsqJD9vy7gywFkG
bALUHp7hAFXrUkYTJxHrG609VDW6P9W2fSlbN9TcLNQL9YAe3tvirjwQxAFoGQ2NgI0xPE+4T6yU
EatHc/8BVXza5o+Vu0ncO7BFARL1vVJPHfu8GaI9G3cYmPmgH3ILlwom5ZgTh3jFoVkNIfAcw2Gr
7rwNC8k6kbzxrk0CnVwf/aC4jjCvL+6XrZMR1ArNgdfVfQ/VLDKsbq/fdUVv7hY7kyGcqnQcPS2d
+uGQApXE4F/jDMnfPn3sTeUuGRAw5k8eWFLLQgYkO3/8pb1fChZOWD2V+ZBEdXXIyu+19r36FRPL
N2QQdgsmf6GeYI4lgMGAPErKg6He2c4PtQnKaHt7CRdMEJDMiJiATDkHN8IukTEurVYbi4Nd5IES
6WFm5IeynE5Dxd+S4oelqoDHdGSI5sIQARzuvHOO582InIByF08z+Be8HM/aBoDC4Dmq3vtCe65x
DU6R8jYaLGA20l6KFRp15oOF3i/5D5W0p9vKL60vEHM94BHiEeiIHKYq6BBzag7lganxczQoqH/0
hbnGO0pWeFuShLDMRfc3OqPhYy7P3eTVdjlwSz8WSrQlbRuytvL7l9vqXKfosahAmdHxZEYnMHzl
pZSImUk6mlN7SI0g2phw+e4u/WFrPttpK9AUNRKXvHDRGIBhQMc4ClYAVxWnaUyajXYc6/WhL550
6wV5xLXWGruYgPUN/O1x/1dTH0l+T8fHwt1qfRaUQyRxootan32E6NM4s1KwwPbs0KetDmouPsba
GHhGpUWnIZ40cGSkPUB3nNxVvmjMHnZln5brDuRX3ksTkdHYp60p48S73nF0xNt4AQGHDBPNIixz
pVdozG9j+0hB1pz4Cv81yCZxZCKE7can951WQgTaN3yw5bx0oG1EoXJ926yuHnNAGj/XRHCypKmA
eceQvlBG8xUD4wFotjzfbrpV3fwEh9ja1lOZJRsL/hXvcawbeusRdwrnhdatamQZbQ4AHPF1a9wr
1l9tfpzcadW1GH3Pk71VuPs6RoHNafyonjZjeryt97x8lz7eVAGpaYBdCcNiAH69PE0TaYbELuEa
rTgEbHkHjtavtiNZ3OtbEkLgETBONbNTipxUrgLw1TLChdx72ZOnl28RlUFyX+8futTxMERuY84V
ihiaFh9UrBlpDpG6N8DDg5GWqFgbr7b73at+3V6za5OELBgLoHFVw4QjulyzkfdFaUd9eUhNBZxo
PMAozQmkhhL7WFq1mdMElJv4A/H7pZiuGkfFVVx+MDlZF23+ShsZwc7S7p+LEHafWiDWsDXOD1G+
8UCtE23BuVbK8CNkUoQbnvFprIFUwQ+piqZqtI4mLdow6qDuJVfddWRrzjQmmCEFUOaMtn25Yu0A
bH2eIUFg2nmYd4dYSx6p5my8utnangx39GNcXjw7xlx+QZAJREJXOL/AIuCT01n1ofBss0NHXlYD
alvRyh+aC8y4yivpQ+8k6rNX1MWjx5I3nquY0gGoe+9jko7uzbwzVgwowtsi00DFlUalF8SdUjs+
76L0C43c36zo7F1exe0+TuAnclo+DzXw0SvLeczTrv/9WeOGIwTnL8JnmDZeqJdrWI9GnWuTZh0Z
MNaycd82vV90q9tCFu7UWQqeBZjdAtSVCAxmO5ikiifVOuZ5YL24G33F7q0HzPuqj91HadMLrU+f
WhwlB+QBGKgE+ruYPSqKdMJIJTq125lMClB4A/srKVWJq1vQDDZ4ZhSz8zh7lpZerk5Dn/ID3Pgm
HYsg1g5m+j6AE0Eb0BRr1yEppsBVlW3S5/dpDs6kgax07VWyxLMg0ToRJ82FEwPB38eA6dmHdKS3
GR511WEc6vbVLawIlMBRDvY1jQZ2VcZ7O4mjd0W3yrfB1mY7Q/qya6kPQCNjU09KGQ5TXK/Rhz18
uf1xS64NePgY9QbZAOiEBdc2qaNp0NKc/c7vFA1gwMj5dwIExzY5HskKt+UHWv8onMJ3ZaUvmQbC
MUE3QD8oAA49GPovu7hLI0nbxpLPPFshcaC68PSpAAVme8isNDC870nphnRaO7KTuHBvwkI0HUdi
Lr9+JEPPrKSmHibUE8a+ZfzO8NbRlIZdveZ1UMS/zSaWxNILNon6GubKXBTY0CA7r+qZNOIBxDjX
bH4YKsu32F41iD/9/vTWQyH0HoGZBLGGM6/smYwsadKurJHeYG20VmvvMTMAmHxbxsJFA7Ric57O
xqvOFvGRPfCq5XHUDQBe6IAk/NByAHezL6W6TRXZmi28IoHGZWDycR6rNfCMu1So61wM1ht4/1cc
BGsjf4taFAxNEqK0sc4AKa+bQ2h0R+ZgOLQF5eFrlcsI1hbM8eIbhPJR0sdey0csKjJFXb0x1Gc7
fczMze1lXUh1XKqqX6oK9nKOKWGomk31OlHIirL6nlWg4hurVVsbQZVqeKk3X3pVljVa3FKE4Xim
4z+8YC9Fm5mKyd5Ubw95tjbKU6OtU/Ven9a9jKVyeSn/CBJck1snTuOwcTgoLepTnt0oB61r8gNC
wJL6xEmcH7dX9bqggbfN+c0nnrreQ01nxJWuDmW1toz0sey1Yt3EeEnlVueu9QYUZ5NSkPVsaIHD
SIYSJAe9DmITvwVARuToB6vRcWiTnKxzPFZWDY33mkfv3UndkFJ71sAZ7rdxVmw1Qr8VXnLKdKUO
yDQ+TEiGA7pJi1Y0HgY/Bhq3D8BlGbrWwiMZxx6l7vnOAzijePRjPBO5PrjsgNGQTfmrInGoas3K
MVGH2WS4ZjDBj1GxoCeh1JEuXAgXsgX7QbMJK/FJ7OAo31z1zZYB9Swk12flgIgN8ElEmyIY7Rhp
EYlbsz4YcRnUiRUCLcBuACBtBKiyx9PRSJ2Vhm7QPJUY0JLFnkkW7yK9s5U86kYc/i5atwOzV9xV
3kEx5ddFJqtYfaApCXHLXH3z0OqB+PMqX5y245ioHAEUcNu8r/HoJqui1wFdEAMay/g+TEA0wHtY
bX4yq0LsEE9lGvtGPGbRM1oDyCpuuBqtVLO2lVVUN8QNVRA5HKuWd1XYdEm0d2GZmc+tzGnCoUzL
IyNUB0VXWSEAB/JgQ+6ztrD2VY4ZcFSPgRa3cmjX/qBNPWUBtariuSdxnaybAVEeQeuS52OIM+13
6thEb7lmeGNw+xRfX50gXJ1x/zEEP2fyBNfIaquJS4oad9FroTfFPsgG1nVGwttirt0gVnVOXOJe
A961eLMBQHfQo3nUniEQtLv7qXgeC2SYdgOVpLSuJaH2ANxCZEAMqCT2pYDckGq9YdpHzr5UWERc
oRbZGdlBk3HAL0mae6PnTMdM+Tgv7VlE4NExHklp20e9nfzSWpUGCT36i6kPTfo5rpI55QvSBDzZ
NXTvIrMjVujzyOgqs4AsMhV+lYXcAtIPO5QonN/eqOtDCUHgRDNmEjY8OYQkBBgAkOqjg320x13+
U02eTIY27PVtIddGdylEuDm8Mge6sg4hiVLcEXfKwqTxfnp65knM7tp7XgoStqjuLJXkDQS53sC2
qWMN60hNh2+31VlcM1szEUhZJsxBiGJIXUW21VdYs5YEbULCSm3Wrv5jzLLNbUkLz0AodCZKOK4j
xV1QOGjvMZ9RAt+CS21Tp0FzMl/mQlS/5YoPOsrbQpfVA2yrgcohjtR8Ds7snJgEaDKgBDoCDSin
PBi/KOTB6b/elrJoEzM47H+kCPELSbhODbWwj0OqrlKKkr/Kg3qQhUkLseC8gn/kCC8srYw6U5kb
pKxmq413uvKkslfXzvwhDux6ayBZMBUSe1/0FH9kijddpGcTKL1hIHUMwmSLpkYIhK6NOZqJb3bj
cxa1v26v5pJEB14DMbyGNIjoBVUV7et5PidCqp3GMDu0UYafNfwUn2RQu0uicK8CQQTBA/iwBPNI
Sm4p+XyYWUTXOm0ATQsy9jyv/cjtNxWXocctRCxzgwOYXaAZmBvFPClYm0jk5tw+IgdEwtjM0Lrp
VdHdkIz0eUhjctcT81F1YvuRJ/nGIG03p/bH99tLvGSwSNUiX4suMZThBL1Z0veOgs87tgpdj3W8
qcxpnRfZ9raYhXfazIWJGxoPtRkCTTTYhGh23CbWsfjKw3rXbugGsHLkblzP0w/RapI0di6EuxcC
P07Q2XmP1KJSawKByV0KhCBIHLbTA699fc2DYiOd7Zjd42VkdilPcJ9K31Saimr+ka/nwtuw5ftq
hxaZsPdl3R0Le4YABGl8pHMR74rkIgB1IGzM0T8Idx0U45EDhW20JBHIwqVzIWT2p2frl0xRjslp
dBZPzT6tfnAiQdJe3qAzLQTLU+NybFCos46lqQRqA4y2+r5xi0BJrS81GrJW3WTvuqpdtWr5bPVv
WWN9Doz1Ix7Ba3a+ihBLo39FMMpRt/teB8LXkbovBrA2G+dH34+Si2dxIf8IEaemsFF6i75BNJf2
aNan7hvgoiX5sEWDOBMh2B5HBzOwmrFXafUVPTFT9SOSIcDMF9eZeaOrEt3RKgqZc6UXlSphtxBB
dokFdMZTZaaBR7/l1NtTTNGlBt61TN/l02erulcihbs0j9RWsUmhnKzeXqWdEs4N02gNBrCVs0/U
Yq2V5bEF6hMyxxme4Pjbm9teS9i6jy9A8Rb1Eh3di1f3DyPa4CoMSptKv2pGsnMIl4iY101c13MR
QijEWddNQ1wpp7otgtZ7qKc7VANDNq0Zk/hgwUqutBGC4oxRPF0aBm2ABMNNO+AuWRNAv9xetPnQ
XGmEtDdmYyzge4q5otIwm4KAN/LEjWLXdxhFRAu/2hS+B54Y1IvClmsvaiJhQlqwT/xbOEM0G89/
zMqfuSuEtEAcw0jQyaqe5yn+YVOrpu9lhy49WDKYnWtheC1hjBaeAxxcIKK4FOapXTeQcrJOCuhj
HWff2gAP1d5JfIijL6MUoOHaDG3cmWgQA0ObiT5VQTdOazwGiaOezGyra8Bcin/r/GiAYadtuk0X
a/5Yb1t70+jbXnkcaLvrMP56e1fFiBPWc/kRwn3QcW1wksJWT3WThDHIsyoKROnQbtRNVD5n4wFB
yhDbEpsV44YPsdpc5QWGoQeuPcG1DXiflnoMsVa0TqaDCpy96DEu3iP7LRtQPwK5LWjccRWaQNIu
wv9BaQzZARIcA0+YQxG8Hp/ylqCrWj3pneIDTbtKN6B99aPoV57/9vqwQIEKdMWStb4+QZivOpM6
m9+5LdtGznikqieGjqzGfnH4X0z72ttoG9q3CloDLUn65OPhfXlmLyUKBg0n2wC9dFJPavHmxmvK
SVBZ6qqavioFXpzdocu+xvXXCQl0NBYGNl+55jdsu0VSUI7RwBn1LUOHrrftShlp8/Vhw7ehedBB
kyQwdMWTDaK23jKGQT0l3n1uBnr6UIHcDIQ8qrnry3fJjsukCWaugxtOL7oWO96DYqP37db1MUWY
K2GZKIBPf1TBHau3z1PkrUoSdP3WA9XxqGh+p23rNmzpJLkhPnqerzYHIYqJjgoA74qjV1adcrwT
SvVE0FHPEgBeFIEzoTk1XjcNnuqvRCnWGOAoi4fW3tX9s6n7BVIqk3XoJDkC8dXy93E8+xbhuuqR
U8tpXaunqDmm0VrHmC/NNsVwbHTbd7VAxaCboXyLjdfb+3J9d9nzawl5ow/cVLEkTpyOD8To9ZNe
GpgKXCte5Q+D5Bhc38WXQoS9B8cPdQkiwpOKVgJmfqnJYwQHbzbbKn++rc+CS0eWGoisqLcvTB5Y
WafYFIj5pxJ4Pg2xH3TvdFvC/LGC1VxIEHaKElYpCrc1OM609Qc0Tcfmz6zMN4R6En8lEyUEFobL
uOmkpnZKHBJ4fGYpNYPI8/a4J3e3tVo4ntAKcOFoBEcYKj4jp67oW/AeaKfCuIurdcIGXxtXRXUX
6VvPkqCKLOv1jzDxCUlY3FhVBL1Qpll31t3/Ie3KlhvXkeUXMYIA91eSEiXLW8vdbssvDPfGHdzX
r79Jn5ljCmII1z0T52k6wqkCigWglkyiZDZGRjyz+3XdqhXvXlr1/tUtAj4okSRS+7AKsrIHRslL
ETSOhtrFdZh1p/uwh3MJqYpqfYzgEv5YbadQ3+gjFbjCyieECjYeCWDBRucC/0yIBzTymKjWnpIA
WnO3gb8zjR8WGClFfNurSwYRMB3yrvLlfa8YIIakQNXuqJNd140ejbZdnm2vL9iqAyxA5n9f7Auh
6Uz9q6nHqHwMx8SO8lP8KoeiZ+hahMeqfRgzr+oCx2DDhLhDyKnpwm1otpBcD12N+QcFXOpZTTem
T21Sxa5P/YNvld+nPLzRq28JEn6KJO26Eg8iX+CU61v58aO4W0gnYWo1nEZ8anm/Z0Q2NmVqfM1j
v3KzmN4Pqtbsri+3CJG7hchRhrfWRMnJ6Cs7iB0Qc6AS+gbNcT8QVYxWA8nHkvOvcnQy00otBnJS
4tuitUnyhUavg+a2yZdY1OIn8FWeyqQbuoqVqCqfxv41LxxQ5Dl6K2LjEiwe30aajopcQEycnEi1
79IvavbQdG5ebExRv6oIiIv2QeGTVB3mlYOTFp2Th4odgK0KfSS18jfhfh720efRBKQnzz8MrSkV
ZDYqcopH3alo6IX6s540b349OmZBXE0dReu4+s0vIOcguvgW6djqY5F0ODctz2p/D9CpljHFqJm/
rzv7qlMscOZ/X+CQUkqmHHoBJ5IMu7hWPRwBG7kwN9dhROZwIczKSGVkRUtOabWx/BwVfk/VXkvj
6TqMyJrZaRbWJNEopZkBazK0rvrokNL1fh8qneAEE8FwMUnr+yoapxInmJq6vSzvcjXxmvJzYuUo
7aLrDjWAf92OC0RVFWQ0G+B2WfkjPqFD24GihonGwFZU0F83CA1fmD430M7MPW+lTi7UTAcSulY3
UYGMOGr5nSp6yK6e/OgmVU0FVDIglTnfnkquZKj0MnjBTOihRs99oLmf9wC0YSP7Qgja5finMvNz
syqlEDda9H2TprgLQEXfxJUgIqwtGGprGAtAS/FcSuAsGQ2a5C1gfEOZO0h3iXGnUIE3ryU7MPT6
gcJ9NQ20MQ0JiZVTkWBoRSnvS/0+0YJDQhvcN6nbEyOwWTnaUL/9fX0d17ZqCc19SQX0aXSzTXFY
+Pljo4/f+lbU1rgWE5YQ3Fc0plM7JLIknzKtdmr1fohKO8VbttheN2XtpFjicF6nRfNBEcIUzDhu
WnChK09xPDlTsM3Nb9ehBG7BX9UZTcB5WWPDUhwU+iBD6JZ+8YloKmUVBjoLGNVE09gFl4LWNLFu
BaZ8CiK2lUnmylpgG83pujGrLrBAmf99EUxjOR5zv7OQg0hMNNqRTa78uI6wujMLhNnOBUIBCbwp
SuABstm6tDgE8aFDXmfUjoEmGAJddbYFFPcpGXWmjik6kk5dhlyp39z2PioGiQqVP/J83SrR7nCf
DivyXE96OEGJglg4kq3Fgq2ViGYy1y2CIsOsu4F5Ci5ms8pQ+ipTkZ5Ln+R8W7egPlVtpSwEh936
Jn3gcM81FiZprJVUPln+a1ZvJ+Kw+g9GdlS8RP5m4T6QlHN3IFMEeikk/E5pqe1i6wdaojcZrnb/
Gwrn1iNtWnNqgdJ01dEf2G+5KmwoSG2uw6xvDw46dBghQ8AX9aw67cH6juxpPT74PQh9vg7lTwv6
T9dh1p3tXxj+ATGRbBiMlOAj1fRvvpQ5edtiiiH+JBvX+11EsT5wOG9TJ7wJlQrmqIY7+r8DSm2K
XN/QCHZnbdnQ9IMMO9og6AVhS222YKGrgROgUxVtgWP6FlRfmKiTeC22LWG4s6c1lA4JYzi13GsP
mVR+GzoR08KqJWAo0VGEwquBd4CqK6cB3UXIlyZkM7ReFD5rbeE2v687wNrnicHE/8LwDlCZPRpG
GGBqDG2VyJhr9T2Nvo1mamcipca11+qsM6Si6ITCE39/Q1m8rq2JyaeR3kQVmubiJ5aH9hihA8eb
jEHg22ubBBTUxmVl1nOffX9xPITSmOSGkcqnHusWlem+GET9NiufD9p151TdfCu9qOuEvpqh4RoQ
yRC4kRVucx9tGdHofXqTTAVlA3QcvlfPuK8HbDWypo/teIpAVzLmG3CK4rH6XEr+JqdU0NKw4hH4
TlFkRNRBbpdPftExVusIdYOTigbw5FBKeyW4o5qnVYJi5yoQhh612bK55fV8f/p0Cpo+68ZT7t9b
taOagd3E+yoFd8Sfv1i/eYgPY5Yq+ja59YOKCCv1NhtRVv3awRcy+F5zKxf7IW0FTrdiFMo7BPPS
cDh60bOJ0XUyNBAwOTXDfaVtMsyKBLR3agWDVp+kK52D6hkWdxSR0m8KSQWWjOe90tmF+kDzV8O6
NxtBH9Llp2RArxPCZ3P1cB6tO9+qNAVzwig1/Skkzwn7Rr9/dn/w5/EQMmQwNaK3al7UxZea0RJt
eFnWn2j9NpHHSnvLCbF71ZHKz9b10ReKkAC5NX1+qeLjPYeqJn0q+15uTrp5bxWTq8t/EslN9BtW
QHt3J9NPOjnw5kc4XuGzbNzFOW5Ak2ew2qI4mVoPKbG3TmmdtNddZhqujEzG9YXkD413NJS4MRuB
0Vg0L5xbB2EeKyyVqDhNqO8q/rcxhUCBZwzfrsPwYe8fGAsfLprIUcPgFjGoqdq2GWD62HKYHkEY
o72hHdl+HgYFw5lXE29ynadRyloaSVEfwJpSfqZK9hNcq3eZIqKb4J17tmYJwx3mstSp5khDWBPU
hzqaXhjJBZas7QuBAUjIQvT2IgMYqm0CGn4rP5X9a2xtdfk3So6+iG9QhMLFAyVA8VmdgJKirWPT
++OXUkmR9R+TTZKAk+z67ojQOCcwkcjMaDGjYeRGmu5r/5cRfx+L3XUY/tLwvjuLpZt/xiI2pD6t
6Gj6WLrQv5WyL5na2X3b2iOpvhZV4hrhr+uAa849n+g409GXeJHMallmRKSBO9SgdrGJFmd2ojzK
07S5jnNRhf7Hsg8gem4ZDAMhDYV7t7iftHVrbKaq/4F70IkReuOz3xl6CYcUlWJZbXctUp/Xf8Dq
yoItEpxoGDq5aHHKJFQhVUtC36BWbopCUfaExW5YWD/6sndA77gtgz4RVCNXP7YFKP+xtVaod+qQ
n2oMHjhjJJWgpco7QRzkT+H3pV2gcDkb0KEOsYLP+KT2r5S5Pdj3MvlRJ9Ah/3N9EVeRLAqCFFwA
LagenG+ioiSQxM2U/DQqvdv5b1aCUd7SJlLn+CI9w1XPXGBxn4JZEVNiqpyfNF2+Gyfj0A9IE2F8
77pJ6zDg8sINHbx5fLPShFEoo2V9fjJr6qQmJBpN022htXYdZm3l0KyNY1iHusbFnaJOTDSKa3B/
jHHYigVNRvmbhtacYrBLJggiIizuU4sSZBsmH9+0RdpHNj6zHrOmwR/SmK5WCDx8LS4u7eKuteiX
iGWIvMD3IJuqK1/TBOKp1gbV3evrt7JNYJWxZm6PmU6OPx3JmFuTGmObCrXwkip0MU87sR/XQVZi
BOYWqPF+BF/OVYF7v2QVJptOJaRoW+lJQsUvj2679CnqDrmoUDZ/lstuD3y2QMMdEMckHIO/pzcj
A+0vSCRPfoEjC2xDoXYblpvceIuD0Ksqx5KO1+1bW0TMH+pgT4B4K+4Y559vG1N5iAuVnUz2XOZQ
/Q7mMcvrGCtriJchpu3QTwB6sgttSyrFrJcKdoImva1pGzkAQ7j/Kk07y3T18ed1tHfKcW4Rl3C8
yOWks0TRipqhQXY7U5Inpo1u6lF9nPLYRmtLK3ngbo3jr+gTN6hHsr1p3erhodM1hxY3yZCgz/XQ
a4aTK4LGq/cN5H8bpoog/YdbsXJx5DCWMxnUXtmJFchre0FVPMTlndVBK+tHcUpYdqsHTpRAN4to
iJ/HCIoEeCa6Vvc2gPPRsPQ5qqJF2o3Mwr2+cHwr/zwyNo8i/fvjuKOpT/WwDfwpO4XMdCLWOw0u
Nll042Ns0UKGWU5frSy0o+GZailk4ARx48IVqQXGEl1Fwg/3NHSdnLuipEmjwqamfUnjVzXYadF3
SxKEwUsTOQzORHNI6jRDBvNl2Ha3uoNB2m/Ss+bp2+wJPZoiReOLz5mCqBnR28TVFjcqvueRSZj3
C1KjeekGfYPZ9ND8olWNN2JafLLN4bZRBc/UizDPAXIHpMym1jQzAFbT5I7DLgxy18QQ1GCH/Zfr
3nIR5TX0lFh40SE5hz5tY97NxbXUyjDcAQW03KtD1am6myB7a5rjSAQWXSwhB8NZNHaG0qQGhMjL
Qc72FvOftJTpXpASDzLy+JhB+WWHhILDbKhzwQmzZiPmSXCvsZCDvJhH1ntUJ9scNpK4sxVyVKXc
sYad1AtwLgqVyHCDLwQUZeiLRXaG5/uT+8iSaDqku3B86qfClgzf9aVd0JyyZh+piq3Ur6P22RT7
OyoIasCZb5kmjpvzLYQaRiKHVlB4Q6UhV3yrsWfCIG0u+OguvmsYB+6oOR2E8C/zFHDpiNHeVEsK
b0wO4P61kntV/3rdGde8ZAnBOWPbKPXYS3Hhdc2IqO2NwY5kv5ruOUZWKCswhZHtryOuucYSkfNL
tYcaWpjNiASlQ/Mms0KbJSBMPP0NDm44M5M+vIOzbAyzMaIEixcMm665l/2bMDkIkzTrW/SBwlkT
aAGKxzGsCcmt0f9GbrBsBFnV1QWDBA5yg6aFd+X8LlrEi8ogUkRx1fCi6Ps4eUb4tSB30yD4ki4C
4OxrCxRuuTrJnyKfYbnk4YFId9XkllZjg1QwFHWDrSOhn2k+L9HRzCHFY0pCNtsT0+e8fyCNvs9r
Lxw7x2xE7SUiLG57mjQfzYgwfKj+a53u0BeGHn8ruyGi5OD6Jn0YNf+QxSZ1M492GWD5uvoGDzno
8dkydVj7yWLyHHjgAf+uHXcKN3XZTGqAtZNqyw7SnQ6i+4F+LUQ99yvmoP6Bq/TMVIDLDedzflZp
icrawqvBHzD+ktsvvXpbq4JL3ToKWsBxf0J1h2/ZYw1KK6DpKLzefMFBZAcYogkc+lkRdUzvvs/t
4aSYh6PwjDrfHFBKIcsqk8Izq2RDarcrvoP1xplE77eVYDDPB/6Lw3m2NaIbhvrAGboDuotj3JqT
yb0e1uYdPrsHc7ZwHu0PCuZs9SjbWXPjPE73nLlK+rvqNx0eOoloTHtti5YmcX6t5hDxaScr3SnW
g6HfDNJtY2HiaHPdKBEK59YoD8RJOWHhFHDyKFs58jIUQFrBlKgIZT4LF99opjWMGAlsMatoi+GN
srDQuNDZkOi0r9uzcqouHYFnCpCqpE98A0hEfswnz0dR3NT3vbnzrZ08jajACQ7VlTgHQEwFKHMF
+4INdNS1uoojWnhaimMbg97FU26NNosfMRpz3bZ1J/+A4vZqzIiaJokMJzcfFAaSn1+RyMcvHxuz
kyPrjTsPeJzBNHO+U0gqVJmUaOmuZ5VbGb4dG8zRCmhrRBuFYAhIMzd1BAoVGVzH7RFjnNdtXP8B
IN+GBhhud1A4O/8Bteyb4N410t2oFdAAS+1IdtLJlUi7AY3bmKEXPJJBALwbssCe5P75Ov7qdi7g
uTWWIM855maDgIWEINW2qflFNxs7bbaNqBfuMpc8rzVaeTDGif/ARXpuqj8S0vsSTq5643uY8dg1
sTM46b2+xf8lkrV655W8CF8LNC5Eah0YlywZB3JRmk5ijWiLM0BHcovhSmh+oLjaki2Zyo3SjV9j
egrVmyYbvLD+bZpbSQdZisnAvCFIs1wMWb4fEItfNUeORWTQ5I41BdTsvDZ0Opc6SFh9M10oHCb7
6j6DkmIiIuxaDeMLRM7Bgi4u8kAFYteVjtTdpK03ofc5CxWnsh6Fk11CCzmPKocapKYJ8NJ9sMPo
c7CxHLPaDA6ITJzEBSVgPQpOqnnRLrZaV6mFNy4o3Hh+e7T20mJiOKl842nUtqzD9OAbqFKufyrr
KOhFnOmjZfDLn2+d0cS+r04IR0X4Dc8VP38dMlcVRaTVD1L/QOGODkxm6O00hNkuyn6rqT23a1Bp
m52iNhGs2urR8V8kgtL5uT0mDbo8r+JsV2/wNtp0u+FG8uhOExwYq1EcdWUT+V+EWJ4+2idjlTFr
LLw8foryTSW/qSLygNWdWUBwOxNkaU6ZilLlNNz7zbHNnXiEEEUuSH6twYCZ3MI8HF4UmEs/XzBr
SkDc50OBrVZfDAYNDGOr9W+5IbirrnkA2v7w3n9/JPFZm1QrgqKcgtLr/e89fejCDUQv4uwPXkif
d+gl0GzvIhZN7czUPyIxHzQ/kNbEwMKftN/7gyjmrXkAJWjjxcV71pPh4j5UNXAbqpISncLfCzl3
Q0mxmyHdtNamAbmjTOkGfYSYNc3ArSfbk+LhQ7dH4yEZBTu4+kvm9CVSYuh+4ceDWmKoXcMmnHZx
bffJQarfxlqwqqvbt8Cg56tqJUSdqhIYNI1sFfnjcJ+Xve1LN4ooVboKhXFtUKqAOgOn6jlUHI9d
RDRApfS5TA9hiDCrv2Bq2hDOaaz6/gKK20OoAYW6EuPeXFUvRuaYyj2Rbs1OkEkUoXBntqJ0eRVh
UMOLjZ1sOaVxaw5PWStAIatusDCGc3xCEtZHUQ69Kyd5K/a1nbrmYwXyxtfByb6yTb/rAzt9uf61
iUDnzVx8bY1s9qoZS4Wns2ca3jXZL6YIXG8totOFXVwcrOtprOUM/lCxzkHTlVcEIHgnX/qY2JPe
27l+Q2RBzmjVB0GPBOlTlPnQOXJu1tTmgdZOM6YJycOtaT4X1n1Zf8/D7fX1WwXCCQKOMuSyqcX5
BuoSVhOhd9rr8DXJ9Etk4Ub3UGmdbfqCdRRBcf5RNWYNhgsEehIcTXKX9BsZ3C0B246jiLJo3hL+
6oJHBoZ40WQoY9bhfPl6tZX8xIdVSXecDPCn+mwziyn1oOxiOkO947Pdx7iBYhUxTIukMqiGdO4U
y/rGL7oMxmXp7yB78stXpsh2C4+/vl8r/g4cDA9ZeCfOlBLnlkno3A+KJMYxVlYoig1OnO6nWPDQ
nr2LW74lCN8ZjAl1AnJDHC2x+UMND4Eh8ISV7Tn7+1zpFTRuUOAY8PfBbik1L7p1K0cg6HLk6olV
grC04nVnWJwrZCTvmyADlpl81xNXKQ3k3RxN+W5E7vWt4Vkh5zQVxjxBEofCvI40Erc3CjMtRuu6
9MiT8WC8GNsI8kWRo7rSXQ/NeofuYsFCrnnDApHfKClpU79Km9KrLGg0/sQQKzW/XrdqJfotjeIP
d7w5ctJoMEp7ULat5++HG+NGrL639sA5w+H3SQcfPSlgSr0ZN8QtPRrbxQG6shtlk2z1e0hdXzds
zcmXa8cd82Ybq+VgAZBhHGFCv4uImHbl2D2zaP4Bi6OpLWSF5RNWrgtc1Osy63dcOYXw7bvm4Es7
uAhetWpSdhJgpB1IXNI93t9u7ZmP787nFZuE2jm1oWblBbXzvy0hF9GNSs9Zjf4GL5fBw03pTZaG
go9q3cMxpaDhbjn3apwv4ti2PcULofSM7KTk+ziDUpIlwFhfwQ8MbqNiudODsIInWGEGfhokhFof
HFVQgAU7UiCkwZ+jGx9dMWQKNSO0cGuQYjk3KaGZBDJLbJgcfTeU2zZ5ZNOjFT3I0o02uv2cAJS3
RPp1fa/Wrmd4zH/A8ptlxCSSDcA2LtnWdu1Mbo00wmDLM2ntNn79f6h4zrtzzdR55RefAE2V2ghb
rGx702+iXbrVH8Hp3di6He7oQQUH9UZg5RwmriFyl7WqbPuuU2FlvWmf1U28td7qF3lLXWlvbvy3
62irzgnhXbSz4O4km1zMCtU0zZQRzulX2764LZJ98kk92X/OlAUE5/+VD0pDTNmXXjFu43w3hEcM
P2fyfT48X7dldvLLhfuwhfsIgiBM+zrBVinaEbxBSil4JL4L6V0D4Nw+GtSqThNY0t6oN/5dsGNb
35XR5HMYbjpncpA4c8YDSDMO/w9HXLtxQFn6353inF8jjSFHBDvFXvQvwa73ok10d/QfJYd8mZzC
dspfEEXxku/XF3UtD42P7gOX+wD6oc2tOAZuvdFe1E3uJU7tNs94ntuSWKFXtIec85tTw/TUxxKn
t9FbsKu9yXcmL78tb2ftRG3PPPl43cB53S42Fa2v0GZDjR4KxOcfeNOrddoGKW5X1S3rPcu/DaYt
E/U7rqJAwg4DQxByRs7jHAWCWQqyUcjdJDMNevjUy/el+a1KBNfe1c8ZPH3zlBp0Hi3OSYbKLIZ4
Pgdo80Z/q/IfyDBcX67VDbLQVwuFXjSZqJw7RPkU9CTCuwQLdwdKxAeIANn/GwS3I2ERJvUkjbgO
pK+YoLiv1VEw14L00tquL8zgLrpIFWfdoACjbuPaadWocVOzm3Zos6i2atkeqoTmTjAG2e2U0h+h
akQbn+bIWFO9sGVf32Gk7Y+hMki/TOk30svMGUrw8gxZ73tJSbQbHwTSaJWsoB2ukr6+aeR+cKlV
gH0mQ7K7V5CRsSAZ0+hoWJcrKd1IfnaCaG73JCeYmO7GwtrogW95ZkMS8EwS3Sl6vQYt2nhIlU5z
+45Re2pqUEASOthGUFsbNY4mCDOz1i17eiPlif8zYExp7EzXpQOG49ptwyyUM1qwuajdV7mT9cqW
pRwaQUqzaZT4JQlY/9A1fr2NU0jcdEqeOalh5HYZ5/tCTjNHbro7RiL1pe7lQzxax0gZY7ekQeZE
IZoOuo60t1k43TX4W24dT99VAwoUSdOONoEykK0VVHYUzZ++J8agukNT+7geVUcT5BZ3Sqv3TjeU
DBovIDZMaXIHxYfU1ktD21pxAV6mtHzRwqLdY/4mg2rt6NtDWuQ7vWCtY9Eh3ERp9acdYtTLEvVZ
ZepPKesYGiIiSMEz2ldeH03JLqd9cExpdwc6W+T9OkPbw/V0zBOU1V4xgvR7l0b6BtwJd0bna/aU
lJXbZHHnKEHJZLuPGRo6Wy2zQ6Vp3EGbkKVU2ei0uSFDAGMAueskeUpuhs7Awh+y1g87xqRnEPa8
hHGiHbKo9h0DcqGeRsLHSRvkRzzL8LrLzG6jRQloaEcVfN1oQLPDCTK8ktp+RyOnebC04isurLfq
lJpIi6m9PVj9o8W6e1Y1PzMmW4LPci2EgZZdwf/kmY2X+/IrqHBNlVbh9OsmW/4NeR0HM/dTIwgw
85/h4/EShvv6oblSQBhrvsrGsSMnKSbBNLvOT0aT21UoeFqv2gTJDarO5yoqredhOarzdqois/SC
7o1Kv9LkJo52o+i+vBaVrXlMFFRpoGZRueCPPIg1KfM7bdRStxwyp4WPTbFo9GHtnbuE4S5aLavD
tCYGch664ZmldavGutuDDxbsg64SBZsWFPqSnm6uh2uRdXOoXdyQlc6ou67AGhZ5s0ez4CbWx5uw
CAR+sRKx0TuDmdS5II4MBbdVRk9qks8RexqeoONLrOfrZqy4wtnf504Evx5iqGBOuHlU6gb0DjmY
tVX624y313HWlgsCXiZ6ApHXg+bs+XLJUElKygI4THpgSOXkKDmPoublFWPQsowazjyagnLR/CMW
e9JntO1aS0bKQ9sQFNambTu6I93/hSkLlPlXLFBYN5IBLE64bYAV1VJfm/wR8y//GwYXdboYmhTz
BLRnFc0+NAwbSasbpIwEMGtRZ7lgnHcFUgM5sQmm+GVs5/KLjuGkoHYnHOGKiHZsFetddR3lGeQE
eE9jZUumCZ7cD8zus52hvsa14WTFDjyDArtWve0Di28D8mkpjaRRSk/NwQobxvCGchMqnx3mnvOG
BtoCZ91EjOQZXDq00rXOGliGRBEU4/EQg+jVYPuBR7XX0N993iOWWFw0ZUaCctDs21K9H98HoJv2
y3WItc9nJtufJ+Hn1kPOsS0Fyq+Zn6MwqWKKUgu7ExihotdgsoYHnfbTX2zSEo7z8R7MhOFoYZMw
xxM2d1PxPZd+XLdozeeWEJx/D/kAvsCgxPujvI/LjSoH9ghyvW7X59+vI62uHQah0O481/b5puei
kCcUJgtkxivTpcjooX/ISp5iU/AaF+Fwe6R2UgyiaxU5qHHn58eabbXJa0SOPa8LfxsxTfDoQ65P
Uy2+iuVPKXqX5vS0VJgOwaldH3JCwXNe23H3wNi364u3sk04hDA+Q9GtghsDd4SzyYef9TCqkGbm
XrtUj9Wwo9k+ZJ9fPiAZc8oHKl3I/pzHbnUyY0ZBJ+BRo7CT8KbUfBu+XqK56bpJa/MRZ0jcWWRm
NMpMHU/6gIAqboh9Oy3ir4wGz5YRvCZpctdb/pNFXxRZlCBfiX4Y0IQXqjI8EvnXcyOrSpKqvsKH
lYGY1tX98S3U2OTJfSLKI4uQ+I2TMQDSzGlCQ4kVL8XbZ2/E1qMeK38R0cH9QCgoEtC2jHGrc5sy
vFpHLerwAK/TzcS+qoYE9tRUcNtatWeBwsWLOiEmK0DjA/5N44H4SWUzU/LaUTTCuOrwCxzuLBwZ
Xne4m6P8wwZMTEadp8etU4d0tFMftSCIcFx3x5WwsVw+/vo1yflQhgG+sHJQ7gEPCvPuLjd+JX0n
WELe8ZFTgvQu0qqqMQuJg6zufKdyTe/rqPOLQ5L/BG3l7SgN26ptftESfQTM96oBfYdm9qjhIX3d
SG733pFNism1mZJEQwn+HLlieVIEIUsOWow+ZqTQrCm8Qxe1cx1m/jOL4PgPjILBWt0CK8RF4xvp
SBMVWl1D3UPaDGblQna1c5putC1m/IE2q+Uoza2ayoIRhBXzELEQlHHAWKbBj61rETQxgzquD7Gx
18F5n3+hvmDzLiHmoTHMU+LJgTIHP/Gip7kUTnoRHtS8O6TBowqRJOhZfc4Z56wjEnUYVYeOFIK9
zn9lvoaXP43CQ2KZXqoTtzMyUDx324YUgjC8YhBIugEIcU48OFUeqp2CVCuH5IA5Yp/ZRVD3zE2p
Mby0RqyJVCa5z3o2DMSgeOtScKxANIW/D/bJhHm7oj4g6yNNmqvoyQaMrh4IPjyV3Vx3wzXTlmBc
lJfjAHQueFUdMJfLxtsQGiHmX6weOpTfYy6S4XyeoJZHtc9JkhxaIrtjmdlKnh5lCDBft2QlZICz
A62Qs04bmGn4jjgpCy0rHNMEDmGc4lb12iLyqH8fE+0xKpF3l+SDAm0idRQRZ733wi4+5lkYdCnE
xU/C5CkyB2oAN1dsaTc61Z5tpaPpmq5y9HetSzZ0VzY2/VzC+gKVOzd10lVUlkz16INvoPqlI7Wm
i85mvqvhAoS768QDKGR10J0dlSfVmw3zXe2Ius10P271bfIgZ/YnqwoXkLPPLp7GkxUik4FR6eOk
YVxddSBinVUg3RTZxvn+BQ53Cy5CzBPRHutHwm9S7lbNW6vsrjsl9y1fQHDHmDr5mhlQQMjW0xgY
dtNRl0xOBdY7cFRex+JO5/9gQdRJQQBBoyu3bBojPibsFfWoj6+xH7hj4GGePA8FB9f6qn3AcKsW
BQ2rwWmkHi06jTdNnvw0lEF5TJpc1FEjQuIWT+6kIUnDGQnDGuWoPsRx4g6D6DMSrRsX3VupLiow
aqlH3OltJK/SpnCDn3kl6OnjDvx/tgcVDugwyWhE5rngwa7J4sYHjIkiQxG/Qg4TtFNOJh0nMMpq
z5ov6q2fP82LqLRA5D7doB2RO62BKDdvQxPayF5c97jVDVoAzP+++FD7uJX7EfRux5Q9lK8BeaZE
gLC6NwsEztnasmQks9Q5xMlOdZIa366LL5Oo51dkCOdpQdQSH6UIGIL3af9qSqmji9KKIgzOzUqf
hkEAoYBjG/m3US6hY6v2pPzH9S0R7Tl3ezX8qfCrHLGTZvG+1637SSilKDCE73VsfEhk+xhEOhbG
m/6WWL980XTNatT82HWemyWOSa1pBRAk/wYKOUx51YuvUmxLpugTESFx158+7H3068ODJR91I2oX
/a8QzHbRC42+Xt+YeXuvfIw6d1j3oHMo8xobk0HWatbqHF+zwan610hF3kr0BF23C7N3qGZjIIsn
XE2jUEmDjsDZzCfUYofu16C+RD+DSJQlWDfrXyCLy8gjG4/bfoRDJw6bzCVh96BDxqarpRu0/mxb
PICRI/lchvE/kfQDk7sgg/u7oj0DZiKfJt3LJOL6L+Y4/c1Bh5H9/6wh33aQ56jSTTVg/OzQ+a4S
30iiWfr1T+kDgnMKtarAaCPN4a06NuDSsx6b/3GtuDOgI3L0zvZ6HGWUbR1q3AaYi2sCEYeOyJL5
3xdHARRAtcBXYEmvY0KjjkhlF1nitl0gyL3x1/z33Z/H0cDjaYF57YL9KjIGHSwo2tEcrMKpcv/L
mPoPVqjo9hAmaPJOTdk2jMmwCbP2zcyY+/kvmSJpj7wY8Cn/bbUt+Pkx66AdaymYQL1KftORhG95
VvR4zPc3EmUlVBX9TFTOWTsMUSXAox3NMHgmcqeUGvnNWPSwXFIHd8o70+mgbggq7d9tA7Hv61au
HSSwDa9dyPYRpPPPNxRD1WlR+oggI7mTcQ8HtABhLUahbgwJ5XeuOT7RkqMkDoaxTjuWTeqgyc0Z
k2pftLeKHO5GBJPr9qwtHgaC5xkiDWRLPLddTqY0aYwKCgH5zyi6yUxIgNZbeRC459p3gBq/OnNJ
6fSC0DYO6yQa5psEDhRb7b08f6DkLwIT5DVB0AMeLYPynLw5zXNp5v89ltlBz51CO/SCHp9VKzCR
riCRg5s+/5QojDTylQmbL6W53YTbwbqnooixuiELDO5q12RWS+VShhWgOYcIowZZqV55Vtvt9Y1f
O6EUDHPNe6KDSJtz5HKIUVGWOxQD5PGPbHzvs/ou1tCR0+r0EcStNhMSpPLd7O8xSoHiq4ohDej8
WVxcL+FrcZfH2lH1xo3i5l50Vxl2iW52thl3Fl7Pv64bubqYC0AuzEeMmIjziXaMku9R4aRKZpfZ
19TYXIdZe8Ms7eKi/OCHkZZFsEtSgm7b10N7X2f0ZaL6rhrkL+GAKSKpQRnEKBNBt8laPMIkD/g2
wSB/KaTb5VRPamvOQ0iZXYcQeNX3141bXcMFAncXBOUxI1hG7TgGd3GCiARtxnxb1n+RtVkawvmG
NI36UGCW6FhSyStV5sXtT5l+Ut7hHw9cGMM5hGX4Rd39H2lXtty2jkS/iFUkCG6vJLXa8iLbceIX
Vm4W7iu4gV8/h85MLEEcoZKbPLpKzQYajUYv55hYrrar70wtenLy1leYDHZ6yYefKiMYhDEova5E
cEWt9mNUbjKwz+v9C0fnlYyuYOkYgy8TGMrI/MyDNuf3UcJ0lHpDvAnmwr/Gb0Lko+JNYHFg9Pqm
9eW6LSxZ2+zDAT0FFwiR59LQAIJZFGAuHDsLCA695iu2rAFEJmJW+CRimgyNDqGOp4eVmTGwDtHZ
1+b/XFdjyY9THcUulDJQ9hdHkrJmTBwdFBNHM7hrQXyfJ+umlBYpZ4sVnzYnUsQxpPm5WTj6AA+b
pL3PtXLXj1nkxRZIpoY0rtY2sG3umihK1qC24F5cYYQoNx8VbuW3TZAoT9e1XlxZVCwxigx4N0s0
lTKOAbSpjri98MBOP2fp5vrvL67qye8LjoKQxCnReYQHcIK6FLqeV5XsYSBTQXASyRSM1Kw4nlXJ
ixG9RrKMtUyFWf6J8fGI44GILmTk4ff2j1E/UBkGy5I3pboO0mtAQOqIhM4lDGAzCmOthVHoieuU
z2h/dYbQB2739c1Y9AsncoRjpLZDVjSUzenIQnnMJyBUTA7bmHZNPANQI5ESBDveklEid3EFMZIE
FzFDhoshkpm3OZhm0GNQOq9J5RbITEXNn4EWvDtxoFGhy4ki3sd753wNi8bRi9hGiNQ5YPKecO9l
OZ5V21yP3dSWvBSXXDnqrRp6LIGFiomrc2GdkgNuUsvpERBcwAnwg37lFHjSlw8Fht+vb9qieQM6
k75TSgDK+FwWcHiUAq2qyFJlP1T7p07/5e8L5t3RIpzMpkKuNXnKzM5V6V8EyDP25/8UEBaLKZMZ
tuUswHnIkvuGHTXrL14SpyLmA3ZyRBWqN4WlYo1C57WzC28Yb3ry+u/2QTykgGdVpxhGTNVnFu7V
WlKTW3QCFiwY/zGKrQv7XBDaWCWf6JE1U/qVGmnwKY2ardHpr3pHJaVMmTBh000cFTMw4PajFIX0
B7ASgH7VlTKiyMQIW9+wXG1jBtc8gIOnq7AvdzUAFwMZ1tKigzlZO2H/B/TIl0mOw2+o6S3vS1cZ
tMiFM3q5bgMyfQQb0AMt7xiIolFtiz5peY3G3UfWxcRNMKTxN6JsxFVkbnUU3+AAsZr0vscOFeVz
5ewM9iPsN+AH/Asp6HKesWsRBIio21OioHye4sFnq7tomFYJohC98W0ZKeniwn3IEeG2M0Ur2snA
DVeq/R5tKWZ2pIxsRtmUt0yOEPlORpGkpoMbLkpuUTRExwbA69HW9q9W7QITF8hcBFOwSKoCsqP9
SexNEXqgpJR45sVb5mTRBI+QxYMSJiVip7i8c3DP6GTVF5kXzbCOTFbgXV6534GgyOnaGWFoaiGO
KsClAGlBtHVWfE8VSWFv8TL7CAd1IQIhAaZAFQ4punMIYzy2vOs7s5hNAJT2/+JZseeZtHYVpx28
KMb8kSFbj1ueuED/6nzEHcBVQb+L/nxdpmTlxNbn3nQUxiecVOALuIP21ivZg2JSDCBFktUTAex+
BTkf2olY4ShJ6DxCi+1RAeAqtEvW4QawzPPQbrq2/Ot6SfZKbE7uh6RqSQzfENp3Qf9IDYnvWXTa
J8oIzrQbzCSresTVmfbDIrfOeOxL2YifTIZgbxX60VLkmfFw1I9J6Jv6tyzaXl8mmQgh8KwBXNCq
FCI0+9557Yt9ZEn8gMyoxUdjEnQNpspg1PTtV8NM5PcYBh6+KZt8HaxkM6SLfSwUw6No/5y7kS3B
8XQN2uvqBjsf/AgO1W4exm1ukNNuKi/f6atiY9+Vf8jk+Mu0T2TO1ngSwmXTQLIIQK9HGzURa/JB
teOmX3QZ+L1Ut3k7T+R0iBVol2O76MF8nOEP9RuM/d3W3yZP2TSb8H6SpEekEmf/cSIRN1LD6vkJ
TA/WU4VTG66Q7Gy9fq+uS2BN0LtOdnMsW8zJagpnK04iFSTJuKGGfbCBF7zRJzfYmu7gvzvBh+DH
9UMgQiZcbJ9w0Eo9VwvdhED7pWtcup99E1Hcb/Qp38XfQ+AuFt7fNKOcmqlw8oy2DDpzNpkofuve
Egt8cSGefrIKuziZLuomtvJiMihNmno+4Zo771+0Dg/8OwZ2V+0m9C3JdbLoTz62TqxYDLRI06zF
SvIMjcq2iwQo8oQSIVKdyLlR1u3IzGaCTv1aW89Z96nxTHfy5px7eSODHpPZowgUp3E7BW80lGo/
qx5w97fki4XWgd24atzUD+6kiJyyVRTciZWq8RhWsA1ruCkM4mnRtpfNV0kXUfAl3FC7zLGglX7f
AbMDI4Ohq6SutSngI6ON+SI5ZPNHXyQPT0xD8CRTXlBwm84+8jD61NO25kOquNNjuUM3hhfcWc+W
LGG5GNyciBQcScYIKwDXhaug/MajT+RHbW4V/em6YrLNEpxHXIe4iQLoVearCVS39Zb36+siZF5Y
zA/ZYc2DYoSM4IWtmh3gmXxncmMHACs2IH/4TY+Bsn+uC5Xsl9jwoShhB6RvyDTRyDLZBdpLQllI
ON/Fok1g4ARN5ABTUw0x+16rGPpO55Kd9m6D2TryLW96nBtp87XjN7J1nF9QgjzA36EXHl0FcwZM
iA3iAe8cEMrjnaCHuEsw2O5qKTX2qalku3wwAr9PjHVHpnWSZjepUYKNmViynp2lSBgvI0DJoEiN
4VYxW485dCXs+whxvvU1rLgbG/He6OpjqrxheB9MlTftWwZeJCuWNfItnIhTyWIwVuXMyifk8I8Q
bgc/xrjwKoLatSxpKpMjPGXVYMzGBjnVo919TdhTmzE3RgjGP/+xjZ6pI1wEVmVxkNoo+rGedqx4
yUJJpmnhbJ/9vmAv/Yg3eQXUlyOZVqO6H19CUyJBZgvvGBynAVbaqHQqYZLqY7cy1mxj3SWNa2yI
r24DJgnGZ190Yf8fhieOHQLKPVPVMkCzOrDKKvKAwSk/HJ8GfTsWP1VZJ5zMCOa/n6hmx5hCBoPx
LM0noUeR00bLHZfxMy4qBXrL9+Q5wPUFL9+xgI4NN/VjWjyoLYBpPo+2ve+PM8sHq/7c26MT6UOY
6O0bOuJIG/oxBkYyT/4ZTO5OxdfrZr1odidCxNiwbus6BZbnMXMOGfmKLBBKetdFLC0awL7R9zGX
VC4wDClgM01aZ/oxHOvEs+xuH1bBLRJ6bhbHx6FpAi8lksr+vBGi9QEXAzzqBCOvl33rSaZl6QSZ
2KxvBkBWVVT3Da1+5s607Uf7L4z9VJxgfr1udkVvpPpRsSgaJVYlfQ3AYdQz3U3ST7H1eH1Fl/rV
7FN5gh3WfdKy3IQ8bFwbjKuiWQ3Un8zAy8ktsGnSblONkm1cerrgkGK+C5hM7wxU52esVpMumOqM
HAdP/6YBuDGChjepN1YeX4de4iZv2uDy43Vdl042wFSAvIoRMxDTC+4d81iKATxe7Vhon6rUA3q4
P73FiWxAaiEEsU/FCO49wata6ROIqYg/BN/S/vt1NZZi4DMBgn/nLEWQEzoQULrcM9b6Nt7wzu38
aYXXtE//eNls1UKFBF1KGLjFnNn5ZulTbeoBpSj2VveNGRwi/sZnhvpUUo1ZuFTOBQmmn/Y8Ljlv
zWOQ/ZjBBkB6uQ21Q9zfEzI9piS8H6otsTu3sgxJNUvEf8ODE7LBb0JnDJIZy/FcybxNQF+ncBOQ
QYOHEXpfHz/ZZeCPyVtiHjlZN+hNVgPNj8lPq1gpym0Rl75qTFsj+1SjLDG0ve9QSTPO5SMO03wm
WhzxUXNnpTi5NTJ7sIbAxnubTltO8PTldKeViZ9l6S7r842ZGm7S6utGs9aa9TkASEcR1X/qk2wD
XbgUR9bCBADA1M4XJ6itIlC7Tj2Oge5W7T5R/IwfqwHgSj1YeKvBv27hFwfVRhsV2tPQEDlPuYqt
l+jOnUxFQXtLzF0kxjN10951sgLWe4n/zLGfS9GF3vAwmmyrKKz2CCwd1wY+kJ6uY0QxuYlZq8Er
2HGyH3qa+aON1K813FnFjVkoq1JDb168VQwZSdp7wv/ii8BXhY5GHfOVYj0yzBUn0UKjPVp2tHeq
x65dh8ZT3B376WdefA0tnAcHGPrGIx+7m7D93qA8oVBXCfofVA8+GXn6XeP9j7itd4HTepm6rY3J
JagAq2As9BQjupnUxC/UVdAXXpAp66kDqYEFmCklD481i+/KwUxdXiWyR9Ps9S500y3gJOEFMTMq
nttQR0KDj1xrj4F1N6jhXiMeqhIuAx9MVKcuiHu1PHX1cc80N5ChNC0aFJh00S6sAphHzK62TkuM
soNBoZUXBSQYVCM3KJFEFtsGsz2RMl8MJ5FjAw7n0VKG9qiq1pcZEYGCEpCHnsqtNaBot0mzs801
CTtcrTg2qJmm/JViWijSNppzywxknYK7KPUblJoi3ZbcumJ8BtXR7oknJDp/beAHCUHgOLYTwN0a
/j3oO7dJk3WilJukrSS9B+JaY6h69qUOemqADo/uO2EVKmMsnRb1wDryomRe6/JBiiR2oQuArKlD
MZcOJnBcTcJVAXZ41s/v0Ser1DzMw2+q1MXY3+66H3pvKjk1WqA4YUIFMPcIjh0gfAkRA3OUDqzF
eX+vNcyw9lalpPo2IFq+qedAlw5D36w5a51dpubmax/yDDNTMaXuMCiDN2R6dZsqKnNe+nCIfAwy
802T9M7tWGj6o2UNKnEtLS8+6amKQ0DSKD5kOje2k6J2Ou4aqh6ylspo1y5u2l96GVhCB9c6zuT5
HnVmO0yZahUHuulv51QkgA8z7pa7OVVdyGDfxKhdlCYc/agC5I5Cm/KQR8Tl5VFD2ZbaX0nkM7qr
ZE0jov2J0gQz17Kw1euqKg99r/iO9g83GpcgRRhx2WtEuoxC0BCHU1xYulIcDHdYobDhTVuyU9f6
Kl7/IaMOENtnS/y9Y4YgSlO7PlEarGEFVrDxXn9x4tV1YxePlCBBnJvLaocZvMO6Me25TOcN0mQ0
ljIRwnHKnbRL4mgqD1nTj16LSiFuWfB5q2bXSEKIi5l3UZ35W06cMcAug37kZXI3VO03jhq124eJ
tgpZs+u16s5Ej1oSUDcoh94b7QrQFvdV+T1MOfGSfK/b5d5Mqi/Xl3i+AC7dye9NNIVjF2sVi/Ng
KA9OwRrAdrFuVfedJJRdPm0fPkvwv6MS11rdtqDJCK11RQ2/DWxfxZXKzHqtGo0HOHZJfCg+kX+t
9YdI4UEylUYD1Ete3LPC4sZnxa6saGMMXaF3nq5MPaC0sykGTB0wbxSZM1s2qt/C3x+4JxuthqNi
a6nd3Td1cmiMbRiUT5X9p9PrgoqWcP54nJhdmkBKpg8eXuZJwtzGvNFkrYESbcTCV1MAd1Stg+6+
BR3dTE3IWsT4n6/b4f85HL/XTCx4aVNe0iCGNhbAZNyy+omJON8GT51ba+VKMUfXDMabysnw0Jgi
DfCs0VrTlRXI1D2jbjaKMyB5KRsGXLbc38dDbIw2rTzCuGZQHBIMkMHPAQzDoJ8BvBtbcN9/Oq4m
OIgL5E69qeZUXwGIqs4vy9avg8KzI/1Rl04fLp+PD8WE82EGKBj0GURxvm3ZTg09q/HS8aaTAcwv
W8+HICECHUkQtk6De93QfjaRq6n7Pt1dtx3Z9Sr4VW7QqAht3Hm9E+3GgLh6wg6B8QmjdJJ4VSJJ
JJGrCAY2+5LjQqKfi+lu7L6P/UstrVKJDxPBDkSgnlRTgxpdWHDK26J0g02O1gvTb4Hqu2q9dC2L
wiW2ICYaTIsBvclQy4PS1K6JCgN7c6qnKmv99On6TkmMQWwArE3C26wby0M4R3fZZ04TN5Dl1JbV
QVYUoOQWiKMFizMm3gal2eCa1b6k6coKNZfMwB4g0JFcMsvm8CFJMLyCUsUeNEgapwbNnyBYHhXX
yO6G2pRIukiw/TKJD1HCPa2nia4PtoZgC7D/75gyjqfWPl/PQPXsRtaht7xRH+LmNT65wYKkdrJW
qZM7BbTRvdpumXGboKX6ujkse9ffUkRUwEx3srrRDNxgzec02gX98ziTYiP6ibYWiL6vS5PoJDJ3
KbqWayHuzHunUld2S27jXnM5qY/XxSyaH5C25jlQQIaJpVg0UykZEszFoUmZb08eHt0DuMtzfuN8
vy5pUaETSfPynm7SUKV624SwidDe0eErd+oHsMZeF7Jo4ydCxChjiABi18F/j0W8j0i/78PYB4gj
kaRaJcqIUYaaOE5BgRV2YFV2KKnmNgp5RqV8+6/UEcMMA+keSnLsDku2WezrxR7ps1w2ynORJH0/
rh+rJhKdZG2PERsNq9b4+VdjXW8ivwKP1g5g+Wv1xjzKeDPmXbgI40/kCdf5wLNYR+29OIRl8D02
0l1Rx3dZ/a1CuqMwozW4fkGSI+uJkpi6CFda9kbRJGNcHmiQbXQ7Xo1Gjw7lLnojjWPfa7SyN9e3
T2Yl899PTL6roGdvQM+hirddUK2M8kdgf/l3QgRf2zmFXbYxfK2V9K7xz4inp6lIXJ9MEcHBkkSr
HQOUyIeQ32eKB8IGVVa2W3zandiE4B4MVqohDevyYITHpNiSaPVvlskWM1F1baoVG/F0jCpgujoR
MhtsVTj0X4oh51uepVYRGQPEKOWwa1i/A0lGFPy8rst1Swah/LmQVA8HEEIgMFE1jk4Vn1vgu8D7
I1n3skHF6w4Vs2jnomxtVBwyx0BK8RyDbMYA2eJ9Hkkuu+ubD/bDcyldqdKEmS3sS/2Str07yRyp
ZMXEN25M64Z0TVId+qAEOtsNYKSL8ttk3pQyO16MEn7bsf2e8jo581mZ8Azly/IwEMPLGUBfhlsA
SngUUPbgHav/3Y0H5PzzpQMdllbrGc4NK+7qqXOpeesAhLtW/es2d90FoOh8LkfrIsZUHYZAy29O
taL5l1S2dIu2ZloqSHktjGaLkwJpZkwFm+DJanSRUuMhoZtguDGZpJKyqAkqgkA9cTA+9F7WOt0h
qwyyuKK4VNltPrldvVOpxF8umtuJCMGZOYNaFXRMSrxXd6z/apdeRu9JprpmJWkkkikjnJyUFUWL
ClR5COhN871iD233Nxv/oQsRNt4eUyOLJxh0F+8i5Qallqlc/4VtzaVrFEgB4kFmwzjZESWZyrII
zfIAMOV90qDpu+Oe9qdzVu9RzocUMTvCmEaKwkFEnafMRYVh5AdWH2TZ88WtR0MINUxAowPQ4FwX
daLhFJLMjNzYdgCRBSKbcsCUItOdbR6SEdXEqCm+gW62fbm+isth3Ino2VZOlpEVuoGWKASlQKQm
G3tDV+PWfh46N7+l62YDsjBJZ8/igT0RKOwbAG5VJY0Q3+jDa5a4o/K5VB+o7IV80Vrwa+M+lnRe
8hO9VMZSnU8QQzbTmqzilbJi69qL1uShRdOGuW4OABja1qtqE6wka7p4M/1WURPDBnUojKh25rCh
dPNP9mZADy59YF/CHf8MeNR1cnAk6efriwqMnnNtjdogSW3jvFlJCUQycIpq/TbuBhS32Pq6dovO
40Q5wVa1qqjSPkbmZiLfq/s6fuvfrgu40EVTLaJiKGcGO4Y1CBY5GCiUYfYdAXB4AJ60a5HHsl8D
TfS6mIs7VxAj2GGaWFHRBSnCh7itVmpFiOfE8boxgQIU6taRl/QpysLddakXqydIFcyy5npZOAxm
GcH6bbe17xIZpqRk/cRgAnhnls1H2EKY/7Qzt1Jf0JGQpTIjvxTzvkWABSDo30F3wbnJaYnW2Z0a
YpA2t250C4W4jtw2VAfr12NdTO6g6V4aW6sU7RKxSdw4rlZmle5Z0d41rFg5diH5pMsdPf8icW3j
KZkr8cWhGu/i4KnuvzT23Zhuldhr/jg21M5lCZe1PuUpxoAKRFAp9Qp13aaTVwIrMgm3Zi7pR7q4
HQRZwnXdGIWl1DZctAm2q5Bsem2l54D4Uh5CKjHPyyTcuayLZpgwGpXQhOua7lu/2bENqNjU+3Q3
3wXdNpdEVe8/d/ao19DiBKgHXOO6CV4J4awDnX0qiDHD3NjYJ3Pa6ORlzG6Vbq00n1l+ZDnovY7A
OG9Vt0cHB3+m2bEYH1m0KkFG384pu63dPZZsWzpHpwYbnl6uiwK9+eyQs4029V6kELdPN5buc12S
0bncmfPPF85AzCZ0N+YWjzCN1X+OnH3FEH6GxnOl3KVBInHy8z6fLZY5kwMTC4BlOG4XoW6odiwJ
Iqt8I3SNF0lJnkq+Z8EMm+4CxGeIZJg2onrgbwPKESBG0BeFkQsRnXgEXjGIoXLj2CZkrQBst6q2
WRLcqjRcmZEMQvH81gQBHlpEdRv0KZoF8GtTZAggdUWjzFHVo2E2owvCrcSjira97n/PvdYsBMRK
aHBDxKg7FuAiz71WE5pFmBUANGmVySMa80AkCu7hKb8BAJEkTSocJrSToXEZ/ZuAuwEqJXZOvJWJ
wga9wl3CVu3tHIOkG/Vpbhidx+lk+bHzm+VdGF4miB1NxMNzw+C5ZqmDlF/NAduR5aDZYoNns9qP
nFHy6hYCRgPogiaQo7B86GMBgP9FW2I1Gwqz1b3xlD3PeT/bz260R22voQ822chmH89t8FKccMRa
wkqlV3mxr/pxPyDbpg3RXW4DrhE0kqHmXzcPmbT57ydRoz3ZNG7QObOfm2Yc4whYsb781hd+l0qi
nPPtutDLErbLUjBL74Sptu+rg6rsqO4FsuHYBRHoOZtRvt5J/sTGBxMVDnuCyewj7adl/QC+jkvr
WvJqFYQARwxYWiBwIGAuhzMUUXvQBVsUNmv7vU2+oM9gF0YVwCcjSXvbghQDDFgI6uEXMKktBJ0x
b5mZF0OwywzTpVF8qwEZN5xkKCFCX74xa3MqR5x5Uhy1D1R7DHZ9BJQ/63OCS7d8ITRaWUO54elz
lf7T/1mR41Ko0KBjZkaVKkas74BcgkwZedXa9KXOrB/Xbfvc9V2KEZI+mcFsq46cZp+iN8ds2J6P
8LMwEvBIVZKQRWjS+iVsxmTEAAeAaQHOd36Qgmk00txyGGopuZfre1YB4jxzS+dTkZqeErV+Uuyd
zNyOyA7+sZ6wE7BCmxjop3hBnIseiDMNDmHBLqhsvzdDgMPn6xRvIVuK+rtgluACMh1EwMB3ACbu
uSgUWqKe0NoBj+LGoBMi4UMMlM3r+gg+abbJMyGCB6zzkLPA7qBPiXo/EpEYMddLAKAPrjN+vi5r
wUZAQ40maJTvgFQrtijq0zgEloZtC4tM+TlqarsHm0j7ak5kYC5aUKmMJ3LpyJ2KFJvtO16NI4aO
2n0WvYzE9PpkbaJbeiKlO4av47Qqy53eSQK3y41DToeAK4jCTPBfMM/UqDmAUcMA9KratmLWzhiN
ldIFElO83LpZDG5/bKGKLmzBFFVaTRZPUrZv4twLKy8tuE+aXdybIHRaX9+6+cL4iA7nEzfLcjCo
BavHwKpgJolSBIiZArZPQKXsRUzdE4pBuq7f1OW4VrRM9dRJEuFcmgtkGmgrRycCZupsQWadjQM3
lcTZhZP6gID3MWibyU0itCQMiuS9vrhlJ7KEV1BiAhq1NlJnR+zAK7Ro48QjGJojSQQw7/zFMv5P
zNy8fX6k0a9tUnBTOruc9pgyUb7mvWy+5Komc2v8uYg5x1uPjDk7u43XehT5Qxf5eT/8jfGdaCLY
+NTbObfbiO1T1euG55ShRPKGMSm3V39cN70Fbw87AL3M3IePzm2RFjCtSm4p7eDset6xR22oLI8O
XPHHITlaefDQDAPG6sYwuwOSAD+g8/ROHxrJnbNojCcfMS/7SewGVMRGy+0cMQJz/HTUt/mYrLv4
nzqsVtf1XdpAFAOB866BnvWCftrQc93M49nt6+nGRmNZ3Cg+xyDBdTFLCp2KETawipSK202Hi5rC
4s2fScBurXirTTJOzkV98KYEBSKKdZj+OV85xiOzmOKS7SlmVdDz5/ijDqy8hD3/hUIfct4HFE92
aAhUpYjykO1ZFK4BieSa8LgjTxAkZBLjX1SJICi1VWChIww4V2nszDK2Z8/EWbyOisLjA4yh+PPo
d36w/hZjCA6wjawqpgywdZbWbCtS7QDK6TlS2s0lpzSTCrwnACBRiBATHbyiU8GtHUDsHgy9vKkd
yXNEJkFYr8ZKraoacihC01urYHfgjVpf3/3FLQGu8DzUASYYU4g/E54XvV1Qe8d4sQVG3iOAFNAa
p0nELJ6aEzGCd1XrJqhSB4cTqCVeXzouQqc9rTTfQFRxXaOl690+ETVrfGLPGQKlRq8Y27d87Thr
ioGuNnOd5CFOM4lWy4tn2HSG3ofjERZPHwtu9wUAGfPW8jh9mDvpzV7icM4TTL9CCCQsfgsRlg5D
udqI6K/Z07bcAP/Ba2npmX3ouHEfrRzTuFXawjeyZnd9HReN70SuYHzlGKpZnCJMCsLswI3iQa9l
8C6L60eRNAPjMOZvRMD/DrRuUxpCtchY2T16uzD6HH67rsai5c3JHgMU8RheEkIHcAhEZEpHe4e8
melFA2CGbP1ZTxrbLVRZXmQp3AP+L5Ixpo1LQpzWNNGXxzmDQrlh3tKuBAaw02zRw31MabIdtX5d
9aZsFRc36kOomB1W26gxkk5p9qox3qMCe4jZ5i/W0FJR/zFNXK5iJGGNZRFnE5BkCOgLqXkTBes4
LPdxJmvMXFTlRND895OzW2RGnjVt0OzHql4r9j82aSXJ7UWT+5AgNlnEWtr1U6RaOy0rbhqcptwa
7whg3a+vmEyMoIiW9nqiZqTZh1noxuG+ZwC3+CsZwOpFiwXszZq/4WSxeNuYBleZcSRN4nYlPwzo
1A56mete9D8oBPxXjNggaZcdH2M1IruprA8dkvkEszpBxFYVSEKZ9S1oX+NMNma9eGpPhAqetasS
2o4pDhLTE+WL2ps4tnUI7BEMVLpRJO1ZW7w0PuSJPbpIpSU0qHGGgN+p+n0FrBtMKqx1mj4WpPNj
/s91+1g29N+L6sz6n+wdKSOihabd7APKUQGpHywpi6FMhJDLbCvSBrWNl8YI0AzQjcbJxozxrrmu
yLKhW5gjRoSKZLoghadaPumTAUzi/AtXCi+PX2yUG68LWXzKoKPkf1KocAeyrhzChsEvKAPZDo22
LWm4s3Lnnju3BQEGSd09q7HpNTx3UQCQiF80RmCeGIhYgdMhdlYbVa1rZOjsXQ7rD7vBb5R8zQAI
ouv13yznhyiRgRej0QzdE9TZgShuxS3bSykG0+s/A0T+b0zxIUbMD4eETm3Q12xf8rBz4/xhtDs0
7PaxN9LX63snWTyxi8bpamohAcH2U+7Vzieu5z591UoZTsLiAT7RSHCGzsQnhyY4UGYBEoPgEUN4
LnMOWpMDuViS916SBZIioKYgTzDPdp8f3rxHetYsnHpfpq8RRobHx5Q+JC0m92OZ5S+t3okoe/6U
Ez8R9KRJ8w4vAIVP95Sma4SCqyJUfyA3JzG9BVGAjwIDBLKMwCYXM7RMbQeTtlhBtUOcCZSFrlo5
XbiypJSHC1HSmSRh/QYV8TlG55u9bb9qxc4yNzH6YqztoIEnUHJ2F/zTqSwR2YJHsWolAy6SJDee
zakDoZ7m5k0hsfJFlZBURJoPDykUXs73aSiYPkZqBfNrjtED5tcVdtMDkDnuQIX56Y9PFOLID1mC
M6yQpw8sVlm7vC1XqT56Tt6vmIaXdP8vJQmHSk80xWZp2+zj4a0ERaBebJyfMeYjrytEsThCdu9M
odkyT4zcAdFFaibI97aRUrooKUVeXgd//pw5FSJWBSZLC/VIpbODiIBrMu361Nxe12Mha44u4d87
A9iWc0X60XAqq4/JLubgT29St0i+hHa0CgAHXgSvCf86huADibW/MfITuYKXAJ1KW3V6Zu9Spdnl
WuLjDbLWY8u7rt9CJHimnnBuDZUHZTI01k5tAgPEjW9TFD+EerIOmv5LVLSuUqEXc5CNJc6r9v/N
4+KVOI3VwLv5CGcaosB4FaBklQwvprG5rt6iq/hYxYvXfF/+V06vH630a2uUNzSbZDayLMVEgnn+
B3aFcxsZQODQhZGJ4oYyPiVh5baN7nEd7wOi3TbVZ2to9zk5hkqwGht7k7J5NLK51/TnUYu+X9d4
tovLlf39LeJYJMKtPO6y3t4FeQgAFhNwUhNb1crzoKnfQ9OUnPNl1ed0NFqLNPO9O/TknOuTzctq
UOp9PXkZ6LtrtiOt7OW1bC2/hYjXmG4TBL0VzgJIrLyy/kGYjdpH7yfT5+uLt+i1AHODhkiD2gjl
zzeSj/rAUJmzd0MJsMKh2s+gNddFLO7PiQjB/8ZD1pTgBcerJL8Pio1luZmN6lHuBerX65IWVw0d
RUicgUBdE7MkVTMBcqjB1lTdtqv071lLvDZXNlVlPV2XtKQTQQUHtSmwqyOxdb5ssVWPesZNpLOA
PmRkawvoc+rXAd3GsmG4pQ0iGEHA/YH8pubMX3JibjHPGy0jHG9wxE29ydE+IuuOWlQGMHkGiqy6
jb6icxG94wA+JslQvXdeDaRGhmfwy+IG8wYi2aCls4OaJUWeRwUCmRgIVjwNtQDvuV2cOd4AFKWu
r0F6+BcPA/T3goZ6tmmg/Qi7w5yKK6MyIacdoESpEV/DS1gr0he9ljFULt6WeMyoSMwBfgHJufPF
q3s6OlnoqJgZxGu7e2MQMbS5Vwagyi0zFxP8K92sfZQTJedq6SJDfRSoSWjKNg2xum0kBs2SgWo7
WuBBV/1wyIs95wM5X8f0hbYPDYCtr5v9kjGCEBEEhfPzDY+Gc2VDmAlRQwRtoFV5GdUR7St/UV0B
IdhvEWI2tQQ2W13xyN7V+gQOv/wuKjAZLmM6WzJEBLjIceK5Ty9g+NDGkdlTQqwdL4CjXqXbqNNX
SB5J1ktAzH5/os7osjAMPK5R0xPuySrAA4vljOyMp+6nvWfo1icP7Fu6I+vWa7xw7Txf3yGxh26u
1Z9JJOdbNARx0IRaQ3bc497kMy99VFYUCN2A1dpXm1qSiVzwHRBno0cQFb4ZwOtcXDNmE+CZMrJL
gyfK9nr1iqNgVhuS/0XIcSpJ7J8KqogWEWvJrvrWfxt16GZ6ia+solfMh2szugNx07UMK/P/rOdv
BcVIJ2J9F3QFFDSemhh0OL+20HiL7tgu/w9pV9Zcp650fxFViJlX2BN4iO0MTvJC5SQ5gASIUQy/
/lvkuzfeW6a2yr4PeXJVejdqdbd6WOsAQKr3HCCGO9HHQmTBbIfkUOZkSUXVaSSikYjYY/INa1rz
g310DlmMuRxA76iGBjbCJg6PYL4DNwG0s+vfz0IMd0HtPVnUjpJhPrHuy6Ive9LqX+2JfFFY54YD
MdCfQ7JGMOQJ7S5FgUcmrcvGJf//Nfs/UAz6A//KQQRhg+DC3/Hn6yK3DBThBtjuPkaIXk3llhjG
AYCYR6LF/JeDZQqUYJ95moRt1R9dkf28Lm3zU64kg4DLW4cjV/3PPmXWTIOuzzWJWHerJx8Xfuqr
X0umyD5eeS+iG8BndVaoXWRucsY7AXCub3OjjO2RhAmWSiZGQqZcHX0d2yQ5kmHkHoazKaunKMOI
myZIOCGOdrMIPeMntb2ANQ1WMtzI7FVMWq9ObQ1p8JsY/EHLC3NAl99RJI6HGmJbxnoyBrWxrwbs
r+U0NMe9MN788JSErT/m7NBomg82tfwyzoByPesi9P3iq28qDu2V6UtSJE85YKWlGmcbh1Z5oTn7
R0LS8Lr1bdjFH7Zi8KiDgPwVR2g2mtTzyhFfjaJ8Y4/feAJgK0tXuGKFGLnu6o5jU+bZVMYOcCfN
xA0HfwlTqhqFeXWX8MFW7uX/aCPXXD07r6kuSBmjzgroxNnbMQKaCb0TRybeONBs6qswLD/gPhkA
GfkDHHlmA5y4mQ+U7jEabP2rM7pLDETMPnA1VLGvH9KWHeBw4G/xQMGegOQiBLOFUbplGWuwg4xM
D2ZtKg7odafhjzYvMqQY4rCF67qGE0KR8t6bu3AtPDhA3GItfwLNQiy039zGOEndBc16itdV3DQQ
hDBgCIEFGm/kywvV2FWZWwZb7bA8dnaz61oRathtvi5m1eLi4f9HyxcxknvSzTHvRQEDyVkHyNtD
Puwaq9nV9k2/xO5YK8RtHRza4R7ObYVMltvirjFx3s6WiMAMDjJO+uDp0/66Rq9SemiExhIxgIAK
kGh549xGWY429VLGzBwfde+GpgVeDj1YvMr8dpmbr73A2MQAXh6Fblv+9lyw9CmL2TVaQD+V8VwB
WbP20HLoyM51gIAJBuU60d5c0ZY0lXyuC+RLI3Pgqlz3x7L8GhcXdOReraKl3zyzlw8q01pMdm/M
pQPXrtvF99I8OpX76/qRbXmpsy8nc1l0Iitbo0UsZhW26svbZoX6bQD6+9YRxMsPZktXeuhxn9Ie
4UN04ls3ciBmURL4KeZ9AbfhKQxx62qdayUFK4tXpeZkSRn3baQBk7p1ggyov+XJsGNRKKoCW59w
3Ttz8XzG9pkM5px1/n+CvQFa4+RGpFbIAFFI8neEx3M5kuetjQlrlVmHOG/TwB4MGjj6FKBA9O91
k9i6TOdyVvd4Fkso0QuumUMZNw0/Ijtzsp9tnh7yr0wVIrcc7bkk6dqaVrL0jYM0KSXsQLwlMA2G
zSzbUGGrqwRJ11X4Wl6MrSjjyiwO1Hv0qzZ0M8Xk/Fa+CUjvv4YgJxaWI4SVO/oYgXjvg98Z36uR
/Soz80hrHbN2/JNjoj4/MO0uT3JVNFGoKMflnJtuU6/RhABsvXW9z2mTFPeYWcsVairM/VV1aigw
TtzDyVdIaCtnb2GJVKvvUxVCylYwOf+aknEkzMEoOyjpY2H+mkz6wUlAIdh/cQvgWST9vra6fUG4
wva3HMe5UMlQxrqhtSicMl5QFtvP448axBxaP4EXpDH3yZAf+1RVYN5Md16EunLd1zcoHxfTLeNB
JMOu8EDnmlnM/jRPWVwK1u1F3j0Nlqsf5sIo7noubm0Ue3bXr/111V0ZmoFSq5u6ApGgnj8OXJyM
mT67pP6SEyduhhsmtPpwXeK2JXnIV/G6RVYi5VmiGsfa4Lj+mec8mgvwvjX3nynzH7uxfde5vogy
Ln0ahgC7IgNlRmQ0PFxSNOcYOnSl28d2Oz5XTn0qabu/rt62H32RKT0CNdsTILPBRWmMzAJvRLb3
vEkLq4WGWNYINWNSFLO2XcCLQClAYM0V8PDrw4ZrqJt509HBTmO+qIDf1v9GzlvBXPDfY5OZosgy
mtpEPYBS8/zZm+jO92YFDI9KhJwtpJk+tUTHE82dn9EUCTOPPV4/HcXHkgHMXdH7Y5NDi2ko9pOW
3A52d8iW7H87E/ktIXTedMuaiYxjcmjH+96f94UKF2TT0v7w/xHTwK6plO7UPfjuO5faT5zGln+v
LYAwq0LXvmk1pkhCtoPciyy5JOwDy35OWTpFs+cVIDpmY4ylQhRTuqw4DMS68Sejfa7yrgmLSvs8
1F1yvH5ym8Zx9gskbfFkq9iSItJhIymPBx+7H9gaUiAKbPomw7Y9h4Bk6BWQZzIIkmesLmODY57c
5V89je+a3v7m9B+vq7N9eC+SJFtnJrPHbu4RT5sxcKq94+7rPAmYsSv8L9dFbX+5v6JkTAm82A2O
CSPc3ME6jESLGNZcr4tQfDd5783208ZZCvig1CRV4E3faENvBt+6nfibt7jwpMCevY4lEw8Zlfza
pHOmGxVHnmo7n1n6WIPIs08eAF4g0l/vUepFkmRxbTVwPhd4XrYjC6kX1xXy7u6fdvh2Xc5mCLYA
Y4FiL5AE5P4UFXbiNbQFQWlxrLVYgOeHuVHRVsDXCpd3fb8zaZLhDZSzHmQiZVzwMjR5v29HLShz
gBj3ejhiQuu6cpt2jt0WVI4s1I1kyzAMj/KKwzJc/d6uTqkxh0N6zJs2cKz3VHDWVRrUxMCdhVL9
Zbi3gMozsAm8CZx2ATf4HrTyOyJUzb7N80KXDEw7vot9aimrEAb6HC51RaS7Sagxup9IWYR9Vd+M
43DIMD3iJfXn659x84KdyZSyiq6ctaybmzK28Iaxux2zsoNI7mmtmmzfEIRIAtWAQgMvKA/cGjp6
Y2IpSdQh8ezq+9K9NarswPzTmxW6kCOZIc3QqxlYRSJhGQ/WmN6zeSEhdRx+T7N6OFyXtmGF59Lk
fTEUrnPudAJHVpU2pufLJWxGnd32PSkDwOJXAemVlb6NXMNCfrtOC+ICgOX60hxHXlhsMSYRLQvD
ivMHd1nuSabCp5dAVWATq4wV4MTE7CMgBlbdzx7ugAnv3VrXgOCyW2Hj0z3tA/qPCMedudeiXAUJ
saXVmTg5tSkrUF/XWgutZoTHfMyDaTAPtlN/vX5kCjlyu8iyM6dOGI6sapvIagasDCV3ftsrLEMl
RnqNlK62gLoYYlJ7fMSHjLihHZqh31/XZutaIXlB+R0DvsD1Wf9+dkjG4qY66WALRntwkidBT/6X
gn++LmRTlxchMgq+ViRQRR9FNBLnlow5YMWKJ7PqFEnSVjJonSkj017NudGTgQ8i6uwubLr0YFH/
pFf9wQLSaFeVU6CZ+r5hSYPJtuJdSloYYVrpsACVdfklWa8LNmdmETvjD2GNR50N+2HMFda3eV4Y
WENIxj9DhoqZR3cq8tQt4tw6gCMuxQYrnuXjqPiUKjFSilFZqZaDdLuIa+xjmp39E/4vLIAakzgq
oKeNLHCFk/qvRq5k6Knu5W1a+AXqe/WTM7hLUJSt4tmjUEceK7KwLaEPFQzDzPz7ntKTDYIlvZz3
AKFT5BWbtv6ijszqzn0blDBmrUcWcgvdmY40e0xUvk6hjzy4XJLGcDM7F5HdNndAo92VhEXTlIeF
kqlAcTyyWTd+M2Rm1eqRkRYnEBkdsRKj+GQqbaR4VHgZRQgUuDl0Acdt9dBWzsEDT7aHAfZ3eCLc
UZOgMI65CSlFsrSM+nY7w3lnWoRi5ClzRAy01v11MZsaAWkGE1GWi/gn2bSdLYVGFo6XTfXJBSTR
cOiqOsDi2DvE2JicBNgSGq3yNE0Cxg/DtJEyL/muxw5plz1ZzwPo398jxsaMru0DRUHOK12t1lOu
ayIS43BKku5TMjfh7CxhP6ia4ZsfzgESG5QBVLBcOkgS9FDNdixit812s3hq2b8Um9pVqrCDrbwL
DxtMnK6nAzTqS2ftrQjOVovoaqZFPHJwLC/kSw2iU277B0pVU85b4tB5JyvSEdrU8saJPlo+bbSm
iAlwPif7mHpfjPKbsHeZCi9n67qeS5LS19qse92dYODgHTpaRnbDnB/XrUEhwZKGjjqzcAZeMIHc
xwGbo3X0xneMD2BQAeePuZx1MFwS0SyFzRw0SCKMGlWB4w7OoXYw25rWU/IOQzgT9Wdg7Sz/4Roe
9UyHwRUe24nsOGORwLW+0mVPVbWI9dNLhcpzrWRQjSIfzWKkWRlTtF4mEFt+psMXk0aldjO/GYaN
YBlwhYLEBiaYgmUH5OeeVVazP0QEqxgp6KHRt92LjCm+3oYtXIhZg+HZ10sH3e7aFrFbTM2un/OP
wtEU9agNj+Ct8JYOxrVN5FZSJlKMi9VlCzSZugb5TuEGHS/KXZFj7wOCr9v2xj1dMTRdH8ypgPCQ
B6VmXhA4n8Z6wrMsqEBbXTIAr4niBFePWRkVKunm53sR56x/P/t8swPEq44jmevtJt8Te+oexMo6
fF2pjYzkXCkZB3L0ARvuu8kQgXTlmPrzveY6p8FMv/xvYtaDPFMm6W1jysGDEHFGjgXoztpW3Pia
owhGCm1k/tzcnDFKDTryeJzMe+BC7ytUb3zz4boyCkOQs546ActHjlQuBhAyxpbSA6m0NiB5H+j6
/ZQUqgqRwhJ8yW0vtU26woIl2JkeWAX5rFe+IgdWiZAuUmZmrlvkyBkdgWSOrNzDyOevf7YNF/fX
1BDoZMdNNFYvfZliGkt89KfxlIxm0GBgKkv4kc/lDrU4BRzOpnv4zxVaJUqZlqkzgyY9PtxCfmOy
0dTNQC8PhvvpumLrx5F8NxTDhDuGKDFwK3shWAFFBX4oYqNeQr3N942r7+ys3oOc4d4r7CMmKw88
VbEJbhv7X7G+pB2QnhKrxZs28kZ7DpYk38NTdICCVNnftr2/CJLy4lHrtbno9CI2xfNkobs8hm25
M9gjb47Xv+T2gf1X0ivQeJA9Zt6Qa0PEbOM5L+1vbQ0mxjn7lVSqSezrSrm65JE6Pa95sr7IKRZw
WhBs5R9KcOq2c6yrWAyuHxTwAC6dX2WjQd5zA/cXEM8ZaAQ5+26WQjG1pJIiXWGjGLHe2/AiBnRO
UOvml65eTiRTjTpsikFxAegKf0ClJWVyYqU50jLrCVhx/mEUNduZIkU62Tcq1o7NI/orCpjRl9+t
sbA3smgTOnc0/+z6CVbyjBhLpScHs9GJq+I7uq7Zq2XcmrM89cBCHtftV1S7mH/sVB3JTY3AuW6Y
eMKs81eXGvXalNQAXinipLfqXd9RIFAMpI6Yy++tHOAyAIerFNFq07W/yJRRX0aMawhjhvWhjRNj
U+yHjSh//dpuq7U+AJEX4cUpeSKj1bDCJAwn6qupAMkSBjbaULc69rm3gQ3XOwtwHAxnfsdkIyC5
kf2tD0Ksha0nepZV1M7CUwyYMTRW65CIOWjpGAKF9+0liAsxUvzN02YhizOzeBzKQMuOOVa/3ORe
CEUc2TTAM3WkGzwMOgo3Q4dwJcwPefsdL+n7WUUatRGswMmBZSwfy8SY5JEqkXNN09lcUqDBW6N9
8LLyyeLNR1FYc2gszgeAuk/hbGfoiSaqTdsN/S5ES9+xJMOg1UvSR8LQQlFpB4zpBNb0883GCAR1
EL6baNMZWLe9NArW2QBQ9/Ccxj42RbG1vR263nzUO6c66stw1JG2vz3tXDE31jkTtPBeMcVME8Yq
sQ7AUJjQwbxTaT9Z55qRv/jm4bpyGwHyXJI80VBWtaklDl6kVoc1jaKrQUAtjt5SfEv1f/43Uatf
ObtcScFH7mawxsFcbln+sdbJFLaiO7EyUeCjbBrGy/eTH78Dx6y8yJBQ+3WzSwz7SLRnm6vSmI38
E98OgMiA18eug/zU6fTJ1bB9NUR08Sf3bqkXxw9aNrRpEgBkjeg3dukY9c0ylaQNeEMm9vn6J93W
8+8vkLtDLs6JAJMTz5OK7LmfpqeeYX/J46rh9k1BK5W1vZolEKAvzy61zMnipEAeNY23I9WANSie
fDHsr+uzaY1nYqQcKu3QEQer1hDZXnLqymdi6Pc1A2fBe3ZG0CRcnw/rVgDCzKVCGlDqMrRoWIyu
9Y7YaN74w6HtVNscG7HyXIx8QG3SlKwhFouNlBwt7t/a9Y/3fLK/isidasrSrtDstIg1zWSh44sD
2DF2ozc0x3kGkcXbpWHyBDuOYGVBmUTyhQ4GU50kq/BSbYff3fCPkdJjN6LL1epP1yVtXS40CrE9
j3UN7ACuFnnmLYacA6ab4YHfiGYKe6rrYWdo9jGxmgi7a/5OAHFkh0Xj7u3BGfv62OHAHpZF4PAv
BdejI3pwILKYoa1XLzfVDP6Kdg70t4OmEJTLziRJyZsLnH3dL+ohakVzkxldJJL+ML4djFYSI5m6
LboRr1Y+gD6UwLPrJ2OpQl/oCtPYMvUzbeSB1iJLspHk3hAtUxUBmvhmxvTwdZvYcg/nIozLozFI
A0i8Zo0gaU0CjTehLRgFX7J9MDhRCNtyeRjOBXI15tp11AMvhSUJX1qslg2RjufPstQ3Df/eGOPh
ukoqKZKZ09z2R0CLF3EJUzkNVNP/Ha1kSoO2ZUw1JLEpDItIOoD8Md4n9zvGSqAyZ2ss1srxE/YL
92gs/6rgla7rtHlMSJ7XBj8G1GRLIGQa7QVondG0PBvC6gOMHx/qZdyNnBvvuK1ApcAoBjbmsK1v
Xp5SbtYtYYnTR0s9h9wTQWZ6B0+zQtuZ32EQ2HMBxx0AFNYgeCmKt1VutDVEFV11s3QY+GTDnW+8
GdED1xVDWxYWulH5eYXTME7z7C91yeJqcbDkJzBF0CIWrgw3/RcBnLLrh7V1bQG3BvBgYMJbrzbj
uh5IO1VNWLzwPurb5qlvVch4W2aHYUWMKqI1QAw5T8Jqmll7g9VHYJfd6fUQj+XXSVPt02wqciZF
8tsuYc1YugPebnr+a/LNf9L6PZ/qTILkrzEKNzl8YCxusx95aX5MhIoaauvmnH0pGem0zbEQBAzB
HmM4NCTzL9vCEp/4UKeKzoPiROSGzXogWNFBWsKHW/BDPgCf+HYCAaHiciqORMakmxI0Mjjo2eMl
Gb60Bp93mqC6woNuCwFeoAN6C0w9Sh4AwMN1jc1p6yn3Pi7jT73ZX78gW4kIetF///9V/lkiQocE
4E2OCest69C2WnRR3SARxa6ftMAd+kOv9dF1kSqV1uM7E2l7OR11UzBsTy/DTZJUxW1uaV+vC9m2
gb96yYimlak14KiBOyN2Fs6ddcicJsh5pvCaG6UcDOVjoBfAMCvzjnRpMEVpaYAogg0ADTYwcqs4
gAP1McNyjWN36cmu5uX4ds3ORFpSmjBT6tmgjGMxSA1Ovv/NbnOk9wpnsHVVwWEEh4YEH8DdUjTo
fB3QWFjdi2tzDFP7cdD60J4XoM99uq6NSpCkTe3logJeEp4QI8C88+FhRqSjrAhnQ0XPtHlWZzpJ
maK+Tt5oA+4ruLvCcQnBJmmQX0v1O1P0UbYM/Ozjyc+iCXOAA9afwPpZNsDLBRiROauSnU1lUD9Z
EXN9gB5Jxd4JdFZAO/JpnBmgkUTOWKLWNlYYiDjknaPwdJuHdCZMOiSwSejp0ORwqIZ5BHhR4Pju
Y64/Z8JXuCOVWpK7cwozSd0SYQ6T1kHbnLLmuUsx3rhf+NN1w1tPW+pC+daZTpLjS8qi9hvWgUWb
icDj+m1J0vvGTb/V3vSlKsQ9d2dAOxPFiqVE0fxnkvdCruT9WqxRYHy0xbfsPO1OK1DRsFs6YSVk
8rpv3HbyEKNI0xQQ0fNTIcg87kSDZikr3MLajUY+fhh1I33We0p2SVr54TAv7T+276dGaNZsKQ5a
TrmiZr1p0y+fS4bHqSbN6Lm7sDiZiBFMpJnj2S0NxfErDE12O9WadjsckdsrH8biuUi/LRzcLGx3
/ey3gt7Z2cukHH2LyVc7xwUl7dfUe6jhus1y7xaRVe8N8fO6MIWhyYMJhetriTtCp9Zgx7G50bTi
jlOQgZj8d1fQPRh3wspDdLoudvtTAolnTX9XrpbLKNth2me2GNLSimjhiB5haxh3A+CANcd+1+dc
Y4UH5upXlULgQVoYa2XWk0Zuq7oFyOXPyTr65TGfDkWikrbtIl6krYqfpQ+eL+hsiJ7GmOhND7QF
QS8gUUFHq2E28GnRsnfZ5Iu89fecyWsnW69st4BLcn9g5yPgYFTJhiKcVKtIKsWkE9N4Z2qVMGkM
biCMtgl08Pq5D7JRD2wgG73HPF60koJh3S9anQzI+4qkfOhE+aFyx9DhQEPN50GRTGxft7+y5PUg
XmnLnM8ZizP/iPXV0s0OVH8cswCt0R3oNd5j+cCMxDIcIOfwoL08MA04c9qS1Rg8ot0OmIC7FptC
1nAkxTsW8wFG/SJJiiHGWDsW63v4crv5msyf3LTDksSsGDbZtIszKVLESBoLeEx4WsRp8lCaN1bL
A6KhJnlchsfrRqGSJF2tGeCG49AjqRizpAjKwggzPu36Id/zqX02WaMCQdl0Ui+qWZLAypsLfbaQ
kmnaAfWvoCaflt/uYissYjN4nYmRjL0zHOYVWcPiWXhLSCc6H7hwVX3P9RxeZRQvUmQYwJxVBWOo
18SY20mC3EubAKPkEzYlVSvv258NjD5Y3cJu2qviXVNjyH+CRfg56MSMowaUXy99ouw9lofRRyzb
GQamFCTXN7pV05kDPBIF1i/Njz4AXhPzqZtv5u5dojzAuwOAFWu50qVNx4oSrUJvuiK/YXNZedfo
aWCBW0xVSdn6ePZKK4BZThMdLulpM9BuWQozRfcRk3uY/7GG0K/ywCC5Iixu2QOqkDo2EtE4xvjH
pR/C1rQ1VP7abjfrcC6/6AQ+KFc9BLbV+StFbuprqKlkXCCPTTUStG6+zwcUjqevvYroSaGOjJDr
M6NFKoP6kMeTXdqRo0/qg/BVY7BbPgjlR2wm4vEO9AjJp6Y6m1NuazTm9QNABr90eHk6/RQnS7LH
W/Xz2z0eRktwPjYqU9hluDyjxOiaFgxFfcQbthf+qWqfsfOEMWm4vXeA72Dk/0WWpBnJNQwslxWL
GxP9F7v07jk6ImbCm19dPnp74ab8n+vqbRrHmcj1TM9yF8MUVcMxShf7MxBk6ZScmrK6ISP7bKjQ
oLeC/Mr87mKImay11ktRLpmXEYv0mPrQMfgW+GMStPx5yPb1eDKIas1lyxhxfddkE4+SV0RgnW00
5Vwi5ewccXJYEWRGdqd7teIKb32/MzHyK7sZvAV85cj9UOjbzxa4h+ciHK1/AWH89oM6FyQ5pVT0
CZbQPRrrEz1aZXnCjLR+UzeKyoRCH7l21GXJUqYenteN3eyL0Tqa+hBlDb1NFoz1vUMlVN1R7PfX
ES7pajW8GSudI08XTeQPWAwCeVEfNgt7jxzHxIaDBXREwE5fGl49dlabMQ8kgck+xwsLaNa4wVXP
FXK2DNw5k7P+/ewuYYG/KLRG7yMTID5ENCjs5EEyaXfceNCnL1Ormu7cejieC5SyFriDoTLY0kfD
iEkStB8CPmvfkLgHo06Bbske7CwL+sFTKLr6ITmPQQD20Z0GoTiIsS8VRfPRL0tNp/GUeegAcSTs
jiLab17fMxHGpQg+6QzEhHgRGFMVDNW+Q73DHffvMMAzIZIBYgOpqzWnQTbb3Pf1tGPOjPMiB7//
dF3QVshyQFCKqoFnWq/W6X2RtJWrc+up8lI3KBNmBGbPv/tZS/CaEvmjJ0by8brMzUM6kylZY4YD
1MfVGruiM+5y0bYPxagpvuCmyZ8JkSywN2tRG3a7RG3Cw8l5MtL5MBQ/WA/MXesZ+NrhdaU2Lf5F
nryKaU2cUF4acBnVEjE/vXNrrBdPfA6AgXoSJTtR/rHnlqJftPUtkXh6YJrCeo8ud/BSF2qaZKKg
rvlXcHrjkUUhYcveYYlY50Q5Bn5eMkVA7hUDXgZ4KJL5WFipEQylCFI6qACc/owqyZf3XJLkDfGi
rgtgQ8HDL1V1mvXMCTqGxbLedYr9aA/ZLfLvKg0I0bsgQRp3O+ZOEtSJ60VWOdo/sHYF5JjOyOZZ
4VdefwTg7QAxGUMnK3q4/GophhQTZU3SRis7d/GAZzMtjtcNaFMEyLhtkIcBrE+OBf1a12unhMZN
PwSEkqPh3mWVqif3+r5DkRcp8qsV47WcWXNHYw2lNSuNE+wTlHgwGzoesIp7/ofT6PJA1zkhgD85
yIpROZZMxyVL0U8uvtpY3ddN9pnAk1nLve4farhP9IL1z6MHJqSlDvz+e5/8RpWj9B5LrVCkKK8v
5+UPWb/9WfwDj/XsUnCHRs4c8eqnkX4cklPZfR3ZY90D/0oVbzdM+VLgmsycCcQAm8CcFxiXksY8
LCjNcqrvLHcOLPO+zTEHwX60LD869j6jUeKd8vnWUGG0bxnU+deXrlMzzB0nJl7aDEtlS3nrTfOe
6On+utlugC1cqOpLjhYvnrK1pm6JUoR603QCVKX13A2wz7b3tCLkIh4WtqNK+JLNQ10pZx2s2WMn
UAojluZ77pThwjC9vrVs/wPWgg5jU+wLOu2KwvxWeE3gA7r4usKbn9XAhhJWqtE8lTv0C2aRp9Th
5hMAak+OVwE+DxWTiSo8zuv4hc96JmZ1/GcWlPC+yxPQWkYJTQ8OqAOG3znWrHs9Iulve1aFr9fZ
9YU4ueTOeW5UhWvjY5ZHtz6Z3Q+3OI3T0/Vvt3lkf5XCtNOlUgut3Kqs8WQFz9nRbO/87Nva/Ksm
/5T3djDmY9DrqgratoWeSZXckFN5WTGmiJE57fQAIOF3tiaeOobaYC0G7MNO/icMeoEzBx3dY8/r
9n8ymVf8BfVSV6nV4YWE1veOUO2WAPfJ6N4ODreeoY1nLMb9PfCGXH5dmjGdDotrPSFdQFHAf7Kx
HJuyOUT28PYX0oUsuWA4az4IYwuWx65Fv3rJMgRGC3AIcJEfKtQJFB28bbv5q5kMB13zrENXuu4i
K7fCsfq3cMevLPtCjG9G9egb3a7UVdAa28EL5L7gzQGuAlLjy6+5UDPXq9lBZiwsCs7GBESovN1V
bRZPOUUWxO1D0hdekKV5Elpa1x4Mz0+PhVP0Hxat+G53sxU6oFf5sFS6HV6/SVv31bOxikgw4o53
juQe0jITOcVWUZzyn3oBnzAG+nDMO0UI33J2IC2HUWHmFrUR+SPkoA7Um5bGxrAEvKCBoEmQ+uU7
nJ23MqNjhhQz83JWMrVLT4ximiOPDHuHYB62CPz805xWQVpYgde8Ry0PW9WYH105U6TQMVnZ3Gk5
elU1wgXt6E7vUOYkTXT9kDa/HjZUdCD2400qV+gYAFO6ZKbW04jtYUfccfNnNSn6HpuGgPL2iuTl
4v2x/oazOCGS0WsGp6axiypIZofD8GnWYjIoXNhW3riW7LENuDLNyCBeWHYxJgwR0pjgMpRtSGgV
OvmT9qu33pGrnUmSu/W0qEdScVh22zgpeLfEzgKCkvCtE2P8AxxcaE1uhIHz/fXD2gq4Z3Jd6UY5
dr9Uszb3kTVXJ51EY+oC3LDZDxZGKo4DnxQ2v/FFMcSMa7XuqBAwjV0eXKYhCwdSdB6LDOjsg3tX
usXHheiHdhl2E2AI36wePBmyJA9DX2iLSJUR4g9muXgFkEmbIuzcsO+XwKanBgSuBOW0/1Gaeamc
rbfzqHNtilxAxNgo+cC1AHsew9PLZy35svgqqJAtd70ugq1cRA6oiuXjsylxWcNbvNDyYA7zpyxs
QnQaqxC81XW4hCTku/E0zjt+uv5hN8/xTLCU6juFaNwRyTwgm7UdboU1fJrAnDE6T3mhGsBZP9vl
gwr9LEDvwEWuO7kygFqNeR8/MXLwZe3biO3TeHIDuMeg+aQH+Q5RSNUlfq0cODkwlG6tTGTYz13/
fuZdMGRfDU2a5qAdjWt6WAZyKDOUKvEtVTSTr53lKsrG3B6AXiyEyktRoFMVmoPt0qfUuwcHAwB8
XRVVwXqF5c93JkKu0UyLUXoiK6ynpnsSZL+oSoPX/39wSF2qkOIm6wBMy2Nr0IIFztg0O0U15nUm
dP6VwMd9KSLzmaidlrbgMctP3TE/2kfroJ9UTBWvo8qlGClApomfO04Hb5F0S0CMHG3GFPMwVdgC
WPv6/bl+7qbM/GoNicUyn8LEONYsMm/fNnUTeL6qybPxJr/QyZDGDnXAFfE6G7IYpLrpqTpku/SO
0lD7LPbewTrh8gLWVuHkFd9R3kzwQNCuNS28kjsfnP5bLT6X9FE3FC7odehaNVs3Eox1s0Omm3VS
zisnBalIlbu/tD5oAQRsil+WM8StS8POUqn1x8xe3aR1YQDsdh74zKTLSjqaCq/PUNkJxz3Z4SHV
B33gBEmg7/pjd+MqFlc2b9aLPHnTt28SBvi5LovpbO35CIldrwhZG89EfEVsUVqe7yBnk3ve7jzV
3WBpoKmg08nO3R33rD1ro6IOvWaHpCSsMzeo6T/X7X9LNdQtXaBFo/gHfrHLG70uOPupu/p07cF1
D4sK4mwjMiKDB1cm/msTWyS65DImq2kMwF80kQYO5196uU+OQPZ49nZWIMgxCZKb/JO+a49vH53C
kvSKVO7gOQoE2FXxs9hhT7Tmiw7bJ529qwCHAcbYlAEq7AvTdlqqKh9v+BF3XQpERQZotpi7vhSH
gonorDqbosKED5nKE+1H1Kk9+vHN5wX4BLBz2pj1QClVivfJ6CZZWbdpbCeuEVsEPJkmSzSFNW5p
cyZFtophnfMYez5GBBtaoGoLUofuHV4rxGwYn+sQoIOhA4Qs9BVEQLpkDXZsgZSKlQkhfmeOshS6
4ZxcoAtjM8u1UKuTtzZp1wgXcwJN5Hz3ju5h/NGF6R5ryr+07+POOeQ7BJVg5ahUYTdthMoLwVLu
4ovUyzjNUrxd2aPVtkWQM6Ap2wa9r2c9PfBlPHUg5g7HsbMVTUKVbOlSt15ip7mnaRHMn7Whb3xu
LST4Jzc/JeyOjIqsYCPMXKgquWOj1NNJE2kaWya/N+o0MIc6Xiq2+z/SrmNJblzZfhEj6Alu6aqq
2U7dUstsGGoZ0JOgAc3Xv0PNfVdVaEYheu4sZiGFKolEZgJIc06dS15nOxfCc0liV0HJR2YqpMbN
s528pT5k9OSig8scNM8Zvl73tD0fOLMcMZ/FwRJPLJZyeHSGohMJyGgdk3o8XBcjUZ6IntkD593p
Skxy5U4BV/7QDK+r1WFQVobHIdGd+OJbwduwwVVAUB+qtjcZhk+ab3OHN4klMYhdv/7rdJYQpNCa
31V909ObhSKwa+MHy50lavsD1SDcAc5NQUwJ1IrO3LKw2IkN33UzC2d+v0WRlNzMVuVl2DPXipQJ
f7K+tvM3lyDo/9TN4/Xd2zve8BLSkY7HsQ2w0M2Kzo6ZLNMmoDljppXo3OsAdmIfUqc6gScjmHL6
5NA2VMcxrsCwVeI1PwO9FjMnfZJFNrjQWvL+nmvgJf39HhGEx9VAMzFzSzkZBPO1/DZXv5vN11LG
UrRnTOdihB2e67ktENkRYfTU17qPDrzQLZ/n+jl7f9fhtiJwWliuCrZfsfiJm9Ko5pgPe2rJQwXe
QjaHJRguHVnH0t4N7EKQsCYgybOc6ojYJossPbDcOxXoNMkQqOONrXzpZp8YEivec/7ztQmBOl3W
MlccQJKPXeEVylOifEMJi5GP1610zx8Bsg+0YYLe7jd51EKvNZ4sBnCz8ykyMReSpI3kirwXLc9F
CGdAaq1GolQ5O/EfRPk91DddJns//3nAii5/JkNscJzaSmk6Z+CgLq79eX5urdUzp9PEb4lxn1lr
lNF4cm5qwiT3lF1r/6s/Mdb0ubJapUOU06I1XkOjIQOeUWyujxOTRE6ZJMEgal431doDIpyCIzmp
AUS9vqqEB7yP3PeXNQh4VpG63eBtnTePeUAMzGlXKsYTCL9G/hXTjKesNnyDf2IsRPfvQamr6Loh
7lgJmhxRITIBCoVkkpCiwPzJ5Nb2hgBgvzLjWWWnRoZOt6PBbToe4zQIF2iI3v7+LCCPAzDrixSR
iSX3JSYlGgxdKUU4lXdGL7td7i4HXCBIsGMm/828BFC0cL1M4FeKfTIUP50fsuZ0XWM7rrtBPv5X
hLCcoimJDViwEUQgT532ictwnmRLEPxW60A+26I77qQpA9pays+rkr0Su5Rs/O6uADUF8DBQFjBq
L3eF1VxHa38PcqUC3a26FWQGJkx4+WOhj4ndSq6Ju4s6k7Yp9cwGbFYNQOat/ol3RjqF1po9WOv7
UeG2dPbfRW2fcSYGYFK9aW26SwDVcb82huEliwPWvtSSvNIlCxJBb9aOL/VcMeWUN3d9o0bWOAWq
JSMN2IKLEF/P1yOmW1WbKXphD9ik+r5S0Tj5aUTFOusDYt1xac78T8brrbitrQn5AcxICLFOHSbd
HlU+nwCl7PfozZlB0FecDLULq0UN6spPsp8lGb1JqTySF/dj1j9kgwIKsM+j9dRmRxVTUNrUeVbV
/7zudpvZX/k28WVatUTPgISgnCj/XtmRkwSz8YDWLjD0Hif7ppAx8MjkCaaEkKitRQ/IML25d9Xb
sq+CWq8w5lV70/xClCxKZEi8uyKtrTHB3mZURFzSXDWL3DaT9rS6iQcG6iw/gauEDAmGBg6tdjQw
PntdqX+K1m+0imucbePxhMEL/dJhRrQ6uJlWQGRWH5oVOE35aAWK3RzXwjoNa5Twu2lSHzBD7y0z
/ZVNLiqXZIr1snudqV9pypPdy9Aodp3r7KuE2LSU46oWVa2c2kW7nVcXs0eA3Zn6/3H1ok01Fk3a
hanKKa00Ut+shbZETuUmcUGHPgBDIE09vWF2H+TpBDR718zKp2XWNNxoMN0boI/ZuctUE/CkGviS
0r5JLM/p5tGfmn6WXETeKgWRzQVwBtjekdgSm+fctMmaVsHIkkFbvy8rb9Rf1EYi5O2pAD43HNXo
b0Ae9w2kTQv4B6TKCv0JHTInbarilZPaV5RmiAmd45Yo7N3n0IVEXdhrtSWd0U8l3tcNSqpKPrkn
nQyfR7U1PLAUl55d4rUmMfvNrP+aPYwdDZU6nhZoQQRqKaYuLs1em4yiWqayiM3CWzqPHNooDwrf
1P3hxfCBIna4LvBSrf+RR/BYQks/cOzEeSOUr1cFcOssTroyWQ42aq6Ps1Jap1FN7C7ozMQ+NIDE
kbTJXJrMW7FCPDfAj80rhmUS9Wgb94w9VMvx+sou30v/iMCcG/oNHJAB4uS91GQ7c6CGGlURswUt
P8oRxI2+/UplDRoyMcKlyCWd0ppW18csnQ59n0TrsMTTqIRAaAqvr2hPaSD/QHMzysbIIGx/f3aH
yGkG2m2jG+Lc/qWUPK7W2EHh5LqQvfWcC9n+/kxIm6uGQtQ8j1tnIemtPqAp/MVIefmlyU2bB27d
ONnHfyETOWQA/aJyggPmUuZSrZgk5sMQr1r2AXPmwNeonp3+pW/eVy38xyhQuvivJPNSEnAb7I6y
foin3l29nnaYM+o/9ym9A7yjd31V22+JrmwZG9glYGtQGxFcec3b1uLNUsQNt8pjo9A6mNzk63Uh
e9vl2rBw1BIwp+UI5kcYgCL0zIBNjCxSzNIr1ebDrJ26VsZIJaSv/ugOWEsISvAqANaIoaIzOUZz
XL2PXZs/dKP1m4/Dc506h7Zbjln2oCeLx3rtNWmQ1U3IjU3LgC4KupbKgzavXlbJqOB2gtfFFwku
PidsJvnEoeGx+O7MzOtrxeum9rM+Eh+wnZIN3RWH6KyCZgNvYTErqowjrZhbDLG5JD51rNNC9Yhn
v3NbB+Os7HG6fbxgPjip/0oTHHE2JlbYmCKLlV6j/uyin8HUeLhBj3jUWDLfaZEdLEgra9jbCTPb
cxtnLJ7FmE8STKo03HppUcKMa+2l0ItvVcH9vmayvsw9bZ6J+ZNiOws0RbI67ejYeWwp6YnlTdgh
lZFkIwg5q8OIGbN3Owr6wTC7BrRnVIJVwVbW1E6obmHzuoqAgM4Ikhn9tK0arFYuidNC8umPp7h/
CrTbLMF2sF5GGbNgeot+qjwukwdNCZzxBZOutK7QjsYAB35i84vuouMbL6bri9y2RrAZF2VFpO4A
SGsDkuRScFqULg70tYl5b9Ggn+0gYSRonS7oU7QR9MvHjE083F6f1wXvbOaFYDGuYkqpn2aMxqcM
HMy2Z9irBygArx+93Hi+LmvHMS5kCcfgMqRp4tpFERvJzTSdWozLr+txJmHTxRp/V9PiP1vpAP1p
I8FFt+efoHhmpYxondazlMWFUamRjgMsHEY3LAoMtYNG89P1pe24HiI5ipwgZNy6PQXXs2quWKmJ
O8vMPszZQ1r/Jq1Ee3s7dSZCbFrkiV0D77wuYnCVDZoP3EavXyMne0S7x/XF7O0TeImgt+1xQHTB
JrSx/c/NaAPPYnak0pupVDzdeR1mz1ZkCbadkxDIOAZOQTi4gdvzpe23pF+BdzoPsZslsZOifGoq
LwBoRitYKUlg75zsAC/GrRlZcrB3iiMIFLf4siNuH498iSvWHyuwJLxfeecihNUA8q4x0wTbxEy8
7TF7e4dQE45W9rkbzOeE3irdIglbe5bxVyQYEy4VWNeZuwAoGU8PAEcmeEFjDmYh3/Ml0DuJEe7u
lWMiOG6VUbAzXIrKlcIo+2Hz1+l5pV83qkHMjkCbkrC0Jwf9JKZFEPAxayAE/VFFYVtZ8czIgD3R
64YP+C6ffNbqJbi+XTshH733aDvHbetPj6xwWlcGVwzSll3MCD2ss3lXWrbXul/xPAkM9Q7jw23a
3/U196blh0S2Dm1dRn2M6KNlFvgKEI+nwaU2gdTO83rAcZOZX83Ud5XTxHLP7RR/5c9FMkfa/H2p
Cz+1c38CmtO/EA//BsgxsHMBDiH4+ThjHpFqShUDDvtDBUpPbcQwB7BZh7R5troIcysJTqBVea6n
MB1kjSG7qscgIm5ksCaQyAnL7+joUgaMoKc+TB8NdHi5ofILcP2hekxkXaZvYxqSX1gP/odUB9R+
qepZGTQ1VcoqRn9mROhzM5qBki5+gcrB1Ouh3cmoLN96JSQiK7ANc2KOS4zXSlW4Nu22Z6wJdJj5
uRqDAdn3CtPB5bfrO/n29EGDtwoDBrv8dsndPuXsrOubaXBJCVGN+wgc+BIDtLXsPBUqp9uBCiFg
wAA5CnCxAXp5KQSEddVijqn9NJu/Wh3k8sTy2rLwrd7xNLRtNrUbaW7uE4VLcivbL4tu4mJKBoA+
GJQB082lZJx5bYbGOVyotTLxgBmDOZTkpujM3+kgOcd3Ng2thoDHJpCHaWRBFNrXu95FQ0OsUDfJ
PhTzzNBSxtQ6R/a0d31tZWx4nKhqyuhM9vQL0cAhNFG/BVyyoF+3AMynq7h5bFLDebX1xg10qxlq
nLsJDypTXcJy6OrfVZK0h3oy5mgEhJ0kvu9YkoZREjxIcUCCqVuI72OBoR8FuJnx4LSDX7UTOETB
fBJ0/UgkkXdnVy9ECWXCsltJaxK8AU1zeaXc8axJf0i0nHrTkLz7hESK7GxZwrZmgI20Ew0vYGAc
AKjTM6vbevVYEvDqfbwgf9xkg9wHVvg2Mq+JpIFEBRNIsmRjrKmKP2/UNBTPBwMM2vrNaisH1ZE4
/64ecVZa2xAQwE63LT1z/lq355o0eR/nJiS5VPuutO4PgtiWt+Tw7kCDxf2VJdoo7gSgvcexvA79
R7MqrWjonTlMXOkYwt6qti0DcDjgyW1biNdmvw7DsABr3eyzqO9+lO1JAfoeUG1AuverzoKld4Mi
vUk7I+pIVDXcT9D+1hHfSGVvpD8JHyEAYeAf9VmiI4mCI+RSxbbR6VoH3om4AHrjqY1oiEyXE3F/
DuuwPigyaKzdWHAuUPANOowl6Qnr49Z4GuhhSCKa3XP1WOJQpj8B2Ywm83ffW3ELOluj4CKMYzyv
KnELN2qFgJx4XJc1UCvQqNygBFGgc8XujKc0zWhQpebw5f2GdS7duNQwxqpXuCIWTJXiUdv4ANMi
Hv+Nq5xLEYxq0JR16oHiGGtJ9dmanIj1/e04a7eDkkjUuXeQIImAwspGY4Ln5eWCerR6F4bidshX
vnKwMKvET6lHpp9sfLmuur1rFJKvWzc55nHRQCXsHFBBDJPXRo5nNSgwM/qpV42XwpkCvVUfW8pR
5yvALJL9duw0xeyQjIVh52q1rRQQ7GjcAiiZuHeN2+TdSsd4KbWQzpXfLF1otS9oRCXDS209Sta7
d0adyxN2MRnWdZmbdIzxLjg4K1oMitRTMTfL6INuE88qP6Dd6r5L00cXX1Szx8n6VPYmOENM7/q3
7O0yng24v27UEJhbvNxl/KGK18OMN7me46FgLF5tDY8Faq01+uzNaT39b/K27zmL9XqOXHsDGPBN
1cfMRCmtCGyAD2rm1zn7cV3WXgQ+X5vwBDOmyerMFWnMzjXwKNH1I6tp0BZ89VoiU+RuiEW+TQXJ
Gs5O9FlerqxTl8KcNHOIm3n0ai0DvuvHPHeBtd+iOF74XR91ZtzpsYtDbXUkPrRnwufSBb32ydSq
dUP6mBS/1BdMCXvjgqbtBo9bf6mrf3HzOZcmaJYCW9muE5yibdFEacYegVj/VetoOJFcRia3OYN4
dJ3LEtIRoK+z5nJ1kPGokPT4gOTldSu5/vummHswVb1M0g6aW8lDO/1w6fH67wtjQP/cpzbyAKSA
MTuD2aNLwxhLZ9DRAVzHGAxe+sKbrNc0f8ra2muM34nqqejXMMBkPHLftIOqlnjcnhfgHQBQEURR
3RKzzwDLHfWqaPtYTT8XlZcOj6sVu7LE815IO5ci7NIK1hKTmVUfA1LhR+2A1LoG22UuA8PcC1dn
YsTMvVKAvrjPUfK0QKk2ZH2EoImto+hqZpMpOQElmvtzbJ3FqqnrLWRO1iHWMAyXsPKQzm2gGqWX
uFTiULtH4PnCBCMBBgz6DzgWprd+chgPNLSDDYM6LMMsSg8Sk9x+7Y1P/bUJcUCSj6TQHI7Lyp/r
YBXmkRuaH01vDo2wiBzZ4nbFbUSeoLWwHCC8X3oAppwrlfWo9K9F5S9F/UzZz4zEGp6gZfoHdNbS
u8xra/2GJSQokvc/vzFFDo5PizjAphJz27M96kqha0OMhz9dbrreDuwqGnCjua7XPSc4kyPesmm1
OAmu4F1sYWTSdn82xW0jIxHbC1fgOYIikXFCQ5pgKHVBu7Zfyz6uutfGfGzW6F+sgeDYBFwCmrAt
4eJeoNt2pQ4M0W2Ir44fpnX2Elkf2W5MRF7+v1KEVZSrZfVN0+M5e8eD7KgduafXUXbrHsqwPdBA
b8Lry9oLHJhZRHXKAHuYK5pgWffWjBJAF+vAuAaIAIZ+ttGc1gNKv6fI5g72Ise5NOE0dsxlMOyq
7mMDA0AG+qXIr9SK7M/X1yQMl/xzspyLEY5hHbwDdNYKHI31S0LC2u48VT0NOEqq5974PNmADavD
rui9MfGU+ZszHziVwXPuXnzOv0II/UCwbkrDwVc0v9EBfuoPwMUukQxBGrSIyrtZBpsgUa7IMrWO
lTN0OS5aCev8tPrIE9PLSeNJ+2skNiOCWE0AsRzndWUxSFIBCBrRFMQo+a36Ws5fru/kbuD4a50i
01RbEZzQOs5ojT4tgK2yx8M4SW7DmzGIMf9sm4hxGYQBL5aqY4kTWi+pl7FD49671sFdDc+Zvw2d
JKcj090Wxs7OTpuiY4OXLosrO/F1k3lL8wl3/RDjPiuR4VrsxsQz9W3qPROW5l2ikRxLy9fHRX8u
3t/9BP7ks98Xzi9Su/q6jAuLh7nzFvZioClP71vvuhFsfnJtg4Sg0fU5AH4mDVya+VNaPOBIBNsL
uLq0wOm+LXyMCllfjWyThPjRVCBPdLf4UdcPo3nX6sCiS5H+vikMCaOxLFSJwBVuUg9da8DCnQcj
4rWXRxjXZT8OnzXfCJfjhwpBSzaAv7c8C4g/NoqlNlpKhEMmmYwswShRGfOqiTrrk14P0brqAbUH
r8R44fXtk0kT/EsflxowbUjNdEvE6MlidrB+cxlI15TDdUm7ybXzhQnOBdgTBfUNtJ6uVuGlru3Z
emRqmMQhd2YaIGcDl169Alfk64L3whTa4JEx2/qQUe+79DN7yRWr7K0hHtiXgXzk60mXFZ/3XPlc
xKblM1dus6XnKDYOcar9sjCth66V/20Ngs2nDk040D2HuC/1T1Stf7VUzfzRGgzJZVC2EuFYLPtZ
UxeClazMiJGLeFak4I6S/RDnjLsuz5NchwjdeQbLis6fe4nf7p21Z9shTkJhnqhYnZLgCaT+onNg
FXfMvUv04Pqe7EW+cymCo3ZsyhpSbeuoQneKkvWLujyyr1n7sVl+aOT3dWl7WttQrwFiD+wFFDgu
TazPuZPPA8JCYpRoOKjvklINnXSReOme6s7EiI0GZWI6ZQZc4Nid1soD9nsMUKLeQyqg8cCuLkvx
764K+CbovEIH95v+K4s7WklMvHFy86dOm1CtAPi3lMfruttbFEGNT0cDBTpd3vCOFy7GdhXdfNLM
9Tj8pOsQMv1Xy8P3i0GlFjVE/AegCuERYmdoaHDIVMQJV24wpOejODYE7XIax6qU+Ome4lzgRAGm
FOgiKEJdmkOhV249kqaIi6R67mrbxHRU9oHlgwx2XSZIWFTFaDYuDptiNCLgsWuj0kzX+W4wGpk/
7T6vztckOJTS0MRRVmdAM9In4BGa7FtZJyetJQE160M66fFGh9bcWrryDPbR+8VlEkPZXSwx0WWJ
UV4MHW6GdBbHqcXbsQOEfcxdjE2B8Dw0pnXytEySS5fJEc6Llc7JOoMNNray0VNs4yNv6OPQyGbO
dh857tl6hGMjS5bRMEo8u83DEtp+c6Cfpq/Ahgn1YDnW74N7+udhh34B0OQAiwbOJtjkZLZ2qxhb
Kcut7u2BHUCa+KGiMkikHW+Gh+H3ka5GKBRTg5ZGE8NgOqK7AQ7V9NeiWEeLg5HMIKfrDr2nvwtR
QtDNqT27fKK4op82LKQiTAJyaz+YUXdwAxkQkmRdYpawaPQ1wTwEHvtgH7A4hmujtPk5SJ44f/Cb
hAv7+ZrE/GC7KLWlF8gpbK982r6sy3ONxHsCYKl2acPe/uwuzgEdSbr7MoPwLZ9/09zwzFW7bdPb
YQmyzh9z/aQVx9QNumoI6jKcMV6Yp6c5+5zoSE48O7K35uYR175aiA11VabVABr6uCqeVbdFpxia
UQIOPF9LxqQuzE7+sWNoCJ196ETWwRMieA03uWazAndiWgMj71ClBSMRSxL30SE6b/xRw10PCBSG
+wR65Xnwp5QUBzXDbEFYZp2ior0WM6R62mZFMFE+d0eQZHfHRmu7ys/G1nguAJX8FY25OkiAG5yv
1+12V1lbCAOGFyilxHZL4P5oNVMx4+CsS4uS2DR76cgemH4/oRMKVB2SsCmTJ7jJYK9mOevIviWG
fTuOdyptbpLxoA/3WSO5dP2B/n5jCP9dG/bpMkSX7qBpmZ0hb8OzuGMflSTe2rsS9yVx5y+9pnlz
rmJQxTfQRNupT4P6faXgfMSMchWmGAh0WCkJE7uOqwOmBGla8AyJTZMdiGaMfu3VJ+KCMgS5dtSd
kX/kpXZzfV/3BGnAEiPoUsLIkWiYVV/hyrkN8DX6GFoW9TBCHM16fcwzGWDHvih0SBIVEOy62MZt
LC5nwGXGxWwZfCcZvLYwb9tO8UZZC/6e8eho08MIHwFpsLm9SM7OXEstGV0IGnfRkei7LfdtgIim
bY3N0kOzczrJzWmvaAFGFPQ8o7Fu42MQQokDShyla9IyXtOGKX672qz2ElwHUq/Vc/3LkmkI7h1h
H81U1UNareadYq7zpx6J8sP1HRV4dxFrgLODRlCAxGqbokU9s6J2x37qu8N2Qqd+8y2NODv0d43v
hEOIKvqH7i4tPIDcfHYeUwno6JvHHoSj/RsHKS7HBmLFpepZZ5RubY7doVNM159rc2MQamVVot0N
xgQ6JqFUYDKLDXbNmqYstXHHb5P+t65+Iw17BsH7U1cPHtfV8LpG9wwX6Ej/lbZ9zZk5Vaky5TmD
NG0oHmz6sbbaSMPEtT7/+t8ECaeEps6DWXEEIkyVg/fGb1CbyV+bWhJb3+wRYvjWIbQNCwPcV6yc
uJ0FtDgVsZW1P5IGx9D368vY2x0bQwcoNQG7BoZ4qa8W91vm1rhNpRkmNJzyU5JZTw6u+gW1TmYq
Sxf+CYZi/HbQUoqmWXAqvkEpGRsAqE2zssQUgOq10v8uAGPJWeuVtoauYMWzqxszg3hz8ixjOljY
v4FXB+Be+WluBAvN/NVYAYg0fCIaHnJt6zm57RH7UFLqpT2/XyorIE4WUJX+zobf79fX+fcL0WPK
imypBpytbDmadVhWdy7/ZtLbSgb5v7cxOFAQqDDMj04XwTmR71ZW0iPlU5lfDNDy6IXnaN+tERPp
hSRfsiMKE794GKORCBQyYmG1ZxNp3bR0Po+LBZ7TzJunNUyL/KvCKODx6eG6Ct++fmDMmNMD3w4Q
4TFscGlyvBy50bqT8zl1ebCqt8aQ3oMSSCLlreNAChrO8aIEBiIqaJdSxqyxoDbufJ4B5F9U7G5M
K8lQ9tsX6xa9AcuKW6ILYEpxYmdhfco1p+4Out37KVLfbD5mLRoj3MDSPw4ZqFFAGHUslRlMPEhC
yR54bzZOkC9ocujTpUo0nB6O9lNpTsb4uxpuUv1Ym8H1Lds/p85WKoSJOSMO8O4hyXqo7p0fqHsb
kXFUfO2pOKX31egrd1sZfjkCdfeoy1K4UkVvijiP6lNjoa+s6w6zuT4Q2kxHNuEJkI48CTmt26gf
0h9Dq37vRpd7A2knvEzQdqZNJU6ApZXMM72x4D96B1IoUmU4vUXE9dbhXY25VnAda5hmOFTKgXOJ
T74xX0GEEGeqsjZQBeCA+HPvu/4eh/T1HZUtQXCPdML9kmL+5gCClql/sN2jOUm0JMAy/+dyg5zb
/6tpW+PZrqHMS1ptxBr4D7Xz0o+ooTwYR+DEflpGYFuXoRJIvX57a1ycL4LeBJco16U20csGQ52r
3B9M85415nNZzzycs4H6azXZXmnyT+44Na9NVuphWdbjfdWgs9+Zpzyo+EyC0aT8ceXZTaphFGld
+yY0dA76846B+QPdh6ek4J+6Gl15JcMrFIWHo10ZFDwwXL1tsq6IaoMpgdsqL4RrdZSMcwPuauMD
4GcT3HsWGsyd/sQpr0Od1fdUt4+c8JexNYHwjJ7fwBrrU+0ovTfPQDRZsvXDWhA1RAsA+rHBY3rd
Ht4+rKA4NM1iTt3dGJxFPhDajLSs1qk7lLfOAz2WUcY8vKSscAw0n/qtXx90gLnSgEkhoN/W2QTZ
wl2KM5aVuQrZPEoOtr8e16D3wfDozx/UCK3ev+Q4Hm9zO4JM4dHK23xaRwLjXG60qI2ag307hEsw
+GmY+LJGjl1XONOumBtD7KycbMEKzYN5swZV2BwKfwh5aEa61/o0kM1D7Pn3uUAhb5ssHUqXDMtr
mhfQPxLtVy3rcZSpUOwRLAedr7YJGdZzDcz6MnLvyW360pzsaDlqsqujzErEhmdzAPpmN0CH5G4K
l5cy2IBeLCQ0boZwRUG2PbBX7ed1t9gLJ+dqFEJYpVGm5ptXmAcKUH4QuUZmVEW95Ja/bx9o8UE2
X8Pcmjh3MdlmD9DpBnK+0ad/as2pl93RE7sduWf44PA7FLKy5f4GAlR+a8zCQSa2mBkN4BzTVoHP
p70JOER0Fc1ZOhwIyQxPWVJMm5ld5itN0n6zqun3sOSOpw7jcOsYCZWkUd4+zDeP/Ps14o1Xa0qG
ccGlO6T8C0e7sdV2NxWQQauk+8RTGjolD5NaiYblITFkAJhv3o2bcAcVdwKiRLy1hBvGXDIVE35Q
RQfi17xVXoF+oPqDTlDhT4Z/cfieCxPinTs2o95PLlYKiPGJTJ8KnT9WTMrxsXeJOJcjxDiaznaf
V9CoAXjX8Q6H1XXv2L2XnQkQu5o0ox4KHP9b4AYZ4kd2sFvYDeDncWhgnBSZRvfjdZG7cY3gmWJi
evbte9WoEsIzO+0PLjNUTzeNJV6M5GszqpYk27btuHiTQJUOg9DgSMEIpnBDspq1t4dm7g4KUrxp
eljzZ5y8I1g1VfLhXyzqTJQQZWDz84zyLvZJ+6XXgZp9G6RTx7sGfiZDuBiN6dSM3QBb6EPrixGU
keLrPwvm0U8DdgtA1eAamdhBlk2/3C9UdG2gD25AEMA0AMk8EZZGzQEMVqphPmVo8kOjyW235Ies
eV/t9T9i0IqMCVLMdINu7PKqafSqOqx6bz4hARWgDosqxXjMpghVg+j6XglAe4CY2WrI7lYgwNsV
Ta2C85pKqQwsq4wntz7ZGnrRXjPM4btAjmPmKc9veQ6kEvveQB/IYlZerz3bU6wmnj5NdzaXlHMu
dxUMDIA8Q3IATangswOSg5AlMCxm0LLVm2+W+isH7AwPDcDoEhllnrCLOBnAQkIwcLPhJgGYU7hN
FAknFMmZ8WFwXb93AdQ786go3OC6bi9djghiwOB2uYtmQfrRHSl/0DoVOtT9wmgPZLon1A7LXpZ5
FnSHf4/BdLJ18yI7gIAiSOtVQL+20+w+IfGVVLe97qmfGxkS5Gbff6PIBiqDWTQDozWAmUHWWczZ
tzjXnXY1m2+lYvr1PN3N7H1lAaRrMH+OMijyRIBAwdCbsI7VzKwlLSu4mInKR/FTTQtMYXU+N1OJ
7V/uj4ubCSQBZgUd1hjM0MVpIRRkFfB6G9rPdTCCIQP5zGJOD2zNPpTNGmaaKTknN1f6qzxEC0An
4y2CaA+h6LvedvDsAclWsIm5A+so5GTKketA2G/LMQN3nFI85CvXH/psux85lEq67y8vfhsuA9I5
4NrUtqT1loK7FI2Snm2so6Y+map7KtQ5xRwh9cGEGbdt+gVvvs+l2YQgC5Es+dLTIBdahTcTWAw4
+d7g5ySDYXagwjSfUnVIvDSZzJAX6Zd+qGTlenEzUWoB9AWCJfA+MNcn1tFRyW+oMZL6G0GrdW9E
CX0ZySdwxxWDJE8mVFSxKBOwL5ixJ9tEEaKHkMzQ8rWq9a1C5mqrGVpZ5x6bHjwdzMQjcxqsh74u
wpIkvzgjhc/V8hso1k88JfOp6cdjtTa/q9Xt/JW4c6i7mLdel+nr0FVzMMy6I6kQiVYHpQCrAlPk
wMYHeq4jfG2NrvCs6QvrqTDUwLKQ31mM7wsSCM6EKWhgvVSoDV0PfG+s7Q9AHLAXgfGyTeEJZwpc
TVk0HJNPwJA0e483lXJPx+opzWcTg/mjrfq5xhtvdJsxLJNCtuTLUIhCGFwNkCjwMbz9sWThrsNU
k3WOBlBnk40f856/AqpzDrjWnDLblOGlXS72rbDNMM+8ukmnolUR50+FQw4El1K9jzIdGOzOHYia
0PlfeNX467qCL439/2VuDAcu1Is4dimza6xe7ywssAMlo1N9UMY6wgkdDdMDKJok1+JLA/qPMIBJ
OMCedNDYtvn42QKzHOgVq5kDjHZ9nkZgSKSRnoY2Khgzihmy1ojdvTuTJgRJvU3KnBQFkLKHmt6S
hR8tBtQjXn5XkUR8vK5HmTBh75aZAJIiz5TTmOnMM+lvSpt4KvuHoS4lWpSIEtFVaFWPKa2wLisF
g6uLDm8dOHRfXH66viTh3fn/20WA4IL7lPaGyxVcvnMKLDblpLJt6GTQvvVq6yFgngawt8wljbVx
wMAePapsjkCmK1mo0Bn99gMEpRZjpSp6Q8aTnVYnDtjVgYOp+4bZYLrSjAMbJs8sPk52IrluXZ41
/5ELICBEOqA94T11aaczK5POAq3hKdd0r88Uv26T21r5eV2/20n59xB/I0Xcx3aZaKVMMJnOBDdU
rqIuJ0te7i0EwKHOVlB0EMOE8FUMYHboMkSryr0vlS9p542yq8+eNZ6L2FZ55tMlUKNTy4auyDSi
+IiOAaW+mZePtJNNCgm1ln8Udi5KCB+tY9Z0Kml7Uj843hrwwd8gmjK/uV2CKhgDwweA+SH3OqQN
LYlJ7DrDuXAhmrRlqfeGkjQnHi2hEfwfZ1faKyeuRH8RErvhK/QGd1+Sm+QLymQSwGAWA2b59e9w
M2/SuFGjOxqNMlKkqS5ctstVp84pj2PvZbf9bu7tVMpG5G+tmxT4kzWWBtNgDDd6Pjzbb0O38bKW
ytr//5iIC4xRznerlBwXXJgTRaoTKKfq1jo0RwNj+8/2Y3HCU8nXvfiBhs2J7zDytXFUSsWRf0xj
3hETiRYeZ67kHY+hSpTW6MvFn/MgOs6dD/0l/yuCZeeQhGKL+WrtXp0Zvf5vT0oiSkFEbLdJF6Cf
v2fJ3zkGfrIxbMpXU390JrC9b0Ex1y66eULcwvAGEnW5Z1AgTwGLkNsGTTGicggJpm6XQ4Q4JXdV
8Zxt0R5vmJPvVQvS3vmYRG0wgTSzE9+r5ohLYl9P3DPNT3X36/rBtfY9z7yT5QBJOjR1nsA7nn7T
B+ScDnhkQb7FdV9odwMGVgogh67bXN1/mP2ZS5D4qJC0XZ4zHUEjqIbs1bM4QPQT+w+G49syKIHY
bbciZu1QA+oK7+D3kud7qePsUHPxjCGsKdpgjNoDJdV9BA4qyP6QgFjp9+ueXdr6LeeBrBrQj4tY
GQBFpnWPrM+K7hToubDYE8iNPlapmDfdwowpVSrcrBxMHkPHqIPSQFCADe5Q9JyiTzCIjbPyHdC/
vNnwVEDNHuAMkL+Bm225VgkQ65Nrxvqzzo4gtsyjXTmApid/cZqDVgQE+PS0zW+BZQ54noS1WkEi
E2RxB0D3PcP5VYpjAdLlyAIAfBzern/vy2t38ePkjoLTW51wZ0FppWQn3nafjIlsVEgvj++lCSlW
dU47vYwgq9qV7oPDBr9L0rCoN9rIK4GDBxkQakjdwQ4nS+BiIKBIQO0JOSOmhK12X1AOSlmGvv9G
y30+jy+W848h+REE+QLgYEhHggaP9Pu4ynpfNPphhi4GfaG9pmb28/oabVmUkopmGrSSx3DNQK8X
UgK/7IH6Bqm/wVUo/v4na5BIwGecn+HSfWRANbNKeUICwUcGmKXxOCXx35Vdim+Ar9ZeFvHm5bqD
K3cgQgSv6d82QSW93CKGNsaZqM0miKeAvDhHc2Zt8AU9ud/mKYTssEVYvxqTqNEac06LYq9ksCZO
Xilt0gR6EWWfy1HwH3pVVtQjk/0x7Nz7WYM2BLgZkF7gGSzfR0Nf0S5Pe9SIyh9xvgcQyCv7m+wL
ZGQ3roU1r84tzXvk7KDuBHEjLZ3sQKDgGzRqX4Uab60d58ZWTra23Waw4bvMF3QTLqIEI9eZ0qnP
zfjQxPhuaKpaj8x+uh4Zqx79a4bIY65WFzE7nkob8l7TsVbDKLfuY74VDVKx/vcSERBk4ewAtgEl
xOWHS4no8CyGN6b5ZfyWR/RHRLu9Yn7TUF0rSwhd2Oj3q4nX1G+Ws6d5dmdn/U2cJIFZPFqVu7/u
9tqOP/89Uo6m5jmQTHVlB/0Mdx7YOAVUifZNaam7XjglOMjVj41wyd8AWN/lNyhQfq4BwMZNkFv8
1i5Tx48xyNV6Zirin9f9W1vWWTwE9QgH20KW7OSuG00x/u+B5SSfDMBHbUN5o3G28Rkv11VH0olW
LYab0PS42OasTtLBqsYWSlXgIuLpLstPhfPJGXZoc3kUot6Eh6MbtG2/I/pTCzWfdDp0GC6e3Ft3
a7b5wmvp10hfuB2t1kr7Ai82rdgZOt+NWutn1hZX4MXWhBm0YZz5sAFZvdyjVoQNPrvWLV4Qx3eE
Q1+HOm2/tzFy0fMPcqsjbCRrUqjq2cBskQsrYHpi7WyFV5/0zE084UxsA4h+kdgvTclMEmWs03hM
WshUcXZCh9fTJg4+8hzViAkj9oP7kujW8XqkXuzE2SbYP1HmR/MHILXlrkiTRrGUobGCAacPjsOA
Eojca6MPLtRDYm/NyKyFCDKYWQ8SFKVYvaW5JmEKBo4iGkDl494y9Zss52GvbM1trJpBqR1jGzOZ
rTwX2rkaiHZUlgWOACS9zY9t3B3AHry//vEunkbzxzszIx2rUWlYCdczO4ggJ+a3KvVohIcKoHc3
TB+8Mhr8NsWEv7J1O6369w4SwdUEUJ20alU04uDkFEp2NA1ZWR/TAhwq41ZBaXWngbj2vTcCQJyU
mM0Jfx+5igXlYeN7nYIMp8REHFfI06hXn65/y1WX/m9r7uEtIyMySqGPemwHqtnWvtmKFP8leg8F
rebwX0yhvAOwv42WpGQq51wpID1fBVmCYS2g7GtFvbO6jTz64uUxB8e7kM9vK7PDZ8kKjlwwN0dV
FdiiSnwrtsG8DejkdVckNNjv4wnAa7xcMUdgALW4tKIPfRxrg9k+q0XuxxRbWNml4ptK73v2aKDW
znq+j2bymyqgcXFS+iDVoUEGQeCNXzJ/tcW7Af6e/RJXKjGhI1ROJDba58T4VdVhpDRHHGYeiKL8
pn5q8lcBvRtQeaHw+f266bUwPbcsrWfN0ohZhWZB1zH+Saxfzpijn2YnPi+3YA9rUXpuSvrcTa4q
tDAcKwDKtd4lRUOMMNbYPehJdXK67tbadQBQmoUxbA1wWFmR055Kt4kUSOaSNjc9QwUHb9K8xYoj
gL8tyCMKPvHTFEfmx+gI/okpqIjYSNHw1JTryFVEOrRLWRVgPOxR2M2hL9M30pT+df/WNgho3fEu
Ale1CvCLFLqtkwy6BWrlKmlRRAKwKCVbjGjzelwE5R8b8tsk7pllTwSuxNo4embxjOL1yVKcPWbt
/L5uuE+6+uQ09sa+XLtWz3yTi2Zd2ptJD1ajACLinjPtBXSke30foYdhbTWjVmPSRn8NrTaUlORa
D+Z87D52kKGk5leX8T3h9p0Rb4GzVj0CegNta8zIXFTkzLTXxMgZD7glOpSMk4nzQ4GzZPoE3gW3
96ekUV+hBYLH0vU4uSww4WRB3RrJiQq1EvBjLAOlUOeNQFn8UmX441MVmXHjm1PTfnOnMUuOhYXN
/trprVF4hUHa4WWIiAaGhgqaC8ehcxndO5paJfduGcczV6GB/j7w7RqQGyPl9a5qI6IfeyG06aYv
NfGDDAy8IhNwfRtlnLXFOvdlPsvObgVa64lIBtoEVkeVW9429cEQlB9Kpm0RvV4WUaXvJqUnQ0ba
ytUKBMZg7ng/7CF2c9AMiHwMjbNrbeNE3PaAvNI3wdecVNnz9YVbO8AAL8JxiN2NU0wqDJLBHEYr
L5OXLm0fXYDdRi5eoLJ1nJJsfIyG8dZUFG0DZbF2GQCmhWouRp7QypcuA4zXVpVFmuSlh/DFVD0o
IEkz6s/qh4Axv8/IczO6tI54P1KuQfCyqim+a+tDvv3Akct25WsKeeE0mTwl6v7DC+HcqvRFhYFp
uAwjXUHLHL8BGU3bQpaL5PsaBDxNaftOU2wkS5dt2TmKAMEBsg6dYVx+S08LMaDB39dW0MT9kXGI
+9QpQcEAExmAKHRKfpdCFwMt09jdgtavnTnnpqXN0pWDEY9ZZQVuXDzGajOCVMExjrnqfi0Ehsy0
Zmw+XY/Z9U0DTyGh5+JNLZdKnB7S7kbRGMEg3ozoTmUhpoN4F+0L0XlWdoKafC6+lu1WGX3V1zO7
82Y6OxhsrZuMrk4wbUrbXRv9MCf9kFtvWvbGwSpx3clVW66BdBG9YtQOpCV1QKOFIdIkeXGrfE+V
77lIvFEpfQEW6GETB7J2B6MZ/a81aRVR+y+NxlbMAE3AR7OKvC42T7VDW1BrY4ZHJV/GXH+Kmn6j
Lr96EpzZlY4/yHi3Smrhi9YdxpPKb5EqfPCieU6i7K5/zw1LRMpkaq3p9WpKLWA0rM8RTTw7Kg59
HIWj9R9yM8xx4s0yX8XQ9ZES0HpqKsHQgw9cpTgM2ptIlEOnbCHaVwJkliuan2GgVgdb7TIYI8Uh
vciV+IU2CnSoMs/NbD+LXH+aPnF3SzF5JUAW1qSzNDHifmiKgYM4RRQnno2F5pEqGx1otpvMFLHf
cLcCtb+mVbZ4duoIeYCnU7t1N1JuaRTk/VgH4hA0w5ict1Sk3UvHkzLRKp5xPZiKIaRQJh3ZCWyw
+AP5GxlvowZ10vh2QL0ZV5ffxFvMHiv5AV6kqgNJBVT2UKpd/gBRE0KZGGvUtOLia92AXUWklnaX
oKS4cVOuXM/npgzpMqljNStAEZAH6ajubOvNhPw5jR4H/WnQD7TcOFhXHAMKDPcxQABohsgIBKvK
4yLq8jLQwEiSMNNza+Lr7scGWN4XcGFGilwMR5kpEAdlQCt2quLeg8qqJ2IMeEIA4/quXwlb4IAx
KghqbBuMy9L5kqOea3KamoHb0gMQsG5xN5Ym+Dd/4JpImk9TtyXrsXYXY9oDrWqkphpwq9KSpQ6L
wR+pG4GRD8eo9NXsL/QoMi/Pf3UTnoenfuiep+jv647Ox9fyEQX+HACQAQIGchXo1WVMWqSOO1EU
qA0aCZh7dKKEHYjk9tetrOw9lCFRzQbdPbS+LvrIrc010aluBEG29hbzqDuwCb20GA3MDmgnv123
dnlkL43N4Xp23RJQq4DxvsoCUyA/JF+j+ikf7potzO/lQbowY0tHmzbaCrMVmMnpN4qmf/8DXPte
zY+a+3zdoVVL4Eg38T7T8TyTFgkoNrDGoVsbGKz0jPShBIG0y3aj81TYG2+YtZUCpQBIBcDIMTc1
pTDUR2YnpUl+r5S2+71SzW4mBIt35PXDji2MSYkRox0kH3WeBx2uB0CxRFRhoplWGIkzI8epA7PL
QLXV2PUWQvcyRgD1B+U9moAYLrjomtXlaEPN3jaD1uI/c6W7B5gi9lPQKbmFsqU5ebl+S2OSm06S
xHpGshK0rH9xJ9TssE+FB5I+1HU/HCpLU9IdA3KQvAL4xgwYGsRDBJo1QDTUFH8W9g4kJBvZ5lqN
8uw7QqJ2udfGrIxtY+BGoIBrzYneyuKlN3qvr1HVyrJAdZPdMNa3ifs1gtZL0YMSvBSnrrCfYmtr
nO3yLIPvoMGdZ+fQhZDLzDmAdjbkuI0A77fbPkqVo2Xy/vDRkEUKAflFTPLgcsB/Lh1OsxbgYFp1
gagqcP3uRjq45SOon1rtBHk/UQAFMAhN3YO9q502Vnctas+NSwdB7TakrypWIkMEnNA6iTosil+R
uXEIrJjBEwmkXphLAYhCTlQIS+BOB9SLJmpvMFo8RTufW46vb+HIV5bs3JJ82hCt0ybFEGYwQKfF
axFEpylrt7D/K4eaRvDGtQGAVjGqJEeG2kx2kWqpguun+zxDPjO/sDzTA0YJoM9iE986B8HyVl3a
mz/w2Q1kAnbWa25aB1Miildh6BjqgBZx8qCrSHwVnTZoAGqV6HdtjR8Ormhj3JcgGt/YnpcHj44B
D+iw4jDHxKDsNz5HaYxIxIKkemWq7xatX9BAm44QVPeu74uVx/XSlnTraiI2ejBX0oAp8ZG0GiTJ
PmXZY6OUOzvWDy0gy4nxpRl/1MqX66Yvw3XOmVAdgIMAQcjhGtngQHF6IwnUSQXOr/Idyu9qNdlP
ypaWpvxBUdA2UU5EwR/4Ph2aIsuFHQA4s/iQk1NJyb1r3GrZdGTOdIrVndP+vO7WRUYoGZPLXdw2
MzduYIzqny37ObcedN6j8Z54rnYkovK7/pAiDf64WXzIeWAGb1ANKrNLH13of6S0Lt0TJ5XuabHG
fZui4TKk9yWrHkwjsgIKepxhAHdGswkEkp8u8HpeRzxQMel3CTksGdR2Gid2T6OdnQzm7pIRb2CU
O5+1GOp9YLbzmq7YqCe88xid79jZKlrlLs71efpTzr5FqrZF3DkO4Iys96uYHGKT6vshGh/jyjrQ
1gB/V2TcRaiNB3Zllj6Yse91hZ0yRr9VE7CeSOqz06DHfm0BdD0pPsXk+JGMDt2RaRoOsVY4Pm34
XaXqW3yY8ntFs8DjCZ1lMOrjYQtXlmsWq1PGXS1yTjFNQNnZnppSuZn0KPbKjJph4ZZ3NOX2TnMB
3/xovMy2kSmaCBfQOshVtYK6grlx4mKIzTpURurR7ks7mj5lOG3S5s61u32JuskH+cPm3hnQw7in
MHEHunA8DZdOt9xSQVSakVObfxvLfQp2YROly2jaYXNs7Ar5onq3hafLDPODUbkRo4q2RdkXtrrY
9mqreWuV4vH6h7w4W2Z3TKDoUZUxcRFIa4iOWWLVFkzk2rSrIZwyTFWQa8kdOh47TNAcr5tbCRkg
mDAPhNMMmrIytYlqVvO47eCczKHBJJ5xEmQ6aoJAYdBR9R2S7iMdv1ZVmm+U1+eLYLHV4CfqMJhF
Qu592fLR0T0ux1qDYY4R8p56Nem/5B8UffodHTam8TEXgegAlmIZHSBAQuts6qPnoQQnEmq6aad5
kGnaCv+1ZTuzQ6SEEGzoZcbV3jlFdbrn0RNXxHfX5JGnQRJ4MOvvVmX7td0xz06gKsdTaG2h84tx
+u4A0qZ7DLjTg5i+1wS6YteXeO1LA0iFI20mVsRY8/ITiNZJmwJJ7CnqrL2DY8zh+V6rssN1M8sv
gGIlOALQwQNXwMzwifx7aWYsOaLU6XlgISudutpTY19M+VOrfG6UdMPYciP+Nga6BVTvZxoZkMQu
jbFe4WOjRUpguO1dZ4w+8EAbJqSL990GwhONUChqIHzM+TecpW9dowhw0E5xOKgjtN4c5n6aEo39
NWQ0eWLdmDy7k8DlNxpug2QjQrOm0EHk/aHl+/0zQNAM2O2cvIIcc/kzLFsB/z0wzWGRN8faLDxD
gJpAbBVnVpbPPjcjnTsmU3hvYLAmzMVbmb+Npscg/FlVN0Q8XQ+UlbVDLxtPCviCm8KQtqRStKDR
6Hgf2Gb/1Gn8qZ3KjXN6mQv+883+mJAZD8yEubi8qx7ACrq3oXPITeIblHu1ucU3suGNfCUUdZsQ
IrQ4RLvjtgEcxjH56foHW27g/3uDF4uNuT8kntLSoF3dOG2t9wGbql1O7b1V5neTUnzoRL40oy8D
DU94kwhh9kEzxqEw2ieVYQhoU+16mdn9YwYJAtQuQZUC8OXSjEG7KjcSuw9M58VodtQ85dCHtJsv
EONLTHcjEtatoaKJoThUHWValjot7DjBqyOoC2Pfs89GHD8oQ36yxtwzeuPExBakbjUgcKnp76MA
jiUdGyM16gTvsD4YwMzSZppnd+7G0bQaEGcm5r8/O5kaJR/7woUJ7jh7MyX7sRBevOnJMjf4Z6WA
cLbwpkLJUe4Lc3BDVG2PAoBa/dDTvzMI1Jnj4NnCawC0HCdU57b6weuezUBEsLQCNDSfUmeeDbnt
8LF2+0C1MBU2kRMK835sfrq+odaCApUhoFxgB3mBFOmK7op2zIw6qPSfBYaZwJrMmJca+1qFVu4G
c807s/CfTOf3Z8TpjXcxnuC6ReZfc+ZTptmK0Wf6AH/sG2uwfTV+0qyHArosBk/8qGswfjN4neH4
DkjIhflqC/Dl1aqnld8nY2tHSKMq//wezHMhR0cPDDnY8vd0cYNranLroN1pBwPkcrn5AI2lnbqj
e5fu0NPQNnJaqfJyaVL6BLggQWqKXnAwWcphnAG0VbKjI2jXQNYXuxkIkfk+q7+O/Re0rYMen+X6
iq9dCEDQgzQJz0rUQqQ7JwV6kBhpm4RWRXYdNQ4aTU+Mdzu33WrhrF2kJthw8GQ2TKhxScFFimKo
qrzG3KuShFVdeqbFM88EJaeaWqdebD361s6bc3tSKjQ6JZbTRpV8IkHZghOpfrv+7VZ3y5lD0oHW
GEyP+yYZgkhA6+GOGS/CinZWfNdqdKc5P69bW/182Cl4hKPugOGHZXQ2WWuKRHAc2FGNZ+uPUWCq
93agjyzdX7e0GhMOxFqRQeJ+kHXto2jUNWfQAa9u6HFSIF3kDCzet6bCfaabHysaYQ9Y6LeDgwkT
oaCgv3g7Vk1NMSQGXFhBhgQcqRn4eJoDURM7CwHqcRsvdYEoTnzSqAB+b9yDFwerZF2KStPhCigt
WBoSJ9uppdhhqOs1t+IPdZz/cRKcPjhbkN0hfV6uXqvWnDegeQug4+6n4yni+VE3hp2RH13l73ST
Q2DVrT/25Dq8mgEpQY0cazgrdo9pEmL5sl1D3Y3S0MUmAOuCilDBUxl7GgSWS8eGti1QZHB5EOfZ
Dsm3y+yDHT9PUF2rxl2fvF6PzTVzSJCQkVsEpFqWdGCO0N+1eKLQsBr1U60on4aR3ZQ9OIMU53Gw
Bn/SktN1kxcbDx6em5Q8bMsUI4WToGhMBZrpq8rfhv3qggm4MTdiccOSPOjajkBWm8XYBmqT7Tug
jtP0ptLzm3E6lCDqu+7WSoSA4UmfsRaY0sLza7lwTo134tRSERhKh93Gjz0nO4VvwcZXfFqYkY4t
Y2JWBBaqPERaNFjHvHqbir3RPmzyrF0aApE8mAgMy5glWIi0TDppCpJWNQtFiTmAxquh2jpZXul8
6j82jDlv5oUpeVpJ40M32i2q6Zrd7mnR31j5tG8aM7i+Qhfn8LsZnBgaUj6AQ6VYB+MeiP/MioXM
RWOwmEYWGj17mFSt3oECc2NnXcYDnMKGQjkEmu0YL1vGwyiG2gDDTA4UR+UrVQncGNupoOG77tT8
v1kkfbNTf8zI3FpNorXIAzCDATaf/g0NkdLPR+sE9pu/GEiMThHUUsB61g4bduc4u2ZXygZcFrmF
Bpx2AB3fEyPFkY8fA+D8ExbzmKnpgsDrosE6TplmdJMqAKxIfZNrPFQma19r/Z1r0fp4/TteVmHm
D3lmTV+uF1Q0zSotMhamJpDMHf4l6Wec8Y82NJ+1oij8SG0wYFAeLQLA4XXrK8GCDg+YtMx5lA1d
w6Vx1mupkSM1CGMxHjv+iMbTyak24v8yIQfNIIr1mM4DAx84GiUX+zxNlGzsB/CZ0HvLzVBS+ky1
ae+2DKVsZy/IjZ1/GWZ53IfCOJTRxsP/Mj1//wFoaukAQ+CKk0pMUaXl2pA2Q0BsPMa5x6wnO6XH
UTDftBO0Xk4qMvKstCEQXftptlEQeu8lSUGLD4DuHXgjMQEgnwCFNVgUzdEBDaUTtMUyPkIy3NmN
GQCkCpRTdbZznOiocPswGMyj8V06/h0l6psZVYdaqdFlH/bXV35l/2IyB3V4kEbhX/naoCTTp1yn
RehMX3v1VCg+rwavBedopfpQE9p4n6wE2sKcFAKoXtTQnnRZODNUdRB8c6HGuDUkfukTIPNzke/9
K4N9cRnNIE+Lu74o0lCJvpEutEwIdr622lfN9fUtThmpETyfEgtj8rCYXUKdPe+UAS/5yotiECNg
VdnwmmNyTBQUIxq/iHbn5MCLVO3G4m0aly79KtKULJmNcwhns+ETG+5i9cvQ/LLA20wd1bcz4fXi
mEBy6nrczNfvMpSXbkvfWKkT8K+40QBIcn9bgRavmgCI+bvCGEYdHRK1Q/Nh63U9n+kXNhGpFmZh
UaZ2pZSgwxSGUCIDlfeee4o4Tm4FnYYT9Nwz9r0ioWZ1ntn5HUgODeJlVNtd91m7vHTgNIobKJPj
aYOBsmVg6QoZSZObHIQbYa49ltlxrMwbJ0lvp/zFNWpIf2KmFGJF0DPKyr/BPncotkbTVw6R5Y+Q
vjyPmsExevwI1n9jgzcN93XsF+NfUfSWWLlP8BGyevRz8MXizV9lX9yC75LsczVOuwTzDhvfZD4z
LxYFIhOYU0Ez70Ikt7ZYNbUJqlhGA4SOme7BfbfvXNuHAoRvgdGiify+AoIv3exFbZmWvgSaI4Na
OR0eRQVonAaLCw+pVeHVdkkf0adp/a4i1g4AaEC0MJe471Ak2ri3Lw80rMaZ+1IeYuoR5CQZYhLP
bCSoDQ7zb+RjZNjvZwwqqci7MRkL0TU5yepFYpVEh3jJBFrNrnhJ++TUOCB51b9fX83LpBttLfQs
ZjwCEF/yfJoa57nhNISGZWQnh45XtyNDr7lURbyDusy31tqs8W6ZlDZ1zVkvLD2ioSss29MUIAr6
Xu/uNKvIPNGDccK02NbM06pRuEngIqqvcmkwjzHTWPQ9DQfASzTc/sbbQF/Mdu9sqX6txAfAeTOu
en69o8e8PDKmujDdKR5pCK4sT0SoP2rKwWiy0/WFWzmOF2akk2mCfq6mlnwKDGfyQfgHvsSfCeZE
RYnCK0uPdcN2dIo3bvNVqyASx6wJ7lqci0vnGt7qed8MoBuD+k3RP45ZjtQh9VvL8Qi46kyCFdzC
Jqx+0X+NXqTlZVlWEF9NstDu9dZXKxSalbEGL3vvbBR5Vi0RMOkC+Dj3k+e/PytoWzWkJTGp3oL7
RLnFGedlVXevaFsv95V0BXicP2akOnXUTYWuUhW0hekdL0/4IV4T3aH2UYtferP12L18hWKLz+Jw
2OCgVpMpv2e4pzpacRZORbObjOqOMxb0xuTnPTlcD8qV63JmEkRBAqCLy75KV5ct2NuQh016Btk0
KK7Qr9ctrAUg0gFgSFDcxEaWArDLHap24AUIUpXsu+ROt11v0Nuniv+I2IEwBTn0lqz5SlSgo4d+
LmCx0JGQUYb4uGjYx2YW8jz2S6XwK3V8o5n26bprKx8PTWMoOWKwDSA/uaHH2wnDLA7PwsqJb6ZW
O9j2VqV2zRMQ5gMHBiwTTn3pbBqTqeNCG7JQZap5coBO8fH+q+4GRWw1Y1YWalbTBekbDkJIMM8H
8tlWaijRlN7MM+RohB1KpwIiMxEUpSOM0iQeBoXEHdUK+5NW9hiZqs1hSyZ2zVmUGAHwRaggXiRn
tazrtdE12yAiOIhr48DEfetuDT2t7C6wRP+xIqUDwumY25pOBtG+8dFRk/tMeU6NRvNUtnVsbDkk
xb5BEob+hJqFY1fumdk/xyihDq7z5XocbpmZV/Zs5Uw6KAyTBVmY2ig451n6NPW5EibTYJyuW1qL
eIJiOoDYEO25mMWg6SDqPDOyEEPlfmEq99UUbVS3V5cHLJzYWOiPYWstnSkJBuw7K87Dtkr2LUN1
2fC0bMaA7f+LL38MSfEuKlWbmIuv1pb9z1EdtBNz82SDl2XNG5DiYYpqzi+Qfi+9iURnqqCOz8Kc
1M9KIfZUb/yxb0O1NT9+0wN1DJEIQJ4cgI4lf3QwJijJGGVh338bx84blE+V8YD+h9qeWAuZ4a3a
+UqtBqLOfyzKWHkNshARSInyMBlr9YaDscUjjU73g1r0dwYYkHxDKNVj0zAk/KYVun2vHTUqbgy1
+HBXFZfX+W+ZI/dsD8Sx3mutCyLeJEke4gJAXTU69C4BEUa6ux44a9sNwY9FRZUIdUdpTaEZVrR2
DUpcpyj3EXd3HbiYxk15nflwkF5tOKTAcorEBooz7y/dM49cXutV7hp5mHbjKS/4Z12fnubqMJ6/
+k7Jg2wU9cddQzEVeQf8A5ZNRlpT3QZZJQdhLIQJnsas3jOQFbF2a7FWjhGYmYE3GHWaERbLxSK0
V/VYdfMwt3TU1WLHPaRZlm9s8JV1WliZ//7sAyYkgpaJivCciHgwC33HnOSnPlQbCc7KOsEMANro
3OKfC+IJ1pTl1JVqYFi4nM3XtkDcu93OGV90bfKn7vXD4WcgAbRMPORBWiyHn5bHickMBSlvXB76
9jPk2u4gX79xmqwtERog0A8BmwYKwtIS1X3WZpyJPOzbHnwdg4CaxtHRxbjxnF37ehpoeZBFIcwd
GZGCoag8ziItC0l0MLWjijHT5IdRDXvLBWXOlrjN2pGFrve/5uS6IxsLvVCZLoJILSv1QLHDh1nS
lhK/NWI3vbWKnA0HW2lMfnRBgJEepwijeZAz1vUY3AhAWjPQBxuF0zx9fF1ROMCuAxwIn0N6HwJQ
RydlNLsgT8sDq0uOtny5c9wtAtyVPA9o1T92pJKMO0yMZmmdhxGYTH3brfAQzR7L/LkDuYiCKg0V
3c/Y3dglK8/5hVXpdnKrwkr6Rs9DWj1N1anHK8DuaoBtSj9q9Y2K15oxDeM3eMzjCAXKZrnz0UNo
20rBCCx1OrBP8tc4GwbfyrV96tzlpPx1feVW98rMAoO+IaAiMsxGSeuYE3WAb3H8oy3nyYvxy3UT
K70naDxhMg2ZMajXoB20dGlgLiNC16FXYU3Es6foVdN/aEz9kbK3PkEXgpNvKDS/ovrzH47R83iZ
d/DZMYo3ATgJdLsDF/TLQKfcc2OMUUTTxkdcWzMUQNB7fZ+xkee+e0RflYNuM4g6pbnDYMLXQlXJ
S684zkEZqp965PDH6x917eyZp21RKcZjG+WRpWfY2EqRAOQepmz0ouKYu69mNu6q/FiOf1XZ8bq1
lVTQmIFYwLkhewYbytJahdddlIMBITRo6UFXBaIxlQG0qfnxlHNhR1ov4Ak1lTvwipfOCZ1rr0eb
CNTNNzq0Ca67tL5mf1ySHh6p0prukI95qI9qAP4KQb46PT3pBYqEwXVTa3sMUyE25qNNtMDkZ0GU
DUXST0gZHLs4dY5CbpB8lhtjpqv+GJjNAChKhzyrFBB6TZkjcjTkOTvU3Y6CXJqCkK71oVTzXz6d
aQIECPmbebJsGQ3ULiiNWycPY/deT1FHOrnDQ936+cdIUN8L02ge/jEkZUFNpdm1BpGbsNNH9PKs
G9r/ZShbGd1arnVuZQ7+s0OiJVTRzIrnYZcnHkt/1iCCJO3WUbQSBBZ4AFBpwdafyUiXVpy0Jvao
5Cw0gdbJK/uhNNrT9ThbcQSYOCgHzsppoKiVPtdUidiKq24IHIhs7Go26Cd9csDbXOdbA6or3pBZ
7QxFKgyJm+8yKmffLIWVgkAkPbCjhp/A9ftaATi+u+7PlhFpi1JwaCEX6PNQ4eW30Zl+oY51uG5i
7ZOhXW6ggOhAz1dO4eK6y5UmbdWgn8RdYar3EHZCi2mrnbnWSSV42WKsh7iAs8iPE2tSKVPGXAtE
CuIzbyrKOvcaox1/MpLrX8yGYzZzilLy1PAeFNUgeU0fwFEYtyjtZFtn38rl4SBOUKsy8LQHmnoZ
i2lftiDvAh7DosJDz47S6aSP91EZ0uQzE1uFwJV1xPQr3EadG7mbnNLw2hhyLbJZWOp3EA/8m1tk
i2Jm1aMzE9LF0evYEJlCWOjk0AmZ5yO/c3QK3MSPQeKqxD8+HDYuyEOwjqB7wTEoRWYBDDR6VnQI
dAr6OldtIX+tjep+6ix34/JYOddhCoB3zK1YmMWRPGsTVhZuBTZap4YiD1CT2nBbdm3gZjuHbrDm
rdrCiwnVdMBoLvhrzLEzOcai5tEVFAiOwGD7VoRypn3oIKh2/ROuZYWgrvnXmDxcFPdqrxEFjmUq
22Nk5klo1Gtj5TZPrKdSzRKkNdlh7L8Dcb7VVl7JZ1yMEsxCqAjHi3domTnuOBXpEHQ1u3W4Flag
AiX8PonL/XU31y2hnI+nG16kcmWrb0wtUab/kfalPZLiTLe/CIl9+QrkUtReXVW9fEE9vRjMZsAY
8K+/h35eTWW6UHKrZzTStJSjDsIOh8OxnKMZV3beTHesrqwYvajsmIvGO4y69fGHGPwMcuDwzpgg
VCusPoa0gtGwxJVo22vp5yEgC+4E+hsva7ViKKgUL+PsqI5474aFUZGuCfcIusnAaToaey373Boh
6p5x32/JWnPRp7IW73Jy1XR9QPOeonOtbX4AqjIuka3SjS0MvBUfBY2A8AfcS4zpWOoLltpV5th4
B/l2iRyfuC3Er8trtq4HEqq4mD2U/KxzPdjUFyVF1HwFrKMd9zAoQ6ejxJv1spgVg4Mib2KWzzhZ
LneQMxt1xExV8ZtV+zy1YuRA6norAtiSo7hA2k5ehfJhhS4o+2CR7MW18kNmDHgbWC+XVVpdOQyo
Y5Ibja1AFThXyRwLYD6jHpGMqDxbfHgdWbZPqf7PZTErdwhqa+i/wStuqeMoK0etXJq86MWVl5J9
Yer3yLjsKjOugxtG7djO04+/dgDJ4Cy4ScjHgu78XC9WuMakC/Ccl8FwMLRqZ2Vy59iYcAHe7mXd
VnfrTZSaePOHwgPkGke7s0OOI7seMuvgo0Kbfgw+5E/IfqqTipg5A4HY8CYEhpo0H2yC2huqcgAv
iEdtazp11Qm5iNwRVS8JDCWitoQl/Xasq4QBEQXA1AKD/nWwH4GZMB4vL9+qBZ6IUrxD04sGuwgf
VEjrapDpHI0FsLVE/RdPKw8GjkcwGmWAq7jofHJ6tcaaCjyJ0GbflDwLM6dqXtx2KPaiNm/RwVuG
GdhUN67iFe38BcQStxQoUt5NdQkdfVu5FFjIIj8IUSdyqV+mH6MP/WMaGLZ08WgEtTMaZM1z3ayZ
ZQ7LgBM7me41IW2OGd9fY73VErNi6j4arTCpgPXDrIlyX0wYGwPiklMlqNKGPavjoSU0mpsvZuNt
bdeWLMVlZBiAaJwGgbSVx14WhL1/NZS3BG/vy/b3zjXhTlrAHfB2xEAcEujnS9di3m/yJi4SsHW0
oRQZOgP8W5HZ/6RCxI6hP4yl3Iqp3ym3CAWqvbfsFmAblYX0xj5w0eoqkqGxbkz2VHH9CMqJWNvE
j3tngJAEN4j2MyiIaT/FEQa+Vk0gdhZJ5Y4xopYjDz4hR7ph5u/8BaSgpwKQoRhbQLpeOVsmNSgp
G3NO9NbaWcVzlY1R2+t7O8sAJ2HST5f3bE0cMP8MH+0AgHJTsyTSHttJpK1IhNl9lh41QotpSWAM
3wBFdGVWw+GyvLVFRCi2PMvRFPOu6oHAj4KHaxYJKmH/lP2ngen5gvSzsYpbYhRTFHKg1YhaemL4
IrZ8euNTNGKm8uq/abMY54kjxGiEn4EbSiT6NB+6tki00YxZkG8s2uomAYcGMzMIZ1HqPhfjNFYz
+Y4QSV6QPRoEwCuWvuRgkfCtMsS183pZq3dRJkwQfY+AJQZ4Ll7f1rk4WTqOJWZPYHwwxXxwYY6x
I/sfl4Ws7dCpEOXcGrJ1st4yRcLRJFKDhyYr23u3+vLfpCh2MDe+ZEBDEkkJpF+OMkhF0sgqt3hb
tpRR7GDwhpa5HCtmAHjGZ911NtqxZW3hxW+JWezkxNyIqVn5wl+VZBSQvuMXZHP3ovz5F0u29Nku
BWoP4cS5EB3j63y0HOgyuz/GCqi+ndOG7cfrn4uVId0MBCm0b6Cp4lyO6XSD0/T+lABhpdz52lzE
QAn6aK5gEbKkc4Cjiiq4On0I4BgMd/hYMcf5oRN+zLpDO31BbSzJxNfL6/Y+VYBUBO49NO3gaYsK
qLJwTWpO08C9KSG9GREJPFP3i1PWEcnIQxB88oabvDEih9MNX7fcO2dtDH/kIrREpgc5VbXsIYnm
LXWPOemA1+DNnzrQr6TFP37WRx1SPvVMIw0ZusvarpgilH0TqrikoLQdkmOMJ5kCWe7bTtMBHzNP
O2Fu1a9XnB/2D2kl/INoU43VM9q6BTewhVNuNtHY53EPqM2BBSQio4eM/tYj+30Je1nQE4nKaZ51
S/QOxUb2rYV+mwWO7lVaZVQWVYgb7dg4GahvzWiWU9JkTSyacXd5dRcJ6pZaSws6+kbxCldRc4SF
4zaDfCkp5ztPxuAYjlrrpgAr2X+So2a3KkEzN/O6PmndMkZfT+xiisNK0If4cTkYZF12D5UlYFOd
n/URIDPtzLw+qe0fE7+2rFuh38r66bKUNUtB1gKJBUTV6INVPEohBrRA1PmAfp7mYPd24mAqhlWY
h7F/FVtzbGtbhGAXgdpCPIsmonOV/Aq1/ZlmPDHaLxida0kRVnbkeBuWsOpVTuUoxuinXpO1UzUk
GT9U5AvNjHAynifvGUzdAZL0fvlLZxtCl29XzQ8xNTrqEHAALEyJdB3RlIPfjbhnuI63HBsOXExp
6Pv9xjDi6o69CVLhrppUNAMyNDzxULHN9cgxXlrzZzpErPl+2TZW13FB8UP77dLZo46P1BNmYUih
8YQDGdlKYy1AWlwLwZZjNDclSCv+Kb3XyzLXtDsVqcRRwBdINaOuRNKU1s00DklpsquMFq+yJbFb
FRuHeU0c4AocDLBCRe/PCpxEB1k3WAX1jSGxvSH2aivKg8hin63cuQba0mXV1qwfbgmdZSAAQDpK
ueuyUtfTHmA3Sea/8Oxr1j8BZU9sgYetPCjxTFiaB1AvxotBOWOGl6Ocn9pDIqjz3Nfli9TGa6al
ce7wPPK59ig2Z/pWV/FEpnLeOqOYqc0ZnEhKMEVioVNIACOkL74XZv7YGWz+i5t0acVFxgF1SjCv
nzsSp8uF1H0xJqR2D22J6oI0dtLb6iVd1QvWiFokBm/fvSEG7tcUUUKfOON01FzMOghT5uBr6R46
DM5c16LYGudecyN4LOMhi0QlOvgUfxzQbKHkKIcE5HN2SBzgIXIJt9V07MdfmCNoSC0w4PxBGztf
Q5d2TPdHPPecOf3sTvyQ5vAhliwiNpkbLQyrWp3IUk71PAxAeKp1kaSiuu+qhTWkQ/brw0AJCELc
EzHKCWv6KgVqRs2T0U+B+stl2PVDlFV3JKNbldYtlZRzxtMUwCQZ5cmAabDUz766AMNlrrOxcu9n
3xWdlLMFTMOp1vJiTLp43NlRGTdRcXB2bqgdqn0QNxu3y6rPX2gu4O+XLl/1aC2NXqCbSXlC4TQj
7tq4p3vjdy1M976qJAhxzXyfZTy48T1+nbdIw122y7WFPfkAUzkBiEN4AMAhJKcq/urKL1WavXT2
p8tC1k72Mjm1hMj4r/qQAk5HNZWB3yepfKzy2waMfXl9n5phUP7z3yQpCWYEAUNBBzYmWVajb+cR
80Zu86yVn8bm6rKk1RgcGMNeACQltNaoF4xmp702+z4HjnH12WxvfC39RUwvD5GgDWvqRlR8HQaU
KXsWWTnYeV2fvFz+htV1RU0b3QcLdppa+ChSh5k0T/sEuLmRUT7ODnrY0qQbd6O1UWPZEKVuYQe2
JG8qsLBz/eqVTdih8Ab0kEjTrwprIxJau7o9ayksI41p6uqT2CoQlpi5gexOVvUR9zD7aVdj2NP0
ugeT+F+s4YkwxYvZaS6MusNYujvdm9a1Jn6iITh0AxSStmin1oIFvJVs3ALYLzwCzu+ATObEEwOc
mEUBNNlfSTCUpU8CIA659l2Q418ohnFpjOGjvowOi3NpaZ6J5Q08JqXfvvhgQROVuG+0doxqcd+5
db2xkKue5ESecusUlUE90HOKZA7EQde/+U13I6qtPNaqbSDBjeY8lHcCdSTYcmqzERyJRh509+BZ
/VRqPgVFEL9O5y2kuS1Zy5k4CVf7jgonFy1PnICHAybUNQzpI/b/fXmjVhfuRCUlUUH7EY09cL+J
U1lRhgxF35kH3hgbQ1WrYgBivzRoobdRhRAhXkEI0qljkprGtdN3oaDpDWcbZ3dLimJ1wrErEBxg
f5yU3zYl8B1M1C/5lnGvXtRI0QNCFWUwIK0re1PqbtfMGfwRj/2DjMt9E1kk5OH/buqWh1s5rPet
ZwgNTiUq24QRCzfHe2xMtKZxY3SOPEhn0OPeIvoh0KtbcMCzkDTItOgGuQH2tnXsxqbeyFOs+uHA
QPEF7Y8Y6Fts9sQmK7toPJ7OPLGBrNGWZSQ9MwpGZ1cawH4Gadxl21xzWZg8RaUMxXVAaShKU1C6
yo4iQJaGGXrdFyF5qBW7Ol+mEngoPW8jHlkXiLZbY+ntACnduX4B+gjTzM6mpC7MvdTBgtkMd5gH
jcextkJq6JHhyQ1I1DWbRTHrX5nKFeBrtTY1+cCTvjQOFq+QTWu/G7396/JarmVBMZaFBiZ4LtAB
KWsZ8ABtEV064gnAIzo8jk1PACZEMNINeAPNng+06OIymA6X5S6fr+ZKTuUqz7eilmWHntYh8Rx5
FJN1C5aA6LKINU95IkJ92JuDDs5kgtNYB7dduje1g1f9nj9GI4XCN07gqRQluKuBEpsNmBAG/NVL
M90M9Mqxhgj1rKzYXdZnNbhbyguos2O4EYAp52ZY0gI8B0Dshnuxvti75qC9AvUi8vdFjFfA8bK0
tTMNSgCcMWQqMJek2J8nWDMQaxgSbfhM3R+WV6NBEVimQOgff/yFKEA7LQDuaF1VW5sBDqJlgTnx
hFG4Cz8MIMvQv1Yi0rSfl0WtnqoTUcoSojkWKPFugFC8bW9ZxQ4YRb4aMEt+Wczq4p2IWX4/cYgt
kTYAh0xca+615uRRKoEn4x74cOvRLW+4JUs5wTWW1M4CTO46/ncm6hvqDE9kCELgsfyierO/rNnW
Airn1uesnh1q8ITo8z7treNkkMfeY6+XxSz78M49vC2go7wAU6e1x7LAvVaD3zFtg2go6VM9/DP5
W45oXaFldgkBCEJS5fzOkvV2ZrlQiI53gTs9dLIDyYR+uKzQlhglBPHNpsyE286JbEBy46R3TvGP
NdH4spT1ZXtTRrmoJsy8ZLNjj0lBMD0I/BvSL9yfse99vSxo3ejeBCneQVLe6IMPQbbxzPV4Fo9d
+jBWt83fJMMASvrv9izrenKSSseQaK4vx6Tt/E+1MYVawB7SptjIeSzfq9pbgI4idPKiNxAEredi
hD8FgDfnQ2IO1Y4Mw6dA20IQXBWBoscSsADORwWRKMqaAOaLDInO8ngO5OOU+leXd2Vt+5HFBvYH
0J6QBFDcjgEwwqFokKyvM+fZrex4HsihN+ffQyafLotas+dTUYrXaTBtoWNCdkj6UQI5q49z7t1n
41bWcHXRTjRS3I1TdXBpAxqCHbPfg+r4nm0izSxf+m7r/xWBEOh86wuv1mWgOTwBdkEImPumQMP6
q1bfaeLGMfZ/s2wBoi1kk5GnWXbwxJy7gZsZ3OeQgAvrKxF6iP7xX6PLNsSsHU/g8/wrRjEEYRa5
19i4f4KahZY4NBMwDqbIG3dz8eWyRus29yZKMYRe80VmzKgeBkH3PDiPxHdejXHYte7WRbducm+S
FFtItXISvkWnRAAAnPYynkcSweMdLiu0IUYth+qjrMw2gD1Y/bT35ulm1OobYdLPl8Wsm92/2qh4
gJ3vMb8PcnQC1F85IOk1e1eaxk70eZQ5D1P2cFnc6kvxxCTUAXMKDjvQJpeQZ7P5QVo4tj0pDtIB
F7xNWRcPc/sLyE/fZ7u/6myWaKW94WS3Vla5nVpiFSIfMqBq5t0D6hGgeSK3fj5uPA+3xCh3E3At
/VQ3UBlqMu8OM/x70tbPzMw3nO2WmOX3k6M8dpomJgoPWHjWYZibfe2xaMy25uRW7QTd8d7CjYEJ
IdVjoL2gLXtYfVWjDXUuIkxJ8LmOmQ++6z4ETcNlQ1k9zyfyFNdBDH0GLRAyyBZiVt/OF5Dkg4um
VIIWjsuitlRbfj9ZQb23Cbd1XFdZR/zQ6TSMcHvipkFhiAn5BUXp69Lpvl4Wunz/O3ePDirYtY01
VQlb4EL6aS6KKRlNMIlN5o+OBWEuhi50ChqiecTaeIau2smJQGUDtWnouZwgsCvzQ1UUu8ztroAP
sLFvq4uJxkNYCPrLUaw8X0ytdN0q7dHwMLFnQ7/xmz0hP63x29Qi519tCFvVCTXDBYcDYCkqGDFr
J51YnokMTPvFlEO0ZO0yDD79xVbhQsYjFKwQeGefq1TKxslrJDsTZmAMVQN+9lzGRlNGXWVGSOfF
l8Wtu8gTeYo9ogbMq8GocVcic0ucZu+zh4o4O8LuTEBDNAhEwlpMMjbr37ksNsSvrumJdOV6KwCf
IpoeFfSKGb+z+VdOrCy0qy00tQ0xau+SU5YFmHQKkQR4bHOnfU7x+kXDwIbVr7iRhd4FdSDksEAt
oATUxGZoUq2R37G6AcOwA/+uQ8MIcKq7tjI3cmUrZxrCcJyRFfQxIK0snWFhukdWxZykWRABZDFi
I/sxAjTQALJwPU0/LhvKujggf6JhxAQuxLLEJ37LFnqJTDid/7yBLXiOmfY7n5Qx+syBmjlvGMb6
Ur6JW34/EVfajVlpmYmWKZl+SgP7gbfIKut8OnTI011WbcU60MCMuUlMpwCoWMXaY4jc0BeJu9MX
LsBvtcgJRlw17YaY1RU8EaOcNA4GmLpGvwiCxntA1HPMg1r9vq+vbGsjNb1sveLuzxRSTEOA0qUs
XUiavPnBrvVPmZkdQDHz4DbNPq2MuHDcqMi3BvXWcnWQizIXUnVYS3Xk0B0NTKDmuEZtvWqOGQNa
IGiU6n1G3CuSjSyqrAnF4KF40SQOYjrBUvs+yMJZcz48ZIleu9NvUc4it0lT0qWhhA7trQuS+SuL
T1oY1I220aqwbj5vWlvnphpkOTP9TuK55ui302xd+6y9coNhI5hd39Q3MUqE5xhVbwedx8F3UEWd
nCOWm1fcbJ9auz+4aFmnmh4ysUWLsWq1NoZI7QXkAcHYuXZgLtarXKIrvnAAPNXUj6k+gmyAPXNX
j128gzYC2XUjQisrbgV0Zr7DFrF9bjd6NeMZR7Qd6jeSFte59+K1zSeNGkfaydsqs/c5zCbIun1q
W7vL7mCtogXQdBMZZxBNW2iUOFd5BHQG6DbrMRHusTNCJ7212oNex/30OE5fsubaAHqu3nyW9ApU
K5eFr+7yiWxluUsrr/ymsETSGhmYNkH0MNhN0qOy2jKkVLkVTwBqDIuyuLosePmL3/kMBxkUA+Bp
BgZIzpX2gNfHbYrxlKBx7kAL8UnzZEim7qs5jGFbVb817y/SqpjSw2g+uhAXzA1FV8+bEP2nDUf+
yXxhjbu3Rz1Z0A0ua7Z6leCCxBUJrFndVM6n2Xpm3fkdujnNX1y7NrGlLDuKfqMvY10MKuFoYQNI
ttqFYjq9W3U6bizdGx9IN0XMKB554IddtdUqtH5GcPMj8sVkNwqC55slCq+UlKIootX1c07q/WQ8
+UOKJub2lnRPXWHdkNrcG5Ub1l3xQu1xQ9lVn3fyAcqaatQv9UGyOZlFvg/q6r7Qvjp/09qOg/am
puLydCNtAjm08KzSvgUFbVR3ehYSu4xqc+vFsurnTmQtGp8EHHVAadstdyba2qouMrUsTs2fYNV1
G7lxxtcWz4A3Rc8ESse2GuJLnlctC9BqZnvN9cjH3WCYR278TVhzKkY5Xl1mwSYJwpqgzfaGNB4G
7bt0mo83M6Dwj2OMEjgqWe+AMalrjbPEYMVMy+fGgiUMxT3gw54vH+K17TkVo2xPVXpjMLEWjy/q
XOVV3QACWaKFvjq66H/y6dYerZ3mU3lK/CnTLh9sE4s3ad19FohdlvoxQb02dNNq9ze6LaxJcPyA
RVF0K6RWOr6AboDPjuyxu7XS4DHVhrANjAfT2EJMXVUNJAyYJwYaHwYgzi0duQDLbMDxgD4r7cD8
LJTNhF658SUl/stlzdYuFfRU/itKWUWwxgGrx0edmIJjJuw6qYVa1e91vQYZx/AiCcchKx8vC12+
X73JToUq17ecnNbkvURvezegjPZbz4IX2nQbMfaWasrpIoZfTmUP1Qb+BESnq9J09yBs+oz56e8p
oIUz8mEQUES0wJ6FR8SsxTISe75vBnrNNX9Y3sqmdfAc9lLl3uHy0q2bxpsIRSlXIqryXORnA60G
qVQdecN4TAvnMMqtVvbVA22jsg/wb3fpmTzXxiXc4tJBOKvbmLELGb+uBzPunnq6BTG+ag9vktTW
8rTHtNEIhOCkc0f0f1rxTBtwHJV/4whPxCg11bb0sgZYBGiMbl5BMCPop7ndXd6e5b57Z9lAtISf
QDz+rtF1NMUg5nwaEzli0kw3hXY9WN2W61uVsiTUMLGBf9+BW412rqc+zo/niPt50u9z9/tlPVZ3
5ESCYmaN1zluQxq0WXR0R8biiS8FAOFu0FFsKaKYWN/pXjW6KANpJePokR3FTd/WWynxtTODaWtM
AQJjZaG9OzdknhplO0kdgyfgkayKuMrvMjwW6q3y1tqiYeweqU6Am2JqVJWDCYAJQQVPxOwmNuaF
AZ4bOpsoOGuLtoSUwDbTAc+lDvmPXcusstGGBLwhP/wOE/dGMB0v7/+yv6odn8pQjopu1X3toy6S
9Lx80uxXybwrkfLn1vH3aXNfk25/WeDqHp0opcTLRRHM+tDAEvIgz0JWNjdFo4MKquoO3N4qxawK
WwhQUOwEkbhK8tKYwvZ7hhoJ94c5tMW46/UsC4VAAsvzON143qxlcH3ThUVgSRHv2cpqug4dgdSK
RkSa9fcZ82+dGV1svLzO+3ZflcDwGNuotO/S/IXKrQz8urJvwpWVLdHfOlq1jjYmdmsWIbOOnvFI
tvqyVo0SUwsB4FYw6apyP+dSb3PZIrHUm2lx01XUucupseGVVlU5EbIcwJMXQM5zlrljjdoW49lN
acnumGvONcaS6h0eXL8vm+TqcT6RtnzNiTQHvA20DQb4cvjAoO730h/jgf1NShp9jkjKAa8D94bi
NfJyrgGqgqkSmjeJ6YuQmuSbW4E6m+w/rtCpJMUMy04nUjJcs8EQvHpjvW95/cyNrSTjWoIESVRE
DMgPARlOUWi27a52a/gO3tm7gInQA3BRGBTDzYLkkmZzbCNxUUzdFjzYqmDkvk3gx+DuUm0Qo8RT
X+YYdPXb/KjNPwHEDoxEUe2oo+9wLDFPw0LT3wLkWTN9THcvDZdISIEF89xO8kbandsi6mPat3ou
Qm2r9L8lQNk3sHs6TM5AdUnxBTtbFgMw3IotEPAtKYqfMFOiGTwrODIWNMaL51Nqzhs5ibXze7pS
Sk6CDLKcBidHnEf6KMj3BV/o7e49ulHRX4tcT+Usqp6c3FyzNY1WUAW02GEgQhZoodl+6aaYorfl
8qFaWzYE+8iEAmUPCBuKT6oKdNd3PhpNiCXvkHXtolRsYrmuuaJTIUo4Vg6UlqzGZH89eLGwPbQm
Z3etbzxc1mVtf5BFxrA4sgVIxSliAttAlx5HoGT3FGCfzw7hN3TuIzTCbqzaqkJvkhxl1QBeiqoi
HvCJ3eY7tFWScM7Ijwy5u/8oSHHifMzaPuV4BOZToYe09cBk2nn34PbcsLmNtVNT0hPrvUm2qD3n
Df1VeA/e+LMiIHLJN/lt1yVhngdgPgBcUdm6pA2kFb+ESm3JrCQdy+yBm/Vtb8q94/Rz9Bc2gbQG
HoHo3HsH+s5cTR+nwnQRCX7v9d0MrjhWXlXOX7xrMTaN8ByZWeA7KwaBjqOAexMwMvoBfABuRsO0
ahj4zprPbKx+XNZpbZQUTeRv0hSrSFnNS9oyID25QWqiPSanUdGhGhXx3kNoxuw6jeuUecPOdKb6
N5jLmm9OyT+M0o6EAXjyloOA3kscvXNHNQAGPLdBsZm0BWNh6RJ2aJ2i3F9Wd/WwAXsEd5QOzhC1
QNS7RCNZ3yN7NRSfPePJxFh1Wj5/XAjw9VygqgE1BdfvuSoZ6vdFOeuYrxzsuKU/Xcyk1PT1L4Qg
cw/C6SUV5ysXiN9gEsYuUALpR45EHHfYXWpmezFnW/Zonp8yB9CfwDJygIsIjEwPg2CKQYJzBH1A
bZM+ae4wRTiMT16F/3k/el6JNCOG90CzJV/StpVRoDHgCGuOfEAbpQOgvELLd0Y+YaTWtGioe353
SBlCOgtQ3DunmqfreTLSUBY94v6sm1+Ynb4Ss27jyjTaA2ZTf5dAAvvQUX6vkmL1wyB01BoC99j4
qE+iHOCQZwoqw3LrWX/+evyfICTqbdSYPWvBnj23hSDjPqeDhKBWFqHf3dXt8NIVY6QvBLZmG/lb
+C1/kthvD9Y/IlELXDwiQAOAQbyEBCdXPgEPmmYNo3tM7Wna5S34Uiig1bkm7oHkNexpyudQT9t/
HDu9AYXuoy5bfTeOaR3RfPiJwe4tauUVAzr7IuUy1QZrln3BXYwiVI+ViZpk6oQ9aj6zqW/cPSvr
fSZKSaOUtjYTidDg6FaMhkXNpmjyRzth/UQir6KvMu1vC0BtfLl8HFfkYlgWILnwLEiKqxCRVat1
o11o/tFry13VtkeDZEAIt69FwW9AkFy4zoam7xYVuwscNLhLJNnwJ8UBmNqAJ/PceUeG6cFDPc+B
FaYwChCspOOzpG5/vKzimkAwVf2BrQdB9rvZSSGBBQtQnWNrgkpMkDsDkPohsGdeTb+6uizr3XJC
OTT64z5YQMfeYaL2M0hXZrf1jl4zg7SeA+aLpNMuaKeb2XTQiIGuK4sChP2yWKVWibOzyAWrC/rZ
XAB7qK6uNsYMAR/HePWeXRlxGYvjfD9F2qE7kHgrxjyPzd8LU5xQA+hmU5ildwz64Ygp+bCuumYv
zX5H52fhjPn+snZrGwhkSqB5g6cTvNaKxdRMooWJMO9Ys/Zr2wGSqKt/IXTeMa/7UH75f6ohSgc6
CnIqATipzn3QTFtrbgEcfxw7L5qCkWLGRXNAblZ8rC7/f5LQ32g7YDjCnikO1przqqjmMn2qJjse
Z7DeBmVcAEfh8tqt7RWikn/FKE4VNZp5tkjhHfOsv/XZtZvPiZfzuOt/ekJsROpbwpbTceLBhdW3
AJjF6gWmpHtOc/9gI/0Xa9S0w8mVn9zK2iJeXjUO3O0YJcRdj4nlc5kZBRVhOzI0kcx1f5w648YQ
lAItH5c6C9yvl5dzVRoytoAFwggEwqRzaXjwVCXpe/eoLUxlM7dDXcA0DHQigotyK+u4Km2ZegZb
Dsh9Vc8FjOAUBuk6R2QAffSJzEiRiR9AHtgTFEova/Yn53x2/cKFgIL5X2HK5rWNnDD3gc1D8ZCG
lWjEcfRpHZPZan/MOUkcMliHTrj6gVo9++wFxSctSIsIx6gLO7f83EjvTsvnDOMncniSyDCHLiut
HQvGr0Ao9kDs7D+mdpOHrKjEQepFGgEtcL4qPE0cS63un6lVF7ux965zx0VbzmUVV70kiJCBP4Nx
ZOSMlTM3EU3HbHCRPvU7fgO4m31x0D8BFnK/gN14G9H0+ua9CVt+PzkMVqMHAo8Q9xjM3VPZ1BEn
6RdgyO8BZ7ih2PLd77fuTZRyBqy5CrS2hijBh2OVmWjhcG+tmu8vr9+aRjB58NR6Nhiw1DzJYGDG
zBjhS0rH+kbEdEU5oLEr2Y1R2aZbTVprzsRZdgveC2hHagRKrLHsBzEgHDQo4Iiyob1jgy7iZWZ+
X03NcABpwVZtdk0ongBAG8cLduFbOt80r2s4mqUy9yjLmu4HliPC79sq7oh7qPth3KXDVnP42uZh
MjCApmgyfhcPgZNJFlZJ0ievP9rmXZ7Hg71RRl/T6lSEfa7VSGxhwZW4x8LyqodZWnYEVrYfgB9z
Ikqd+WBP/rBx8ayqBaglRHj+8qhUztqoI6FmARfoWAT9EbyEQWp3EUPD6IbtK5WZ/12kaGHDi3Wh
uH7HfD65TQYO9tY9GjoJ8+KK1XuvMEKMXsdp0Byph1B2p9EyLDVnI7Jci/Yg2fEWbkk8mxVrEQXV
XAdYXceWoEe7q/2reRY85MuTyW7avSeahdBg4xguf6t62pGTtzGvj9KhoUYOqcz0ri9w401z8DqO
R1vLw6knVw5Q0FNcfRa7cUVwuHz2lXzL/y0zkHvxREDZEu0m5zZktUZPXKtzj3UOhmovsSr51a/8
yNAeDPM61buDnXU78F9s7O9im6q2vh4s/LxLVKbeuCmXSL8MQBcBh+czBd5OwbZEGGu2CuRcgI8h
5YwRXSU7XxbdhEoXbvXKsIF6eexIFXEfnJb2L4LKpUAZxx6LqAFMf6bHafrdd78ZIOrWzK3Cy4q2
CORxbJAdAQyJmhgEPuo8WEEDynRduLc4tv73ipAtSoUVf4BACREMgGQWygMlihltwPeOIg2eUvl1
LK4yNsUsvbM/F8ZWW+iaPqeSFM+j9UCBwgy2hU5Ql8fGYIGIJ22eL9vmyr0EdXD0oQ84iX3FNIcg
L7npw9VUhsb3uWG2z15b73lGWQ3ii3ryN2xyVeDCUo1aKczSVATmVlr7fPadI3in8oj15AjwguvA
oc4xK0F7dVk9pVX6z9FD4WuhQQvQiArK1fOj10vUatuJQL+GffdLuDQZNm4dSdLfgkvnpwdGWX8S
UVCV0UwOVM+vKHoXNhz6mqM9+wwlQJSAoepJA28X5PprB8hlHRG2r3+iiGeAFn7Dmp8Z2DnG/GsT
bCKULGlUxQ3A5y1AQJgdWbDDz9cg7yZBggpLTuk3N4jM8RG+92DmAu+KMKgAFGAALyf7cXnp1zYa
O4ydhlktAznnUkeEbGwZiztazfwNKb1rinFF9NP4YVNtPWRWLhP0tuCZqyMxApA75VAWRJCZ+Nw8
aoQ+M+JEwn6RRf7Fr4EfmIJXgPByoxi/4vc8NKEvc3BoQsKynquHQbs8Q+YleNICciRlcXSqPpQk
37KcNdVO5ZjnciYrnUAghP7bERNAnyff1yKvlUaoAwVm1/rLDuZoGXHLjMW97zZRZY5+CA/12qet
F+l5kORm/pmhMyNshcZC3UWbRf3BGfo/Bw03m43n+HLPeeo94DeWz7IC69GUx67//wrFVhzimQhl
KfJcZ8AdaM2jPszXzC92fDbjDxvtmQjFkCTFGJksIaKfGGbxnnJixqlX7t2tYZkVj4DRAhcFU9wl
C56Pcjyk5mmuyT3nyLppL4IXoA1U9mcfWHtgHgzbuY56up+8m07bOJfvL7ClQROMRgu3DapAiopj
DvbLXEJwAIPaZWZehKOV39R16u31yioizQIm2uVlfa8tXuGYBEQWCgMOeD4qQkvfJNQzNONoUp/t
RVo7cdfaVdhNQX/IGLnLCpQGdDQn9lzzIxSd8n3u/T/SrmxHbhzZfpEAidpfpVxUWftil+0XocoL
tVAbtVH6+nvk7tvOZApJlAeYnhmggI4kFQwGI06ck6lO01lM+l0MQBBE1RZqrXIiluGV3U99SiI0
nl5EnFy5yDZ7AGkCMiiwfWfxAaZAzw1IAjCVGDSWvi/pegfdxJpESUfTLeg/ssBaMMZNj6Gzy7u7
agoAK2idLtNAckpieykkKZhnRDGZ7wS/r0qxB2RbYWVt76Aj8J+V5XQevcmhF9C6jZuQiBXalYd6
Ss3Y7WR3QU6d7V8syMTm6QT+idrlqSkylnaf4+BE6GhA++vRr6HfO/DwspXzkgY+EWI4Gib4X0Qs
6RNVsWHOkHcnkYtxbKGTXWLHr4J32yLOrjsHt0jdhfGiCY89DzHBFjBO95d/xHL3ntzNv38DZpog
1Q49OrmsUlplOSXJ7D95DVpo4smY0F+eQISP2Zg+KL8pBUfPHyOSxeU7H3/HYZjJVJtGRAcb42vD
Y5O5QWd+diHIwNwhmoEY0YAMnoWSF/EsEflt2gODFOpHmEOSooDd2QQYuVF/EhyMgPVCMCoo5CCM
OruLW2PrOfMvvy60PcRr+6DWXUUYOgt9kn3ZhZlwLY6CapRTSF3Fnv2LjfGXpNR3eEVNwViiHn/5
857d3rAITDzQ8ACCLezhp5udx8LkMWqhUaVBRwdPa6uqkIDdC1Iv1/jtqJJzX4sFkIhZ3rgm2rcy
gUlC9DkDxNKIpoTd2qz+mifVgbr00+V1rQUDiHkQFJiQ/uiWlFLmmcFb0xn9J12P9DgN8K4l7zrk
8y6bWftgR2ZkwjFLn4iGaTVcG7S44vprOvXXWteHdpME1aCayF0+v3wWkcoBKICRP7TYpHgwmZOT
6YkwInfKMDqKCZvArgb96vKa1lzCR8MQ/WEgjaBmfOoSpHeAX5+xJpTlQ4ODDcwQV0X72eviMCbO
d4zrKsLp+RsdXuj/LsqBTRLDDNK5y31WNYNRkCj13D7yrfGqqHwsDkK5QVdrEUgAoPaheVe80t5G
VH8AR0J92eutAVOdHd105kyjeJwVP2zNWREFCN4IwGacdQRKUfsD5Y4RaTOAAE66nYgT+p7qflzd
cTzVUSdc+lJynB+42fZODzPTxOtQaPoL496LVRVZwIB7hnvfCrNVXJert4t/ZHX5VUdxNhYtulSi
xPtn1sJ8MKFr+qWu56saVdCsa+8o2PaT5mFuP7WFFxmpahpn5YguBRlkOthdVPiWzT+yP+iLQIjQ
4WdVs8m8LNIsEla9e98bXHGJrZuCegauMPSK5TpTSex8mfw2IogEP7DkXbPHXVl5h4o8XT47KkNS
AC+NbuxSANsjUSRgf6LPmG248Zzp0Yp5dNnUitMs6TGmcQ0dsFY5wvU2t4yBWkbUktz74g32rk/9
6Y1zn+94Tm7bCaX7uGNcARJdCUKAUiICGWCMQzlNCkKW0VsFQoQRzXnx07OTd7uNFVF15djBxAIV
wfMV9V3JM3xtqHK37Y3IcNsqKgV9MwhN9qmrK3Lg1bUAtIhyzyLKKBeXkO5oBfEauGCnH1Lm31Sp
itNzdS1QlsJX8lFLlmN24fFqzpMBHiHoO6Rp9jmvAaDrLEWyuGYH8xLAQuC/kDVKIbSqjDyPgVqK
BoPeO+Y1w6BG4Nq24nJYcXBIh/4xIzl4zFKzq0oc2rozAr8dtsDN3eiWFgo3/WgBA3XhY1OSF9h9
i6f8sqK87DaTnly3ZreFIPzj5XOkWtHy9+MwlKNybGkzMiBHRy0m61Dzm+PAMa3b0Rb/ozHp8EDh
wLE5aUHC4CS/0vZNzFVILfQ2MGSqOETLv0pKFrB9oBUHQSXeDo70Rulm6BMTACoiXGxdUBIe2fpw
xYf5raz9xzL+eXkbV82hcb4M4aJtIWcNE7p8sW9gZWk8gZiE3MZ02mGMJwnygW217sP9ysU7/tiT
p6ziTpAxc7G8IvX3dUMjS7j7QvhBMWmKoP57xONsK49sSVuZa9QpDQJPrBzCNzo17tuOJwEmaaK8
sB6g6JpuGEvMQ+ck/JXVVbFhKVgYdCu1Qo5ZLQwCtqiQ8zwF5gpnE8cS/YE0KHNPBGNDVcFg1afB
voyYAywW9IBOfRo6Gv8G0NEcfvnaS43hnyAxwLnhN4praO25hg+BHGRhAnfPeoHF2HTauNwHRm6/
0CkNZy4C0wZhU3yVFfV3DTdgNj7Rodxd9rjViIe6LbjLQH1x1k7hutZabY3gXdTuL4ShGhTud0ms
Atms7iVgX0iJ0UBCD/90L5PaAi+GBsdG+RaawI0WgH/xJYlvikqZki2OdOZoR7aklIwIDKT6Dpwa
yi83zaxviaXp4IwpIErUJ9BO98nGou1PTZjJrk35ezMOzeYvtnWBDKL45+pn4NC883KMr/b+0wDQ
rs2Mn5b1wySj4kyt7uqRleXvR1EXz+wxNgtLj+w4B5kSAXdy9kzEQ5XOXy+vZ92Sj0IXeOfwzJUO
r1O0c86NWI+MIt7rmr0DC8JN7JDAGFQA3vWzgPcLZLFQSMSI0+mqJqg7g8whR6GruCtAjtnO97Vz
bw5WWHPoOUyg3mgjX6VfuZbJo0Bj4jrEPwA3SHd/bCW1S43Bf2q2xZ2xSbcL9KXfWDvMBiuhL+uL
PLImpQCUZCO3gLaJGrsNKc3DIUXZULOcsCb6Xex4W2NOQ3+u7qgptpc/5vL2PDsgR7alDe5LzhtN
K7DB4KVNhuInamQgexg3aZWiNp2FvOv2Dch+FJfpqhOhBIY8Di2TszfxWDmDYaW+jkrc8AS25C1l
4orVNdgYjFZxNNaSUoL3MPwHQxCWDK5wu9aH+B1DxkibJmwH29xZHAJTl3dybUUodwO8gScROmDS
TpqUWsk0MP/JT6ugSkPuPPrFte0ozCz/GvmDHZuRzrlm2LSewKsVVT3gx+W8T62fo/+xyUn0dpAM
oCSCMg9uA3CnSSWLkfmumEbkcLS13TCfOhHQsSlCN/YUaJu1bVu4A2DHxgUrvxja2vAbknp65EAo
LkuG+xzDp7wATUZCFVjqlQceyrYo0iObx7CXHExINxTaBJa3pyxJWWD686Zy04Otl0UI1KcekqzZ
iHia/uKIHZuVvhhFWcA1NaywApJ02urDt5G2dzqQ6nXZBt5IdjqfFUnEaoYF6huUgZZ75+zScSau
WRQggKjvxhvuPDVjJDQzaPImLApvN7Qb+E40MPdKG9+88r7l3yxggIBRg1rfGGpJunRuA2Pclr7i
OK5G1+PfJm1IqdEchSgXv61IkfM9O9zcVt2uz+663gp1jYUmf6DxG2mfR3RrLh/TtYCHBzCm4EHG
B0eXQnvvdyhTM3wNkz7FoMTKAeTQqpBVuEpQ0GRftLZVvCTXTKLhh8EaQlCTkpsbk6Zzv9JnPSrN
YjN0X1DffKIeJrhLqK2jdqL9BHP38+Vlrh0rMD9gOh2sGYsM3enFyYbZsGMXlzSG/0JUH8KpyO9Q
BwhHFAAumzpf3jLijyIbhNDhbXLdROgtE0kLRgZOxIa69Q0kHyG4hccDe0A5Y9PF6b02qfiDzw8z
uqjAeCChwnE+21THAqqkaRBurfjZF082D1IAa+vkVn+tgQ+/vMTzt9ipMXK6m3qj2ZpptBM6YZis
Lf0KnEgo7CUU5J91TTZ9U7WPl02e76qHVS1DcuCicxEcT02CMVUTJYo2Ud58L4td0mwbfQxycNH2
IPm37nvzQ+StS8g/NSidSijNuznaCEMUp6/U3/r5rZa+lubOVg3vnG/mYsh3ls+30uvzK5NmHGKa
yB+z2wYEmCRBvw2RCGXyrTPvLu/juZ+cWpM+XatTsLl4XRuN3ZtW36MNts3t9xQV7wqgJ9CFXzZ3
fu5gDjq1JhIO/Rx50wiM85AC7VjQexzI7F4L090m3SfmUsXFeZ4InFiS3+uAo2qFRWHJo1cl35VQ
sO+vLi9GZULK9C3Ims1xVmExzieHhpb+2aoVJ+t8v5awCCUOB9MqGL1YjsHRs4WWbTqXiwk8u/T8
oSA3wxzYqoWcuxzgiiYkP4A+c86h7JPOWiMh2Cswu7TuTVXbQT/f9fbVgPh0ec/O/W05regoofwJ
H5fLhsAGD2PisWHfc2df63dDjNEYcw5GG6UKpodWJRQ32soWHlkkMgpSOPHMO2+A4pv1Rfi7PPnM
yJ6pRPUkKyh64F4EUbuPAgg+mJxEz6mWg0GmrfeJ/e4m+1i3A0yzd+bH7q0zM8vPOPKHMfMme2jL
IuLiriQhWpms3JaqLZP84czK8vcjK1Ak4zMxiyIq4mcTj/KmD43PLWuCcVKc0rVtw9W4oG5QXgNZ
xqklLXXBOQJoRsS9N5tsWmtDCQ1q1Yt11YyFTwQiA3i4XJtsGlx+vpMWEe7fYGgOgHVi1uYuU4U3
eez0986hAvafISmcVmNs1AXNighz99ZBbNqg3xd7uree9e/+nmzSnWogce1bHVuUErapLYeugQgr
DtRNYdxazkMyQZcsve1SxftAtYnLO/LIKxLXE5U9NvW+AjeXb7+5APhq/iutVBwN0t1+tonS3c5b
fCtiYxPTajuAngWOaLtBn9p7dDKMTt+34ulyVFJtonSsoKRrtrNX13vNfk/6rc++WIIHWnVtCxUA
Qi5n/LO6ZVrVRJ18edyfbiPR5qnPRwO29JvOi5wq33n0eyGeDf0LT27nMaKGCtkjRd1/bSLiAmkG
iKYcnRqQ2yeN67PIH6qN2e/15OBa6bYzIehSAfr7wRmiM3vSfkJxhM2LOHwkpofBRBg5MFWZVAYy
n9mQ9pHG0DcF7JxF8W287/fxVfLulUG7EdtqN0YTciYV+EK1i8vfjw7AXOlmrfl6vS/SV/TT5v5u
9H/13ifb23aq9sbqYQOj2/9/MTkw8qY37Qpe4lUPmn1rpZ8YKtzG9i/8/o8VmWiRe+iiGSxmkTdU
W8cJenpAvSFY2hr9x1Swoa6AqAh6EtCEgwgKAVIKVO1kxsDkAnHe+6i63lInhJRzQCAy1im6rFJe
dmZJClT26LR50bhYVfNufbLM7/PPy9u2+nHQ8gReBRBDKN6cOkJRZKPuUO49+d8hbTwR6Nt8qzoV
+mY1KB1ZkdzNLlH0tKGFFBGxzf0vFdkBILbN+WOjKZsq61v2Z0WSuzXAp6GkC1sO8+8xEoTyKrlu
CrZ3rVs0ADCzfOemZajXLwmYTB1tQ/X3xE52fau4ZOTqx78f779fIrOFFUPTQjYaboIrILSMfTeT
qJkDkr9nebfNoanl1tfc1oPC2eu5Ih1ZvXn+bLlcuwdmu9csoIPQVGyjpI1YF/qLukQ+7txp23lb
XVONnKlMShkDSXteuGNf70tnCubmXgeQNHH6wIWOIGpuVQPlABXP9GogO1qmdBS9BNO0GUbEI88b
QpOAYe6TaH+52o02h7p5dfmwLKftqCJ79kGl09g6jEO0UNR7OynChFYb12wUKf7veuslG4t7H0Xm
3nRoNU+IY1OfHQzyM2M3KWN3vn81pW7oaDx0/dd56vZzUYVG85zVdCuGjVaNG8/Ig8r8gdPLy7fL
K1+/opZRG5Dfodb4GwR+9LP0XgeyzWL1vt0aOyfMdpg2E3GYhsPW2KL21IbdGF62eR400JlEaxQN
SuDLzxLq0qWj6Qmj2pNi7xp3hsiCnpAAMMHCVg3xnAcNTNN6wOyhGYQ8Rn7LEfTgZ2HleWQNBZg5
8TStPpe6SrX73H8WsikU0HyYAlReCrYZ+iA8t7McoanejY117/eqEvT5efjNZ6UDfwOuwLOW8ljM
2TC3WhYN7luTRwnESMV3PWs3+hDGYlZ8opUMEOZQkgM7HDrYgD2eeqtrDxk8z8mivinux2aoAk7w
tEd5tQ/LccurcGpv3Tj9/mHXODErRRpzyEhrdX4WZfOu8bZaKTbEzQMmgoya+8u25PmGxS8cSJBg
0AlrdNDFOl1j13TOaHMzjUDotutSL0gFe8zEs5189Rh5pURDJ/a1q4qgYl8v2145AiempYDjgGsy
cRJsL3HA4kV2fvvTGOMdSuUzdveyrZUj8HvCe4Eygy5Fds5c03q9x4xc1Gr9hnT0wV44eO3k5bKZ
84QDYzEodPpARi8MO9Jujplh9lD7SqMs4Q82fddMFqKI/w3kiQrnPF8QLKHTBLQ0MNP4/6ffTWtY
IqoElpppuOXCCNK22InJUVy0qws6MiPlNhpg9m2tZ2nE3O6WDf6m8yBT5bCg8lTyfefuAPZlxwD6
G5M2556Iz6eXrE5SNHiQR43VVax7V5UDluQm31W1pfD8FXPgOUW7Dk07GzmKtIE8Q40o9uIk8mp2
x+bmAeRyG5D4oOKV1KAIq+jmw75xYlDaSoylz6aw/CTSaud5NHxMi7vtLyiij17rKS7a82TFObG1
/P3oQqu5kwi38JIIo0KHqkzNEJRWodMII4y5u/HI1IUuGcLOVFH0rfglKK3QJlpGesjZvFSm86TK
nMp+Soh4zggPIdOWBXVqKDh7VhzzxI4UPIjIuFZPbhLFPq1COzMPVW3Eod9+973y42dtoayCxiNG
0dEAk051n45Zp+lQtgEN/dM0s/uysK+1gStS6vPbDTPROiQ/8PCHFrIMdgcVbdpxL0uiFLVjkvBg
xoy9KKfAYHvMZwZzr5prWTsDxxalTVxI9d3KrZLIaeKbITcdqLxDDqlxb5vYQmns/fIJWHkzYIWA
WiM/wBwfsDCnbsmtPI2FcJKI9vY9m7qruPVvDYF7vDI18M21n602jbdVkR7o8Kzn5EtnuR/iSl2e
t6e/QbpdAXrocgGJe1AL2E1g1mTLLPpp8MnLrLp01k4hSLoscB6iv4dJrdPl+kVhllomEGIycOSM
AnI+5M0nIrBbQUIMa7NNPdxDK1TVjVjxJMAtQXeDQAqCEbmMpEELjg5Mp1GKgch43Cb1eG3GTeCz
HzP4nwwvV5wQRxqQWnbVBYYKOS3CNPj6pSNi2jH3U4wyR+CEXcAA8VOd98A+fjLYo5OSzcQOQzGE
LiVToDE96IvXkU5Bp4mQCKiwD9NLbdZhmt017Bp1gW02t/vZMA+Z+CnqbmvG8wvtOtRLN8W0p266
L43mBaXvTVLlnwxzgma8EXB9W+l52PXvfmOBH7DDOHG+4RrKTMYn20ZvPKnZLUiuN2LkYafXYaWl
G+icBRlDPzTxAnRYrl2U2jz3a+4VmGtz9prGrqfytmlePTwzL5+IlWgJEgOQgaGl40LEXYrTjacl
Q2omwDVA16AoDzHNr22lqNVKrDy28jvPPboN4PEsb+YKvHCtHVnGl9JLd+bEd5OnEng7DyguQR8b
yFLAlICsW9Z7bKknwtA5gLc53RkG3zbp95igYWTlmO6OLu/d+aogg4hMDlMimM49Y+3hZWO5msCq
Eo9GZY56KQBREEXcMENTmFpZFsCX0KfFOJy/YIpOl1UNlsipP8d7SipwCe4B5AOoKDRRAUgUpoyz
ZUEBFwSp6CGCCH25bk5tuf089KareXtdfJusYEg2GRrmA/nRZZ/aau9YdyNISHKgOwAws/unsRUB
yUBEqijOncWQ5XcAd2M4aMXhSSfFappigAzzBN4eJfctT4wNsZIrp97k7fXsMEi8frn8OU/3GKyJ
oNQFrAnDFv9QxEp3kVf1FfNMrT0MiAfU29jOocM8KZIyM9tfNnV66s5NSVsM/dOqMBO/Pdj1LZLO
HeaQb9o8VQARTj/k/1tBvwwYIIAD7WWDj86CM5UubhUsKGa/DPs28e7Mcq/HiqRhfS1/rEgRpGJl
DzgMRNB7M0GBZER0xPjWWzxwFX+MYj2/r4Cj9cTMNQo9c1tQf79neHnTr0X2TTNfL3+bVStAi+Aq
WQ6AXFa05jZF7wqMPyBNyMOe3aXoaga1wFR99TcKDgBwLfN14N/AKMTpFxpBSaHPRjccNDqIUDfq
IPFHjBB67B2Pq6fLC1v9UAAI4FmBUwNil1NjdSLKGvpP/aGcwBs4tXXoV80vrqm0cKWqxb9+d2Ro
OWhH32mc3M5xF0PJ7P20YrHrqwEIODHaQYWCdDqbbmBw+zbnxU9MTqlyytUPeGRecvsEFGAZUOj9
wciycNZfndQNrL654oUTXd5RlSXJ9f0OXJMYg28PqUNe7B5UPPQTs0UY13/jk3+WJAtFlNbAiiTR
xkOVXvng+86mCUXINOjHX5dXtHyaP+XRfz8dEihAOxAL8eI9/XQN3qkAOzrtgVjXWXU/O4e6yqFE
tNWsD2XB55Ykb2QZLcsuxt61ph649UEz0rBvHrtexQ669pFAvoDGLJAxhi5fZ8ZsUXsyccagD/65
dZyb0X6OKY/DijmPl3dPZUpaEzcd3qS6KQ6uRpHVOfYniFb89Hu688jbx02hdIDHGvjYIBK+pMNH
Zwx4Ntq5bgltHvcdNYSAJk+9vxtSxR28FjMWAlwALzD2A/TAqZlsGjyAzJrpAHGq62LW0qt8wnwR
7YtKcY2s7R3GVYAjxfNzoa84tVSAqK+eJgtak5od0MELvLIOivyelIpDK70B//E830GtHZxyPkCP
0qmlVq81XWqJA2UA8xo+S2/RXYWEIWPI+BmQJYjLuzjNbnu7ABLSaMEFSd4bc97/xTf880NkDv8s
h1BjYUPcKWnFzkxMzMSWV/b47k2qgaSVzV1m7ZAaY3QGU0HS5ibzGCeOGFHpSaofpqbhtRt/RkzZ
g4gk+PCilpwNAHTECkgASlkUT62u0ipoH5WV/rmcswAcIgeBOQht+nLZ0kqsgqUFKYtpQqTfy9+P
jsCEYUjOOMQJyNgHlf2sp/siZoExQ0fl82VTi5tLYfHElHQMuFO6UBAYIDoCbvIMxUfX7CLUiAMy
mt86XXvwuKuoe66cPH9J3NCZWfgoZLyTybLEKTkklxqAunu/DG0IiC6FwcsrW/WMP2ZkmgivzUpL
FBriiLgz7S3r7uL5oVdlborF2FIqzzBh3EFBpTt43Zs3PNLxNcsU98mqNxwtRHLxwhkniy8sSI7+
UtRp0NqbHhHELn/priLMLy585g0gCwIyFZTdYBA+dTyHZDVk5jKcpqzbaIZ+g5Gx3eXPsupwRyYk
hxt5BgkJ14bwIPBnIzmY3XVsvHrcDmJQzFSf/sIa6jQOXsw2lLekvZvqqvTsGhJ6UF648XX8x3+o
R75bhgZsdOycedxftri6hQBBAi+Fyg1S7dMtBCa7Z7mH9ZnO/KSNzUvH3i9bWHU5xBYTtyOqG/LU
bxljVJAsFjy05D3uoX0G1Oo03PxPZmTwsKe55tgZKfRgKgczieaG68Y9MO6b/82MdIBMIfK8tKAU
loxlyFDCijm/EW6r+CyKTTMlR2gJi4cGqfuh9puHti8DodNHzRwURaf1r7+gYNEORitVqtWhnYSi
76IR6s/O1hriQ0r9v9qwPyaWn3B0OYyz7kytVQiQovlzwOd5a+RNgerb08c/DOi2ABddhm3xz6kd
MsdaXZClh9IVW1F7Adjn29AeocZ32dBaoMZVh3oqpkNQwJYWNGPAjBsZ0tgY3FPkrfE+u226+5uX
BojQfiOvMKB/pnRf2Rx4Dw8Jn/CLB5L+sCvrijl1SKgKWrLmaxZqOz5622Qh9z7duVqURmzl+nBI
BPsBbtqo6bPbhJeKfVOZkSJpbNJBzwyqHzRLb4MSEQ7DUeLJ78Zse/kLLT9YvhYwY4I6oA0SEhTq
TheUQSe2gp8MB8PKny3zq+9O91o8/bC871Dj/gu/A4EUxv0WFZGzyoFgqQeNZVQpTPTXvIyEpqN9
zmzv6i/WtNRT0U3DV/Ikr7PB+NwkbjIfZq+7LaD9WXTufQw1ET8D51gnFKdWAgP8zs2xoIXtcBFO
wfE93UNuN1M+thNuIguQJv1bAbpwzCiD2WWDHn0Qd1sBDzHa+0FTgejWrlxI8aGRDU0+dA6lK6nx
7KlMF9MdtCZncN22mRd54ysdH5ZRA20yFVFwzTOhWIZnNtiQscFSTNdEnXtVbg4Hguk9MXebhmpb
onfR5U+4FjiOzZDTLdXdvDSzGcpXVPcjsF6ARDbRw7aZN41hfr5sa3EH+Qgc25ICux+DMNYYreEw
xNm8iQXoUfKM/rxsRLUgySf1yetQb2HzIdMSPOqHez9nL6X9aBTOy8ctLc8ldLF80LzL7TNikBRK
eTYEVmcBLlwU5np3V9jdtmkNxUFbc4ZjU1KY8jpGMdyNnUvt/BHaRBs74fuJP/9vC5KevlMKDr+p
dLAgPHV1Gmp03vnZVe4pMmTFauTqBC2HLEXXaTj0DGg59F7KNt52+scYIP+JFkebJoMwUy/x587W
IQLuWGHZ+LtWu+t4BTbs+CrXrJtueuSl8enyHqrWJp2nlnGr70fsoT51JLB5noWOV9xaMVO8aFYN
Yd4ZwuAID2f6ieBWXdgm3eFQQ/PFjY1Hz40D10oUPnFuBqR9S9jDGKGtAz93Gh8AzWoTMkIUHCLJ
oV10W60xt2DWVISh8/B6amb5GUcJGWrCfo8e1nAAZHeDYYkfNNFBmmdsS9a96fablxqbyx9q+eGn
wejUonQfN2C7n6YGr5p5KJ9yp32xuGom8jwUnZqQrqsK+Grmo9N9AP76Gx1nEjRlsrN7HvYxe728
nPP04tSWFCFKZ5680vJ76HYC82td5Uax6RpgJbapqZSsWS67s71DDvMbeIXLWHIKmrb9JGJ/RHLG
t07+3HQAQAEY54Ra2UQZD9HlDvL+5+UlLuHnklXZR/qYYqa+Fgfw4gZFcttnS7WFhIaJsWvQG9Ub
j+YfDrzY1qOVSl6Scz4NrYj7g6DkuaPltxHwiKxVITFWTxnBeKFrITvEXOup+wPfm1SCVsOBNX3E
wWY6E3GPyevt5R1cPWVHZqQLuG/LURsh6XeI69Yfg07kyQ6Il2abNH05RmmhjXXIQZO2ddMxUXFV
rx6HI+uS1yDLBzzWgty0a9KfQuNRRUDFJgAmmjIF19+qqyylP1BRI2PTpc/GpmqZqMVzaACaTCPZ
neEDw6aRaWPqKO3X+des/25PHy+XwVuOzEoH3uW8N4e8hVC4wa7nQrsZINu8gAsWKM1ffMojU9J5
Z8SaoOwAj0FcCRD5B/46gXgi43dxd+eqeKNXo8uRNSkzELFhzKLmuGwMDPfgP9qPtn7U43uigj2u
huU/lmQsSFaaTTFSWPJpvxEZ+PqYCC9vnWIxMpo+Bi007d0JfqinJIjZlSP0fTIWWxAEfefKDtPq
2T5akXS257Sre9/Bww8IK4JpEz9INN8OtJZ+OCM48T4Z3Gs2tCB1t2wdqIxQnXwArVjfx4oYovpA
0ilOUJO2yAgfh8Ad2fgDAW2S36mmWVTfaNnUo3zAdFjXQM8W+UAx7hoKJqG4vU/aJoJQQZTWzYfQ
mkuqeLp1UrzoprjquIV4wSZv2JY0mTEdhICfEy8sTeCvLnvgukssuenCqQFdjdPV6WD2ar1pHiGc
7F+Jad5OotoQ89NlK6vR3rKg5W2ixIln66mVmdojH0QrDtAUw+OkAA2KrVlbbcp3/iPuTpYaii6d
yqL0Zi2sBhPardejLVwHjWltkFMxMM2Uu7bGhHnnb8eK1YrjvLqZR8uUNpPlVTLNNq5osLKFVB8C
04hvyfTxXidc5MiMdHcSr5uTskaTp8IkZYPaapWCat0utV+Xv5o07POvLx4Zkg4YR4cT9MbI5DRw
KQCEUbmhNuTGprH7Z72l+c4Z7O8tL7JwqvMD1Emu9RwBvxqh+GWzDz/VTlctnUPwSE+lx/Bj0Mp7
cDBhQvXpwR2L3eVFq76hdP4mZ9CbWMc3dHm5HTNzX6Z+6Obt9rKZ1dhlQZQJmrSYmpEpgLsSA2si
QwZJHO2lAuwyzmKFN65mHkcmpHvZbJjbFKXbHzJTbNj4q83nW2oND3PxbmBwivR+MPaDYl3r2/dn
XfL17DsloEIoM0MX+iaNiwgp0UMlxg83HRdn+M+MXAPrLC8FAQKeTKVLHrrWukrcGqRlxebyV1qN
/SA2hj4FQqQuVxUFStx5nDFxaHryGVoCIThgf3GjfpnBlEVy8+myudXNOzK3/P3oquHw6HYZ2Dx0
dr5nvfbUxvhOmkoAR2VGcvHebqveo+hHN258V04WZlLTx6lSIXZXXRwUjgDtWstrQnIFKKiV3WTh
aqm75lpjyWH6qzTjjwUZZ9fFBk0HVoqD2eoHqAeIurgpfRV3w7IdZ4+9IyvSVZKisBbrIl/AMmNk
a/O+JUaK+bYS6aexv+wB6w7335450g2SMWdiVt2Ig6Wn931PXrWROQDoGA9d+Uz8UVfEiNW1YaTS
A2gXfOSu5HFjbvcjn0skoHX55FBnU9Uc4mnNohDEFUmhJFHw73VyZEzyu7xHtoSJCfSKO3uTou46
c3/jWXE4GqA0Cm00cevB2GFeOizMCdmOc1PE9+54m3SqKK9a9/Idjk5axwwMI3rLzdaVW7hRmE0d
mO3vEkPFn6KyJEVhbpipURl4HUHZa/Yeuf6it1dEBehaPdJHWyudNTdDNiOAXjy4k7spR39fgIZy
yUQuu+fqYlAbsEFXvOixSl8QykCY2Ev74dD15bZOq01fNxswRPVmqoi8qws6siR9oL6c9Lx1saCc
lBsmUE+EXE2nfLuqzEhfxzLpWFgcTwjqTa8UlGtFbtwOKh9YAZqiAwYi6YWSHzoNjrRvY1GzhokR
SC5qX7cYzqjQ4u2bEnhCJxiM6vPsPqTjDwwZ/cU2HhuWtrEtSdk7bBgORf9GiH6fzNPeQUv2slso
1ydtI4GuSO1QmKFpF41F9WpYLg3mkX1NqgrD+Ej0gzjHc5N/JpWKnXjtGx6vUfL9Qri1584pWn85
4DR5Wr/kcT+H1typHktrN9qRJfkZ05vABxkdnoLG0pUg7GDNU3B5KxWLcaXLhqUoS+kmTFT2lzar
N77Q9pZRK15Ha9cM+r8L2yCEQQEJkMIfXslDxrBl3CRZ6PN+r5lAEBZZcbDaEUM8o8pFFg+QL9Fj
i8u6jwIuo2XdE1sMh9J598A0qnmbxrvX8m0G/Ib4GHn7PzfNsTXpvLUMPPHQZRsO0HKmW5ulD9mY
PBINgDhz7BVnTLWZ0hlrJstu9AUf0KevLtl04G4n2qMWP1O0XS57h8qUdM4Yj0sLEgEw5Xevbdej
VYXR+tSbHk13nIK80/4iPzjeSOls4TBx26qWtYFEA7iSfWc23wonu4f2kWIbVz3/j0/K5bbWKIth
pvhmjSs+J9pXy+NWGGfi1+UtXD79mSNCoB2z/EAKAId36ogg9Sc9ZYl+qAbTvTE1+n+kXdeS27qy
/SJWkQgk8UpKoqTJwWm/sJw2Ceacvv4u2udcUxiWWOPjh7HLqppWA41Go8NaL2gWNl9gnaDN5N0W
ePOqy1iIU3asKw3ZdCM8o92Xe6AQ3g24ZK5rtLpwCxHKHlVgA/NRF4BXGuQT+jCASmLdm1F0+J/E
qE+udOrRgNmhPG9O2oeK0f1kUa8Jf1yXsmrhf5RRkXP7Psu5VkGKhn47fWhd7BcY7Ng3I/kUAMDn
urSN3SFKuJ0YEkMRFsw77fP9WISgQ+7p1+syNraHKNkaP69ClFSgES+tHz7Iqaym+ajJjeB6S5P5
84V/bUTaTsm8bqFWoIjSFfFdEvMtlrFVXeZZO+AMgy3CUKxZppEf9gnWi8hPjH3S6XNRb8yCrRrA
QoRizQ2fuhro8NO5zeh+8KtdJQwP6EH7Mgb3RruFhr8hTrVqStu6rGPct1nWuTa1DlHZfpzi9kSB
rzH67bfrxrDqfZBKQKIWiR8Mdl9uU6QHiS40LGAs6mMO8GQ+upPQD6iUXBe0ag8LQYqbCxMZ2K2P
nh0rBa+llUea2/hbyKfzXrzxpQshijlgZsQKNApf6k+UuFIfin+iWut+Gk3gETt46en0xawb/q8u
quT7dQXXYk50A2AC0mKYekBUfbmUgHdr+khLonNIpWNLudcbayfxhOXiYSzBEBMLTwcUel3Lz9dF
r5wCSMYcN2YyGLfUfigiSh7SPJEYG6uOmEve1TI/j9YWFtHaFgodlW2QpKLFUZ2FENxvDEoCee5k
dZYxx/vc2l3XZM368YybGQwIJKkJFH1qOzomo39qyiB8xCTJQ2Tn6W1odl5m6+kB7R4bWdyVxrmZ
TRK7RufnKiaEL7et7mSI2aMhOFf8e2XHXl9bjgg8u81+0sS/7avwoJHPeEMcU816/6HAYs6AS+Bl
pOghuZRNOlAvM17Jc95b2YFJq0MBtv94fU1XjviFEMUTCwMBoQ4M6vPUh/siAu5wjdpeWnVu5vNN
NIG3J/CXeYA4CLlI5CkvNWq6YBBmKYB9iUUr09gZ+ASkhupF9+3D3+iFMY/fopiycUzL7JoSTZ41
n6LlsHJMKV3faj3Zy40w95fXVRwL+Hphk0DtB9KNrsiSQZiUwSDDs45hQnBXJ20C4PyGB0DUrQ1t
Vwuw9+Z9gsJsRKLE2Ok0tBsX46vs0QjqxBsRanm9FZbJI695+xQOVGuOhT2NHzNZMBOTq9x8la3s
pIsa2KBvJEoU1NxfLxBoYIM8DBPq0EJx9P6QVMUQwMzHqHYkT104EwAbRzsx3Q6NOORJsIuysnCS
yHd6UFE0IneGON+H/fsbshleePPMONZTB5TzpY0E+sBwq8bhmeCcZXnuSGP40SXEqcotsMEVz3gh
SjlgUx4l2SQqAOmQ8SbyketIdVfS3L1uimtiiADEDO5RJJZN5d6JrFLGQ4qMst+LYzAlTinYLV55
G2LWTjJFN/EMxIK5fhWigcmopmFfyHM10hsj1b7qMWAvSOzoE9mwl/kbqwaP2amZQBF08WBhudyj
qmBAmdD86DwyFoGFMgz2VhsU9z4Oyc8MlIr3EjP/pWMUdrBFIrq2miB80TnmdgHAoppqW+tmRjQb
m+anB122bsTjA2EbFZuVq8bAbwdgFQrN+IdypEeG/peWjdG5mR5TUWHa7iepNd9hYf1QhVa7v24i
v0J3dUXndwTqDibYLtRRIcAJjmEKWqdzVmVnmwzWngotuKEEnFL9NPEPhTm06Omj/7I0LPbA971F
4+Ej5qh6Bw1HtxQULbtO82/gUWNggPDICXUAUMdRe5timvpZM6NvmWG9D6j8t+NgSMrgaqSgLlKx
ELphkjIkUXxurPReAz5nAuhSqifovB5NsGHpG3fimpEv5KkVBzmAFacyu/BsVrfcRsf61zB10i3E
zDUbmzFvkAbFmCD84aV9B2HGq5RIXB7SvyE+6MCnDN1lW+Tfa2IsoCYhpMFM2hveJ5JkcRQFfXgO
2feuCZwsOqXmxlFdkwHYRgD/ghoQmP/KUSWtloA1FrhLkTEW+yZOOhdQi3AMmzPNq5cIvPacOwaT
AbozLldNDxodINcNLhEATzs2oHss/TlA+5iQvQMAOIwbTE5TN04g92Vwm85VQ+tmlBstbGuhNvoB
EbUBJgleSiiX2RTqhU+5EZxFOO5JCfydEQCPbejUYJ7DRNurzu+qOP/Ub5KDr1mnIAyjV7AZ9mZ6
HI1E807U0bmOgkOVVfuQR65m5k4NYOzrHmNVFMVbAocODzR1X4N4qDETg7tLsBSwmVlSnsaSHQyG
LJ7RCHm4Lm7NjID5BuQf1P9BE6D4Q01EcWd0IU5EXOJGGeljYxZnGm2NOa/IQWAIXE50c+ozI/ml
DU1DlvaZiQEEVt4AHQgY+j+N2t84E/MvUZwtYguETBjAR4ujOo4XDXlpFiDhPPeVvTM17cmw7OP1
9bq8IQFvgpk14DfC+NAtgTEUJTGuJ71t9JVheymojRjtnvTukw/cJB3AwhxgfUnZeX8hES8VdG4C
gu0Nc3lqRJMmCtMC6GwF34+OYtvJCnnseQ08wqe03vDEl4s4a4jJaESKM6oAokEV4arraSCDlFke
s+9Zd0zF6bo+yjF+I+BNhlUEVpr4xALbQeWCW9Zp/fG+yNJda58SP9rTIdlxQDTY7Y/rki/v/v8I
hvPHlD0G+w2VpnwcCkwf+obpNcZP4fegwOJ70KS7dRvtwbG8YSmXB/mttPnzRSqsqAo710uoGSST
a3cnE4wvaBPqAK74brUwEgVgzJnZCOATs9oLQXiP8JzaE/NqDI+0ACjwdcxZ6Hfh8BTq/16X9dY4
UAydTcPGi2gOfS9lgbJRshT+xJMBOwpgTcXFxrKtSABVOCB854AXUa9ywPykx7R4y5iX456J++7W
0IZ3+bx5Z2Y2cvyckYKBDaYsGIIoLlvgeXlm9wENUPuZnUxDi9X1pbr0eG+lzJ5ksS14IAJNIzeZ
J8viE629MEQJkmpb7/zL5NdbMcrlTMIsxmwhlIkCDyQy5vBPnn218Irr4vNIXGurgvbWrLF4Bhy4
hR/8DTQ1kAnGYkxhbbLFeHDndcWAbnXdaQBTeH0BtyTNlrJYwA60iXWvQzMj+dJq+4EeC4M56RYu
/ooYIH4BYhJ+fYU3Cd5QC/IGiH5d8dCKEFDGHvmUImp7tzYXYhRt0mKyCJgtcUrLNvQGBpigsUgM
pCu1p3RM3298oP1BMGSgmwZvVMUqJjChiC6yqTdUw53o/L0P1vCp28iirS4dUKgNgYt07iG83KGG
sbjjPaeeOcRPhsH+Lftx34MBE600ycYreOXamMcW/ghTFrC1bJ9LDHp7xhB8Qf66cKj4xqMJWXlr
39KvdcxPcXZXCPLj+s6tHOQLwfPnCzvUuijwQ21g3pAhYUI1r0fWR2j97rqY2ev8CV5+HeQLMfNi
L8QQEmpNp4/Msw04pru6CPdRBsIC1wSfzHVRSvbzrSzFA+YRb2NgJ1IPNYegc8coKt2Gk8kbioyg
fqszJwLaqlc33YcS4P8a1T51pV1tnIm3wdS8pRZBHw9Ye8Bcdqlya8W89mtCPRCItfnPxn419Y8t
/Si1HTqkr+u8vot/ZJFLWUORy1yPKPOmamC7qJhs9POQD8xsv18XtLaPxgxwQBAdzt1sl4Ko7Jqi
4C3zGFJqZnCuRb4z+CHpn+roL84f8KxmQHgQfDMVIz1ozQAYjC31fHoOou+g7HE6eoMzsbFP89FS
TXMpR7nKbAN3V9LCd5mdOAVJtmPa+1olflvkUoTisHBPhoAfnVdN+o4WPUdFujM7a1exrT7KNaP7
IwnYt8r+FL7ExEZHvIwAP1jPAVdpJXdtk/wIZfdJK+6jVG6Anqz5yaVIxc7Neson3+qYlzD5BEqE
M0u03gmDYT9Y0+N181uz86Usxc7RRGAHZj4SAFd2LpDtHb+M9uMmG8aqSsgqwyPD52LBLlcRlKB+
SbuceYR0DrgxALCiOzWw39OtwvWq8S0kKcbXGl1HYiQ7vBFIsS0IG43N2ZrVNQNID8YMZ+oIFTsq
R1rOby3cY1ONjIKeapkbh33j1Nm45fLWtJkzuTo3gbXzZkRe1v6ogSGXoq9avPZyPFAz3vAKa9oQ
G+GZhc50AxM1l1sTIvlpkJxRzyja/IShXu7o/RTt8iD9dN3W1o7SUtKs7OLKassWY68W/ALQlxI3
FCTztBg9dkY4UQcrELm5GJ/yfItkelVDBO5ITSJJ/eaN0CMxinfrSL22z+9G0Z9IHrjW+2Z3frsk
lLMsvBfgy9/QC6dh1kue+Py5qbTMmTTWOaQ1HDt8aICDxxPhlkW8xYS2dq4WQlV8MdG3JJ3p0Ly0
nBPEgK4kxk3HAPEXbo0wrpkiekCROkSyn71pQQoENq2ZgwASWNkO4Lf+viDD1ozr2l4tpSjHl2id
GQMRiXl8bry0So/6Pyu/PV63xC0pyvUBWgFZhiCO8NLcv+VoA44T7un8n+tSFCjE/5gErAEKrXEl
0EDYOhD/+XO9b26NXbKzT9PT4LJDegh25Pm6tFWdFsKU0wUT7xoZUeLVqAO06bnpjYey33qXzCuj
3u0MsR4SBwycOep7WxuJ1cgUL/oM9KA+fSJgUIJVN6DzrNkxAgVvvZHHXTNxQNYAywwoCuDGnfVe
eA2No4kg1groFU97rsv7zu68MbBv5RB615dwzcRRcgTkHOB7Zw7eS1HISafgYPapV03NXo/iw1Bv
RHtrm7SQoOKZRU0ja9FVxGv4Ty0zD4H1w+i1/XU11kJKtAlgl2wQdBhUuWxtJEXyKsipB7Bjd8T4
bxHXTl1/1r+V/rtJT9ASwQGbxWHKwDPQld1Jm64AUhLCI0LafVF1+zI9AuTsFERb/mfNDtBVgplP
9JUAM0a5p2J9sMHCjLwLl/pNSUc0IrX/FCgjZJY8XV/ANTtYilKOUkE7obe2Sb2+kbuBtj/6IN4w
hNX36VKGsnAWD4e6KAbqaQOGRuJiHwnU6gbhSTE6GQPZajwdkcAHk2bsb3Xkrik4mwfsA8EfoEsv
Db3U2ib3UcrzWsHdJgaPBJ02kutrlr4UoThyP7aMfAKNgMcCd0CxW/fvmm6rkWRLiHJg8yZAS1MD
0qy+wignOha7HbxIcUwtf6tfde1QLfRRW+5Gn/XdkMMNDQN9IP0zegVeKgzLhsPkFPm4u26BG4qp
btaqQSwCOo45KONO1ZB9ZQRPwTsB0n9fUEullOi/7kK0q/g58cAP4KYyd7VUOyCZ/oh1bTdehesq
gdIBgJTwFWpfAkK/iiWzpwhZB/LM5tAUiWtgiOlvVu6PmNmNLK6LONQ1qdcxHu7EBCeFdhKxiTzq
VgSx5o1A5mNhDRESIdi/FFNQraJ9mhGPTtpdKL04rj/6gXZMhmTj/luLmpeSVGcUTb2VAwfTo2F4
I+L8lDV3AFk4iSSKnKwTe3BOb6whm/ddveWXMue9XCxiFRnDxCdcUwPps9SxhAGAjJpNjpYR/0TH
/Dy0if4hMLMTYyM4f/u++QJg+PhVYzK98QfKnZAWxtHIWb1DseY1MYN6buMZ9904WLuEpZbbZB0Y
Gbvx81D10c6P411KzMzJ/CpxopwGh4HkJ/AB7vsm/9BYQXIANtRNbQbfJj/InZZW6S7148HJUGPb
If+L6jkwaSM57HW0sLsCHOB/cy4X265Y11hhoNvKJPFiXz8Mlam5iaBfirSnh+tmvOpuFoIUDy15
ZHX57ACq+HaoPaahW9QIHfC1uU348bqsVVuGIetAr8a9qoY9JThzzAm5bs+YJ/J787GNrNQpGvBS
g7TzuqxVa/4j600AJCc8Qls8WDQ6PupTFjqkAF2C8NEqzagz6dVrV+t/s5iodoFHb84bqnRJeV1W
A9rGkDjMm+/MGNwhFOeAgsK263WHZf5fPC/QaIEgElR34g1zDSy1DwoO5zC244Fj2qqtq/s4fDdB
ztyO+keMOthV6Ty2ggAv9xl6sMzOeWntrHxyx79JEcw1sLlxxECZTUlITWkK1PHYwNMv6Q8R52c5
vdTRVqZtNc2MDC9Fg+0Mca5G+r3WpEZgx8QLDPPUdNW5YsOTZOcR0PAlu5UtO2WxnGsTaFt53wjb
76twKXw+JAuXx+I0CQiozMHzrQHMVLqjPeyDrUfa2lFDngUhLIqKKFkqjrXvJisexhDmX/eAbooc
CjARbpw4YCmuH7Q1B7KUpOhTWWmn601IvNbXbmKgelp0spyhB9E88EV8y/Suy1sLKZfyFIc1tFpf
NZpmeJ2Z3vu57YFzZcP5ri4e0mBk5vEFKIsiwg7KSCRBTb1cG/cycIow3zEQp5ItqqJVXWaeIpSP
ANCnPjWYJkZWA3/fA9iX9ZRMIBhvkq0s+Vo8BKgy9CeBHgxo58qh6sfU5n3VEs/EEC8n4zlP8oO/
iTW35nDnJy0DyhwQbdWkvy6Ab5UmNkHBN8MdftLYHYxzLz4K7dRutUys6rQQNn+ZxSGSAZ59I4JX
b4Y2SpoK8OYj0rxb3YZrSYilTkrYHzddW/ZApPACu/QMvJ1IVH8w/dpFTPa5tPF+alKHlkO9cXmt
2cUfuSA7uVQPPSJ6l+ZYy3DyH5NOPoDs8/opWju1NgUHGW5htPyrJVKhCYx2DXhljGN+FxXmHjmk
D/loPxTJVByJnm/RVK+dqaXAWeXFjqHXlIOOFXGGNgYvpPpYkeJQZMnd2G/1nazaxi+sY2SPMLWh
bFpvDlEZSiRXJBC2jbJxfb1x9XCjdrJq7vwX3ibQO1DUvtSnY6KqWY6EOQ/4SfbjriTj/VB/lJiS
y8xPmp1u7NiqWguBip+1zEKwMEKuoLIDy2mM6KGidbFPfX/L6letj+MIY7QVsy+qVwrqLG1FkvDn
vMblgdeHfjT7IN9ft8AtKYpBNFQzhrGFPrmgx8z3oqLbGF9c36I/eihblMCHNxHiFs+Wn4Tmpvlt
UlIn/VKDsmrcSIqunqfFmim7Q1P09hsGquQ9eBYGuWvaj/5our2/mzmzrq/caroXhRQQu6L1lb1p
vRuMlvijof033RvvY09/aXdzuldspntXo6WlNGWjeGYP04QhDlSoUW8AecG+D6eTJb6RyLwP2vKQ
ZB8r3j/o9V0kNpZ11WssNFW2UE+DNqACPQ4pL5ymOVIQZ47lq/Y3L5Oljsr26SKkREbYPj7el8FR
iyZXfLSDrchz1SLx7gDWO34StaCngWx41GYrieSHVLsf6UuZ3Ra8c2zupQjSrtvJqk3+kabWbOLU
NycrQvGhFZ8ok44ef7M7IFLDXuLP10WtHmbEMDaKlXO/nxIxmbLSAqHNzqnwvSR60IstSos1ZWYU
PjTIo3cBBbZLf2vmnRBDjLA593snE14Sf+4ksNaBIm//e12Z+VepSYmlKMUYbO2/5cMwsY+NUbqk
6H8M1tZ46KpGoHECyQCsAT0ZlxqBMtMcRICKeJlnGOJChQsPRLSXMsONo/JAgmL/br0wQjOzLAF0
CmwNSioJozMamIqRhMu66mda+E5p1wxY6FsI/CuKXchRHEbeVWPScijGBpI6oAlEzZW2ez//kvL2
W4p5tOt6rZwqTMygKRhc4SBRUO8rPQSyYlkiig7G4SQQ0DhDiXrEBJZgUn5ux/whAMXTdZkrjmnO
Z+N6BGus9YbU1AyaWI+HgXidL9xk/JjUwx5k5o6V6BvabUkil2ZiYrgvNtiEDG3X+M4kmkc9Ig+k
EMWuwwjWhl4rBxksFKi8Io5HJK+ODfMoEWmEh4SnRdoJaWeAbm+Baq0cLzQ6g4kO5UqYo+oExYRC
BEoSxEO5HNiWLZBd8+Q7mkM2gug1s1jIUd3fAJ7KtPF7hLhoG7OYm1QvGmtBDn4Czm8iv183iNWF
Qxu8NXcgg5BcOc11Es8IotDKh8O1gMdP4o387Pq6IQuMaBNWrua1y8wHZH2uM88HKNnB6gPmhrme
7MIpf72ui4Js+StHgd0hM7411MHT9NLmCMvH0h/gzsOk0NzQaIqjbpul29vjiYVp86Ezq8NErP5Z
dMNr4EfhzqiThyCw4l3fia25pdWdxGQNsmqAt3/zggUcI5G1xGHT9S8k23eam4lg10zH0vSotlWz
Wl3nhTTlwNEs9zFNCPeFrKmXp0ji4Z4ZWrZx0lbPNZiRgXiFGSb0pl+ucTLYeAkBQtFrY/ssymoP
/XdSb06dvRXQrzlksEtirhukYHNX3qUo8MuQQfbIsmecV17Ug3MXR98J+qF16rE8xIm5cfa2JCpX
6GiWgKjzkb5Oaf0ogwcy5q+a6btZ+LmRW7nydWE4c3N/PlLVykpSktBhApqQ1+uzEP1I21yeS1IE
TgK4UifJ+YZ6q3uHzBBQ3oD2ARreywUd0snW8y5F7cf6NpGveEq7fuVZ2dbQ1a8stRKK4LSj9wvX
GyhPVXect1RPWQsf1tn+Y1+M5ynCOFQ5moDEIKUbJNUpAV4wnJrt1TX43vOu9kYfmeckA2dalNY+
4MVAGh1HAGQ0WIRdry3zaKDs5/A2TF1e9in+jx3CpoqPaUekK33+FR1EbB+mo44Uh/YkLWKi/0wc
rvuZtZOG7gGEi2CtN970D4QY+C6rABUnSzduaZzet9r4BJyjjcmhVTEYXEO2A2kw680iZiBozBD5
erFkblD/yEzzyPgW18JKrghpLwzGzQMcmK9UrBDFMUC8Zan9PAF5PRsjx57Cm5TsyvRz3rrVPxJd
GO9fvqXE+UpapFRGHveMSDTiCC13DdtJMWs5bJ3ktXttKUTxHbQ2q4H4BL4DqShDVi/hFqbRmndf
SlB8BbhZLd7EgLFBw89wqC0hdmB6KO7sWntqh/JcE5k4DU/e3zdwsV/KGRYg3DLSCZdKkfSxQ9Gq
POhTgjQOxmH+t32aF2CxT1M1irC2kLH2Sf9YWD1esHXm9P1Wr/LWVimJL9EK36YJ7CH3S8+M4qOF
Pr3rqqw5vsVeqYgoGgEfillBBBXCRa3GaY0f885t4TWtHVn4c9SCBGa64B0ulyzNOXArRtzBTXrL
MbNRZ5hrpeXuL7T5I0UduifzpHKVMOJVZAKMbBQ8RdnU3jI5oJZcFc2Gxa3uj2FhPg3hNUIr5ShZ
wN6dMXNwT3HjbJEQGg0frmu0epYAfo4pclTQQJt5uW59rvOss5A4NlCuCHBdWJrTa//wr/7wPdK+
Xxe2ukkLYUqgFALLogHmLvGktO4DOd0CVeQ+C7vjdTGrNoepeAOzUOg2e3PZAqAEeKoQA3YjtD4z
N87Gu0nekWqLyHl1g+C5gWVhow9QfUjaZWG2Q27x5xaBZU5y4LjaGwdodc0WIuavsPAFuAbtKQYc
lNeF5DCIeM/Qys35X9x4aJ5EdzB4pwCzohwfU2o2n8GLPFaMTp4ivyp/BtkWCO0vPDM1OkFQDpAN
1K7Q5aUYtF3HMsdLxX/GY/9nS/nBQFOeYYe3GCzYR9x047Q9FWMduX2ZfcQX3VOmNW7PB4dG5q6n
FDAT9klo9h1guP7mdlx8OeVaYVba5PaA2ngTJbkLDuEPU5wSp86nf6/b5+qWLgQpF0kBuESqMXgR
lpN63+YtgGok2joBQnBd0NrhxgHAmwFhLp7QynJTH5WoIub8OUTnnlZjJBCHvBgqr2L8oMEZm/ZW
sXVNt6VIZRF7lE+GAr3fmHqd7vUqdZq4fWV044SvK4YZYVRC4RbVp5CWtnSwWtSG4jxyeL0DEnBT
SjDBuY19mxpfry/juk5/pClHsJEZYE9BZutpvHKNODhEpHQK8y/Se3NqHrACCGznruzLk56Lwq40
itBdolnQiMoPsRme9BxIGEbohd1WQW9Vqz/i1H6XsiFJw/DT6+IPYIW/qUs0SvfFXziWhVJUuV+K
ui+NvNGAbMnsfZfcDhVBvX8r5bVqDxjhwfUP0IQ3bTRWMydYWrR0BvYLYA5p/Dnp/5FkF9m3o/Xl
ujVsyVIsnIFHhkyzNSTRB8EfwvJFkBw9ZYe2vmHvI6L8nVfBZMj/K6a4CtuqMNIDVkivBzV7UPV7
n4ZOP6LlakutVXNAuX8OcSmAQZSN0vI6TCoUkIDxx/eRpODWAjxD+PP64hnz6qg3AMasENDg8GIm
RXn0UAkxXYesfB0HDqEojLPqJ9c++DV3GTonOB6c0pfSybsbu5VAZpFOpqWHrO13M06JNLe6HeYl
fPON8P4C2yefT56yxJbRA8bMGPCNgtTLQ6SrjDPFUG7iFw64JDdc8qo0TAug0AxYFMB+Xh7yZMAE
Ks0wGSt5/1SI1PF5DmZndrD0h0L6h+vLvbqpc5AofuOVKdJYGUO1Cpua5dGuCKfntBD7RmRbhaPV
M/FHjupLCB7ltRFhV40q3E9BdLRJeF8lAZ6z3VNKkUTVdTD5vl859NwATATuksBrXi4lkhexNnQt
LJad+Si8djBQbOyP16WsGSzsFDl7DFChaU4xWG5XmZnwFGnaMfLA3eO0LAaY6RdibeVu1kxjKUm5
ZmwZRGIoArS2otex5jvRlntuu2V3CPMtWWuGsZQ1f76IKhur7/pETMjaj/RzmsS9G5Wic2TVfri+
fKuCflGkkfmPGljaQUVQkcW7rCraY4t8U2j5brJ1l60u3S9KEfh+gK4pZ3jqOTC1J4GcQ18bjp71
h8Y8xWVh7UKzf2QykxvHWDV48NcgyT1T2DMTeEPqc9MXGc0tlJG80o6Muzhogj2ri+ZLV1WFFxma
cKIOwGeGjymG6wv6Zjzjl2hkteceEgTSattUiNz2UIelgU4mTJoUjxYqB+Sl5qMzzTA0DUbOW5SV
+s/X5a5pDNTUX02q8FsqXtDYo3Bfz52WmvVVsBqu8XmkkWNNmVO+0HzDbLakkUv7jP2uY30FpwyT
4U4ZEyfLzXOYxHg66ug87rjjp613XcX5gC1vgnlllyoqR11HdNwEFgpnQoibMMsejG4jdlCdyS8J
c0EVDy2CsoRip6mVDeHIKrSrFnQv4nJHOv81itHty/vn9ytjA00XtXVUOd8cPL0whmgqUVrSxnxX
9XnoRAHbsAn12M3qLGT8MtWFF5E5Jjg4oBY9O/X00el0J2StW9tHutn4r/qRWRQm+zDYxwnYddTu
Ke4jXTpZCXuOAtttMQQco8we9+VGk9aWmHkDFxolfpNzPmHVUhB7tICGDKbYHfq/MIOlMooZWCxm
ZaXBuoMsNNzIT/d+Y3LHjJ7B9LvhqdZMbilrPmkLjYD+nhsYGkMEmf3omKvFmVsUoWO2H6/b29bK
KaFGLgbDKEL4h876zjKAcTdPCNYP14XMv0Q9oQtlVINLZD4hjsAJrQLa3UQ9ILCCvDcckwvdIS3d
m6Azdboeib+6j9+H2A8Qu9kG+TyNPiNiCDV7kU8of8XAEfBK8VJ3X0Q3evMo3HUVV/YLcGUopf7C
SH1Tesu6pMjqKsRV5pf1V7Mu2tuGDszRwvgHIvet/OyKzwMaNgpGM34JXhpqEGUmxMz1DK+ZTrwW
GG1xRLTFzbeq0kKG4syTrOvKoMLUZxp/8sFwb4uHKLqZtC1uiDdtbtigC2UUB26FMag3cwmwINnu
tHh4bYPsRU/8DwNGghPxSoPodmzbmyLw9yYHxsik76/v3trtjLcNKuBzFtpEKHJ53GoJyDm9DHv0
nzWHEY1aVuf0+W2VVw5mWH5dz5R+ysONUv/KfYm2XIaCFWb836ZxTSgoUJ2jXsF610JbM4aPDDfs
ci/R0mPfi8fByp6u67q2rUuZyraKKWuyjESQ6TeOXtgHvUDEI8xjgRmrvxCFRQVqEkU9Wo15jIAD
MSvw0fkUmEB3fuGRcOsXo3u9LmblMKA9EsjOyKrP3dSKD5v82A8srZ4bF8XObPVjvwlCv7JoGCAB
iC6aZkBfrZYW/U7XfiN0hEPp1v8AAPJEjNydwg30lC05s6oLtx9SPmQNw+YM6OOz/ecAJ6DATPzH
6yu24vUv1Jk/X4ihLW9zO4PdZbY4i+E7Hr6nWNtoy10Vwg1Am2HEBx0JyrbUHa3ipsWlLLQMNbfY
CWfWFFZtRNarS/ZHjNr+k8Vs7DMQEgNuIXemht0PfnMQwb9g0dnAbl6VNOeq8GpFXlbF7csHnOG0
x3OlSswXMgW7Mu6OYWW9ts2GpDWLRrH8/yUpt3/QcoL8Mt7Inc0/cQ3dX4Ccf/+NBbbDPzKU7enb
JrQTDYdzKBpMVGfj59IgutMWw9dwPF23t5WIk6KoM8PJ4v3zpo/C7tCHMBSW9RzS50a/pzJzGxNs
Fa/he9NCuEsuJCkrV2G0jLAUr/Gu4pkjup8N7f4JQu2xTTJXAAbxumJrJmGiAsMA34dgRb03hgjD
AVGDOzIhw45YO1wvLoAFHLs7vFsQCH1RKsXTdcZHUO7IwU+FnllI1XT6jtfA0g88oC/EW/Pvaxch
5CCfOJcVkaRRLsLA75IymnAXo7nUqULfRV8YbX7GcXosI+DpfLFE6XK61TC9JhdpPGDpII++0iJi
doGFYwy5aQUqAoYx+NAzwH7RhekpngDx+FrI+FBv0m3NVn4Rms7jgUAdgQNB296bu8MPg9S2a1DP
NGUmv4VVQt2sA/QSOnab85SV5WPDw/CgR+kxTXixUSlW1Z43UphIfc+FNeQ/1DquMRVIrEwp3kdA
ULhJQzCX9Uz/2lYyaUCfhrtMH8GuYgz8QdfC6mWoAuPzdcva/A5KQFDmoqEVMjEHatXtK5KCn5O8
ivZlqZF6l1FRwDkIvpd6VXwJaMncUvobMYkC8c2xDuj2Rt8s0nXoLEfG7vJCGqgEvUFO9UMYUf+k
+QA36mShATgsB8pDxR0atHQXhaHxymVonNrOb08i7CYnNrNnjbCfdteM++src3mB/cKgn+lgsDHA
PcGhUDwknq5FLEdQfVh67A39iDr+dC+1jejl0jf+VwoQLIF7ggVQEbCZlfhoHAEytU+rQznG95Vv
PwlNu6G1/6Ggw4bbX6OfReMvWgdmGGy8yZXtHlqDlqKuonPis2ejKOlpDJl1GKT27yizHyKW0b63
IhNo3/0zCYXmdSKsPHOUwGGMW8z8keQT8Lzo7v2rjcECkD7A+6AZdXa1i5hElmhCwyR3eJ6MdOcn
ToC/0MD7vwlRnvCJLoM+b7robJrkY2RLPGq6Zz/ONixnvmX+eJXfe4oGEFx3cyoFEeOlLiWmCXFf
8OAMrswbrXylAKmv2gIBQ+qGyY69D4jxtzxkafX5+TLTgShrF5eVVbIS7AWi+mxlR95paCD/0W6t
nvJSeytH0QuwCUZtAWztbObInA5HS7SuKM+p9kyMT3oWuFX2r23d/R9nX7ZcN64s+0WIAGfwlcMa
qFm2bMsvDLvt5gySADjh62+yzzm7JTZDvLttvymsIqZCoaoys5Fz9F9Wuv7XNrw1nCViyX+QvcoS
hB9NA30OIufTnPJgHstz5hyJm76/0f/HDGruHtIFuBjcbeeTwbkzOwXJErNjN5bzO4fa1DDNd5r/
/HgrHhna3LRTX4KYjmV5gsZIFM+6DqIctpEYHUc5TZVHSiD75nwEK9BWAWpys0UsZUNQzoGbISsD
OGvZQ2sbtwAFBg472ie7tiDshqc0gIVQH3m//f3UH/2+hDCNA2aOfE5jAwzXXTMHpJ0OTtqej0ZE
CZZk+DM8/zYI2kVneV9kOk8U4JmAQId6MR4sSx44p70RoUQB1pqVyAt9+e9HRFMDQ6Fdmcw9vbHr
n7nX3rjOn2iGPzC0dxt4wGWsTPtwz9tuAge8Z07hu1Uy4TyjakUsB9rPYxeh5348S1EvD7qfj7D9
e8N7Y3VbCAS3IHMUg5iHl6YBL0TsmjqqvUeUmk4f7/o9zwgSXACbsQdXhNf7iSxTSyLTk5OrFhkU
5EJHoSDwSFNVllcDBRIWL77byRtGez1D0jVtjqQOd79g7TZYcT0+vPP7LwDHDgE3ibUk3ZDMLZqS
vrXmbeeHRv1Ti4P8zt5qIqRha2oJfVPbJ3CKLD+KgH0FfXVRXnPiGgHRy9dFlDeibeW1V+5BAmHH
IuqqEFCATgR4jbdlcaI6sDdmiFn6aQhEGgzT0wiidOgCwubHS7lnykaRAllPx6PgYHo/kbxaHNmV
kD0sEaDm54GCXr6KGz+yj2Rz/kqvbO5TeCy8DTAwF8I2m+NXinGBSEJdQVBrQPWq8nl1oXLM8lDm
w/jFNlIsoDS97lc/ZgUCtWlCDOUPnJ9HSxKE8/bonf0yM48gFzsnB22EoGxd9TEgUbNO0puohQB/
xypqp1dJH1yg+gatwjz7rQ45kHcc3TrZaL7AVsJLcOPogCvUojI8nSjxWZT9o7BBNDMdaTruDGel
s1l5o7GN0FXyfjiZTVogMIcqaZh1YRa/lEv7JFwnJEc4qt3xwAJwq+CqQKb/vaUJLTIjyLpoMjQ3
FXSDas0jc0nj/3qPYk3+Y2X7vqrGth+129dJNecionafAVRRXsTghA5Pv1W9PvDfB8PaQnCI7wBf
gSdd0s9LFoJ55JvJ8HylzvD88cg2z7a/ApV1w+EvxFmATtlkBLTIbYGpTa8t705N7kbZMtykqCe7
2XlYcNc2iQnygLE/IvPaG6IJrk4brzUwzvibletUK+y+6WpIis0nwyui1FSxc4ib2jv0GOD/2QE0
5P0OSdFYN6E5vE503p5KS92V7nPLxwvhmNP5lBfNeRyXC0G2XPWnlWGTl0dslOt+3zied9+weSzh
kvI70hT+lZXlKx+8i7D55eOF3Dtyb4e58SASEFriQUktEe6LqG8NiEcZXsSLg1TDzrWHkaDQAv0x
SHZtBc4k5cIQyl0S351ubP1kDR74QIqorR+qCfaGI46s/XH9bXAzLrMtRl4uWZ3IvKjvayTJrhOw
GL8ot41Ta5bq07+Zx7/tba6jFqls7vbOkhBvhJTPY2EvoRiLk1LpwSNyd2QAjuM6YmuKdrMxCxsS
WQOD62rr3+MABMZNB2c8swPftWcGkSboA3D3Ae+28fgp6J+BbYbHr2c3HmkTrU12wlmizjoa0d6R
fmtqMyLZ5gC7ghIO0pwyGjk2yJDfKnAkfLxEu2ag+oo2FNwyYJJ9f6Jlrf1qKFWV2NC3t+t7hWa6
5ZD268jK5symKaVp78EKq4y4KItQ5Dqmhziw3eWB8jEw4ZBysrbKig4EChHJFjRhdR7MXQSYFgi4
wv6oeL4TZsHK33Y2ft6B4PxIU+w2IzsDEbvCc5sh0P33Kf/88fIcjWhz+TOQLqbNAnmAYTEjx/3u
9eyzGKx76TdHLe67a7Ty3WPeUILYTp5Yyn5mTVUk0K8+j/OUZNoP2KFKwJ4ZnNEVfIvzAxbm9xtO
1EVdlx3EsacOtc4B6R4t4lZ//Xje1t+yvSTeWNke1IEuTBU+Q8pAt2dat7Hbd6fJGb2gqMaHmnSx
pUEWU80Hfmh3dCu3nYmKCjRwNqMr08kxVdmXSVbIm5QUZ9PXZ6s7KqkcmNkS1XJjAQHmXJWgA8zi
aviuXOPS0qNIbc8KKgDwqkj/A46+8XYWBR981TVl4rkEPjsPQbB46dmRmviOGbzH4FPRiIeg3d/c
EjnEirzcMZAGUX3gyPrUMfkK2OufH2+JnaOE3wShNzAroZRibY4SzcacG7UHuUEcpdwa5Ik4Hah9
+R+ovpPgY2N7YwI6GXTZaBxDcmzj8AyrmQwA59IrGM+zqBH81zIBCu1b+tvHhnZc0co+CalJlLog
JrsZ1WTVIAH3aJlYIo/MJhqz/hEaoMGC5VKyOdjeu9YcrBVDZQ1v53XYb55W1aopJ3pYQ1a6zy+g
dA3a6Qag25LkBzO44T76K5gGgSISY2tbMlB7GyerUd6rISlXJk2vAuGngcmXgEpoAKIPBAI6efvo
5Sqsqxt2lLvdCcwAdTVthpwPmqTYxjQTaa+X3K+SUcvTyFZZLh5xu45qVoboBFjkUcPNX0mWjcN6
Z3KzjlK7Xu+mpE6KVNXsVNlGK24UtQvxXfIexTcza/32dSajyMIJ8UARCe0pA2IQveuB8DHLszIc
fLuntzlH1yDkKUYGfvuwbipQVy+TVXpuYM925d2go0ZWt10mjOWpASmIPINTUPe/Ckl99lzMhcHu
6k4UNA9Se24AlPh40+69IxCmOcAbASnHDGuzj2ogBdK6c2iiPy1hdx3OWSwu9BM09851nJ2OkhU7
pxE3jk8pUkt4227XU89172cF1O/4bNyveH2+uNcVhv/xsHZOxzszmzWsHcEgusspAKYknEGu0rk8
HkQDslZ5Gbx/cQm82zKbSSy4jy7BpaLJQsBTzCwcwv7sAUf98ag2hcC/DiJog4FrBaLD9+Bm3h96
MN1J3vkYFhjygt6+6TWBrO+FFOzFaOZoAVCBZbfZNEYyG85S3ZPl3PdHKjm7k/vmKzajtUclQVvX
Y8uYtxQt/TwR6GBKRzA0twfruLtdPHg35FwgGks3F1Kf0tlyR+xOzq5KYzylCVnVI3nrHSez+uv/
WNmECsIuJ9QVDJp0y2nwwyL71bVfQJdY6Iikf3y8hru2AEsG7Q9SE94Wx1t7TpebWNpkcMB0Fc+F
EzBPBXV9TUtARY9q6OuO2Dizt8fbXK/iN9dE5tb5QmtMoOvQi8ztYOyP9LN21+hvD7JNynsDrnPo
tiIEh/AzS9MzHrO4i359PG87McPbgWxjhql0nUnPmie1796MXv60kOZ+LKt49KqD1O3eEkH9CZ0y
poOyxrY+OXVZufqOMhHFd6HvfRYIoFi1vF30J3f+r5qz/+dII8ZfSzTwWKjfvV+gCTQjvZVXPLHs
/CpASjN09bX1j261vX3w1szmcakNTp2iYw1qoMOlrPUJ9JYHEcnuVYKEFLo1IUqP0tZmKKn0QABp
NkYiYwhDxHUEgYMwPdVBf4UCz+FVsueG1vwekAeIuf7BhbcszjTkQG8k0BqHWE3gL6HuAzJ/q46Y
v/d2+FtLm0M01hlWb8bAFPsx88Cqf9tHmdGDwWz79LyeNBa0XeCCenD59587Mya2OrV9VGWvH5+k
nQcZQIHg2kOaHGVcd/2UNy6h9CsTdGNFm5Q2OTUdpE98GRoFaH0JOUnVhZ0j44aU14/N7k2ig2gV
9ET2qiiz2R1uykyU5qiRDD1JykmncOSIgjrnXzhY5Mzxb70p/8HalTHhVk070gR4erDoBJw+Dyxy
9OsMnjV6REe2t24OWmsNcLitGI7N1SEVoOEZH4xkZjX0v++RjY0KM1A05uqgXLY3ga6JivEq6Yfw
aWNqnLsCRMYZPKDuw5k4T65/RT//v/BHLgoOkJyiqMrRzV6fWNnqoQFcNDd+OzKs6z+bo5hzz7++
NbHZgFXa4K5XMFEjEW/Y584IPBmQ6rIMEDI6/ffbDkhjBuQB7lu0s73f7RVrS7ezMpzd/GUEzLj9
rJ4+trB3M72xYG+eKBARag0IchhJSiV0kJ1HOWT3rXyiGXR4Pja1uwWYZeA5u1ITboMH3TL0LBGJ
Pgg7nt07f/o+ZEfgib3X3vrGQ38jthPaKc33M0aATHYyAzOmjSi78NN40TSU0RzXMTi2yvPHQ1rn
fxugrBl3pKBQu8RL5L21sWvbeRFmkzBUv0PD+W1Y9ZNrirhxzSc5lnGaW2GbHgWWe/fhiqsAtb2F
g7u9q3xCm3YWVpN0tj7hTjw5bn+wWPsTudYjwaICdPj2iW72rKFozDMSgF0fm3i+6KchSoMmKiJy
cGp3XwbeynECcM3qijabkFteMau+xTQ2j0v7yxr4qQJHcQ/2LQcVblr+XGQeiexTN3cBm+g9/Fbc
1UdCSruriaQvWhfQbov0zvvVbJirqLPURlJM9Jr3T54Tk+I09d8h0ZH42V1/xHq3P8lvLG52q9A9
GiCRhE5A8xR7zQsE6S8Fy8CxNz1wLf4EG0QeNk4d+pWNnPfRxO8dfpDX/mfAm3mnfcM73Wi4l0KG
DHIPYrnYVAS6ff4X5+SNoXVDv7m1CZAbWeUvRuIode2cO6fV10HQ0BTO/QQKD+13wWIfdNrv3W6r
WAJSZ+g8BTX0e6O8ZM0ESlIjAX94yFNUcYYgBeeV50TOEdnVvi3YQP+azdAz/t6WMQsBWWEbESp7
qJynpniErLVlnTxy4HH2rp9V0e5/Df0j1AKze2Z2JUUB2I8zYwgMN3/KPAPgKjAH+qgoHWmV7rnt
txY302iPILQsOxN9lYVbAOjZQ45ViNBuj2jqdg0hRkCGAO4UIO73c0jsKhvFhJeL6y/3YA2PZs9H
gpVcP96LO5seGRzU+Fz024NOcGOmm9DtDK0TZDrT9NrUnzrxCQ+bOnSr6siJ7iwWcCMAaDMHr7F/
sFr6GXfLxUDVRSseT+4YoL3Ss7pTvjxYokDQcHTF7hoE3T9s/kVkv/78zTlrM9RzFiutEoVWmrym
ATFjD5Ur1n4W9lO2HDju3alE+RDR+Apx20bF3FUDbQqjTowm70OD3FBoNgSGHoLW/f7xqu1sjrUx
9D+mNqsGNupqdsu5TBgIIEGaciVTj17m9MBn7E4g8txrYRaNZN7mQlfZMk6ywjFCST2Y8xuW/xL8
BlnOgHehOuLL2Llw1tT+f6xtvMaSpTUX7lImZstu8orEDfQHQoJKfj1NUeOyS2lMr7xsD3IE+5P5
t93Vm73ZJvaI/JdCB0miWXodTXrfDn7g5EcFmf3t8beZzW5shrZvehdl1DFrT8X00Jn0VpBPNE2j
jzfH3uP93USuE/1mQJKZzTwzeEXIJwc+/TQwfqeGKWiEc9dWTexNNOoBU6/6JaSZ+Kx686sDRpmP
P+NgWrfHAdVpULRKppNCmiEZLeipZiDtOSL02rlrIOsB3B70bQG/dDa7xnRaAiFuvEAy3oaMg7XA
CDP7DzqdxJGmwl5X+Ftb2wSPU9ekQMbfSOyzdYKuQtiEa4t2uER1PF2ALfh4BveOH0ol6LwAagcd
SJuAhDsVB0MZ4ml7BHwtAP6Pnw0jlYHnF+m9MpVuwAArqs8T2I+P0u57p3HtsMftANO2vTkV6KuB
CmGPNz6aJFR6rUewit0t7e2QPasFPLwHMdHebnlrbnM65tQxG5Ih9mNTZORf1+wPPfDPBya2wYKB
QjyKNy1PCPrU6obdO0sWUfdfvCH9NyNx1s94c/qa3MtL7Y14jjTOuZ3LMOXlHcA+iSRHL5/9DWmv
SG6kfyjadN7bEoTQBe3D67PETqoLmlLP9hWB8iqTfdKvH2/H3ZNmoySK+gigK+ZmiRZssnGZsERp
af8UpApStJyYavo6iDHM0gNrO6+6NYUKqAcKsWib3DwGnFqBJheVpcSb+FWM/DS5RzS2+9P3xsbm
gA10VlyopklS9aNT/il3/hz0iynswDKGq1BeaOUisMSXxnlJrX9zu74d4eaEWS2KeHi2NQn4vk+i
nrxAz/0Pqco73qt7BlpdZ1l+fLyGu0MGFeia30Le7h9Bit8z1Xfg005q92eVf20nREXdZRqvhUwK
qPyMD3oBHcENM46isb3jB1lHPGuR8MAzZJM09BbQp08ux2QX9SOx0zufjQm4ZQ9uvyMzm9CoXNA3
Xf+VDbCyTynV32dVB/PgHnR47d3mYFX1UABdFce2zfWG0J1BJ2YkYHi8ytT72jHiBDVVD0XlHmlY
7N7ob61tDoPSrhQpSLqTbOFBTqBDhzxAez+RSzcYJwZiLPtS+WfCP5Hy0dbq4CrfS0mAzx/BGUCC
wFI7m6PvkKpzBrxRks6IUGywQxmuteXmW3VrQz826EIeluHHW3XP3by1uYliMGLpdej8TQZeh95y
P3UvnlGEWf/gtAcX7d5ivjG1vdfFDDBwS2BKoxbb8shyE9ANRjP5/fGQ9nzaWzubvVkX8wiJEEyj
U803ZjEGli7ij038c/sjKw+fid4VsLaDaPr9jZB6csRzMjeR8UNf4xXK72Fx2Fex05L93spmbTqv
h9CkVZiodMkgy/pgbvuQQHQB8V7kTXHT382UxPLocO+kiN4Z3iojgGDBMhuPgUMdglYUkr6D/ZmO
Q+S6IFdlkeh+e40OzBTtiYfqUzuncDUO/wWCj7+and7PbQntwjEvMjNx79hTdpFnEqcX+Q2Vj5M4
+1F7+Xgp/7krYQ5NQdB7Q84G76/35oxFwInXmOSFRbp6Kp1TNT4ScuAvj6yse/ZNuIJHq09S4jdJ
VWgIMeTFTT13N0vl3FZqOnhprdvifYJ4HRF4/VBk8dGsuBmR5HMFRSNsTpoUF+OSnZ2zGdHLUT/x
Pz3HagZrBJp15IP9dchvh7QInQ0LzChTBjhhiv5sQRpkmkGvj7r59qfv/2yhreG9rTRX82xQ7Anf
exjq+5l/gY+i8l9M3ErJZiG7bjjYfxsrUO52h8wxk3H85OSvJonVCHnkCy1i2gRIHX688/acCFRc
gOlddWnRsPXenFW0qaVrjyc2h6Iv/WNc8qd6VKePrexN3Vsrm0E1XdsIljO0nMziuUN0N03Zq9m9
kunoKjmwtKXFrxZbojkW45mL6oaWOTik+t95oUI7nQ7igoOp23Z+p2oE+IB3ZmKoUE4x8860P/+L
eTMAo4fqOBTCtnKg3EeOpObrvLX+SXOwZJvTs8in0NT1gQvaHY0N6MvaLYg862aJZtX4AO9WfVJL
yUGU4HkvegF+cWqWgx2+bwl0qcD5QEjL3my5IpvbRbkTT6j42ZM/NLz7kVrc7q2FSpgD2n00WwJp
8H5bez0SMBIRfUIN0NkUz5aXVOmfnp2CjK2LKwgzDK9pf/TK2Nt8IL5CegL1nJUA4r3VsstGgPkw
stF6JimaGn46TTRnByu1zs/Wtb61spm/Kq+yyc1hpakS04+t4lnb14x8J86rtP/r6rUDAL6BlDFS
A0gZr2v5xr86IN6XQ0ObBGxXflCM/nPqaTCJue7rxzt998Z1UB9HU42LHoetI1J6HBxJ8QjUD8WX
7opccYSUCw/7yD+3J/7iXA8MrhHYdhodZIvR+4sACto674c21oVCHcg3EtF/m50yWHSAa/+lyF9q
9WyIF4c8930eskM+mr31+9sw3qTvDUsyypSxhSfmgLpCIe0nI6/+WGoeKJfGHaefFD8CQ+/bxLsC
TNegKN4iE72+Lck04FWhVzIYI7DYa+nSk8mgRfn/wR///oj/D/UJ8KO4mfFkAn3g5rWNwdWt1IX9
3JXsWrVNUMnyvjCPaLJW1ap3q/hPS5uYpltoZcKIj7fSsNRyLUlXleEXzGiSzBKpacyrUGQ3NU0z
qj87T2LZHyHobJAnl/Rl5fUQmRCNmMIUTBa2GbdVBnjtnZVn3byENfOHsk+8pdR2ek+L2YbWpZOl
uSMgP9Yq8D/Wo7bnTxJbrSSxJv0wjwm38PzN7zNGl2xCx6BY0I5mD9hPYiLKfmjVbMx3XVoaNlgt
aG5cylws4heVamzipbH95Q+wGzCNkFstTVyOWnTx0GQQQuvmWjctEvUqK5GbTyVJkaDpGKOXxbEb
A8RCdupXZdi55QSk5Jxbikbj0hgV+iQdfVtnY1/dd2qQRSKLugPRJ3GLvv1Dzlajvup2hioG+Ami
dqoHSIciF2/md6ls/elrBXbf2GBZFtn55IO3MFv8Ps490nVP/uh0L7DAf/h+393PJGciEKUFpS7X
TN324qTekkhDg9oRV5uZn1Ohxl+1b/XqZgHc81FqcJCj9162aXlra8A/Kstl4zfl1/0V0boRa+na
Pyq19nAXCx4/wWIVbkga2vrnOSMUHdyG8WUcoeMZF8hMLF4oqilbLpgsFVazsvCApfWUh9UoSJBO
oy3RZCLar1OTL5A+XkgVgb3IuwHB9gyMsPbQwj7JJo26quWntJUpjcECmC6X0pFKn0GjjlvuE3il
+uqL1JqUf0og6fI5JIRYSEhkhfdA6nwGtxolXh+KFT90dYtyKLHS0C6/EWiyqn6CTrQ5M2UgTi6a
5rLUTnYzmjaU0mbX/zQOtAaVc74wMPzzwot6tyIPw+QUkTQZXOXiecEgSRbWFu/u9TKJCY1TefOd
gUTlNAOdaIdGltNA223WhZQ46E6fK9OTkTULDZJ5kp4qb7Gucz2Ir6aEtGuo3UWoIO1p/tIwOT2i
o68sAqfTxWctwHgekk6o+U9udB3wslY7jU/c8apQm+0kH/rFwnLGxFz6No0tPqV5zHO5XOSSmSxS
1tyENZqKjFtDNCTONYiy7samdrFhShRKbzjqFtZNITzhxm5OMgI2yVz6NQPnc80UFMSLAV8pirH9
4rYNH380Rm2daE71JZ0WJ08Gkhs65OaUmr9xgps443OaNFg6cpunrS0vNgCJKJNTOOVgNktkAL3G
zR/nvJqjXqRWjAZJeZK1QqdC39njbzB8W199XTQX01Hk2zgMVRqaqW7TYBzb+k4hOPvko0MlTNuB
G1HqD/kJbLESm3MwRRZ5vpYPVQ5hxRuRc7BkQpnK5kE2dAoQ595zymiawNsY+8M09JGX8kyHoLJv
0RZXSCseBs0uekIgM86Fi7M/WBW7szsgz58oHaZiVRzzsj+goiu+1siRdTes7dl8yXD1VKeFeKSK
hxyUFdDfzPVlMnlrhHNKzPQWHI313chY8WxMc/sV1APti1rM6etSLX5UNaNDIzgJwMCFWbmh7lo/
MwNq1tPr0tqsiXnriNioaAr1VWhfa7fKHscabGXnbMDbJixZ1tZIRE4kHErCoLs0l3cIEl0VjqUv
7uToj1/RkoE/ARBulYq8fKwiNKlaGrti8e490G+O4IFw51M7jN6dzCXrI7thHLA70+rBMLKA2X0c
tOgBdhEMPRB1ds9o1dRR1drmSXWEm9+FrUc/dpYeYDajhQMJR0m6h3HUClkv7umYNLN2A4RbFXw+
mvcjvxhL727qR+dLyuDDAanRo4xKqH2hatqb8o4TA+T185zOzqsp2vJRd5mP/qHKRYHTaWcDtF+1
GtNbks7Np9Zd5G0p0vlT6/nVqZZgYo7Q+G08531uPwytTn9mU+6DPkc3ilXRDO5xFSx9kwEZkXuL
jnNzqdPIAV+oGYIp2kEKtG2KecgiPuK/f5GNVfShvfi0f+xdOJqgB8Ffe5om5POfkGgs3YvJJ/Cw
FIXzXYNKvgthY6KoFzaVf3Kbsr/wHGBQg2dYP4sbecTAxmTzsLIJWPMKcxTzEuDcF8+umsmNtjpe
vabwUglJG9GGftp6c9jRtH1ynQ6ENmhFVtFIF/qE3jiXhcCL20++R+DPWbdkr57Dp5c+tUwPkht9
rX9LaTjfcninPpDmTLHOdX2m65FCew1rThKHtIpLlkMpBERDixeUSpYPnVN3NE7nMr/LBnsYcc+N
kx+Ppqe6aHI0ty5+X7fosW89NYG8UeTV+j9V+7N35WpCNbiDzarMLmYlOuMiRzpDEcQazDrw8TN0
QRLu5CzoUVbGJS8dW9YAFWVz0fif/R4UAkaejVkghGfXbWAqV4QcdVse4tNE2pwni7Y6QTp2emAF
GEzBE0bAfjC7jsQXDfD0Lu9UPgQLp8CsorEuh2JtrqwTUhT6NCg4CjzrjJPXgMJgCIFla42TXRlj
wqSERuBoEje7ZgPN2wCVxIb+nFqDgvGdN7imw7TO0+WEm954nBtKaty+mTc9IHJa4ATL+jxphdnK
kNJUQYkQ/sfYdDY75+2wdAGIzaDgGMy8NC4WFyDBHNdO5aDCdchDVHVI/eLXjT/HPaGDDNWUlqFd
mp1/Qv65uidTUzMZdkvvYlC8EaFIi4pfjbzMwKPtYRLOuHinK+mttkGrhW3HuJmwTH6dZWmQKoe1
YWXmUiTAf/lrl5U2kP5xZvsPDn6R7JJ5vujasFzU+DxUzVTfIfNXPXIfzg8cpLybL5xarRO0rDaf
zLzrQKQBIJgODW6XX00cdCOUNu7bl7Ra6GfaaXzaUNr+CxUau9era/6c5wX7Po01eS2twu/uIBvg
iIccviqsbQWEAHCgJQuU1lWB/JQ5PvYTSBIh4jRZXsi8yiu+VsCg/WyK1HbBzjxwAdxTmtm3A6QL
+Q3TxFDBKNA3hwQodYfAz4j1C7/JD7QzF/yZtU4/n2cvQ2yCXKP9rZ0EpWNQUdVDc4VOvI7RMabn
iClruSoCwb24kHqpwhxVdzco/AlIW+KDCC+wcNd97wavNEMhs5mcJkrm5nm0VFYHbsPm6ZM2xfQL
kPHl22JwuEg+zmo4gQ1fZ9ASR7dqIDrffRpJPzlnmRvd/LKUKu1i6Wgf27fTpX9KLaBdTuUk/Fss
sRog+Ve5F4FD9aRJZ/6Y3a5L42I0DRpWQyuQyWFVj+8jQ1VHzsQZCcRgQ3ILonjw4YVtj26MZJMJ
GSS/9DpwUMwNx5uf+e2NoL0FkJeltXZFMPhTClrqzpxkBHbA6fMCRZVf0pOShN5ck0hKCXh6zXOm
QwBjOwTik2KfRlMRVMsBBSyiilLenkAL0VUhmkqpdb/oFAFKDWEMaAZJJu7aGjxXiHjHVN4pw25/
DKJyEYlg+Hm4GGb2c6xEph4dnudpopyOnpdapUj02Bnqyk7jdT961RRg523Q4BET5Ir659lFS9pT
rV0NJ6nnihjhaLIeGJS0spyXXk8yC01H5DfSyTwWji4KkGfLn2capKIp+iD32PQz5QTPwhlwc7Dx
9xx6TkM7+i8q931yGg1u3joIvKxAlxkkgl1N2jI2pjGXESn7VVZbTRkLXFxJ1SkD4qKKl5kWl2Ws
/Tmpi2E6p5bTeVAxTxsQ/vfzqJ/VLJGyB2cVu/bcALUsQvsaYaVLC3rqbXh8LMfo3KZ1aTjYFuZU
nXpwZ/5Z1BXxIDrlOp/b9UoNfL/L7kuwChevLtGGFZg2N+eYrXCtxwoyDfYpY1OfJx432c9G1S0K
GE6aJl7dlHbQC9VlMa5lPMRtUubfLc4ncsMxYCguZcKTj6yg1m+BhyIPEEIPd/2M18LV65U33FBN
sh9z2+U3ehTuU1MStM3y1s7HgLEJKo8GmLU7/HYVgBkL7MrB0uI5cK114du35sS4cbOUTWdFg2zJ
r87MBythQ0arn3Yt+PiLZmASC8pOWMDotWhI+epPbvNzKaflnPdjfTMKq0iAFssRrmXZT69y+j4A
bNn5as1M2XEJhtUvxNNowSuRhH1yx8L7gjGj19Xt4A/A0ef3C3yTHPvAbirPCPq0hUY62qTSu9pR
vhfDKxVDmBHRWHeGT5zlhK7luv8yWa4sPleDNeYReK6M6nmmSyOShrpFG3VthpdfyDWr6uucTZTe
TTP2Q9zNQDkGTdojwHNxmX2zylZmZzRHLp9trilSIAaZVOAKVo735uym3yEz0yLYheykKoNm0Et2
1oXpzBFpvXL+PVHVOS+zW5kSYhmzEZXKGc/F0mfPg/boF4Mx86UZ3eHa0EJ3X+ye6Ei4pnoFgzNh
T6WAcmoAWmroepWoo0dDWaFAkhqsL0Om2kKcoeyQ/T+Orm3JTlWLfhFVioj6qq5b3zudTjp5sZLs
RBQQFVDw68/o83Kq9qmkurOWwpzjWt6QariQeipn1sD8rJ8D71FUu04lKrTIduqYKC6rk91jGjpQ
A51Mv0GxrvFU2i6f62JaLA4dv1lU8mCEa/NCo8WJY4l74QdPp9M6HJmrS2SJHpdlGORxkjwksGJJ
m/QnPhbVI4Zd/wNzqOhrz5W5JkuMDw4dxKhIm3Re9bi7aHHG+DykzQJbTdF0iMVeGlyCeKORemvU
d4FnYXqc8xSLRbBYfK+VPjBcgNQfv+pO23hWM6NYhyHebBCpPF66yYabJqX8YzD5t13X67eQTF3y
NAZuTwUC/p7Dni6PLHUT1oigC6zlMclqXiS6+wWVAfYXOvX22fAdhQC+HKa73LDwtKcm+B8mi/1d
PoLwoyoWUCCWdrv3yh7/HZkqipOLqX5SPdtQStXPY6PGbYR4ewL606Iu5/gyQQmxIWR5gKWMV8G9
yTDOVU3HGfbTbToMbZwQ9r8jFys0HsXG7+xqBGtmmSw7lsiieucd7d9QXqCbTGJ9qTcU906g3Le0
O3k2xV85iekb2Vn6DSm6fdOvBzlOygh3MSXdhjrsYsdouwCYpXQ8nmyY8I0epYvIcpOfjeaOM8xr
qscUvHIE2sFfNW7g86F8j3CgXqptHaq2GBw54wdaOGhFQEPPAQThwVOfd82wssnjKaFo68EWkTYD
wuSyxqeDApRubVJb0RH5kY8EX1xSzmvZygGz/2u6YIp9wWpddn+nbew/+j3H5hnwlCJDiZkvyPOl
X2H4OJYbxkA3PZu0j309BlXRE3UJ3MM6S9YLRoH5D8S4rPhwZOO8HT0C5R5Ir+bPfZU+Sqyu4Qsu
tPznko3JrYxbNtTMDfpjqkwZ75DcBEnRkFevUJWvU+PlKt/KA2b8k4zB5Nfekr1ojmH393lEpnWD
lFvObl0xmY8DXBZ6L9ehe+kPHxBKoiwWHoiZcLcJXPjXo9rK91Dh3TrZnUV1L0XhttsUC1K0IyXb
L0SiZo8ZJ90lNUv2xIZ9+3MwNquLAbB06l3Voxt667/3cwfmzdM90iZL+/DQb2l+dQg7PBoVYv6m
d7q2Q9EHW1d+mO0TJuLijOse7dKG90eNc7XX56HTHaLachbW12Qe9qU9/EqGNzVOeHBSR/Z8x2on
dlzNC8/9TVi40YQHpOC5zMTbkCK3OsUTlv3qkch2P2xDSVFTiMTEu3SK5VuWYPTByzJeaN7LG+uL
7jUnZfkCuUe/t8F4za8kkbJ1MKrdVfk4zUAPqDmHaOQ7OQQSwbVHJ8/RY+k9+73IIq7lYvmpu1Kl
3xwvdnoPOzs6RPB9m6Hus93dPE4q3QzqE5No5rEq8aMQOHHBVVm9QSJHVlhZlNlr6dXx2jkx/iRd
juP2E3N4XFHL7ZqKGeXQBFuN+MOcIBJNqhEf116SH5ioJn0DRTb9N+Mua9Xk577e6IptnZD1TjAa
SKwjoEgMDpXpYC5FP3cDTDF9TNaSdact01SomqUQHr8XTs3+WR4kHP+M2cNLiUspPo1HBCTGJ2B0
u86mp6MjYvs+jsmMjAWxszYWCVlOa64GObaH5vt6EiuOqKcCUW6oXweY+ji7XE/vmRjYUvMsePS9
4YziEROxjWUzD4QD+KV8/TtPOvkpKhCj53lNNNLfmE3tVispafV62LQba9JBn/diZuZcqyNKIHqJ
Hbdmh8i/xYEXT0jjy7N6zTeIevlApqkpo50euJ5L0aSo6mwyQJX/jUBZJPKLsf6ed38kiB0Zq+oB
M/585bSf4nkAVP2MVzm+667bv7iuBxAABzXM5+WM9DFkWUR1TmfDLnEqBQMeJwd0RiJ69zROGfsI
BZcPcvCfhyC3PjRpxANy2itU4Vznefd9HQBGhRsd8Kq1g9jVx9JTLXHIlu4lo9G9C7UnsqmOEsWG
ZRYRgLmwbviqxbbaOkS/VQjtSGNo11Xz7WEQk6vnLUl+KtQ5sxNKYEZ/jRZa9veYlv4nvLn6A8Xi
rtEis33NVIJZdUVQKklCDjwJiaLvIjocmT5ZknjKlrK8Dpx9eko6W8ULTtPJvHaSVFC/RFHIV6Yq
YHCkr3B2B4jsfo0CaEttejf0OAXU/EzljNIdPk8/j2XqHwjXETHvxJ8qN2cNqnQr4Esb3zPUlMX8
iuz30DeIiKUSC1Mh//OLpmeAaQK9rgu5lJkjD5N34bpNPr/xNc2fN1MlP+W6bw/4d83P4rNKYxNH
fj+aiRYXdHkRhLhFkv+dSgNmCZR+vPrI5wtcEv3fwZbsHUGRk3icggkb2nZj933UanrtJzJeO+fg
G+qq1d6lFraKpqcELqmkOpiujd2LFdP7ADwhU9TZeg2i/JOpg6G9gdgbEvEQA4tQlaUe4jCeMxnH
b8PCjok21b658Zzyw/ykQOTxGhUmfV27XAx3wDUNu/MOX+6J9aGY62pCkkqr3WivDoUb4AJL5HU0
SHA/srOjM1UXxTZjAQNQm7WKCATkcWMiRvuUieq+ixn/PiEXhjWBHTugPzqSBz9mS/EXQKO2uEDL
amgITZCEoaUH/rziNKuF2avLjuiWx4yE+alfVM5qYLL9jjx77gAnIDgf/AHjC/gWsuCV87x/3Ubv
UG/D0bdwOo6ZD9giHAXmXlL1YlD49NFF2n8dFsEHHFsCbES+7iVv8zRS/8KEH9tyw8wXAK0yDXBN
iWF42dK9eM0F7osnNmud17BJacii+liEEy/G8nEbF/oChB2ffqbJde0NQ6UfiF1Rm47RO8QIjPOP
Qqjyl88L9dgpU5xyOH8+KjQCWBjRSsymB9nK62f20tiuGDn1eds/EcvE7vtnAntCHkbA7OqOH6V6
VUGAxCTwSzJ04c7lrwyvc3pSeYa62m5OQjvMnTyjEbBswS5B5z1bwgqUIEwpxDpuQTeUlLD64mFi
pmxMhAOltvjj4c0Vvbxo+NLv4qLsr+OIeFmZzHzdU07KthIku+YVqba25ORTyNQZUO3K25/Cla1Z
9tMWY3/eLF3TVjI33srqiLTGmR3Pc5mRvz6LQE+2CQfnMazAYLBV+6WetNOmxngff5cYah6GxBJg
u2QO6GBU7E+PFpvrsRD/BedIaHemdHfuoNp/yCkZ1akAYyMudlyYqo8JuMApn/3YSBXn8Qty78YC
d9Fu6XlZE6ACh4JsPJSJel99Z1tts+pfMrrkS29y810hBfw8jls1fx9ciqZJo4mWpyTo/NWWBGXP
wCSTfyvj8RFQeWbuso1izOZTdAGnn2LmiuQeJPRjrznmpooA2l6BhIQVc4PoX4pZSHuvYmXDvbCb
EMiONu45qwgtv07I011e8nR2He75ivAX0PbVBehGVl7iUCzY5E0OzwA0bVvdl13RX8p+gz6UDbjy
g8+nvF3BtXhsUWvXX1yJlwOHbgeOi6MM/gw9X5n9EFVYipNCBsVQjwdFMLhJScZqqdIxbQFwOg/S
GtfdPRKVNJ76orLIJwRu6TBSxjlnjztG4j/dUS7Dk1q33dzYDAdxi/W3NG0x4UHEEQcRNOKdLFgX
svm3bB63tJ4U4S32RyxZA4KCI0hdsEF8k+ObkGJP24XIFDPuWG4tz9bthBXQwZGeA4I72lKbHBA0
ycac1tajfWJoAzQ7VZ2Tah82GGEA5jZcLPtlx9v+dkDZ7yDr3YBFx22CnbBwpMeTLOnvKhvSEf00
S/GBv+u/CJnNUHUCagWh5H8d1NHvSWXj13L85KYY9CuullnvfIMOz4NhIgphuhv5cqhvaq928lAW
E+y8OetBddLBUw52jpuv0PjyV76abbqTI0MT7nHY4iFuCyozMTOa+XWCYb24zh215NLpeevqfZgL
aGZsR81P1ttD/z1sOOIdLwps+ywdxum8yFmq16zayx01YlU64JaHtBBOsmremqPzKF5HcSEScwJo
O1CYuV5IE7uq+wNYCugYBpQd8nyUGFwNPk7EDBT7Y5dLJ57iztEjg6sFIJQXHjd6Zqf0VKYxVz+4
Xfgv6iJ2MZQ/yqsh3frbRFAmNRv9bOfaGXmMN6RNb/0Na3d250fqhyaHHwGuY7qObZCueFQctaiN
jh4hCgtyHJ9BLyTpJZsBgnzFxVKsAHV4oRr8kgNGEoAY/h1yA4QjJ5vRlzxugT/1bq7ATY7IjNcQ
/rp5e6R0QPBDCkDRnktpP6F0wBzvg6R4So9+8//CTA96Z7fJiDt8qewe3EK61YteiUdSijtYW6H9
Of0a+GbC3W4+I6ImVKr+6EDHAxb9P77++ZseYP6pd+ew735/m4ymJyQtxo9ZSyxCccisuFM4LbZb
WIY9vSH4S9z4QiIHOwdYIoN/WP4Glk5OvppRAlWZmbIL90Y+Hnk2BCxD895KD9cEvgWs7miV6e6J
qtIvkSvkeUqBtxr9qduVqoWdfJKE24Ap09Q2YCXo5qWwX/Oii+UJHVYDeVxJuqtbyklo8rClp12l
yT1o2Pl7dLLA2xu2WMU2lUv6mO5r+kUiRGRrDdYFzL0IleEtEcG2ycp22SRhUu8OsuTkgKW7y1s4
TEaJyybvPwI0bvcYvT+tAmwdo8J4y9U7RV3jr8SLA+8PZArfcNkh+bwCIaGHh2BYcqRXDDPJntSc
AXr+6JUWw1mrbOHPB7YpLPKFNfE8mtUPb9hMC2jlC4x6164HhKNrXunt+GntkSHuFuzQPDz0Pmh/
wtwwVvxkO4Gt7UF7iojoE1vnjdgzEoBWXl1Gw6vuR1Fs+9RCoW8d+43ULpLVGFAAuTiAm9trInBP
HG3vre5vppsq7X/jn4VcHUjrmcXp37Pc34tNudKcTJ8yOt0E3sz9Q+bQOr8YsxXDBx86aJGaw2Ll
1DCqj3xqzEET8kQpNunW8mVzl2jyPtZ6GGVyOdJkAb4NWqb6Qa2vjGugbsCK20SazPuJ+MpCtjLY
ogJtCxz6vDM/Q3czhtW+LeBbJPhcCcrna5rJHnUNWlpA9HdGzKjObNCDy1xst3k3fdJshxoIohpX
zHfLpQIGLQCr5ul+zSPBRPc0jVlhfk94ajDVx3CY04ARwWEILiigIzwuLN8fVIdpAXwSuDGsBICs
lxcdchFeNilGvTTLorq+FajfYEUbIBRHc0VmVT+OCMYFqnYl2FVNnSKny8tLP6gUQ3EAFp82pY7O
XwUQ6tB4tsnhXlKziGecHA7zM5hcsH/ayTGdG6mt2fMGH6PN6x75bIbWdN+Vnc/V5HYj7zqItA1p
hsFtxV/DirV4T8sh6x+wuC76tE9c9K0cUf6CCLS1OO6Xzitcj0lXpg7vH+Dkb4aM2p1Kmylkl7EB
h9uUQy9ym5c+lU+fDqJwrhxyrG6HKF13MQp5AX9XKHW0bSFbyo25VhU3WctiHlEkLkL+qQEyvcAa
fwJXtRd3PEidp5DUEECAYIX7CoOECCU28xDVOGZXUQzC3vO0cvQTf0ZpKWphMjP8t46gwj6H88la
FB6iIYPmFxUSke9frJz79HirkjXL0fj9yb1jUnIsuQigLxmmb+hK1rqvlgzteAXKU5LGFNO4Na5k
zt8HsojxJDpotoobyApnrkXVh3hxaJvNTqtUm2yWtZeAn4xTsbwk68DX7oKzYU/sdU2Cca0lC9hf
JSPZ/4JxUSuSsUpPeuQGkny9iQMCktd9H0Lybyw7Aigbb8X8e+kJeJR/+bA4EL5s+szAzDEsH1XT
Z0hzGnVdzIgbAVqc4wZF6iHwDPJ3DYs1bblnk0Qb7mbWM0Eg3A4EGMgvODjAePXcwxv+lKkcv7Gg
qwh3Wxk5eRptlKYJRyqrF3g+J1yjYpaIam3svI/mbSlGU/0jlg8RRY9zYh7UoDGh5p2DWdLRQdBf
I9cJuC0O9Cq976UlFMxpvhb/rC4i0jyHZNInCizZylYelPp6UUH6x82w6WtCsRw3q0kr9XsMiTPn
6GKZS1sDZlfAjuAvl31qbkeA8OCrz5zu3EkKko9PEtg8PW8LeIGTLzQK1okxc3WCIMz3H0ZhCLox
QQL5+UkJ8JvFhV38wPE4O+R4qFl+60gR1ye7zAXRtbZpvzWlmvvjvtLB7hMQaGrmsx9w1uG28GPY
PpeJkp7Lox9mc+poKZAtY/uEtWpVkeCqPET4VXLb0x8O4Gf+AOAJwzP81rgC3hTjRF0mLA8kXNJ0
tkfe8AOmFYUTqwBvDBKwqkCaJhD5KA8MLJk5sHut1QrtQFK66Vwcaa+Wk8fYW90BuzHudmA+Pj5m
hj32bkFRK0kgoFqXqp23OIcbxDl0edw8y8t/+N+IRSthqAGDmRCkk74BCsFyFkw6wqKDDgq8hHzv
yvG2jyiLOQ/AvrozFIlSfUlQrtJoP2FLwJlIuAG0R8KGrSJTe4klpsNH8zSBraq+88kssWo8R3nJ
3V70iOKxUCp0F5rirH4JHP9xLZAjysZ6TGwcbc0WU2LGqgQEAy9uwYXZIAO3XwHiRLp2N773Rp/V
nir9Nk/zlH3B+QENxQW0+qG/jFKjXSxug8NxbpXW8aEnJRojS70NOjYpmuz9N6YcMX83LZL+L58X
L7/gRDYgnmZmu3bFWUPhwHcLOwOYlO4bVrCyv8I7slW/CpTTFXDcUGBRz3jI9+X9CHOlzn3c2Rq+
eCEce0DkqnMnjJigyyI/hlTWPC2i/oiDAWkaDXoBjrvDz0N+Zo7K9B8rwrxNdeLK1xzAP59BqTwX
/UYtFCVjjl/yeYy6Yxbjew44CjborYPcTxebD2fuXLJOJ6CAy/Zrm1MHeRlGGd/hsfIpSvxqWEbF
eA/0Q2xIFuuQDvYcjxJfF0IPS7zGf2Q5HNv2vHkT1B/aFdgNgT4NxvFGbRj/s4e0lHnAEAOwqhmW
xa8NlcmI6mSPxOqT3HoPBoqmMiUnNWrmvjChjple9k9S/o1KU85X4XGhQoETlKKinqp1Gn/w7ejm
+VQOO5SaNdQZ2xHOMgG7Exp8ykv22OepZ09YprRaoJCBXOPFQNOXQuwBxZa8QnQyq1rjKu8/Okrj
Lk+z07EHkb9Zjpl12woUZljm8UMriOlex80LXhcDTcCscKjqAkwA79B/RzQMHDb7T+xi/bF96q01
EXyv0djkHvwyc9ZCzw+p+bQmY/VEMpFBrKvR4uGhhfh03ndoHTxOa6kzbNwawJ878WRNYITzchNf
Opqt6bnqnNR/3Qa07xkSLrr/gBWAVriGlp4VfW0LrHt1dXRcXyCX9Hh2D5nCQjTFhMUHJOmg5leb
4Yzw5LiDJyIQdA4SOrkk7Tasl2QgAIRTtr5MtquuXbmAOV8dYqQPRCY9BajBdD2lzjVADU3rdtmj
ahyZfV/Y2LNnYUFWgYFZxh+rHPll2OB9zDM+MMCYa3ZLc0J+cM7w1zvicFwcXf9t9lXRDlwkvzB1
souVeXqf4ttokm3OY4NkkursDag+PuXsbk1y1ZJjPEDn2CF7mTa9PQtBCEUVjk8qBL90HHRizJ/6
sKIbJzuyxyr2CehiQM83U276LQmBNjxMxRdKBUExemUUkrgTumD3jtD14aD4hvhmfyrGw38UkBA3
ZhimS6Hnvp2Xcmj2brd3I26+voYJk39H8sX8RtYUuTA5g8aqptXUPeh0IVUz07lo0IKiPsZxAqNc
TOFfUvQ8PoPW6TGtrYpdhUTJh7W7ck2OB/3z5BT0j2LHGhuE2feXhUe3nvHnoe7sRYFXIx+eSviT
fyLPB6KWdLX5OxSzkGSwyDEpbD67rXwqG92J7oGiaJghghqaFLoPGl/zytIGZ+0MtaXxUM90rl8h
mFxtK+ZRn3yu6HX8vzgXkHoF0D8oVFXhCX7KAlbQepdd8SLoAArNyH39mrgcwl38wuIxk2GndTXg
aexXpR+lBEZzSyEkacqsmzLwoUjlqqkhdG/KdT3aisT4xN0GkUSR6wvtE3FKJwcVDi4YiudjCVkt
EH7QQONTsuu0L/wiY9mDaSug564sAEUQwoC5RwVKvhGZHLC1B+jhc7ExCG8BoFxWLtgPwFrynNkx
XJCVXp7BkAE49HBxNGEfh1uAHOM5FtN0FyuByX3c+AGAEjJW90APvKtY9PSbIuDrgR6UR94WS67u
HZo+7+MylejgxfrY7AeYQjzXGvIuLr3HhiPBy4r1CNAQlGQ6zh0FhtTkPbUnsIT59AR0MrvfKQND
ISMcqITOJWmx2KsWQsLsNmRIqd4SuQqwFrS7dTiAbkCz52txSIdcNSCUatL+fsD/+QH17PQ2wPD8
jkj4rN0cEGHsD6W4Djrbn5ddDg9dKarH5Oh2KL6qSj6l2w78OeEcpdOwa5V1lhN2NZshd10R2O8E
aI/EGcOLmd0iNSP6b6FteDfIRf+aSGfeEQFf3dGw0pOyKUjRFGWDV0ywYDRgeM1RkOLLb4XaMXAe
I1KbXHo8zIBRHvw+WgPqJk0f9kHMjwOULB8lbGL0tGqZnSaE9qTNp8OhvDJXrWhGV7m8g38Ar2Lq
tX5elYOWqMRNIxge91qHVDysULKgzkalSCrcSu/vGMQuDYbAYarLNbgnCTbvA3Hs8RSK3FyxJE/n
NR5IWD0qutBmc9MPPM/yfuhsH5sRk8dpJZV8nFVXICTVjfzJ4YaCrBMcJ64K8FFXGJDwuvHJdV8B
Sx8PHtv6h0sYgG3GUKYBHWlfZwZIYU+hJBad2l7Q3IT6wDHLGwvI9pwjDf6JYVx9qNThWnaoY2yG
FEP0i93dssJDsIxvpij3lwLfA7IQc9qfU5w5fyNkrIhtPbBnLVDJ/cIsVsXrRKekNWNPvkxwdlxR
v4dFt9bcjsjHDcP3EZftj0HFQeDSITNmqARMGwI8dizYioeh3Xa3gcXn+Z957bo3Ma8MuAmGGKAu
dqnoNQPjoZo42y2cAIuwqS3Aa71gidqxG+T63UImfJ/NWfXVlxSWcgtc64Lc9d08H1C4pPVesfDe
d1Py1MPnAnJirl5T4Em3JKz7zYBJQJzdbsv0HLuEXXpgz3+hvczzlxCsewMaacm5HxZftR5z7I53
tAeUCaMh69vOqq1dEc33N0+P7SZ4Tu4wBIwruuF0VrXIY1vMbbTQ6J7mYi6/FpBg0tqokGKlGNCj
fI5bDusvqDz+pCizCLSmqf29IQ3t/VMMUcIZcwhgI0Kfhl5O+pIslYiXniI94kO7uUBNcAj4+1d8
8CpDiu/B/H99EBSUmhrAAYLVh9AnCRTWkLFIhpuLkEkj9bdS8IAq6FkwGIrKjtOz68ZtB1hZjfK1
S8BDfG77aceLOvcRK2WHepDsHnfeznAaF3DZ1V30OyYkAqmKha5bDW3CZpSt1foYek8biO079EPT
4ICfZTEfHkr8cpAhgCPcQRbjT3+HiFxjZJF+8fcYw9D7MHueveSh8+aVVIolZ1Igw/9mAHcxLJM4
C+9wC4Ym5N7vbVfAR/AZGlVhhCJ7gHQZfuSkIX2+qm+CpJ2Apg7S+bPDoYOyauf9gJyi3EKGWFX2
BxsKLI1ovs7PZBxm99+GBbFRFaJO7nB2kV8J5o0F3UIe/3piMAFZaD7xci04RGq5bNJDvwlq68xG
VohrF3YkSyFv7bXXn46RY0wc+zG7ZVm+l2KAmuHY4WpHOB+hAEpJCTIW9xTm4AKA7XDvIc0ckWDD
PkWHgXbLco/GZFt8FQwfwyWnR7X809smCWQD+PwxsC449q+Vs0vxE7jtfgawAb2rLopK4CqZlfxm
o4LWttrB0Laun/JzD3nv8gemmtnhto48/TKvAAwfQMT4CYhDsMgq1MEU5oZqEbiaTol3MCw2eVzz
/AZEcv2KBZUKuD6QK56iL1VAlp6k9gUVK65K67nbEdGOHp5Rf3OjLrJ2jnAp/MmRUPIrkYXGF3KA
PY9A03rm5nqlQ3XFDEKQFr1ZnFBtspsBqHFBOzbXpAA2OcFb0cHwBlNsyPbuGcwoOedulX/WrFdQ
qieJ/tUfG/bXYwCeUguZdyuMVNOXYpuQh+VGZEHscrLVVaSDOXufyPBAAMR24DKkGk5wm9n9D6qj
g2q6sdP3c2Bj8dpBevMX2uN9vHGnlwD2Dhf0pz8OxgvT93+0ZRb/uEMC0gsJv7Kcj39HYvc7EG2c
X12VxAcIf/8mtihxUI3FkE0/jrDCRAcoLNf7mUOiOiMj7CjwOxdgwHDwLQSBz1BXGdEIfID9n+Vg
ub14UtjMt/sIVhYCwqjtNYui46pZTE4gPcd6VyVXz7DWNhy2huSsNUNDERjJLWAnhocKqixZonTl
ZdrBNV/QDOL0B+pLIxi5Za0Oed5CMcSfA+rEilpidp8brekmX6B7Qo2jLIz7exTVYmuqJxZg+9sh
xgGOfkCsIyLB8ZOh8YmH3FqsfOs6/ZmTVIR7SKILWDuq3uXkHTaPimoMM/tW/TeDiDweZwmner3u
A/QrEeov+SgmMUxtsvVyBHx5OIuaJwZE5oQkoY5jFrXoqz9miO6RzLrqqnJNtPn0ezkcgL27PUCO
2bU7p9re5URX3dHYMTFFAlHAIZnO3xTKG2O85wVBWdkZY5c/aLt0QMEhTNnVFJ6EhV3LNCAL2VJA
vuMYg3kHmPjkmzyFEBioZ6JaPqBfllvUaLxlvlfjCQGXKR5jTC98mMGBbKu6SenYnwOflMKPQmdQ
OOVLSdYf0wrJQZ0foOeR7wRGM9ZrUUaIlkSRzesZfvDJncRG9I5XQiN47Tk1bMeP9RTldEjTmwN5
TYwYOXsHcDXyU1KuoroMDEA71iTmVgijY27WpSkFHGVo8oBCoGsVLKT6n5MipX/SSoDTPE0LtL7J
loNjgZT9dVG6z1DAsKQ5oh0B8rxSO3+GSCLhe78PAz6etxXAeDgxiF4R4tpJdsvRcuDrxHxiVcse
knO6AiyFMD5okJdqNjcCv9U9zqS+KTfwVHeQ6ENACHP6HwmGsZXQIWUtxcAEP9M+3hWi25PzWk3s
nC1F+mCgaN9+rbPDGXSy2ditZ0Qk7ml1DoxZXKKwpaGSM/Io9ts8i/9xdCZLjiJLFP0izJiCgK2E
xpRSOVdlbrCsqk7GAIJg/vp39LbdbdUlCSLc/d57XFhbl79fSSTCCv6tRUMSZxVd8SWtvj+M07qw
xctTUjA2YprBQ7qgs1ddFtyjqpYDxG8J4RoV07Bvq76bmfzwA+yEP/TXriL3yKHQ1M+4XxM2mIvm
dcEVm9BSdvNjQHj0d2+QCeLGbTBsDilRXkTbdrp5VodBdukCB+sT5tfhhNdifSg9jzwJNtwqIyTG
Ncm4mDHBuBlV1BQHbXcd/6hc+1NXZcWtjAxNWD+7+ROT/qB58Jtk5Mm3p/xZiChruVN69Lc5Qj31
UEZZC25WVufWA3rqXQHFp17SBb+0zhgSdAVZtV2x4rmblHVINe+0Ke2TlzVuuFPEYfS+DpDptzLJ
2riVbv7Lc4pqO0VD6NC+lAhqFRZz6zFYK3OoBsxrBO5ktpw0I9dtHjJl2ZjQpO2etZTZcF0NLNst
2Taz4lco0aIIDs18Rgq26HPOrPZNZgp80EAah8NPJ2Y9KU+MzoEbZPpeGrIFZG4IybfVmL270WI3
W7u3amxkZI66hxHLFvHPNYp1OeZj3Fazf2La62X7xCz11rMy9LYCHfwjAEMbEikelv8yQU73Qcto
fFHZJMxJinV8c6ZAMl6xhuIg2oQ1qdBlZLNXsvePJi/cmZ7ZUf7NMEN5qstcn7U/afGoZd+di4po
oMgopXvVzSd7raLT1JvgJIJK/GU7z8RkImM+7rOY7YmWmB9qmyeDYj04SY6/rEUpjooM5pH3I9vR
okxUXYZx2zlfaOhOPrpRG3ckeJ1b2+EKPGrL9Nne9haKNpVZCKUWVlaY6wlruWMVZeIgddbt7Jzi
lJty1P/16Uw/S+MebKN5ndbY0Xn7UDCY5xVue+szytBtXh2FuSlORsOowyfCRl4jQzfmcnbpFOr+
0PYyn+JpNGi9fdpSKo2lW+xcgYeAEUE0nJrBEWUcUQO8dqyK/mg9nTD5UnKgpmyVplx37ejWTCah
piZZuRlzL3henILY3jwv9a6qU3vZNIM1PCVWUezXkiW8y5h0u8kfcRsN/fKsSDturS7FVliPXf+4
VCU5Ft41TZtZSTCPY9HFQlNtIBhLvV9AQN40z9zWY7QZs480L89d5Saxg5HXwtdvTaSMmJpnKMa9
9z5wGhlGqZIZlAntD+HkRBpmDfxnC3oeV5Ffi8Y+sUCqsOLA0hG2giFpDyvy19nCmkO9PZD63eOG
wdC8ymK5unnZNFtFApGkEgBTe5Pdic8bdwjEcszxgxOynoaQysL1o9hBQTj29uTsS69kQJY5ifWP
dHh2iKog+xIdHtzNmtjeyR0MhpjayEZuWKGO/cXzki+fGNGHX6rB2na4ps4Eypp9Jga9s/06Kj57
9iu8ClfkKw4BVIoPbTnzyWjf8fY1ahHdYO5G/YaHAxaAyLPqnzUMwZNOVqs6KnK/9rb2LMy/bTn9
VZqYoE/G8ble2jJWuJfrbWZmfA1s/223GoX2pBFzn4py6Z763quSl5yn+9YO6C/YGQL6J9gNFoP8
mg1m7mhSsatp+ZpN7mCXNXZD0zfVyvsLzWVJvuu6SS6oCbxkNWh7j8YjDUhgM9Y69sWAc2zTYzO9
DarpC5LuWCGsZUYy5DAo3jJt18VxSOxg56AJUfAMboyYPDMiwwxd2DJ59YVD09uTxMIIpub8p+7q
jKyCl3KOklKx4nAgTZhpbwFugWPgdUkWbLSMz+xDZ7ow3TH/U7Q0JCr+htZK7ssew612tLnZBQ/V
Lm04L7a6sGpmHhQYV7LEbRcztEweZyqVj0mDStkEvcj4apKpxxjNPMut7/TIvhLbKSjHF1rcLLzK
vk9Pqum8S+h2IJwjQhPRXjeo9ptgbIkh2b5y9S8EkoJyFH2uO81eN9d7EkIKwy7CaljEGFSxKWD9
t68JT4Y+4jkYvnEQVA9GLuIe/ICLlq2RkLGbjM24D3QumQoU/iMuD6agma+ZnaVzY45TX9TfjafK
acOkfDnxr71Hr6lxx/L7We5ZMnN2ri25tMcpclgq6Rl1tHrZ/qZTrfvLoqN5OU3tKBhqt9yZxEak
D9JykjplMA7O4dzfW1PVaEJdjbFHsInz1DNstsufHI57tWln0f2seFH9DR4ZTboVxh0Xk1WN7jmB
HN68TbK3KQv8KG2CnWqTnARAiaalRo0LApNkcazCroQv2fjpQbF4dedO4IoYthKh0+8mW9bcZo+j
CvCVqcUR7T/SUfoBoIdZtuQtcUgaYwegDzCnVjvc2tQetjv2+kBUrZUbCAMlpZ8azBHlLiI8AxuE
vYnudKNU7brfPpNlLINYappTSKUUHld/TM/rYs1fUA0Xhi02yw2iKPldLUR7nu8j4+m3lsFC7Ax9
t9kOiVt+FgvTig3N6vru4KWpNiiWC75F1v6qRzdTjh2XBBewx4HiO3ZKuuHeb/rxgY8IbIF+oPsJ
wzB5d1fHMD3WeP0KeHLQYSsHBAH2y3Ld+qXby4NEBkkqSAJtSiID00xK3hBn0ZjcjWrZtH5yLObI
NvTgXooaQUwWqR2t85jORKMPkUimLPbqEdtduNrAJUzle8aP9UDk4bC6effHDYb2uceNsG6WymfE
yKOA5l/hKX0uQyd4qSuTbEkEDnFfL87Oasd2x8lSxIsb4srt8ZDNb2LEiCHWoj/goov0S1jbafYA
dTdrDx5Hf8GMtVzW0yQgduzShXBvjKLkXoxCmLIIwZwaL7NJtslmYcQ7IdhEDHs9wwcDJjHcEkx2
rEnoqr8WxJjfoLXanttqTEgkh/hrFKGivc2iag7MDHQD7YXfIPLk1j4wwgTHufBH1i4RVtpOltup
eFlWgiMQX0jCGDsfcPgOfHcNwYiFP5f3XvChG8SEeEiHUFWbJJxhfM5cMaFFSJ5S6YBTY/mWiZmO
nR7BB1C8grPx74GnBrvDf7yIdUZMP+0faSJdbzOEfvUS4Yj8Nzmz4HlirLrp6mo8rM3YX/GyIOua
KVl3eP/b28rE5SQWdzzoGfobZXDDOC91kS13fC/Wa98LwtHZik+1CNH6GeT0zW7sA77Xirp/Z5ND
+G2nvJs/i90a+8taMEu6/Yql21lyanACyGxTlaO+kS4KT8axGRmVYx/RM6W2QNtK2WBVVuvMhKae
tj2u7deODuZodDbSu2R1cciZ/2LbFwt20LbrLOtYSYeCQguC+XtW3kR9vGom4OSoA35ZYUJB3VSu
PGX8Y3IsZuLrqyL1CFjYXBN+8AuOIZJkVeKw5qTtSA5niyKFplNCJTLs1Znm0t8R/gj/mUEQPe2M
723x33TJbjLALkv4GhFxPzNh3SRT8CaU8NqPos18BCRwvpuSOUp1FLIlcVtmpjpWGfpgs1nmejQ3
iqmg2EsvT/et44MLoJOZyo1k5l+9OV0vQoRUfkKUeISF4+hJE+4cyfbd7dB7WXRUTI+bHWBrg/NF
IqqTfB2DSDtYuKeMOJALPQWtWVTpobVAez+RKh3G60B85KayklY3nJjrP9nSYNjHI+ljakBPOzhW
mjPf4+e3NiFhVTaZqX7eFkWx3tJ5MvwRAbkd4tO/ZvSxN6pMvIy+nwXqAVdzPl3sYSnx502DWxxU
24fhvgmFZS6500bOpYO76qNSunjs+UL0UTCv+YVXtfiao3JssRaGeGO5kNr3zqJ/srnAc2x82PLM
YaqtDM6BIw4kYpk3CpRRkq7tjC/RLR7KISk/86mS/7zQD56rNBLudXXUlD/QDeBj5IqfVZwxPmDW
yrj5sYYv8/eO3rwZftNnHOw9kW5ZFSEymDsv4zYYfCc5gXtxvWeJFdnbeW7fQWNgDN5DliGzsA0m
LC/oFRVKEJsgyD2MFN6u3KAwjBgMUyrTuUssSvVo3if8gf9VCmYNarkVpTuZ5gOdQOcQXCyyPgr3
S07BR8gFh8mHZDMpIZAEv8vuzig+LUMRHtg72N6aQeesTS9gicT8bXoSRHjzTqaelm47LevwayrX
9icI9dzE1RIQXK4DCrSNLIflljaYCbazDcNl22CAuoDfEuPjnK4T347XYDiVTYeSHGaS2XWS4GC/
rmFaPVsSxOLVWj2MLIKHVh6sKTNnd7WWXbM4wbnywuSvPeN14CgOjHwQrJVPr3Cu1Bovtq1ljHu3
as5Z1du3Kq+7GJUyeWarlHkrcRSbjUhwfD00FBkhlKTVR5UrcfoFa0c8ahspa2BBbwnlD25O5rNS
a+ALqu6xzQSHu9C2OqK+T7e0SJKB4I9qdktatkcxwGhvZtc+Qlpa3N+I9CG26pLyISuwJVPZsR3u
xaKT97c0+mF4Wgr4mwhZC6E3Pfqviz8k0Q1TBP1c2xDqvUZkLlam+5YXq5E4gpkjNHDXwVh3nizb
3xeWi6dqa7FOL/isnNkr3rra1DNSaA10iPRV5FIeN3xeVHLH98ht6cx5I7zDwYC1wXUfnCEKH8tk
nGNzh/Ixlg8QPkjhBa84/KPhGXO+pEV3Mo6BkMEd4gTMM/0Mc3bVD6RDy9GnxSEbwK/SlT829Z3/
7qnWirDjBWKKNv1ohw/TlDrFtskanBQE8HvDccuG0B3Wlqn+59D27WVY2eJq6R53CtEnI4gIDGpF
udowFmItzAZ6lIvbKvLsfKPlsFx5UfROCAOXqJqjuHIj3O+5PQyH1WKIuFHaBxpUe1GZ7HFpiHOx
UJQDfQ0uilwHmYrFS5+xpWa/KKsxngV0ndcqcYNv1t/p2qdoMKp+ci0yJUcgUQQGAB0Q+23gYsEj
IDupmmq8ljKq2Q5D7KmLR0brAB6cZcovA21EdlBez5S7GJl4bZrSy8eD11hDeih6LS9l19jTF9EY
4b1r4lbfWvAXzTpVF/t24BAk8mygqunJud86Mthhdh8ke2+wIp9YagWvzOmr/sziVcKNExy6y+Cl
uCvB6vhIG/W8iK9hnlhHn/aSdhurE6JGZgIGZzaWhuXfEpbta4emBR8cGQMv4bauSmb1S12W8qfq
66b4heZgp0fMDIX6v9aNR0QHs49PXxTdPmw9mt1StL4fm2pQIYq6ZLZBWYEI7bZGrazUaO+vvk+w
JbQnFT3QA68jnzVcvwM62Usz5N2vBCEqf5KTkI+MhtYy7sYu7KDvIHi1W+IY1n9q6jpWBeayO6Nb
cpIhB1qXSq6spsMYTT5UYnB2iv7YmTKIQQc1kD7wrxeYSBvffbcGhfVr9JX8Bkdw796mokiLTxM5
MzrkgrVtmGeq6oBXI00apBtoMhwhrkts+QNLLcYv0FwczXswT5hENRNbuYvsaR2Os3DBRlXMkn95
Zc1QhVliyXhITAnWJrVeSuY+oLw07qmYD98Qu00ipjJDgd7ddbx8JC5eyqjID2ZMVQt0bWIq0TqT
1ZxGw+fcCJ2OEdSbdqpuQ724/bPlyASPZBDkmEYN/0mQO3fDS2+eeZXnZ8hLzrkYVfUkponF142d
iL8M9cMrVvE+rthvsRBCobwE14a7+47vMsFvVw/3gUh+lz6zlYTamVFw/um1kRQbAvTeYyuQyAku
zKoUf9D0MUclyGmbovHLG4tgJZkV15+/YI5E17TEPrlbSZvYhDLt5TD7VA2HWVmJD5Kl1WJXLYX9
wVZaQiiN70PpS7EB90deNAkQrs1yhScJn4Q6r2IyF11U41sX4h4mUJJO1QHizVTGolCq28Bpql9W
muatmLLqsUPrnjeRE4ptghcEOASeNIln8NDjz9lZ9Pv/8foTirKMSwnmEP4ETzWw2qedhzk8DqVG
WCf3tb636zjNh0D5lv9SdvC1QZWYkt1XEcSWDS6ugAl8CDThkzT5ygtr0iB6NgUzrC3defsr5C8+
g7ZghRZiLHDJIMgSorCZxfjTn40zbsfQrJ946vtvOgWWlup+gQiXzPCipGCAmGJT2690ga/wPleG
BmgJ9r4nX1bsFMrpnWOEmzzZA2LFFFc4eErRUjIs41ycYt9zQLXPbSpzHGc2BSRgYODrDtffMwmm
0b1GTuWffbax2fft1JF9wuneeQ+WE0BXilir81XApAgd4tl1q2jYVzmT+TPG/6iwSRe/I68JTlrg
+4RXNRgJbyF3ppexd9R72FDzVVE67JByyvahrJu1iGUAtWYBJeXbv6asmf8kqrGOs2ncbLtOy/JS
WUL26Mum+RF31+12qrrOfSJX4FV7ilILL2Al4Tn5Wc4m6jSx2ktFLXOFk4BMEIGd10wJZ0efQjUk
O5kwr6r2NKKUXH04qfbQ9XSU+PFXn1mtFdnPlbPew7iLV7VYp6bZPzokO+Hl2oY1r2Ob04HM62lM
wAfvE5yIOKMUzzoW3WhoTmk9R0evifInIbAbAeFy6rcGR/bfyEvCrYvd6ZK3pvtvFqXnYLUdIWqk
tn3lIh1RLHX0yyZeOW8yjQOJp8ufrqMexblhYLkFMGKaM9bq0n5CniEg6EzIcOcoYzz5tvh1jqHJ
hXKivpaVxfTJTCCSEj2x+V/bAJR2mduiaNAUYeSkaG/ay5zasErziXiPZtDh7sIgWn9V5aD+lctk
nW22Cw1EGnyBqayjJI2sdPEQX6boNUeUuLRNW77n44B/mC8fppnghRiDxO5iBXlJvhXGQvdsp8Aj
riiwMN7jF3gF+l6eagRo/awxy2OTlV31DxQCaYnMn5mFera8H5QLghhsuvbPGnXN85ov659slP67
FVmWvMBnrK0rs5OclwUB0GP2UXvTTtjYat6n3A+5nBiw3CFo4/yAVi9b8jxciieVy/GUZlUT7JdC
r1ZcEcg4cLFmKSd8Mdy4ijXidRqpfVgpZ9mUrVMc5FANxb7QhX0RY8n9YFEHgXHkibLAKkb1HybE
UEYjchd4H8x9EJb15riuEfNEewQWQdyyOvFi9ljFPH3qcHn6mypaEneX1HiQAFV1XIXQzEjKpFXf
BLHRbZ2hynjFX9uesh2Oe/ngIf1TR/sRnt7OTbHAdX0QN0qTjeNhkOhjSUSGOwSOem7rSAKvAW1U
k7clU0PhhnyGPOQQlNoTFpm3tR8ywpzmfHwtap0RYmsJ5zxXWU9pnixLsbcHQu3BYA/uDerC6h6c
TpnstLIaFD9nFGRvLcNoQDhOp7MrtUZ6HTMyLSBIKSI47ld747dRVD+hEq/dDZwiZiv4dya8zJ1E
0qsXpb1zg5DOswtpEdeWlepl5/djox/WZVE5FhyrJtrmsbovTtC4lm0aeASnew3sljgVZsIYz3Dv
bSFkYIqMgO/XP3oN68eA6+vLK0z4Mlv+ePStiXOpzDAwO7bLsm+xNijzPr7+x6KpdLvHHxPeeuHU
H6soymnXjnp6Zagos5eIKIvMt6rO7fEzXZ2oASUWRigPgaMZb/QDCfXRZ/jwE+ap8r98Wo2fqVpI
pXbFLD9l496XlYg0JIHeScSlavCevVp0gk89zesbdbJ3v7EY21RxGphVHisarPY9GJOm+1eNYZr/
ocPISTeYNS3P4dqRMUcW4uaV6HwrBtkq9PdVmNbQQaQKf9pJRB8izeBlIG5z7WOw4LlAWDXjGxNB
3sxdTwjiUVjQa264DPEebpS9oBMveSh+BWHlP8+WUzbHUVfLyfNrPA/u0rz6+YiXit0EpBfNBCtK
R0nbb+y8Yx1YK8KvVoOb+lsTxPhTdxyjiJhB3f2dhIraxwRrhXeCXChqzGQwqcHRcDORtcVb3n7R
1unlHwmqpoxJJbv/accV6kneoR42UoCHBbJO+vrQYRAiIR7SUG48mYTngpP3KqbFBGA/pPs9umNw
9CIPX4ls63DnJQFPuRnaemtLOTmYNbxul7N/F9v/HJGZgXmxngqMUPNvPfiB/gSv4RbUOUs6fhlX
TxO3ch78wl4wmReeFKf7ABmoQUXMUd+H25lRIPntpnzijID30k0Zbg/D3F4HXboz7NN60NThPbgz
B/wVabfBP6pyVtkpK9z0Byu7rGNOaveJwnU4R80q78PvqP9TatX+bouZzEXBopUjAY/+xcAFOLRh
136PIJ4eNVYJ8xraaY5hxXKja9C7s8blnNuIzFggQVNR9RR/GMhPTrIfCrwp5Gi9sOaPyRexQxsV
CZRWXH78ap4S079kzT1AxQ3OwCGOCpDan5zc/C9XCqaE2U/iP+qMzmmhcnLPnY+ygt9ptQG5TraT
27GAMf1RgvQomcAVkCrImki55Wt0Pin2JOCVrNIF5DASxTzRszVksQQjPO2LFGvKb8ILBb4/a/TH
Z1t1PP0bl2BNexnIALZxbRYQNKLPzCEq5MjArMEmFJM+zHPYXFCP93441s6TyMeKgrxnLNh0grZh
zavQImJrOgGn1bRuc7K9tRbYXdv5X19Tjl+KLGQKPHZFepnJP3znERp7uktR7rCl2S4Kqge8dIY1
kYBJM9WaPdOnY34yXYkYZub5OfEAZk9bYk32kSkqMkpNBOC7Cbt0fc1rX4F5xcpx8DT6ExIeBw/c
tsSOJ1cv+phx6eJV5olW/Vdd1sG1IIlSoxk2ufhv1IWyuVCTkrYNHynPzB0BqZNnMlhN9a5ymI27
jiqt2C9ume4qFybxPk3apdjVXRHVECdY4P7XJrvn/PKC1Wm5cOARvg/kFcpfId4DVFFsskl2hlDp
vqL5sTyDLCjGMFuypbjh6Nr5foI44bRZc6g9DtuWnl5d5DSTsM4xtz4rx0izlZMlnhiBJ/mudCDW
/u3dbOABgRsa9AdKG3Im8BVpekf3xPbI0I3RnjDphXOXWbEXDcQTMBiRuxS53NiEPA91Vbcnqkpr
Pa5uaFlvdQ+6+xAOWZrfFXsnvayeBVDPU7OvH8zEkP/a8/ToQ2lMRB3oM6ON0zTvLzy/6wdYLVNx
B7X4j3WPyaRh6xW6iJPrP9ncDWzI8eqiJL6RFbwWoe+NB3Yl4A9eBmeCeFYshCo8OnVARfVyama7
mKGSudUuwuvN8Iwwx8nxBJR0GQ4IKsolQbmpnKTZdV6TXlBGilclWpwgheerj6iCWUKH02TfSFop
4V3fBjoyjbixsW3y24Ie2WKE9GBKWSJVCtvaKirzVbZLMB7ZEqsI+DD73EnoOvsU4YIIbCWBG0QC
mN/HHWpWUDvzNu86ap1o43kIojxTDbvbcYKOMZEvmGPkK8AsMWC6S/HwIWF6NfW6ccYgrG9M48n3
5xXLusA3YPxZWB+RM0VxCWfVzAoEuU9ImhuvXDWxBjMyUUmCxTY79Jsc1WkViTWBzCWF9sPCAwGk
tWWW8Qo/0MpfgpzhxStqIhVB5IBkP1J1LNn7yjmY7tw0IxBF03RSiIrAZpLxILIGKb30lzPuezBv
MEWPC5HfdqP9AmWjckZJYOb+Jts2hPoDl2Eu7E2K+0AzeO9AsGAbmac/Id/hcmEIuwJocxwCbRjs
a4PU2vM0vNIwVeWpx41ACK4nLItFNgjfwyqfvqsEuPwviwwF+YWav0bKUOdcB1JeCiY0P3SWCcbE
zlTI8X3tfRSJm3hHptvFJaNVpj8tvS59wpri4pNYJhTqdEqvzIsQzYoUdVeQ/9owvvYZ8I2+/9zX
FmBI4cykjHzm4jtOLPEbv4z10pQuZlDf+HB1oY5c5wHwSQa8FaF8apvvBiLXg6k7s6ftIqXk28o9
jtgb3rIMHP41JN4cQ46wbGBkPruHcbhUt0x37koEm/jwtnQmlH8EMG+H1Ls0Oz7g+LrQ3L7hfQ/s
Q0Dika9pKlvG4nMJ7l/I8myElta+aRN5C8ZeomwuKbZD3AVu/5FFqvk7OUygiRh3DY48O0gecrlA
U0F+cN891PT6NKt16u7QHpMfAR4kV+aBCX3ifJ+fbfqI9ND9bTPO70bCMfymCvWjm26MVM/gfqz8
GkKnXN/CqMvNZwcgdF+3EQjayGlKOF+1GLMbxsEpDp1u+e26RDvvCtgPRENsSbYGQ1sHGKySoWu/
fFZPdyzuGIzY5m1RXmAiB8OzN3vLgZVLiHsdvmBslLbojuRqU/fUdZQaQygQz3XDf4h5oRq/snk0
vy2L3DkEK32bIjkeutazA54GXZ9Gy2UjH/j50t+JZIi6xyxza3izuiquTgiE5kWA1cD0XxTukTtj
VSkeVywsOwYOwacN0eJ5ctsOJ0lUJddiNS79Iq7qWFEvAFoCqnsIVQeECLhz+V8W8X6G4Vimj1Nf
q/m7cVWCEhZigt3NQbBIcDeDOfjOwNLYsQIDvB1w43tbql71qQMXrmrbEBufKhF6GyZ2/o17Qr5W
9LC4T9jQg3EnLP8ApdXXhcCa/UIHyXgW47NN3mTpcRwgbInmIXINII77AJCOu5vvYQt+hZm2PXYs
2rl7td+We/hOoMfw3NOnwo/Bcj2yb8rTflswBp7ESbJRMdnn9ywy+CbuluHomT4JjoErWM6wwAE7
Q72QLwVI8OI0M0XUse6D7Kh4sLwr4lmHyCJbrJzUclGwH6NMBQw7hWF/bxoQnME8ayck6tva3ee5
3zJBNx3q9jbCXAexH6AE1PGYFtopcd2ly39zUkDy5MtolqfcZt3Fuadk+teT/SBoXELQQhpqw/P9
eLkJNUAp9f2mO5Bxi3xWU4h0PDkNoXEezhbqCSeDw/DZQt0gxtP4bU3pnwHLFdXsRa9uVi+EkIkx
+y9QWcqf0m9AxJOzVvPw3UpK0YbSm9b0r9FzINnRJJQrj3BoXSvGL5m/aYmIzmaItaOuyoYfWC2Z
3tsJRtEsrjMO4l8kDv35kvmVRZuJbPA6rWL5O2mv+/Bb/MMMgNuSSZkduHLnSkZdlzF11IfBd7xX
QuXRj0Lcw3sUAOu51u6YJ3soz71F4Fx5jZPt/DDvH2kObPpI6d4y9g0AWCHDG2eVLJ/oyQfeV+U9
0qIOp8kPm30hrPQEL6ueNvkw9f2LCiVb3XDnAdUH4Nl62ediAKkx72Cpgnt2J9zOB1O3ZXjpbZA/
r9RebgbqBwi+f+TOavo9dN+AB88few+SULfeOU9F0RW7wRTqJtlIkZw41+uTWmg04kLMg/NGz5ge
CLWniE91IqpT50CNPVJYZ58WF3HzrdKiDH43gnt7y2lhnaCOBs3B6unQHDy01W6hfz4IadxfLUhG
YB1qYOHJfc5DxsIVIYuk5RBeSEsz8eFTgfgxK00ZzUJTbibhAmQfSQ9Ov7qpVwRzwkj93KeWt7le
4RZiWMjGt2VUzRZDvDQnfBTZmyX8zOMosOvIvNNE2mT9grQL3kZtcTpuWj1665FQKGT6W5L44fw1
iGAwZtPabEhmMUMLRv2/nEQT7yG2sLx8b62yWJDbffpeCycdLEGPYQA+RsoAyvuj1ZR9AIDRY9vM
FBejmIpDOrM8e2VrYsaf4xZjqB5SewqaU8nAiI/jh0YX73jL06k7JoM3DjswxIR5cNtzeHx37tg9
8uSlI7CTu1f+vhG4CgUln549jrKGUCBSmt3xVrQYYp0iLI64TpDTWBsx2VQ+9pKaEHObcLp38ID9
euZl9zLBt6vzLDhm05i3b1VhOXkSr8ns5bEfmfGYJ7R08zr4muxolCqSF0UFV7jFkk3pgu8HDrmi
r593mVWQwD1oyqR1OuQrPpYYJJBlf4VYHuVjw4a46qHCwWZFxzySvLOxkR6AP6/NgvRnbRTdeVwk
fWKxYoAGpLgEeZ5D3mSObpAmtRUuF9dKqM2u7E+id4sbMID/lFHAI48dIKQklv7AW8Ihz2Oa7iup
NDH60BQSyC2k3L7c+1691hziqZLrFzuH8Oy00HejCYUVKlbe1ihwPj3FAuAkY8KrPYekMG8GVK2o
sC0DaE6lWWzC1D8B6VqYOqGn8t+55fsIGCWBNxJ4j/mgMaAF9gysRjFDOLv1AF81xIH8WfKEc37N
cr4Wfsgjk/Jdes96tVd7y8lbknke4EmhQZaPZccY98nAIWl2Pqbr+2ctInDuwPMK8XK/3F77lYwg
wHSneOnx/m5GD8cNiqfBvUmOYiDnz9ilKo+WB9ZoHzYA0c8jYuXyEnJf/2s8wxS0sbtmeJxQahaA
ESRp9uxvgfPruvxJmI0wW6dPoukhQ4bsiR/eFVmfQy0t2iuDmUoS5yNbQdnKs8uWG3IY3Vx6VUy/
xSaQNdUXAeuw30pSIixyUMJ9YkA0MjrT9wYkx4IMvwZVOxj22WBF8xsjeu8YQOOeIXYswVM75vp/
HJ3JcqRKFkS/CLMggAC2mUnOqVkqlTaYSlWPeQqGAL6+T/am23rxXkupJLjh1/14vw1LZwq+lD+5
L/iRg4HrD3nGA/QsNjBJnNfA65kc135BFsKlVqLQWGCd+f90+vgnH3uuT7oYm4dESLc70RGwiOua
wOWRpuT9T9QmqXZVUOJ+6BIvfwzHwa8A9XVM1Gyw/7H2t8l1FR447LD/v9zAmiPlNNn2Irany2TK
tNj7wuj4vawxuhxDzNBdhG/Pw0pHzcWbbdaCn2gtwodqDrDiJ2hX0WRyIz5rw3UdEMndHoHn0NnA
2KgurDuqbEdUIUdzGFcYRUU8aL237/lewTnq8pqvaeIExT7iosjhcYsuO2V+290ln9T6I1BwvmAn
V/8Ur9Irvld4ZIU9euf7/dw/AVBw+ApkCWT6NV1uYSPv2NsEzTR0SEBM7goxjqxwPR9D6KrfXKdm
fSo9knN4OCCR7vLMFGoz907QPWEAVTiB+hARrLaL7IM5q/2mCWs8BQDU/wVBFRIBp/FDP4DWzX2m
oi79AECTH0olu29eqQ1VZnHfR9nMZY9IKR8nC8fE73gcQix1wA2zv5Z1l8PrVQYvXpGz1IeAQn+y
HG3/WvZYbHBRBmWQbbI0LM9oyhxyoHtGJrSklz9rOVX7tKvWNOrsOfmb9MQOtyPP4r4jrlttMoQI
Xlg615/WmHUKEKMVPixp2vVPtS3yV+ygzetcCFAIrP97rCFF8Fm6HgRbZlDJIqynt9SVqaabWE7s
3nvYSt/N1AUFnkWUv6gIlQ5AsTFcX3tCRpDTgOifnDng3bI02Xoahh5dGvE3+at1WuXR1K1hvaOn
hSmeP4cdbNMmTzOwZRSA4P6b7VemK0CQCuXp3iiFIg8Cd3wjUo1xgrQkE15ZYgRk2ABIOZom/ylr
q967YczPNVv5OV4B+p0prB2fiVHmhP9cMFgbA2ltxUVu1ItNc1N5WiugZKd5ukMUKnwh1a1BrMSx
OpiPurX0GxX0C0HXkuSWGUOu25pV7Q1e6OAdTEjxxWl17RW3DsS3fLPK8P/9hqJ+cOtE/ifGFv+/
lYbFiWWEdUwmsvwElcYAS5EFLQ6br83jM1TJm5jJJ2/aMOAg4f/fecqAXDRcnGLxJlBc8yhslnkL
7cy+mRCg966fOjtqhrp3nllwpfuu66vxfcRDpN+JhtXXRMXt3gNkBDet6qaXXIfsaaCEMImmo3Sj
bsBvcoibRlgbdJ2al2IZNCj+ids/KqBb30QYE0LKMxjGq40RfGJu7wP/eZ3m9rs3Q8Ftg+X2+srY
VQ3HNhjZB+p0tK8oA2iw7NeKcPqWxDwx5orGsvZLEc4N+krfpi9DUfOBFItNOwH+sjkkOB42w5Wv
iI20MQpRnEqrmpaDMFbMjimnP+ysHQdEQpenkez40m1a0w1/AhtZdq/K1lwJ9U9IrXKc0/9MzRuf
/53mDPpm1Udkp6XdJ2MZvEkulfVD6JS9HwWlteoNPxthYIXhFfo2WhGhXKR2Www7NSVGHLnMDtkX
uuQIlV8RjDpK6Tbey5Jij9/UkjPyKBR8i02LU0NswnqFEjf7KfcgrmKUHyBm4XxMqWG7l87xDd0k
BQLaZvFlY0cOWVfS8TwJwcVP2d65Ozhs8OvR8dDS3/AxVe6xjPOB+pSe+FCJZLoIyYqPb+cIwTPJ
CVJzqg0l3QwzxTcPdZF3bJ/bFGQCZq7Mw9FEqL4eTjVjDgbNkqOdfaKTt0O3HUjIlCLCpItmBTij
V0/F0lbFbXKKsMMDhz/U9JuiKuL60rOREj8L26Z1J4vBzRU2dPDOt7uIiWWTa1L44rhmDQlo9H0p
2a5Oq12+w4E1BCB6VJ4y38oKqWbThMXAV49lxXI0VPbwVhZ9R9BWtdk68G4m7HK+A3LRoI1Er4gK
ID/5H5oR8+ZIbxkQjQ2EfWrM9u7QuIO3LVK1DozfydSHjMcmGCwsofPsCPbcYlT3rq+hwWy5oMLt
p9lNa+8WZyFW1GRsmoSJVrd9E618wzt3V1W8PSKOQPYLfgERICIdPFr7atVE/aFjq2DTYx7jEk3e
FwnW1nwhLsauZPHmg4dsIZDKuX3pm9H9a5H9PWpS7ritrdJZLzFUiGrn1tIlKhOT8rM5H7XdvZEf
0A4OzpZF95+O8U8gDzXcQ9ijE7l7t3q9jq/TPOFf8t1UlGCek7Kagkh3JHhvmSwzGq+noOGtwKbX
8X4j7wryN1hPrQjDt6gxaxTcGbY+4UpzAPkmocU2aW07GHOye9Ak7yGlbVTBBRSunmytH12ZPmRS
rF39UhCvEKBlma2dC2SUXm7IlAXDPuAGQZa3qhMg+rQ4pMWlxTdD7kV1Qr7xRwnEV012UzCKU6vD
BcgZpL2BXJexyZVZy2/uA5nfjm0DYsQlh+dHaycad+vgdXCixWijEAJiKB3mXHCzbX+zjEmcVwId
Y3ogDmfJKG8z7Rh041AG8phCOkRsAGs4sXzqqvvTaEFaueIuygDmAQUQ+mnEqgEKoFms+ASGyAvO
vB0bc+7ZAijFWsjAq4dmDR85KNClt4Z033hCGGQX2+DPjwkiZetd34GwiOkmKYXFSqPSvn5UmmTl
DhBY4qqNLAAtEAV3FH5R3qC6AZyeQ22SOJHtI+Ypcs48D8nYkeFnyfrED2g/MpqChXcwW6pHe+7R
cm1dUvKxMI7KRyVWL/s7Bavt/TiCW8ottqsMdlOr3OGVSdBfX1wsHnA7Q7uiiAegz3iounWOT31r
x/I5HgNaN+EF9Q3/CZ8VNz3plkebZ7170NbCzIZtdlr22h+CDiTAKHGnI9+R8Pdt7R2obzY+flfm
OfYZli52Y2k38e8UJCH9P6y21ZZPKqVyIyEt95BIdK0DAV8j/4EvWABYuCOoAniz0HKlTcaPzdwx
TVb+Ji7/REA5k6fcjt/KA5IouKBharVNRyNoEZLvoiIorO8B0ZUyvL1DMJXcpLGoz0vzBYvLNmja
LLt4oL3L7dT3EG2IJC41Km/esBYAsWg3B9M1eJ57M9NCHUxr1b0Lp/VZDnhtaa7x7IMd1VM1ddz5
CU8/uQZFiRIILKnVJliqor91ZJV1EM1rnYdvAC0FFumwDrMdTR6yv6xhayU3wNUW/HNmlqV/RvJ1
eA8lGRaHEEHW/G6lhfAYOdpLc1DbvYdKhpWpgx/RMsPgMRGrwWbOsnAXjkDU6UFTQ7DXBcAhWkds
QeinHBK6TOaMqoyonFxQEsP9jIqkCxQD9xKS2b8s4S1zJDSNi2xkg7Hk0F3WeNrxMGE+7J08T58a
OI7L7xS4udjmvsot9OIRcZWtbbsk46ZWVRLvrDnAzjPOqLs7X9sA/kYfPvZZ8e3pbpzaXMa2fhNn
zDS565rwyRWizHfWQLbn7Nvg9XceQN/sKhG3QUTPRF+OzDpF8dWklm+dwALkeTSAVwX4EuY5i8wQ
w9i9tK7sOE42viNEexhtdzaXPuYbxjobbNJGQSPEu1R7LIvMpmcWhwrWASdrNwa/g32DDNjGN11n
HU1PQ2ovwCPBRJP0wot4NAVkxA+ROriAxAwU5IyLmHjZWltlG4UyLvTRWRJmLD6bucZk6NjeP7Qj
WR8Lqp5g0oU+G+LM423KtgXJ6ZVLc7fgJEvsHrYHQTHXV/Mfa8iKw/3CMv9l8YcOgj2BcgXUgOqd
09F/SYKgdp/UwpKYuuZ9ayiyGB0oGR29Kc4yR1XpW+XF9yivfOnjYpivjuRfeHMDz6e1aWJvWNvB
yQtKFTxYNHDtRcWVdIMbtU3PvBTGHHUXLm71E46cpPu7bIJDolLrBTidtPepzhVlDIScabcU2a9y
9ummQnndNjrT14rTSOyU7uyzkwQL5Io2HSm87OQJJ3d6Aq+YoQ3NmefBVc3GH5UNQ37MwG4hjw5s
LaVDUeUekj+ottWwBGLSGpIrNSj6eo/ls3asEBa/qa/2rJOsSQJsM9+izs4Hw8/KDpSduTm8y/uD
aNMWhtBEJeUuWYGaMvimIF6537KZ7S36AgtRG83qoxq/5roO0GjYrk23Mi8ZCRLwBb8LK3E/6i73
Dw7kWOcKKa0/r6S/fhruJ/7Vb5zgVJra3w6W1XVsXF33hLZz36LRWrLDezJn5yLOxC0NFDWarA/6
FI6TX7wGNIgW0dJjG+XVPHdNlPKKIEw/i1PBOUIXCZdTLJ7SOKzMWnJ2Nn27ubQJ0mIPagf40Kv1
jf/IPhpJvHwitm8z20Mg2bMnh3hEYfv6zenJphhndodlkIUghRa6ADNtJQ3EyRFayJY2Grk8jrpR
8C/74RcZ1uQ8LQEkkgTXycbl2v4usDrBa3ClusvrhlkRI5npL0QuJtCvXPQiG+Po0c8UYp2FW2I3
QymSAPsLDmnCCABdTcEcYFSf3npFQULCnSiyHYhxmxyQ7VkYh5dlv7CIBmAU+Jt0WNQZ/9boRpy0
obfPUxwAeEGr85A0Q7r1x2E+YxZQ5jfvylBcWHaG0+/QmZbmMas4zo8wvX3/wbNxehzb1ELbYlFu
9g5HpreTlIhVO33/QC+VHfrHQleiO5mCdcSZs7g+pBxHx2KI0w8rs+dfiYGdsiXFNbzxyc4pghTQ
MCFmfzgybE7W0QaQi82z1eMtkGsACJeKmjaF2uUkcLcR2UL2qyop/7nspKKVpAyklTTeYmhNs7c5
H+sXHMWo4oTs44sM455aS0TiLUbR0d8Qh5PdNpZVw0xbThz73org1HmoyYifXd3s7OruGRF2h4HX
Wl9FcI/aq3QBeEyFJjFC/t47k3bzK06u4NKDK2QFw9HwS8sOpQRFzv2afeVaz7i4G0jlsxIh25G5
CIGC3/tsib5FlfYshkwVnCcSDUAUE7nHssTyiu3DEYVOP9RZ4L+qQfhPyl5pM02FRbOItXrYbtxh
iM/xONa07mFz9jZBTJn4xgk7azjwTzdHbkXzzRrj+gAc35ximBnYqHmhx9Esdf1trQKlSymq4++l
f9n8SQtD49/Hh+LgN32+fGrUlWEzYzp8Ba9fIVWGuKHwC/cvEh7M8tq2ecf0YO4ISY/6lLdSVQ0H
iEVUlprFzPkoc7WcSejTKWP3tJ+h68wuveZNxYZhxT7YuoJSmgEQyW6Bl8zDplX+TJQpPRo3RHOd
kk4+To4bXBJ/kub/t/6ttpfuUC7a/WVznrXvS7HSK0CGSqS7Kgka+5w2OPG3fkYgmoIHzN80OJGi
3kBKTm3sKN74jXMMsw4oOZwaJPH0p+Nk2BPShpbBfd+s9WsCNmjZ2Ovs/gdznUSdhobvA50MIcGQ
Mhr0IVyV9QwAKQ52DBPZRYGbxfjWFJxQGWTso11Z6nePPjNsbIURnCGvg4J5n7uwexDyYnfr+ZOz
7cj5Z1e+vZw147pit7Xq2duvGmgmFw0znyZ4mtfVFvUzbhrrmPtj+wQJIv8dVnyt73keQonUILm8
0dAC5N3MKAZdBrvECyDxFZNTbfg4K8z8sU3lzOLI1NkMOu2SA1AGCW6EDvJH9vQJX2TnDmbMazcZ
WSMkZQ/JweE1ZC+QU39p5sv6DMYPTA5XLUA/JbvivWa51t3qFFjduVmnPnth2oDG0bQ4t3GIByAy
YjrA4IS5cT89mZrF4vNi/NF/cYAsYl0O1/4c42klckBU0hb7PkUrT81g042XpbTIAj+yxDPjXoL2
SiumvRXUbaUR2EuS4ZWlh4seBSFAaMCUkbMi2I4cbQn4HTGBIe+hdSUOgVToI0Mvt/NiYf5A8+52
bIMJJjGYMIGDvqiqyKZbg1s1x1y5GW0C1ji92mc3XR1afuzK++9ex3VgZxBonudifujWNMcFFII8
7oYCeZirVnDEja0JhAQDMSGivPogHTwez0Vb6lvSOd0v/DtkcLdg5voBoZNrM6Z0uvnMgptkGmBe
NHXoJOd2KtlhbwEs0hhdd4SDj+SPWRXzYl6+HYQ4srdgiqvr1LkNVL31zrhJBDFhWbBGUC07U1wc
LAC3oViY/gMvaXajlSfVoQPsgTAOzZgvEudUwHgA+PIpNNwkOfUKsxMQA/sdbm+gmTQdtMmtp4UQ
QPkqgq9icdvP0G7r9TbKAsdel8nss6WH+ULoQr1jMYHTaes04W858oY8VV5G0kVVLAxsLPTcpXUJ
ijCEzTxtBoLLR7uETE+CnvzJdlDjctI82fdqu7Au7pmd6uSsFX/ljQ7s9qUqY0LyDZu+tw5Zpd9W
9iB3rDpI3lrspJ87OdbTA/dL3BxNiBf1uqp7Nn0y4cR2hMdiss9i7EjdMRTRbPccZ3Nav8phqNY3
yrV5hvqpTX8p4kL8KkAZ9oENBX2nMx6NCzIbFgQqMfD9mKwEXC4Ze5VvkWrMa5u2ZBN2jcS/AoT9
Hbot9nywPawTKRAMLngVRizX5Fp/9TwneqOdNM+2MTiiEno5d+uzb0yu6TCggDNLNzE5w+Heocd7
AwUHurq/zyaMQIdAzP2prIFFbVVhrYcGSy2QyqzSH0R5TfeCFOF65yoXGBwffDlZ/MFYIBHSh2wR
c3Via1nN1XPrhUHyZkliargJTMWfaO9ZYSOeyHoQ+MfzbgbYcpQMeKROkYT3DpsXVrpj8BAunPLs
w+OnsXEky6EYyf73om1V7iBG8+qaB20XkSxZHpu7RYZWGOrzDgWGdu/EDyOzFxslnv1AoceT7eFl
/4GLZ8qru1Tkm+58DXfZWFxAc97z0kQyqCFL5ULNYJZAuu4G1hMQkAIO9Lexgv69VTNhIMCaqzXg
8AeCeK4zx0vPWR3EJPKoC7uMfja8cPcdW8J+PI6dUOKjtEPi42x+p/gff47Vi+xuMG2UoGfNOw71
MSzo3e5TaqOQU78wZYQkOUAhXgY69RIWh1Xw1TiTB2Q0X9bqIrDSv/q0+TRnlvXZVk26P7EAv+sn
OogfJvje0+PMwrCM6BNpIckt8Ff2nlq7BTTC3VVwGEYpffDnra5B7MuOcFprjStPcQhRYWuEKs+C
qIl/9bAxWTcWcfZ6TJIaVm6JrWE6UYHDybPJOdz/MYwO53JwrK8uaQL253x++QS+pBC0C0Mbsf1L
rEXo8XDO/ncBgClBWOMBDF4WN6/8z47cbHupEZ5ekoE3FhfJ8A4Tde51Z6oOyr93KyKmf6Xsit30
6mJl5fZPiMk17pLz1wjXW+179ousZ3ulI6tfixuck/AzX4OqvhBbF8l+XWT6KxspstsEuRihM3Ye
aHnG+fLRKcsc8BDAnY8CqmF3hV+DG47La9Xs1n4o3Eeu5ZVD83PZ/Z4TwC9R0TBg71f8Nm+6CNqP
pcjnv+G0+P8wj9BJCzcNl1Gch/QMJPBsj44h68nQ57gHJ3CG7DIQtyXutJLPTwB7cQc852ATvMOA
ViRPSzf1k9hWsgXdxGGS4dAfO3UG58fVlBPQ3pBCcC90G2bHkYVCgadnTXfCIYt3xju0Iurfb24X
e5a+u0s7T8NzGJp12QZcpK2jSaeChwrNa36dm8684ACx5lvPEqy8diIuK/yRIBSnc6wGPzxrDyzO
0SlDq3sTw8B9j/Cihc/Cd8ongkfW2W5G/zjA8BsPmHjKf5hE6JBou7XIz21jCdYI2ei7ExNq0pl0
MxGhBoeVkfOmHYgoWLiF96GaY9IwBm3T1AnXN2/oUxWRWem/plZUJb74asl28Yw0sy0aKA1QFuZx
+kD+d55xDI3i6gMsOuO2ssLXqu9V5NsdXqi6hdeu+0HiCgrzZ+WiUPL7c4mE19t+poBlEdxT17l1
MQTJvQUIc5+H2QoSd8SUGAl2Xfd8N5eXYh4Gs59lP2SvfZPQhUvvFDJ4TfEct5E5//RSCTJaEHP7
Gnuu/gDwaLrYu6KH/QBvAvivgrN0kUvWPTe6p1bP72P/C6+xXz2lTBnua++5ko1Q5jbp8zS6YxPx
oLT033aLx2kNuGdsWehDp9tzr7W494xteu0zYvOtyXLnFapkQ2pcJAEWFx8OWL5Fdk32WczWh/c0
5J6Iag2IPO1aXuPWdaAH1Ra9GBSSY/fbEEyd3HdipGV2qjhYd9kcUgNY5810UlUGBCdo3WnZiBKD
PK0hgC4vi5J2+QqllZpINAcjYiy6XfNQdcnyh0zi+q0rksAX17WG71I1cs9uN1kfPXhAOtJYgJZ3
zq9V4J9psvoncHvvmZOw8vG6BzHLwJHsWl95/YNVisIGqlUY9VnrtGkfndb21gM4mSJ0N8zwqOEL
G17Ao4UTjweqfOxkGwOlpQZSuuzMGhKX7daaXfZARg0jK0io8OxLcRKDaasb54T3yvt23RyCFNg9
bwcaCNBGDC7uIZvJYF4h0RZInnktT2sOpP8B01tf3/Cl1y+82wrv6Nr4EM5TMfecCvSVcn2AXkNa
LPDoO2/cEdgQHuV5OfeNlx3CsCpDuMASS/foN9DIfDvOPucZ9y6EpLZ6R2AYu18oiYEXGadnIoUl
iwHND/z4zNVL2KcKY+18FRNke9gqMWVneJjTX02luZsYqktW7rlud60yzzVn5K6aMpTFCbjaMe1+
QEJA2HEhNBxUN3U/XKCmD58PzvvJqOu5Gha4kNKphopm3jdnCPvDI40Z9VGA4D43oiPGa0FiZOKq
lYfYwaLmAwGArVRaY9j44nInzLOyl2WP+Jse4RXgu4wa5u5kE1cwineqjzPz31wzbuxqL4XSVvB0
DX9KawqTPzlEKXMWCN3FtRz88TQp1FYCW1DbdkNrdP7A2B+f24KAx0s1D/OLCtLwa8QWw5SlqhXv
MHkjjM7rg90m8nklGwzU3clsFa0esvm1brWVP+BDJiafLDI/O6pN0H1o9eyRwwYMNnc/nANgXuQS
s11HSSRuwuSFeDUGcK/kVYvMUBLGH/KFNmqO/22VeNkva63hzrg1JJrHzqEcezc78q4nkG285fMa
/BpHX84beq1DQnR98dG1rber51i8cEGvTx5Gne9EsrSBLixxxFMFkSeXcMVkmFEvCPOjotAPRqfj
pAF+o7zJkJEkKWgzJSLlcqEX/FfU68UcNgRoWP2NyJJl0Xw5KuF+WyucOjO+Wp8bER62H3J44ydc
+iVhRVCW4wx039RmpxOhwdTlnR23J2zPsswhK63zROZYNOcchmgZ9UUyfi2E456ruQAjaBzbmZHV
nFWuf+zRu3sGiGD3+3xucjiNOs2ISkAaD/KDNsK9aRzZ64vDUPhUUNjks/8IY8/igAEtQXlh2z2l
NBI7rFTIRhPcsghY1TVtKdE04U+94CUbhktvDaN7UnbiBw8syHFRCTuTv5tloYsqrlRnH2A9ByAT
FjP/ZrS03pFnahT8HI+V2mkGP0Cd2m5XCgt0L01indlf2WQ2FVxMn8hFQnpPxM0dJGTXv2F0zT27
xXSqHxlku7ei4w1KBcsQ0mehKdgEEVKOj6VeGszS3qTIEm8rX1TmwV4gVDW7BsHdOwcgM/ZNfA+6
YFDozTUzo5ywrrO1ObVsNvvjKJcUCaca3h2dYXNvGc42bRHT0OPDHNlZNMVsF/KC/o9yKyw20xh3
h0QU9VMopVourR2sw8ugKiffDehaGvl5le3G9wlcPYw4EenayCDSEEok0YdVe66k0+ycagpPPqGY
7jTZtp55LZi23VN4n/5HEMEOHrhgqOoBZJ2b73L8k9029G3JR4n3w/PTLT0vvHUwpg723mk85dP6
mWCohWIGRWv1qLKwer9YrvAXhfUk2HmyXUVmu/iVaT4MjY0Y6Gqr/1UKujkog27tTxxy1Smj5DC7
B1RUHQEc1v17a2V5up9qh65NLSi1kkk8boVKg1OOKvjXZ4r64S7TXgBUxGfYOObKIovOsoKfwL2J
tHf0xUnRXLN8HPnOuZB4tn1cc93q+a/80XXScgsAY5ol/UUwyi0z9rRkpl5Gr4LEUsMj4A75lpJu
2t0ZFJtLDZ3zHiwYxjW4KFfSp2Kwa6EBicq95Yg35aGPOyTipPbFe1BjJNlymyRmI9kgR0WRcwaG
3VIcA1zcBE5LThWuIp1fEgrmIp9qb/pgEgsf+TVRG0MWbbQYzkv66ONFpesN1GF6YJ7s7xKVdrxH
jVPnxBogoa/DmV1z6ShQ5QPrPHHulbN8OLarPmQ62c8FTQA0c7rUxN4CDX7wJoiU1FTBtmn8U6FV
cHJIn/N0Z6F+EWrPLJLBIGQJw5F5La1sx0a/BMiX1nx/j5bJHF45PvGqhL6Oq+8PkJk2ZISs8ga3
h1UAtbFeBLkUvhmihuV/Kkva1jOSsdt/CrnMB42p92OkBd38tAWGrTOvcif99AcmkwPXoda8cKtI
SdnMvqlPik7anab88g5S8V2aLPzmGRGd6Rm5h3WsIqjEn43lnbysVT6FUavmKv01WrirB1W0L3wn
4uma4E19w6cI6IkG3fCUwU/yDzlayieLFwoEq0CHPFr8yeML/XbET3XbRZayAU3W7Fi3Tj/XgNE5
31P14NH2S73xOFQekHt/WMQZk1OGYKmdssje/TuR0BFOqDYLXZm/cpFWf5Ud8K+VBuMyGtXibfnV
BQugRYanit3mFHk8JpFYxi65ODON9duijbH85h3rjuMQtoy9JfUpdwsjq/8HHEmWeGt81VtvuGE8
0uCEmmmb9TGPMM5wBYmGPFPzV5iV3gMO49mXu2IS5mMEbePU94Bh/9ng/o6ajh60jTPwl7ok4GzO
lJSl+TYdMuqEeuXeC2JyVy9f2oZgHWxs1iMZXjCWMqc6z/yCZgLeGBtfZTC/Ul+ZyKU07joHw/qZ
AHgjjrB06oicsbATGFcSg9Rcmq3tLe61Xg1dbB5wXhDU4BkA/q9xb30gu8dYy7TPYQjIwXlpZN3N
z8hIgsBEqfhFmU7pI/D29mC3+rlKF1OcWnQOtGOvdUq+BN303+xhUfOFM13rYJSQaZY+8izPu8Lv
xAfOqgbUKgb43v7q+kWp3agZmLf5qim1pFcUI82WkqzawN636GlrUglGctekFXWBGwHjZhl3ueE7
yVYVvE8J7IjHQbTzXjKD7BL6jv8AV0luAd/SI/wjf7i3vzbzCzZtTFYdtUTBZnCGMMpy2Jw3NWps
gcoJZ+C4S2Xom+vKHVcnbf6A4krTH1REWnFh3lNVObM6afdSz/RKYl2gEfY5deGj8gcN6vKAHdH2
XlBDTRYZjN8HHEgWfjCA61HWkhRup5EOECWEy/Pb5ARqaqKKUyd8uI5Ae3bsY3Kc3R5mXoo6ICCP
fcLHvOobvBfG6MQzmER1kDl75Hi6AlTdq27nr/lYvQ1zUBTXQgSGi/yyir9kIO2/sSRntaOolPqC
xMMr98WCO/R2QDC9CJqkWINNpqr8cWV7/q6snCqu5I4t1rV1EUCfGOoWn34bYEqBXe8JwZcs1/Dk
QpUh+xR/09dD1TdBO6y5KJ+gMwTRF3nGjgjl3/DteRkrKd+ppW3Vt+hTfWNFtv6sS9scnJjOrBMg
/NyJhFlGcnvtDAER2vGe4C1AJz4PeoJxUTmaC00LaNkDy4Bz2QTmhQkub97rgeDwjrcshYIJcKc6
aiErUiA6BSqAxXCPaDSzv6+6eyyjIaeQH/EjLcUzfJ41OEwjo9qpH9zYOwa0shIUMClnxJx3fv+N
TWq2amqq+SGfJs7K9ryCzWzOnS+wQngVrYXPSSi1+6yThCXsxoVDo4igWsC/sPG2xpwxAqaaEHTN
2POG5YorFKtC2rO2TWh5kadIAMAL4u3Yc60hFPQUDDhxMbI6E/ixZCywk2xE7bISmkj+97CizfDP
Ldve4dqez2ftB2bfcBslXSiH7r0B7njIPNvB60E14N1b4rlvNDCGr8NYDEAOw/Qfsownvry4H2P4
uoH9l+2KWbagHaYnhnZoWkk6OycijZ3hRZ72f4zm39KHTcp4MSSkUNiw/SbYs7yESe5itQM3MBYP
LZHV9RrHcfhMD0r7D/cYNEvOAvVmBsLef8o7oumxlHl2a8OBXz4oSgewhUvyIHLbDpAMHxbbuVGl
jY4quxXp1rXL5WLleqZRorOntznV6TfGw97eN45Jq6egFYpdQhiIOlIkCU7IvcwRCfL2m5X1lndm
24IDCuVPdY9OgAxMdAEq0I7mXlCdMdHUEE9N0rbwM7oBpQwLRX2p+rlFvx2gGeyWOMWEOzZ+cZEt
kjEWOTZY1pHcBlcHSjfmpyXvws/VXst3RGQzRRq9+eRXSm873bUvq5yL+cyVVIEUTYP6Tyr09BGI
KWCtz/cS9QIH0EbgqYzCxDbDF/CAzrSXtUMOajZ806nXyaZkvkNZALf+ZsvFWqLgC0XEoAnKGOZJ
KOxLliETbrnxYelZ44Adh9tY3WUGUtJskdKxcqUjnZzVhiQg1BQvUHo8hGmfzA8TPtLHqRv8B5k1
1avKiip+tGiYzTcgjlm90K1JKcqupnCTuS+GHRvJgcv9FjNVdkR/9D5o8qAvAVnd7996phcHpoBM
7V1YsevnKt3e++M1p/KlAGoeb20S3MdYu9kfD6X93WPzhvwyiR9MFOE5lnn335CJ4ZoTgLy0ZZKU
Bwm8HyJ3xfKT873K/pLu4hnoHBxAu8axFNk0mn0e+hSNnbshI/Fl8YSW16BsekjOE7+xsFM3oyCz
/h9pZ7YbuXKt6VcxfN1EMzjzoE9f5KjUrJRUkvKGqFLV5jzPfPr+WG7bSmYiifIxDO8Nl71XRjCG
FWv9A6DvtLN8DACEYqgHuGTSjsZE2X7LcGaSMe3iQVotogK+x6/U4vJ/iLFvH7kWwZDaP3Wt1IK7
CPALxSUlS4XzSesFF1sid9wvgrt/laDSAlYTuv0Vmmh+c8ezA/OD0kl5IsAcBWuCXkQ2gIMfyDR3
hgFYatH2GcqTQE/dfYEwHK7VvQirTTN4qvoQGxBHl65Lyn+NfnVAjD5oseRSrfa+4Xp4gtzXP6DS
YmSPgFCjjyRxw5u6tV0DOJ+PUzSIVb4deOqcuqvLhy3bPJL2Gmwj4Efg380B/fe+sLMnvJYA+kuI
MvblAnKnUNJRfQVtXPI2G7aR6ehgP3Kz5ZWwGCoEkNBky3TwWiG/99oJLO6whZ7VcfMmaRCTVRol
OE/gMxf5HbagDYhJbOetUv6hISVxK6OlzgGpU4qjgNR739zGQZVCj1LIj3IqIItRSenMV62i5let
6PUEtzC8wAFh4dJBAKVzGdvFrY741Bu6haV3qATgQQolqcsbP8bS9SeS+66yorOdhg9J7oQ8LHU9
LOldFJ4n3lBIqwAW9g1SU3e8IlEiNaM4ou09qIi3fRTgFdVw21kQSJayHMBrNwxKQ78tC5i7MjWu
0EgrVp1bdBK0Y0vfqYYZlje5QlKCYWTVRcazjwB/9gtjunjrtjo6yzkv7l94r7FGamdwd6atdHAb
Mz/+7ALaR7ztxbBqILEC4vN9FmNb55RYvRpS7Y+hjeTiKkp5fdz7kpmlD5CpgYUWqa24S9FgiLyT
Sux99pTfwTOHbuh/lsg3bQqlc5OrjuWPHIHaGvIvreysCDF+WMZxwMv+xmhh23LYRPkDIHRucidE
CjatoJHZi6Jyc+Mlcii1PmMCGiODrhidtAZAUWDRUZP0FxCu3kZsAYqatgzLl4IRlDIpk5S7iMz7
VZCCxE9DkPjPBrVanm5UjD8l+J7AJDW3eBJlEdCptWvrJmFbYy8K7GGR9Zq05j1GrQh/K9GFC52X
R7e1+zQ2bvzU5Q9AhEDC7C3NwuuzlIrs3ux7Xx91+5B3/2YIs79SM+ilJoo/D2MtDwSNGQhqQGG+
K9UslB5KnkAuyk+q3j2kHKcx4o16jMQqZlMo5KW+rb74Ua6qC2DiSXTtd6iA2wbq+dmKnqFS3KFW
7scfiWcE3kEzjKaGKg4nCoOjsmqXoS9LzqOHWjFYVUBFGga46GnCR01jpIUALqiK8pYonuUg+DlA
HImFn90pnYYcHl0G/buNQKWzGVz0ZVo6DgVCHsjGxk3MI4ey/R38mND5Rd8yBRflcSbHSXzI+KLG
FduqQJgQTLrI71QIVcO3BiZvsQG1mwna2Gj8rIu8s2CkVe2wRsMdhRdTlltn5VRYPt1afZ/X37xq
MO8S+l2oc+k9lQ97HVHOMdYgsNMXyl1eusLRSCcHsQaU45ZA8zpEnKQEldxrzLwRyec8G4w9okmY
NCX4VpWkzBkaKhFIA/UBRleyzByBlBD5opdYryVFKh7qGZaXPymcA4fn4dlf4WdtYsVEFRIzr675
pdqMcCk0eJgLu6uRvo08dExjikHvPUdxunAkPCpJwPrupSS3foyGRmJneTlKfK12lWeiHm5zveFV
in14vzG6SHFfNSGDO6QmHxo/eWLALwA0ECmw7nPrbcCn13XhHA4eZy+HPyoHpghRPtKc4CWBSOA8
1BLygn5Fv5PkdHiusQPRRiWcxq1ftS6Cd00DroSYIwZIn0/cOgHOpXGcpG9K7rI9Q3LYD44Y670E
SUK9JRqEs0LtSXsUko6uoW3mTUNBDfnvZ4ot2lPP80DeVcBaDikmDv4bJB632nZ6EaLTYznqHuSW
Ag4D54a7wGu1dwU5sGuwmQH4LQwH3JdKpLb1hATEyGhJNPt7D8tga6vCuu27LL4phN7wksvl6I38
tYf2iN4KSrlGtUYSB7UmKG1VskCYK+zvYnzZ3ozY9Lvn0IpG7d+0UfhfjgVSao5ktp9Vhp7Kom6N
emUICXasVGf5Ld3kAsg/D2Z12bg8BZdDBRj9l2PF+m2HeVx5LWhWGs0SMjOEYlrCJdlslG09vw5o
x0CD2AmFnNVYCPpdqPB0BgagbWndI8JDxt1Q+scsLI2tjyEA+VJrCrJEvR7Tx1wz/ZJ8i0pcW3wI
U6+k1xYNFGk5mCgA4ipgajsB1h3brNSUmlUdqo330yQ9hXzeILuuaFZv3lLLbkADt3aAAQ0t0/iq
t2HzPVi21Wo+3vODpP9F+Qn/I9wGHCPboz0vp2uBjiyaE7oG5gzByBa/Gl2K3EdVwlxYRt3P1da4
buTW3g1AjC1JYZxlCRgMriHziwuU6yDAx+8zs7usldMrBW5/TvkqbKp16vCqx1lTtz4HmkkI4rAL
Xl1UU4OtFgoyhJFjjSGDyJRoWQ5xC1gHSxz1h53kBl16wesd8E8o9+TCMF3pMlno/HpyibPVWqc5
9qxWUiStcvqfa6UwaFC2WKnpGQ9MukkmzwAJNFq4ULzCrqCfVhF8m7h0N61qlavGlSR1qdKHA5vh
y+EmIDnJN62Qe+t7glxzew+/LU82yIvhmY7fhn/d4W31GldFQb8jgCJ4LVPT8KisOrg3AVNuQSgA
LoiVu9BzI1j0ptc9WCFyZjciqP2q3Mh9ZkpvUCBy8yOrbbCXQOYB3BU9lZlVLvh7anhUT18GgyLR
N4/c+UHpapnGv6aCavglIyfKvHGw2OonEv6ILCVJjt4ZYri6/Z4ZnhjeOrcE5rnEetCrn1Ngoc90
bTt3hYmp+xfk4zp8ynM06hw6GB6ODcwhSbEZQY0r+KccYLsKGHOq33/vK1RkvMilv9pJ4N0Qn8I/
wpRdXhD0JwC9CNcN7vCPSZF4tWze/0LnP6PWNzaG1VBqgp/R9tdNruvFW+F3QD9MMuLvLReFvIh0
JFnWIAOK4iVxPNXcqZQA946eUxnAuQCWYI6t5vdQQuX4R0xiFy1ClJ+CLRX8aqvXQg3ujE5ur6JB
zm6whXCqFzuvOxXcC0fStlIqzL1XWZ335lKpHc4RzTPj5hkpsth7psOkEFMOUQhXpd5Kt33cGb+k
BtzAIrAqBDIAxm5y2zIfcq0Jd4oZ5hBjA/mHCTAxfG9js+xwOAO9f2sMCkgpqmKNRarX2pvCh3KA
EqaPXH8K2Af6ebW2OlWiuqOBqvapN62cWNaHJ0gT8BQ0VN7eEzfubFBwiN0tegzEEWmBnVLTprYt
1JBVDo+N3kkqD51ueMefI6w5gJIh6P/CD8wOl7SkDOR8YjKMRYOwRPZCf84adi48opA3T2/hr8m5
iJqZ3hR0jvrsjm5kgm91rSfqZ+0Z2aslwWtolsBT9eHaayT+jxiANI/IB9a3MTZm4Fdkyd26mMZj
uNIa7U1vm/ZY8ccSCRBaM7ypVQYHUZO79k2OOeMoMNneWm5ilrDPvGpXJEvuo1sk9jP9JeY4lqxA
4iCz9bTYJAhOAYCKA5E+u3YWSzso0KG/ajEyz9Cp4tbXuEw9+gKUyNekWwN6S7aWQRfQyAW3KUA6
TP4QJYJYBwv/KkZuMWTfN4X+UaJghHK1pAc5ZYFhAEekXmnIHhEBaT3PeoKb7ePJFkdISUdWIz02
g9VGj0NuG/JDl4tKvuYscxBboeV1KPBOeAzBvzvfzKyWIPKqVHt2nqMoGyR+4utYNvp7TetpyUo+
dkW8rMp3yNRdtaQQp/ykyJL6rxamOq+5ZJK18RSEEW4xrTgkNP5rSRNniTtupv+k9TBkiPKb9k1c
651Y6rgK0YYKfPIDO0zN4QaSY/jIvZDj/UYrUFr7Zm7TvA4QEA03JaoPaFC2Plu0u86zqlbfcFN0
m/Ymtqjd87Q0hm4DX8tucQuHM0WvN48bT9ZApcuGGaywqOBEYJnV5nPQ8rBclfUAgKxSe+kxs3oJ
DlY81rNvB4uK2rYNNMPC+czWm4NIkY9/6Us4580aaAFVCb21QUgWpN4BK7gjuNRg8yAv1WooYglr
8Yw2DDzFDCJpnylO3+xB77lD/pcpF3UDoY/nYOsCpJWqjrJlqqOF1K/wyEoq+TlD+h2VJXxAeXy/
+Kos298qK226Ow0SXeb+tEm2A1RrkN2FjwwdcVDdrVVXPsoJQaxFLR4UDs6iSw1zBzcC2Q/o/Qo+
RmY+ovBrV/eU9LGerlMlPfiFSJttoEk5/SORq1q9DbjI6hIlHYG3CIB5heFd0S3yvA+vQalUveod
FesGNAxQ1darv/7+t//9f//PZ/df7q/0MY16SPx/S+r4EfhHVf733/W//41Tffxvdz//+++GMJB9
16CDK8DSZU3WLP788/sefwr+x+J/WWaWozvm6HtHe/Ir9TrJge04YnU5ihAnYeCuy9hzaiYni2Ub
x2GiwdUHWon2vtdB2a179FYlSj2jMd0L5E34gIvkYAV3l8OO/9TjwemasFXFkhVh2rI1GRx8RDuj
aqvtrfyTWgUQ3SftLXB/Xo4izGkYSjdC6ICuLAPcpj4ZnIvcmlIWWbjvM39duN8ri9sXKJVaL4fm
L1wkF3b1XWqUpYdTjxMuORJQyrhK7HskmHFtu/xzzvwaS1UYtwYCXeZvj6cas2Qf4gpNacFbWEWH
itzMKHeS41EzeLsc62SCbezv+Dcf1TAsy1SPYyWonVsoDUl7s6QYFQAbXQYHGezs5TAnixTFO81G
yx1BNXpW5nRIpHpAiEaoi6qV5Y+gpKW7qrUkXAYofRYz0c58T01XNAqkBBWGoWjHo2qtVI5Qy9T2
zbvY1FforCY7dTVcaTvlOd7FW+M23nVbksPtnw5TMxRToE1Mr5ry/yQuO19GxcZzxtksynsvYYx/
uiMQQ5b5RyuqaVuKqU6WKsmsw0s21Pex8hQKqmvJVnmjtjkzhePGOtp4NkUjQ2HLA6VBwXcSJuPk
zYpK1famQ9FWWruc/4G00Bz4asu4u708b6er0ICob6vm+NkMNBCOv1evdnJjwtvZx229UKMXZAAG
7QPN08thhHw6KrDJMm8gTRVC08Y//3JW5pWdqGgAlNzp7VJNrypDXVst1g0Clc+sI8W5qfkLqKGZ
yGcGaJlE5PREuVqbbumujWXEcYv0UASvgMZiCgsqryTyuMsjnBwdrAeTnpZmcRHY0KnkyQBps/oG
Js723uQqajNB7XgDa4I+SHgrm/76crTJrmZLC/rdKicVFqV8ucnpzOVZAfSlMCCij1zcAU6ivjOz
paYXj2IaCveOiTAhZFeW/GRtILhS5VKvyXvZaA6hAlAgVFeNBaS09/wfAFlvoPmujLjZwt0dFlRW
bi6PcvLt+AGaqVLuNzUDiqssT0aJz06htY2UHIT62akrDAac7tkp/jAKkAEb7JqmMKMGm2+y4ZC0
6TMXnZi9YT+6KN34L1l6n2n3l8cilOMdgGCtzVPSNBWh4bWLJMnxDpDT3MKlRrX35Zqq+jrahFv5
uVoPa+XKXZkvl6NNZo5Jk4WiKBbbDc9yDuTjYI2WG6O9h7YvuufkQfYOAbaR5dyQxn/Kl6PqH1G4
Vbi++Ht1elRFJQsUVI62Bxr2V9u92vBMgz67FbCsbXEjJZ86OXqYLC8PbrL4CaVpKieWyb6WkeuZ
rMsBEauSJ5izHxw6djDMpXQ/wBG+HMU+GZym0Xg1UbUQKAoYkymMRr9YJHy0vU4FSvp0zNsU67ja
Wyfw8rHdeb4c7vSLkUsyIKaRohzX9fEXoxSpYtvnO3vwHX2NAp/YBgfY+as/D2NRCNZVmZavrU3m
TiNXRyPD0PboJqyQnjW7ct3TI3i9HGa62sdvZAskGkZqupD51/Fw6qqUvLJ3tL3ypH66V1TEdsat
9okp5wYZhZnT8HTudAi9fAfD1mWc2Sdzp7VI9tkoA+zlv2p95RlPLfZl8veZIZ0uO84Hy1BUUD8E
siZTp/iIXFSQ4H8F4H14EpolTy8tbDZFPeTvadb191VURP21IUHyA7SSFqb8ZGl+V7wrWFV5V8ZA
yRgJcW1AsC1MEPNzfMnbXf6dp+tW58Q2uBS48sac73jmS9z6pKzt9D3UPe029Uw7gE0Wutdq7BwQ
5G6pjRn2K6F/IbhlzuyaM5/C1lRLt2g9qqZiTKKPDZYyLQN9r0CGgH4K7Kmvcvytk2FbJPXMh59c
ulxLvMHYNWPCx9axJquMzjOV1A4nDIRfFlDn13ovg5oFY/Qam/HMxI6r6Oi0M3BsgzWj6cytpk6P
HaWxEfijnLQvVSCJCEFp16WQHpG0XDX6m44J70xKcRLQFACTuX1tjSPcVCajA4pXecj4gmzC2frB
EuI1S9FV6zz7Tonz4AEY7Gsjkmzm3j9Z5ybSOpZOYHn8kNNbVx0EhH0xpAeIQjuEBTeWDl8qnUk8
T08Ik0GhOw9IELgvwuzH61RuiqSNWkX7fR+KVbSydupdvZK2xRZO5uPlTXGyUCiTmapuw9EWXPbT
LLDuIhtZK0T0AL/Uz1Iolfu8lD/A+CwBwJdLuLX1zE44ncbxDcSlr5MQaieZNZjKjOaT4L4HUQKj
ckPHfFFjlf3HIzOBySlkaOPzeboFuiiGizRYMkbXUbKVfeW6CUDWBZ31bEo/fQP2wOWAZ8ZFQq0B
wrNkFuZ0h7ehOrRl2zj7fJy3olsHPrxG1N3/MAy9J7CchmWTTvPXyfLI7LjXMpOHZGd9b5xVFv8V
yjMjOdlfYwhT5SYEf6OzwY5XYG72Eppt3PD49VwJIKbFrkIJ3KWVWsQbSm1/PCKTrwQ1Rh4v3mme
KbKs1Du0qfYRGAC5ysG37hHbXV2OMn1pkTyo4wOEbJYDmFfq5NSAipWD5KJghr8tDZth7zj3EYpX
AaU+zRXX6FfQdzHu46reXA49XRljlqSP75Lx+cpDaHINS7Wu9jouFXvwXEHyaLwhN3E5wvR2YZWz
g02ZLik3PknG8RdrcxCEGvSyX6A/mmyneiml4gHV7+QdKJCV7UUTV/Kvy0Gnw+KO4cIX4xrkjYf4
73FQeEx57lu5voelCB6lXkrZpu72l4NMb+1pkMnIlDSkFG1EYNadRCAaB8ZilHj9q67vdYypnR/g
XGYmc7r82b/MIRmNTWXWIKE+HlePKXNOxZ6uTFNhyBl5LS8sTAfTbqXr7RO+1PcwZdaXx3myPKdR
J4tEbrXWAKeDnIJZCuMblt/aqsnqRwrqkG1xpt6ZkF6frAxsiGHT6yhiHLQv/4iTyZ6MfPzzL8UI
aXSewzaP3zAMuFLQ7vSRLs1Cb0dDARaIv7MB+qMmO7M3Z2Z8+irTFcX2a7yEvYWKr4GF0Cbd023Y
G2sFdJWC5Jgwupnb/GxMVq5OCV1Qzp2sXqjGXZIK1MsXfd/goOnw1xdeqrcYCO9KU1nUfTET8mTD
UDOm1k9OBiFakY3xz79Mb4SvUFnk4ydm0anrQMRXI69yi1HVx+UPOb3WWUzjQ1czZNJAmUfhcaQM
1wOYFePg3CJee5ayADN2h8QP/EbcItDguRzvzGQq1DYp75BKQGGfxIuGsoeu3RCvwLTkkEF0W8QB
ZiImILarpPPYRqAA1jzI546+s0PlruIy5Gw1tMl3lAYHtjISBHsLGhnNTNvPF3S/Fi78hm+XRynG
YXzNdH9P65dYk8MIK3FTk5An9BYZnF/AuotBvoeJRYkHtpnN1hXGbZV9C+uFVCCdkQG669OZ6/Ik
QeRX8NoyKOpyiVFhmEy2EnRINIJl/WeC+LtgUq/GJ6Q9WzA582WPgk3SDcjhbPcWhZxFCYitkrn+
n/AIWg/KNW4gNOmrxcwkj/fw8SQL+ke8WsmmKOdpk13iAQfJB9Njkj2lW6mRsqnCvUaLw8ZPWqmx
bUMDrMsGxK6duak9G1unvgEoW2duJ4spbmoua7OkzyuRVSka+lgAupR2U+J/6fl30HhXvbXA1WTm
BDxz/FPcAMxM6kVYaqXHO9araPZ7COizY4WO1ujWQk/d/4Z0WYHwWVm8o6OPvI0xM9unJz4nEna2
5P5UNKnnHIeFhA9QzETveIEgMCQeBxaJDwRTWTV2uxbRFQz3LJx7nk7TFV7BROXJSE6EWqU1GSwG
JwjToEnPNCchnL9O+vDSAR1LNUcXzJnpT5wf47+i2ZPEr8cMQEgsIKYWdyqhWWu5vE9jBL4AVuo+
vdDvfTizkn4/nI5XMUwsxbKB1fH+ODkRG8cHgZmqMkitphXKB6hcbBs9GfHaRe32xQcCzy3pYC3H
mJ3UKJUqslNXe0cU6i9RV+o7Mi1kHWB5hmtMboddKaVxCE+wQMXZdH2cLSRYrQ+tywwvCnTsNwJR
qU2MdFy/iNBUdq40dJ6KQ5MWzo4EQkNnrAN8guIsVni1QA1kIzdGez+wo67Nyo33M1t5PA+PJ4Hu
L/VIHT9mTVBPPl5dfSZD5JEcWkHgLaVVVRdofluB1t6G/JfJNgBz0t01qVo8gowOEW2WlP4XaqiR
s8Ryonwe1Lo0Z7Lx6eKj7GuPjTgeA/xL/D7kv9zCCGmq8QCVF3qItigzDs2xoihoHV8e/fRimsaZ
nJwuul+O3Ugl/AeenNpD4u8i4wZjnl5eX450OiJqiopC6q8L2mPTvIIaksnJQQEG4KhR3cHVCg5m
PFeXGD/W14/Ji5MlKwuDmZMV05p8TKwRsEnWMh+J7gafAqm/RvpxWemHvE5XWfHNbcUqxmcCtMGm
NED2mjZKrOAyLJrUmT4zuyd38T9+DjcgGQc1Ll09XlsuCVaGTzY/h5bQRgURSwfmURG4BtjgOdxq
FQPOsfIPqwXE1tRLMLBWa8/9jLOzMpYxKIhTljImB6iGMDW7SkGE3LS+6/5eta5LTebkTA6eLsOI
dOoX+EKbtHp3HfRxJB2qSfkzEzmCqwjDXF4JJ7+Gai6PFgpV3KD8x+Qb5YZpR5ZNKxZBhQHTSn9V
qDPNjWlCMD4y6WKzFGjCKhQZj+c9L2SRRexNaCnytvOwe751I2khodydfgxGsP6zEU3DjT/ny26F
/WzbPqZkoObfBwzS0Q9FOegPb8ExiEoLlooUhzY14uMguJ6KRh/QUVwEPlmc079KTresPBsv32pV
FOgwYHzpcxFfHtzvSuXXPUXFg1yOZjY9J/op08AZSPLMw1jAXcAp8Ret6DcNrCFdoa0SX+e5/eDk
P6WgXQy2scL0QF96rv4k8PwiYXgx6uQmypr71kUTWDwa/c+0rtyZuZkeLvzEsdbK4WKSl5xcZAHS
p3RvE32PtxUjQYnzyjtIZTAzFdNLehpmcloCGQKaJfCcwLi4X+jID2a3RnMnyr986dqou4WYewBO
27jq75CkmjzxVdI9ZZKFKGnKwFqVkKH/5koYmRTXESqhwsg2GV1/x/4Rm3CCgkfQ4TOzOr0cJrHV
SU7SKh66xxD8eBflqEC9wL5zaiRPM77y8+VFdjqzFoU8Cl82WKmxcn28uHkn4ndgd1QyfD+WthHl
MRBSDbo6re0oSAzVBT4KSr0x4U1hymfkh8s/YAxwtMh5GuqWSd2N1hqPxMkRWYVuHruVp+/z6Irr
iUOpqmdSvNMQPABl3gwUbkANTd+fpEu6bYDU3nvQr0nIbnx5j7/H1eWBnLy8TPAFPKg5IyjycuVO
RpJ2iQmimubd2KoWK5xst91TufKuws18q/rkoCWYxY3Ocw8EBdfd8XdDBn9Im7FTWHWboNr20Nv7
PX1QAw5DmP/pekSzRSNjpTWFyDGaocfBMDZNlMyWaH+K69paZiVC7C+R8lTPYQNPjhOdFIIlp1Gq
tMFnTKaw4BBNTMyj9/YnUiEo72hvcb+//J1OVgNdSNY5X4lHHFiryYqP8aaAxGFRv26lLem+UWob
oW4uBxkPpK+r2uYfrFAnp7MKHoTq6/GMCbiRGVJEVD8dayvJLWDJOYTjdAX8DkEjT1igIky6CpMQ
XRUOVUOfKxPSRq73SEUsXPfFxYDCcR7QrPvDM/g32oNmiRghh1SOJt9Gxr3UapTf30bFI7h8jBsc
Q2qwm4+GvYnrn5dn8GQ7kUiqBnkEWckIpDEm41NzE/Fq0rsvhQzluaSQMXa65pAfk8kc+zJUqblo
6eDRppum/V4PCwS0H+X/4ofRvzbmx5D8BCQs6zvLe7k8sski//+xGJw2Lo6TRY7nQhRBx00OXb9B
yzVpD7SELO/hcpRpzeAfYai3jXEAFPzGHH7JjVytb+VQ7ZNDmz621jqodinKTlDW08XQr7Pi0UKY
9HLMydY6CTnO8peQXWI3UeepII+MV98rr+uuW4A4/7Pj/CTKZGGkAV5FpdYlhyrLFgq8QTsUV0FW
zISZLsBpnN/p2ZfRAMhLWjliAvHNGLEYHiIp6/YzuHeXEBTe0Di/PHvj7/5yZpzEm2wwF+npLsYW
5uB3yaKtbsP2wwdwh+wLzjJGvc3mjvWzS4RnAM9CRbCzpzlO7Mi+pYWMUEiHGt6C/WB1V2mAC46x
pVAJfTy0Zg7GSWrze5AghEk22Ng0hyanr+ZTkQbrziCt+wjet+zgC4evkm6vPff68oSe22hfY41/
/uUDlnU7oG7TJgdztEfyl4mUoiSKCUAw8+qZCzQ57WkbdllqMCgr+QzIklykyKrvdjGTKs3N3WR7
6QBmBCLbySELD7H+ltTfaph1Ytg20lzl78yIRvgztR7OKP6tTqbOxD21lJrkAEt+qSJbhN7EsswR
E87fLn+kM4M6ijTepF8+ktskjogU5k7TNo2zy8mn+0dNp2DweTnQ3JCmKy/0JN3H4OOAgjAKcLwk
ePVn9kqi9nQ50viTJxv5aEiTdWf6Zh3aSPsdkhJlu7LZUUuaCXFu6x7FmCw5K1GC1lNZC6mWrKQC
YeX6dujbUZ9wmcM4GhXuHO+Hg+Lg5cGd+V7kaCB16VaY5FHTwGCN6T3E3F6Yh/TRVau+tdXdEOya
8PFypDO3yVGkyXInE1VpVIfsqhCbP0daRFG2waDqzy+tozCT6yShhe16EWGy9MUIdi7y5aGzuTyU
MytCl7HuUFTSW9oHk7VnpgOOutB5D4N4RDLXXwBBC2fGcSaFoZmHOq42Iu7p1R5vJN0N0q6GUXio
ih36gw5E2l7+JrVwjOXFMFe9PbsMvkRTjqOljDbx6YMfsu45QCt1pDsL7bGWlv0csurcWj8a2eQw
olpXlxSdYgTLUNNAqBGtihVCi66yzJrXINuY4s3Jny9/sjPHBW1Yzj9aaJQ1p300ZNZFGqGfcVCy
YpUhVAkrHVEEZVNH2vpyqHNf7muocfV8OQK7UkJroinjg1WYixKNh7rBHY17ygeDGL4l2cxqPLex
vsabrMbIj2kbRC3xEDyLC/BVGD6hDLS8PKxzS+RrmMkx6CD9XqhywWfTf1QIQZreKqt+aG9Zoc0s
/XPb62ukyZnUDrXXwdQmEj1BM3ZvPKn/Hw5mchgVCk1z2APxoVFuEUkL01u7UJYIs+E++T8MNTmQ
Mk/IKQ6cHBbG97LLl2UfLaAjIuPpLzWkoy5/pbO7S1C5A4DK0SRPzw2r4cFtwuc7+OG1HnwM3ksZ
/YjVJVIOMNxj5XtUNzPf69wC5PED0NnSqKfa6vGCD2OrTaxWjw6R3ax82v9Qd7aFVG4vD+3cstAs
yBA6m5imxCRMJJWejkZ7dECYeYUO99pHtfVyiHOnxNcQk63rx71c2UMeHTKeAzWmQwm6CmrovLdq
N3Mdng1FOgYoBcE9QGrHk2bh49NIXRQd5K7fdsW1X8fdovDoyUrqy+VRndu5Oi1fKGF0GdTp01s3
WraT5TFxqb8KsRtNbkNM8VL1lgL75VDnRvUllDkpdeK86iBfFUYHX1Ne8LxbIoTzJppspWjZTOZy
7pgFMMZLx9YBKMqTYy9p066Cux0eMkRC7Ic+XItmpcc36ABie3p5WOdWONghQ4XnSpt3uvRQTojb
2PMRX8g+UdY3c3WR6TML4nwMsnOwEJSbpgUgrcvhjTdmeEBIcaV37R3bDWZ0NHNAnF0MY/fjH2F+
nx9fbycsZDIkycKDg4SRblEPwVQeMX5fXYfDj8vTdvYTfYk1yWHcOnA6ObLDA2LYC+pZZYORiIId
b/mu/fBhQ18ONzODvysAX4bmFm5QNokeHhrqgDaWSybuEWk3R6Y7dw6NUIZ/zuDkHKozmXeGzgxq
briqRPXkJO7V5ZGc/Ug2lCJQl2R/2uTOSJ22V7EzCQ/CtRa1tRriCqbqtWveNXO91bOTZlu0lNlK
IKrGn/Jl0rAqd+vB1sJDHzjAmQSt0/Q2Ddv/4I6Ah/GvMJMLV0K/x07RIzrImf0pWe46Hxo8L5BJ
uzxzZw+gL3EmM1fjPK6G2EEc3OgqwZAFuUDaA3k1s1lnwkyLSU4fmhiI96xsFLTTbmFydqOWrM+M
5vw6+NesTYu0ggI6sNwuPKjeuk0R4v5FE0dpf2b2TG3lXCDo+zZrjmfgSYPdjnGQyoyKNa3HSz9G
YvEq4+9UXCS17Z9/oa+hJnesOjRJjwF0eJCCBm/Xm4BSRORuunKmYnpuYX+NM/75l4WdNq7ZdnER
jvmqpLbXLU4vma7vLo9mbuLGhfIlCkJcjaSULIQSiRY3uTYa3CvLjYYEWT5z4Z2sObIew4AjAh8G
CMK0qI3KaesWJcWiJn/PHJSff0Ql+LiZFOhkQJMok88j+wgieS5Ruvw9Trf4RBrithvWwVw5b9qS
5XQ7Hs/kA9n44+XU6PlAaQ7T71uCaYa46T0XbZxV7PyUEWTS7zN/prp3cin9Dkt3zxY05E/q9a0t
YOVFLHVJW1f+R8i9hB1nrqxlLKiyOUjD+Y/272jK8fowEdtMcQ1gY6Fa1vvhOq7lLVvrus7TmUvj
bCgycLqVlGKpyB6HghEYp52MyzBCjYaz9/M7x1wkytvlBT8XZTKgHN/jPAnGKFhXmssw3tNX0YKn
y1HOrkIgSGijgweXp2WpvqrjsNHt4IDoqIUiFvroaDeoz+DkLwc6O5wvgSb3UghfLopcKaCtslXD
O1t+6uv7Vpk5i+aGM7mVokZ1mzxwyVURfqqW1RAuJHlbZzt3FsJxbnlDDlF5I3FGIDdwvAqaEqd1
v9UAhaGc0IqrUn/saO55e0THmjlYxbnZM2Fz8xwDyXqCD3LRrqz8ug0OLtCZoF6bGeBziHJCzJx9
50f170CTz9THWDl6UhOwaT8VdYOiEk2QRYesVrNJ7L/+fE18HdXka2XY7CDJxRRaOQRWv13kTrUa
vgfWHIf73LKABC9kjnODy3eSSXaZT6C4CqiEyQvhr+W6x3IDmVK/Id2bSVnOnrdfo01O9khEcaKb
REOkaNkO38vo3h6eJP3di95q8ZyJLS5zINX+g8mk/Q+6e8wup02p0K1wy1b5ckGxC5NrXPgwNljz
OWcSzLNL8d9xpiCb3HJTmwZlcEBR3e1Gm6Elrb5hLo8V4ywddQO4PpAC+ud41Mn+ikpsdvGwY3/1
A4KhISb13zCGB2UjL8xohRtC5dykbrTyMGx31GUVf9Or/+A4+fobJmewm2q+QdstOGjdgxvvEHjX
6BypNJ/nsDZzszpZofh58hDCrv7gYHxSHvRALC17gbfi5UVydiN8mdTJ0vTKxg8Ck4+XB29tuMq9
zx73QKxntLlu/dmD5EukSdLR6bApXJ2pazHPiKM1tYpFKW6r/FNDm8ycuy3nBjbO75f00MUYM/Ix
SDiI4T6on436LhjWvXjr53jZ5z4UD0UaecAbAV9NlqWLuTD2ZFlwGOWHc/8O24AFhlcCk/g//lQI
DIGbBtYjj2pmxyMaTEF9p4iDQ+ystW6nYfKKvLEW3hnaTGp95lOBpwevhyqWOAVxpKjW6BYuBAdD
/tBQhsUl0HvwAaE6r104swDPTB8lpFGF6zefd/rgDs2U1rkVcL/oa4iUCxMQkQSSvb66PHtinJ7J
8fE1kD4pkAEUKVqUOwmUmatKuRXWVWDtPHWltS9C7VZd9KTR/sX8EGu1q7LvFmGDreQaxT5tKFel
/mkX9swr8/+R9mXNceM8179IVRK132rvtt1uL/F2o7LjifZ9169/j5ynxmq2vuaXzGRy5YohkgAI
gMA5m4tfcn/0ASn6WfKnTDUvD1IfvXUgkengvPba6ATpK2PpG55T+Cox/E8MZeRdrAKNX2qitypD
0yeCxsIZOMHEVtevcSLAYX4qxOCF2tVAs6k9Vi0j8j9vAQFCy/oLKOPnSJ2A+AxfkE12BQabGZCA
nG/1c23OgpurzqSIgCAD3Cc6hf40w6ZkU56gEkC/3cTYZFV44hsjA5NI3v3wQT8Wsp4nN5zOyTKX
n6+cDrg0g1yvhmWjC7Os7vjhHiURC4S5ps4q+J6/NyDOxBgTOpsx9IzpYMrx6JMGDjgti97abgKl
d2KUoPYGiS5wcvN4B4bJ2zKajAaA42CyeLqsUhsLPZFN3YPghlTbFjCob+A5MvpmF8tvCgYTtNkZ
Ztao2qIblOFiiAlj64BO0BYco9NNFYBIzxM/jVAnC+9HdbxDunXwdZkR6G4uCQXt5QEHjpxu4MVw
d9SINRe+pTEPwOnrcLpXyHXJPfwhyt+SfWNsQMOrDYbl8dBMKUkSpGopgJfwLa12KZweKBS4CISr
+6L7dfmUNtwL9ELHsBtuC8y7UZLmotLxGNRCUtZY3ezm+QjI6KdO/XMLO5FD5QgVpwyFokBOmcUW
+NCl8EjQsQHAU1BU/7clUcpQtRNa+WWQOAStI7SHRARtTmumCce4bLeUDo3OaJvEMwc6kSmHVcqd
WGmzHLzFwXjVghswUPR9qrPykK3UAF3O33Io55SrwFuPVC1447ocfWPg8JmPVQqKXcDkKu1hmlvQ
I0lmH99U/eflrdxS+LVoSjvwpsdPMyCu3wThHxn0YN2nPx3AJqP7jKuXJYhSDznOeJBKQVA3evXC
iaW5oKfFpAawkv78QkU7Mop0mKWA5tNN8Eq+IBo2YvA2IgcHiLKCwkWl4sno+fLebagHxu0E9O1A
O9AGTe2dqk6AngdZ2Sua/tA15EoA7BVm+7KQjX1DiA/uQ7jaZQqZ0nVQNYRVLGJqEzsFtH4jk2ID
FBj+PVDQGbkiQxT9ehj0YqwCDp97BStpJT8PmWYOxCTDTzFizWRsbh2mAjEpCmYp4BaeunMwdylt
TXrudfR1PHncNrxyBeYr5/LeLTpFXRrYu28plM5NaSen+K04oLwwO2EHglURg0aqfijRY8Nqidve
vm9p1ElpKSZD5LgFIVbSvvgYmgaePVi7Kv61nuvXHJw5l1fHkEcjOYDbqpBGpeJeZWQak69aPrhq
iqa+BkexoYCX+LI4xpHRkUZREB2NLjX3uvDmymCCkEEXIKZ/UUhYn5lEBRUALG9KGcyJr70I5tVm
funIUxphaKtiJTj0WONyB6soQcsoAKF4dvasLCEH4HVOle6rQTXz7jEIDrGvmBIwknoY11RdJTJ3
rTSPJUYtff+GR1L353u6/gIqJu+1eQZWPBR0EDqbB+G16hduVrCqJlt2sBazHO0qIg0SRN0EtFGv
QfwMnr+yi4yq9roIREn3Ouvh5yugoK1uLY26zbK5E5WxLXCCjbgvlcQaYvGhnkdDI6GXcu/A0X+s
ql/hIB2atNjnxX1aCp4cA1m6L3DkymQqoDu9vNP0YeNdDf2CiLSACQcIVkyrnO5BEQFpqRua2kVv
pdXu8BI+mtquN2dTNGuUIwzfviyRyrfOBFLbkEYh2H6KHgLFH2Hm1axcdvn3q20++/2UC619eDdA
/NXuCKSt4JiEuTGBBpgFqMQSQ/nQOFelpq6xDBUskHwtXNXD7YSnQ79unMsbti0JJUo8gCKb4SnL
7/iimX0JC4qRwjTqUa59S62W6OfPrO5/O/ctiKqqRaROhQa0G65Y3mHUK5+tBrzllxcjUO7yTAhl
2kOiNCQFiQv0jXuQX0AzZKRO5pJddS3a2SOmHlxmMrgke+cq8b0wSsfFGdkGl2JhyRDeyP7sSlV6
VY+TOUjZaymooJ7WPaUHM0ZbW6rP6tSmE/yvNUs6rGwBKMTT0XLCKz8DXs8azNFj7WI7wR68a1z9
MLuNld4HZumyDIwpjrIApGphQBJAB80/yx1mO+IHzqzt8Rd4IgAKY6nWXxzpenmUKehV04eiUkLe
LZh3zcQevdRpvehaMMGMbqJN3FYZmQ6dGnxt6dKuu8CZLQj/lMx8Bl2TnGBLB1NxAy932qtgV+2I
UbqNd3l9S3xCa89aFBW/zNEMSqsG24nBdvQQumooYWLW1YmR5p9gvUVj61+4yJVEuhonxqBVUzjo
awEe0Ogxm2OWFW75lLUEqjwyYvg2AT5g7ZK79IXf8yZnKKbgjR43G8H14LRPoj19hIzLhiyu6sJW
ysvPV4bgD3ne9sBcdfMX/aHcyV7o6Gb+nOw5WzVB032cHN8A560X3kz38i5xWGi0m7axXjjl48pQ
UQI5xhfoD4OtOoWbX3XWaMM0LM76w4FyWkllytfpaUvSlocwAdDEif+ZxM+1SK4AHGrn2b1PgAYz
aY+XtXXLv64XSPm6Ti6AhUEgM5Lng5b2h0yu7bxhNUPTBbaztVE+DYRvfTlmkCP2Vw0CbJl78TUL
BC2af5OX1yKG5Vija4tNn2kPIAAUdMqjzK9SNi+AUVYMwqhxpUz60Prewsy5kTYdYGx5TMdzSQ3K
IVaZiMomfq9zJZSyfoAClFPKqaj+5od4QLw9L+0ZZfJCwJB6+egYomi40CCqqwk0P40rj2AeLrWq
dzh/6MwhEDQDhK//ZLrEglago9Lf6wPo+VeNHTDu1KaC6/l/d2MqmsoeQG2OJBrALxMP2FaHOMTL
gcJnKFcB0zy2znNBCcHkA5KMs1mSnpStQsawcQE7YI8KGC7jaQ8Ogn0GEGY+GewavFoMz7fh+EQ0
5S4XB8AuANxx6oHEdCKar+E4cy4yq2S2/Vxzx1405nFieLut0Hol64x2AHh+XTRMWB8vzpVvpjx6
qd1G68VPIBXoneIN2jhxIwZoAJh5lKUq6x7rHOwqXSFLcMVKN4m3ePQXoxcBtJwSCzhm42LDsNAC
foV3Y3RgU944xfwV4kqhRSSeWdFwB1BoHfx0UoUODQwXcopyPaksEOoN/3QilHLAVVlWMnIOdOJL
9wFI04EKapSYIrpsSlvxwYkYyvWmoJnK0FraupXkzI7qxA/xc5i5kyPgdvlT5JDFiADhgTIyZuQF
Gd0Mp1o1B2lfS+qIndwBp8Xpvc7h3JYZiWzuHdAYdH1BEefpVrsQxNrCwjDrtuInAfcxOais9nW6
keD3UlYyqKWMRMqlTJRaN7+e7MbIHTCOmhFcwRJcodJr/WF/2JlA6sJSMX2cCy0WpUS6qS2kn0hz
QI9uN1zqXdYK1v5Rd1ZbaaWaBFhbz92k0k0imS2LSmLDv2DWBIk0AAzQu6xSgVWP7HaoJb51RRWY
6pXRKpbcPOn+7vJKtq7fEzmU7dYqGknHGvrt37Q70auvBme2831qpozi51bCdiKJNlhQJ8pAKV10
G3G2hQZFU2+MxppNxUlu4dZeEoeVwmzchCcyKSXUQeHqA1EeOgFKSXKX5Ry4JA6NDrapO8ZGLr+K
CipORFHqF6lyNIEfoEUi0dnxUbRGT7YVrG+0MY9sDx4rKGQJpJQwJRwIJ3sInLX3LH/PRUYUsaHk
AF9GnxnAJpZW0mVvVzF2GgjZGIm4dabhrQL/BrI/whCxoeQnIqiYAYzKoL7kggaMg/dt4Qnaw6C4
Rf4X1oomS7wvASIP41WUiodq1eU5lyLc4wR0EQGqDBxEwl8IWUacNfR0IKYUqXigDjDgosh1AWiH
r+KmpBmDzwqWN/ZLWgk5q0jjesekNAg8hSG0K6E0ivFNDJKd3OuMmGPj8CVQhyxg30AZB3L66eED
2DBtxl5t3LIFqxcgJTVEUD0TuJglhtLhOK8kv6wx4aRHkym04I2VyJ6wEH23vMB6MZQmj1o1Vhg4
aV11dBLFIpEKpCiA+g5OHbACBtaKKJXOhjSfhAQeRxU/0QHSlY8DsS+7mi3DXy+HUjUQhaN1KNIa
l6vyK0nzvWFgzQBdXgUATk+Pf/A5GQX9rHUL5QoQRDYes5vBZ8RWm0LwQIBysY62A/rhXJDaCPyP
iODGxOkUsxXQpuKzxlM34xBwuvwrhToQf87xVAS6P7d3yp1iJntl1zjRjWRohmAjfT9GH5ePZ/NK
XUukziclZSTkDVRgxGt2xhX7KX6Y2gwjILUliRkyv4e+Kc0xY53aZrC6kkyP7fBd2xRSMgBgay84
ujN67V7eEyNycrNjHN6ybWfX3fJeCreqLROrpxoSgtgUY1xN6WkYblF1b+DG/VBWVlj9RFxuYh6d
FaksbvqSROounzIBfNI+DlJAdVB2Krf2gt1g4XXBZFdctlwGEBuW9ww8DOsydYY6B3J4UcFOBrNX
Su9CsQ+iH1z1QybPl7VlywhWgmgmhwH402WfEtziemsEIIrkrsGzfVnGF+vE+db9uxr6wb7tFDlr
MqxGFNCPZcy3s1N/MTYqn43jP2TpkqFb8R0r/NrKXCXcuYBCF5bnIfrFGy0EAThxIbh16mvJxtub
2ZsdQr4FlIh9alv341ocHTSLYazoGSwPk0SGqM6g77H7zBsnxlPtlgdey1lUdR0aFTwvNTyWNUc/
YhmDDowG6E1DXgugrCvL0etNKtxYk9lbgJw1g315VexQS/UqRuCyVbg5OSPKrmq+adRBxWLqn+k1
XkntYi9+5K2hVTgnzGE5+i6z4ECuWH2ZWzXUE8mLbay2UWwAiVXOkBzuwOFtpqAQTVzRFez/nyLR
5kWw3lMq1phD34/CCpY2mMOv/NiYS0JaWVVhgD/ZSpzB4xyG3S3HdG533+pPBR4c1FEYZRxjFprZ
U3Jf3oI6/VAUAF03eEvy2EnBtjv5lkjddpqUimQUIDHEeBRQQJPn8p/Li2LpPuUZ6ywIBQL4Cnfk
hA+5w1DZrGmM6HPbbyyMxAsPzAJLeKoZUsiPog74IzfdvVVGYwjPmdkaqiva4f4X8w1o82ZZSaPc
RpkCp0LtVFiANcLaciu2Qku+4Z3CiRyRdY9tKsVKGuU8RHBq+EmB4sEibXnlUgOjNRQjOuIRz+y8
keVMNgWCGRiohNhLZHOnmxmnijiMy/JihPBWecQriZleoexTIAJa0D6ZV/Xm7bmSSLmUBEAqEqmD
zpUN7a6/rh9AK1FfBdezKTnDy2ChL80YrsbB+EO0zN81oJVgyqPUWVhzYwXBfOwJ8g2QA1MWY+qi
32c2vRJBuZFIavpAysLO5aYEfiqNql0XikddS640vdIs8MLzFvA1aqeVOxbv36Z5r4RTDkUdazLG
4Jdxu0T6yLoU/fV4KeV/Xjbx7etnJYbyImSIM1/sISa99l3Z03azqxmY9QGUJYumYtOdrERR7kTJ
K30AaQNWBFqOQP9VlublxWzGBN8C6AALzMdhk+TQ/rL0pGFfFbfJeK2HjL5mlhTKhcylHmVSBsWr
xae2O9TZP7Xo1uHT5bVsvXuiq+pfU1Yo3xFL7TANi5jK5m4DT9qLVuzUXubmDugm8dLS4SqrwTGu
I+yvb/yD9h93k/IlIRgaWmD84n6J48c5EgxS++6Y97Y/JtblxW5vKeDEZTzNL7M/p26rn8AWH9dN
62p8fyMpvZnFc2fIkXItFgXLKS/nc27V38IojY8lbRp5bimm/UTAZYPK9FF21X2LtgpWm8NXvelM
1kI8AJJRTE3QnVJ8ws8FWH1blw8i0SyEssAomM7fN0k8GuBNue8EDl3+fjq4khri/SRqX3Ke3E5i
+xEXaWtHYdYaHMgojTENcksO+sDtAg3c4XVmySDuM6oGfBB9ooT2lEQPZbAAt4rzXgRfJ3C5y8wY
ZE5GTacdjUz0gVxSF4I95EC3FAdFugLq5ZUsDPMj6eXUyPuStzg9emoI0vRGkY8ATe0dOWpeg6Tp
bL0KOG9IemA+6X5id2EZG80wXhGS3o0iv5vngDeDdr6/rB9bnkODZqAVBgxRYG091Q+1AIHZFBdw
SmFrKep0SDlWw82Gu10IGcCxunCB4lXmVESQECHnQzgnXrFm1c3Uaz1hpBJbQbCOjiKUDglwkoBr
fiqjiEqhraa4Q87O/1KR1qo2SEYnB2R+KBqH7uVN21rRWhq1Ii7q+1D6WhHZJ5wbpl6aOJdFLPtO
qTf4mpHvLXScmG5f7HoV1fdhJOLiQ+wWCKB9xxgicDKBXQ3GAJt0e+jZZXEb5RbgPhE0iGvYw4Ur
/VReWmlj5Ada6WXzmz48AevcLNo9wPYnYo2Av1U0q+JeGELPI5xToZS/7/JYbgTdL71eyQ6B4CHx
uAr17iPy93jVs4T4YVA1VA6AC9TC9qaXuLzLY5CGlcB+UER75GXGyW7ncSu3Qu37OIRzWLeoj0x3
KuK8JZ/C7WAFRuDqbm3PJspd6KFiXeCb8dBKLOWma25YOGiQc+fXS/sUCF7d5cmSFaRv3gYrMZS1
p2mqd76mtC7HvVWtE4JtQAXlD4s9Y8upwDGDDgSQ64AXoFaTFQkvTj6yGwJOMH2vM1FBWAKodYSE
awalF1tXchPjytKS53H6rFqLB2JVbgX1XR96hOxYrYsbdi+t10WFWQNuhSYeIFbJMTWrGZJyPZd/
ODv7FX0DTZUHnSoeQpBqnFqiKPglbjwZVePgRi5tMhnD6NZaaQjkmWF/i1FTTgZPo9+iqG1MQj4t
yh5aF+8iL9u33ryXHN4LnL+pc64FURuXRUkLiiDoHUbnTBHAFnNeGiLBDaf/GrhkVzUsrqUtTf+W
iBHk010UpKABcuhSPo6uJcWsphfe35PxJ2MHt5LetRjKg5Ug38XNAzGSGx5LdM4m5mhGRzQ+moPB
chJbt9zqvICncbqoWhPB6AowMZR6ooOKYJUzxZv4IJsJeP5ki7G25fT/39qBYe5TaWMbR8U44tBe
XhS33oWPkYfw2J73uWHzVvgFiR45zMCOIZW6W+dB4Qc8NcH3FY919RwSNyr/bmVoORIx0oj2PMrE
Zm5IwTamtS6GTn8fm3yYD/5OsYCBqRi+kdv6Lja1GxIYGSPH+RrHO9/Wb+GU0eVFRaIxhXDdk1zN
JXZntpa2Fz3O5m+XzOM5caN95MbvvoEC7w/dmlzOYlnkZiEPcM7/7gFlkmAfJmKW6EshT3CAs4yr
rjIDW7dHUzC7I88ukW467W+JdDlKbqUuUoYviUAAvUruBxdMp+Y4GckxsyZP3SmsqGYrIVktUqbM
k+QqN4WAM3FxNZiRF1sQaC8FsMhhddNuVtvWsijjlLm0HUmBcw13mis7gudb833nLNWaGvHC/HrZ
PJfzuaBGdD2Kq9q2iwtYJyZFdtG+9lSUfNnt1ptVjPWyKHtEdForeo0tbOyl4WT0pM/kGg9Gdu4W
qnF5TUxhywW8inqnVgDEB4+7TzYGmyD2Cva+xzsYN3VZZWWWNlKBHpfnXZMv3Udcu+fSO7m6v7yW
zVgBnAfgH0IDgMRTZj5PE5d2GEZzx/haLEOz8Q2OsNgcFkd1pgQrIZQRR0nVd2OKLCGbQBN1Xfke
WJJBx86WtJEgKGA6+nc9Xz9fHU1bCBw/p9zyKsqbktm46mFA+x7xWBND255pJYkyWtQFxx70Ootn
En9mB8mOb3VTepjN4Tr2EitwWG6CbOrCSiJlujFYDJOuh+kCTM5qreFJcnlTsFKrMKOb2tZ2rRHt
Yicxo+ulglfc6jvynH1cVpivuZMLh0n3E47yWMtagq/ARGttdbZg5dZg+78kO7Cjm+7FdyYH3fhX
vpld8UZuKICSxAMIEtyrvylQrQ+bMnoCXvEEM/qIQZPGEP0UExa2JP6MYlYvDmvnKYNPxswnZMJz
Ut3sAQ1Whe+XN5VhIF9vuiutDeoB5OUlDKStvTAXjCSbDYk/BOkL0ZlX6rbJA+FaRsMPmIopky+V
TCnwZ7kBdE+91fbdTehMx/DXbHK4cxIrdVnRBEsk5QBGFaBn6GFDpsW7CHMVcohlFiDK5iWKZ+f/
LYu+t/NsQh9lA73kq48gA9wMMqzgTukVM+XsPLqVi2u5ee9Y2Nfb0e5KLuUHUJYK5khaniEQJol4
1pyOCvpNlmgXrI/WZUVhbCTd3paJkRoVKoT1wpMyWkVbGQEz7lz8yLmFA0IXmIUgjqe7+/myl6Ih
W8KRl8FudwLid9+LHn83X7Cyhc0VATwTGOgCoEhk6oLLojKLxAzaWAm81cePlagYicYovG3Z17p8
SEXSUsHXade1pTcE4Jidf9Z9gt71h0h1E/BT/ukRAVcFsGpEEYF4fA6GXkmFkHJF54J659iokl1O
IExqJfOymPO0B2JU0BXpSEZxTtS+6Xw/8DI3dW4IovpIFow41w8x96jp01HL62Oh/cXCECEAYEDR
JQ1/qU0kWTUpySDhoW8EdoZW70ONt0aOBZyw0TsMktaVHMo/oZ0qBJ2KVnkoPBvjUptJRsPHM0Ad
TybPdfs2EAw/6+ypEwzMLBpEd9WpcrUieY25gBW8nKfop59D+a6hF4UI9ZTOLYb5Ro5iuxWznZw2
u6wMny+f6Ub0ciKL9mGtNkiJUgS9q/QaaL6dUHwvht7shZus9FT1JQOre8/dXZbKWOBZ9pE2MgCt
EWJqyS9fvZolgP9irkZi8WttpB6nq6PjFzBGLg8vnRuFs/CDVzBLt2CbCz46JzsgRnI670gJKJCK
IHxtB9Dp1H1RAJRGwPu1hAHmy+tm7jZVOZDmevK1QK08bbotdSE1InKbjfFgiFl7UGP9NuWemxnl
Hz1jvkGd+9jTvVgijtWNj4ntWRwFv3OzzBUc/r10Yks3FcUb7eoY75kjjOce8FTe4oZX8iK1FcYi
h2YJMBpN2aNe3ut7rTC1zAukx2mKzUHEi9Bo8vktkAMm4VpXzD56jiRW2XXzU74CDxTxQURJ1bwq
ZR4Az4JPkTV0xnDPQ7oD8amU72KBNRO7qdorUdTdzIUDifUk6t2mvc6CHQ/o/pFccTWr62LDGS+8
0oilfi+J0myOFJUy4WkOWW5+VBRzmVAN8NK3E83Y4K+W6XTxFhGBFVisFpPzBBsHuxJNKXEg1okv
lxDt8+5QNkYru2IkmQNnNtOuCG2N/LhsNucX9qlASnPVJgFUSg2BvHaYZEvAOP6fxwQQAcWQFUTv
ALShboAUUPpJCuBYN5Z/wuxLjApI3uVVbKRvpzIot87L1TgXU9gvbZKthed1O7FDq0KZya3fCyu0
u4//uKyzjv4QfnbQILJKwBYtWp3yI2a142yezvfW0cAyfq/VbaBChlLfY7Q2Jx7HKiFtGtVKBKXs
ojAPZVTAjas8UK5cX3Ai6X5IGbhTG3H1yQFJlGL3Y4Je7hgr0ZeHxLtW88QEHMn1Wz99cO17kvnm
pL5F5Wg0DSOXYG0ipeLgu6omvYfoWAyMPDGJ9i6y2kq3ZcggYQF4O+hYKBl+J4eCLGEXgZuha8ZE
0K8VHy8r+eZJIe5VMQzD4y2Ucn/BiDSdlJAh6UdRd0HxUUuZKYiMsIUlhlKImSurNFMgpqx2SnEl
dJ/AhSKskb/NawPIjAvvPEo8NMC0yhMMyVU4lJnzjVi7i4R/QvCe5clVELAwfjYPZyWLOhy587nQ
X64o4EWKhq8V1xVoqKyp0X5dPiHWopYPWV3Ls5D6YgQsHbfqZzSGZKaOKeqg3/fVOy8xbqntY/re
wOXnK1lAgipFJOGd2/hg3bVIXyJnsBrhx+UlbYmRweqAlAT/6XQtg1SAJpWWJTXlQU5eCv+27KxB
Z7xPsKQsG7taTDUkEqBBcUVEeBxui506foBpQWEhHW2dz3ox1E1USkJO8hSKoFUfY2RFyYGQZ624
lSYWugZLEnUfAZikm7GWJSpaaGAdCWSPRXWnzI6IG+ryEW2p92pVdATWDWTIky7t3az60NE70PxK
dfuyiK2ICBCqQMpERxcmR6jz4eKxDMMOWiDhATpoP0AnwjW+HQ/vJLLn/P2ytE1tWEmjjikqSxBM
9ZBWRj+C5CAVN1ll9T0jZtjcNnBwy6CCR0cXnXJXXQzWbx7b5rfvdfLoz0eeFbBuiUDPCOIezGur
Or1tcZjMqVxDRNT/aLt/tNoqmEht58/pKqKqbxnUZqkK2s5KDpqW5YFD+DeSPNUqWM0qzRTlwpCV
Q6a9Zs2vPz8i3HSozgEcDi0DlEKIYQa2DwErG2CwouRpwVNFLBL/hZNT0byFiTVdFs7gCfIi8BNV
hRhSX2PavZ3uw8bJiXN5MRvHhP5qVK3wTqiAO4tKYWbJ18t6HDsX6WxptGU5mA0vhla68OxdFnWu
2ri3EQJrQO/htTMQ3bBIxTBoCGIR3e2GnZS+z9yhRvPeZTHn7gdi0My5dKWBaJ4uCvNRyIOKNh1d
MBNaenRfpy9K2Jhh81NnIYpuFHhOZVGurvbHtM8wiO7JCW+kiquqdwHgAdPGiIQbMbK07jUWEiea
C6vTPgrllsOkYFprjCWfH+LJZ9DFlgYoj+OsYGc5cIzm+msTv6Ef5/K2smRQEVgfCVI5J2Lv5uG7
FHwSdQJMCquJZDHY03rt6UKo+KseRD7lK+xnMM5ov0lNoRKNNncjTOh1r3n88Tdrgt9eYHwxE0j5
D46rSVnpyeim0yHJDF48For75yIIwEY1ATamov/h9HafSk7MsgjAJ718r6Pap7W2HPy8LGPLsNYy
lqNbRRB1FcGXT/kIDGfAeltx8tKL+5bFYbplV2spy1espJRaWnSaBCkRP5pxfKtmxxGnpMg3PfNF
clEmWg/WsigXGzZ+IggBZGnVZ0eeOy4wOzBCkaR4zYXhLlcjs9Dlp3BUD1OY9gxHtaXqa+mUWpBE
iTWZ4Mz4VrZ7+Vcg9XZes8Kk5eQvrZHyHRH6YebgCxIniWtjbtFgFLI4RjcKg7qwWgqdqLdcgXpk
UowuMCyAgje2u5ykz6T9mYx8ZjZtdWiGz0nNwD87tdZltWQoDJ3AR+kgkgZ82W4afJSVgvazu5k4
VXIT/iF5GOhGleWtbBkSwqMZ8EdOVdOvkjYW5jTZjVPtaeVhCD7BvOxG5CkZjxrKoZcXdtY18SUP
IEqA1pekpZ/pVF6CRp6YNHmyi8h+rPai79tBdUR+CurE3KzQ0wQId1vVn2omQvIXU9RabRbZoN3A
zbag056Fbnw0ttrYlbpXp9L9nKHpTZN9YKmXhjKrD+BYf5WEwuWBstCpmVepyhGzDw9tHe/06XEY
tNwQYEl8lj4I4fCLtPOu41HZA/Mzw4rOyh5fXwrcB0kDgSFwgagbQw5lxM3VmOySKtj5TWrE4RUB
iuuYCjwEhoaQXiWkMKvwqs9TwMASRmZFK+DXBygY9daQaMPHU8eETksp6/pi8uIcU0HQfNJ3Vkcy
onhyqenDSxcBfvmpw6i9eHdZRWiX/CUa+NV4cwTdl0oojZSVXA8rTZkQHLbHqJp4R4z75xE9x3DS
YsdY6OIqTnUCNCggZUGaQtCyTc8UcP4oaPMk6l4WiK89mQ6y9BRG4AhsgWOVleqDXk4GSsYs9LRl
FadykRSrQKRDdAowcrrnswW+Xhpgkn6n8kehP4Qt4OkxnaehHgjmZFZgR7vl5RkX1AhAKYHp8TC8
U6sb/LEuEwm61MqxEUgB+CxGc4yZj8a0HE2TeVg2tGYBgsb/p3JyCb2yo87n+6FHG5HQlMD1bNTK
Vlu9QE98dSiyGpl6Pd4EZf5YFnO8A6SrZgqcIl+lg3yTT+Kh5ROJoVO0OtPfRelUHgrAxCzUbB9N
udfp5lw98H3sNLNTTIySJa1QlCiN2mox6at8IpywD0MXHcMAUS1rp5dQ27vWuJeMVaWkrYUWR62s
0LNsblUx2wvLBFoXPgnkNu6Vt2HIGSO6LEnUpQuezjboQVy97zC1yj92j1FhCRlj986eB6n16FRS
NcHouXRUhf0wScehRh8kJvoD0Z3H2EjHOjP04jh1oukTwfKl6x6cRjPXsG6pJVheW+fvr4DzAZsm
EAZp+M10lpUmVHGIcl0Zclw4dXxfo8hcY2RRn+xJxHPg9Ca2zgC4gbFkid9W12/xVFQq9mlU1H5A
9mIF5O7RmuaXUn1URKer3wDpaqXkPY537ewKmsk1B/+lSUQrSAD10HWMSGRx9Jd2grZoFKImvSCw
HPRjKNl0E089Y7nbTuN7tZRiqZFfl6VM8r0+Zj+0aI/+FlfHRfxn1wp1pPQg5UJAm+SY3dmPOMup
eRNQJowDYNMTZmco4/jURbtW4T6pKk3UfOiw5B8jEa9/sWqF5Kef3Q/Jz1K7GfmPNnnmtcCYktDL
FNkK5usC444YIkoA4nh54WeZNrVymusdBYVClHIYrtpUBodbRiJur+7jYg9mXBO4lkaR9pgdNDKl
M/p3APgbYmdx6fPl76BvPPozqJAiGqK5rgV/cYxgWJPMHHKEyYMDjnk7H7zL0hhKpVImNPqAVx47
IcNNpD3UwkdRafeF+vY3QnCR8yqCSl6lltR23KCEQPLbt80+Ucwsv9V0hv2dpSG/t+1bBrWQuZzE
ocqwbR2RjASYIImrJvxN2RwFScbbvJnVs9t1uXN5aVveHgS7wMlGioBvWHR8pcM5Xt5qNanIPtVu
29bkpo8SM1gslrqtyxIFBEUG6wsgoTTKu4RcrQulWpA9P7yr47Wc7EuwhaouQfsqkJpqFob8lmWu
5VGrqsR+SoUAmo/bH/g+vRdXrxg49TihdvQuZZQht3RwLY26mzOk/EmglFhdWZuV/g83vvGsfhqW
DMp5FvHM8X66yMg+O87ufXSjs4rFW3eAjjFLHRVBDd1s4qkulGExTmB9Lvdjt+ApAoI2/lSEhkV3
db4U4F6C9QfXLVjXMH57Kkbh1LweSQaT7UDYR3gQGilOO2QMf7ghRkdVGMDF4K0gZ2+u2iggo/YR
oxb54IAkCr5ItRvMef2FAS0TqrIkLjyxlGrjUEAx5EPVClDWkMnV28yYZHBy//hvcigF6FI/7ioh
KfaZ/gzivVneB+Rp5O4vS9kwHMzeAfQLRWgJeIdUQtqqIwdQsC6Hob5NslOgQ8j/iZcprn/8b4Ko
u1Pus6HqCQSFcW/UzQ5ThRWXmhxyhJHRD3qWZcOtYVF4exdFGa2a9MU41WMaCd2MueinFlhVULrr
aOnXwTgxRnxakaER54oHcZogITtCdR2e9VS/xSaYyibNiv1Qpo9kQCVB4B/bmHXfs8RQO1i2fuyX
CvRb0FOnQdrOp6VJVGYH+fK5VGR4shzKK0xlkAahiN0LalMmP6RSMqL62KDTOv81dj8qgHEloL7l
m+NlDRE2AokTwdStW4zS/5H2ZU1y4kzXv4gIVgG3QFUX9Orudnu5IdrjMWLfJBD8+u/gL95pSkUU
YT9zMTcV7kRbKpV58pwE2sQGomP9FxgRbDdS69QrQC5b/rSbb8A+FeprLl6q+WvMXgvlWXce1fjW
mjxH3Tvlm+ditabLYqyuSastZnORjYqy5BkgVfTae0b9D1gYCN4r18e9t66SQynSQdS1i2GL+hUZ
oHL8Ij5ft7B9IJAPQfcMkvpQEjsfDS2pPioKTJj3HB1U2gncEXfl3RSADmyXFeMCfPX7+K2sSeuo
IdS13FrTo+wufcfb5oYG3Wl8mj/xgJ5AZXLIv1wf3/YMfgxPWix7ztOqtbBjxfQQWw/K8J7t1QS3
9ybUhFFEQzpJ7nQTbmMqCR+ryBpvWfFaJ3rQgjEuv6UZZAj3GgE2gjSchA9rsu9HeZ3zSVRRjtgQ
jyfuxLcjFFiJNu/4yu2p+8+SzKljGiaSthlBOKgcBbBQ1SvdwyltmkCaCjABTB+yVOebDwqiRMw2
pm4Y6Z1uxbes+9mBz+n6Htg6sJgzxNOorYO2V9oDo9qBGXSYAURIBw+F7mZ4MlUQZkKveE+dd2tA
GpK/IE7FiNDYcD6gFDoTrErhiFvnAUJkHcAje+QCGybQX/8bCgV8F2pk5ybiMcv1TO3TCEJyA7oQ
82J+bGrF6O6HZAQpy/W527MmrZBTswwMM4icQWApfHB/Nv4wIodWtc4QXDe1sUzAVxBAgyEurQNA
cj6wwlYMWgPaEylZ8WIaBfeMXDv0ieO3AH7FFvn3ur3Lk0TOgsLle1Z+PK8M2xxU5CB090tB7ln1
VC7qoDvJ5ssJXKw4AEQtBU1b5ljOyZSYrea00chI7VvDeM86s/cg7bazUpfTB0MoHyyOfOHBlUIN
yEdMCbXNCgmkrzFy15TclEALJAydA/ZOym5Z9fM4AKl6NJ/g3IK1/gKbkCegmuAO3Hietr9G46Vk
xc/ri3M5becWpHfUxCmlTue2ESc8TEYe2AzKneiCuG7mcg/AjAHWcEBQ0IN0gTWFwCnlZDQitEL4
BPD3hnXHhtXg7RX+dVObc7YytYx4td069DvkqZL1USzoeCxAh3ZTWngnXLdyuQvOBiRjGwyrc0lu
9WCyrWu/GvyK3VLjOxvfmz0c6+W1d25J2m+07Fu11pse3UDvStN4JVpS5/GGZ5mfMxCzjslfTKCB
5iptaejC60p6K4JzBG84yKtGlQZu24Q+G/GehvDW7BkWKHSJauHBIxPDFBkfSo3pIHO2akCOYyss
O/5Lm4aX2a1eGrVJDn++XGuD0jbvy16vZkGMKG5uGzJ7tHpq00BHmowYO7n8rfWCejWckLr8T87u
qKWgCVR1kAeZ9NJzpvRQt+bole4QzIODJio16szx8/XxbR3jtVF5fNlIMm3EhKpTE7VCgMxssn1o
F+2kXbYHB50ew8XiQRP8/HCBEbMDbd5cR7z9YdsnMkUFlNCSd3f2p/zT34zpw5Y0JuJW/QREVRcN
DY+E6vqtzW6bNN3Z7hdl80WnfUkj/N+YpEjPyGubThR2LCtzhi8jG/nsz8zMh89qljeKz6nVlrVn
j4aJyY1RN/ULVo71oaiVxvpp52Vv7TzENg8ISsOo1S4wIBkJWZgkAzo6MSNTBfWc8wnSPJ6S3Cfc
o8PONG+5ZhNiG/Yi5mCrsla9gXboqrAqM7KqHuKnP+seJdKM9aekt0/XV3Rr90BqERI58C+olkq7
h05N3eU8aaJ0VkNWV181c/o8aag2pRYeXZhcWv5hp8GyuGCCg9ADAl8D+MjzDQvuBVDwkdyMiiF/
LNvS48PwDUv4F9fB2ox+bqbq8hLtLpkZpb3ut+rJUcIu0T2zfkz2uuq2jjoAnipay/E0QAB3bsqY
WNe4AHvirWo/QsD5p67Uvs36ndBjy8zqVMhlOkFEotogDo7Glvt1+Q8Ir0Ir6Y5/viMAR3DBwgnc
CFTJzwdjk05pyKAb0ezcu/aJFZ8aFLd5DkXOovUm9u91c1vHajV3chp0Tog2TiI1I02BcsAYOPQE
mIhv6DdZ/uN/MyXtCF1jS7Tq1JE2MhbkpAX4csZAG5vemnX2Xdd79fm6ya3IZzU6GVWVGalLYjdG
7SnvotrWf9TaHqRpa1esTUjHyUnGxOoS2kT2mPudAK3NBIkR3X3530YiTZ6bouFGdyD2kBMRQukP
CtB98fm6jQ1npMETAaYP6lD7Ap0CTQn0AlcQHi8c95dl3vXMjlwr+W7RKXI06k977SEby7PgQ5Cy
RmQAESBpUDVLzczpTDMa0zzIaRcWqR5cH9PG/j4zIR0n0dRcHxhMqPPJaA8EeV5SeWjiSehOILCR
KQTf2Wo0y2hXYbbgps4SQGKifkhvBTnUeoLsZFiQxykHZXMrDu4MlkRk5pO6D+r5mFvQiTq14Gsv
kpeYmnd29+cJiPNvWnbv6ps0p8fTNjZwa8JnqcZRnw1/JD+aPBict7+Y6WXvoGgDOLwc/zuGEFQp
MxbFFBqlZph3GthmQwXkHsPhuqmtAAXiiB+2pEMnRkdBMoqgRmR1r6Rs3jJiYBKzu7ieb1AMOZZz
AvWieQp19Uub7tHibJz5M/PSvp0ZejJqXraRSoogH/tTpbAvxIx/XB/mnhlp7y65/V4HmjuaaHUE
0gcyVu3RqHh43cxGuLMoTYKD1tY1YP4lM6qbQ9cyc7Fv1ft5HiOqTUFGBORfZ++6pe0BfViSTkje
5jlrW2wRpri+5gJpOBajNxK2Eytu+hWALxGQg90ZQNPzXT+VaQZhdazPjMCU1ebD0LQ314ey6Ss/
TMgpytS10rlPFxPDSzXgMWM9qPZbkwBT9t6Nr9eNba4QGj+0pbsN7ZvS+xNYAFI5fYFMTsGCStjP
moZwYPqVaM3OU20jKQ+HQYCr04EVRJuXZIokxdKD4jSRnmif+mYC5ZIatIK8ZDoLDFSW3UH1G6oc
s3r2qhl4s3F6vz7azV2y+gTpcMcz4u1Zt3GjGloww22Oyg+22+SyuYArK/IZ7rrBak24kNKY8OyF
ntqcvzez69c6uGdSKOpZ+Z6k3vY6fkyudNJQR1LHssA6zgbIo5xP0I3yivkw63vNpEvEK2XJsIqo
dqChFAhXGVBbjGreQSu+ifL2LbFT1ACnaNa03h9b5tfkp9VaRxtkYsH1ldse34dZ6TXTFflQOwnO
d9qkh0k9je6vpS9kNv64PrBs0v/suJIfUXK3sDXOWrgq6g9mcTKhHGejP+76cLY34oeZ5ffV5Sk6
tVJ5GjfRSNHJ3PQnzvQbaB/vnLnNEGU1Gslb1SPveMEoi9C9yrMHUTCfsueG6gEb/8eJkxdoaDtn
IDU2oFLdaZQATlgfQIPxF/MGEDBSmy5K3r95Plfz5hgAc5fCaqIhppHq0kCJ+5MxqH9zm6DohYwZ
oOumTNlgWPNkzenURqQ1Dg0u+YRb3rRbCd3c1B9m5GwAF21cu3MPM3qTQx3d7rwynye/H8CHWu4J
pm66pQ9rchQFjRWISagYVFsDOw3R+eGpZd9m8b2e3qbs0/WF2tx5K2OSp21ye8xsViHgN4bPolJ/
mKMWGkoPCEl3Xw1at7NivysBF35pZVByujEonKHFofZIdxSVfadr2ZQ82B26og6IOtT8e2rPRuNX
hlG6qT+ryDZlvlpYtnqrtmMnHnHpZilChjJ30m/j4LaWjXjeNrUXC/IG47em6LVgYHVynJmLogrV
+zT7liRoGL5BGIy4H/LHwoGTz3T7nwrqCbYH1ROn9Iqs4Q5DQFIlqO8reWr1QezkYnis29ymB3Mc
qgRav3ZJIObumjm9dalDYhG4bZ7q0Evo1foVCSVUYJ3etJonpMucyUuyXFDUS/mkOjsFnsXNXZtN
6ToBGoLrRosYxMjQ1NiQRy3ZS7VvusDVgsmeVsEJF+bcRgIL0dDJt3TjJu/i0/WNuGdG8rQOx+Mv
7+Fpoet3ysrK71q0wbj0cN3M1uFCiXQBfOGBgtaBc4cOgjlqFSYeuHaCnqrWb63Azb82Te4ZxYkN
365b2xrU2pq0PKLKa3W00zZiQ+u7VnOrp/oxa/Kd62PLPy0vdoOAFh2QNsmnazXti4YVCKpNtwNv
iEjfCW+ym9JFGxegWsfro9radKCKAqYNSVhIt0q3FUNjx4zzulQV39E780qUcSdBuTmgDwtyKWSi
Ma9n0rRRBbImyg5t8pPGX3ZlTjeXZ2Vm2SyrW2pOW6vsyg6PuJZ56vDKzX+svWrlno0lTlvZYLML
p1UwFk1K9W2e2nc+ubg99sgVtvz4ak3kJB6ZaapOCsyU1hSkWvKQTS9k7J8bE4o90x6ByM6gDOnW
0MfSEGaP9YGumVcxckQ7DSBfe1ndrUEtuo6oGkHpA47zfO7avMxSQy1JZFSvIvtsWk8O5MnFdyaU
w/UtvW3JwlNahRT1RQ9YXk2i5XnKkeQybiolPXAyBMDtBqnJ7pnd7QRhWycIlv4zJ20KR826VDik
i3oePxciuRNzunNIlz8h3wzgI0D+GIUSvOilVxybc7WfkgwxC3i5msoIXNzluqkfq85AvNf7Q4F7
s9kLXjYn0kDJBBVtA3yNkser2oF1c2OANprqx6SIZnGHolDAs8/Vn0Ph7IVq4T9T0sVEwd9JjK6x
olEHgw078PpzISoPJM9ztuOPNtdrZWo5D6tDXHas4PU0siibMTQweLEjmDCfr+/BzRVbGZHcqlZM
pdkYwNMS5AdjMnhV96LUzluTR0X8hps3ivnbdZMb3U/nc7gs52pgZu52I2+YBYRNdsjnR50d23YK
6tg8zKI/MOtrmdy28bEehqCIqRfvdotsuXoUiXDoQGqBwpR0FFze2Umt1V3UKM7DwOiRki5IZxft
wGVwfbSbE/xhSubPQN9sT1w2QbG4Sr8AF3YgrfuD8zHoCmBJFfMBOZU3ra92JnnzSFhkCaHQt6HL
2BgDBJSqQgeMMHlO1EPnVp7ZnkT5VuxJsGzOJcHRA4zJRH/T8vtqNVMutDRpCYO+ucKOJYQwBCmP
DrLLBn+9Ppebg1qZkjbObBg1H0ccBs7vIDbTeoyqroekW5hZ6oEqxL9ub29o0lVNmbDrLnVxv43l
oUBlNIfMXlE/13zeuQq27jZzNTJpQ/JqxJ9vWRcZ5AfOgDc3cdCW8/H6eDY9yocV2T03acvSceId
EgumTyblibnOTkS9Z0K6pPNuEoVY/BUyTlFqFi8ghdiZq51dYEgXdFrXfRJb8IspDTvX/mG39Vdb
HxRf6I7mlwLppuvTtmdQul4cPhPmILEbmfYLuOXy6jkFViZVA43vxNR7s7f8vjpLaApw9E6xIfM1
90eNNE/zXxWmVjvNkG6ViWcsLqe+i3iG/qDnwni3qrese2j1PRaErVfP2pLkGNDQEHcOnXErdyb3
zApk732VPpVANHkcmZlx7scby0iznThn5ywZkpcYbbuueSW6KNFexfCkar9yZyeBseMY5BRQT8y2
HoTJIrdzj0rMf7RCu5tM/sj1YudA7ZmSPEMxKGQsWt2KcE17rThN8XNTP1l7ZJq/308XoduHb5BL
1mM30amNVRzczhi8ZsYp4pNtHgGMeTIr7ZdjVfMzcfgP9C39W80jOhD08qavattvUU71xlHofmLO
RxOIWe/6AdxZUfkyc7sO5La8ReRaoiWgIw8uOH2hFrlTvtk556bkWEpG9CnVLBa1fQoxSveed9Y3
kGD84PF70ny5PqbN07GAfBZCEhX8n+dHvYKew2DxrIuIKZ6RuHQhkkYPbjGc3EG/5dPPGY3oO45s
y72AFgTXNFpzUHCXTkap00IZGAZIjfYTGp0EkuVsj9Zja8OujSwDX/kwAy1Iltsh8nAAFoiNl4mc
NBA07VFabS3W2ox0LnidUuK4uGjyvDki76YOJ2tCgo97ovp8fal2RiTX3IwsjpkSz13UVY+l+aUa
0EDce7pa7CzP1pYAZxyooNCD5qJf63zmCg13V2fAcTVJBSJuv6yfNfrYGj/Bj0jnvzlUa2vSXTMU
sdJP9dRFOntXrA71SqTn7XnnTG3P3ceYpOvGVBtO22LsEAuUvuEec8TzPGZezH9dX6QtH7EezvIh
q20H8DarqgqGRhAaqMoc5nP5mep7aIvtI/QxHukI1drk6EmMG9rk6G0zhjliBtt5k21vbVcH4Bcc
PheiFFPfm5NGsd9SIYAc9TPxs9d+FcYnxQyuT9r26nxYkg7R0BqThmY9Eo3zadYPw6B4kM6dy702
uu3F+c+OzHeRxJPDMaYuYvbnuWu+dU7mc+F+uT6aTSsm8IwAGBJiyldYr7DEFBY8j141R8Uy3tCK
iOeW9XLdzOakAaIJJVgbfIVygigTsWaiT62L3OHWzA9lG86tb2eH61a2BgNkFZLFSEEBTCAF0sxq
pzybWsAlDRFoUKE2uXlUds0sKyxf+2sz0rGhTRw7qauZUcXb27GI4vkmTyILnS85p4eqCEn1FwHN
2qJ0ggQ0mUc9n5vIalLwatvUg+jp0VQnD+q7365P4tZSEQh+oXsMuAL1N2nEyimMZiyETWArLW40
bvqlfmcVwo/nz/+bHWkWOcci0a7uo5rRqXh22VCih8OiuuqDaVIF3pyb8d9cFzZK7eBuAZANwIlz
jwe+C9xJE5JtmjkHxQJ7YkNkEfHEnR5QL+XOmWJ9JxLbck3Y8YCbg2EJ96t0uaMbpxwTEzeFkjhe
Zf8kSBBZHCKFSnUoh7frs7rla9fGJO+kpJCpzhgSvlmfPRT8dqz/uBsPMHmwpyJliG45E11Y51Oo
DtqcIyMqQprEnQ9Vc+p3ZoHTPFZ7uloXMyeZkoJLpYGKsTYMAnVOxPFayFAwtvnsZfyOtdXOMl3y
aUjWpFAi7StTlEorQvSSJfr3rGJ4Hc8RTb9k2kk0+QOvKn8sw+sLdnHcFqtIOmFvoC8UDSXn06nV
uW3qMcV05ouMS3+os+mOquoRMkE7sdIlYOjclhyUCVfXqzxO9TBVWs823sDT6cWt6bXocxSDGxJ0
5YjhLk+/5WZ2p9l72j2b6/kxViJtHaIOFUqUFPZHyMDFd3ScbytUmOes84Hxubk+s5vDxdwaqBXo
uHR+s/6tPFmVWzFgWkyEg+PeDp1zlxdhmaO1yq6Piqn6+EdBM2Y3ao+bNbtT+mEnG739BQRIPWAB
HHSOLROy+gJ9NnPLZQ56ShX31h1fOBibxm9aSfwYBE105J6lJwGzfZpz39ljANs2D6Y+JBpBbkjk
XklRAkLaWIYIJ8apJ5TAHf/pEYJRUb/0budNhIY9o3d0mu6tQvd7ZHSvr8Gye8+uSuw4yD//9wWL
u1pNQFpXDSqD+ALNjL1alGBcRn66zAFuKoKW/lCBa+q0P4ZUSVaXOGFl1YhpBdSBDquKjfr/TU2z
iEK3KCsnT3FfqiJHo6i+k0K5TNEv7JFoEDTg0S0LouHnVrtJLeJRKFrYBPNxDvJD7QOddjQ9fMAx
Oe4JHuzak/xVw0qtLOxED7WX0e/C8uB8a0Ek6/NAO6CHI/PTP0bxYIR4isLpL8JvqhwsWrlR97Qt
7bCanDumDLf2NHuTk+6EcZcuEYrGGiTfHAPUo6AglSYSFOfK1HR2OJvUCe3WeadActwMgDGeWD3v
wUMvvRLMGXjggzkGnaqqZK52h25RziTh7NKIKrqBkwL0eVU9cW140/WduGfZfOdHAuYg/EYIBO30
i+ZvDU3ZkPMdSFij2WZQjINQ6T1YzsLrJ29zEhetUx1YfYQdkq9VUtMq7TZFdjy+n0vNT/A+ToFp
V5ud0H5z+iwTHFdLYsbUpW0/oNKmAxHSLTxDRYe0/yvIS3KIR4mdnp5LJDk6oSB68p+lZcirYw3W
5xwaUBiSWT3Q8tFx7ozxZ9K5h6qEyDQ5xP1tXA8HBz041+dyw5HCMkC2QFyDGwjl4HPLVloWQ5dS
bHzRDHbuqayzzCixEl5Rr2qnrhdeqQ8GfyPUbMidy0fQUhe50mlvgEcRfqj0aVZ9EiOtdbz+cZv7
CZT5S6OdbhMZwYcv0Aq7EGpocKX3VauKPadO7nWUynZeIZuWcI3hVCKCvmDJdZUUVJkO1pjz8mCr
P1o3OfXFXnftRQS7rDJUC5feXRdYL2muhWiztq0IGidb93My2zeduveE3xoIzjn2Kx46wOMsv682
EmuVZlCK1AkNI009rLtfJMV9XP0x/gZD0XUo+OA5ujTcSx4aGOJec5mC/Aq4TG96IJyBk6l/XV//
iwyYZES6YhOXaT2IhZYG0B/5FGjsQQz/mNyfyvtiDyOz5VR0bLWlWRCIc/mKI1M9GpQqLWzlXjsE
FKIqOpTfd7sPNg2BeBpR2wJLdSSf3OjF7BaliZlDL4xIbnURcbMMmj2y3S3ntbxylzMNgJSMgsgH
SiwWw05K7G+xiH2ekDdO3ga1ClLS7IAAN/fdQpOGC9QEoYC0VFPdETa6vRPmlnVkuRbQqTxUu2Db
zUGtzEjbG82cKfqfgYUBUbmHmLdHiG8XL8DSOd3OiLYOKyqE0GIDfxVSb9IO7zuWiowRJxSKHcak
iAq692jY2gpoVCJosbShGmQvo10dVnW2U6hpDE7IeXYj8vdKc46zaAJnyoPrJ2lreRDgLF1RuGaA
izm3VM/1ALY33YVbAEgFiMbRmIMRhJTXzWwOCLhGsBxBZgXpynMzpYE2Dceo3FCU3+z4Jgdl00yO
415Ys7U0C3zy/8xIS1M5QjGytO2h4th8KZXuM83/mPZlcQPQaPztEBYlvvORmKOlgMCQOWHVPTbM
fWnnuzzfSx1ursrKiLQq4K6GFpFOewBB0SGk1XMK1MIQTWR6vr4umxNm495BsWcRu5cMEXDIuBUH
9QbAfw+Dumhfip0b9JLZapmxlQ1pMyezo5Zzr9thO5Ze384eRwzhKdMCNcljX+9B3KmKEHhovx6a
Q1zq34XG/KJ+6ez+5vp4ty6OhQgB5xdZZksOs7FSMR6AfQ8wKn1H+4dlOYeqnmMP9YfIsR6reE+H
aXMpPyzKzIezcIrccWBxzsYfsfKgpC44PZ2dOHFzHVdWpDmu81zJiIp3fl5/cTr9xqV/3IW3rOLK
wjKzK5ckUqWo5txCyCse88YvNF83/nGc1+vrs3yn/FBYW5HuQEsb51yLsR8ddfxkM3qwoAWYJInh
QdsoAvHszgN2a3WWGH5hOACvkhzI6wtGXZvgl5zOuJtr4vdG+gkI+uP1Ye2ZkZyGXfNebeLWDfMq
PybIOPXQaK5TdrhuZmsXrEcjnWZWzWneM9FHicpV35izJBiavU7vLVe+NrKMdbURepI2bsMR4HX0
c5shq6D1HmSreqQOr49m66yuDUl7muV4ECd93EU2HvWl2+seYd2DCUY38NadbIbeXZXs7L+9wUm7
PHXsqbLiAfmytnnWGR6qo35rzVGDdM710e1sCWP5ktU0alljJaNZuqE9tMhNCq9m5KUmxt9sCSQC
8Sh2IDAig6ETnivg9ezc0GLiODfkplD+vT6QzU23siBd7eizcipljN2wi4eAT+RpqvfaLzZ3wsqE
dHxozeaGtrYbqhX77ArzMNrWZ9dIf7ZI3pWVeusk7rfro9rcCJqFWYOi2SJwd748FfBGijrMPaDC
6sHJKES5mmARWNX6nb78zY2ATCXqkItosfy+GAkQQn2GCAx8v0eFjac+nrxh2ivj/6ZqkV0rFC+Q
fsEjEE1pEuZa6RtneQTq4UzHx8yEtHeceLHZeu2YRaR543H6jldJKEgfzOo9oIahNU0Hu4HcLLW9
jrSeY+4JX29untVHSStb25XrcsNyw0FA39HtHyco119fya0rBTcXdEUcICagGHe+kt0w2Y2YERPq
1c8ePGYjKwKddO8aqGWo5X6/bm1zNVFbBlUINg9ePOfWJl3oILiv4rAGZYRwmqOjKX6emMfrZjbn
bWVm+X3lPdwKObuydRG283E6temUPqldv9fisDcY6RDUZTH1GVRtwtmCmh+lUPuhx7HYoyvYHAzB
A1HDtKHFQXKF6DzjXdPCRzVFdaPVaKIo/5htGNGLuYDxQZCjg5lPclI8UVO7pAioVYcHJRIgaLW7
yRQ7uL4sm3sNbwKCkwyRmd+h8GpZkMC1urQHvMiuP7U0hPCc11Vv9nAnXOFdN7W5Ni5aT9D6baG8
K200Xgu7sgsahw1gzXXiBHmrBEmx5za2/CCwBcjkqBrkP+Tne8cnndkDRuQq7B4wg1uqIoJxUhB4
mjux2KYp8rvQigmE5z3f08JCvDebiMXQKinu7HKabgpHpxlUGpJe8+1UGf8YeoptAXwGNFkdtFJe
KHCiTUhLkr63Q8zwW1OAaJc5h46o3OPM8VOLPzvKHzNSSzalYeZF1XdWj61YGZnlDW2moZ/U+jd2
070tsrUb16OTgmlBwTZidq0TTrw+DOQNhKWvQnQpOOubYzPbe4mlzQWEui3AGEj/IXl8voAscboU
ngjohon9aLufulpNqFvnXq43O9HTViFoIQgjIA5fQA1ysozbMR/tptFCtfG1r00IBY1AnMhPpfHz
V3pST2Snrrlx3tCMhwwqHguLBoR03kx3YGTuYZAmz+0zFKoSY8d5bD2UwYkOWnn8dR0YNWlnzA4y
jRODieJuCPRDcczvSePZBx4snNPKt8qf9pbskhQIdlY25fJ0STVhtTheofVyj/dc1N/EgfGgv3wx
bpQb5oNPI/hpB/FOaL+1fECHEGgGgwICHKPS1qw1lQ8ORXNjLMynDim7Oa+8BNI9A0iIcxQSEQsx
+jVB+zRTDhXwbdPe02/jdKw/Qe5kLxPdBCPPgE52Mh4AZWZG6qsj8UF8NOzmdjfXdjVgGabFRd4j
FaC1kZnSG+h/+C50TwvnZAo/hX5ALb66M5KJ6OzGeRGJeSN4kO0JKW5+BVL/SzkHBEjQhz8/oTNI
LsHNBTDC6PMDC7VT/jn7UdyC5yYwDtWNwC2/49Q37nY0NUFMDiQw8EVyPGRmLXdoK/TQ1uKnYajv
3XYn9bF1MNFcvDziUdu4wG71NCsgmNSRsLfmF2M2DwU3HiZTP12/b7fqYeA/BaXvItCCl4G0ZQem
mwIUAHro3CcP1nGhgzcelHs1qI/pcS+Q2ByUC5LHxcOB1XX5fRVIOCRJtEGr7ZBr+Zdibo/2VL+p
fI+gfXNDwAOgrIEyN5De0oZQ0rigWVrqOP64F5IT/338je/13Xz4/6e//nJ9Hpdpkp4hAF46BOkW
EHAgjX4+MqXNFs1LQw2dJA/i5IvNR6QAAYzQ8ptaf0qH0WfUuLludONmgtglAEdLUQr1TOmZ4VBb
7zphIAWp6UE3JqdxYi+O9g/TrZ2Lac+StHBxSngMlgo7bKz2nzoHgJlS1bPS6bivZbXcBxdTuRqV
tCMFFq6ae1MLu9y5p/yrO8UoUX7qHXJrJ1/VfK9KuTU2MMhaeEwtuidygNYOgs6ibuwQRPSNR+NP
Vlw/9UaF0s7Om3jLEjiU4TQIIKCavniV1favy7imrob6XlId9CrI7Fda3JbGzpHeuAHI2sry+8oK
uC21tgGXdjR1d04eWdNdY6ie+689vF7fflt7HoUiC/RYKBwAoHBuCKzTwlUEUCs2wJeVC4kx+4iG
qkrnB52+D+KQjX9M5bRgSEAuBl1ZkDXDa52bhBKHq4zccsLOSR6HQvO0DN3wWvskZr7z5N2axrUp
aRvqgyUywmc7nMauQF5/CARooUn7JbfzMP5jQtDzgcnPea6LxFJ0BJkJSmOKG79kI4AQiXgHyiBo
CnUnKNvYidgiLmJMlMg03ODn81jEBaj7tBEoiDzvjcDoeDpDqsYCmTyks3zwbtd/2tsH77jIGKDg
DCbcC1Q/K8zB5kYXh9ncHZyKn+LE8q7vx40Vc0C6jyAT7PtgUpbgBkifxk7ZJHFYxHl+qkt98tPe
mkAcNFnstnPaWr0zGiC/duxengN4DUiiQj7ABa5E7rgDLzoFdxDerJVSs0NvNN8VJzmJVvk51PHg
ZZPL/KTlhYeS0d5j6HIhgevWIc6+3KjgSpcOxGgL0iG5O4BPnHnQuuJF4ltWwOudgOfSzqIQDC48
VPHBtinDH8sCt5A6iqWbUfPyzjdA54mu/644XF/Dy7k0oMiNjYl3lrWoKJ1vTMcG9ibt+xg4x4Qf
s7Z/6er6jsfqvVDcLBibtPBjo6rvknFUnq7b3ohOzmxLJx4dVQRIPAXV3NR6bW16zHEBmdO0s102
zRgEawbAChBdktsUZlsoTLfxnjQ/Zbn27whydFaPOxO5cRhQ+fywsnzF6hYYilF3RTL2oP0l/kRq
T3XaoKNgE6xfSlSErk/dljUcbhuElvjvguInBt9KnwgRhzphR91+ajm/NZon0Sz9/cfrtra2CDAe
C+804KiYRmlkaNqqht5BDjv+LjiKNPdZexND1It3IVgTafx83d4WWG2J6kD1giQAwizJoJ46OcM9
yKKOO77rvqrIeiHBHKOlAZq8cf5Jd2dPQ9p5t91qa1oBxMMzA8cOEYNkGfLoiWkIxwwpBjzfaY3Z
im8VRM7Kp3ysCNQxKDX7zsshY8vCnWFfGj93a5JxkKxycClpPOpNi4NJKb8jJIYq1dB4Cp0PPAW8
fmhP1HonQj20zPk3G1/rHK1nig05DfKcjY9WFu+VfjaW48zlyX2qmdpQtWfNAB2K5AReqSjWBq8F
nkhz48Dqbd8R/+pNGyikP9VQO92ZliUjch6eAmOEZAY6SG0w7cnS5dlYsaYWnRXqrRNM0N/p1UPv
3A0DHhqZ8A2gdQfAMwxlT+nj0m8sQCNtERlagAdykd8yElenzOERyV5aAgKNX725EzpumtBMBFao
G8OMlA0a81IfiVEmUc/Kg9ogJaqQY1b+MTs0kJ94m6FiA0A5FEwlM/bUopMZGynqUbuAekHeeoYd
FM2Nvleh3trDcIIokaBUCA0R6YU0IVlAEqsdIl4/kPIHNOPM5ECU2wqS0tf3xaVXwphWlqSLqxct
tg2oeKJ5bP0er07DUPy27aEJPr1wlfmZrp6qek+NfW+A0p3VleD1MxochhiioKlR/z/Svqw5bpwJ
8hcxggcIEq9kn9RhSbZkSy8Me2yDBO/7+PWb1O436oa4jZDmcUITrgZYKBSqsjK3gEjcccMAldu0
q6z6w3H+bJUyJW5l9yBmQpk3mM0/LWP7AezrDOrHxAayxVCJGSwRRj5qBGg+9joICvzTeaQ3emEn
rYiiwIK64dSUvgMi3jKKPSekis+35vmYQrdemwEAD0rXZV7YJY37UDtCA/VqgZEWhXuYDVXfYe1z
nZqRYmrddmnTFY52FMaTzr9wKMen9GpOn1Jjd9kfVxfkYgQc0wsucmLprUl7LZv7HvIPqWn4UU13
rP1FkZ5+wgqagouAOlD+dFnvSZYx2U42xJxBZCIRwEr8A3KqTTGqQNurazmxIvlBY8RhGDs5D7p4
2Pd9f6wryF19AmxJ8BhaOmmYmTTflVNMSzgp+gd9UNb3ENPS80cdA5PjwWC/P75rSFwwT2Mu3Rm5
+2RlTgotohRhNkrvpqj2oyre9tOHtYYQZrEOKFciI0PbTgp+ZBqoHXK8DcZFFpP7c7HRwbVpoCCs
epevfKFlhBB4WIx6YCzMPPcDXaAWJ0yiHcfE/haiLIT+yGNvffyFh2kStCCX7A97JwPkeRiZWukM
mPM02Q5T1F+N6THVnzFQ+1zhQfLhr4TWLcD4FGhuJJvSWbV7MWIOstSO9gBCbFr7uTZtk1qFB1oJ
cqdm5IGEBL5oFAJfKYq3ot9x469ZbiooZF9ezXLepVh6Zkb6QnVqxU0HPcSgm6AHP7EDJ5+4bAEf
Jvgyy0UILzh3glG358FtazhBP72MzY09tsAEcurNQ7mjSvbS5dTLKzo1J0WFheRRx8AErr7qF8io
hfsccuI1rW/OXkUU5YuVwH22Nume7ec+rbo56wOtgXBlbDyEtHqMY3GIu+o6IY+XP9aaT5jolUGn
Do0zzNmf7+Sk67PdkAq3UTt7rf03yqkf9aYfaton3OLUkvTNOp5ahbA1HrRVtOUZvZ0mlcr8Wmw4
NSF9pyanra0xnCPeFfumD33oj/hkahQrWXUHZHqoDC6y3zJ+fRCEN7yHmSj8orFnMbd4pN2P0YJj
hzbi4TNf6M2atG+Ep5o1QZMOMrPxvaU3HsaZKg/8bB5NjK+Xba1uIEFXAUh/RCIZ4sQHnXagHYqC
IZt9SvObHkSF7twrHnyrZqC8xSCail6QfCsNc1pyjKD0QW0m1y6Ytwwhrmf3ExUrNOpQmMBLGnOH
juQOSQNwMukJDzLSbKkz+ZERb9j0aGT2x1OgU0vy3JwVanVXZbiUmqo6aBZ5mLkjPCPXni5/n9XT
uoCvMUwFAkAqpVrA2BJwSCAHh5ATse8sPXAqj4///Dcry+c7SbUwQ07sOKmjACSnIBywdmVjbXll
el0WbS6bWvWEkwUtCz4xNYFmu8R1oR2NYtyNk/vQE+dZSwfFY2LNzDICuCBwMK8u7xtaxUNBKx03
H6V+O4x+56Rgx1HppK59HhvXOCq07ut8/vlqxrGdErtAJtymDXrUkEcI9xFQKZmtgmOtNFMx1Xhi
SvLttNS5Hbd1H/TTvCHF7Is02XVl4YONP6/3wukwKcD3U6FtZheSSOG3yx9u7ZYCByVAKjaAZwCr
nC91iPgA8NSIkYqGbKzsW94aIOnhXm7jXdo8Xja29vlOjUkhMOl7VJ5rvGUwBeMn2ZM9JbuIDIqw
vvKuNjByj8VApRNzXdJVmFYWL+MapCysgvSAp88Yi/TsuU9ir5sscRMmmjtvOreeHzu7APpgwp9U
LHTv6eEwRHT6K6TsqXUnUo+J1UNl0t5jaADky/2Dljh7h0bPlRv6TZoc+Dj9HEJyTV0HynHhM3p9
ngj/0N7wigxp0Ie3H0QkODfoWaLlbEkZicsSoymhnHJkVLsu+24Xg32u5H8vW1nxqFMrckUoH1vi
imoAoQQxb9Jc96ve2dXNH5IlV/WsYmhbucORKSwhFLr0wChLhaGOFIzbDawJ172NBrK1deGZQzxB
HTXZZ13yPCUf92KYRFMUBwbXq4x/0JPI0owcOOUM1CeeqIEFrqap8BJouSjC6lrlEhJ0YDZD2gpA
IJM+mVECCwhJZ3aMKv25ZIdm+Bbjfm3sO9FGXh+7O01/ccmjNv64/BXXAtOJ5XcpBDVaSxO2Ceq7
4Sp3HqzygLq8X7iJb/UhaHiv6nHrJuVetzLPClVXvmLhQLOcx6WymsrBAbPiMc2BbT/UILG9z8gA
KAYvB3uvJbm9pfj6ByA/Gch8BnsL4sHQtwfX2P/HrZCOslvVVqol2AoRPwI7C4HVfT1dRdTd5P1j
71xRK/J4s+fWMY+eLttec2+0F01cRLj2UJw53wa7coZ5Tl+HpqBE188eOHVtcV9NrY9nhDeq9n3l
5jMXkD9F+8CFX0lLFWibzZkJUbiQDZ4zX+nOCI3jx0TFX7EWJIA4BQyFAnUKbrDzdbWY+OhL4DKP
SVweo+iXA10HrUgmsC/095OhfxgaRRYSx3/NSbdszYQwZoJl5QIdwR5dmCjD5a66zVdWhQo/sFEA
lOGbyTdPUVVDMY+cBxVDf6mZkDC4fh85NxGfUYX8sOYHWmegdgGACLTcaPksH/Mk6UqpXgg6CB6U
k7Mf+ZPbGde5qYqwKxBFVGlAhwMiCbgivOPcjCXY0DEwnQc5SzZWdAVV2jszNx+N7taqwv0cap4G
vTHXaDYp0R61Cp8xMkNFO/m1/Cg93m3QCOIq1NFT0+XV8tCc8goDDMfQiLVeHFMNUmu9h+3VIAlm
leN40yWJjtqO1ucuKKMw9mpP4JnjWbMFG6UGplYzdPMrd2kG7sbS1cQ/oQkF+SNwZ1Xp90NnLtw8
IwT8WGY0Ru/HdZNXx9SIs4FtoCirsx+uZmfp11i43eijdURVmfQKEo28gr6BtMZL3pYfVciidYzI
ZAsQ9V8kmn5nv8zB/0Wi8R1T5IBLjift7CsYB2CEZVKDSYcxd4UN0MNgH+lEr0uN7tnMFRfZysk4
MQH88LkPmbEzdEWIIfTJuDFF64HhgbeHYuCeayogUytJ5qkpWRhvaOcGHGi9fXQsnUOzkG3CcKq8
wVTdC+9iJSbFMd+AZzboEwEEk66oXDCw6maQ7LQcHm9KoV1bU3Nf28lfK6x2l++Bd/v3aguISx0M
PEg6pDNYJ0D+igy0I2F2G/IfFnlsQIZfNj9D8+d/syR9qZlkEAAbzTLg7tfGvkV/G7oUV32yRW9d
8Zp7d7mdL0pGMJHY4m3tQn7MiMGdXDqe2fdXJlLEdByuSZMGeVxtL69u1STog9EPRkxD2eDcDzkp
E5BigY7P6HN/1jZ5d9u0zy4QP1bhN72qxbdqDpMciJ3oXKLGeW5uqENoGbsJzFW2V7U7wb71w4uZ
+Lb5LZkfLq/tneMv23lizDo3lnFbQH9yANHDpG/0Hjy43d7Wfv83I9IGag6rp1zgm3HoS2Xh5Gtg
hCpGfrhsRrVxUkgaNFZBcTqCcKD1p403VZv5tVN6eekX0XPN/uPOSRdpwYFb6NsRJI26OQCoSiZv
0DXda1yQdf+3hS0H/eTOrrQ5SkUPU27KuFcwcR+a/KYyc180WeqX1nPdRCoQ9WqkOvGMZbdPjJbm
gLl4qJIHeYhyiZtex6zbuazxsr75enl9S3g4u0tenRDCFhgXRYNPTliLLOqWRzUJNEp8aIM12UE0
A1qx+TZifjnoOAZ3l02u+oqDkXXgZIHylKHbM3AT87ioq2nG706/sQC3KV8KgDzz2SOlShpPZU06
ZVXU5Po4gESUQxXXzPcVZqW62JviR7DZZdX3y2tb3c6TtcnHLcwKI69dSP52ZMP7jRXPu7qeDqGF
6PXbwlw7RDy8yzZX48iJTenssaocsNcx0qVmOsRDBGptsVBskU+tDa0yDKSiEyzT7+i0dPKRQ9TQ
RfZIde4XVrzhRb0pkwHTHwzUGHPjZ2WsOO1rpwElRPS5iQvstDz7QZsqTkIGllQbc/vDTRw99rGf
q5hS1/zk1Ip00N2wqsEbpuEghC9D4+n2nWPUvmGXHjQ3hN5/IkE4NScd8TiPMhYuMscm2D1z/aHu
nhL7n4h8bbXjZfdQbZ+UIOiTqYlogCWKz5bP2s8OxTy3x8ylE6oATIt7S9EEtKimwfCewgNYTrEA
v01iKzI7KDpV93SE2NKgwuqtfCdw8QEejg4xwLhySXnKqrxI8NoIcvPajf5a5IXqfxv7kVgHARr5
y3u3crTOjElHq5pdwhIbMhgj4aDDrO1f2pQFoNrYXLazONe7fTMZXSTZFhyT5Hyag0VNswuJIdQo
PSh2/m2i4YBclXoZnnO+2aoq8+vb+GZR8r9GDzsTnaAu0OJsenHt3tkgu+u39mzau9yejwbQ0E8s
AmXe5aWubSlansugOXBuAIyf320tcLDgXhN9IDIAmQVa1HEMZB+JVCOya3t6akj6dnnVWjboLvuA
xWzLKg1Tsdo1K//2pb5pwJj735a1nMKTKztz4zrXLdTlMcx/xOvVi0l151QqaaC1z3a6KMlRmGa7
KZJGzOCWkx+217S4rvngdc5jMu/aT8ijg9Pv7VtJTiJiFy9yAy1xEtlB5erHOseMZ4xhnTlT5Fmq
ryVFKQeAnTR0QkCmMTmKwFGFf1n7s44xPvnt8pdaiYdY1FKVAAoSqClpC2sWmyBfJE1QU3BDJuCn
+kGdgzPuL5tZ9/M3M9LeUdrnkWViQeVoveSAmFdG/b0X8af27c2MtG9jXZCyWcxoGQcIHBkiMrbG
8OZ5G1kqtN669/1rTEZ1TnrPiBYCnAOQ/q6ZbsoR+XaaGFvoX1yB7OapgeLK5W1c94s3k9Kj3XYj
y+0HdF6LtPpitwlImF078qwYleUEtNd9qdhQ1RrN84PMATyIK47i09Rk21C7HukL0e5p5qdW5s/J
0+XlKZzRlrJTB3KV1ZzbcPsKWrnuN4P8mDJf5B9PoU59Xg66rpMYAHUuFTWgTco+28QjtFmdrN4V
LPvoVJULnODb+bKluJuF+mQ5PWyNhXvDQkxlm8Od2Yuto/0NWaNA7SiOmS3FXWbVSeYK1gSk/RkX
P+v+kU+K0L7qggZQzAuOGZQVkomIgpq7nDGNANy0z4utU0V+537J9Re7e77sDqureTMlz8ZofDC6
uFrwfCwJoqTasDn5Xrgq2OBamgbQ7f9WJD/67CoTvEUbO4hC4gue3taFitBw1bHfTMiCKCLqwlq4
PZrSdndXVfaO5mOAAU/wl6iSTpUpKURU+dQ5IoELiOw5pH4dXg38QesVjqbwArnTkpV62OZ20gUJ
dOUYKTZja30XSXzdAHPQclWatL4oFNBB0rzg7aQ+aZ4KNLw1jBBNaYMKR7uPumnXx8nWDFWatqve
gBYwsmkACzDpeR7xejdr0X/FymJdP5pT8gNDOcdP+PWJCSnpM2mRQZBYtMFA000zmLf58DOZ6s9c
uZgswzw4agvvRgEyQECiOLaGYET1onYfnBz6NUyFp1tuVDlXR6f1XyvSWnThalBoNPogK3h954K5
NTPwwGfDsdCsW9eB+oXQavNKh/Dr5V1832RdQuuJaSm0goGI912fDIFheOUx34kdOq21N2Livdyr
qr2rDn9iTAp7gzE7aReVLeYOUx9yC9uydv0q4t442X+ykSvq2KteCGwx8CYYsXz3dOynCgSKFVzE
QNsPlKs/eJQo/GP1TJ2YkK52YQEYa2om/ANHFtIWQeXE+yRMd8LRFZ9qdfNOTElnSugGGxq76IJB
/zZp0aasir0xILOdvvSlq1jX6q1xYkzySEyQoW6SggdUK3/E3Kss4QGvctn31m2A4htAFDz95C4N
H42SaiHgMdHEMRcC4QLCmGcBenfZzvt22uLj1pshKZpjZjgfM5YNgVX06abI8kOi02tMwtmeWVHg
CHnWX4cx6HIMh3/XOwtDWUlxXTHxJQzrRycy+8+8WE9+keQ2IQ3HKG+wdGZm5OcM9Uig5WooNtSz
CsK95jZosaMmCr4HlEelA06LCc99lw0BrXdRcSTO1hS6V7iYNfuE0BGaYW+mpOMdlq4TxWUIU87X
LD2k/LqOv43FU6zEzK0tCm1RA+gEvPrR/j6/X2pQa2tlgSJKVcfbysi9aNjxRVAz1fCfCj9dS99P
jMloJgFNRh2KX0PQYH7cp032Mg76ryLtXW/oyR4Vvn1lVY+XnXbtcAA9AHolA6OcNpMOoFXGecmh
NB5MiXXd2qZHRPw9MX5dtrIWvk6tSM6RmDgMwhzaoBDfQ+LRAiiil6H/c9nK6tc6WYvkFyPTm8Yw
MQYu6C/UvLT51xx/F8y3VfzC68txGARKMN3+TpoqoVZbO1YxBWnj+h1zNgTgBDP9hv99e3lJqz4B
yPj/LEkHeGx7085rqIIO5T80/OryrwOAOJA9HVFji3aXja36AjIQBw1EQDzkPFETOMNTWQ4Bi15q
c1vXv/Tv/82CdLdMRsXNuGjbINfpFmz+EIEs7ochVBU/V9MNjGH/uxTJrac5HpNUYCnN1tplWzAo
2r75BQI5Gw3N+s3lVb1X9ELgtxdinYXf6b1ejTVH7YzdG4KBke2s5aD4NLdDZV9NrXVVOtck5FdW
q/0ljlDcOaue+AoAAr+oC9zeeYAqi4nWFcM6OfBM9nEyrit94wz7ywtcdkvOGzGoB5jRqxVZmxwF
Ql71IemDeGLRPnLm5AiMmuoGUaxFps1NTGiZZDnAP4ndPrT5fYlE1YJ6LCEqrONqoDhZj3Sqcsem
aUmNIbAxk8OA7iuhTFvVG118UUpZrB4qEB2iDgTo1DttDlOMC/oeX0ifyW+zMq9FbOwKoDkvf6LV
QHFiRnL4sder1piwJJL9qaYbPbprjXvN3vXJlaGiBl7dvuVSxLMLXS13+ftpwbihbWlVSEbj5Kue
7yd7Ewnm6ekLCl2fWdaJqWXZJ6ZYWjjWVPRtMI81pgSPbv8thMIXykDa/MNSQSDXFwbsng52CtRX
JWtgqEXZU4vHANg9Xw/NXWbMLwKyMCUpdn1TPFz+ZquuAaQlxviANQPS6nxxM0gv+37BvaYQvXQz
8JYS/mLFyaf28M3M8jNO9nBwG6PNOd6WfYZUIhfDruhoBGxnQkFx1nM/j8ihLAtFaFKtbjnuJ2Zj
njIjs/gYZFP8BXOxW1Tfr8e62V7exPVv9rY6yRlLSmKDt1MbOM5+epn19EDhKmK8F1QlZKBakeQe
YR7lrKEwlTQArjXiKhLDrc3m+8srWj3KSKPRiARxDmTtzjduIk5qcg4zI4ueCtfZZUl9pEn5FS24
K9so7uva/FTsPbEp3SM8ytMM3F8oEUXUixxWAvDlQGa29kBlo5LzWP6xd9fJ/4wtF+b5AkMBSXWh
x8jfq+h2xHdzErYZ9PlOd0OUeOuryWqvRiXQe/V+QVkKVJ8A6GJg49yshjxuIDlSXdANbnnUgSJ6
+mHXwwbqSbvLn3A9IzixJT0Fa0wYj+XSfYWMQuvPCPc8SW5SM/fGctpE0XxjcEiZ2jZG+ef9ZeOr
bnpi2zxfZ9diMjgSyBlFeS9+2PG9ruJ1UO2klMbZEC/lvG6HQGvbF+iHfNEmvFiMzvF4WauKVqsH
/GQ5UpTsXYp+ZIjXHoP0D1R7b+My9qMoOY4Gw3Vt/rq8e+vmGF5DizrOu/ta6w0t52CMCAZSYhj0
ZyZunTbeZQLE5Qo0kcqUtDITqsdxX8FJ6hYTWO0WjUM31rezvbFUU5oqU4vPnARj2y7GNDSQeDvh
i11t2+mXyaAC61Hn23/bPinqa3ZSiLAkSEihOqhbDDOaIGsBBZFdcA9Ms4fL5pYteh9K3r7Wsu6T
dU0h+OMgfToEbsLua6f9AhF4xfW57uxvJqRwPIN1CwDurgtSe9zUHfqUdL4vRPlVdJ2hsKX6THIY
zkNdpEW/7F65GV6GqNraxT9VCSSdikBAYUruciRQJuAsx7EyYnM3EnIzR2AlsoY7qrWg41aVZNeD
0r+7yKSAWGrTmFM+jcHkFE+0NZ54b+7FHD5e9gfFx5KfsFM3anjbzmCCGw3ov1qbBskAaKQ9qio2
rFqiYDYF7AUYNbnf1RlalzvzPASVVkCIXUDkozkMmb7XI9WU4eqnAmkgoXiY6ERuFFqhM/AsX+qK
kfG9iMatTr7acf+9zOr9NPy9vIOrxpwFbE7BtATylPMTFXOzbJtCH4KwmDwjubec21l8FxnCr2oo
fjUPODElXVRWajiuoEi3B24HU5Uc+n4+Yhy225TxjZnQn6KMN7lZfupEn9iVri+uRyOEvkJUo4YX
bl25wJK57tGOny7v5KrLn5iRwnsjqhiOjmeSWcdXlP2o7eLKrhVG1jMNcAqAW3LhxZIZv6aRp1kG
CZPA6UAQm2fOzSQagGC/9mnrk/KOT71PBP8HmGNV0rgafBcBJ0DBkc7JhXWa6jgEFr5f2hZfjKkF
cEgo4vsSXN/F9xMTkjfmqOe5zdB0IKX900UHEv9q8D4CehP1e68P2e7yJ1t1/hNzkkeO45gm0ci7
YDS41xUPaWSAOOi5Tzy7YtvLtujq0kBPiwFPfDxZ7SYrIJxrxQtwroIq+F4vvnW/jfTnZSOrPogH
5v+MLD/i9H6MRG/yGJcXna2jDshVUT8bH+cmWupfJ1aWbT2xgoavAAwQ26aZxm1mul/SLvMy56el
NfftqBrPWg0bJ9akCxnji5ZGWYwGlTHtJzImXjnMPml/9LmBHo/xg+V4Slc5UVzOq3sJ8q1lum8h
FJVWWQzoi9EZbyRRRrsqLrYIW9dxGh0vf7JVlz8xIy0vi7LZnMjcBRVJNwmGN4BWDouNC49E5cNW
PVXW3BAjtwQYenCfG7IqAAVZSQvRALz8GkzFcIiXa4NXjn5TqODsa+HixJIMwerDekrTkXRBYeWb
IdJB4aHS+Vg3sRRCCRQO3k1F0gGqP24pxgAX6d1UdYdWqMZW17wA/Zd/TUghoiT1BLkcBL0YQwZW
V20yu7rrMhXv96oZ4ISX/gJYY+Q3sgMZNrwWYaZx9ANQ0HdJnG97gyugISozUnylhW0ORt92Aenr
XcaTbZWYW61P95d9WmVG2rTMTvMMzOljIBLtUNPOB73+tjBnRQdNZUa62JumTkkDZixEgeRojtWA
hjK9C7mlYu1YuyfoydeRrnYjC5me9lgPS3QPUuF3GV7zhZ3dFJONKp6lKuGpFrb8/STAdkacDHWV
wq9zc9s6fNsm1EtChciuyop0WeSUTL3ejUDToPZTlsxjYbrPu8/E0dPNk+LonLZuCT5DXLJjdVU5
7Dayv4E3ffPfXE4Ko5VBar3IMlhxs5/GxPxwSJ+Fris8e90TMAoEMSOQvstc5YlpTBTIZrxrRHKf
hePOCMcHNn3Luu4xcVXs+etf6M2atHX4FqJmLa4ggJvv6zzCzFqzzVJFUFiNost40/9bk7R10UJE
SDocI8NsrzTDuIpC1V2weutAnRpFzoX3Rp6wnpo6M2eDtmB0N73Y1DwX03CtnR+Y+fUTfnBiSdqy
0HGcLjGR7HfWcM36fNfU7pErhTNX/eDEjLRnc5+ZWawPQ4BkHCM4DrnSOiR2JeugYT5ZHjO7D+s7
I+sCD/6/eygVC4A1yVLLaoagiNPbChI2QFhtgI+8S5tPHdk3UzKkL00HPE9BlYZRzP5QCrGLaXIk
o6owrPAKmW1Q16CVbZpYUVnW19UMfSDdehrdxg+nWOHjKlPSjTTGZoyxT6SsosB8W5MHbmttDMjt
GYN+uOyBKlPSraRbcQZqF7zQOIm/TAm4ncr8L7VCj3IVTGy1733iEzKxqmaGmMCs0HSh03RgU819
sF/4HXA/bWFAlp37vLe3Wci3SWVh+Jk+X17r4ubye+3UvnRRDcKJQto46F3Qx1av/Hp+4MbTSK+i
6ZGogF1rDwGMf+IUgK7UAcHn+a2ohbxsqzpaUrG68UFElO9p777QAdOtuTM+5nqxo3F4JXikgtqv
H/c309I6SVXPeOzmHbq6nsjZ1ZzHnplWvgnFUpYpUNzrDvRmbPn7ye1PeE9z+7VeARKe1hI7PjpX
tePe9VQlpbN6wZxsqRQtjWaqOBhEQKtOSz/srJ96rN33IWBcl/1EZUcKl1piGJkYqy4I286veLsf
K/cpTlLVPbNuB0SVKNHBTXTpO+UziOizBI/sZJkgZORg1s6mS5iCMWT9C72Zkb7QaIJxMbNgJhqL
jRMerSLbdKMB+v/Hy/u2fr7eDEnfxx1acHU1qDpqTLuey99Ji5EwUj6kiQlYEB0hN6Oaj///xJQ3
m9K3qmMtJvYwDcFUlP2mqYdfIo2/t81LWIJDoRe+mTDweESxD9epPefDYmPLPYf5BcycggHjHZ5c
WG1ouItPRoXrD0n7BVZQbWUfFRtczKD1hzFdaJqhknZ+ykKdimpuxiHotPHZmrpdniaZ1xft7vIn
XHFJBzTEINLBG9VANfrcDpmh3MM1bCcJrUMYhgD1Ua8Gb/hlM+8jFIMGEQicIeOBAXm5jttOTqoV
fUwfKCTtivC6dd0AY+OgeUKe1Slu0zVjDGsB4p9hMk2mNy1zZ2pMraAPUKOMDomWBjGbrswocsBg
NbEd3uRc8dZbQduCQnCBXAMtv1Sqpe8lighIZWcmD6bzo8L4bJ81G5AH7avpK4kOQw12heE5q+3D
HDqoo/RewxKP6O395X1+HXA9v/Iw3E0ZwVS5i7qQPFs+1YVG3HaoI69id+HsD7gKUuPJMnaWDv2J
aJPmX4Zim4Pdk883zc+6OGqJXwvMRnTMo5BFe8CPq8kPID91G8VNo9mVeN1p6AIqXO89v9KSa5sO
pMmRR4GVT0pFEGyzrhWEPLQbEhC/8Qtf84E/8bR9uuU77cMX18LvvuBbQKH5nqHBKUUcRmPFHkLD
9t0i8mpubFjCfMYdhbu/P1VskV01UUdFjwRiCuenSsvxXtUwcBd5bCI3RvsnweVcpr8uf+zlbErf
mhpAwUFmBe8WkEOdWwHPbcsnkRcvtPhdW5ani2VO/AaFwI8vBzwF8CksCJ/plTLv5MqnQ6uB8zgr
XvQ286ACXuWlVys8d+XQLoxo0OFhBDVoGTuI+UM+m7qgD+HAN/Rn7GCOuvplFHvxcVpd8JTjm4CA
xlrU3yzprBZRnKJ0mlkPCQaQog0xdmMaeyz56OcBcBU9kGUQHZRy70JrXVh9ynKXBhMqPiP4OHST
er31taKKrXvnB4sh6KuA8HipfMvrKdOum9MRHEloM97mWrkxwwTDJs+Qf1CEuVVLC0YGbJqQ05b1
/wSmmzIzmZ1gKMBYwdq9MJzrtI/uZtdSwBHe5RZYFMaoHFgi4HmTH3mdYY0WA+wnyPEueDDtQd+b
dA4PgpRm4vVOme7jrp83Ld6z2w+eq1fTIJ0EiwuAFzJ5UUdBhlyMBQ1KBzSqwyi+j7Mx7IjNre+l
ac0Kc++bZrCHGjFYfRdgyTuFVOD6LcyNFSyI+wxSSbdJlW9oGOHGEAcNqjmcHgRD45i4h8sLfVda
eTWMKxIDT9hh+YXb5F0alci/A6MoBi+dkb214IhTrE9lRTpueBRlWoFlB8TpjikYS81I8c5bc0vy
ev0SqAmjQH0eCDGtNieQQnMCJ+IWXj7u8xTRb3M0W7hiv17es3ehfdkzgloUmCJxbcm8wYRMhdnU
DQ3A1zXsUPQHdrGzyMaxwBdz2dTqsk5MLT/lJOyaNKncKLVowBk4zzrH4NeRoYMlLB0GP8q1/Omy
vbWl4S4G6aqLXQQ++NxeUhtsFE1pB0UOqabZq8uvqaOo6q45AxJO4PlxrmzwOJ7byPRpSGMx2AFk
pw5jNx2riim2bW0ZLhQGQTiCTOjdcUrTsmr7cbTxaoQ+TRN7lIVH2FWYef91FoIW9LoJOt14EkgP
kQkJOVTqIxrMmE4b3d/Mja+N+WcN5svLn2XNEIZhcEIwNIZAL22ZxcYsrHCAIEcRf4l63CFJEtSE
eLGualmsmnJBS6RDohRdP+mo1q3Q+QRdbijhmQe43h0QJ9xLpvkwJR//TMDvu8iXATUGuEMOPsIA
QTteHm4AgegD9MhuSoQ6Ovebj+/e/03E0LZCGVnCWdb1XLVRC0hHkZc7LXnWO1wpWnhrzcW3y5ZW
4jjgNxY6ZKCvBBJdJgeYG5zYMKU00ECsEOFV2jj5jaV9i+P+tkB1AeMK/hhGGz20twrTS0J5lgri
vQMCViD6kQ/C6aVVapWG/pKuO797ywRZXOVjwnUXGprfFdlOm2+E9jS2u869F12poClY8xkcaLJE
Q8hP6VKUypqsE9zFdxxcK/V0vfPBSJ156BFtGyVYd9UYQserXA8Sa2mdczqDN6jX7MBuIdFY5H5e
zDe2eUWdTLGl76MIVHp0ZIomRIgxiSadOtaAp1e3BQ0IyEhNqwCper5xiuET7ulC6BV9fGCA0fg+
j4dMMxLGgS4KGBtvC2hP1jk5Wp21C5MPw/ngI/BLZNcLzzFe4+emSFJlqFoKN8iT7ADKxhZ6azdD
afulDVYVjK4rlra6g8trdNk/+13cCmOdxVj6kixO+a0m6txri5AEaarfXXb/NUs4cMi2cWkhaZQ2
cahynXXCcANeJjkJ0BA1Ei+PujZ8qiPb/v4Ja8vNzzBh9R5rl5Vot/KwpOgWaTdV9ZM77Y2uAv4u
7iUfaDyCTLR1GXIasiz55O6fSaUnrEdpcIiH29iavmISY3t5HWtn6dSE5A8LSZsWG5EWWKZ4cIq5
8dKFd5dj6tloVD1qlTHprTrz2I3YyNxgzgFhFvmWxDpO7T814uHlZb3O9l7aOuliNmMk2q1AQDJn
vdv05jBvqph/a3qgVk3SVp6IxyvDgN5qZ/MNVDut2zgU16HW3cOTru08tXZpOKpawO8rl9AVw6WK
RNWChDrQ3OefFOxCepxnZApqDXUZZ8Kv+mNqv3VUi9qu3ePR5mXzU8Geo3xS7cnK/WDYkKpcnr2o
Wb6WYk7cKSrskcxVpYNLJnJS32j0+lavetsjmts8lXPB7/IoZX+FG2ZXbt/Fz3gZpIdeS1pFFWbl
rC6ZhbuIrYEDRib0JWzIbSgIGgFooP08v0Fm45uqZqTKiNSM1NxiJHpWzEEC0Yeo+CHK9JtQcuqu
+LQJ4isQkdsowSBhPv+gKVi3TYipWmB0ZubeNNHZ8eN05PvQje0/GABuVSROa+tCdkENlJcQfOSh
kcwpbadPWv2VobLt/w9nV7Yct45kf6XjvrMH3ImJ7n7gVotU2mVJfkHIssx9AQmSIL9+Dt13+qpo
hjie29EPjpKEApBIJDJPnjMC8tM/l9mW6OjqxEApCgcHRbVftHTLLgWzqNKSoxM3rpDGbmQ6FDMN
zy62eNhWZ4QjoSI1p/8qRUV4qqodzPFYGpM/t8EYg3GyKrlhdb8U58BEjNQVSD9AuTAzIJ9vVZ/o
albYxXhkzhgwsHznw005Mx+rkFxDk1HOCDT/Hjc80XzvLDwRJEd0hIPox4V+68ITlQboWoYaPT6O
0R3Awu+4tBlsdyzlY5rm0Blop2M/9Pe2luyHTObh5+OvTvrD8ItTkEc9NCI0TJpCtz6uazetr1u1
dokgaBv4Vlao3ynvn4+5ZjofprxszoXmrlIpPfYzsUyPToaXMxpEzvc+2WJW35jdskG3rLMqhhzJ
eBSl44ErtZX7kX8dW3OvlIHWXUlnC2G8FuB/3M+lFU1USwBgxZBx9cDTzE/IdQQVH0NN3FjpPVH9
YM19vtkyOfuRpRnhGAIS+bPHlSzy5L3IVQF6a3KsUVQQpHhIkAyryxbED91NzYfg8y38tZaBw/Jx
vDk2+XBZWGVrWF0Eu2kQCoCR35MZ2dlJ4eHN7dYIrdAb7WmREgwGC4DX9GKTHFLjqjTGjafvmneg
OLLwsVBAQxns/JtIrk1T6eCyiFTi9+o3oM68dKvDcc2QPgyyDME1GltqjHgLVJDOXpNfycQeJiHc
DMR8SpQEIADec2OLD3t1ah/uwcXlobEx5TVEDY96GWUn1mbNcey7KORIwWzc/htDLR+HWWkpyOwA
cVG2/GTxzm3G+Kopvn1uNrNV/GKlKFRCD2+mtvkZ/nywGqL1ilY1OPmaKUIU3g5EblUR1yfy1xAL
L16ZkxqzNp+wUonfQ4dn0qWn0DL4fCYrBgEqFUhuQHMbb5flva5SRWaqBfh2j044i18iz+yypHJ7
67nmIVS8aLqxdisnHIpKKEbgFY2i79Jr9g7XRxA3zTsU+wp9HfqXrCgv6Hic4Ks/n93KPukgvwUH
AEhWoF44e/AP+1R0KhmRD8HlXtQ3Rjw5YQMp342rR5u3YmENUC0kKEw4Du4+a3H1DYkRgbK7UWHe
cgfe/IPhQOW0emmRyNatxO3RrZblb61K9lbUeZY2q3+Dc45fFax0c+DvZPW9NCHdB3l1Z7I8a7gC
vmzDv6ythUZQZVARG2NB5s8/rIVSJd3UTAJYJAEStT62vmGb+v3nCz5PdbkUeMbZBEkuRB/Ld7fK
dI1PvNaOQh88iSWIDpkiPNlmUKYMnXJjuJVDgiYY4CVVpC5waSxWPnO4qhTGRI5F0/iWLB9FoXnU
+u3mFLy2NeCcHBvJEUTBi0sJygECao6EQA2VfOnMW6tl3qTqB9o1PpqLP1/CtZv3bLTFRnG7T1nJ
Gu1Yo+rqV7zYSWSYvwBO04e8VIu5V0DusQMNbqe2OdqEb2mzrnkFPPoxXeA+dNCrndtKkWUlqUvc
RSMXbk9Bj+lRft/3Y6gPd0l70bY/Pp/0mlOAIwWAzcBBAjPD+YBKkY9S1nAKuvMadXcR8icyyiCG
9WzafOMgrC8won1ww6ugJVu2+Zc1rZzGwR3RZtCOKUeXFb5mXkUEnMh56gv70krDwtzY19Wjgasd
ThZLivrX+RRNZPKUVnTqETWdE5t2KV7Hcziu1b3XgsUDWC//80VdOx2wSjDHwMOjpr0wJALuOGhu
w/uVdXxZaNdZH91H9lbqayUKBhAWxkKB+sBVuLiokAhtDHMyyJEj+m0h3IoHdjCYsWdkW7Lyqzun
Q4YW9ZQ5L/rTE3/wYXbP8pp1in5MdVMiwfFQq9Y1FJagrmvuaFlcRpYIBnj42E43Lsq1xQTzGRJ8
BH4Riefz7eNcYX3LiHYkyK1L2r/nRunnm4n1rWEWJ89GLGrj9alB50K7iRneSs60L5WtXpq1Tfs4
m8V5c1quGcVoakdeNPeWfSFNdU8zJ6TR989tcGugRVRbKIOtTimWrc7JBWk7iIbVYZszT9fvPx9p
deVsiMYaSCJCqGmxQWouUMKGeSIxyvx8hqM43bUtt8hVVicEvVjUHwCx0elig1LFBPq6tfUjMC+j
Cz68704Gqpo+PgEJSDZc1dpgKIQhM2/qugV0xbnRVbnWDzOO5JiXSuVb6FB76Eew60+suBbqsNXT
v+aFUd2bZZhtILiseYk/HC9udo6eYHGPcqIPPH4wZwLFidWXacEDi9UbqezV4VDgUKH8CAeyfGLK
rlS6TDF1aM69aYN03KQbg641X0RFT11TpBv+cC0rCc+rQ/MQZUyAEBYO0S5UZiccxsidMfX6nnO3
IXR0dSh2+30PMI5o09hzQOOVCPoALrPBTQtiHT631LXbdRZsADwLmRLAIM6XWdZ60Zk5btdkIofY
/N6ZPmfvzIHOKJpKcN8Z9e+iZH+CcxxEZugzxPwXE5c2hIjUXOK9kgw7YgEea8UHR4HsMNmiw1oz
WYq33P8OtbAhpbNHYvU9OfZVHOJWD6jZegp/p90Wknnt7Q7I0V9DLU480+yas5HhRsV1OtIqFHnp
OrCjDM2UkSmv9Py+rO6nqg2I8tKNoK0GLBIdshundO1mp1DTVA1ELrDkxQ1Y22jgLIE5OfIsv4jB
cQq+UVV3zRr9E6msEs+Mpi86FFU27Hnt/KB8rc8dwHh2LG9D3IOWweSooR3XRAjxRDU/mWVaDHTV
P31usivO1UD2F7lfRPWAkS2rTmrWaVOFoQrJg1TeTE0W5MWGP1gdZH5JQWQBLaTLFKINEgKnqlVy
zCz12FlJmE50n1pi9/tzQTSPmcxYq18e7yiLgLA9nmtnuVPta/zArgZroYHaf1H9NofOXIT8MNjC
NhKw9WV2QfTjxFsw7BbpMY+UCtklrrpE4daO5HEV/P4EQWaNkA9BH+ANiyMoUn0slYnDjQ9Ug9pY
96LZQxvCR2ymz1aevgZeCGDLArwBZ3FxBAUUuYCc6/Rjhr0CupBNYGpNc3QYx+DNcruYEDclKWB6
mVMHyVCZp3ai/OhopekPaNjaqjGv+FYYD8q+6HNEjn2ZmSlaeyqxvTDUvlGDTjoXmgZMdHEf5/YD
ensVZC9TJN630jVroenZwIuNboa5rSJKjWPdUPZAlSScNG1fW/QprifhapP+CORl63HZnRRU5TZ8
0M8we/HyBrYELgj9FjDqJVZrbovNZR0ZxziS5n1ViWtjzHJPNtPeqePGB3ArDQeDdpcks7OD6AEm
6OLpscqtreByxR8CNYb/Zm1hiBPNfutDGFHCJAY2IIbFzuOdGqO1udoxqXqVHFCq7v2mzB5+3+Qh
bAq1RwrKBZjk+ZAsG4CntVGeqhTxZMgHyLc+dkJsLPKag7Jm/CmArjZBXep8lBF64EPKEB9FnSJC
zezuswntClI25sZIK7forPWLnQSOB70EiyNM0DhTNnZuHIsBOCirf6Fq6kJzz/RM5e7zpVs7MR+H
WhzhNEkgMAzQ3ZHovfPU2W0XEmNyAlx2t12SWlcN101XJKwL4jr98fngqysKrXrU5oF+/YVF1enL
3J74YBy7ITd3YGorAigwNaBGMrfEq1aHAgQDz0FwZOOmPt+8uJpJkCJEXbUxePqAyI5GHjgA3c9n
tBZkor3kp1qzDaTL8hYbbEvRa6fUjzGnfjbVHunoJdfrS6fLrhIrSSCk3PsS4M08r4JUTzcQ0nMs
t3QEH8ef9/vD6TNiO0tMgoxurnepJ4VhHCCcOG3EHqsGisTqLMYIbqllDqUnVt7Esa6BeX96TCDh
Z6Z1mCd0Z/y2Vi3Om/VhpMV8GhSL6mTgxrHkJjQFJHkBT0bpZlb8pVei20b97Q6AswEBVDpfQItG
RjFEmNrI+wu7ykMVLHR5nG8c8VV7BI4dD1YwTiK0Oh+m6ZOGWEpiQmps6kJ16KanSLGcG5Vk0dvn
Nrl6xP8aalkUSTUCkgmQIh4TLW8qH2B9zT5NWtoSdALQWoBuYGKnLu966okiTq9rUhlb6sZr8wUT
76w+jfIW2mHO5+tEEakFwHVHDhIS1Nx3Ounc0tzK06wZ5sdhFu6M8llau8LuCXXy2/7rkFt7Epme
lWwxJK0dNAAUwIeP9oBZ7+x8Qszkdmo0FMw3zLq1hHY11RvecX0u/xnBXlhiqyUjOBs682h0Sv+Y
6By0/rzMQ7wIfsx5243AeHU48KqDn5lCjnHZhxdz02roUOlHBkoSx3l2EhuyYOSY5lugi1VbUM05
14D2dSh3nC9dorWwj1zAR2qq2BuKrMK6MruDNAHX+9z2116JBgAk/xlr4fdBB8E1RhGYTWB29cAq
Jzyh5opvlUAgxp2zt0Yi3SFr0TWWqxetFt/VRKD43EaNFykNdYUyJa+ff6utBVjYzuiQITFnK607
crTAxsMEPxRVE3w+zPqO/mfuS6pBZkctJyMKr0hZ7Wo13ZtQTMzQbqFX5P3zoVZn9CHwXthqNZWU
RQDUHVHvYWFZpnsuCNjfnXJDJWV1TojzgKJGPcZYanmCM0dETZ3oR7PRdjmVflG/OrF8VfMs/HxK
a24TR4EAz4l2JXjqcysFcMBmVOgjmAogkydfp1j3JRSxS20HhWx3BE8T6/8frnoGWAFBA9Sqvowe
2ljWaRFr4xHVOqSDfrTES9lLLmK3V/odN16tTR3RFT82PxXn/l4o6SB5ej5NrQea7k+gVXRUu/qU
FRtbNh/nRUiCSAj/oeECgdFyIQXSbpYpG3JUmjiUZvfYqE+NbV1msg+YNH63nRhQLpQjfnINQw/F
XrwFCo5wZRoAHBtVwx2z1G3EcDlqYsOxrFgHXpnoQ9Oh6oRrbWEd+lC1et+gZGW2qqvG39rYDNLG
8VlfBmy8B6bVpaW9kcjbGnQ+hR+CuwGtUmU5l65qa/BE+UzGCNmlzE+Vq87atfRF1ls56LWXLTpM
UC7DHTe3lC58VaQJE4lQjBmJ9mosFC9jT3ox7UVl7HpUz3g3Itu2T5Dy+vz8rYXSH0de3n/1ZGro
J0Rh3QRhblJMXsJvzPH7EGeomFdeZbVuK9AddMe2usVWnMzZyDPG9MM6VzxOjSxWAFmr06Avezfr
tUtTGXBrZBtx4OYsF/ZqWyNvwRGJWWp5SKqroolc6Jp6dia8tECFcqQ+iFU9NXqf2o2TuXY7YqLz
XJEP/7W0rXUKDlKN18KQqqBBtl9sWR4mB6mqqgsMfKE0FqeJ9Z6ZX4xdtNes7saKcrQ8bPGurZr2
h2+yOE82HZVGVWFmyCEB+cW9WH6phgbICfOgRl6v3Sv53YaBzZfS0jHNiUYVcamloh/xfJtNVuFl
7ADk1ihdOJLSbeyd2v9A8wqYLgtf718TjiBy6ym6Yl3IUqDraH6M6shhnw9rsAnMpx0q/I0l9WPL
M+W6y+LWVTL50qGDceMcrVzN4OSDPBp8L2KBJZIWH0yOyVAHriJ0udtJGgwtpFIqdWM5V9w8eo3n
VlKC/A+0qM6nNSgV4GX1hBLpgDQbC0l/KOlTlD9OdrCxcWtTQhGOzs8JdIQvqRzGIe3waqr1o7AH
FiRTFF2MCc28zhohpUcpTm3sqJCrSLo4sGTOfRuqCy5qP0NYF06zp6AAulNB7gxXwgh///z7rXw9
cDGgmxfRrQl2i0V8WziZZrYOcipGBdBtKvoBq50bqFjTrc1dWfSzoRa3t93FacQoMkWVVgxe0ec3
dln5hjAHvwRLsblFnb46NQNAabT76ybkuM83GemxusL/DNyu8pB3mquNzZ618YZX3Bpm4Q1GdYQq
1xjBKVLk6Cd7jxR0IKKtzqeVk4hwxNTMGSCBd8hio3inTGMEqovjaAzBZHW7xqg8KZNrlmy1Nq74
t7OhFhtl9CAw6MYMZQdTc2G2pzgxc5dp3a4bqZuBqB1Aji9Zpvz+UwPjojt0znuhlWdxfVNaTGZa
zG8ARwmTWj6UqDqkCfnxucmv2uFfwyyRpaQGyBCMxChGjcm9bU1+3bC9rspr3epd4MXCz4f7lVAD
WScQL0PcB+kEUMIupqW1atuCABDlfq7myOPZlW9qPL0GJU63t83W8nKafqHgOa+0pj/iHQtsXlx6
jpDNsW3LdsP5rVrSX99n6WT7uknaHsn5I7eUL1kyt2YXbup0PiQ9Ns7GbCmLWwsLhtoOmJ/Rtvez
KehDcNKljECsDm2emRj3ZqNDToPctrEFBiBgA9hQ3A1aev/5eq9a74cx5+l/GDMHWqlKS0s7Okp2
I8cpQNNdUBJE1ympdkVGTtb4ROGBPx92faq4mvEOm9sz9PNhOeOCsxjlHKdyLqg23apcC6aYHok0
C7fq0qCxt5p1V95DWN6/xly4nlatSseYUsASGhm7UVxdUCP+fTCY/ROwOJepkCNeXJVGHsu44Jl+
1Jh8KetqX9SN7sq8u9UGqgYQ0xVel28yIK0sJ+5mhDQgHkH36jLD0w8GGsYGw74DdsmwHsp+109R
CBekPZX2VnPaikdw0DON/mA8nlGZ0s73ru/tFKSpzEQMrXtAy3iZDf7HaAjyHv9HJf5zU1k5gHgz
z+B55AUQzS5ceU6ndGzjAjmlgu3adPCo2XnTOFxmxcbmrdxNZyMtPHlF806t9NyCvLw1BJ1qnkir
sYNJo62TvjoS+FRQbUKWEfro50vINAnofBcD78bsU2OB2swYrpm9RV64unQfhllOaEDuBpeEfiwg
k8Ntx5uU5lCxzp2Zlj/fpTULRKYB+BuACNAnu5iRAfiEyYwKqWibhOkw7NGr5xUUz0irKC97AKhl
l/ufj7m6inQmiQJFFgKXhRNxnHS+elGRsQfnsk+RAEetSWk2esPXRkE2CmS0yExRZ1lfUhqZTyD2
QR0tBg9pKTjunLECNajYyG+sLSEaBjVgIFHOQo7o3CgSJcOHomF37eSZ8k1p4fPHcECR2fiG9tzf
XzvoiQNgDOI00OUvTKOUDVjv4havFNXwqxa0wdYXs+53/49RgNHXwQACdqxlgSISpLdyxJrHGiOV
6tUInMBUT+7PUf7rTf539F7d/PuKbP/1D/z7rarHJolisfjnv67r9/JeNO/v4vRa/2P+1f/86Pkv
/uuUvDVVW/0Qy586+yX8/T/H91/F69k/glIkYrzt3pvx7r3tcvFzAHzT+Sf/rx/+7f3nX3kY6/d/
/vFWdaWY/1qUVOUff350+P7PP1DP/LDg89//88Or1wK/d3ptRFImvHv/5ZfeX1vxzz8Ui/wdHSAg
CgOrEuDewMX88bfh/d8fqX+fuQ5w+yLZhbfqTBFUVhBGwrDG3/F4xDt2pihElnQGDLZV9+dHYFaZ
MZKIWilEv9Q//nf6Zxv118b9reyKmyopRYs/PNv0XyEP4Jz4aqBqRaEMtEEz9vfc5p1cJkmuRGCv
P8J17Kd9tNN3fRB5jaf4W+ymi6TIr6Mtgh1z5KMu4rj0ARz7AWFPL/ZZmOykp3qR5zwlof1bHurn
gBQATx01f8AKAMA8n57aUcVqBqXwjRyOMHoqKi2wk7cPe/7nop4t4uxbF4t4NspiWlwUOmU6Rqmf
x6P9NrxOD23k8R3z2T6LA+XWPk5Bdx9/LcS/T97ZwTsbenaxnw29cPuZERVxG837503h8MUIoiM5
TFjPdF8GSbj11vrpAz8bb+G2ACWL8OPzgu5A8PIAur2dPCihUbgUEesuPYxfYi/3+4v6W+q4sY/8
wI49Aw/gzQoGrhZWITi37p3U2zSu88v2z70G2BWhO0wZFfTzvUZteaK0xVIIv/cZGAdDdR8Fihcd
7F3We2rALppdt9/C9q4Oi1ob9GrACQCZ8PNhaVcBATpi2EgFCDtmO6f6amixDy2lDWeOXMBsr78s
P4C2c24L7TLLlHHflqnQChygHL0OsUV9e3yowQSQxM+l+mUYf+Txlyh97/EiLVPb05OvUV+6dACe
hrhxG/QzbfdrAqY6kdxMduJO4yVBeiMGYWeWPht8Os0w5cawXwUffGQNL6TNwybrLso6uTFz6rUJ
8a3ke1L0h5y2YQr+oGjgJ334MdrEtVEHk8C7V8QBtjoOxp4ekpZDD4n6LS12mrzXa+nqYGzAHF1N
E3ejVgV6JV2Tp14OrG4l94hx/Gh6lYQF5qi5HaFg4GxRAbsc2W3TAuHWjxFeEK3rUBZOw3BQxQNw
zfu2ROq84T6eqGGVlWFqqledGLxIvkJtCpWl93rKvqrW9zbNrqQ1ghAtMpFSg5ibEbkj1zw0Wrl1
r7mVOVxzol/J1HQVkridegEt36AYv+v4jgbITsruzhT5QTg3Wd67iiZ2o8W8woQYuK5cJFNxyNQH
tKNet465K0qSuiQ1djJj96gGu/YgPCoSzyJBpT4p0PTORxbYdv5FjtWlaoNIo9VcRXaQ0RH7uuI+
Y+NrpiqhJK0fJ/vYkQcBivQcdasmt1zkwi7LSl4lZeNVRhtw6JJOaXWZlLYLRjN/TKeLitR3mqHs
kkT6cqh8XeY+uB9dJlOPjuTUqpdW9jI6xb5InUPiEMjgoomuYUjPF25UfLFn1gkMRlPHy40fVjP5
gMp6aEl0+wlCOQ3xO/HWovNOq5uw1xqP2tCytxJfyMTjhhYyYt4ZTuln/Xddj/GYR4+sbAPwx3px
Y7pp9SrVbk/waANRi89SvBHR36BHvm09spoB2+nsOJqZGgWQPyFDo59c2j7GZf0up+JSd3gg+yJ0
kBkstOfUgbr9pPukvDRyemXUyM6O1UUEMHqcQhUCv6ECzUbMCj3Jd40TeUkyXNeGCFvyPEX5bqrk
ruL2oza2Pp8urMbZVwzVV+6cRAQ74y9C0COtVWysV/D2IpoGdFdZu0l3PC2eQr3UQl2JXScWe57c
6sL27HF60HnvT/WeQPpc6571PnUZeFPs8kFpyp3eXqRTA5PLbwklPnUeYrX0Y6M92DE6SFE1KZH9
bBowQRWGO5lHNAcJ85lroVKgAcQC3yDQUDWTfjxFrhwNvzW4l0E5otbRN8imYESlJxpI2FTR3hSJ
3+pvveiB5s6PcTz6ExoZwdIYUAkzz+xjJyuvKKadaV05+qmPC9e00aFXMd8oNV/XwNRUEb/WzaME
NYpedX4DlpZ6iF3bgSKjBZibedfYX5XUvjUaw4udzCN1e0LUHwBTtWvNwqd9chrLe8UCaSvvnhKc
l0Go+MWvRHuOWtNTMu2YJZAaLd5Rq/aUnHiqOewFSMWMJPe7YjdY3BNMXDrM8KAFH9Qovagi2xmA
RtJscpl+P6nOFY0oqjCjqzhHzuVlRCyos6Efw/6eJBw49wQEVLlryqdIKG46vMcQc+d2Gyjym8m6
A7yCVykcrKzFXmPcJ4O6n2zLp60SIivhpuwrL9sgq9o9IyqopPWdKuSeSYB3Uf+R5EudfONRuhv4
FePf+vZBbaRnYTdVB42HibEjivFCSAU07Sty8fuW3UgVWVT9vrfpEXhxTyFGYHIcgBTkhFEPpgLs
nfmlRU7A0JgvBXICOeoEquWjCAJkvuESWbi4KVy4UUvW3lSXp8iEASbZqTWzAxKoFzbYvQzuwBVW
2N/S1bsaXweucrzU5INWjtd9fZL1XhnonuQ0KKsbq5wu7elC6pFb8Ev4taDJQdhtPPTKzhz6PWgA
gqa6oXXijpYWtk7kdw13hUqewTXqo2feLaL8YObMtZv02CMtnYDNHC3TADIdqfNiW8RjhunyGr1o
5bgry+KUo426AkMen0RY9Vgm6EzbjO/RLuByYQcKqMqb6V2hAcz9Qo5NkKtlYJo7G9VO2TkHmsuQ
yaC1pNc0jpeAjSCTitvq4FgVNaiFCuKbVeVmtuKbLH8dOoQUUfwtKZRwkJFv6Lk3qic5V6Infhot
y59U4RVNFw5qsivRB9JI22+UwRvx/ZupdZOxcI3pEcLR2CgC2auXFhJ6Crnpo96NxHVHzIDLgyky
v8mu7Wy6IQJcyiTdgYfGzYT0RPpUUHINJurA6qw9WO+OUu0PKv54RHAxOXB4o7hEVncXq8VuhA3Q
/EuXkz0t9qoER3aVwuQfsmQQ7qTQ274oD2jw8KFGC++XdW4HFbUMMutVXnraqLiVeGQtDQyJ4xJl
IQdlvhETQEM0gJ41r5HNTtDrxBy9eEhuJH1UHB2FvtxXrNniA23MruB4QF8tLqvifZSmNyWgSIkq
lCBrt4JgkpNYaFAPWxMasWDtxdyAXPWg4rljReepqAkPpA6ryb6yFRlS7WaAWUSmtRvH2lfa6zoN
rbLxS4h7TmkJw1GOra24iXJlQgJxUDNEZRNY+0KW1oG0ZoG1O8LtA3pgA9mlrolLkqXjCXmZI9CL
oTMBFVxJjxdQrK0egTnd6w1SNmDxj7XcbbHIZQ6Yu+mAfxu1Ew1BjhXonXSt7ls9co/nmocOw4s2
MVybJkg/Rj43X0pqHS3N2Ee4aAtquDxpXADW4eKHU2GOoW3lLpXOnrDMAzICfqQ8DT29LKL0YuBs
77Qs7MfYn9LO17h0S+vdZslOq2JPb3wdjdpdNYVsuu9U6puKuUuYiNxyeue081Mah9RA5XliPvxw
C6nB3LHdPL0FpfrBrK6nbPRM+6RVN6LvoXpvu6UjLibSeHF3WzsjTlvpGvzJcvBl+t0QMZ8bnScg
B9AWzcnhWHH5mHS2b7bZUTWA3EjCOBvwKXOp8hJXR80o3VGkoQ5KLTbIUDhPhfXVjriL3oHSJdEN
VB9vqrgLJp69dvpNUz4n7deqNoPeMHxpXhlQ95hirztNEKVI84NqNzhVeGxkPdgOQBaINtljKbqw
rdub3hZulSNJxL41I8AG7B73ia82k9cN3KPsRbPe8vytKL4qE1iWVFB4gflVl4ab14an6GY4xoor
E3Yq82YnUVVy+0bsEycDI4V0uVmF2QS1kZj6JIU4ApyWGknPcQaEZnAiAuzCMQXdqnZVx6BCzzkA
MwkIg4YD6cyvUuB6HvBoGrouaCF8VYyGO6RoM9Lf80K5jFEk62PTL0i/q0TjQw0kqArm2/kPWYye
UwM2Fb3ZELuvFK9ImDcgJon4HXG439fiwkr7oLcLBOfFRSEwKU1eDqMT4rZO3Ew171Ql8ZK0cU3g
ACgCQLyb0KXTeKpCkXz9bte7Tjs16FHvsh1H8xe1kj1lmpfoyQU6lTC6duUUGiLc9NZQ1Bc9T/dQ
TLwDUO2AFljQOuNVwMF5iDcDPZAqvSp6O1SdWxWBCNHowaLjvoj7Y5KmDz3KEH1eB6N+G1fcrZJL
faAX8XRhprjPrP4xpdk+ifUdG9sCQ4s7BTBblsk3Tav3WRa7YJits8mPTTVoyLA3nWKntMldE1uv
MZ/2LEoysDRVhyhTH8uKuhx9BWwaA1o7PtK30nXKdkf528ibizpW/FEFwVuknBq9u7NNXHN1DvFM
kXoOIyelY0HJ6nCoo9RNTA1MHkkNfvxyj0ScWyp8V9lKSIdxh3TQbaTeKU3uoVAaplK/GhCkaZl8
rS3QDQzToRxb4dq1dSqUyHXa8XmkX2I8xIw3hBqB0z3ZRIFvgYVFbmK9Vca3HqrT3bCPLBkmQ7cf
AKdQ8ysFfRN61PhxN4RZRe7AP32bEfvaYObesYAZZNZ97OC1otzQLopcIurdoIOevxwex+k7zfu9
Tds7MuvVt46FqIYruVu3zUXHpzvAAOHjoxughn5MYNtAx2NI7OIgiresthSP5UZAVPtrpKHHoS1R
N0tuO7U4GQm966iObuFY+EMncSU5/UVsRTeTUet+mR1NPYW6iIE6bfbIyEOR4uavNT/vsz20haCv
PaivTs9cjobHhL+0PQriEX1kiPpFUe4hjOh28tIW+XOHECwm+aGp6yMVkwfq9F2v/yjl4Cel4im2
qFxSfG1hLoP8UWe5K3JcMckzE6fMYUFW35sd+zpFOIXdt5yYOzXJ8YJOPRDSfI2EdGnSh2b+ykQe
2hmpwbLNfBN+zebifXTMN6VoXRm/dxoGquBHGfiWgUDn0aPTJ3jWarGrJN8m5rhoDg/E1L7Fxns1
vA/dRYYHr1O0aHJM4Xk87CSO843JTsYtBU+SiW/R4dllkKfZWtvxW6lbQWW8dunzgDegniL50p10
0J8pVPWyEneBWXlWau7j4WJ0xjAiyf8wd17LsSPJlv0i9ECLV6jMpCYPj6oX2JHQWuPrZ4FV3ZUE
8xLWdedh2lpUWwnPiHB4eLhv3/uGmTk7bBtvZpYMekJBWnwhCJwq+CQV2s2i81hTdS/Wf0754AS0
dUd1hrupKACESc7S1wepInVpk4MKIXKrfTOSHGfRHLn7WCHWsjQP4qg6AI8l66dUhK6ZjZyk6o6y
eTeJwu1UaMe1vVrm4YnPzE6V3EZsAm9cxewsqtM67L1yyjdduclMD3LIXCsmp8m/0FgnSelsSYo9
yJ/tHA0QmWjRGn5SRNehBUdCf9MnD+20KrPXdjipaJuXV9FCcXH5KvezL6BSQT/bVnsKRGriFGPu
h+HigaOkRzh8zVVysBFt0m9LTcqZDRRRfvZ0hxb5D2OcvNE6aKXhyYRfXZ5tdTDcmF3Qc2eEchiC
v2OrzracaIMTVVfFoLvx+Flo+Sv7yE6j7qFqgAdNmXmwRJm3w+MSxM9B+lUtDmH1U8wZnQ4nO15+
qX190gKgeZ1xUBCXMAnB8yx4PSwMtVE4WaO4CNIXZeBJoeHEZhY7qWU6RnLbGDI/Nz2i5uSZwehL
qJIyLOOPYXSApZHp3Xs9aG4DubieYB8bUFgGNmV3PNmDNbIUP6VQwsUUbqpq9MuSyJkMeIfoZF1z
MOTHzlIoAgVXA+GvozMXjdatlkLQNicny4RIl+Kx+XGOf5vmnZR/iSAslo3eG6XkazYS5aOIukRw
a0n3WXNCE9TpzMzVLVQ7mLEVgtJv5eK5JW/hlKzyBq5HpxpLXgDdXblwFql8HVI6kkbd7UG0wXt7
rVqtE/IlytWPJi0fZHh9A/lBrHViC0/C/vOEikmn4vOVcFUlhd/IBhewYreJ/BgUkzuiUKLr2VWH
RtRgarbGHbNYZPTfTHSma9Pn0g6E6nrQilPaNLae9c+pruCsPJf407nVPyrZoReTW6seHwLzlE7p
MwPjXq0xgN47YwOlMo9yrVd4vCu2kVHcWVo35OqQ1Qbv+9hYyYfOWptB+nHB+eeAOk8f2wmHSj6R
1AoVDcuJ585bZJ1n++CpAiwy4Vc9N2+RjuHR8aFeiBT5eIqzQ8Oz3JRv01VSuA59YJeOnoMqDQZb
4vqagtKWI1KHsb23CKdTqXkZgiYBkyNzByvkQjyVn8rkj04tTkL0fel+6VLlotBnQ/7uh+PspOPD
kBxDs3Ur81nrUy9qWruKjaPF+1gIW+oO+a20/GjM4pmBKWdRx4PWfs8yfspQeVVfsymDPebJnRj9
jptPBUoznRUdtJybEa1TKGQFqXaMVvXzLvoyyh+K5acUj14BG2EmGI7WfpNr+ZQN6zAfUFbKiugD
KND75OKJvoZv4cBk3h8b9Gxn6O50+XpUG7/Xb8rqoBiTWwwxGlfsS2c6HYHFgq4SAVwC048qMI7G
dB01n+X4aRq/mt18l5r3GpUaK36ohUdhqew5Mx4UZTh2JmoWsLgD6LWVjI++DxV45obr0lhn/qIj
j+C7GBqlKD7JIu9ReK3DXHrO2ti1kIioy9uBl6HcXpkTr2khvYoKEkMVSGjwkzlqZ5jVK1lBE2tQ
D4lxbRU1j20KlQvVRTF1OrGjB3uVW/RVdOWpQdGCXuk9jBbwxK5KYcojcjJXFSApjdpmAMGLUllH
y/QMJumz8kMe3mlS60lW5U5T6alZ5qUje1LykMruzVz9KmSDMzN7H4c61BKl3/TiTcCdNJo/ykU+
5PnXvCLZNS27mU1XBYURN9GJ9ifhI/hsmSTJUewlwWQzs3g1jsbBiswHq6O1q4p34Gwg+squdL18
rEvxg9T07hhObtYQK7v+nhYO+UA0Gk4qSi2lt+QWybBTnQm3A0y0StQ4dfW5aHiMICiSVneGRfm/
sOxSn4+lxGHBjRuSrOuVLVDhHbXSqwVfhsjTDFq7U0Cby8NBRkizln5ai/ljFBqv1rPjJDwu4e+M
atTUzl5cKMywwJw/1Pyu1FeG1CUfpFAmufWUO/2i3FZG63eR4WW16ZlJ6VR6xTv6jzDQDnpUOwXA
qWmonJZxGKHq7q3qOy/Da40yGHei31KRj/mVSfVlTL7HGgfQzVdFAEKHKmPMXL08z17ewK2r/hqE
J62mhmP5VTvcmVPuGeKHWL+Xtcqr25p48cOo2quZSDLluivp8AxY2bVeCzeWVB0HWus2gixOGDKM
R3LRWbnbJRGJ7JNcDL6YjndUeHQzulfS+7ob/RGg+NzblkmcsO7ysD8WFt/wmPkosdfRrTA8K0qI
nFnmqTnsqHCQz0bn0lcvSuERNtMbYn4rNm5rLtC4BbYiJW4sNKScw3Wmyl4SU0JChC3TWh4DULwl
zYHWjlMlsJhQ0hM6XmOjcl0R26M8OmZKBL8iHagy9hshdbPgV6F0Xrj8MKLFGRTVS+mYCMahJgWJ
rc8qkm/c04p8A3ezP0lHLp81ID8XlO6aOTwsee+nPL+CNDvGbULNeEh9yyieLG22w3m9RoLfymAe
zR6yXr5SgSLvvFadRuT/0h8RX2nIUy2aPo4tAtQRGZ2g24jRuGMrsXZktuvHMU7cJUsewkFyhHF5
qen2S/LUEtpCc/J5XnxoStopPEaaJHPzbj2Y74qse5kykNBCwDrfWO0Pne5WVmW2TgRTEx6UvEwl
YUbaoXHLuIOThAbI0rta0tuLBTdJUhza6nsX3CbhD300XGiEnAKhUGWJ/YmjN8r1b8JrFea6DIYJ
BcJcWXlDnVzLRmprFN0sgb5I1njDaN6ZdeebY+QgmnZUCx4yo5l9KqqFIdn5qdS/VwYVj/CbXOY/
K138AtINImDdS6h6C5QoGfdrXatQeb+FblI2pLu/0/ZpEOJDx7Ik+TkRKHAP/XUy8qasZtNOUvai
MShTPpAb3WThNz0Td9q6l3ptTL6De9LXUURtg24ZBTmSWpNW5zyaV135c6w05oR2YCCbIYU/u5bn
VjaguEkfFy2aaB+aeu9xWkydPI0KZWhWqbGFXV/4NSKnA1vQ6tVpp3W9/uO3DcVz89sG+aIAG1q7
l8mJfi6V+R9ry3T082edq9RrHPG47Ime7NnctMtlPeyKIeGTLKlJK9XnuHx8f1UXDejMH1h0g5Gz
2LRkQwFIsFGVhStWsz1IH5f4y/sGLvZh4Y76j4UVVnGG2myFfAkiEQvKffupvMtcmlCedTtcFddQ
7XniUfoq+O/bvLgoRg0M1sQ8yRbgpeVlVNX1uqhIPc4Bz2C84n0TG+zvX854ZmPT3a/h7686Axua
TXvKzdx2VdOjOWErjno9d7bp7Vhcj+KN/51Z3KCNFcGCfbHHIokHry27v+2OrQutPWnx9Z4U7Prz
3zG2YnvOT82ks5r3C8YgR/hQkP8uU2e3EroVautklMDqcI8G9hI0hIFfQK8wpKEqsXFFUevCZZi7
Auai5iGpKkdSY0duk4cAooQ63pk6eg0m/uv8zqxt3LKpkBvpx2b9mrtT4Q9H5dCe5GOyA0R4kYB/
vZEMy6jMNDKcDfGXtDk1YUhGqezy0qUg8kXyVces7enYXWdu5Mqn4FS7tIlvKtOZ70VfdqPHzCmP
tB0ql/werpYdJ1oj8ZufY6xU9sz8q5AcvT5XwWogXO2q8gUEgyCAS1JguoMzujDP32aVv7cBL+y9
W4tgw+Drh5sHkqjNsQoxLbqqXl+fo37SkAOVRtGbqaAEpn7osGmEnpZqdkajrqG3GMWQvkmGbUiD
bWbt/dL83Efuv0WiMJ9/9qM2p2/x7J+Hhh+l3c+5q1OrsHUHYfPD/CX61EGC9sTgF/Cb6eH9/d+z
u7kotTbJwoo5ZVem3K9YOdX8woZez25Z+fum/oeNB81KzGCsTtx4Xl7C6xKo8xqhtB/qY/otPBb+
9FlwVDu603hgOLIdeZmzB3x6+2Wte/sfuy+znGcB3wykIkPMANeShysx/Nzl2VU43oT515RSXzlJ
gB72wF1vY8drmxsnK3NLb+cCmwKIkxRSB6mDwg6xj0m8zsS9K231jrcu/fcKN94zZEopmxOn2Dfw
YicPmfkz4X0uRgrj0lC5lr+jIfW6ga+4N10LhYqdo32bb7FcBpnXMLkCuDZfcT/GzPZ1cFiMzugl
P2H9d+vb4Xt1PT0G90HvlD5FjN1xl7cXEFYBWsEzZ4A42nIGQmmhgf3Gqsbzpouu0yZwmH7xp+6X
NoVexmRUaP7oltyxlB28sfT2Pnpte73yz5xKUjPm+sFou5Mv+fNvXjeH4IHySuLzekZMCW8Onf5h
RPLBpfT5/n6/YB/fHDhIZ5CpsCFBHPLaOoWBKQxkfb16F9+Qoaq3Za/5kNznHude/pKuc+fHCs2E
b0w/NhQmR/43uxKPxkOyE8Ivnv3fv+Xt4GZidt3Cb2HsDt8aXB1yeWkPInjxg2LcBSg8IgigBF+v
eGqhRVMDRjT62EC5RvMl3v4UQBQ9cVrj6f39fZuvkaUxXcBsPtVcbatFGyfAAYYFY6Jwp5i9rTNR
/b6FS3FXltGlU/gXU3ab5WjzMKVLCJaqTk7VotsM799lgXEl7MohXVzLmaVNXigkUpYTkgt30J8s
8iZtlzf3ZTu23igrClT5DO1ABr65RBqxsqLIYjHMvHga2NFuEh3EN92gexDB7zBvaiezK0vjoQHm
w/d8leS/GzH8Fkr3M3xoIXxFOeTFcWidQv3G0p4DYHkRNG2l9IH7yQY4+lxp5qlv01MxzjuZ7MXD
OPv9m29Zq6ppbAe+ZbmlpgB8LcgEqunPlhXtWLrkxec7tX5LZ1HDUuDhUZsAQFiokkzo9khBPlFh
S4uPdbVzLVz6MBkcUFV4D2UmDTc+1unEp96KSrcxERS4AQfrtM3eMNoLz/ubwz+zsvEvcU4iqqVY
QQHpil7gEYDr/RLZumpbfuI335FF7Y5MkvvCQfdzP2o+TnR43L0wdOFdtz6t/l7uJiZWiqLCJc4P
gWTfDa+L5z8VxYvvax3CKbzcjyO7Pb7/HV/KLdYZJBntBkZ/txOXjG3IpZqRtQ9+d2oP6QGZYL85
7CWtl/wG0QbIOSE9FlG5e+03SF2EaSbVTOkAPInTXzAx+FVyFay1z7rdcdJLfqNAJsMkKWoUKDO9
NsbcYT9o0BPSgEnRKurtsnlU5XInAl4YX2BMddVDo39uKkCTX5spWqbU4yJcz2v0uoca9ffieoW/
B9fzce8F/sL7unVT6kCMXcBPAvp6k5BNbaksUtOCm70PZkeikUiOooGssqlp3tCAPAheCOgBkHv7
nedO5IH4+WdOim4w3M5oM8ApvfkZtZWVY2wK6ytvOLW/hlPqhV7MM70C1e0gxejAt5zspAsvNN9v
Fo+yL6MUTKUg4P56q0tVGsaq54oer8wDaniP+R/Tdf0LCKjdu9Wd0LvCA3Bt97//NuB5ZYIJ1Tkm
EDcH3C6zpgvdy1qDq8JPD9NVe2oO7Y6i8IXJFIadoUuENRpScNb4enVzOIZNExO+KWMObnjMr1J4
1BhakL8oXnVYHpCAO7y/tF2bm4wbJ2u1usLmQsPkJj0q16VjuoDPZLs+rRM4sbv3jLkUA86XudnO
WQPLAJMN2W5fu5VqAXX6Isii28rf51zf+zovWlv5wFdFTRicNxFnGduuqsepZCLD5CV+Uo6VSZnb
Dj3GQRz+8Elzho8qFEzAwE47u7tnfHOnZHkPVYRBQtFnv6KagmpRoEf9KCcLUjADcAkZCNmtUU5/
oBfT9O0PU09vZKYN4uR5qq+bZE9f91ISpSLWxCWqGAyYb0JirVt5GsGFQrMIagIkkTthb6z1Yjxk
LIyIuFL0QiTx2o2tDCVBy1xKcvoxI52Pr2g1HJI7cFFO5O1NV102t6a4LAtaju3sSxVGSrYQ1t38
t/qItvRhOJo34an5NLvdYfdE1x+/jUCwoKCdjua3RCh6vTiN1dVawZipebvWnFpnOkJM4pcn2U48
we33It76zb9nb3NghpoLZqARe/Tb5tQfpuvU+bE48013+CcZAGKeukjgYRRvWyU0JSsaAplrTBmv
TQMQGYMTA4gaSPPtbPojX2oXYqgdOcOLyQ43NKOuJAWrBPnr/SSRj3PksEoXaC3wBM3PveFY/liu
INB/nrnHbJEca3dbL2XK52bXP3+Wv0rJrDJ+zYep/6E/jr+Fe1DXmp/5kctpfin4wzsA57tFy0tm
dYkxQFllQppKw2uzVS02xqSyx0L5SB+W98UT4ptANPMdv7mUza6ZDwQEPMso/m7ukkyopL6z4rU6
ypP+D8und/cr+zzfm6fBZpzBDx1ap9dAVrtD7BqudQSyGO38ivXwNs776kdsLpcGrAIEGXwsAy/q
Kf0awO+gRDuZ66UaAlagw7cUKgjcn683FVSiTu2cQnDtgQZ56uFdYS6w/UZu4ppueGJOO7PDQ+QD
X/CAQDzq/nCbUo+d9vKTC9F1rQeuQvDwR+vW5nghM9N7sxnpyIg3Zfgzb/Ze2xfuEwyQbmKBB4K2
OVUFBJ1I+4ANbWVfqg3QmgLA87sabUM46/7B8Z1b2xwfT5AgHBWyrb5BYpupLdqugrFTuL3Q74F5
5GxNm+tCVcds6EUS2tERnfA6+0DFRzssXmKDDj3uvq7WH73xSb68lUmcrpys6htzPcLhQVXz5Uen
6hQ5qZcfKo/5UFs9Fs6etQsOQSRVGJ5ejwxOhNeuCTFp03c9T7kIcEy2wqyKPX2KCw+3VyY2h5SL
QJ5ycAGuWDJmFoKgK3h7gLmg0eRIUnsVjzJgRdnZSW0uXEyv7G72cRxFtapCETaqQ/ZAzfDU+/1N
QLyO3XovMb4QNmmosIFUZtaovdlGRW6MhCdW5TZu7wFwrSxYqT3Nbw+509nFpwZQqcqDZ97t1l26
n0jGeRGvTSYRKsjXJ6igLTsIeVkRXDB9p/k6qCyGh2gQoiNqXXVPhNHPgIJetvf/HZvB/4c8BQbH
8n/+zQPwhqaAFlPX/Pp2zlGw/g1/UhSoyr8QdIAJheIVE/KI+P2boUDR/6VyhcFdQGRHDGnlTP03
QYH5Lx6faBEYDCJLCl/z3wQF8r8UHuMQyEEKQpFVNv4bgoLX1xhdABQI4cjg2iZwrP9+7QNhk9dZ
uiwqIKH4UVAQJJz661Yaf5ztx8OfMeh8jv51sFjNQHdHUs5yoL6FzuS1Ga1gVHWl/7CXkVnK2uCd
khqjeXrfysaj/20G7rpVhPct2wIzeYU50AOx1UN3wpvH2i6d+KN6Sm9EX/c1J7kShtNemn55cX9b
3SzOVIpEmgUZztamSRxA1p1r5OqX99d2yQg8JiJuROLDkb3eQTkX9LwkENuBcJNni92Ev/43Brjq
XxtoVDKqslSYroY8oGWOX9sx8JIB/n09vZwOEjw4+0paSR16E+qWGvHCJGUJ6qP2o/1U3wl2DgjT
BpQePEsH/QcTEfpntSMptp7fX9xbN6fEAVceFUBqHMo2Fe8DpYGdHtNKca+XT1ZGsRtaxf+dkU3i
HY5xA+kfRqzpg1QyENxQxLLaw/tWLjn5q7Vs3G0YEwibKFHb0U3ndqfMhwbjxrrTvPxmBFLEaJ8H
bPZ9oy9nsz278w3cuF9Aox2tMYzOh85VfID8tzX/h7HlwwpGQPj5U3Qn+gpVlcoJnoSf9Orf/wmb
x/Cf7gMDhEZ5DCl6BJBeO+jQassoUae0X5IpQJVX+cFywmfJKx6F3Y96U4/7yxzOQvylskJV4bW5
xBrGuMqYWNNs4NCDI34bHhi/n0eKgQwRHiQwkSe9PUTeXiH5krPKZ5Y3e90BnFWFcFYZsciZWz6p
AOLDyH9/O1/nHX8tDxJSUacgb1JGfr28QbZyQxBYXpK1zlBR+Mt+Q5+LbGuz4zsXl3NmafNZZNFS
J0ZFeMwGxn31MXHlRfcaTVDd95d08ct4SdyoIKNqtmXvCAR0ILp4ddIrg2FGV3EZGD0IT6pr3sNl
od4w4nK7B3ralBn/3Mkzq1uy54QJWACbWGUEy1PJusfwuHwHroZFe3RltzoI9Q5n10tutv0e1+ev
YiDpCWfXJkWtFklol4ibzvwozrbVO8lX6Ri4rSv9ToGIH4Gkzl8Np3d1v0fZqnTG/y7//2vZZ79g
vbDOygxBHhdpSKkXMH68tg97djzca6Jf8tK17iUCBoSY9wUodWakJtb9GXbkaYb/trDD9EeRSYdB
3OtdX7hfYfEiswKKKlNu23hpacX0mkEi2ap5N4gdg0d7uil7FjYBpRbNBEkvjkwQroqUcUWx/idX
w/kiNpEDrbKp6VYTa8xaXAnFnithcfPD4EC59js7dreW8LQHMrz0gcMARRYJl63Eg+K1J5jaIIZp
jlUxm32tgbe+eS4my3v/6768fX9b2fhbGSYjzGocEDOJdAl/IXezV7DbM7GJiWVe1RO51/olT+5y
cwsBBAxa871xoD/7ay/MXw4cZ/u2cTkx7KGhhIvZBqr/SfQYuPGZnnhaISHSbeJVt3sW9w5q44Gz
mtZR+ZKFMxwqCoekeWjC8J+cE+RpUHYjQUSy+tob8paA2C+sqmstO5BmpzT99z3hcvDTFJOnK//9
Blmj9aNYGoxy2d2P8Tc6tr8il/fqxyhww6u14CF53a3yUb4GSfNV+vq+8YsR6W/bWyRNm5aaEUOn
yOyUBU4CEjlG5tSCT8zQGk8uynEv97rolWcWNxsqVDB5BFTsmfYHQbvAvDrv3NCXNxROxvWJZr7l
2OqNMBOj+cXxB9esHUos6NJrfn2ID8JHpoeZrFueOk9xWGxEMWkv+l7MthQ49wjy6GQDl3rtNc0S
MDM3vnwLkg8Fstt9t4oTbFju5DFg6TI7w12X28auVsPFAz2zvPkoInmhaVlhWc28BRjRIT7GXuDO
wiEMjhMY19KdjyNA+q/x5/dd6eLBnlneROumlUxBSjlYE+qBcDb8pume3zfxIrvyJk84s7Gp8QQL
JFxxy+rEK4lC0qchd5YbubWN63ZyVvyycZWDH07d/hTciy7DGN8/alfyYCtXigMkSNhvr6/XwTs/
aQv1HJn1/zNAqAfFB7IACPE4kCpZB5hXyNA+7nV/dvb5ZUTkLIlQ0g6+DNprNnfIPakoSpc7hd49
C/Jr7y1gGhXb1XvL3EDu4hnM4d4nuv4j3tu1zSVbAL2awwYTrUcXQPYkenOVZ/6AicgV3L1cZXW9
96ytCz7bMlmA2XSesDZo3yO4J8wQYgsyCxBgoceQ3NMk7dRu9rZwc/cuqYpO74BFpdS9Ob6ps116
v0vXH0gZSp3AOgBYbLYwl2GhahKVIpRg1bd6EJoMBCm0bqU0mF30EJL7CMCoG0HLcCoCPfL7ELas
KQZICkUQg+1618e3wlh1/DV5ujOqdCkQQY4L5hrsv8r9+XrP4ZmDn6ckjdJ12N/MORbW68SwmS5n
gr9FSOX92LD+87ZnTD0SU0gnybxwX9sLWyVXQnoGttFbbqMzfC8k8tOilKRYiwhpXa0e3rd48QDO
LG6CfDvGMzTYFBsRwTioULPkUB/p2Z5g3+WN/Hthm40ke+eKyXlwguEJqBM0Zo6oRjif8khdmUqN
dI/Ce29hm0jexhF0UDqRfCw+KY3EiKrpIMe6s31769rEcjVT84FXM8/bitFBsCW1L0Y3Mcjh94/p
0qcIOGZ9QNN8fFOnM3MEPyuo5AEkZ6KHlCrCv1EIecH7Zi7WAwFTGCBSaY+juvvaAeOgHoUM/nV7
fixO8bF/XLPt9SaInmY/Pol+ydM5cNodKaqLZYIzu9sUzkrDoZfX+srorEir1Ctkz0qcjlYqpFq2
pjvjd+NB+gd3xLnVTRondrGiLQu7mhm3eVlAUR6572/oxQ8a5RbqOYCi9S0Zr7ZMgWyhXwxVXP8s
RsDKCwmOJmgW46PeokIFjYz/vsmLLnlmcv3zZ/eEljZluvQsqpiuUcb2zUayDSYbg9328KaX+me9
gcc5I4dQKiOit/GWauzKqITLmeJOcMiPCSl/5SV3a1tuBeTtIbleZNDehMe/7W2V4zUTNdxu9c7W
U3ycPyUp1H9G9/Eto0fXf0KsZne4G+8hQfOXn/2x/V5+2HuybWYY3ix7Cwuc8yIe44BbYUVg9lf6
AWqAr/PHxBXuoESEmuYqsJur5Vf3ay9tuvydnO3AmpKcHe7QLhJJB4e7ml4Wv3+crlecQfEkUaj3
Tb9xoNLbceKLHoVAisEwygqK3nwmnH2Xmjofpzqq35e0HFNbWmQkBfNOf4RMttrx4IsfDWTgGqBd
ZX22vl7krKVqlMcTd17XwudhNKe2g5uxSZr7UugFt9S0nfizOurWsbRV6Y/lgbnchj0tFBNrZM7O
XmoKlIXiW1MqnMoh/2WOw2cUb+FD0yAblJd+58a/cE2BLIXUHCoICunbLojQdd2Qz6xV70JPt8qr
xuq9FNLF94PCZub6xWdf2dlEBUNm58QJx6lgip5c3YHf4Gb2V6BnfXzf1oW76pWpzV2vpwzlLSlL
isiPmKFY7B6c4d5NtXr65sjWER46uCZHhuzaaycpOiE10TBX7fST5Bv+wnsFvglotxFa3X8gXfgE
wIthiEbH2urdRDpVa9TeKntUtw7NTf2tem7uabQAbnJ4C+dO+7P0GcE77BV0L3jHudnttZgpeZoZ
FtdHkkAaME3S5Bnz1EBgE6U7p7ZnarOfZhjkY0sSjKTrh0SDpFn/WXa/3/eMnV3cSsbAJp6ac8cu
SsFplNAXUimN06u1i2BnNS8v1o17cBGAjdJ4WaAYsHlYLKKZLd2Ce7SAOeBnGfFHLY6py8dh/GwF
A1SHkpxCUqFp19U8yk/ZDEX0jpde2FTufEpiMoMkwHI2X13Zxo3UAl2BglazV4UcCDfKnU29EC1Z
KUDK9QkFcmFzcJnRFJbVDMQuukZQKUNNLtnQnJz0OThm3Z5LXvi6X5nb3EDG0Obq3HOG1WK5GbOp
EGcqwj/YN0kFeLZq1TBRtml8T4tiNKPGmqTpupA/hiLcpk/v++Klo2FyGBzvCo1887TTpiRXmmi9
1JTqWYt66FxElJzDqN65PeX1x75xRdSpX3J3uDU2i4mKHs25ksXIh/ApuBWvFL9w40cYgQL4vw+S
Ybf+5AEoDm+Y8Ik/0OffQTRdahWv4/jMbYNeQXVj3YyztEHRU6MMSz5u+Y/g1nyENtLJH82vxXV6
W36EU8w1rrrfCnPE4nV8D/PJ3g9YH1tvtuDM/uY7gBJLnPOS72CMZZhBNafsDtkC0wediVC9z2Zt
51q96KVgcXS+CfAZ29mGRrAgw6141sK+C6GHLtu6pe1h4aRLnx4zYkjh6eiegth6va3Uu01TWHjV
NlyplmzPtzTfebRAFg+51o3iQNmNosjo6HtjtBciKd8FxwntLlK629FBq9eisWz4CtVDeJxv+48m
D6fE445wwKE7+vf0Q9vZAcWh7+9/NhcyJUZnZbJAoHHSm9xMCLJ5pgmqoniQzV4Uy65lWK4ax/eW
En5bQkmBeqv7o4YnaycmXEphMK0Za1pIxWI7By+38jRwFNxQdNICkPfdcbiih+bIR30nOFxynzNT
23qoHk5js5h8sgLzFJ5cFsq12pf56f29vPSQOF/RtgoqtyJmpr/8pwtsyS0fY/j4D7otOQw4Xut+
dKf7cG3dQgX5vvFL8Y/mLaAUsk4up80FqcLhK9ciHgTkAGDvUmYOb1XIq/cKMZdXKVPwXqeN0Jna
XFDJks1Du/pq5/de9gxZ9OcBXYbH4Ugt05NiaPdorkHRV/ri9d7E0cVlruNy6JTgt+omcQvIDAR9
4fKflPGnNuRuloOeFCExfn87L73MeOXzfOA/FGq2Hdca1v8JWWlc5nodbVfcxA+e018qSJz0ofRj
N/qo7PjPxbWdmVy9+CyqV7GAPEfHFaZVuuWPchD6XWjVN40VqDsBZ8/U+ufPTAltLSMVx8tbnYdj
IeXXYVzciQrk+jvbuLrd9qY438bNTVEnpRFPBduIXJJTDU7fOPkfAdxwh46mE7W15Aras/eNXoxp
JGcmLMwrGcPGQfkKSy1ZbYpX9V161RzXYdThdvfxLl9aG8Kpkr5CicTtI8KUGxgISUlsqPgPYuis
oKW85FPXnO6XdSo/v7+si2d2lnxu3CPTU72vpZrvjmJaMGU3xQz5nLk3m71nZuMaUWKaMDq0rIo5
LM+0BOV5bILKlaFk/PD+ii5fAWdL2ly4CIxETSyzJFidTwGq7aDNeigj2spuPu6hiC4tjNelyXgy
aCxK8q99PleCIbY0jA3q76jWIVP11a7z3l/SpRRCkWUcAr8jNm5WlM9p1PQavqcxqBfJLAS+5xvB
RAFBCeDY0tSdXPASZg84zd8W11zt7FPOTGUaSBLp6kB4NXtQW042VJr0+koX/OU/QKK8MrfZxSEw
smROCVJLTomqyfPHIR4PqZbtTcNc6lefW3rJw88WpoVybs1JQ8cP7LzsoBPxnF7Vv5Q77TYwDrCr
gsNE3aSYdopHl0AjGKaJxQyOhmLo5gtQxFIqdI1XeuNK/nKThrZ2oxzLw0oqJxzU2Iu8YMdtLiUo
5yY3YVIKg2AsUF+1q0mf7EaKP3RF+el91/wfPOXvdW19c+gmlHEwMvjpnepNR5iMfclpbKqruzNy
eyvauGUEWasezHxtoxLIbpenP9vI2OP+2zOycca60JtxrFlRhPBFs5zqaHT/yaatr3GG1A35zXjY
LMXGJOSYSE5qeb02hS2H/4My3c/5Zp/h4PIhAa0EIIeyoWJt8rg2RydJFUlVIZKkRerntx0V4fym
PJUP++YubiDNSXpQ4HqhQXsdPMiyjKQqsBZZpeaoUynaVmDsOPdL7rlNAlC8/4+V9SI9+5LJAQLg
1liBwiR8Co/SMf5Ieds2v4g+zYXdOcmL1SL6rXDkoAxponry2mCklFKSqEThNJWg+dez5TGzcvQB
dIidq3hUoO6W0+uc1sopadEIJ4Fc9kpWl9IDBn0p4sB0+HY2VcljiOUNAnMDaFWjRoCA0s3grBgM
4WHvcrt0kOfGNgGkF+Ss7dZcZEm/Ve2DVu2VcC4YgNNKp4ivi5pqbd8XwjgkWjBwhqjLHvQC4RbL
f/9Te2uBws0Kb8QT8X9x4yVDX4llq1BYE6FrNuDV7/foUN8mhlgw6AqjDw/RhrgJ7LXFFoUWjwfD
FD9WpoRQg7gsV2KJYoQ4Uj2MUvmr2dLyKa366f3Vrf/s198A83trY435CJpr296aanREqyXSqBIt
bgtgeNGvF22PgeyCFSgmwBsA2QPBv8Usz2kH53Xb4Qa120mIIs6Fnf+DJGftGlkkviBhGbfanFQ7
UcVHqIuokXa6IxTq19Q0fiqx/rEZ6+s0hUn6/c27cCW/triJinM9lsKIZBiw0cFtfjJuvRIDoMJk
vYwJDIq/L7x6ocqGUSpBK1yPuaptL6fLQtFQZ6LIKkwKMbZTl07KsNNj/QdA8JPl9dT5UEw9UObT
O6SanOAOwvr3l37hq6DixfAAIfoCCt2olMEYconSaSEud0sV6E9JqEbO+1aYanvjnzLiuQBjTLhK
CNabm2DKi5xXfarA99iHrs6v+dH1wfzR0JFMyAihNuqkR70pYILMDSSw9JKx80U2qt+McRrPUVep
35VRqr9pmS4mTlJwKJIgxG7RDZGrqkCxpSGK3aAydLaxhmxlpsK9oLl0lyRfA7Wubv8vZ+e1HDey
pOEnQgQ8CrdAe1qJlEjpBkE5eO/x9PtBG7uHRHc0zszNREyMRtlVKJOV+RvL17pHQS755Kl1dhfo
oGVUX1cxKhmsxnoe7Grag5pCINzKkmOUp6hEWq3VvVnt4J/8KS/8A7KkeFlV0NErXmdOWMjJTRh4
waum5/l9kI3+YzDo2eD6WVrupDY29zX8WyfqVNShvDy4tfMm24+JaeCElEm4FYr6vubw2ElGqVrb
LhHNXa6M/OVamMfo/6flycBPMnBHuq7HwIuaL2ZTj1h1jCMmdeM0dvgTJb5bqGlX4EjUohNb2Fr1
zUr74XPd+Q1b1W8np1BFBC9VmJ2J1r/Y9xncd6D4wS5Sy/C7wPgPV6s2e6vsFKc/2e8wR+29SX6s
JdPVU+ttRP2+dBJTH7KflhbJ8PWz1pc3eSN3P5HHLTDtFGGRboZK5qCQVD/D5bYtSlwbBKt8LMyn
vJZb12uC7iGE+lB7XNKbJ0/2joHqb2bFOKeOm29Rwm9r9DHF+NjSPcS3oYA5ndfFd2qHZafemJhd
NGOq7eTKDvetHdnlFlp4dIcW7wE3p+1kP7WW0drbKZNt1OJHvb6RhqE/tLE2IgGk9/5GUQb5h92p
meYOlVB2PWbBbyjrp0+SN9i/NHvydrldRTdzU3ar94aOrVeJ2VumRrdBa5qbjEcsnSIjiN/yqGgP
QcLsgYLro6/amMj70sunZ7PARDHK2nrXp0K9kcY6/j42IS68qpElfyoVDXwz5EVl/rVRQ6JhX9op
phw+jRr/zq8ie9pNRuJHbhVqPb4YIo2xmAt73cdVQysnxK9j6ckueBo6QVPJBrYlKfYweHbh3aFO
BtL1WSHQnh9Uefw65iJo3W6oGIXIjG9dwrquWuzqnSgM8AFsaXNtIr80jhgJ4CZS56BOC6W3NyN+
STdJbsefpUBvXNy//V3e4HmotUK4WSux+jQZmzj8fLRKle80cEiPQ1vgbaf0U/+q+ZpROmmBE1SX
50Z1TMmyv2cS3pudEWtf2UBIC9VlUH/KJUXhbIg8PHt04zYY4/K5SZFsdIastx4br5YwzcimY582
yV2iyLioJl6Qfjc7jGjoLXfg4NS0xu7P1o65rImTKDpo9Y1hHYIhDg+YHILItHvzCeyNvA1Ko33w
pwqtIdn7lI5q8RpO81aZavnzWKTNp8GX/ZOSexVGYHX/uU316pGJiI92o/UOYrbNU54OWLd2BvaI
CCJEn5S6S9xIsYLtkJvqwWsteSNlU3CMYstypKruH2w6kHBD5S6FwoWycLwH8Fp+LRnbD3VEf7/V
KkzXpty601KDZlqkW4cQJcitGsbTARikvI/Axh5jkRjfxkIy71NMDdkroE31wld+pnqbejvcquId
b3rjTik0OAqqhtMeFuj452R2c4gLScGKqYz7fQurOHU6rZU/oRIwKi52yt1nLDPS34UVGz890Xyr
8Aj8PYiwhD8EM/ow4B//SRSY5/mxr9+kQRC7sWXkp1zX8FgSgYc5ge89RLTY9lZpbITufZJtGksW
NkNJVmrbQU6SVy/pfwgeq88NzOrCAfRA1beQjQifq2T4ZY+ddePHrX6LYIn32Mlx628zvcUCzGMv
1lP5Wg5JcFBLPM0S4VXpISkt66uZyunvVLGn56hP2ztRhdJvPNDMl1qE31HxUw5WIWEoITXJN30I
7Mztwzono859LXambhBP5eAZ8YY+stY4EPPiaCt0qTORTOqLYjMGPttPkeP0c0nnM+QP2vXrFNYj
4qzalO37akApAFO4wS+jzZDg4VKIFrmPBiWEPtGDjdCi0VWlCG8kTxk2GgbR+6yXWK09OUDhYWdZ
+FI9O+DEp6TPm40xlLLLYzVG25cZxPE4Nrs3rfPFMRPl8MvANObASRroGAP7mNpqRRS8DGaO1JIq
98WjSKv6MTJrTcPcQ62Cu7CnXuAWViHf15LevchKjrPwFEvT19Do82ffi6M9Nd7qRLxew0trLO8y
TlUqlJ12iNDyvh+HfDZSkdnpYVspbudl6i0OPxQfQi8YycEl77ZIpfRWtziJSjnguCgmLSK9lHLM
QUdhha5u4lDRIn844r0b2aGDol36ra3whtzXYSiUG9Fb441fWZLyrHbppLpcIOWvKem0bN91bfxq
xsiWObGUZXzC0o6jEwqYIaJ0Jm7GYzaO7kidBrHxvAx4RilWNDm1Wn6ZRlEeMRts2CB2i3fqwe8j
/Y/uY4OEY4Cxz7BrxtC8DN0CIYDCKaUyBaXQpPhMl+H4gsdNiT1FFueR+N57GkqNVpgat5mZxv0h
GdtfMuv8txTU3bcqmHAuHmSzeExaE1UjKSirP/4gJXdozmOx3TOJr02dacdmwi3Etbok/x4XU9vc
VTjnTiTkvoUdTpHovSPrkTAdqEncr7GaapMzRb360KV68eh1nDROZYVd+hi1ja+cIvburRlY3o82
Q6yvayLrazcl+neDJfLaSzhg4UGpnXyMBCCwyEOyrVLLvCOZoXlR6YheWNwpGxkL609MfrXhom1d
oXMF92mAnW2bDMPJCyssVmiwlPa2Y3cZ7mBbAWRxu28eJKTUU1fpkq7Bt45c1UHNavg6lFp+LJrY
87d5ZPzpqhLXaCtm8scIcIjDYDHZirtG+6GEuv9o9nJ3bJVGPqhRO2FvJ/OHsr4M0FIjj0q2nPam
7aR9n//ika5sCi/Qh40+ecZbaSISccLGzPis+7aKX1KiHbVWKfCbju3uqCYS9r2NkeG2k3J14XjX
NyU6yAVKabrEyfPTyrVEOgRBIj8LdBDxNmwhc2qxTKU2bLGsvssKJcBsVdGV71UbN0hlV8KQvg+w
mFvMj/ogc+lolvq9ZPdqgot9mPVvEhVR7zZKc7yGzeiHMnG59FiHuGqrhnsrAF5uyVP+mGpNs8kC
BbdOUTeZ55I06rpLKujnOzM11I3VdNQ5kxi9SQ8Fpg3bUeAs28a9h+oaqaSjlKp/KwPb+ANzdcJ7
bMScHhgON7vOUblVJRUH3kwTGBbrdrOPNCN6UZSsuk0Hw7vFxGy8r+ypY0FaarQBVWM/iL43t3VU
DNtEljgjuBE2EJbCJ2C0oevNRi3kZ7PvNwa7STRk34KEphSWN/ptInfTyVBLRGOTUFQ4dI72wQSB
8dtqE/XW4FTZdBOPBa3oJJdbcdpWmjfexiCfwvzF6NNpUyjA1DOkVAJ2htTfNViv3ppRxGMP41DM
4cM70xxuDaOBYQwizeUwlr9EADdJfsNxm4vQe2TtR6c47jCiGbBanRy8NqtvPXCiJz0olNOUsFIc
uTMad7StaReZmfRDiqJyl3k9zzxTDWScsTDWNDADvVfKxr6dBlnsos62MLvNVHGcvFnJnFeB+JSq
bbBNjb54oQbF20TRxQlnOMQ7wT5jOV32J014EtzyjqPXI4zw0vY+iJRwEw2TcUzVPt+nSdFH+9Io
rNsOIR7PSXC5z12rMXWcRX1MzjsRFRWTF4sXmgt4r4mqOOHgaBxI0jpMv+GG4iyUTeXJatPglTdH
jfy2ZDcnq1TGGw/v+resVDqMkfIieMplM93rdmDt697IPmcajjCxnPj3uh+N9pYCUPHDnLJmjzul
7SNXE2mJIwrJQO5ML6EuUCvtjs1oKn8ioWK6p5Vp3dBVCXiKsLAwxC6TUd4WumQ7gZWGtz46Rp/k
RhIbr8aXtcIq68HsY+OuJaEp3MEwUX9Gy3tnemFwKGtVfhDDgOA0YoMVSkSl/VkJ+OO5F/b3apv7
v7txGk6RP2GtJKu4y8Vj5L2O6m0SPbRastX4dycPELwof0qmepwC6VPDJ8TXKgGKLuSjP/rejpw2
3rWtAQgeBgqTLhKJR7wU08sT7cDFb+WsJY+seFDk8FG1Ku++1YZC/WREgY33YTforhyX5b3chdpX
EXNJNXh6V7hMT95WlsvcpmpQm48yDcnBzbLGyH8qWoBpnV6JuOMO7qhG1oBn8HxW89EvThGWYPZt
OxRCflB8oUZbLqMKJwZOKqt5oMdPh8dmP6t3qhlEeMRPZmB+DnXY6nhumbhETgXCyrsmj/tkX+PV
Om71VsL8Uq2SBlhL1AbcrrbdG+peir1APUaJlLfHYLJwmqg7M7EfJTvp36jdN/UDYHgLxULZm3A9
GmB4iIMfaeaB7niV3uiahxWinKjlXTJhErFSPD6vf6gW0riqAiqdsoS+aFqIPEpykVKz8/vsZxTH
PlaowxpYcq6OfizOfQyyaFYAY4wbiTcNitf7QnBZ9r9EH+1sTKGu11nWRrNoWGAUGreRhBF8gz26
lQYnSq1rFOv5x14ZzBJsVxidXakJg5kdcGA8Yn38ovuuDp/2jkc4zjRy4LTP1afROv0X0NrzEuQ8
lwg0oxf/V0mHn/eu2D+kSl5RrJuhTAgEtRs2k+cjRVtv1F1D2cjFgoG7jI30jytlHwMvqpKp3VVp
NOOUEdjE7UcX4X5i1a9M79rwFpXIvhkLS/hESTDIrJoH0l6liR//xTJBXgkFVJQez+hBnmVOHrfs
THasT/K4G3r9XzQ5LWqKNI4BTGICtdhXaeI1Q5TxmWaZ8FmJtBh+d3QEpX2+S+sXe1PcrbWOL2Fq
6AFBDhRcEecSQRonlGQk9I5nGY/sm/plJnlIbo7e6mwTocXb8fAvyA4fYi4aIyMKoVpmMpVD+cnq
KmeSsTn5XLfdSgX1UpPrQ6DFhKJ9FGrNDECVT7MsRAQuqnFwrXd53x5wLCy+rBFXLp1a76dzcWp5
ZRNDeZojyvmjbAc3spJRRlK4+bQVV6ZLq/59qMW5FWpkqbaHF47X+cgafLXpoNVr8kMXDseZJYIC
CC0FGhiLEjQ4UkwZDY/XZXFUI8nRI2VzfV+dzxgNIFiCeGfM+jVL3Kyu6GnTcWfjgLhNDAy2U9sx
kpfQrPb/ItC7XtZiKH0h2w3PQwOTQDT//JdpBEImjZtK+no90PmeMpHbmtF40FkBtuiLSHpKgYGy
wAywoqmPqMAt9qyQ+/3f4pY3GMY7M8Pvn17Ki6CLo5YSLpIxnUl/tU1xHMNJW3q7Pq55t3y4xBYR
Fsds6yEQX5hEUGOP7j7OqspWH+8Fjj6UK67HOlvccyz6WBy1aDWKv4DHdzeWMNGZTQam0NMLxy9a
F5F8N7GVlTBni28RZrGH0iZrFd739INrcaulYNPN6FVC3+Ll+nDOgTNzIISYIdEAgbPOoIu2BGgd
7gc1XhAeI+LZcXCIwwfRhgdVTvaKPjndqBzJzbeNhOu1brqtj9OrXRykOMVgXVmj95x1Xv/+JGBI
AHot+4xvwzPIDlu231988//5Q6iHtRvm0hRbOCkgLoRMMiJ+H3OP1MeXSe8YuaAnMDdZ5fS7TQ0t
bp6uz/FaoPkoe7dk9AEvrcYX+AbIZPUWZl1Z4RSFRZ9qJd9QLk3d+zHNq/ddKCTSoMXITN2sODua
Djn+VrpHm0DblSd/K0D7j5vZIfkhsbdUt9aw6WfpJJ8OFAXzaWmCXbK412Jc5/vJ4nkcinFjjnfp
9DaY3zl1tqF/H3TtytFyfo/OGH+dZWvbGr50Syh8lKld3YI9dqaf7RvtBdfbNI7xSfkz7LG636yB
bs8unTnc7JhiwXedMT4fp7fU1KAb6HPzzPbbb1PVNNRK1DUi9qUoBpwhGfQ8mecyJ1flUhW6z0ds
i6w/kdn5N3LZrpnQXDjI8Jcw4V1ZFBvOyId6PTRJ2M5Th7f6+NUofgntcH3hn4eY9xU3DcelBURp
OV0NbRVzJr+0ZeL6zZfY47Vdx7vrUc7XHOxqA0oA0q06AgoLig2E0WgcSjIbQ0wbm1IzGv2bgqMz
VuWbxqIjKta+0PnAWAFo17PQdbgQy2VHi48WqMzA7KlyOknFxFZyU+P79YGdr4OPURbnhtKJkvgM
LMm6xyhKX5Fa3l8PMX+BjzfnxxDzQN+dF0oO7S8xGcgQGm4cvdTpj7Sg9E2xUc2312NduGo+BpvP
yXfB7L4ckdogWH+q2n32PB9ONEieo5f4tkTPefZde/F3a1pG58cvKZwAYMslBxvIWowx1YOykMMa
HJ4CEK+Nd77R0UYNt/2ansb5BzNI44QMgAvXWl61HwdYN2k4tyVMR23mNoeEqmkfJCtn/PkRTxAA
SVCG2VWwhz8G8fsqK0pkUxxd8u4jiyVv6ttapffRJL88ulCKHW0y1Vq5xC6O7V3YxdgiIUl66hMW
C3hH6gMH2sVKznOOxDM/Dm2xQCoS1rAbSo5X+y7kEpmk4jiVgavbk4tW7V2a0HzWI0celJUz5OLo
IFOh1a5zui/pRbR2pCbAmRpdl3BrdtqGtP/66l+YKQHwngfHHTXfGyYEgMUxlQ202bPcNMi9lZ3y
TAqgf9FPuLfuxDHBUig4pJsO84BnKt5ucAIPkuzXmOAXtsKsxcyzhsOYcuviNxii9Gq7Skn2xFjs
AxORfa2ujU2ldc02sDBrvT7oC/ezIUB9zdyKOZ8zFjdA22lGnHRIheWzwm8g78F70FhLNiKE5GSp
DyZtGscvcRhIzS896GlhV3iOrhpnzcncx4Nu/iGGPttzmaCWFktLpolUBSnmcfq+fuvso7aZDpY7
7rLy/r9jjV9YUQJqFcOGW0JVZrFNJ61TVbtkv4T2/Vi3PCL7tcmdX2tnY3oXYrEl01CTQ69j0QoQ
GVQQlOot723lh4kBc+vYkerYfoLR4z6Nbov4Zx+ptrvyfecFc+0nLKY1gZne5MjjOgPrdWrNmzHA
/hiskylJbqZwk3S//O6m7tcA/xdOwQ/Tu1hY1dToZTPouOLKmXlrTKAc0MkJDq1qAYNJhTiGgX9f
ZXHjcjWs+oBcHLdJDjhvJOOMYjoNvmiCgXWNGMm4S+y90u5neT57G9/Gf11AhDv8MV+Tz+mv2VV+
ZoJen/rz9QUwFHyoahg0WbRlbjVMpT+AsDUg9RT3vlHeJv2/iUD9jTQHRoglL6a4BSbUDl6Blgzm
axvZrqQb3fOUlSjnR5LJeTTz9Oe6xJlNjVE1daRngnGgU3MsYt/Y9R1ar54+VJusGqaVeOeYefT1
3wdcFMLUvJvqDuUdapkAEze1459oA8OAUTfZ/h8jredg4CMRU1IxMlomitnkqRI4ct5j/o1WYHaW
jpvr6+A8+yXCnHZgqGjSVl4cAkMWK5bdxuTYTWzuhtS4k8L0JYnp0kunUq53BWiy3b+ISYajA2kl
+11iXbsCa8KhD8iohITkVe7SWXywOnKCQYXCxCNX+n094qVVgjY2Ll9oYhoM82PSo1gt+r+2Roks
kbOtF8jZcbAm8TmAp7zL0kpaSbIurhKgtLAR2WEqMvkfAxYCNeVRJWmc4RBy+hjjjUzjjVIIBFLt
c2Nup57C9Dj7ncTbUPT/eIp5Yiq8anUKdgDc1Y/xUUtrQjXLiB+3yc4K6vwwAaN8Mtq23ytNieth
mKVgiiJvZUGdHyxERuhkRp5jDLhkedT+pKgjWxBikSJ9TWI5DcHL6MnrP/2icxiSZXSFZhGG+YB/
9xiY0HjwWlWi7dT2PxtTSveSVT+Wvhxs+0aZ1ohvGn/dx4uKcLNJHJx59OPPij3ByPmFFrkz/EQc
+5DsZqp+tZXu5mwr3K0JZVxIfIiHb5uKjwhSFssFCyymmUTB9d+fmlt1O0EEqjfeYdwBwtx67ppa
4/n++BhuUdhFyW/qfBCFjjJSxStHx6ee1VThoVrP6S4ukHdDWyxNyllDPHgkkfodkBW334ef/lf3
QLzO0l/rzkYXHo7z6LjuKCZwzC3vOs+KKnoARPS+2K1THAu80zRkYB9iKELPs+JYBL0v/xH+uL5G
L40U4gfkCP4xe7x8XKNjkY8W+n6A2Ju6etbyNjo0mt4frke5UJWfk+P/hFlMKPJaaA9p7PVM2mH3
nBwx6j7EXzr10Lfo8jsjVinjYQRAv5ZCrg1w3jXvNqFct20+dUROAP52Q+tMxtP1wf19Uiw33vvB
zT/hXYixi7u6lAkRO1669/aQ1PaWG8ybT91lWyxcndnI1XcB32/aQ7G5Hv/SxsABEhrS3BnV/xZM
34WHwGAjHMerK/DkxBkt/XUMstRRevN3FYX//NbgS/4n2vJ91cb2IMkgRR0Px8aUXV9se0iTeM1v
/ottcZ7/Q0zCzJ5n1WwFspTIr5Ko7hATZCPu9T/9XhyVfX7UXPMGyNBa1nReKPoYa5EMKo1WeHVK
LOWpDdx5C4Lvx7/62f/SOJM7n6LFnXSUAW4dr3/B80z/Y+RFvuYBtCv+Ro6gfc/dgHbHU3m35rY5
50nLdfp+Mhf3kaqkbdihSARW1OdVoZcvxTTdJXW+kslc2nLv4iwvhoqkHZA4+Zrhey4kG7QpVlKH
v1XoK0M5Y+ck8dA2Jd+q3E47EpRdKB2Km77clJEza4ZjCbkxHjvQR9muyVZWyso8LmW+pioC0SS4
12WZ6rhQpeATDOnOrWLKVddXxoVux4elsaS/5magB37LQOtTu/UP9T6qXYRDrXudPoe+S1InOgX4
4wybZle+WM/Xw68szGUhDthUWzUx0aPjzFL9b23M1yZ0/u/vTrCqHOO4nr9mCockPUjd93j4en0k
54w5c55Ial/KX7ahtthjWWarTaaQreijWxs743VuCnub0LVRLlP20WcF/85/XowiKMRKC5ojSizL
FLuNVL8pOoLabY5nkWb6B12fvufGALqU0tTKTXBxHt+FW1zmoIFxacqYR0+TnXyStq30JYpWMoZz
vZt5JulECIN6E7Iz83307muZuRYbQU0UHd16JBx+zM6g8d7Y+8cUzCCCFfYp3Y01tmQb88v1z3jp
rrP5iPCwZ3vbZXfft2sgrGoE9i+o/pitforM6TZPlV9Db60ggi5MJuV0/CSg4pGamfMp936YfVSU
AQhhR6Hs7gaDaQDWSpObtMiltdT9wokpKA8QDEtESgSLkzn2pXwqvR4y7IO0693/ldcJv4Bd50JH
xLLhqbuSkl3Y2vA4wZdgxkcBZCl6Cn85UMKApGXI6r3fVvumSO8FBR83qZoALqB+h6wYjLm1Kvul
s5u6FlVK/l+khIzFxLaZEvoiJ4NoXi1nlmpTbord8ByxG8sNoFRk3/OderAf14Q7L50BNrUeSuB4
25IoLXJBKapiWJn4OeBU9Cc1HeTVaxdo8KbZNsmpcnhsror6XlhG1EYUOsaMl6W02JOFmptm6Bka
FJj+AQzHTd1JmZMXw+v1nXEpDkVoCjHU3jFIXSyh0pgktFxhozY0a33Ffig68iSEjZzrcS49+3DW
Qq0CE09ydmORykMY6ZpkojOi7ymFTLBKdXc2hLPc5H4wwZhvZjPg60EvbPsPMRcfbhxGI8k7qjGB
5G2N2N93ynD0dNxS7W/XI12cxhmTQd2THteSli6XoxRUoKUcWIBfwU+81Hbvpmr1dj3MhQ2PifT/
h1kqPZupqfapDH5squqHQVNBphcr59flECbYD1q4M5H54/mlYW6iyC3fKW/BRLQFTKtVb/oLhwiI
SYh6FMhAsfzd6u/OyDjNhgRFh1n6kYbPrXJQzVsJXSuE64L74s2bdxSAWze4M76Ff5Q1bMTFj4Uk
KOpuPF2pRXwc4uhJQK47jZNEaneZ+ZA338Skba5/qktvVyqbWFDzjppBBIt3gQebtdegBgBk7I5+
4cp35X4+MpL76j66Ge7kg/+w5tF7aWQalgE8K03+uVyGoouGIgzZzVInzFut7MRvCD0gDKDwrFwE
F0PxvELsUEPCYKnuU8QDIs0zFKmrN/WXrLefiiZ6uT6H8xQt0nXUI6lwUMMAhbSUYQgtM+lbRdIc
CeuiJDcQPhkcQwWTVBzxWFw5oi6OiAKYqdI5IEtYHIV4luajlM7RhsYt0hTgv3LIY2ltYVw6lTjQ
yYZQNeHAWCw/qU3h4tktEgG3KNMc5W28DXbZDYS0GGUk8Qqp2G1rd02i8uIJTLmGtz6JCRCkxQnc
SW0TxW2vOVrqm7/JHSB3dFZi/1AlWXKLVqZpLisVmHo7esgyvyKJ8Ivws1bFmAAkamqdSq9YU3u8
9I3NGaFEJ1TjqlvOhu6X2kB92xkS2F1+pT2ruGNhK/tmVihjwQta+cyXDrj3ARd5aNqVQSPljebA
bN20tXDUyP/nL725Wz5LegCqABT58YAhY8vrPqs1p6waJ5cLjA0Gp+x/X98dFz/o+zDzSN8do3If
NpMsA6rodn+NuOfzhc0YOjrFPwS/1x2RLm0R+jazlIeB49vyTBt8aRoyY9IcLzd/82y4LcsWuqxN
j/H62C4GAhFA3wY2Aifox6GpaajGcY6ITWCO3RH+9gxzyDR4ZDSM/0Uom0I03X/lHJoihBfVWGsx
Ji1+yYwShbm6+FRAif7ncbjU0KTmOXneljRHuxlbJGSdprXEoU20aefVzXg7mtVKTndphdOUNGaw
zdyeXGwp1aypMNgsv1hS78Dt/+zqZAWAdekMA8dozHCJC73JhMd9lJU8qKq2fw6T8rMfdaeYLe7E
w7SSW10Av1g4NgJj4zK18dNdbKdwgJqeB+jBisZOY1ct7O6LPSX2MSr09gmaerL3FSk8WZWRPoWF
2qguS0taq6nMYZa3Ed1Kej/cROgnL+6HdhRy2nbm/AwQn7x97SQb+77edQhwFqd1o7lLWwAvUXW+
JxC/Wn5FIKH1aDSMWguSJ1O0qJc30RHd9PpfbABGxTEF8AVhlcX0qsmoxCmceThp1b2NtBNcRTVw
O6kqV7YACd6FOSQ9VmYVMyzCdfXjvm4qO2vyFskjqVBRt6mFr7Sbilpt5WRTm/zO9dQ7SWXUPfRF
3X2WQZW6Rj9YDzyklaNqRGg3K3kE2BoyWw6OsVbqramlpcyPFtIhjsX0FciOVjqSgFlrsHKQ1U+V
w2ip8kte6wCJcsmCVJgpE7WGSBrfwq7t7IOMuECKGr0mthFEgBOE16+GloXHwrCEY/HHn3sx5odE
l/NNYiS7JGkekEXxXCzjNR8l7aG7LfVC4PQ8ifghDEqgj3qfkwKiGNB9HUXilTA5xfC5E6F/RAig
eEkMeYQOMgjvEcBItYX/z72LPn3fOGGqFPo2DqbpUyQlnYvygga/qPDfyE7M51ihJYLIT+MoSYuV
JMXw16noR8QFbLvFOi/46Y22Vp+6vmu/6I1sv0lwU48BDvcpjknt9IRCnnUXB2UGzCoK4ttRL8eB
l3QQnkKVmxf5DvjceVa6ma+on4UyjPuxHfMfUQxP24yT9iSyOr8ZYiP7XWhq95ijg7LzK1Qm0MWt
fpdllDiFOWCoUYe22/h+iXLXrIeExsQ3xPRMVynlaRtVBvxx5AMMz81ptCLVF4j4yRyacOU0Od9W
vDgQD+Nq0WYA1uLStMEA6JwnMw7b9VNrK4avMVnl9bP+QsngY5TlEYy5eqpJZKzyqb6Xig34F3d2
aBQpNWZaHvtkv2YDdD4w6kAURqixgbPGP/7j1irC0Uv9QJDX0F3+7vm6fiTPZKB+X+bH6+O7FAtD
Ze5meQZXiMX1rPQW2vVDRSqZISSjJW46SZuiWWFLXTj4hcxzhtMfaCAA5sVbNNd9geZTYzglLhJv
BRpDm6IQSKT2gRLsQ62YtkYV6K6i9uOOy/1niQfQGhr8/MjiR9DtZ8lwe4P4+TivVoeWXxL7lCjg
BLtN1D7FRngaDHjgdW+ejKbT147J+a/8eNNQQqS6Rr2SailRP4b0ez8RMoq0f4E43XH8Emxi16SZ
FN2oh3XA1IXS2hwPrQmg9eAqljdbbtUhckWtQb1eepg2ZnhX3iMpdkj3oSvv/HBrIzOJbs5zvFuj
mlzoVBB7Ll/O9VL4F4udEhaGMqWdhZjgU3dr/4D13n8e74Kddi/sr7FLq+aYbCP/KZVcq9+GmzVi
46WlPNuEUJVUQQ4vVa4zVRq9KTCpEQ0ZMgT3edkcy3iNMXc5CkZ/IFdIypYa14XWV7XZEMXr04cs
iW66CvWapNxe35fnmR+TOd+tc0F45np/XDh6ImVRroPlMK3pVqnSn1NhrtELLw4F6xhebH/rDIvF
iZgHskLI1zhyLb5VKSIjUyI92PGasefFsbyLs0gVkiCIAKwyZVFtZMih+TTpgn98GTBfPGhUmxqN
TiXj43wpceBZ2djxWRKEF5StOvzqgjXw9qUDhCyckjXvQZBhiwnTlRS9Sk4JhIC2yCM5El4C5sQr
DfnFMV0rtF6ctnfRFtMWJzUCbXjPOFzlzU7xtNwdVCRxri+0i2MSOm73aK8iy7G4ReumF/2Emhrm
QRP1ihEIRqiNv+2x+Y121b0SrWIuz18cfKp3Eedl+e6xm4YpqjYV5wTGMXe2MR6L4piYteUUhrEC
Vri4wmcVWOqfwJSWx2GIC6cxCAolfdseO/27OZabuA7+caGVAf0nyt/L792AbIHqlpxJYFtqyTzG
6GdgmSWSlRPhAlyPQcwPW9JuOnDLxxPKouowaszbTBaXUXDa4WEMmTr9pXxZLxDMF//y5uLCAhlI
ZgDwclFcKcs680VMNaezO1a7OYwUI2gJieYGIE0PbyF51mqpWcu3LqyO2UiKIVLSPfezCFTcwBp7
1JzwT3Y7bKaNgTayVrmd7KoItGxo7e+SvVc7+tpOuLBY3kc2FjmKgD4ewZVkxKPXukbSZwc5TRTH
N3zzn2ddH0ItDhJQJn0pl4MGgL0OvpvVZDpV0ERfkUp7vL69LxwiHyItDhFT63W9U4lkTbS30KaJ
p9/XI1zK7T6EWBy9kVR60SgIkRzL+4xF+RMe+X2zX7WXuLg0qFLYdLgB/C4L1WPla54/9X8B6WA+
OtUd3wA57v3TbCjTb7QvBT7qu7W84sJOMHCox+IMHOc531MqaPCHPSuySg3kqU6qGH6OugxGNtV3
dI/vce1ZOZQvoAHpaYBWoCM8p49LllWZj50Um8SciTSgc9Otf+qBrrmKi3bYxn8KtrKz1mS7tAFI
4Ch2kqrT25//+7tzDOEuzJl73hmx8ZpVxbcy2/VG8en6crm0INndqGFqtKWMZRLu5V5vGVnKyDyc
lJBHzdaIC2sRFjdaOCgegj3/w9l59UhuJFv4FxGgN68kq6qr7XizL8RoNKL3nr/+ftmLe9XFIop3
ZoWFtDuAojKZGRnmxDlUHKcoZYxr+dgq6q6bEjd05R4BhTNNTvWf4YR1i0GFiXLOBTuw4JSBvw3M
FrNc3nj+A0p6+ltvTK39UpJSP7JHTOmLxbgsTWtrx+lu7dhbCyt3NM9dkhWvOW6bBz/Cspy8Hrqm
nS+/kUpfLmTli+ZoNPW0ZSFC3TZRn1MoQem9t/7oUyaox1OpHfav77WmCvsHwzkVMZ4VQkPn8lgH
2ZLaYVr/76dqT8Ndxqfqz+rdnova2kh4FKFrB5kCoHWVucNSM6R2AjJGLp3IVxojdpOhLPzfv0KM
NYtUh94W/cHLBXUzWBeUiTgQMWypmgNzrL44O0/U5lIoI4rBNt7iddFyKWtZDdqKIrd9gtDvfknH
He35zYeDrhkuB0UCysIrfzM7RR4XorqdwXzpBilK9MS6cv4VJSbm9mFMHf0YbiFvUUqSyaoOP6nz
YPw+9sbGy/LRaPPQ3l1HwDIyc03Qk2oNwX38pToLIZDgGFp3yQ8hzS2Envc6FRube2FytfKSx55G
CCb1LD+PRXQc9Z3Id9OCiBYZ9SRXWUe+9EWT2FoAnjVldq6y/qWbjZ3vt/Fc0GMlCxYukDbk6t0v
9KqxBo1yiqkUxoEgRnvq9ZAKpwPx7u0Tv2EKyM6/J2UVjBJbQ+0TyBSbZ/2pSaZTMXc/S3s83Taz
0emnJcCmASfgpSfQvrxZotYX1NTmUKiYSSH9ZHRjCCVQ6Xps3PZjBXfdyz7weONbCV0dciKm3K4b
8Aa4RPA8gepa0YfY0uF+jO9uL0x4hNVrJWaKOAq87CqUQpfrGttsoNnOpxqdUP+89BPcjroNa8Ay
5+/7Nom/LO2c+bWamHedjKu8bX7j82GTaglnBbf1uu1vAovBiDrq3wC+lr4t3XGZW8Y5E+lYm3sX
ayNEtCBKIjwU3++qYWaFrdoUESHMBGU91ffetO6DKm38nsq5n8ZhuicDshEdClAp5QAxcky15nJr
4zamaKLQP1OrSvObqHqww/nvRW4+pnP7cex6KufGXvtla0MdNDuoqpN3glS6NEpvU7hE3hlyXq9R
PlfWi4x4x+2vtnFoLpzUykhXTU0vKXy1CqpMGCBsEatJ5SnWG58B+S9K7NzZavcgRPp2DsxrPfjy
wApOHCaZbEJE6C5Wuwo1Y7QoFMDchzADE6l60Ci33MXcU8/i+aaEetAfY+bIhVjOzsKvP+ml8VWc
Ik+IeHUyxeoiUHpvzE0Lle+UITg0D3P5Y78YHfwKwe8/uDbIRMYcKFBfP7jj4khLJTH+Z3eZ8okS
VP/NCdqvv/9NFZi+UKvg34B+7OrgZJE0mRGYVkIHtDt0i1EcK3uCEH55mLP+H0hi7bu4XwLfTuM9
xOmGnxNg01eeFDHVu/qodRP3fUsr1A0ThEMmuFUfnDlf/iB3AgomC5IDJJYpoV6uUXaGiJ4ilJLR
4/ATJtfEK85Cpsp6toMj9B9H9Vjdw0K701XecD0XZldvlDHKpdFlDAUgvTC7BFWxy/F5h1zWYynh
em9/yK29FBOF9O1pEsFEdLlIKzO6SnYo22Wm9iKF/SenMHcejQ0nw6NOFkpxUKZPvtrHillM6F5r
DmQLO3OtyQdU+ypPj5pyZzFbbQsG0ATZENhuLK7eXXi2qiIR8GeR7mp+eVqiozzSTD3p/nCAtcWf
YVk2PYFs7dx8L//ZWimJAaAGoJKEo6vNtCW5l+1EoK+X/otFN3pRfhmSvbOfW5+MKoIi9lT0Q1f7
ac/qnMIlgJVEzl8apZjeSz3yALcPxpbXBi+icvwV2hPreT6FCmG9LA4P/ASmWXso0I1KaxvgEh50
uJ+T96q5c+O2to/wjCiaQiHDiyunUg3RqMfAUN3U0scnK5eyY1PH7Wen7T/eXtzWHWOSVgOuTiBz
hcRsnSIqpInBoqZuygdoYoJjGsrTu2qxpUMT5+pebiBc/dU7xHkkJBQJyhqGOWoK1zrjHRJcY4JP
w34Ev+QaXnQovL1C00aF9+3Dcx1+IrMyjAlw1vHe+hnf1QgsEsnMrgYELD7utZlfj/XV4v7vkbXX
0Cwzb+uwFcFS78XPKJoAXtTfBcf/NurC6PeVMnH9/z7qACYvfZbW2hoD/NgDqZhHfzcyWMR4L9a8
PiJvjRCTXRpB12gq+5JifKhkZ8c5m913ZyaHy6u9ZEE8V5fbB9ZRRZAQhwW+bX2fpVSHuT3Gawhx
dPOLmI4yTtJ9+7KfL27dsLemVm/LaIdILE2UtJoh+2mQzrm5Pnw2mcPZ8R5bTdyLRa08cR6CVRqF
Kxy9wde/VL071m743gIVU1KrIeKEs1hvPajactuNUy9+2bsG11+QfRWchQIuAJvW6gu2ND6LxhTe
WFN/5PZgHvHbxX291OPZUpa/bruUrSrEhbl1VJIVjdYZmEvO5Yee4pCo45Xv9uvXe+sSvuZNFhRN
U1LpS8aTPUrZYajyD5LdP5jQlrtge3Zi2K1UltSAliivGlnA+h1wwiDOApkCQPyF97quvbH2FB+m
xMPgScudNFNKzv3osPf1NpwYd1zQGYsOKYybqxO0NCEIwpjcpPPbDFW6+oTew9PATOZwknab/hub
6kBVSuxApZ34eeVTJDXIa8hXAZTXySepaH5FWvczbAignb0keuP9ZgZFUSwxJc9/V6YQDXPkUQpp
P6QUfEvWUk3n24dxy4TBkBD1ZMCllMUuj0ihS8pEoUBze7P5mETKe7Mdd560rQ2DTgduLhLlazlV
xtSXsKpJbvQoeIpkSE6jr3LwDzJgO65EfOeVeySc+teQWOub457UfBvExjQ3NPuvo/XYoLzIbOYR
cKCXysGOtc1j99bcKrqqpgmdPujXXfP9QgjJCff6Y/v4p+hpcExv1iY2+c3aUMQAwwz+xk2Wd3Wg
HzTlLFl7cCVVhJ1XO2gCqIHST9STV6dBlvCCrYzXHyEx7hzXebHvqxek/M7S5wqmhPeoPkPE5IuG
aIJuyVE9tffJKdp56LZODNw7zOATcqnctsvFGsWyVFNn0KyU3s9ZB8XxQPmGKn6406vcNATVFGs1
bJjbVp8wQQdkyWdxwUIFMcJ2+jLO5ac5JpKNSk7s7bu2Ef4AAQYiRbVIIxpfQ2wGOVck6MkpozPG
Oqle4otexHQYz/NH/a/M26tNbV1uMcvDgB5Tl8wTXe4joN1OkeD0Riwle+fU1snRpB0w90ac4ADi
oyorIGdXVV+4PDSrYgzRlTpDfdHTJUWHy1I/EsP+PoWOiLNogBHxv3YML1ejZs1UmKJCU2rfhf7f
WO7hX7YWw/vPtJDB1NAV+7np9DDnV1yyKP4P6KdDpId+Ov+8fQr2jKwe5dh0GrOaMVKWP/OGDmuV
uOGwUxp4Pbnrm0xrga1CZY0y9iqk6ea5UZaMI0w1q5wPFbF2cpyqQ/RRhBsAEv3sbjggCPHOTtzY
E1wT3Uml1/s5/avcSUO3esuiz/F/P+Yq4EE6UtJwKyLZjjxSxMidvtrn5jAc4r9DLzmEIARzd4+m
ZOv8v7W72mqKPkpciiBWzar0Hk5W9RFdFWdneVtW6PYJ8nJlY9zWUbOlNWKenaXpu3eTVptuWLTm
X79/bCjZk+sCkKHZt7rLqhyYjl1QynLCIX9KqXszuNPmh6JQq8+3TW34KbIYioJADyiekYle3rTS
QBIznFQazcfwLlLc8lfzMHjtI/J8qdecIF3ZcfgbjVoqrqjL0KUXwdU6hAsihG06GkavSCP1wHA/
SHrmfB+0kyAi6j47ur/sFdKvb6IwiuS6wNfxAIg/f/OmKmPb0XCkq6mWAbW7qPqPjiwkfEDhHoRz
g8AAU/BjskTgVCzw0pQcWNZYKeD42kNwAlpxkBZXBewwPHVcRsUzj86TehTPat29K+KdCGwjNL80
v7oIlU0TyBAXcPTGA7PT/vRYHNNT7Run9tx42ft9NNf1rXDw0pxViluErlfZwGA7kCuLkaXAiO7M
oZo8yVj2aHs3V6ahIgHKWkzW2KvYv8gQZBIFRTdqD/YJ/pzvMQo71DN85WC/zL7opu6R2lxHDYx8
vbFpX37MImA8T9PF1FeW+kP8PR5qL1tyj9v/BxcRxgKYVQXZMtXzlaVMjcoxI1Ms6mD4mTUxipFh
0PplovU/wFcZP8emlkiPKSZ905n/YPYyav5eYjs79VOSf7HJNY+3f9TGraHxxEsMQxJdgzUWgP+7
SKWKZziH+CZQBi8EIVJJH25b2XgzGNniuoiMXBQwVzGgY6eZVQqezOhxOmrQPpWfJQXBcckbmIVQ
Di1ztk/WWfv7tt3N1eFfKfgJSrt1PmRL0GZmIWbVXtY+MviTfnfiAVHMWOn6Ha8nvt7lG805evN1
1+eoyWP8EnHtgpDfnamEsdchiOgOafxTX7rem5Ryb1s31ndhc/WMTJOjo9MKXH/0EPc8Sz/1Q/k6
XyKTuph4oP38XCzjapmkJlC34BGupr0TnT49GQdpWYIs9IDKt2P7sa4i9gclc/vO0XeuzWuacsui
uMBvHHtQDkrVLzmj7OYUPTtWP590SCI0g/m3aKSYG5VmjcomcDovGPLpuRmK+Mk25/5H1DbquQyl
5gS3BV1G3UkYauoc9S9ZimAD16EWiEksX/pZ756rOo5+xVE7+3owgP/XtMZ27VJCrbsxrXzytM5p
ECBGrF03mqn1fvuwylBv0A1GPUEDR3e5zridxqG2es1NysR3nMmT20/F8NugCwTp4UYnr9YB52qr
EwPNdI2GJd4u77ov0hKxJ/qk+3pj78SsW9fhjSF9FbKqjH/NpmD5kPVioO2CfO7TbM/tj8UOK7rN
QX1s7Tndga1sBTu8T68ADBq/irM6LLOKGKMSCFaao3LUKR6Jjm9zUO7NY3Tfu/HX29/s9alfHc4L
e2Ib3hxOS18i1crxn8htWgrAatVLDxDLlkJJ5HF5Pyu+fGzcBsrH4BD6QeeOD3vEcxsvGHCT17YQ
TairRluWNChYK+DiFnDVsV34faf5jiIdYOfZOaMbX5VIkvSQNwjGxTVmRy46RGAEw73RmItbmdIB
bbqfRRW8hMz2eJU6H25v8NYHpW7wr79ZbXCohLJStfgb+b7JPev46t/ux+N0MI/F+wie0NsGtyKd
t/ZWbjzK817qxHRBGUZeY54tJFNvW9h6DC+WtLqDXVUtXVBREPlv/Fb4OZqkEdJmsTfZHs6G7lD7
YIzen62NuUCKg9ARrGEfDYQgY2GZxK10mNGcCae9cceNo8jS/rUgdvfNdTDtoWQKm93LI+1JM38Q
CrkGQ74cmtPtXdx6+nQQMwIHLCO7t4rBAwGyiHKqL52CUnIumV4SYUiZdxn0hN9dXXGu1b+WVn65
bywIMCKZoshD54d3/ck8y+cWjSBE0nfr0ZvnHcJoAJM0hqiPrA7HAB12TsUExrcqX4Ro1nwyZsdx
SUn5ZhWE9VpkZ0SrlYSEcCfJh5ayF2+GlDEPLTMknSb/3N7qrSvx5ietqw/qaCDLOhK36lYpfYLh
tTozegnC8raZjS8KegVNUsbBVcGXc3l2YqfkK+twASmwUHlpK/Xeshif+8T87XmbizdwPVSpWmGu
xgUAD8Cilmu2EsPb2m/3tLEh+CrAgwKzXcNfp3iMlkRUbBQ57A9GGX8jzGgO+WLtbdvW16GQJmQb
gPLSMLncts7KosYIO9PtsgrIiDU9g8K/u/1pNgAWNINkAYLmZOIhVt9mtmROJQqUFG5T5JqLvoUz
syrs3JVUg8FwWBfOZlFV3/MlQa49dZgu6OsfSwFcsOqt0HHnKIhR07BVdwKT/JURTNW37WLv227l
5mBKARLwOAnyo9V2hEnY9Jo88kIBrNdR7ht7v57QEVF/BWeLIdbogeZu3Ltke9b3P+he0RCHMgjK
WTokV+JeihrLkSIiciP0o3eRV3uR73jFiFar6Jbt9uA3vv6FvdVzZYylldoI+7lpUw3vGJLPfkxR
kj4qjF+9SwodzUL2gzGGJBq9qDGpi/emfaIkRLGy5CY8RIikH5e2C3bKFBvX+eKXrY5MDV3TlEPp
4jpZYHwxx+yr0xTzDziGoTW4fTw3NoEJVBJqoXPmwEpzeQUWu5PHRtRjMjlBCvcpkuw/sUAzFES0
QIat4x4tNsxeMnhtajP5VU9kCAO0DLdXsVk2I/hXBdk7iihrv1SkQ6DoBTumn8I7rXDVX8X37OhQ
182ehwW5EC98+YPYEXQWqb8CAxtF8tVXKtMg7dMMKsPUNkLPgP7dlbKaIZGlHlwzVfbgFRsBJGxK
KlRoKIIQtYpT8yZAqKegHxWF/KPsws+909w3BsDTZWxOSkbTZozj3r+9rRshCTVzwVEJQw3MAasV
kulnOR0CJnsX40Uvk5dYeWhmxkVbR97JebbqV29trV9KXa3beqr5gqIwCAX0x7z3M/1OT6CJnTwd
UsoQJcjwZS+w27xrguAHfiQx2LFyejlgaFOTQPMFydDcQfLTfylAvHtDNhR7ALGNy0YPm52kzbwx
Jh/kWVFJEpVVjYv9oESjerQJkn/c/mob/di3jvSK+TaurFiqYhzpfJ99+q84gPmxPIdg+ca7PTe6
tX+k3DYjMdzvq8pcI+AkywC0jt4LXynKjmnZvUwIyOw8pKrwx6tgkhDnX0srf51pRqlNA6Vx+V71
mMt77zxXh/ST8pfx3PrGffIXtCDAtlq/ultIBTov9lXo4AKvDUlps5P2aWeft5cO1F1wUQFUW/2g
NgisWjM5OkLqRVMh8fs0Op4B40N1mGBj+dUOcLPDQ7ezE1veDvl5miBCC5OkdeW0mzYDDZ8QhUFX
O31toC3PvdSLftiZVxXo7LL0fcjahvshXQBqKPDDtG9XFwVK4xJkJWws0NRKH82nYPbm/DD+g8YN
+677ef0+te4mQeR02osNNm2bom9AaKCDAbl0fbIUWpGUgeQlfAcdNeTQl8RGRFKbSPlhhkjIoZ5l
ll9uf+GN+8o0yr9m1UuzWmAmQ2TADZfqKTpieRB8NvUwLnZerw03y+2h8sdcATAMTfyMt47dBCE3
zUzx2k3jaww/zV/G2HYhBtoxJPz16gahFgINloL2DNRm4oe8MdTErRarCaOt6gnSRCj24zOYstMf
tAU06LYAnJPPElKsjieCZUpROjV1Tu0+IxUpbP3OjrV7OdoDEmzcQA0ojQqZq0HjcR1b2KHdTtpk
cyaN+rm3Z8u1xug/RTl9v30QNu2QUHLHqfxdpSQM9gjS2BBcXLS0x3wIp86tBnU4dlNd7oVkG1J+
RGQUGaG6EDR364yBcaJSShLm8jpfdImdr3PmIl03H+z38qHwo6N0sLz01OBkytgHxilHbnEyD7fX
vHH4Ic7RhLYcE8NXOWVRTdCI6ZQDx56uQ11brlaFe7KFW2/VBZPU6marcZaZlmii6KfuPD6V3uBm
X2z3v2U/acdjb7wgF8ZW9xkFu4Z9JYcpl9b6O2Nk4FwUg/4sT3IJVW+ofCwaJXDr1In925u5Z3nV
xJHmwVElmIeRtMr9vGife2CHDoAHI5OfDQ0Paqg7qfrGmUW7XhR5UCcBWCr+/M1lH5YxNbpgBLAd
5qGnOcmj0UtMf83dTui2YcgAbQiBiVDPobR5aUgzJ6Z8U2ocEly9z1OQ5J/nIon9dAnSvUB/yxYV
VL4ikrz4kZVrYVIvmVVYPriIqtTzFLWjbw0ShEdZne08sxtumdcV1AjDqUBhrzcQcamkp3kim2nt
2XV3jGQjdaHl+xGHBPu3T8jGdaP1ThUHsDvZ79qVpdqYx7PaAJ6mAFC1z62551e26mMXJlYfqgt7
KS+tWsBD4Yl+N7FpL/FpAo1af9cfovfB4faSNj/WmyWJP39zAvV8bEo0SUHdhmUFq4cenqjhZIca
BZHTbVMbL5shBg8ZTUAcDhTbpaku6ltllDqIlI//VXEZjyJl+AOiLR4aBpsAkwnKnnVGhNK61YUa
dpKzdoxnz2Gm8rlGFtzykufhq0WqIvtS7XaTu5RML+9lK5unBNjEa4mTIffV+Z/0tNIzQ8AninE5
hJkR+IM8mDu7uVWzggPjXzPCnb35ctkYcPkKrlkDn/PHsuql0DXmSk1dO06gM5vl5DSYTfoLkZI8
c51mCO8stSg9vdeds5NNSJ5JUFPWU4pmumws38Kos45moBQ/bn/4rY4AP1Wk/IgTkhyvDtnSh1ZF
LAxzxpcK8TPKDKAJIUk8JBNaGN1BTIykx3hX9nkDrs9ReGN4FUzFiz2VuoNh+b36lDduOfrhM00s
MDsRQozu9KH/aVpneEMO6dHx93QrNi/XG/Ork4DLHwa1t4Wmig21nzq4ixoL9oM43PFMW+nGxUpX
pyHIKUlwmUVqPvnBfX2vNafoaHnWSacyZ6Qn8Af+zmcVD+IqVCWio/wrhGOIjVcPZq2PmToi3Umy
l3/Q7sJ7vfODTxpgdvM4PMFgtwcN2tpPVSgxAt8E07L2v3pOcSyyaLpCDXlSJnYx6vW7ypF2evJb
r8pbOysnPIa5pEDvSU0lsCo3knlWAgNYrxGYykNUS3vo7C2P8dbe6n7ICFxFtozHUicuroSMbhof
bn+srZFhokTELxik5yZe7V3c9bpecxWqb5DYvUTvsjM1nO9CgN32m0OrutFz9iX91J75p8OfPDNv
ra92NHLapmFcE/Koznjskea1yv7TEOg7AN/NC8+0gywgVsB+1oPRjjXE6DHhFIVSWFe4zsMyPou5
6OWDgJHOn6K79gXFTgTMA+a1T3v1xs0TasHdLJpb9lUSnDtjJmcKWb9K3EgE4Q5VRBz05fbH3Dqf
Guym4CuRJbgau5OLaOxnYE+AG+Z7I8y/z5D7NlksoVL4+zMXXGyw/LDD0LOApeDymbGLdKHuRz5q
FfZ/ktb0u0rZgzJvcNBgRPC5cq1pvK+LJXFiBlVSgQ0RXY30TjzWJnA/wXfT7tTtNz0lySDTmORN
LGp12cyGACvQRkGzMx+UT+2p9JwPFqDiwO1f8o/Ou70zsRnT0ZKGXkdwEVyxjjp2VenSwGEQqxNl
sUIiQXTwzaq/EIw87IVAW+fjjcF1nXZ0uibTRwyO8cc5G791JUFBv7w39Z2XfctxvYWjrF6ACnpC
wBHkn2rieFox+WH79fZR37OwchzzZGWFUXLUJ4kKnmG6QfvxtoWtK/t2DavzkJi5NI4hE8EdkjMn
cyyf21F5tIYhON42tPVVoC9AUYoMDJzy6iaFQzNP9UL2UMufUjN57ww5ej2RPxMg3ra0eeLemlpF
A8xowawB/PsVEx1Oh3C6g5iCA6cdiuXeKv9M7laE2wCHeWNI/tZdqiTobHssBFToGH6oP7QeCKFP
gsvXPCq/9iG7W5+NjI8KGXPOJIBit9+Ev2MJK6stBixUBqYKhW0d2uA4Z9av23u5dQAhLlBgEkGP
6Kr3UNLOm2Kdd1Nv9OZstkV3F4V7AYD49OtIymZ8iJxFdB7Ws7LgXiVpgCABDsnSq1L5lCVBBe+T
clJmqWMwfWdRmweEoji9e4D4gnj/cveUvJ6KyiHNzM7To/1D/fWqUPXZOiFJ15z2yYe3zj4+lwlE
wn/heS/tDSniD4GC0w2GJvQbqfyoto7pjah4P8pR9vP2N9s6G8BxVa41bD5MOlxasyy9kQqZs9E7
bKms+Er9Ldf26hxb7TBIQpg5YBxLtBbEz3h7BJ2pyG1d1ISfjJ9B42q+/AsleW/gkrlx4CZAnaRd
cqytbyemOYHCmSzuau4tr9SOERoodcTcG88JTfjci8HHi69XPf0+aZtD24iKB1cNXNV6MwMbz1sK
SUEVdlPZBwBwuP21thcEIgaklBjmW4NJEohB4snuEYAI/e4RvTs3OHehG3zM/mEu9jDf1XsEOhuX
mvDwVVydfvdVit4EXUtjmOPPLLenVKfMGXYSsq14m6nAV7kJm2hQXfknZVLLZXaoAgzTURCsGH+V
p8i3DlZ2yB+tU+f4/bf6nNPzUv6OHo3v6ezd3tbNNUIbItTH6Oyv5/dULYHqKq+B6Czd/K4Y5BBl
qaDeAQJtXGzBfiuEBqDDpZZ5eQfmZizmtoxpLY4gLsI8jtzSnga3GKXJr9TgD1qZjH/oYkpDkKmv
zwrXMHCM0aKUIBXUjibVPDhRNzzHTarvvKIbXoSXjG4CkzCA69cl/kGPY0XNSW+LerqzF1ggOnIH
eQfSu22FuizPGEOzayeSi2q3EuKrrPBHo8ceLTS3raQ/OAxULqkxc8GI4688YhoVQMKoXJqla2o1
1cs/GFASBDVisgXfdPX+o4lhB/YM7FOLIuPBaIvM63KjO5tzuadQs3HoyLEo+fKXEIJYrcaIMlNP
FgTM6Gl/LUvmwAP5ZSl5WZxZPt2+RlveCedH3MbIHLMk63xBko26b8OIGv1sdn4qzW3hjkKe8FRA
xPwNeREEXTNzjiisNeGhkxKbKJVJ+LM6hz1yWLFR/qXNcblzPDc2AS4gZi7EnIIoq17ePGVpFwNR
F8JJ3TiOqQU2WqHfPjf/qQtrbxO2jAnQPpRYBsWXdeyqdlFN/MNMlvYSBa7iW3fxffikU5pOz6Pf
PXf/Ge/qw95o9VbnCQwNfMYgAGmRrNco96EYMiS/EFUtQc8Q+MqH9Ayv8J3jTztVn633/MKa8Khv
3vN+gOndTAOCotKNn+cvQvhIOsgf49N4NO6VQ/1xHxC7df0ZqyGJZ+gZuirx529slpJaIQJD11LR
KtMfrCh2x2qI3UWe/yReoVn5ry3xkd/YChEVjKpAYE685Zi1fvQ38zTEDmVy0J6c0/AsIrKvubzz
FG49RGJs3UYdknBszcUFuL2D15YZYl2TTvCXnmcr/7VzSTcCaGoH1Cjog3I618CHIDaqWRWcdIL8
XcwMRscFP2p4deGlcBIFSOZmp1n2EDvX9/QUty4HkQuoSIfWvbWug+ZJ1BLIymJieI5UFCJywXJ/
GnYa3Fv7SKcGbjqQekBKVl6vdxIN5D4+fAqgf++t70Wnf729jxunUbBQCnApL9GVBExghlNUxMCv
qS69VwYJalTFD/e1GzZ27JWaF/QBxFe85JcnUYq0sWBYCd8V6/mdKdcVslZZNyYerIrVna5awc/b
K9uyyFQiRKIUmsABrhKeRFtScxIKm3VVHXuj+1UGzlmGJtInGDzftrXxoTiB4NvFRxJD0JerK3Mj
VgaEo9wMhrvPWZJlSOEteznc1rci9+AsCInLqzbrCD4hn1OKxktRuYa9+GOifjQS2f+DxeB9wcKJ
8tVaxHNps5nOYAvOdY5qT5ezs+bEfzAb9qr+Bl+4AY/GOggK1RzGX0F9VYXPasZsvXUcgr9/fyF0
BQXRNcrCV/QZzqSYS9uzEC3W3sV2x8C2lO/52K1PD/oJTAaR/zUAy2qiWEsFZ1glza6hASVX/gCr
a9kMgvMfBncpSVyerkXOskkR3x2ZnV+VHT2ZQ733Eop/x6oecWFDLPPNSyEVeqZHibDxfoF397jc
pZ5ymo/Vc38WwLW9VtLWWQakymASgKdr7NgwJbU54M5csx//SSX5Za7TByPu/vrtI0BFgDAOrUHq
HlfTwO1gtlOMEwgHQAJL5UzQdxU7Af1Wt9MWUAvmZQVOf+2n68Hoim4haJnhCCMBUr9Ehdc/oTH1
aJx0AMj/jH9TQo8Oe8QEG7tIlCRIYS2ewqtSfRbBj1QZNBgVJc5Ps22DcQ6SsfLMWiF+vb2XGw6V
5xyCGNBWVNHXLryo+gSJRk56o9FYdfjfroK0wNFED+VlzGbpcNvexs26sKdeHsm+mpdEEqXmEKy6
F85J+Dhk2bLz8basiAF2BHFMah3rIibfLllAGoEd6PSCQm3xVbV/X+JBADQZEoc9YoPJdopVua3F
IJCx0Bo2lvCBErTl3d6uDbCFQIEyMkPmSudh5SWork113aIjIcD2LfILAmyxL76wdQqoIxLccOA5
dKuHPC2kDslHLm6gmk+kO5HL/DkSHL3zH3LRPZ7zjSiPStu/1lZnoO6nNJmFFHdnZscpUAtfl2Y/
YgTJNQM1YIis8W9v4+ZlRsCEaIW4Tgy4Xx47Z1LTSMspXIp9zA9t6k7qofpLgIenU2P75t14V3wD
RrFX6NjaWXJciulkP4JB8dJwrNmLVWZMEnT18G6ovmoK5ZW099tyD0S45TbQmyVuVigEX6lANXbh
5IkMVyJwrcKtung+91nc3E9B/QdlCB5Fk/llQeXMKNzlopZBcoYwxFSRD64YUU/NP0iLMSEQmYL5
m2mBSxP4Y+iEZfD7ZjDFLuHku7ZIY9cYzF9TY7+/fTw2t86ipoI4PKIt6xKRhLAp+QDrUZIP8fBd
1h7naI8obsslUWX+XxvGKnJN02Vm4FnYkJ5QhUYWbG9oZWMVVBBgrxAVIs7c6qtUC6gUJyUHNTTr
ZKjZl16tz0ka7czmbyyECUewG4wAUVFZi9x35eQEEpEmcq/1ix2VX/TE/nH7e1yZwDkIXhU0DunB
X01K9VWOYIZFzVMbh9BFf/4p1O3Pt21cXUxssEugG4VMD2Hr5QFT1TI065A0rBgnXvO5meOHAAKQ
h6mPxsANpNbZeWqvvg8WiY2gjETIFT6llZO156JwdNHqkiw+v1EcKwKK0v5tmmfMiMAFrTuofBnv
u1zY2AgR2SCgYh3Cmj9RT8qkQ7qnObf24SroHdIVW4MjUkRIq8O2zKNCkowPH7vPcRicl9L0DHX2
l3I+I5K8s3VXyAJhDq0GeNgILYHUr/aOsTapMjseKIGnDB9Eq6S6m4/agWHFHYzt1sremlq9TqlG
baUKMYVK1KErwo+M7D0mUfSsddNLof5ueXq9spWjU7JKRfmZfGaeMrdOfsY1lYc913AFqFlbETfu
TSbQ1HXRxSWLmu/7UTCWwl5dO978H+XO8cajjIJP6Kbv8k/q8ix4mPdFW1+LfG+TkfVPWJ8YORmG
aOAnCNWR/+VoLY75k/7d/jvWffk8/ox+QLMDYWvsZ15zlB8cXzBdWoorfwgO2Tf0sd19OSNx02/9
MOEp3uzNXFmNOogsScqmuzAsjmo2hW5ZWfeduqRwn00flmb2b7ufdWC33o3VLZ1SS0njGqMC4aQ9
dHfjUTnod3vzIWtPujaz8nJ2WS11FYm1Sb5RfdOnXczP3nVZBTiR0gax1GIB3e7jeFj8V+42oSYD
SNMz75IPgpy08JSd5HbtTcXKKGdAmuiIoYl1ZNxEM4LqkUMiAU/VoYZ95yDbce4lrbPLpCbu4PqE
iIlF0XcheFy3XZxasICJivLoTX76AVpDn7HTR8YKaNUGofu7eTRroyHyCucWvG1rStSlL7LSEl9N
S9WfqVV8CbO6cxkrvrt9CK/C4ldDVHMBWkOGRLx1efTTIYVop6L5kDzGH2RvhKEBRK3uRx+iECHj
+88VX24XSLVx9qnb/J9VaxUK0QepEz3FqmDflmI3/YGybEidF6zJ4ArWFtIp4N3VDzFHOT/sbe/G
hb+wv3pM8jCZp7zAvvkeDfJHq+m8pnqotR9TkjwkO+HSOs543WJKPDCZCGmnNfAubo1lWayJcm9C
e78UPI1/me17qyyOOx9z45TSS4N4k0Qe2OS6uSPZWMnb122dfEtFTZH+O8CdGaEnr3na/5AbzkU0
k6j+CraFq1LcpGtBVSgYlPX7aYYzsV12vORV107s3lsTK988JoYixTK7l52No977SusJ+lrrFN31
77L78avW7Zh87eivLvuFyZVnlpWxmcqAVdUH5s3MU3DSfOthuQtOwzkDzXOM/M7N3ORD+/d9Cdod
0azMnQ49kll7B/VqPG29/JX7jrsly6WJ5bfzof6iZi5pifHNBOwb+BxfN3Cnf6g5xI/mo/M+cOVP
5gMNxN2OmrgQt7Zk5SaCoFKbDgApj1V8p/4KD6kHFa5vx678sCcwc0WNsVqztvIOZVV3QC0xNh3N
+/afTHXL54hBA8mTz/O3PGfeQPEMT3b39/uqUbm2vfIMZh9Be5RhW0A8hzNPWXTsXOOkPtIt3ge/
bYW1b8+atoo1KRogTR5hTz9l7wp/uuMROypMMsOId77tHrac3pubtO7BSrWcaqrwDro2H+cl5czW
7afYNP8ZC+VJZ2CNVLsf9wL3jWf6YoXCh7wJrpomK43aEmZP86EI/fhBVLEmL/kR3cEgda9MbvO0
V0HdCncvrK5izYYxteD1O8b/QEU0GYd0ccOHl/oU4DzUbxpjFUflH+MflUjz//F+X4GT1+do5bb6
JjLbuOS7lv9En3Swk7xszmHybM1bMvf/x9a+9aq+/cArv9WF8GZqwm/pTByLTWYa4P+h07r9QRmY
FSQ+/G2VryRjlEexwtJkJ/ET5WSb3f+w9yXbkeNYlr8SJ/aI4gyyTmUuSNog0yy55C5teOQeEggO
AAiAIImv72uekdUZHp0ZnbXqRe/Cw2SizEgA7913BwQ7PP7rh/XPLvLjU8ORyNRw4Lfa32kN9S37
MjJX/euL/IHbBVTufHDBZwy0kOwPQPvkwDBUCzTnGuLfjYOw1tUrRG1oSsCyDfb5vt+PFwMeHcia
/gfH5w+X/2Fz7yXye4sCl6ft1dDQSm/jn5UE5+/pdxs3LgGVCDRDmC6C1fvDOiiMzfywDOdPeCZe
gB16Udy4y76aa2j2LsOl+jPd+x/YF+cv9R8v+cOjv/WJtt59v+QMm0EYntXuK92hDKmx2vYNEoX+
TKn3xyrhh2v+8Oir3iwmm3DN7Lp/8xzEFiSAVLYM9DHDPWyqPz0R/+yL/eHekZQ3YRri3i1V1lZt
VOanGZsLzFSXGo/MTVD3+z/b1c7f3L+6mT+cwnk2qTSz5282b8u0pbWP5npMYMm3/RlY+X+8FHge
oDADs/pDrEqUttq7GcVqzOUpszOtpkQE5dr7CkOKP1uH51Puxw+GKQ2Fqwmcm/+g9BwpCHqa4IOJ
q/ZwdhsMdrrODlEFBsjtudpi8Gq4kRxVVlSTi64iR//yr/eCP+7YeIT+4W/4UWuRwPJkgGPdeaWI
i+wjrs/iFXyvZ4xJHcTr/2z5Y0qKQIQiAt/+x8ZgLtqCZAO+422L6ii5W4Lf8jP/49v6n+xd3v3t
KzR//S/8+5tUm+ZQdv7wz7/eqnfxaPX7u71+U/91fut//+jv3/jXa/5NSyM/7I8/9bs34ff/dv36
zb797h87QEh2u5/f9fbwbubBfr8A/tLzT/7fvvjT+/ff8mlT73/5+ZuchT3/Nsal+Pm3ly5+/cvP
Cdbjf/zjr//ttZu3EW+r30f5Tb9Z/u2nh3c1fx3wH/LjJ9u+/1RJweSPv+n9zdi//ByHvwDGBHIO
HjgUUngWf/5peT+/Eka/hAUoB4BucUxg3oyyUEht27/8nP6C6R/4ixlGqAANkxgbgZHz+SVoC385
mwR+pxBA3wV3h5///if/7t7973v5k5jHO8lhT/qXn2HL97tlAkNTuM9gmonfiAndH5t1lwtHyFq0
ZZS0RB3MzDclP6gJHK2LuIcUGm69sEsbSXKYl7Fwx5kv4Ecsc+eOI+nTQ0FA04kED8jNkMHyb9dy
bthR8rF4kzKJbtuewKrR0SUFAXjUYSvrscvUeGt53N2GqVNfB1EsaD5EtMqxhIdWAD8coWI4rc9R
S/qy6+fuIiNm/Zy1ObaBCsYBSl2tQx6+evCFimsIi/18tHbo2CFvfAMlS46c0cUQ8boMdgxuYBAX
RuUWKdgJRY7Mw97oMckvxjAfLq2xM/qwJWjCUnRMTRfh2PXiYtNA647JWhRzKbjamvclH5k6jj13
60VHi4EjW96rpUoaYZe7ORVIf5NxoGB/LXPERdSq69PXNd6G4iEcUigCWvhYJMclIckDI5h6VOdZ
7w3nLJjBDY1H8oUGPve7FGWE2Fm2hELsxiVPVV8Zobe3ZLQiOwRd0cxXkhnOd31kl+lupdMsPgdx
YjmDq0IGG9w4aAsAHx2FT+bQ2O6UkTjz67cJ6tztSG2b9cUeEyQDy27vrE7JbtvaObKl5uADArjB
kxDNexpOY/RVW006UqooHKnFSN+NFJCV1qOCdZGbz84bcFZRpSngtTzvbUH75B0uWSK/w0CkB12k
CPHpJ3zFGVixZTMuGbstJjO5y2gZaPBt2EQYHALlRdaWVo2teByEyOl1CA9rjzKbsG3dK5k1bsG9
xA9+cxNqB76bgmRoXicyaPFtJaBkI6JjGpNmRyQN1hfScbBtvAsC+3ltRHM0y7JFCBvN8akrPPyy
zcqA+6l5KAIV4Lk3Rjawpp23qZh3A6ND95YN3k7ynE0qEfyRIU3e7IrC5WXbNY8k9h0yhJbiScSh
+hSTJL32I4/0HoNGkl/whap6IJn4iogv3lUtSbP2EZgtPu9WcH/a5iDTTymXw66jycB23ejh3jhu
FMGhyVaJsZ3oTSElPHIW6AQxKLlKUy+DqpNO97WUEW8PHWis29VEstldBjLnz9ItSxnTua97BRdc
6P5UEFUCSOF7rlYj90k35m+yF126W4WN1S7fAFxXk+uKOwMi8ZcibnswHmAG69aKTz06rjEVPf2E
KjqdjiNdh+YlLLrtOMKDnEiYokTkbiJxfIQ65h3kb45QilCmdQoGX38sMmEDJNPxftr1StvgGM5x
Tg4D+Evy0Rhgh3eqLcKdde3KD2FPQrNL1zWDFZjU42eYXKJhLyYJRL2LDWO7QAaD3iUGsW130uTR
tg8dc/lReFGEp4XadUU9Rdl8z5IF0DjPtzJMt9ztZxfqi9QMUXa/unTI9zJug620LGlqrJGF3wg4
+Me3WTExDEDnpDi0A5dwp9VNFGEqGoM8SgNBK1IQGIPSUfijZehOb+NzzDQI19LDBRN2QMu1IHwZ
9hJ7/1KUcdcF9wUZN80qJK/E0T6T3pqbBQEb/gJ+M5jn4uxIhgrqwJtQ9zK8863KzaVl1s1wCgsH
cT3Gjl0LJ16LgTn6QWQBAmi/xaKehLntVxg7NL2MD2jirCx7b/FT1Ta4vBYBg3pslFNWx8OM1VM6
rLDXYGjy+Bqb6sYqyDboKeYJVDYbmDVl70C5Ps1mIe21nAK7kz0mPG0buwP6/Sy9sTm0HeVm0w8s
ldiMJXXbjEYLXmM93ZquNKRZbrdzvni3kOxRJKY/BluepqoEMeqKe0z59BKkl+sGIYIc/d3Yq75W
6+wO3GRgTII4N90qxfLgUkX6FZ8ax4Nq+WfWBSQ4BhZ4IW27rhp9kO4DmI5JoBN9XAviUHZuMAjt
W3KQeU7eYs/WRxm1MdqIMfrWduqQLgqk52jLkFPHl5XtmnxeZlux3Nro8xBLX7vQMAULojnbXumq
4cCyjmzfL5GebgTdwu4OV45OZAh8t4P0kcL6HDlcuIGNKE0zjoi9wO4jq8WExXqHXPC8XlxG2+tk
bLcKxrCBeO9AVrhLtxAANpftRw9KLCwpYuPkDinYzWHpDWV7HENJeoHuCCYOiBxvomqb8WQeN87g
uhvnSr+HU9KdSJ5OteuHLPqYC2K+9QnuRdQlXanSYjgiPmzBI9cgWGjnsC+BEyHQ+jmDU2DdEPDi
56mrzDqIGseBF7zC6nTNvTB8bQ9coQA/pl2bNzejatu+9tb3611M3CSfpBczaDCw3lc1NELy6Ofz
RAVfLs2RarekM7w3x6jDjceK1fSrHzQxVThiq97qlayoPpLQdzdy0Ev/eVGBpK7yiC5pL6CxiMax
NBhYn+l60YY3lSAxL9jLkeSLER8DF66Fg5mRMntoUIZ51Nx+2boyCDH9fdQmEbGsA5MsPSlF6jso
ebrcPuW0WZsXkgbkNPG4UBncCRIcB+hShT6Pv+GuUqsgHptvG88XfdeRhFAYx5DE3KO6m3JZqs2G
69sse9ip8EapZ8uVmA9typrhGsUPjrAYqFI1ZO12Z7d5ml+AUcC+QsdbR3VpFpWuB8wUluBlK9Yt
eI4KPzYXfYj0AqDXUOVdFXEXDa8id1FYzsyL8dHATETsNjye4VXQrQSJVG5yy/McT8kK2aHReK4h
aEaNoOcporLMp5kOnxUfzTNKRZp/4vMQ8R2bMjwFpfUyzW/bMYzlDcyj8ZyCuKozgxpwG0OK5ygQ
UYvg1lgHMRxkrEuAKYtE9xPfqbkPFdmnbUpQMQDi8fQhp6Zv1ZGFfNue09Qy+d6AkDPKEiWY6BF+
YyYI83A/5xnOV9uEW/O11Za4bIc5Prx+WzunwMixMBwECywqumObjig+qzBQU4YdSLEpaStUHGTB
zKlTW3FCVlmArRlHXPvZ68ik+z5EZTWWC8ZY4VMxUDHWXTr74Nbh3C5e/KKae5fCWxT7fG7S4Hje
dcRh7G0wHamKVX/v1iK0b3EzW7Gf8wbuEena8KN0eAqPEY48wASSRd1TbjuW35sEJeBSbwVRH4jq
8MGexy3glGqddWpNCeLwhg8257OpmrMt4ljaZd3ojSkknrw9tt4gO/v3cHcB94WiK+fQTVtUrZaQ
uSZuEY+uiUdeDaQLVVRFOOmyMmqFy8OqmcNVH20/zssN8jI79qkwacaHO9LEnqDGMcHmx9pKFI27
rDW4t6g54no0KUFRO0/hq9U5MrvWuavimSNjoolUpXgbYBSsWFDKDpLKB9dHhlV5uM7muliN+HUN
4WtetSj1EYFIY1VZEiOjasZz9hLzKXiOYzwyk7NxcAEKjZHg6Iiiqbxs+rpNneyQMdcl0070WfS0
Dbmxl8mQZwdUk/N60SgsrkPShoHYuXRKDmIcpgND4vVxjZFpfCQDHabnzUL8VmbLoi9ILldxHLlu
beVpZ9h9NquhKdl0tiovXcMGOMwPSbx3ePpv09Cz/TINwSEZ1m4Prpy9a5X4VSB+5YVCniqfmY2w
MPi4+RM6kd48Iz90/UiXNi9pCqO6GmwAv/Ntvw476xMqSpp0MIhsFXHPKkiXqWY9g9mpbRtHT3Ll
zVR5i0oN55ivoB5D4bE1Pe7lrG/ISqjCzR2zvaUck2q8vxwQ3rDtbMCi+4ZJdpe3ML2G9aXBPLSF
GLOUawAB8iQzdQodp2rnmECyLvK7giY/JAI9rD7Akira3jCAb7tKEJJgEE2xT5SD0XN0O+b9NN3k
czCYFzAf272bopSVuUdJc2mbYtHo8GgwXmHGvrrDNohu85eCba0pZxVvR8OXPe0ndiN43sHedevz
M5uIjhlI1zlDi8Rk+EZQLo6XDmp4Zb8hjRflpDJ0OBBbqBc5bSO/3yCBPhTpGt0K6CB2buSBfNlY
v7zJlGj5sCxz80W6XkxhyQPYWAWhttAwxTLN7vvATzCYGsOuinQ/Tg8RjgbIpbOmK67WhWf9k0Vz
Eu/jZnHpNTTpQlUuV/aiLeAWjqOdqc/GmPYzFfZXqMzVdbcsA/sWS67f89T4ufZoBSt9ttAbV+wg
xpKraS2GPeNzc1hTxk/h0rNLqz0qcza5z9Sv3pZiCPnbgpL1aZ3954Uk8Qo0B2X+UsXKuXItlEqf
RTF44Eg6LrYemZ/FFQ4GnIBdhyKNkxdRqFeJsyPm9iXZQpTfNkR70xL0yQi191R0h14nHwtH2LBj
E6tCAuOCzXI4oGUW+a9MF/beN4M65oQsyXUbC91c2T569Sz/FMQsmk/BIlL2pNXYByfkJAhMQKg2
ddMNwlSlgwpvl6tge0ILrX7VbdtNh9RHtKZpI/1u0VlyUExKdsomPJjNlDA8nS2GOdCBRMjNCFbE
oGUot74ioqjNq3iUY3KZLASNL+xiA1mHqy/4IcBCHuHnE6xNdtUAs0WdRVW2wqQR21OuU3GMnTPs
wOD4ElwAClmbr1gSbvuak8CeOo5OBU4OzJWy4aPNynRe027HxxApIVI12ZNxhbvFeF1dtghlQfp6
PGs0upQM5AH4ldhJGrPpOndxzu/Rz3fiAMJ7ccU6w8dll8a6gxZjRTnXcZAmKiTVD68wfGjFFWIP
+VLDUz159pJNB+U6mK1vkc8PE5JC472YFjgmh5sMagebq/gahzDnZSGXraibVBhd9nZs0kcY32/m
zjm7Za/9nMddaVOF6RBVBmDHEhbzk5RNMsJOOdqopZDITsNX3swR6tZAmyunqdCY7rdwet1lKCR2
c6SCWmxb/C1fh4JcS+mx4ku26fWQrOu0w4rEhjk0ePQ+BQ4CvgGQyEc659lJZ1tapa2froJCS0gA
QDH8Es9U2bJL5TAdeSTG7jLEe6tBR6zypOB7gZ0e6DNMRX/t/YjaeW3MpMqRwuALz7ZFIbplNGHP
IvQtSop40R8dLNsBjc/97O+GZVTBBZxbenflxqkobpYpx6PJ88AEl3oBxFTxvghlGTaWX/UFTE8c
HaPsluNJsTjyhBkbLHxlKpI1oKzQlrFiBwwpM7vJL4hSz3EHsmdixJjdrglRDcATAGT3SH0in4ZZ
D3C3TgHl7CLNYb5KNQrStux0QJFSoaj8ui0ap0XoXYIN2ZzLiTBds5fAg4tdwX4gmD4H86YEbOdI
K/WRxoNyb0AaVjzmBXwZH75Dmf8WqPtPodrfwbv/Evr9fxHUxSjxn4O6f47k4u1/Q3LD/Bfg6ud8
suhsZwCnnv9GcsNfYIBBIeoDxIsohgSDj9+Q3PgXSPzAms9DUI7BvjpPCP6O5Ka/nLVGOVKN4QUB
IBYo77+B5ILz/Xsk92x1A5VFAI7u2dsM8g68/g9D8WSeUptYtV9SVwZ9OB4GWrCtjIdRC6z4yUPN
1GcG4p8O3C8WFN+oiwm6ISP2brTFo8yZPPh8ALSworcEG4iijWiAjqmNnVBHiA/smT370pu5qWgz
bfe9oPKGMG5vkCuDobuc8ooiBmm3oNnPkZi5TbKOFaC7Mpo0IJWwy9sXE29PybbO8K4O0GvtkWa0
PEXDDPP1gY3rtpMRBsI1xHLNB4eTtj9hosSb2saykZVBuLf4poFknGc4Ttddk2VTZS0db6eQJNeq
CemB8d59zsPAfwUmvn1VE9oRAKHMwayEO5rzWhRrgWOZ8EFfDLliulJjjjJMdQRBBejgll+LdExg
Qj8T6KQCkvVByZYs3cOP5wWpsgQe0rRoXRl9L/9lmLmh5nOgH9ECLQfSFyqvV6BxqsS+kD17pNWc
GgqoEdsbo90pmpNwOsrvTUXyvcGgkZncozVFYo8i7bedS+bw0ufzKY3mSzpHffHimAmD2xQkM3g3
Br0AxzMErLjrMFSwp4HOeXiC0NXDcAspBhfnSIoGbT5ii68kwM5foYZGHzQt1Ben7m8NUhsKxZHe
iqrrmCabVjerdjZ70El3Nynv1l91DtnYLY8Z6Y46j7fgRazItTxkGjYiu85MrByyQLs7VMDr9q6b
3HtXol4V5OuWtsIsZTN74A1IbYRMrYQuOlgvO5v1unIbzPKrIF87uGF3bCGalTYP9UdemK19xS5N
j2wSQOaztqUhKkE1yE+LBkj6LV7TxLxzBUe8B4+iXUCY1cTqIvb5iOp6DFWMZlfDa6TfoYHBa1WH
PMTxDQgzBElhj4xcsHGzaDaHqZsJnyszBDE+71yoLyGbUGmkeUT4HdT/qOcAI8MvrUnBiwM+7Vwq
b1I90vzWubmP30MrtrjOMPjjO8gM0UpP567aREBZPpu/ddu4Mqvjhg74w4KlEPtpxF/7rud8eTY8
5C0SpBUGG1f2eyM/y1iNWJvnBr9tAdO9jue+X4mgY7solj0/oj0pyLGBDKDBwALmds+UoLd8MW7L
UAOG+QgwAVVKEx/aqDDzS7/k/akfIyR6fUchwMkHItGN6bDWhsAQRsnVf/M9prPINk31PlP5lFS+
bbrdRtMPY0hUNTH7ui5Z/szxUYLLyXYdPy66zZEPlixzUQfDHDXHbcvgZ+NBXgnOAG0oT4AEjdpl
yxq0l8hLJvqS0Myg0XDz4LZnN4kVhaIjo6hWOB2wT+f/PdbNrHv2ZEcLInsui8JfDMa140lmkrtb
rF3PweRDDSJwY2aua09V4y+0CWKzt6l8US2lfB8O7QzisBm7ou7xi5PkkEGrgdpPT5qXRovoJs4m
I6tIxOrZJ3o8EJ+ltwNK/+Bi8mz7inAfqOeaRLeviBMIKtNFW/IFGGoIeduYA1LZEPAYHm2Aiq5K
5JD7KujENFd068y470w0yfswmKd9sEqHaKzBX0sUNeYtD8PpLkSCNGxwlXFHAj5y6brYYYXJpFXR
GzBD0FoD3vmHKYFTUDwb/Nl2bWSd0GBC2GPC/VZCrbiM5VCwZq4DnZoj3TboMKMguUw1tr9VZWir
JxagS2KC8V2msvDDjBT7+JiStG6iBJM3mrduqwLTBl2Z9wzjuRkKkeKYMtjGRvBRiJkpAFRjvT5N
6Oi/Jn7y98OwYMXbpMuuCzoMQEUCtGGWFFiea7HYXdOs3U7PvrmI7fQpyWakvOVOf2G44e6KOL7c
BFyDsJs1El9YPoyFgD2SZUp8IlsX3WejaU/U5+AK6TzFPFCaU4sCbqpXRvIarUmGRnzypsKqTq8C
Yl7ltj6yTmVXAkITArDEkKfRdOBjDsmK0WA0YU8v1UDEpQt9diBmzB6wlrtLRufkSvGgi+uuZYLv
N3SAJ9010WEIpulS0Hbs95iT0hsIgFr+Qqi4klu21MnMFjB0Y86/Ln4Il5rTgJxrTLcCUThPfB6Y
xSc8N5fzo1gYuW2LZasB68tyyJf2ErIb+Czk2ciaPe+G0KNlLnglmsCUKJJD5KgnMzDwvovIUWr+
SXT6fnOt3fGCzOIULXy5y1xqLpImxRQnT+V6SoR6CH1aD0sSlQmsHZ5TdBbNzpklBzPJ93Dj6J2f
brmzYbVu3RzsVGKL/kgpK/xbm1uT1GpSeWkwBIMBKFrmqW4SReR9NIsMcR6cxRcw/bHHBQKlFmeB
CMKD7UyMrYdQd2j6LBkvzsCrrNGITBOGw9zGzbXu0zjcaQjoLDx8RWhrGNeL/iqhjbyYEU1/O3Rk
vUmtlPP9FqfzI5xRBrtPAo+eM03D+drRmTa7dlXRPZKJ/VfsKYQdh2lz3SkZArRhIzWtBpBpboGP
IDOrW2imqr7tgugJw1ovr1iheFp1a28+CnyfwC84i+qFNBnoKjq+dWiLo0MnAzadtkKni8AvWdz4
jA8txl280c+QQMcLIi0mD46rYD7fa5/O17E3kt0TbGUxzlwf1lE8FMlj0PYDhoWd/bVrZtFdMxc1
WW100SPE1fuYlsuSE35g7ZYDFvWN4RfZqLgt6chg7CyIvFgRtWLgCXgWsmfzKOinfErNNZ9kJwHm
i/Qm7+e2RmTqtFy1PGtElQ/+DAvD5fu4QtIa7l0OSPEr8si76WEboq6/SwoUlfWcpSbezWPkoTc0
zOZVvjhqMM9ihtasNdku58VU7ByOLLfPCLI9hy5zh9Zh8ilczLJLGTV8b3XP83us7lRepxs10TNb
aDBXUejUHY9Ua+60mctNrhsphyUfzC1FUu8JXHgcMwmuhfS2Hr1YCKxADgY2qcAEUHTEN8w7dZl3
rEBbma7sPgUQa6vGdC28C7GsJPalvc765Dah4Vjc4Igwu9H5/iHHN/TISACApnH3QKj6cpJUuR3R
jVjK5Xv+JF038whAu09uOrRtmCR782uO8+el6SP3HLB1eptXCRsdXC26I8Uyx89D3Ex25yDiMwef
5Igz033UuQpzeBIeXOTNtOP5dK6UNUDrITM4jBYECvAbqyQWvI7WesVKspivL8902vJvLGzD8Jq0
RbFv1+bGEOXvTYY4c2B6y2HbQCgfxmsGWxjoafNlvt3SHi4g2FRWvXwBQfEbxsoqhECKhEDh9Qi8
M+s6sKUaHFsK/iR+9unbbO10IHzrGkSZrgSIP0WCeL8W2RNA0w/MQG7nNurKmGzpU1CQjV4uBUEK
L4q47NDBuRINvE9Sg849C05iQI7thvnTECJaaZu7sQY28YGA62sPr6xTivH9BzBd+GWlhes/utyT
/Tyk0/SlwxTyEjbV7oLGfJ952lwX2apvs7TbLlvib5qi78rRrId8QszhMnzBHOxuQgJ66VdRuwJL
88kOgSnqcDKCXneBXTHilC4Ja7eBUFVvS5N+wJquRabqpMN4B1vK3u09qAHbgyJFhjoIyn1A2PAG
oScII+wtFp7+UnSmTashiab2aprHXFSFCVAGLQlAmyvs8qB0IHegWG86FU/pXcHsNFRJ35gZXwkc
qfeRjZfbFK1OWxJktgQnAzPz+Som2HTLFhp68hoa1dZxAcX5oZGwIwNBJnUMJ3/TYb5s0WIVqubj
kI7IlBsdqoa+yTxmbmAxhJ8DnFjXcMaWPKyARghe/38AwW5nVliUopH+5wjCZ5C5firfRP+P/K/v
7/mNAJb+crbGhEg/L86e3DkQgL8RwOLklxy1OLoHcCIp1PygXv4dNoh+OSd4A2WIzvaCcYqXfoMN
zoQy/GyASRDofWj5w38HNYBb9+9QAwq88xw6izQwUCxBAMt/QA2y3sUYnueusrIhX0Uh22do1cwB
AJ2/BP6IWiphTtaLdsU1NKT+TmbJelzEzJ+aFNM8mCKHHw3JowNqUL4TcZvdyXGNr2BzheLcxGK7
opane+uy7qPZZHgb2VB8NohMbavIZ/puNQV6ZAyH+rGUYnNxJUOJKZ6mKSA/AivkPJpfpxgvtzN9
YAF0hy5DT85j/SUD56QUhd3KaaMvWUuv2lRfwCjooLL0lAm/GxJ+Ssl6l0rxBnT4Vfjpq9biJCPw
emhxuTTqStJ1zxd1R1l2FzJxN8K8AuwLf4x5/zhH0XEI9RUYyE+tVo+C6hFDE3oTsXHHeIgrhzuj
2WXgW2xUtG65v5gKd4UYqCsHSAHfFjAASV5JnuiyjeVzmPon2PFpDIe6V4RQPaR2/Jzl/qrt6eXm
mpdeAvw38OEP7WGT5il10Y7NdB8rcb8xvaeAJivBGEUtidlE79mnvBAztm1YQRQ9cvMm+RCdT301
sktMlffraHmVs+gyDaGFozy/xozlg0QYL2QEUXxaHyeT3wKn2dNconvaumMn4uMEiIWTYq9Ydw/P
vd2km7exx/CL+prYexJ1t13bAym67Je+YkAQortZmJrovfcvDsTXzX9RKyQTNtbYasnjFPLPIMuc
kqj/bEd3hx7rUBTDwRD0bpgTfwGqvtfE7zEQ/JjaEKiKJ3ccromkgA4h6nZr2D4OQ3plXX7DQHRq
e3abaP2KY6FWY3pMFNp9BtcRBx7gmLxyze7aBhyJYLjdCGp91JNvG4q1co74PhbmC0WVhm8GJolJ
zm7yNTyByvAKbObea7NPwXwDOzq5Ek0zlaNbPjgZ7oN++V/sncdy3EiChl9lY8+LDnhzhSlLb8QS
LwgaCd57PP1+oHp6yaKGFYq9zq271WISQCKR+dtbtjXuYIbrVjDOkz7lcejaXjUFmI/2TBmsHYYD
NsmK5ihVuLG6/kGqtLXUAfEPxrS2pvGsC5N9M5f3bL7gltMcnyJmLG2mHIA0AVvL/WuC2m+NZaIr
hhA7flyvSMS6q8xwC6p9phQxJ3TrfEKIZVvRuArzcR/42pWuZJeQYXx8tM0k+/dGLniLblJI6NeW
BOu6L7U9e8B7cGc4bkN7lhJzO6naVdM2DYHt6ZpT+je/6i8oPHsg3OpFYnMF44snN6+B0BW1sw0K
ztumhF9UMADpkCZ2EI+mXavWfahm90GcQkd32MObKHfqCJ5bl9JVR1yLbQoVXBjkc0DQMAzODAFa
JHsrTradEhtkfvl7VfURheL0tiU9gSWYsp0oq7t6Zo8ZDrc6xyQXvKT3RImM1KRMrQczLxu7rOfc
Hfw6hBqOy3PkKbUHvn6pCPNZNdHLDJMU7yehNy8734rgORX+1yh+7auYylnqGmyz6eK9n4XXiDA1
uM4kXrWS/D3J51sRNemq1qJuVYW14OkdO2RVDutbkb+9btuQO4PmNr4S8RJfaY2fujAW5xrmaRcJ
akoDiiTs0ih6TNPashMqzyF5hgRGXwXlaMp1PBX3QjZ7SVquC3Y++6jW5cs4T7YtWTdMjuXrX/ua
K/vD3koRHFijuIpNM/IKUT6I+M6cPgausnwRb51Y7OXYPFRhf1+oPnUQtXFfR5XPLZpRZyWTiwDl
rCrz1pYjX3Vo1uqdJht3vVy8Dn3/MnfKXVj3+zwe0LEHycbMxUtVQAiCUPlQ6qX/VNZGh7ARvtFM
p5VcxYFbpPLsGMh03KQygvXQ1Q+0MleOmNUQlpLu8WQfRH1st3OW+2dVw+HM6vybKAQIHg1N5XWz
7Lyf21USLC6zFtBB0tKLMInWdZx/11PNAdrwnV5mKZ4l0Ig2XlJdFBhNtoiIasvgkil78A05tEdk
yVYZXvS5dRjU4Wmw5CtM0ytUs69koKQeCvqzKfetjjvQi7thaVSWC5Ggz0LP4ev17AwRLLaepCtc
YRwUVqX0VkmDEdVCFVE821zUnJ3XaqNVK3+5/FQ0LEemM3ZVpJxO4TJbb5xaimpVBU4v9c/AQzlE
q0ZwFoXJOVlFmd2bQXnQ/DRwBbXqf6gCBUxmLvsuWhHdTUuNhkkraneIeF9znXQRK5nPMAz7HCwi
NHEoqLa5ryVn0ywWZ7U0DdtIldqVWXdQ7VHVU4ddb+SsLplyJbozQ1i1s4Wg16Sv11Kb9aDna5qh
ICeRbS2nGjfU+41igGhAyk1u35p3UMDbWRMuRL24ievZhPYtv1kFXJ20ZE/Ac2ocE6tbDi2JPQiA
LWIiwBv4gQeueQd+vUMx55ohPAMypXBVKvltNYZncx5LLBstAYlxXcIAdOY+bxnCMaRUPze0eboo
wjn7AYA2PVSJDrLbWupKgId+bmhi2w9heUAWE6zqTLkvtak6n8nZv7cMGUkbkq4YicdIRXqgBr43
pjzNoWqzdZWlzTqslIe8NAwQEeHn/2SIsiShR48eKcat0LfbSYRuNwVCRSuh26K2hcJHQTmW07lc
y89RkyH4kF/x7D2oTE05ytf/2XD/2nAvQUn/fr/tYMaoiyPjBn/jb5JOx1RBqpKFo4JkdVi5f+22
zb8o3CX1yYCDU8GPliCjv3fbWCpEQh/IixZFqufIfvhnty39pZNiAEeHmIRWPzCBP9lt6wo/6YMp
yZTZgcsQZ+oSMfEpg4glN58sWqPVFIU6TNYCD89vUDFF3cDG/RuE3L7BybM5ddu81/SL6Q1unjr0
CmHU9OK2xn13OS3ItLRg1LBZLbyYPsoXzYJhGxw2tcruEmT/q2SMtfhcwVHPgCg8JzcZhuqlD4x+
9njHNMBwRQ+Vl6odgnNwBagYMS3Jpp6jcLpGaiY2a11E9HkGsWa2AchCO2RXHaLWOXGg5ZNJctpS
SVunVQscFprIZgUzSXuG2GMGcEtGwIU0jlWnNuJu6xv1lVVl7bBCRS4m91OiV3eZOg7THfx+wiJr
FP1KCs1C/i5yNL+Whk7Vf44zhHreR3w+1fFVza1bI2h+ig3f0yiMO9m1qly6h4HR4j0+z1LbiknJ
7tnUS9G6RAe+alu8Gzd1Ik4gk2ERPHV52Mbfe9BNFM8m/pStHM1jeL+QGA8IbLLUCQsNtsJuElVI
YXyKxsgutCRoJpsVKzCdGqierjGpDULSp3NTQNzWz1bhoGvUXdDO9hEDQ4tIlL3nq8odQadJcA5i
nFyfVrVcdxroj1kqXiBp4ZMxD1pO70CoSPpzQ4zHdJ4E+GZMBcHWQUhAylZ1KZDhKJclWgo7hRow
rzrwV2BwrZKU8tkwSu0RVT/SvaXyCgRFHsrLUR7T2u7q2QAuR7K6ChshcTnixZsZtWNpZe1NEOfR
z6pJBTYwM8CZ2aZKR0Fzk8TWVs07ESZHD8TgWzrxETB7dnZJV0vNytTSQb4Z1BRzh5HMo+hiunkl
OI+YOFP0A/5zNrOE0nvITVpVflCXT1I7KNj+Y0S0rjUaevCqYtg4NxLQNyQgmQ6y5sKjaNN3OYjS
6YyfzknLz3ARnrck/1SvakRIZ+qgT9bWHCsWBe4UmFJ1bQoDp6uMW68d2KmqAnA++MwqaaJp9No6
l4o1Rnkc+GknINIbgnxGgYreZnqgGCG8VEv0WHaZzBYbj7wU+U5E3XwHLshZtUPaCMIfhwbb3KpB
mq1JeXc2FcxtW0I6JTh6K+f8MmVEDpipCGFqQ8z2BnG/CcyMi9GIVCQzrUoqczmx4p5VEj6EYimL
4dpIzfxaApPmc1KZyWhLeRxXniXm0SZouom9btl0ImHkYxhDRAlmdx/QZzjYopw3u1lArPg9SqXW
3IRyJT5rUTD5F35ZJR0TD+LWNktD9j29CrELcJunnxJVELVNJoyRXtB5lCz7WEW00QnO2qqbm6zf
RBETe5/XYjfeIIrWJqRF1N6J+baeOyOjzLgA3KTwISgdAQXbbupb0ra7jG87ekK1e2WRhRVo05kt
C6tJ6nWiwKzLBe1O9BVe/Ha4K5GsOs1ktZdJpmfbwTIDyS47H6GbAIYOgVSfZcOkwmiJgZjYUdiy
rfMDlIYoroPcqXR6oZxWLnXx3BKqVMHsIv4I534ez4JE6qWrmuWCVlOhv03Loqq3BaLG1LSzTlaT
Dm7Q4tbGfiQVPynNjTKvMmRpEfQNXRii9BEVmvGErkKRhy+N7NtZUaT91NaitR75IbM9q6Mx7NQi
k/S1FplptA0bqU3ctiXsHC0reZJ2xLy5rcM+M9exkPbf5axCFa22Yh0iN8vQJkDfh6ONqcV/tnq8
eLy8QlXZ1JorqguW34y2nwhTjSzYMl+7UFGSe17BMnLKWR6wmssAES8w7iFFc10zNY0nhLnpb7QE
lNYTKRSKz0hSYOdKCntt7orWKNRL0k+jbAduYSleFvPc3GLRo1+lCGyr/VBKRsQa3tayy/dkOHQ6
Bis3SYSmfAHHIVF90lLdQ/LJfmnwAyv9PmlVXNwoKL/mdcRcAWRI5/nQdCZfhlqO4JaLocv6Qzio
OnRZZoXhVmu0Rr7h1Cbqzows0PLiqVlWQgR55BCMmSjYapoELDA8jGkPIp7gwpl1vDh9WYTMDMT/
HJbwohErQjdD7YbVGJtrMOxQXwE2UKcRxPz+TsUf/ghykf6CoEhjCDIyD+l6lpiSGOjuqqQuX0Qs
bMiehSl1Zzr2pOUYHMHMi7OyQZMgQspSNt9jNMrGq7yZZwJy2q5aW5xSYUhh6Xs3Tiz/ssHdFyB4
qBaBfKBNwi73m4QfJzUzh3/JB6mvcYF1bay1b19nROq9H1q26UNcb2qfoKHvaicRxSDX8waHSh5d
jHwgIpeO+Oo5lGJRvCxV3wLVqgSr9uR4NqPJLgLsLKsh9sdDFczwv1ix5r3gV5zZWZBU7aUeaVAx
bLUapxT94Wyp+2Kw0MZMmjk48RSXuO9SfT22jeDmocGNBDtjtabBx9G6cso2cxXHuNXmAchKnWOK
MQgRZf1L5PoplxvwknS+GonoadZ9mEs7yyiybYmEwXDptvf5eieSke1KVcyxDYVTSHdhoVRG9B2l
4vSE1HEiVNjEn7huIcO/iSUCVzYUkoMU69GEpiMvPlLI8k9XRhujZJ97BbNQrBR7HJ/pwTQ6/EYg
+lXx2idGCCpYR+b3uE2Gnz6ezQn8aOYXzmW0yNcG9YNU5KRJ+ozebyydbKracJX7+XdNFF+zHLPk
pMYbf+4bJPgzuI06Z81ZxdZsPCf2Z/xpGY30iBZ5jNcpxfEWtLypZjs1TnTdVfkr1MRbIiywAg3a
XEaloFwkteJf0WIlXZRYG2VbGJR+p86Tpd+hNxLmfRM36c9mLEi5FVElWNzWIP5htsZUro0ozC59
VBvyOaFYWbmN674U8G9lJCrO/qgMZ1mdwi6aad2Ph1KKY6TzlqVy6MUY4l/10zjKW6M3+FdblzER
eCPa/ieEuGgLxLDTU0cBt+A7Pc5BWWOTAvKw+1o2UxwbNeddqYmNJ0Te2aNZh1Lt5bxE4Urt247W
dAojU1cs2jF2A85j95MURvfWDGLA/zfR2b1ENFkrybD6xvOjIF5HOAyImxujHtGW2OOQwDBQCdeK
EhNlze9uxqFjmIlU3PozcVZ7QrKi8EYIxq7blXS/UJzh962c5HbAKjc9laRKSOCv4UtXFeawnQSh
bdYYYdfD7PvFddQKOGRBQX7KqS/PK2ZHHaLgJ71kuImQHBcugJFIohiQSb4d67S+HjPTiwQpi9Zx
2TY/8pRmxVc9HSt149NDUayyQa2KbxM+gI1fqH0ExkBWmisMU155gfhzjmvVk+V4r6ATXpd+aDhp
31xaC1JcB89K1ZA+PZ4n7ZTeVsWwLuTxHqt2tm7DkZq7qDSQMM+z6FiD+VQZMVqYwhS0bxX4SXZW
DZiUN3IbZ1tBj6sQebol2JoQZDcwGHm4nZEPYRTTIs3Lsyz1n8suCM5MMQNoVIy83OCyqbeWH/az
U41aK8IFFgmYnjTtytZcrIVzVXnN1Gdnjdno5/ovyQaopp97yL7Rcsxvuo7ZbIYLHkTfg1l0cmbH
YnPnG37MKcPQUSAuKpEQ9+nKfBOQdIuWJHmTlQQ021yXi9akxT16L78JUHIN3Ae1stNh9rA2xptU
ZX6TrdDp2dH0/SZnSRdliwjpwfkmr+Sf+Zv0BeuKf0iBGWJbXbQxEiIZ/U0ug4ei3Yyyj4imexPU
gB7wAlD1gdCmfhPdtG8CHHpD+Rx28w1ONOQ5y2dcfup+6XZqYAB0MiLeea1qoaP1aL7M3+Q+IoA8
S9E4Q2a8iYL6WKi4R29ioXfn5L+9/++9/h+d/gbHTWro5OUsS9GFiej0oz6UEwU4OyKNXs6AFaur
JjBuvx5BOo70YghSbxXCojUFXmk5Y7+XoIYBmKQKyI8dYMU3YYn0wjm24bSDPexECNRvLge6ygCS
W2JvKWA8GmvUGsxKlVsrz52OxjA6ESBy6ucjBH5/LW0VGUOaIiear0rrO8jk1/fqmHd7u1Xvfv1l
+Hdq3UARdFFbfjwbOp9OIc246uLrr8c4dQlHj6Mz8sgIwZ15611qlUM2hn88AJ8rWDiDHScJwEfP
AEkhcqo5dc2+XEkjNjRdqzP36zGOIRNu1IcxFtnzuxtVYSsshwriaGXulE2yRsO4+fOs+mUUVYQ2
ABgikVNcfot3o/iBj5/L4Dg8Ep3cTMDoQbaFPb1ufenb1xf0lvryPpkG6pax6CaDxYV/PX4Rkwih
cBun7hJepjrRTt2SBeeK+1PRPm/ZjJ8GktlK0K5EZsbxK8IHsZTlMnUbL75TVvVtd5PsBK+sbZ1N
tB3eKA4Vg+f5oXo4cYUfpejLUrPUVZG1zc4AuO1Yit5m0H0ZV7jE7kiu7hRO6OYbY52TrKydiGz9
PMk/jrWkDr17cl2eC02VpG6fU2gxFHYunprln19VRpAQ78vw+jJI4ccRdKHrrWQkX2F6VEbrMUnl
FwJCTixn0m/vmSzrMrQ+k1E5ipvy49iIE66DJmOyqDmwLRlF2bZa5Y+nF8/PLxWXRHIb522Orurx
dJ8bEbHn2xQMNsjx1nSPrOLdqarpz4+GZRl9A6dZ0ru4ro83bioyjph94mKs1Brjpg2z268n2ucn
Y0myyByTFFPmw3a0/viDhAVYJ9eZr1HqWlQMY59qsP64EREo5err0T6lkAHYLl2nlEjw5lsU0ny8
HjWVp2S5niXHMUs3ijtvdMjfdblf2lVDL8MxdHUqrvNTdOXbqET+mCS8I6M9jnQa5xGgVcvddCs7
QAA/gCHJ4lEuKpf4szMovvu0sknynW6UK2n79SX/7gZjfKTyBA2Kzq756IqZRAhrmZRxCe8U003e
WQSaJLIe7r4eSfrNZJFIQYJHXnKXeaYfh8LWqJbmwGTZJqM7u/BrK7nn/i6rRq07MtIC92TG2/JD
P66QPFFDNnntmES/PDXvFo8grsdGLQtXawQtPSRoyAxXbX0go9AU+os0VsPz2pIjp6h57ih/Ya1I
WUBH0GTD5us78NsbQEcmJVRLBL55tJA140AuRZ66ekdojyMXBtumGnusfmKlWVLkPl0zEfvsz0QZ
PnD5Pd5fs1n3k0nMYiEbQMmzWLVO1yjzuWIV5rUyDukrHgzTdCQj11+/vsTfLHKQLJQMwsJQVUCm
8MexC10erDJJXOtWpQJrJW0EB1FH6PAlck+nwy937OhKP4x2tP+hAjMq4750R7mBeqiU3VwYP4PM
pEOYmqATl7a8Cl8NdvT4OpUepVnBksPiQF65k66Ei/JScOSr2luWV0Ju0E8+n8q9/s2s4RrZurAS
csY9LtmpFDgNAHS3nV9rUi3oGPO+vrBTAyzfrXfTpcHBnYjogQBompU6+98ChIunXv5l5fx08xR2
DPQRL2loR2eTBgPwIGaFS2oECJgQCm5aB76D4Lp3RMJEwInlxWVeQKODvxGXkBIOk09XRtL0T6yc
+Z+/JDIL0T+/0NFqRGJVU5vsZdGN9WRpZlhfCbLIHse5SV6bUBdc8mlY+cOs+xXt/R8r5n9LOnPn
3zO7508d2p+nPHp6L6V8+0u/yF0BwaSy8LS6YSwfQk5P/2J3Bcn4S0QRuVC1uJ/o5uL1/JvelY2/
4Hz5sKgWtWtwmfzR32JKSf2LylP+M55OmT8nKvsPLJhsaj5MY04NfETYIAAK8Y8srUefy1zHKi9W
4QX5WSwwvtYCyJbiUHDEoxN4hytvNwd64+a4JdvnHj9F7ShNgmCnCXRzjzXCdNSuNMmLkjuts61S
y0A0jBafjz+YOmo5k2zHPB9l/BjGhFx4TkJj2si0zc3rakitFn9OWVpu0RlzcdDmKNskneify1nk
YwwwzdZaD33jl6h9cNx5QL9d+1olyJ4B2lr+2o01iFK2q7UC/wXxLA1hIpgfu2fw6ulBmaQBSbUk
GMn1lMxR68k+xuvHrGi1+jaA4nOgDEFLZpQb+zIxxemGio7RU/TcHHeZac2kmUK66/6ThFct4PSu
+zel3iHGJg9pai7naPKlcBH7mX61q0jtCMVbldOMghWdFIrgRsjxW+BHUjJZUcke0eogkC8LZDL4
AGy1m5ZiSqfNslFEjBmSjicscppaCq4Mk3SH4DDpZlYq19IYqrV8loejXLZuJlbg9xcd6ijdih2y
XZqpilhTtdgwe0TuAZCdjXB+RviSlYUfhPtQ0wRxJEhBEUlzqTsiNYc9BtIihaMp8zkwXljw0qxH
31oDDdkEe5hIw2AAahHFWCVCDsNGae1dosSl8GIkmYb3yO/iDgsuLenj9xQDrukr27DNCFEyLckX
7iMzUOYbovPgJLq2ErOLOBM04uiitMDspyOxVH3Egi5OCr61UZua9y0AEXmneaYW23iOA7Dh8g7S
NN0MleQfWrPCSTaRDzD+IMxIr89RiibEdcSC0m3koBcuxU5vjLUvocZHb9D14PYyAWpORrf7dCXU
pRxuZlOG8owzvwrP00kNO7sqE+txMich2owYRF5RKqQAcCEZCN0hrqL61idau9uFmanj3ekNUiXJ
uiZkxsQhod+kUZLdxAGZaghswpSatVAvUTZAeJpuItZi5VDnRM+8TJYCKVnEuCGvw8Ip7MccZK3X
s5mCtrgoU2+c50SD5xV1fjE1nVDKNopUKU4ggBKuNDNore1QtKScZHpS4G8TGq2PkeWLYbqK2g7l
omyQvnLA+CO0l41cQx7YxD+UwHu4e4zoTELCWL1YvaxMh7z3xfixKczCP6gxQaFMoH6Gw+UnjtAJ
9tjCGt/WHVI3jITDKOg/ZWI2ixscE2PmiV1hCXsSGvcwitrVnAL9riazTHNPF0Rz01uZ7uVgzpsJ
BPdFwBNQrKxGJfUMseSk7mOr4fkQXzjesXxhFSCXQnDUBo1pW2DJWVcTmrnzQqknUu0ECGWnRk4h
7BKyj8/kPh96ZyxJ+DsvhcykJ5AYiOsGLiNwLPL69nKqCq6a6ThXeL/GW8VsyZ2MUcehMCCd4YzU
MHWVR5UW7YQsm9VVpI6hspIaM46cwSBfgqWZBNGSfJcG69iNMfqI4UqmSuD4GXGDTlVK1oOgVKID
mxtg/8lakvxlnc0Cq/BECgRBYIqDpmWGUUtM5Vkby0p2WKby12rWXgRRepFmo/nZln1iOVYqlbcm
+Wi1p2Bzexx9ayUPY517/pDLh95MiszNWJKabaADC2/9ZGwuMPy036KIBFEng23golR9r9dD8aD2
vVo6VRXIO7Q7fbAmYqk/I+bYzHZGB283QVwtyZpwlkR/zNGzOJT69YC9/IDMRHipLT3S8QBOeeIk
opJ/I5yM2PBANB1By6pzor7EehfJ1Y0kJ1uiT8rCK2ViAms2Rvs2IVzKU6KJaBfWi7FD5krIDPEf
bTPewpnCkfaDrL0ASikKRpUiV84UpCJM60gOL8IquW7VrF5XlvGjLS012ljWSFRkTOzEeNFoZb8m
coy1byaydroatUwgPEwDAnJR01QGmRRiLLGqC50CCWjqhGG1YmY64WCyrFpxvvXHZqrBnhICLkw9
aA56gFLV1obxxhwTCag4EknRM5KhQSieiE1lF4g9BBv/a43okJB6eyjHabT7pGkPhI1ezArOWhuf
kKTeItosRJxOooXwCRtZjSaED+YMexAFxkMUQzSSCGVkBL/B1pPGSQaZ9mfbWH44pzcCH0SKT2WJ
HPuj73+XFjmOaPkOrHI9NDflVvUCDwvf8GCsTU4A4frdBunq1wb530P6bJZRqHCQQlGmgcEiKvu4
N59H4nujuTlU1uD6BWqM8dSp5uPG/NcISDQ1USPUin7koxHqIIRjy6eDuIs2zbmKAnSlL7gDWb1o
ohyL3OyvL+kodv3ziEfnqCLMWGrL6bCUtROMNs0eRfQk53eulrllsJI3J3HS5XTxf6ePv4fUZPr6
xAXjOIax05rcc5wtB0WFOYUjFG5HyejTtSKQneDUTRA/J+MshRvCFoPGVSrWp7XVjIF2Am45Qph+
/SaEIOomOAA97sdYjzoRGNc2ykGI2lUn7XqdyDBLwA0QzzhBXpLoRisQ1EXVPXwvMaReFe6apvck
U738+jm8cTXHN+X9r3IURp/1ZckmST7gMVknMIF452/UaHTDcsLhq18M03OYzffhdNnEpPRZzUx0
GRLdUHYsc2sMqPlbZCEGiTUm4uSw4RM78g4KdC9GAxBWQYLdn/Vf/7p/IOqEagN5S59ApALPkY8L
4FCTWxjGyLeI9/v6vnw8Dn8e4eg4jMgEM/+sHqqy8ib5ZTpZ6Xl0hnh7p99fwvJGvjtvG4pf56Gq
HkYJyjkUMd3f6ip5HVZ74k377ZXAZGIwo5BeP+4nVXXeM7PXDmYatpInKEL3rVcU33e/vmGfr8eg
1HXBLqkjh185WhMDlC2G4UuHwRAoFyrl7+zmX9JgHj3OT/WJp7P8sI+TFp8d+VtL4Dqws3Z086ZG
rdMw1Q5aNzzhNLY7jb1P15Gx9S3Onr++sM/3j7FY70G34XOst4Xs3YPqxY4K5VY4SAgFbZ+gOEDY
dPX1GBxAf3NB7wZZfol3g5hTlkqBzt6chspoUz2ZqOFfGM590e3oCjuPcD65qZfcmk56RofByfX4
1FUefQDCsUpKXFUHZHjk890iUjzxyI4wweWNWuLnqSyAYyGT/RhVn8Sh6v0ZA8kgPfc9gg4Jo5qt
Q106Q5o8oKsHDZVMyhsC/7tcB9W2Tif5opOU+69vtvS7qUoL7YIW8BlXj4keQgWmsIgUnujkRXOx
SO9gZ6s09fQAx4o1S/iskPXjRmEFG1VsdFYotKtS68ijjtgfhZNwYaVxZbO1OzUXfvckaMAFEOF7
zxQ/epHEgZjpRDEOmRg1Dl7JJ6Py/6hW7u1RkG+lApUgLF5wjI+zDdPkbPm5fvBjwREayXAyVdxw
6j9YEL0nnvtvLufDWEczO6ytYVZT/cDr+s1ANWhySvt/DnE0dxVQAIv2jUOmVBmpGfmDQSj813Nm
+RFHC86Hq1im1Lv3E8CH6KxIR5iN/w3Fm5eW3YNkBn++MSBgDJiXvG8NfcXxTk8xY058uLfeGFUi
kFb+lXjvbykx8sZHAz5X87LVqXav372aH0Y9ujqz5lSPrpxRe7e9IyZsQ2GkXV6Uu9OU5JF45Nfk
e3+JR/NbqgLCeNNlMGmFG29Y+9ve6T3cgu26OcG1/OY78eHCjjY3RCYr0FrmQeslu5CeY+hcuX8g
8AM1+ImN1KmhFir23QzBDGBE6MA479w1OZ0kG9xSa0n+NifrP5+KuAcM+kIgqTmJfBwoR+Sbhk38
XTeSB70XVyIRjbPcnvgi/e61ZQqCpJJohyHmaIkg2VbIG1k4oHBeNdnkmcPPry/jN3tgKABEJYrB
Use25Gge8FnVDDkvv/cp6oFgI94LviN4mWXLd+0m2XJ+9XJ5pU/u1+N+vjDgY01GTIRJh386ujCN
0H0/6q3vhJxUS76JSNGDSYZw7Xw9zttp4uOSseDUCplmGmX0nDg+PidTEhJDHoJHXxPBatv7IiEA
VQ+2iSjaSmu8IKy9irWUSIcHi0D3Md9h36w5CKlrigjYXOcIgPuNlKMm1rTztmqus/zP1xt+SZIJ
8fzSxUlb+sdfcgaOyIlje6yIBAGDOWtYOdvcdxDx3ycaeiUj4j0tpn0JREHS7iZp8CFoVL0WkKV6
euJ9XYY7umeShc5oqdAB3NeP6BgrEmilkePHpSoSrIKSbtR3pxv+Pq/mBDUiN9KRzKCsPa7IncKp
qOsieVTXeH8tJDLOcB7ssHR6OSksTxrFsaeLxn4zqMybBBFNFCSXdzQfwizXNNNvH+MkcwbTq00S
tbsTk/vzqVpF8UdnG5uapTNo4UDer0I9hK5a9tnTsJOwA22VzbgHE9pZ646Y8o1/cfIY/+mqGHBZ
hQANdDjf470U0L1WV2L5pK6tQ39bUK0eOQbird5buN7ynF6WXyvTf4iz/160EP+eN1s91cWP/9o2
6VP+2rynzpa/9jdzpv+FrI05ZkK5s7Nj7f6HOTP+QtUicQAEuEJ3RCfVP8yZLlNEpcrwbCJ6JJ7w
37SZTgYJaUWUWWGY5Ez3Z7TZkR7uTe1gwdNwEJAZXz5e8BPOjV2mxKITbv11ySajWVlr2Yb4OrGK
HH2KF1nFh4GOvvrAoBLIJwNlNZ/7MzO+iH2PrOR09N49gKtfC9N7XO5IzPL5ko6Wz1zJh7TSGan6
uSjgylXl9Bv1VfOUdbMlgUM42e59/Nk8ujiCYD++4RL5sgLbRNGpAc5EL11xdAld8672Jrclt9KO
PcCzi68v9Ghd/jTo0boMClpUapWIzrSrt8mu3Q8rddWuT21EoTo+fgAYyBI50COOY4lcjvgfr84a
jAEPXornhkgYhfhB5Qal/zoj5cXYRQbBzFq/KQeabht8np3hLvVcXf+UkWHbGOqPvNsIJDe1sBsN
KaR1OuDBaHFiPRUVZVgpEWGZ46sXvX4za8FKoKTXMGgWUffz9NJL1cMooL3CDlSNj205uJK5rtvv
Nd0aY+9EJGONNWC8sDPLhhyMahW0EVpScHjImba+nLHrSp09jNj6+bQTZRGUgYuBKcYaJ6j5Klae
xOzKb7OVKI0bwgHdFm+tuCZUri8iTw4oS8yVtSgR8K+4uOO2IamIpPXY/Kqka0mdR9alML9g1XIl
nwTHbvaiYSvpraPLyhZ3lyv4re0bh8ja68ohal5mYaMRQFWek3Ria/omx2YXrhRhN2ISKcU7acaV
uQprL6oeCLR1am1bTjf4/euW/LyAGKqNoe5CElLrIvCEpDknisqO82Y1paRyXtTtD8Q+tjJj0PJU
3VFGPtwTCWUtAaKVrSs/UHbgJSFGfSJIvKZi5TVQPWm61XyyI+7HxqWt41IjkVAUrpF+SNZdFF3B
dXsWHRtygmFPdIg/sMOcexfezrpyLs6PrbppunNTuBqGNbHbtSht2/7QV/XGGl5mgz4LMyed1zHg
6Fsr2kTVSjUulG5dJN5ckpvn22gIN8Zwm0auUhKoOazaZqMPd1L+rZFKKiwOqXpjqnbJ2BphwZTI
rCMrcfvq1tLXgyQQEVxAltgz/0NTxY84cc602tjS51Pa/8vZeSxHjm1Z9otgBi1qCOWadJJOOYGR
QQa01vj6WsjXZh3pER3sqskbRD5zEMDFFefsvXYz+sq8MyQnihkZ82wvwQvV92ML7MVIdFIX9uMY
OGFwXPrCV3JnSSrN7ubW6xXTmS24MKmjDQt/ZluhMoDJWXVA2LplR1fTx95znpL0QVuOkngH66aU
/EZ+irrJ1WAIQ8JLqh8jCUyafsqCgywcWR0ckP1v0C7otRO4Jp5yvjLpsTB3GrF/ii8mN5n5lvQ3
IIp2GPXssf5sGuI3bkERK4uNt0SqO+xJOE0lNzR57XFrDG7R949S+yWRWrRM8UPQqd5kludmAiIX
bkiLoQwYG/jaKjwPkeU2y+JYncm9KBkI5kds1y5SkA2ZcBXYVzV/becnwaJNByXypEenFjv0zA8M
AFXk5r4hd3mS3bks3GWCCJ+MBBti41X7u2n01PBTVuszCRRm/6qaqZtP1YsZGR4i6U05kv+nydN5
WJZLONyGPdtxZcAQIvrKABim8wjOOZgx0FRVukBxPljpF0VPD1tMSTxR7kCttvPgXi9uSS2i56o4
JOc1BRaF0i+n2zy9qU0Dp6NnSAHeWCjZC92N5QsT3mMwPitjuMlCH5IGLsPBFqSfvSDedCGczW0O
UKpSX5sheSTKCqiL30ZeOPp4m8Bv9bir4GTMcuyKeW2ncPs10AFbmbGZZdtOuZGLF1Wf3IQAlibd
pBpxLsltZr1I4uuoPCmi39VPS0hy2PgVCpdSyADj7VNsaST8BuURCqodWe81ZS9ZciQEva1klzJw
KeVnhnJ9hhoSQidqSXAXjyD1iKIg42lxdaPzB6CsBrgQkYm3a370hPnprkykj7Q3CAbjGfXDTUkg
GgU3JbSrkpkNs5ZV046+F+dTIH6I+s9ceYrKH1LzoxiGjVXdywZezfmoqPdZ6GTpNo19NX03g9co
Yqep39Uw/NvOF6sJT95FIfysz/XPpGsOSnkfNIONaHhXdJXbqW8kE7h5e9BIopKd3mQ+7fY6U4gF
BPUTuiU5D5+p+TZJxO7hoszmwZHM8/p0delsya2bzZe67f20P/RqxYBkGgRllurOHLu9/FiCRo1v
zW5LzglgVNlJhVdi4e2pNe+seruECT7r/dwSL1w+4Ba1CfpmxLg44DqoK7Lebfoivs0Hotp0mYpk
ezAbEuwawRWnOy38UicDN7R+wNbvCmydgNHCXIxf2nkXd81DOwV+85aumc30LlFrcLnSn5Vbo7gN
AciK2iaDttNWu1ZS7FqjyDyfw34CQ0ucOgkmw7SdikdW+o0Z77roAh7KtnJC+cSvoXqcRTIRgVPp
wNIJ0nNGa3RK67XT7mlna/jpLCfRt8p0aFgD0c7Ykrqtykfmn8XalNEuT8CDzhDC08GV4sBR8enP
DWsIfAktiqAamixDOLYGzF6vHW7DltGuaZ6JihVzepRRqPTbYl/NMUtYf5Lm5CWXiLzs9Mg1AIHB
2wY7H3jWUwcRbTQfkWU4HMVsFU2KmaVOsPzANikPUCbuivIibnU7Iz1O/LEMhyp4EBHfxGhygYh+
xBW/5E9oI1gmx+k5VeADSV4uE7MznMLla+CtVtToxczGcaoMr2Dgs+CpJB4zOyn9R6Q+d9LJUM/h
fOizu0onnqdxLG124uCEdRhbfZLsQ/WUibuRSZa0xZxDG5i5HJr7Ti/ddHlINDAdZ+Kb6Ld7s/VO
ck+w1kjIw2r4cHCx1z977aQKpzq7qMkpU/a5lDmET4mNcepNR6RJ3UMK7Z/QZry1H53kltBnH4Xy
XFvVYUz4hnUvDcRjU7Nn2InTMVcdnI62QvU9GU9QM+yaWD2m3ApJRTyDHSOuqrwPsxcyJm2CiJyW
yM+hL9ZYRGcxj0CqGLBbfdpnFMDQT+bZnclSCK2MmTaN6diVcOQwCxzDYaMZlmsBZJ/NGwPaN7lx
ttpKO7PLXb0m4K3nV8jAAejfLJs2XoVfoJyFzsmNTT/fy5FxCtPlmzPE9Un6n50o4dUqgnxcBxyp
/r0TbfUGOksziw6j16clsyk+RPggLqPaE7dQzMX7v++x/3CYoCLxyxWvDhNlpprGMHBFa5sdga7p
+9ybtvN52YiZQ2qmF9zo//MDzK/X5Jz377ucdURz5ljKRIvaRM1ynIi3q1q7IWjJVaiDAOb4pjD2
++mMS7LVoDiBcci8rosV2aBX6siObl1dYiBkpAEVP7vhzkg+/v5E11f0SzXpP68QBpDGcVhB/X9V
6ouFmLA53ByOQSqcsAOtxp7rWAyngD1lWn43YtazyW+XM1dNCF3Q1Tjy72eJr2e2KszwDnFHl/XV
tb6yJ3HS5hl+cx5bC/LXl+KG1pM+Yi4EDf++VBxoUTwQnOgoHP2Wl5TEyvpxHj7//vz+EZVfXeaf
Xh1NqNV/c92KyiN9REVnMSI7GPeRo79XMhiG9qMlrrf325nSWX+2DBZipjjpJZpGmN/arjWjR9D8
NhslN9bBZamjy+w65v3ejD9MvEig61QvKXeKsumqL6Emzgp+5qQIuzKC501sJIOj6W6wzruL5MXd
uB+TS54V8Te9oz99dRJxLpybKUSv/cl/P0p5KfOZRUkkF169W3zVST0o5mSdqbbkEHUs8vrk7z51
+ff3x0XxSlmIbozffFnYzK2yy5FQqBsNHra3bC0v3RUEUjkYhN3vqnTXtej1S+BATbEb+RTna/lq
MgNRU8RTGkqOuA+3xjND064d7rE4NB6pY67pG/t1nCab7nXwrfO3BhzlT3cMRMWgMIkr5LcRC94/
0+N6lJwh5lTBMlEzJtZWqplzkpJ52Eu1SeuHprxtBErhqykAm7ZkDUSr7pYkehLr+3K81OqFRM1D
gyyPUS8l4UNT9RsTnTS7tq2psPscyc+ADe401k6aTzUhAYWPuHlhZ8EhPqPDPOKQ7ZYfplGhkm34
140iXmTlTkUJPWjeejgr9bNQTz8ro3oCfzTaVmjdCUv5SJLXi5RgT11+aGID/ABLhrXJOfWyvUzp
YY3INlUnVLcjsZ+T/hKeA2gv9FmJtKHmvBXzbI9XyaMjIKqtHcaJBxrANdeDDSeYoG3Ay+ewAdDW
jqcW5EUi7y2QAhGZbeAU/Ga6gEX3wCLaXe0Uuh9/DALLpPipJvLGgDGphKorpYcBNTmqalvQOT4I
fpCzy5pvijR0C/EMcWan9W5iPBnW/JCGR725lwjflfo3oX6Bhe2Zy2ujyZ7UVRyMTxNsYL17rpQf
xvIMEn8bL7GtEPc2fyOu+73UZEksDwZ1R2qYGM/+/T0Cz5+HwpAkJ9mFW2Wr78i98f4/xGB/GpC0
Z5imTb5D5doe1cdLD2JtAJPtTi4qZyfYaR7B45S1UNV/szasRdTrCZuO3f+92vrff+kONsCgil7q
OHWUZ4BoRn1B/A65pCLn0W/IPE75TxbMoReqSY0MSiU2Np3ulupZGg4QLNxIOhvGpRs2GJBszq5O
I6Zur56F8sWMD7rhD8JjT4kgrXcCWCrCoCB/Vq8SmQ9TLEzoJ83LTM2FYAd6rZQRVAoM6QvudNsY
LyXfEB2eDmPtrH9Vy0syA6OA2xoQELBP1ORuyN7ZBVqtsh3aYzxLFHSCu4WAKMiJoUMSqap3Zxb2
x6lWtnK0PEJc3yWhcICeeMzUhNwCjlXmz9wg9ya/+/tK9dtuDd+DItJD/KdpxCy3dv1+eb5iifqW
WCPVyZ8G1/CxhxY77VTuArtxihMhCVLxzTZm/cVf18b1imspG8eJvvqur8bpIqf61McpI8d6CFso
8fbfb+l6iV9/nzoo7INVN4Nt5d93JMhBmITo6p0SMJtBIpVuetEbWPe/X+ZPt/HLZZSrDaAhxuOc
lVwm0z+U8tkIv/v9603Y1X0oV+vrADYnlBGoO92aTNrDw1J9c+E8Z5DY4tXJc17Cc6GKoIavYR7D
v3mqWs2tEXTprUOq/Ci7ZHERLEOwKEVU/VRRNCmZ3/m/0Gnz5GjYkq3yEteRp4i86/E8o2lOlfyu
FWV7qbY0MrlkY3fxk0gFcih9OfI6Q3VGEldzwa3bm64/5lLkhN+J7yRdvH7Ca0lbY4ahvUI9m/X+
3y/SGkOlBPAvAtk7VtRXYOsJya1efxr9jawftOgwjHeQ1pJCdFvhCMTfSi/FcgNBypXTMxQahy6t
ZykPMunjy32Y9qRCQeJjNXgl4dOfMZCm07FtzoXKTslPlrOAu0YFq9LYM4phzvqK9NTOlywTbB2n
zLw3QkCmTlDeWGTdKATGd8epBbNE1Fnr5nCqi02ZbZZ6q2g3ReSG+nMen3K2aarqSwtOgdhVmfqz
/pxXxDQDUfSNwZfFjbh4QenryV1inuLyfayPBSc2bgCD1OOiOErxkibnqMcExXBofXHNOIpewuVF
J1yzpCxN8iFRMLm1mbvbEYtUM/yE7O7mlB0paIQ07VdseAfdrwwczEJ7LTn2lU8ao621l3m+Hdbz
/vTGwq80z6SMUDC1nLH6VIyT0et203816S0FlJE+b7qPEsJu3VT2Q3Xh5isKW+9V9ljn7ii+KK1b
8+eHmZfNB2lqbQnGOl3w0Dr1VnnBNe1oPJ5EpzauU3AZtkm0eIn0Litg3cbwKymSV7a8OuVwLSLl
FVgKqHjZrxsOlPlsN8XgMFVNGIaS4TVvfaPcq6utwhfC27ABpRugiQgqZ4YYPYC2hV9GgigrOJ2m
OLMrcbJjCjeVBB971xb6FlTZmO0BQ7YTRfNm3AYmjvX+kgDTWrRbLFUf8QS4mUfaQFQUowHquUri
RO9KJIYWFjUvoGXdJo5/NFF7ippP/MNZ9lAZTtv2ixNHaylS1W7lGRIoWMNRb7YxDMnW5GF8BCHf
bgTM28tEYgKkN5XgjNCv5XQzEPqTKJ5ovuM2ted6hDX1nsWJk85vsUyW233RnYBY2q0IsZ/wujyM
fXw2TXoJ8q1YbhL5kW5MpxO9syIM9Zt1lTNagU9bGCCv9xTBNfFlmgjVlaWXOA3vKZw2I8DA3Bck
7VxEpwBvg92Sjz1He7F4SKrRG+gEzOUzsKmHjt0pNlQtfKpJLq/grmpO3x+AeJWmX+qP5Cjb43CE
lUwpWYY+TxFPonxVhqVbGmQoBPJ9lxeuUeegEXvVkYL8Y152UiB/NiYJKI7WykeDeh71zuXWFOzO
mFxrQYFQcNZQ74z53DPbm8NbPPc24yAmk0WNyKoudvGyZe8gTc8yaPQxmEnGmZywgsnljcQFaaZT
IoBjwLTUxluL5BxQbgGNokgQ7zlt5/1tJLyDf7VFrFHx8K7Iz+rkNEZ5zAQKlnW9wZvu9uQ6Wvkr
TNl53DedE+qWHXBpdSfG+0jIbKhn20H4GuNn+J9KekrHx5HvRdF3dfcWi4e4/JLkW8rJXfMSjIYT
BWtNj2mc3e+8lygX1m9aTNl97amREq5LW2m+n5PFbZrnVDo1euJ1DEOSTNKtAnxqdfsAQZypn5Jy
PpraRsghu24zcsaAdthyv22mgGiswpatfcaelyw82mbTppWOYQ7/OX5bRhplMrR18yKMblf3jzQr
4il7NbXxccnofqnnhnKWZMD+DOnmfJq8eAXyAkaVuqWP2IdHEjYKWy8uJvuecNlUVWULtXC01Dcw
UXKyCTIvV/YTe3cyMQB0JsFaDKy31gyPvcS8DX8UOY/8aUQ/TL09LTR2sLg5hNQRotlv8yrYlflN
rbzlIatRmV9UMj1DUBB9o25whJGDzbGg/ooGtLMKPqCMf6jGcCvPLAKqgYmPAcxzSFL47J2bWbue
slUJ/Fct7XKEWjqx4dOgV9+21Wc5W54UhH6Yf0xZtNNpH6tMTubgmvWdpVc+pRob1SbJaa+BRctq
8aLM2KUjcctz6bdT76rjQes/u/Aklo/6gP/diC84otw5Ud02p3sW7YhhnHt3EI65xcKux+/pZNoZ
K1zdPTHJD+Y2MhWv0Rj2iukZbXxDhvOgGa+iPHipmn82guF0yhFj6nYuPszF68rIJ09KYXXns3ux
5Nk2qTlnIwxlyg2tbvflhkyLIBa8sntTY+qMLpGZbBh8k0NebXzEBmOfFPR+Zy4muwDLJz99CEr2
E5zCQqap0Qd+Z0yYCINzVA/esk6PwfCON3wXlgs77RuePAgwJ0xTum+AYxN7qTlwyWtPUwoNUty7
bJdwEMTXSQ3Z6bUD2w4r1DZhYdzP2PqK92q5CTuyMczPib8dKyItuYlCss6MumtJSlath3jq3GV5
neS7nFL/EPe7qTpB2U3Y8+LeijMmKXWXU9aqyz3OTSQgBAyYsZ8NhBSpETB4Qg7SfaN4hr4Xm/s0
e17odk7PChpPwTP43+A5XfCdddtB1G0MfJue5qs0HVL1lJafqNmcpUCoV3p5uuIxQVnpW7WNQBhz
KWZe4YecPMnSVoxvxGRn5hijq9lWByK8LQ7DW26jHTMnjE5knLtQpTfVHLn09chIdIr0vuS5i5Pm
EPy47fT6XTWoBZGhWgSeJIbHvpldS8FqFYWuzMFdXl6mYM+ZKTSfiNwgc9Ls7VYbyIyYnKh4E+vC
jWT2s+RLHjFv3lTFCacfzUHGLCtNXGM5W7aZYEHk7CjMZ1Hhl7DiBw3C21w4c9XfhNFj2kWeFPP9
S5QD1mC0EsqoQdU8KRq3TWiJmOYBsIYfSngV17QUuzbptm4ysMBxcE7Lh7oZvbolL2U76+RhoEDA
4jSwUJr6uaVxW82Wo2ZP9Uiyo3Cecsm2RsvVYQKbXp8/RMJb2JxF5SGMdgMPfJKe04r5HLmATl9X
9ZYAOjHhKaZMNzTaJEXnTYqIS/Y2COhL9xkPx7XM6TXQn+KAwk/X+GJ9aYfnSbvR1Ow57HYNTXKr
Oyw6ORENcXP3qjw6eDm5mckvOYWkhasql4kmV/CgU29QSJnppFtyx7eNNlILxGOpKptirdbNe52V
Xt5WVHD0ms5oHDS8zw+RBAqBB6+viRbya8LFrMlJFcYwn02v5nae3SqoC0XYX9kGPxEyzcYW5voY
D+yBiG/ga5uHY6UsFyyHtgbIMsX5GywEfiq6JxefSvk4kBihNopdEPvRpJ8jDZcJruHopsqZ1Fuv
+EqEnm2sRHTWuZqfmRTCRbBN/VIXXojBgxpQggNxqU9Cc1sOPcKG7k4J3rrgcS1ZhYXLJ5KMxnsR
vOE6QdnZuWAw2a+TvSDhmj0pwp0BG7r9GpRqM1EuscT4Ll3mTbokGx3ppIDRi2WiBTKdJLTGWnFD
V6hMSTlWMo8zhSMW+VYKGoO8NvCL5eQvE01zhEx8k0IrPrNm8NkEYD43wcSqetTKSyac8t6Nk+Ro
zku2U9kn4JXle6AP2g9387TLAnq+lp4RSwPIFi7jpY2Uh0Ui3png3SBGjxK5oFtAwAqbKZ7o3+OK
CKlLuelQ2aLo63A9Z8Mj6f7L4EudRZLfFrev6tcpQedBjvlnEN+3VMT02EvT4DW0bqvwWVHe5rhy
Mg3mrjdSCjAsUN0HY8mwZyd8qocWuWk2xmz4b0tWtoV/FQMfsO64+PpINZnAKFTDKDH2yGXE6aMd
n0prk3S5I5KIUVPjkC/G2isBEi9rn5zs4Co4JnjR4WGNcMC1iViD06KO/T19SUZ2OPR2Y/5qI279
Vn5SogPB3+Ay2XSyYgConJTgEoYJO9bBKefnMaFdx65HBrsc5PekJKvpPS3RiJWHpNhg8KJ8S9Il
pW/WBODWFwJD+HBOc42mKYxp/d2l1k5Gk8SZrjQ8I6UDSB9WPUD1J7QGr19Z7ETpskitM84/pvFh
vfdROzTRp0ZHlHmeVNF9Od33iAwMi5azwbYAHOgpLvxiQIumPxWs+XraUjrvCMYs+RCf8lQiBHvy
Ik26DdqEEZgxh3Zu33naMHsRG0BIDnYY3abCAeKBWyHGUBUeO9BQge0PbGLddKFc2wM/HH6axqOA
5bwhC6hjThWbH2Fx06jP68OXW3u0doN134ynIAOtINJ92XSpsBWNO1jNQf2AwGOkBqBLpSPW3oSJ
azS2QfIiIA0AFc0UkAIv2EjWp268K7rdhoqbMhWPdyrbQ0mr7NAMXK099r1o550nJh+yuQmG3ZQf
BJJiWPiGHmJh587CBba6Ezd3VKhK2LRS9pPUbOrzNhlHyfDeQtUCO2uXkeV1CfEJ6/5p3Orj8yLt
emu28/Qy6a+DorLm+dHcH+hNeiOV4648KtYxaDJ/qn/WFdWHOX2r2QunveTnQXfUSFIOF+u5igSm
s5mdar2XxZQK9YWcGIgJttKYdq+Lx1hjvDBp0XFxylJy6tDyA25iDbZJacNPTevNtcgYk9ngdPyB
FTPWaZC+esG1RKBVD6Bn/bRhLjnVlAPQoJX1Q1ceKtnX5Cd2V5E2MNIk+WY0PlJjVcrEqof5fobd
Jz/24pPOujQpxVdDv1VTD0qxsC61brLQzq/fZ0G5VOnNVHT+NFCZvmcaIb71rWKVMMxzOH6lBb35
/EmQfKDPAIPfWn2Tzud2YEOnOhod5NhkVOujp1VFaVvTdDGqo5muQ0qxQZXLmc4UJzOgdpN8oR/q
iBbLZHaa023L+XwB+yDP4PbNXVrJRwFlitoljhq/QS8o1V3EKoZMTpQyKhyvMRswbUQUNntjCDEj
8PNhM1BVKPyp3JA5bndIClRjkyYiaJX70fwRiPfg7LYcWKGTbLrar8P3cLgzrV3Mjmcp5vtoZpOt
og3biVpDWLUjJS/AbYXpJdCNrRUMZwzvdla4hMX4JfyVWYndMcqeEsbKdAvRxO6Li5g8lMlF0KZN
IzMVzjyB7r6XHc36TJtNuKjbHieWKIP4YAeegHemNMI2nJNUaLaHfP4MFMFp670yzD5INZsBrTEi
IhRvhPTI9G8RMTZMA8xsT5EenvhLWk3wlzql9GU6ffOy9Lu+Y2f2pHPsmaJzAmYmz++oSVXJz5qD
rZJtJ/UmbXeB8j51Jz3d6VYPopvg0YbKUqi5Q3aQ2BFKOiXqkpThPSRMilZIUjg0LdlNke3R4O/r
jnnRmmyDzKfBRENB0u2S+mLmVRwNSPAaXsdk38rvEOUxpO3ncm/J90N8I5XvQRKfI5jWa7ZVnt1P
Rv0ySISgA0AW3xsyixQfCgBZKMO2rHdx9qJ/NfGhXOkhpbkRpsLJERHofcghzpUA9TAx9QP9L/nV
0p4Fi74itQSg4oBDSWZaHcwp5YRtx/Qgi7dE146NekxHDgYCVY0furXLA4XDwA2cPDdQUJ9REwim
wg+VNyHd9AMAq36/0E4Rt7HyrMaR14t7nNVCq/JFfuryNk7fMwr+5NrnzQ1YCDXzqY67klX7peBh
erWHYMNqm+kPOeHS3fhTI/e2DBvsSzkFHTQ5JJ7VGXLS6qWod4HmZXWKdEdhj+SVVYhQ7SVk67DM
HO8zN5g/R1W8SeUngEJOWJ9usJKK8anpWyePNr35ZXHEwc49SKe52IXTswlrcKmeFP0MBDskIaQN
KYfcxtJBSj4TNkQYxBeUKDd0wpGyorNmlGvq85DqNxplQibvaHweONAwMGzLOAzt7PBVEyXGEvMq
KJ/iRCyNcc5ZZlkTONmN01M2uiFjWQ2PtfaW07ai0KeRoKflRPqiH22DNWzWi9OLIqGaWvWi+qYc
xi1au6lfQwjg7Hd2lt5CBPFAo+TsI9D/6cJGtYaN2I7OpG9n4sLme3zspGnNdrE0Nxm7LT5mPfQ0
CkpzZx2QyCTx6ygxv/DhhNZNsFDoEhCO5h9Lt4GiQiTYXdje51T+JBetEwA/VpvJrcPXqPgyK09R
9iPDimBsCb0M8YFG8/b32v0fmkp05rHB4yaRMH1ctQggfavKkDRIVDK3m38kEyGV/zFb/Jj+K/wq
z//pZ/yqcP+TWOOXS/yj1/6lrxI1oT5bOcVrgSVgsOvHjLZf3F3K/BtL6m8dnH/K5Jis8SfQUpHM
qxY1YHi97NnXOv2eLA2fs7uLevBhReqRGumK/wsFhfbL5a6eXSdQW1wWLlfTB1U3WekxF7Pc/v0N
XTdxrm7KuuqujKIRpL3KVXI24ibBKU5pTmz4Vffv17n2j8v/XAgpyAr+ljFtXHWjapLEORh3uALK
kxwbyDIQ3IV2hjQjHrZEvAabJWEvj7JqdEthD3IzkveTCb2dJjZK65lwYqrZUuzQMP3mKfxxnP7y
x60dkl8Gkah3RRqH7EwrOs2EBuqQ5K2nvz+Baw/rb0/gqs0SscbNSVPITusxNWxTb9guNxO6qdwn
Cvr171f743v95Y7W//7LHaVSPjcGvDVHZ9mStkZ3HoNHlKl/v4r0J0WR9stlrmQ+YYaXwVC5DBxY
v3BhPxUOS70jeVz2O43GOuJ/bWheD6GrD1DpEfPFDeuDuZAWyG6fWh9C54Qayajg93Og8H4zbKXv
RsbVVyhpjS7EEsN29TvD7twpLmdGslBRpQQ25bl98tZ+04v/033S1RY1vH+wsq8bq4EWtAUQMPkf
G1K5H7a1W9wgvP3mMn+6tV/VfFfvzrSirgpr1HwBNs/8ROWrFi7fjI/1w7l6ZRB7cW0aK8mAW/r3
MCxn7B6ahIah9ThugM+hrV8c4uOraZco934S6fPNFa9VE7gKuSlss6tZFJ/VVTcXHB9pVwGZOJqN
iVr0co8g3uf6pd4hm4DU983McX2D15db/5xfvjOlFcWQoBM2Zzr2CYla3/xNm/23eWO9hIRmb7U6
r0zeq2eowBoloB29ibCd/FU5EJ+WPUEGuBeFb4VYvw3466tdTRyV3MppPnC1nAOkV9/0m9BTd3LP
iQfBmeyXfv88H75lS//pta1vzAARj571t+UhTGYjKWUk/YK/ykojV3BS+poUoI6IT26l8zfjRLse
/v/c6C9XXN/sL2+uLJpOmxtuVCx+iqq70MAVD3J0MmZjMybFsacGSfq3l2UR8YDJMQmrDjEW7YmB
2N3AJkL0UezvFfG5FAd7lk5WDiXAzB46ofbbBlEYPSKR2kXL/rMlBls+qdWTJjl6eZgoKwYLeUUa
VSzxkOXYucRsI03oybTbcblbgtuA7u8yfuoJZVW5uOlTIuvanSbHt6mc+V0X+5Ci3TzE+ZWN0Pvj
r3jazHgRooSpUCbfxOgok4fPc3TqF2U3DA4tTs4AG5KEEyIMxIvW7WdytNqSFtBTGGbEkx0h6TlV
2Xmd8hjTPMoohrYq2ND4seS00qoCPTc6OX1o7gKBlkV+mCkbt0vkTpnpj92tmvoGawFWmEmjsHxq
FbCJh5qE4dHL1eOiHXjTttFTqgCipSmEXufkFJFZ2/phs50A9KinheZ3HzmmQmtydvLqdiiOxUS7
Mf8IU1Lc38Sc6L5XOkVkIrskLtN4Nud7zB17MUaHjGZAlW0DaO9kPck5nXHH4BiIF8Lgx1TSn4OM
v9HLolOMDNQYXTM4JFhJxg4F7uRPlD5M1Wvj/+MN/n9uV3/bRV4Pu6uvuaoUKN4lw27wFb+7LTdQ
6B6sO8Wbt4kTQc75+zj/fZSrKHTYtGpQEqDBXl9OsfJeV1E1RvRb1NKp0p/R8N2ca/7xKjq/TuYK
iiDtatIthb4r45xZUI9lOsPJvhrKFzVoDqaMEJ40H1xbay0Zl+Ac0gmjkRqiB6MlbRItNW01RAYk
+4AUcwvCpro03hvZo0FRLW3wwCBCS9tbdSLuTLs3sks67aho3aD9m6UHMsd3RJFFtJbCeT51mLRM
Mz0obfumCBIxV2Q+BNYmzMmfjljmjIyGYndJGSnLLScHjxDSzVxQ3cGhCKbWNg0KcEH+JtKGM6l2
GoFqE8rhttNWKDASNY+RKaFq203KdIceTorfo+y9i6jUZY/C+Kz2ry2ndFlQXKHbRvWmx8WWbgQN
D8PokRJALUnbhvPdAGR+Dndt/4HykogvHCPpRpX3gi7YIcNCpCu3OEocPYusk0t8T9j8Rpp/LMob
G+iaslwHADdIdkqvPPJNxCwNuWNk4SUn83nAIdTuTVqkM0DSMsesmXB6LxVXjmanZzqvxlejdnsa
mhK53s2IhONJDvxIvCumd2K118fVxkSufqiRToy82wunTty0wW2h+EN+YEKg8/uq01gUwBNQvscm
pNVnk7Q0UkY/5RKjRfIQZse5i8+WNPgi1fvQ2lbhThLe1K67ydhsJz3rDIBLjU5DP9ClHnN3USRb
aI5lf9CsJ6szHoiR2xYjOhKcvtTLdlI1Pak90pTUC4wPaCRu2xTU7s94D8vsbohOsvjtSryeUX7d
zSDgY1uG1G2lHa6nmH8vGeKoacHcsUiJm1X72W4CV7mBJWYvHmvx7ttF8Xp3/c/1MKTrGkp62bj+
eGHwL2pKXJ8z+ZJP72+D6gQRjFP6tGv+Z3h1thciQcCmqpJAgB1BuWYPsmDgia8noAgNCi6RIPvv
mGi/zxJcYfXVmzL+CgoD/3581ZQMyUAWiBPNN6p1zIP3bxlvmvb7RoJ3hJtZBgiwEmiu3hGJCbVR
QdZ3ZtbcnPMk34jUn8YisVdHWNZRjIq/Gu1nFzReo/5Ql/iYURHraKX/N2nnteO2lm7dJyLAHG5F
UjlLparSDVFVtplz5tP/g+dq77Kxjf+cBrob6GBZgWt9Yc4xEzF+J3yUzac7qXZnmQ4CNe464UHq
6xyOdMnIB5OkAPB1BURnm0YVWd9u0TR2MJ1VBccjl5ScfKV0DFZseiRzk7qGYFtXXlBj4nousQzZ
KlfeFAkHX6ltafjSkk82oyYOl0pTiK7bRHG0zplmDKOAUMcdZIaq0GJD3M1MxUg2rQdHji4esEgY
uSHjdwQlAzF2zAGbyRmyfYp/men0QovcECVc0/3IktIlPtYl6fiSjLXNXlMLin1WzqN8dgvZJFKF
xAFWRMsNoDovsmg4iZiqdXS8es0uLl0F1aw2mlyjSsh+HjAZ1/euWiMQiYevVheUZT2hFUNzUWMW
sHBlWgsw127k1xBbmDvKCFEpKadD3/huj9iFZULrI9lCu2TgmV/048kMUZg3DJ1rp/JscWDh6gol
iLMREJPOdlAjsJ6jKJtHCIT8hb9GIV4G9SYM1nAqM1U5YZu24+rM7XHw4t42WlDYXnH0Tcco0I2t
JxCAyrjzE+XWycUlowzRAifNyFEeMZiLY3SRFFCfZvssVLXCu4o90luXknHumPlPqAmq+oyMYt6c
T/2WgEcTjS1IYDx4pribLagy+12m0BGz8kWJGM4DvMp2mftJZtIAedgpApeYypFlpbbKQm09NXdV
rA5Jh4QrEO7iZK70StlLKVUUItDpMITaMtLeChb8ePUvBek5rBkZmBhGdOmRz8vmwmsGFxvKU8vi
e8dYkpm/YrCHTATCsU2i6if0YN3eE8wLuYyLoo2Qvm3DuFiaNU+CdGwEvoaOsJsFihZN9M5hm278
EqpOjq7F808mNwYXao406jDIe8TdtbaT82IjZzd+FEuzIHOtXfgNH0KGbEj5lbfQgYhmZLYtGUvL
oJsgYhLJSGkdorjfWUq3QE8VRdauqq8VNsgMyWcqratcfg58ajLZuLH/I02b04DDtFbHm5kN99rr
I9uXskOOr2IsvJcs0HeMoNBZjOaHaRAwZZyVnCt+mUgrQwcdOw4E1KTZGk0cIaztuzBC6Owj5T6N
EBkslA/+3ocpqySg48ufMrnMofRrYsMZUOWzRR9+JSalVPwIEdNxOlgWVo5qqWBtiKZqNeblKpa7
ZVMMhdOHzWuPeSOt2TYYaY6whmjEOnpgzC2XIMJRWaiICkaxXE3SaxSrbundWLpOCk7VwtXxbtSY
KMuTiHQrSy4CfLDJuLeWO41Xv1MXIsW7TzGAHSLFDNx4Jde+eSQA5KBP+S+rZo2U1yhVA5DlFrG2
ToiESpackFRNKdcxOU9u0hoLNXvzFE4CHqR0TSx0Z5HmGy5ldJDs/YjwtoPgJzmUlnTyFYJet12o
r2rhJNe7ktIggDIoYGzpp19oNevQLZGZoPezuOAlDZHHaLyXPtkV0ZLTiYv0s9JASOZQnUuPQh0p
fDlvd1prdv472ugWIab86qsrMfiSLNqW7cGwjKU/zHP/hJ85K4lulehnNdOY5rcsOHO7qc2lhUyg
H+kacA+TCtBJ9FnJGs8Oi5ur2vZ2gcE0RTpcv3hFfiOypBaslWGFmM7lK5rUSluTfToQ3IkGM6It
S9dldM1S/p7BpU8uvVQweGJuH16b1ie4YIWVjFK02ovisNAJCLIaTs16rQZHmYIyMRx18HeKgbF9
K0psiM69hSLJrkwOxuAwwmzku+uVYJXG2yJ6KMIxQxwpsqYjydCm6kBtddT1PcgLVdhIKdNJwC3j
sY1YjT106TEi90tUm+sQY+2t6npbK6Gu1DQznAvXqT8DLjmMLee8WQRfLSM9mGLCOoqEoypntj8T
uIvumeXdUylpaiM7y33HSNHxMhXN9nwUQcrR0P4SNXnnsyY0AIApvGosoXcmg10s1HuQQDaZAEbY
Exu2/icfi6YSjTI8KD8tfrUkmBF5E7aLjE07eLWVL3kMnRExGXhoanWjeJajNOw10lVW8HBV+SYJ
+zM2Nap2lvw65SqK2I0gixukGD/NvnzVkR2F2t/G/b8XEnO1greB5DDcYN8nEm2hk73qRaotX1p3
9pyKpMXy4N/mHKieT879707tD50hDhHWJNRGMmCx72ixLPeyDo0jon9bOLG9sqV15ESfwVFxY0d4
/1smmvGHcuxfrzd/AP8YgGixZAZpZ8KGQNCHRTrpWN7J3VPDVZNJ+4SeTJuX1iSpp96xQrNOz96j
ptGR89eduK6jbaZvI4CP/kanYuy4UlQk3zRpDGKrSd5VKq6JItiHVuaOpju2Lh8Brc5D6Y5pdK7i
G7mZKk7iQHP86YyaBUkHT1g8vDbJGpNbyDmTCQvkxxAEZ6WMtYQDSZg9Qw8TT/ZXaF2L/CrRQ5by
4OTod+rhZ4QqPmr4kyXXaLcxK0ZVXXfg4kO0NEm0k9qtIv0q1U2tIwP820qF5uIPfYKhAgciwBF6
9veJHdbhSEoNsP+KL1wyo7p3LWt0AqkTnxprsLK3gGTr0RRPeeaqGMs7b+FZZwP1j4IyNElrpMJV
OjFlgT7RGVdyOwinlfEgUpOaoXhp0IZrCe653LtmOc1Zp+40aK9Gd8alfUmQB6Tya9nGdNCz6JMg
iLVXsE4vUFsMzbb1HqRqkfxgOv2Aekue3Dz+VEUqDAKzA3ldld7Gt7hhwwu+EeZD56b2dzEIkiTg
g22eSGOhTLTuYKAxgJABU0SsawTMT1SCC6vdESGGLKDcm+pNVI5eZ7maDgu7exuHi2htvfHSDDQa
21w4ysE2zld6u5b8AG8risrwKdIS65cW/yfiI5SPri+/Faydo/2gbASxWUjeqk5uXvTImksgAS7S
XDH7IAteDMadlrEN6IJ16+1Hc98Iz1R6ZoUjdru824tt7KLoWmXDzz57aZJ7wpQiylcBuj4t5Ubo
VgWZNyEmRT1C8VCJyPHf+kazA/GlQABgMtpTituUr+N4sDFYtmm8HEZEWvnXOLJ0RvHCJWBShdRX
rSHCWOsA9L6SMKEYM71pIaWwc9rYqcVz1TwHisjaR5ZP0jcFTYvoRQtvinDWG0roqF7Geo8i2M2t
TwzPrDkvofJpGfwFBls2TqN+DQgT1iGXWMNHNr0lXbtRgmQ3qT6chJDU819JsctEICK2OH+chL4n
wZoMIY5qB0pMztCv7H5mjBSk/JeK3EyVJ7tj/5YUZBreCQvhv/dpD3zqnV9ld87Gj8SLbVHcYx5e
4H0KETM+0I/R13hOO4vWtH6ddt5ppFNVAjs0rVdf7ykbHn21FjjmS+hFQf4ZBX7siFOzhSsOnt3y
i30XdFtyi1Q7soyzOA37DN/gizjGta2per0iDudKajSUI2OtoTfUmoVabnT1w0LaDnjI0AonVsc9
MstDUC49NIi1fvDUa+m9WDQwzDCrdzlcpkl7y4xXrxD2lVeyWxSUSxZHH4wA7KHXDonVHipAFkMS
W6zYzW0sC3/Z8mKr+dNhYRj09wDFGHx/64pbz+pHejJWJAQ3jwriP0wvbCNfyd0gywe1S3jTY+hR
nbyqjXwn8e9qGr4Bw16l/s+xlLFZpMG5zXeCeS3wEmQ5zAtz3aqiW2bhfmK2OnjrLGwduGIq1l1B
ckdFdjKmYd7eHMyV77fLybyGiBEFVWY2FW0yyWZuqoCC1PqexwIRovs/ta0wHsliefTer4SanOaT
3nOs8agMyMyW5RCsPaO76O0pM2/CeG1qZwy/RtPpzGVSHIXpU+9oFsL5j4QvZZqPcuDhILOjR5uu
OFVxaJ9BCJlLf6sgyFjolzoX/PkhYwEPczyQykWU9NiFsoOJcCZn1gtcba9PxS7IuCL0lQnUKPHX
kFuwQqxkGmJmZ/1ZaZhjqxEinZuKiE7C26IruzA4sH2hf19GqrlM41lRv8ulO8nUDE0rpFv9Vmnu
gXStgTgBP4teBKX7aWItoAtYkQNjF/2tkAHN/ETCfE46jwScEW5Z5/SxARFLPWYN1pmo/myZni5q
ulTUpb7/odbsSzdKOS4sBB4e6ihJZdYYn9JhlxSuWW4bo7ulKIQ8DyfWeOLBk2Ejyd4zFveq8uzF
YCEhcYy61IXudSYCZ0H2B+KubViIboSdA859EawZ+yxkwpyim04cAv8sZPWDL8828nIbAFNqpHva
b/rBu0XVKueuLxCnd5Yd9y62l4XQ0DnjM7P6AU0gAsgwvep69Wp4yU6DgKulk114kGiMj9G4kt7B
fWY6QieuqqrahQL7jmY8WPIrq/uibz5aDnBhRGKFXE7FyCutS3w8Oc9/nbSXWnpt00uvPoyQ5Mtb
hheoATKrppFryv1ajQI3ZyZhjjjsp4fij/C/ope/lGO/l0eqSM4IknBpppB/d0UKpa+aVqHTNDvS
EtIVM41F6M70UP2k2BmIFeGH8uMvLzrLLb5PGP/5ot+2b3I1Tkaf86Lyyl+3q3TVsEwXVn/nTv9h
q/jvt/ft2JmUaFKmktliDRgS9NwWb/fKWNF+LYrV37ak34H2DBehjuDpmLeyQJO/C4HiUiylqeLV
wKftR5ay6bNnsUjr7e8BATnRpT2NnwyI/vvz/NN3aBqITVSdbAkyH/5d4kZdHFfK/B32+a6NXB6r
yP/LFl0x//Sd/fNFvtXRUtOo5RAzcWwN7wihkdVStBhE/WOc0DHDf7NOhvGj86cSPNF4Nsmakioe
Ytlaq/hPyiw5xMYu1vS9VCCc45bKr6H3GvqI2PpLiC+nm7LllFzV/FpJ76nic1H5DPkad+rGxaw6
Sz57D6ul/CIZzybcDOAgKuY3yoSF9JO5X5E2dti/x0xdiAyxY4MMgSraedrRGPCvMkRS5nqxELD5
YQzqUUx3Wf7ZSN02E15TNmTt3EvKuatgMUpEOH9BudWmqIPwhflEx862R2C3iAR9XUzO6E0rq6Rs
fM/E8ZVkv63HiQjI5CVs8rPAxEOVLppxMbxLAt3A2xnjDZNpJZ/7+Fb45gq96dvQqI8k6X/mjYU9
hnCJYlg0aLdVmom2aLbeL9WQNwke7E560Qm1Mt0El5oa48HVX5tZSh9/TLQkkysxnfDLjnwprHgR
/k89+EFpKrSrWedfGm8Va85ew/0fnHWQQu2nVO1K2Ha+umvMfmmhHURejwhznUQvRougEFOBuM69
h2y5Foy4KnoajasnXxkgGj4Alr1yfCAeGdiMIDlybkfeQSrxetU2uj3JkAkSZrhx6DX+A5RPDD3K
9hRmjOBIHQ5e1BFqAkeooizAAQpMBEFpQUmU2uShiF+67iTBvA+Qk5VBJW+kByG4NpyKYfhQtaPP
qs1joFyIuUua14saf1XxPkBfWDAcsJRnkR4GccVAAxV2pL2g4GSFyAfHutfYNDm3YQ0hK7I9+ZFW
zzwW3Xr+wRDjV+Es6uxYO3u1uRdRi4UqPSQOQHZWGrpZGKhNuUr4oUzKVkCKqVjHShpnl/d5iu6R
56+k5qy3JT9vtnneWiu/9EZfdlTgYrRFTJ+3tHHssBJ5lTa7JEsJHAzo3N5A6RkyCYrszRWhZdaa
b2q52WXMgwb/kDN6j4S9hOo32vSCLel7rYRsQvwbBpvAWNGGohbaSFABzT5aDcpXh6vGT6xFCEVF
id1ClcnlsyVtWE/5xcCX3FNhmPG9rYZfBlmr4bsqE7I9bi0MgHlp7TqWdIUcYpXRtkPLR1k+sDEE
hD624y5KQKBi4iz6dVJfp/g8Bi7ehcA7muUpYQGoLr3mVs7Gj/oQKtMSEx6uk9kNuYzLu2nhkwu7
/VSJGDidFPOUFb0MkrW3lHMSbTqG34VZYSVU2wf/w2siqvxqi1URwgcynBwgTAibLjkNzUkX5FNV
qhfP3Ep01JFKvHX6pijRS+NLp5ove9xM+tmi/5ZdHdgMZvnxaDEtphsxyL2N34Y2hq5HhZ8KiIhL
RqRnyaze27b4ytoQsMdoMvyOGUGq8UWbaEvbTEAC6zmliitqQl3f9NK7iLFbnamA2bhKDM1p5L0V
T385+aXfhTkqRChDJqoCNZClfpN3KGU/xthFZoCRv67t5CQsaju3BVs7gPpbVjyQq//vy4bdFgFo
Fqot7bdVO0+Dp/gdvE1ZuzF0b+IdDtn/fon5Uv5WHvzrJb6VB1VlqZFV8BIAhSvzvS5RSRvbAtJc
Ef7l3cjy/Id9fzHUCtQ/igox7Pvl2RV53ikWekV2x3t/KraCOdyixiB+FV9CeyyljWE8xejLCBw1
ChFQK47U2qJxLsVTypovYwkQ4A7GpG3o8lZiei5DSaxMNm3+uRLFQ1xIRGN5xcaXulWbhMdKQE+S
yRHsB+aiBj/U3MI6ru8tBvtpWLqkT98NdScU25iTp/Du4rBUtdemuubMPqMGm7q+FGM8WmFHIb+P
OUONPjz0qMCjrACAcMgr3yEk0sRkTOC4Hm40oGAa0w1Zzd2xi+ypYdI/sfhnlxzmyU4t0Myw25CH
cBMiHe8xqfTBI87yXZzWSGRQ4fzSTOZhkS2l3d2fXVMj099oIaJ9zvQNSydNo/EY34zqNiicM48h
ZrrFBJwUWuivOuep4FSBhiiG8VZ2GIGDSCPtbbkjS5a/0tL3UyIv/YUE7oDpRp0e5pqDb/RVGFd+
fVcbrHDMzToGiMzeRQ4unTk/7gc7TmkJimXsucEUzVpsHves28gCRTiKd7aj9dqE2MwXIzTvenSV
Mbwo8c+u/cCSoOvbdjx64itye7k9F/kPITyg45b9/cTIXZAPE7AoeUUP0tCW9g1GR7ANfr7g8dxp
6bazHhBVraC1h+EA5ImObD/+zykpLssQq53DhBdkqizeh4xjIT2V2H579k8TzE9jYXi3McfEOH0V
bIM8PLXJQY6WkyKu0/4cgX1KD2b3SLI1Z+dbEwmjXanXYDpRUo347rCB6AZKEGF6esrKorPBRZRW
4yUGeVxgAg3TLelWe8G0oGrLnHEic8VqNpceyzFZFrJs6yAtxbFFc4WBhWiJT3EGLUxJ/eD/BY4B
n0dbcT7+9/P++yE2j4RN1ZgFjchfvxXpbaypUqvOzqQGDHiDz1j9W2n+e4n875f4Jqpl0STEKYMP
OxyfNHBiteGX8n97F980tJrCYqiOeBeC+iXVRKtqf/mYfj8W//kerO+MSAUFpmlMvEA6G5Smz9pY
D9hKrCNWjf9+K3+4Vv79Ut86CskLpVqdMU7dl/AFjdLx3sELv7ckqy7ZxdvZSxE5f3lN+beDmNeU
+QeRIDCX9G+fH2yZsUsmvqIaRSYPixsf5E3jqstZOC5f//vVfj/1ebF/cKq+6SdaL/WnquYNKsbG
kl7C8ooU2Zbosf/7df6w7kCQ9o/rZX7X/1g/RG0+CkOLyhlUibdSHG+DTw69nos10qkW1ep/cz/z
nFMOIKxmwfLtYZpgZIUGeecMLVd6ZCxmrgdusb+9LfP3h5Y8IsLhZR5ag4jpb5e0qEq1WdMJ25EM
7cXvNkqdcWGdohhQTrrWmM7luYs6f6EPH0r9amXvoXYDNuhXbII7hI3R+IrwS0bMaLYpyCdW0JPb
EyNQf8XQKPrdGCEd2TbeJW/QU0uZOwQgW7C5JuWPUGztvFgylpKMKw6zTauPK6QT7wN+V5FOJcem
VtL1EEjMDD8D89DPN1X4GSEfUXo1X2dqvzISDQj21q9f/L7aaeVtKnSXNaEDpUPpUFeIX4DG4xwO
TlMtvIo5uwZvu7LnTRCri6C6mTIj9dTRqi3AXN94DwGLlAereAWQUIvvE2iA+oemnNLxMhV3kbQD
L6xphNhbuoK6DoXFqCwHUCR0uaoprGejlhweISoozbEpTk09bGXkoMnXwCRL6xCZAmgImUQXh6p6
NhmDwL0+/PBQz9fx2k/ttIZ7qL2zydXeu1R04FGeZJnyQ5ReFex/Xfwqe6A2zoWmY/K1GjcOtlWc
PSvvncxuQBXcpf6SsTqB3dBM1EWlKA52Nq7wdA8JQ4Q5YOTvQYGqZYCOHNlDe0lBYHTKSfFWQYE0
b75PFl16iVlilZTE0T2L9iQ/cO9ILHcsm59AwGdqxNZWmm5Bd+R+6gJgHK9mFmySei3CIuh6gIDy
vY1+dJrk6o1nG+Z71GxCcXRFlu4hot1OeJ+4ZxOUtLCIFiI6uwohgpycuxDuabY34CxZ6aaeeJ8Q
6KoTU2EFbdHELsMzj7KlwOW4eviIddgRGtvjiuliH3/lzARBJUgl00koNwZeZ9CMMnJnlE5A+lkJ
hEhQ8Gl7wOEh6cYXobP4URkHPPhOoHu2lmuf46C+KJ32Myhrk9VfDdQAJE1zD9lClCoFDOyw6pF4
2k6CZyR9pBh55WhXBi1NnP+ieSim6uRFbkz0auhI6ki7mpleIHQpzhxjt9SHYx+OTBlmJkLQLo1q
JVZIIlljjmBcZCWO7IZq1OjqaxxpOa2jFDl8G6hR9P6ks0nw6L2EuNoFmG1NXVymwmuOcKaiCDY+
Gsbo7LQDn4V/9sjqdSuf1Bp22BPRRo6mGPt/cBbzBzvHIVzJ8bokkEGVtnqxZbarQWLvDnESEyis
YvZdpDkyMvEylujWWAxpLVjqz46Ba9+CScdoW+D4rb4scW8C6bdmxk6B7FI8QU8iqJU+/AiwhlPb
TCPGp2CceLbl4qom3VbVdDp0r3xlG4Xk4xDX8V31mX0LvnQzoCflFmDxybe2hIesgahAkSisfRHD
tGXCtY9nq7UVSk9P4hzxBwyDQEvD8VHzn9cS+R7RyKrmGMEngDQ+yktT2E4Q7bOxO2DStyCtIKh9
racJAyo+7mLJ6CkpPGcSXnUA6UNzNKYvzGd4MncKciaLQZUqQ5Qa78hTJwgAOQ+YoJVYOSPWZhVt
bnrRs20pr3jJtWRMcJZGIPaaf6tZnOTmBQeliUeY5WnSbEwzeQ4WyjpPKE+9Nt3kkvZGv1ZjvPfl
VV/CfxdR7RXIyEiB1KLEyRM3KNiOrmM4WcoAZqXO14GXrInaSHHPsKN1xio+BgOm8hLcTpdWpxG5
KtEQOJGxMCS20nsnM6B4H7X6NUrxxnZTsREhlvY/KiNdhohTwugtCl/m0aH/bibv49Q6vrZUmToL
Elp6IG5hzWGrwRIL8skR/LRfSTVfDccFVdyZx2VQK8ey1l1hT9ZdCe7Z8CvuDml/alFdcTiuQD+n
HD5iVbOCm6JTPtwHOAVdUKwmLQNSgPJPsz4ismo6WXl4DAG06Ss0c/5S+8jDmiHGl06nHuVP8Rkq
FoFxkZVD03ASq+Gpqg4+LA/ctsHkY9BnfYNCxPq0JHeOmYmYCKivg7nxIa5gUG0xTkAGYYQ1ZZtu
fMj8MPNuI3K+yoNv4/ddemi4Cv1J3HNYAPUsMDSwXswGexwOqodwZYIqxdnJvhXLGzUynNnxhGO7
07awyQrrbab0DBgM+y0LWQ6hdlEI2qXFpKGi2GtZVqsDCw6GEjl9G9Rjt+QK0cYvuSQYJ5GduDrO
vaWYyQ671NZvXrUme/YCyxWFYZxQcQ8SCAM/IYNMzPluEDSjqgmLN6hYTfhZzABFMhYiw7FQl2Um
GqViXVrCOvObXY7T24N/FJ8L8zPuL34esQ6DkTpC3Cv4XVCuCJKBQgMF/cRfL4arqw69MxrFm980
H354LJB9kx9QEdCD2FzNRuSVKDz1HQOCgc1W1UKrWpWD8B510mnSCHbzL0HxyNL0KUFu9dxsMOww
0TZjrNwEwgHoGHthAf0L6TspQMt2TLkPbznSzADXm+6GgXLAGZ01kCkmMoHU42C89Dl69XzLqncS
GVBHKP53tSU4dQLHZMeyfUDGKG+rdnCnPLdLjOxj8h5xjEgh8QoAGiMe+ACOH5W7JDuVoGOiDh5Z
9Ar4v7B67twa3ExL+5qeRtk7tzSkEBvEOeR7llQsEoYuLUesUijwzpYDd3SC5bxvDpa0C/0PNMjw
wjbmALozCrHV9hsWiAOWPr35QLJXiRcLR2EVSCttxuuBmqsm8cikQbUIDGfpqgF4i+RlO0Fv6V4I
DH6EUrhtJB7qmCF176jiKyLMbVTxPU2ZG/gnkRzCMeX4r26lpu18YimSAPBCNKKJAaYUkYK0nvWB
c29ENkMN6099hAX05PQoMMn2mJJPkHdPwIdtAPU46XHrCK8S2rGh+8zzbO/7Mng0a8dFXfMXGaQL
ja4o/SAw6Tqlj17JNirDFGaqsSatMhOe9/ATGguuCfRoAih47ERe/GyHh8ZEIL1kxF3m2lOtDCc1
13FXbqdxmxP6lGsvunj0kERG412rzYUYv8Cxcr2U01y5RagJCwSdcp4sreGSx8jtolfflxhfTpuM
wXRvIRDlUuSH7nvLrs6vhlHPlOuLn9x9bPVeibYStKNWaUdB6now/CXsnH0iE+gO3HNOkqDq8VFd
yBmpJaQDFNMu58LuMI3JY7c0SlS6GrOPtCp3sfAyoidW9KMSFu2Cj/zof9H2Ao3jLQ/R2jI8e1Qc
oocWVog7Kub4794NADlpfiGsZQQBGXS4yysQnye0z1O+NNJfkQn8rXfK7N5jSjHWoYnSpmW42r0I
5bVJPjXmI1G4Zclo6+pXiyI4nnYWY2L0370MjNBywmplNqNt4nlq9qO+afSOahgJcuBaarso0wP6
NxB80iJUNCfFypGiQTfEU0B6j9G9taIESq6xk/zcxTuimaYKUcywswpxi8Y07VQkEF+MwOyifCpw
UmT5S/eEhWqIzwHcs+HL12l+dOoLk3TD19ypza9RmL0JlLjFON4Fkjd7n2c3TnfiKK/yjNFZvMoI
eEIznKV3RTsTizUWa123jgBMsb28d8NJaioU67ENlcm1gIoEM/Er5yAFOxV8JCMYmGmV9uMmM14A
ejZTsEt9VN5oA0pR3lmyvDGiWwtgiX+VQI0owLfYRPmrOIEWCBwq8451vk2oNoVsP+idM3QfYXNs
g2rrgSEzx/K1ywoOS9bI+egU+IgibkF/hrHMlxsqZ+YeUH+tcgFPNNLOlLV6WrmpeJaihoEPT6R3
AMiS4/fVvFVufIWASzIEn08jOrYElRkSeyHpIxPORsvOaK6IGv1I6B5q0+hVkCesSXR8FBUS1aEa
Gg+rjy5lGS8yHZwkGy+9s4Xgox02aRjaYuUtihm6Y34V9N0FVyzBU92+4W/rNVuS0+xw2rFxVxqf
Ax46RI1NIHeFCF0RNFYBcIgqUI3QXtYRosUY8BDlltitTZ+lybNgkFbvRINn02fUOX2o5mGQDjl9
Aao1JmiETKXpXqheS21t0gGWCA6oHlF0LsX+XOOh7fVN3B7y6CVltaZnCJJiFtXBtIubN1X5Sd5s
BZgEGeBiaL5aNVl7yIH8XsEahprDCOS7hoA0J3fbrcUPBmwt5dTSD5RrZbGFxvCl+S9jympGGAX8
A8p0s+raVkcoX5peLVJlgNpIBp1Hlo+M8ISso61R3M2CXY23za1zjUbcpBqaGXCbPga0kX9CgjRG
0MHIDtKOu/6R0VZzO/QiytOUhDkLpoduV/5Nk+7y9GMscBUmVxTEyqCsdWY9iKUFFAhcjyPKCM7Z
tpxZd/6RnS/vAJjpShF+xvWRJeUwdcuYqEPLgv8y2pqAMQIDmiyAgyRlL6gbx/PwSZgkv6WOyi4X
M1MQn0PlJJTaVe7OnrXTS5bKoYsch/eFyNZc0W5r5bORVirocli9msWjp7j1u6AdBxCWBhwaUPkN
QQ152LAB0pc1m7CWwAq95tycM+KacjiX5EZUcFt1dNJB2izVCWQh2DGsJaq86ZplE0snE9VQHTS7
IT0GUcXAQHEQgTmBFS9mBMPEZ6IyYI7Mcz8a+1kYmq1zDZ0sYHfsZyKqcAELxtPLDvTFCwlpW8oi
HdRtf5f7loUwn0ysB3OQRsHSlasgEN0pM9eF1yz1gQ67bxxVf2rpPoFU1Y4IyxXHHwh/Up8pMBgF
OyFn30SuUls5wFpKddUin5EIi5Lucf9l9jE8v5+s2cm68iVS+xwrPYbqvuo5zeHsxNMSQygr/EUW
DHAgodv98tqLp+xreuB8OPK0hWCbcjwrTMtzdgqu3u/rND3oEOSCjko0vvgWmwOpXWndoZYdI3i0
41c91a7Ksi8Fodkf53F4jKJItDYgzkZhl2KgwzCzIPOhklZF0zuBdvP6PfFIHsOfkrEGjWguaXZN
2KQ0pHZU4h2IGraev0bOqCp8EfKdnOW3mIYjK66iscy7c9V526JkBDQ5U8lsrXGEzDXN13KUd3O0
Vq88q+FU6cFusKxnDa474trFQ1upu0A9Z+myC3ct87+4Ne8GWEqAdPq7x3kGehSllTa19iz01zT2
K4K8map12dZ7BFNq7Arig/B0N4zMxYQcV/eklQ4DTcRroQy2Qvrc2Egbniw6AvLxUu/F4CZM083w
lDFTSpH61uk04v+PtPNqbhxLs+1f6ah39MCbiemOGBKgFZ0oyr0glDLw3uPX34XqvjOZTIV0u+9D
RVSVMnUIEDjm+/ZeO+Zbrnt4gS9evdeyZUAFoqShnKXp3HCrd3hKdoO2qTtj0hxmQmI8tEXjmOCm
NOnN4kZ9XdX7vShKSU9XQBWYqqxo2lVRtBJawxOB7WOKd/ei2zt0gUZe9w6A4NcjTeX266bbzyNd
tS09DLZW72PVccGeCeob5xSOOo8SEYEUAQbsYV+PJ/1e/+fScORJhBDRj1Gnn/9Uhh0UFHvFRIGo
7fDOW2kraUvDaK4sg6MyN7f5XLC/zXRSxE8U0txKiBASHB2ZMtuvo2bIxFWt5DJjsTjp0CC74h4v
XMBJTCuedOz1SXUxxnMzPnc03zDheGTiRWZ7DNEKXIAh1yh0G2SpXn4svEOJz0gJ0X/yojMFxvVD
0P6gEMyZBXojNLfxCBQ7LjZBsa/KS+luJAvfR+HdZ2Myw4AqabdtItCLfxPSgyoTdQJ8zujVObpN
jHBwy7RNXm2iXsTJAvnqgE8fI7+IFEaOEf016s7NervE0csqpCMiqAn4U8EMa+xu2NrQVFob6nBK
QpB+SWqdRrkFzv3KG2abvbLHh/Xoe9tujCGdA0ari80AFLXzXruY0BaQ+j0npDqAQSIik08QaFDC
KVuukArrQzPE6JpzwJzEqfmNvkjSF1X4qKu1X21H7o4prAdffE4K6dI08QFQ7cXQSEmMJzV/HfsP
nNYPxDlyiF1qWJqGZVX9qGndhxtfneDfIQu/UT8UvLHzolaVVTcBGj0hxeuTGmwomUob04qXhYW4
DxCv1Ca4YaptWBCoPCyVYR8o0rEofgjWh4dIAKzwwLTJXDI09B9xMFmEcnTCh1HlT/F0EEzeKrFl
/rvtzYPhongZzI+JicSyM7RsmUUuw1r2qBNyaGDioLzECpiEvEg560tLS6LLn0MLYZP25FN9jZul
7mJkEox9nVhbTxJWCtNTUFevwRR5OaBm1SjgeRWfvBWRR0/YZyvk7OvhSUc4yb3SujcgcIckjOcj
CZhp48D3AqqFY8MXnLyuDoaA2XBhRSwhHKBIJAQpauVPI9GArihPvckgluxUBz2beNs4WhtkQhoh
hwNfWOGN6f3yUpHFoLex+ir02tKo2P8qerr3LEs8mkTPiUCvnCSFETnS5izcZTO4Ny5HniI5GUU0
73H/GASMDB+9yrlkwBMtrluzO8chLp5OuXRtdof44yaJurU74n0UDNR31midRUyiM2OUjoluPeuY
tocp+UWqOKnYarHUE3KLmgukTEjO1Glc6O49kRVoxGi74EIl80XjCSHlkJzC9DYQ1+wlqPauSyxq
1OC11kdu5tCf5hA6XtqjKSZvQg0RT9U+4m7cjsMUCYDWFHwczqxFJYmFnXEeC3N9Kat45cUCeH1s
TK1d4STBa7RAqBlVt6oz70PgcDPWHya9gDHF1Ob6TgvCmSTKMGYX0kq3WnevBBKF99jJSJqMxXdT
oghmrDu0cOrOGtlEuND8vcccizdxnAb7FJ8OS9asMmHboj8LhnNZbUjW3jcYl3TK8oSASMoZXnTJ
CTMhwlIpboph3ER6TaqoU8vFm+gBoh67gqTRQXiuR4uKe7PzsmzJLAx+EAFcnJJBaa38yn8QjOZW
o7bm43ybJ6MH8FIodboLmHsNxAZGyOk0p6MRRG017zP/Mezas6vKp0iwsJe6DqD7FHJ9icKg6+WV
yRao7B6NpkAcCKQdO6UHlVXcVKaydPHYRtRJTOGh6silcInvgH/v3bgcyUbikEuyqg1AB4i0ja1M
jqWw43g9i4VLXKBVpHxCEJpUmCp8XnJ7EgIvdMSPNY93Uq4i05Z45sOE71VmC+XF+zBtnlqr3UcS
DQEABxxXVE6iPzIB0Ix/pHGUQ97tn4Ok3JbZKpPM+YR9p46rdcIyYPyRggV7bI1Sjc9claLgq3dl
jzPOT5YlM2XVQAzNnimlbqVc2VNhtkLkyyn76Aq49kDHBxnsjo3NjOB5ivOTGKxyYunU6QcBVVup
swUTvW2dhDN6X3t9SAlmRoufLTRx0xjVom6DBdPrHHcrboF1LQ+LsS0pPdhJA6FkE9U4iq1Tlcz6
HAVNKGxzEn3dpSi7kL2DTRbyNFCzGEfml5H6aQ1hnUcHCg9bw4XAcTBKMYkndLUU6ZGy1ZvKRg8j
7yGKjEnsQuIvm/ECyYuObsZ0CwJBpu0uE2SmrAf6nXlmbaYuHxc0ineBYbfkUlb8Ibe9jQh11Z50
vh+N58/VKza5UyDpoo+J5UTPJaHRJZ1tIbiI4DAvgT7lDKG0m9K9c90PmXI0VHV8xglqNJ8drlF9
5CjIKuygB8DXuUpSOrtuzjARxbzYuERygm0IJdDcGurnEjKvzCQpNDhCpLuMU1/LeRm+7zPZTCvC
tltF3xqEDKuqcNfjLJSn/XCFS5O6VFHSMdtRcF7CNgnbe+oVM41HDttCUi5ZSzX681MsWfaQ0vKl
P0lJjFLS+GPQfngWFQbXUeltt3zBRVIgzhcIYVD3TQHBlyR0hR7iS5o/aJD5RaSiNVnXbXFCgRVW
lFZd21PeEnWPOkPAy54Fq87a5dmTnJibsVrp4ZYuIGsqj93CDIpzhl0aas9Kiev7xH13c5xpiAxb
ok1jfSujJaz53nNlPWJR6tx3gY8lUxVoceNUgOImH02Fjtm8j1Rjq4i3YbXvyjuDqPlRuIsoMXkr
E09x82YMt5m1jrgrpU8XrEeWxQus66SinUUcEbjRiBeHMKm8aKOHQFJd5iI9Okp31jlWGgD1Nrts
Woi0dahNZosix7wLzJb+Ewr/qd9LRHt6TMdl64JIlz9MsUfa6E5ViYc0pTtGUgnzNO1JRDYgYYQ3
1sdw2PjGvgtvLZRTotEv6gnvKx4Dl4bsxsPhA8iUFYS8k1heZzQy5fesp09irjxzg0ArxO1ArlKP
06jKG5q67jYXrJ3GvY+QI0P40XNww1K8jdLwOaWskZfGrMnJmzMXEZaPicqe9ZBQmHJQfZFFRhTJ
8ChW9J+QoJaU9Y22BR66VsdNRsmhFTmL0wzn2at93uMKwHu/dJF4GtUpI1s+UhQ88ojSiLUVEnql
8sfYaHNviHCLMEXWAGrK8qIIZ5XFR26cLuNz427W2JkwV4J1bUit1EmZF8K5DG8a+sgKdquQ3FL8
sKsJctfptujt8c46tfmQY2mszNuMqvdwAP/pyisQyRwSRjS8lrTkiKThPBMwPGmnohlU/qcAP1aa
q52xNgThoRiBhQb3hUtdDk+Dt4YukEukKtFF11APUDt2UZcKsC4F1j5svdJSwL0VbSLEXYlxx/pi
vZsgr00c4mXKIcwjlFVtbAvkvB/atd8/ldNe407U7Uo/+sZKT9j1qOKSmmqsuRefJO7SbXaagYQ2
/REFP3B+asFH0W/B647KgkDGY1N1W1lbJ1lbwpra57yDYSRfVAAEg3qjGrgIlABSTZOtVa+gctHu
2T4vB1S6tAaa+h0oV8V2R2zXlQH859QBtPC0F8ODwkpziO2KpD9mhG5kJd0Kum9IHDrpApJtFonk
zvOQ4xoaKAhDYUixAwoSIkCqId5Uf9sX+ST0lcgZlYiFR62BBY7ga6rY7P3kC+cR3Eu068cgRM58
jjCzGcZjnJ8E7UFK7AHEc2hJMx2bj79UKEpQSwpIcxJ06hY+hA7W7BrnHwmReXFLncVFwYw1GNN+
zepX/bl39GG8dtlepTIVFOIPU+uPHfcjEneuP962qbYYaG6GXn/rI4cgA/bigtHsoG3lDf3s2LfF
gK/Ys0B9PSfqS2CC6Qups5uQdhTeRd9NdqDjlyox0i5b/LEHN+HDN7I4qGsk6+FQF7BBspBq3C5t
xH/gvVjSA2TvhBWtKJtFp2NXiikpPsgUEzqk1eK9b7AVaW6ChPZLW6POZGkhU25rkq/VtfV+0MiM
1IubET5AKPV3gukIVEIUXn5/pCopUVbkEL5pR3EWFxrCQ+Ochu4zKZSveqNctKB6o09+o+uqRg00
S5daVd2MhoLMup/jGJnL6q3So6/PyvWYlCx+bNE6YNDeFF7m7iOuaBQEuyfYp5OTpWUeMbLMMzyq
DSeMShZvpiwdvzm3IQfZ8sKe3RaJ8RUbrJmkAnnGXqxJNyueMvkuod5D9Y8BbjkXzymUMatqM+Zx
NvpSIM5D4bYysUyHyGCigxKdSvfkk0PkN2hbDdpPEYjgeOebNbY0uzdtWb8Z0UmaF0XamqhN8CAQ
e5thns708OKGr5hPsuKFbGEtOkh6v7DKc6TCZR+cUPVtjKLkEILTtkokItq5p8bu9U/TIVQa44sm
47J+0kZrC1y5jm5GfUcb2qKmL9N6702euA+dvJFEc4LUe0yo9yv+qhuclFOVB6k9t1v1Vma/EnGP
M/EIswfVE+XhhrZu0oGv8y++fBEp+QofJuQMIpk8Eze0kEiWTUa3mUd3ZnQvVgHpb9rZYp2XgrUV
pfMQvBOkofXQNY9MX1l1EFX9iT8QNMuUKZHQdB5STlTLeDwbIVIOiAFpJ+8Nmd+fE/ElqiD99QEM
yIB0VnSjdDEJm4KCQrU+eC+RCv0hJbZBzueUERMwNjnGhtqlI3fTei81uSxEQPDhsEAIgeNW+klt
0MYEMocHqN7WMu0AVi9lyrgUZKtm7wf7CabjcpK3cprAJwnPQow0WaOrR2khwtkdYWuWBHB9JWgU
zxn0ndmPCzN8Gcxnl5V4OPX90vTtgTJyRznUlx4FikQCOS9xvWmHtaKua05kAUAjEeZNAPkjZ7ur
ZsWc7ngk1bOEvkUx7ulDi9AD0SjTInnvCRWW1UNSOa5G9kjqOb1wExLfZUFibN4K6FPZQ84ZLszn
KNoWlvmcA6qgMdVnGEwbKCuq7+hWtpJ9j8Qtc5W4yaxAyJUbD2ZzVMhGsdRFSzySD7f+wmzoZRSG
l2K40OmdBolDkE7DEVxu1tC9QABabbzsObNRGte7ew1ccIBTBl9NBNAOslhNOJUVdoixOpvqlmOV
9aLo8lcmHvhBjojVOeNdNgT3HrjBua8JGmvXecQJklUg9jaueEf0I/UdfZ3Q5sPmfMQpv+aBlZri
7DNXtAir4kz5xjT2mUQQziW0SwtZr6hfiW59lyOHOiVh5OWjLoErCe++LusZUwHtuo6IXtjkzI1s
1BKvxI6tjoavIahn3gMorx2BozqxKEB7KCv17J5pt9/FoM5jZZUrtFdJlo2PY9Nibq9vMsq6PWI9
JbK9FtdosiO7dKn0cK8Szk30EbBvJz1SvooQv0eLHUtKk1rVbMnwqAkx7UGuaV0O6a20EbL7qhDm
o0EuTU+8FydM9qL9wJYM6sTYnfL2BjLJgsBNMjUsThrm3Mi3efRoKh9B8FRTpQgOY7Z02d+6d0HL
sYcgrgC91FRH/sgUJxQWhAb34m6EPaM5dE/8eCVE0Tdm7c9qpdYE5MVQolG2vPrarFoNE6FkScbi
RFJNCrtdov339Vf3mVeSVGHC4PFMkkNtXVVkI7yMcT3ycGDCvUnu63WxZFuxNXHNzBDx2eWclxYB
6MO/Pq4sSpj+FTizXNzVuFUh13WrGPCAOw8rgsgpkCzFYhHJaPP4xmiyUJ4YxGoxoMwoL6ZSzrP6
nFqPbvP+9We5JiBz6fKfn0HSdJ1/rhTPUSE1SlQhu4cytpZW0bJbTJD17wjIsFx+f01kkWhc+MQ4
R3Dh/1qHNqwadn3Grs7tCNNQbsTaQHoULinQEv56zNIjobZIG8QYTDkLvYiuYVCPTeoI/kGnb9Ow
NobtJCNax5JDNGmkt4tkQmqEFKnTLjh6U6+TSNPxEVtJTZZnOYIsW/bNZDRPlpnnc0LpOOZZs/i1
5AhRTbFCavfUjtZcQEoksqaWWrUGzP5WjmureeeDBBTmpmTwKaI9SC9Vqx58El0iqm9UqfyU4Mv6
hQZSyMkn7lpUN/d8MK94lihU+bQ80waVjQlIhIiNedu+WPEaMcls8kBk5l3HYpGnjiEzzd+rvPQG
caDkBHGWmagJy7C/C3oeiTogSOpD0GF+F908YpkR2gs5KPgplpM8b9DvauvFb8xlLd1n2jomhTgP
9x15K9Fl6pfXt6bMwW3WwjkKexZSGYkincsmXwXhuCiQaxmpjwGF5I7+0L6NPIxk1RKVQd+XYp4C
o40sN3nW9bdquc7FiiLloaIyargm5+xXsFwyvSaydeJglYfHMGCn1/WYk6zdFPcpvfgocSZ1ik94
76j7jgkAzteEdWOcY841WSC9NIZqe+BN0eTRwFz47MCJPcTxn5A4CZ/JjnhV3AEO+ZOabkpgwfl2
BMv19VvxWa9GhnQECFKB1kjj5NenVQ6iVPAsKjqErJAz53gOogB/zxdJKjj5drZwV37nA/tMpy9L
oqGqCC4ICb5u1XixpOg47hWwRBMBHY4fNbtl7rCxctr8htrB8uvL/GSWlSVpIlAiozdE8+rlr1pP
beQa3xmChbo/1MBIwu/gTp+OwQCWIgHz/I2pXVFfIZ4GaMM/LopzxCpdJEtj3tjR3eTjQA3449+4
LLQPXBKYa9m6mmpyH0V0pOF3gDsYSPduRbvV/jeG+HPdgMWr8o39+nzoXgRBKuXOBdE6Llv7H8GH
918P8kmHUqbox+L05yDXgRt5XmleiUdvDh+qEAy7axCYELg2wAjcNM3i69H+hN1fbWRkEKhs32TN
gCF/1RA143bwGpnbVkToNMTHFjBQ3pCeyCmfOmoEPamjYVFqNsJDndqORrCCto2hl037HYWjRILM
7IO8FqV6GsP7kXOz5GOCXRC9iExPIArM4s99/bk/6RjLMvQngB6Gyi7sajENAqqto08HqfVui3ED
Gy5mHRu/+cI/fTllHbOpKjKcfD0jmD7ZaaU+UI68ie9khyGw0IwbRIo8w/Dbvhnvs9fm5+Gu2raF
kWm9GEi8NrgUm5G4In8j+Nuvb500TWO/feU/XdTVV94gPNOtPMRUvszXidOvlB3Y9TnKJxv25zeX
NP2yrwa7+qIGjEJNYHEHS58uCT4GLfnmUZhe7K9GmB6VnzrsmRoJTAk1EygHvVaatMprzXrInxtJ
+W5e++xqWBuwu2kyDds/jwU/jTXEZifg72KF2AX79kbGoNY/UD92IIp583zOufmb7epnWzXARdNW
laAs1bwyxFVs/uumYKs2EZGVFXFdC39Fs8n55qH47NHjtGRIqsyWjFn017so0a1L3OlJz23iPuHE
7mObOLZ1v0EwM6uO9dI7FP/6MU3WmHcoBAFk0K/vZmuJRaOlI4kt40q0bvvwuyf9ExkEA+i8u5Il
STjDfr0oo1NCVH7TAM7gwJhZNMCH552tOAN5yd886dJnm92fR5veu58ejsBtK2/oea+0WWujgFiV
q8lFKG+/c9p9PpKugpsEg4cV7vrLoo/c1RaPYXojLfIFTKv1lL/BlPzNu/XpBMhzp+O2Y0vEDv7X
axKiXpHj2lPmamvnN9zIeeAIGFoWlf2PYJ3s4esH8bOJnQdQFCdHriT/9rzLuVVrwHspz4J5IPBO
c+dTJxaC8NcDfX5pP4109XW1uaxkGlVWCpGzyjGXqhPaAuvJTD10NraExbfv2PQbr2cqg+OWBOqD
V/p659WXtP0p4lBrXAer4uQe0ZYoy94hK3ul7wPpm3f6s1f6p+Gus6fKVPIsH+MZuOWVp57Nfp+P
j1/fxE+GULgQjc0r0ClTu3o83HwcPSlJuIcd6AIEnPEq0f/FkLPpuZN0pj8qA4xz/UTogxREHKwZ
A29CnZ99Oojid+/u7xeCw86iTk3hwYA/d3UhEX1k0QvlaReOPc9mw+qYa45b1pxGhbHkTLcpwVR9
83p9N+pVwaNGlZ93raVglDWX8ZOI+yH65huSfp8Ded4kkZAbQ1YMtuO/vsGiGWEqsYbJ3aws9Hm4
SH8EN60DxxEmwb9xPT+PdfVKAcE3kZ7lCgeoeejTpIiOUXP/9SOHo/i314iJSMP7qxCNpVvXe79c
Git1IFGCvJVmPQgOJERy4zXKs+0sQqYg6OuMEIOm2VZgcQZZ3nC6nikJDHa9PIpkzKSZSVtvWHO7
FHT/BGvRxhJQeqfjXgoWuMhOci+uKw/1iv4aR+ZOID1Fb8uF6zKYwED6EBxEvyMToYIlVuy9KHhy
2/7O1+tThXGqGXCl1hFq65QxovgcRmcFYxQWwUjZR+bKNJMVajmKPE150lpofOIPcdxYLbRlH9W4
Ny86M5ubxhtK5bR8EqOzqIc3VL4PkeftFWkx0HzoPW0tkcsZoz4GXmP6q5B+ocw67mMxMntvY/kA
ZRusc2hRvGdZon+qrZvM9rpjVKG6P5QkS7JNI4AjoFkyenTT5Ka70UxamGX9Gpr3EpKawHARYL1A
2LoJOamX/F1X36FKX0s5Glpiq2Wkeb3dtkdZ48bvKm3jFk6dX/pqFUy1dwTdmWhbsK8iep0AMNCU
tUbruNLaMg9xQDF7OFBLrWL5MKb9Is54G4LEzjptoeV3lvIjog9XWZYjanfsi7ZlK96XenvLFZKn
F3epQ8pILSwVkBJ027CByCBQxk0dbkmr7JQ1XX78xlF1o4xwwaxoizyZvwc2lh6PtrS6pdafye6W
YeLB1xcAavBXZJmmK4BB/9XPoCKeffl2oKgUdDA5G3qLwqAiecswL7hzhPKjqT+mvXlviqoPCbTb
yV7heOaN0SpE1t73kpsjHpaPSh7jU6nrTQr4Ms+JDC4JB5BlGNpEDwRGuvPS9EeLYbITHhPDP5dp
hPwQ9VKCWi+8aVryLEmpDExiLrFpx2gag6Mbhvd9F/pYQKpLXLHNQYOY5AuRhFpPQLMtsqlTsFMh
HKLNbAEVInU6Hi/kevekGxTtKhlQMSNzyRo8g3tNKmxek2WDr7zyNypwpQaBVt95J5MSjVTSsTXE
k9KAShTxNRBQk3c8dRrRK7wmdAziyKfQ184VbSOo2SVhhx6WBi8HLXragEl60V2YrXj5lTMlZmzL
nrjvBLxK85E/QgizIq862C+DtRhLYKfdzTgMC9gneoZSZFlXH7p1cAlGFzHHgi1W1Ba9T3BGh9Yl
AHX1bajm9+XwZogXg22fIZ+qqc87OQPFdz0tjh2I87z4KDEAI/ynvjDz5NscOk6PPsHvPYQD2d5r
j1PuDCqMPjwCTyRYXqUcxEbMBj3wDF5krqj5qU1pzIkkPLc9znpr1SCc8N8GTsH4Y4mAJHZyk8sv
gRSuYtpIpVHthOS9hb4skCXT5uq6lctlF2zxCJs9KtEX8qTq0i77txENjPjgm3dm7PBEBw3R2jOv
3eXjytfv/fhU46vRNwr+lIRGPl1m/J2FXVX3Uv/cVRMI7bWjQggoQAcGkeMmDjeWsUJhBvaxQttA
lbDhPD+qwNFfFcxuEUGvj9RW7DyivWVQ29OlE6RjUDR0OcsPKNZOgs8EVmkztX/xJKbND50KKrlA
8kDKTmVs5I51p3gzCYXwGB5DztCLjiDATlXuUpcTdVzbaQoSWIBClLQzIwmIRg8cahC6Vtij+Whi
llKoTdY8/3StUrqfBphLa1GjE/EHGih7tKQLJX4IO0c3AB29tRiWyMdG44cpN3gYZVj66yxdQUrO
ShJ0VFjvAP5rAJzU43lmBmJGhZzX473E4GjpM8ukyyibdznAhDA4NxEOBHpx8rjwEQ3l9UorD76U
r7xJPlSc1fKBBYYgtxynJdDTTQYLLPuQMx8L/LbE7eZP8e71XIlExEGPPGNFvhl56fWTkWH4CGir
rIXWiTvCcMWF2j+7yJU0IggmvmD90VXA2cc7hBkKCgC5l+gr3vhghzHlQAajxYOFy3vq4m0YRou4
JxDCt5thUQbgGQVtG9F7MkivHojdypIFVi0lP+CpXuF6vmlQj2TWMpCh17HlET+KJ6Peufh/fWzL
CjpTmrBoTOZuhkZF2+i9OJEZ8IMvsulfATObVfQRVOBZsU8URv4DJ0xNSiAUpqiQnzGc71QTP6uV
Zesijl7zYTN0r7KJuCLJKcfDrqwRzPH+1ZAizAU6Zdvq831X4802xzWbioEYd3J+UbxflKm17w7+
OYzj26bCLiF01jTd2V2IqafQpZ1RXwqAPkZNBr2b/Ki7Nd10kh96vceIi2HEhBaCDjATIv59vITK
cNDBKNFB0CDgkZJXXVgwHdW4TTrXMZIMphNYP1a1Y6Oh5zkXcPvDXnBSIVl0LVAK+u+CkG5NTz+J
xA3U41YV1YeoQKYmvzbiRTV/+N3BbZB5uhG+zbva7U6SvFOs9zLPDqwIM0H8c3LrCY1VhPBYKuey
DgN7DI8Fz3BR8OK5EhsfGZyJMrwEfDL8JUq/MbjRNFKOKB3IhAAmHw49/YKAoA9WaCxECYCAPF0a
nROmnLZ1BJwbQexfM/zpkAImqxtcgTRmToRo/F4N4l43q5Vn+HeVONiFGazUwQWGHtBSgXuhYcoj
Ky9qqmomjO1pCN2Tzr8b+aJGTKX4uxEZkFfY2qDt9HChBJ6dQdrNSTwn/Q1fcY0yui1fzIK2KVaf
Kj3JYrOMi/HRLBc62yirx1kP3Jgsssx35HQXE1VLL/7OaoZdT1fm683lJ4dCXdGIWFMIJiBVU7na
wZYJ1fFWwJeAQ3SONGwe2kbIp5iprxAyySXg9flmyOlX/noq/HXIq6KfqvUuMxtDeq6jL41F4CDm
3efMUAs6Xt9iej7hzjEeNSxVF8mjojn364GgNWozbVyXWTG719pFhSpbH3eFZnc5GRcfqbeKLcSg
Sx0IB3IDHqlz51GR7Jy0BjgAAqHnddGTvWFi+XJKIac1Y6O3SWDrf31vPjkf/fJRp3LcTxUVI5ji
whL2V2pl0hCHB5HZffdNhe27Qaaf/zQIWBR1DKf7nyrVjNdANdjPhd+0tsEifvY1/3Tbp8LHT8Mo
KBnj0SRERMZZxT1PIfp1q77GcJzcSrxOhuWvK80OaVRiPrDcjcjuVG/sQhMPJJXZMFLrZmWCEQuX
IerrwZ3nVcv/ix4KLMRjSLQUYs86uQll+D74HFJ5VTBhN+lLyEGIbAENZx0IO+vOTF5UZFMZy9jA
UoLMuUZCwEmexCAeB/JkyAAsSo/jGy+pdUpkMK/cGtdYI1tLcciIATEC7cVCK27mzzVECJWFnM+f
QC2NW1IW+nNr7nIF5j4nroSA9K6C8daummqRN60dETSVEktXk5iOYr2RTrWubet875fGPC1eSbWx
W986pdLO7Y9uvmlI05zcRAH5T7H2DMfZyRA3N+y/MnFhpJfAXetsSQ39TgmzJ3SVYEoDYvbq2sSu
7SQoUIGoN4Mw3fFgjN805sOAHAshflfqW8yphUy8ETmDPPnjCFYElydpGAnUg4JNXvaRktXRCraH
8alulH0ybNtWmMn4hgp6d/GNNIgr0YS+99ywaMeFQC78ogaTqlWzhI2ZeGiL2OaEvDbLrQF0ykL8
h2+jCzditjVBNuCUblR9VuP694C4ymBPIuZKEPCThRNrh5mvhg49GJgoQ47WMpJT9tZ6i8wd0Isc
OLrfLWPoHmn8oDXWTeMlj4LyJMTExGTbtl/pecDOggT75BJxUq/L+5EmzQBjKnwc+AoltsZ6w2mi
2mY1m9aq2ArFTDIPZWWPRLjqHS1zEqbMBn3R3hNKlhb3NhYOXvIOeCXt0F6J27ZIV3lnvMDzHGep
995GN/D7yE9SnRHNmIrQVzSMuVrSCkRsa4rsXHSUneNm4gBA7KN1pGNBGm4T4VGL8ERGA99ee1FH
kwBEd9WPey25zaruJqihO/r5/+fUc1UQCpqh6SOPqQd8qsrRj2NF80034buJ56r64+uFbsYiQ4z5
KTZOwGvhTn49gX6+nv0061y1LFPE+hAkGKN8xa50cJdsas7WPDfsqexI+t03hbRpFvttMdNoWQN1
l2ibXa2ftTZgo1UZbyCaJkkx2mYLNyWZpf1upf5k2ZRMgx42okaWs+tiquJHXVfKrTL3Xlp7im02
bTgp/Ry2O1mRuKi+uZOf1dGoFpMAIylYVK/79Mw86SBNgohu3lIhrOb0LNbGUnHS5Xd9EWl6uK7u
IhKl/x3rat1jqtXwXzJW/aovRQdXAv8kG/NJtVuHPIRNse53gv1dAPwnAgi+t5/GvV4K21IfVZdW
WkGcOAX4ep3TtUeBsYyO1Vpy6mWwqFZf39jvrvVqXezcPNCDkWs1zMOI6EwLoTew1RPslHbh12NN
9+3qvsqwgyfdA9Ve9bofZIUCHoapIm7J96L36pbnf+P3S2gCqVcjeb6uTFZgIPoC3i8od1RHKVG3
3xFLf28H6rIiEbxpKAqSquvs+tLycRZGOncrsC6djlcL1t4oQSWJnJQMwabZj8b911f12WMBeJkt
MR00TUXA9uvWZawCUSaJR0Eupi2qpcDMO8u3wUU9IOSeR3ZHPow3S77T40zz3/W3NRE5KRvTU8XO
/OuwqpGqskS7dd6IJ3hfOjUMYGoZlI4J/Xf750X+x2v/n957dvzH763+/l/892uWD2Xg+fXVf/59
F7yWWZV91P81/bX/+WO//qW/H/L39FyX7+/17iW//pO//EV+/z/Ht1/ql1/+g71yUA+n5r0cbt+r
Jq7/HIRPOv3J/9cf/uX9z99yN+Tvf/vjNWvSevptXpClf/zzR+u3v/2h8Rb/x8+//p8/278k/LU5
v6N8if/y3x9l8PqS/uX2PW9+xMHr9W94f6nqv/0hG39VdZ0HHIeMjpxP4Q3r3qefSOpf+TYUWnea
TMCaIjJqyp7W50fSX2nnyUDC0TYYgG+YAqqsmX4k/1WWIXlaFu+KPCXT63/830/6y1f2v1/hX9Im
OWZBWld/+4NP8MsjY8g8JIpsqLTXUM+YdNp+fWSaKjSKuoyXQZYkHoHuCteiLn0/IWAIhH6TzjHW
msEiz8onnL8qzBUjd8e1r5ZhSY1LGwgQi3OVIGVPjqP2kJsCdEgjs0Ar9UkQE2MNBsa7JHo5Jsj1
1Na7I20CbkJTpH2xNNS2H+5dQ6+mN2LscYdrXS/6W/YTVe6oMEuzzVD6sD2KTMeTN8YNVsUeNTER
SKZrVnbh4oVeFT4Flm2sphb5AOGPshLkeW9oH60WRkQxyKXK7sjSysUQITNO8qwfX0VXPKbwpPah
m+f3zBN9sCggQvQvlptITmNGJoXSKFRGpxHU6uTleZcgUKceRfHJ7Mpj0JukQ3hECSTroUhazQ7C
rEQ+WWoZLqkgA2bwf9g7j+XIkaxLv8rY7NEGLbYhEIpBFWRSbGBU6Q6tAQeefj5kt9lUstoq7Z/1
7KoykxEMBODu995zvkNIkB1oR93p9ejFDeil7+wOu/GGgU1CTq2l4/Pk8UME2BMtE1FO6GXPQGUa
qvvZ0LTqEs8jfsUyp/LaZRkC0rt6mPqC2qEs3XubeUPxkg6KUUw2ED26ZszoGUC60M/B08xsVMpa
JSfAaVIkn1nfgD4nkEOnTp+K+KGMNbh4elD7xsWqjU4ejNkoxbnOlN6Egz7CEQGNaSS3qN+xfVAk
m4dmoFFZj9jle+5U7zGTiUeresoarV1rvd947w5JUvGPtNIquog+MXKrzoZbPRVjQSwBrj48J70f
48EO3HKfdAN0y34iaHPbgligrVrl6Vsj7LaEyjnlYA0qKdNNnRPqvBdxoaEX9+CzunNmGfvWtaNH
ZU0ICipDRvaVDCJJ/2os+/FjngvDpfeWFZvezZpk3cZqIkhwNFS/M4bGl/ezIqc9ppPXGRnmiUHK
sE1YDFZ9gtpYGxwAmlMe7QI12y8Sp0K3WJXIPehM8YsqH6V3QGLq8SpQ+fgBbs0zsZDCIHf9MWqI
f+ojRITd7Ka7LI1t51C3Q429MtOCjBmNG+1GqyWeoQZIUq/BOiOZEbV234uaMq4n2E+uBz3vytMk
kb8OgwuYoa59bSKMw0LKbo4zLSmJmWqEYm7iD7Lc3PvU+aQHTdRevxkETaKVZc8ERBs+n5xs6h7H
sgQ7CP7ROIsgyw+exHUGGQGV9UmzvLSiqQ1WwZMQtMSg6Tx5VU2PzK0N96NVvBptYQmfUksgpRTV
ZJHXlcn81ZzlvKDlJvunzbGFEZQpkd0Xlasog0jvPE+NqZkh35kaKamzriWOCXJTmSferdM2WCyk
XiC5NHUZ0+prjZFWG5yNTe8XCDE1zZo25izUxZPQztusGo6ehsGcKJiZvuSCjNOG8uhYoBHmTDD6
STB3rZWTvmoYMtedAepYUA01khcnA5jUhBVJwMoD3CHjp1QM0IXy/hUEvXhNMeU8aiYpEXg8ioZA
Za1Sr5rw/NNk+PFbZUU4c8bMXyGzCROD9NQsKm6DGohFllbs/JkBnMiCpqolE56xyNxW7gwpk2DB
ear8dDf14ohahaGCH3UVtgYppnspKoP1S3cwmpYN0wNYcTHKqstgEqLNJ1o1WjTeJN4UgWYyWUno
PXZbH4YR0KJEzTdBLjEVzWTXYOMc80WQaADUV8CEt3jR11aA2Dqho4MhVZbwNgM/YAhcmeX02Ezm
uE1NI+w0Lz6YUSHjM4suUbOTzDUMrkFLfZtYJXQdJk13PWPcfmOnqJRyb2AWRlxkilGq9Xdm1i8u
GL00YixjTafgV8XpaC6IpAaASql38H4A9rFCeBtzjLFx8D1INAaFkVjbDn4aCduQX5/mQDTwU+s5
vm9UXly8RsqPqM2NF4Ds9j4revM2MLW8v+kdz+lBV6NbMdplXItZV9BLILoF/LVnRyBtYieCfpIt
YdTML8kaMXpjYdkm7UvSSOLCVML/B7bSj3rfjbsGHKu1croqLAISgX3WANyW7AlYwy3QhpPjR9kh
cZLSYyAxmAo+nSHwUxM/iHzG8luBW1G3sm2OcLa5HqF7mtemZ7RkOORc2mTs445vxLTkTaVXqNEr
h9VJ+guwsO9yJqpZPkdhm5vbjlsxB5Sr0ggjNSYfiKwly32KguauAyurnyejy5kYNoJECtE2mQJe
MjxUWcbU0AvM5nqQyzqSspKpXVVWRROKLnMgb/hl2ryhgB7TU5D5DRNpYtz6bZOyhe06TenXxCA7
024axmInyQs/On5hXgw/YMozOl7k7BkETfXBH21ATzqdjNziA1wsexTByRLlks/sV/IrxVSMWU63
yGJfsZwYLQHXOqAHJ05BkFR+I7AGaul7ZPKXr8UcBMMSIeRixJZzytLHIKiJNr6ftPgga3d4MT1V
y6updJrP0pBNsGUG7lEtkRMnm4PHQWO8s4M2Jm5mztjKnMrG3Zo2Y3QIOC0BnmYhua1zt+VHJXQx
k6jcvYrnoV1PeTpPeyWnhJuzLPUPs0jdajsrx2j3fSZhhyeRZQ0PqopxXertREh5zDe1NzsX7vPk
VFb3OYg8NrU74rpzMTH/Hj7Ra2gVEwNEwMVdlsWJ2Pac6+0dd8s77hEDC3bNevkZlZxxggJTAJjX
wCheSuU0DoSTSqgz6A6vWseRDZxrAFHOuUbWV2nXxeDtMynpXxnT2FwzMEq+5qLLVegkbZXdZHCQ
sLeXnnFKppjJ5lwSMnHPomfeVJFu0WnTQNFsZIwJetsWmdOGdTlnCrLZ4NlzOM8gOyPIKdGlGZOh
32i+AOCIf0muylp3y00+agD8zKn5RBJfjVADDLK0VJ/PDRHSMjVWZts2z3ouWN7kaGU/Zn9wN0nQ
AmYmD2D0GBzifQpT/JuAZ0tIk1lpMpqa8opvzcRGk6wqLwmeRyc1m/NcW489x/DNPGpR9ZaLFuGK
PRiOv4NIz9rAlJGNuIt040esSs1giSn0+mCCBZtYtDH5O0ZsP86lQzPa6Gdn6y2AJN1pnbfBwRms
jYNm7fNYYM6cnRTilxmJjE1kKOU5juvizheCARWC0gjAkNB6E+ukU8FeNRlfyBYzi+/PYNcw/YPt
zbo9JrXTrDPrHzN9boAowdBx8W0nKynKeDdlOeZfG+pp5UzwPHo5dul6KtlFjrZdqexpbCPQdPaY
6vk6aCUJ0aPfxLhl4s4pTh1C2frKrGu4h6vEzeqYs6jZNqcsN8CQyiHBzOlzjh45eEp4Hw1g8bPk
1+jgsNhFBP3UwPjrSNf9igZkPWxJJaGpGTNCQcszyN4zp7AX3zmwGemAGbsx01IUaw4y1U8wDwZs
QVyvK483uw8ml2xUy5s5MVRFUt/rYJX1U5JbwLepDyowrPQ+biqbAJJtP2oBYXD81sGKkPmUHnuH
gCiJyDe3g1Le2YOJycnmdl9ZpSeYtghLy7atKROOjW0T6OvBm73qoIsxGw95HeTYeAp2Ll4LggOT
8rlo2niFwHx20ZWQ6UsQtu7INxeRO20srh8uxUI6UwhBm1PVzPKNEcpVdMpTu+VkpMmH2qpvpd6C
F69ZSte6nzD/qfIg0u8HZxpiIEfOqNHZTUXLpC+ZnPzajxhNsr7XU9NWIFqrnDhciVPdiKmQHq0W
7MKhT3rdOpvGVCcvve5or3UKceoAaysV9ywHoc8LBjdEWhrdrorQKh30rnCSkxpc/VHKBCpk1DRE
0Rq2Ypm3L40cPvMhRs3X1wCRRhrrP1MKISazfmm+DEkfJnGXMuzMbDVOD0QG1Q98xeB2/TrvxjAZ
zGuLRO6DkwFNZ2y/0MlMb06OmlaW3ZVy9PHS2iX4Af7AWfE8J2+OMr0KQn7UuXNKLkA3Us9G3FkC
ps285MVOsd7uqhnj8F06OqwURF0T29mN4oyKT1okyQV2sW4Mu5/ZN8f6o+UR5VxoTPaMq76xknOX
QnUO3czrnPrfTbL/3wn534s89R86IW/V1//68dV8fv3W++Bn/t370EzzXzQVkMfjDDN107BpWP27
+aGZzr/Qp0JDW9Tsno/B8/92P7x/mTrNDWatOj9qLi3x/3Q/6Jkw2KABYpGB6vGKzv+k+/Gt1+9g
W1vUkD4BoPRoeLFlAvmXCePE6SwCOyRQMxuhQ7oz3gT94q5gvTwQSVs8/qlfTHP4t37Lr7fEaoV+
310ORfwGv78lXTZXuHYrEMGRfuG4xU/NnJyVN51AgTS0QIzpuR3ehGjR9kDpdd2rolmCy3udOei7
pgyCuUoc4A/9QNGFS1AHyStEs3N6yT+LjDPV4imF2OG04E3TeqNaFdY9mKTxHfuoqW/SNF07yNp8
QBhNAdIKnpO01QaOGzMyFR1l8FwhjyN3wex+lt5NHy0A9usq+RiBq64G09lrwXxj5eormC412ZgM
RBuORqiDaoC5fbCKayhkVb03egCqKLwgoWuPkf6ifPNN5dhAbfHR+szPl3MA8WUDy3Y5ZehdspNK
OWn7fnePfJBJzCYTxW3toQRF+ZFrOgRECT6NsMm6UevI5o3y8dgaDxn4mYRsYgHkN7UxmmfkBPnZ
Sz+Dc/d2fgNbJgKGvIrov05xSmo85IxC7uqK+AaIs7NGEkiHvfxVHyjCJsR5uc0A0QoLZHlNb6Kn
cE4cPLAcgtFV3cny5SHIykOJ3RJODtAThnmpubJ6UnHER1+654ZcFE8MoXXg9wl7k6D44hz5TC+T
6qT3h77+TIMrUX2m4MeGelVGV5LCfDG0AhitnSuP0lCJC4vYc1+f/Oaic1115yyBwQWuibLgSHBa
WOe3/vTuFNkxsS9R1Wxcs+D47P3QoNhZSz5GGVGVunug5JBDKMFI98x2Ebhy012PA5uDFbbpViBA
7B8yEhfL6t4MqCSr8Vp4SGfkzhOPfgQL2nntInNFxHHl5DtVlWEAvy2CQyb5vJwDA+1lUvMnlOZt
bR58+RjlP/LyC666CYSPjkVY9sAs1JGZ2Hvgf1jijWhmiEYPxgz/h+ujZafIQ5VKIJ6RH6tY7ITx
UrkIIKtzlj4qG0WF+IqKpxoOEYyTNT+BP/zak8sI+cKx41ULPODpDy1DrlSp+yC60nTtaqg92Gp0
eRo37Gs0UMSmTNC5arQMSdIwJw62feTBLfMOCYJWR4HErUi2VfN+0LR1gF5Tb9GoEr2Xtpusd8HQ
aTgvOJ73LccLMLIeGlatXTGzd9NXSED7UdO2GWmo0H/iaJP51lkBo46gZI/XCYpUGYOayO6UGh7a
zrjJgrFe5515HryEUAh6dOlnHUfbspxC5Qh+n6fYf7IHAgUm4vwItvbg1WrWrRbBaUHzZmEPdhq+
h/zSEIBaIaIYxMkEeGUcEv1qSJ4yjShE/91Tn7Y1ri2IR1o+AsgrId5haeotatRMDqiUwJpMgXzJ
s+7GNnqieF8TopZyTe3N/MUkiSPRAW0PR3w8G1lHmwoOPqmrV3bfPXT5qysncnnBZIm9BpJyMr9s
J900GZyO6DlJ2lMcQaWCl2HQr9F7TqL1pWyQRrsw8dGQDyxxLrVu4D5lSL/L9oljFiS+mU4YFXQ6
f7TDwxBdcoUyx90ZiJhzgo1h3oV5xMzqB+SW3WgDRIUbwRPRM5WP0/TkE/DDEaiGZ21dHHSlEnIq
uB6QJ8kaSvd21u51Gxtp+UrKOvqTsxLpGkPKykEGqywf4PDLRFnEZY5rSiLiFC1R3UWE6pRRZKIm
bJgHTl8xEDzVjOGYoMpu3yUBpAvzv8DN3gJsSWdwVrMemoXG1wbbYzAIZLeIOx7XtNhRWBBiSVIW
cCTuExThGSNNpzoEsNBgDYfahGa4bXbMxteu85WSNNUmq9glOQAyG9j/mJDG/CaP9SPy97DlcwxM
v2BZWzZ6qdLYGkVzaccXBwh5YyJKdvWflWMDUbEvHiEG3XxjEiZYx2ffuQ/Md+SnewMemeWhBvby
TQcaqXLtTeTEd1HDz6VPnQ/ezSwOrURoMbETQYCN89fU8u+pufDH9txYtv5ag87HirZS441HuI41
yNuRVxFc+eQ+dtSmVeVKgthvipoMsGKTwq8R6BSr9lNRf3jqrgZnOCwqW3OERmedXB9s7njtGQSj
OF+NKk/Z5LFJvFGo0b4HdeRDBivdUDXXrpjWQQUAvnf3XovAiHFgqtGtT3jHAW5kbJ1t8gekNuzT
/qwVzpbEabCHRBKYeVgwJ+Ff2kuxmCAeIk0n8UI1ndMIuAgGXgOQZtvR6qtPuiCVBLz+2HOc78Qp
IfKz1O2wIjs7dj+q6t61QKsD3MfFqr8LeV3Km6y5tpJXoRwa7AEZmh+jqEOifXN5O6uR2BEaRJvc
UGRk2vT6eYcg3hJZcxDO/NCWGCIKeRcb6spt+f1m2990bQI5lpYrJ4fquUn2qQPvKBnvUm/easVj
7c5roaKDDkQnTe+8q2aT0pPYpdxcdTBDh++OI8j8AJCjZ7Hq0Ry0Rvd+ALWWkl0zq9BgiXEndaKD
ibLqIuJkw+bwFGQ/ksS7mjudzqe8xOk5nqI9/c7rvJ73Qlg3pUaAcBecvVrc/uVU+p+p11+nXL+f
uTjeMWZjyuYhUnQxbH+fxkbA9BkyYcxgGGv9h91h7v/kMfxl+PzL9HV5G1gszO0gSHOu/T4rp05N
a61x3lWQhVb0olukuhbiQTcvZduvgmubB/u5O1VPxtEsXmq5R1VCx3GVnl2VnjNfbON4Con62An7
LQECaILibHu2JyBki/HCTQmJsOkLT2R7BXc1fQQpHuhCTO2w/edLZnnfdCl/+zQcwv96NtY96fqu
aj8m6Ye2HDYctp41WSJ3yhQxQQbkvdtGBGeLNJYOEp2OXScDWtYa3rZPhkOZplubTdCn3K8TEwE7
PmNxnyoH1Np8qWjtrDnBMK0YekGrplunCQcoJx9f5ko7WEFwpOEEJEquJ49U8UpsC3TiMHm35fAo
kVYM9W1nKXrLT64nNpbpvDTCf8uCDY2njQMB0cSYlDyPvRWC+tnEeXRW1XOdg9ssAufiNjeZi6Jv
fNdjtFTlxS0fMgVpix9rbdIVMrFWLBZBhksFbmjcfBZo8xrlA0SBFB1hd8sZ9MUjXNqmzdHkltcK
FtUoul0KdxuJ80Ev47Cs9E2fYEwSP4RCpQaaNqqzlRWIF3eIN/SgrsuG/LgCnRz4gkq/ktG5Aluk
pnxX5NWqV/bGc3/2oKLwgZwk2JJeGgjXQ/BYFjFnBelVMkvDSl0kcnSdkBcHd9AAQ62yftZWBeus
ja4Yk5Au4X+J4pKJAGLObZKTAlUan5w0H+IFAfhmIWutsEoV+lMamU/MCLeZzwnI3c5Aw8z4PgF8
Yhic04yVE3lXLoolDMnb3CSMKO7JbcnQ+jXTz6rZDzW5MKx/VvWUZ+RTtNfDomkO7ghICiP2LY8v
WDYVkwEUSN4PxyAXl8GBIR8gfBPe9wUDbYVt11+5QtypiJAxfmEiB2DfYodJPhtcI4hhVkP0o4Qk
k3HuvR/HXV/OHC+Ca10RYOfkzaYrpltFho0fA+diIdvjCHAt2l6ubxAqqLYa2s4Yqn1+rImKzOs6
VLG3q8S5jZJtCkRSDC9umZAj6Ty4In8PqBo6w/5MJ05XOgLzLhh2QfDQ1beO+Wjgwgk08iri8hgr
deyK8Zzpv+LKGaKMWr/TgwecL3rw2qRAFSV1SF+721SdIE7AX3O2eJg5MT63VbUdgpPsG5ikzdHP
mqeZKR6ny4NecwLNbVYQ9Wi6HedFtWJ+e6vQaIJ4FNwXtnMzNcltoOm0qeK7sde2Qv1UhC6QDbQM
jeqGSJHi1aU7RkGCmXnVahfLuh/L7kxaOaEe+VHLjFOUQ9OWKt/aoNmMaDoCP38pZ7ktodOOuXFu
je559Pu918cvanR/+rn9EFD/LAQfe4kDbeJzSXJjq7lbd7I2CK3vm5LnIwMrKQiZsB/wta8isnr8
0Xrs7Cs4rxtZNu+F8+77TuhXP2vJ2ocGH2uPOWGE2459zmhUoAsl7qszwiag0hHBQQU/Sb/82Yzk
NrYH5Lpvrnqs4iVjctWMr1bsnkGA9jHD5wWfmlKiVQeznG8Z1pNoQEbXdDMum7NOAREpvkaHm5fb
2+dhSEdWA7xtyM01AJuj5wLXvoqql1J8VNBxe3DGlVVRlhP7tXijnPsiC/YK1iXYRkE6UN0fkuje
9vwf3VTT8ctku27F1irdVW8dsK/jfJgPwAUoJibQntXWmXisCnCUTa5eitw4/mGx/yUM+n3rgtTx
770R7pT/Kx3hL40Qq/AaUAb1e7AkWzWEz3XEhOdVwLM9qLc5IbQjsOVbUsWPbgIH3vW2dhTd+03A
zuYkwFUZxuF2ulXUw4UVdKu0JEYqnR4T/gBaAxSLFv5gcGNm7cHtrG0+I15oOPoWT2VlrRq9PuuF
hFZLaFMvb/WRJBUtvetkw0mdOa+jbRtqPsI99PyHzTMzkhYbJywC0ybhpDh0KEaW+WMLbLa+FzSj
E9Efc39JOuIwY5Q7jUaGXu6CuDkx0WB+Rfpd8iaLm75Y4LbiS7O/+v5l5DRok0FnWfNhLqqdHI8l
eX4z8+zVbPShE1GBmvKgWfqj49bYr6j0CDyp7OEpcKar0soOtU00eDmeRkspghEzm1jxH1UkQo3U
+DKHT7qsluyQkdWfxtIl0SGqv9Bg3LgkEJhNe/C7HGMTKUaRv3F9bcuRH9B3cK1MubWYifqIX/XC
f2+yCfD8Ps6i0O2INahBhkl9Hxv96xCFBWJfKjSrwghwTiRKDp4AdoXaruHOkoFEBYei3WvFGog8
Bqn6IE0glFbU3UXSCSmI90nylJrou5kSXJbAo7xwr4cguG0SItRJVTJYgxNUxcEMe6D+bNSAVajb
DaVzFSG2iB258pjZ6xG0zr1PS8Y3n9J8Aj181RHDIlBV+AsRx6iODbxFj/WXUc66026zmBRIqt9W
vnextuuYp3EFNOJWu2fPatcOSgKBD8Awnj33uUvvdAFXfSIZh7rNNNw1I3mdwAOPHSVHnxSgEzdm
+6luXXOZ59KJMBJvPcQx8b4RD3Wit6+u3e0iFhSB3QnJATxX5NzgHPyUzapw+nuhOPoPxa0+Qdq1
1bVqNQPxwIWpx0vTvvrUZXYBrMwoSYIvQrvOmC4Fobdg/93xPrIwylbTzhkAVUXUjMwvKoOm3Hhb
WTdp+zDD0kKlvRpitY3zzzG9QuzuGaQbTNyp5xJvM5Gazng3D/dU51iF3ml5U3/6T46DSyqvtxGI
dL02zpT0mHEFQgKovtKyrkXuXQdVjT/rvUu4vSGw+cRlBd4jgqzNVP9AHYQMswmL6c0JqJAmiMA4
wegAYEkoXQtUcVUuXxZBU9ZMDlekPetl/uHHsFHd1vfYATZ6h8MAhdMPt/PCdiJyGOin82HowVrv
jBUWw8HkiCS0vdvQCeze2iy7kCiJH/s4dhcbmJmVfnkBpM9sLXJr1+oSb9MCSX2obRDmqbvNtfg8
R8GNJATLFQQGoa8ZbfITYv8qEaXa6nhOI9fca7r9bGBER2BFp6fItQegCQywEvPFn4qbYEIJNRQ9
gqrEq+CpImerJaF2Y+PeDYs3tvnIpNiSZ8ww37+xwJA6mv85+sNXFGe3QunVMXFgzXl9ReZr7wbU
O4Rgd/jqGzp9NSEYpoPe0+vu/rBs/1JQ/7Zssw7pHH8807bBE/4iGfxl2Xal1zhmYv0sKrVrMOLo
dXRosJq47jF3nbBu3AM6CSRLn0xOh9XonL1JXHzWxKm+75WHVx5snQG7NGdUDLUKC73JpFM5+wkd
Xpo9G9XAsj1fDaSJ4VuivUJ7TS9+Dnb2YVsmyONIv5PFvVa3u5GmU0Do0YCXotT0MJDitleIcjo5
bhDhrK2xpraGZj1gH3QChkDVgxHVR9owp4CctqAp1hq0eDOvrwJYfTEJbwDTzotVuxD6RoM231Q8
1uo5SRPmb8gcFvx92dyNZbOplbHvVLW3rDp0DJbLGtyfRqwDBwLCvorPcnhvWZzKUxAZz3kwsbAQ
y9XTesSJrddrg0JknIt1NVwjetpmkY5lqOOPfnREALpjs88tUL1t/BN97yoqynitRjPZav581Iv4
HbOzjc8v2RMLsYrSOGTzW+vl51z39BFSPteHbup0Fz+41BuGBCsXY8tI0T4kJLgRycjyOX22Xrfz
MYdy7McYGn2RVnCf5Tj7vPlIQ/opa/MH5uyUg87B0ZjLKgLEh3Fd+t1Fq0RYtGxyI8+sV24MU+6L
iEQY1VzRWfxIC2s/x4Qaja24JY61T80NuSUrv6T5Y+2L5tyT/MtohpBQ62j3zcbCz4MA77qOjwGx
kOgs4U4Ss6KSUGN0zMCdpjotPNFHu4oo047foGn0N2+KCfSriPIuwxlD+DjT39KebPkzxi7fBm8B
dLDoYmRkifj6MrDetRARjMq9oR2LBUrQ8++WY+xm8N9N8822cSJ1R5EEmylluR0+dTltRf2sTTnS
jI9qBMgO44FkXlHCCq7xNlB/DsPrpPMY4xta7HY2GWmR8UOmP5h+HNt6k8ijz4G0s9W6s3h6jpaX
nawKPz6gbdAsRRpdkcnzlffTlvSNSzelLzFG0jh+VQCPowT/ctU8NAQ5SPRgbXsXZeltB0E51a+E
Q7mhQV92O9JSyo8phjqUEwqYFqeoINgjNy76eKrwKC1sYg/pH918pSe7Mhn2Hje0XGbOmL1zXX8q
jJQokPa6V+52qQga6BGtSO/MkYcPJGbFkTGxKWnrccXsaeVF2mNewlzPirvaO4/y0zCSY+p/BRl3
EjqFSYMoYXRp2Al7k2b8iroZNuUOGfHaKBd8ZkHA5peOTqPMmludgFlGsBpXLR9/IAnYTQiadP2m
LYeTztRDd7/ox21czf1yVfUhjOkQBXLXVvYNIqlLV+hksRB7kytS4T+BSKBBelP2fe6VCFVOSQHd
tI9DAMK3hjbf1gk6HbL7cpwx7NnMyanOydqIZP7ka/1Ng++wHOydVdBnHDzIIsAwosHbg5/eJKxE
Hpa7IVMvHUkJEbTsrMGA2bevvLbbuSFnfHzx/goA6n3c2rt/Xp6Nb94JOijLGJNBpgstEJX1NzU+
yWwdU4H5jTN+uW2uULdB6K8/OINAjkNIka/SMPpD3+Y7q/fXm/7iCsEnxH5gfpsvjnZh1BptELDz
B6gUZ3qSUMmwh2+r1db4AWti/Sc/yvKSv+1CfE7fD2w06TDJIGz93imKMk25TTa/D1Gw7gZuSbJm
GnH456v593aUyadBHO07yHT0ZTD913aUZrqtSGLjQ823BXsSh00C1yE6jP+e5f9mavhrr9D8L9+a
AajOsmwXbAXv9fsbmS1aWG/w34IL2GnmhhtC07+K92rv30xX/uXqClPH1gwXF4fYnOj/BLd/dE4t
vbVvVxRMI93EIHBtX/9ejnXwBkUQte/tfyBs7qe3VWsmjBt9T5jcP1/ZX6eEv7+b8+sm5V79zjZm
SF5Evta+93JNbNdu2AdvCNGvyg21zx+eif9ycaGocmIJcFEz3/92cWUl3B4lz7tp0fxxxHZh7Pzh
03zzwCwPAD6fBWFOz1fnGfj9+0MFXRdt0r4vprMFDpvcyA0pyFF8sjd6qG8kyQCs0mt72qg/9Jl/
GcG/XUlSng3dcPjiXMi4v793ily50VvzfcHZOcTBrInX3DonfZtvAeRsynW3H9b2YUHCYRjnmSTM
AZTyOnk178WlP5j7gqdTHv/0hH4HWC4Xxfa5IjygnsMt9e2iYC3wSTCt38nUeVgMauUzdOBVA38x
uv/T3ftfvmMUHYYLRAvc1N+4iMwpZ0nyybuN9cPsEGe55p8Wuf+y4vDKBtWlh6wE8MDv1zkpeWhI
I3uPfyYsaBA5/ZGuFMCPjQ0ZLEyO/noEYrT700czv1nSl+vIogoDQMc44Tnf1RvTYNVaxXVcbq7i
lu4aLsOaZwZszAanBdZzgFovy8oQP5GW8D9/enyDCb2r22hIeF5//9i9maMancb3pnjJ1R2NmX9+
dNy/f3M2ch18R4sbyIIb/fvrpyj7WvpUzHadNSsgafRoEXGRuLeeP2xjSB0O3JSMyhdFJ/1AEP65
LdaNFvqkTDMA2BT1kQy/1WTtLOvVoMEmBv5C2mFgfNo1xu/2vk7VxkFWzF69Krz9aD5FNUczemNd
e6+ldRibNfEi96gw90pXzEMn2uJwusNsPNrMpQJOvN5Ex755clW0AzfdtbRbEWU0SBOmelcyEuwk
+o8UGUp/qI2vmrSSQVvmjNbe8vAIDeE/Xzp0R99XbNv1MEpaXDj+67vX1cyVnTTp9GHvxL7ddft4
T477Yb4LdmVYPPpbc///8Ewvb0m7btFIWX9jI87DkA1tMzHVym4XJm3H7TdeLUzVP1Mt/z5B++29
voMR0yLS55iP1ypSejpKC3wgC9NIpyjXCQkzoLnqqHb/+ar+fc+3iTYIyGVlKTGhLf9+P3oDtLih
Ld+1hNSLC2wVMT40CPT/+V1Qjv39yzPAbqOzZa9jify2bGeyzhoWmrd8KiC/k7fj1Vq8TjLIliNi
Q3dKdgxr9r1YjJS4B0b/0rm3jvM5x/rWEu+Z1Z1KonHgF2VPcfwwuTuE3evKrzmqHktqRxNOUI28
hoyJles+kZq7GzChRcNNgKhonKdQQ4damvfI0VeaOij/vRLHUW8OpoVVyWynl2bmQGeaG2Tum8qL
r5UKfeYSeXmlddVOxXrYMHjp4INNVHBFkO2DagAZhxtlsO8G/dpoSfTqy3UJwUprtkkeH5G/bhxK
nDHdMSKATraJy3LrZouVgJQHA0GEfJnLcuWWjyicroxWhq2cTvg7NksgptObJHqCriZGpY7atc80
24RgFDCczoNkQ/boxhrFqTAeRa3uDVphrh7inNq3DEdro1qbQb2erfck+j+cnVdv41iXtX8RAeZw
K1IUlRzkWL4hbNlmzpm/fh72DL63SmW0Zj70RaPRVaYpkefss/dazxJWVji60JVqzH1De0x0MrgI
CbdECDL1F96+Q2x++r3kFclZpvHXMLCoxbNYPRMnRSwBkqE7BMb0/WjgSIecSLN41Ok2RZVXIwyT
wqd85LuZj8p4NyXaeipomcoDqUF8P+T5tj5hBwwRwEcME+HXBuNuC5rBzLCnXBuJthLLT47//d7g
MIxuDMc1GgqMVtVpyME31touTxhlAkaZSzrgwUdFI7zDz6cU5zh7MYiWDwj+bBiMo2IzaXMZWKa0
AFtGPMFQnO8Li6wG/0sqCXdSVZG/jEIp54OpzS0BLQ5CZJiCQMblyBOhyZTx4Mn4IPnvZz8WvXSa
9sWE+MqM7+cMY14UeRANiF7IWdGNTUWGsCC+5wOtTGWZ3pBzNPXg0i3Go7/4plhn6NHVK7MKOCnd
RspdzxbbIYqEfCSWlgtuDbKh6TYlpj3hKzZfaqhvwfwdW9qmKkQ7MKUDrfFtkCSeyOfYkQUp9aeO
Pq0VsTphzeqazDO718DYUr6tfOUzQvwXBsJmkkY+VFLa04jbxPKT3ilD+CYltQUzhJ8VmdEWX4EF
NoqWP0dCUamO+Rx6o4HIxm/Wbdx91F2xSX31lb1nV5Ham+QBbaRol0eCl1X6fahORx1dX9B/84rs
+gA52RA+FjINxvKb3i3Dz8arcZDoylcmSGsrewlMYprBvc19eAo6EacAx9wqdnol47tRVwavImAo
MubTzFVa9SVV6ekqgnWbppCo0SIP9Sy7esm6UdERb8r5Ns3BS4RoMEOMLWRu3ZkZcpeY3qHVJ55M
vLDVBK9VAY9OnLZCAYSKJLHZL4kvo2tuo0Ln6RX9xzxpznFZX2MJ/RWKTbmjLoEEC0pbpdwyLsrG
KO1F/LfWRzJOCz0wQqdZ0FqRarWjHBjvO00kaiV9nE3hoPngZzBg0kZCr8W4oFgik9nmPV+gJZ7L
7UOFkW3EHjc15MXVu6jHe/tdJzei8KAVTy21EyRjTx3jLU2ce2vciJFXdEscsv7Wayp/0Vr4MTyz
0ryaxre23EYT7YEifBTIDLTAMDQlFpBefDB8r9duyaHd1zyopDoacOMYPtNVSYXHoLwrAq83lmRT
UJCELmvkEkWbmOcsgxOTy/jpfCKbT5EyYJ8b7Dnk3ID9zEiCjdDIr9PE2Mn8UK1XzSSSNibdpNiV
8SlFsCjzcuv+s9LsGuaASlXdyPEZPMqLwgMZSpxFwn3beIXygmUHtCMjUTUa7Kk9akL+KiUWgq12
j3sEtFFGeFsBEcdC167LG0M8NSkBoZNGGAyjukH3KqMmAJ7eh0zGtM9ZAi1UxU0V73qq3MwDYkB2
kHb8KiHescvvk+RNG0lul9MDxBjitotbq+4OGY2wgHTZuPoVatK28ZGLNV5D576R05VPMkvC4tRh
JOpbwY2yMlvV8iYyBE+mf9wmw0YfMlcjSW/kO6Edf9/o/U1QMTwGaFjGsqeHssu8nGGehf7LEOJn
dQkRxmu5C9Ji3Y0Q6Sp6B0IUH5K6hSU66sv6O8FfRRcNZi5VE3Yp2S2q11ApPhJF3/X4Zakc2eYU
OdjJIp+stCae+iuKzpUINImocE08h2ji5OFTnPg3LbUbQe+/O3lfsUZaMxxwWUBDHTHNbYk1xXWX
3c3te1lSvhXm1qzGTW+GR2WYSXNok7Ws3wkzQsBgpzX4/6SnsnoHm86xsmZdBQ8lDJ5CmVQV/qNS
ZgClpAdVhAOhI1BemszmKRSp1jLtWEziXmO5D7sGcyb5co22LVt5nzdhx5Bi8FCo2/PwofXKGuv0
Grv9vlI/Il+7GSuoRpjy0u6WeLvPwRDwFrO8hKveehQTkTloY4sju5tIqQEOUqbbNzfNOlDHHfUq
CLpMvmUxf6ra7JcwsQ92WbWPTIzv9PhRcGkno0juiDnlJ7mElW8TSSN+PIioL7qHfmqQzOG+SsWj
OAfPc1rczf2AXmcg1p5NS22iU67lzwz6V7GmfIZ++cYQZmeYwU0LkVopk5skYqbDAxOzg/aDCHhY
O8ozBpFyQqHeC/UuxgcKufABc/uVufeP5x1jaRRYxpLucHGe6vMij62C8044roLwCUXrv1eWP/x8
olw03PhA1yT1sn4dNG1o1bL+KBHmT+WT0n38+8//qW5VsYVzyEZ7BmXiz/o4S+qOWFfzo3fr7RIW
07kLYb67cheXbJ1/doHfL7OU6b9Nmcxp1vUhGb8o2bSOhhghiRvaGDYBz9UudmtWMls/U3BCHDn9
+x3+0JtaRlz/ucWLI4Cog1EI8T0MNgaNQ2WHju9m23ydPFw7XF+91NJY+u02x94qjKxHpL7W65Xh
zp66haJFQUIfDFn1lRtbztJ/torYWiF8kOHAaZFW459XM3SwFqUpftWO5PafMg8gEMN2Hd1Nj6iN
o9trmKkfWkB/XlD+84JClWtDbfofMQFm3f0S1EQs5xaJ6H1uX7O5/N2Dw0+jgnwCNQ6J8fLB9Nng
KZbGM4OZUMg2Za7iUt2lGRqr8sFIroRW8NH89GH+p0657GD6IWtDKhdf7CSVWLItdtsoDu8sto0s
fjGorgLhTrFQTmjJVkq/aor5eczvIgWXZkCYuWqsuimzxVJ3/BiXZReVT01d3LN92mlTPyPOBrkL
xTPPxI3Zp/vOap802XpiFOPEU+G10fhRatU+Rrg/LVjK/s2gGrR09HWdYFeidZSS2C6qjuLlaFK4
CWHjtZhfrOhXoh6L+lmgrq9wgYivdfhu5adshoOcxAfclWgMm20gVZ4wjEem1g8pm//MXtXp5Slp
TvVS+ouhnRsTooh1yOxmxUBqV3BMxyfrClb+3QY7sTZ3QV15IwefgCjpWNoU0QT0D+tiVaQrS+yO
Oke3AjarNDP9FKnHxU6/lQekJCgDVNKgq0oh3r1xLCXZzsE+tOQHFScFQNQ4hD0dH5uUtLKGKnYo
z4I+IbdD7N11qwwlKwz4t34SyYzdtDhqJHIfO73D/AMSMXKQi5/EhIjmFNkLpAv+hbba1zdKD17Q
38ijjwyKrJV402JYYF1HojEQuha9Ebq51ji/YhJ0eItt1FyoTytmnbBfptRFu+a27VNB5Vlos70U
qCLtqWlW4J1T+ORv7fQxN8/y+BG1Dz3aVLP1APPYtE6hBUD1I9LJ4pQ2W+9xrHtBXW4Fv/AiTVmV
5t6KtXUX3IuZjgwPanEiIKQjWIv5r+w3GHJOAdSNRBu33Rgdy4pjvK6vFzBtlxys6LMnhLrJOHAW
qW0lsFzJ4sMTIHYvYoblZFDXZMXh5bHjYaPM0T3P5jkrUm8ORWckCRABybpjCIiCapw3iyzcHwyk
rRF6eDJ5g55jcQOdPz8lRnIf0bqQq+gu9Yd9b57jQl4nSwYYmfDoOSDyvEtolRUlsRt+LcyyfnOS
Z/YvkJbBmjnhVp4CFE3INJg2mgaGUhKrMNz3z8tUfzKXpxADRRg8zJAoUnGw28ZYVemmqLSVRA8p
gouWQ3XvKFStyTGleh/KFfL+GlkxHBAseQSSrqQhW4tSdwhTZI4qTwN93gh2ZvihiL8AyLdhDlMf
z1qZvcdV6vI7sJ9jXNkEuIEiVbwt262q1au+gSwsH0rqeytSCVUstv042iNhg5Es3+i/BMbfMaUt
xOR8wKY+6A1T7V0ZPvKEDMWHRPPTQKsYti+F9GARPSsJnkDsuzC4AF6WC+TCWCOMwSOQS4w56weB
O1Mz2clIrCfc0h191PRKeghDlJ6WsB1wPiSUgVL3UpHTLceAmMPaYbKxHhrR9fE8DUFw9A1l36v+
CYzUL8uCjzPfdJkFVZrwZOgSTi0/QmC5VWr0rXNOHrMgPfc1JLiixbqvl7mdyMnJaoQaz+FnVGP5
6iQngH4g5/GTIrAVoCnKxB4lMGhiUyOv/sYf+01gUBBX2bPVlQDTU1s2gy9CFb8VMd4FcC1lqJVM
YKDw02SYagLLi31S0J1q4WgPrw3hUikFMzCDJ72BDi3tGOGB3XkShs72kXyJqHLEaToEhu4u5wkd
BmGdtPgGixc9QvrTYNzv2nVGpOHUta4F6dtUeGc4ukhd7k6IURrzm3E5qiTksjAbKqV9FKE6z+jq
G7oPQ79vCY6Fr7NRonSNI2PV67sI3VUFz10yCJtQNDttX3TkymZti2xVZnuUpuckqmGAPGvJk2F2
di/dmLo3lZpLt6BK5WMt5g4+dLssMxRMEGKi5BzSrk5Au4jlByc0p0sBeYYoa4V4N8FkGseaxyaw
BalZZ9ZBzh+FflO3PbHZe5KNlYBDvmoheNVuB5geI1R4XhcirpuOyaOsvNWY8fIk287NQ9ljxGs2
qXI3ItGb4qcxO0Y4GMMyWtfNiyz4m5CRlya+y6ytEvpLK9laY7OOajRmfNUt9smYk4VmOia6ZikZ
gHLcGXgVaxyXWn1nQhiwODxM/qbHAJmOX7L/LtKgmCpag+w/Un8TEzahGY8EAYB9uAnR4+gWwu+J
tdVYS8ZdiXeAEGu2JydlGgQnmI/0839eGTX8muenCMmaL1po3Y9Ri+BeA/Q+Zp7UiA4yeqUr3bh4
SSHBKzHS7EPXYjSZtZepfhkK465iBBH61qGZeFTpVqxkdTiqdbauhs++bW8r+l6qsYm7iS09XDN+
5G2UnRb7DSchYy1HerPW9OAmzG5knlVhqNgUGsFtpKBdjUr6ENXC+4gtAxmFxpm2z4nwWzLYewI8
TJU2Jyd4qc0dn1jnPpyhgo0MRuDK1roNmmFD2wfFoHpDz4spFZ23xDNpHU490Pp+2ICz3fWK5JUq
M8P4K2XdT+GPGJOrDY9a9VXVJ78PvBg0vNEfUjOaUEXN9K5SjA/LnmkG1WehRXdy2O3T5D7uP0rq
FlrXa47iOy39iESKIM6mZVB8l1HiWoobaTjrrXRp0105K/xw4vl9JmFdVLWjIMW9pTXnSLo3m88M
3fS/l83/yBcuyuY/LnBRxTZqWoxAV87Nmv3ezTwcASsmLY7wHP/K1rPDkHWTiqtgw+K+ru6QpE7i
CkMfqKir56IfSngSggiC1E2Nc+/l2KCuY3/Q1Om8gM9Hrhy9JfZ5ST5KwKlePZ5cuZpy4VWPdK3j
n+k8urG/YmH3EJ/tQOnZCJ3X+fHqeWH5qv76pCnhJXSFuqhfjurrSOzLMRE+rAccC5t+j24leWTD
cq4Osn58aH670sV3msfGEJpWeW4dc6Nw2nJB79jJlvY2l3PTteCYVx6jHw7OzOj+c2/LZ/3bUc9o
ofC0qfAh7v6Z1u2XhMB49//3lf12meXGf7sMZo2mCM2SB4RmVrul/2OXHrpG4padzI0ern1nP36Q
0E5Jj9UVzpUXh+WwrpUJbNZ5xO+TlE91+Prvb99PZ0idk+n/u8DFETnPqB7ltvpnyokZc53ZhEvY
5Sr+33x6P45Uf7vYxVSObIWsJL+ZT2+yEQwudNil94C/3jZvY298mj6uqqeuXNO8eMkmQ5JzP1uu
SRIKTesY9VRm5y8kdBSresUkpFqj772yav6gFKPx+p9bvZRnmJCakskvWdX6YoVhgCUtvA02KjQo
W7PLTWpnV87M6t9KBi5pMl1dIBsGY88/n81YVppmkIwvEw6a2vVbv/OPYjp8q5m6maecJu4XoKtt
LFl7IQK1r9+CbtkQqwmmnjkJbW4t7m/l4p560oi1fVx9h5P85Bv9bYUUfDY4vCmQHzBTCYQVCXvC
UhLcB3ItnuQuO5ZYoIsqeagjZV3l2aMYWPdDFHvQAK99uj90B/641Yv+FcSFQimF4Z91mjzGlfLB
AG5lbKYtJcWVz/UCKbJ4Tf/8XC/eQaUfJK3mFUF4v5t5RUZPOuGZRG0j7wO3uHa55cf9tUr/9jVe
vJGpCeGdbehcO9MatdNm3Jt3sJdw2S7dJMlGncFkUl2F1Uq9FtBw7RG6eEGHYFKEIhy5dnCSUMvJ
T0hR19VNgvZh3Lcrwg2f6/eoW5e0mK5JcX5c6/5z45eKBGGi9lSV8RyC7WTylUIIuLLY/bgW/HaF
i1rGCJKxmubq3LvDOtojJHvoX/wDMryUdYC8qb1+mu+uXPPKo2pdbIUq3D3Bikc0HcLt0oKE7ucs
4asY+t1rn+DPq/lvN3ixCzaZVgsNF/tvpRwOUse6KdfVNl1b22vvxfIc/v2c6ioNAUQWlnZxrUAY
Sliz43mut4FYbXJIMVF122Kgy6vHrpevfXk/Px7/ud7F1lsNJadUOpAL2GfcAjVZQ61NbH01OIGt
vvjB6lrP8zIl5n/efIswTEVT8T5cPC9KQ5JkT673zMSpEELKe5DmdUzUnmjtu+gmrATolIRmaQKz
6oDqxsdV1QD06dP0JaGPpaXKh2oah4YQKllh9BP6X2aIQTVXH4VGXKkRoSVT9z1N1ZVJiPT396NR
MyxbgSjx+19+P3IUtDzrJYpTIJ+93ZYrARO7M+JRn9xEQ3u6rCV4NSBoRO61wuXvVYyr85kBplQk
2sUXi2ZbJIKmGjoJK/hkxv5mBPQhtJqbsBfV2jWt1g8v2R9T7YtNXtb9JKwY3uLxWRsuNh0mzNxg
ucp+TZ7weO2V/keW9+ezz0dLHrq5CF81YPZ/brWymecgPvX3TtklbKWWEDzn7VFG3iEj5m0HqHwx
YT3YAsR5cATm0BnE2O4uB8tkCWiqh8rpVEyZyGcy4Jp67pRWcSJ1e51on6IcHOJa5KCK/UJZQ33E
AWzcMy5Hxl/YqvweSt8Tx9zGEl29MLZ6saGX0Of9sUUNlGX0VyTseiX219baSPmuF+sVHmHwFaLX
ac1Bo9Es9e13siAAE9ELBO1WFeSbjGZgYz0sJJmCK4vNc2XYekPscUkrcCMNhpP6R2H40rUDBTda
GekgDXcGp2a/HW8Dk+YyPYyAjlNt0LyDWlRgwpFrj+gtVEtf3XAq+21JKwWtUiycayV2SdNMjRqj
QoqnWLJ17FqW9CChts2QK1oqwkKMCFN5aP3AiWfTrnrMR7F6Qw6d58PQbhr+2AB8Z7wd9GlTT9Ob
IZmHusaRKMNCwtkTUpuYRmantLwV/DbJR15VqLQQLBbjrRwy4lbrdZ0fsP+7mvLRQL6TlPTJCE/l
9JX5nhkOTARu/amzEx2pAoqNogBE176lS8OCQDuDREEVUBJC79U8HOilrhoWJTSkKAxW+C4QTtDS
IAJemhIbDVRjCM+UiI4YBnT5hG2tfJTJq4GjABtLmUt0oW+k4TSG2Kb0kLyaBLwl1NpgXtUidmWp
2uvYRQoA1D5++gz7SKB8+kFN8l7lpMGvJCev97Ge/XXUZDtf6sHpwTUMxVsJJ/OgGm5Cu7My483s
IwFpJWxi0UZITn350MjJGjrmGr7yTdoljhQwyQcWWIqfscpzNiqrStiK4lsAzqScHOyD34BoVP2u
lE2vTxg4Y/tHILOpUGxhQsrmj1biWxZopkgccGkepSUmdqHZy3m20eTWEbNzRDO1Hd4qtD00NnL/
l4asXNZich4RxvXk8PXjOqad1fE4NhiSczp5uP55mu+GgLQ3mkn0xDEKHzv1IVK/pLrFEvrWCInt
p091DGa1ozto6SDFDOw2UKBMb0TiUIeJR6sNC1a0JuIEmenbQgco8b6iHV6pCd2rcDuIxdqo67XR
aatpYNzBFMnSws0A/cHv3psENcHw2qY4WFn4Gnz2+ULizPHkRKmTIALyE/KoFh4bpvO+3oo8+R2g
mmphu+vPVZN7MotEoKbukH0Mk+/6NIbJH7dn47MTSFQH8yATbGWBZ84lguwEgDVjNx6qmXgn0fqq
hPg+VbW7NNaBcEaPchZ9qHG0j7C+N/7gqO1d0DHqCA2nwCLWYkMr/dQxilep+UisEBXaJqixJ8mx
HSlnv22YYTWHHtpEF2UEANOQ8fsjjrH1wrYQiCFt58rNhmEdysZK0d1GG70seCriGyG8H4YaYZ++
atTMUeSncNLWAH3k6jUtC6+eG/q8qRcOMbTKwREJKWSmNg7ZpooBJkmtF0bSIcMVBI7wJewfZFKZ
gqlmUq3aZfOg1s8a5toY92Fc5evaYvIkPjb6S6njD0pOSI0RTKI7rHtq5k0VPqbAVRlArACLIC2y
bI2cr4xfs/HteVLobd62HY9T9z70vYeT0Exo81vAmXoSO+MXjaiuGjyFRDc+r1M3hlswmg9l0ACS
oNRaGB0Gk6iiB6b/LRkTICWsb7GGK1FyOrFDsoEdUjO3MmPNWf8uRKpB8yWSjzLWVdrnRZt5Xcha
DcJtAl00xF/K+MWy2wsmSQ2soiYdXDiprDkJEnlLDVxTGllhPoUerSLElUAjQiYnLjVmmFJ9BbKx
S8WHFFZ2EmQOQI063zf5h++fA9mHvfc05z6sFjKnZERT86EwUXpEXtbc5tJLiF3dKksXg57adwBe
1qFxlkPQbuKDpDNON+/E4DQA1WBSwltlQbW9b3k6h86gD1zY/fxCLb/Wk0Nb8Ss37wUstjB4E2jQ
z6qXBKUdJu8N6Ya+YZ0g2kbg3ZT+Bm+iV8ArT1gy5mQXgM4AoR9bAd3OQwH4b2a0RkDKplGfBZnR
B654dY/qbdXKHWAabVUt6cNC6WqdzrRaOMTg8qL4u0ibXQnuPeLwiklGHwLuZVxJDQJfYE6D2rDN
PAVIBfBebsv5c4mRniBeGfKvMrm1SvDfyVaY812CXnDQD2Yz2xZyQ4LLCoM/Zu0htW1KYN0EamgS
Y4X5dchahwRg9MQP1vzdmV9Q1CkPGfZIPnOpO0WOAdHcCv5HEbdsIKMb6MxSjL3erSuwYzMyuK6A
oQ3xo0QUG7ECB9Yzjlxbr8O3tndFdFhi8Egxtqrakzo9yhMTRsTDYrK2BGhomsXEZGKIQRKWTE/C
Nz1emhtr/kqld59SJvcy5Mi16oFWFKATRKHvQmp0GiHcT+zD5AxsBAVHOUMSDeFYctPLlPsBXM0o
X/eNO0ndfoJorkhM+4xzgUlvibCrAQZJQ+ROAelrvLjW8vsT05s8NtOTMb4COUeiTK+erV8xiPks
a/LoDknCvJXRQ2A0pwazZ9W/CiJR4YMFPWzyDLKnixRAuAkrRC0csZMP6GrYLiSgjV+RGu16oG9D
zqhJRaX4XfCE5CXZ3323VUb9mBNGPSeeguNMC/ZDdkJGPDbFshrtBt/aGAnhFmJnxyNQy44f3GFI
qTwdUI3VfY409s1Bt/mFkTX/KokLJxdg1eNs5BTtyMZ2ZM+P4XxM46bQ01WXi0c4KrAr7DGo2Ksf
cpboEJECn0XP7mwa56qamMDuCtDv0yS6VbCB3m+XFbGH6i/++LamWtcLYRcUFfNZwc4iyykxsDdl
tFMyxDtKsEN8uq612u6x7BnC3ke+6yvHmolJ2LebsH3WoAkpZuXomDYi4bbgBfAtZT9AIdWmHYq5
Qz8ccWC6c4ySSmZLg6ndfk68Qr5P0HuNUDW4tdqDP0BYpeVSvjD3seJjoe9KcjBT2Cfkea5TsH6N
8RWDOel5RQZmFn0dORUg4ypRV0C3zo21ZD9QijF1Z+jiZTpz+oxlv5cPjZhN0NuZY6VpbasahzAD
SZIxMGoUNwJC6KR6GEiuGEbU44ybpvAg+cX9oNzQyV81AT9N3+klaYGMTImjRrgANG0sHVyCpCed
feG9K2fYLDjLDXgQmKo7ShQ4b1P2pnajO6mFZ/FQFsOiS4a6oD+XGVMk8aj02VZRvLAqXSqG55GM
w2ak7ib+JJHPRUunxNIh9GMcsoCJsIGpJXbYseM0RDUBHwb7BRIE61jPravXiBxVOx1eEm3+pY1P
M4034CgnWge21p17VPhxW61H7TUI51XScbIk8dDXTWeCNmJidEY9McC81KJzw1EvEtjVul3HixYr
w0E0oXBUvHxMjsZec8WKoBKp2xHicM7bwdb6eFOpTG2zVQHRvLUg8KkR0R+6Z2Uf+nTXTDKajHk9
yuQ6L+QseAsVhWg4nwRoJCakah/uh/g0RXszOXaoq+AvbaIp2qgZVEQIBhRD9Ky+24FqHCOyUulv
InN8dYE3huaqkO86afDUsMTSIK6BUXuqQuU7+fcs/mN2Ehd6BBuh2gAgHI8iXGo5GNZ6FdwyF3St
NnCC5C0rt73pDiqqTX+AhjGuBmJwFC10cSnaYW/edumXLMKBFFfV/GHyfaPgd6QMt1fE3A+GfKVu
0v5joGWjfkq8oeRTrHWAmHK8C8Ev5NaXoL2Sc4DMVME4fxZF/l6Q75SKV1MDJBA6ut9sI1Su5JPJ
fHLmdJTrY9/fW8HjyOS2pfgLKh54lSzTVII2kHnVUN2B3bgLee3jkKQGlFbkcuesC7D+V5JeuAXe
566dNzIExKFzOClsJ3FnWvNjGHCirx0fSYOVntRmvDHgR1pwZ33pPFOlAYqHbGiuuwya5ej2CHdi
HTp9gyyIyJzGrMlcnZ0xUr2cjNVhvplN0qhJf6kNGrwcpI1601NttGG3NWRwPaathJye6rthILg0
eYpEqK8fssXe8WyUns8wP+g6Ww8TIpcbtxWPVmQ65EAh7A5ARXwT7XETgEwdhudA7Fmmd1VSfUga
w/PifRRww+DolHbWkDpy+J61FMQ9FeDkDPlXJ83rJsLgYR4Qsiixf6NJaMPg5hSbOHtXiFHS/LeY
8IU5TfcJ3ndremyTN6WlPkzj55QEj7ppPJGMn6EiVIXkAG5bHY/o31dFLtkxXvqUQbapjLaOB04F
KDFn5zEAdal/afEHMk18NycFToLkuy2qqMyQFyIJD96hNqVfhXovVLyrrQFxFa2EAIfmPVU5nwgA
WfoHARTv9FHrNxHEYmAjAu51/bHW7n0YwSEDTr3h5p473rSaCD2ClTDhIYwhVyiYnluKzbR587tX
S3lZdGjofAkmgNo2IQKskf/0r2ntv5VpAi1iifbGddJI7KGnlPl2P7MJjZbTIOyIZwxRAgxbFjyB
Y3QagiRt8teuPiZmZJvhI+M8jh9kxPJykktAh8HfpjNR5eo3YSArESZWFbaeDkHGgi3RyaC4VHMV
atGundDnoMUzYbOgu2oZAULhc4YB4zObh0BGUWiIThS9QJ/QZn1t6Wh2DL44uty6CD1QfMCNYQdk
/OXho1S/1RNLdAjUVe+9vsG3CH63Sl5VlNExihNL90SiwCtZ3GYIsHWrdTtgJ+NNP7dbq3jKq7sk
Mm+M+mvRgo28Xn3lI4QKD0mHwbB565c4qZT8V3gcJct5M3xmhM3jGtDq95oN34KTZ3UaZvWGAwfd
XLbFKx2mv21y9Jewg0oG7lTZvJwegcIth8GS0chGNzAVbThV5nZpv6uvoQdgbx04bID/9y6apuMV
hWUuwXVHxvpnV6tM/mc+PO3MXfMWupad0lwN94ue9Gqr+u9htA6kXVK5mojB8rJBGFWo4cuuoi+u
ubeSh6zC1V3xKsLz77mwLi3DUyyHOtF7lwmpVSckqlkuLs5lWrtcRcK5aa6vfGF/Txa4DDZeSdP5
uv6y99eyNs9jhGfnoO4oS3bxg3EDn9AGKWxnt+VTt792yX8Ut3/2IHWsW0tvGq4APseL5jTD7joZ
svncicp2wiFXGBwJ6w9hMhw17OxS5OwX31RQ/pLwtRA2EVWWUWl2rWKhYDWdGjYNgWnha4YqRzlY
iFoTOEK9iLxHyR1d5ATNtELiZWIZWGIzKjSEKqgGlRAUYMx9JTDogyUD+cwnQ0+qrXvWs95KeUG9
sKaRknqBBFF7LrZzBk4LE7HJ+JV2wNzc+qRINzgNexlEkQPjKgM3nbfPDTPaonsIx7dmfNal+5zW
iBI+//s39oPA+M+P7+JhN5J4CZJaxgnWmYI+8EoO9e70nuLpp2KTb+Gm8QZQpdraMyer4DVFhvh/
H2T++VtcDDWCaqq0ofnvoYaOSdoVf5VrgKJ2dYug7ZpI4u9Rpko65QILkCC9Lu/5xRsu5l3jtzO6
DNoo/Xa5V43+Mvf4T4Spd+0tN/8aQlxc8OL+MjyFtTYU3xm53A2Cwqqf9iPt8THtdlJELRknJ39u
tp0Iz2nKShfaqpPWwSYdtK0Uh94ABz4UIUvGxn7OQicpYCpB2auxUtX5sRWUeQVF9CDDwImb8LUV
HopMPSU4weC94X+BTgMYIaZ/EPVH8IR7IvG2JWxkbS63SkDITkhi2aqeKDYsGDzmmrnNVhJDR4M7
L1j1a6i/l+K9b9UEst1NWKSVdsBXpW3U5heBTnS/oC/QPFlWCDIiX/Uw3YaW8DTJRCuGr+PwS4SS
xSJ4P4T+sx8OwNzmTanplCHyYxCPR9nMToMM0qLp41tFiDM78GnUqDJh8UGvZfZsNR8o3L+a6tjq
vT3CH28jmhpZi15amTb//m78tftcfGkXQoKIqDJRasezbjgzyoBMedImrxrP/34V+cdnwzRNmBKi
Iv01oOqIOjMjeT4jk3Omd5LaHhYxSLEB8oR1Atm+s+x45sra4eZyW1d79NiDbf8FhJDz77/L34yd
5ZZ/+10ubtkvwv8eZiKZp6E3O/4zeO3qy3R6W3RxbKLKe8UiajfXpv0/fta/XXj5/78JiuKkzMJB
oHcOF4bOsL0ARf5RxKz5mgkWTt/M7H8x2Pxr9/0TM3eJNeFu49iqm3Mhpo6S3dbZW4fkWZo3KpWP
Sd8ip/2D6HnEfoAo0R5j6g/QaunU7SYg1Vl5IJxp25ahS7Jo3T12JFDojzq5XyHNuKdcYPLh42HS
cA2DhGgI717Uj58mXjm8CJn6BkwLF3XLUDVdD+E3ReJHH4AeLSxXVJHNzMUu1KpD9F/sndlu3FiW
tV8lUfdMcB6A7gb+mBihySFLli3fEJYsc55nPn1/DFVVSkwx2OXrv1CorLQlkmfaZw9rrwVS2POP
A+vh0M6n6C+1U32SAtxM/EapCJ/J+V/FcvigBx10jPkO+bprQ1OuPdO/ruA+bkP/TpGv2oGUZdis
4qq4logP8RvXTrIzlPaQA0a1GE6iyReqAVlWVBFjPlhjwbS+Lk0K6WQeFfibxQHcUnqvoWFmpk9e
Th+HGh1EXztwGeOrEtcO1TYEHJPJ8YWmjjFceFMnxkoPfwj9sK602xi+A60JqdBUWwVzlyFjkJAQ
IrLdSpaAxgSBTfkU6dF1GAl7yfTHEgh3lEbicQhAgSc7HWosCaS+SEYTURPiNZEIxBQukuCTkx46
mqnI+qVaj3KCuGrc2zBViHbMg+RRDwmdyx7NAm1UzgSgE2sWwm38qHdT0Bjqdwnqt/KFJF7r7q/W
Rf4JCFOVkxiFALYXPwtask8a70YApY2GTCv8pGYEF8gGfdYQsZaUyk9GKCqSNpXTg4o/ULbHorxK
1JvEg5LIpyOe6p5+bWTQ9IXXovrLgzFWJzXvUhQXSIBmxn1ukQUs9kKMThoJMiK/DjaQnOaU6iD1
lV1QgE8oDEYQ0jgdAXCERC11CxRATTFGBA/Ch5CoQflS1T9ASENAqK5C+cUEcQkTsCZuGwVfWoHn
3/1caY+5Fu0NOj1riPcU4b4omqML0XQkji3g+XEU9yzc5joPCnBUdx1AB2HY15m7z1kTRbrrqCKS
tu2IfvheETI94hZD9PZx8hOdr6j8hGQmVEXFxrf2UfctN4dtGtsOrZwwQNhZ3O2zxj/0MCy4GtD5
khkkZStHBI8UCAYymiRa+2tn+MJBVQpzAWEx3sXvHMr3NkGaFNERbuyMcuhQhIeIO3mR2dD/uZVV
QdeSgpd11ZCmTV1Dow1dh8+lfEquHFvaJDsSP/Ry0wWOQJP0Y2TZUe5/x8a+fa0x8XqUsjclR+6e
8X8/pTcyCFFlE1/AHrx1dsENeS6yAMsIiL93HzKfb0ZrjKCFN6a9GxQ/8WTzF0qsYzOneWjh+F91
23QTLNJB/S3+mLxr4s3CWSGrkeX86gw7UtV1rHyuEvX1kvz/mmj/MJnOeU20XfGSPHt/3I1q7S9F
8seP5Ocf/y+pfhTPlf/8xxX/Wr4VSxsf9iqWZhh/6tCV0TAJA5sEEocd8KqVpol/SmhXwE8jW4YC
Ew6+0T+F4qEh/RNhvhGgza/glYz7phzf/d//oFfkT0MCagWHnKyc6Nb+I7G0cQe+OfGKqpqqDNKd
sBWteFWZOB9FTsLQF0vKbO2oz+sO5PEFUXyq6lqjkOZLT5KeiU8pUrdHuHC7Y6Z2wzqGw4kSU9yL
T2+m9fj64rdEfVMvDDcQdj6E4EaANeOefk/lhooh526281KleTSpvLlCORwNV+RzmqA/tqnWwVmp
Uqxx8z26M0QEDIvLpClyy/aFpjuapPwe0DISqJnRwb3ksE08J401sSCFstAFAWgHsfD7U22WbefD
JObs4yJuoXoIBkACOFNfCjGvHtQQwI1VhZJImrBj1vRCueJCbT6RElz6ltO73qwf7e3gqxQFXJEF
gSKMwZNvsQyUpE0JOGOfSE8RtQ/E06s0ekikwpbp07+qElm09TAxkQfyrw3Bs+xWjKkD5mp3LIaI
m1oZOU4tMxWf6BCT7ms/AZ5RAr+hZ9lX6rsE+V1YTiTnsokUmVrXAJ/amobgxeFM0KcMBxI0UzQI
tJCJgF7z/XAK30NTuyhoh6CXDqssR1yBvWN5l2IkOJBNiCWuFTuQmJpmVDkOETFBQEfOqboF0UPn
udGDmHTaZZZEtzJK58egH6IHv481da/BfHKhJ1Hzuahr59P5rTtJM7ErRpwdUDCCPD5dnNyd0Dt2
g+il+j4yazwp3cju0z6hhJi34lPSQT61Uiq4JyDS1C7z0LUWQrYJ3O70fhPuIon/wEx6isPf3DVa
LhcFzWLkPqMWmHBs8sIwirRLeGaiB1DhHBH8yujh/LCngNPxNHAKWDPYUElTnvjn3rw3g7CnElsN
fyYso4cyyGNnlYpyeyMOyCq5uUqNqO9daQfdhHiZO2r50OqJAGN8nkUP5niwz3/R5CJ8PZ6GiVSP
BQUE/G3v91BHr6miOCqArdrQ0OPreFc5mjO5ixdH/3dbIMsjQRwWmZueCXj/stJyNctF/fFQxEX0
IAkVikijCUrRB3hIk167HaKyhoom0ju4cWB+po5jWr86zVsynR98igFQFTZDxGVoyZ2YAtC35utC
QIzNNsst7VKQW+wB1jJ8ONlNjAJ/aHocCD2Oi1Wm9hgodeSHP78GqvH3VeBe07jhaKTC35saph4c
eTI4lbD31FAT13TeqQREXgW1MIU9+uE09mdqWd1x6MZCY0IfpLgKu7QjOR/lX8HcD59UKtb1xsxV
/1Z1oiuwPdGDOhor6LUtW1WEYR05gIaSSr3t2Yk7o/Tx9TOoxk+3gZQap7eUyur1QCCswJbg+rns
xPJXaqTRryCvUWqGrEkHzuVDheGihJvDTEScYT5KaEfTaldIYA9rN74UiZI2it8IuwZEzM3JpBu6
yBZrjEB6Si1JfIpdVbyQ5V7dZlb7yBqsBrXwP4deb25OhxNszwMsfxnqEuP8ax7xbhfLBwkKetcL
YeB/NVqnjTROkRIFkJDLjZbvdDVU70utPNZy2d6eHidaAezkZFc2p/kkEOa8hyM9GhIB5qYVTCbZ
4ZwNtYRwtBtQtB4fTW8zs9OXZktxD2hAEnvpRhA86WmIfP7G73L2iFiaXL2j5UodJQI6oST8qZW1
/Ol4mSQ+v1A0tfiksETGuFaw7fHrSqZ7PzxFsxHLIeIXyJmvT8YvSUMqhbnOz6CRR/W/9rQhsl8v
bCnNowfNHAnIT1ea09GhuTXUNqLujr/x+tG5Txpi48gmRW4hjKGBMOA7j3sz35e6Iz2ZStEeNQmw
nd6Kw6oi54kedUD4TQlPMNGn66IHYXQT0C6IHtw4Ep+6EuWnlZuU//QiSlXkC5PR8xGjiLqXAa3X
w+lwnZa9CbE969MSnu7S0+Ned9yQduITROZsC+juxukSOzBOriFeRboaP2uqIj5FNLmjm3Yy1J7c
cQ+/zsDr0RxGK56YAskYsTEEO2krVHQiNfqBOqhPdDxund4f6/+DW1rF9jQkI6q6I5xHrMi408PU
4X86Xbvsxy867YzTfg+H3NykBfL2q1efwfAcBvs674UQwy+Aws5oyWO9I/Dm2rAGmZ+oQTYflcI5
lkk1XBqnvZCByDyeTMuQAESnzM+rT9fx6eqp6rDfqTpsoug7BOUxqAn5/aoM7/CB06M2NO7zydPs
gxypHmVI7QE08ONpzQXkEJ4gUQBX5SJT/2SkjmnTu85Hjfe96LIEQZEL1LCV9jpEFO5F69Ob1kNK
oCiHHIZDTXw6Dff0hVwGiLYKgnp9MiHl6JJBsMVITSXPyO/5JXOigkAWV93ovp22v4sCuo2COT/m
tpA4bay6vHndiRF9TrQBUWVKkRDyanXDKVZ/KoPYHb3a6OJNpgYtxemU2WtdsOF6Tgka9nf5KMR4
uuu06xxje/qSFG17+3RoTwtpwZ3+pZGAYJ5cmtOfFbWvg84aT0kSmewOp21xgatG5fkowsIH5gcy
RAfC6J6pRmfcuLIl/CwUKXdXho9A7CpqLPjfRUS+IMAAtVUn6i6uhhYuVRTSIeXAViS1bnyvA1c9
WLEaesAilMpdJRSKMZIWXB9YhTQrcHXHU0QcA9iPx4jj75a+PtppzA5CZ3SIn2aTlMCoXTPeiyfb
bIo11uS0V4wsYOpfz1+RFwQZo3vUBn34EJ78QBH7gESD5bI2rez2xwDkAyUiNBnJlp5OUMpxI8EE
g99pmk6xgjRe+BrI0AdX8oCopWIG1SOCriSoik79Xp5+89U1CjIleigU40KVG/mpD0WYQkwxfDBU
n5dmDhLBpRjw0oq7YlNqNf83Khvt0qi5+rnUB+b/5PCd5icqBUZ3ckfNk6VLoeMqVkFaYvDHQyr5
Gs/l1hOf2lKBikUuIs6OWRrc1aPFzuqQdY2FpDRXFXxu3oY8cf7JK0GOvA7f7XXx6eRtaGbbHWtf
1crdafEcT+3qTRjWnA4nByq6SVwVST9kbHQJvcfiRZR1uFbSQXRG6skaxrBy6G+dNqyyHck9+AOc
Ti13rzMM2lbPt0MK8KP0MwEgz2kmhtfbdbT/5GaxO6fvOfk4VWWathBhVV83LUnFh9OBjekE2BaZ
L8Rr1OeZ03E2w9FzZMaBrPpGdTQbk3MbGjS9Ka6xUsdARVWJCglP/eRbFHXeOjD1Am5UUVuXo3Fq
x9jv5N0GQcA858GA8kKKGtANaT+u/NHNDAyPKUdqgr10WlvTBSJLGGsBVih7ZjuvO9bg1Vk/fS7q
L+OvKJH0JENT2SFe42frPFWtDXU7mhFO12VrthaVm7Snjpabrn+h5314lFIgtV2smteiA71cp8q9
7Z6u1Fc7/2qZxljt9UqVzDoAGhg9CXUX3BZjmDCM15Q5XrWOkjqwgwhWdiVq4XNSVuIN9IRq0z2h
PDVeAqf7Ygw40vFmUBuDC7mx8isA3yiUSSW+uOS2V63ZkFhOB5UWjPDYCFp3ONlUCAYYqRBYzF40
3g5i5HbH/4vLPCai3oasKlmPsUKuwvlv0FU18c9TVlxOCzc8nHIMTZtmD26b1+x9+FgeXmPT8eCe
bJ4bIpz6Ol+O2XPEJM1l71hdZS0Vo6axJ99FdzXK9vQR4bSaE/+5VqpOdbU6OqRtKj1x3SIBZkTG
5ekzRcQGQbkbdQ7gGLnyp9Ntctq4VpJyA0itNZqzcTPqceUD7kqhie17JlXxZf7q1U77iFZxqltY
AV9d7v8oN3efxvz3v8bfeU6zvvBdr/qf/3r3b9f+c5GW6a/q7E/ZL+nNj/ilnP7QuyeX/3P6a/cl
3fyofrz7l21S+VV/W78U/eeXso5ev+KfP/l//cs/Xk5Pue+zl//+x3NaJ9X4NNdPk7fJNoNA/Ezm
7kcURmO67lCO/3iXpht/8zVNJ2jk6UxYt02V/IMOgoNw5jVPJ+jSn7BBoBGtSYR6YC2Iu/6VqCOJ
R4iJooRF7E8D/VhN/1eiTpP/hF1VtAxSAQjHjo88LQWT8M9EGPM3q2AxCbMFGbYysohkC98HmBK5
/7IRhGgfaM+yaRz51mqDbMY+M4F20zMomNoVWop2Twk7lIRvdF3dvZmxj5Jy4zv+OrF/vXuMON+E
9okad3BGVobddaPAvemB/yiyF6K6L1Wv0NAi+vlKh24abfTPZhdedqW078NwIbMxwSz89f6JpfBK
RxYAgel2tUO0CVZ+OM1IbUC10G2zi8xWjucHOp7wD8Z5ohJ/M07aqTQlKDLTbvoKjWcoWIWFVsz3
Nd5/j+DUofnmySg7Osg349TF8IWHCgQtl4JzF2QLaLG5Dx9zQm8e34/KAb4rs/jmnVFxU2zPT8j7
IP6vz55kheltlIcqqkxbbjZyeCzLC09d2lRz3zy+8803p1kqun0emtDeppJtUfPCdiaX3NUQq6ff
Sgj90IXtL5NGVy40q/2CIJOy6qCwTspoLWVCuTDISc75r1FODL4UKrDFAUuz63WNYKqt7aQ9BNAb
9ZMItdLBvVfWyRYBK2nhhScOmY/2mfJ+6LWLUpOGyM0eYP1VV2aQgFv3QxhsIuSvmh7wsdsbqEzn
RyS0t0IC3MgoUiQlBVsLqYimQwMNHEBwtUKKe4CGUKU1IEKbGzTko1EBxKoi1LZS+Anz+A66rH1K
618ZxfR3vZzfGnPLN7FHsB1rzoAhtWE4vsT1DTfwCbbr8w+fcGf8tSQTi1MUZe73VmLY5YV6Ye3q
L83X/lGy2eCbdEfIfK3cn3/T+6ztXy+amJau6oTWoGfSHlGB0Sff7mGLES+XpHHGzfzBSk/BFYOM
Glbs1oYdhge1+D4kNw4I2POfPvfsScpRKPpEiytJsxUXGK9fPJWp9ZnA0lpYhJkVFidGpclDpQT/
rNma/pz5B8Xfn//uSVX033MuTqxKL8gKKteeYbMpr4j9L0LoDMmLbC1PWQeitjcV/akc5B+prI3p
rd+8RqaMwKmb+U5ahLpNTyzta+I227m3MQk7Mjpr/0jL11r/fH6Mc2szMSlGn2pun7UE8XEKx+iG
7rBtnBzOP3xcgI821cR8iIZVW24nk3KTm8cBidyyKqjIVHsybfsucBculdl1mhxxzU0zCAlkw04M
gcbHlJ4ZsVnXHlIdHn01Yf4rgsNxVck0z1lqc5OnwX+Uwv9rh0yOPz3JalZ2pm5rpR3I9xJFgqXd
N7erJwee/lSnaZ2YU1NeFBVNgcnCks9cI6Y1mpg3F1pRC51UALW024thR3PxRX7dlHAoQdG3Su8L
yLXqcu3cLAErJ2Q//5okRLfevy/spSgrqADZSS5voYZaJWF2R1qKlrdKvhYl7xdR/j6l/4Za7aPk
JzQVtOaqRMG46PNRUUS41KL66FrtZd8aHcha5xqJkG9haW6l3tkkIuS0vdl9JnjdIA+3VTzzGlHD
i0Qp94NVXEjasPGDYtuDS0mbfuyiV5DELpStpYCQlb3bqJPpi4l+y+KZ1sQiBU1TB/ADWnYFGacP
A29SDyvDsBYe//G5Mq2JXUpMDdK30Vi3Kd0eA3TsBqQiY35JfWo1eWFvf7wBTWs0GW+2SZlgob06
dkiYf49ogxuy3XmzcELn/N0uoNn3/smt16UouA+aHVIDWQ218iWTrYeig3atwrImg3sIVdz1VB1d
LWPBtZ2JTExrYo60rqwBtzamPbJd06CwafbattyokLtF9hIgdfZ0TYxRGVSx6rNNbUGlyYoa4qpR
QrqBaUD10DJxFORjq1qhWx+A1RDTeqi3jbxSDHEfthWwsPq6CsSHaNQhPz/f47b4aLonRkpNPL3J
8sK0I/+HrKFb6ly0NS1L7dJ9NZqkj14wMVWSqxSF5HYWLtaF0t3lGVBY9b53wg3kvTVl3AGgOt1M
54cjz7xu2h8RmH0bSj6wIaXOd26gf867W6Ok206oDjLeuBYl30ZS5nKEfKAhW5sw65m/WhoOACFn
Zrsme7MuvfYlb2/037tJgce+39QqsafKakJE4EBCSubN1N2XuJcW7tK53WtObAq03ya6aZ5mN+h+
n5jh6S08KL/g1loLmyVjPaHb/7exNie2xVB1j7xuq9udonyCu+i2ow8XmCAU3j5AwSh3bhPkfwIR
LYbBch6aQV5DCQPPKz3BiuwdeiOTdyAykDlV8+35Jf/YS0HL4P3cIjEDz7shQKFqkqkapCpcU6SF
idlbeMHMERnxUG9tXZLUUm+GAdpBgHS78CmunG2BZNEqsJrb3xrDNFunoSwe6DUh6mA8S8VwP3jh
UagWzsTs7pjYNtUxcsmKCaxBIW9exRGyvbriBrKFzRLf29wsTUyb3yiRUlJLszXxRQDBgxBPK3DI
lxQr5p4/MVSdN+gVdOambUITX/kocyg3UnAoJeX3Ls4psWIiO8aga5zRiHtZEiBmkPaJRCuSsYqr
hWtzPO8fGMMxZ/d2KzkoraCQIlq2rjzCsbtS0nTTisHGlAu7yj5Td14w6zOHwpgYHMn3h7gsKVe3
WrVLMwpBMGaRcD6/XWciW3NK4ymXemFYhkNku1Uv4s/x3qGbLzzkV4I9EqJahyWTM7Pqxvjnb/wM
lkM23NHR9bOHoLgLzR9IdXrq8fw4ZryYE+zjzdODplWiVGIYYWRb0g+3XtKnmpv+iRNjwG9kRA31
xFQALbcfBrrLadU//9UzmcS/iWAmKvwZ2qBSrdwjz4W2J6IGG1SDyo28a+x2v3SkZ1zJKeC3hEXJ
qBvEDfQm3TY03Wq9uLHSn7Jn69bmNwczOdclegdx3wv4e+1m1Ent9g14d0gMmy2KfZ/6vfr5/Jvm
1mRyT8ABE2huJBHZQLDjqmvRfEz7pVHM7KQpElzWusxpA6YqOCChSA7G24hH7XpYGxfV2t9E1wQw
54cxt/r65Ghrjl9Q3S1hsNiNnqpy6Yer+Iu5QYgQg47IxBJJ8NyYJk6FVFuWA7pdt1GC74IWzY3H
80OYOdT65FDrilZFZqEAXImNbZWk6655tNxnRSh+z/pNxV0Mh6gy8nwNdvgb0ftZ5uimAAI5//Uz
+2gKEaSmVtaam2g2tdGVFu/lHlz1wv0wN+XTmxr2HxrzDbJVKg3bzT4BiXD+q+ecgBG7/daSSoYa
yzTZ65hsCdrEYNesvKexG1Tf+bvF3Tk3gMlpBltLtd/h3hHQRXPVfOM4C9M+u+8n5xcN16gtoWSy
oUu5NaTV2IPgwqIPaRQ8ssKFfBmlu/OTNbNBtck13Q6lHje0TtLd+9wMCbxBtN5IdDIl3tJoZiZK
m5xi16rqJopT3aa1mRayYiNfyFuayjZJvavhxj54+wqGrKXVnxvR5Cx3mlEMQkUUVm3cxG63aLHQ
LmJs0eO6dp2VdiGvQAZsot87gNrkhEu+J+ZDiMcJU+AY40F2EPCP31ud8WC+ubXFWBELbLlh44FA
sXRhqAenu/Hlp/OPnznf2rhibx4v1JpHShrGKFpi15InPEvUOExjKcExt/CTI25RBXQ0T0IxCOx5
juIzoKTzHz5hSv13eKZNjrgWJ22g9Dq5NFf66lrQxQ/9Edn1UZAyW3mmu49y4WemjJ2/ZeHfkRnd
pJ5ng31HJYJsS2xChZOo/qEqik3jh78X3WgTo+AWvtN7ApvPonMO8tRdJ/WbJi4WjOaMm6JOTqtZ
66FZhIZlZ5Zz0CW7RWy1gWZxyG5ya2EIc6GvOjmvPm/ohYASi1EJm8yKL3GB7xVDgl1ehSszJj9a
dXbQwBaYOVdhirVw4PMVYPzoEHpKqoxcj4ikRtlyX59f8JmtpE4OdUD7Sa3FhEQSQLYmf6Kr9/yD
Z46AOjm+JomwKhdlYq32e9nbPkSUxVKoO5cDO3HRvjlfQSSWSk5DPxdRu5U2/raCUffROcA0CiMJ
FxKw3QMkWPICGbg6nqwPgq4peFtsBkEXjJ4MlFldQtgDO1CTrn1LsUAADvvIEnaKCuRp0JxHVc6e
ahVy0T78bub1QewkW8q9nSSPvFj1JSD8jQQzKlyf2eMgCNrKUGACy6C4MlXoDCVz75bGdZZ6z0kv
fRGMtgcU2x1K+njl0IJqqx/udQOdYBpl49q3aWO6EZXs1uxgS9C9SwEQ1C5vjSs0Ia/Pr+aM7T/N
y5sJL8KyMkiAj6CKQ44wppKvSwUMebuQO53bLROz07oVWS36duwWoBsKyTlkAgvHbu7RE8uRtI7v
C+Zg2lokXioD9KgK2ofi7x6giUuRahmaSIFp2LpXHvMSrSHZ/Plbk65MjFKkOB5UydwiWg6RL7Me
ecMOvM5KVuqFS3Z81Af7WpmYJDlNPDeMO3ANom/BhGldU6BDRCi1VmUtPpYkjqPSQg08XXJPZ5ZD
mRocNdSdzFJ0O482Ubtru29i83J+vub802mvXNB5/VB5pyQVJGgk4PVjsq9JwMt7mEwXAv65AYx/
/uYotGpcyq6OxUzVb316GdB84Xw9P4AZY6yMf/7m0U1WKLEe9rinw6d25HuqFo7vTAWTfo73T9Zi
SBQLhZTmSCzh7/0L4aQNAePfTltyHWZsxLRVzRwqSxqyjKoRKqbM/i7KLuhljiQIY+qNuAm2kbxz
CaiOi9xQM2Z5RKK9nTAQmqo80LJpi7c9DcUhw/K+ynfNVtp6F/Wqejy/LnNLPjnjhgCBt6Cyr4Y+
s92AGuDQ/NLi4dv5x885XVOJpaqPw8GlyGgXO+d61OrJr4tLBWKDr82KHOutcT2qI5DGQIxa2p1/
6cxqnZhI3uw1KbI6q1ep8cX6ZgBeIEUurqR3XycLJn0u2JInJ11PSrD1Ofuh2rTb7Geya0gYSxfy
DvonxGYXW9rHO+IDG3ZSLHgzEgNF7KzIA4PCheeswsvhEs2o9QCb6DrcLLN0nRQOPnrP5OB79EQk
yWDoIGTMi+aoPDkXyQHsxN04LuXC+xwf5atuq/DWKFzpN/n+/ErNWIVpG1sEYA6oNxeYE+XxqrfK
T2qypBE9s7PliV0w5A4q8pycUy4Jl5QRIdKQ/K+haC0Yy3GtP5qzyb1OP7CbDj3J6gbeCy+W1nHx
jWqZWL90S77Z7LpMjIDjBFQfU4P50esDcrGbyHLv6gy4uwI3P5yrj47U4jMrN31FNKZLlzlyfOso
hwJRUIML5MpjrJS0p3S6GnLhBrDSHQHObe+lv+dlnyqNb7YofnCf5U6uo7D8OYbC2KgXLNPMKZ4C
NVNVay0LLiik3c1jh241VIigep5ld+EFM5tvitcEfJYJIm2lEP8OtA+3NK8k0lJCae7hEwvRSRCy
5QP1nqySUCh+9hT7/JGZ2XanuOHNfMueEotCNBi2H91V/YPcFtw9dtc39Fg8nH/F3MxPrIGUKrQC
dONdTdm3178M+jcaqZIlh3ju8RNXQPHQOBMLjWpsISvAb/srRxB3SZL9qPPfTFGdDPebWYoKpQro
6TNskbgvOypJt+mzgyYuxNRzqzs5+0YfwEGck5XXwnDdfHHFpSrb3M1y8nLefDiOfFcOAqioltaT
BwSh1um1fIzQb7BWTNJWQBd7wUGeW4fJ1T94MA6nKprVhfFTqYaHoHKvxH64iAzv5/mNNOe1TqGR
Yt10cDhzT46wEflHew2HJySJ8WNxsVx3n1kMceLoO70WdwHEtbYY3UXSvWnuzn/9zAUyxUa6St1n
ng8+VSq7HWolhRDZWrs9//C5jx4X5c06q20YZkpObS0xvnQo5kZOvrCsc0+enF5v7JPvfNJJkgYP
bOhuYvHz+W+e25zi+Mo3H10afRILGqeqXUPZruxq29mQJI3wScRNtfa+L9VWZramOLm7LUnJvDQA
ZmeREyitn2GNfvGnzvx1fiBzUzQ5vpZFPG65jW7HALTXqDn767rvFlZ2rvo7ZeoUZTaNNpZNkThZ
D5tyHX1yv5ubsZigrPM7UimLfHbjB3/gg0zpD9S2pYd1zC3Qgw5vLAKLY/DTYyf0r5G9VFG1PnyL
MQU9GoPcuxHM9ifvsLZDW7EFamnG4XdWA1qD97vKco2+9HIVlDm8x4GyFX11df7JH59gSu7vnwzz
cifXWuLYeZF+LSqyC4QAUrJ0hmeCG2MKJlRDlNsFCVyRcjfGaCXHIUIUZONurTVOIfXtTbvXt3G0
iuAsWeRdmFmOyQFvylj2Iikn2oSiPkT0Kd+cn66PT50xxRaWgtY2YlUChCmg2vOu8+QxLtDFDRae
P7ePJqc6cS2yPTKRumq7+2RX7duduivsJaPx8ak2rMmp9sC6orMG0qnOn2Lnp9Ms7KKZW8yYaiJb
uivSMHjKvaiUoWB6g+d8xapvxT286PfnZ3/GutJK9n63psoQSHLLa0LIWslk5HZ1CZMggjXpQdm2
exm1l6U9NLPUUxzgEFZQHbRUyWP0igTzS6vd9H14SK2leuTM0ZtC+moSMqXXUyNMkxvq5KOASARx
z/mp+tgHNszJufacskoMh40UutdqgKSTPdDoX17VyUJSaTQ9f7erxhTJ5+uYDaXtaUbLYQMcIDeP
nG7T6NI2VH1/ZUAmWIMh2p0fjqzMzdbkSLutFgS9g6FSev8WUdVjrfroryRdt6pS6Tq15M+wyvyg
YxvGcys1N0pbftOb5heybcIasnIPOfPqm9V0myBzDjXKGKmMAL0fwT2Pgjr3EcQKFipA8joWi2BD
I/tKFYtdrXiXWTBm4YXwTsqbo0huTvWlvVWhsdGbkDUbQjSKpBvrMu6v9Giw4yi7q0GgV40ERUR3
VSkWn1lT7pcyHaWVFnyuoGxCVds6dbQ3c/NZj+GYDPuNZlgdohnizoL9MNWLb2KhgMlI7FCTn6C8
3/pA3PPa2NHTvmnl5EEKQe1oGupI9WVg1ta+bo3vlluzBNW+iVFyMMuXVLDI4tIzVlSA782RZ6P5
lPkVilIKneJ5S8tcq259wbgorOTOokN7nefyOvKLL+h1flLl9FaR0njltzDuC74pbrsEYYDScB/b
Ur2UFOlh1BLKZP0y8tst2xrmgbi9Lx1xD3DmMjH9r0NTHVrEoleKElzmnvOziUOksZQHyvw7ZwgK
OPFdmunDUdLIDgXru5DQi5LyMs8iZU/P10VgCs2Kasy+UfWHuhY2au/fxQhdozgz8HvfUhRSkgBu
DXKNRqJXcFGUdP378YWbIC1pau1limY9IjVI+iVIdq4QFyzRACmYe5R9hJopg/HjiJIcPXn1laOa
sMsHSEEXw2WZRdtGVo8VNK0WWhsN6mp6GyHkIhtr1VeDFeC8m8LoHsGePwtIm3V69uSnQYy+U3xd
CgYCNWl9LQt5vHPSBsHnxLppS+kHfAlPslvtBJX2q95jedObUu0qVCms6yRDz8j1bsI2h3+i2Ekl
eiSqoAqbomke3da/LtjxCfhziDNVGwJdaFgz704zM30NSfvG8vuVozjPcq8cPAHst9DRSVgqT22u
b1ChvIfK4Si27r6godtMoZh2PQehqSa9cFF+IocDZQJ0n1Bc3Ka+dUlW58GzEPr0Q4lMiwbVRZND
WawiBC4nazRsrhpXXtclVKTs6GsDta5QKF8EK9pUdXUBUcmXMO3RawlXZoxgj5iLq17oLfRU+l9F
D+3AecMx42rCI/j+yjAzN03K8crIonVyULeprR6KJ6SbrOuR47t6cTfGz/PvmjNRk8ubvnZLalPg
TkZ+KPMvFcBSJU025x8+d/eZk7s7gSWsoD1Uw5HtHyAE3MlHijUFZDr4UAhrPUFu8ZuvmuTUDCXr
pHggtpDu9NtXlIxLCmjVreVdukHxaqG1am7CJte5aQZq79asTRLuJONacI5mupA2nXn0FCebeqHY
twU9MkEvbRD7tOMQ+nR3KcU046dN0bFFRdKxF4gqtFj4lAsPlVqsjSbZQXQBXwZAAsRpAs1byKXM
3LVTsKxZpJVpuKlDi4VtOBdDWaxk57to7msIgipnIeSb89WnUFmZ/km3hliDunp03+zSvf4ZEMeV
8DW4Q+emfuwuRmHhALGE3ZJ2w9zIJre6XwdNYEolCZamvvEVFAShGtuoGIMhKH+mkoVZV+7Ob+sZ
h86YWAJL9bpMH+jjC7VLzXhuwU1Z2ZOjLOy4ucdPTr9q5kEAB5ljh2pgCw6p0ijZtx72Ul9qo50z
ZlM8bVYXntKIvkN2QVxHPxMKwtth34DbpfW1blbVsEo/LUkyzB2hiRUAi+/nRRg5diU5OHXFrQsH
6Eo1gmDBqZuLGozJ+feEWoU1rKSd+w4Zr720HzXrETXrN2PTyZJ49dxrptDaUDaVxJdawVY+hTfa
Ttmbh2TvQcF9CHfujpjh/P4a99EHHvEUVlsliSDJkujYRvENdwlL8HvPnbjyTpJxSLxEsPMu+owa
2sEq5IVLZWaJpzjaiggkBAIk2CZNkLpi7P6Xsy/rjVTnov1FSIwGXhmqqEoqSSfpTrpfUI8282gw
/Pq7yNWV8vnExVV01NJRHiiwvQfvvfZaggM/bZiffHPZuh1S5iN3aZKX/dkrHYz0FDtnR2FtMoZ2
GAcKlcISezqDRqoOU8yYcqB0HUOLry+76hcke+5YRXJoONFE67swc0ED1P7m3m/X1HYchmrxpYAO
nUqwARID8PvKAJ8dhKJZfcc965MrJJnvOriMd6nQMEHQgSZhOVka/+bN+TN33J074Fuj8KMjLxlw
XlKjA6EufJ7DY0dALgdCpjMbkMESNBMZgmFX33CifZ8hpTXNc8ItyDDifgZl2poeiLY+d1A8o4MN
lTCxRFlZNmHvQqAyc43XvJu+exgSu76hCtyYK4NyPbu1zZJjRXow6IZ5RpJ0cr64Tf5gsgUZMH/G
xPUp19nRLsAP1XlijPwRtFM5ifpyouE0tWB0BOpy54W2o/TB8skQXnTsxJjPoLPAzGC8gXcBKjsO
BxLgFY802sOsKByTLCy1tn6eZYYHncr0BWEqzHGPu/4FqidvtvOu2s29DEzYLaeJa1YRBOBvRWru
mJ+igOFIvgO3dtP1Bpif1R8bfgutksMM6lGC3GeAvMz191ceie3D3n3AIERTW8LTjuQyvfa3zsH8
23wlD8t3HjWn9LWGWh0Y+Ns93n9FuuNIPoUC+zSyBUBCRu+0AfIY640zQN2lBrVW+9PL9k666nck
19JWWQOBMUDpcJ+8bx9AJQHS1Rt7hpRKF82RE44QWQjaC7rkkLncyVJVOyY5HNy/7dKDRBCS3z91
GrXorTRa0o8LFOicnQOn8JnyqGYHubZm4Jl23Aa5jSFIx3Nf/tk5DJvX+sAcZRiwn05kgtdgCZjs
jlq9TV2VEHL0ftcoTLuzf7KaNmpGKDYv005hXxFkZFAwZBB9QBXgAYbZfe7TPiKdOK9Q/bKqbIeQ
+w0N8NFnSflDCamnyvRmloDZNm6d7iRo9i23ehjrryH/wyAvrKFwoOv2wV1ozKA1Dl3l6mAa9Elv
zANYNE+4l2mtd4+33ev+q75cch3gjNeAQ6+0o5tDA3eGwnTJN7whhNEA/G/2DFxxUZOxwp4x0pXN
HRYYQyuo3X2Dcs2h/lVc7Ei76CC5MS7INR/AhunvTjkrrE+GC/PULK16RMJWtkvYbGqdnoBgr4Fq
5X2WOQEK8DsJlmoRJX9CwDs/6X4Lk+u+QJ7cn3/042HYw1ap1k7yIiJLB7tuXJaUuJO56Wktnqca
pGeVV0UapEWHYTll9l6yqPo1yX2YZmanxEJGt1EQFTHEQQ6YBU32bjOKUCXTLPZ9a6wzw+PT9I7T
c+s9XPcaiufKMF2vr3OvHeD1dMoPbYeS2AKauB13p7rwyQhdlNI1sMphg8UB1/Kw+NJd0ocxaWNo
8IVgQq0v7vP171B4VhmZuxpO4xXGJmYNCR/y4kNyEJ2tve9QZDoyNtemJUU2Bb+9qXqJLHZ/5SDL
icd4jRmJQC6+j3VQFcreOgjvYvriV13WDDB5G4jNwwaoZFEWpgbQh8UfoAIPe9001ZJtR+LdDwkx
lcAkYHN8lOJzPb/xITvNhbczdgAR0I8DkozbtVYGgeG8YElrAAakW44WmAaP8iF/JX1t3zBv+l3q
HYSe+KM75A+DXaBwYnTbpSguQRpn52vYA+3RavwLsLlPutmeOaQqaWccvSlHv311kmUkh2WcQMHi
9eGSDS5kajF4wqfpphjtk2b2SNBNCBcb1Xk1lqehT79odQox5PnPWs1RbvR/S2jUQg/gjgjwLZvF
gXPjlDNwjkzeL/DVQEbXI+dJB+VBTUDMmLHq6LSQhYdQ8DC5IA1h3i/INheRu4C72qn+thbDWBYl
AeH85wBd2KC2BfIWSBpHfGzuMniLgGXZz8IzvkN982tBySvNIIK7QuM297qnvq6gmai/ktE5ZWX9
oC/mya74lxn9FTEN323ILyxtfxG5/wXa601Q2d1vOoFzYqluQY56Xy3dye6me2pZNDI4ILgzR28J
8iGu3+WhxYdfYGf6OnFMOy26CN3GvwefaR4VOYjqJhFWGEj2fQDEUkhj52YB6XYXXVHu23Hn1SQ0
hZ6kHppKVNwJg1zGsTqP+nRiY/dAwPLettaRFQYPvHmK+lkY0KSHipzTghG/cps5sKDm6EEpux+M
aDG1f9wiETCqtw4o/CHh/ptakESf6vpM0hVMBNNxAQEHmGGWJ52BuETLjo4DmoJCAANm/coM+2Bb
jAUkbdDO8rEkTjtX0Wiwx7SFw1nBvzLVfWxrLUrcw60+7gFRFQddhiN7A3fRwkKpqer/QbL2NHo0
NMSz1Ty3a7mTBymsVQYkgyOqw7oAy1i14OEA+/X0J90rzqueLSUza21wfZg1kKKPfsDbFbqwIJQq
7J06uSLMb2ys7x1Nju4luKxoemxc8c3YiqIjVDGd7L6z9pBcqixRxhl7zHNXaHO5x9UX0Tr4EcnX
xO6tg57/MwCN9ZzpACjojz6FDKR2sjk/U5C0CAGWRpOcvfY0OD86MoQ6LmyfCkkyPHmuwDk9D/js
unMgZQ+25wCBBOolw7o3C6/aOCnFWQZBGDOxcaBaOBQZ2OrBYRxMrNu94yuSQXkuwkR/o3GNEUEi
ce/r5xEtqOEoEiMPURiJrND9ZidmstyUx8+BFl15LAI0ouAJrzP/mGUXP7/3/TuCzuMeF6oq35FK
PgJS4sQtOaqc00NufcnJzhm3FLcveQyiqDLoOOiYPdUdzQ5EPX9dWy0qfJ3GBZQ4U8z2Ww2adQQs
hTpzDyXKGOFSZqHrFfj3SNwsxXH0bkt7RZwC5A76FDPUkpo8rN5ih+M0R4xhRp4FZ5bWX1kH3d0+
GwIOpXlSktgQu5URlUeTslkHNQq9WEDrKlAuWouva9GFaw8K8vt+j3vEUB1eaSvMOau0uYJH6w/j
aw4OLB60OF6bSDMIhhrMjcZmtC/jp/BCMtpcZLZLXQd3VagWJiztwwzRM+/pYc7pjo9WHC4Zbz6g
5w5dFLHFAUgwryA4+3XdlSguF29Due9StaEsiDlw1FpTXzwuTv/kV2vkdBqGU7Tle7U6kV/xcJmW
nYRXsTX/gaBnpmYWmFo+plBwruERmUF/oNi+51ZUcJi3M/Hug1LoIncix3Vm0gceNjn+x2a3RTl+
hUbFmdH+Np35jVvMcWMWP1DZgJum6d+Wi9fGHo/jlL3M3PuiLeiIW0YekdULR9qHaJf+aG3IPuv8
hZjzWdiQb57cv9rKL6BBjvhqgGZ3rC7G6N9WRXqu9PqxHpZHfxx/Xt8rSZD8/02hu2+XoXffNlmt
vgpmwcWQBNmPfVxiL4TZHt1Dc/Tjjf3WjxuwwD0ZDFDpjaIMDYCdK7WqC/p2rXj36/3sWaxewI3T
/p4O4+3GJ1PfIO1CBr5+WUMAHc7NqQFDEQAFy57PVl1a3npX735V9GaOyIOT72+8FFZSXIoQ9ZZ4
m1/MYxrZe5eKzQF9UA2S0fOVJzA7PacQvKPx1trvf4kvJKietfOnYYZvzIzvPqYzCVlGG4N5efOM
2Zcg2xuGUpixDJZv2hQyGA7CNRuL+5zWl7Sv/3qrE/bmem4t8jgvIqIl2xliU7gjGTbfVFU1FiWs
mHp3W3K31p9zDzJufsyLvHEy5LuA6EVGW4diyA7mKKLrFqTwPjKzsIvZJmDzcJictTgZPglsjtuX
twdSVTVU/8MgPHnEAboBXfsoPa7AHEF/6cYONnTA+re098Hbqg/ZNubdQdLNhvDSaFH6cBDaNlO0
n0sM+0eLOKxoE4/H8mhYEQbXri+cImrLoPq5m1aHCR3FnOVHVd7Y/KIB7rZoiA47zk11pMz//SKS
Q+CkhXTkscTNiyDgBQ3X9ohhVQ+Xko5+9ccqLxdEHR3aMdMYLXuDYKpClAyjHweNa9xDc9s3wy3J
oDH92ruB/jSCZKs+Z5EfgYTm+i4onCGR0fSa7+WeOU8paFPto3WokNLUL278Bj86+A+7cIqPt5vI
sPpOYC66pCvM0JtvWt791aANk/n5EBpjDaV5zL0HUNQ6um1Dj7MAukJvQDIhsmggIDE2tP637gGB
Yy7IU9Pf17/+4zNPZEQ+6cs5n1KcEKf9Mpeneqxi5F07S/vxCSEyHL93bFMYJVa2GwG3tNP+Piv0
5PqLf5wfEpnRd017z4UQD1bT/SnGxFwtYMBjVu6dbtXCSM4gzaCz2q24eSwzexz76h5CXGGGPO76
6398UYPo7v9apll4nslSOM2la3+mM2RFinWORmgxCpI/TXy4eIuzxNd/TLVWkhso27rtIeKbHoXx
T6/OfT2Glv+a2juNedXjJUeQ5Y5hNwYONsgvbkaqFdB8H86Wn8Ze2+8R/6r2Q7p+ZBOHxlqKH5nG
pK/vluzQ7UlDKN5fxt5DmGj0Sh3LM+jPTapFBIS3fXfrADR7ff0V7y5j7yGCCBwzaFiP9nJajYfV
uu/0l+uPVjgVGXk/1cvQTmIjti7NeC0ezVUELCdhp9+l7dP131Ctz/b3d3FxZDMvmO2n4MX9pWdT
krEIgzynYi8JVrgJmbA2H2YU0bmNxMf8PpgQWAO27PqbqxZeMmJ3QD171Lc2A7lpp39Eh4oZXXZy
d9XDJRNuG4jWrNmCtpEmHqu2TjrPi6n5uZFWIiNwHR0kvhhy0MDFD741/SsZdlyPajslc10rb9R8
B4syMAYmzqIR4VDnz4StrwKa2ju/olodyV7XZjSbpVgBCHLaQPQXH8gDRLnr+6o4MTLeVng5h5qc
tl14bxp64v2OJ1O89H+AthguJYCiY+xD+7LURaIVMSV7LUfVS28m/M6MNLc0J290EbEm6wY8HORY
+mW342IUfkBG03rNjMYGCDCPmITAHdnX6oiLb63GILOxg7hQLc7293fvP7arGKhOAYIjXjwWuJTP
XeIZe15YtTzb3989vtaHtcUtDlGkyXAgh2Rcm8frx0X15pKlFnXd93TGm4/WEIAIyAJRYVU8X3+4
auWl4Grnrhj0sqCgdMh+E2EkbQq+djobL4XnngTbOz6qj5DMNjctAjoglF7y9c4Bu4P2o6RP1z9B
9WjJVueZrYAfAiiU44KI0rTTIudso+sPV7gbGQ+71GKGdi3Wpyo4DxqQlNXmqAfdkp0LqNJe/xHF
F8ho2DWd2KoJgCBMWw+gMHKmPYsBwdupY6geL5muy7NOa0qsvSnifrwp8tvUOn3uzaXgysoCnCJ2
BTwyBWamNCEZWtzQfmdnFUYlM8tCtWFZXAOFuyKNOf2j5TsLotpUyVg7DbR4gDdqR47SqYnpZmsJ
qxXyap/L7olksQbGjx3eAq/TVDfumBhQCjW7i7bLCK4wWpldFjNi7jx7EPIbRRFCd/N5yPUv8+pH
s5VdZm1PzUf1M5LNgldbq6FpjHZMCREXIHvBcDIHJGuPGMA7Ye4tvH6IFLcJIhmwBjFpW6wtTVhb
gesvo8DeaVlkt120VjRuhuJc++lOnUqx9zKwdVwWPmlNhxOLAbRhbgJ9oaHDTibARtc/R2FuMlK1
yyBkbI6AOlA+PY3TOEa8WS62W/Sf80kyRrXXzAEmhx8opznQB/QRGbQYhkE7VNu85fWvUNieTCrb
e6CCX2z8SKpjZnVsHkXj/b7+aNUCbX9/Fytd18rIsJ0rd+rWYOJmG5qrcSk1UD9e/wXVy0sG3rht
VrcCsBZvXoMWI3+dtX7y/Ei27ZU9iIQt9Cgx2BkQiFtZ8Nku9IfrKf7cy0shGfZrFVaBSY/SO3Ws
CFLz5/UHK+zZkew5BwSnq8qVJrY/f5mzOXQ8sAz0w5Gi7LzTlVLUO4mMOjUdy3NT1iPQg4g4NsMC
QzfZ363gafzsj3zHwyqOkAw/7Wym5U2ODe4zDulhbQl5n732e5RFqsdvnurdCbW6jJsLFNYTMKYF
mf1SrknfPl7fBUV5kMhEsiDF5wJasTTZkOyLeZyP08t0Nn5sFPzbaDj48nfhlQpDkLllByRxAmOz
wHcZfmIs2qOndzuGoFqj7e/v1oj0XkMRIAAvFk8ct7DOYsEApM71VVI9XbJgznVfWzw8XYOozXLT
poBzdXucNsotkIwYEmia3vZ4+nTofm4aLTT2vgMx38eoYoU9ypmXaufeoYg3tmTNeUG4WVOcVEM8
EQy1j+K+mI9tvTdWoFooyairBag6QE9hCf4CQpLvdf9tpJ/L7mQcaAbd4rRnyDP4elnmhNlAz+0Y
8FsP7b+9NSJjQTudd23rIQgIDMsaaRGbbhPPLXsESO8FpXno/egPdTrcTqX5bObmj+vnSmEQMkh0
wCXz/zoOjULkfbCDgTQ7R1aRxsioUCgJ6e04wW/3YvyxzNor8evfRd6eGwE5R9rxc8v36hOKUyVj
RAdgCktWYRgt7X7bGYmKAfA5bp/HcufYKmKFDAyd8rxprQYfM1g3jjMfiWkG+TIFRlYcsia6vhmq
YCHTuHop1FXq1KZJZ1vDYRxpCOKEcLYADhSdEa4peUqZB51aY7mnpV4kkwHqgHb4d/3331gFPzqE
kh+oTZqhUIVgzsPI/rKAILtHj/y8/beNV7rHn06Yvi6YffQe9ybflSdf8gjmVGk15RvKiYyhsXrf
KsKj0m6/jRpE59ox1Jrl0RV6F3QN+7pQP7j+taotlTzFIlItI1XDUIDe5s1E0LM2wNU/mLsWHfu9
1oPqaErZfFOtxQR4H5xGkyWFnt1aI/8JyhGgJOfX61/y1hz/YN9k/NMkbGtdTThVMIedNpJe69E4
gz/nhuzcEBVeVQZZrtnAK9Liykz9CjN2l2ZjIeFP119f4YNkdCXI6Y0sJSamJRuwLjXrZSSf41wi
MsPrjOG11nWAHQeVDQP40cmeGS8PlVfv5HeKQyTDK/3FJ7pV4WprNlbcmeWx09ZTCvoVHVo4zuzu
uB/FIZIRllk5ZMTXGUvsDqgWIK7vJlS9urH/Q3ptx1+rtkEyfs8uWn0T3U2m4TJnR2p/vb69ijjw
BtV5lxht2oNW7cEACvZCql+N+02Y31EqXWstKNzv139EtQ+SMRe11yClm3CNHUzMjqXVmQnyWtP2
1Kb5Me/STxqCZM3L2phsLQBkw4QsuIJu/Pyk2z+vf4NiA2SQHMtMVpRDzZKZ/+TktpuO15+rODwy
Ms4Hk1HpcLyzM72m1a/OZQEr76q9vrDCN8j4OLfXvUGvUY8V/jnFy7eXStsJiIpdlaFwZPJt3/MQ
D1OGXg/TwoneAoIUl4seuvXhc8uzfde785l1vMqnAj9SgZOpyJKSHUYNGP16B52qCnAyJs2cvRQd
NkiE5KeNRrCD9s0WS82Infe4MFR7INnuWBvjYM3IfzLnyzw/O94dcpUdv6A6PlJ8nnqPuvo8a8e6
bQOrvF27J4tg/ae9vp7q+iHjytrSyKdmQnTZboDrM78YoHXEFSSqTs1DAX+X7FE6qr5FMt+Ws4Hn
FmK+CQTeRE5+B8nboQmLz4Z7GWYGKRi77haE4tQc4iyz0CJ2Y7a4h8xMdxIXxWbL0DJI+1nDCP6q
Y435HQB3jg3pcEmzd4xOsUYywKwFD1dTovF/LPQjKf9UdAwqckrnPdy86vnb39/ZmwaVoHEeG8CY
qjwSPqjXu2TsHjt/V29qO5kfpEMyxowUhT813KCJeDUO7QFTbwHYu15B1hbSaHe+TvUdmxt/9x3z
yMoht8CgnZ+Kx7kMxtPGJjzPgR14AVuBLS3PflTcf/LsygCz2jArt3KRyzjCuZuKJexa73YuIWjk
iJfrrlB1siRTF1U3zlqF1pHTn5cqDfTZiqi3c2xVtxuZuRXcy5yXDhiOSBtuwpFpNLnBG+N+3ET9
373ROgW2nch4s16zAKPYhviM++IbLwP3FQgKjK+X/6gZdLcdELj17uS64tccGXBmtWnttxPMZYhF
RMIsnrXEDzfZigoAeu9RT6zvxsNn9seRQWeEYbhpNRDJ2yoNJ9ASVtrJb/rD9ad/HG0dGT1WGxgY
pB4AXi7m4/RqDbv075KmiVH9wqDY9d/4OMdxZBCZwwgkshkOcWprweiZJKAEZEqfe7gUyYdZH8E7
jBq9n0/gAzQC6u6kUIqz68jkrWULrpJSwx3FPjoY9wOaNAuNc/kIwdn/D6WIj1NlR8aRLZ1XrlWH
ivRspK+5k166Ij1YenWYu/4Mjoyblhp71vixrTsyn2vPHI2IDEF3OlR3GxM6/wk0LD6rOPUQHAym
y74ChuKC6sgcr7OfsnLZrnjppQcCVGAKefy2qf7tsRx/7Iwdmd3Vbqeqa0ZYRi8OvWEcvCy2HCtk
zo7lKZI4R4aV0cIxLLfDD1j3ImIhzlasPywHctBv9pI41SGTkWVU452vzxuy7Gj/21YJ2Oh/3StG
BiBK1u+S4CtsUEaZjctAxon2IGyMSjMQtxC/icHPSG7tJx0cfUtifN/H434cix2Z63XRRreo5611
YIDSvAb34GIFYDWPwFQadfXuAVAunmT809rzipUtS6z79WDG3TF9JsEarnEfYuT0U7mRIzNCdivo
PWwLsBbM/0RiPawjDfwe+srlzmVBtTdSIm/yZuUYjQE8vqyycJ4xhJume2Wi7SH/zYscGYRWZ5iA
SHUrQ6dFDw9FsiZp9PvtDCd7vA8K/LXjSRdxmhMGRTCEQ4x8/uN3XYjkOhwwm418qIiy3U6Own3J
guk+93PSFEOW6NaUpDMoFK31DmX1nVCieLyMSQN5KpttW0ct7V9X3gzDmXVfrwcphaeSUWlmAYKo
qTOypK2+m6Dh1UjI04M7PV9/vOrFt+D+LitlK3QB+ZLlCQarwrlagxFMn4DQfO7p20e9e3rasJla
E/x4r5OYjM1NseSPgEntZCBvNYMPTqi7fdW755PZZRQj4lniXXRQvruH9dTfrzcb9RC5N1+18/oX
s/2nvWaUarE2K3z3c4LyXtN1/ByzofxoeKFfx8Dr7zgL1dMlW7ZKsOZSAmLc0ajDRZxH75XZOwVB
Ra4mszlmejWnveCgMQdffWD6Wjz1xe+CNudOK3976bJT31R9g2TO6HZ1ad45aJgSFzVHcsDk6LnR
zJ3PUHltmcaxIh1rhhH106UPyJmE1bnB9BqmNZpgvmfxJ/22DFtjXVmUnTFmSb/clc4/CpzFsPiB
xnfaaIpl+g9irSVkhi9E46bQ7+zZ+pmClrq28y/XzU7hM4hk1D4b/LabM5akxb8cooqufTFAtiz4
TtRRvb5k1o3DoQtc2XmiLeJS237oCO+lgtzW9ddXFHgcGbg2L603WxNKbFru3Bbu3AWLaRlBPnjf
HL+PlokdytT/Q/XhlK/VIRu8E/XnZNW9m8bYqa6qMjiZ9jGFU6yhToEKJaKfHpdRehrPKJ6Ax/Nz
zMGODHTrETaKSW/yRGjrV71xDgZrvrNsD3ypMHoZ52Y4Lei3F5clhU9D0+sCy/jZYLyN8SJwgYy5
vluKFIRIJm8ZQ2Zb5YjDVh1HsJYMw14OrXp/qfpW26lNWG6hUmwEw7cJrh0iDC/O43TeZmOhp/ZD
O4IeKrL2ZvLe+iMfxBMZ3daMPKW5PuWJSQY7Iry6B/YTo+E2KL1oRqEHbT2j99QFFboGE/N4wITW
A1qBMWeD3nJLu1t6/jAZ6BsxMNCMrl0GiwX2m4LN352lCkVhYjwapTI/+5y4gyMD5mgpOm8AI3AC
ZNX9gDq9X5tfa3DMf2p/ZbicZlFOnHTKkpyafzRrDbg5Pn3u0ZIfye0tZzJKunW/fpRkvc2p8bmE
TOZ0dARwxtBGL5KRgFDPuoj6X1bt4DreOGs/OiZSHlARa4DSrygSi3Vj6M2IPm063tLhz+JaJ31y
/hr5AKOuHPCBz7+m0emPpIfFZTayhQxM/0LQOZiKBkwm5ldv2XC0g39LDHD9T5p1N5G+CK3K++65
ww0oSczA9aB04ZHs1TfL5940L4T7t46JiTdL6wGymowSWEb73l6neK16KywX97YEdWHqLC/+0POA
OE1MGk4PiDUo0Zb9t62tiRn0aF6sx3oyqwDQqi9ja8cOb5JyEAMEq8DOlFf5iVvigJHo7wItS8f2
xoOwhxfq1Adfb5Oiq15tr8R0mS0CE+1qMfuP10+IqlwmI7BKNPR1CKCiuvzNfV1vD1nAIj90Qag/
3ObJxt28F/MVQe0/9H1sXG1qIuZXOJYhY2UfNEWNAkG5488U7kzm6jMmnWuFluaJoxu/cm88F50G
FnKjBTXCOgduV+k7Jqu6Vcnkn/ZAXD61QB6BCfeWkGB8ovEUWEfnTMNlDPeJOt6gJh+ZwnaPf5cS
OzjQdtvCYw5LddYtH9quQzWGviBPZW9kgQ3muGagBRjeCj8p6uWcovZtVvqPvDPAGeOFTLjfKjCu
MDpC62J57LQljzzP+AX20nievMfFHE9jNf7tADXyKyQDHVxFIIbyYUktKM4Ur5Szr5aYUohs6FGt
6zvJrCKNkgGfFQ7e5BkE5TWkAsFEq3/c7WOr1l6NxWY74VN1wmXEpzOZdcs1gVKhU/ehV9oPupPH
IyH361hAb778Ws3g3arrGwd8GVBIWyrttl3TqKjm330+7VRaVfmOjAn1zSLXBgNXhGlutHgFxYcp
8m9d3n7NRXu3uE4aDR4VscOqv3avX6Zij7LPx1n54AzJzKSiRMQ1RwpqXwf0RBi61/L8gZfNC5vS
m3ZoYt9s/2Yd2cmOFVVTGUBKq272unTOkyZ/ylzgUyA411VDxIyTUdywdM91fWzv4Mr6X9NYCgL+
2MUoE/EbjDzDGSyWPxm0wlk0gd6jwLzyTxFvxrg3Sqm4Dhty5342dT9tW14n5Ot8nqL8gYT1vXgZ
b4y7+h+7WyIoaoggDcWnPJoht/J7266rtjHqRMcQZFM5kNXzrMDP+ws1ClSj2h20xseu2ZD7+llD
8yrLvDrx2MW0I2rdGtPO0J+Cltl4M8t3Dsw0K1pOLp6tf1nO/e0aVWfnkJ3pBcXUEqo0waYr5p6a
vRvsdpv/72E35O4+dWmddiZ+b/4yRpjcRYWzvVkeAAA+VQewP+xc0RQhwHj7+7vv6qnuFbo5Q/Gp
DXUIEASAMX0Vekh4kG69xi/1V1CtXY/SpmqDpCjg21Oti9EvoIo2H0FoHrsVW4LJRhF3qLv8sNTj
UVjza5ODRhBpx602GjFpOTgUeXFvtJAEr2Y3sBY7SDPvrFV+mNXTSz1l4eqJFwGEHQqdh37qIMBW
2vH11/7YvxsyjgD0y35mt6ROKkaC2Yt1bQCU9q7oXq4/X7Uq0v2FmtZad5ZfJ44zxX46hwuEgltj
DweheH0ZOjBN/ZoVq1MnK40mSLhWSUUel2XHfb01kT44qDJsoLPzbDK5XiYaGYe7vOY0xCT4g6gg
hTbbFw7IkUOzH75Hvw0tqsIDmgFVEUPWIajL8WnwtO+pMx7XIqdgRqMX3+hCY6A3DMiTAIwEP9fV
vgOeMjDYevC5F+puGjR1EZkYWm0ZstHGPdmuXiN/YHGKVMm15mjJ3Add6EswFM3trGtgWIM0WJnH
fuXGTQaYOwGTExliOy8PJWkCu3NPfrnGbpFGVJ8xxJcntDV/UDP/4QESn2Z6OE808pr6RWNd7E/8
2Z9eHBNwkql6tIq/aWU+dSa/G/NNyxtXz76NnNk6MKMLnCELHVAzNQKybp4fDBWkmYsJfLm/VohA
25Z96ZchXPi64vX5i9evSQv1M76B5FdoYxUiaq0ZhJ7WBXJeP8RCItrunL+3APrfLdTlLmTeYpRE
X40Gl6D1IPwvun2pwLfZjGC1cTtUVXARcHt20KrH3q4iXXvSSxHOvn3MaB6Y61cBMArVgPCf7vyi
wjRxHY9uCe7h+6l4nY0vUBUMhasFYhniGiIL6/xj1OZocm5yMIPZS4Q4cMrWb2wCF+naRK4IV+7d
zBX0vizMXDUnMbdJboPyqmyPzrJGne/tJcHbbey/X2/IwBTiTlnpmLAP8TplQfMPwzpHDK0tf4Zo
XMFpDBmB0NqJUB/nFIZMgyRcqMzyAa4E4wphqrfBqm0sr4+D/W1x7v1dTgNFlmbIWBWtcDGZhYtX
4o7jD0vnB5rZfuC1rgjWzHjq4GHI3D2g25EFuZadU4FT9il3JusNu8PgQRITP21CFrBh6EPYxa3l
s739UvmzLWK+i1geNEn8yk7rxPjtv/K7LVHyY9oEPGrfmkF6VEQeRfryuc+RYpYzOL3jOg4ukXp1
NPujDta1ZS/H/DilNWTsytJSTQzFWiTZCM7pQc/C0UAxfKgO6ySCJRc3oixfl3Tpd75GtXhSrHGz
Pm1owyE2xEMDSA/q3acsrvs98d6Pk1mwr/7v5jRl1RlG0TQJ5JkD8AtfGDvR4YZiQNBlexpBH6+a
LuNVQEzXGSsawIkzxmK8gCUZ17wNhD07uPfP4J3fuQJ87Bp0GbqywDd0IsMPVcazjZmFfN3pmaoe
vG3PuzPMBDhE66LAGV5Bvmrc9Ab5nHnoMudRnho2ZYtTJJ6+1Md1Fn/aNrWP3Wq/WL6dXQy0zs+k
7+6N3nAjfbRAo10hYjW0fp474YXQ2aNHAr8LZ4gLyXUrMrcy73+9rC7XsJs87wkE/OqkNM2/mQEa
1LUHaFjvs6AYABvuGY07wFD8yT+a6f/h7MyWI8W5LfxERAiEGG6Zkpw8zzdE2S4DAgkxD09/Vrpv
qvkrnSf6qiO6o20zSdp7r/Wt/mCU+cEt0uexGAcfcTH3qCWfuKVvdLUcKwkXmSiG59LK3kR26aB3
7qmsVpapN9sZmEBAWrLkWCJdo08vDHLO/eTVIlLMtdCyqsfB1yqDBpQT58Le/fezI1krYBrHcvul
lritSxdKA6DVkb1XufX+82M793evlotsksvY8raIG2wPRv1RTnP080/++0JE1sKXvhk1IrD2xQV1
PA1dSSRP+Uv5Ki5Oh868cWvZyzRWBVRhOTIDExCh28yKwA8/9m17qAnOmp0lA8zLPxTOXRyfXz9f
EtKemT6StRJmcVzWOqdF0HYUXAOnxG9b9hgNZuGcDg981IDUSdkUVGOP0z6OyZsWsNNavxQidOat
WKtjbI0vrLRmHGlm8SSTKpxnflyyS3XcGd0VWcOY3I7odt911be3ln7H152iMUwUwD+/HWeqCrJW
xJRCKLfRDay88Oo2BQ160M4ycOF9R6PIDquOnY38XdPSccTvSyiuncRzWgMdQbqZZjvWSPvWl79F
00D7bZavoNc/OlmCiVbdH2yu3eYN8Z1ivkvhf/H62fbrQjleAUy6l1bwIy/pcBgFuc1k+oVcgSAj
+oujjVEn+ZYr+JUomfcTJgeNsLws5WCZ4TiX1tSbCh5QF1J/hIAXiFsmVbI1HJyA3fnKlp9zMb3w
MvlcaHJoxBIlWs8RfpuEtqYriBfTLSIbbwyN3NdNdpNO2WZBDbVM5VE3ERWoGwe7rHYNHHyneOsq
17HIp16WDZFjj57Muuexg2mo5XvqGJ6GbGBvOMkqTsHCzFBfRqVl+2Eo4JEt3kpBfMOww1p1m0pn
H7NZv0lVXVnOL8QvV97Pj/PMcZTYq5WV16NCiatOLwzxuwcZiU0fFTdq9/8I2Tjz0q+1C7Iqlq5p
mlMskPhNKbytnS1DmYgSN2F5NRtYa0atDC0H5r+5t98BvNsutRlz0tyatfVRI6bh5+s9s2zapyXp
j+19oKhqTV7jFIQo5ZlNvtZXHz//6HNXuV6RazG4iYO1pW9UlC1PFeI9ySUt9ZnT21rPwAo3LxqH
oOnUqBrWYGs3VTyiC4PowAXNO9MvdJHPXMVa2JCiC2/YFAtIvsR28Upy4UOI8N/u/lrWYMDrxDSO
owZiwjGBxSHhwp719+qNfM/5/nisSAbOlYlTVVyoyk/nYMrfMvOgut/LadG5ZJQ4t32sZQ1az7Qu
Of39JwTgljwVOzesERn8lX+aB3HvPvynN2ktXGB9ghwSG13ZSX9CUoxePS0XcyTPTCuIs/rgm4SS
rpSyiokNPesio6k2IlMHAR4wmMVjjXxy0OMji5s+Gjy9y10tLjtr2BAEpGwX5oCGkpuzn7UYA6Gi
RDBPMRbhMIIKVVbST1OkgLD6kFaIh1fmqzLphBD4Eln0/IByfmfCfqN307MhE28exnhOM1jf6tZf
UvixshrBjlPxPKUkXrT212LXGG3Sl16Kl75Tv2bKPvs0fUT6UBs6xfTQOGXuNVaL+Rvw6Tmje43n
MWIyITWV5tZh4jbh2fXCMB6lTRsYejJ5ILf5HXhBigJLWxkIEC6fTG28bVwbE6+RY0SKyWhN3+pC
3DhZbflaye5quJaCtgS/Vk/qsMF2lZfNR49eWsLbG1VDXpsiBK63r6SebGeWPmlN24c6mQVWvOXB
aoaXonaUV1g1UuKtLdQxV1U5vYoyialDXmVp76RFDH9s28cOhEJvNKvGJ0lRBQg3KUKqozqkFizp
FKIpo7+dXWc/lPOLGJaPueiDYcrAIHXkLpunQ+akmccncYPkimBI+5cs4Qe+uO/Eyu4HiklUy8S8
abIpVNhHp3Tug3ZoI1aVN2Y/xehnHeVck7ADJ9jrxHhERnwLH/BwR2vrKZ94YHQoVXsbabyOHpIu
javMvE4dNYWZ023nGYuVZgx7ZxHCN0axp41+RyWw8EJNvyA1Y8GyTNC2dKA2zOMGQaroEkpwVHuV
N8Ekqr3b1y+slZg/6mRPMKRP+PDqjinzuJrvs6FNPJG1ynMW269q9pKP3Q2d7WPTOpFsrA2qqoOs
koeOTl8T11FOzWhBGPPNyJo7JM6+c328Nvpu8FQ+/Mb87E0Ja6dDH4indK/Z5NBqoG/JJPXdJomq
juwbqwqZ42ytyia+qnM0PzscX8hwJAvbJzNgIMpA6g/yM5G2kPG9xdMbwo2HCYnsTaeQvebGcyWv
lnx6yow0wHGYBrZkA0Ieu40rGl8gXLRV/IrxfvT0ugts3NjAPY3WjOl6tISLKo0E8EsGpOSm33Rs
Y2VjtcFpLKyZ2CoD4bYi0cK00Z/kOH5SAHCnsZt8KWbmZ7XigcLJySPanKOf0b0mBqyQc4rke6UA
qx83SFTytYzgzlp3FmS+vrk0CB2kWeqb1ngYkrnzcL80lB+Nhsy6PGwcuBYyN/OGaT5WyeCLpA3y
4bkzk2utboNicr6A19u7lKfIjOluhnw+otAWPhIBwr6q7weQhgVHYAeWKZg/VciovEbgEojk1mYU
UoUmyil408H6yNGWhhIiENwtvWqU0JctTmiPHf4YWu9BNgiRY/R7GBHJ2nLD9SQQG149sqPAOdQr
bTV5p1Lck3LEIXMYolmr49xisaujXerkm16fNpVJT+lLH4I3Vy3SS7V8CPPBhImixOI49piYALYn
Wzf12toSXiLlU1LrHyMpQ8TjjCACWw8TIblnLeWz1lSvk4YvnljRMDUSHXeUQR1GF8Regnwuwhl3
Gi8+NCJCAf2FzOm6+4VoN9xzOnt9bn9YieWD3nZT10hi1BLC/UzqoUncQCQ8LJuex3Y7XpXa8ruh
4wJVnbvvdP5Cm/EOjhNAqY3iYxwAQaj75oA3+2kZ6Bbg4g2T5Y3t4nFUCLBtdSR4j46KaY41CIj+
3isBdUMeWEU9BnBqPSBpQYnriamHxRwj8EzipTCCkVkhmRnQHGj9DEvqC5FtaN9vsAa/IlnMA3X1
l8NnDA4o/+oo/12QJM7w7syUBkWpRaXSn1N01pakfqej46vJ6K5AxIFSp49deRrs6R1eoHRjN2Ng
zcmyTRcR6k7bhJ2uP81ae2NPfYDoYGST2Zg8dFodDHmLwCXgJJLF7CCKIUOEF4kEhttIr9WKDTj1
t6XFSww++1cYaJB62jPLqybTN2XiS3oKH64GP0v0NlA1xD0V+yrd6qqZzEdhcKTGNR+ZnYUuSXwy
q702KV+vm8NoKHtrdwoJx1ODYggWkqbNEOMKVqarQcsulOkBZhbZ2hCoFuk/ZhYOBLuGMwTQsGD/
NF90zJ0UQ2MI/bvGXmKtw0AHm+nkgR2C1Bog/OrMQ//tqitVXE3uczHmN6zUQ4dYgF0gKMfRhodK
JLVn59UmnYt30krPmp1pAxI83SSnF4y6AqTgYfQxpysDFDyYI4wszJrEw2haogR7M5fqMSXqI8my
+7rQY73ptzn0cUFVS9D3waMq8mhk6rPlvN3pmXp0p7TzAZXy2kaPAbCOgED3THeBK0TKV6uf9nzE
zpIJEFBGJl9yWp1KyPnQQc7n/3yqOtObXJshHEVzBw9Vxnx7yvkrNqfC+HKOxZl5LVkbITSStFIR
VFISkCOw4L8j6nMfM2j3lvonmYBz4UrO/qpVqaG3yKBzexwQM+T2fJg7FUFws23iAfOoW+zD8X/L
0CBrV4Q9Vx3XBlPGptW+DlkfZhn8EVn5KAU+wEE6Qa1Z706Shj8/ozPDfLI2S0ytjuSuGfWZgdra
x6zun9vYeehyDb+Wr8RrvlOWL5p6jb93P+1TwfVH5UCqcrFnt0VBqHd+Rbc1NmFevZZd1MfK9Sqc
ZjEb9zlJonK6BIM9V4WumsxKqzK3SIYqrpEYwXSfI9P5wg08HeP/0s21T3XdH9ejmRW1Kh1zrM4g
r3AxHs2SHKpayIOQ+YYL48gHsXVK15vs+8aengvDfbUn+0IhdqZ8tE9X/Mev7xaZD01aA1SUkB23
izDP0k0j9LsLl3fmca0V0UiThXegxJvfvcz+P/ayzvZUCB1xNL9f0nicKydXXYKxRdr6kmBQ1mro
gnO9eqmdOSS9sjw3X54Xh3lTh/Ln54s603Bd4z9rm7KC23qByUx6PdjZpjeXuG6QxphetEifuW9r
XbTRUGIjrxJdu8wHIiXKb2egM5WHSeqTuk2u6CUF9pkXYK1l1mt0AvUJ35NrILTVuusWZFtewoOc
a2+upcypAy6RORtVPEzO7JfM9CeuXnWBkZzNqZcvRTTbH4apb2QxXVqTzrSr1yRQdxFaN3cUvZdl
eOnN/rfpIu89mx6LnmEK3lgewRiejektUFonzSlSD39+M87dzNO//+NrGpCCS/XTQDXtErgPPxQ8
2u70+t9++OpTHZoRxELL4jHAOTLueVZ7Q5W8CcHJhV7xGRsIWatYYSqZ7Xkp0cio1b0h8heQgJ8k
1/cSa6mXOfNN3fafhBc9nmV6sCvRQ2YjPQA7Xrrc+Pr5Qs98X+z0TfxxFxkRc74oIWMX/A8InNsG
0tVPZKH+x6e0Wi0AgIK00sVVnrQwhToCdNdcik8697evdnpiIIjNUiepo3bIErYfrWmjiaAxjfef
b86ZxuJaNNrQflgWADTiKn8xuu5z4km5GYv2F2fqhUy0vnCTziypa4moQmZtpuy2jGsec81Abv2u
0rkn66su+9Qu5eGc626tpaGlM42tLFUR86GVG92pI94t8TixsElL7tFkfmXM/eB1fjXODP2aPFwI
wDxJAeu4AbG//R/firXunWNuSovTX1JP11kaNOS1uegbP/fQVutC0evcLPtOwDXZh3ZUb6xtGuab
IXakhzkMFI/ZLkeJcyQXKFhnDixr5Xu+OP1AzUHEhvEATZ9X2xfGr+daquaqHQmEo1kWUhdxG0JL
GeBSeHhChMDzhKkJdOYX3r9zZ+Y1hzTTbV7mCxSO2VZc0WCB19705kj3Tzbl/wf54MxuYa5WgzYp
sopWQxknoKrGMjqF87XUB804lBst+vmrPbMsrMGk+mAXkA1pJxGRL+Yj6z/1amMulxxhZ96vNZvU
4KLiRYlrQCrFrifTPh/RXqUIVsXAtANn4+erODd8WsNItdQipmVkVczGyDCgPEBQpA0ZN3qwUxNR
1e0MoJW8BMJDVvJH4l7SYpypBenq1G+4wAQSDmGnk6ubJrXutWJBF4whgnUmBzhgch+yxOcFLp8L
T+zcXkhPj/KPXahLTecfrWq27aDwiSxfjx2OvpWfPgBwFtaF724v1bpn7+xqhTCW2cgdEyN2ZpJX
ozDQ0UG73WrzZ8absHKwCDvac9qMkZT8mPTs/udHeubFXANNLUxSy6wfi1gvEcK0bKYM7FrmNfKS
me3cq7laL5yurXu9hHNLpPZjTusRnXU7TMTsOw3fwDh74d08dyHGvx9XYoDMV+sQl03yOkFbDaJT
e7hGMPiFn//9Lf2lUFsnLw/CTqc6xcar1YOXcLE1mQirkm7BTLpR5ol5131SjrOkJbJPw6A22mAE
4lv7jrJ541jJnoDS7aeikl7WlpiaVL/SUYW560SEYq4sEZWOOGG1k0WzzahLIx2WqHFwt/CP5p6u
kS+W5J5C54zo81aDCc6cCrSQil89dSrfUOK5Mkh34YrP1fbG6qOD5tJCpwo7YhedwOgyWEB940F6
HKNTbilFNKsW/DdxIFmDQBFdpikY8co4L3ZV2fup/bUMF861Z47l3yL6Pz5ljJaKpc7LInaTSNcC
ggWx1C55ab7XoL+8GGv0Z+0Q5rC2KWLV4stBQI03pxbyZNUwe7CZBbQ1wwLNEUjqEBbRdUhx4Mt7
zbNbIpOrSTgh+ru+1Mvb3mj9kssDL1WQZkvtWfn40NACXT3zMWPMa0nLvV5H8WIyOPDR4Zc80OCO
VXP1uQwimugcEAyfTs1pAIkTlPNW+PNK8S2E+st1fmd7/3EXS+GyuixRVsEsFJiGcTeKQiAedLpC
bOubielMYVOvPwVcWbppev2oh7x0wtpiMPN3H1Jkr/0y7QFF9S2gRbWmv7e1+bZieGUzwbYus0af
Tu2mc5uHGm4zkzZ78K32M0i8vrs4kF9Y7dbo6phN9MYiLFzaNsqoitymfSm106DQ/cgmJ/HtfNww
nVFo3QcUfSy5LgYZWal4TazxqE3osTD7qk2Q9FgLFSem+QLc0iNdksUzMi0Q5VT63C3CxgWVzpnv
RpVuLQzy8gJWuDJXYapIFZgZ5u0jBiwaGdAOxUgF5lDse5BJocFaeK0rthhb3LlsvkmYewOB0l0L
27YstC+WLvddOf1Gu3ozTMaNXbcbUYzx2PWHenTvKXtcEI8RWQPfOZhxYuyBkMqfH+a3JeovD3MN
JHYKBJjUOYpJY4Og4CDd8c7rowVeT0Pb5j6JOpyyWuJhcoYxS4wb+fMv/t4+//aLT/XGH2+Rm1Gq
ldSBR2spDq7RhGa+HG0I+9158iqYwyy6k+xtsMcQezzwg05gFbbHBy1osn2xmIFjLN4iiGekO3MU
t0NreAwQuSplYZfC7uXMQcs+uIZdxl52emHHsE835LqVW3O+Bl3H70ECxCjm5ysyTqXd/14RW5+I
i37WTFciDSZX4kVPytozhmrLoRwakXYDc6bfQwBa8Gxnur+zAVQIbngWhGt0eVtyyPVgHM+qdzdB
0rGVHROSXygC/n5oQvrnv2/10mhCKxoIA9v+F8SHMNWroMT4l54Kq+YDWbX4x6XU4zO7BVufo2fu
UkrYnMag2oQTzi5+sUsCO8wPIw7tzC/D8jaX3qWa6u8VDk5F/7641IL2OkXWctymxxrrJV2I//MD
PVPisPVpmlHL5nIss3i57r5LgiRY4JdAGq4VZbvk0onl77sSYkb+fQWZjbEWtBQZTna1E7vuiL2g
LTdC/reig60Pzble8KmccBAq0nZrdsi4hq2o7xnSbovg53t15imsD8mDmQvpmjDs9uWplfKWXlon
vsvuv3xVa55/pTkECE0NICOgAsfKgrZ5PvaY/pG2ixCCrXuARQDM1IdTm32mQ/EwOtVXqw9axNxq
V0zkGsCHXyb6Vko1AXRz+465T4Ve3zY23P2Epb5ddJteOPGEFIJqdGCPGVUAsr+vA2FAcnWQ2YQD
XDV4YpgjAQRbZjVekiCuXuhoUrRI/BPIRm2/egWgeMG3toH0xZnHqi4ufMRnKgO2PqEPkKjUHYau
MTHUoW6rIxMNuAVamC/mbY1sQL3VwNFDUwR69SvWJY8/P9q/H9wZXR3cofrMkGIuihiglxtmcXgp
rDd4urbt5EqoMu5+/jXnvoLVIpVnI+WGju9YWfC21PeKKt8dywvf8rmLWBX3vBrzAdycDCLWYjMX
EBoAX9A40LZ6k7rQEjl3BauVaLBAgqA15KssfZ/UR97H5bj7+eace/jrbVqnhDMbxrpYi09Tw+ya
bNnuhLS8rPY88+evkwOwP7XLxIEWWpJuTzQWz6YRG2q6YIv9e13G1kWE7Fhp9PUMcof+BI+B1+SJ
N8GMcKluODNiYOvCQfY5dfP6VJdVgO6QUd1OxtfiwrBIU9VDfoOJUNnht+rKxAecaZcCx85d2emG
/nGSmSsOhG0HYXVaXfUKLoocQmD9aM6/Lzz805f2lyVwXVi4DdcWyBzw5dvur2JBxzCZPiCdOhpw
GXqifZ/n4m6wxXCY6hG26VkFmiT5L4qS8cL6bpz7G1argJ2xRhRODRaNXWzb3kFzpxmWsOrnr8Sg
vwg63Y4YXc9IxC9Ta1/gTfcLTSI4PlkahHXAoblovwdqPMK58VpputyI0YrGshIA4Gk4r0PXr8bs
8+d7dubIY6xXkxSQitQCx6op2CGn1p0my6fEbva8bTukYdolxqgTaNOa8/rzbzz3+axWGPBeBVcY
usNmjHCU9nnC/Kxvn3/+4eeOIt9nzj/eMdkVOSMEwNHiCSU4mJman7tecfgHA3rRy3bmtq3BCW05
iGbKwE7NT3YdC1pf7K28upHWFSRVnkOPziVE1pmvZk1MWFopXD4BxGbhFDwaRy29np33dn76+Y6d
WfDXgIQC2D29tlss+NO+6/aV5U+wmmuWN1zugp5epr98l98n4D8eijso2tuneFK3LX+31G29Nv1s
Twm6MNuSMqCVdVWzzs9ASkuhLykmO/756s68bGt0QgGX4yIN/Oa+7f153syp8ml/4Vs/92ROZ7w/
Lou6II/MKMw3vQRJAALM4stNb4vxwpM597evVhKydCylJk7VU9tfVbKDig6ZYvWl0eu5rfL7E/rj
z1e9biSNdJKN6x5PE/Nqk/uadgA+5QT8CH9+AOc+yO/f/udvaTpIel2gy1OFALwcpaaVc18J2Gpq
SKYABAssIn4X3AglXCIOrbeszz4u/PZz93B11KgHVx+nGfiuJlCGN3+xqN04QQEH4M6MxH3jYTJ2
Ecl4Bm7C1rgD5Pu6ppq+abRGsRNX71HtZ5HxKV5O7Ay//nR3l+VYZy5tDT8A6sTihYuNxs6L/dTR
O+g17og+XqCOnHm519b01kRvtZhkHifLkTogcjjXeGa5+R/HVWztR29EYjbwiGVx/tSHwH9kAM0L
Hy5k55twfLlRematXvvRMw7p7Qgta0yATaFxvsFeGxnxJeXJuR+/WgUE3loOTnMOFSmb0bvsb1yn
fBEpPqose2sn86qD3t3VLkpEzqym69QEWLyaJBtw4yDDczbgpZ7e6EPzRIJTe/nigOXMQYasTga8
4MCxpsAejz4kmzfi9oQ9HqMpTH3r+XLoxLnXeHUcgN82PWkL0hjMlAFxaQzNLWl4P3//f5/JY+P/
9wqtsbpN0x5I5bLovkCcf0HnKWyqLCgcbHIMO58n20sH69MD/99dzlz7z+08A0V2ACVLgUYxMfSi
mf/zZVjmd1Pobz981ftouUPTocnQmshTKOk5e8oERhwo3/fShrYvtfezPqUedcQjszqFgQs/NVnN
BaiT5l05zWNntDSaHIVubGrd9OZw1whD20uTvC09inujxxRNGzAZ5GSMmTW96l0S15Z1kw/yCTMB
yJ1EY8JwWN/qpIyAHXuYtUShdm9NdCIBIKtq/a5AhPq+d+2wFPbvqipmrzDGXZECQlnW1gNwhNu+
zt46IpXPU6BYMpW8TEKLuoLuF6Z/SAAbwl7DRmekSIum0BH6WZNWj6U9IDF3uUoYaDIk/0A8YoJk
WHgiddZHrIdpnJqeqoDu6FuoYdQCmiVkK54BbO08kqvRdN9V1mwHOV8NxrCVdv0KrAnScq14cfQj
CE4JqgJtu3SJFk02BgrztNzPGBV7lEjpO1a+W5IGSWKSemVSHgtnPo4LopN7hblDfSda+XtYip2u
N/ChlLlfZs1N1/dvjoO0w6o03njLHhCl3sO0RR50kkOSziughIB2MRPLo5h2mDrwch3wLW2PsBKO
6ddSjqHDShH0oFN7CxEhzci2GhRIl3AUptKOSDbhhOgmj9hJbZTs5ps+GcumsPibctINbG7Ehyt5
K3J1W6Z9kJoDRij6JivGsAJmqebw18zLg2aO4ME0tl+IhnlJ2kQp3Lxe0pcPbCAPdHEKBNjLr+IE
smO9HD1F6uNQLXcw3mfe7A5Bnw3AzfT2/cCekqF81bNxh9bqczOae0vQl65edD+v7dtU0z7g9LCj
SbOByTHnHaXvzCIPmZlFrQ7f8jg40eyAqaQvbeAu6r4teyjPXfhIWkOP4EqJhE4Lj6ew4Uz5dQmh
LuEIWDQgsdD6bWLxIXC66ro0ba8jKvVr9N4Sy6h9jWECqUPwmCDUvp2rxF9qzIbI0HmDQ6/7Sb+u
nO5zIUskxgKYhyEboL9rwy7vYUjn9qFv4Tsm5rUgzVFqqodPY4gn2z7mjfWgGFwnvenezYkGlEyO
qC+8Wb6bmQ+agNbAnR4N+HRmLkFhaQB9KSgqvdNLDH1hqCkaJIBwIiEvxyteHEte7dwBX7xtNxWM
xMSrDMcj1AqSHpIFVpnHpctq33SbnWPDydPNx87Vvmqb/IL5GztFBfGEyfh7Yk3XamSHrBcAzGD1
xcytvy3SbI9JFBw9Q1wBg+7nOQs5Bja9+CUa/K9LOh9qCdMF66IWkn6kYaujdI39NNehU6ob1ZYR
BeEJNB9PJ266aTMQsGunifXJekLi1u96TETAAPhC6mcsCyeQxiKCshkTT9H6s8IJzUCYrs+K6sVt
l5e8NT8lBPdK1NBxdsUNW9RBtLrmNzk/UkNUXlX1E4oix8f7CeqRgCEKLgdR3i/5CF/EeOBURrJM
YN3GSqMstZlN9Y4oqAfDrbemTiVcmgjuw0foIZzc8pXlFh7ABtxzF9BQLAVfEkasnC9ekyxfTYuj
/kiKO7cZEPpQQZyCr1IXVaT15f00OzCwqW2tq4dymCpPAuha6dnR0tSu1MUWG04GNJW8AkVys2As
6PWwyTDePlYVfTAw3xeq9nPYvwUM5Kk13JVDfycIZhBZa8b1LK9HI9+MQ0/gUskxmNGtu0H2V4jl
ov4gzB4jnARYPZoFQKzOSKJKNmiWvwGImkSJQp8qreF3nbMAPs/wBBab2vQwu2UF1Qv+HK7y15IP
oW1pe6NBgspC00Daxb4g2puZzHbYNnntZWx5zOrxM026W0F+FyasEVS4c6jBXQb4cAg5xIumpRFx
xnuq0ytkc2wUxL6AiaMtat8yvQW5SfNGKa8X2/ntzng8VGMHim9q6fSDY/Y3QO3eYLt71bBFa3Px
YE3Tr6wu0jClPOLjeGMW2Q7JW8iTae/ybgnAqnlfsCHVlaaFbmnsiYDY3WCw0xgUGgRR70s4ZIYW
9Kskwz5nZVHt0q92kTtZOrd9mh8BR/4FZ879WPMnksAxXhNop0z6u5usCKjNLYyIux5mfDSNIrKA
zdJ91AkuhWXvaYePz2Q31cJmz8zhkaDt5M81fFwT+j6SmOFcmPfzUD5YmXNlGNbtsOhXtDP3E+5v
X9vHpEp2E+bSaQUnZj7MW/ih4jnJbpJR7rgDyZiuvZRph2jjZfQdKe1gbvDKSrAGVINnW1b2zZBp
0PsIQN0A+KpYCxurBsYeckMPggLpN7ie6xi1l2rdsdDYbqr5Vdn2MUKmI9hqvFo2HMMv9K6k0kD+
UslVX05fzpK/cBhfxGBuit66q/FfvaTGODRZwkKXR6o5XznrdQhfE+y8s3134oSOpgTNZMReuLiR
I5nm9b2+hXXTG+EaA2mrCiu7fmz1ZdzqurE7nUVoofvjZF0ZQLYEFcxGer3s7bneWcJCY9LEJE6f
BxKAWxD1LD+O0r4bLPulmks8iOlldKCqGlvrAXC2vYW2GdJeuV8YGiIu+bjXpRG7DdqPxdLEAoFQ
YDXAzqp/FsPyRXLtFiQpCleq9o7PORyb9EbitIJzB8RhtQUvVQEbnYIUpyBmlE31sw5zhYfD5d7s
zY9C6FsDcgTc+m8Tp/4xO+Jh7hA7t5RA0ZfZhwbHRZ9k19xqvijlBztbsNugY00qjG7L4s5USA1u
McfFIgYeJpAOrOuuWslbz2bjMwIqp41InZAhuGBMPyChBvuhC3OW6x6CY+LWNcLSQdrViGNb4Syx
RdSAl8OINQe7L5PyZTRgynClu59pjWnasOE23stEf3csfme4xSHVFLy+hTf2fVD1DnyxTnccehMr
Su7lTXUtWXvVqvSTd/OWphxEJNX6mqT5XhszP4PnFYdF6xanXAyB0HT2CpH8Tqvs/zg6jyXHkSSI
fhHMgIS+EgC1KK0uaTVVXdAJLb9+H/c+Pc0mgcwID4/nn6s9WNtYZY8KMDO7RGVomt0DsJSB31Ze
C97tWMoHve/P2gDvUnrsO7M7XfLtOb637z0nYD+p2iaNFnki2Rt5v+1N+bmOgomO+lqs+TnPDRKm
6oO+tI9Vs5wF0J/JsQLVtR0ujEo/mMW9Y04RBSZnZ+XDwc6Mo1d4FZ+2gnpHbRSOIgtz+5ewp+96
0gOGzmzdzdlLV0xfS1Nfian8TiBmBd2Y3Tp/5V3rZ4zmsfYuZj3e5ir5SkbzCJsKCLC1Zyh29G3/
VNXcdHqln9m7fdP6mrNXrx+Hajl7szVtTOE+GSNQDt/WsLNJAZF9OStn+MmNsQzY+X3o/fobIv9V
03inndklnFfb6aqirHZqJ1iN9tIsVlTZ7SkeVDTr7bG3mSVwPy/sGWy62gp04CGdHXecvTHLnD0a
SbwItofvFwT0OWNi8ZEnm2kNy6XNdyHbAO/AtJG9LsPCsyPNVa+rr/ila2WH5RT/OVbxNdx3+ryO
YxC1nWLP7R8t2/7naDPENHc8N0kf6WlTR56XhYXm7ZZeKFiEy32F1/ADfM2XpHR+Rdke68w9YM05
ZSJ+tMrqkTHCA3usGieAe9f1dkOSrVGmQd0Ylnug2Ppk9Nk/URFr1ibjaRLOMcXgpqn8le/tSRTj
TmNDVYvjA2C1j2zRNp7sTms1XU1KINmYR3Zwd8O0Xg3jX6oZL6JmI7RtDAerGgYEPU8PTEjwIk9Y
qmVd+mpTsFOcpPMSOBqMzqQYb0aCn2U0+r10KaTXbtxV5MBskqY7lel0rAb2yDtcaKZvm9tVzNTG
aCBTcvVncdULnRrJFTsta14HbzxChwr6QV1WYV+txn5CM2X1fZmOWeOecsfc5fV8UMrON+AjwUR2
uzgxH9oeNKLVz5s5kVFWAbqWVdDNaQirZTOtbDUO/Zbr6xkzSRRb8X+DXRxpJs9Wv55LR3v2mCxa
g7er8/FsEtXHwuZlxGC+6fskyA3vWPfjwUrmd79xvpJKhLUyPiypXWKAckbt/qXLHEo7P9deDmAe
yJaTH0T661e8zkNq32LfD9osDW2x9tTY9XdcFEvUzvoYalXKTuqUPch1fWiVzvGhwgSe9ybRu+KQ
atmLghMijfm9Xqh6clXYrJKPDsTy8SJqyULBCq+h8K7TnaFAe7dGQEJJa9TNQ1J2+7pgVjSwl2np
9pESPhyr7rU0VRTLPAtGaz1oM5orxvqDlMZHvdBrLiw6Nwnct9Lti3CZmnfWuc99Y2RhxzHEQnn8
oWrMFWJsqo3ua2wBu25MFgNr2zA82Ned3b9lFAQwjVTuuKsyqQVM6p9cv/oq9eJWCDgU68CQLH9y
9GyTzv65bIvfhuG9dMyHxaxJtPMCPjlMNU+nhvX0CGwry6nj/SYQy35pywvX+FVNWnqAGn9d2Ran
CmC1dqJ0ZXt/J8u2D32zODpJ/tXYFXKB7m6s0kML8MXfoGfHbLILcoOraOrkHzEOW8ODmIAnB4uX
FeFBixZryoPVMf581z9XtS2jRVpXw0xYcpmd49RNH7lTHjVNXqyKPmSFNx1ZupsEpY6A5cfsUFPB
8CfW76VFPOmZQ5Z/VLhBYtU7p1RfWLSrNpecqX1U1iYnG7RFw/gDPjBC34OQyrD6ZAubRfD40zCS
Zw3D0pSxfRhTIzvpirtBbSeDG8zqtnnPEWnWS+jI5l207fc6+iXBOdVTKj0RJWtBwIHYZe18yCtc
j6WeP3aVi58wf0V6+yjy9aLmtA8tR0bKHJ79cnymALmJEp+qI7ZytaM8zg9VXVBiO2eW7XeGNLBU
vPvVvDN61w+oItXGLlP225f5pVrFY5GKG6Cg10mbn3v+hCeGb91cL46qX/pePdWqviVNfFEVRFg9
edB98ZR15GylwGrJG37otPk9TVaW6xaO1DgaDXafp9h/1mL/Navrl07vA9fob4b/OztG6LT1hfTg
MKmBKczUyfEUKT3ZA1i4VX5/LJWIFsN+KrhSyLREnNeG/KXyCvb3RnV0Z2oRr0z+2WosN2MJSpZD
Uk7JU5kT46Ccf27W/TNoMv1u/j9V4ad0quuc23+tSray1N/ztmHZNWFLJtNfysqIbGIdAnzr24q+
oPPWqOnZW9Fz8VM5cR7VaSyCviWhrp0M2jTd/5llg6xTxUHW5r+9vr7CDLi5RhaIXI+gy5Kz3UUF
8olRGITz/VWJ3OqtOHq+fIvt3oLFkLewYOg4muKaDNpHq7G4PZj7eVpfXQ+8laTRRg0/OHC+AhTx
ZwqoKC/Kj3j8QYJ/a2YxB62hB3Iy9A2DdKx1K8gVCsQPwCZXOxYX00VvzOOS+7CKPzjDgqHUrglX
LSzJ8zyO0IOz+5D3bVbddpqavZq9aKRTqhNpssDPSZ0Mj/5ofHatyTWkr3uQci9+KaK56QJbUyc3
X/bCX1NeXjuoBAPuUsxAL0re4NkhrGPq+iBbm5trp6SBDMlLzBu9WUEU5L4RaL35XIlRBPW0nLMm
Phke/bhpO3hj/e/Rb+INIcQYgWiO+Aj9xu/SjrjW5n1ZnHffGIDiiINHPEpm5LfVm7Kg0e/trnIP
jgHko8unQ534p3WSv/Pknep1DXSjDi1PXTOqZeXZGUbRYiuy7tsvzWuDyunpU0DoxdFS85W8EGMD
my0cipF+NR3IBRGsT88u6U6wDUucHvN06qA0jIPJeeFUB80CrmADFJhdFYyYX0vaeccxXhPPOZoW
oiTsjU9VTjfKinXbe9QaOZbDZKnPa9b8NDrcHaCvT4Mw/vTY9jayskLWCx7dvn7OR5AnbAMgyRks
QC3BjMUYbtCrT9lL5CpaHay0eCpOcwdmoPLx8/HMA/GX+qaxnH9A/c9J4Z2rxQrTponKUtOCSlNI
Cs53PM6/VHGg+AcrcBnKtrYKJuJ6BsO9gTd5HRu+0UYLYtsNVKXtY70N/Xx9leOLT7/LBTzORyye
kTTK36l3ubMUH1Y18jMfADckRFHEKQ2Ma4amO/lBVwsvQm/bWzziPoyMra4nj+2A/omq+637y06t
o475WA9p1YAmUvwr49KX7ncOSVu0LqRPc8OGNssmRnJK3aSNPMXE19bzo3X/O7Si3N73DVZvRFZU
CS5VXsD5mw3UYz3OFEipRes0OC9T3cKaSZ6MpXkxjPSRrNIzOIgwldSpslHHkskl/f7BLsstjokH
PXFCQzUwOu7r9FAe2Gnd1PHMlF7/l/ZUOCLnJlMsN8/1Z8mLTw/y7eWUXZ3zrNIKjOWwyaflaxbj
Q6JDhnH1lzhd9nHeHgtYieZI01dzliO+nF0t/w9gBEqUfElz4NSzigO1jJcqHpHnjPOQZa+yTA/E
E22mPnsZE4op5lux42x5fM9plewyvNN9PJzivPpuR//oEiPeQHEMXLs9SAFTadBfCb74q+tm3Yxj
Ro6mvHYsT6/O+t76y03DaB1P7S2GdBfM/S895FMqylcxF1vVxDdAUvBwEaA3tlm+8dIShO3tZexH
dW9jpV/3c+b9Q1cMDImFOR8v2YzembJOQ0ALLSKSpeE23kZoSVha/UWBfJIFeA/dy26WjkrAElE2
8pDoubr0njqoxv3nubhlx1jfmJOM/HlFSVwaPP3awW26S1/YX6UiLHKgk7cxDqr2NqbaFSjgf4Xn
nFOg25U/HvKuuZW1OpL7+GRX6lkt9n9uwnnvatY2XcxT0mOBHxoJXw/ajaPf4YFYGOe+elROdrZ8
Wrh0DFKvvGnVvaTSNiPUw00/2rwOZRol4q+O8azzXB/1GPxLK9KfYtV/fbMJBr/+AIoWMmsJ2OJD
LcmvlMPX0aMHa7z/CqfbNA5Mq8UNm9Lfwx7Rt7mI/7GN/iSkf/K09r3R0tC1qtPaZ5+2VW8sq360
zeZvWbNP+v3vzhtIj1GHaSZBGPHMWrXITrt9ZzJAKHP1TkeUIpYQxp5OwMwzFcIiCuIkD6s14Zda
3SLgFd+k9khnlD/Lqvcja/aOvm88Gotxa6hEnbk8CRBJXhnjirHtGzLYtfXrN7SSPwHTCYRM9dXW
fNgGWgI6DVt3+pPd8872TnPEfsuRMUz0bj5jbc84Tv74mDjFXymro5mYBfAadIGExKjkrYnlvqIO
0FW5N8aGRn3+IA0m0OEzOJN4TdmXygFgeTOoLLdzfyv04KZLPgbdDVEOq02x2h+ixae+shKS0r+X
DpsTNPE3YfRb0465Y8gT7tMwhui3Mes5ofWxt01HLA2Qm02u9EvtOhGpVgchzd2yuvwXYK8saQSG
lf01/ro3Uv0Pz1CIvwJdxiF7Aguc9NuDLZJf/LQnd7CeCHh7N5QPfYRrr0JK3IpVey377G+pnLBP
0Tls6FHMECAf+z/parAk4VO4Z3wERRER5Yn+6NrOa5NRVPoTnH/zMjIFOq8UOT4XuuUDyMrQ1HdL
w3zJlGOU3+lH+UDRpin/yF0adfF8s6f6JY2T1/sSRr0MTxZDOwOXfyDwtq1xcbQbEFhU9e8GVW09
OTfb04K6QgZTMfYxrU930nfeq6Q8tjX7eWi4l9nMnueyeY1TFHvD3VXCfcgFg5aWa0df9WSTxowc
5lm8Fit7Ir15ByN3W5Knpo0jAMlXjjr1FX5B3Zne0IUuzUgdNtGzChP1lYnUVF8SvG6d64Qt8SJQ
o6w8rLPUDADDbfTJOPiyC0aAQlVq75qZZSavch5Ybf+vUvfDxs9H7qaCoDquNehGU5i3SChebwe9
GW+9WjLp6c/dAKjKi9PrTKSZZTj7NP6bB9LFdEoUW/Ux6QUWr8n0j8lJ0NfS3gykCVX37SO9Xr57
HVnALwJek2eYi1yM+Z8+yWOcrv/sLPusrPaRc/mWVcPOSHFGmFX9CRhTRQsWykFzD16fhfOYQn6b
ugOOx7v8/zPK8Ti73rYW03fiZed+BHnYMIxlv2KKRlQvnJbwypejIMrPd+3AprtKHIZCa3JN++af
Q7em3PhUwQU0q3hXDnd4nwMcbtrHckKUJ1h2GlCXyquTtR9GPuygkv5nZfMbeVTPdS8ezYWLdx1f
8GANh0wwHBubFKxE0lyRkn+5l63Q6AA/FNpDkyL5Lb08rAtHZWFNazBRnhd6RZZbdVEyPaI6HeIZ
USnnFjP0vIs6195Wsv4aTeOa2e12EiXueb/dtARh9G7LDxcTxb2WcRfkXvpkFUibo8vCU8LDMltj
DbIvDteqvXFN/Eea6mWF/mbmejjMCWVtzQ4XiVNBwQ1emO4vk9anUWvJ5Boush/2hnK5BejRITA8
TILZINy0B5bErms5j1Gzei+t1LmzCXVoP2VcwhqYpY9Sf3de3sVrS/p7zW0JyJs+R4dEGoOLsKkv
I4P0O3ftwGY6FaMP0Ev9icJ6dpwcmW854m4NZWZHPiu+WqYekraOGql9ZiSHODJvwrVbPouyR6Rg
jrhZJu2xKdt9YbPJ5VXXavwjJQzo15/0SNcS+rc+NHbUCPexTX3mSP0OFDYCGSmmuTfcVmuNrKQK
W9c7Zy2QTh+CgiI4Q3RCBLbO5KFbHjylD0FtMApKzOdutPeI/o99pW723O01K7kOs1lumVNwv/s5
XXIyv3mcunk+9UHdurhXkh9rGn5Y/dJffNWFTTNam87j3M6nduu4+Qsn4iVze/bAZnRZ0/o3NwyJ
DEOPkqY8IH4jxXt7AP1m1K/msbM6g658eUn99UE3++2dw0Vx8bIWZUJaceKheqM7JwPL8TPV6kHU
3YnEOF6r1I9anh/plId17nd6PAY5VEhJGRLy9Gobp5WR0TZi51mcuyX+lY64D1VyT+iG4PhGWGNa
q/EEKWebV+ow6/0TIue/wZiOynWYcjolUUBatvE8+1trP5tVo7lVjQXnJfvVmqkKmtiJuLEOult1
AbtqTwoJkvkrR0g1H8Va/wiDhllnisQ7rO88vT/IjjGm0mUk5zQSCUdhxvbqIG+1YX3FSRf0d0Y0
8XsHLyva/cKi8QaaGuL0uFE23YrbbOdcsrmwvpYuX83YUzk73At2gi1Lz72otGn/C85BV9vnlnlR
paltXEMGQodu1iN0Nekdzaa/IiEW14Y0HgYXMmhc9ipr8VMU2XbNPM4DdRbKeavVyoSnXZ0NUm6z
UxPVDWVcsrML7+AayEJq+GyaO95yfBH0pMyvz2OViKPo5D9B5BLHBf3w3FZOtM6Snsg5NSb53R1C
MmrLoy787ZwYOzx6N83WD9aQHuwUWLlffjqw/ULHUX8ZYOwsUc9DMTC04sfbTKb73RQdX4yP+lXP
6yazoTtWDtOpEtyrBFFajc5hHMdripQns+Vx1VDGU+vH1cV5ZZOUVhIpUcKGQd+2j2wbkoYKP3Rc
Z+TO9MwMIPRQ5oN4LqN1uftR5ubPhVmp35MXjSwJJ78LpGZDu6YfytXJtN1T16IqZctrYgEryxcf
4uzk7juL0Lyx2Mk8TaOmkF9araujsfwlK+Jo6V3S0X8nytIKrS4VOyZyX4r4DaOh09JgxlEmfYPw
5CJmZlmUIFZN8H0hL8yr4c6fie7xdK583/F9Wbe18p0x5EG1wJjF8FID9+sdE0i4JcAJdhnp3b7c
YSgKW/CnYLgZYPvzTTMpFJt12bsMOzG2cbngR6kKAAaMHh6sgtKn4xpafBY97ZHcWVtoz0tvgcwd
KwbYM7vYnUWRCj1t07oGe3rrrqXeStaFobIIu7je1SaPuD9dqs46sOr67fj2t9Qk88A4+08X2c5l
pbIZ11s3I0i38tGxDXhI+raFocdqUx/ZghJKdMl26UxQkvXJpvLNGL6ErmgfMEN81ByBjliPEG0R
cOI/T2PqVen+ziikE+VCP/dJzHwWhHVORtS2cXz+bMlFvHI9z7+OJR8rw/yY6ZFb09+3JgYOx5/L
jcdLEObVgAOjT7fsBDJRW6IY0WTSYKZ7065o2GQsnIs9WrTrC57qVT1VxLDmGWvOmbmcxq5NgkF9
2QyXNybDY1Ruja/Qf7GH7j+LKQI6yLXIh7M2dleJeiyLVD5lQ/rupbTZzFEOsdljyvRQ5+X6LLVp
CNaJeNrW+SrSytrHcwVRMy4veZ9GpHd62J+5QDtff/Yr+eR6vJp9N29b1/9tML/0hnHjpfwSmtjb
Bk0odaS56S0kWXsESJlyya29owepnOpzlmYAqQz/iVWYsG6ZOhQzRhY/Xl4sMrKomaqt4WsPCQav
baYsFuLvBMj5Tl7NqHxYk7XCEdVF1mw+mmXTU541ERIrUa/Z3cIBcdkyMI6VnrNGTl8XoS7HS2v0
kSvGgEvpb1iXlzxZX/VEQ0XraW+BlYLScC6dEqENpIgvdTf13amt9d90hc9rUCo6aBnM5VL/P9FO
x7RtTzMzXpG6F70BL1x3QJMtl5HAxNe1Gg0zRWsnWycGgtXszGk6O577rO62AAsbQJ31306Zv1Xz
wMTL1B5KOwvmbt7YPlxP2TYPQ8LGc7oESrT4o/BCFT0imIRvDEFn57rqQegxPx5juaqqDuZwV3nM
9VNjZS6PqyAjssy4b2MUNfGhMjl2xad9zy1rvezoe9b3NOT/OWb8x+mxtzhoHd2NEpbq+HdOOJxL
GbJDjP4n+CCW+CA295hL7TgZ87LJpvYXCeJS10Ud9JkVzS64OdOrP30nVhv4otrZv2e0aLMWjJN3
Jmb50o7DzHSmCukJB5IMsFUlyX/lQPIDlLJkCTlYZWAxBhVpF+nIo4MtcRC2Tw5rTGPRBYo+evJK
vFkVVrHe+sToDulBV/+0IQXlnBvbfGASoDzv0+jkuQBqWnGEWDUtamlsG688oba+9YX1Md1/GgL7
pESwSU07dLsaZTxBz4iJM7PThzmDV1w1twV1STf+uYuI5JI95ra7S+vit06KrTsnv61ZvZmKJYFu
3muK+DPNVyv6Zc/4yyezmjAL+omD37kXsyxfkgHzBUTWjQPLBaAA7r0VA+sg4mfwzFsqQ+wTxSud
ZUjzdGhU9mRV9tnp7632HeNelozwusV+aEX7T3e1aJTNjSXkPCw6eXCmaQ4NpJkIN1JUsGwQ+m3R
0mW2LPwt4EOnSU9Cr6vHTZx10C2cOJJj8yVr9zi63hUp4mfs6mEL7MVBI9MJZsgfpMZuj+buDVqq
WPJaEVdPF5xdgKWdOrhkhLbmL7iC+M9n/5RLOMTF2ITcnLdumv9btfywFi5/TrYvsxT7RlpHntmn
dm4AHbDWlVCrLDgAhWdvi4Z2OvVQgcbef+vArzu82GVd26TdYaFccFRkMmHMOPzgLtvQNYpNO7IR
PeTuUdfzSAPk2ps9MlFVuQGP8M6d53fdAWvkNvpea5fzqI/jPsNuxY9/GEuGLgTGxb7XR55l5CSt
UKP1/DQ3OqINU/Otqqr/KjmM0EDqfj/xoY+FB6PBjNugzS3tWLj88FOPr6zPChNNDNjLnDYhrp04
nEVGmoVZg64wzXMcm8l2TddXG41mHG3MV94/WSiNl44Zlr2OIaJuv1EuGZPM8KAZi6AkLr6Y+sgc
O3h3ootJoyR6UIyvZDdcmOI22F7pPTHAukGS9bcSqHIyakeqhMPsDTxZqXYq4EUkZgpSYsLDwBDr
p2jHoxYvb0mGgkZRDop9yzpuEukV63bU1aAerrrEBs/mmT/Un1ZT7vwh9cK+KjYWmd4YlfplW5v+
q8TfpPph54jqt50w+ZlD4QVjll8z4OMqh3udJZGmaY+msC+6t54HOnHpVm+alOTMy20/Qkls0h6N
NtOCTqRX8IWEcSkPS5dXkLKJ2UV2kF20BQNqrvKD5SFThbXeGSwjFpzzhvk6zQ+NZudBriODGzwk
7pq4GBUnbwPOmVNzwOSV3ctM1y1/Zar0aFhpC6xmPyzIfbmrr/w15o7P/r10ePf4K2IgxmvrgRXu
UVML+6zXbLnJHLXfXH8nX3vpG/dZJO6+zO9wHHIdEPZjTr2aS639ijWGU+WC9kgpAtuPPtMb5ykY
PEZ6TUw0JG62MLO/BFfoJm5T3mKCp0UX8SsHzZAdLSxSKc4N+t7qwdBeHG5QjnfyRZd7DLqy3YOv
/7dMdyhVnu/cPA9dwxJgG+jBO93ejDPaAAaaTca9pfk9dsbyNNBRbnmDuazMiIkCa1waw00rvsAF
wROBiOWOLqc05ZHrbTKLfe3crSK5GuLR8f1QIqxGblP/kE2YHppkarF4TDs5sHKfEScyJsaAWTjb
LWSqTYvYpTKdnsykRAMAneaxy6EZz4XlnVtci3bXXDRaxglBxTXzjv9KocLhhMO8EPOyaBVol7Zd
rta4nGKamjwrn4mur46VY5rR6LlL2GfTXsEPwntJEb86FwaboEaMqyPu9RhmYK+HH9IwaTdb8awn
d3hQ/i4Wpk/8c1DcOMGxStzDW6dw0hX+8MS6Tor3Lq6Rpzz/fXa48kGHm9tB2ScVg04xAbIPvhaB
OoEuY65npY2PboKEatXlS66Tby0WXFNTgwcZ410CST5nMMVeILLK/DCnZc03NL4VjJPBK9lHT5gP
c9LuSp30WAPpVY7ifXBnA7LFeOmYh1nAZF2ThxZSzLyhKfzETxdZo3sslLchXeS3HGZnQ9Gxw70V
DBm6lgfiZTV88+wIyQQZidj3pqe2gI9nGLMRqrXa1YN3Xrv1mNzNkJLhebSo99k22oc095wHvMdy
o2P/BjAveUXL9HnNp+ZX69RpoOjfVYmZfEneOMSjYZtk3jVx4xdLn25uKuD3eNhiYcUcx5XLTYy9
e6b8sSITv2zkgevwnfZAi84bgXsyF1aEn+8y58a3mwxXstceUJmh3nvLqcjW3YgEOuDG6+loTrE1
nT3a/Xn8ULzfHL4PZd/+uULy/hvYRoGaR1Znoap0yZfPv7qyjPdVtFwk8u4t7AGtSefTp5o8jI51
yOV6rfC4NuZUYg7F35FmzX0j5C12DeQL6lfFSDHTaX28osWCvxY6//PmggZ8phYGM247TtSN7MRb
pJAiz+LKM3l9K41b1U+LUKUN5mHjJjMPe7Bor+U47Dssp6PppqcxjR+8yn9smeXpg8t4lvnkvQfs
cEznPVxD5DQ53A0+9vBjyvKtqCqdXutp8rM3/omneMQs09SQ7vvqO+lM5tmgZ7ixtmPBchPDy7tX
xjGJSliyklM726eCRleadeitTIASIOrAVtxC+x3BNCiObzS5MPbWreaMWN3kLvHBA8WN+9kOExsR
1IddwY+X6GwMtiTs5koVHE2Cl6lJL5a1MACwq61tpOqpyNIXveRqsisZ3zu1n2Wlf/KGOUo7AC81
dprAj40zluKTtDAiGk3BpL8cDiUWlaKtFZrNIFBkR7ZppphE17ntnjsfrA12ERHOc+9tE+YSMvH+
5qbdt0J4ez7TXtjJ34iFd2O79UtTovEv5ruuMAHlK5PXGfOLXM2z4fzOtnpVIt3WmmQ8+Fq7Sh0S
V/znGfEnF8odmvOsVvfkVpR/OmKJn+v7tEOe4l+dGpjgq8L+GDLHD6oEZFPtP9Vzc+VRutUDCgxR
h0Eq1KFcMDhOHmzlOb+pXh0HE0fhJPBupPLYERjEgI4ZX0R/Rfkag+1s6BgdpIIpye72lrZlfD7G
u8FEdL9rh3UCwWXxw1HCDe9xy3Xl8jZnpYndrfEZekIPHrl57GKFncTvIOsHL/dpC50Lotk+W80v
b8g7Oo0xlCxlkJIYJfXwl5LtFGd1mAi33fRrfDYte1/X3C42Cp/pcnrjrgsRV8yNtzCTqrvxIJJh
21n5h47leVF55BvFNzVvw1fivqTY5Yue0WjBjNQbR5LXOffRwxnLFpsJ2cRtyiTMcuPVZ9EKT26M
oXnKnZN2f418veUNTQGXJ667Ix392fHMKzaybEOIwHuaU1RqMrsVvs++CFMwCmefgXJywk22G7DP
7HquKd8vrJBNhjBzFK6hJDlJCsShNoYopR4QWbJvHW5xDaO86cnnaVpfJuOnnjOdjTF9T4TynoLh
t54WM4gFd5tVwyy26I3mJfdDvR12Mqv0XT+tH1n/a0w2CRw4glai4Tca0k3gCrrCAkt2kTr3VR6E
thIcJI49pk7bOYvVYewtj12XmZyFPmir7r/Kxx8llxnJl+mI1vmR2b8QS83AqzDbrd7ZTxoTBuY9
QbE84M2/Cm29zrF6qR0OsrWv68M9rrQoNNJLHLRdG++4psatlty17qyNDx5rAHQQzVdLvea1DGya
ib/em91jWrSMffIVlDY/nusUdwWR0lPJWsdc2b1PvnhxkAbJRqfhw4iySiMq/eRBQD3YQKi7Krpy
8ujGC36yKmJouYScOCeUa3/bxzN52QyH2e+gFXGRIQdek372X2rT+HQwLOp2uu8wb2xjYzUe23L6
JTzpohdF86Ctmrt1i5hcBwJQaktg7lY+0gLZHjSECxBX5OFKdL9cfygfuNbmGonApqrk1uj2JYl2
eCjjc1xiUEYiKfoZv5f8H0fntdw2DoXhJ+IM2MlbiaKaiyzX+IZjxzF7AwG2p99Pe7uTdWJKBM75
KyoTV+/RqNFbntEjnR3pjocp8Y3NCgXmuf7FcUkv98oRYXny6fpEgaPn/K7MMO46p9saqewRDTms
m4jVFMU+DX4zB3mrMQUaNnrg5bLXXV73z1L6zt4g0gF8sQbo7MW+SLzYSfQ5kUT3+NVZlsGDQTbX
yuqcq3q7rnKHP4s+ZcO/3HDwiSKB1aKkWibzxVMV/PGyLVzQXKeg6e+vqLIYDILLFMPUJEtYvuVp
EfJgG3pX0qxxM4ttCtXdN7m8IwD33CxfAIbkf1AuNlrpXs3Tg1xDLFPecZ65n6wULfZ4u5b6JqYI
/W2wV67KpNl2Tf6Cp/G6dOp5TD0DxTAZDMkwfeWzBbQKlw648Ckm/92hTii3WobTwNpmunpwE/1Y
yOJbN8T8rvz0lgYfyzYOKuhOdUr7TgCria5vE7JtdLTGbUYxf/rkoucLmaatDTEJbNlOfydrfepD
PsselpOv0VM56o/qFqyyELPV+LwpuH5SH0FRVxl3uVfFGQqKvll/s7L9cVacIo56Cn1j7wlCykr4
8iYsYGfJCuxDRNP57YjjCVKUJEb8jh2DZclLUKuSS636lkSuCmt6NOjZJLWs2Cun+xm9DINEjUzL
dONwMM5+pY/eOB2HhGoiW0HL9oSnuunOqkNo+MGJtKk+Ta9DlbIIBLgUf1kDYRDdrD9UKg8GN5Nc
jKgS3PkuggArpaZHhVYsG0bL3IytLHnF//VjSfVVlNPDyoaRdoxKTmbtiJdDUegm9Sbs+ug2IE6F
fOwoyQnM/FpSGb5pyuzMdEXDD7ZKOqfQOmFAUtmyDYlwQ838sjRCMWq5L61TQZcZaKRI1A1kfq/b
+uLWyEi0/gjVX4+qnRzxdlD491blPgn+qQOcNNXwkFahPmQI/pc1vFgOdEfa/0owcIDFMu4cbozG
rbgcwcBozEI9RJAnAKWGw8ZRl7xUjv2eVeJedjiuQ9S5jSq2qppYMy3nvSd8BXddjQuJ80RAEaNN
f0hzIOIqpx/JBeEqB3inVu67oHkVQZke+rI6BH0Nb7scc8GgxloCmq/2ZT0wRGN9TNPn2qm+lpvo
3h5vi6BZvqJfOTrefNB+wx3RRFMn/qHvRjp8U2AN4VRu5tD6a9ninkXgZOR1ECH3/TAI8naYNrhs
PRSE7nthhMfGTV7E6MB8j8T4eXQdsKvzMBb6gvzwaMKqNg0JJzWTuCXGbVH4WxUim5CDosnYi3K9
6E0G1058RLobspmDDAmbLNvH0miROa4mho4vkbL+Dv0vixHr2mLYm9osdwWBLZgp0wdA9vsJIY+V
yxOq+Lsgxw6GDGEVkLLSaZ6kHdAc1z6oLtxaMoQQDJLzbeBaKFja2Hbd7GxBWArHfiQljNTsUSJW
YfeuHENsmhZ6p6uXd7g3C+tZENmD+wydHTWyPTaeOi8DQslUXspi8LYNnsUNQtHLjUTNschshjW7
s2AAGC/rOxYgd58WPjJd2tZ82WOQKOfqbcnTnz5l55rS6S+uXmaSLPtn1srfsh4elDlR6aBi8Joa
yLai7Akrg5UxS/RDA9wD6IcgjkTRrruNYs9Lnr/qdj0N41xyteiXbC5vlpqNwj87UAlOF/2/MVB/
GW6cwyCtnVHbWAX7L9mVDHTjoVQ0e3V0BwWVx/Q6ZlEVjqdkBM0dsHWlDbMTgbYYtL19kKEMCIel
2TbpeNRO/tH19a43+y/kLm9g1t/leHNPGyh26RRNFz/ZO4jZEeiKYx6skW17d26Tvih73rpF+2Ck
xaWgDq80QeXHAOSiT43gaNSU1gVBtxMSqJd9EQHwptHGVUrkc+6YYEjg7kRGgLN06HbLuu5mQ4Dy
uDWTkf6gdGZryOG89P07P/ahG6v7ppiOQn8akl+xWfu4E8iZs+JUl8Y/SX+VPfTnvmOGHDgDaOkk
YdNN2si/7ZyFveLFK7Kt3d7QQcvZKDAEGKIHpOxb+ul8/Fo3X0+/hwFDYsKRsATFwwqvZBHQtbbt
zkoUsSOBSHdlkz8i0KEPLYzaiu9RWRh3KdKjmkGqxIRTkKp7a5Bzi/pBuVTzACSGA6pycuKpzzGO
FYJECTKymd3sy0gtb283U8Sl/Yk07mwzuTh99jFK5JsiQRXn6qdOYvpC2q+85L5vljhwhr3dtczw
Bc9sSLknBxphzUeR9d/dqt48uz6kw+0xeN1u0LC9zVRejNCNhiD9Q6/Zo+cb96jqn5aC30ELvLJG
TxVZjRx1HcpTvqrt3On3JWE5m7P2r+Rk1wjIjgXsvhB8YzMkzFzh3rwpK7rKQmZJ3BuumqNsneNF
MQIUiNNwMHd3VImfJdY7wsVPCGmQAFsYR+1lOgjRnYJyuHSFRZ1bdzTpBd+OyB6VY5whBK/miqpj
SdmH2vDvWK532aB+qT++H0awvqodf3pRfjGFYErsKlAr3sRS7PGivgRtGuWmv7JuJH+GdLp26QJC
4T0kA4gLBr1tWwTHNmOsF4bDyU3JctacV89tcE6s4VaPxsbu4XHBkmEkIH5le1eyDnj+FFm+ecGR
+iZd/YsHgIR233tELsDFKbwTLrR7A/kabuEdtYq3hvpkU5nri90lhI8uvxo5BTCLtyPC9Fo5+RcJ
5OHW8ZmmVF8e7dmPcot9xOrwDfGugbI4cdhAgNbV5zIC7ilRRihcY68xl33rM/RpzKWV/adqnAfs
BZFU5qEhGcn2OCqk8VvWKZA+LR8WuApj9qZi3h19+zVrmlO1UuqmiECrTQTYZe3jSrJ9hsU+UjV+
c6zPezkGRCWo+eC71ceiQ0BbwigNm4D9pP8eNTMTHwIAoz0tmxVwMFz4NCvL/TGKLDZgwDrbj28t
scU4Rk7nvbttsLPgwqs5PC1TdV1S48zC9LAY7ork3H5nbNq60vnJhmEHd58C1OFrXzH2W5V5zYr5
q+zhF0eV8FejTEr0zwrqiLzMpq6cZambLjaWTFusOJBR98xp9Z7ebATlgizOxh/d9uRUdHGd83RG
fVnd7GgBkIPy8Elp/284ecdCFFBwfnIxccSgZ7WYAtYTzURR0uomsj3nZ9Tpx2QigEFHuFNJdVpQ
8eR+QIpC8TRXSIXBTLfucgNAgHVmBBdj+SPm/r4tjGKLIo4tn6s7KLaDZs3roWbYAPeiB0T0l6cG
PJl/LHHIef2d88JXKBIHM80jrNbPyWAxbnvLpfXnZiusEivZbUs2DPlVji4KXeujJlEgIqgxcsbg
yUK8bCQLGrbe3xrBTQMZTnLbzOu5Q2xuIuiQAeB7L0nYMexdoPMDUnY8TTKnFlwarxbSnKBrrgkW
Aac2Q5xHPxkNVFuWi79OBfVbLfnrOM4PWSMvJDl9+Tz/tWrvRm5nmMLT3KznQSk2Skm7oI4pwDzl
drEn3q6PnJyFV67WIyhau9XSPLqY7WnOoloxB7zHyLrr/GBvVOu7KJ3IcPGuj3V9YSTiGY/VEQvr
75g58cj63PjjcaFeVzK0Z+hvFheNkVySbanEn9KSj95iPIbNcqZVCPu0+QfF3p1TNK9VinY4dY7E
K26b2roOg/mGxOneGdNrMNlRM7mnacLKZNcW/OOcfiiTG2/2hmqbi+Y9Y510WuM8kZdFpsybnVcn
v3OjcfBRCMLiLIWOczwqbeiwCS1QauEfuGhAP05Sj8Tx2UieA5RTqtD3tpYN6kUGIAF3YVY+PCiS
yFTjZqZulG7Q9xbPJhEjzmGCJHbTkVgQTdcm5WA7XG3ddgqIuPDU9DuG+SFd1UGFFCE6OfXxTNy3
eAgUYZmdoLimCVjM567OFmQ3LerR9Z6CdZDB5d/kQXQkLM6p57w6HaatzOmOBH7+wLjGwRyw9ogE
M2igom6Cj+nX20L/hIuVuxZPdNqugvvgJlCxio0XlE+mQx4FbcvP7oLtwkqDY2BUwIZWS0MNshTc
H62jn2Y53/EigwUEGX6K5ouEJFYs9yA8l92uUpHZDwcx8r0dPXx4auggq6db+ewuXZxTafANndMk
NsTqk90wfzRJ42yL+RuvC9Dd1MQ3HH3JSTC0iwUIuLnD0fJQOfz/Y/IH1/DZDxk9lQLF8ND4kYu5
d/S3kurOYj2HNvyYVXESbbXj5jgsdvGBuX7jOupnYDdp0/AY2Au4RM3gi/Agdc1jMxbH3uKiNvyZ
eSYjooIM4XnnD9xsWZdFfljdT3BRTYCF7qY7VvXZ6YedPxmRp7kOetN5HssAzz81hwOIb9b+mVr/
Awps2bh62uaOQDkAjOYQuHAqZg8ZXbszZuZKcvMbEcYlr9xmypDNheaLv2Rc7YX9A+mAKts7SEPQ
KIv9TdAyB8rQLRfyvX4GQpgiMUF1UFsLrTdXh2rKk9exvpmp8jquQvXuFAPHtp8ePE6cpNYvrQda
GLL4JAu6FSFelg6/uafsn3BaqTK04YO1u7Z4eMrfJBMMUl7IvZfMN3AaQsyr552YFg6xdfpRS3GR
ZooQjPkfi8wDwPuDlHijkU5FOKYBufKaQge33RuGfTAMcIWgwOVfOg8pTttxar+cmdtgzoJz34LX
9LSXU1C89Vf5vdTGvljNKk5h/7ac5weVOVdf56zdxvKswI4Xnb/NfY9DqwmRcHsoC/38ugwiP3Sc
mER/AJcG1RTuUmUHb5VPCnwwtD9aeYg2puGAFObYe+Tzo6vCY6FZsV1BOY7pxDqfjwJ+zFvEbprd
reHDVGvmtgHdbHrrEUYdDhuurooEGyT3EH+Oe6wV0sGKaPtQf2YS843ZE7zT/GSefi9tmGIFYRta
+tyQO5WF5jcz4abpOzZ4btN6SD+JaaBzOjeei67ZwWWfYTUoE0Em3df2MfRJe2mJ3JiYs3R+60tA
+kgJwK4pqYXuAPHHcdiv+NdFOUcAYJQs1heSnTa5NvdWf0s7EkRROMkunYM3JGQVBMoAGUD2U9at
T8hx95OJYyHvsEbrRr10JS+5iW2M3f4QkK4+sqxt5sSMu7qAgWjm525OEYUFTFHNRz3Np7FAKLym
0wduu1NKr6qoe5DT0edcyq9ZNzvbFl9nWiaRoH+t0MZpadetpi166MofI18vTYvEm0wlvNP5afAI
nzRA7lds5BztDnpGslf8SlwNifjN46ePNuOXrVAM52gdCpRDWRiyieePEJTvvWLBnuRz7ZFcdqN9
J8JzaIYNXgvl/yPJ6gHdU1SoJl7sem9Y6so0+tFgd9zqFCCnleBurZPuG5+z19U0K1vMHQ0BMpmq
4rDjGjfrXx7aviEeq3KTB8sv3slsZDl1kbv9VAopyIzoRtL7iiW2ePC7/pTiQnQcat5TmlFQhF46
bz7WLq5YDMhVl13dIj/CPB5KgoaGlvcVBVokyONwMnEnoMzyrHtw2uUbUSvwe3G08CYSObZtBLJ4
djgMeSSasFQWdnetZvveTqevPiz5kOwXn1ylpgAcbAbgFiiGy8juGuLS3tpFfwTs3dXG8N244sPC
EbiuZb+DhdtnBrm2qKlnKE2p1U/B+89CFOdFrbdE0IjNFIpr01onmklQJuEv9ztxUxbmy517C4Ao
B1AGwJ5LrjDhIHfbeEiDlGdY277sY4HeWic5kQMumYmaFLIeuKzuKPNu5bNYPAb78qO/Zae5RIP0
Pt8eIr5Uqz7aZnlNK/tusZo89j3nc+6CYwY9FTCEcIk3jzIZ4qZ0EBxPl9qfr7nhHl1H7jJwDWU6
jzVe5oxCkraurkpMqHv8l3FyGYg8OPDkY6TdxOvoRL71LPS624fNiByzixO7ORqdd6hs9DIaUTYl
xg5RaDLOUTkgd0b6S0bYrfXoq23kWdlIclokJhDnTtt/GoPmOLdtYp4MGBWyxhw6jscMH7phoRHz
jeGIRq7Drrc+ko0ybd0W4QQmRVg3kKcZPtA8iSRfNkYlWCI7oowGXOG66BDaFARGVAerr5E6BhwV
STBTNOHYpxLfkjdhA8x9ArTs+Rx24b4jC5mfL34Cl9nKdoMd8qzjWJJSZxbMPj2Uq1k1d401uHHu
hmxV4Ue39nWU9GSo20ph7XFOlho+8eHfvrDIk9s0Hj0ESloSICE5ymxAxelGBRaRVdIR4Xuvno+0
BSHNnyJz/ljw3F6Xf9g9AW8rkSL5WHxXmfUvdLqYSDaEqH4SdzL8xmjwYIcc0SlWhqQNr5OFdriF
M12ojBlEbATDv4pyZ1HLs4vcoFjMS4DiZr8UgiutYKqAzYLAKV5zs4BxB4rSFuQtVtBTlpdvrpie
gUfu1t5FcekxRk7bgQx5Q3A8+1qdpE6aiDPg1x7XWDgQr2a1IIvX7mNGe0wTiCeRQXqu6hmcDjXR
Ir6LnCsgoStHZJBXPRQXFu4dTi2RBMdEd2+uiwMNxobYtYpUuNuR2X6VdU34iWfGTrm8j3b6klNX
746kZWKSbG4Ul+e+priChhLVKrTfOzDyy1LDSSxFe/OiGNuZxLPNMg7/vGy6zkg4mMwgRm99WXLk
pBGTvnNFM8JPsCuVTU9kSnFVunwzfP1bh8G1lfzbRxLu1MIoh6A+sM1/Vj49DovPEZuPiOjKE23e
B5cjHEH3tK0ze4qE28dulY3osR0ZpWG2D4ts3pchoWir1YPEKoRa1Ur1TNLzP64p6XlmW6JtQvlU
IHrAxfCWGd1XcPtmZQAQ1prjJcEzIHjLSNfCyo4HsI7ZoRTGLH6dzIJUM707n7C+WWb1To7eKyjW
Y62Le3cwd/PiP5ca/ijI8e1Q1pgkqQ+vvJ6EOaO9qLAWyro/2T2a+dEi2y5J53uLDCdT489sZbAN
tNg3qY7rppa37WSMSCuLsVq99KE+0QdEuIevPlJriJKSh9FLtSuTsorM1nJ31ox9CSOOB0hS7xaX
JbvJIA8t++Y1+ocsut0UhNV2mY56T+0znelbURIzVvknWQn9CO17050+7GB+K211BGOFXJN7b6kP
tipuz5tw27B+FUn1bpj5AUjosdI3ZRr6DHfZ6oX87eQm1Z+AFEWb/C7OzZS6/piN8WaEqBxGY6XY
qDvQ93QyIGx5RRzm6QCpcPrHkSzByiFPslAvs+FRJ2Zyjs79FRtbQRRH/Snbmr+r1h+9GUTm5BHV
1HS72anffRDUg+kBkAQoyYL/304E5Xi9aMYDXxpHPFWzF5KykBBjhzHDhYjqJ/sh6StzP6bNHxIz
WTZmEvJoGqqSryn0X4eprcltCb+bBKGz59tHgYN+7LpHTBpEHNBavnagkS2V9IMT/PXT9N5eJZKx
iTqKND8qkF6f1Z0yqPZoQs6JnlCyzHRrbugJB2G9dyrj0/BUZGUInICpz3nRHS3T+ze2LIN+ztrc
FW1Ut1BJFcOYO1pveaFi7FgQm1U88ifkrL4nu/2cITxH4RNa1MSKW31r++El9Ny4rsYot+dvlCcn
V3MDO3UNwL9U/zplvS7tbf3jca5ZAQ5fXawZ1oW8zl1PdsZm5cgO8PNxf9p3QlXXWftHzJT7DFVD
opaXFMcuO112tcT0JFX2hbEZ2tj/qwWSTC8fY/i7qM7ZhcSNiwsTPL1mRoXzZZh8E4SLvxtIGup1
jYO6iQ2dnQQ5Als4t5OR+FFLQg4QHxfaICOMQzc9kt894mXEELOSR6EXdIFlZl8qu32twSOssDl6
afWd1IXHAOF99q1Nikt9rtB2+H6xa7rm2dXzY87lBaKEvhyb8yYXPV1ZE9YhRh2Qur+902JrytyD
ktbVSQhbtar1bXLm+1VAnTU8fcNnEbQzq6QBxd0uen0JVPMRVOR7FBbqjRFtZyIOmZweoPsfQaiP
2rNflZxnFIXLzsZgPPdJPDF77RI7h0NL8h/UMsfWtmLE0mfbg82ei4sAzGSlj7wREb5kWTP9ej+s
1V06gnVbaBdT6dKAkJKag+qnmOqTZeIENEhCgo7yq/mBwD1KUvJXMqWZ5/Wp0csH/vmonb29hRIv
hYAF0m5VpIvp0XHWfTGURx85Dn0hL7mf/zW0v68QOFeie1isFB0j4I3M+nNmyO/KTu96lb7W62A9
1GV1S8ER8j5f+wescjIO5+WUlv0FgzVRkw55HUYKlTt3kSuU2BY+u3wlLIWz1XmeavnawgwcR4tq
QaKL3JNTsiu4vMimh+ix60i3a0dMkalY3wIfCL3szed5NIpoYaElr8EHyl0Ra2VLbAXOkzuQEqzH
6Y4XkY8ot6I8IyLBWdNz4bXnEHUxgSd74iUP3grkAfFwV3SI31GXrQuIxzrmESFa6SEESqgbO07J
oyG867iSQeA4N5cjlDhxOifpUeNGNXQ09QyTtKHb7g2CT9dLOuPJaWHp6qSOQa0Qh6+nFqmi6E1s
52xkbvhKAuo+rX96xPvzlLPyQqgVS8hl5ncnRC7OduEq2g7IFsiQWV7cbjgK7v7SCtuNu8hrqaq/
ZVv8IsUJ96FbfiD5vSnpzqUmYgU2nUKecIfek+mPLG7tHU3FzlK62S4cJ+IpHAf/PNZXj45wZnW3
+3SBjB1fds+ycopYQWewfA/xKFEcrBOhYvO6BWxGEj17vO/UCc0+Najrei4cQuwyv31APzdsU5uw
kmD26J5zrmMSXumc2/YGgoEZF+tGFuJ9QjzHLdVsXQ/CEVmwsOknJ5rvsSI7a4MZ4Dkvyr+CPS8a
koosiOIuVLzBqBe3i5/GdrNmEUmaiI3MCFr43m1aZAAy+Bg9a+cvo9zcgJW2y1i7hoO+GZUIwZKt
fRhLC13QTdJjRE1RPiW6OBqItBjq2bxICbKMOAAApZ7wmIqETId+tyi0Cw4JOV3SEzKJLjkrROTV
7ZncP+AqRIMyfel8Oj7s7pbpDX7ctffzTTOfaf/Nd3oql9qHxdd8N3DOzRb6EEJ7rWk9V8t6LUgZ
sc1QxQLVAt93VnxrIXME2UXI4FsnnxZuNV2RTFKA1nJ88/JhWX20pQ3T5McZCNbBXafrFK4YtNAZ
T0SopbYDd0Y+Ds+jZM26+WrrnljrjDOvFHxHrQ/O29dC5u9Fs7pRr8WTrIZLUKMrtjGhuVq/00b+
vTYNjFQWKSd8w777h7j0F0VwmekaapsotV3H7MMgQS9zUMBa0o2I3gGbmFGZabWdmuTM0qwApxNy
HIshxJCEcrOTxPvlGd4PsjrkaP5jtd2g0JIbBI74sap4KEzWP8azdK721mz9rUuLyWyJanA1LpzT
/wZM179NQPLslRaY3rwP5gZyVG/GqcNqMsZhyGnsfzfaerf88o8h4TGN9XuUJV60aXwduw89o3qx
TFR8xKx1UdFNjLHLZ+ClURk2+9WaX6uBVZQT8wL6E1Wl+ZLqDhUT0D4xvzu3mq4QYuNO0fWByK55
JKf1M6dgOVxGlOPyJwjBFpSLrbZloG10djVUewc68z6XaEUJhNE9TE7vQnDeUjwSPOVev7VT9w3X
SCxQbqaAlo0ldiY1rwzKe4OEUd/jc8HPWjqcrx0QbQLuZxPHHomMuvo1/1nLie0JuIWgvULM92FW
vkgxXDDYRKtFt8GQ32MBOQgiq+C/sMAE921p3Y8yOeEZP1VWG4XBelrYxIZWnE38Q70I/k5dHfdp
ujfS7KNtzaufL884oe+S0n+1CTXAzUVWjlPv60W/SN39NC1h1fD/tVh+vZFFMauTO4zNn2JAzDGs
d52GMyTFu6vmRzsp8CrPH5Xrf4xB9leQa7SQHYhSF9Fl7QBxYElHaNnX/kXMbEl59jXO+uqX9Ds2
AN1hfm/M+PqE9eoGGEJtsKNkITiK577B3bBu8iV4nAyCiEfrPKbzKZHdbxkufxc8p01XYAly9dbD
UlWEj7hGOVpkxJ+NzJQNx3DKbzJKnwJ7pS6TO61SihNJ7WoZHLoCgqSYnlXagZN6JC+1WJrJKij3
nRVGvWEdyXXGQKzce6tgyslvMX2FZZ1zz/A33eRicRkfvBHVx1T7e+lj0bfMLI2N0DCxdpc/i8IZ
CL/dGvnnOjEjNWOwx7xwam2oOgwEOJv4gmfTvJfSjseUfk7h3k+d/6jIPA0s+PbMsArINxLhEavs
kBOV+Cm961SUn0EKoFBYd3peMZxnwDHB7+q4D+gxdnnQU0sJ/VzoM7kjoELOwezM8Ixzbh8K+oA5
EOBh8/UNiI3bOf1E47lz9b861KQMtHjzMufLH0K5YY6Xu4L/fjCRNK1rRTiSMd/TLsVXwGWRZIyi
Fg/fdUDXFQEdT23SH/GofZhD+c92yy+GknE7FcWly1SMaZvkQ8YNVsVkRFGz8jZXbrwm7WEQA+YS
8esTTEon4Jbd9C7tSBysZHUJE/nr6KzdNhLTkBlAHaUZaLyDqocoeIjl+mBU4cnIXK57sCwv0Ncs
IP4sb8az443v+FwtumzFK42x/5Cs7YtuRKZNsLtlhFucXih8icNbhq+mSz6FXuI5H39RyBJs4VDJ
4A11xD10Z7Va7uj3QqckYz4h6OTkq1Azt2HPotAgngjE42qQb+qlcJJmFuD+QSO0GkEJmIZECTz+
ZHYuuYyTGbcWZuGxrH99BsLOBTGZXHCeDCN7VLnFqxhSkBW/2o8Aes6I9cNonoyw/THd+eDaOf6r
RZMqjIDMCk+h5IQX6Z2rq4ucjKsnjN+Vd2e1BSBC7/FzexLgOotIy/5LrP2dk1KWTtEt0clh9SBL
+0Wr8JQE5sVc2R2s8KrG4L0a5Gs9dwfhJHdDBwFguYaOKgtIRoUFAiRd7avBgb1pm20OqzD2wjuk
QjyKVOzztEP/j+DQfiqXp0GwHlU/+J7ymITXmx8uVr4TG7K58yFJ53y9qrmAUzAy0r6y8A/ff8D/
glEkfA0KikrLkQ2yLZEaiGndCYbUxpfWWa0Wa8INJhvIKvO7gFzAaUgfE1WtW9k55Y7si28qbV/w
6DxgdI+U6K6ljWiyL165p0+qWvbTBI4rLIKHS7JTG1qz0wx8FoP+SbLc062DdXbEnLBm+ug3pIB7
g3g3iVWOSsxsjawex0mskVk4z35aHIwlJX4IYjuoC7JKfXT5wS7PS6z2fM22uvN2bofP0+JVK81b
xwRZCprQYvJBSbrMwJDZnBye2qIe6Fm8L2u2Vr+Nh/QWXzeTa9A/VpVun0WqtxUPY3JQIyC37dW4
z5rkK0zzy7DYB9Ia38Va7sqCrPlWHq1g5n5s0co5Ah/OuKJfC909eaq81APHVGZVm0KXEMYt4yHx
Vng+aofM1Ox/+UZkdlwkWifIi3MRc0H+aVtF5LuCGzWHh0pmxGd33k9hstuWOZyFDJ67lbjiioxf
vEqoYdzJQ1DXxVYOYVggo7HNipxza6cFohyJltbKWVXI6t2aE8BYsdhxkDgEXIeXdESaB/72kVBz
takr+6xLA0iUvM8lWwh57Z87nu82L50nWaT7XrSo1Wf/m2etN/7SdZt84oihjW9vt0a8ZM6ttdw+
ssgwzaAvHgKCyqYMUp2i+0XvVVveLzU8cQJGtXbiu66BfczptSP7aTch3FkQ+jfgm3nmf0/FAohF
bwLpgzucClfmqW8z849tSfW0Np95+18wUTKhYxfXzqYY3YqoHPVgKPdKuv246VHKrObKWC9YdJAl
nMzQ55eWwXtrqz6CrL7S5/Xp0Co9mv6zdkgLyjKUC4hQTJN7KzWxgAetAiEJvioHNqph4DdDL1ry
QGKlGR4Wc/nORXJI5nGfmNVJkWCLbY6FAA9I6526dbpnId/pxCQRyGFCsnW7F/XwB9XpwTOaJvaV
BZzikR3QOj9EM9YHwgTu5S1MBJucj+uvvUN28ibGgm/4vDIDBo9k3uxUK7GyY7pb6vypnVG/rV3x
vjjA5g1Xn004hima+z5fLnXCJFJm/6y0+bBvSceLx2qieUCLQ0yFyi9k0XxpP48Dn/IJGcYTCIvT
g0R2vvVgrDfSxlaf7lz+Lohyp8q8D/zkTWpSwqtm18A3kgSwxKbnnl2iQJLQhmIziOW1Rf2rWmKg
pma9M6uKkdvrYTv5KZU0fzEc8huGexq/IS2Q36JFOzm5ewwSmlNyY4zSBM6DcMQob0s+Z6ghblMX
kS+77XBbCGVif40l4Qvswu8VV0Sz/sfZeezWjizb9l9u+xGgN43b0XJcRt6rQ0ja2vTe8+vvoFoq
lrj4UJ2Dgw3UosjMjMyMiDlmcOtawP5M857ejFsKtZu+Duh9b7kc4D/gnPLO26WUinNdIC2MfB09
08oraNYNs9skUQ8lPitFA9h0UMa2pGcF4Tck+n3kwZ2vtXyvhOIe37Nt2gbHIPCOVlPf+1r4jMDY
uUhztrpWQm7/mQT1Xqnovu+dAx3zd4HYjrrBF1Ok1Iu27zYwlBp3m/y9dbCCyyE4k+JFgio+G2Ww
LyqKux76TTM19xk1ma5EINUap4REkoxWtEx1JF6gFseuKhlaZVUbb5ZXX3eOL2xiObksAzDPPq27
Riu9tWj00StZF4He7CW3pW1fLE9KorzqdPIYeXeKk+yucOhBIzeOAKyjru6Wr8B8j2pabMD0A2RV
0nYVmM6L5CFoRpxIRA7NXRn13jZwh08li2EhFg9GDpqGO+YlXiI5PddawGHP6ikLqS9mkR0bHdFs
kChfg1DsEgfZYocjlewGf6VWLelxISSHUn6b044nBu0DRhAH2dGec4OI2GmFYCsQ+EDItPSdt2s3
4qQiyAR2UufqJtOK8fTMnKxuES0eaxcNV9A9AaXL92lPOchLzQNC7FeI4nsVJ+WUzipXUKJNgvpD
LoaHUkrpIBxdsvp+I7HtFpRYk4SLgywd+yG9hyRzE8G2BZlTfkaG94dA2GyBMb4brdyuJBkHrFJ+
Kzjx1ZaOYiUC06cae0pIGXoiWiMdrLjCaNOJNRkLv7Uj2k4BoO8V/8WizNH26k1leAItr+qloCMK
9bnPXUi6s0/pVMroQVaFDCg9H7gJq1stTbFEqFBBBrdSLBz9MvVhxLC9Jah6PCX40rv0IRUGfBrI
niFCUZ+H0emc8gylqi65UyGErHAFfVNM0iG+UDdce9WXsnXuJHopGhdeqKhBKyPvd3JkSvyt+zFw
dIjovyAHl6GhKuV3iyJk4XKwQUd01CH1gysmvuqe3es00aY57u3whUoKjv4Oa9/belDvyJOdtCzl
/bh0hEJgRyVEraoAzpnqjxTP7iPdojyZ3ukYKqzaweCoNLxbluDsXE3ZdK7CtCGXHLkNFO+CVvWC
RNimI6dIisFYOy7tg4pasfBpabECd02urbxogR35kSJSxwTQEdcAQ/Blu9AE/VluKeVRIXkbewmg
TH3GZa/jicouXJXIk8r4AV8BWj9CqsEdbgErUXe3beHQRBryXyK7WNOVmNxSXHjCKGSdWvpN3rL2
O+SneUu5KehIczTVfSK6Vwn5pAtSN7ZiVvQluPrBRO57YZBboY1nlcch2mzkwUlUIQjGi0foN4HT
vva6wLqEBSqR6N7FprSDuLD1fOlZKbo7pxMPbRccZXCmpUjDQVOzvbbqJx3EXAcF9RQKBu3vjf/R
5A4fWqO45iBoodOS+W5G2MTBTICZvHFN+ZA5wSF1Bv6UUH5TEvGG6HojNyiYztuK/W69hqrgn+5o
hqEQvlsRjUOJIkfU9lVpXFlmtuC9Kf1uIYiJ1j9/PwgUi50XDUXyEj4hh9iAvFhZ79qltKvX+rbY
Oat0s+RXp/zuV6da41t+vt/5iVv+7/9I/8/KFB+/Ddob4yGloNnoIJbaRxpiKB3kGljjjgJvVnwU
3GG5KY2X1TJAfQRRIkoygDk+7kqSoH+ZMtxutK3VisCYb5V01FuW0T3q2nelq9SNxclODQjbtax/
1oJzI1TWZ+EP74FVX0Y9vJ0uPmUNTTycXTbnx2rGR1O1JjaDck9MK8JwtOMzd+qGJqbLbCMd9K1o
445zPP+UOQu78dv++IamiRdfY0HNCWS4Sol13SDPPf/T0txsm/gJAsnv6K/gt+tDvVG24REkwl11
RMe8qp6QJ28RLi1NhrlnTUwFEYW0Qif5ws70bc5jufRkQac9/yK/ewqq1sRTkORJ1HegwIF0+kcX
CqlL7tvf+qRAuxxp3NJzvg1+f7H8M0fDyR+DERZKRUmocXZYm5zUXdl/DzwWZSu8G+KX4YCe0dqR
xlqBl304/3Jz08yc+AyaTpf2ECOEXRN3u8HITzE7KC4VYHFp/I9q/0VLA9JBNCaYzoNRtlvUH0sO
itLMGjYnEakvRKUXWya5/uheDWt8gr+sK05Fj/1WXIu2VK3Pv+ZMZDInkSmn5Ng6muLapoaWCqko
cD31nWo2p/1+wYp+Zp6Yk3jkB37plWIk7DQ6COtcvQ1leaujDarIwQpyvC0H6/7868ytLXMSHOg5
6zFTKRHmZ8KGq/hDxdXEVcSbxlIsfD4qG+jBTZkAk3PV9C2Ihbde7u8HqjGOCRiDhPrCl51Zefpk
dSQiBWFLo5DRtmuKkNzwdl0YLiw9afyV35bEJD71kNC4i6S+rYreVVqmn8hygCzV1yFoZ6y4OWVv
C/GlkRfsxMfv99vzJjErM9w0HZC+2SIOLIVJCsFa9L+dm4OTGFVlepJ7rkaMwh+IQ9QF19gt1dqV
FK3BH4Mj0Xb6NtsJf1pj4fvNTcnJ4ESAInDcJaJ0IkV769Jyb5TqC0fMi1DelN3SbJxZxcYkcKGc
QyGTm57tPNYb81DumJPiqlaI9FSGNr0NSH1h4s8MkDEJV5VHbcRteVTygi1isY83wbq5MB7pvOtW
AP/Wwl4UV+cfNjO1jUlwUuiGpp+QEq2M65O1zdUvVdmf/2lp7j0mAalw/MCyWlxwtet+VWDGHeOB
5qyyDZ1Sq+Rt+PLvl0L83KMmcSkWfBk+Vuxy4EF2jJFmd/sfX2J84o8NCyKH41K/Z+/Yylgthxtv
q1zRfrPzbPlovHJxXpjHM0bbqjGJA04ch1nrNlxybqmXokFa1Zf01l85+/6mO9B0aO3GeaZfNa/n
321u7CeBAChEAfiHTtx+FNI6vq0Fz5GqLU3juZ+fxIKkFAa/RKbG4Y4O63W0hgGDi61x18NIu2g2
4yYv3MABO/82M3HAmMSBTIXKQvu4b3c9PTDFw5iwrWjpKoQ1vfobED3nnzO3n+uTSBDqVhUOuLbY
3da9E5+gC9r+igTxjbKJNv8fxusz30+fhAEcaqteUbxx+cggzLgmPpCf3bkba1Nu3T/DX1D+y87r
M5FbnwQC2Uv7sB4KzwbjBPPPFy4bp99ZffVoknld+HRzD5lEhEEOcq8YM/LKtb4LuSRfOzsS0Vth
ldjSrUhSn72B3t/UPv/AuU84/vuPxWsFesyBgf6VvEXEnUF7ewcouPA243j/so/qk8gglZClVZ+z
ULD3bcmGRriT18WuXPjbZ0KaPgkHSmLSUpsTDqyUzWYkTfsLM1hW5v70ycrvqTAjpy2EnRz1FCPM
+FMKiweSVO0NTN5NlaATgF7ukoHP1v4Q7fLcwXxLybc9+ROjR8gG1yWJ3uI8OZFs+IqEehenEMNl
nOuQlVZ5j+itWpPW2iPvFS4Ho3wUuvJPgK9H7TPiERfTtomvPIud2jXIF9RdfMfv3HchGXgFGn4U
0T4Mx4V+WJbaUFyVAaQ3SV/lBeqGwehoREMZPN5vj40kvxlN9dFXkEpThKqWhC4dEjZiGX1UqNzn
tLV2sX4LF2ATYcfcg/tPOQF1srlFLXZNT0y7rnHkLv3OVoLuSvK9myzPIDAGtODDwaCfW0eaFZND
KzPdTiAokPkP9yU9XJsyEW3MGu+CFEVfGGEpHqnhTZjSrSEaNBiSpgxhxYfybdkhrwtzboaxi/2p
CqEqH9yH0ffF6K1HWVQeQqM7IgMi1U03pTWAehatNzUUb1xP+/D66DM2xE0T61uBihlcgy8AXrjr
QGQY6utYE1EPO+a75NOqrLoVXRXuqq0yhCBe/cdISmndp8qfoMI6ECoEDkfJzkikN5M24MaXbk1B
fciL9GCKFGlQVSoacI40UG9LhYqVarBwxU6xaY269AZ150UI2Jkk6ywudk3hH626fDOou4Ru9ood
xkfN08jKpbuogMRcduIWhNuF7ll2rCtXIGxu2553b2O7CI1LTBng3d97bfHXbav7oKVQrNLJnAhx
DlqGRBt9NjtU93/VcsDQ3HQf6Gal8FrafVuishyApYDQycKnevxTDQgqaaLYbVc/ujUWd15Ac7QS
+ps+FdFwFeFNqaE9rPX8IQwCYDbg+y9TCq/IgupNOYBnZqE/VEGfY+eN8r5SrJfKp4YKhig2on3Z
Dn/0AUmp5t7EuflIm/haz6KtAHCtHOulQ0pKHTZ6pdKEoZrsf8JQm+hAAWEKAhZh3UB/s5bTlY2c
NT8KnnAtZYiWKCU9wtcp7dit7j0hOIpZuKcWexmBb8SRANGg+ShJ7ovhgGRGyaIEJB6BQkDZKjdk
VkZ6Z/XmDipNchJ0ZsMlOa33z5oLBzxyAPOdD7RzwWqy11cQsdUYYgZEgvK6MrvXjiro+Z+ey7hp
k/0205nGalV6dgQCjISbf4uYlIoMncjpRfMEJ8hW9vKbdK3tzz9xZpfSJhtvFbhFZDh5YNeChfMp
zeRKGz7Xubjx9WLh3D2Xk9Am+21CkQujiTGz92TujC3OZytlJ9y6q2KF79DCU2aGRZvst85Q5GLc
qWSEZbDt8auiLGwhc2d7bbKzRuArIAu3rt0gYb7IXpVjumrQT63yfX6jcjQWboz1+eGYe4nx339s
4o6YSPh6c96SKukCxIkMuPD8L88N9GSLlfoibJJSp98UoaCDM0xl0fXx0oSb878/d1TUJvts0mDz
Q++fTyMZrLc2pN+liuxCkQ9CXdB6hcalMPJdWWinzhreEvhbWo0vfUWP6vk/YeYEpE0WpqPoslz5
XIxEPKN6NOW5LFwaTnJ1/udnp/Hk1N33ZtqmQ86x8VDt49t4Fa6SJ9zyLrIVKPG7808Z18QvJy11
EgEccIFYTSa+HfG1VrFcnTQjii+oStGl4jxaXfZ4/kFz01qdLH3AJQ1p9cq1q8RDxl1WB11vT00t
vJQebZtBhJoEEMODkBp/KN3s5VDY+2Twmgrlc7909Js5nqmT2MDFLLJUlQtZVZl3Hq0qiacoF6Gh
/iHeg0Bzw6+uTT/UPl/4wHPDqE4CRa7IKoVxpgn2cWxqm2Dr78S9u2e3WGPPvrAe1HHW/TaQ4yz9
sZQry+Tv10HQgQk4oZS5V3C3JLeXg1/2rksZGyxVeQLH9C4oJIpUjlPm8FfwUqDPyI9zCuD0lJd3
ZpafFLm6qgO44mQYONBIWBOZOi2BFCyv+jqzYHFjlZa3zavqgFYeFOdF8MV7MYNByx4J9wonr2FI
L2O/gnot8Dx20aMUigCosvZYYIce0uqL0B6W6Pn5NbMa1UkoY6bE7NpkRNy8PTn4LlLfoYe8W7gC
z0RKdRLPLFPQ4xK9OQffFvMViMFGdX/+L5fHkPXb0I3//mPoIkVQy4aDpN0IEEGiWN4jNVo7g/Wn
T2MZFXShb5za35KA/ms0OC4aNC9VkGYx7JEeWiTNgYVkXIsPrfEqR5yaFWVNIR9KsL8xmqWlM/eF
/xXvQMqXTcsMg9yiKbA0SiikC/N3dplMop0eF4rbjeOnufEK/MFF4mJpZWHVEY+Q2phTKD2Umn8f
9OFlLaWgk9qFSDvzYt9XuR/fH5u3UqlCsgFJc6/n2DV8txz8t3mpTMLeUDZDA/oGWqgPO3blxq+Z
tvB3z8xJZRLLht4yI9ln985qD0w4ThvR9vyUnBsNZRK0ArlPHFkJSJzvqj0cgS0ICeAc2+8z1Bqa
2X98zjgkPz69hk67w/HHs83Hau3suOleFsdsE9yJ62wX7BaeMhMblUlsoMSPmyZUGjuI8Ezt0fLQ
5PlEgzg2A9KAv4fhqwBJ9LvKwy/LVKDnWm23cOSdG6VJ5Kgsrv5VCXRFs7AlkvF4R4GVLHzAme1b
mYQOiES6qo2AjaGsNn2UvmuhtnVHPzktPdTo6c9/wZnTnDJZ+ipiEHzIdPaw4RbI4MrNudvnF051
c/7351bgZPFDu7DqVmMFitlXRnNKbr07jrk+/+MzAyBPjjiCKuVNo3AdUCiJKvlHmP23PUGeLG0t
4CojF0yrplG3SUWj+mCf/5OlmRkrT5a2ppmVG+PIsyvWzRoJxkV3dE/ilpa+nbCwxuc+y2SJVwDi
M3zCaeFVxXWpY8sjvpz/62fOWPJkUauxT/974FHTa2gkGuKSdkOZxjE1s9ZeVWDa6NfPCR2DPgeP
84+cC1jy+JY/AomBYQCehmTEMUzYksbakduqDs1G3/Y2mNvw+fxzZhaCPFnMWlJWuWDVnq14PYZu
yiajXWVIQFQE+cJamBuXyZLWM11KlIC1EKDdz+UvMV0IRHNVEHmyiiNHS3rgWAEXCphZUmGnV+qq
XA1Hb+19wMpBemT9dVcZ/QFLt+S5Cqw8Wdl6EkogTqtxI8Eychvv6m1HiapazOXOjbw0Wd6JgX8n
pn+ePY68fww3+r58wSCVfiF8IV/Pj/vsU6ZrXWClqJrmsdeu8O0eD/LpTrkCDZm84zixMxYGSZkJ
hd+D93MiD21Ek33u2gJ9+euoMR/AjG3VPlkPcLFuUh3vVDWN3pyS3vEBjgACl4x0J62RcdmeBtp+
QaFvFFAoq7Lt3yMhji/ITV3koCOQM8j00NHrb/p4xGJklK/9pBAfE1oZYgKvhMsAJ90/IfPcVnTp
yVW6K7X1r5VAhui7lB2Yi2/fCakfbwmjoiCNx6ZIMybLFcgK6dR1vVZpT8KgeWHQxlX5y8H6u/3h
x1OU2JLjIWdqFOrG2SVbZ++eKl5yR1PqKrsV1sp/nR6T8JOXomoMwUAp80U/dPvBVu6Ey/GGRwrt
uLSYZoLPdyrkx+uIZV9aseFQFZH+xjj/5ZAPhhbbZH3pg80cJ75n/48n4FqeOCltk7YIZnWbdLjM
C9BwstQN0cLSf07hQcHVsl2jP4Xf3Ar7Ig+fArU5hSq8sTQ1r3LRaAB5Wcis8suFgRxX2W8DOYlc
SUieKsFOhzXu3vnv0kt3Cg/VB+TprX/THLCz2fV76Fi7pQL73AMnYasOjIDOkYBCJIoWwwcXAp3Y
5djm4olmWjgaR+uFd5v55uIkfqmharbUi7hWVYF0cnuHErs8ZJf0DqxawQLtH0p2l/jqRaqb1iny
KhdrTMv2STuhMSi3qEx3EgpKCeNWvegXAtFcvkacRLwMGAuI6jLgaN5sETba3gpniY1j4+JBxFv5
26U2ru+62y/DK05POznmzInITiqb/adVWXfk9LZZmb1mYvWCDv0+TvW1PvQ7zzWv8LbdKFK5DdL4
eVC8K90LjxE5frmrrzVVeDRERdqA0R41XYggG9Pc4oENgCZDgxmH9JjTTmLkeLP5abmWFfkUw1Rs
3IDmbIQVTaLuLUt/4Tixq5XqUwm7B8VUH7JO+4p9D8QkMsyVGmko/nHaW5EIHk2wYvFN48TzTWG0
yG1A3IMrkA/0TInXqanfBb61BjQIoEHAmqZ71kC1JIXz5XnJtsvbF3rR4Q02l8ht7PMz6/dwgb3n
P49EXiIpYoZfHkhygCjaH0dGkvYRR+bSmUv7Pb4q1mRZgjHAHdenIViO6gcHh2TJjykpJSYEM2FT
q9pLlxoIO0gLpfEj1o+kkGQT072yuqhyQz/So3rXAUy9UnsA6Yl/U2HlTnN74a+8zrhWLQzV6tRf
i/kQ24aONAlIGNQglImD++SqynAp9O09GFqXbQ1MbB0BXe2cbZMK8bocYMX4fnPEx2Lridar6YcP
ngG/qeu2mly8pVJ+ouQ3qlYhBwzbGqk5CRPwYE5wb0AkBFaAJ0rXV1sdRwUvqnZ62TxYenrrRsne
Kbq3sk1OniZfOp6Mtg2tjyp/AAoHSZK8yD1Sv5oLp4mNFJF1hVLqKkvg/AkQTFq3KtC40OPk9leN
LtlFHHyCGzr29ccggiTSdIzcAXZAyqQZCkcv7Hv6zqW1sQErm46oscjZBnXaXXgl1qpBot9JpYnF
KI4hWnTf6SNDR9gUCYiMMMLTQcIeJ8VWpEAfqm3UQgmQ7+cbsW5PFJbWKqnxVspuy+gTXcllXoev
phIiSe9eFbn+jCQcDAxEYZ5yUYrmupWIvljvatoATJRSM/KDjaVKOIhqbCDJJnSbfZfUgF8UM7dj
fGzMmCgmo6NRBMBqqSVs62GLng1+5w6wnN2AtcXlZzuUn3q3qQVUrQ129imtTak6XHk5FBjNfe8C
0E6mjkMDbf7nF8vMsUuc3IYCTJetXKedIaQ4GXUel+jYrqiFn//539eiKk6uRIWcZcIQ0oiIl82L
4XbbzLVuPcyVHM9b2khm9ixxcgaxEsNUIJbTwYyv5yBpGckGAFFo3QAvwgHMh1NbIMYw5COkvRdJ
i06RqZ1aoNh5PzIYPSj7pUd1wRCPuQzI9/y7z33aMXr8OFTkbkTNXhIDu63d/ZAPrwldDAIufud/
fnajmsQ54Bs1rCEyh2j/TuIKOdtFuvJ3whvYolVIHmmpWja3U0/DncjZ3PV5UAIF1FkP/T2q6AuD
2BPrC8W/uW81OXfAJrS8QCelJzvwtXCJtqrsOc6bzflv9fsbAJz651CobUGHgsobpIA9VNSvmgkZ
OL3tPLxmlsZjbleYHBw0ApLieTwkOrGS18W1t41Xn/XafeXQsF66KM3cZpWpGgXHqkK3fEC7elAi
zBu0le9pN5hg77q6AaMiv/eq8GwI2gEjb0iC8b3vyfiIRKAyJTpNYUkozrjbJNLCm48L7d/HGGWq
X0EP7wowymmT02Jkg5K/gmpzd37kZkr1yr/kKm5dq85YRio3uCGE+Yr/t3PWkCf6iw23uu5JW4Xb
pZTp3KuM//5jzVYY9JWSlzKGsAeG5hO+0Pn3+H2CK9YkGCh5nNcqBHTbNGkAUBgpKTCual3enf/9
mYSDYk4eMHbMmLLEmQQ071qVYP3oeHshJVsp7UoOQKEp8HCFvLapfS4sq5kQpJiTECSX0PpdC9aT
uivi1egsaw+2vzMujdvhb7lvdtnj0sjMvuAkCllCpfc1jiu0B6Ap3MHt2uZ7KHeLOZuZITInMagr
M7wzaGchpwxuwvgYTHBA1sIamanbw43758zKi9iioQUTHkt4Ay1wsCCFpAb+8ky0UAuvHe0yyMpd
ruz1jmMr4J4mWhimmRebNn87Yt6bCqgg24QdB2GuqR/FakGu9PsGj63dP1/LCsvCMX1GRa7QooC9
UQ4OZ1ZVyhbuwDMr0pgcUPQqFMRyTAsWGEjUBsKTv+dXzHfp+5ewZYyf68daJ92YtQakCbuLtV2o
drd6UAdr3zW3sIdiDFi4/cJQydr2kd60UywHmLrF/lpPMKypTeoZSfTUlFAXJG24MyUIXKr2iF3d
axLjAanAZunGUkTd/W18/w7r+qMMlb7RUQrlLliGNmkf84iO/EQ/Za6wyvtiY8KjifG1ytuSE3Cv
IlvvCzJ84JmFgf5JSl8nGeMR+hDvUzE5xYWwEfvy/vw3+e4i+eWbTDtECRt9OIz5qTgG1Bh00h/F
caCv6+KL0aAQgBjx3BoZJgXQdgvxI3fElVwyMoovflS5fofb5atc5MdUU2yILghka+1KrPqM89jf
UkkugQpdla17pfftH3rksGqR6C2EevBYYJYrusqNq3YHUHRcrpoHteHWHUjB3i0QorqG9mgp/jWU
2V0CYzAQFfAz0r4ERwU0+NEshLcYj0ptkPHhiOq7Olbu4Lmvi1T4UhP99vxXkr7btn75TFNtG418
sN2QGdocG/t1r9QPpV9gLme9B4py27eI4TXdX+EYttMdHN2z9iUsu2IlDhIWW4FyEFTtRCcPqIek
fLd0bEWcXEUfp9O0Kiq4TonhScl9uqYHD0V592wJqHh75JN4KVBj4DqO0N438RuBkPPhcQygLZPW
VMdvRgeOfVtLz3GRt9CMLTv1VYjn3ZclU0zx8HUBnHqB+8S20Yz3CkMQua2ekPivcX/+8DTpGTo9
JJDm3o/LpyQgbZ76mB7GV10KU9+X5ZuwJ8/AZEhR4paXiVXsfKm/x1c8v4gCkE6CLD9JunIcRAHj
83ITCogwZbxhLO8gSMZDDrk/AyoiD/nnkCoosWHhippw4/UoNYfeFlQU81GFPdwA0AcsnB70cL7F
npWnGBfJ6PBWF8WjbpV/tUb4ylN8yFT5Cxqpij2Tdmk68Qv4ihc6Pi4FsR5xybbgG28eJJzOh+Aj
wYnMyThfwLkeL3jczQsfCZZcmvUqhVDjuuZbXjmbKMEtHeZkq7WXpd9zddGf/cC4doEGJbUBa6ah
osNuFzSXTZI9gdL9m7gpDlXmX1ONNpgrisA7ci6XzkExyw3MK+h9UgF6qd6wL5wUcMNC1ttcBY+O
LHgbB7JxndA33CcPSe2uMyfZlSOcNaQbU8Rjsc0JO06YfIU4ULNRXcYi9VxEepzLvf5QFH25Oj/Z
ZzaPaTqsdqWkKeQgtMUAV/UPRdl7YbdwQ/quGP6yjqYJsKT3vVBs2Jn0ugdSktADbjR0dEjAOEDb
WYXUYmlHW1aZi9ugUB+k3ForSCW2UEmvuqFMN2Fh5utSE15yzGf45+LIMWg3wrmMTNo4eW7Do+fn
uoMiyx/aMLyoLlARMVb+mzxcmepP49QKkqTk+NvQOdRoe4dIZVof5z//zPY31Zk2roVbB4x/u7NC
DNiMTaq9nf/lmYGdakjJkdUOPZyB3XgB7hcStnL59eA1CweemSvXVDoqRk5bSH5NPUf7bGIsQxUT
35cYy6drAQna+XeY+zqTLZz0CeugdWlwyBqY2u+g8M//8ExvEonOfx4ORFMvQPFLrm0gh8+JXElt
OZeyMST3FcDGVdw3VwPJPrOT11GlnYT+Q3bjHZaGYItKbR/6TQkxnEwrV89j7ffkj1qhPcCe6SFK
9U91uFQ0nxlIY/KnmqJYc0jiS6dDMXqlrfF03iiZsnCzmPnGUw2ZRPAE8JcheKlZR82jXC8dNviU
vyx+Y3J5MMARA06DeB6MRsOWsQrrDtMAf+HvnjuZTu4LsVZWUtHj8JX68tHL/KsQDpUZw3Jsxc35
WTL35Sc3BiloREGCcGZnuntdeg0UClxKUnXh52eKr8pUFobxUF3SWEuXEPbBtx5gVLr9AToaQEia
Dt2bX528UWprpvURfjh6AURXKy9NFw7fMy841YsFglLWRUaNJst6pnqzcqGRmbCSzn+/72awX6bA
VCEWmZihGxaXe8sjaEZi91cUvH0EqEzC1IoShr/OsTwTMgzW25i2uwqing/aUaxkPL7qlRPS4y42
2GxDwoq1e6EZ7N6tnuWo+5Lk5ug6xcGH8alJ/XMmNydNq3G8GzpqTT6KD8nEJwECECiLdEX+6dB0
Kv5GGIWkGFu1crULCmGpU3O86f32spObTBa0TleCJrEpmuJuC6Y3if9GARa9jeeshXak8nmY7y21
is8N3vjvP+43pSh1mTH03GclHaNzbCmt51R6Pz90M1FhqlSLyrjz9Ip9KSkUMGMhtz7vdP6nZxau
PokLOU1r1AiYFB73LCc7hfJzr+Pn9B+7uqjm//PDBJkG1QAZn+37nJM/XUCWZurvAs1cqCHOfflJ
XEiyhvwiwlu8kDZ9B6bsQx625z/OzCSaKlcasRp8stkkqLBwdIacxs1gF4b9XezLOFCqPij3SNzU
WL2ef+DMQE+VK1qbBn3nNOwuDSw8MfnSPH1hoGc+01Sv4vSWnOYa5U9aIvBA7U513u7R1y20qc39
/GS9aTGHgiiPPDvw5L0zjHq58DL3FhIfMywJZSpXCQ0TY/KO2mdfXGgvo1zTWaOvUi/MC+GQXJGW
XSer4eb8KMxl2rTJJq+C86aEwMu0q1HGLV0MdvZRWGv1XjtUO2vvY48qLZyqfi+oKN9lzx+Bo5It
Rw6sMLSHDE6PJ1D5poENNZijC1hFa/usDR7Pv9fc7JqsdQwpNXGoUrQeXNsoQhaw/s//8ndu/5dw
O5WptKqfhXichNTopPtANDE5NsxjpqspF9d8N4yXQlkXHiK5braDFt97sUzKA8YbQGQo8YG49WOn
XTcJVqakhHeQw67FIHZWpp8fKiGhYzbo1k5iYo2WnISkeIpxzYykZN30ziYRIhdOmybh7KjfSmPp
0rMKGyfkZw08VSn7n1XvYbxDSddMb5qSRgcudFjo5M5GcrQWnHU93Omy5MJt+zMM5kWRY8U1RLB9
i+RB1hMUgfVe5Q2Fzr2t0gT777A0MHKiMz52CluTvcs6lu3OKQ+1CMMtkUaLLWza3D9CBVgW++u0
fvf0YNMOMgRY/JH4H+SMdXppcoNqGlQQrvIBByXE+jvcO9mwwhH00mzS6FLg9qpp/h/sz5AgVvGH
YQXRhRHzByuOR+W4vrSsrIdLP9rvqdd4LFzKsvzu+sWXw519ZXKwJNNRX5qlvDB1Z+bTd/L4x9Q1
NUw/XSv2bEjyh7RUt26xcBSaCbzTdpVY8vKs87iX95H84Cn5a5qJ6wRT8JoPlIXVus+lUyMBST4/
f2fuT9pkD0krPc77sbVCdJ5yLz0KzkY1t7ILTD0cFo7IMxFyKoKqO6PrxCzgGfgHuUhUq0Bfe7h9
nX+FmcGYKp9CkhCONvZ1aBn+tYZwMut2YTTmou9Uz5SWgparWRTYySnd6LvqAWo/xKfoGDxhRYfi
sVisPMyMxFTIpLkQqltz8OzcXOne38B8RFVLNusKqO3CtJ0biPHff0xbNc60JgpVGgHKXZZc1TAS
laWdQ/n92DkVCGVdERuDKHm2do+HjR1tvTU2EQecnTbh2l8vNTPNvcL4+B+v4OEOaEgdioba6dfk
FvZBoN3mRv15fi7NDvhkp8g6yUysjOscqWT1EEPIqIMNwgLvL1zZVQTFJLWdr36JxDDTqal8681+
vI/UDAZGLXQRtSssYO+SbbgLT8Iuv8ZFYGGJz+yz6mSJJ3GDDtWJRkoT/TXFpWhEh1pVLkTTWLV+
v8I5fuFJM1N4qvRRDNLUXhb7dkr9FDu2IHnR8RLNFMw0HWnhpDgzA6aKn7DFRtevPEqA9UvUervQ
ONTJks5v7gA0Ff10TRIO/Ygicy7Vg3vMV4iDL3BWvzUvQGSslkdlJmr9SwIUGaGmawWkPbHadS5o
XcVc6HL47jj/5Uzy3fz8Y1J1FiYWuMByJWuDK8XPNlbBpb2ppL2Ji6UflDcSHVKaJ26zzqovSulT
SZNTjq3xBUX8biXnwx1GSTR1hRuuMUDVa/IOdEYH1UJgnRvE8av8+Avxi+pTq7T4zO1bKzlPIJxT
3X1cWMTjYv3t/SdBIiXlE2i+NtZwsW1aYx7wMOyKDRByBB56uRBNZy6QU3GQ0dYBr4Dnj4qJ7Urt
4q3m9hw/KOeqysLlYq6eO5UGeaEniVrMq2RxSgVvvKpymjHj6v84O5MlSXFuCT8RZiAGwZYh5sjI
eagNlllZJcQsIcanvx71b/LSRWJWm7a2tG4iAoR0pOPu34naaNXQadeqIqSI9CUjuXHTxgrcwgwV
yMLf38ylcTqbPSxdKXRZMJZMSbY0jQn2N/Tj+2svjIK5dShvs87QCE136LBdwEkNSAcdXdWu1B1L
k+vcQeSMvKqgP+E7Dvys0behajKETbNcRJAgI2yjOlcCLTwPKZG2y7Y50qCj73/awm2bO4wsr9Jr
zXHRT842ACsG6VivDLulK8/2m62VI5TYxJGxViIAlbAfU70WgrdQfM6dRW47Tn0P8uxO9tAIvgpg
2dyzm52S+sFBWHKJPJHv787SsJ77iUZaWwRRh1cRU72Xn8gmC7MAmCzHhycLqEh/rS5Z+kmzqYAl
TU1zirtlc/Ou6YpQAPli6V2AnWDYN/LkQegJ3Pj++x+2sNb+Oef/Mq85hpNOoObiGKNRIQOLxXbq
4KoMtfDClvdTuXI+szQIZmdLEK4C8zZgn6657wwYBxAG1x7N0ks5e+H1FLljSKCHMP2HBajMI4GH
KQ3j0HBCNMmN4H8e1XylZFiYROf2otxIgQsdsBBw89EBLoZWSKMf7kbMqN8/kaUV/U+e69dHgryB
us/7a4Vlulu5R6owBIww3ELnf0ifrQ3ZdWn4/YctPJY/YrovnzV0be/2RZbsHBddVcgaFOqt7y+9
MLLmlp7Y7eqGXM+BeoHY0sJP5TUNO5CoTbvizahWDsuWfsF1VHz5BdxrLekwqJMSUFsq8uL2KyN2
aTL+83y+XHnkZVabI457MmHhvWDVb812N0IUh6wHFsRL+60S9XPaNacJfNXYWNP2LQzoua+nAUYY
p99lBh+pGUrtiLBSf5xevn8sSxuGuafH6FLRqw6CuBaBVxswYfOwCgAsGDGXjXAoDb/yCLLMlQG2
NApm733bDhB7E7wuWsUQ4FnQjWzlKYHGzxTaxmolrF5VunL2uDAW5qLtHIdPxYRt6Q45pYgsgtZ9
zO3n7+/b0rVn48weupiWf0o0s9k4OmDRutU5K3PYwhOfS7VVgqMih2J2jCXy7ifNe25rQSKroisv
41LLTJ8tKwDhapPb40ij+wlhP85JWQQwB4yEG3Fh4drctbCf0sn/fxntoTRVZePY8goaTAZjk7E2
rBEEVgPX2ImVCu+PWfQv5bI+G1TQdhdgXkJBrkKAPsN8Q34bIdrKW/J0DcBtwvYUvxZv8q4OtL22
MtEsKW712TqTmG3dlqA270T64ICqOCAzr5/Eq1OjVcVBAHQnkDNSat1WgKSYZb03OH0uBobDb+MK
kMyeajd7/X44LqR7k7l0m9ZdMXITEhGDpEcpciCg8WB19x5N6b2M6y3T3XfaOXBRmuW2LHEWiR7o
YeqGHvpK82wPJLDiguCIM97kJjAb33+xv78nxLtOBF9mTbR3MkNaGd+N1qvMwCeAJ+r7K/9pgP/3
sZP/KLy13G0SILl2Y4qzFGwVz8qWnwgKfNAaDcwQBH23LEgVeOu6QsbUaAx8k1X9RlNwaAkX8qg0
/W3WGo8AM0IsXsFPYwZcUFmevGk42o2JpqlEwp8NMLGlDglEh5pn4eSYP5SmVGhCsm3Z5VpY1Po7
bZ0Jd6987u322JDseczzo95yN3ThIeqSEayNuD5yGkM8ZQxh0pdgxFDI9Ujv+UPmOT4zDLAA2+t/
DQF+I/Otya2nJAabZipGwLTGu2yAzYYl7W1JTNBpGFjSHpi5Lp44m8DTEDl/5BZS53SzSm8YSMQB
7cDdpOBOPQA0DM5uyZyzaVTvkyRrW8mFpzyXt9qgVHAENEBg4nzAiPkKA+L990956crXuuvL+PHM
DLsFiqQRljdHbrZ3VNhrAwiX+Mv4mQtbNaOzaxNvza6tZJhap5Iectx7gqOFor/9/uv/fQYkc9EJ
qDa5qDkUkEZsBcBgZpDg8TDrXrTcXHnDFgpEMleeyF62E4SWSOmDoeKaiZvWEZ3AKUMmHFAxIdsU
oJevVe5/L3jJXI6CDlDnZDWc7v14boY9dyi4VFEBsuQ/3bG5S0KOyN2l1zWjQzM7g5rL8Vw9GjTg
T+rfHWCjK09/6bZ5sxW8HDvNoxNq3db2dRyUhppvH7sdR+cwcMwg9hUc4GtnmAsbRjLnbUheJjni
JP/XmJxCxHZGcah2KCQP1abcJisL+8LTmfsndIm0RrSnMCeCmjsBcGunSPy6gJy6MtoWBvTcNdrF
Sa4jui/ZUcORsNCO99RpNmaanaaMJpsmd6Lvx8FCvU3m7lEDDSQiKfKkrifLU+gE/wv6dTbq3K5U
DguTy1yfLGMdHYUSyctT6Z65BzapWkNC/L2EI3O1o8awD9Cuoc6OsvC+X5QEJ8vbfH9vFr73XO3o
qhg+0wIBxY6EScYwwFpaK6b+ft5A5nJHYyqsyRxx1x2VbmMGDh48grSrTgxBYW6KMEtt8C627ay1
Ipdu1GyCnxzIweNrlFStg2jsbFPvVjkr92nhbZgzM9Aw75OyQvdLjAHvLo6ADAdaqJV3bekpXP/+
ZWmqEx4Dp4S+hCM+gMTEg1jZtyzdkllxrk3o3/ACPRWnPFr9uWvuOX/7fuQsvL5zJxKKwarFyTgS
9Jv3MS3CuoesCgnGLPmhtyt3fenrz8rxTCaAwzlNtmPOJi9eh+IAxff3X39htwoz+P+/51TFdiWr
KtsJ6Vs2AhPNkEX0HtBIL4BnGsyGyU8PCC9cWSUWnvHcjgSE3xDrdZ3tUL/vzKyOVJquHLUtOLXI
3G80qa7WbInHzG6Km3qDTt3GecViEKwtOktffv4glByYJgTfaTK9aTT5pNdrYtrFLz97EI4Yxq4U
SOrl8Ysszxa/NYFyHRlg3Z9xcYH/IlLJWpdx4YfMBZ6gOw5N5yKFtC5gvtf1W7PQVtazpYV5rt1s
lJsbCUHPr4nGKAnMIwpmpFi0IdScWJa9le3i0k+4vpBfJgsFVq/X6VC/5zhU7fNbu19T8CxsRIkz
m0ELjsQ6B/ranWn48GkDeRjWl2wLrhvO7MsPcwtCfViywH4zH1dew4VpxLm++l9+Te6M4zD0iLtM
uN/ivg378sLv4tCG+TRIb5AU7Gdh+dQeh5U6evExXe/rl0/EdquawFaDriQYAz2C9Q/ZGiGwFvsy
UpC9hmsdVPJnVP1lXzA3d9UFFYobFsfGHtEIsYDDS7WAv3jVsy3og6fDEV9qsFt0sbsbcnnIABJu
c/cwjYC3xgrlkGcgbT2GRU0huhYNodaPDYCbAebBcf0riGgXnkEENXXQQIFgLZ37pouBG/iE5jWA
tAjx+oXFA4UId6Np9WOs0/aoAZwcvxlZtjUNYJZ5BN6PryUw4hvKBSbVemxyuH2HBFv7st/Yhn4c
r4rBHltkZnvnqS3q0DaSt260P0AdBnq7gf0GubOWShGaL1IRDKWDYh7723zS3hPQvSstd0LZJSfl
2IdmlIA/w5Xj6e0BkX+/rEz2uyQmwBQmZ6Xf1wjcD0siDrydzmMDtbAL9tcA2nVXsuLg8soIut5+
IGAXJGnQw+GANKsNatZPAzgBUDzv1Ohhv27beLRT/mT34+/RdnlU9OMjd6sodoE2Mrve2Jdm9pHo
5QG74iTUdS/za1W/Zzzp9qzQupPk6PWx3hoiNvH6rKzaBv61ONta8arGigAznFVhxcrmrPPkzGMR
oVspfrgNTmrMftvQNsoKEW+w/d6YQNMbwnoT8XQxePKadsl9Y0MjV0rxgpBkEBZbDTTO+rFktPQ5
DEa2NuwyCp6UN57bUQceFLzJyU2MG9fjzsliV0Or9zAmAxDOg4AfnXuHQdO2SocALtGF7lPSwZWW
IwOCYDvvk5HFoVUkqGEGw89HQLlAFr64U3FPDOO1152zyPUtzFQBA0UeEbct1kn11Nj2T3ty74qh
33m0PoAghmQbgjO5thdAIPQ1TjDNFynLX5Dz3SWNt7MAXEbURsGDVNPCtmtqf7SAzJ2y397IYANV
DTihcSgNGyLaaq+hyOpjoO2tvAcW1cn3IpMfCLGpAiNDjIVIX03bQbe8DoqqReCWtsspxQmMgFWN
1M4P02NwktG74tp/dsr8Ru+Gp4pDaNWI/KmY4BehSPnH/w2PHtP2rp390FpxR5r2mFrihGNGKA/7
bZwYW+1Kne88FQwjP9tO9dSZxVNiOfUeZyVg/vbImMjKU+4ggQdmh7jn+7hMN0i6iMYEqpw+vcft
byETRHJ4X8Cu3RRGkOVix52iOmW6BkUbI5heDc1XeOUS5KoEeWIgu7reu3q5hY4v9uPeIfASlzdw
gf4mMXx0bpHBAU5xCBS7PgR4O5n0yG7U+vaGjM0BKLx3OQjqk6G7Wv8QRxTTvSNdumLXWajM/iMZ
hxHRlG6e7UpaBcAWJ8AoI3jx+0Vh6eKzakNHN3RkjpPtqI3cFoAeXJyMI7p75fKLK8Cs4hjEJLoM
CkvkePRRh5PECB76YECmVdgj3Gsd/7OwVM+14/HYpJ1sWqTFUxzQmW/ItPn+Di1sR+YacYqs76aq
GySwkEumMzjvjpaZB4W9couWvvisxhjdHqtK7SK8XDym7bOs7r//3kuHy3OYQelKeLl0Ex2oTbm3
Q3HsA+b4epSHAirYDdlbD1oSqHfiJ5G2UmMslBhz3TgRDjcTCzDhulCvgKU9ClHtCyJ3Q1KfW8VX
ftvCfncuGIenfBzcHlb8K0qoOfNtsTcjuU2239+6pUcy28pZhk09Ddbq3dAASP7UkYd/uy75/+VQ
mxLszxk0zVUyPsejtiNWFX5/6aXSfq4Ipw1DiiAzit3E3nWyU/LgmGFTxj7pgNa+keVv4TyvfNb1
+/6l1prLdzuhBu7GXrqzzm10jSxRR+OmOBlRGmlhtbKfJgsv3lzAmzUZ5cjEyHbYD6EL021UA3ay
0OJditmdecmlujLY+65Eth5vEQJzdYUb58ZO3j2deyjErCApEAfdoO6ojTvoTAK97B4RheSPsS53
XV1DYOex0a8nxAjXzFhLpVh6+eby4KTDYUDcYwg1OKPUn+uNXYXNkxe0Gxcpps5RD7NQC3F4Uj7F
KxPVQnuQzGXDsHW5DVrdOc7e9ADzCbDTGwWAJAJtf/BVRsrSbn4uGR6F09dJY6Y7cjdtPBm6WxKJ
LY0Ii2CBjX3xB+rMPlYG28K7bl1Xri97iNGlmtAE5FTGgwqvbU80vSF2i/6wBbGXwPkQqteb6cw3
DrLi/JWPXRp917nhy8ci+081k4WAaWt7ZdAWmc9+IOMMJgdsmDfklOywPQOhKIy9lVOLhblzTiOg
uXJijSYwo0Px4mZyz6DLbYaQYpQM7HPldy28u9b1719+Vw2tnqOusB5AOHB4flWWDzu2rfZVyB/W
BAOLQ3FWVrgkxbbJwP5chmP0Jwp2P93nPnZNIL7JtWPtxbdsVl0Avz2OhOGsxKzzn2gsNogi4GGd
j68szW6KdjQDqzKOWUWfyivPBdGSASPW2RD2JU/hv4cnBaguN0tav1fTk1Y7/1a0zUXJpTmprLIg
tJVpd8GhO4DxiDoNEEq/cgq+VFnNFck881qtkPiEboN965WIVO/QA/GHCEiSw3qQ50KFONcmC2to
PdLhc1xMp3Hyq5QUIu418d/SI5wrkuPcsnJqwTiqH+JD5vgEVHNkPrKDgayl9pXdGlDya5oPJNy/
piGRuVRZupY0aqrjXGd84fEvOUVTt3JWuzT0zdnEURK3GMtJYv5FxYv2YdjpPtItAXrqzt7b2on/
wmRhzkoUwO4Mj9sD37kmNnnjdJno61QN21QVG2+t27YwB861xjB5pbQbnGRn0C3QmkHCnaizX+M6
XhEaX+/JXwqJuc6YA0lB+x5S3L7Ib2ma3EIJtjKbLg3b2dQwVTVV3IT+qhFAAfEkoOm5a821tXbh
8nMRcdoNNg5JmhzLQ3WD3JQeeZ3oDDahEbR7eaBZCG/2Zm0+Xfq0mR5DwEropbWZ7/LWDTK44Acy
bielb75fFJYufx1kX9aEUtQm8YQFasDwY/A2cIbTVfDZwnrzp7r7cm14xjI3zmz0W37YHuDMOKrd
TtvYQAsVk+MqDmRhJM1FxI5nlrYyAAsrnSk0YLRMzJU6dGminauGtQkJY+T6C7ixvdY6PQuGDxrg
1KMIpvf4uB7Qd32cf3kd5iACrXNYqxwUjTRz9xBybhpCTl2d4jTh6p3HOXfNwu8f+eKvmtUBcIlL
yVwvQxXH7pF/sb06p7Rzsb+eO6+30Jeey6wQaBGCXVZsQrlRXHgJuiQWke9/wdKgnb3gOtFU0Wp2
tosr62Py0lOtkvuh1Fdu0MLcN5cI19Qzq3yK4bA1fk/jsQd5qdIfcDr7/bdfEjL8WQ+/vBdc0Cku
Jxy8sPdWBNcKWoOEoTnFnh/7Bbxr/zh3zNXBXtMMpTcgCU6nD12JcZVP+ypfW+0WhuxcINwZVTl5
LsT7tkwEyuH4p2zIXhsBLoXb55MgLmbX9SxyShOOpsL0K91+E421j2n+quU/h7badjhkQxjHIzLq
/e/v7sKo+7N1+XJzWTooxxoU0igaN5S2fkhbYyVZaOnS179/uTSP6wF+F2g1OEEWl3fM+6d/+86z
Fb1SQlLTABK04EB1IvISQdKU/9vL8qdY+fKt26b0GsZh81SNeuhH4xmiw9DTyL8tIH/UIF8ur7Je
jYLAH6m1BRR0xmHgw51CAOT3t2bpcOPP379cX5rdSFt9AsKg0gzwZBFPmChEIqN90ZMgK6tQb+FU
t0ogMNZQOkv73LkpmlhDVyMaG+cPkt5aRoPQURjBIwmMB/zSQVWxz6FtjplE4m5SXjSDbd24+1WO
BmzG7k+tbddITUuT9TynbELGYG+Ad4/zrgk7YPpiHK9b+yv/G6hi+HxWbvTC4J5Hlin0fjSnx157
ECxA7mA5rdX5C/XqXNVdNiatuUBLntndOcuRsoBGJ/hEmuA+uNcr42Sh2JgncltCQbVq4VwQkQU/
rV8CzUZE3oTFZ3u7ftK8sDLMdd4ZN+RgFthBE7VJoB4u3zzzpVjLUl26+mwa6LvYy/i1RV/Gh1Yc
uxGNQnJu+p/f36KlJzxb9oVJK3BoWyz78Us3nHCY/W/Xna3z1DJG0CzKfKem26neCfqP33e2ytu0
51U3qAyG1b3lPCV0rbP/96FizKXXQ4o7zdWU7xqEccvEungGy4NsyFJEYPTImYqdqAJ1c2rLS4wo
zrF0enRb3f2UiduiiX1dItCoVuzAFNRuFoKWnJafKt0CZByxJde+oSfdxy7uN50QIVX9JeM8NBPk
M5VIYtJBtgq4jkRNob2mQl2YJQKpqnu7iH+BMY6cY7qbciRJxMaHY9N7zVibrheKD+M/+m5rqF2c
N2U7ZHSG4/P1gKbb5Uf3EvuQ/Ef5r7XiY0Hlb8zl3nE50IL2+KSxmhC5YYOQLsuX0oVyG23Wp2Rk
p24oQnugO9CYyoCVhfDZmKA1L59GTEH6VP/MmI7mZXvJwH+wkjYD8E1E34/bv89Lxly4asJlytOa
5Agc343JgyeyY4tTTJbqQVWMK9Pqn1rrv4W9MVet8qmPFcv/uNsyZPLvSaD55UOMyBHfeixO1Z69
ubvkQPdrkTqW+ceu8bfPnBUqeVINmm1b5a4T7snx8mOXdIiyBQQntDQ9bAdyYm164R7ut+PdpJN7
Y7DphnnmNje9Y6XhqC5v0jBHFkuDnFExlAcOPpBZ072V0a1uWxEptWvA6ymZsuNkI5E7H+Wt10yT
P3royaNd22XyU5TQDpj3wMV+TNwJRT35k9Duygmd/hLUD9V2QdrY93oswAvp9iSvYfezynub2duq
IhU0sfbL5CD4L4/f6jLRkSac3wxCBP2IvPtS194SVmwaXh8YqW+dOpNR5inw28bToIG1x5BugTyA
u3ZoD7ZrPlfGFKqM/hQZQ8dXuPewzwGVVwUxBD6mgZTWrL2TepUGY+pGFmsZvkLl+rnbnliFlL2m
AKe1Zhsz6x8RWRWCRn2wwE214kH5cd5aZ243kZMjwjNnL0w2+0wnL9VUXJICLC9taMN4LBClaYNX
5Ra/+FC9lAbyKRU04X7F4sOUU3+0PSR9avlnkXA7APYjDeuSk8DmMgUdTL2PbfvYEfsBB1rIzek+
YyM78S75UTXigVrmtrOrfT7BMIRAM99NuYNzbGTPMRRMDc82dtJTYFjqJLRIegd9wyFzsUcTtk2R
RstfHWOSW4rGeUMlMk50vwfyzxeOZWy62mOw06Hdo+J3V8DSjOb8Nk2tKXAVoFF2pR9JQxFbC7s/
/t1u+ltrnETgDdmt7ZahPTn4T2UC1VECEYYYVYMoIHur0mIrbO0TUFoRNKkRjdmAcOAC02ujeQF0
/jddB025sC5DUx6Lov2p0f61aNMnOP0QHZzGn4Pqs2CA1SPJnR2BijuMdRuaW5M/mH39JCfzp0qa
Jz1Lnkk9bR0R75NeYvQ6ybFGAK6R8GKjhPFOpuR4nYikNz5bzJ1Aa8oe8cZkZxNK9CfS02ccJ98S
Qc9swK2sM3S2HSuSDFBkh8qnzCkei2raUiQc5TY/tEPVBmqaUl+6ZICjangg3Hjg0tkyl/weOv1Q
ZukTZ/QpKeSbh7DAojO2GQ7ioExof1QdAhEaVTY+NIgno4/3tiCbjLA71zbOFQEnwQSBRtpxExAT
+J2hfEJB+t6IPhpGdE+8dpeUTqST5N7t9Ml34v69N13kwXc/yk78YqM4Gz2cJ2Z1rqFRrh28GFNu
bKVT0LBOq9sMMcfIFIQLxWs0soXy42zFCA0FZQ5y3eRhUqqDZwaGiSpxgJEutdCqkReduBZSD6X8
yDiDXtIbT1rblQCKpYEyWBTn2obG8YOQdYtpJH0dOhmlIBMHSImKdKvEX0sdYKiqCOB+3HlxbeKl
9O6Zoz3blb3XmuTD1ZsDz0kgdGNnINLZpnTPafeA2J+9lvHb2DFl0JAcFfOknzMxwQLe0SNJJHto
9EK/nWw9Yh1swHpt3lemEyW5deBN6yMZ14iMHO20WN/Eg4MQXIkA7y4wylTbNa79lJc/DCaeWnO8
9ZR16knRRTU1IENBHr6d33rMuutr/aHUrEjwzh+BBvLrhl4RU1tRNR2EsHzPRvj6bPcWKBk4QQb0
8HJvuoxu/pQPalsT5P945NkycqS1g/Lo1Tsa2xerbqYgRbT2aHkPggBplhreIxX8pNgQOZVxk5bq
osXEOTpNfO+Clu7nDEdxicp8swbeQJrxG7ROkZWP+8ZhETgcsC+5FqRkPWy/NqY4F6QwLMySArV7
3dtQN9nLMfX7tP1sBDnGHGCuTr5VBHzTEYanLEavDHyoQMtLjKKBP5sETh3VHPvEO4o8qzdd9ytv
BoBnba5vSFpcPOp80DHOow6BcL7G4k8NnJmAEBOwQ1Lg2FCP35PEjBHwlYkQumIMWxjhTLj3wT0P
uSRx0CPe2x8NaPVsxoMqF5tOidBQrXUd73srVptcGdp58vJwgowsMGogC/vx1mH1QRTlS6fcTdsC
N877SLMmPfCE+5qOdHfNCNOYt1Ge85BZWpRP5E438KsAQIJbpzi3XvLajF4w1fGRthAhjfG7htcd
Ac7btoLevE34h0eNIFGIPLlyU3VRhWXWeyFN9TLgefpZAEEq+uJRtNLcTloR1S3fJhUJ8a5hgSy2
ZaasHe3kTVeWd6pFWOJV7mgnKJ0mR39G1iNOXwT0i72q3CB2X7I8P7WFfUopnlsi2pe+H3FzKx2Y
KLjsEX5WCGysHVe7iYsfiPO+1F4p7mlj7lodcjQ2Ifpcxzit8uzdKhjSfMbR51MaQAT4NIoCIfoa
tJb8NBRtFVSO52NlROZ4g+A1pIR0OYvAAUfkTGrde2OnhzpVm6qun+oqfellNyFajteIwygeEBAU
elN8qiy0fCpqhAUy+6DLJEFOEwuVQ5z7LRIzrLZ8NBwW0gw/AYvTFCUS4Ptc4dAExXqUlNLbxbpT
36P0gk0QFCggDjGjPA0aVBGmPQLAhdD29Kq+bPRnaafhpHLofE16chqTbdrBwNOG1TLV1B5+PyiA
8qPUCA+bQj1pqgsmJKGUDIa/0oSkgKQHQ1k/DBRKkriuf9Ulgu5wR4w28c1+gMInedEd40J0ckDY
AcxSXINn+xospzlHZpmQbVinHKB3OAhPk4lAWIISIqbubWGXnzZLf7vC3aI022RlfcMn60Ts5J6W
akPa7HXiFV7PQmzTsd+jdttaUttpzZtwjL1mdvedjvBX2F8fMzc90FaFqdnHAW/rbe+aiEJQx6nU
P9LGJb4OLyZvsPBX7rvT9wc+aEWQWWQM3YHtCcu2tmfui7I9uSk+fMh6FFvJQRUpTicAgAO8DJas
VEujlKeX2q53Ek0GHz0Mv0LPXAz5xsUbGPZ9JzYKstEBBB+BYqwrcdCqUr5BgiFKzKvjVpI7Wssw
n5JPYywi25oeBG4rXlge5MJ54ARlE+HHulaQiJS7GF5SWVsBGXH/6ml8cVX/WaXaLTYjfcQpoh6M
5HfbOedcL94YRyi/ISv1bvEWv9xj2OLlTG48PlysHs81s5FuY+o3GhuOKu1DSCJ/MssKFTKufEDs
QMPQ4djrZGjlqI+1rNsM8AckDc1B6MMmD272sCtAdan027KZKj91jb0CpzWw7Pikx86JGNNJZfp0
1p0YS2Iq+2MF1VRIeL1JEeaPZJ2mgkzUe4hjpC+UzP6gnbV38tTzx2Q6dl2qAW9OGgmyu7x8eImU
L4Zd7RBu8Rob4nOcrDLScgN/YUPYutURRQTE/lrfhFZVXGyIfRWWgUTSkwX0qJ6RXVqNKnCy8VnF
xY4MgFZC87j34tYJPds+TbW2M3TsAwZPO+sAmbxIz/V+tPBySKFfJwYjEjQJnSY/x1S8IqkNBa39
izNtm3Turpmu88OnKwvYi40zY+ieNY65rTx20HgTBwk1qk3RNp9tx35At1DAfM1fEodDU9vgmK+J
pZ8VWH0HPQMxovpsdXqyUapFlgmSQgJkw1gdCqp/5mazpZ3qtiovBmwE7F1MpkdbpCeLZBs9cV61
jheBSNA3x3vlmfpbY5GDLIBcS2MAdiHiTktIxfsuQsQO1CdNeWmBO2FuG0KR+8mL9Hdc6fv8mnxs
a8ht7lh3cDLyYcr+sRKYI+0WfAiRhxozz6PW7vB+4BzMfRsQ/g8nQNRoDewF5MGz4D92gaobEH3N
YFoOHceOADkMeeHc4ZcgEDvn6aYV5paPyP2s2+amLpwkwmQEib105AkVNfZKpRFwozmzMX8kCgKH
mOEBkOq5zQEbdXFvwQ2+j5vuxrORugHHCWzWHmo4vYM8UBqhGztbT+/eTN7dI0bT9jEn7kXZJdvY
Tg9iMl96Z4Kovs9CrFyPyhAh6AlHmiIV00acboqQEwYSYVo5H1WRYsSnF2XEUH9yGEFyVvlOJqrA
HNUtN5Qd6DZypujYvlPIvC1r/KmlXg3j1wBnuw71F6NqW9rIAO1sZ9yipDqlbYLtWD5uzIHU+IdW
A0pTgphQxJHHmL4bXZEGaT2MQIeNm8Ghn7Lr1FGNzu1Ypx2YNoBt1TV24bXna44XTp73IRnIyOBa
RKaJZFDo2ZtN1k/bGqX7D5VZtzLn+bHk7RgmA9yU1ACuF2+jsbVK7UdP2nKDJX07mfnn1JgH2bUH
tzHDsUCtSR1UmOV9UWE7l6CI2/Q1Fi/BnPtayytsDK6OtNK2su2IRlaNqDQ7GyaYm3s/buBFkE3W
+KbOI1hqng02BNnkgT/SaohXAz1IZgVk889gzgYlXgZASJA1TswfmVZpz1PqdRGsgBvVjRtu6aiw
sDVuLHjZ0aXZ1lzXt0yqfdtk93HqnlWXPXfdtB+G7DfBS+knWY+oWPeXLdvXFjFkIX7zDbajkUyb
n1YWb9qmPiYy2xZGvvOG+rYy+gPT0SVVUxrqRfyInL6jQXNykQOstG38ZFrJgEkgjuxR+5kZhu9p
PCgMDZBclesYxzbAOe1RGE19aFpUr6KwWry0qN9lGgzUqC+51ygfYs2wkfVDpaYzM+kGqr/7zGjv
zLbYOQbo07oDlEx2I+vpqCVJRGxsRVok8mKR6bv/4+i8liNFsjD8RETgSW4x5VXyUks3hKRWYxNI
PDz9fDWXG7M7q6qCzHN+W/7JWizkOgDFzl0nm5vb0R8oZgu9jJgA0dbTM+RDqEv7Y/FXK56m6eLa
2d50WyMwGb4R+c9p0JvsCXpqU+jZ8NQn977mHOQ47DoHZI9orsCYZGwaNt+p/EG0sbfW9o9U2T7n
LPZlcZfQEhgIVE3BsKnINLyPvnbC3vH3WYd2kKlGGpYZawNNNdKiFgf3Pr6FzL4UbD3DyFdLA1OK
ylHDIVCU7p5HIvCrfD8b1OCWTfnrp3VF26fzt7O3veZOb3bmPxo2x7/Hm8MXd2iHDfhCOWa46J5A
q9qZkcFy79nijgYkGXA650HvivxP5tNPB57J2UeAuX9LdOgM/CeVUWKtSEKbDdDKLSQwmQmUcktO
GOs4T5OdYkxPZLuzF+p83bygP7Yi4QLaoSN4VCXNsc7wGIzYHW5vDJ67t2b7MJwJEBatxVraJ3+V
lMm0xp1VTC8La2E14KpZ3CbU+QnXbHhqqnRXroVGGP0caVsaKrd8qF15XTGpSL18V73/ldfqX5vT
kFkWcolLA8hm4aeV7XFzQYVcISIXTGKhPJWGM9Las2ynSnOKU9N7mTr+QD+lf3XIo4kSrBqDzwye
bMANPohyC3hYnzZanPk3f7ab/10u6r5GBcZHcbjJJW/qfAbojCSmjqSpX1pg5dEdLw6IMQBBkpLX
398lI+iD0jFPWnw9wvvaPDRlEm+SZbU7zeh2drI9JD1bUtueiko+jHq7n9LsFSfti2ea//Ktu/L5
vXAl7q7Qt5e+no849KOalkixYFwqjIEnobjnZ48pis52TmVxfTOQVNOTS+JzphWsrd5zkXeBoamn
RbMD3/IipwYvrOcwSa19tvb71V5esqGJjVo+FFn+MvX682S6FzaxOGmWu4nHxl3qOtBr/05y8672
wFrinJJSskBn/OfbQkA39YIbqNrm3Wjkf3SDRckcHta1wL1S/1nm1A/U4uyLdN03Tka+Nm5AFLCI
JxcjrEua9Dzxp4eq2RU93YFbhbwM9CYcu54J24ipMftZR7nQZtwCq0wDwAFAU+qrOjZaemKTvtgC
Fl+GzYZNufbWF2PFq6I6PzYco4yMrf3quv6U/t8rvAzq2GeVCLtFdAcTJUdUmuV8LdbmK1Pe+9SY
U1BMEkfRZoWm59HAYDecn20RLDp7dlkQx9poJJ+0Q9CydJdKf8rstL+dtSA6dJ8sTbITW/GnGIaY
Kf1eJAnbvjkcMsenYW8jclP2ztmfaNTVtUtjpr+GzQLU1VS36T2OOMM8JKXaFb7Oo1CDqgCrubV8
1urtI93S35w7MihnliS99b+2paBGVCtDM91IbnX959Zqji5j4NHjTxlK/kkJMlHY024CxrIsFTrW
WAbz5EfmimPGyL5THU/O+GlNuBmFBAG/ibaNnCdqpNbFmMq4c6gatmBWmplkS1eF9boSnbZIXpLZ
ffc6ejky1YBiVdNh0fQAskB79PTsfii2+ejSu0X3mChC0yXPxKN0zhybn7lsJLd0S5nrJvUYfuqu
5zTrbOs0ukXkWvKLQvir12ax3nEz0tBusYTDw+uA4u3r4pploCZr5yn9x2PP3S2m8ytEF09tcvEG
1qhquNoDu1UzEA480LORRrqoyQyXCBYtXd+VsgTExcH9WLsN4Rss16Y9kKY0CCsg/Jq5fbF5hZZY
9JyQXpndTUn5aHnMdhlmp8W0PogV5VBItQ/laRvlZQ7nG6llrtra0FgnZy+BH8CS96vON2BmH6Wu
DpYarkndfasNzY02OqSrt3vfb5bIMDhHZL2zuvSfVw6nzW7O4+xfNru4aEWCZFGqNtDX5WtrxFmr
dQ4aDpV8eJC+8g9pssXIh65ZUZy2rD2T7bxzrO+tGqC8qttY5TeXuq0uFhGiYEYCsKkwH7S+qalv
qa5Voj9O9IEHZN6+D8pfQnoJH5N+PMlEuZGh99Rel31YJ+BSN5Df0HZdT/5o1z5Ru3c2RtDszu4i
uXDhLuqpKPKTW1j7pbRCbZpgBLTxmG7GZa6nnT8QhSBZNpqm+Rn5hkVWP+e2E1e+Y7On6sV+sPy/
NcH3Qb+4e147N/ZdlR6HNGFlLb3b0TRFVem3kVDlVz9b1Q6+TxzSbG0iOZYMSoXxhIfnKK3mszHV
j5Glf3IlP9QgrpUBEpIC27eyJeil8F99tKD+y2zduUO96xfxLsiODUx9vdM15s6V9cXR+Wwexzvl
R8fa3Og/mj+mkoOi8v2HWc9eMEKA4dCHaiX9R5LJeErHu0JDdOhoAEvFGXtxKPvqZRpJOGxXplw2
H6ydxa7R+WATAFS06j4pRoX4oKbu2MxlFXpOCZLGzYxt6yoWJ5rzkS1qva3z3hzgvKnIPtJP64aR
cV6bz8RegMeSR/a7l74t7/C0tOyruk/afv1oJOKxnoTN/q8w7E3Ndtm26ehMRKQlGBV7Jd5ZwY+5
qos4qW+aGgp9I7EpzBwjaRYZybN37szP77R21ADKW4n1Atn0r4XLCEw2HyJVPc7cNMnYIUAoPaid
QHZ8xnkZeTRNgqA8O+YcpWFyo+NDRXXd3LcNIVrm9M8kIGCq5lNvj9+ipxTBrsB8KFSnkZPObK8F
LK5iU0wPWfNi0d/M1dRWj4xLwUwibioqLxQt73HqaBcmzJ1uFWCZWrjKgWF4zuB79CfHGUjkmC/j
LYuqt/N3pzYPhuv/4GL/HXV1lRxWNE3asTC1c9YU+8Io9+2UWwze7TvhHgFOCNri+NLmyriz/a2P
a2s91Q4IhGN/euDmHoAmGN+zlRrnNlUH8L+nZrbuqxuK77XfmelFKu+OA7YNykOeU50yTgF8WDjg
KmsEtvLlFE1kLe47+rpjN2UPS6vi1J2OnTGRytoGm9fQQpdDEHXPflNe3Yrtqs3CxaeBd/R+yd0/
1va85zXbgWTya4iD73Z6oBttXPDAe3351pTdYdbSM52E+zbFR8G6rOaBPUDFStd2dT+8mCagPrio
aNE/FJnGKpiAOsv6NGX1cZlt7NOsqrZx604tk6BzjT9mPnzMvf3Hq7N4md1yxzT6J5PGi/SLuMu2
B7WlF3BHdp62O/ar+WPMc2Annh2YBRSpOX0UzImpho3TaF7GaaTH3nbrndb3JCpuzSf/v9gGBB4e
u0v4yfGar+WlyJwv2L29O00qKmfn4sO+NUtCjVWq/Uob7MIDkyiJgR6ScteK9WR5i/aUlr2xq2xe
LEZd0p+afIx6qztZq3B5GIZwKItL1SWv0vV3bpEfPbX1obtu4BptidOZUtVk29sKB/9cyF3ubm3Q
GFkkGh+Qc07KkE32eVXiyylbeZJome43ZrmoSBLkBT4haWTHHdu0eciFfcUlwaTsU0DFTe8HhSWX
JcC9XUWDmO60SnvJHPEsGu+hstgv9eYtZf2SRYVif/UvXemdrY5h0BBPFZt8UXaK34UPKxNaVrgv
1ql7WHDch0uROIHU7KjwJat7AyGdvIFlZfSEejttnd9rjQu4NIZdyfwZJnp6Fra4DPr4NfvuqZHT
V736W+wJUmhdXuqTrRf/ukp8ztN8bRMI4Q14dZMCQsCBiBnYiRa3hTS1up1WWwDWLeRUolcRg62/
y1HU74S7OY+ul+bzTaBRyoighnjTsbnb9CfvfaWx3nto5/ThsLQlUU0O6JPkcTWM9q+rZff+AGi5
jGUajw2PSu/0f9fFhnYb/b/ayMlUrepY+PAZsK+fWe86O7kt32K4GdzoRNXWowW8FdXNo62Z9oem
qpXBcLgKjzycojmwZnahbaTP+ljvhVJ3ra8eO+UHeV4/WwJObtzMXznLORrnFbRl23EeGJHyRR8y
ye30dOsj+NXA6jctwK8J0E4AfXeeTQi/VLvjt/mzmaQLtI5VARXRjee4LDj+RhMh6qdd3W3dUXfG
13Ijz6Vf2j1C3ywoB/6y3Kl4BOdpp+fufluljAdHvODdM0PdZCiyjCTKlWAypknVGz8B2XeGjg+8
YgertBsYa+zGJI2boQq5lkKt9C5GqR9Hsp7Czmn+gZY+Qgie/coPVaftxGTurRRZ9uD5h2JBYeHI
7Oq527ty1n/5+i/pxK/nukexsJC1VMmFLmoUkXgQP4Tv3b4bnZe55OB1228htvdqKl9Kr8NIzunQ
pLx65r5cnbicFSOOQR14S71Msx3pb+cVu3HXbMXBZvUn+n+/rHVk0CcokuXFSsN+arDkJY7aNwVz
rAncZiwUL089vMJCsabMtOSo96R/GUI398nUc+8WdRt5zgAuqSfYe7jQQpyLCglHfeK3ZKrxzevk
eUXcGPW7bvtR6hi/urBP1PXwlKLJwKUXDO1ynxcTDxljVYdN1s/pmeOFbZuNBUwcSlz0y8CFYPcm
/Hr5rIkse7Xly0LFCQPjHwv95V4UjBO6J81d5UwXkc6xOSOYKsaBcavZUhAK5zHpkofWhqAFr2aJ
c8NZl0/UJsQTNdqBVPnrUmx3Mypkrnqit0XOk9Xrn1j8hkD5+pddODpFX86HSLddobm/9TZe89GC
qxBZ2Pl63PQu4+TirVE9Pw121hzaqodEoUDWGJLnjLrb3iSboTD4mLb4WkBBAqLyrZPSxBlOgD5D
NlCzPG6U0bkF7S0iL0BkllPqrmEpuAWSNrTs9ZrW21E6xdXvi09DzdxM8y+nVhK4k7tjY37qPG6l
Ui93pfibT9WXaORdRiNToPrVeeq6hIUVSjEwZgv7eDecdJDNZEouhT3fEwf+qSzUL4v+WhH1o3KE
YmL7MbblrjdYjl3AX1qqrTd/A6RBLEN376Wz6iff3i5W2l11Vb9V9RiBsstwbMa7CUmFqu2DvTRP
mvhrmLgk7S5YvP7cMacb7pcjhh0m0SgVwz1QcrSpkSm2OquOqyqb6VkWhOqN7S7xdTOakbyZRn+D
zT7gwIJBKPRw9tVmIbuBtZIjxtgcCE/vk7n2mNu/5qKRpTo99hxMwTa4+7nRTsk0/m5+sjeW9c3N
yn3u/5BysdfKhtAJOg39ngPTvtfpPKzS5bEdqn03Gt+96E/Ix06Vs13HtTwtU3E2auPTru3LsGj7
ZjV+SOgEi7K2p6wZrlJyhnbJrm6L13azTjOJJ7El64eRlgcxDgHsMOxE6UVd0egwURVZvcUxU6BU
vv2qpyKe+gJamMpkpw5F75B73R7g8oDzOCwq77XzkU+RM5JMdDwUPh0a/WfpY6H3U0RPbX4Ss3kZ
+3GJlDYXoTsPR9uz7kgReJmGKq685mWutbh01cVYixMyg4d5HE5kfH7mLktXLr57V/0m3i2WXhsQ
f3blSy9NYDnVDPFYfgjX2pg56vTIxPujGqLeOU6Pay+eusL6NxeVFiwtTZo4DOKpsFmSZRe5qr4Y
hhVzWWaxP6gPa+r/NrN86HV6KKv2n9z89woMWjSjFzTtiGnKkeYRTSOJOe0dabPce/1zSRaLxYBf
81F9H6hm7hxMzLc4Gt1C4J+EU+1NgU23gbUw6E6SKAD3YqjqWFZdFlXNNFK0Pr+pjsGhKcpjjoRA
Hy/bXF5Gu1TBqPZ9/eZPH/36Ujr0gGV5nM3+29inj/VqPniaiDkuMkJ6u8O21Q1/KNI5tECm5Pzq
XK5qJFBSmS+qlzGy42jLh6fCWN8osN2iLvPDTnYkUMgXhoqJRQg3+VY6YbX2sLog0Ms2P9L4sxcU
lSUz8pzSf+KBPXbN9BcvKZ9ueiMGH/ZS/ljdcO+vOcdqhosNcM7e8qvWF0/1TJlPZbLnrWI/57Db
pk1Vdp/CJ7kyWhrDiWiiC2VRM8M1e4RLsd+b+5XbtE/yBcNodq80ZdHENlmBay13tAF74EfwnULz
jo0O02U4r+SDgD2Dmnoj1ZswF6GmgNVbxz8Ms/eUCa0mTgh5o6V/13N1VyagMoNhJYGVVEcxlVFj
jofKbPqwYmvJrOmi55jsBbhHVS8ncuwjn71/5wMCzCZJW5Z9Nif6TQgBqsi0aey0jTVDsw9JUvwK
llaUAU8ZnG2qWhEtDrX3nPeBZZcDuMioAiNpHXC1okXFspoXq3fvR8HWmhQ7HRc7a5yMKg3gOHG5
qx0qRjb3p7bx8met5seZ4jEgD6YpvNuJNe1aZTCA3gp5kBNtgdGb6akvvHVXM3Bn0n3yCTA/pLLe
W4pInrZgiG7dOjsWjh/amnFXVcT3gK/O9qEfS/bPAcy8H+38WTCoWRuZSFqmmN1DNL5TmSCqWQV5
fJuz1zFPI+OofLHvZ/daCVZ5STF9Rb1n96qPzcXTp9Mw+B9mRYslMZyRy/UTjFxoICZ9OIuM0HZH
OQ/Y/HYTTzFigfwHyby89CYK/NzjW0h8CsBGGTLfBdus/6wdMTbNMh42V5wcUoiCuW2eklLQOld7
RYiS/02JfifU8sRW+ab3uckGWV+X4XaDleYd8EfHJPYPmjyJCjDvxGLUTZqYt/+4Ge21yAAprQWp
nk0umEEsdrJscdUmjwWqzGBM/diryljV68MtBclsptfG8Pf14L32w7YbM/849f5V64b9MLlnoblj
sJkOGy+PSIf1qbjpTKW4oUbbHcKCB81Jrp10z4azvLqiBoWEffWL/s7lgSo8K6ySAtGk10a6VceJ
KW8WmSBH7lkZXaQ7CzoR/rW6DPSSLjAf9NHRKeyrD42D8GvmvumrsBtZoQB8bXs4VGXH5yv3CWXW
fapdVlML/Uo9udpfjzCheloPwlCkScnjYImzQR0NqsfQTbJHz1cxMi0CAcowX5ZL0qTfzghEbxrZ
HrJTBsMs7gefLZc/bOzWDC5/OWRp74S0ZyAZSN+qvDk3IAOLZV7HSqsjr/X++uZyVk6enTZ6NiBM
j3omir2u6a8AmL995fxTFROUb4YeKVeg8msboY+zQtdeg6Yn5sWZFCzG+lE11mdzCzRPU+DTaji3
WndHoHbk1/qna1HRZPFk5+4EpjOVT+lgP3ae0E6qRENpvDdIGAD10WCicgNBbgjTTh8Gb3ywa6yb
JvnkEhGDrR+7WyZYObxrmc4wi4RJfZkiDUtnvbMYbStjupeu+emv/G9y5d83VG53NXIUw6FZouJV
WDf9Mo3iG53sGnRWESL6vrfwiU4eDdodqqIy7++qQn7jSR5A+MTfLYNFNAD+3bFlr1hLOO7RruKy
oWtBdtupm8HtNHf9TLNURWMDjAJ6NQzEUhWr+zM2oIKp8j80Tz9kHqDAzHGg+4MbmVx5ure9jIWe
75ZyvSaTfdBM8dI3WuQ6BqqN7m122F5lv2ulFqV98eoNABYMF0rg0GVTZA8Zksc540KTSClmvQMQ
uXEMCinXauwhm9/oZts1XYVGh8kkYywPiwz59Nh6dx6JBVtrhnVlCwRedaSaCSm0Vd7gCZO3dPHj
BYKuaiuuuKX+mytQkEX2l1rrvkSaGxGpZluQtn51Wn0flb85k8FVrXkk6ttej57n6s0IMBtRGKHY
gCg2GolooZYgKCvwvLvcZEw6lnK6QlM9FlO1G8X8rVnlwc20O/LJD5qBhJzGbj0aVnb61bUEnd2D
RZyURmGnqA7a2pfMB3zZevc3y/vdWrb9TrfzSzna+B07dc59+WpveKYn+9X1srPu3DaJ4S3Zuqcm
/3DN5MOuh6NQ9ReiWOKxB+28pG0WTKhaO5utDWss5LAdSzOJ5qa/yjQ7OSmQ9AIpLFVz796iUyfN
ecwdXY+a1tm1lv6g8vyaC0Q5pSqLyPJMVH+FHVk+GLODMDhhZPtjJvK77t0kdGpHIC3X7genvqvL
BZaveVAz+Xmuvr1NdXMUMLj0270yI+yNcSRPDzXm2k3v5qBes5zjQrmfwza0AQffPSU0aKVcFYMk
/jj8NLyMwIBNlv9zasQR/lzlvA0chXhJbqentS9aQ5I81zgQAtbJ1Flp+yn/4/izexMvRfZmx62d
8Co2YUU/AClsAXQfq2gH8btyvPX5Zeu9yCYekSbAO9Naj6VBOZG5sqz56XuRDNDIN1FNVTwtDf+/
ngtxornPI8Rjs22/2ZAQh5meNqZjdNLHtfKvSv/VUCr5efGXkuaLm4CoePKisbRLvSCXzun+6On8
2ksmstFI9mu+HVLwnj61eJ/lGNaCCFhmOGFzMAyW+TYvHAULOY2VcB+J+gibAiDGm41DLZtzt3TH
KTVf+kUfIJf57+pkW45rhTpTIZgo1TEdkONXOtJBp7qnDvSqE4MHIfFQApE5Y8qCWnv7rU+J4Wym
R4vvf3MYXycmfjLgwylhd7TZdCaP/TgbHrk3QXHNvWGUfyy7YV1OwlT1J8Cfu0l5r1aaA3fne5Wt
38ONe0dXGzqQeQo0tgI1FXCQ65DulasjvPJ3TQaIOPHH2O5+9AVy4dm9LDgcUGWdm5m5UkMd5yT5
vC+tW5qhte/14TxbNiBiF/rDevBqmyXUD0GjPtesZBpPt297MqiPtK0Ig8vJuNVXjJT0Ok21H0x1
bfL1vpyHr7at4o3xzF3N1/mm5mzNJ9XWB7sbvFuBVLzNbNFJx/Aq53HXpelP7mdwEA5XaKKt56ru
Ym3zX1am696eDilke2rm3Hqc163HxNRm6CjHaLG3aF4p+nDFZZtcuSsVsfdqulZr9ijr/KfixOOl
Oo9y3cvOPpOgoTHeth/NpB27LSniPjN1Tkd18cHY83z+B+LNCMXsuSYI+IsvSfgeqrYWeYMb02xw
LWckeN283qu+PGstVPdAWKcqeQfmZufSgIyWXj9qGwHZZtGEcvBjZ+niZis+qlz7HES7JxXxW7dR
PwLp/Bkr/9QZ+D43nAh9ctfl4gyhtteTPrDX8Q1F4LGwbvNL/ZJLVLgg1VwXpDr6df++JlCjOvMk
Twb6E3CAwZqvmci0QNqIUqzqPm2dv7TI8C7M5We3VacK1Q+gH6InC354dJiNU9b3CZtY1Ya9zhrr
of3K3eRoZghJ+xowb9qKB5WmcVHexGslu6CuEcRTVadJqw8mXcVUnUCsaU2/Z1gEycFY0lJeYfBl
VksW0l4HSQ+uipHg22YsiBYsMGoConAL761LjRc07sgp/BeRdd8JxZiM+cMQ1pnzLimMQr/CvJgP
dIaT2onz26sfJ0feFzbFy0V1NGV3bufiO5Fyp5pt1xb1GHPP4T1BZ/O4rHRFW7iUqNhtYEArTsz1
wEJ5tofurZjFo7FUH4Y3ntnRUe4Ma5jNM6lJWrmvOve6eN2Lvg7/Uqba0S/uM395TvzhipIw8gpU
gpSXKbFFxYiuqbbmXacnwK5SoP5WSHTK7H21zDu74thsvPZxEPKr7OvPzqaeM221eBT1uevXJty6
BRa9uYcOI0pszF/NmyaM+yccrP5hql7HkZJBBQ3JXTPw9wWl8a0V/Zcq7DqU3oq+wPfvUQgc6xWR
umBaoNUFeLY85R1OikzkZ+nz7m3lqRw0RPxIuPGTwZiZbBag2MXgHSanOKcLx6YcmoiGT4qsxFdp
WQeKlELKOOKBA0+30NzNGkoeA9BOOjnT4sbKWwr4vfEPJJqieYAV3s/HS6WvwI10ZqMqvPM7SFWn
GC/tZnAi4+NC1CnXKXYNQ8UAgo89thtXjq+ScFo3ZeKkoibuEti4Hlgd+wRbdCH/KeCMSKP2IphQ
FLWQq+jf+ee6Lc+YZ361snwx++xVlPq3X5uh78LweIAx5Hcib2B0fXdN/3lbjZMFD3uQtvGvk+OB
k39v9nVUSuNxHE0nUOUTwp/fcXBJX7J222BdWg3xXGEbfmx3jIWbM+EcL56l3ezYOd4hPS6YDSei
eDlWNIfovHm1rrQ6vVYrejGmvJ3MkmhdO4a0av4RytyilkJza6aTPNXYwHvKmR5LzxjDdiWFONeM
G9/7Lo2Z+LCqfTPF+MLKedeybwbLTHlT402vG0vgYI8RoHkS95Ikmc1nbONWK9xXr+ysaFv1i7TE
p4/3UZrtofG793WbnpqpAtHPosRuqVbuY89pX5r1V832vTmO12kZ9ZBnNyBajNVZVa+2Y4WtpjAt
I1rz2+Waa7Dtm+HcJRTcAAD+M5GE5bqBOJ4MvQgoT2BVoHHamOq936g73TLPipXNLQAyBm+OWnLp
cXlyPy23LF7voNAJLlpxMdvqXjf984h0MXIGbvoNoTh84HfqWXG2qGcjbX48LcUxZ8pHlDKx0aQx
7MppzZDy0iTx6mjOvtPTq12753ozXIAM+9tP6m9Na/66WWUGtlSXfjN3w6C1seW0fwsjey4M+ajS
hhswyaOVOsl5/C69ei9b6znz/K8RmnOmikdWfJJRK58td3zWZ17cxXnbuhGRHqJCbbvzJPoWiEoc
O2Jnz80aDmb5p23Tl80nOYyWt3As/dhH1BMQYvuO3vRrcozD6KwHp1uha4F6jFFxeTWPnrf+rLK9
I0umDypp7J3JewWr/K5l8ZxLLIkN73bhVe9aop1RAe5FCyLXoTmvMGBO1YIvaTZPiYkWqdhgtR2N
taJBqVOV2rfXb396z8OdMM+Xtqhuk79E7F53L9Wk7ZPNFGGRY2pLrC8tzfaMlse0oo57bruGrbZ8
HQcj0DrtIgfnioGTr6Be6rD1pstWddEIfSpt80hUYqAJcLdWaRe0LtdeDXsSqr/qhTOjyPO9344n
BKL3bsbnGWbMOFRffXrF9r6BIOvILLum5GTV+BtdUDy9pFYuz1fY2oIrgCfSLNEctEy0ur4Q6lDm
7HKgrPlYQp1s2V09LQ+qB671eu5yrBqdLaF3ioNvyLgGnq8kZuI68x96w3pyiumUjMxyw1qT3Os4
foCi4AtIo41YbeN1W/6RaH1cF4Bze62eysQ/lo7g2YbbtnjvN+LL+/x9WIs0BpgBFYTaq3lXDsP6
1akG+pvjIfdSkIWSbEdr9mLX9E4tMbRlm/yWjLXWqKKpNEqwuiSWiX2RBVCWjVzMUUyIwDB73dT/
qoZFtK/sq8S7Eui+eDDRLw9N+lPIdC/S5Lo2TBZF62Mm8oz7dW6gMDLaONGCkHZ3YqbfoY5JMWPd
EKtVRz+MAmrVjD/NKqMxTYbArBUB0/ppcLP7VkeLYW3LE4NCHxG6+ai14h8irBTHQn32BvtY2cv9
zPWN9+yxkpLNSKQwmgg56jqddgKXbNCazUVW5klZeCWr4aXQDd7ORJ6QpDHBrvZfDDK/tQslVbSz
F5TsKtNq77YOhqRYJ4HqxLMvzcQAQ6MgxeeOfLbL+kE4eRI2g/dXadsWlioHuTIPloX6zig+m6rH
rl3P37bLnK5rixaO0o00kdL01dVI26r+L+pkBC+cKVqXIAh8+4+z81pyHMuy7K+05TuqocVYVz2Q
BAmSTtf6BeYR4QGtNb5+FnxqZjzRFG1hbdVmmZFBEsDFFefsvbaVyN5W7dW12eSv1KonFIq0Cov2
JVJVbqR5PxCJ0xC6Rcevvk59bIRi8phK1G31YI1qYeupZbB0q/43eSKUcdyffVX99AeWhDFIb7KB
OpTIgwhcBIW1F15ZlMhB1D+HRGdqGeVruvQS9hS2SsGbJwY/qYS+jfJwm3ZJteKlHZdla27qhLZb
UEVPnRUsYSlfxxYQVNZnOZeLtdCXTpDKMNhFZR+W4w+/7FZJ2j/0pbnwSvlVSIJyZcj9s9eZlEoN
6SFyGzQolGuiQbbTkvTDCsiJjWWOLbS0lllKkOIau7aiqiUKB4M9w1hSEPPQ+aTxL4mC1CJCs4F3
Gbkje4prssudIkGfKpWDMw6Qxw3hLVVxM+PzaRbBtN/sEBGJIwAwQU8XpVtv06g5KH1EUk1/iNUQ
n7e06iJr32apY6VYd0crguCq2IqP3iQw6TIb+OXr6ff6b3lMmaKN8fuqXXk1ypWjDhxYYfqzw4n7
31lCSmk80sQP2arzI5EiBveqQX07cBHJMD0sCsJME5ka9JCwxMqF2dplH92VZmUrbc20h0mh0wSU
IilKgYaPKUYE+1+Sf+teUajMGLDoK6N9NlrrYWD4LsZstDn1d9geCxza3BNu6oZ11THZwK0CKo1S
W6/VEkNKohKVVUf0Regc9KiK1GZb0dcc8u6XTDZAxiF5IfYtFgkfxD41aCfxPM6iuJc0fbxpDUz5
CvJvoe4QUiJE7t2BTANZPJiEOlm5vvPKnGxjtzUWfZCjafJ8aLitTvkxph3Q3kq9/BGiKGS9X0tB
ie3X6jhkt49qVl/hpLxpE2Fr6f0OALZMV6j6SNzqxtTcJzZTt13R2EXhbqB9PmZmihKqpciFxUtS
lE3RB2zm4x8j+kKqRk8SFePIkh7NurwNhfQ1cN29pmqfnHPvhrS6qdFkxi1CbqM6SJG6xt0/bIyB
4oMcqavUyvaqyQmoZQluK3fLVoQVVxe2VZDeBv4QTf7idY8KvawlNP3GvmL9jD1GmyRLt12i8wca
puBsJbkYiIoeh6hSbAqPFWHwENcPzapEbZrL8o0Hfi3qwxcDZWkp42xtvXHTFVRXu8Zlc9JO05BB
foVR0ghh9mgGa5Ul6TPHmSsFW6hXYsWRG8QMWq1fY2l+N4aOuiySGwAXSyym9DrMhVJToKa6lmXV
GsHjdZCr5Rp90FON0LdlzuYlwgkhOGpjlEtZ44EitMrUScvRLEeXMhZ9FW1KIMwwPHV7KjcIHIT+
cXIaNd2rEsmIdyUUjkJ/pQ8Vu612M3z5UbPwCTUePmfWh7hq1kFa3Y0tFQo5RZxDmsIwuRZGuXwT
rY6AwgQ/r5W+lSF17TCihJym/bOASe5WbNySCAp10/hIvrTJ9FBFPvplFym+lo+fsU8y9SjgFAMT
RjUYt+udN2qrNKhumjbZ13VDD0nfpT109dTfVEF/XWfDe1+bn0ElJ5vY50VKculTafFMl+VvvUr2
GnAmO0HJ3ej1zlDD1yEByy/X6iaMMlp3ODpCpFblIE9BDfTi+gxLg1lAx5SEfs8StZCSJgU0IX/m
Q7LOKtAvLD42vsKtzx4n6aeyNFWneMhxYLeZrSsc8rQILb8Q33Xq+Ch58tOIpGwfq9LBd2l2GoWB
FidelYO7lFARLRve6NLE2hCm1zl5eE3g37ce2vIsZZ/RMaaMSLbFoWpX+YDzLsjRsIg471V0SaPQ
UreT0XTT1s+xCxb7tEWqNxlrTGFPfYKpacx+6tmwAjIjLatIulcVY9e4FPfU3jdR4kSfcmr2K7ND
sDiIaFfaAnlzDKEtNPN6ZejtbmTg12LnaCYbtljsiJtU15lSs3vL8mXT8Tlhrb+WZVxSefc3BE1b
FMkkEjdxogfdC1p8jjBlv2CXhkcgCK8M611OjZcYwjl2rC2zOE6HAFeHZSsSg6noTHiDpD7j2DBe
C5UiXyV8yhUUg/pDwdcuCVGH4mOqZyEXtwmg7++7MaDNF7wgh5A4FqL9d3kUDB7lhVBX9GD+jVig
hIIMdhcXyZ0bZvsA2MTgUVIRBIXVt0StlRj10jKEyYqfL5SG+gjLySpKI4EU8La3yYfFqpK3JZVw
910FnrJqVAoRkSpe5WL7FPnVvYkOAsn+ru7ycCmiBugpAKNY4PwYM5OkEariyQ9k1etENtZJ24nU
Tmh8RbiZ0YFcpXWw69yQgyF3jNPoLwbSL5GAHDVECdiWxgp86ZIwEUcNMjsIXHEhicp1kcW/Clqk
bSNdsezcZYJisyN/d5X2URGEH72a/AzzduVb9S8hCDfW5Gdyy1hzjEzC16tRjQhuAg8TFvXgDI/v
ONa3cYDTXMeMnsYrPeG4VnmAUuiqmEb9OrBItaF7QHmziSp+nBQHyNg0v9k0HRsNKUMROXn9S8qq
a70vLLtmT9WVaAeQsjEnwAAAN1BQovQ53TK1Ltl0kDeKaGewvNcRxRfGwn2quY7UiW/96IIGUfOp
lk8SicbcnZobWLGPuuTfjQZd8CSL+4UaSNcagOIFJ+hyVWmhbUW0qAWPUSAy0Zv5PbTDzdD1O001
f9XeNOW2y1ZLNxkLrJwl1xY68wbx5MghF/B2/bNKdDsSw9cyRLRZJh5tTXwYAUfPdlSewlbYhR1b
xOpnHBn3Ze1nVAzdBG2Osuw9pV3mlJcsKtys4gdMbRrWvd4VOPuCFOg6z2nrwCEslpUMXM30PKip
mDcVNTIO/be9PnDmjhhQyjUatXgiTuGlZa5BPSUOO4+anD+mOLezx0r0SXLoV30VbgwNnYWIIrum
Q4DD6zkEVDAWPWfWYi1rfF1PXtzQcfDQpVVgVvFCrcxDpDQ/dRUMT25eV1pOcG2NhLVWaCfWb/Eg
s/aGb0ZQxhc4gcfhZpI1g5tBHhcRXsqpE3Lb9exeQqCRMS3pyoWoueM4SmkedFkamHKymOTWGuKP
D0HEb+FZwLQpg/hAqfixd/sL1/IFNzwGWJohzzBIyUbWeOkXuZr89U2w0TZ4Xhf+rnDO06mO09ok
a0Y/E/sqiL2hYlmp1N/U/6f6Xn3hVp0AVUvmBNz/BlWkH4XOUORhdEtjYf4envwVarZt/+z+QB58
AX114grmoZc1LUYLnFTsoOFdmD0YoUvRMl/JLkfuvzmjFody6va+jrCF73Aw8D0WY3ilyxxFBz99
1XBHaKUX77IQEVGHuf/Ow+iwkrX0UyTWtyvDeJmWNYd7vV3Sz7Bw5OJK8j2vX7fZVOcP2NFilxsL
qnTKcxuMS3S87InQXymdSOmXYt4Av9BsSViRqx9lbe7zEGuKoe3xaXrbXjZeJKOnRlarB6XzNlXW
rXoTP+RU384p+trYSK4CYzjEhfaW6m4OVlT8VdX6L2tAwp+b61FEwSeX/JAm/AgCFsDKzJY6WwIs
ww/nh9mJ11KfocIKcTSKeAQK6GrxKgiDpc4MW1oVwrJk9WdfMXvzTVy6XV0FmaO0KSAJvB1UVqJl
C1X8/BecALnNU5KaFKNwVHcpquxhWUacOwu8/nFevotitPcC/w8vZPbW+6Rw+ShwwarRvfMsxNs0
viWjuus5aZ+/FGm678dG9vScvr2Zae9n1Uib1+nX5LrZ2aYhqOGlWlsbWvILC/4GSJILqNwTAH5p
HrcqFkrVu8wtjgQ+prc+vVYEPuAvXDFg1Qef2YpLMDo7gy3U0KrLShK6hS7S7dD7a5qs8H/oQOsG
xfoCEM6FWzDNcMduwXRrvt0C9FqGpQXwQtt1RsxmsgE9sE13l1GnJ8aLORuQouIPbQ8Vw0mk3TBs
Um9Tl3tLo1QpXgD6noh4lMwZa1P2yIdTNCOF4rgsr0SbdLpiER30rf+sQ1qETfcU3VCZuD9/z+RT
lzQbmmFLEVS1ELWqUEDidfIEtoPEsA9lRZjrCrGWPS4lYEyL/kkMFrCSpgSa6/RQLsV9vDQvvIjH
udzSPOyVVHkp1fgfupRDacI/+CBK7vwVnpin5rmutSvRlHD5aMWD5BQ/C+W+FimA1C/nP/8EZ1ia
h7t6hQxDqONdUIKRAhG8PWFIHuGxsAttNqYEJcqjc55Skarax/Nfeuqipqf5baRLnkKKnj5dlLH1
qIn6/Z2Bhs37PP/xJwaFMZtLVC/Nm7phle+tnSc8yMVTDVDRD1nfLqBfT4CSJWMaCd+uQIGdUqlf
KFVCRUf6DxtkjAu0XTuXUWZ8pnf4ai6MrpOPaDYxuGKvZKPMIO/X3r1qo/Nct8//k/zdrzjUI1OP
MZsZWplWLlFR7CHH4loqgl1hoAvRc3VjEPGo63QQ0At0HSWCbkADgwB9EFNnEklQWXGKBr2PblDl
74xN1P6s1XxrhDAGVBq+oTHc6KK6MyEKyJnrDJXklHBzJo2FsWiUHwEW5zQ1dsZIX7uoKd95QbAf
rMQhJNJ2scX0mveuhaVjoiDrR/GX1zeI5FJj2UrhrotzmxDqdSkgEIzkB2MIrkTCfXNYSW6lC5sm
Dz81vGlq0WMf17ZtOryIcnioNMnWUZM2g/JEF/O9DYebWAA2NSbZhbfrxMSgzzaz4ZgicC+KyDHd
57hbWd1WlP9sn/zfwv9MLH2JHkZOXr2KTLJ6sj3/9pz4zfPwv8ZvkDel4GszIGEamAdxi4X10iI3
jdkjI02bvfooI+OC3FXCFyGfUCj/cDc4L7biL0RxJFX2drYWyO07fykn5hltNhHk+TCWJeYsR7IA
YKj6fUnVD88NqUxt9oe3azYTFIk/GJzHCfMxr/Phl5mli268FPhwalukzV79qJXTFNcxjOnXYdk9
g4eA741g5VlcT6EVfxqZIGmzGSAqmACsDiiwmQnVwhVQyCS1uuglc3P+WZwYVsZsZyCENdYOjfCN
znrxIHwMVCZGernnP/3UjTJmGwGcdEOhQ4Mhn49WJ7wFdTeucAbnbAJIFKYHiFt2U114+U4dJI3Z
ix2ouiS42NjYd0xh3PkN/pRVvbM2bDHSxcV4u+nXH3lbvpKfvy0z8qAZHi43En1sd6MvwzVtjW49
LtES7Hrlwjt56lQ5TxaXx1yrsr6NHaUMNqbC8a6pjJc2CN7LclynYbeZaExBmxEz9i7o7o/Ixa4s
wSyMXQd6HXq6blUC9ErFwhaFfFGDRFjlOqwHkT5biz44a6FLByCW4lKmXYeNhla6BKdN3ahimdCx
lxc1IsOUVmGRBLcjddgyN5cB5OK0CYFZ5DDQFDQavUcnQulvG1oCgQsMwiQHsbSSW9HEMSAOe03D
21KjM4HVsSgQaGil8qBTi68N3PsE9pYNCBeXXxAT3XDhHp7a+Oqzec3AURlEchc7/nbIrtHWSow+
8xaPBgk6N3K8Lj/0dbm8nDJz6hAzT1MnR92skRRkzrN/lXNExlZH+paywqyF+I31cVnbKF5wQMDX
Wl4MCZwu6NiQnM138PRyWWD5dMBOs6GP3IkWutEUMCelDrAguwoRZUaooKJYu9d15cYvsXdUqQGZ
0NJwEqE5NmmTGOp4d+HlP1EC02Zzy2CEqtVGbPjaNbw3O115tmUXxPxFy3gRPYJZWQBqXnbOpS3Z
qYVlNtvgvqDmrzUJ+tYUuTBixLJ5CGOLU6u5On9RU0nqyH2eB466qmrJ+lSgkJSrOkR/9JJHj356
K3MfCZKohefz33PiUuaRo6Kg5KaakLNl0SStwmjnNWS4jeiU1XB9/itOzZbzZNBu6DETq9M26IlY
6S02SJsOQrCV1wmrvfXr/NecWGHU2SsoFGgVopiVuKrug6FdZsAeKeef//BTL/g8ArTXmiwRRz6d
MfaqTgWKbqkGK+m+X3YreUHU+T0zYPcj+bO9izp7zwKv0yD1h2yyrWhXi+Et3aCrVtRuutq78BUn
9mLqbHPhj5ll9r4UOj0ExYVlxNcyQJoL92vaOBwZv/Noz3YAEtlHLMghJp0pT3RJ8CzOuGWMi4m0
p8vJhtKpr5q9/pruhV3aEX0UiJuYdGTIOBTcQnsqva5x5KzSDbK0C9d1apTNXn2LZplFMnzsiBs6
1Shy1/KyYqopHf+6FWxlCQ7gYpDVqSc022ZEfpzrZsEkMJrJXsHHZeSXsoZPvPfztM4gaaH6Q7lw
vKbd65JJb8JY1l3zqcbiz/P3Sj5R0Zrndao97SFDr6izte0TCoAHyxjvc1nl9OgFK7kOASqE2xgZ
WWnUe5xvDw0S7ahqnDpT1qkSP5am9en7GfRUeTlGyUaj8Hb+x526/tlsQWJDW05xok5dbwIa46Xs
tLg6tIsDZRp9R16AecpnAv+jKX2+IOrR6Q3eNk3GtTrAeErETceb8OLn+roSyl8J3TbZuJQIdGKB
ngd9WkElJUpn0hyr+oOMoi01kYh44bjV8cuXKaqW83fwxJswT/3MkPmYQ8lBEbLtGLzJlY2U+cJn
n1oylOld/7bzzXVZLU1sa2ywlXW11F6mxTy4KrbAuVbo7M9fwqlZfR73WWpBFmNYJ9jovbNFG7Zl
GC0tG7qCXS/bz/YZOOPGuxwkfeKFnqd/KmQ2ZpEWp19JqYUtrbUrbwdO7sagzt2T5+wuz1/ZqVEw
mzlSrQvDTOD+QRMvM3RwdOkbMAEmFr6L7ajjI3weCFqwh6ZiL8aOnJJsKbq2T7VFupjXeGJ8ydNu
79sQICywCq2ee5XUkp2ZwrbG9ZNpF+OQTvz62QRA93vIRX8yiY8kieTKbzO2fp+/+SeesjzNOd9/
uQy+bZxKKEZ+EJrfo3F7/nNP7HPniZ9jI2aA8PhcT7rDRIRS4ibA7iOku1jeDsqFhNpT7948/TPM
wCahWcXu+C5CINkmtrtFGQYu9FGx04104WpOfs/sHXfJvsjDqRbUrj2HBv8Dk2+6R5Zn47T9xH9w
/q6dehry35+G5aLA0Gp2boL7HktI9doL7eQT75g82wrEYuWrdTT1EPVr3eruiUNx+e1atcqz6EKl
4WvMHFlGvtbWb2MpomOK+ppiaF5qVxE0NbJNYCgaIU547GSG56Hso7cbapx8pRI8/CDZHNUB/0So
eih7yNbYIc/7VYzZb7hz+2QYJ4XqYBdyDi+8eZNFEAuDfu334Vvh4k04f9+/4rL/+08X5dnz7VsU
RF4qMD8gUdUrfqhQP9YFgGADianX3GDAJlPsKka0reBBGjge4CXvyleyuuxsEvZN4r3cgsCWSp+6
XOLPH+nUTW31lzx/COVqa+TlUpNTNPcTnkmyXYF0xKi4NUPkqAL0glqqbNnaBAKloKCyz1/b8blJ
lGdjCnJIValTS7SYYJ5ZuNaQRueRsv6zj5+NLKUJdTUpyeeqdOr8HexJJJqSfiEI7sSLh8L+72+E
yrGyjCke8+LV22pZfA4aad3ietq8dj+KS2vQ8RdPnOfJwibCcccbAvfeJHHLxduASHtz/hYdnwvF
eZis5nVKoQctG4QhWsNq1dwC+LeKGYMSgLQztUuz4XRTjoxiabZOKHIeIZVgltKgdmUC5tBW/1FH
1rr3rU3XtxiMUWOl6LN05en8tZ0YXV+7lW/vfKj1rU+sRAo4wTsolg7Xpn9IO/XCi3nq+X91tb59
fqPx4sAXx7Z2V1+p9uioW/lGuANsvW4c6UJh/ERJVvz699++pahTI7dUOUNs411nH/2V5LCz+jnu
CFBYhXZ6uFTmP3W7ZvNMQYUcqTcuvGDyfubVCxLSJ0PqVn/2NGbvet8rXe8ZQexAUk8mLGCM3kUY
L9ym4+cQVK5/fxfJoKst18wypyjKVeqHazfQPzsTLatcIPw+fwknWoji17//9iwkLxnMMuMaWq98
ShPLnpD3TeDZtT5eizJ0PrPZUe1d+ml7YeVSTrw48zDZym89zezJ36gUoNlV9Z6ahHgpqHMXvZpu
hEJAXartGquvFrlneAuxy1/SKtgJ6J9LDzNGnGebrMIPJtEu7HJ26J340RXCXu27dzzwKPzI0ovR
mNudFrxUiq6h2JcOnWJMnilz443ZhTt4fK0X53G0OmIrsjLKzAEWYnfZiN8OoIJOGUBCFA9p5fyD
OjGU52m0VWzGfQPC1GkAJ+XE7obkkIW6fGGwfZ3Njkxm4mxnKvUCtvqkzxzfguSAHe5V7/pmKQrZ
us7LA77aj7TqPzp3QOe8H+XfHZEtBPE8abF/L2mBU/s4MEqSK3R15Svp70SN2YNa8CSAlTbmtWAZ
b0DODtrURkL3dR0KwoPb+rZgxi/j1PpN4B4X5qeA7ubP7tl0L7+NbbEGPDqQJuiY5AUVD3n3BDX3
/EefeurTyvbto00s4yYcP4B7nXeg32MXvUmtG1tzGJJHBxDj/PeceuyzGYxsRm5JHWdOFGDLgOXj
ouPUiA4///En5hhxNoO5kly1fc/g9VEkivgU0P8rglNkF4p9JxZ6cTaHlWNu9ZJW8HJgGlQ0OpSe
dWHEnnoCs62KYBYcpXKQh80AeV38JZo3sezhxKDfc/cHdwdXpvX3h9zDSTfElOXDH0un60RYJPLw
oIA6ag2zvfAIvpQh/+3N41umfcy3oRQ3vQYZNIqdAIVjTh9k0NxlmEhA47/i7xyRnbyS4k8scByY
Mq9YED735Q1KqkpeCz55bZi+mCohZshS/1K7qlP047LWu4fKVV5FDCN0n1u7pZg/+HSbTAyR5POt
DQG/j4FQDTjvo+aXN+bw2yPqzWNnMcDfXWqGkqzN7pfhD+j/ic3LYABXXQ5cBd6FlQDLgSGpYfHu
rau+6K+surEN42H0VGExEtG2MOvxMYUr2au903kk+RLa1OJcRlfaYVfF4LtI3fwVcj98KXPD7nYV
u799pV8SDuWYXnKo9c+20IDc+xqe6uw10QcU8sYlWfHxSo9sGbNtHCTsERBOzgq4VtYUbtc9O9/e
AfRerbuVtyRHLFuj/TPt86Pq+CaLBz77wmLU2Y4GScz2BwbIKrCFe8Pul8ImWadL6e38txx98/iS
2XzeY1YbusG1Nm788MViufBGH9+88cGzSTXpExHnSxw7U0FdzNcczTHN1Ytxqa7LjZKtfSjQ98aF
efboBMW3zebZVvFC1ZTazBHGCA5P8RJV1Y86qR3XKi+t4NPrfOwFnM2xlaaHzTgNAHXjOcq+drSN
ZIe7cHP+SRydqLiE2RyrKgluwoY5tqNw0bVXPUzxKnnzCYYzvQtP++SYmk20wghsDCAQzTqnsT2n
2gjL3Bl3yvLP+ylcymzOzWJ8lM2YxU65ktZTULZFnNmjsmFLulBfNG8XvPzRPZvL8UlYaOOUcDOn
tXYZ2jKiYhca5CoqHFb+cf47vqpWR577XI5vGKomi56VOiBU6eEB5TpUVuGE44Q++BD1ZqW7MJDS
fgX5AFzOuCJE1BZSUGbDwQC/KqAniBJHgjydEvIohytJs1VIsmLdXrgRBKYcH51zZb/ct2miJV3m
ZISXwTqV2MAmqJMzhUhVr3h2y2HXpcpb5Fk7GupObsEQnRyhK/T8H0Ud/yTAAoBmaW2HxHgmOevg
qdEaw82jNGYrAcw9nXdLtZsuXsqJtTe7YI8bAtWFxwQVeMDCg/ZJdJmfMojdQRj/Nlwin82+2xgc
UfgeicVBgWXqBxOkqlQ+QqLGBokyjVplt31kfGLMJltTr+4qI4Ai76YDOUl+45i+qyw9LFrQBh7w
mmNOUK7aoLiurfbQZ9EDlOp1WXnrtFHvfBacMalgUGoxcaOSdoubyUdgSG3IAIOpBOK9kBa7XBo3
mfk8pIsRpkfz7umUkzqiCJWBXBakKFlEq9ErnpQKo4quOrXQEsEF6y2C/xEkEUBGjh9BaleasiJ0
gvXAJT0yQ0uc8rclsi2GkFw2AFoIx8j6bOi/pTdDiyAdHqOFJtaXy99mQwAGJBSTfGbJUFrCTaoH
TVHuwwJ7tkBpBZaV7YktqaOFbWTiqisgeVfQw2tTO6gFqLqi/SkOwz4njMMNoJmrpMmEtXwQ63gn
GtaDWUuHJBGuavM1KyJbbKKthMusFb0XRser1olb8upeJNPcVaZ74MyK17dUn9oAxkmuTXJ9b6/7
7g48nr5oC5qULe7VAdSk1FnkhBjb86/biWnQnC1IoP81DLQcZyum8oVeNuwJhPpXDFkiKARbcsHP
n/+mU5PhXMVPgQx62jRNTboXeGC2+eZt2HRs6k34dKm2cLy5LFvmbGnyYcDlEamKjnQTfbBwOPR4
McO8tzYRzXsi0Mzr89dz6s7N1qegFHswhTRkofItyA6Lh3o1Zlcq0drgx/7sO2aLlAHsSvN91sCY
7D88dx7+90YgELCy62Fz/jumG3Nsvp2tUXpck2+TccPimvwDXboFqHVhV3JiCZ/r7LvWJP8qnDQF
2/4KVYTTrdV1vGsuVCyO96vZI07f+22PPrIBTeueEVXRmdOXxabfs+/xiHJYwA/aBDa5fgsWBoCf
a84Lxu0YXtgtnriyuQrfEgffdcfR2nxtTqiTsdpOXZALz0TSTzyVuSa+BqMayyRvOQH2c5v4oj3D
YEeuMUCM/hN3K3F6wVNak28dBU+mAc1LmXJNYdCjJhuUbccAGZi7/C7ewRmATW3ZZiPcEBYKu6Vn
nuzIUTPxxY+lSKIhyTzESRE3CNdJc1H/gVLbNFnFFo92BU3QkoRzfZlLEG0lIFC6PCUGK2SYEJ+2
GiNpAaQdwGB/TarZmvbftWYVT6YIEkcT1fdSB0Q1ebglUSTAaXgT00xYQhYiTmrQ73wNI65K4mOR
AAUMcajLnrvC2nmVjaQXmEF9JXZIEMT2Qwg98NFaPiChG95Qkj0VWF8XVc55k+VFF7QXSxie0j55
SWPzqdPlFbfvgfADLGnWgdhWMqehfzVl+KCo1aKhxVLyXy6jjDDegt4yPup3q+hBZii/WExulBxG
Vdj314oc8Kor7Wc9RE995xNX2EH7gVgHDt+0UzUlCUZ/y0PtrlYHmKWKp1O5gWUsyNCYySRovdt2
lG9GfLG+TGADgNFNkA83xlhfR6AspXagASQDDQF0oE9pJk+wse9Sxd+5PEDiOrj2VL+Xa2GrDxjF
1RrcWBdug4kybHnScqyDa1hVK6KuFnlXosAAP+mNDxDQXqnmPwAX43goPwQmp8buvmpYmD0YtInW
SLY29pgB9MmC+oM2lF0zppadVNpAhdlwsPIoZhjg+haeswZuaUEWdVRGuzaCn6JrhBI0Giuh2UNm
lkbxwnv+pW07MkXNZbW6Z/bwV6as4KFbV0pw6BtChSH/51aJM6qdrAJXndIshpiojzjE+4jXHzx9
C2SENtRAWBdEoaw0HhUDRnvnQp9rCE3SgKINqQYVRrljUNBWE7rXrqI564v3loAFGY7WurOS+9hk
R5TW8tQTg2WVyr+bpLnCOLnpcnizLaMm7fe63B2a3LxpIXWouk9+SmI4oR/hlxgWZkN086Bv6jq+
tKQeLdnK1lwJzNvWgbrjRE7YBHFtXf3aBv4jopwHVzNeY7g8IXMhWXGOZv1RAZzvnNbDb5OuFyQ1
TD/aBL1E1cBaJdVOr1aDr1y4qBNny7lOVhXgkDZUdUDVw4A02EzuKB2NycP55e7USfnLU/Pt92dZ
7xcqaAlHexCXoi32i0mjD3EDsf62P0BlWF7SBH41aI4N3Gl2//ZdOrYcssr4LiAbtrsTn6J+Kb+l
e/7/q76e/AAmAvHswp07sSPRZzsSKvVGHLS0idRUBltfi6s0dgnWEjZe5LL1Fi/0I49WPxkBs13J
qFDEqDsaBSOZID1wB7PscOlcMlZ+yc2O3bXZjkTNfOg2sO+dkFCTOD0o/l6W74ZMXw2G+knW4trT
YWUXjxMcB+xpYz1HFf/xo1u9et3NgEshVA0mr50BgcezKH/AHVZiEuY5qJIXV9Oe8ON+a+YH3/st
seJ44rgMCcfmLCcK+yQmVhFFdqCt/2zQzf1ngtxC7xS/dirho2hH8EwfzRWvzaoEQ7mABCEiSryw
e5hG15H7Z8xGnRxZVJgk9vTiRLC2FilM/vPXceqTZyOsFi1PS0x2JYQ+ACm/1vTX8x/81WM+9ptn
Y4o0BlnNI2+qGzdL0IafZsdBPwKqYrrX7Df2ZVLeCJF/1yacfwskeHbb1bD3ivsqKe5o6QOC4Zkh
YOw3nhk6UPyNC7vwk/vM2YDUdAAqggCXtgAeJ1XKe9EjhrCi33ki7kUWXUUf4X8Mz15AlndYrV0x
eRg7HLRZuJQk/dpMvZ+K5gPH6pd9Cdc/GC+1bU9Ml3NnC+BiqVc5weHR2xkGoTicIfeNceGBn/j0
uSFuaMckzT1edVSXvHcuFiNVf8KLfWHKOrGPnrviLG0Mda/BKul2dwKBQrU80kddkZagRHdwbID1
XBBPn5i05ja5NrIglCgcc2r9yY/SLdEA5BEXj+fH74n7pM0WxRx+HZm5KYtiai498jZ8Ii8IxFtW
ln7hrT51fp674wyg8oagc69KNlsce0ghQ6fjVQqYcug2OWGBWnczJVgIAvRa13tOQ5Avf3aBs/qy
RJZU1UesLdCx7cYiu8xvHt2cH2H6F85Up+7hbNqKGl2LYGplTiqsLf4XmD1I799dJ63PX8Op5Xhu
mlO7CHwZyC8HIClExrBZE2qxBwm2ytL6M8n0323W3KgRprdkfKqYSdApfChCahfkpCWZ6V+YUU7M
o3MDjCpH4Akjl9kODzdsHFn/+XWJ//mz/1/eZ3b7f2bM6l//xT//zPKhDDy/nv3jv27yz/ShLj8/
68NH/l/TX/1//+nf/+K/DsFPArqz3/X8v/rbX+Lz//39q4/642//YEOCqoe75rMc7j+rJq6/voBf
Ov2X/9M//I/Pr095HPLPf/71M2vSevo0L8jSv/79R9tf//xr2m385/eP//efXX8k/LVVGPyYTh7z
v/H5UdX//EtV/kHx2DIN3RBNSkPTjqP7/PoT6R+GISmiyb+2WBlMpvg0g430z78k+R/8iWaKkoLN
UjSmH1DxHdMfif+wJNXi/yRDklSZSeX//rK/PaL//8j+g7X2NgvSuvrnX4SD/m3BNmRIqaal6lDy
VN1UjHnPi1/WKSl8pSkMrmdrY7ZOW0QZVbJWEx49BNwULDvRIcgtIFW0HiHp+UDIFmUMGtbL67Bd
WWpb3+pmL/z0pDDcB6NoooQa3hEY38nktRIMaoieHUdZsRLpH2LUDl0qk64nkz8XiSpx7V7ZG8jY
ypGcqazyDgQwqWvunmetiHoETq1CR0tGhJNl2vSIrzW52aoh2E3SrvpmIxmj6kPXUkVy0hau60re
2jUVAt8rsSRMrKteuQMvUTZY12lZ5fe13+ZA5KhftP+bvfPYjhvZ0vWr3NVz1IKLADBFIh3JpOhF
aYIlC+89nr4/sKr6kKBaeap7cge9zqiOShUJIGLHNr8pGk6ZPlUVwEKHfE2NhPig1Wq9zyKjOZRJ
D7ocduEmQGvdk3XwqWnqmpbGZHTXhsSDBL4g6qaINz8VMxeIaj2XI2J1OdYz+DWHObL4gdipjKXj
TarJguzLwcaOzkfZ7ecK4L0W31JhJgdnIuClnaEe2p5+bDJ0zeOsJc3jGFkdU9J26uE04ttSiRjD
PsGgu5Nl7EX92MCXt/R8F5r0Y4pFNLFJVEkaipX50bdjbFVsJQIDWqKqnahKQygImSH4KDsHTdve
OTZ+LLpa557vmCCTsaE4UYMmOxoRAvdIq/mgcOUs8Etf3OsoyEAo1LP+FpmZ6pnReHuLBrakE6Oj
f5c2AxMKw+/wp9LKmhq9D2fjg92YyGMbjj9/xnISmH4qM/E46BWuA0pIGxpjIazeZ6PeDn0hMU5I
Mudn0mGCxd/k66Cq7dTIWySVamzm3hCKO2S9/yQ0jbcbYCD8NYOXXF/KQnHCK40eebK1EKkOr8Yg
Ta8qkSQ74I1kqHFNLDbGuTmEIc2Uic7KbSy5c8gKhGn6OzC007zxIwCkKLA6Xqw0pfUAoIVip+XH
3HUyyk+2KaJ7G5kzmHdBeYriT8YYW9f+lDb49aB755QWbSyEEz3DVLG7bLG2WPBiiOvhJtY6Ef7k
dZBXX4K2NL8qc2E95HZd/uwzQ1JNgD3A3DZG0dLqDmJE7MzAKWDfdf70GKmd+JaoHTYvcxiFWy3V
q5MwcEA65bNZZ5chzgsMplTdRoUROQqEw+Om3Oj4TQP5Ha0KiKcz4BHG29YeC6XEcl4x45FJRxPT
+ilL1Uea18zSoxovArp+SvsCdmGS4ZZpAjd4LHSkH+h3zFguqG045DjdxvIB9yPwCLYTYWXoqMjz
Bx3mTGUWWLhyN0byqZZ+H+2ysgiURdEvzHC+NZzjgOJl+YQ+Pt0iC9w6HYcfeWEWI9aTWX6mlb4a
9lu6JlRiqWHrjmEtgXVJDV7Vy5Wh6aKzJU7H2IkiAYyvH8Gt/WLHIBS01GuY+iNZfhnWWJGMDfTN
DiNBdkyE1Q5q/kEr/1mu8NdP0vlRFj9KVde8Ts3BmjzCDsBdhqst2PojCpgoICJ9kG8XUtQLVfXV
nfXXzfD6JnibAf25pqVJzRGqdDRjTdSwlAkp+2XN0Cn3dv256C4lSrxhfU5R6dcLOdLQVJNCfo15
UKuAXzEaJjrhmhdO7XbGr3YxbkFz+ExW97Yp8dcz6VKoy4BammuCUKsO2pBHugnVGQZmhCVaUG2R
ZFowNJ6WnWlNrFK8v5ZDLJoJmmFIaa5Ktj6OVNtwJsYlF8jAI9y6828wJeK07rfFsb4ILy7PjSFW
I6c/12TrCsDdqrCIf293bzvWJs6W8PxhVn0YPS6TA82JXXztu2g178+N7NbZAsNoXSCEwpERNptk
VXPoIYHMx6PRRfMhRrnZaHagd8/k+79chMuYQahFxrSGionWVnErHhHdh8GgFaEXRXfWWbzeuVVI
sd6ce2mGzRyySoIwco5XG3MOx7/7/al6m2wvn4f3RVixHUNHZNFcLWLQPOL+G6CMOcQ/LrMctYnf
L/HL53B0DeKCpQpjTQLWW20S2GRo4MH6fW2XR535uaFX7u+XWWkI/PkoUl2iEvMTFWr52/eVJzHX
jWSdZjt6C1YJRUEa8Iob3TpbsV+kRuJg4wNY26f7s1ICy9n5V4/m3errkMj95vS6xeroXHvWrvmR
EQ4tpDTiz+daWL84x5r+6klf8BevbgQ9k34XohTsIiruIUt6GSVef+97XGFEXvjCqCL3N+eW/dV3
lKDobFtaBrFqdbRSCDxpU6e8X04zxjD7sTGxhA3ObJcXxtG7N+lolmmbRCp1zVXIlFjpCrXmTd72
z3Kv7RS32TRY1bk+ocMQ+/wjtqW301XzPfNkfmwOZ1vTv/qYXLRAzE1LWLpYTs2rFzzGrR8hLAtS
CEU29RRsFaglSNnfkNOcmd+8vwK42m1VOKhLOMb70zGYSgH/jSZdcmEM8V2VpM/E0S8yRzU8PTeX
XzGwXsKxXFbThc7VLdc3jtDsKLJ0bhh0i1D52KNF4qmneAeqwa1vFg64fWzdcQMyGKWUTbp5xIPz
WH06T+p8H3lUaWu65ViaxWxkPb9Km0o4oHUWcxBrE8Btx7npzLv91eUjbbE8LjUkkWG1ZeuyL2s7
YA3z1G27aiM3qbeMNUQGx52Vd+ewf++/Jg/1akFq6dcbR519LcT1S0ePekaWFzkHz587Y1vO0sFy
2zKuAwcfht9Hvl++SUvTVdsydJ1K+e2iNv6LIrUE+iRq8CwRSC7j4vH3S/wiJ5K2ZUrTtFSpomzz
dol86iLDwuvSnZqrAvBN05+yotg5WDD/7xZanTxsvGupK3yxzCyv1Hz+ofmgFrL0ior/TNNz1Vb/
6yzY3IBSChoLax6zXeCCa+e8N/uECoKGRPklDoUfU6j+t8kRxXhUF7qPApyE4lkPwcffP+mvN+er
5VdX75gmmeIEg+5W2247ewa5ymbBZlj76LvYYIJ5jju6bL63gZXMmSaP0BzL4CJevVsrLYLKilgQ
y+Ouaw5pAshT+0hTVmud7RSc+ZTvOjcULm/WW+1Lf3AggNV8y3ZXHsFin3zo7z8UrLk2zp12yE4O
6j7YKG7ak3opbtTL7itmSt/PfOaXwuB3j73s7VfB3A98UgZn5Hhs8fG+DD9NziY69DfGZbZH3ik5
Abk44AbnQY7aVwe0NS+bD9Sy4a08SIj65ySVf/nhX3+HVVRSVL91ap8fZJ+iu+Fz7GWbchvc0HiF
rx9fFF/PbLRfxQew4paOzQ9R4l3MV9gMQET5Dt4y3EXSie4LL1+6yx4v7ofDOfWal8C6eucWhSH5
HlmyLdfCHF1mA5evquWdazuukgtMQbof1alnSOaiAeouAOzQxEDs8azO2C9i1eu1zRXyt9ENmxkA
a+t7iVBP7fWe2DX7DHoxMHnjAuui03QIz7BefvnIQlsqOVsKR10XOqNPPpGly10DuWZTXMtN8dk/
9l9NLE2vrL0BTNtuXfykCCbe77/wr5749dKrg533ZWykBtG5K2rOU4qMVmjM8nrSMJ9oJ9O4+/16
K+bVS+S02DOOJpaesb40hl8fqdFondLoiJwDyW5znaJVhcAwTISURAL5/0dxPX/sSCsSSr1oP+wQ
MbtRuW/Tfen52+RDfIqFF+ych3NKML+oAlR+mmkQ1W3dorR++9OyLB5BeLHZ0e4HhvuwiPZkJ/VT
/dEAvvUs9vqO6/iUfJWBm5w5aW8Hdn+/ln+tvXotRlNFnawJsAsAjvbxwdg3x38s2Pf3OpZFz15I
stRVAMEVbqbnxFYbLuadtav2mMhusyMyH2yus+FKf39tWMLUAFhJQ2U8sArjIoqkbcesZn3QNzir
FCBDWje8lrvyMb09V8D/8h0KimrDhAmCzvLb70dL1rY63yA40vjDdjX7XuJ9PGuYdfm4mBq4RqVD
BsjO2v1+U/+i7mCOwa7h2sJVAqrG25VhQEehnhCWvfJZ3/cejmAPIGU36cfQ6135IbjqPGMjnhYt
FWhKv199eaxVwLRtmwmHY6oqDnOrT6rLapqhVxmujwhnctODPO8Mbfv7RX4RJ94ssspOh6JgGNrx
Jeseb0DwbJthLKyDGk0XHZr7/7hLsvQtabJbUFZtc51uIOhQTS3gTpderWvhD1tjidE65yajL+Ti
1at7s85qx1T2KMMej5NFuXeXFjVNNDxr0mqXZSbddvD2k+nVot3XvnWJdOuZl/qL6/xtBbe89Vf5
xTgF6Yi8JVBADyMxwg14SIXiX93l2/CWIc+Z9/r+Ol/W44Bgx2UwY1vl4jIoMW30qRjTpL8ye6TI
2/xMp3AF6lgiDGssOQNlIvni+sz3Q51nL200HM6RFEq2oedMnggRQd612xfV1p2O1eMl447xxnoQ
N3bz54n4R9Pa/3YG+2Zu+9uZ7v+H01qaU6/O7TINfjOuvRu+5N+/vB7WvvyFP6e1hvoH01gyOaav
lqnTyf17Wqvbf9jES7oz2tLF5cD917RW0f5QiWgEVIaDhsFgiKj717hW0f/g37YE/1G53CWCUe4/
mde+AKn+dRwFZaKk9cqWwScSuYy18E7Rh/7UOtZ9m4SicSMntV01wJezAnj7pOutuQX+kV6DBSlu
83nC41UT41csfAQO077hWSEMpqAzmuu67cdP+ugP95Ou6g+iMModY9LpKNI0fsJL+EHRgvlRG/BK
HkMgrH7azZdmq4ptOCkIrBgYdu1kxT/ncdIejc60cIFv0ysjCkGitH4PVRMLJbSxlLpTvVIX/ha7
+P45sSva5DE0A+ycckt8FpmGG3pgzjo9BGk0H0AX2ZdxJWrJLLfJLmQ3OPhuo9+LaV+JNxD+JIaF
8Wu6OEiaQ6N4U6BAQ2T+m7h0g1Cmpi1a3mZGLsNjq3bdUyM1lDnwqzNvsyGxcKNvmxOOo2JTFb52
Y5YT6nYmmhAFxsZHOUaKcJN8oTQ50eA8iD61UIe1ntFwvTGzZ3T3BxyJ6p0DbB3h2XwSH4I8j3FO
Knv9Q2VVBiUAZiwYOs8JQHCr3E1+GHxt4IddM3qlcRHbFKPCnyEctYAzXGCINTa3F20E6N2TXRh4
s1/Uu1LvCzTjnRhjTCUzUa100u4pigy1OyZ1iP2hoYsAc9BB1be+Vo4xmCkLnbIm9XHFGrIYinCf
prKDZpMnJX7KqK8Wk93o26oM7c2omDWGyWFtweDUk8F0NXTbCPb+xDQDH9AO/i5YPDR8R/FThg7u
7GYTaldNH8itbXTBUYQ6o/661KYEqFDOtCXOvSjEV1QJqsrVGbdPQRNhqQ4JGETATdfN8giAHSeI
sRLHuI1AtdVlc2unSvozHmOk4mK0isjwK6uovcJOv2J7j7+rX1bf0r7LkH1Tsn5rKYxmh0EPtlkY
2TiGj/qDpo7dzZgW4aeBOM+cekq0B1/V0K4PZHAlSjtj/J9JOhN9dN8IEVxrUwd8WrVVO4WXhtXG
wXK0hjawZqdLT4bCFnZ273IbZw9ZqvgfzCgJaxzZG39TNn38GGRCXqpKb0A5sIbHYOq0yzz3xTUS
3cnJSdXkZyYMfJS7qaB9bXfTY5Kqhb8NnOBbEvjFpzaf0e7PMAzLIhzRGtUufzLdZRaSqQbkLz0y
/C2b1/wYEo9u1LbBFb2YrR4+mBKRGs+Ao1y9FcpxDM35PjHnKnkYijaN9zmHkFEbA95kZ/nmYHha
HgaFVwWYEgdTGXbe2Duls6vTQh7TxixnJre147gYZrcIDoAV2adYVU2uU/F/bCojCN2gSOLBrZBZ
5nCYgfKAxAOYNNvE5CdLfA0PXT6V22PpZiCoxk4dMWgMxlT2tLptCpjKVA52O8Q7Mrfq0Dj9fIlo
h/+gmuPUeP0c0x3tS+tRWfj9o4UPbKu2rVcEzXCIzcbf+nYlnwI1Kb4oRjo/YE8UbUdsB09GlcRP
SjTQik1yZW8aUXAxxEV4gduccq2k9XSrRHb5KZpkgJcM8TLw2sn2j4mJHrE5tPKurZX8KovU/KnV
ivxrqMn5PhoNpgESFEpu+urOzmz/xrExJpS56h8bbZq/vdxQ/3dZ/8fSl/7voVXbqvvSFnX0Jf1/
e0iWP95c28tf/fPW1rQ/mGXQ4LdsCdLKUMlR/8RYiT8oOSyudExLYPmIhWv4F8bK+MOymZpCJNcN
nR750lH4+9Lmv0c71uBCVynJ5DKC/AeX9tuMUnD5U2nRt1DJA/iH9WQnidOpSvvvCco2sbODNnWm
uFmlk38uYMB/MBkfaQxnVym6bc9BlJTfjQ/q5KYPyzzHulzkrc0P8W6R0wWz4YrHcYtX7f0/Kyjf
r71KzyfF8WGXfl8mOc0+oRdh7tqzGvr62yL5/Sqr+s1qJomCyPelHxId0geIZCewRcEWyvF28PKt
tqld/VDsepLndFueHSOtqtf3P2BV27V9Ciij+W5j/3UBydi6MJFsBZCWy0ekJ++lru9Tc7hIU5zC
On/voyuclLsW7JeHCPg2GuCQDzJSnusp+qSpyoVpYeJYFg8lfiiHV2fkF1COtzX++9+6/Pmrimk2
7LKI6+/TxfJJFgKksj8/WHtb7P61iIYWFcBGh0HeqkwCdCD9MPyujZc+FooiIIZWHgC83z/KCnj8
fpnlbL16lj4PpKKG3+NjezQrN/Rsb+lpi8el23VuArsa/ApLEiEs+gMGoyyhWuuyLO8jvM7tb9gZ
7dIrf4813tb2JFsMzuVuuP83hPnXoWG94ur0lD7uB4X1zfycfYFEvqk+Jz9a2rf1U3qnPf4b6y1f
5VX1AJDUkcJErFGA96TyXH01zXECwGrfpk15Re7kpl7oTTfKKT7E22B3tlm4nMp3qy3DUBAjFNRr
7HMoHdNIzW8IbU2TW11DF70sHqVn7DG13y8V/Ix2brk/26J+95SEQMK6TfymljPkqtUU1I4vlIZN
4w+Ei/mwxMDxZ/Bd9VT333mpb88CIC3hSHC6gq3DhfEnxvbVJp2Gaqo7SbLdxRpa4j2+wDngo6sC
NN895ubiVlXIio2jiBv8XK1WVMmt0qs9/AN8BTU3E+OcYPynD3XkxU1foUEx1eVQuM0c1Ff5uHip
jkZSbNH6JOz4Smx+6mVTuJnTKvdpjbLWKPifm0ZZ6bVZjX52ZOX5aaxD/eM8lWm4sfuq/Dr000cx
CP++rYbgSrHNKTpaSqEcjcj/ritBjV1ksvgdSeQc7LKXmH2EKuObEvoa4F2ut+Euma30rpvH6VNf
tsGHQUzlscBP3S1HMk2vl6X2Ey+X6eBkJX7Tk4zxANVlU3kiwkI+8UVxg8Getm+DaJ/3lvPUQBXd
5LpUoKhOaAVNVm9t8Xw20ITUm+y7ZUTltS3CbzP897usUNRPMa5J8WkMwDe79ZgZX+VozBf0ivKD
GUVxdxGDSu53el1XtzYn+yPyxnmwLfsuvzSr+cU3BPNuND9dShCerZf9pUjmBK/xtsY43TRrhLZs
anASTBFWrtWjuej2tqwoSosJo2IAwDiugDa9CWOqW5QTMFfssyHbWnNjfo90JQEHm5cw4fIaF03h
TDBF9aYHJpNZsr6yRTncWJ2iHqFz0HeNhFp5gRVqXu/k+kZMxnwVOKF8CMEt41JWKHvc3szvekcP
yfU1dWkXJ4tcXp35xnisKwPQRjfiXh6OkYqzdaFU8XYgBS+8ukoGt/azNHX1AvFUY/pam/Jr1CXJ
NyXCsNpUzF01ZxiriwBvL90Jm3NiqG/vJo4KB0UuUQhoO1PhNcwwjbTeaemFxml9EYd4kQfGh1mm
Xxy1PmKU7c3N7MrcPNNEfBtm/16VORnNG8BLa/muKQzNuEdQFpwtVvaz3l2Vk1+cQZIuWda/ot3f
izjA4mgQwUtfZ2GmVjdhGmyyikFYQ3YSY5ua/Pz9hbjkGatFJJhQm/GyrWniJU95FWpqGkNRKzCX
NsriAhy+v6tnXbmTWRJcyUwNd4OtSgiFGX2K36/8LsiRSZO7AlAgsqIttkrBGjxdg6JxXC2cP8Sd
OIHee+xmfe/4yqd/vJK13L42W0Rq7zA7tV0IVHh5xuJTpX1oulPfPOXRmSTpXV+bnFwCizGXEaoK
Fmr1PGqczFrutBv1Ijok23iXbb6JfXwIb89dR+/3hSV5EJVuHd1DdT34MDO+Jypom1Ezt1p7aZYY
4iGm+/t3tuKpL7uPCsZBQJmUzKAbuUr6oqCppi6fNr6I9Ib4GXMDhI1fGfvELjTV7fssfApizO+C
GPKeq6hJ/mlplrVu0pvJtI/oCDVeNYQGnUKhjejkOAttsHKwwEY6V41/TkWYSbfscvWm6kW76zVn
/t5ZLXDQmQraFb2j7cKyn6+0WYxbXJbMI1QK55Mu5vo7W0okpxTJj4IropoeBxtywDbzhXwARo4K
TFk28maGh7uFHOHrXpVQ8G3CLrAzN3GMDBGhWQ/lFlaHMKtDoOD8l2TPmTCD4iqEzvkjMa2pPKMk
smJt//lqLRMUA2M6wHnrNCZNk8QqCOylN+5GT26Mr861s8ldbTPui/v8rEXorxbkcDPnXuaP7JlV
JAkTc4izBr9eZuvLTFA7jJcLdAUpPs/e1SflzDzifVChFDZVXaMrpUttDSHti7EcFS47ezrWdb8T
auIl2Ycw/DBaz9Ew73+/Vd+fB5vpIycBgpN8DwCPdGRbNbRri/FzOqMvdcBM8kxF/P6BWEICxyAL
XIr41QvMQ9Hbba1tSvyglXE+JO0Haf3Qwo+W+YD+5Pb3D/RuRIUIAn1lJgYO802earVcQCsOWRh9
U23rq+Ay9ooNfojUpAvC6X8wMaaNACmBSSa4GqL5GgpR5Y1lObB6hwt7v7gMSc90jQsyaVxl/hpP
/1/n6T9AwL76zO/GRE9fcnpP3es50cvf+KvjZKl/6KDTl3BOPcUu/rvjBNrtD+IE6AEqLHP5UP/V
cVI04w8OGGGa7Ido8gJ8/bvlpPMfFMyX2K2Wzd4lKPyDltNqS0rBKozZaQqxVwymVqvrYFL0pKur
fnxcilkDn7nABLwsAS+3e+UYn8Izh/rFtflficlfC3KhshwTKlpdJC6vEpNSTScsIZrxMVeCDHKQ
/pW26EU+5kwS1H4bdtExNuNThGZx6rfXpbDvlKaGVVa1Fcr+5l1ZV4+1STZOD2XfUjFoUXpFk/Wh
MfrCnREA6FX9tjD7+9RMtA0ZTrtLIyR87J7aaTabm4LUnoELmnWh4W+UoKHmycOTkXefzJr8SFXC
H2XRchvRtC+tHBhJFDv7JnLyjeP4O3hwByG6foOn4oMOT+1QCevWd+Q3GHp4kZkML3Cng5ibx16e
6ReBUEZ3bKxmAwMKLWZSz40fQorzLWhbWqgjG6rp1aaOisqttQqTucnc1IKaqAFq4XZace1bxqm3
6m+pkj8V/bwtLfAYVFsOozOYRlCs6405ppnbqdV4AP/qzdr4LTSKmxQW16sdfvPn13rNAVpJf798
RHaugTwA2xiKzqo9gKxrpclRDI/pHH2My8pTKMBUHntu7osxOuY9n6Lx90aZe79fegmRq+1DsDbZ
9uR9BO/VyswUGuR2lP6R/ppvDK6t3UTmGXn+FzeYt4uYUG2BSjDY1XUGYG/3aJuV1IE2EoYpmnyb
3mhPbTxs0RA9Fk4CbKPqU3S69SujHrAqUn8UdY+IzfTTGJJ77MM6dyibu1FRdzIOsz1eflSew4C3
RIb2ThFDgE+M4GsBn3FTlaLfVxN6vXhU3BqpfQr79szzvK1qOGlIri5xhvbKgsFepwljVKaZ0Wf6
Q+3LrVA3tn5ON+9tzv9+heXPXx3qosmyQq1K/SFRaBkVzlbN/R9JgHp2eU5ZedXpW/aeBbyPATeg
dWLn+mniIIIUUUbV4/gNi8qrCMuj4DjtpqulRXQO0rcSnP9zNYs7WxoEW0lJ+PbJYBgqsOHt4tFP
VVTCag2HthzjkESkuD7nVePNnT5usqb5MVimV/ixFxftvGWcsGsGfWlT7EsTo9CqvPFFeTt05k6Z
zIsyWxi0hu32XXEb2zgu08H8puK0tBVj+owBPHpdczNcRvlgbwr/nBvIek8sb5HXB3rFdCQTwNU5
qotyjvtkKh5N7aJFMi1ygnPZjrkck7fHyOL7WHwpWE2Uoqs1nMLOtKxsq8cs6jC1S+RNVo+gTs3m
oDXxTRv4wjMx8ijpjqPpPn3QzP6xDCSqbPmE0lugXyEsqG3HsLuEVAT1tbLkfkiQ6G9UcSsKfVuO
/m3QaLeFotfHsBpUF4XAD1Bgp01lQzit0uOYd9JdJq9KVV7mXfuUa87HbkRyP3DMfQyVdwMyKdug
tmkhERanbpEXj0EvLnU/Kg5UO8WxmaJbYBAPimqfSqtlTqI3Yu/H4LUNXAbcLCpRqId6us2qpDkG
SmbvAiOMuX26bYpMya5rjXILGrTdDBKpstwavcTy4bRixOjHdxpy9xQ8P/q0eUjToEIXNYQfX9Ix
bzMFKm31LBl77xs1e8ZwJUS7o1LdF8E7OTNWLWflopwAeOUUPBvKEDomdQ7TosAkIzG/MihPXQkm
ZONk06e5wadPc0J6kNFkX0DlJTF0TN9V9fZnQwPO9ecp3fuNo2x6x39Oxo8otknRXbR+8lFXIn8j
iiq+U6R1rXBRD2yCveiC6tA3yAdltbjORjjNXegEFIZN/3UyQV9kCTBn3dfxRUtvzcq4q5m7blJ9
uEOP9VItwo+KHeXHZLBykn79aW6Tm6hUsQyuDV5XEPhbCObqPkkC7FlitL4H86ZTO8zi4/i5quWd
PyhyE1RZcZnmCKy2Ghz7Muo2eU+ZWszKl4ROm6c0vUmikJ2V534rdfYSLLgQxTJGNOgUrA9VTtFk
Z3IuHtNjcMguFrzifNEc1cM5/tAv0rYleUIughsQ6Yd1JSHQi+lajLZJ2+x9djfscd846A943h+z
RU5b3v3+2l2Vmn8+2usFVxE+ijM1VkoW1Pf11QQSTUO8VL9hU1FrQjb+N4yqF/GKdfxY3hiDBiIw
Y8tVe36ICs1p6Jc/LqL6pzDKup0Y8uypb1t5sNNh2DRcwg6YkkOgTkgy9umxkb6H/v6uLPVFEKLM
6HcreCw09kc7Kz7pTlZvYPVaJ0uxBpcu8a2Mg1MrxlMZ+23p5nxfDz68G3dy2jh5Z29t8BFXo6UX
V7NedVsDDQw7JETnw+Bqdv5Dycp7vImvcBa4CnwMg/Fu2qgtkrUotot9hhZTnmKX4thVgOJXcxub
fokwo11dWElcPk5KcTGYZb1LwD199ufmruiij0E5iO2QmvaxaaNvqR5ej7iYOGV9H4j2C+LCpLBy
8N2uR5kYmQxU57UeBoOGvkRrOW6ocIz7LuoOQY+vcGZ4YT1e6IvDUT349clRq4/OjJxHh8Bm7F+I
qj7UUbbL4iz6UOn1weyGCEBHqLmRVHAkylv6ooO+m1sfM6zRvlewlD3KrpSuKtRHRSJl23HCe6u8
MiWyNBL/7Vr2AlngbmvbQ3ZKFOWqs8YrCczsUJs6xPnYLvAAScxN285uNTBKA+blopd8K/ra3+tt
5VljixLvOO2KAbiSNkTIVqIdhAeCdZH4ICwKv8KuoKmrTV+Sf7Sz/mmWmbWpFSaNymhtZRkd/Q5+
ZodcZxcB/4+VT4klkE8U9VcHWYyFQBkf7SoON4aWU/wU6MfRkWdQ0CLu3DI699rQqm5CYX+N9eJn
apfPwXKjVFl6B1you2e83RzE3DveKMfnyDCT4xQzaGdMweCGh0E6VPEPRqp/zBRhERfDMMFFQ3ma
mzHY/f68vk+TLYZNDJoYM4EaXzdhU9KTQOuc6BE+8NHIs10QF1cdXbffL7Nqjr6EBTIZWqMO7Qxq
0tUVX6SdmiLtFz1OFzAqXPjLnnkEH75TD/9w6rqsRVjVaWMsXVjdWY8E+iEIYiVRAnyfg8PwuXvM
HqOTehMd5+14LQ/6obsE+3bmAZcHeJvDvFn0JT98ldlmWNgNFUZ2j83W32c0URJQ/sShPbB74Avq
mdnAkk6+Xo5U/aUXQKOA1IzMiT9/tVwr25zcJTMe4BDeBrp6EJnwctznbOtLGX9vZfEVn9kzmdov
F4WNRkK90ITWPYC6LgPfqCPjgcB0P1nZxh7uHJKHwkJYCinSqnOusQ8+03t7d4ctz8otxmxX082F
o/T2Wed5GBS1MLWHxAauYV+ku3BnHlHKXTpiYDjPKhbrxvL6Vq8X6Av0TCQ8aLKvm9/q3KWisYX+
UCQBAM/kZ1eFHYV2WrpZrezGEr+ZpfI86Lb1VCbTBenKhrZO5KpF8FU3nQKDzCzcJN10qHMrd4vU
uALP+AklwMzr6bK4YB/RiMOoTptwjTYHyK1KE92wozGk5Ao7AP+Y99JppGuU6kkN5ksEvU5hQw5c
91xaWNUudx3Ngr5X0m1S9LjEmaHiMSAItl1HI77V23DXzfW1GTibeLDvJqPfpZV9kkmBOm+qMjum
Oet2RvyYotjiaNkBPGDtSTO4HxDP2eRR/kQeGbg1xvMQlJ/ZdpvBUY6K6K7MAm6sGjViEzXBZysq
nk3HiHfIsedXZmvgXFeh3Dim6qU+m7d4fZvbweprJGuFCu7X35tjR18jUSQ5n2+lD30yIMNfchUI
Pz0FiO4cGYPeVEFY7zJUezw9SG7jeNa3Y8WVFE2oNovOslxLz8Q+avWb2UKdY26rfqsaVOTAZjZR
pZfPpj5XVAskl9jJjNtOie7ibtEKaqqHMlTEfVflT1bKYLVlerHVJgd/PV/9oSPa5GIrflHk4ioL
mUnoYed4fdhml00jN2z7cNsOkDHNRgM+LesnEUbNjRzNJwbN4qYZ050mcHvNzaDbAEHd8cW6nZ5k
6iYrdXXXky7/HBItPepq0+5n6NWo6KCJVI2KZxTFh9TJfUwla/tzWGrKIUmM2I2HwdxXs3/S7PZz
VeXDThXRSS8YAwd9+CP0h+fZML/XvvEVw6jnwmaSnUfSv7L9od9YivJZsfLHwmq7XSu1E91Dz57K
09CmKRVF8KzXkepWcjhNsWVuUUI5Deg1eFmoPSf1jCizKMVjIedTWfBe42L2lMHaW3OEHGFRuDk7
1XP6AGxs0hibTtN3/0nZeSzHjWRr+IkQkfDAFqYcWTRiUZS0QcgR3ns8/f2guTMjFitY05teqBXK
ApB58pjfDFqpEXbDQ50Pg5OvsogSmXkk9dpTZcYbXcMwKF+CXSKBKV2H7lUfD3BQzJsuN8pP9Nm+
Y4hWAI6tKk8rlpvUsEb+oRXjW8bPC3rB6F1tJ0ZIjp0bt9ac3BcLM6Vc+LIE8VnE2YQ8d31btNW+
RshWu4uqxAH1/RSPeE5wLTs0sb6rpOeeKdpk30xygs5qy6souxiPC/luBiPup4JD/PH98XbA8P+N
ERhw2iqjoNEuexvjMApaFGEUBByqFAhjrtFbm3i8yTL7Ie5eeu0fWoT/uxWzzheA/yv0ld+uaDcj
4i9SqZyK2w4/xmm38qVWSB9o/o3lfvx4Z6JI/17tv62ls06ZXiQqXC2er0OBKDhMv3rdi6AbKj8D
p3Hq+7JwQjQfvWtt5PP2xdrSWhkWsNBMS7wb1KciTRWlteRTHJBnN03wy5CqK4zldzXPvxahOY/6
hAwOea1P/rqM5aDLw2E05NNq8zQ8tHfIfWGS4zc+5sVu4tS1316ZNq9l1NkFtUK9UMxZ0XJ07N4u
2dglmJ6WO9Foul0xvirydEiS28K+Msk7b83waG/WOSvnUINrygllolPf2Y8YOnpUCm6MK1NZPdQc
/Y+3ycXVYC4KmVk6KkRnezJiFr2UyiKf5gA0ipah/VDL+6YMfmFLeCt0/cqXO89+/zzdX+udfTga
ebJkBbJ8agskxq1i3oaAeWwpPX38XBfXWVmu1OBkBOcZTCEFJvloJJ8s5MBbtXIilP8FQ+iPlzlT
SPhzyvgWwsReyJZXPtjbXVH1fZK2IhMnaxzQlpnNH0asNE4pKvugYJHiMOEcAQvMJ0o1Oj8p0wOR
5wG+cMVNbZqeiisRWmyuUkJmkIPwQLMmvw1a1N+v/NRLr4SEDoQBUD5+7Pr//zozk9Gn5RLay0kc
BPmMI/z+t+WF3wxP30oHpgTRzfV2yIUoC8MYmRjbZiRBufN20dCExWOW1nJSMkwThr5qt+WsTX6e
zU9mXx0UkRy7Mr1CNb+QNqPhtTL/GNAZiFW/XbXQhkkqSuhPaz2SH6w9Biub5KDvr7zSdbeexQRU
RUjL2WQqA/izdaZxgH6oZvJpmZL20BVhvc9w29lMCw1LEA14BdRIpAXj/FVGcNCZFG5Ivat9LL6+
fvxbLnxdEzDROoDRwPec996tdor0ULDh6+lelu57+5MaPX68hHIhWLAGLTQ6PytG6ixYxNqi0/yD
hDNsyNH6g/6Q7aOvhrvswi30J5f5xXHyFBpQ4RG1yeXQvdKCyPerD7AAt3klUl64aSD4CWrpFSYK
tOntV6ZBoS9pOyynPJqdiA5OPn36+InfFdGEK5YwGTVxyaBZcLZ958RSRkWUEFJEuJdSnKwScYyX
rt3WAnGliQS0H7IfiRT9hFfUYJ+hfb/yEy49JR0D7jgBXuydkoCZl3qoL9Z80h5nn3wX3UXX8ub7
9HZxjc280+FWXaMjXHzuvxc9C9NppNL9b/4s2uz7bXqsv6Ch6azWA/aVSH2p2CRRUIjVa+bwjqu/
yCINxtSYT5hUYm02SneAOUlPhfjayvFE2QarLtfjjciFcZRbZrBmPI50u4zb2ETt8eMXfmmT//1z
1oj2V5jEkHvpdcmcT8x3t5H8Uo4vSrXPONBDfiWluLgUQmVrgc/I9ryLatdqZc0Fd0NXYgKits9d
kG3UsbiP4viYWMz7//Gj0ZWGywJOCC3jc3XDiDakUQMfPimzjNYJOGPXmLXSpcn1dViKGTcBU7mS
h15Im2DN4MHDVBqc7TmoIMzkZqoKZT4tIrQ8KUB5Yzb70WvU+WseXXV/uHDfgLui7S5zLYPQOLuP
u1BdbC0p51Mw1PdAfgc3jKtqWwnTl/vqPtTwdBh6YV3ptq2h5uwiAEXC4VQRCSQ5PGu2CV2pu5CG
JhdOty82/7Ksus7YuJT3vllnDRZ/bc7MLgvYv6wTsB29bo94rJ+7+FJTgnM+y6/4UF6jB10KBrzO
dX8qYL4QuHu76GJJYcyJmE6oBvuzj2PW73ib742N8uPaWpeuGJjRYoVAMgRl+vl2LXuWjbir9OkE
kRu5+i7fVFFceIj8V6AIodCPar+nsbqpIAhs2mWFmAc/mCOqGzUM6JdL5WdlVjI/zEBVqRpqwgXT
fr0iOAvTrjdz2X6yRHNrm5O9sQdh3HdNVh8yBPW8oJG7Kxvj0vZXFbBlJl6h3JlnVybtjWTMEl2c
bGzxmNR8zhpxMheSUmEWLx8f74sfinxXg64OUx2ljLcvT+0BrYSlIk5zmAxuEM4PI20QRWKUFyL4
c9d3TGtz9H8RtV5oDHUyf75c7R5eOoMgiFbZMGIb9+bbnzEMw4rKbcUJcja+gHNwk01MEeeK9MGt
M9oBwAc3FZxOPrCyoCKbVjtAeU+xNCGnT++qDIvjaOghox5LfbaWMjmWoxLtr7yvC1crXHzk0yF9
rOXP2fsaY5XeXqovp9ZXvyweVOdvaCB9nVztC9wvcH/LeCUaXjzAfy15brqKaMQYDglLwjtnkupp
/rL7Ca7LcvkWYA3Fj2ujzz+z/PPY9PeSZ1swKoVVMphfTkNm9Q8zUCmnGpXYF3kN2kVLDgqpIzPp
wPIpT6ons0KD25DlV+aK8k07ToZb5NpXYyaXs4LixGTP8pLFPmoTJmnSYoxuOqMKHdkgi0wlfIRt
wtSmRlkba0CkUy3XHLOHSYoCJ5iSB/pXdzRoC682+Skff9LLXxT0hEKHDOTo2dYjkSgTC8fQU1ne
Vf0vrDo//vfP7GX/1HucY87WOlcBmHoW6LGvsNoqX6ZTPRhootf5sonUonzM7STat0u3M/Ue0+we
UJuRTozqUvV5Wcr02UoSaTsH4eCEcW3DFocm1A9UKCgO72kjfjXCYfHqPt0WY9HC/DayzYhA5Zb2
1zUp1vNaQVtDxMpwgPREK+M8KAHuULNVe/6kciB1C/twU/HV8Rroen0Xf2+882XOkkg90NJgGLOJ
6mh6qpFRzqViq+WfO7PdVC2+vBnFYIOcw/yCnAeOvSZjSPXKr1jP8LsfAY9MkUmeeY6zMz7FyxAo
tTSeEoTxNSBiIPRWW1ggjcJTjcob5tjX1Cv7RH6HsFkfnl+MywNzvPeAg1IZei0ZlfFUDMq2TiuY
8gnYfrUXLQYBxTpQMF21ol8gamydFe11WWe90VLF2IqIfBtKxZp/4rsnpuSLUQ05JDK13zY6E4XZ
iJwqqaq92kTdozJ2p0ZiQBoYxokOS+8xso0RSjJLvx/72F8qTHKAO3LtqQtaomMmfPwTq31sI2qs
JBpekVVUo8sTfIuwDShVdYEEM/tY2kL2m0NMrzJJP+S5wJzOrn+nQi9g4ciq09sD+M0llB0zACFV
hMCDBi0v7s1Y/qzNFu7yk965NNJ/EYNPZl8+WY3s43o8+oxo0JIwMFgI6uTVLOpxF1iSua/76VXu
4q9R0t1R8SLMgTufp6jxXbhYSIPUZFgK9LsaLlcoq+GnRmhgjXrJUQ3zBi9xHUu/bj6W0Bp9VbW/
LHHyuckCiYZWFHk8xBehNYm/pPVtFth3zTLWDgy3eCVVwdtqsq0lY1KdtOJ7OJAlp4VgslTrgw+d
gdwiyiKnjQp7N0f6A+oerTfq0k0YoFHOw+HXxM2ajuWx7FByKFv8dmwlC1YCBFoLWHZhv9G5daAz
L8qr2U2jzpvbsnC7aj6qcr3pMpwG5dKfLf2msMVXXDCY+PcEk41qIDFUyf1dOVlos9jzUevjL4E5
vUZSjfBQiMwSRpn7So71vYHjGkSSsYagJfpfulFrvrBROmHaCC0vb0+RnD4kov+HXT42P9BTqihS
OKq68yw8zqIlqiNrOIW9QXRB9n/uGQUwtfz6cTw+j/d/FuLiJtVAtZMp39tUI+rha7bNMpwmc180
43q8rtwo7zp86xLIDhMlIUZSoJ5dKaPSK3Jrq92pq3sq7sqIkakdnkfkY1CHYZrRgs5aqv4mt0R+
iwQH054FJ2hAa4UDyPrnYo7cA/qI6o2ureE/HR+g0MwAtebpWtx5H3Opi4np8JXo871jB0/hZBfZ
MPR/8gt1dbdF2w+YhaMfrE10UK4Mxc9TPQ0pOATvyKEQrodDcZZb6J3ecpnI7QmMyU2uGaVr9sP9
oBqp0zbSowwoyMHNdP/xV3/XMliXXdGya6WAPvL5/kq5X0sltFoqEuSvb9vtOtgY3MXt7pqtfVU9
8sIeeLve+hr+KruacEg73nZ7wvgW2no/7qzJjpjQZW5XcnUNlNxHuRkHrxfD7Mop9pCJqRbOHHfm
TQA/3ImssTswzoTOTCPRjeHrPEdBIu9QRfhn/gyk3FSgMBfgAv2hA4mzizeo2hGUTVefGlm+5bif
ptD4pqrSIRu0Kyf9vIXB4EyQFf0RyNDogp/VhmGXATBu7fSUJjvJXPw5A+9jPQMgdZQp9T7+7ufF
1LoYWuNsb55QZVj29jOYBrkmjikpYM9XpcRCdfY0gGFBfPp4HXri77IGrGaQ41+V3OHjna80m5Eu
6rloTnYy9luMeWJ/DMXvqDcWtzED4FkII5VWeDvmtb6xp5Qmrx2hzJPZnlhkezPowQuNu9dZ2D8m
rOzvExBPUlQEOJ8NvdeMESKGZP1ISL1mFczdKbQ+mdOAs2OEt1C0AO6QC9jgY2Qu4MeEsVfQ7nLa
2f4d0Wg4BPP8G1En/TS1c+0Paix5hpruKkX63iXtC2zz0G1N+7epxK9zkRV+r8TNszSFNcCR/lNi
TdEmKuYnTQKeJ4Lgy1AOgzv2s0/a/2uoR+3YSYm3zECojbxKPaMck20XR+Y2DIzBSwyu9tyOpkMh
JHMrDPnFTtVp0+EgUIFhtULhSXj86sl8HxfWr3BKNkE6u5KC7CiG7n6Qpk9Nod/A/XjVOc5OX6cx
6aGaQrGwb02lepH6YPJmS5wMYMlBcE90IxcIUzcu5nEng1R266hIXMzZkCrv9MzFbuJehUxC4A3y
LdZT7c2YQHNcxiHzFQtWsjTI6aaQKxJApMO4gjNHy3PVQYDLdvJsvC+4vQHt1qYjDIWYog3bRK2+
MJ2WXJhc+ec4Qnxr1NXQ03O0kRoze6L14xoWPivVMn5KzFkFApFbhADdG8ESOXoTM+lWq2ErdXxE
De6Hk4k62GiG4QYZsl09GdChtwLrp2iF2CvKOF27yNZT/zYT5swwomIIs0bt8wlBHI+DRgJZUe2O
Pj91k2yMvY4wRuYXv69JMF44QAyZgOUzilBoXZ9dDAmXnkAlrDqh4HCQd81Ox+n8f0CeXXoobjw+
BSI/RL2zBGCegtYKtKz6c9+tRMt6K/nkPEjYppv2SrC7dO+sEhH/Xu3cNTONlLGKOA3cO1imfaEw
jpz4eRUkVwCO/C/Ssu8TnD+iFP9Z8ew9VkPRpn1SVDQWx89rkyJyAYMUgad5g9+foCogypVfaSRd
+nh/P+bZ/aEkVh5I8BCYFIY7ddfdrB+vu+pE865ftUbxv9c5i+dFH1sK9lC8znukWrYg+OCLmAem
DP9UGObPncha7EkQikJ9lzLo+WRVfcNGwdZBZ1BzSg+F6cSnUnUHX0cXuN9hypS509eP75J/bfXz
c8dtDLYNXp0JP+btrYVCYhRKS1OdYqEicSilr1mg9iDzqycBA6MsbABZWqt79UC2xGTj2xzIn7Dm
ejGbMmb8ocd3uY5w6xLdVrr4UQrsiYrlaaqt/RBEsbMskubbaEnSVLc3VCMCtBIBR29xNdZNoNjJ
XkzhPovTW1MuQoeLJXbkNNT3yBgd2159koLoltF05Faz8WLUof6YKybOdeZzL5SYcTYB1koa0wkA
JRG60ClMgvoukKovbZUKurLtnV4jnJYb9xA+boOwelxm1LxBj/v1XNkOqOsXQqGGIRc8iWB4yPCN
Uq1FQ6NCvatb+QDgGpaBvI3VJb2R6vwhNbITQnS3sh4byGRKr9pEHVrIyBuKClyV+TkX2u8g1m+k
TopdWWu/V3XX0kyLb9PWzmlb1Y8zqndJkn8W1LcOoK/HUs2Oea1kTjGIg2nF38YsPfZLezfPoYs0
yn6IEfgohXwzKcV+aI2HSOg/hnn8UYKgqfUFqT8AY9mAKVw1SE+LiiVshHHFrpNz3J/xmnANpSwp
5lQ0JhPVwWqgckprWlwqpmajSPqzXsh3/VjYrkmzam+1eNGJQn3OEuWXrqa5Z6Y58txN5IwWFJKo
KoHQR7gBNgYRRzZjDVv47mgWvX0sVZzXwhbcQI+DfUQrT4sGy687/bmwJ9DbmvYlEbK3pFnjJ0PY
b1ZdRAdmya/Y0HZxbf2KJQT5KqF87Yv0Zqy0I3iK0TV15QUVc8kr06akjyfHbhYq+QaXJSzVqlg8
IevUem0LEFOHMHdbwJWDsNMe1XISfqKB3Z4G5r69MJ6KRP5TTwONL8mabRMNgCyt8ciTki2WRL/R
A038AO4/TYwS4ZIYyU/w+QHELhPrhQQh30zV4OKZ6AbmpT06Hba8+6qoCrSvM2sXoOu1l2r1ZU7S
aUebhcZG1DAOWf5YY7RrPprdapMyXAEbXAjRSMISWTQQ0Ma7lmBStVEC8LA+DdaQ8YnpebeZdA2u
9o5cd57Un90EcJ1mtUM181T3Fm0z4O0ymE82t+YjFeEGLZqddNsgx4evVJyZizvW48ex7MK98Kau
OIvXUS3ltaQ39SkzfmYjwUKNXKPvPXC7jprv+k7Z1YV8Jel/1zI/f/D1/f9VfNUFreS4qOsTCNoH
NYk+a4FK+Ooh4EFq8Muxhq9nBY8p9Ag0VOnmdcU3jFG+ybX+GWHBK6iD90XI2+LqLJyneW5MycTP
WaRvTQaIrvo+lLar5Fde9sVtRdlp4QrHQOe8xoUWHVk6PbGTqSi7WTJvokW/ssSfRu/Z1aRT3zAm
XTEU7wib3VCK1Bo5hmtKCNF12VOXYMwZPsK38+TP6qE/ld68C+5KL/J1FGk75xqI5kIL4c1vWN/3
X5+3Griu8ZqsTyLqHnSp20mV2Tigpp6N3F47g/EjhpvfP97Jlz4i9/EKIETnh1P7dtEwRsuJMqY6
ldL0vCiBcLTaGqghQHh04ZUd/L7drgNt/89i51ljoC8ljWK7QgEq1R2ygF+i6fb9LM/XUvwL3R9D
oXCFVcKGofP89rESe5DNdD0qQfJSM6UJ4sbTW3HUu2Sbquh1wEkfCKIzcaPspLWhTPUcXXnePxnN
2bYiIFroCKyq9u/ETwwajhhRBtWpSKLWacPKVwDjtyL5UZflzwrzJylX3aowH8153OdZ7EuqvEH5
6UuvBajtPtV2eCM1I11DNFvqftzHQtnoqckdLW1aazqO6B2Pdvr7413xvpmhM+YG709SCpjrHBI8
JKKYI+R6T514XaTBi5LeiS2B0nJxpyXXELoXtsWb1c6y7AYl6HzEqvNEh34D0ETTlo0Vfvv4kS4t
AkkAljRyEkgYnW30tpSLJDS76mTokpPOSNAED8o4XimMrqxyvsN7kVLg1pSW5rTJldEbil9gyv2P
HwWUItv3bF9hroe6zUo8XLX3327vTg6S0Eo6FDeH8ttolLYXVcsns4Ttl6awaLklHnLNfEQ80dcX
vP5QqfleYr3sJ2P7Wysi20kqxY/75j4eyZJhjizusgDiSuL8sQgDxe0iG1XsfJqQh+tugkUv0A+X
fshB9Gz2FpRlCUWHbu1B9BX6Z0pqbAdppm8RRADazW5bIYJsS7BD2jyp6f1nI0w9iBlFXmK1nSCt
p/cPuGt8glBy2+oZ5yOfHnJF+mW1Unwz1XLtlTaZtqVUR0NH5NFqou1i1ODih5CWMxD9MmOskMvz
Y8r5u9XaEgEoMZueMdSdBw7BdEVMWjT34eQg5L6zKOXsNfY0eflpiu3hQCrfeZJRClfNmufM0keY
BmbiSZBC3AjImzPOyw/Lbu6lqblvxolBy5TFOy2qAi9e5s9gNOwdrd/GXcLRk7Dpugmm/qlY/xEs
rYhutubNfZvvZXt4kmUUDDvN8kUcSI7ZJW45IIneY+hM67zOnSWhH2YbgJ/giSs23cNpCRrHCCiA
igJ98B6pKwABD21rdn6XkXh0Q8JwKIydOtcfR6t7yKM68IWIf5sJ7RVGn78Kqc8cZOlw+wX6vBlV
rfRo1/8urerQdkjSK0ldHGG5PAfGwuQ/lV+aPCndpotnv6Tf/xCVzV1TVNm+hKfsBop8kgtNeHVm
TR4eSt/QQcEfulVulFCWYbem487AL0Qqq7tuSnH30ezKX/oB82fLeOyqIGM8lUTPaZUqO7rnlptH
FpBhIEp9LLKbvElmh/b5izlAnGySlrGhXROFsCR0qq6VnGbgkh4W4Znr0ksTP0xq94NO32laIPUo
WfHNyNLdXBUPRSR2fPEXzYwJ+dL8BdzUU2jKd3oa7JCg/4ms+WMtJ8/m2P+EIR+7TJl6t67HyjFq
09pZhOaNqOvWUev4MKtT4AwiG7xSAqoWSdgDWfYLAqjUTab0KU4zX6/7lzUZdqOWEViVq2CfOwsc
B/IWAhiwY5Tl6KWVOT1Ek3G0Rxtn7bTwOhF9QqaKr2VI4RZ6vAqrFW0wBgDOWCubPg6w12gPkAse
jcX61VTKTZRadwxeo1tRd99xPrgflKxyhTqke/6zbRb673m9VLiFc1xMhtBOOHa7FO7Mdpim76XR
8zECqrKMvmTXwj+a5/l7rtNVrIZvYmQgp6Z0ZDvDiHb9OOKKXjJbTcqYbYg5gaTm1b0oymNgz6ZT
pVK3tdoYv7RI36uL5EFmGZm+5XcSLTnHNtNd3Og3KW0KJ5EtFdmZBLf7OgbuHY/HUqDHXzdB7Uq2
Em7HtvWiMZxuyylUHqIhuG2b9G6ppB36oK8R/gO+tRQUh/ZqJl7rcbgB5LabzCC9VatocaJOujOj
+WsszXs4Px4hJr61OUyeHFumby+tsm3nYd4qQX2AkGq7qRpsh9b2IWUdZ5He0hZl6hlVmp8gve9k
aiO7ss09aEhtT1UfvBp6om2XXt7JSjh4BtKjSdPRnsKhFEvCWrsV8wC7XxCgE4Q2v2Pg8xQENID1
hPeT5aLfjqaxD+LBYnVyIrROPVGbHsIYOKd2i+Uz5Sh3ptWVz8o8tjvCzte859T3s9XvzBxJ/lhs
UaDYSzN+kq3aPYz2EHyXegZsQ1xX7tJq3TaYJwNp97w7NkGSQ1mGadzqzRNKHE+2JB5yqsQd+EVt
A1DKxmwThe88LD7pcQADcq5eVaBC1MAdbEhNdm2tyDzizk6pEIWuJ+Up7qXSUfgjL+kVujjKYNNM
CGEKTtFDP0YH4AkLaU9eenJbHUq8IvGktw/1lJ3UZhXO6yMCW0EjwMyS5zmzP0PYwhduVBUchzvD
y9AURW2iQZRPlbYlH9zJ5/BXGZRemCSPVdm2L4ESFI6tLYkTBtIvqhR3FEWz4d6cnTGZH9JEg1Y3
/JS4xfypHeVN3avfMK8oPDEaT1KW/hANPvBjqmN0avcxLXwEjcW4bKoJXb/IRJJQSOMjpP59ZBpH
LJ43bYTBQtqVims01bRBkrF25Fk+BLKyy+DOS5J1x03xybIDuJb2XSjX13wb36ke/WsyBNN5NeWB
EHSW+JqEyzAXenoKip9ylkA0n/dqnz2nY008+1oNmTcnL0EVX0mv3uGBKE7fpCRnk8GRSCEitS1P
aoLqnopmRtVD3VQXX4u1vQUwnXT3kGTxYx/nTynwTIRtH9JghrLXy36pLW4kmLvo/gosmOWfYFU2
SAcemddDslS1e73J3Y8TqUutBH40s2wA5aD5z0kZdZ8zX6jrkqay9JMoKf/QvuL4iIXXgCyAG7hX
x9IXEkTaRZQDyNqtFIWzzE1Ll0hHbpLMumI8VFiw7tfBcAdgwwKGYW0zhG6yxdj2oHQCKYWhyi7M
cyYuuDDSFLzyBi4USuhny6uIti1kRqVvM8nZlkFgdGF1msfYl+kBz0Z6N0jytjChxMBIKkfwLRK7
ZgydCReRxtgtVXmlCr3UAF/FQuhI2xBkGNy//RmgwWJBlONDlLLfdupnsiI/mBgvBek2Xgx3nCVP
rj71+F1Uk9h8/BYuFMGrFIFNTwcFeFS2364uJ5NpjbOdMV4rt0mNtjd+NO3ajtx/vNCFrw+A2IZj
jC7YKjr0dqEikLuwE2V+CpP6djFhzC42X1e+Vv6Kc5WXNQwIpMHQNgLvxUjo7UKAycaxBEfFNQRv
uIGx71bZZuV1KsVGbkjdwzK4VdVc9jMdjd24VGn+S3lzS6L+mheLhTlQ+tyO6kDCYK0ZkGQf4hQb
Mdqi5qemq0biHflDWrdfpnxiPigbMHDr1JdSri5bPjCK8Mxhln3EdabtbNfZNgkbMqKi2xbSctcZ
E7iQ3H6gQ7tPiVtOHZdHTeLqYBS6l+y82Fla8RwUUukpVFOuaSTNJlkGvIXDKqMbHKXPFNbKTYB0
0RcZXyCnSSnzcFWS1ccxqYqNkjBLHca82aMs/WnQq3qTJJO0H8zuc90284MSo+UxSAbqIF2b7YwF
sSZGqU46QUrtos82Cld+Y6zEdLNI9lm+6BslFr+Z63027OUuX4qdbtyFnYpNdFJRK1fiE0p3FmNc
NdkyGd0EyfBiG7eJcqvbiNHEm5jbkKsYs4/t0kmvbaOhFxQ/dhNz5WrYJQCfhsa+uiveV/VAFFZY
NIU9pgDnjbQMMFIxk8PTYHIjvutPJqAOSkxHpEvgfNNKpHt5UDyxy1z19PHOv7g2YycFFJSgJXMW
9wa5R/ukibjj+Y52+COagl1pPisMhzWO+seLrdHibXm8YjH+u9jZXSTGZkREJsxO9vQwDz9kjYl5
seyS8H5C9KAIF48NcWXN9zHkLf5jPfp/de9EKcJOD8B/NEbnl3Ll9OgcjiXiTkK7dm29L//frrX+
lr/WopxNa0TN0tMsvUxNQcAE46jrm6zHvmpI79QInBmCxJuF3KgJtGCDatydNO0Z9+8+ftUXrlCg
KIYJ7hOQDXfp+lv/+i1LtaRYe8vpiUtvBlMaYylOYd6Xe3l41uflBpjKTQ1cMxqq32pZfM3Etd/w
vnHKTwC7jsEsdrrvRuwj/lMA8EvQMG19NEHMo+bvEgI4gZWr9eHPMY+vBPILA3CgXqjXoKVFR+nd
PS7VUT4wh0lO6KVtMmm5lzN1J+vDS6ZKv4ZpvB3a7K7TUdGVrYOBnXC0Sj43RX9l211M+GhYa2uL
EdPmcxNUQx4ke5HH5KQpw2FQQYXWZvtcNZMjycNO7sufYwX7sg+Z91779hf2IXcMBTsoahTwz9uE
QT52khmO6SnaD97sIyt1YIQ7OAMuPYgfPWfP1zD8F072mxXPWoVZKDrAd0P6h17UboFt/G9oij9g
xrMQoqGIAAINmud7XeIiVOUmncmj9Tl8svLpUUnF0Qi7R4q5vSyZg6Mo+cFUss+SEWVuURuLk9XD
xugDv+nsQ5ZIfhGT/2fAgFUDUwM1pg8zyu4cL/sBzzcaR4rDsQK1YOabpEdl3wrq3dzmPTqb1k9p
SmJXjzRlbTVwEeabeF6wdNPtY4XVRGWMTzIAJz8YDXQ/9f5THC6nbhLHsE0EHPlsx6j7gPDE56jq
Gvp5yiaI8H6zWrCX1AlYKISr8pOJe0O7xfq8dbmxo40Jgt8ZAvD88ZwXrjIUeNnW9YOtJLJTqjmF
dpjsYjNYnAoHCBc1sw7ilfykDPP9ImEM1XfWQxL1M8P5+Rj1HQodRH5H9OOdndMNRX50drpaW7uX
FcUhQvydmsQsqjyqqqg2bZI/yVjouYCV7hbT3KVN+6tIrW9zEn4ZgyEGeKwpbr6U39nYNSJ6wymh
R0ArX50OYT0xCcUj16nVDmGHxYJzpPxmmnqyVKneqQUtsDDpKenL/KmxjdcuqiyvoPSoZEvyKa6M
T5MVfsltSFfN4pek5FViFreDkpj+OBT8PVOssrfYKifZrVXku3KUv4taZ2BNG8IpGuNOE/Yrvx+0
1RhPd/a04OkEOnkzV0Pid3WZILDYPGWILDio9h5qe6Q7hyPKPgl7QFGw5x+bVUWxDowvwLH8wFY3
dQCoWUmHxzG3ULJCKscFmr2faQfTpoVqoTTgfofcAiag9S6uGNinrw52XfvTFtajWhvBFtOuRwkQ
61bwzhyJhLucjV9lVoDLswlSs1pEfiza7xFefOT8AzYQ8fAZ89xjBmnHrUPD2FWmfa+myhFwzF1g
yHTTxElJELUraAKgd1L/rCdMKj6+bC6dfhWEBTT6VX7inMKQzYL2ShenwHGgvP3vp39Nw88PP7GU
SgTEM2S/9Xf8dafFbSFrBZBmFENWbmENr9v2xw0v6v5aDL30SEROCh8AIITws7ShzykTYyniHtk3
8CWHm37T7rurslIXIjX3owIOXQOJjjvB2yfKRNsYaWHbT9BvHaM5prRHPv428vpL3740jC7WGRc1
HOyS85fWCNScYNlEJ0CGG5w4t5h/oiWI7K22WWFF6LmjX3ht1fd5JSLkq/Y+gz4KnfPCkVle0VVd
YD81yqS7Xa7ujKZItkIHotLQZHIqVQAwz5SdiXAPVN8UM7lKzehxo+VjLZ2+a+vk0c7LBwPVK69Q
8mH/8Zt5/4lXlXQI6wgs/h9p57UcN5pm21eZ6Hv0wJsT03MBIC09QVEkbxCURMJ7j6c/C6qeLjIz
gznVc1cVlPQT7jfft/faKpFcB2+TFDdYuZvK8FpDe56kci1RZR1blQzTju+U4Fe5afd1cntm2ONt
EYf6P071YAqO3uIswSFRpL7m+SaRrQkDrfOUCdcoxcehJoy1br1WaXJ3DsYc8bDUhVRik9oxQYG7
KvYaOAKksWZxuUZNRO26sV70HiPFqJbXo0KZZtBmhKr5z8IKjDUUJZ0EDPYA3bSbNfWeSFXNSZm/
SdtsNwE0VLeOwpeiHrEChA67WDBuEq0mXa5ccaKFYo6m72Y5fah5Of0ZRvxDC0IC8dDxCEb0M5/9
Sz2Rcyeb6oFeavi6JH3YeGju4eoyR5r9rm61uw6DsisCr2YmDvaxFkirWETp2sTmq5H45BhFBnjL
mlhzLacqj9vl1UrClybQr0uxDNzQbweHpuV3dGWeXlbX2VTtJtWotqMimA+y2j1PdXOdqKFLsohl
V6m1rwPpnR2guCLu4ypm4bDpoULMTW65wa+ZRXVWNrZyI5swwCyD0qC8NcNuK1ekGmklZVMYxAnX
iijJKMfxr58aMCZo9HTJaFlATwdzQBOXSZLpbFkNT7/zN4uXeFe9QQfeiGsaF8nKAtR6Znt6fCoy
Fp0t1P6l6EWv8vO8k9UFzXk5ih80AzWQqleeNOo7UUh6V+qmt6/f+FNT0MLkIG0En/kSZ/B5NNAY
yTDUY/TQzf460OLLaOpeO8vHZEAOeWj9koZhW8eQe2OZ3pF2HaiSq9dkfeXNrd5UZ+64elyFMQED
Lf43gInQrg6qMG1Fviv7teBBE1ibcZhe5MYQeHLgjzuUatBU29mr2rq+mKZZWSEbfx0SRUHhpuTb
Fvgonq0q39RVQ0RLVc+vcmW2a2OQboQUQAKQX/Y4iVkD/DN1p4sE1TEbIpINPBq7Jqr8K7TczUqP
qAH5alxdYKdL7HxOIletDBR2edRCiMtx/aoWqkCyqId91nfCo9pG9PYqNw4R6339lI5fieWm4GKm
3icdN+IFoS3lKg3Dh8QYd3IcJ65RBM95agyr0EQp9/Voxwsfo+kSbxnSHmjHBy+9rrdS3U88AqFh
D95l/dUcyPK5Vejkg/4wyjIVf9gw5Go8cbFm8OBfmXvtu7mLdura/B645wyrpy9Hg8LCEwEOcLBd
oH8Rokj2g4dKTlaZfCmV3b91w/4c4aC2QHMQdXDHCK3sIwSuacXcf/1ITpydl2fy5xAHzySf50QC
Wxg+pDtTW9e3UDwdYxVeq0/TZU2M3XnNs3y0N/k84sHzkf14pEXJW7BQ0gwTkQSQtJ8TOzqBeqV7
TvN/8ikhqEOQpiJ3Pix2haaU5mkp8dLBHydHo05F98w9PHVFUELZ0LFxPMZ6Cbis5XnIgwdpVqLt
ZFj9rVmS/h6CWt92BaTLKoRXHuXR4zxm5UU4EHzIFsl0VMpwZ36bU580EcMwxQGWaiwtn19/IgK0
qU7igENYiQxB0V7aeP41DOEPI2zO2JhPvj0wFUiWQfVnHGGA4Dr0MbIQwRucyZkvac/BZG3t4pL+
tCNeVGcUPScsb0up/s/xlifx4dvWMFqZ5DoKXr+enyi05bBf3Yi03nxLy35vQV5eTet5JV7W+2l7
bnjl5IP+MPzBGlLnUWLGjSl48ah2l0KKmqRXCCQjsxeXhxmKbjpN/jacKaZj3FwXXUeGUmYNLiqF
YRuFPX3d6toqCKXMpkFdqUV8GVo5ivSAE6UcT+kWuGyxg9v2rQuQVocWEO8I1x6fIvvEvWIgCCwS
Zd8ISuJahYIGWmz113IOkzOTzxGrkVCyTzd7+bI+3OxJDP2QYhs3+yd5UI51MW/FwRFyl0TNx9Ju
rzMXWVIMJO7MRmWZOD+fXj4PfDCxVnqu96XPwCVpx1l9WyADiBD7fP3ZnvhQMNMhM+UowEdxWDCb
LDGP6tIXvCBLXpuueewk+hgKIo1eaB6+Huv4ZERKONMseHpu6dF5jC2EXA2NJnjwhOHJS6kzF91L
XY0BYo7unjbJmS9zeTYHt3AJHxTR2ME2J7r887MDVVWRJzvy7CrNToGXYwD9+pJOKKBhGnHIh/Kv
kz/+e2748Hp0BXDk2MqWbz97VdY8H0RWrB3tyixsmLvfgv8JDfs5/r/grbj94/f/lCN04gOEwIM5
nvFoER9ObgF1oc6IA8HTbpZYYxi/2SZaRMF8I3a5Ec48tlOvCAUOsHJLk5CX5PNdbLQmBUWj+x6C
xW1PjCyPDWvLGGU3dWt27td39NQz+zjawWpf5Xqg6YLke0oaAkKdniLpr2JQ+aQliG0KmhFzeWqH
r4U1BzrKAN8TMnktaM0Ox/f666s4NW3Q0gIBIS0xYXj7Pt80SqqCOsgTZPC75v2PWIspxpBo00A3
NuEF6b2X8ktw828s9B/HPYTY5AbQaWMSfS+zrHu9Fbe9Lgxn5owTM9OnMQ4W13SuQ0hls+8BjfDH
OynZ+6135v6dfA3+vH/W8g18+K6MYdaSIOc1WI4CyHccVlWy3jeW7o4raostjj4ASud2s6fW8k/X
dvBuiMhvZN/nuS0RIYsTs3KIh7mYndIeN+XmnML+3K1cbsOHy0yCcPCnhuGC/CJvngtNcAiv/vpe
nvh+UXzLJqU82lFHHNQo8FNj8hteiSneKN3FrJQ7Q9whpDrTfTk9kL6ALheG8qF2ZQ6qIu/q1vdG
pGy2NcD/C/v5lZTYdVXNZ0GIJ+4dvVuMabSaRPnobE1wD5NWVfqefxVe6hu04DYOLAEFGcC14FbC
ZWrdnqMqHJfO0C5gMyXYamnFHJYspCIb+L5635uF4C1q1ddBGckpKyi8mzi90b/27xmBV4jgqoev
n+OJTwLIG58v+YUwJA7n4WAoqHzXke+p9b0UP8d40b8e4NRiRuMQJBolfvo82sFMnwhy3sNMoCbr
paEbbC3e/haV53ODp9wGwgZgwT2ntScukZf8YJmWQd9AAFq6tRCiPn8EmV6aM2hAy7OsMV2li7C4
xOhjC4K/srp5RLVZvYilNboa9EvbxHW7DtQA2MpkDmi1YLy0fmSujQSDuqSCzhJSYZ+M0XNBCBZ6
JqKvfDSn63pE8yYnSbVS6ra+EjWqbTPScheIzGUj9aMNL5hg30S9jZv8ve8IOjQjBCK9pe1VvX7q
BOEBnv9b35Cc3AtoBbN3WLLQeZpy1WnSbSbU7GmRRvqoxzVDuBoTxYuFWlkPg7WDNnXbiFLi1rLh
0pq4HIT0blAip9colFC3QkFSp+FlrubiVSynhT3N+gtBJ9cyaEPs79h8FNmXVrMaXMlSjPIwCuTA
7nMp+JGRjrABM0vshS4LK/Ju3unVvZIn9hz3vkXZs3sNVb1/MItBtUN5fG01NHCRHMPet3xcrxqW
PIo9istRn824bKC2HKRvsUkNMAyVYUM8JGxif0zWNFheCGl7iJmmXUgTt0YPL3JOIPr3U72NMLgM
nWI4RZaP8DWyBhR9iQoGLn4sxYBSBYz4I341p0sGL4lSCUdrpl6ByJm3ZRCo12h61MuAHHj4+aDM
gNE5bWy9ZFKe7apU6l0/QB7Xsr1z1JGA4ngoYPeiNF1No/bL74ufajT1rqIQlRbKPUuFrk/bQNWv
J7lHzT5PN31DXvQ032pKFNyhir7m1HFbV5BOyfe6qXxj3xmW29bStYL2906PFGPXmnTONV94nRrC
elLLa/rmEQQSgMdYa20zK39EdfUetDPUWehhUfNYtjNCJd/6mYVRbUdB/UMsqfAC/CDp27+Iyvab
gYnBmccmdMt4Vte+SoSaYpTfhA4c9VDxTg69vKjVa9TqlJM5Mqu4ZKsJpWqtSXYgxkB/jWKX58Zb
axXFysC8ta56X1lN6E7uZObPDeUiV1Iy5MphxStUrNQR0lkV99pGTuiSwnWZfyBzLkOHg5q5FeNp
vK5SpPZpDihhhCGXTYW5aRLUr2zke6dD+frQ9jOThYSamHLn/EYM5HQ7WUPDMt2T8Dgkz6U1kAth
pMOGSpHAzp+cTRnlz7ZQB8vFf9rbeSDpF3M1Gy7WpdYOZJOGSJ291KPWbIdQ4lBbjAh+Fb0YN5ml
ZdtErTpwTurgjLJvgO2oxb1OP9QddDl1Stmknu8nlFqJS4MKT477CrfiYGOPvUmskEOIyD1Lq6Vt
mmZrQ081J54IRrKIH1iZQZM61YxaxpfUwY40xlYJ0KbTkL75WPH0EUt2Tcwg85Gf2HEvdiAuCuN2
asr33CijVdKWNAIo5jtjaH5LYmtHQ/W6b7u7GHXvHM+PmlQ/krhAMFQT9qSBtYnTDgScjrQObAha
iJXN2iDMZNxP/ngp15llE0P1OmrRimYh86GfZmSSV4wfz7A5MAD4lX4jT3Nux3ROSK3An43k7YKN
erwefGM7ZfWjNXKHZJjjzDmIUkBBwhCIJ+RuEsQwlphto2b3saX86PoJIA5VGhdLUE/nt5dfpaF8
Q4rcXyViN2/rtDVf+CGNDc0aNp0aWo+FGW+DubVuh6YYvoUStZ95Tq/jqZDcblbnH2j+vgvZXO4r
rUKWY+ndlnP9sAvM6Fs8IDfQfXD6mTKW3IEOekPbb3xZ/560A84vUqDGSLgnXAP9dT0SGBNUFnA0
zVjngdw9pGEsrwQr7NaiHKi3vkxxQkF6sFnknrdpLxk8PU17V7qk33R9Xq3Cwig26EnG/RjlQeuk
ppI+1XIrrBJT6bxy0uSN3JCsboVpDLdNpY42/CpTes/+LNLFmc01EntythpzbZk9mV9l9g3EWuQ0
Qk7ealTfzYM02lrUNzfhVN00onBr1WZnV/MIlY3Cxa7OUQr0rey2sXjBFMgHIM2k1TRRcmahP95J
gBmGk4gamz6vphwUH3FLp3TpMt9rTP0SPu5lTxLh13uJ47P+5yEOzj/mSN6ZP7A5G4RkqxnRfSaK
xmJyevZnwcR3lZzZfJ65pt+djw876VDSe7QEOYeS6l5invWVM17y4+3mpys6OnUnc21oScXBNIEu
EOHDGTwNyMzX9+3cKAfnnjSdcizVNaOov0rWPDFRbUE+d4I73nFxLYZJIWap+fAOfN5xVaEhDXyf
lgcE7D6DVeA0cnehGuFjWDf4ToXhyjS6c6/d8d55yTfAbaux2hwz6jUKWlFVzJan1MVTUGm3TU6u
HuKR6yW4CTes0NthhBNJUgblzH09MbakyjKYeKLQlKOEhaC2KlMQQtNrheQy4aNz9NZ8NoU+dIIE
0bvOvgIiRnatRNOZKtSJbTVVAG4yO3c6naSTf77b4lT0uk6SkWckv4vRWWvLrOQ2q99jbxDGm7Vk
8TS+vjGDrrpHMWGt5JCHnui55bENs36iMlPOla6WV+nTthuhnEZMs4pekDSYQxTZVOmJUY3F7LVr
cyO52b5v7Wij3KlrdTt9N359/WIfyzIPhjs8WQdh04QGwxVWu45SC47jha9eyHGEK/G6W9rvoeEM
mWbnKtXr/OfX4x/NDwfDLz//MD+ULILCZDK82d433V2pncHtHcVfq6j0ZRU7Ofoc+quHrV4BvXQL
DWj2ps5XHHbRwkzWeJao/Z1aT7+ahjJuORWBbWn94HR5r+2CQFyXGcSEqQ8Lu6DPaWdZ327TYT+a
qrAb/fEqmXzlomutFo0y2oZEq7Lvfp1F14WcaPs8M3snlYzkutDhcE5VdEazcaKDvZQO0AFRsOXj
PaTqpoGZNJMsmF66nLEd8VFeNZt4zSbFSUd34SL/Lyqcx6vH50EPHlZl6QW8TQZV78IHZd1tdMFO
15lT/ByBMdd2f5VvhEv1+7kgoVNlu09Xe3AUDSxyK/yKgdm9PkRbouc34mCP295WbcD49vxtAp9m
G+7XL+eJKYILZjKmIkkA1ZF4l+Awoa8LyaTsBFbttdv0W9X2PdK8fuuUjNuzha6jr1/CXYOUFOcH
W0XjsG9bsuX0sUoKXtVhONPKIVsrISdOrcrTO9yFuU1arrVpc5LztKLL9xoBeaumGSY7G/RfZ67/
5LIH1hfPELSLoxaaiI2/mCzN9+KUHppR3TXXuTtuW7gX5WNujyv8Fhe/0r88BXIT5KUPL5p4U44q
wc3YBaGJd91rLYSHpoqaFS8g9LhewoKeof8h0xWNVqxe9yyTdhVXG0lrCzciUPPMLVhWgU/T8e/f
hYq+TmEJ1/XBKkEdIusszB5efhnfluvxoqWMNT6iX3TOSRBO3u0P+7/l8/swF5p1O+WcVH0vGco1
YnW7HoNVpvwbrgB4kCRKISxF4XN0e43MDCO/6g1vuMt3OQ0zt7gSnBQ9JzzQwh2/RWd5oMvMcHAX
Pw15MHMk7KRro2kX66h5WZTdHrHWGcrMibv3aYjl5x/unp6IQmT6o+GJk+iOio8kpsegapxrIZy+
FPYrEPBhgR++EEOYK0M7lIaHLjhV4ecJ1Yrzvls8Ad5oyaarBGhs5xoIJ4xvy0P7c9iDHehUgOSa
5YaH1g6g14Y4djqre2AP8aioTIaRmN8rvgLYJ9I2ZE1/N5rhzKJzXEjmV5DJh8IwynR4qA2dVOTh
uYI+USP0vZ2v6xFZsz6vfTNyv/7qTj5LjtgI6pl74HB8fpZipVaVzNrnteaPFMd2Y9yP89PXY5zo
KSxbAtQX+pJDciS60gWz1pskNbx4F20DZV1soo324t8Ez+M3WgrP+bkogxNXBdiR+4YBVqI2fvCG
phUK07lWdM/UmNBrwWkM9hjmOWHOiVWLtqrBGJSLsUgeFsPHWQnNWWplL2NtRCs8bwVSfksUw/1K
IQFJvjgXQnL8dtIbpMvKFLnUqY9kw2C2xbHKJ8lbMI+zK9nFm+oWO2UVrc/1PU+MJXFpMJhkbER4
ZA9mZDNq1ELTZsWTy1IF39ATxzZPd5VZ+Ndkpr3VakpQRB/LF2NnTDuwZipBJu2Zj+HoYTI6PGXF
Qpq2nNYOfgvO76GvzrnsFXG7DfSw5JiysAfRMZ5ZDo8mnN8jmSafgXyiP0+2YZBpXa54lvIodtm6
E4Yzc9rpa/nXCMqiWvswdVIogxLRZQqkgflaLGLDTrL62ziH5ZlLOTrgLpdiwNSBqILQ8RCo2mXz
gC48UjzNrHNXGTvCqVDb4WMM3IB8QycG71wb9Zmj3tHExbDYAXhnFsXBUautj7p4SOZB9nq52iUq
4WuRb1cWtb30HHvtxHmDsVhZeVyEoKGq+Hwvm0g1xixMZE/DsCMUOgGulhZfdPJwNVeD4CYV0MRp
NkkhGqtXJRju+yyenLJBatZo0j71zTfCfnOvySJz10rKRIrPBOi+Un80WSNt2roECqI3oUOJGuWL
hKvHlHpjPxJrfQ1tMnSksD1zTj/1hnDY4LPD+XzsRteUth+6IpU9RBfXWmO9wz3xAbO350RUv9X/
n3YKPCsVwzPftsQm8HDqBwtPaFylyB4JBs/BHAZ7IfEfTTHNN4VMjjS7sScxJ7KZjOTIsTLTmeRi
V1e4eHxB/VH7AGz6NN9RhTRIrehvBbMEKNkpycacQkStObweavWbVAhKZxRSzQ6H9sJMmUtQrj2I
TdNg5OkrSEQBPMg8ccoy9J1J1AcYEd13I6RandJGcVqpuIoTarakZvlOHeS7xlIvern4ZlTRzgwm
agkJCRZWad0VWbIeulGHLFFlKx2iDSVj8yWpwDcK1LOdWBeuocRkq1bJdIdALrxVYnVpJIQ5GJRE
7amZf8mldu931p3f9Fu0wfs0ovqb5GNEGI0Qukk270vV2iRqeU839FdsimsxsgLyG5Tg0idTmvrF
5IDSv21IkNTk5qmdzIs+En5Ymf+9FQcOVJlEnHBRbJMCZNOUNj8CsX82A2trKhPMzXhyYeyJW6MI
7ybL38x5hjYSwGKJ3q2bqXAnlhxu4pwdWBBF73VdeUGtZXs85Es9flpJZj1ia5YdUeye05geTWbp
P2n9gdqCuG72fmfPmrDPm3S8Brpz0U5RsWv9ZL4ravWxxJV9gU8i3tdQjewuqcIV3zSKxoxWpCQU
Ti61l93c9quvNwyn5mGDMpFBVpquaIf6lJnwcXp5meT5FaTrkcbTuenxxAjLcWfZ5KFNP9qYB6JW
ivDQRS9p6SM1ZvEqQoc8MwefGoTth4KwzEARelj2kqCAmYWui14oy7bcgyRv/48jHGxVm6KYU6Nh
BN6/fREZ60LuzqxY5y5C+TzLjukEIHjmTnVdPdiyOrpzEYRnruPEpIca6c87tfwSH5ZF0mjGSTR8
0Wvl25GQmcx4EKOHv/xSfRpj+R0+jGFi9pRxkImeWcH7G8fICfxeP3Mhv3d8B5Mqo5DCbGEsYkU4
KPvLvkbzvNNE6ieQBLxwJ7+rTurS1/wO6Ml6ZRu1LtYhvK4z38zpW/ivgY2DnYU0ikMDEo5XYVqX
ovIkh9JzP+6+vofH1mb28QAD2O7KFE6OMkdpaFCpm2fRy6XHplXWWfQmE28dN49zv81p+eMur4vN
mVGXd+zgpn4q1B7sAPOiKEwarzM3td5ZF9qPsbX1Hd7IBQ+v2jT8/3odDG8M+mk8jYjk8K8fbi4C
tc3YZnYeOSicPtvlHCF1lMPGalyTQkaAfJIKEPXmxy5I1Y2mlvJlTtaGA0dKA3mnrmS9YJOhmjnO
zfCci+cojBArtAgw3JIsqOEUXg9etGyOIOcFY+t1FTRIsZJS1wiEjjaurtH3Ll9EgrLZvQD2kEg8
GQUgw320i5DfxaUP5bIuCcqFtW3F/U43grUgA6afEt2WBKHYBmLmlvDq6oiT59g9V0u+oZ7CJakI
CT731RxvG1VCbDni4xBCOX/YjmmLfuiDKWu9TKJlXIvYj/syWEnGSG+7dPLYeqdgtA+EGDVkdpdl
yRMYTjBZlnorphJMpXC6lqP+x9cv3vHcx6/Fa47dnEn8yDTQpLLsB1XcepCDHGPalunZ4Oujtoz8
eYhlH/9hVvLDXO+KhCFwjW/Gh/gpdYtN84Ij0uFJOPNrvsoT29zG+3xzrtLxu835+bticDwriPYx
odIe/jx4yu6l6i2x8VK5gzMZW+JFYka/RK16lzp8IIbm35oZ6Oq0CSiEpvE298PRzbp2gEUTYhCR
wmtNa65EtwU748pkSYXjaq5gNxIYZgDZywSnl9lUR2k/uuqYXUk9KorG7PYFCBwbFdZbVYI1xDex
CQkSQ50geILe/BLMeVxz/8dtOYnbv/5csYxzeqYvDyriYD4BBZ4HWVQ1XlPA/AmD9dCrZ1ab49IA
D/bjGAdLsxAkqTTnjLGEKeYPkls5oSs4ZKzsjT127K11ZsQT+/nPIy6z6IdXyezCOBbDkqsiCDXZ
pjc3lT2vJRfCaGiHLoImKvjaKvf67XyXbLQNpfV9mazCF/px4ka4PSdsO7EYfv6Nlu/rw2+U9UEv
Zhn3oHWHlbrR9+JrzlKYOJWbPMx7fhunuMk355oJp74pi96+BUiMjueh1wdhblhWc9x4fhRbYAKa
+8TqVTsvu9buQ50EjkEBvlTBTYC+cs4woS1vz+FXZVG9w1WASvJIllmAXJvAhtWe32PmGHTjewVf
DPmQrmwNhQCJAWGGPiqlLfREA0xh+y7X8b0VxphgTfFnHHe3htg+dSVLuQracd8Xub+tFSVYR0ay
aeSZEkiOeIVzwlo046t6EGt3xHdSR9064FghaOQl6xDfAf7/oo/tluVwSR9rZSKuCxNqp5V+YQT1
+xgo92pm/OA+IhrM2jtBEKt1JGrXMuBDF9//gy/L1VVrzneIOuX10PZexnJxbgU4MdVSp2MeBfZl
gkI6mIpaMxfbypdqfLDGUzPbCW6eiCkwvE9uxcse5fG5t+TUF6rAXGIOwB6xAAw+v51qBBykzRhS
3DSr9pLY2+UTTRwSLAj82ZHas/7nmP/5ybrQ/Pd/8f8/i3Kqo4AY2c//+9835VvutfXbW3v1Wv7X
8lf/9UcP/uRV9LMumuK9PfxTn/4S//4/x3df29dP/7PK26id7rq3erp/a7q0/T0AJovlT/5vf/gf
b7//lYepfPvH337S6GqXfy2Iivxv//zR7tc//rZUD/7z4z//z59dv2b8tVUbRkUZvR7+jbfXpv3H
31Tj7xRxFPbMHAEUypssgsPb8hNF/juLL1scZmkWKn0p5OYsDOE//iapf0cKzDlwESPj6Vseb1OA
/+Jv/V0h8g1OBF68xeVLPfp/frPbPz7UP57JabfJH73HPz9oHINoJpaMPczlOrruwwJknE4j5iqc
LXqIBuohltUSoYYaxXrgmmm+eNqVMTEmiC5qHe7ZmaX17DadORLnWTS1GT8K2Hj755IKpx2bwIEc
Ma1NJuY08EG7mFasXKL4628a0tafJj9C1SYYZrCJ67nbjIJIiIE+Wt0OHWIA2DmRSreSuzRcT3nU
bQv+lU0xsgMV6F4gmjOQAT5ENeADp4asILtx4jfCzTCWZrolf026iVJdlW96oZKD71PXqQKxUBHR
VpQjM5i3QV+moHISwchWPS43IKlt0goXeRpyoWsFFbhwrUz5VE3IxmrKivfVGGtULQoD360H7V3B
Tgw2WjZpoeRSRQ6hUJLWga6nzrTEUawSLOeqHqVW/yWHLVPXVaglkyE4w9CUrXatZSqbVNRG6EFg
zYiylSJvVtFeis0mTeJBbS+UoJsne5b8ICDMyU+L6WlY9rByZfThzwGbNqSVSAv3UZcmL5IA46WD
vI2GMUTtWee9h7IgUnVauo1EmU3jRnhG2g+4mVJVpMYi4G/KFyVzQGqpNVqKPznEOljR1gqFJNsi
XJDbnSj3Sb5Sg3o01l2APLa2TS2uXxrQrN1KiaUEtVR8ZyXDCxCwwvQ6ySBJZE51oWLL3ggPZUHU
5WWYg3OHvq9Kj0OYFHtNS24ypQ26V1Puw8yW9XG2bnRSV8ddWDSauVf0BgqfNffGbd/BcFipMdHR
9gg3O6caJVRah/oub3DYanmLkjOoJemb0Umz+iRDqRpWbHybZY8tienGElGnIYIuM615F+qYrFc5
jAZtHc2Qd9cceYpuF6R+KO98a0AUKMilMrw0MZ/vRpvohMU2+9kh3XRpQQIx6j491O/BXqBIjFvV
DJ/6pDfamy7ku0FpnhloRdo5EBEGJYIlWJdKAUlw36bzDKxmHvtBudL4VvrrsMoC3ylyzmI/pV7K
6DXUemqBc2jKZtv7vql/E8pRekqnmKA3K87i8XIJlnWbUgcWs1gx+ZWtjbqY7euhv5nh33JPnvsY
us8U+09UiqIrpfFDydbaUJdWY6rXnZPMkvrOa772DUP7TuRVjDO650k4Dd9ySPhpCDJUrbKGI0kp
mP4KbD7MGEJBZIzNpp67MUVdVBy6XoLPiCcLIsWA7jHRgkb+pivN4IqSYK4VUNCuNLRkI0yIqYTc
1svSb9cU84duF5PmIuzZrOqyDSireZAC8hlZ+APo1kUpiW6nCETBVaYvIi4PqWymupavTMqMhNsQ
zQPZorXANrcREkQYKdZabAMZysekp/X3MipU1Tbi0Uxp+SfqJcy7t8TSbgI9wKpMWTO4EOfMD4vv
ypyZ38iMR+AzaUNpT6DU3zCYG9oehBPggij11WuNoODnSZij0ckTAudS3Rp0V5QzSf6ljmVIkmxM
iJOT63I3bUSk8L4bS3Rbr820qoL3YhyDdjsUJUjEPPzRKaGCOmQKICc4QSl35o0ax0XxbVDSSb/I
yiKCjZyPvlHu2n6qxheq/kOR2KUiEwHToa1biSkUfrfnftK4FWPx+zCPSIjqKkV57uohslnXkNLW
yfD0/2IDGVHmEFXTwI6Rdr9klVwjQv2SFN/xYJmZ4cRFryT7KktH8m7NJmnXglGXT7keoWAyWopM
K8wao4Lqyo+btVYM/cIA7BrrKrGk5fXv+R0AZJYDWN2mVIseobbuK4iupay6GfVmljYCyTGBTeB2
KazSokgjuuHZ3O5ysTbLZ6tN8/xdmiZVYRar6l91pMj1huWzvzP1Ao2Zkwe9JMGgShOuXuuT9YQm
T3gcqj4CU46Tp/oBuCpGh0VAFCjoxNdiqhiDHwt8QvRxzJUxgwKfSHf81cVpOFwUSaHH66YHHcEU
pL2oQjSuIqA11Ilbo7w2iqoGGqoTy2VSjXBmYeoDaGdSUW1kPRV+ZrWOuWwkTzJDvXyZjEP4YERz
y3iWViqXRp3SHU5L8iCnep6pVteD9c4NSsq9iGdmjY6jc3BXUKdQZnj9YiDc+4Qt6i6ek/mK/UJQ
bH2A1JBOypFum+Ur3aqBCjTZ0iygaElKKNS2zkl4IXxZo2ATNiA9j1Jl7mcznR4b+l0FG2ldylxc
f5Kwy00rc4n6GnZSWgOG6ToyB7LhBz2vHrmzScXCRCfrqpF11zexIX3D2dA70SDoDoBtw5anutgJ
aq/c6WYk7UkBh7UvTbPDp9eUbqDJHUX8oaFpAjx8qNTpfiE5Q/pNXwstF7bNKMGPT2pwQCX/Jct9
fz1kqbCzGilcN0TFbIyOcNBaBmek5wk5cmVN3UorYtcMW//OD0UL9M5sbCt+j30Z8BpgvRHKrU6V
32mw84eIfRC0293chRuzExvFkapetM28gzM3cvnCU64SreFacdp906MUmqWA6rq4raKgu2nSQi+u
GkVQ9XtiPnR64mJn8T6QUhSuyv9P3Zktx21s6fpVzgvAgcSMWwA1F2eKg24QlChinhNAAk/fX9mO
vU15d6t918cXjrDCYhFVKORa/zhMcnjF5Ogbh2wdSDSW7CEmSbS9J/fklCRHIE2hX8mKmrITyJEK
i5zEmgPkZWHrgZ8V7iUIF2zLMYplfG303HYu3VxFeigxIrxXFsHnQePY3nLKxwWB+6CI28sIi++k
HpZuHUs3MNd+iDcFj9Z7sxtQgsVmk5hvy+JI97xoyXi7GsmtlVPhUdAWzDDTfhfAEoFmjSevm4iY
Ha3vmSVHf9uvCiMFN03GwJCAq43udDCGxLhP8R82EaNnuUZl5zNB0EUBAeG1p8WeTF3DOrL6JRdE
VHodNBpz3Xez8EqiM10qRNXt5FYvQ7WCJpIynHp8opNjUhA0r/OiXrqLui6jwUDj4Ri4VpLXV2aC
e3BDEJ0lwxHy92yshJuDBiLtErmdP9hmW70VBJiEsd45xj2d21ryIgZfTJsOLW98j+bBtPZO5QxL
kAM3vumrwbSbtTzhjkUtxjxyYnoAHKPS/uAn/9Gq9N8uQJ+Wpv9xofq/uCoBBf0Pq1L5/x7eyunt
vek/bUv8pT+2Jc1zf7uoodh6WEtIx7ZBU/9YlzRf/40wqd+7dPgXTslP+xLBJ4Csl13Gh1ZjYftz
XxLmb+hycIMjPUQjThraP1iXzJ8alsg3A/RBQIUug8XJ87yfUB/XIuvVXEGhcd09jowQD4XSmjej
d9a9pN6j3OpU225Gv8XbNdB5cLmXPXHuBSEPPK9ph2ODMgJpoTMLBkODOaste3ltxLCcmKCqNGIN
UjeJ5+Ia0wcM7MKXKqozUX8Rdpl9jR2zvucpz8iepI24s/tED4hvLk4tw8neTbDaZLahmPsV0gsX
zxu9fa77rZd+Hhl2to5RvUwOrX89zYQjwuYmzBLdfE4zjSwwxvLlpc4HSp6L1NGvUJKuZtStlXaX
9wuJpKKy39us7qzIX1N6E8ahi/Xt2GcUXBWcE5KZcUjyjVhLjG6lYeNi4jrcqLQz19/nSkBxdJXh
tIFQefdKaNd6Vgb1wIREWV85rX0vlHQizCjjiA8JCUal7mROrLeispcjtihSSLx6/spgFUPhD3jI
O0bmHGstBLfXvms1pZ2BDdXMr0ROTRnxAUCKp4m8KQ2TrPdemVc8hNMcCLrQjzMVwTVF4TWZgtHq
eB86FsvHxKjMHAeVb0bTul4sVIoEqZAlH6y31PLruq1u8dvk742Tqhz63Lk4tfxmkiFZXEkV2lqp
f0nG1Ikjtx2bt0YNOoFbk5/uZa3aF32RL6rg0ZVbHH1lVRA60hJbKIe5j+LceK0sSo8imdAildsa
fQ4a+WHTNCUfMXqiXaERPNDl4ksh+utBlzo9G6OJrdG3vk59+rVIZ6yVtpa5QS4pZXZJEsZSWvbI
cHFejp2LKSBrj+481Nu5quVVJrWrxRmvscitAXWYlhNWnhp4U+hRgUzQkAhr5XIXd7pzRUWTG+Dr
Gh5Xtyq+25KCEHsh/3hnY4yU3ECe97yuwoxSkQvGwOVxTZtkS5Reu5fUKq7UzXic8qbRgpzLQW2S
XrLi5Sn50n2ZP0xuVuyUZ4cJsuXA92SJlrX+YGNAMqmMaZMMmvbDFoNOmOD4RhhjTvKrfCGe4a5s
TBuPjSBER0zsnzLFx6ld6inHrw4pRUHMVTPsmN86h7IHK3Ww2xq+tnUHdzN25UySoO1pe0aA5ZCY
BQWuQNDb2h/66OK2U9K/G+KC/z8X9WPR+T8Gwc3uNUa1GZv+trVlEbG6dAAl3KeaYM/e9Lgk7lc5
ClIFNZdsXL3UtE1rCbWfiyT72nAuvZDFtm4T+sKIAKFRaFcwBgRWadzRG9iErUe0IcrmbGPAjN5I
qIdtWTlPy4qtEZDF/IYm3EFDJwbzpV8mmxso7omEW7yiDTsYJz2oFwoeKkPc9hC6UVlgUbax7UaL
3figpZ4dSbOsmYowgvbOQt6+p0FS9R7jL73P8GyjFV6ibe/deOwDtyPXtV8sUmw08gkXKxm2TSya
JJwLR4uDtB78J0O54oyQZuEBpK/TRsVY8SKz7OJHi5QVO1q7zEuu9dkbttaCH0IzM5P2l8W9t1qq
UryW7qVbdr/u6Hfd8LwkxHyohZQh8nMmuemElYWpln1DyEG1h74UR3+e1W1Z5s5DwzXlkTlb6rbI
UifH1LqI/YpK/iFp/Rijq7vurUJiXenlEBUkJR89vcUcz1NjCzedsQ0q7X6eJBqrQhFYjL4V5/yy
CsTPS+3vpjVXN9OsBEto2S5hVyofkZaod/ZMW3zQOjZJk7aKjzbs3y2bvAO93DfTD3u8fMOYj98y
wt3M0Fd1/DEyQRW3ceJ1tGMpRuvcaSl0JW9bnEtXstj95Sz+Exz8FD3zmWa/HG6oIW2dbQZY8JJB
8xk0NojUWfAw2tsp9a/bBMFT54wbXRbHKjOOTlKPdLIVe5cPaUMv1kD10lhvi/6xbrpn6g+zyKG9
4BcKSeMzev7HbwVVRpTkJVYUo9Xn38rMAUnTJbNRLFL1xtbwbJfz09pg/W6zzjxMYiWVbOFbX383
uRkJxyQzgGb4xyJzrslGkmQV56QT1wQv+nTXWXZVBbr0Hk3yhakpGj8qtCbBgBbocvP84k39TP/+
8eujD3YvDRk2Dghmnb/yRE4PAMVOz6+P/m7nd+lxpqmXvIc3IFQwjDZ+dPzmtuwGFbRGtstLwhTt
nAI51W1Gp9glhGPvEfr8wvF4IR3+Dfz++XvZqGxJHkZf6P9Ezloa8kpp6xChZSuJr6+fyrQyA4kS
IGCj2aDV+4OZ/EdT7yNlI031M+b/aeT93w3Gux/NBX4ffv5R/wdn4ks80H8/E+/St/oTd3D53/+Y
hsVvjK0OpAFfR9TycLr/GobN38hVNXz+MZHz63w9/k0e8NcuwchQBzrrDuD+v4Zh6zdgL4CvS+kN
wm5iQv/JNCwut8i/byGXAlfdI9ADMSwGSKwgP5FMhjGMHLekY0MIhFjRlw2JOldATGH8kD7z3yTk
rU7o3/6K3P/9O/+3V4ZSwZbHvI/P6fOXSpu8rDLU7zE+81O1uRTYE/ZRBv9Lx9rnB+OfF/qXl7t8
x//C9fpa3k2WetDLCHRhx5G1b3bahtqB7+MYEvWKU+NXLp5fXuJPpGFMnuKgLqqgeGfRVTM9XKLH
ugiFVV6RPdaGv0or+kkR//er/OmJ0JG2YCX6g7WbDvWDCmTg3jGNhsveuv/LDf6fDprPj/S/v9KF
5P7L+5lTd0Ax3O/XtnwR2z9EZG6YlFt3hyZkR37yL17xckj8+4Yhaw+rCZpxgSmWdJ2/5Z7L1q/Q
OX29vJvjjtrb0IqK8xyJTbuLN79q3fp8u/z+YgAviI9h6a2LN/jz5TVzpRlr/yaaG4eaAXS1nOe/
0KJ/fgf/eAkCvtGroeGBIfzpHcwIEgHceIvrk9K/u/O3X7xd//HHe7CLOE2si47m8xW4pKwYpnyb
Q/Eyv1G0efRuwc7v3ONyaLbZ9lepkz85M/+8HB5J2NUFmoafWUiXKptxkG/Dpj3oG9oN7roiunDk
tMRuaOGMn9O7fPcrCQeBvH+7K2z6Hi3PRiPOrv8zMT/5XtpW5bdqoE027Zb+tdZy92EQ1JuHldOx
wPhJZ71kcyxCAE77xpQQm4OVEi2EHlyLjL6hP3ZUBZlUnP6BozGvlromQjUCWdnZOAfFSgRiQ55F
BHOj3kA4gLFbtxNMLAvLba7K21SDDw4USNP3PPUxZQrawVek/KPFLGMBExKHboqx3egxrELUlt38
bIhWfdQF8e4bhjX2XekvY02tkhh1PWj1obuT9FV+9TT3mWYIn7ocl8J0vcEPedUN7vylhNlzTqM9
V2+Qovn3Sbl1CGjs4aoY2vILbJsLWUtUu6J0S8DFra1H1Axp8uUWD1LsBYRWIvgZ4ureLXp/6/y+
sZjRgEyKct90X9f2wWvEs6qQ2Fk4sarpNKcGsFyWE+lTel1EPnPRB7KkliCga5qf0JtWbW+s2axQ
P3oiJ3E67uiyAbzvtCtWvyH9UWR9CU1JAt4ZIwUq9qFJmy+9cGdB0W1d5ZtsKeePzHPS6sg5OaQb
MbvM+H2iKXDoNHX9oAJNLw6W6JqX3GydmMZHSrdad5pGWj5dCa5Q1v2w51lMU4VYm9pkjePnRvRu
OmeVzaSW2lNs/6hFrZ1sUhBQH5b0YCAKi7sbmfTJydVX+0sip/iKMRNEFxrvvkjMdmtTv+GErs0O
EvgsHQdJKdw91ekpq0W9npos8WXQWq23Hbwe8eA0kpXVTUWxgw97yn3Ccsx4oqodgIaRADaddPgr
u0VHryk7+R6XrbkBykl4y6V8XmRrfJuJb9gaQ0kMECtd4CKe/GINK7Y/3Yhfyz6hKFD6MVDyZOeE
FwFbkI7X5u1uoqnjesjW2A38iYCkFZbnnAN1n2FcjXDRtC/O0K/WvrSG/DB2WK1Di76gjcY2czX3
8WW7zCT9ntWZjmZSYYRXPq4SGWdCL+x+lgPRPOsQ9qNyRtRM2fBcubkedfOib8qp0bFjlP1HFfsJ
zP1MpmxW9DXiFk80UR37cbdpGzFdI2iYzlZuQRTCPOMWxQR8vea+e4mVquAKmbbnSwFy4bfRmvVs
O0sXJ4QlsT/PCK+Os5UVUaEJ+9qZhu48ezI3yGFKvsLSaa/u2FEJgw9HwPEidx6EYd7QNfXkWGuD
XQRke1O2lTxmQ0xyr1lZX7m5lhuSzrLvSRybx7wAbw/j2mlDAspxniMwdJz5S5G61UPSdeNW2erW
X4Gv6K/fDDOFsKuorsp8bSj/1fngchCsXdM7dMg6Xny/mJW70SrPu5pjSwv9rAFxQKVbAWE44ULz
szNTsJuB2NzELpW2dNrNVqicSb/Sh9ZThBnl+QnhWAnvD5w1HtKqzs596ni3nrtO70NqNYdFzUYf
9B4d0RlGsskpZdQADYXsP1lI+tcYzCmpQ7BddejUQAFUOsuIEIwGcmV9HdxLWFdqwUp55LGXntOf
ldDaEFuQG7XrkMBDD8WNIVQTdfqioj5tnXOfGD/4E3MBbBrT224w+reWqXiKartet4UanDvC9d0f
Eyb8NeyhLZEF+2nyukiz9UKej+kWBj6F5iLzt9gQXKNdgtaMMmjmwdyNnlysUNZZc+fBS1qIi0vM
KKqfj8Y6cEtVTfxUe9qybGLdr2/JugWBOWYz7p95mL07Tc3TFU/TcV/ibv1KHBmd16lBv7Cy85Jz
bNStIzpgXQapygBxusRvnjTlK3QE/th9jfs+/vA7Id7iMk3urEUSAaW5ef8UO4vLs9O4JtAjjxrL
5B5QXWvth8EEDeN21sfkfoz7eVu61C7apdrO5DXfA5u5rzBzPXCNH1sbx+O8AZ8er/yyRT+nxYhX
47zU3i2fGDqzlcVjUljxiztQ+1zPqr/ngCMswHIN+60y3bEMNeEz0+jYISHd9dQdAx4bcKyWWr6t
TSV/IEzwrher+4Do33rrnHdRNjnpvYVTlidDsaPtkFymj6lrl6/GLJGiIa3g566kU10uIiRmhkgr
Kznwqd0pdTOW5YshlofSWboXl26321nLaPUra7nQLFVG3J5bmw7F2ite+0LKaIyn+mlpWk7lhaQV
3Vm13TALsmFG86OojPWAYgna1CiEteWh3W1ttuAIa86r2xeUU6VF5MU0F6brfF9oxH2Q01S9OwB4
Ed9r0LByFE1zyLXJveH5XZ5EXuZdCMfYiQirsdbvqedT+xVj1hwIF7IRuUeLwyqeLJ0ERNQT/SZL
5fgACmR9KQAmgnR06m8xaoZzVZdf60UhydfjpCVvavDitwpxIQ1PMcGEvVffptnIVGLN5bhFcmBG
ehsPcJ200sSumRcPWerOH0ky+Te9wESlSaIto9Qai7Pf1dk2zXTjMBqqe8LwQTLDZK587Fr+2rql
eLQYIe7yrkSZXfGUcEt/CCX90XsDWvFENZ+5LWU/3FyahvYpaPKSuCQwDpa5STOl8dgtUN8PucZ8
apTFjiDBot2Whcwec3JQltw+w0ES6EmV53DjTYl5yKuC7D8zT9g5uhWURGYfEH8HFGn1zptrozjq
ifuU9NVytAsdbIoKq+u4NfgLzWouNzU5G8cSh8CNZmIUm3nUyYC20b2QRfs6JrDfsTbBp1SOZm0G
UWnQEIns9BvKZuIInMlT35LK8oBMScOI1olK3qq2UjrH1tgJYRT92A6nbtJQQVRl0jQ0jul9dkdv
rkn7nFjMg6aX3JNFbn+jv4yCwlRMcWg3jUk/p90ltxhKADMNTxARyBR0l3nVU042I1jxInbJUDnN
Js5GtdFXf/3R6CPr5ky8/4YHDTj2IuV1TKTXONGPGKk+6ff4YM0pwlug3/W5wqtNRZhLrqLZMTUM
RndLEXrO/S3t+3KNSVCUsRJHzpnm4niaKwW8Pxd3tV5ap7KivwbqxVl2i54bRThKWFbqnT21N6t8
/a4njvo2OaPxnkmVPBs1SS6BZahBhKU/mwfQAuO4tKb1UeXejZgGkW/yTmsIzV7s7j3zlJrBsUsC
BjK3006yd1Bk0QUHUO+n0iaBT+tIx0MZozEo6VAuKjVFgBgle1wnb4Wi50A89AahkEWsLS/LIJLr
0o5nMrJrrzkPdofLMRNxTId3019UQngngKWFfaFjmrxYmNI9uyC9tu/N3aoP+qvIMnrb7SUbacjN
oORk6+LAaBZOvyjtNKT7YPoxI7inP5oIL25bVVrZq99XxDQsXud1J1ASIkaBRpN6u1TFTMGWYdcK
P2FD5biV9zwC8mHt/IDUUMvZDBBoT3GXeMcWL8pGm3uN1mXXal/k7I5yazP4PlNthLPUcAlGTanl
87b94kLAU7jQ/XBGzdxJX0F4ZLYdH2wi+V20N+uc9uC0uZ0hm4gLNgzQ5PSkqiazAw7xGoZc2Txm
a9Pudi0cpR41Q2WBLUxZ82LM4NmBWIqU7vLJNdpTn03jjavNcRsYuTNHk5qSI5WguJOQbadf8yq9
NMgtrXGXtFbGl9pDaQmdUiH0oR1u8l/dctCPJkWp6zWDEWye0tvcfCyFthY33Lq2yUGuRhaZQbiH
tDbK02IW5XYx9ILnmRtTaCky88LtFyk5laRmku1q4aBp1E03ze0GxYTcWZN+QD7UsjRUhASiTgvz
0l9PzMbtHCA5UNnZ9StVQXyZKG40U6mdNdT10csn/7z6Ldk8Zu9usYRWIXl23ln61XA3N+MUDXwK
GwIQ5UlxKEZD4/lfcpfKT/r6rKBNjWQzrNocWk2dPomh/3Cbaj0byieN0cvvncGP70mRiKOkwThS
wPOEiv9+sjuEjegpu2AqEuchGZiTM/qcd3GaF+9QBG9KNfrG4eQ4aN796CzbGfpw6hor1BdNP1uc
yLvZKxoOGjVvlaiS48VefF/jmCS0NGvnsMtLNPtp12pnz8nNMYC50L9SmxqJekkUGiCdgeeLVvYj
PYgE8Q4ETV4Sd/keTV+ItVmvx3oSKA+5o3Z9N2ffhsV0dki0b1elNws0iDE+zKQZ3JSZ0738Y0CC
Np2LmQdf2AX0/AkN6xBupq58HzbJvfM0XPnXF8DPC9wPhtEv/sGOfvF6f8eLPr/eT1iYrBaC6uV7
9kQ4CeVyV2xs5zWsr8lvJPT/V0jE3wGjz6/2E9xSevCDs3wv2gUlVxlY8bSpq19hOr94kZ8zFBOP
M2u0vyO79NoQbUFz7xzHXRMWoWeE3NBUTrOI/brQ4DMBcsF2Pl3cBan+K9hXowuYnPVd3y1hXG3m
MhDR8iXhTgo5KucIwjxBUhYCxIW/f4j/iG/435EJ/7+pbMjS+sv9fDE8fHIk7Mas/vGJU/j9L/wp
sUFhg1SGFHAgUeLciaz5F6sg7N+I07jkalx84/9mFIzfKFK49GC6ZDzSdca37095jQtFQaUY2Dho
of17vPc/0Nf8DXZEwkORtAVySgw6U9DnW2X2KE3LrOYqRVibsKDL7395G/4T8ExV48+Q308vcfni
/wV6XqnQywod1arKtlbB1I3mIWhLTdDTbVuhZvWKjV3/Rn7uQ4wCJU6zBwKpPREMy1JGQz2bz2Wq
pq0RV9aj2/H8p4J1uvXL4nbujZNvJQQNLVI7D8YFvUJ0e+k8HSM6PaKMCnLCdw99RqBuIupIUi8U
sHp4kUNM9VMdOwYwi45oBWHHzpHFw2zkqBt6I7QJnn9ayjjfd4qkJJyd2X3LQPWtG4kKl5qv9vmq
GXuUkuo8UTGrNvP6OAJ/0ZBNqKm5eig3Gm+4LtnmQHfYP0O0iNMxXSnwpRhBuvtxcKrrohn8G5eQ
7cBbWmdTVva8c1bpRppWJK/DULRPhqP112JmKYpUZ6U7k4iS/GjOs/yOc4Tuxg6gcIq6xBiMrTAb
cw0LTYkDGv7ixhzt5j7mbjuXVTkdjQVN5tx9y0TuPVljZb66RP4G/iiKGxfBxZtQFgOtNBxJB6PZ
0IvU+yb65rh+tTq/3+ApQ03az5Q/go4+Vg7Y3zSZKIp9fMQH/CauF5VDk/iBKS1zG9dz/+AXyY1L
ju1uqZb1tVeVvQE50EBqh7L8bg5aecVtSiR7xhB1sbRQauNTSHRH/FL1BKSaWcHk2F3YkZy9w83G
bO9m+YYyZOLQ5zreYu7pXyCq0g/pKuKvyWWegqyZwTpruRq3VSqqgykScdfrWmMGwlj1Qwp0+EMN
tditJEZDy7bTpiLwho/LWd4n67TSs6tpOVHt6MTJ0VAXgZOQS6ivUlDn1w5HzNHevdEhPa+QcERa
seKpQ17rvKWJ758XKfyzPls4zYuKQplx0bamQYRNk1b0Nfs1dvDWMstzKzR1ytDLnwy/Sk6F4/Wh
6mwUbXHFaKg5OGlTvbnuUjmfZUf/hDYY2aYnxiPMU7mcEXdWd5rVaGGaJG8Jw+KGeJP1pUycFpjF
b7djqo3AC0j4dyi+x5MuS1SraZw/mVhGIjrPHdILs36HbhkEqi6cDdpv/dqBldxmcT3dk/pKW5Oj
k8NdsUYVY5Hs6EJK0QMn/S4Zi9dZW46sySdaR+ctOx0aApkW71O9lnvZTCQj9hTeDMOSbdwsVic4
He3BYiM4OrKqNwBWAx+rmIHSGjPed3EZpkbcfvOAQm8WdQlxdlfxwx1Qhsfaiy9nAr17X98wtDi3
S8kaEGBVVPfE1QxRq83Wl4xARNClakRiJdFxnS3av1ljjZkCZbA6l2XGnJaDkar5uhpj+0MbzfFu
qDrgEpQfko10bb63WlE/YOkitnBE1B57Vv1mznl8n02yC1kRE8DIefD31lSar0ImLUC6Z6Jt16w1
i8a+8nBUkkAQFJ0wER3MCCPKKe4iV3PaMWB/SUFPDEL50QAu125qNF5UwHRsbDMnXqaM2zYAIM+N
CBwGMQupT81uyfv6peoxSQHyOVkXzZkHf4JA7qCyfi72RBm916h57wRZO7yiPXTf+0XLjnZsTnwB
UyLmeZ5cFy0ythAbCcSrReDqAzKrBXRYA1jHtYKt3zbAJHDZaXtg7fzsmN34UnMrhsr1+xsTiHab
0kR7AEzxD7xJ9DiYiPcDS8vZMMYee1VG+sw8reapznLqtHluPmiztLeNvbqnqdHcrV6nzUl5a32V
IBbepmCFkT8j2tJnx4us1py2JYbuO0qXibdNyLtxKzEd2AWKPd4phHi0KKKf8729wXu5yWzlvKy1
Roj8VIBjeCCs6Ab9RzOx0vOEtOkIaDkHizYoVCO+cUclrtqwrdrnKZfG1TojQIUUv7zrdXLNJhXW
njeWUWKt+aGjsOCGYjykRiiskZ35KwZdFpc7py7jy53eynPijMW7TNaB8oUCNDadAE1CR802hJU7
9W40ciGHuGjTZ4vYn/tZt7RXncczsCnZ3zjeEmrNhxpMLuxtW+7aTO/updMszJdCzFtpt8W6Q7Fq
u+HK9+xEy4v8psoEP2rbey+mBJZwVOJfw7cZV8jZeSAnhnFFWjQ2OUt1V9Pa94eMtTAJ61jEGOIM
eSeSRuxKNZQ3CfNKF8yanty5hsjgDjydj17T5joP7UleibkXV4lbe9dNi9MjFLMdf0sXy712wWkc
NHAVmajp6C+vmmvKm55Eit00ae5u8erHiU11ClCYjvhxLL09lRKDUqa71RGybULnR9ARnxTga4D1
N5h8NIGMsw4GmEXouR9g1ZHP+dyuGzA1UniI4P5qxnn/HQc3BKM792ejW/Uz5y9Ll9FW87nADXbl
9np7VS2TfHVGH6MYjv7yphWK0oOsqYTDc6gWN2kGfRumk1E+qtIur8018Q9Jp7f32TLoV2XDn41a
U0Zz0qwHw8jXu9lA/xXN+IqOnsymbTX2wxkqZ9oZKAmnMBkSIMUmjeuolXIMUwT3m0InoAoZ6fzo
qpVKDwP8lC6BFeVv7Zn+PsGHaEe6pi+vdW7OxzWFVGVQEvEddjHHuMEfOt70rdXd5pMXf+kwX3Oc
V755t1LSLEPgkDjkSu2vUreBDxB8FTvqs/OwY8wQAPSqDjt0qScuogtGf6ow8MTZB0etfy+0yr3m
s5qOWmKSzKVWEBMlG3nnTc0CuSnHvd/3xkPaIRlVuirOegXYK/MR85wz4+ZaRytoMrCapebEDEbH
X1DrZtQtKoIdEFn3gWDKCtfeXnazFO6pygvhnvtK59xupEldtBsjZZxi3b0i0kFYG1cal/081cXe
M2LreVFtPNED7bF5LUVlnhclxrula4jczUtRX+eFax6JaV02HhERKGt9ay/HYdpQV4tnW5+M+li1
3nJc3cI4IobWdx3Gok2rakgNM6sJ4LKLY2K1ZI2NTt89NEZXc1cW2a3g6xJCnIwV+JqePhIERgCx
ltXnWkOH2TRCe87iuLknLna4NIDIq7rq0pO3+DBQZTbVr5xMfaSNhXwSnYp/dInePJVok48r0wf3
T21r6absRjBdR1tdUpwNO6H3W68ecR4RW1avC82k3Rh/tLLr6Jhx3J2cKu9Bt5sLfT5dXGzO2N4b
qh5vDGo/rv2Fro46oxO8Qy+aYrvrnd3kNMM7hkOOlaJyeTzM9qFF7btd/Gw+V0Nm39LP8ki0sXN2
gY0xH+EbCcSUkINfjwXeIh+nUNtYzk2htc++reo3idDulsFvvfKdNLmi17m7tTISCJwYYtJN6i5a
87q744uPeb+Zoa+hnG7WOcOTapbiAJ7FGs3jelXmV3TYzsGJu+4u0dXy2OtKv9a8aXrCVq3fILov
3+taM4wQ0ex6neBg28y+LXYZIxD2JHv9BoKvnYQFL46XuNO+SdcOGBFAwSY5JeGQqVonUX2t7+xq
dXeGP+a7AlK3C1HpzvnGKOS0jTO/vgOU1l803t3tWEl8GezcoOXMHUx366OpcWWFLS64apdrD33j
38jYuq2np76tQe9GfLXDhg/iY24yY0MqwEdallO4zJod9vNkfK1iaH8Ox/4hzSHK4tIXH/lIrJ+t
UwwyjQT2FIkXkRmiXQsj2Wm5cYV9qj7JlPA4U+AUthwSDUkbnE6qU0y1KzP1FYIQMgoc0dDukZi3
S+driCrs5NkivhAh5ZzOt3mSJUe9lGukJEAv+oit6cvxIJ2OeQ+i5S1xBELqqtacDYNseZw1Wb2m
qb+8r6XKsmjhA3ofDSLW0576Hc8ti+MwN/3lFHUOKaTRFSwT6VbKZIguKx/KN3HnU0bT/R0w8iVs
suzaQ8LSdDCXuT/qLV0sdgZSJeWuQGKywzIAyy9Etm08Q8ogh6QLcynL0ziQ4meP+bD3xlG89y4E
O8snpakk98+BPSj1wHHlOOc6HaxgQdn6CNhidMHizAqSt16v8JWSWlbhDHwxx+xySRjPDhou1WYZ
H7RkOPQrw/eUPVvpydXql5TUNlTxGMxGNsjGwCHS3scAtorq4Jgpt+j7Lz3Ob/gbeIDkvpMuTGjT
bBeXW4tOzsc+7eVt4YPprroO06f3+ri38PLOgZv62hxhxXdGllJifW2VTzfNnBTbZlCoDrD7e0VE
noOukF9o7ougSIUxbRTxIfsv9s5st24s27K/Uqh3JshNbjavhzy9jvrWL4QVttn3Pb/+Djoq77WO
dKWKqqcCCkgkMtIOUSQ3d7PWnGMWvTDXHQ3hp8HKzWejszbDKPXXohLiW9fuA6bSyjVDK9gVY++g
tXASwj+dUNsEpZ2lLnDj9tHqmsTZhX0TktmUNO1DPgTmUctm7aGjL3pdmuG8QcRjPilhwKcQO/l0
3TsYl/UsAPzYwPX/qVN7h5BogjVzkq5H8F7GpyydldkdCiXYLCCDGxIirRPTiTilE0r5VR00Et+J
auon4id9l4L87BmV2f6akpyKRhuPYoskmDainya3ePQRgJtTsTW6Mtw6SFiUFbwU/yGm673DQoJ9
s+hOZCwL0CduXJOAFPu1irs99dcMDCSWqnE5RvoLO8Z4lalWpF9FQx0NP6XZdzuNfXy3kvEsxkM8
4AWxSl71CrSXdouR0HhRp16/DGOZvhiKjdQqw/D46veyuBGppR/ZW2a7OUuoxS+eR4qE7fw8pH59
UVVLyI6iVBwMYacUBhQWZ+rV20rX80VFlJqPYlDxAcd9sLGQsuwkepnL0kSkgEcCCOJqyi3r2DkJ
kK6+QlrDFGsxfpfQMkrx6ksvmpxufqPTkhkqJfLQp6M1oLTl4HKnhL4zrLpvTsMk6b21adwuvimj
ofWf0uOM8Qe65E1ErlaYyTGc/eCSEkXxlxMMyZM51tOWWCOTWTVJm8t5KNutCdbcC0cl2rRDCpbe
IQEtmU1lX0uVGnfc9j9rhnHl1XVJKbPr+oLQAoOV0G1Vq6U/YC0pTP3wzal9QVAgNqpXWYmUcD1K
u7CKkgIBBZSB8nmsEOAcWLWS9ikr5JhsVT+EgwGILq9IeJr7gL1aqdm7JgV00CRKZb0WxGENi62o
wI4SZaP2i7Ys6SbV3IeTG0D5WKUxo0ri79lGkTSqVQ229hpjft54QyPri7SHMcbkEra7cJwyTOJZ
K9cjMHLOgWAmVmmTTmvd9jGXj77PdhOiqGcEabY30MTsqg5jaAHR55Tb0fSdYJf6Vhl9EJOk2nUa
pwj0VKt2mhIX+W76LWua8ag0U/Ac2EO/12LF33UcwLyhzpNj0tsPJf2Eu5ZywwU7gGozkTR5gals
OkLqmMIVoonaQ5SWbamUtfsRVMkGHkTyfTKN4qIfleF56NIemWVtDJdKpCU+kH9wqKsJq07rQkZk
Jav4pbK+qHdLDePWD5L4dqROxmY8ZIcx80oe9TxLr/V2hhhXqIVxaEUl2Y419UOnljGiJSBtK3Ac
4x65Q74LpUoWEfolhIIlUIRHLQzV57ga0jVZE8gWszJ+RodU36fMAcQGVsFJmpn/UqKnuh6CNiQs
3eaN9fzFdTpa1o05RSE7tUp4wuzDYyaUxGtbmoxdOBZHu3eao2on8002SqjfTsNvBeUke+WwlmPl
U8LUqzLT/MkuD0VWX9toNXSBQRB73YJTYBu+7rqifBpK0szyUPM33SSDiykw7bt5DqY7xBfWSxOC
iGBd9p19TYIpIkVHu6wnGFNawC2PEATdvlZGz7fabsvDgX/WVnAoSJncpKY2PSKBbe9GneIDyX+a
l4+tVbgtXcVdGM3Fhehjc635IrsSBR09u56GZzvyv1kla20ILmdYOT41YGpuSXRQJmYtL7G12oO6
8DS0tKYDx1A2dRiHiNnCTZwiPxobVjG24+Om1rvhks80O/l2Xf7UR8Xhiwinq8qYqxvmxMxtqjjY
zpk6b6PY95GCOMmR4J5qy6cZu8NkGRtkaMMWMoRz8O38B4ogc0PvOj3qZkUbTUvQkygYqUliCjYN
VYo1PxxTpIFuAHwNhcmSbnre9o2FTV/XtwnYmW1fGfJK4wB3adigU9tkqFdNoZher2fUdRGUUoUO
gmAXda1x8pPcv3AQ+rhm7097Ds35tTMkxKLh6q5Jei39K1nTy0NciurRC4ciLPedkRnIFYu2pdus
xyhI6lRt12nE8qJlZk1lVKjjQa9H6zFRqU6uRkzxcO+MAZ6bY0QPhR3Yr36rVxsSzKxVq5PzFw0P
UYzkxp/UDs4I1k3qyUO0tca0W8+TFuxoQqabcfmDMlFw1FT8o2Jr6SbqtNjzO85xGBLLFYXihDpO
Jne6ZaqHcRTjtgidZUejw2hAhUujSM/S1eAH31Hj9FsnRKrn9HhTCrUnCRPZ1xOKA/YbnOhWeiXC
tTkYFKeS0V6b9O1XWRTLAzlogaeVOhwFihibTAum+yYC514i+7sNpTZeksvYyJWSz/F3a1IymqZ8
XlEV1ldT04KFVgpjN8peda1OmXdCk1PoRXrv4yWUTvxg6qHjscmsT60JItCKC9iSGtqvPB2yXevk
qmd07FJTjqpmrk+H2GiGg8+h5ohdLdz4y15G7xpwmzIjC652TKgYThR4zTQ4rkCEdxn2VXYwyril
7JYo1wGFWjdrg/he55i7p+ab7Pw4qq5yvWnXtV01a6mWKO/IG9uVCjU7SApKf1sPe9/eDyJfJ+Gc
rejVB4VXFEayxl5oJt4w2MapVSyLp2hVwR2hfcFEBkY5MFFyYh1QyLDQS7+o1qlelFe6Y1inLqNA
zKrX7i0lsS5kGDRUhEcEUEM0wRzJ8i11mOhpruzgKNgwrIbGDnZ4g7O1cJillnY0umAtw1MNCIE+
drfR8Z0imMKC20xqdagr2JyQBF6spnGQiFa02iM73yAUBbnh9I+ofrxRFYjtm4JCmbglD2obhBRh
FfSc1Ntze61oimTsaktZo1I3sqqVb5HEQZipTnApk8be9waUFRyMUgzuxLxHzikGZANON41pNwLj
i5cstGwElTJwfla9aDfIbuPiIlPqzivyUh6JDQg2QTck2tZPO9ieTYUAkZIMz9kxOjNcEf5Xr6qI
HY9bawkyABOFBTa6eZZrMWMfBFkQFU++gk85TMtun1i29uAIVGGrAfc06+OAbTXt0wdgReVjN9bQ
8EDwdJ5h99YFmhQdhV9lanCadAPmaSJNbK6FzTygxcWm0kzj1vYDoBxVBEJ9BTPV2kZCJK+kOMbf
kzlAUZRoAHRyqjWsIL1OTZjK9rc2nJ2TOfpuqfvOq9qXeerqnGf2Yx1Ph2nQBBwno7dXSqgyDdsT
oBElUl0jL4U3tYax7Rg0e6rZ9cEPlOZHk/rW3mkN61np2wVE2qmbAMLVVWAoxWUniIVFbRjR4DH7
NQE6r1aHwkBr5x8owRwCJ6vxOsdSig2wKfdjGKIS7xzc1uEQDV7eR863qUMkAQkNg3bvFME+IL69
WSWTuWNu7j05Kc6uVfKnSISnoJuIXwjTzEewofgL9QLSLDYkNhNx06TXvtkPr5Cb4gtqduxj7Rms
p8YqiBTFQjOZ+a9dlPhuYgeKFyZhfVPX9tC6ft/46lavCSrNrbDSTyxWyU0hDTAvhYfSmNJGzpA4
5iqSD45GRW4ge5OAu2Sh9ELfxT1+/pUi++K2nOv+XvoO64eJDsUVU9oH60Eik861sd9qCNgvEmqJ
66QR6a2qLwXwVeGzdEtAmg/sBaJNaswo6aB27GqEaREksvVQ95aL9KeiPoJg/DC2dElDCVzS4+CU
XsCDir9h7ykOpMgka2mxRzdL/Tat4viZXfvEbjuDbGogC3H9aUnKxlRd/0Ih1abYG4zxaEagkvSJ
OmOi11lJy05UHqmquzHW5C6Ok/lS0aGLFHk0/AgzU13rWti/1JwU79sYd4Whl9FhYFbalNWEwtvB
RX43hbpy1VSG9pc+8uWXNccBlY7MIZsVFiIuNR/8GiZoV4gb0ajOS40lfDMzkgNcGsBAYvBHhLzR
FwwnQkB1MaP0LK6nskQ0lQWLbNdmuh4tcD9Z8qCG2tposjZbdTGrZREedTX+ETnjtdHXD4jplnN9
kqGrsdgD0Got/9I7RTS8KmKTYLHx6uqieg71v6L8MWRv6sH33/NiLrQaK35Aroti7f2RpsCDqCMS
4mqqal6W4SgBDdFttSDM9sxm6rrQxK/SnAkqR476FFJzWhNujYpusOSGpM75CcM4Z4NuqGkU5xD+
Z1/DrtdWwU3UtHtRBAxc2uC6059a5i1TTaIrla4/HU4leCRj2N4bVaGgFIGihLV9yX7uu249xDbK
p06YP3NUT7uckLkHS43Sy4gg2GuWKfTXvT8ygbbK+GywG9wvpcc7qnnL0AW2fE3anfSmNDX2dNnF
Xuqc2WhRBOmtA31upzjWUG361E9/ocuzDdIqqPq5uC94cYOFihOfwKiiiJiCAwaFVZHeRDhSum7Z
tuRO2SPPT5CcdqHPqwtqFF7AtzhFi1q9ZDYIyV4YW5wtZNWuRB616yLFKGChCrQ1MV0YqaL+7Kq8
vafchjPFMclGKgA1jXZsvHaCtlyrknzrtxEH7ZJp95s9sp3d1DLWfiSgbq51wvtehTOTqoDFmJIw
Gdg6AWSooHNxzfYcOVbDLu3IERp0T0UwGXCg4Tq0zelOAv9LV+qIUYSf2zPFOmjvc9NoHwd0gbuk
1Uj+jmv9WszhMK7Ai8RXE3aPC6mY+WkaqubWzNruMkyC9EbXsvKWT/RXkbA/iEkoGsiraBeff34Z
QKRsgSpk2PMrW93bfh7sNerrm6aG4ZgKWthuE9QGORE+3SKcbzi0moUAgjEph8VIYy1DcMtA1TZ2
0db3GWI8N9A6NmH53MBcnOoR2EAp7xp289d12oe7qJiQu+L/pgPyRO94RFWB0mzVdhYlUU7zVzk7
fGJ4Y3xauJccG91CO7F78E206YDL5leW6VPlOOmvXsm1O0vk49HOy55aazqy2Q79cj2ybl9kRWue
tC6d9gM6v7Wa0162C+ck9JgLWDHCgakw7qqC/btXhcn0MCacPe3S4ixcdaJyh3IcvhUmCuYnDqcK
+0yVkzQfFzhFnHQ4ujW/2U5h8bK42Z/yfhg32ojeBKdBL+pX5IdO5saYqQiAkGz9m1HxFDqpe5+k
dcxilbEtG0fsjGGOt3QFi73VB9lJThWp9+w4NiPAkrVObeMWaFG7ycGWbAxAzywsA7MNIUV23oCw
6IIn06i1bTWF88FGmetlNopketzzITeV8dKs+yvHIor7c5HNuc6MYADUQrZp0IQ3DHnu19dayZFW
rQ9jN2N00RRtQxFSQ4vglKvPr6SLMzEPl7I1/MwqsVumzRB5K+aJOAdqdmwecPFvgl2yThkfa+QA
ZEcZ6xgaMxrewq1f8ZKhNFO9C2U9bOSBQxmi403nOsVFtSMN9Sv14Ie/F+B6oESaSo/7TK3Yc5ZJ
rGj5vYa1sgrd2BuPwdba6mvMQ19c7Lf08U9r6/IQAFZJaRBPahnWmaLJ7yNyMizlgHRyesgNADyM
16lel5yzYahZOOzC3q+PtDf2adWWbDMQ8U6FNl4NjdkzVsV4i2gBA0WXLLk3RjsFJ/wRtAfCKDip
+Wjvc4spDQqddLWOJGxkyJ5D7NHKKpursYofJuUQxOa9GmsMc7OmwijNX1j04DVmnL013/lecJZd
S4puvwxkH/oXj2GRSJ4/BYNpka0YKZtYfd4OhUytsyAcaVkJu9tlQ5/dGCiZ3T6s4cQgKYukomK+
EJFXOmrxxUA8Y1TY6vIODIG5GNUKXvzf2Kg/VGU+FgssA+HRylv9cagpcwezdSic7l4ak1iBoWft
oeNDByGf7ktVz+7nKKOuoha3JGb3VAVQ+zj5bIKdh2gnHRqvlp+Y4MTH4i7OepN9CjyVLSmWTKat
BiEl17+MwDjXav59H4SGGtwLeIGzsQQosA4bNTziQKjWJuYJz/HZ1VUmgv1prI21plOFBeY7ckRz
DpU+ajeTSuZRmuml25e+Jai8VdN3XcspQiUYFz7/5D/6BS3tt6TUwP1/PthNtk8OiLxDFfbRXUTR
pnPjsVI20dCOJcJWo3j8/ILnksTliVhQYk3LYlgZ55JEgnMwXxfyIFRzb8fXWT3v/+8usMwlfwyd
HK8LtY3k2PQ8RlKlWFtBMn5+jQ+fmjQ4WZmSsAdx9lpnE4ZMJ2KU/ANaX10xFiqkw5LihtJnaCZ9
3t98fsl3lu7fD+6Pay4P9o/7klQUsnA2D9mv9qK8To7DQ7aFDOYZG3Ya99U+88JD9fTFRc8N3ecX
PVsQYEAa2aCja5bFj7hlP2JO8iarin3mOPd2GPwVa/4uq8OLEVn8KumU289/gY9Giy1UeHOa5FGf
r33sFWSQKuahwYPSRY9LX/XzC5xhIf6eaWxABiorCzi7c+P/RCFtNEpSFm7Ca+ORQA101PoWb7dO
WHP0pXr7o5HD6oLUESIfn93ZyAEONyqxRrgBrQutoZuX/hJkxkzlV2/ugws5QP1w4QsTKvr5k0NW
yzbRD4/anfnN3i6rt+LmR7xXHccBj5M8WIgpY8/61QM9FwQzZN5c+GycIinQgHOFR4qA2EUWvseC
o1hSPPNd+pig2UhX9or4AVf58ul+MFwckzRGW6rQCa3z6ZYyW9N1lTwoegZIrHilA/fPcrqW8cLE
BStGo60qmMLOJNVpXxFQZ8fHsEvmW9wz9jYYbfX181H5/j5gRmmAWJZd2JJn+fZbz5u2m5vGOjjz
k+3/KBCdff7z34968TsuFuYjD0u3zkeHZWUlWhPtaAw6kmw1A/w6yAj5TpnTsy8xL8xze52xUfym
jeGsrhMdhlefMlRl7piH1Dbi+89/J7GETr3Zcfz+nWzxN9uJVeDtTRe23bPRtg6tp23qyNv4s9uw
08MlNTwH19AfMMKfkk15mH/+Z9gCIKSPwf3vtjtcHOG9pqGX53nYZ0/cRgThAJc8IpPNXceBJYlc
McGmnJo7tbcWu2IPnR58SL1JKsO/+/zml93U+b07EF1ZGhcCz3kSGOD3WqP1cYAgUm8EwdZXfa9W
NGUKRdmN/YhKBpNW8sWastzUu6tKarnkfmriXaq5ZUR9aDEK4PwbQ+F2arp2nC/We/FuCRHy99eI
McIiy/R8KxfKorUQwx2jhsOSRi9zDcYCjljEIbag2njsQjV7SrnbdWSaRJ6FFtTyatMWyWGEBXnd
5pSCLatArzRD8phisGllOAAnjqR5LZPUV1aq34Fh/PydnOWX8akvv7mEFyVgMUn2LG8HpIYAF16H
PLL5FQg+x+muZE9+nTutvu7Uubrv/UTftb1Fu6fLwKXTVPvKp/Xh0yNLwoJ7o4p30zhIkmlqO/0o
rSn/Uc3CwMtJ429AzU2ro1GPYagHd3Va8jCj8K9+YpCmigi/CAA9y0/9+1nopmCN1PC6aOcJYkpJ
IRkiwlFMwXSam7E55cAETrNKpkOd0DdCSZwdEl9NdsWgbCtZwVccFuq+eB7GH0IvcddWdyQPkGwY
1D8NZ/ZXeg4a3+p+QmY9UmXzj+gdrG3RAdlIOeZzBCFsXUZiBY42uPri7b5bIHm7WGwkdyOZx52z
t5uleaPA5jsWaVrueoF6Isic4MnXWmdDCCpqgIGyj0u9HrAIZAk6somM9/BhUq+zfZiFZWXrj1Nl
Vdsapf8W1uj0xT7z3Tpw9jueuebUnOWIquPRqSGqLv5ozdRfPn8O4qvncDbtjoo0J6BpJPy08VXc
Ot0GYTRUlXkcLhCGVWvcLQRUx1ZwqAP82kSnSvCUSU1pRxQ/Cq0wvMmgdprDgVlP2nhXduO4igdr
2A1W8myGlASEuJ1kq++QpxYbO1bUYw0T4Hnu2rH74rN9f3bkoTmoUqAKCzaO6tlULoqQSopiHvPC
Su/g26acA2F1Ruwv3c4qDrbtXzuqMtKTntZOb34bacy54D1SPLPNHU3R5e77i6ZG91pB8hmRc0fy
srU2Sm3616LOzSNKC0wZTOjx+vP3cZaDtXxpJsJlMorpNljLNubtrOMo0vCHgMuvq8dvXUVNZQUM
joi3eh1cuwCRjc2ydfoKAffRMPjzqS1//sfxooLkMNW6dSQiYWV0+mrOpYc16dinX0wlH+09rL9J
e5w3HQpOb68U6GQLJBwZlmIOcAfq9GsQwa7YEH/h6VCHv/iIPljlWMQ45JJ7yI779wL1x51ZYz5B
zUkuGApbMcIbMkw6gN8/f20ffKlvLiLe3lTcmrjnE9zQGSEFpq5AzdS+GNgfXoJjMSPEIsj6nCFm
+piaHCO50By4fPGPeZ6/uMCHb2bJqKdZQnQnAUtvb0Knc+8o43ihHvyt5oHkuYm2GJi24yVYHa/Y
ff7I3r8XVjSS6dlGUwigJvD2am3ep2w/yW0wLXsXDXF820dTvctFr3xxpfebu7dXOptGq8hK4XWK
i3HMbHUFCjrEHitaFVlKFauPdRC3J+RXZB6R3/jQ1EWQfvFo3787fgPbEcRSsdt6d2oI4irK6Wpc
OH2Uv0Rm1m3yMBTbzx/ohxdhcAi2sNwOaPY3n7CY2yoWM0Rg2dAzUFTl1JWt/1Vt7v1EYdJCsVSo
8LTJ3w3DCJ1pFCDVkQ1wCEiqOUl1TqDvfN/YfH4/H2zAuJRpsGtU8aq/M6mXcDTI09Bgmftjz3tL
qf8nur4pS6daVzgWXAQA6UObI4GxexA2CdrlL7Cu2kfDlDulBsl5zMLn+/ap5lKL8l4dUfnZzTGc
QgxUtu/cphaBWnFfdG5JCsadYQZip6OkMRsYQINDV3HW4EMksIzWYZJ1t4I22lcPaPlE3m7gTVAO
pokpnJ21fv4J0T00NdlrFz4/3HSTSjERQqh5u4mpzjor8DPhCUvFZVWB0ekgJJBRVCtXpplQgcYv
dIcEXnuN7Tw+tLIzrluR2b9qQtu/LLMs89+735Qqy+J2Zgp7V06uHUUbSnGRGmlAgGRWyp9DrCIQ
9zOxhcRHlcBOhk1cqNLz2e4QygX5y4lodDhCCb6YED7YI5igPygVwCvkv8+PexjXJvqN5KipkXav
DZH6Srhe/hN5cpMApPP16wo90D6jC+sONkpMBPgR77Ee6GQCGcMAnLqoHZGN0Tk/NLUBB3N0TDcf
CJi19HLa0fa0bxdTLR42O1X/qu2uB4kUV/Pt55/JBwOUng2vnz2D9f7sGJIaOedjeLKsaaXEV0ps
oEL5Yrf80TUMzkEGXGRHU8/LxFbfGnNpWxeG75SPtZn029SJ6l0P03H/z++GQcL8pWGmp/Hw9nOL
beBC5Pqeao066hiMl6mTHofWuP/8Mh/Mldqfl1nG6x+bAtMeRYMR8kSogOqVcZXtbH16+PwaHz+0
/7qVs+W0NBKVXIjwZPoERIaYxUf1YCXRF9ubD+YAzjDMwxTWcfibZw8st1XsQLTdO81BC4Zh0EYX
OcsbdrYmJt5ett+7UmmsL1a0D25OGnD4qLYtFYTzA2EMUM4c0vhkI2rDY5sJ/VkYMeZjxa+xnHz+
JD94W5KDOFhRDuTA0c7uUeRGMhGTesqICjhpBsb3Sh+yL8b4Ga/3985bSjgNJnfFf85PhEoTO53Z
RKeF5L3SbSwZsSy6F5WJ7teESuAiRNe+980uwKlmF+seQu69Zrdi/fndfvRoiUvHZkulh+bv8ud/
jM2ubyPU1MUpASNj9YhWpl9zpX2xDf/oIkx9Bl+1YM9wvnREaSL1KE1PEjQr1Hm3Ux6Qpnuf38kZ
0fr3I2UJV22VT9liqJwtnqmTi6ki3AOSGodXY51cBjtnA/Z5n7lJtEIEpnau+tdSDY7+MQWGkxSz
/BIFCpZ9YXC8fY4Zerg4taNTWwJcqMmj2so40ffEPMdfTFof7JwB7VK5swzBt/iuksYKY2mDb17A
51tTsLhW52EjZIEmrNs4TbSv8vQCA8ED0SnYldVTEwV33Yz/9PPn/cHezNTwMy3T9CIWOLvjChJ+
J9XwFGrWVgkbyw3RcHg+dvGV37A8fH41bZkkzxb1N5db/vyPgRopcVHPk3UhbrjrjbZL3AhS+f9e
af+D8WpCb6eNusw2tnp2a4kEGdoW4WmsTeVbAS9zEeD4VzGyV/nFfX0w21DpIi6JAtEHuOnBEn7T
yOIEU3X0zCAlsDz+6/NH90HVxeQa1AeAzds62apvH50A6SUxdJ4KEGE491KdCwViq6ExJz6jyV76
3HIWmOydZtOOrcvqRiAnzt2iU+ptikZ2taRCW+sGmtymG4gSbSiRepicUeYHSUNAm5HsI+qUeDWT
Ae1WRBgLunhyo8d6AXCY4xfb0eV3Ph8O4LP53FRtiZw6e0V5wWZ8HtKTUDRjH4+ygjxhF9+tcCyR
dKeB8+JgFHpwiDJ7tvNaNf4PRj/VPFKkNF7fO6GMrlSRiZ7wRDijspkTM7oNjWLaxRymPRRd6f3n
7/Cjj+3Pyy3D6I/Rj7NJzlFcnDofI7X0N/bE1jWVW5NS4udXsj56suxU8TSyLi2dw7eXAqqsZWi2
TriJMmpYKMSBnpYDAacTW2eaeE3/rUcmgl19cHjJmuVhXVlXhfPU+BYGIuWpV9lLKU04erFaWvtK
yWuEs0jPmmCe3aJueq8Xar8uzRjLsWVHwQ0gmo6MlkzFVxtNbgrh7SfGkViCqq31fFWWSem2Ujxj
w90FlPuKEXZsaCgVHvd+XvtzsJAhACrjza6fJyNLdkY6j/cA9MgKbEVfrmW+sJWVFI9GUT4ilmwx
qqavpANTfEvD6UHHOreGn2uerLA3LyK9lsTk2LHX5aV/25upj2SUxcdtyll6QVxunBFrHl7dVaKJ
/dj4p0xR8W1nMdwExXJoJE8NyTslv2tNgvU61wkvHwr9IXaS9KcfGARF+Yt6GO/Ea8L/atcENMG/
NRhT/hev9oO5xlo6fKyQnNvflVyCKFE4S+SnNsKm0X3XECx+PnY+qidyBQeqPakXnKbPZppZLTFA
6rA2bL55b75GfbdFxo94h96aB8+Rg6K9wqZP6mS7bb44aX3wkfx5dbk0/f74SPJmgnxtFye81JCg
izX7GJNgrrhK/p58/j+c7H9ywP/jlb+Dk62i+n/cfx+i9M8EwN//zt98Mt34F5gx4kvQ3VAZJ9zj
33gynSg/6GRELXF01AXV8v8klAnxL9JOVFhkFvIvFC6UzP4XoUxo/+Ln8Ic0QQwC4ICX/QNC2dmm
21r2TOQtkJcDjJCfeN5kI0sgEfaM0Dh1+kZ7Bd4DBms1J079yy/1sGqILnMw+Lr02luNlI7AGIMA
wHcMd83FK5kEmzirpbz9/RD/0Xj6fw1jJ5aP/79Pxrlb0q7+HCW///7fo8T4FwsLZ3uQLrS/VUbE
v0eJotnk37BGqiR+UBTmr/3nMDH0f1kMEAoCVNYXpR5/9O9hAhaPag+DDmAS7xY90z8ZJm9XQEzI
JtMIWyWUdLZlWar+dh4Z7I6GEUXUlcRti147UIZ5h/se+lRXZuZ2ZsuDd2GYNLLTemXsvNHsCWYM
ksmv123nYxGC5sv/I3wJ48xIM8A5XRbZYKNlaBkspbVfegU4Goxx2RDafw+o/1ZhsAhV+SX/a4PE
TejoVyl202znRICq6e1NADJpoiTtf3Ws9f0NF+1Lt3GGVgW34DR473DUg/vgqIu5quqPhKcNO3sQ
xk+sKWnw4ud+p2N3z/DfFXw0yVNgVbPmNVCQQi/hhOxqva5331kQnW5V40vCFqjDfnJladWj2+N7
NjegfUR9VyoA7WMD49m1YgWavh2zCEtQNxqy2ZIynPqgXyq1XwmzUlM3n+HAwQhXLLmOzawHQT/b
FRjgsrqm30zCZCiUSfPUKiZQMQSk1q7m2O8Mr/JL5SGEa5STORj59bYF8/BLz5tQb4njjavLSIuq
F1vgez+24+QAaq3HxjWH3MlWVpsS8tn7MXENXQdaZh01lkjhjSiqWPNDLvw6MMQ6zYcJqNISE6qP
JQAiUaiBR5Ryp9zhbysSaqI9yhWA+8OEsDmO7iPNLNeBmUYDDPVg8TrYNc+xhgIGjraFnfGNfxsp
SFeSLH8fOoWp3DjVWNIi9bEqQ6Mp1Ns4qzR5IqU7Q9BLb4HE7NlRIPY1fvXS0kqHLwcSiMg+7MM/
QMz41l2Y5+QmqFKWM6QKFU9FPIzDi8w5kW9CG+unW45BOF93usZKyQkggV5RacvEF+HVd41WCw9y
6FuMGHj+LwNVr/Rbayafm5TLiLsgYKF8KboqdPYEpXNCQ/NSuPgz2gNJknOwNnqMHkBeppp6IXkR
1SXhJuDH/KExJs8OHFAaOj7Nag8DnNYzmL75YIkqQgMNOfm5a4h29fre8FNPl134FOYWasvUKBNj
DT86b/bo1MFT9zHsm5chyuJfRRmmHEJyI9B+FLIery38b0jSwIKBcqfM812rQPgeEGAN/sZv2ozg
UnuKpnXTdIDva76pcK0WMggfSpkMr4IgOgHnTW35ktJZnT28YsSvSd/vxNVcI/c5BCNH841B2vuk
IbTO+e4rQhUzWnTcGE+3n03/WIwVE0hlDLZGICW+o9ypVM2rrKFX7sAR2Mbehqmvea22WNSKLOOH
dpOGr0Grx/F6hKxM4sHfn2Lb1gSlr+K450eUMm/Gb9jepLELlWmGL10QTU+UY6tj6flhJOBj2A47
3ajAk0uigk1ZKTm6P45hYY6Gx7GGC+MWKV+WyHhxlSZZ70M/WYbrLCpfPnfA2EIvA5zeuX8PunoI
M0AyZQ96XZBHkl+EyUBSDu6ZpHXjxv5O8nMvCR4nwtSr+0A+ixqMxD43hiWcYyJgu5RxwzEAGtIq
gvP1orQ+jR9w6FemNigVZITQeAUXYMBH91GIJqm6Y6eBOi5g1u0bIfddU/Ap52ULTc0W/Q52zK8A
h6U358IkB1LJkksrFVbsUi6NaKkUdQcMEas0uwBVDsSt+OrTuDiVZZqIdTzH08tILfqysNT8went
hf8YBMW3IVWdI3HakY7JGNCe2yWdAGKO070GYv2o+hjCKjkUJ9mRcYkMBWiAPrT/Qd2Z7ViOXO31
VX7oxldscB6AXwbMM5+cx8rMG6KGTAZnMsggGXwuv4FfzIvZstRV8q+2Lg0IEkrdlcM5PDHs/e21
WpRjeegcU0gsQTzrQDyVs/cQMnNr8U5lWQrMeRyGu9CeGAmN+Ao+YJIgt3l9qKrwLVQGpcEzeKGp
+jNpTD8GQGeUEl0B046Rxwr0fdFIQ2xtPXq3XOeaSytseQ9oFT/SOeg2fdJ7Zx3M+SakVQAycpi4
z3gyu9etKGZew1DfLLXqLnEdFjscTJrleHiC051fa1t/mPkkv2Buabzd4iUGghLWWeM0Ytr4Mhc5
9SaZnoZOyUt++3I7gsh55R5WxtmYJaeCKfhNWyrYm+g843FomQ0EwFmfMWO5O5JiwGgM6Aqbpo1a
9O5RyCc3t8Zu2i2FYKTKK8WHanT1wIpdpczARquNs+27A/PAxGnaoBI3U9RF2EK6Tu69tK8i1gsf
CJpgT7A3lOFzoOEumIJQ9Op7iIAdelGAQnwbdWPytVki52hVtf2mKpjhXC4DOKeZwVRjQq7+oZs6
/2BmaWcAQbSjYhsA+A/pEub2rkl9/3opy+Jk9hVXIKbELqupCDZ176Zn2w27Y1kHy9uomRyAEKaq
fQc0xkFTkzff2BpzKPDdkB3zJh+OVdPKbboIxjOGsHbtc8bxJUA4nBsNWiHeMZhpxfjDaGb33Rfj
R2Iy0p6WjAbCNYmetBslryHUoDcjnCfgK337jT5mjbhYZ8lGmknIRHkw0obnueBbFdGazWjz6MIk
g3rvujrZ0p6dIRxEU/sO0qP/oB/Y3bLCd10c8tm75pYwfLesIXhQYlRbOVkGepZkCS5VTT9nK0ub
aePEDu9aWwdfK6m7u9ygbsKCWTERni5fCmvyLoYQHlATtslVWBbL995crC+KE9fe7vvhjqJotGk1
dSciYaix/TYdX4ckA+XUQo3srytbLI9L1Tr5pqV3ynGsl+14LBjBiV4bDpVIgpE/ix0QOAaJrEyG
MjbzUV+JJvFfi2Lhw24vI8oPx6uZAKIvATwWstBHOEyuS9ao7Z9DCQkkZjlgAAvYKDZvO0HsIhhq
otlejWpjDy6bcT7xEDHwVzuwkLJ8nvfsBsWXwh9Gfz8Uy3jhevUYbFszKg/90FOk7YLRo/LWNYN5
pyH+Hoeh8hCzpA1wPhb3GAfZ7G9Kyy+XA7VXC7mQrbNqRz5buSqeeQ/CpzGydI+0R1UmbK2gYZlL
cy98sTt+aEB6Xs5EGShL95jYwGG2Rj+KfschCOcxxm32GaumkNYktfFuB6Qm91OY4pVJSx2NEGyY
UxqjeQDwlKTLRrSMarPdtazdFmWPtdJuVwyx9pG6bOlrZDD/ZK8wi9k+Ft4gA6bajFGQwgOg+RZX
vlVab03mWm/KQWB3C9bRpBzkuu3ByzgKsQeYI+JjwppiJ5exVbfg5jACWAgxSMcl2h7OqaeimXcC
4MVllEf9S6ZdJDTWxOilm000ABJOHTlThxk7l5Zt+0PpwSsPZhNE9qGYXdXsg9lh+wCE5hwdmKrp
IR8Hk0noKGBGZmGMOJ4mzzcY+jQ5tbpJ7lt3ZecyTpVF43jrTQHk6EJY7UExZXNRtSoKdzYHPFzI
9WQe9XrvYDHJ/AudtB5kAmAcRydJ83tbzeyrLnX7Dw5H16CQrY7XkIH6s+X0cxIHNF/HmFnjHtpG
mjHcaSRzfjEVjXNR9QzQHHCOqGIDp7NwL5pq5vk3zJByElwvyWg854zXAKNtSH1p6q4hQ5lIUebm
zk1ElW9NZUYidlr8zvE8OvOwhWNggrs2XO0Ad9B82DHcejvuMxzWF44BSLvT4QG1FdvygpmKXqry
31Mr6PfaAGqE83zOdnPuG9dFWbVvkZVG3I4EE1dx0ikwBxGTs1WcDWOOmVnXqoeo0jJ3lSyZj4Ol
93hI6xqJQ8xYGyoWr5rqYg/7pesONtBRJ1aLZ1yadc6w3KI8wzpz8Rl8KAdMcURj3uMfj+rwZaok
FG9muiSaqyx8BgbNZCrZdzbdwUdMko/COdttCGI/QtijcGfX/JjCaeznsM3ry6ieef21M3hgYlUe
XPrjer9LTeU+OUPRvLplOx64SeVvAAg5zFtlQx51sLq7sGsK6CsdjoWTMnyG+m2nn05maUJ89JQy
3xLmpvt4+rwEiNKa7UtdFM85g73JTkZLt+zHZWrC4xBOrcMD5AqDq0oyefFkJR+ON2UXZmbOJ/b/
8GQ54QB6pm7gcDJk224r4eCZU9FanuT0128YiHaWL8KSy7OytGI6zFfLQwA9tt+JqHIuSq/IyNIm
zUAMeA5vp5AnLK5Ll3r+ulgANndwD7hjf8ToIh84fo/EGXDKh3rKjm2yXgjxxecxL3xxFdngvHth
MNsYBOIkWvHD8xHQmEs2n/jQTVhownQEYGdWvMng54ANJQUImlbcuZmXv0vAOB9q9Iz7ijzAWzSL
6CHVSboL2F+3dmBg5kAoFlJllHVw6/PxfU+mmTHflivLy6DSGt+HWAS+kmwqu0PHJOSrJRsUPH4P
IcxY71/hZPn8uQk7fUNSV0BxaYZ9WAQYU6ISmmg5jwzTO7UzkuR167MesvnAZgnzlztlyDgnwAgn
NZhfMudbk5PHAT7PlywI0ifLsP0LW7osFuSeYLPNR05v+oYytv3itdBm4wq73YXV9IsDcQQKtq9t
jGXgRCQqGY42h9md1WnWJTBjbY1Pc0n/LYAN/twhdqJBNd70g60ETTgHK0oZ/GhA8oFRSAQcBMRE
FdPV1NCHceEzkgDZziH32OE5a2b7xO7zLqY0/eEb3XjUwnJ2IYtqvY3o5lyaeSCdbRT4GTgoD6zU
ZigHcc8qWV5VoYL702YRS0TL08leH0Fxd5gA3k8691+aLEo3qmd832lB6lOjCzcVFz/0JqO8rbKs
3glnGq+mpXz3Bv7WCIj/BPK7vHBz2PgjcxEZG5pLXdeo3sOc5HYW9N1NVPYrqjBtpLfPZTV6B4E9
6hr5Zn9XJwk4WnCZZwmXqdwxeMHJUgUiiLmFgHyWQ7dSUqMFKZbBUKdKVrtiHjYM+w/JeAfE7iut
hfnM8WI4wh0BwaYCiJtoGm7sqi+fxwrED4BKmbE3s9F/AfOiD+tsHscLkJEbyMQwEh0AThug3Msp
aWXmHAGaR99cnHX3NchR3nxkkHErRTlcWDD6IO1knRntBjsfP0rZcXFh/N9hnQRyEcs2Kw5ITfW3
YHLLm75tW3VmqG287QN4obGwF5Z7Y8nlD3MWKOTMYlg4zA7OFzlwJ3SlAsNZBMH8jcFeOrY5pw4+
vZoZkLgCM37kMYYvHUikwvE0Z+rBDSvjxGG8zzfC9JKN06bNxI4IT7wlW4+US7njvkvsV5cA2EWd
A+OpagsXUjfl/n42jDdQqsHBHtGUWnk+X4jESEHPhIjpB6PdcUZhb5VQ+uA+wpNk9J27gTXU+iiJ
wz4BIcvK1W/lFTt/4Geefcv60oZ1Ar4PFR/lqKi4RYfTvXlp7ZfczvvmUc/Jo+zT4aac/UCeJmnw
wQkKV+WPABxp5waRMoeN8vPpNnNHI7nR3hhuRjlGz5BA5I5i93TQfVos+zmdXHhvg6m3yPxK5q7d
ZW9NDkhPssDyW+HV8isMe0nFrBu/z9NQyK1ylp3OjPIwVqULQBVbLNSjyT3PY4ccshqNazbA7puC
9HMrvBQiN/YGrmDLZF/ZXP2h61MtPE1lOZ0aLkl31TjuIbaHyzZIdfltyQZmAdh6IZCI6qJwUEVY
MhFHy61YKNQijkFDDWXisK42ta/CdzmZut+s41redmDYgjMAsObhMCPbuwvgvr50niZVpux+uNWy
0PtGDG9sx9UD+b15hyKqvK20OKmV2K/QAEBy8gv17k6Mdp2XfFjMcxqE/bTrqtl4g73cvYTVAO3c
RvhN/XYzO0H2kqW1eS9ljttrKWwKaCZargKejJEq6oWB8dAkLvF+ag/6yJk50pQxDE7b3JOb2Jj8
6nJFCZ64TtbgeRL/zagyC8i9AxmEdwlyuZ9vB+xLcywWrz5R6xm2U2/rExpL477P2Yk483h8FJx7
K1DqTNEv3Qi2qb00DBBuzNNfNllAg5PIK2THqHeCAksooJ1N4Kns2pSR9ZooTnZT38hkpwqjuYia
caY219ZveKc4w5X6w6rQO8GSzJ7t0lEcrJJsO0RefsZ0Ka+KdPGv7aB8WgxO/5BFfwQNujKv7/kE
9aBEbwCmMeQy98+DW4vs0gjr4bl3PePc1eHwGtYmrCcIY40NWLekBlR7YUoRNmDQajuAQcc7XIQ+
5a4pSy0IwpXL70ipr+5us6WimBqsXtWtMLv+kWA5J0AH9uQChZFKUOICiD8IZ4W0dE7KKTUaGhO3
IYCVJ925atuNAvlRKrBcGLXJv8DF3r/V7lThYRRy3DPfxFmqmRp4jU2ZUh4AdgAM3Gpl114MQ5MI
JBYcqmD1FFO282Zrbi85mUT5thskywwmES5dvKchxSdRMd35hwbF7e+18f9gg7gFBz70f/3L/61i
vnIYOFCadCt+BT+g5Eom24neQULoc1gp0zvqxSW+rZt0gKyusEDbiUSlAHr65V9/739qOTB8GdmM
CBE6IUb0OZD9h9Zl6I99ZzXLV2RS9RVyVnVINdS9haLrNoNffmycUt0bSeHCH1GG+XtD87/uF/zT
92dezuEncJ114/LdNfj3h+8vAk8YM7wgymBwMHeVSbv+KKIs099R5XjjI/gey2Tlj3gLwJCb33LU
l/1eBlQ3d5NU1Gc488OewhI84x5QhgaR3KSJffCEXRkMNPXQvpqFjGxs6dwxLv/1K2j93N2m4cG5
wyWTSjrR43/cXxoehiCnpC23hJYJe+EAO4I6uFHXgJHHkercjoa/VXJUKujpCJwLHNxLa23VGPP0
7PZFVR0WsJjj1vrs2hgknMvbf/+HhDJBjhruCbjB4JdwheOw2AZJV+JHlPl4SBzDby6qMeXnYuNG
+T1l7yjE6dUA0+JF/uwiRQ2BwJ2NkAfCBNhsyj2BJOM5a2/502ndnyOe3spkYTqVaA3BFlqu4S9J
Ewrbok068nKDokt6//uHrrf7fD4QlW39a9YNr9/7GfX6bdBI7Z/SuV/K66gW81zGHYoabsdY1ZGp
dzWPSz87PClJN1v6osoIU4IHmgY//JPwvPNzamv9yQn+OR6fIlrGjNf/0v5vYa8Dk2YW0HZLnl6n
0GX4VqYdFh5D88H+WnW839vJEG5xhawixXTc2CK/TrUPA8wLnNQ7MqCX0MeyRVbiGuJOtp28Hh6n
JwWLZr52g6gEgFKZBm0/o24kBR+h52EooM8Ld99xbp4hfXHV4CzdkTcJG0hiko/ABzem/N4xHWqt
WUfP5FPi/ZXx0nC6m3rhP0YzyF08R0Pb/Mmn45cM2PriwI9Yxymj4JMk8csHfKExUaGtT+ORt0nA
2Q252qALXJJNxpmp2WEOcp2rXg5cqGSW2RrpkZ8WZ88kVgndKghuqP732SGqadFuastz2yOLaJFf
mL4O3T24N89AK+za/ZYJL1o3YZXyV4mfNeh6A+YL0S5LlYdfwUgXy4mqS/5Cgd/Uj//6U/bzYhaQ
+SebDMNofRiYITV/eYTFZGntFqDIkKPW6wk6Jf85l6eKUYCznxHqQYDgc5ZwidMCEKz+LEP1S+Sf
n4AXmeSgxyAJGULmzn5eThcxexp1O/VkPOjN3k8tl0PkElJT+L2lw8scuCe8zuIlM5phRigr15XV
Su3vnvCYjC9bL3O3gM6SZIPgaS15OJN6q3M2QW6fSXIyxinpdpDe3AO4OqwYHZddKJreYuA+gWBu
7DxwttXhX7+6n2nrf3SWCUSbjkPwbaVkrLMqn2CnP+wVnvBTM8GvyM2ku6LSAkXSVkAXYyoE0RW3
SJXEGRNy5yQoxNfWrCknBqiZkx3J8sRBl1APVtwQJb/RVEa3IxblB3ueB01PyfIeYLfnF75C8XSN
7xqTCN2bGjSWCc8fo1WALcuibB5qJy+2bV2rllqe1++qqJX3bsJl6M9iTWuY8JffmKgCsxtrHNwj
tvDz21kaTHd6TfljcNa+mkPXgztEQxoST5PpQzGg9ASQsPTyO4RoE3zShrorZ3KuNUPniHn3r9+C
X5r761tAXJvQIfwCJhfg7P78A1Wum3GIwIwxTGznJ6aYjYccEn4Qp6D4O7ivvn5CdmzRyR3wBu3A
S4awiKM6y6g2DT2mdxrV8M5SL/qoRQieNq9M/zpwCsfaKzh9H5KJ9+TCQyp/BeuuKx/MKZy5X60N
Thaa9tVue+/RU9TrgXybVO8+/18szS3FehMTz0ZjLhi3qbGShfvE4BFp4BbGQIC5vjHTVTix11Yc
FnVl9bjYaWOnm2RxsuxQNXPPEz3WVOtKDuWQos3J1ZuKVWR4ieqGL1Z+diDtynXSYx2o7kgiDXYd
bX8ukl6ikl0TcqOlzZk0M1PFJaDGOqgiF6JmvrbaDbu41GVrPfWRpiLsNdx94iKXARysKroqzda3
NrVtlcgFhorjq1eWPt0yXl0DTZCi3fT5xv5bQaDHpuI//7n+ne8UOmXGvewzzfKPP/2XYsyf/lL/
3z+/CEyKNcf10x929QDF8069S33/3qvy92/wt3/z//Uf/k1b+ajb97/+5TvpxWH9amnW/JT7Iarz
h4f7nxJlm//1P4f3//jx305jk8n3PwaGPv/i37SX9m/wj8IgYkTBtBwyZHzN6b0f/voXI/wNWVbA
wB7MOvLwEMT+nhiyzN/4Bx5N/MjiY0LS6O+JISJIZOjpG65jDx691ujfSgytO8o/FojQBG1C5tEN
iR4FJoSTX3ZXStotkSC5KU9gy/qYhueF2mN1OugtlHCks382QU3K+Z++5edvFvA7E5Qyfw11y9Ej
Q4N/pV2bpY9h27L183y2Cn1OSc5i32hdiRMNipRxCGW1VvSIq71MHxcosol9Ku006yCqVb2n4HFG
ZSikvTM5ZEpgmqL07fbSVqPxva6xb9xn9Ywlhn6h+S01NVDZdMYyxPYZqvTC0m3kg6WrZkp8Zmeq
NcGBKgT4ctJSQOr7p84GlVjXJIJwK/rbAFLauB+nadr1RbfW4VNz1DshLdfZctjHHwmbLHceq0/l
tGuu+um0iayjWbjbpEcKslUtASVapXkXA0sHHy8+DdYSYLR6auphkptJ4X+Matfcrd0pfs0+zOV8
sMPELo+WHxbm1qSO1h2izAGLr3/3bC+Y0y6KvFbWW13mgHeHbugClA1NZpyY0cTlkxPzSp59Zrwh
EQat/WXGHTrszanqXnQh3HZXZMqrjsaEBy92cumRlQ6bwj3rZarrr24UUpQg1YR9HIwqkoBuXq3k
SzT4LM5mlzDCojukk4wldifxaTbPPi3n9IEXsMq9+ZqNUmJBNyADnFqRjBHebiqXFJdnIMkoDFuX
qQw1dLuJFjeehI7g0sGKtEB2njlo2ilh4Tml5advee+cYtwQQVmaN0FRAhA+yar+6JL3HY6zTSic
fE0LYsE0kbDcR60JIrCYFyD40sFGgJSNYlxGm73s3W24WB14YkKipAyEHfQH4ZYFPRtzdl51D+E9
BmhY+nBnIEpTSipDCI8pKYS7Qs/Zeh4vxud0Tr5UmeNPrNZuAhc/IfSv0mUw9lXgzmJP3RgUvdB+
ztSu5ehnjtZOR99pzrxN3qZteza8xm6PtekO3xvmr4udHEPjzcmFvE4oXnwog1z6M81T7833kyrb
LppOE1XJer6vaB2le5rH6SvCWd2duohCDjTQcUWtJ2A9cM9boEyz1BleU830MMO4sp3juqlzcnG5
Suhrhar+Mvs8PnEFKrfd29yCbgEY+1+ELmt7n+WR/cIKN4FcoJZjb+A22u+jL5xnAvlliMwk1+Yt
pYkhuewihswpbvkVmt2em/bOIEOYnorc7F6GtvXmTTGECnDEIqHb0rwpu6NRTnTN0bo/d15Zq+e6
bTNxGKa2qLdLFsxPYg57CnFTBBcnU/2Ze55dxLmDkHPbt4H/zfTH2rwYdSKaQ12Bp0ysFP55VKI9
J16H34XkymbJOg9IPcED0OSdl9hntDyyPCpv8uQp6ehYbhLLLNU1/733fa5n9yIAhHLwwhkCoSQI
CPURHPFLFfqVuy2YkGGAy9EfUvYtP5E59RW8FBckJzeB99pvrOrSbLmDrLu+FWCNpCf54vfB9K1a
JPF7yy2uXbtYKOi0TI/FBOfkj8GcMOYsfdQdk8pXzXXPlZaEVuA2ML0DnyuwvWR63LhyGei3SvGS
RtrNyPCP1i4SarwnbOVcp5i6AkJoYTdtic1l+YUu9VBfzVHLrcoaiLNVfdfvlUVPCLGR2WMmonvx
TdAF4d88aMr8YH3zg46M9lKUyFhjEWC13Wod+gk9rdX8KDTpKsSCvsWxKDPNr0ktUiYtBu8yJ0RH
uAW70kSpsYpuiyxTblxkifs2eLRByNZ45TGce/uWDyWnRMMSXXgDNt85TAHeIwSXo5lf9Z9iTqeY
VuJwSBp6pFPsBeOlQ33nUnXNHKfL3C6Xfjrl14gNIgOEs01x1ki7dOt9CkMT10AemkqWzA+0AXOw
tSetrkq4DCfUiYU+DiajJUx0YMdh4JnIHfZTxKYhxzR1AP1LS3MpFI405eqGjmgproWWDaHTtrqq
4DmfpryiqxwYUt2Vq2GVhEkiDoa9hOUh8zN16obxPkq8YuGJX3WtJHjFtO3xdwwbk8vSa2Z7+cWc
0Rk6Me5cT7x8s0iOERqiaKsJ35HF6eybqSlnQiLGD0bWI+ZNu0Q+OwZlTkQD05Bd1326Mu4U9/sj
5kXDPDHF3SNZUabapXBZ6YD5GH9ZY1OirhSZ6nHTc9Q5I5qp79fey1eiBSktDVoKFLatvv/IrHHt
nzUEy84RA0beSUL1/2gqlY+7bMbxEjvQOett1vb04KRv9tS7WHWDTWLo8dqSRn/bkmB/wOvqM79D
mYbWeBsUV25gONOuSDAbI0HBzzz7XXEDXfq76U3O9x6C6Af1cerL1FeQESyQk6wuqfWuVUNKfxWZ
ir7yqQxZO4f6N9Kkjime2A5L73sE/fwx8elzQ+mX0NKNvRqcZYugos/irqlrj+keU4c31VzwFW1G
ehaH8/+mHOCOoocZzTDWAV091vk+wpvdOsQwpEn5OE3ap26wEEC2urOvSY7rCy8hYnWmCY4DxMij
/SyFA7+JQE2gwYZLU3t0P1P3cVyK0Iv9IrUw8sqIRdLCONqYP5JpaCNQHJ5YdpkY0+kczmP7Nczy
8XHGgCZie1hTD5NfB/3WC1olThwMMbd13jKs+QM34CpLp/IrBKlI7BY0YIxNoST9QdKUBmOWW2wD
peOIC6kc8y6w0qk/pTgJrA2xpibYWeNk1ARS6RvPdJuGt1o2GJ1b7cn3KKNYvSPqUWhiPnNzLok9
dWgRMT5SjsrTq6TFXbytJjLt22mM6geGMkckNOWKhHfmmABEwH5FuI30GMH1a6POoulF4Yl86Px5
PuVeevIHemDLrLFt1SMstLIo6vwoO3N67vwczJcQaadj9IowHD27Gt9YBZIt77U5nSoPSYmU9ERi
MdB13eZlYZCcmtlEQjo/5r7i5yI/7RX0ARh1Ht6HGlnAjorH3KGc6RJ/b7epe80C0l8tDjNjV+4k
yYCUFpfDbLLkk0fJJbqMuoyodwt0vNwEBMsZPPQR5/z7l7D/36YxKHb/17MY/+MjFV/rrB++/nQz
4+/8fr0K3N8omq8zvCv6lBsU15vfb1e++Rs3GjwS3JT+z2hO3chB/PUvTsidDLqGuU758FH/+9XK
jn4DX2evk5Hchz7/0b8zjEH346ebDiVo4KXrUDUlI8CBJNp+LnYo0hu9ZxjJzqqn/NJwwnctUmfL
2POlu6JISm86U04V56QZ07MxitfChVgXjt7GtLW9s6Rsrsg2oyTqE+TLUOYVUXaSD5gQEtOtYxXK
6Fat16BdP2a4uaYhncrbIvdQuHbC5Rnmq3SYJtfBDorG372+deUPj1j5xcJzbnxpI0wMX9D8VC/j
EKBicINvAUHpu7KuTDO2or7ErSyqqdr4ZrFLlU8+2CfT7hJz3ppGGt4JVxvkoZrZrNsr+mRRQhyo
4fZQEvkhzRNm4XLMaAChACMGH9Lyb0O69r0srTO3QAoYVADpkGe3wTKbWxIIBPGy7roy+NWNzqHj
rt609JstKQrI/xZG77M7VpcUzS1QeW44b8oZv2ptS//g1wslHYtURu9cWHTmDmVBc3A/dgOYkQgK
YrMxKAZXuzHxmud+6XEy23C8rGZjpdjW4tHVa77HqS4tPxtY+quZz3xECjAt/ZtqCEGzVhbHb32F
HmB6SLvqWjIwiRW7muDF8pmXz1K68BAHDid8SQUszS8sVEgF31ebQtzYBTya2C1F9d7r0WWH6Yp2
2lPBR/c5i0HYpEQzEpkkyZ4NfC79hkvGIjaOyV19zvE82vYU7hvl6elZa0s8qMgZLqRg7cs4Hse+
cqu91Zr5Xplue4F3Krs1c0Rd3bJNx/YW4d0Aiw7tG9Fye5tK7rhj/7Vo8Al4Vm8e6Eswe0Jjey9K
JQ+4pj+FpxG7pmfdULlS3q7AS+ETW1bWeJ4GT9ymYSpMSlfONHG3K/VT0FPk2Oqsve4J/yZDfm5S
TjX7IE1dAgcLjQuuz0tJ+nAV+aosx8mYh9NVkpQnORQDY9puM7V3JWhncW6FlVVbuoET6eiSU+DW
y+FQbFymNck99LGb42Lu2AJxO/RBduhJa6h5St4iG4ttJhjhHKUawal58w74cL6ZXXN5QGdNf42W
mrlVpXq0SADf5GpMi5hFo/kxt36276GLcFmr3RsnnGOVoJy0Wv9iWlK8o21o7mt3Rn2Y6bdsrD6Y
mT20VsMU7XC5LDlyo+ibXyCKK9oApZOMLgO2w2d3EkmsFUO5ZpsCiUR+W2CXbLIWsrLfJMOBpjzB
IZsP055nWs9nsk/tvFmW4ux7db3eG+oHd1l0xjC8wtzJLDkHSJae4tyMdC8D0+GMxnGOiIWT1+NC
76QhcoutdjsveX/m1ISETAbBA0eZSyoodh0zkaTPSo4XCYfmC+zffRc3HVEy5OV+xUWcEKGznxrG
inXvdOV+afA4hwQi600WmKI8zPkiv5qdMbgHhua4DC201Oydm83eWdmquDNV2VPaIOl8BbiRQQDS
bITGVLdG++dWGIcBONG3MbXIUQdymqs1ExzgjCdR4aZuuM+NKv1g2gGvn9QD/StODstU+HdEgjhT
kSH8ILOSv5SRUsmBeRMEtFhf67iUaEtpp1K7kfCeODP4Nd4uw7+BWjlf88hGl0UppnPAYNLB7G3n
UGWp3OZWOBnEZLK6oDs3yBNOscg8FmscuxvTJ9uOSpJ9RcokgDuX+WFoudITXKJ/uOcGG7HYDZK0
byUYI2opRJTT9BVqOIj0fsDw2pMLxfKKH3uUsV5mJPZGK9WaebDqmgNdKunqldZyblRQXeeB277k
QU8MUUb9oVBC4l4HO0QS8NEJeyW2s/do+AnHaUzrTKcls3xiGOyGRg2R4jE8+nkX1szKhwcKmC+M
V8kzurrxkiGOdaij6I+pbq/IVnjmGqPFpRuLlkqNJoRGJHdbAYTby5nhtbj3bGIrnroU6FguDGO6
8ehsyjjMy6rfaNemjF/RDfWPbZb5d4VBY8vpwb2NRS6eFgWUMu5s+xX/9B0MhzKuRcsQimyfeK7D
eByDO6IAKVPr7p0vLW3SqOquksh7z3Xxww6mNeBKcnibi8S8LnEgg+ZL65mloWqWdmNXktDQ1Dn1
EYvQPZsS+cG6DLaMx81XndlWj3VF0yYmNbZzDLO7pPyoeXBLNGhLIgPmlZS9fF0HG8ah2jY9d2EG
1PJ4AHYpcaP256nhwmVnnd5Rya1iWaD7aql3dSghUmK4rbH42zJZXBo/jEtQErxsbOfKnBEiD9ZC
Nr13a9bUzE+SLzjII2ab8oqSRu1H+8SoD4CLog1lyfRYZlnRxrhH1dtijfUjcjDjRJa/vlk6uzE2
ueEQoMf0JhHMqahcsL7VjwlhLN5IQd8njmrCZndcG0krmfRQCFZ2+IIEG9dXPdDj2JC9E/JA30Y/
2HmG+ihjsrGPbVt9H8kad3u3i4j+hH5nPi8qzM4OYwM77eWcLUbL6c4D100qcWwlS0+IMWDIHeSl
eQkhL98504rFD1ZTpkCcnOdM48R+0A+vReAJErsIMMI96cfq1geu6+6S0izxRVX+cGFaqKrp0rcc
r+3xlcuoBF/Y29wjixyxenMAtVRwqq+/17m5zcbRKTeJKEBG23U3IMMo0DgCVLn0MVAnscmhEMnN
rJeYCHt6KPIgP9ukUR8dYK3eJkxXBLhd1nuEVAdMP8T4O+HcZwyHqJjHRHS7lHGdW2Hy5uyz5H9z
d2Y7kipbmn4ijhgNuAV8dg+PiMwYb1CMzDOYAU/fn59TKtVpqUuqvuu+2Ft7yIzMDAeztf6RATWI
S1V+JsZYTCjNDDxj2drSDpvZQ0x5ewsmFWUgc3NQmHZfRCToWO1unMUE4wonPYaGju/ybzIu7k9J
YUKc62MVmhbyt4PdMktFfIKjGazL0jbP0N1tQjkFiq6tX3nuh5kp/dJOs1sFNmNofJdaHnh/JvKM
gOhyxHfgTTfcQ5l+LPZ5nyG51el0VSylAp5I2pr6zQ0Xz4nWa89Z1XgR2qZyrw26uRWMJHOgEVNp
bUmDESiPeWk9q6DOOKfgtWm845C345aS7Zc+Tftta9CfvXCOEpth+F1MowsC5ZknLSpmAfCOIpkX
ReQTHxWVsXOhw60tSJKNiJym+8GIz3VjLtuWTsgTwXgSL4GnpRHYeTHv1haRUURLGXJxTAljmMbZ
0kZypiIh6Gg7PAhY/aPKMeKSq9ftx8mknUfnlTey8qfMEEqSf2TeZXrvXuJFqi5cl2SAjKNM8E7n
8vyksqDfWGs5XPSq80Ih2BzdNn9I58oZeBEoBSM+6eQQrbHjU2ZMtyr7slgOZdsYbfsZ81Uk3Ww4
QqHPmzzvn8xE9LiHi/RrTReYgqqO9HkYnl1FaB3gtWd9Tmas9pPXGL98sO0+KXNBH732wJIx+0FW
Z7XH1B2/jK07bwrN8t+RswJApPOQHROJVuPp1oI+HccUbJMdXW2aSnlPKTcztKHeDiLKi0R9Sk3P
niyQrne1KhmKxhp3MabohPJOC9QJRddHahUFFspb5ak5GO3X2tRGvrEN55fArBaoMe+OhTbZTbAk
fdbuaNVcyjMWGU7KvEvEGvkqL1+pNKy+S8uVy1Gu2Kx3tZpWHw9pq9HTi707alfaIIK1mYq/Bto+
H5Sl4sd5ZkUcl1IGiKqLQja5eObqOJfUsadk0xTEkuz7PKk3EiiBWs26s+s7u086TMQLx1WQ3ty6
McT/GPHjpPVH5C2HBlrl+gcC3zEYtn0UssFSmt0KIjGaBOPapBqOVeeHtcb1HGoxAeumN4vPXFby
niSWxN6m5HHOCuiDjBgAJeqIVuKSB6d970uXgdru+gMHgarqwO/a6WNFVGDsaWtdivOwknAyYY8D
69PGwO2donso9Wz+LtyUotGy85k7l9h2/o42erVtMblOu2k7jHzRMi+XqrNtoKzRwLhLJSiyTq0p
//CxEulc1NJcNwiziDYKJvzC84Zi9eG7Qxw3bZVqr3jkdq6VVk86/cuvhAdhKicNx3txTMnBTjoQ
QG2uD/31Vk12IlvU+QSltNxAUqb5Ju2yHjepwiW7LSq6hbbVgAqx6vv7viGcYrFS/yMr2Ycoancf
wMvRby9iHDeAkURwyYl+U/LOixkEFwCeQdOHld9UZY50vG3aTNtSNZ8jrtb56He6KmDduVQJvR+L
PNk3a2yJEL2rcLeIt3E21BNxk8QgIHAa18QQ7zN6RRLWyg7Zid6O9jPsvpA3oetQbHAsVEtwy9Z6
qCiE7bZpgoL8nKVJQRPymAhgm+z2olYVMoPYEeW28XNY+Kzue9BReZuSkmJfS1nfxVXSfGKU9Tqs
ZZn+IjRVslhJvExnnRr5+8JvsXDRA10zxFnNFnkSzCLJQU1+IfFn9A/5mBvc+0Mr9FcyylIajo1W
u5RZIvaykfFdr2tZErhp1jzVCRzndklG+VASz/5Jw4getqsV/w41Go/CWASS8VSveVpm5tiyb61r
qSs4nVtzesLfkYfdkLL8DqKrU48OCn1q9BwQ5XYFm4viRh+9Dbl7dX7B55Z1jKQuM2SXDgDs8eSx
DkExLPYm9WIvgVoYbezf3TK9zC0SF9LsJ2ToKyYbS3IGvCIP1ONjzSo3MMh7ZROl5mD3Ye6YF1db
7Ue7kMcy0QsUfAw1gehm8176rUx4B5YJYs5hKAiWpSzmS+3DkgJ/ExRhDHX2kkN+VEeyhLXiMMBD
M/OmyxoR+5gkZ8/32XpUP1sVoMlNgBlhPEj/eOXS0D7cmYIVz85A8TsDaTiSJd2d90Al7XjBjC+a
e/wgCHw1n0rH48R69UW1rYdan/ozRh4tdsprr6/Lu694+cOs8caIluZ+iCg9F/CavkUHuER+Dclm
VuY5Ziwx97if8uHetXJ73JuGZix/poTILozv6KnJ4LyZT5imkb/5uOUa4YxIaQjv9j+Bxyu+FoNz
8S5V1Z77jgf5quk27sds0GHc8eHz8jGGuYnzp8hL1UeMmN10WipcfpsbBlG17RBgVQJzRXLIDDri
qxv75GMYIb2X5lBLKiRahiAWsTl0pgS9pT90gBKYCTyNou6ClS0waNilfC/fV3FOKPbKfMM39kdZ
NB4a0nxM8+a5H5i9nQGltmjpotTRvenUW1Il4ipT/xlTZyCRza/btdvUZktrGcCK1w8PJIqZJhyd
PhxoEEehUxvDeBrrwkxCwgyaqwajnX3zIHqUZLCVsFV3J5wQy1OF+Z8RIkFu0/jrDDFSmMwVqkZS
WbNK8FzFfIN7w5kPIs0fEUy5EbN3HBpDpt1NeeFXOA+cZXyRWd98S8es643rVWJ5GIZ5HPkyGqA4
OtrV2E1Ci3Xc8XbNWYZQzqcwGb8z8BPFMYcltu6MwmP0TcqblSNdMOBdKzLCmB1zYcabjHAxbT9M
SensQfOAQ2pHJEyzLXt4GvapZ/1Nk2l671v9hWS87KxQAhWH2cn1gDZLxw6AT9ruiY7JmrB6eFDq
WhU5h+2Sf6X2bH0P0OkrlTbCNI82bLcRKXc+DtIsvIASUANTtWb7BHUkIrvkKnOvErCBBawxEw9d
hKFHljbMv2LSH43B6SLynHGMopAyDHD+Ou7pKLFQUOAAkCerclS3F8SXzCF+scqLdLNOrJeKvB3v
sJpxXu4atzLyP0jVLJO2c72YVNCSm4DGGKdSkBP+8kotLK4XfR3UgHvXXTwNf28+XB2QNnwFo4NF
Ae02AW+9cmu6cVqFXgELCcluR4WxbYpUqYyROx4jNyXKZetXNACXsrliQljHLPJvrP690KVRPZFy
LCj7AffRrpOBEHQ7NVIRME+ZfP3brw1Gm1EZ2fxEg2ni0ExqqNkpLvzG3PRaE929XBpwig4gEu7L
hhf+FsjNJ4xO1EHrypRHf81NRV4wQq6901Hn67NH4f/tnntHY7D8TYW+avl55NI0iXmrrAZXTUa9
fJHHJc6OVq4D+xzELv4CrUQ87rhYfyb2oWTb2jJ+bdeCqm2NskZywHEpAH40YjOJMvTs+P+Civg/
ir3+TSD2/xphgULqvyEs+uqnzj7+qxqMH/8vssIW/xBoDnQPYS8SX8eCDvgXWUFAlG2jw/ItTmTP
53/9pxLMNv5h6SSIEdDqgBqjFP9PugIeA1W07WG7hoG2YCz+J0owds1/YytcXejCsHXzn/1KBGT/
7/p5lr1x0TAHb7y+zrbJQL+V41HWSvhnQgswcRqR66E+oMCXBxceDGzTz16bVquuAs1Wz1Cn1od5
6bv9LUbz2nXZeGw6pLJhm7HI4hZTRIvk5j1iqYGAmzh/qjCG4KJvIdsLYIVL67TJA4rL5pq5KQZu
XYr5PdEJ06DvPPf27WSN+0Um7VYTk/XLtpwfsAqtQTLq/QW2lneoA0fsuzR9dNhXtlrL0oB3zT8Z
Mca8gNby6ozh8ILALN0iEHPRhGs3vxs6c0J+h2xPyoAZmG2bECKCa3OdFPx253y5kObMpH1hnjx3
1F9Hc5Yb3UvvlhHjbTG8kjzw2GNVmpkTjhaC3mAEwAPgRUa+Qrs/O64Gml0Zo/q0G3PYk2il5ohw
i+p+4s8zR2s6JtellhgtMm/ugXglnicorjboOWUrDpzQ8vX83uvQoPbEtmw0U/WXFu7rXi6LdYT7
WjYAkfk2GYfhnjCa/q43nQ7in85i0CbHPfS03hEcQ2dg5NWruU9Un25aO14ePYdrPNGpU084q4ww
Fokd9Gk5vCftqp0LmKRL3vibAvnXJ/ZV0Lx8wunWWSuTRWnr5ZMzpe2Of6ViCbdkWLtZ+iR7r7tQ
Kl1Hi9tVD465fFLSoS6e3VRHOQ9su0aebbQWU2volJhzt71YmT+WiRAWPD0dVarwuFVsDk9TZqec
3GZ6dF2nfiEi1r8vx9hC8WrhBeyBwwI/dfp3V3Pzw2LxH8idWccrUOr6oOtmjjOJ4uzQZht9MrTY
uBY1noeoWmJzRFkzmfNGzUa2m2AdwzxtvevgDesJsqF+JA+I/BGO9g6hik9zaZABt8IzS7fDgZrI
CGV/RgLVOEeEGosPOzUZehBcFZfOzrmSsMQjVO76NqABE4obUZgf4cCszI1v9dYH01n+koFw+xGv
SP+F6agifKdI94rgNDywIwFCoJRw9KD/rFB2Mz5VNG1GK+GobPK6dhblwryP6rsKszxzLui8FelL
klwSi7ktK7Fir042fuakljKzjLHaLlPtH1pJFwb8OVk91dK6KHk0bMZOBZAY1G6NHdmq0u2KqATb
uSnkc22I5Ez4Ct/PZIURdO0VlUe12jBPjSGDWq1rZFm9gYpgqCLJH/Ogd+n8YK2zeCyVo5+8pDF/
VZxAGyJ2ccLJSec9phb7ozRJHXCdAU06gW8Ws6PA42q3/peFkGTHjtPd9Y2adhk5OhjcEdfVQOwH
rHKw9EtLzK6jea9JnJYbDV3lLlOkIDEOYLSFDsHfYqL//+g69G/QiKV8N+JGu0tWfE3FMuQP3iD8
lzKJ8x1ztDigC2P7THmurjQMx6GY8Z+zXhKZlUCZhDZxFGkAWeDcGWoaNh500EXiPftE0pQoDGhj
u4mtbnlcZ9ffrdYiT65BA/dSeDc2aJ4vRseAQbHDBCZXO5XYd4VKDpZLsG3qmCQUa8uEQ4fibaQg
VcEjp8iV0pV/TKd42bOtuwGF8H00LKuFlZ958+/U5umDR4l90EPO7Yp+pm0yRS1Gl/iwTZhWwKOL
atPHtXzr1Th+6lWSPM1kCcIFZQlqiBE5XqGBtpBg0G382u/PlTYYGwHA9UeqvH2aeoNVsmhZTLqy
e3F1YzoiJJoxSubXMva9vxBIWFtzpXaza4/YJ5gryb1o/iY5yinah1wEfatPUX19Wq1JDxBzOId0
glqa40p/62hajeK0XQ6ao1YA3cqVu6Hk9fYrP8Rl4Z2x6Ko3X1uWS+y5mH+VcbZ8WufVJM2DtQDH
e5N6jHXOihiRG7fiq5h1O0ileDXQXHIryfyzsHY28fyN4W/0kTe8rtfQ0zuX+IXevS4cvZs0qfNv
p4JByqYOtCI7EKUyBL49Xsqp3BC4s1z6yd808fyrtQoM4yd26cXQ63Srz8WDSZLTDecocNPMVmtH
vTOeS/rtjTQR/KzkVGBd3lat/dPY/IOm51YUm/J5kOXbkvUHT9747kX7wJ9yFjTRbBqyUsABawSW
z2ab9lyrhHJ1iD6hjBzOznkPZRFQGv2Yqy8nF9+ONm4TZ823VVUqmK0dyczXQXVqR629DmwJRGUv
yDPtaGWtRMQbmNIAxOzQPyYcv8OWNEwkjuRli8x4mUbvMizdV6eoRFobJ7SZz2kK1WFwzB2ShrMu
2eLsPt4ilwAnjpGdpbzWijNm8MnCKMD9ul/3lquS4/IovCpC2kcsd8EKjl4tq9h6xmgEaZhLxLJa
/IK4/on24gibJSdX1pgMDUgNLO1+qdz6UmuPFMucKu6M27LieVxC0jPie62qxtCUkx32MtnnBCAV
LgU6BDsM0YCKMmKJ9lDXVV8GKgSze5NSrmzFLI2jIIyHFmgL9jt/dG/UEBJSkiGoGtYTshn64kly
lQXsVWiIABF6dZd67Z3TG+lWpPN9bjDRQEd8YanGEPRgVYPYLmCa+3JmjRDu38KqzLtCB94wB/9p
jDvvO4FbTrIpC91Kvhgud38s7HTnFj6KqMSM9L7bidyCbew9akiQ0/7OBX1emDW9k6aIJEQGurO7
+Ek4VcxtMceHgedu6+uphWZOt6jiWTJ4wj6ddmY2nDsAyAtxiDIkUsDjgUoBFPWu2lWGV4Es93wU
lq7v5KCcn8H3lg+Si04dSikM3B5J7eyGFylixj1cMZ7HcQsFz+n6088o9/XsF3fwLcvAdicMft2V
+ec8ZPH6qnsNUKMyI68czu68inpbMk52U6JDCg4jqLopK42tGTDkrnIyawOkah2kXPpd39daqM1G
/DTrGuhe7hUNadcmnB0Uo2LfHvlMmvTq6o2+F+Vo3tMLIi8YOORPTznuI4U0rJncWFtz1Ln5K64E
+BuvOpOoaQFKzMtfGFWCENAUVCFVS36IyGYNW+HKcLZiOzDSObuzlYQAWQobMS6wyGAAVUFv5fJH
wVfc+CmAs26973i/2KTN2rhrfEA2t23zo/JiA94dH13b1dBBSjdfIB+Ls1mK/L5meIrwkxFOwNS8
GTV2/tZZ8ge3yd3AtErtteI5eJ+KwjnNC2eB79rTyRshRbCLkyO1FB+xNQNtVlq9t91O2yedKgJn
/K6Seo+CdyI21iBBqN7lKapVEydg9tJkePHX3xhihMTkX1PPQKdaoNzJbDfuVJ2xCO6xLl5iE+d/
AfqeN/HOA/kuNO/vWMmfphqGQ2OkBp+7eqMVKNuSnnFNi/vFIOxDMBnJZtnh0qiHwFqKPOpjPMe9
QlgQe6t3oIWwRz1E1IJUhbyKCT25sUqyyzomQUnzaOKv5Ub0ido7ZIS+NrdnR1UEesq88TYkF95j
FSXB3UbzqaPGgY5qNKpKyzwOhCeSbx1idTMNI4ChkA0VI6Jo93gSEUzrg3fPBVadsIuMUeq6eoQa
00UYwu63r3siCeiHM7dp7RY/4zox/fWWLwEY9f5jteaEP4VtqpecF+Mjbo3ECGqrsY8rckSxYbqE
nkKlGGVgsXeWA0+gCI66ZWNAbq9Jkz5k0vc3wFXgs8SjIOZdS5NZULdwAZvTwYZIu/dGMjEgq0nm
CDiGKzi2pUUCLPMPi0ChlW8xBHI+pyLq8mraDBYjACFGnk7T1E2O2hlWtW1QBuwxIawbtAn+McMY
fe7zLNv78dTuO83xnwuS/n7INxMhIa/5vptrwPfSH7ZtNWWH1jPGH2PVkpMidfbeQiMWNNhKw7lG
9n2WTlXuUELmB5qMLGJqWowKSrxa0tx58B7YcSwQOEfRqj5ovbfp/Fy9ykY0j5puqO1quFO75U00
HpUxaTSJyZXYG2/oo75wrbs0R7blkMwWOXYhX1CccpX2GPRGJOLbOF6AHyt66LeZICVWG5kIyzZj
jrBh8sMVD0zopuULojd5eyeNN80zEaEQk4icBmZxwCBtWxzLMEFP6OXa42KX0zH1Kv3bjafKCPRx
8o/mnLunanVI1iGIV7uTOtNH3Mc24pNcxMdqLi9icdsfsyt/bBz2wdqjrSn4n6FVcotlnZDHoa/z
DQIaHMBr2RMu7DTLFsmb9te3y/wXKwYWUzdZd3XsOW/kSyqiv8fyoS4n82QSq7zh9JyectOWIpgc
gdgqzSUvNk4q9EiFPuwIkGTZ9ddJvFUGRktSper8QcQrVw/lMbQSF5JJWXkgBIUq6bJ1FKmwowOi
b6n3VkdrAWhHAFjIN2p8T832p9An875TVsJQ5XcX31+KDenk+Vu+kuka1HifjtJJ1YVUF7B3mBCz
d+znf+Iw/yOD4v+fgBTo0H8HSZ1/hmZMm/8KSf3zZ/wLlELzSnCI0D2LGAqaY27p9v8CpUz3H7ph
2DdQSv+nUhZ1638oaDUT7yLx3EAJukcom3sLO/+PRHNi9f4BWoV//D/wKud/gkrxNf8dlnKEY6KS
AfkC7sXxyED+7yLa4bZp67MbIyEauKoYOwt0izgBlPZq2GSUL7I8l7o5bsZmOpLw/N5Vkv4pue8G
tGUU/Uw7p5A8UzoJgXaFBIYLP5DD/KeziEWG9j33pvcoEfAErT3ybmZ/kfKPV23otu6IPNB3v73O
+qLgWg96jE5xNXJ9lAea7d4TOpqxU5l4J+1pfq5HauhRF/chK+9zrAT3ww0iiNFZ1FJdCZw6YfOy
IxSN57pkTMbxIApXhSI1mLJoiqvRGHXM7ycihg9xY+CpmYYfx1rfFwmxn3spYzBSMk3+drNQW4If
QsaTT3KFr6K4KeRWkgTdZsQLMY1QDTl8A/ErQac0MtD04Raa+zWtFxv9vC/eLKxx73h08D2YpBXn
FlM/76QMYTkMPBQivHEi0LiWtK8o9x+KqfhlbH6V9IeEhRr+GL1OoulIvEfTN6FAZrrxFhRGiZa8
gizRJYKNJ7L99muRUFSG+uOlkxZmC3wLmwe5iRAKiXLeV9ETF5zYx3StTyRUFwzWSZrs5LhWP0iD
oP1tG/mIRqAsSn9wLkeR1CiAED3uvL8kBGPecuAXdshbxI5oyYFQ1GT8wMzmhj3Y47kx9M+6mS9m
759698NuKy8L9LnD/yE69HBxa0KOCwaHxILqUX7+nE3FeL8KTRx0mV/XpBOMV0u9m7rE282Gc4jr
9sWQxB1yZwLFpR3dgslpEDxxReWflokZ3JsPHvqlHUjLN42NO0dk8cZfhgX5Cr63vPMvWb/sF8RA
uJ7ApRbqmJ2mvltc1ooRD9W2SQztoV7lo52NK3esqwVGkydc0ukruckBBRUJ/FsGHqelzrmY+te+
9J90rbzQw7ls0+7m9M3M+c6uqwMqsgklT/6mJqOI4r4Dy5z8F1K0C56/5k61ykWIw5aRlNmnlU8X
AxKfcCuRbzJL3/t0CNmyC+KM53SEeQlxOGWgKAqFjz03Jy0nI28YxLKz06YCc7sF1c8lIW9e+QVd
QjwnFBoicY0wr3w6GX321LSQuGwYz+wIeDyrPdEnvHMMaG4i+On5/IVi7SxH8MuUePltO2ih2VdH
lwtK0+YuNDLzE6HDzqRFIOymso5wYVb8ms7ez0jULhDEjQTqpeU1M8tug6yXYGXy9rSt778TXAqY
2eVfiSKhy/IjK+vvEcNNYZmbMrDtvj5PcmGaIvAp+WOZsiWvxejOPB0Ek/ktIMoKm23qSXowUvTL
sZTvpKwArxmx8ar8/o8zLWcK4uOQPMQusOvEuWsJ1KL/x6lxq8OokpUtWD+t/GBr84p6heAcX8mN
V/k1QQDNFezsgrPq2JFtvLeHDi8RenceiPZe+dqJt/k0lP736sq/qCCey8oJSUHnJZ21H2S7/iar
dFItqAZLULTYK9yfXE5DwyssHPAlIXKqHjyLX6iBgBwLnYhucJuhsaqLSaSqi3saDTHwb0OjkSbv
U2+6y9HdIFdL8EwqhuskUafJYf0pNBPmuqZuF9XfVGmvnUCwZnZS/0HYRKoc6tCwNT2Al9qsjnpN
4C1QGEbcnppl/GK7qUrGYHBrQIphdrZW524XWf9x3PKt6B/pd9rXSiOOPUc3jJ1sM2KIwopXsqSV
h7W5yTbRp4/PizCHi5aYR1BJcP36mC5q0APX8oZAc+YVH6atthMeO45s6ABlrO2XXuRduBSiuBQi
vWrsE1REAOPrE4FTSOhmRCnJVVUfZlFjXmgmuk2L5a5cbPEhp/Y7A4inWS+1Qps5idS1PbvGVkHn
N3FDNg+dFmMqqK5fQ/TgJNxkz0CzJCbJCg0V9WRILCqnR8SmMT+KOCWndPxBWDJH+BFOKHvjgymI
eJsTwqxqIpjAlTe1PkWimy7Z6D31uJAxlJ9Eob51A0Fb4oeFQ8Bj7KUXXCo//VA+ASism8YmixJ6
pibsrqxuUAWJn2lNlpck0nQZ4y18PHVYg2UE3Uy8V0rW1tZCTh+OAGu21N/mbN02bp3Syd5/FDor
em1wECirENtBKwlUJZCdRVy9ZW5MlcLNHrAjn0cwKmO8n8m+3i79SiSmNi10VwjS8mttfZ3X9cUT
EzFDmFxu8RvshhpIfT067X52kGOl9ZwfyybNPwGP5NZeNe4Vx02dyCXtOejioglT+N5P4I7qsC6q
2JNgqQ6r0XQ3WnZ5JjyweVv8unrQC4fTGUNe71wdVNmO0wUOrDXn8B9Ls18qVJd/c12qcHVf6tYZ
D03cIf4aYVex4BCE3XDioo8ZNzc+A+cu/oPB9QK2CBuGRVWR3aUIW5vjrIOJ1d2PGoR1jg1PRWTp
EVO9OB9Eo+zgCJxDZWg6GM/4Yi7ij+a5j7E7wTlL68VOyKt0eu1iJShkErOrjzDbsESdgex4sEgh
KdrxgOqTXGP8nUUaQqZfWbmOqa9jjKAZoiKv3iSN2qm7fRY7UY9l0G0J53ebc4WKKkdkZJfOs5t1
Z/ovg5pEdFRwtxYMf7uA7mxLSaEAMbv7pTD+ElRyU7Ep5hhQkzae1XW0zF2KNylYRUJygwvO1IV6
JxA/uhk5dWd90lgKwOhYWls/vjIh/ElM631pIHMW1AIlGZiZvs1s+2ko59Ay1ilc0Zb4mI5FjlDH
l26AimxTpgayCtiKWEElaVgo+hDX0A/lWrvGPNeIwzPIi2UiFaVI9rZzn9TZV2m2pxUFZAuYQLB0
xhjC2+ByF2vJroqnfZy1kJnmrsSH06LQmOD5NHLzSSWgyiWBQtxmS+JGsb0+FrW4wyfZcPurbpfM
61NDeh6/E8gNK52mfTepZ4/kj8heuNXGRVxJDQK90T8TV5wMnUsN+P5XSsXm1+Rb4O4grod9aUAF
ZHR2aDURpoTZritq6Y6gWpj8srL3kia3bOo/+4H9WP1pbREVQxy1FoKK8k22yUvdGLt29LbSx7qg
lecq0Q5up991ThXNWt5TdlaSaKnQlLZ6tp2HDtywX36bwiPzivuKA6IQ3Vvj9j+2Ts4OZnQCBkHt
yp0yp52W2cTYmoGD6rNw1DdapE0m1FHa8m3t9r6e7JouYcrut1bln63izl/VuwQbHhJ0cY/owh6a
2T9NJfAx8WtemkNA9meB96CLSQRPDU6zZu5Pvc2gsyTTZSqyD4FGqpgL4GEfzJgcqk+zM/di0EiP
vIxrG4d60jmR70EGtDVfZtHFb13c1HO0lpwX4Ubj6l+6rrk2Vv8gNQcNTnJh3wjcwrsns2Sz9o/W
oM04CWagpvJaZsuIO8286Bm0Rk+UM3bYI0NWE9qcOgefCg6mtliUL1lWXmxcAc5gnFzTfYbBfGpr
egXXJEuwYI1wpdxc2XTPePqWJQ5iyAbGbUynPar3q7t8SSuNPBJw13lY0DprQT/7Bxi751EwwXTj
dFx6fTubVr8D+36QlvHUta/uLM6z8L94kjJG9OLRTBpq/gSOo7bEp6JS9Vmnq7/xbtlHWN0vNXEj
aNur/Tqbd3mu3yuxbqphIbt3oNiPwFA4J/dHZE6G/oXUCu3maMGW5nGXJbfHUvpvMwNTzn2m19qZ
vggcuk+WK3atho7TYfoNhS0fayKWFn24kq8XJuZ0KrgIU8ozApuo/2CamatvJm4hQN7JSm7vkBJf
gLLJ2Yqjorde7XiEzUgA/Efkl8CPT9P6WYiP3NF+VuuUac69LvCnQ9pz7D0si7Mf1unSwK099E3+
PTfZBafzc2U4TuiAxRSoFBS/OwJ+74gl3xTeeAQs2eBd+/WN5mFO5KZpX83c/UmtYV/l9SkhsuQO
kWSQqvjadghxBmkdubmJ01vxYGcEiub8NcdbXBoHI3MxAIjvmlR1jH3NQWvIIlela4aaGijl1HYZ
It2kS/d937+jDnvpW0rrl3xGpD7SaNKbWahxNZQVqkSVQCkwl64ah401SVJXbkagnBCEML6VQOg9
WlswaNwV7a+WY0EmCJSPSX8EjAVmvmWfYPUZI5dAroOh0L5lbgPm5P2N2/StrbBPDHI6J4Z513bd
s1zp1pxRJh3pE4vDeHGeWalJny7kjeXNP8fW/tNoFkEbY/GBZBlFotfgIjDqJ6B5cOm4OxBXjchQ
619l3L1VBfQJU3wSIs6qQlflX5UyWNZwgmKMbdwtppIJNYT4pNLlUR9qJzIm777P2TDNGPvL0gxX
U8f1loi7wgZfzHNDAKB1vFHD6lB6YqHpH3zIti550wTHgDbY1d71UrXLbUfg4pnXne4t5TaTDd7V
liaE1Ae59tFwH8sb/awRIPRiGMnftHPZjzOFYaNLpmvBSYyymSnZ7FPMm5lEYefgJTH/F3tn1ts4
kqXR/zLvHHBfXiVRkmWb8m6nX4hMZyb3feevn8Ps7imZFkRUzesAXUABWZ2hCAaDN+797vmQndGR
AEaBpDuMhnEtlN49lIZ138kPKYIOX7dsN0AkQh+wbWXFL8WQ7uJy3LpxJq0HA0bAKvaifFt2bnpr
BDI3ioIqIIpiYdMDGd8iYrfQ5wfGY9Cqvs2S0vzWX1Hm5ELpEa30WX9Hm26w8vTWvQlIvCcrJRfk
a7WhbTBPcu77Vje16+XSlYyEeqUVRfzOZTW50oWg4r724Qm82/SQDip7IzLeMsG86QRuS/iDUkf6
bfKtVYbknYYrc58NWcQ5HSLcRG3wngTdixumV/Rz0P7iKQdMC4Q15jWI05UbGU8McOLyNfEpBUTO
qk2ZkFLIpx4pFZEOJ5whZU8woCCNDJDsiP0E/4pPSwKkDRwwyfoCrY45ZObWSKXguxT3kt1Hbbyz
Aj7WHn11695vOto0y8G66hQiPxuXiBi4+VivRN4+Tg/3OvTcWzrvkNQUI4LxWEB6Y8gvjev/aLAW
kXrpGvy3o7ITzcr/jpu7kxrCU2CSnJbyyMZ5bR2XdGKmpQehTrI1mplKd4CMWPNZRmmAWsSNSjgU
jZ3idiI33l6XumuvbLxVadHOIgn9poE1ts609FqSFAfFB71y6aEErariBwTl+wDtaQ+3/VpFfaNT
3qIU0dKjocratjHlg1FSRmviNUhzYEpt9e5ig1bFyY8y6pwi9nF++uYZNN2mlBxV79gP0Rt9LTd5
VOw1gjadmi0eBQe62u/hMa2VYKDOMjXXCPSsZzhBJfgfVc2d176KWYW1bqxfh+TQRy6im7YiVoRw
qbKcnWuPQIy4dkl3DWsNn17NcV0TpzBp5I4n1whOoCjrg934tBWn3DLYIqOwjfMBiz5D/lElWIuF
klMI6jY2dYQUynezxnNHUX/WHTLLgpY6mdxHkKTbiS1VZoiOQmK+UcnNdQ9umXpf6gSQo1dyZNCq
Rp04S1G1xKDOFYX3j34Uq7FuirC49/Nwh5aETjS6wDw2WDcET1YBT1SGnVfVcINIiNJeLO1zkUJa
a+3RUlIBar3dGATboFQCG8II+q5o6+bRQVTd+3IIfo3gx6UeRnUjjr+twH0w/eC7lZZvkXGg1QgO
qzFuRT7psmA8yOWg3nNciEctOQRVI2EeIyn0fwA8TZP00dID/QX4NR4uQzmdL/QLcBE5lN5e61+H
7oYiBpj3hqQ8b4tJaqwRE22nJpF7X+WZbFcy9LMkpiNC07vgxjcCeqblISJuaHOVcKMCjuRHhndV
eSnv55jXu7Hr/u3C/v8J+f/CLu9SQn7XBOmv7yDGq+p78yktP/3//pWWFyQFsSjCYBGfcPgRgAD/
k5cXJP2/EUfIuqjoIv9iGH+pRSX5v9FtGqrFH8qGpJrwMP6dlwcpaOqqxh8B7FZFU/47aXkYGZ+o
gZZMCwx1JonGCNOQFX7BKXQ7UL1IbwLYFEWxl7xhnXX0slaPJ6tyhmp+dhBGUTBknvxAp8LACa1V
ikpk8V52m3B1WvVKvO965V2V9e3lYab6wSkB8c9c0N1iLi1i/DvHEULGQ02fZrduROINAe+T12jf
XPxAKPL/G9CCnhkC5ZkpKX9WZj4akF8TVommwxaY8RajojZot8xuAeTl2YpkQevB9xRqShmRQAel
JqCoqbtnAkDxasCP0KbRv9mbossLqKLiptUKO42NnIvRq1z74j0uiZQ9rcBa1YIs7kwB1aQpQBAX
6Rq/MoeE/FrGzRJmXSFuEg7qZykijhHBCd1j3tTspQgzb6VX4RuD+TO7tTiMtfHDHPjY8X2UzT0N
RJ23SSyDJBO8Kqu5SixvjMhhG0n9Wlu4fhxgleZv3EUmto2axxTk1QInrbrKhx9m6crSirxj945/
lLmXFUhpLXKZns9CBslA4U4Xr3BRJ/oaVG8E8qBfVaqP+0E9eE9osHKO6R4km1IO1wG04C1+f3QP
dBxOcdtWTogBKrWWqly7dW69aT7uAabXRa8qFOcPxC8pZQxqBzQv+bbbBPoai71qbbgtdGhZXo+N
tFMi7HJDMf4h0kgM7dWruGEVFUTCRg/Co4ijz70ZjY+qrsqvKdBenTVXfXXT4nNAsiHKrL1LO3Gw
8QCw5esyT4OVSlvhptNz7UFPQabYXSIbztjJIXR3CcUbrO2ULwvo9KsAFeC1iBYTilQQYBbLv3UO
JvPWnqpAQPMD1MEXc8zGmopPrtxiR9Dd4OMlb2VBKK71LNd/t7Fb3lhlPb5Vcq3zXDPcUi1F7o4y
sFubfrrsXqdxyIkrenTwNSDDx6EROVGgKyT9ibWmtmRQGFEHZ0S0ROBXSdCOHswRIAqrhC7wQ2d1
QVoQ8pixHjmCZhLyrTwJXty2UdHdXisKBjf0SDbajUWrgrmKYrKSSKMC08DdNDVFXSCLrDTmvoSP
qqHXA8246gyx4BWsjAijnbQ1d6io+c8ttaybfaW40u80DMQO1VGHgAg6FmkTwN8dnXHppPAaOveG
alpzlPIUYWvtxvL1oNSU8XXZjx5LPKmibVvhOrmp/KC8tiI9f80kOSxe6E1Xh1VYZ8VTMXLDVM0h
DdZSJ2iwOGAMr4YUegFSD05XElu6VthBPBW9LLMicjVF07rDlMqaTF10tIIG1PldEOljslVlXtWV
YdYZnlcYS9m1JgxbcsP4jPWChOGn7iky9zaKFh/GKEDvsto2vAN+7v+moy5yyZcpDZJVcHukfyv0
OYh2gWT2BHn3KQIeu4PRdRDRwj8KWUlK25WLV2hnHZ0sWmknlORxKx3ca3xbGngwgUXrTYIPIhfi
Qm/uvRaOiZCN5VPU6cWVQnrnUaXq9DwWSIeQFBqDEw5G+oOYgFyAWwM/QzugvsWwya+rwnUfAnyX
KWFi4Ur2py1pJvRU4qrbJK3ogCvbmLoZwTQdfEUcdXBrfKR1cqSwmWEzfJRGaL3KpSReU0GzEBkU
GUQ7S0tCPKBMz/Ro5C/Sai2SCod9UqlceTvoLT2pLIXMYpTVzLFEicIcTf1nCVHxEfFFvY/13hpt
Q4mTB/rwepWIH9kTe02i9Aejd9zrHQE8uoVW1MipaymiSlApW88t6odRKc3vkZI1MaXWBF09X7zg
IPguLWSVaxwgQ1qPY4SG3fUGbwPlz3zKzHh88KvK2oQkVr6LlaTfZyKFxa7RHCoVYBFRuhIi62MH
kF/2nLRuR3LhPX5ZG4Maxy7oLflngSXEmhY9w9Fj+v3bkIwYZdoxuZNaP7nK5TjZgVsn74ux0ial
xWPFe2FyTNbDXYwTxxXJ8mCf4O9yhPeg/fRa1CWraAxpYdaNNx1M03NAPlhdIXQunlUhFg54xUbX
jeyx7t6ADYrUwge8qnpPvI+Q3xxR93ZviPObgwtpE3VpjCEK7J5EEW0Zb7PYJsECv0K0XBeKTGLU
D4rVVQiws+5Fz1XXvvwFPxMogFCTMacQdWjK82hEoreB2nvpJFHyLnlw6XK9OhiIehbGmXptZqGC
if5AplEHeDwh1izs6cTeRUBZObSHqDdKqSJJikVpKxS6ICJH7Tu8N2nux4G8F/cjsucHA94I4toi
fZRhxQ8Lvi/KhG//HE2YFrkpEe0G/ZWINT6HSBD0mtbtRQemlY7equ+A94oyDH6oUtm+KOp6i6gT
Q0GN7mt+mWK3YC2fcfSRnQ628L4P8/zNh+nzDewUabi00zTaS8Ugs8Gzo2sSkfZcU50qfrcVenZ8
h8HkJrIObzmX9H1EdWmDUbp35eMvc9uOgbJNwCJRUR+sbH35ORO8zmdLIU6WRE1VwH5os9jJzUwY
6G7hNCJFDZLuT21CIegfjAGfWuWLqMF1Iuw+DTobP006i6aCfnS/iXl76yt8lC4PMf0Vs4dm6ITv
E/1bprw5e2gqyghLGM1bVcEfLS3Sbcr90AZ5VO1TndVPJ86ZZHTBk1gp8tXlwaUzW+bT6FM4fBJV
d1qr4OVk0RexbQP9Ds30xmzg+1ibLn/zmhey5Nee+bQw6mcSHkG1bH4adfboAgD7chAbt+1WeZPX
VW9X7yjOPNta92tE8S8dVbI1iusfRbpSvl0efGns6c9PZgxnCGRVb9xKoQkgyPwh4//KZz3a1AFi
mdEz6OoASXN50K9nEhNWZEuRNPpwJHl2eSnMgeNdT51uQIBSSUfaUwPoRdLD5WHOvRKnw8if54aC
R8e8OXUkmhyuqmaS4ahluPsng1houqAvSeb8vVM8E2eDxLglb4DZMnIk/e7yAF+vYCYiWUnXRMsC
C2/OFsvQ1F728tjBvHuLSvquV2jNF2jvcT3n8kgzr6V/bUQUbTLjSKaEsu3zglFT4YpRG7eVPdjB
njhLos35QAVj5+8HROvP6U5beOXOzM4UJRGsJNcCpHaz2Sng6JKyzR1PrndWgtmmuJW9Yqe2C6t4
Zst9Gme2F0CbeDndhY4F2Kb338kskIT0Fw6vM4NY9K9xWeaTo4vzyYDHpauzU5wCfOXYPIvGL6rl
/2AMdFwqOQyVDSHNPrOw4ttAHGQHbyOqjbEtWludjOnlnXBuIjIvJvi4yX5LnU7pk1MB8FyGJKp0
YKTskhYhGgDbayKm7eVhzryg1skw2nQcnwyDGNylI3h0wGfdZJW8K1Nrf3mE6eicfU4suoclPlci
KSN5tqNbEBZxINVONcGEFSu/h5ZypFMEWytamvDg/AfD8d6Q+2G3sQk+T6gvUtCDVe3UPlnfWJJt
mRptr/dEFgAFW8m8vzzembdnaohmH+iayhkxe3tSow/63mscvexdKt71e12UwdEXNH3tkznbXB7t
XIj3abjZS6QZ3UBMozp0OpYdsIaqReESd1tyOfjBiK4MLHBinWQ6pTSA3cAx0rpEzgCR4qUJcv/h
8g86N30iThKAJIxMTZ/218n+EULcawu/dgK8HLCrvE17Y+X2vW0ZL5cHOrdRTweabSNE5FaS5YUj
+l4F8JiScl/lS6fvmeDDOh1kmu3JbAZDlUrPLxyXm3RB4YpObIiw1kvRpKYtGVG9GoKa+jJUGRNx
VAGnbDAWDMWkc2/+dHyJGBFZMvnVzz8CvpkOEVJx1B0Z8310Tc5+A2l8J28lG3L9HuzOQjCwOORs
3gLiLC4CmoMm6SCvzV9wY9aE6lfZlbKGJnRL6n3hVDg7SUk1yAWLOmnk2b4B2tjh+eAdR/UD9SqX
s3DdkH25vGe+DmKpMqEydqtI87UpR336OL2eTlW3qY9qNqCSSPV7Qc0+fM1cWL6vw3y+5cxWD/+n
rLT0yum7azW+07N7LpkLMzkTI1q4UcFk4B5FcDCLT5NkwKQpD46lsFXS/nsRIhyrTAsH8LBCGptk
q9YVXv/u6oF6QDpPk/qU455/SqGMwnsaW4f8ymY0jnWDkXO3EPueWzqqABZ3QwI3dSoVnD6hhsYO
tTBLB88HrqGaCfzVeMZtQFk6N88dH6cDzfYbnIQA6r/oDOUqf1LX1qv3nqwlZ8Lm7YptifnFc3Z9
ef3ODalBxpiIGYaOPeDnuXm5l6SFmxx9FUxMlK3EdCFwOzsA9zSJPc5ZMd/e8JQimNCDg0bvNqIl
OKzFhRGmnTv/dhMR/mcEYxYdJImc6xrfblJ0k0VDTsBGyXZMflBfXlitcztBMyXmwqvKBp+tlugp
XeRjARvKv8bwe0sreDo+X34g54egrqFSs6LKO/35yemu1PDDjFBz+lqk4QnNR6DuyWNv/8koFGuI
drCdnUeHbdfI8ZBrjpJ/a/zfpDRAQv2DA4fKlkXnFvOA4v55IogJA6E1chS8qMzN0DuQrn0CU73w
bT93F8cX7K9xZgdbhG1ENXaikyq6LUawBqJVbd6lXryh0X0t1PAdFdJm4+7yCkrntt3puLO90Fim
MPZR6Wi4Za3RYL2It8WuhjN1Je3Gtb/PtnWBHIP+5IVjdnHk2V0cn94KqazIyOM2Vtf5z3jjgiBZ
ZTfDhvrCbXWFWniX/ViY8LmdeRp3zIJID8SfSAKV76+7Ixt2RPkhOMK6tFsb41NkWxxPwsI+PXd6
nI4pf95EA65gkRk2DrZd6MuRb2b6wjZdGmF2uOMfr4GPKRCMV09tYct68nx53c4PwIdRVqhpk2H9
PIUg8noRUANQ+/KeBMZToo2H/9MIfxKcJ0cGldC6qQPDkSM8BWTbh394eYCzW13+3ylMzKXTM6lW
I3OwRv+YY7iO1jwKfoXQZMFlbi6PczbEIykskZjUDYXy+OeBcDdOSqFsHf/KPAh7pI53ycGzTSLL
glbUVXkYro2FMc/uar5MZNbIZHA5+jzkmGtmaETB0VQqpHA4wSRXYHITrMG06nh5emd3gg5iimQW
lbl5kTxWsqGulNyxTOW9LIwXTRrsyyOcnQw5M1XBp8oiWPk8GR8ABQjwxqlypKVUR5KfJt0Vl8f4
822Yf28hYciTLwhX1/nlFfJ9rUlx5dCE3t+bQ0+7UmyNUPl8JZdR38jllqZionLBDO1Yo+RoCJl/
h0Pit5x+s33nDfXCnejcvE9/0rTyJ29AFo9qj/7gCDAX+saLVX3UnrfwEpzdnKeDzBZ3QCrmD5ro
JJI72YCVyXBQtSS76WvhBeMv4ZsWYtysYV32GqICfKrSeEKBDj1qL7PKzT0IYfFaIXGNJ1rbvF5+
LNPn5vNT4RrBI0fuguRdmefkAuIqEGj10Y3H2zIvQVnrJRVxiP8tRjyYBi7cAL8uOQkT+lOnkI7M
7PxYC42Jk+W6To6l3ntfatpVbYitXRbqQsz1J+L5PDPTOl336XQ6ebiweFMksOHRwM3Vzkc/fq8E
eJ4oylNTuYIdkm2MrkAZMfXvj5KQwPBRRQDJVbiORnNcGYPGTbEHiuUhGN7UuV/tCrfy7Y42vduu
mmp7moLZVorLTICFN01XdXXbK4H5Ixub6M6qB9NaCWZZQmT3zRvTC3EJFEbt3hKxiIHkktoIJNpH
PBdtMdSfyWHmN24I8s1Ajvo8ZJgmk+mwOgVBpCle1brk9riDQMkBjj2itE+6f3CucS/S/zwfw5in
fEAH8PLmnYNMfz0mw33Z5ZvAT+4v77pzXwZDIn5EQE42a74LhjRp/gRfllS/W+mVlEq2C7fLCJN/
Mh3S2yKpbYOdPIu2RlqoXb1XncI0r/sUixn4nyGA6MvT+bqp2WqGQmlMlunmnp+foPpVBQ+ro9k/
Q2S/KvFylpW3y2Oc+wqcjjHbznnPzdFtVSf30WFDHhc9a2Gtzo4w/Xo6z5FImbOII9e0QY871spy
aIFedUiOL0/hTILv08s/jzgMOjDCzhfI/tRXIIHtaF1toid/H23SdbJwsMlTjPf5/f882OwLrYEt
D4XBP9ZuENphLVivik6vSBEJIox6CvwfSu6Ov4DqyZtGgcWLqEMQfsmCmMAxa9StlSmeneZl8TOL
S/9HTyTwqyvF8M0iSX7UqBcelKgu3hV1GHapatGa+E/Wi3rrn9cEw97Z7nWNYpA8yztqq8YW3ppd
sgNb/AQcbpPv9L/9LWS5EE9xp1emcsnsM2XSbFxagnfUg6uGRqQGVsSgLUzo63vyeYzZHu6lMpfl
yDs2yUcJqkIs6jWdzZcXbWmM2ZqNSlsWdPQ6RRLkLyNdSTRyR5q1qzpcFS4PdeZGNc0HGhexp4wU
c7ZmiPADtGoQRbaD3d6l2wiT0o26gv231r6nh3wnbIfrxYTm9B5+2dgno85WMZMhLyWD6oiHKqUl
ZTXY1TqE1b9xt96N+2gN9viC1m6r/FS+pb+WAt8JL3Fx+NkC51ao02MiOPUGS8jr4GBuYOXvwn3+
/Pdrn5+Xd3ZhNWGlUH0IjjWonbyGQJ7ZCw/w/Gb56wHOjjxsXNpuLMojtgTyACoptg4xvTVHxWMs
OiGVl0pu0we1MHzvdpCwYEzrOPve12YubzviffArZfwRdUa45bHQabvwA6dr5KVnPf35SRAzeKOJ
tZLqVHZ9o66rNZkJW7OrjbWDqbjxny8P96eafGm46RNxMlzd07ekS4IzWhwF1AMaoKxYhNLF0z/l
Vftci21FT92Q2qI34F5sdAqQCkzb0g5MW29GgAHqeLzKsQUHNeGhTIoR+UtRYG61kN4mWmINqlWe
d1RbOXjnWlPsG0nut1WCShZbTICnyBJXsZmMtlZk+pss6N2rW9Osr4e4uyadUUzNSqI9FGO6abAg
jrv0m5Dr5UoLsRcKRZhqILfzrZc2dNLCPV2LkM7hY3StC+OSOA3XCBq2Mdq8Cqsyv2nhBH7TcO9R
aM7zmmotCF5frRWMoLYhPZP2YCk9rjXm0gG/sP3UWQoyqHqsrVNepU79XUrNs9dGx1QUf19+ql+/
659eo7mWu8bmuXflwckru6TPWKjfL//9X/P3/P0T5JCYQbLEeZ7bL+okV1LvSLlVR6JslMVDE/b5
e2JW1asi+NVDKAneM7lLcen1OPeN5/ZtTvgclfzq7BuPvYfLAxacYddgNrJzD9Le3Bi3+gfMLHVf
7S9PdDpY52+HxjQJXBF9fQmQqrbNQ08dHAPGMhAKzKjpMIQcvxAcf9VJoHSTEd1rEolW5GyzU6kv
4E2Oaucoj9FLfaPtoelssJQrbeOAnfEmvc0WJvb1Q/Z5xHmlXC0GN0MSdWu1pveR1OVOqMJhrae1
dcDXjIuGL0k21iDCVqdQaNPxFdtyN9J8ptM09hvybuPd1JJfdgj3Q+lNb3x6Gy+v/pdtPP1GS9Ip
2evTxW62KgnaKT/UOgeAQf5R9GKzxzlJ3v39Qaa3RdewNuXCMBukNiQhqjLMLwcrfgv56L9mY6Eu
bNsv+4j4Spkw5FyzpgLE7FBPND+srVJyjErHKLBxaTXO6m/0jX6jPXdhQl+OmGkstiu9J1iy8s/n
E72NcDFQtd4xGlOxOwVTn7QAQAszdamX4+vzYSRZJHtE6Z/c/fRLTr4dGX2bgh8JUMShD1PxrLLt
5WdzbiqqaKHpsiTYz9ps2YRSrVS5MW8FtVtH2AIFibn3zHxhlGlBPr3kLNjpKLNPIOQRXXfj0kmD
4RHfrZ0vlS+VLn1IbvNomNHCaNKXw3M23GzVuoF+FalLHUFep1fDd5qkb/1Nfa0/kbWWj4T6d/0u
eeyutbvg9fJynjlmmKnCJmejkwCa3y6or5l03OZOZGY/cPsCJkQ/Lo71CDzpEjioWKqvkni80Ubj
ycjVe0Np7pUB1JeUvXtTb/Xl33Nu/5z+nGmlTvdPp7ZJmQi3VL2hKFa1BkVFEP9u+onlRkCD9hN0
GpqO2etQRnmFToT3O9y7zYepfWhL96hzLzdaOknHb0umt2D2QAHhWq2rI4huDbiNZv08TG0isdZf
e1ltX14yaTqO5psVDZVqAGkjozrPo1AlNRp5MG7HoN2GGi5HIjzRxLbgv2ObtAJy8Gyqd1EHKAQQ
eCoO27KVV33W7UgvhWG/8QW0p5K7z/Ry4XEq53Y2/DgFLZlMl9j8QqmaOCV1QeLovljSeOM1P1Ie
6CM6lOLK9wxlpfd5tDf0TFlj0I2box9Zz8Rj6UZua/RNgEzs3H2Nc31VNEa0N+sYv8E00o/lSBs+
UePEn7aUdWS2xk+hz9ubLodYThJZ27tuMn7DYMT76Ggi3cr4YCIPL4ddAOjqEBJ8YvAXjaDhOXq3
Pq63H745ND8qCb9IrgXWwpOanvrsQU2dhPwPoTwF2tmuaCVcans+XqYRjDCoxH4PtTXz1nnTQuG6
vCvOjIXcgAweSnm6d+bxmOQF6HrYgV30CMh2nQN5SsX2/zjI7Jgs9AS2dY1vS6ds8v4ug+krCkvZ
u7NbSJtwhqSlyE3MwjsdC24xEkqnAV9HZ3b5TS+SX0DL38NKWRdCucvpvrq8eF/LFNMJQXOniCIF
4du8kB6FpSQUPorRPvtmSN2rFRVrmkaew6T+1Q/uzrfwcUFvhinem5QNL7mlHgqlX4ipzz1DcgoU
wWFD8hbN9kuguZlLXtrR4vInv8Lb4N4obxslWqgBnp2urlgGjkCaSfZyFvBA2daxjsyd4KXdaFsc
hMki0KK0Ge3Q9jZLctwzZzzSrynSl2Ui6PnhGCX+kA9EPklWb5ryWU2WKlnyFAR8fdEoZBgS0eLX
2Bmv7rhVCycMau+HUYvmW4Z7xBudmImyGpHZgc+DIhKrCmyV4Yest9JzWoXwnXTIiYksJd8Ksj1c
IxsNIr5Suj+jMGuf6jpWDn2WRDtPl4ffGJ1Vr76SFRUaRHJZ9uVdeOYjwo2Gmh/iK8v4IoKQIhnf
CsO69fROPfa4sj0Mmmt9U0C8OuVotgtn9bnH8kcxr/JgODtmu22Q44j6E48FKK1Cs5xqLVxpzs3n
dIDpz0++7TQUDmHXSg6OIhy8OBtScMHSXAp17L7Dt8uLd+Y2Qzoe2R1XKD6MX9LxUB+Bo1mlo1Zx
YMM76tdiW3Z7b1SsB08wcUk01GqDLSvom1hWrpNQrtcePBS6/UEe4kmHF9a47vws3+aNT3tRpCdL
5akz+xQUqapxw0M4PD+k+xioS63JTukmNKNIe0XCJGxhHc69C6jPcPdGwqt8EaAJElAQl+KHtuKb
9pBu2735aK7EDcrOjbddqsKfiUVoBFMJqxROE4yWZs+4GALYP+qf5H56DHa+I9nivlhYt3M7CTkE
qmRawKZ+sM+j5J5RVZHXOkmOZcUmbevhaaCHmEb1suDsaoGbX17F6S+cHyhU1v9oMKaLwSxixOZM
rDDrc1J8XxI6gIceU+tUXXhBvr6B0Cu4oE298DoCsdkoYAetKI9MR/Ercz+mXrvXNFxGLk/lTz76
81w+jzILsSulE4W2QWfcB9EvWjEip1DBq5eATKkqGuGmVvVglwEgX8u6UD6OQ9q9wOgUroUakR/I
c6w4jHRYa51mvlql6z5qNa3ErgLpyMeqCrZP9aTmnhNA4m1g57tNSa9CL0v9qq7T7CPXmvgh1lPj
kA9GuTbLRlFWdR+ntlobLj1Ycranrzj4GUXjUrr+3BpDWdbp2UE9zw1gvnVCN8Lz1jHq6hXowCFr
64Xaw5nbnCWeDiF/HkLKkkzpUzoOdrQY1/5G2eZ36Sbc6ES732CabGDqw/kx97Bp1Osl3fHSBGcX
ZCWo8xA6nMMNwPNesyVF0tc34fPkpuFPDvFylERO7dYBhbMSIBcC6doqwcflPbo0h9n7HRh1nRRD
64x4ZnnhizIsyeCWZjH7FFl9mVUA5WiP735HebwbguC7YSylXc5Ng08PPVUy/RP6PIWHP6rQSjHN
oSF0yUpflUvyhnPTOBlgnrGD1tBYnV85Be2eSLRvQ5xBJYQzl5/G19OWcO2vaWizV8YcE7pbotFB
wncVjN+yILHrqAMYZy4M9PXj8Xmg2YvTJD12taL0py+g2kW7bqtuy91SQelPtmt+AJ7OZ/aGBFGc
Sh0c2W4NvhXY1d7aBvb4w9xgG2LDz21uUIut4VoupB3Or+PUT0WCjPrq9DRPXh2vIYYkgncavbGt
kjuZ26/jBFKzvBTKfZUbmdNK/jXUbH93gpXiNEwnWqzpcJMa5a7GKGTUk58WrEd8XELhO5b0/RFo
s7ppTCB/AGmDTHzU63Ibjp2N/fvCuXjubfjzo3DuFTE6nE2/9IiqRsRyvjoezTC/h/RqLQQ78te7
It+2iUBuMgCp89mjbTKLG0cqO+K9BF/sjZYdfWfwdN2N+yTeqXfCQ/yY3JpP0+XG2mlriM0HgIg8
7R3x0HaxSvul3YbnQBZ/4v5AnCGJ9/mRZ3DS0twonNrwkyOUAXeLpD2x1bSRtnmAVL8XOabLYnhr
tDbYGKq+cIU8u+dkfgI6KwUc0exmN3RZQW6+dvC7WQ09dy3UkLgxdvr3y2fE2Yc79W7Ql4aga37U
xZYAemFUnDIuvwEL25G8f7g8whT8zN9a8kc6Xf8iKoh5lkvoMw9/koqkXQV1Mf6Rsn1XmeAftHbA
vW30x80/GNCiBsBu1dhUs2eXExXJWdM6bpFvlfYAsGaPm2s93DdhunDwTVt/PjeJLiHueWgu6DP7
vE3kLAhEs2gdapMweERALn43vuoayOTLczp3wk4dl7g50E/xJXueKiI94IAkjUwpjpwE0m+zxya8
UXB2hBrtkw8dh6Oaxh+VhI3X5cHPzvJk8GkPnZx/LGiYhRwAIFLSpyCqe+i+vbrJrf7p8kDnNr2k
YNWq0VvKw5vF0UVq+bEJpiCKHmWTMAVcZANzO+l/Xh7n7GqejDOLpMGOiIFX6U54Feyb23pPk+JW
XgzozqToCbmmso2kErUac3WmVuWxl9CkgBeUHT30V/EmWUe07cOSlleTamrp2JoexJftSI+KZJFw
4w49OzSKLJMGKWmcwDV3JEqectffX165s1vBpA1cI7tBPWr2hKTCiIewio99sRmkfI0TMw4VS0He
uRODGxtJpumOSDnq836rif/VaIyORSjq6yaIcSVTfAlQtp/gHiF0Nh9pbeFmev7L+9eBa82q+VU/
+KZIu6jxiKvsyrou1v0+2FUb7YDebM2nZqfdXV5L+dw8Sdr954y3ZgdVnQY5fkWaoz3CVvyXQsS9
Go6C4z9SRVqpx2Ct3iW39UpHPPNny5BJvG321k34/rer41PgAbVHMln0r6VTPfYMyBr4v4vC2sQ4
Vo+Cm7rV1nJY2gvTPvf2nQz1p7fn5DiJDJj0CegV41E/6Nl6eKc/MVnDttgJdnzdbK17Ze3gS84l
a2XetNy7lHW2HfbhWr5Vrvz3RU2UfOa1Of1Bs+eQgB1GNEt+6+Du8OHci1fj2l155Flwb1svzP7c
GySDYpk4gLIMjPTz5o7w96I5RHJ0g/4h0SZnixelucKU7LdmJ7fuDW8W4XN1zJ+z12GHufMm2Qgb
7W4ph3X+h5gW5Qz+oYL4+YcY4OyE2BIdqJk4oIc4St4b7sK3/0xCF3kd0QUyj6mMPU/4JJFcl0E1
OBIphFy3NiALIKS+K75Pf8CAnofbtVoAfFTXso/XsBjBOoKKPnU4YQwEUng9SPpHHQlOJiYUhqyn
TnV3pB3tOBUWvnPnPj8k2jAZpz4tAcv5vCKDlQsk4mgq0z5izHHK3NyUgHjl58tb4Ezdj0U5GWcW
5BexKoxSozptMdRXCS8mhVnZ2MRNRXm8MFCLcX12m99CIBxjDBiPikoyBvyzQhNqHH6P/K57A9AX
yACtfGOduKa6s9xW3OBpGLws/FrxXGx++nNnZ35Z9XkeT71Mg1XsFFV4keUsfGzEvMD2s3HXQtre
BL2U2X3TYVTGj1/hiMf7LMO3jIJR/KUrQ4+WK4K06/ritq3b9oDDcPxTh5WGFQJAv8TkKAizUab0
CVaP0pcODHbwr8ViuFMCwIBqZqAaCEUazYcWGzSAYsB78TUs+7YBHDyE60HWgjVu2+HrMFnHoJ7Y
WEUl3SZ6lb/oAqbc1BmjDaH9Rx6Jne1XeDnmhSde97koPoH1Cg4G3iM3QqXjDs6u23gq0kL6n12b
Vxpn8ayU7BjPo3WUlN7rGMg4EhjST6H9gA6o43DOLwgrscDsssOfAM/ln3qr6tu+HqWtoeaTjy02
FVEYP5U1juR1n/4Pe+e1ZLlxrOtX2aF76MCbiKNzAWDZ9uOHN4gxHHjv8fTnq6YkdmOt3djU9Q6F
SEVQnFxVKJOV+ZvMKwxUwFACxQ+2Ui3PSeOPylTW5xwdHG90yo+Bs1DHtickhQdpvJ8rPYO0m8mH
IMzMk9UttW+gAX0TO8p0QtksvFeMrEB/oU9/UgefZHfokNgy9CHx0fXGk1XLsOya4bIuE4CMokK0
09brT0GEAF5kmfm0o0IB1F4zrPZd1kVQKW0LUzsrU4unbJDsrXfIleOIwxBEP+oyQDrXuUvWY7RV
kfupdoEyb+ogEZw1GA7g0ITddICE5zC3dwmy6zR8A+te6aNP6WDlh3rMZuQMjf1CT9V3RhSr9UV3
A2ksd0u/cHx20nKvdRqSnElleWpbt4c50+bbUcnCPWLweAwAWrQl/s2lQ/XXHOEalDbUxqg5J9HN
lAYd9QWjO9Z9gk80WnquboXOQV3M8jAOoXQnYTyP+E6s7oIxyDxrKXWvWNL6pMJjOb29I69leS/3
4yp7NauqB0yg3UtI/cva58F4evvPv5aW0NsQlxQpwUUroKCeBtdrvo8ME+aL7pdaekjSYZek90O/
MZZLUgHH28tg4m5+kQy01ljqFhcE5XLN+YpFMFZMqFMOky+3J0WObxcTXxAo+LJ+SvrMf3uoV7M+
APM0pxknkI/V1V+hXjDgigxCN70PhaiRMHb01Z8KgjC2hwGA33+OZTcbN66aq28DrCxoRqLQS9N6
FdhGzMOSGm5fw9UNF2U49v4u8rGj0Hfjl/rUHdL9Vpnu2v32MuZqrnnaG7OOCmHU+DkuC+UP5BPk
aP/2lF5bnTCkbYBeVE4uXgjIdcZ9QS0QrM6NkgVPoan/Va4DS8a0LQMKEqXZCyHgIs20rCl5dE8P
QZW7uaR4BtKFbw9DvVYBAmiEdJcqxLXWeLVl1MdedjRw+mg9Lp6he9rt/DE9O/fG3XKuT+be+qR9
xA0FDYXuTvK3stJruxC9KIAMoJFMNLdebwxpTPSqM5OHWU86a0+Pm8cqlK5DZanBrlV658ukS3TF
3x72pcoyk0vDjMc3VadLMmmIo3CpAF3AwEk9D21h7TSpyFHeMni7tgZejbzOMENtW3A/qvwpNusf
84TA0CJar8Kh1231qkclPUr9ZUEidW465dTCdcOA28E8fcb2VG6y5IACbndbQt153znJ8B5PGOWG
qWjuhtLBqQuQpeaqWdzu8n5o/caO0ruxkKu7ZVGyjWftc6Fm9XKGx8Z+5G1L2Wjd0DUCVcO1uLsv
MGE9WBjcu7XWdy5lJOmdFEeo9dfq7ybo+F1INehQy2PihrnN5VJSzZKXuT8v0ZjtHHVsdkphBw/a
mFQIEFC3U6Kq4VqQKoyRKsMtIbfTvl7Ac0s5aqhaSUkxx7IHrcsB5X+e1ZCRTIT27cXvlTl+QnEP
hxDsLt2ynr5oWWLsLeRV3THQoscuMwp/kuOPRmA8xEXWeRYJkRtYTr6zhUaqlUnpxua4ssfJkUGJ
ghcHb7vuqoIhRbOJfR3IB3OoD82cbxwiVxY/IFGacQDQhAbPavFHbW3NVivf2wZVIAe5XPMmKr9b
Pa5g/xTT/2+Fxa/mHVQaBBUcnNu6Wjg0MXCrsWUszX7KNb+cHzGV3Jiwq0H+TG7WT94JNHFuD/J9
ajY4TkRjg3ehbNwuPcKhb2/g65FQdtEppBkXACh9NmalXjh+w7tmfNToL+Ez/ddDqAL7IAQH5Qsx
0a7MM5x7ENbC/3iuqlvH7D6aXbBxEl1bY6oJeIbqmaZdyIkCa8pAq6cPejuWhz7QnNqLpNZq/4P5
ernxxc94kX9wHOQR3kT3cY9PJShazB28DKP5t6fs+VW/Pl84VGVWM9XbC4TAOHWZky/d/fRjoLpk
3aRPwalzo/vgC+XcU7AxqGtpDcARbg/kZDTgFqsnm+mkchU12UN06m5xOfNmdLNSRDva2+6+9OVj
uN9Smroekuq0DHoLSbf14zl2ynDRtYkeIN6y8m48xLtojxL9vr51zt0TTu2Cnn14e16vLRLquP8O
KjKeF19PSMzCfJjuS4r7CxSiONv4cNe2E4x3HbQxcu0XJ91QGmEZBtp9KCxYRpx/PoU2D8eh0MKN
XXV1Al+GWqX1RppVGO8o98Fd/6n6WfjRHqtlr8Us/W7a4QJ6sN/9ZaEVljcWFLgqkIMC6hOjfzF9
4zJhr6q291g37lDAdHNtq0Hy3N1ZLXzcLjDKBueM/PPatQHfMXyqa5Q1eN3eIuQmDFEqbWeHVvM9
rFXzd+C/mWvwPOaQD3BRb4x+F+C34Oml1B4b2Os+rrDOLd3HSHhA4R6/WMzKZA/jU8vF5wVUB27D
rqQRaskLvs2DFgx3cxI7N1kXwASW2/pOaXhKm2YBT22Bkyb/9XUCp5MOsSifcvKuNpyeNVOEf/V9
Ug2UY7JdOXwxqQS8vdrFal7N5asgqxWSKmrTJsvygAwxlk6osA/WvkIaWzg6vR1JvRKKkh2KIqBL
gTaZqwvYHHVrxr4EtMgifRnnKBD49/jD3GO44IQwOkPb5PWpYrpG2Rz3o8RsfV1NcQqbxhb77AYL
wRyPK5QBDOPWXGrru9Taw4dQwlxbHvkT0hQOoasm2HpFQ9E+pW0GU9LGA7FXEoooCDgqf3yl/zXO
+Rsd4hdf2P/Wffuv36n1dfP9t/z3f/ztNv4+f3tlmCP+///0sTf+LiTuhLaZqL8YDofsHz72zt81
B+0FqjHsYLS2DP6df/rYa9rfScXFmcjhq6Gg+qdbjvN3sUh5AMIkev6nf8UuRyzpP5c8CYbscI2h
+c2fiQ7E+iKz66yUuqDQ3WjKdraNlxSWamZ6o1mY16kYVY36lxcT8/jHn/1fRZ8/4k7Ttf/426oi
gTsQ/X5qwCryGc/9p9WhaII/dUqE413sBbAv9PDl3HUuYtu3Se5WFOQ34mmrIa7jre6wDqECow1N
UEZ+cIdzanjE8vgmmt0mc8OfxW6+KT9vhHx9bT4PkcydchtSIaTxxmqIciU13cQ17qoHk+s68uJd
aO/kr8jReukHey9B8diAqq/e05cxV8O08a1ObLpMbruTPcXP/Ox9FvgjSrGaG+HWd5/ckJf4tucc
zd+Gry1C7ltFFzGsl4vJBAgqZOMFIBSpynW3HkBtiHIGbslJoPPauh3Vn0P96+25vZxaEcPSQAXT
H6X1wW94caW285TNSxOCMm3PcvQzLp7e/vNXaYKYR5qvIosU0qGX1blk6cy6EW4owUcDE9KdSLVQ
lnhHxQrXe+uc0FnGdnjjQnjds3uOir4QjCsOAeGRtboP+rAJFsz1DDc5hUd89GiZI2i03+pCgra8
/EZkIjYOXJRcHEDCr+cPtjAdj4562FLNakitvUKASX5fOZqEU6Kn1UNReJElOms71cm7Em/XTndq
pRgPkgJCTPtiOkVc6N4QJglFhngyMLqMBkr98H4LmdKwM8VZfYLqGowUVoKKCyjSu+hbS8llPpj5
ICs4S47otIDnSPKch3eVKnYfYVqRYPbk9lXc3ixZIzcxHKzC+Y5tjRZ7WtekH6QOcKXUykH1W9W3
CQYjSdDqo+QNTVNovimpWvtdIfOZzuoyau/maJ5g287TXDdupwxxA39+NMOq8/Xa0CNfWopAJEdN
E+N3VSKIv6RLVrp5VJXVQQ0066ukKlILVj6fg4cZ4hY5UWlZLRhVpclrnynVx9KrFiMxd06QdfOy
t6ShbvEUAttWVX5Pc8VCNMruwqnfGwa0qtY3ay0xGg8EdTuRhXZhEEbuPGPNhUV1mqdD7JVL0Y0Y
xlbA+V3wq0X5TUrnsbL2ahymMjSpoCj6XasnLaAH6kJRyjSVqRkau9RMcIykWNJbMt68DWIJN52u
SLOCD5WgLD8ls94t7X2RRmGd+3WmYufod4HTL+8b26zTyF+qyih/z6QkGn4Udaf279pGhS5wK5tJ
PP+GTYEjf9H7osw1LxpLCTizHagT3zXPYCVh0Gk1NJktqyiNndrIKbomiL2KJtHoRBbiA05kDNje
2JIB4LlUlNz5FCtjZd6PdTdJnyd9aT5jAK6O3Ed5NNCyJf9ZHvNGne0v2Di2UNljNcceyZyCpTNc
VLrkAUzX0PXItRimhiluZ4eHAo+24Mmp+gZnXhZfspcCtbNuC1zXtZ+jYozVmaWMwXJYj412gx5/
AT5m7ixH/Rgy+MRbZCxqkCGrpfizCmVGvY/QFbVnYBqR9BAvbdXgHBlh33wkUetx3Eo1p/tlwMtO
dqpMweksxVOtYeuQJWOVejpIt+6DI+Nli/ONsdQBCzhoh/g0yFaet7sKD3t0zgo8w451lCnK+7aV
kZbAsQoSI4oChafOram7U5FW0VNfYWSDp5oufWQzYEKUGP00HIPMihUv003zXYfSbvkF1YwxhS/F
G/YewzU1vAuqebIPRq32yvtw0lMZcc8s05NPEbl8SF8mkIfI0/TCqJOv84wCBl5saq0MkqvpHWh1
V10WPbrVELEJJN4Wlprtqc5Z7VFxMkd/Kmj5ybVbxmX7Dqi0NXyHNjZhVat0WYhTlT45HD1f7URv
Vf1oAodP4q9qPhTYYWWx4bTSU1Rgxa1+VaQidHI6RHaAMzCV0LmUcbZU8lgqh5+6PFqZ03tOp0dW
LuE6PyXBgsjvABFkeKgRvinkrVfsSvXl+fiG3a1TkocZJ9SuXp+qnQ3AuB8j5DmmxccX50MXK99H
o9wPU/p9aqs7S8c7WrN+52S+Xaxgq2B4efOiGwiLnQMdqYkLvcXQGHIrl1PsoyjgpGP10JSL1ybd
BojnMgxSmzokXV61FO3Xw8y6eunwqtfdJP/YS7kbyz+UfAMMvOrei7mErGtyB/8heb0uGBppoiFM
Ouqu0MFyPke+40X777zZ9+E5Phh33Sdl1x3wf3cet+o6l+MjtC20AChW0zNafcZBj3tn5q5yAXrt
6iHZV8G7YVPjVr24gi0KR/TEdIPCwAXTIlhQq5YLXSNTCw75DpssHRwUoL89rrc4ym/1HK5k3AIZ
whuElJRJvWi1GBreCKinudhiPcVH5ZgmN47X+8quOVjozG6BKa8FFKvQEkq+QsRhlc20ShShDsMI
xSfM9sPNpJ2su/I0HYqP0q1eHTZytsukxqIyAHWdm0TUQcQr50VSOCytNGS43LsTPXjF7b7o52qf
vIfAjBOf9Ck+zftedcdb0W+E0f201TG7TEpfxxe/70X8tsNhypyIz+HghuXH2vm4MUKx8l6n1jg+
KQCJuLFgja8Fv7vKaoqgJQLmhwYIOtXLd1g6I9bff52ehFMR3tKHeZNQdm1kKpqxIJcBMFNYfT0y
bdDmZKlZkor2aSIRajdg2Ks+LVQ4YFqCm8/HEy3ite7pmITS3OYyABMcwd3sMT9Kw775rLwrb2k7
fpvusnG3Kbq82oEEtbliCImrqkZfevWISJdGrSdJZ0nwBBVTGZ+bI3gYmo7ReWtxrF8Uz9GEbhxg
aY2ey/pZJDWaWWIcprrFj+ZW8VHa8+OzwKmaP6AXfEKWfvvR+7q+JKaVgeHLiPw8digX0xoXxlRS
EhQj5Fp/v+zJ1x/Z+J7uVpQDz8290EDbsrtbleEvw4rl9GIjDDKOsKCCVN7ayt7k2SuPXuf2vqCr
BPfG4xarcoV/uwwoTvQXAZWOAmXYJ6obZtA4aS00vvyLv/nDDeTZ36MHMc8LMHgNCkvilvv0Ay/+
I3C8tzfoap9czPfq9R1PZhEaZCduBsahru5Sa6s4uZJk/9dQBckMkWPI26tDRqvtNitbhqo9NKf+
YD/2++xd4lbe5iNxVTERg7HFsqHKRJ1GXXMj+irJJqdQFL7iuDP2+S59knYCNmnuze+ihPCX546X
NjYTVIRoFK6PAKVo2zAWLrxT8k2bH5LhLylEP08c1TdYHjzrdRgYqzNsicfSybik3EwLKcHfV/pG
7WWd/okJg59AbU8XvPoLLIFRjRKPiEFxZRCuAmjCY/BGOWdH+Wid3p6sFX37eTSvYomz7cWKD61Q
4jE0Kuxs89CcwG2h3YFmfHho94tX3dvH2Hb7m63U6MpBLcbILcSBTVN6XSkcO8Os8rYXcZV996E/
mI/zV92fPH3feSzC7061saeuh0Q2ieQFvBpxXw9V2DYnddUqLuY0vI+wND7VFAuNnXLuMlf7pXnJ
eUuD4dppLdJoiqG0q+0L963ZmkqzdiiNG+7shTeFv3zOWi+8U57aWxVyOG90EqbS+k8G+yLumrKo
B9AH1Zm4QepOX7JHxee5tHxubpQnSrLth+ZJ8v9ypva8cl9GXWVqiEVlPGeJKh/a4kY/6zsE6Y9K
eyvvEVPbREitM8M/4tGmRefHIBFd7/W6gNkipblYRfYBCKtXowlaHPNTsYvO9XFjr4hf/yJrIhql
dYF/o8WNYNka4yPjz4sjNK1RrE7tg74TqvdNgLWC+j8Y28UVYIljGU0FzjBAluvzucJePG26VnYr
56M8nZtmA5Z1ufPJ4mFeAArQ8RvT16+TdIb9jjQImhr74rT4wwNaFAbFnJ/ab5nLhhi+1Q+xD3Bo
E3N2sROp9tEr4GyDQUhXYm0vm/clKmn5jKvsTtnb5UGffNgE98GxvtWxppf8Flzxbqt0v2pu8spU
0EtjSrE64X8AhXh9ACzLYJUy7ibPL6XgSf1kf7I+p0ec0L3ZEy/C6Wh51mG+FWSfH5M340P+rvxp
HpuP2fmv0n/Ez6GFg8KhyMGB3q3TRjmQlby08sqFu65nyrmcx62bZH31PocAJymwJTAj16QBPUzS
Ua0IITLT4hE4GJwm+9Y6KLvhY7ZJaHreAS93yCre+tTpagMxnfo53rIX+zHx7WHX36ckxI7jLYdu
Z+6pPQVedgi8Gm/749bNIj7i65/AOQtJQjTCeMXpqyOoiOPKHAe9xBGdNlA5HMwsPSL/tJFlrNjN
4uuR0/Dqxl9BCPGtj55h0ZsZQTz8svYaualyk2Ito0JF4iWs74sza+hg76zRVbau7PXJQGTrWS4R
HqOwXBUf/cWV3SCbKEF0LZ+zYs1P9rHDdXaAjuGOvkAeyPXk/jUXyefh2kQV+lB096z1i1FfmNjO
xuU6oXIdndroY7zFob1yLIhMkUcp8CEhC7X6dODptKKJcdmMf/W/zLPiFn5cw5h2pY/ml9KHhPew
fWVdbhGCWqBvoPypVIpWeXCt4CwDK7Rwx3P/S95paJouDdibwkUqfW89Ll83bpH1W4rP9zKgtWqZ
UGietThnlDQF2m/Th/S34Kf6E2Qs4Gmyn3wfpW72u5a4mxqEG0O1VvNbRIs9819qnYeBlyML565N
YG2J1758tN9pPzeGehFQmJsCPRPGo7SC1hlXtVhFXLJ03Gbf3Nrn9EwH0SLhGnbzLTzt49D5/0FE
Qag0KE4JJbPVES8uHPoFbUG6JZ7iCMYWbs4r1eaRWtMold9tBBT58avjRkUqzTFw9FCJepnHygmg
u4TiZefDQRGiXqjJ4PAICa5D22DrDlsVbrA8eB1uVZrKqyFAVpFwehhGXpUsO6xr/apXwPzme7vZ
4hJfZFjrgKvtkXZRgWIZAa0H1ZPc9rAcu6PB/TF93L4RL7JlME2KqDnjTyjwCOvN2Mv1qCmzxmAy
34j9Bso09sXhsdjXB/NUcxQIst22VsXFkUpc5I2QZoPLLDTpVkeqcFwPtTp3JfKPIriJ1Q3y6EUp
Q4yMIopNTVH08dfXUlVR7g+bMXfrnfn0h/abfKp9UTUV2m+buapYCK/X5et4Yt2+uCTktJOxmyHe
eLa9Yb/s5V3GjrcwcPXG/exH79By9Mnvbrbe35tDXd1PVjXpWLEM+TN0ACFM30aomLqJ7SITcSM9
bl2Il3vi9VDFx30xVKWSMo0rP3fTBn4UZeJBy70GYYoqfJKKZkNe4/KWEl9SUBpkNBK4ElfDA4xf
9IChco4YUQdrvbj3EbOjMKX/UHbVYUl8bWv1XCQ1KrV9UnSkvmgnXJTcY6kIkPME0JL0XgDjCbEN
8LV+1LmYnnqL98dhs5VKXdn8hgYe1aFkKzQh1xeyqkVlifUNFT63uu1OvFvP5kl3FU+/3d6DV9YN
Tyoq0oAWqL5fiH+ZU4jGnCReHghf+9Z+OQrjOvuBNDz0zKPkb6EkLm5iUVt5EXB1mHapVaht0QP5
T97Z9D4d6b5yTrq65bJ4mSuuAq0OUQULh1qrCDTsy3vJOvL10H5skPc5Nr+wWthXZMPNfuQh8pev
J/GAFO88R9Rv11mqESgOBR7mdDwL+nKxn3WQxejr77tDNLnq1nW4fiKLYC/jrfZi7CwpbzsRD7p0
ex+zXoTjsHSWj1uuqFcui9exVod2KBtVmejEKn9JD4tfMakDJelcQnTGOquUMrO7ZDPDuNyKIqqo
AkCnAJC7SqJqK9ekamoBe2Vu+o3eb+TRmvbQN+oR9qE4zQPnJrmzPmx8yWuL9WXc1YHeSzT6qoW4
+ezaTwgHUZUuDxhHVMf0VjvMvrbr3xeH6LAR9zKHo0ZHPwG5FMQT7XX1NpqT3sp7qvzJyQJHCtot
8qvjdHaenIPob2yx3q4cOq8CrpUdcpwSoSARUBF4KYjlNPyCfdqgklru400lxavHzosBrmUdGiWf
9MoiXr2bPaAextF5F3PwwGgO3A61os20+PLCguiBSiQXCCKEcGhfX1j9ElpOEkAHFS6dTXfi9Xhs
IGh53W7Z5TSiITVqh9SXTlsA/CuX1+vQ61VkqpUBXwv7VX/ZR19pF99BjRo8hSskOZs3xWHzSLjc
MEjdqryV6VUJe+HVaDWrrowumcFkHAafdrGLQsyh2nWuvM+O8T47+Ftv1YsCOk2GVyFXo1xwilvi
BZiGEOMUZYj4XB3xPedtvFngvdwfr2Ot0oGS0uSUDQxv+VGdJAosOIy4LJ0ftN69cHts4re/TuyI
R0FZKPNjwrkuYqURcJyomsR0hkcdXy/bV3+MaJ7Ix/7z5v1xdXQvoq0aUSVVSLQ+iQY+x2s+GMeI
ApLOKVd/aOgPb8W7zFrF4EAvk1xRNl9fV0DMp3ap+HC6schuiyyzdEg0M72Vkg4zQdsOPsdhhbdC
nqVbIttXDh6CUxS1BUUFWbPVQi0N9AwWaUzJWyc/qVxhAaa72CVSIj1sf8mr++JFuNUiHZtCqseA
cItyi0R5UvyKtnxzRV6xXivowyLGBs3nsjEdZmXOG6D7Y61oPNzGfXRsDpsdPlGyuIjD3gbzRIcD
FvHrAy1XgyaEbIoG/q0DM5rT7KbDb1j9V7vqfxkBMAL4eP/n//3fP4iQF4yAu28/v4Xf2h/fmte0
AP6lP2gBhgyOXwMsRqcAzUNKaP+iBehg/0WBS4DkFSjQFgvxn7QASVH+7tAMo5sh5K9xvGR/t2Xf
Rf/4m6Qaf4dgqZD18yDnTzD+CjFg1W3ArFGUgICUCRNfU4ej8nqJWGPeJLrVZV5XFgczrX+1qvRJ
m2wYtBTkB1wiurD5kE43SmcedaXwIIp9hOr/c2zq+zK3Nb8ONuBnrzOq558kuGj0PnTLYOWKDfri
3Wg1ZuzkWZt5Q/GQ5rkPwNiti8jv042O8Uo5SkQC/MVUMnIEcem1vI405nZULSPaK40/gSpA6NrP
TuU3/YBkLVlrREpeh9yK4mCNjjhFtKfcj57yB51Xz9bt+LrWcfljVucOGNqq7Mcu8CYbYEWBwdLi
vliaj39s/Dc4GZchVndi2iURUFNCiLaD+Uk7pgzNdtsPOY2yrdNnazyrJ4eGTvwSzrQU2v57nD2G
vI83hvP6Vroczmqh4FpRGGbOcPSn6IMCGHhx4bFZN+LVH+yD9/K+uedtrkZurCE8tpW0rcw9/hVf
p/mIvQcbcvV8tKapNc2M5RP8Zp7lQ+dHjzw6fNmzdzhu3wYHWOOuKJIFCFKQyEpPkmfcJXuAA7WL
btVO4XnQPjZe4Rm/p3vxMqo/b8zR66vm4jeuKdN50dl1v/AbjffymdLrp55KofF9+RzfwT04NO+6
T6pPbftMR2Qra7hyuIj99e8Jes4HX+xkvZ4rHKsInpx0cX03p+GB15Fn+9KEk1d0L7y8EHncDHx9
ZfwZeLWX5DathyAlsFjow4mnir/47VMCkC68HXbyrX4cb4WBqP5uY75fJ2aX873aYgBcYm22W1b9
rlLd7kNLOUhkZoPtyb7KsbFVDHqdrlwGXG2zthhCvWsJqIZPen+HRXq4bAxqK8Rqn8k6cj2yyWxW
zt0SflLm3kWwf2PiXj++/jUOm6sSyj2Y41WuUvWT2uu9GMfBhEn1TvNpS0hud9N/rW+Le4PGszO6
zW/b1W1NrIY/06TL0Kt6UyXNgWaXjK/z208Ru7a7FT3n9DjvrH3mR354QJLqHRQEPz+op8lzKJyI
R4S5036Ufn0q/fkobQCkr0/6n/OxOlxMepsddluBF1W8ffXf8GWvh19vT/pGDHvV8prgI6kFoH8v
bzmE5taF4QuH2H07yn9zDPx7KOt3tR7lSmwLiTMBK4g0XvLJQ/yxOuZfRMW79A3MKI/BfVd4bwde
wQYvPqwtPvyL88fMnCU2ooED+k7ZB2f5Y6b5OiSgR/oxHVe+BdZ8Fs/sxSs/BNUDFGotdbXa3a5p
bk7C6mDobUdy1ITfgtrY3fyrORncA/HOuhcaLbv4p8BXyTdbqNTrx/+fU786HaxwsKNREl84yg/y
2D0KtSQU4ZabLuTvpu2HkNU7Z8vH7PrU04O3ID+jRKuvtjOdcllrHG5/yFEI2iDMtFuO5kl+6A/B
V6g5h/pWOoSecOGwvRHS3QfYNJtAJPVqEvLiZ6y29jQYxZhVIuM5R4+0H0wveb4Lpp8oJO6ES3H7
YTiox9g33TL3nHOxo76ziX1c1UT/uRJf/I7Vbp4LByEf8fXRRtsr8TtV/BJQq8oBCpc0+uVjsqs2
LS2v7u8/o65hH31pdgtqg5ypxU1dQd7Jez8JPr29y7bGttbHn6RIoj9aie0tewg4y7//ceUpZ3Wv
ecMBin3hbV17q4rZv2aUt5GpIXx2ofylJ4hTWzEz2u7aT2q7V1lfAuNRsZeF6miCNfBmC008CC5u
CtrXKscvbq9rpFlidIGtZKUIOu/SY4qwuvkhPgl0gLyVxKxAO/8c4Ytgq9NLrmWpbyqCDXuoiKJp
Hu+cXeKX5+K9/aie0lPyTvXlz+a78UOycx63fsAzSfSt0a6OrEDuKDxT7GEPi/wJ/aAH2gag2q0P
wjsA3BIFPMnrGpd30d7aNbv0g7CcLQ71UT6Xu/Jhy1fw6leH2GrycAM9ddHWD+vJTMbm+SfF38Zd
9VNxwx3K/Sdcp8VpEm7mV9dO0JcRVyfIbCdJ2SFlhXDo+7KkUyr37ly9K+rI6+wbJ4/dZqk2Lq5r
p9bLmKvTQnEiWZCTOS20Zh+re1NP9m9v2o0I5urmH+TEtgbxac2oCF2ooDujTTae11evPAqGSOgg
06tcGHhNztJ0C77SHvJJC83CBfYeqGnxwbod2hTh1yUHGBXRZ99qj1zLJpEfwIYJM69L/TUZP+SR
m42XvaxjNvG5AVijfIzrxOv0z//BVL4IJcoZL5IMiLDQjO0W6eWocW2oLdmWw/PWYFZ36WS3GHaE
DKagGtHNvyrnuxLc1KhpNvPXtwezFWq12nNtSrXY6nLPWJBdq7407WEq75vx90ntDm+HuroEX8zb
apEPqRRpbcyoxvwmCvBH5+R+O4KY+fX5RfIBswGWPx2d1fmVV3Wbq8jDem0Zu878ZSDlsZwdDH3/
7UCrEvUfR/XLSGKsL9ZAqUfahKRAzkO3/za9F+9MdOV88snqvJ1Lio+wGhdVQ1FTRBWfC3D1HsNg
WNXx0UDTNjDzuylBdijO5wzburTtsdQo+31YG8OvGgRUvTGn1xI7KpJ0q2h0wGpcFwzlsmwHPSSj
lA/6wfhhnpfbwje+y1jL89QVLZYMGj5i2/Ox8YIf9NCfssNWrezKoUybVzQEgAmAGl592TFBREFO
SWz0SPIWJ3Id5zek7fF8Sse7cVJuVW0+vf2NrywmAy0Fcg3oH7BYVrXCItO0Ti/JcrrxJpt/lcYP
Ozgo/cYz+ErGJrxSgMNhR0wnabXVlRH9JaVldhH0c/vpjIoChOLj20NZOXQ9L1ewoigEo2smKLir
rRdpsZHronDW7haQD8YeDkK4Q2/al/fiFjXOGn9N/WyzZnZl07+MvAZZTuhf9JWoVgyZ7ZbF9wrB
qo3BiW+/2h2EALuNpB4VdG01hQ761srcEUJobKiTm+xtknvgho/F03T4HySFV1YGTF+NpYGcDfbD
q4AWlHoFwQcxm+m9RT7w0JUnyTNvp/NI2Vj7WPyWgbKCTbJRKL/IhmgO8PmgzvAXTtJ1f2cqerXS
hiYjcnWaYn+cvPKQesYhwCvjhHCovRuPW3tvvUTXQVdXRFTXM5oIBLWXO8dEI0O6q7ecRa7FgLgJ
Aw6+FWSr1QlXJfkcdTWaCLlyGAA3282TbX94e6GsT1ExDs4Pme1GInlhDFn0CRSVJkg9aWjO9mzw
cpjQa0VUUo3Nj0E7fu9rtdm49K4P7M+gq4siGLWkjkaCmqCOEqtzU5WedCz5b4/tYoevB7eawNAw
piaWFgR3Sd3jYwLJb9zLiwtcE2wjD07aGejt5uoulP4HDioXF+I6/iopqtsKpVCsBokv8L6tV3r5
nbUrIQChivQXD811sNUGFNLXud4TTB0fKvmgRe/tYmNC13tc0HrhLXDr8ZzmP6sLJ+1DvJ6RuPCi
KX2YZ6O/SdP0cVBC/SZUt0hi69uNYMIfDDlGg6bthdifo7GvYROj7QZEO4hO1Zh6lfGtsYO7uIP+
p57D5efbC+ZyXaJUAAaW56aG2tK6wd80WFfkpYLqnl0h0nwq8RKoh/3bQdTX/WjsuMErCkNn4JLg
COi8vU6TgjQuqnLIKbD69iH8XJz0Xfz0Xf4VnPtDyfKoIfaYbvxTvVVvIBttHZdiHby8GZ7D83IE
5wtsE5TG6/D6rCE53w10W0CI5vfA4G5amuLiyBTWd+PDArVqu758edCgdQHHEAlAgJKAi16HrYKG
Mi4aKp4c1m5pvIvTGakuWBQpr+oxOxT9h7fn+co44WogwoyAAD3nde0ts1OpoHiQeQiwHe00+Wm0
xd4J41tkgicv7paNfEK/mFehMGcIu3UQPhe0sb6Ty6qPk9SL49A1kaYxio9vj+jKeUIIHpEwh0n4
LvzVommoasMMZG/4IsiwiW+9Ww7lCYtWakvRVrTLCXwVbV03C+GdzFJQpNDPtB9m4+Ib/KBLbvXZ
fD9/ce5mX3WXGtZL9LHbYphfjhSPWaAufDzMu8hjVidN2E9OpaXLQNWn3xXIHO9KzuzoPv+Q4eew
WSFd6bDwzVbxxMd98XSpOzNa8n4e2JPVrc2ldKfBiM2o7ZRe853b8bfoXvaL3XCfbgoJXJw6q9ji
n7+IHaO+6YQOY7WC0cvC20L9irzORkJ48TFXQVbbT9ckpNgdefC0bPAS+0ecfmqn1EPzwg2jr2+v
060Bid/yYkBhr45RrDGgoj3n9Y1q39nFxmW3wkVefrBV/tUNyWzaYoEkp/RdvnsIToISCTShO2yf
XRdbezV5q5dCmXcFmlMimPQtKG8lZUMY5OJeff3nr+tQ9PuWUdHDwasz7EdaNKTdpnK+tiEmNUEV
5htrYeP7rG8AORxVtKw4itFt22m54RqNtsPg8PD2MrgAlqw2lbkq3SKQZiJ1xrQNe+PLbPv0P5wb
Oope+wXc2j0wPR+ZHFitC86bEzsLhb3bEBDGeKMet3AKz8+AV/feapJXR0o6lUbaJM+/Rv2VIav3
I/glKKCUTFEkqm+nb/qPDmjt5mvv2tclndCBOdmQzdZpfJZFPXpcco96GSDeND/0ZrvPpWAnoWbw
9pRf3RYUGslgUNy8dF4DuWgZC/0uT2iDZ90ObUwefnzphFsi97fNTS8qIeIj40qP2qsQVuVWer3Z
i36YOxnysped0tb9/6Rd2XLcOLL9IkaQ4P7KpTZVabdk+YUh2zL3fefX3wP1vdNVIKIw8n3oie5x
hLNAJBKJzJPn5H7/rUBNvPDqrfbSfhjPaG4eEzSum636lv4uPVVz4kjI3c29MM5/BrO7o9KDJ6LC
z6Cpvry442N9kvwe1IFQIPovSGd4IeHcHnNhzLWV9CXUqV3SHSOMFDfFKDilq8Ix+2WZe6FKYi0B
3mYALit/nzI3vrUdNO/ovS/5LVqWx+lFw7yykNiGFx/O18bcFR1pAHKf8S07L9iCjmE77KFkQ2eI
ei/4RY7NSX8TjYTxDsm5TebOKKekI12lUUGDed+CHyVQDbdSErfo99fPiGjnmJtDrjBC3CrYOdWS
0CQ7mFkjOoWiD8jcF2ohhdZslj0qEpT0TLmpoP6BVMltPcUtf4M1AS0aIhLLoX8rE+BQLECGbYI+
BIVRxl+ksO7Bw4uFDZtuX2wonpaiXEUjEKtEHjEMeCYMJdBaz0rlCFJnELbL+8ItmkPYGV6S/7Ct
Z7wWD0t2X0gi3XHOt0Q+reHpgIFLshJTsfM6CKV2mNw6kcptTSpMkBOpfMAsj2icdNVrxIm7sMUc
6rSHuhqxkSBZP+LH780xfqfynZmHXo1fHpIN7djE882nlJMt7qtyPNMGSoCOmII7m0NFFM1zb+Fl
tvzqjt2z/dqXIAxpdtIJgmLEmWoQdDrC0852c+miwReCMWFwZ8krtjUpnSB6VmI/5UO8k35SXNqE
iYv2PnnoBU8kwtvMM1ts4dOoo7SRLIKavQvwSbaXfapTRd5SLE1z8pPxTN7GzeKjXf7RfORv+YYO
KU/3FmYLBeGV97Ex5IIRKXTmcDUzAUcNQBRaxvjYSIp/YmLyRTIE2CX6N1yeR/QGwGKCQgJ9g7Ic
KVGqpzbUDsGCTQroxgEuZvt6+DMyq6M5i5AA6+VcGGOpjtVFrZM0xHJKJc1dKVegYaFmgm/GSS9w
FDGBDHQaVgbul8vLvm0gEyUhG4avgLeXao9ETyBAdRbX/tP9EMP6OCfy0iBzIpteUqFkNFGHWTYj
Gkm0uRRs6ai3CQHGXQysg/RnBCVagHZL6VWn8VUU8Dj7SFW7KBE9pj/RTWUWnaKBkA85xpDkzm1H
3IIgHs8m3V+CoyS33vXraQUkoUqu5+aY21dq8kyBMiddMiV5g2apBhUsJ8A89ujNx3LTty7AJKJV
chwI7Jy0GWJQIAnbTmvVRCvydO7cBf6jNq+kEPXz14V6gBWoEDNqJKiPrMqHI/htVCRpkFR8yG8p
azu4de41pz7We9pvkTz7WfAt13cVtQhKQBQSKWEtU+uaBzOe5njCtvnxI6bMt8G2u9vHD9ZeeQif
IXwA1g4vvLMer9vlfEsUL3HsTdCwoO3P3P+KsSiJipjikuUt0j+STDTnuc6WsC4qgYtnBXDXbLOl
GcOy0UkFQuSl9rsJDNwVtI9J5nfZr+tL4R35C1NMupQFapHOEzZtwoVIfAXwosZXt5NP3xPiE89z
/wt7zLcrw3LOiYYQY5zofOV8yn9EHqDS0K1R3MJv3OokqnStEyd8TUszZBXMa1Qf6vKAG22Bt1S/
dK4afVOGwzAp75r9uJR/Ar1wlcw4VqLaJOcxilohKLtUWuXGkAsTU/Q+aGpw0iNSR47RbLQ/47Z2
1cQ1fiuPw07dWt+Nu36vao4J7jBBFOfEswvbTICxB8ANSKPlbpz36UlPA+tmrqfpIZRAF9bGsg10
Kq1hXnek9dV/uWLmI9eg7+67JcCKpRS0SyfwvUCz7vf/zwjjrD0JSE4KGGlxHvRB/V7qVehEigDT
s14L7Znp0DNFqrYmdjMLSVuMPkQfJG8gBFsbx3xcfpAiFA138AyheI2ey2cznC2DEikqB2uUUjcw
4n2cHpMWsszWx/WPtg4mYIvQQAUNOmFQRbFG4jCrMrD+pG6PPKVtPvoCHGRFi2aLgNRtHRYx7YdR
JjrJBZozdlIExCbhgiFGGhZl05F7wF1mQAmur2Z9mC+MrEY9OmlKI1p00rbBodhg5n5PNtlBSE25
3hrY0UG4h/gLpXsWqW/qRY/MGnayY35rt3v9mHgTmESWA5k3leFYIIIpTqaIJ5KTEcEuKjvAnEDU
UGa73YoxdhaBaDXSg9IpISy7S2/RQEIarXnSAwaZjoajuNIfoPEld3R2ohxQ+AOYMxZjLG9S1Yn+
gOCh2TdeDwocaDpQri8AqfczOAbCvQRo8ycHtbhWz3Wjsy/A3BD9YORBNeEL/NPVbSInAOJGOgUO
vc1tb74R8Rqt0whAG5Dv4r0LNTr0Py8viLkoRzmNLXRvS0hSFendEEV+gU5E1JNDXZWe0YiI0znu
hVNCoP4FOi5kEEy4nFKtScoEJgtoH7Q9QBUjtDfI4F0/LSIzzGZGNop36WRCLR2mZK11iviHHs+C
2M/ZMchlY5pRh2obgg2ThmnhTPopSkvgXY4TXKUydYEFzg7ROKnhnYXq52rGN5aIEWTKjNJ/O36j
SZFWLk9tiwZ1P/ys0uSOkEJwCfAWdW6S/XRaZYSBBSmUsP6dQeqjR7H+y5tjY24M7VIMwBIQpFy6
nT7EQArl9eTqxV2V6QAsgOIiE3RSuMsAUT64n1QTvEHMaZqhZy6XSzi67fBOUJmthXk/x8dsNPPA
potMXAOg5XIZhVx2CJ+oY/bl/Bak+psSmH4c9IL94LkAmACR5eOcron/0dQFXB3kai4aecOh0Kb6
LuiraDMu5oeExrQj5eZ7P9qt4JnP+4DgCEbnF0N+EOtjTqq2DOZoyGPv5oXfFoszTV/TA6S9LqhQ
nFlgPK2EXFBrLjikWVm5qdRu2/ZEtFwADOBu05kVxhGqNEeNqIKVrjbv9UB7DOohc4ppEXwvzjPw
YjnsvFWYNBrgqDA0A0feOEHtFl7iKY8YAVLRzZYOJeU1Eb1vOQ8ZmnOAthbyBRxiyjA2UqjPJejn
gq6d+LkfRQ4UBTD+Wfjya3/zZYQYdu3cHvWbsy7okEhWFFaoyASdmXvZaLvJXL1EgSWKfZxGASwB
EYBnLtgpABe7tBQvSQT9o4VWDOy7/BEac7fGfgmd6YZKzSmg+stxR5qOSPptNVdEHRO4OyrsR+cV
2XuxbIa8HkLUZttMDrSHqlGr4LkL8rzYNETtxm2JEdRxo9d2PB+JNjeRH1tFH3mKnpnZjRaAsr+2
d5PRv6f271l7mqs7ZUrfu7h+qNqtZv7UsprYd/o8LYewGNubEBp+2v56mOU8ObGAT6JbBcCfFWea
FihdjCrTJ275RXKi7/O32KfsXiOuqsfqh3wTCqkS16eN2qTahgpiFlLIyz2rgEjtQ71H87G6ze3S
KTKURWr/+srWIRFGgJxC6QNVl1XBpZkw6iR3WFiWpjc5+W6n8a5Qn/t8U46bAU/P6+Y4HxK0tqCf
plQ6INVnadOHMuuJLY3dJ96tvwUvootpMlc6AWd3iA6ZKzpjvNh7bpCJjIExQA8hJR1UozS3NmvP
NiXBN1xv1OWamMNV6rExKCPKcaS1CYYolP6IJ4a0X2LIK17/fvzVgF4SVxhKgJ/V87OIIZXo6M4D
LRulCbRMj1EqGkLlLoYSTeP9hYkxFuCmjXUllT0s6KPlZm3oaANcHDIr1xeyBl5C4fgzXUZtijPG
PCrlGBRmRN8IxV6lU2kgdEItE5w1KL6hvzB64K0Jv6d3X0/V6cgQvp8MyCDaYey5AqN9n9sDdHsn
M9nGbd7gfxbpNm4hSWcNqbWNkqlx50WIqljv3uVhY+K9Kilg/dEzkC4EXXeAXO2k3EJxOIwE9yd1
uMu2wuUKyWXkmGrSx70Fh4yCU2JkyDf+aNZH3+3NevAnNfG62N5d3891heDSJFP2X0q7kftZgfTB
vEnDZavg6YM3qKtMwhrxujgFU59BBPNK61g86jUJpgWrG5DrPlIaOQjzYfbuNvkDUXVoV+OJF31Y
/vSLfL1Chao0yIChLkaJZdhi8UAgAGnNkOlr5b1cmb6cFU4REUF9Yn0EL60w25eb0hK2KkpUANcB
Y13spvlOLszt9R3jWgHNOGgVkZTKbKNmBMa0nFt8xj6e7qIIMEu9dBa1FwCXRGYYnx8WPbQGCTj7
Vpa2KIrB7UHF1S6b/99q6M84C4xaJ2FoqcY3C8PvIcWw4Z2yiIZO1ucXVTAgN6mkHXIp9rUlJQnm
pCM6vST9VO3baH6+vgjR389sfGQl00QqTGgGRL1N08UJ7URwTjkoGMwDoYwNxCSVrGOjnxEEi63k
XQe6zmWjbzJwrpDfKSZzoX3mLfdfXtCFMWZB/VjKU5ejhp1PoAcH+3E1Ct6mHPe6sMDEndZGrKs6
LCcJ0SWuThAGdyXDv74MkRHGh5UUYnKEGimJDEXS6bXKDrMtemZzQujFUlgXjs1QzxK4sILBuBzz
U6gMGstNNT5eX80nwydzPcAQSOpUHb3KVe9pmbM5kyu4sWmBeCfXwRy1WLeFXX8sxnulzHuiTZte
xmSOot/O6uKm2imaiVMmw76xNVft8Bbr+/0cG/fKkDpEidzSkCF9OT4k0FaGCqkn6eqbkYZeAa00
E0wZCXTo2mFx4kmYUnJODZaDCwGFY4y5s3WwrDSaqMywO5TiT/YVJ/EqlKZfFYCgKS8kBimmWODY
fI/41yaTVZaBkVkY+0YbFCKTY2l5pipts9kSxGhelkSLYp+0flSAh8lVUmiuLyCEQrcCMCGkLOrP
fNx3N7XXHst8s5ySAxVLA07efK7QAxYEC+6XpW1EmgdC1oBJbKMaKC+Q72LIVUq1wxhN5q9Aj5pf
1/2R+y3pHAeSI8rWwlRHxmouprTEGpfocTbvo2VXLM/XTXBSBrjGvyaY7YqkCDrD0NVzlWAcd3mR
7oIgQGU8AEVNnY4oNam6aOv4y4KOPXJ1MNSxNS1pquqE0K2zTNd6aN9b5LbghIw/Ut3FMDxIqTMM
fsapWyTe9dWutw2gFcz9o0MPnQsoUVzehVOk2KkdoEefk7r0bUkadrNmCIfq6Ee7DCOXZmg8O7ty
8dgpRjXG+3Teag/SXQmMdXsqiD9BTLPxzW3g6G4KqgPoJHwdmXNpmnGZKgaXxpiXuVtmT+iAOYrx
ev0Trjfv0gDjMOGkkiYKYSABKdoyLTd6E3rV/P0vrNC6DLRPOXP/g1ZogyLDSp09tdHs6MuPevq4
bmP9FsBKzmwwuxRIUg2AE94c/aj6y5Buk1FzOxLdtrPtZFHoDEu0m4UCgJwPiNNMOQ2QLYP2jQkd
qZEDOzmAcFnvh8GTiFUd5y4hbmaH6tv1Fa4PN5WRQZ8VgnM0UjIpwEgHgccOI2d6iI58fhurJ2JO
zkge8yh9um6LUyKEMag/2XhAYkSJLcq0Etikkx6nmsq+fb497tKTDdSmtM0BShfKu3DOMuwBFQPq
bJB2s4W7QMuiWgYnkdsETddALDzV3NIaQ9HLhlMhxMIgY4/EkA7vsYW6XMktVEcaujCKKYI64B0g
d5rudrkDNnTQT8y7JUHtf//1Cs2lZcZDh3YKJ0If2wgmT01ZF25XDJYgJgrXx4SMsSjVtp0wK9iC
lDsCu0Y7HwaIQ0PRSdq2Tw0ksR8wegx2mq/jlun6gGjCgC5aT58udRYnlSaS8PbBl23y8CkuF8cO
oSeRpxu1lJ6vuyfXW85M0T8/M6VFgWxZFbwTsk7hlG+MQpQKcy0AVwSUG+VUZ3FL4FqpO73FZ1SD
U1m+G9q36yvg7hNadBiDQC6wHrlvjbxsoKRM98lGgHomfrtNCsc2nSRyTJ92rq3BMaG5Dbzvl/sb
qBTiL9dMFecNsteXny8KBojjDbCtB9ukP6Wk9dpkdq+vkPcFz40wV0swy3OLgmTmzjjKdm84ph56
1018IhiYqxkKLVS3CGOGGnpdzELUqDHlcQYzbCY9hFVykJv2t60lN1YPMtpwfEFX8lSo0Vs6WgIE
By/wf06XoJELcgb2jdzK5ZCljQ0m+gj6eKW0bGWtuB+VUFDjEtlhnpaRrGZTuOSAzvbhfrRkZ+zI
ts1E1SbubtFhmf9dDvMl9TGohqGKFxcV0ExqvEDVBP7AWQhYMiglAqV6w/vlcq/IpKD62JWZW4Mu
0sorbyaKm2S9wAzv5jq3w85qAsOlhrYGOoJpowCY+10+oXhVhwfNs7fqO+LfWB1EDwhOI8++MMq8
XwxJr+vOqjLXeFA2xT3EgJXkDkwkW3mTvqFt0t3YnqhLyZnUvDTKuMZY6GqRTzBKH01oqjVv6SG6
mwFG2WE6BZII2m4Ci8E3eVccwo0IO8dJi7FkC7LrIGVeP2eyMuwH08Z+5n+C7ii1jd92d1pVbiDs
64toVDn9NbrWf60x0aSvpjqxmyJDy9J0xvcaCmwuBQpGnnwf3SmvqKYD/5zFwEWCOBfCkNk2tzC7
KrrEeXH74ocwbtw1MQbYsjxD/jBBqCXzlp9BcoPr9dABBwoayVPz0YWHvwjZ52Y/J+nPbryF1Epe
x/ja4XLCwKc7aIOjtrrg8HCiAHbSRscFYD70hhk3LrPSKssAizMi4zR0xmOuSIK3wLr6g40EWAQl
bWCIViOAMbRM9bmHiShY3sxi8eKEbPMoOKRRLShe8FajYi2UGI4SozMxrbKkTEEaC86JMdrLufwH
s04iSlGuP5wboT/ibGPAOD1ZQWWBGNzXDp8ctYln5071c4DMI5V7Ip1TnCAPm4s6WNzl4c4DoRlY
FJA1X1qul0wfywKcKAs56iCiW8KP69crL2KjdIaE7hN7xaYJSp9YUhAaGOMvtqaB9Lg7mosIxccN
nSrUXunbBkNU7B3eaVo2kzTDHb6ZkbC22/DBxGA7tI/oUwOyy+ab6BDzF/avSWbPFKOMzSZMMzfL
k03W34eF4pTL31x45wujv+LcM7A5GDAAYjWN89Cp4z5x5C7eRo2U+tc3inemUL2C8hi4FlC3ZzwB
tD+WmejYqFoNlU0zm6FLEivYNahD4TU/qpvr9j53nsm7UC4DlEmGeru87m7Xhj2F1v+yyQzNKcGA
JPGIX2/DLflV6j6mh1UZjDIYKRDy4vM95sw6cxcseGN0VkwnW/GECwuvMfxBBe4TA2I+2UzhXduC
WVs0Nc09bmdWmY+sEE0dshxWg6hz5wGj4uFe8FkFJtjhd6iDSYOV4UQ3oHoIwSYKsaHojh6Fye/c
PnKy0/Q3MfLfVbFtkpLEGWTycPrUSnYGBbjEOBZ5C3dZkMRDuEf9etXMzxpU7yQJIdJ+Mr9TMjw0
fnbaneXE9+D49ey9SGhQZJCel7OTl/QgVBojZUHgmvymjnC/CNa0Zq4BEw8Yiz4lTPGMYuEDhjZn
IRicwdv0A8TRQBxjOinxtNFpv5WncNtVtK9/21NFPLDePTbS39QGgZWhbMoG5iZQV7tc5NjXmjGQ
FiqRgJAuxsOcVYKwwvuMqJFgZgi3AF6qzDNRjshYyQ2BO2rJcx6Ft7GuCL6jyARzlGfJTJUlVsDr
hUdBbj8CAiU4U7xYr6GKpVOMEbA/TBJQ1pXcV3qOz4R8DcIlO1rx6XZU5iK9V33rZ+jp3nWbhP5q
Njye26SrPvO/vCJhj3wNQ85gBZ5tFxxw0XO4i+AdPwBKuOn2uT9ANLH1ZhCpVFvQ2ANM7S8vZeUU
OfTUAPoToUG4HgtVaEBP0SJY8yGocZdWnZGC2mhjHSgpQf+IMd7bzxl6t3NUsG3sSwgcktwJPYT0
7fWPwttpSk5nQggb5XpWSr4CUW9W0gMTVOYuVoLDoMYf103wthqFWAyDQaRnja5tUhJ3ZhdnbqCG
h6JaNr2VHkEnJ3IperLY7T23w4QXcO/VYdbNKeYqwp0Esc303gYLAU1XBmzwX3w4MJDS9piJdgd7
uTdDHytqi+hZ5KWTT7eKKjBAL67VcuhAJ1ShMMHDtlEwiBJGc9v9sxwqPqVvtQ0UtQW3G9cBP1eA
kg10WdmFgPBKa4esoSdxhABz4U03VFWhPT2CaBLY0xIEDjbmnN1KyDvCLQqc2Wa1CiVDjSqb2qaE
AJLi6sjHv1X+4jaAXpWVN/4UnTfqBOxXhU45FSumVVE2PBu9tKDSrMEi+W3UxwFF5pE0TpII6lC8
c3VuhykCVABy1YMMO0utAsvVennbCV6FvK+HVxRQjApoETWMBV7GsxjTEJ1sgE+v8dB+gDQgYleN
OcT0+R/hRVHbi14szLfTZZReMfwPZsRV88G0c1tGqxuZcxE4Vhs5WrcZUgWv0velfv9i0ECzGeMl
iBcQmAItGw0qZ7F6pnRXXQBbsXQMSs2VNFBSk1/XjaxTVlihlV4A8tEsWt1C8Yx6bKnDijLfBMVw
AHGsF0TGRpXf6gVFWO021IgjR4ADQlQ7kO9itXHRJ/ev/46Vs+BngHYbTIKoxK1l+2wtK00lmzDf
FkDlaVYBX7Cd6yZWe4fnKAZxEeFBoQBKDPrnZ9+zbxaM5MrIYacQGtrlBpeR35i0Rxt5Yy/IXleH
jDHGpA9Wo/dSTfDCT1Ozm26zKAu/S/Cs7FA1oT26YTxm8lfDJWzi0Y2sC9ULZcWVOzbEiC103D7p
ZPPDP1p94ufG6jKDGTB94MrELPoak5DaHUY2rAjltWjyUhsSo7XpqnPvXd8u3hdEVU2BQLaBmgzb
57ODkNSkQPgwso8JPDN2+b0odnreCqI/x/MISoVoKaJ3aUEy8tIt0MOOwI1pJK5lpTs9tW77NBM4
97oUg0+GOUR0AzQqwMUCZJocj1JbhQ2yte/In+bZ/IfK8VCqbnCnu2SXffRCGXXuyvC0QeUCd/SK
fFvXJRm4jiFxM1V5hVjeU25Of65vEt8EzivqMLQDzHw80nZorJdwc2JEvxoJ/a6kKQTnlucIIMsh
yMwo8JPFwGTxFI+VAUfQh6c8Bj0ZWuVVfgjq6a8MAWQDGhCUR9gR84GUmIyij1wkqntlRu5rGPtZ
hXZnLOJO5K/pX1NMeOi6tCZlJKduZ/dOn5Xfy+EjJeNDFItqcVxLgL/IaAThpcEeo0xKIeAd4Ias
amsXyjHgsrP9syHdK/ItwVHiRQY8pP9ji7nxtVqS5hyj4yDhgArVOD91evBIJFsQ57hLoiqUdLgW
LTbG6ay6bZUOpOpubluxk4ObOzO0e0nrnkcFVKJf9nBANfHKRO+YoogYY3WpkblX4RR93u0WvXWJ
Ihog5xwiFRw3dDISPG0Km+ZWc1VENglxV1R/yuRXVoh8YD3zAdoEzBMo4A2BbPSqer7EGBxDYELK
10NNSt0MEHuL060p43ll/Fp8BVyrGzlwReVMXuCjeoN02A/wNdRYLoOrPSlzhMQDmp2Y51qOy756
0hU32qAb4iiu4gc3KOykYqo5jifCLqQUwKCrrge/oYtrajmB3Z6E/mK/zdGjvJSC5xbHDy+MMIe4
TVOkDyRAhcpunuNZ25lZ+qY31W3fRofrXkjo0blIPA0kgWcLYj6kblYayBEBItK20BhV7xQF1Kej
Xz/aG8xxDRvT1e6iW+u7BRCfD8JI13iVvFQQIDmOev4j2KHAILRIY9iAtcW4yhbMz7cisRfBvrHw
fqhg9DIY+9BMG9tscUb8N1CloIZ6n5skbgVnW7CBLC1igHcQbs4E40+N9SFBw7XW2v2SQhkDgiXX
N5CXZ+NxCZiypYCaaSXKEI6pOgQNWqLmnXHQ3NxPNpEHmvEjZQuKQaEleqrwPiXOtIY6GR4Pq9tf
bkspHBsdpR4dmo7JswR6wESIWuJ9QgJUDTQFMFWL1ObygPd4gLVSDXSUOiiSU8jyqz3FJ7CO20AG
6rHAAfnWkOPifkathh3jVdXSspIZa8rbR6OEBN702Cc9mJe+imnHaQNxiIW5PDSZAOO4XNUsR1Ja
0SdyUKI1on4P6VgN+Jyu+wTvOJ1boas9e5CMmpqaQYL4AemM96kH4Fyz5kbg41w3wKgVZThC+5S9
LJO6NasBUHmQB+ylxXaH8TEefl9fCOdlBc3zf23QhZ4tRAsyTElWWMgCYbgq344JNHKC72kr7zLN
u25LtB5mayyrqJuYwhpDlLH7ZTfJhyZrBeFWZITZGTXLMGWkor4M7LdHtDeJwpRbW7A13P0/+2zM
g9QsNQlie9iaPvO0CCwSELa9/rG45+XMAnNDTUPXQiSeelh5XyXprpa2fWIe8vHluh2RAzBRoKis
pKlzK3OJ1G20zPgTBS0IEYIeSLuqgewYYs91i7wdUnVw+wDghAYjG3c6CS0OtBOB4RoArwhfM21b
xIpgg3ifD8WCf5rYGGtgNigjSj7MrY6YrU5HZYi9OIi9wsZEpigF5C7nzBKzURDAyJN6pJZI4+uL
uu3nm0USiT+JrDDblHfqDHwIPppV/krHn4NqOm2p/83O/LsUNklY7MYsJRtL6Yt7M1fcajg22eP1
3RdszCpNCOywbSqkd3ZENmPUb4ywOdRh79QgobxuindIz3yAzRGS1DaqqIepBTM1Y3lcqr8JA0Cd
0Tsa6epqQJ90c2sGNXZlbGKvbhWHDNvra+Dv+78W6Oc8i8+zHFj1QNcQWLJbBTetHTigW7luhP+h
/jXCHJYlmQCFHLGMqd4b7UsxqIKd4K8CAq0AfdN3knq5il5HUK61AUHGkF1V3w2Z7U7T/i9WYdI+
EJqLgHUxvcsk0KypT+G9VSQ7ofFYBiLCGO53OrNALpcxmNUoxTm+U1iDWqs7qbHgWbJG3yF7AXPj
f9bAfCgpGtJcL4FvRZnxdjjWL8YhebNelF3whi/mxpSF0xgc+Vm7EdPwc4/mmXG6/DNfs41MKSIa
yexCdmRSQToo3OgjFGJS0SQl1yHOTNE/PzOlS3ETxgW+5NKkqRM3xh/D6Ho3a0SM7fwt0yFzht46
SN6YuFnXUyK1FBEdN7dpPG+6SRXtGd0T9n2Hisb/mWCxoaMaFXaQKHTPoEy7jXflIdirAGnOXvPw
XzA4iuwxfj4sBA8EvafYpmBLe66Bpz7GIPmnY6j1TxECfz30+umT/66P8Xo5H8rEnFoAm479CwQG
MKE0b8pn1a9cseIuLx05/5jMAUDKgfmMDPtVjNCqToqPpBsxfgMq8aluU0eOlafrUYPrifRhBwZT
dJHZCk49QEHBamBQz0eny0ovn0MnCGL/uhnqZysngVAoZcZBrYgFpIElpFKIRIOTZGCSN9Z/NJn1
3pbN09JEe0nV5p2tgJVHqV+vG1732ej2gYkZ1VxUr1dAmckYFRPDEngQzcQFzZofyLE/xf1uqYKT
VmX+OIwOXm2nXI4dXXsZp2YjCfMx3r7ikkTWB+7bNXl60dt6DloFiN0ASe2YlVRAoHryQO70uozy
sc3yr7YwsWxMmeMfEDyBCZQ5+LIFOfiElpEiszjKXXADScnN9U/Lcx3U52nLC9Req9kUMwLzkFHh
IDbk3l5+qmj6WqIKOrcMBy1FnAmVsgCxt1qpJ6OuRzDS+tkzZOXLbgNVp/RB8qnwX67RgY4h8+sn
8Vnk3kYQ/sODGo6DzikTpYkUj31JRzqio/ag/gKtk5vvis3SgT0F4ySl7Sx/tI2xyx7GVzVxROMy
PJ85N8/kPqYVzzJIA2hmXe97DLS00ggWjtvEqL1FF2VavJvi3Br9NWdXUp8pxgBQGTKtcvCU2e8l
0XteZIF5KdSymlp1hBjQyc19EEOyrtIELikywXi9plZm2ytYxFjO36qyfcw0sLH8hdtjXBx4GPT2
UFe//FA5RNiVoqRZkI2Xr2zkEBY0AFfO3QnVisX7sjVcPeglokuFqXu2/6ZWZZ/FLYpvSkmeMLJy
2yvS3WTXAjOc3AdoBAVNRAQnNO4ZV08TO64jDY0JIwLLi3EiQ+0E/TNoK7fX18PZIZ3SGoI/Ag+H
FX7c6KN5DBJU3cJlfpSk9iEGGdeXTdCmAXpG6B2uFbGlAkNmc4K+x9LJN2kw3+azLKiy8WqisAEu
GRUdtzUP0BC2GmZgQWqrO4HuUD2M2vKl9+lANqBDAw4gcsKNCIK5Rvt8DsUiwafqiAphOzppky54
2Yc09Wn2+eCpgIoEDiqj/ZayOtfPozdu4mPvFbemgf/fywvIxH3d/zENj/4VeLgAyGNpBcYg7saq
Qb5HGqgrZO+zqXtxI4I8cC6XCytM1qVGWTnGEjC0Sn0KZdk1y192a/rXPYVGHCYruTDCHOUpkUeZ
TDBid+CQ6prGbQEdcEBYfKPasUum/GA2hSBGcRNKoHZVzPZDDgQV4csAMiR1ier955UGFMIu9+sP
NLRce1tvstAVQd0+50uYRWqgxaf4EQCFV0cbXAVlEltofYxu/WLvel/d5Lv2W/gjBuv/0dwuL/0x
dEtPdqJD/pocRMyI3AbQ+Q9g7rF6SQDViTA81s4TFjjP6bx49hiOkKxIQ/tltCZibAErWZ6aru9/
zK0V5n6VFP1DtJhbbYrdBlBHt4tN7VsPjS0bxTp9Stw8m2qoMc1GWDrDWOs1BsSGWN0PZdXafme0
tmiwQuSVNLqdXZJJOoRTO+HYk3gKgO8Ewa4TtVrwXTUXTTBQyrn+MQSA6QMoVaOZw7pJJ8tLb+aw
hZzyzWrkDZBMQP5gcgPIrchUXq6fBd7S0JegQz0Y5UbCdbk0s5GtoqXAZD3U3TZUUf98yCJRG4QT
/lHyBCYSwqAEL1Lm8Ra3c4VkFNl4pT9SEviqmwW1Fs5NdmGBCRzdkmjRooMHacIrvip+tIkzqh+V
JnIFhf5U5lzBEHYGXSogl9indblYC8hqEIyDqG0dzQ7vSnN8q83yNW00P1RrkMQ1WYnuy3CQUryq
qsIUlfg4iwUXkw2IEVAmFEx4uWmRAlmBWYEQS2Q3v/vc+JPX8uA0ifUg56309S97YYw5xzlEbqYu
hEPOajM6iwk8fqFK3yqp/haXQb/5sj8i3YGwKuVzX49C6uFsguICqZzWd86AEx5hRCSTXq5b4fgj
dUYFnoin0ooioS2XzijQMnP1Kv8ZTso3OTXfr5tYD/b84/D/Z+Nz4PosaHSVMQDeh5Ml7ZbMLW8w
24DRBvsnCGJ1DLXt9Icac4cv5VN2EnVS1yOejG3mvKmjhQKChODf+tZ28QpPBUgXEnk/whJTYcnv
ahOPkNzQgJTH0x+JLJDXv8ZiL92nT6KBXk6EOf/Wn/fi2XdYCvQMCwl4nhxoKzJj6jqCKFNpCdyU
9+LHYAwYAFAHNbGtTCRTI+hOWjEAB403ghmSaqzitXhDZ5ULP34SCWNzXOjCHPOsKSRrTGSKb+gT
EA6TDyUVADJ5b2BoO4L1lBLzy6sintn3JsCReANQusvkCEoUxwTUO/TjrfFkbsdjDWi56Nrmpbi4
fWATvMxg+GPRhVOHYkpbJkg2bQA28tZp3Rp6Yb+MHnpM5p/QpYKa148Kx0MwZ4CGr4pDjyIw4611
15EmMBFhgM90lOKHhua11r1eN8IpRcEILlX61KG95cuYKQ+pnVgJBvu6YZSdbAgwhGmoXrhA1Lyv
NpZB7qzF/iGPItYBnqOgkgE8JRgTwQLJrC6tTQWgRsC8wi57NuXJi4guaszzsj3oZYKmmUJc12Iz
yrR0tTJ+zq/PltuVDkrKptf6k1c+mrv8ED5UN8Zx/G5HrlpDaY7qIomiDnehgKTKVMgPxATMF9aW
UZckCOi5Y1Xscgm0G3H7cH0TeUk0Jtxw71FoJUAczCGvALIN1BmBWz50x38Gxcxbfdvu6ztJOB1J
/zLmqr8wxhxxOciJmkWIXAuRgLjZlsEpGAan63/28uP1hfGOAIppyPoI5GvXeoRyGmp5i763Nd3p
4Y/OeB6Mv+itgxBfQ6qHVwH+hXFEdYyiNq/wgtPULgcxYSaFPwuVdLID38kaV451VSQQzVkXht0o
0hao3jWYI7VIG8U9bMZV7IzAVtgROI/rLwcQgK4NEBNS0g0NhYbLs51neVuA9BTF3j73AeFzhrJx
Qyn3rm8SJzZSACcljQI4ENNRzBcc0mweSjrgID9AxDF2sjfl1b5dHoY/zUv1OG3nXS6IWpxbDS9+
jG0AxqbqGHpgDlUoT21q1FiatpUlvwEMMvof0r6ryU5d2/oXUUUOr4SVutud3MkvVG8HgRAiCSH4
9d/Au+493Sy+xbXPg/eDd5XnkpCmZhhzjNiNjZPm7JA0JtvtsFWLFpgL5gQEhevlFRvBvzk3LjEk
lYc5uHIxjHlrPdBnIwKN4NNfELO5qCHPgHaoVvmz+/r88axu0g019Ji4bu7cArIUFd/6bue+HyaA
w57lBZF7LymwPTYhiuRyJhYIHscxmarQjJCGzFpxs8KNczNFvDgGLejn9HDbM57fgs/2FyF0nxNw
Bzo55hxsKxbVa4epajbJrQjo3AF/NrNwjigbj6amYGZuyRnXrUCsV+3nDipEDN/6W9AnbD3dqyZn
FB0eVFRFl5mIVRlEQwN6dpENelUQT5RdcvnWzZvz2QtjVfNMEYI6fL/l1CnFy21wH8OW6KKHOQR6
6Hgsqy+T2ijurX0k9EwwwARevfmB+XwOAQBkDSWww7M6aokTu8U142zjI61tGIacMSCIHgr8/OIb
TQHvBIQVcJ8phlbtHxoircv7Za5tmA05ink8FKjD5RiW1tLAzARMiFjG3QPSD/QukuLU6iG9lQey
V6f8roRyt30wEghoD+EY6qFzMuPicet8rP4WlJ9QMwSNGF6Cz5uKigyqhgIxgea/g2Q4tGsHR6UP
M4x3X172uiU0GVGfNc9L2ShNViIjJVI6by+hAWaSnwJ9oqLf0vNddZAztgryORgpAlz785o6K3Na
0K7MRWDE5G2MIHJmRBrBLIDoOMbAwtYA5NrRnDvRc4EGfE9LF1ll1thIAYt6111V1p7pdN+CIffy
Dq5aAY0ZUKoI3s6QsRjsAEOJi7vsNUNIjUeI0IYi+HNoAkr0/7GyTIubouOMZ7AC+cfYsK8ydPIu
r2PtiiGLgAQG2JSwmMWZY1MQDFRrioilU4wNjWrL2102sZLcG6i9BM5Mhg6Fo7MzALbUIsvxotSv
eE/aoxWDP2lnH3NQBd7xFxD8xtlBPyg7Nh82TM/Ha+kPZyln8C7iQJwBfoKy9q02QETQJOWzgwT/
xKBHR47c2Gt798D32X7D4vwCn1tEaoZBIxQWliWvcSgnDNDhXenLK32wtagc+h+eVx8JnmvWTGHX
dh6mEs17qiagCLYQtPMHO7cPKUET5VAfwxGfL1wPuu6iHlMaabSLKR+TMv/ug9TYs++J18aXV7sW
K7gIexBqzZikJTLCQ5KlHIEYz4XYYzf1cePt/AG5cNWHtL1TikTDuIWmXOk54zyBU2Hm5cJr9zu/
+1AkwYxkhY49bji99utI9ZH9Sx7RZ9mB4QCv0RU46+6MNtT2+Xd66g/W8fKiV3f4g3nz8w77Shv8
OsMXJoQdNI7WlkJj22U7s/TQTdqwtuZoPi524UBbQ2Ums7FYNqlQH9+g1rPr1B9zBiGu/GhldhMf
txRcSNyuYKW0TyVUoDgYzKwNpQJz9TJ+2Lh5qR+MpJZVKo/ByBC5e20EHUSNKQlx6F6RjLwVe3Lt
JfKqBV+ocQOJiScApgWO1eHy59va0Plt/PArbNZpJKP4FSPq6qPhhF3BwzYINq7GSkVq3tIZFIH6
9zlXUU9zUmsYmpojizycSaaMuDiVT17CDxN404tX+zCTi19e3UrJHey5mLJGBIEw8wzLA8aRAnkQ
7j/4Pb/biTqIULRhdazifCffLhtb28qPthZbaU7TqEYD2Q+x3nrdD8uii7R2KyNZPTcfzSxcml7X
qZs1+GJi14Oit4mGX2B79Xb9jRaRfX60b9PrNpkS98qKKKgVvmCc4/9Qslmpp2BrAReaJ+mh7LDs
6rboZxsdwzsmXmtM9u5nFgkJGRa18/ZmrB8AXL28v6vREwpxyBlmcVh7WYUA7Ca1ugrPF5D+4WiJ
p2qqEgxPxdIzo4L6YU3GY2bksarGEONboTLbK4w7bQUJs0tbPiqgmcbzDcZFoOAWN1cTnaeknNPc
YnwdVfbKUasPRY0mPk6aY+S/Um+6aRz2VRnPhUGPGojJkb+Gdt/vdTTLQFYdKppFk5VHUJSIxiq4
FvJhsr9V+g+0sA+G1UeF+6vOy2TQoavqemEQdHHldzUkPvW4ECBLbsdYEQThyowGfm8VfMf5uyu1
g6WqcODT/vL2z07v0qoXxzuwAEjuaKBHhZFGaX6t0TL5YwuoACIwQasbNc9l9KUL0VZGiorPHO4P
RhNqathwCCuLQPCDJtE8jgxs2OLygKvJ10qCAK9tbmj6LTW3sA7zLix2CdP1GBByEGhhDnVxNvQA
PLG9wpB4zZ1rBxQTM5Le/wmo2sYpXDc0a8kDFQNSr8VLSCDDyUwN6VHXoC0PnbMs7OnwA2McVdi7
3l9E+FjXf8zNG/vhnZA+RG7HHlNi+ThcK7e+9zqyg2PdOAIr07uY2EVPGoSRYMA80zFg/qRNIEEr
Iuu2cEP7fgB3UxeBOxbt2QcLzC0PzrN42so1V83ORA/wIYgTUTX4vDw2mYw085i1hKg8/WGCPgyC
JLG15++gxz24V+XtVhdorSQIlkBon+FFRBlreRalOXRNxbJ/k8G56zTObac8Kr5iBD8HZV92vfXa
rwRrn0wuytI998bU8mskAP4Ya+y+pkbCvEd/rrJuVVbXDigmCgF1QjEB0emiOCcxIOqJFCjoXhVf
hywHkBdJYYVgVPx5+QW0fwH+gF50bst+/niTmdUWny+1k8p4bCAZC+2fgMm/8B0fzSwcoFkInZYO
KNsDzN9whtZsvQHgWAtXZvUCB9P+cFLQqvu8Epo3OdHmF44e5XUPcbrvc/QOCoi/ifvmtxulU1AK
nat2gL1RalCMxz1rxldr8o6VYXyHetsGb/aav4XUCkr4EIECgGlxr/BAN2ZXNhjKA2ovBEXCzq3o
Vgtr/r5Ln/vRyMI3TX1XBTZkVjDt0R8VqZPSM0Mw3G543FUzSOLwNMHrwsN//jhO19k+S+dcNrOe
Uioe7BZsjYG3pfs1X8LlcsD3EBgQpnZnVcTPdgZwZ2cIlWnUKgCUSm6aIG1XY8S18Y3q7KHwGEkI
Tzdmmtbuq4fxach7zwDwJXpoUnafBx2Wlwb6nXCyFxTfEoM5751Kk8sP/dpOetABQQCFziaiuc8r
zOqhscHXS8Gkw6Ng+NliUCHf4tRcXc9/jCynTPIsc0p3BqgSyLpeNW5fXQ+p24iwA34/8jjG+i+v
asWgBQQB4POg0AAd9/K7EWlNGgVqo85o5EnjK6qAd6ofvpWM/fxzU7aNcW18KhScl76VG4OmDVyj
UQ58btKq6WCKChSKnOp7xMgbSff8OT4fSJTDAF4GeBV9srPurO7nwaQZDvAKhh6PGIrI4Gttoh9q
2oV1lZhZEFrs+fISzz0HjEKke2bXRM/9rHBpTnZvgDIyKlLoCYdk9Ou4hEzzw2Uz5x/ts5k51v8Q
13DMC/YNiK+jqvB31bSnbR/JnoVZseHbV9eDVx4fa9ZzWZ554buQU0WfdtbXrccfDXu7vJCVfAwr
mcm8MSAM9pZlOFGOQVDQqsVg/d7ajTeIJYBXAAUKUkGx7w76Zjl2devA8QQ3NTdZlufdJ62Tagxf
iGjuhMYp6kBT1PWyikpXBUdU+TKyUa1YNYlj6M4HEnYXMQUqXYFfNxZILCYiQ4JSUB5JeiCdgXFl
L9hSMVj5ZmBkxG02XA/Vg2UHdQz0SXRq1lKZ7J3SQOcfbFytc0+IcZj/WFgyIgaO5BYhULVKVXoN
1M4uyKe4r/+cOxCezoA2GCg+cJ/gdj8f8553Rj0FwDja91MOLFCzDxIHbJnzDFx6le+2PPxKcAtM
DsD6cIRoPZ/lyChWUshyYGFO6N9X78UB/cQIyUpM7KgFIXW+iSE530qsDAzmHiD8aMUtm30CVE+5
aDD71vAfZvXop3ZEt6hpVspYMIJ6B/qJcE1nnIi2pWgqWywLxda9kmG9c66qn1rS78zX4drdyW+z
5kGwEUWtwPg/m114qco0S7ceygDYFXJgMX0Uj3SHl3rn12GQBDfsixU1u+xUQU/oH+9tC9l1HpF8
Nr942UqMOvOGYGs7m55scPJo2Q+DPSFRO/pKHIMy33hKV4rany0uQrogtScAcLHPwcE8yWt2x6/n
ChO7lf84D/qxOMr35q4+VbfacSsvO8+RPpuez9mHF8E12qmcLAninw4qQBJqEtD5lf3doIB477aE
+87f1tlagI4gDi1ASYuChBrtUjg6rGUe5jKgC236oBRDZxchX9RP9EYgRDKFuxHLrt7Pj3YXmSBG
/X0vr/BJvcf2Ov1VHIabap/fAHh8j13nSXuDR3fjhZqPyec44vNaF06oQi9eGFDDjozprvPuivaf
jirQ9VhRVjz5dAp5N0VTehDdj8nWw9bcoln8ncZf+AVLvoax8TntTex2+cv+BUf0WD5NX7DPeEsi
+aTFfzEKjCWDPRXO1wPCaFkOoiCP6m0Hmpb+zZDMbpfsrf0Q/99QdCul4c/W5ufzw9GFrFnts3FW
0Lztn9UOpH57sqNIJrM7/Rnqu78BoBBAsOP8iJbQcD0e2X2/8UavIIjR3oUfnmkFMLW1zJPGNMhc
c5zBp7YdTqPcFU35SpRz1Qhrp/ldKHl/srqvbk1iJbUbXyM3qHJ9DYLvOsccjQwOzmSgZVZzEmbl
T7Otk8anIdSRQE5iQYk7qzc4cM7jihkxjhIsOgV4IZczc5Vv9lOe6xg2HorhAZDj4ZCZEiOwHqDP
/eD6u42rsGYQQRMkWOYR47Nki4OF1nElqncsD60fDkkyALp3gFInGrhvr7pXN+RfoBpx4z/8hWUU
0NGfBAktEoiFL9dys/URZODx+FY9EwynlirUElDjhe0XfSeSMWan/HGrEbPiVAHh85BfolRpnGmd
2Z05epmhlxA2GB9HilQ9N6Pa6BLpBkdQrW3ksisPlgkdSOwuOt3nZQetsYUulELGEqiHrjyVqFUT
BfQW93ekOVKL7C9v6+r6AD+GJwcS82xIUWhzAgU6KExDFuaz7rYiCClAVV/zys4eB7eCEPGsy7kl
GLbm0cwZ9/w/hhcPZVoEPbQqsLFDhCOE2aZn54oCTcBCBcnXKdQPW59yJc76ZHHxPo6D62FchvLo
qqDWs7C95/jyXq46EEymYLwURaM5+/vsxkq3HVzwRJYYf1A7f28mQQxgvheDvGFHEvPN2Dsn3oVm
qEV2rE4KDIB/B0oGoAvvMhzDDNdfxswQ8HWmWoGyCmPd5Nh2tbNHXX2rf78SAMx4ZDQ9MG6H3tZi
O21Hq7JKjag8S+TzniV4pJWSHTJNP7Y+Axu1AyWj4M7uta0293l6A7g3CBbmiSQbWJSFK5D9aHXA
hMzvMWKMNA/T6cflT7mSlIKSDzWsmVEUKPbl6kgtsfCgTvEW4EvaSYOstPoOzkOZADO2OYJwviIA
XecJU9RO0Wpe+nFSyDooywkMfe6g/0I1K/smrSD98y4SgMJwLJCzAA3GGU9qWtJhmGah+TptoTzg
Vr79UygiNkoG54/EbMZF0QCNFyxocQ/60jZljtA/Eqr0n0nbYO40H8fMCUeWljd5U2xpZpzf7c8W
F3mG1OtgkC2413UNj6HVpOxA8QHnZxiv1UY8uPaxcK/wwXACQQezOPluMRAA05DM9zbJEpCYyNAW
7OnyCVw1YmHuGsrYKwcQ7bjO610DCRu3BhmNw5C+aKlPNp7VLTPzp/wQeaGomrPBRmg7SE2EqWbx
axFo5n+5mEWy0Di0dXLkgdHgtvoNWoDWwW3Kr3+xY4hMUOfTZ8D64tShqpi3Ph9ngVzZntKpke9+
UzVb1dLVo4aqEWp8to/y3mItbcmHkksHoto+2etARt44NQNuwVQ/Lq9n9RZ9MLTIdDQhR/Qu8ULi
NkF+Oj1oJrBgrY5R38GUwcadXT0I8KamjXAfjZyFT2VKlwPpsHu0a2/LSZ9CDDpuodrWjSBnxOgC
FOeWkC9pWoTZFIea9Hkz7WyroTtU2wN9I5RftQPee3BB+YhOlu60TAlYMQQWo2uVEHGbokEAAXnh
RX/8ieY5NcRNPgY+zpDNtT3KQUxw2y5aDjIdwKiZEX5TTZrY+wy0d5fNrRy9Wa8ehA843+eFeq6Q
kbc6llWz7lczqew20wySVJLIjQ3csjRv8Ae30ArVSmNO/6Z2zBKrZIAxY3YmJNkw/cWiED1g2Ax/
zoG+sugb7/fQvq8FSZXJb2OpP2RD/3p571aOhI8C28z9hMGZM4SsMWqy8jy4oKkHcjPu9IbmkcGN
LZ2aNTvzECHGZTClfIYFgcZoSSsxoHtMBm/vG32zV2n/6/JiVsp5DkCTUF0AIRH4b5fhSUsNOxUa
CHMgqXIL/GKf5IdmX0bfmyrUq9CG1M+dGdb7rYLaebrgw6g9Ax1A8n8WQLg4nO7gI7TMm0o/DBDp
gDRh3eY3mhjTm65NjSvbSKfk8nLPPeE8nIB4AqHLHI4tXG495nVZSvT669YifQLkUl2GliH0f1yv
w0TxWLjwx5dtnn/HzzYX3hd06G5ZGAYSPmlnaNCKU9N2G1DKxbqwIOBE5tY/QAZgMF6CNywj11qr
tayoqrWTw5FZDtMQG02njpmub6HQF3d6tgZuYYSX+H7g11nOraQBK7UBRe/IJTdm3yWd4Akdxw1M
w7wvHypVsIL8J5jPP+4YksrFO1J5XFNGga5vT8Ae52lFKEtvrxXVm1vZr3mDYa7e30LfnC8NyTku
N/ShAY46mxhrdI7bzGsY9d0bwrN2lxutnozE3Xgl1wyBEAmv8oyVPtMhUVLJxkQPOILIQOhXTaIy
oOE20V5LPAUkACC0hout2wAUAW+/iGXwbHF/SocGBAQpdG+sL6oMvCsk5/94tG8TvddDs2fejTKF
EaK2lh4ntZWiL27A2W9YxNSG9KaqzTBVaHLjwLj23cycP6Nu+9cEPtzM82OhyrK42OPMDtk2OkwE
oPYJmumhdYCV+qOb/NsIHCUgjyYsnPWcK25YtAymFtnIrm2aSPhbN2tZzDgzsdiqAkX/TvPRmG+V
/jYM5dGhHWDeafrIc/faUfxO5npxGHvyDvDpQ+oR59q1+nKXZvLP/NbZT1nev4q6du9htWB5/RJo
40mvzfvLG7p4BGDCx4QVWpnIwfEILYeeCRnczvUhvW75Q4HqTdecmqESkZUV77VqWcJT75/LJuE9
Fn5lvhEfv+J8Wj9EJJ3Z6M4gCi9iUlU8tCphUhfqXi1J4ToLLRURECmMspAY0HUCWbc1DR24rRWy
4evW5o19IwbiCvS+OhaAxW5SXlimXX/TBx3wKt3YBOxYMwZeoADQi/2knKqPzAKMjmGbqYGFVHOV
ukZBpXxxHNYMUc48FTxLrjLFw0KO6aDCpqglxnGRIZJxDPPS5Dk4/euuoDxk2WRPTVijTVeWIW3y
Ts/CYABm5y5XnBUvpGhzcUXMTqDcXDuDEipkTjfoMvQKkJ10IUmdsWVhoSziNSFxSgFu/cynBthV
G2+SGQt9yhutCaVtjoEM8ZJ0hRkq9Jm9Y4uZYesgu4pIghGWNtDAhYRaXF6Gua33MtiVDVHuzylv
fEEju6gECHDdQg4QqpiQ+kBR2ejHQ94afAQuyi6M/E5ORNz3zuBn30RdtNVhwlSqgJKcBaehOb2o
oFwJdnv/lk8dJwmXeT99s3FT3SOAudw7Qagtva77JmjvB+qULGYgvCC3eaVVWogZDWMEQ5VsjEdU
hAhPECSX1wL/s0qYY0vvVh8zw3uG9EbD7DDQGJUJGIWypzabR1hQNu7KW0czp+zNlaX5aOQ+E7HQ
Gss+5ZPH0shRgTHFelmUxRGBT2oc8164cgcHyOuv1Gx7J6oV6C92qUOqHzYJalVCcogPT7WT48bh
Qxc5kAr4GpP/BZoOqb5TqpmMFHN/quHI4BpQYfKwJ5rwvlFWKXkcOkJBtTjNaBFw7NjZgzu6Dn6H
QAXoWwW2ihwMwJSw6QewspoXo6yiPaDokI14eHJoAnq9bTRX1tRq8j4LemtM9KLrEEPog/82BLMX
4iAjBBn6VNgktFKv7EPZcS/dDxqX3y2LQFzUbUJHZNc+y49T42o7O63Nf1KlOU+odpK7TgX2lwYt
GiM2QC96i9neoYAgeV7qX6WeFlOkUCRxIlYIw/45ZQN7d0g+TkCWB7tWm2G+PmaBvxVoTKbQUWid
N60LuhuBmS5wBQWYdHpEPS9wIzu1Hb6THbWyUCktf63yPGXh6OHChCTX+iYmvhiH2C37GijycsRx
0qxWYWIgBacxgJQj+yGlq4yIESnxTnd8uE8zTR1wj90e+FFipVHRCitmTAZkn3FDoalHgvbBdqe+
Dl10No2wsUctjZnNMELsZ923XnZ2GeoIQgsg9FzCQukCrRx2nk1eISDvgmLGroNb3UjNm5Jz/sKL
hluHnrfZo+kzeEWT/o5QSgrBXcMem6+86zVoM9NJu85JM4HK2mQQaa7qqcdEf6Fh0N2gbhbBV9jP
tlt6rzxQtf/UuHX7jhhYGgcPpw+pBmoF7o2yiSr2DlTfklHaxIr9bAb9NQAp/eBDZTPMawKvFKd2
P7wop5tIYmft5IRwLBRDENKWj3pNcufgkDLFA5KVVN8NQQ7wcdRULilijzGNJo1LKNmjVeDUIWGt
lkV9Z1fpPfCHE4t5F0joEebZHbYQUkxTQLLHLoO3fdYFgS8trLp+kaq3njAnO9wbml58s+lEHifw
5jyU+gCakswtUy/KTMiThMXkTC9KEsO7pmUjyUlBoNUAGq7OeRK0wqZ7+Bjuh4zq/SvGZN3yejBd
7bHCJZCRT4JCC8e2wZwQq3ElY9USs9yBP5wCU6cVxhNNa80CfYgD3gsrG21jPwaUjqHopu5aKct6
YcVMNw42u3z4CQp1yz72hhrFM6GVhdPNCr+Kzbro7C+1aD0MQlp8ZEdt9EeAVqym4XHpS+85RUjJ
I4XxYNStu3wojqWrDdkOp0jPr3HK69vS9Mar3KzkV0qhrrPvOs/7WmgTVHwcdyjuJyA5snAQgI1e
yU7TqghtQcAnzDJorD2Gj/UyBnMbWAori+rOKSc2eFhqIto+xACaZnhwVY0cWjyh0M2KM7t08muW
WdKLGbH69gHeBAj9ECjc6k5mKJ+CN7hW6GJ4oBRokF46tQ7d2sZG2ZNZrMZgUj3dQSBL4GP34LIK
4WVGFWmW395mKQeshfkAacY6T8fqyqy0ZrjL8dd0j1FTQHtqrko7nlLSimMGsfsnCBMMXzRRpZjs
8gg8VDVI9MSafgQqslUaM6OJuahXYTYeBd54sLMc8LFaZA2oBmgrTiaF4EDIMzr+YzLaZlc40b6W
jI6dJ+DMDGiTiAkxhQwnizQPonW5/IrS+DS95CC9I3tu5XUb0cBjLzrtgwfPnHQbsU5QjafUq3Q9
rPKpxmC+YRZFnFIrJXFeQVMh5m1F+S0AoiL4llaM+0lJqe/cVEaQjV+I641PQUX8AUG8aMC94Bm0
jG08YPiHuxIuJe+Z7xyUClp1g25jHtkDXvyTo9do/VfMr3cuiJSdxK9NNZ7s3qkea/DjdFGXg1Ue
ibHdkzTslP4+isL/ZTBbppiiRtQDXsGBvtgjiGOjmo5TtXdJj1BRTi0uCi2VSJ+DoVZVG3Kfs3TP
VG1OMZysbHcSsJZ8nzGtu7JJjwQcXdDeuyLIvXEEKGqKX3VLVAL1AJUVr5nXV8V9xmpexRaCE5YE
BB87McrGrP8ZrOAXn6zGPaoeDvdlRAxR4TwBfoXQaQpKnF+hIwq6KXDmvgwk1+0DnzD6evSl6JtT
0ZZ4dIN8zLXvXt3rDOHMEGjkLbeyBmectVWTY8ZfL228RnogxL4ImF4/9HIqZ866QMMSoMXpwtfm
Vl58gTAP6I5p5ucYYUo9AcogDRWwO99v0cKrwIuTRb7eZdW15mpB92ZXbnptl3h27kEO1KVwA15T
Wl9R0K/lF88bh+YO5RvNTCwzNYBknIYc800+7QB5DYOitYIntxfO+1T4A95mryt6/VQSKM9HbYYv
+joGwNFEQ4mu/rvIJPqKKfqx8J1SckSh7fCO3ssEBDIc8SGjfvbkdoUCmUcxBd8HJZ3sLR8EmiJj
bqBRkWVm3yQUf53tIasQMARlznQlid/dNV4BjsqSdUYVGqoW4kVVQuUnTv3Wwk9XZOChDn26EVME
WeUUjwTJAagVnKYuj5qOCxpbkMd5dJg+NIklXdqcaCZSI/HSrP0CaVwcqqmzm5faMFi3n7zRVsdx
hpzuDGMITo3NpQZUgdV27w0nAX9zmpZ610aJDUiIo3o4Np0O2nj0hQXCw2bszOJYETwYV6yoHH40
le8+6SN03lqzUfZtXRNeRSIYLWKHplOOZTxOhetmcW7gHo3gs50M/XEs8rJ8MzoPF6TSLLFReFz0
Sf9NyIIA86PQYcWozlxS+JC4SD1jts1wy7j1U071XpTNUYEE3vFSkri9AqDFHQ/eWP1F2jvjJHQL
9SWIzS4SwRxeDwMZkKpCQWbKo2pwxtjzGXKnjdRsJTFDMWlGB2M+HxXPz+tLm3YkHukwzolq+A13
7H8QKaT7iv1hYWlOAD/aWRTkCN43Bn/URinynrwWJzrJo3DNcLLHGDXd2Bi2BjeX9bmlyQXua8gd
vyLtXAHJXgLxKp1bsEgl25qmK5WWmfI9QPkUEPzzAQ1XYEhyNOCI8VKlHnDBZKPSuGLBRsMSAGSA
Z+bC5ueP5LqFzkuHdVEJMl5DiLDYotVeVsawV2B3wVQpGkjQ6V2WcmQP3kfMqaHKQr4YzDxo8gGU
JfvLZ23lgwCRC3cKmBb6oksmmXFACbNFjBOxsbmCUN9XRuu9GhCJEL4JPdbPDzaGFJDhoJoJ3Puy
n+gMGrrbkneRhdgqbNIWOT3ZBaqJ4TcfWm4c8dACEhBQ6PT8IRn67DVQ97OQz6KTCQGtRQGwENww
PdQHoqJzrbDJzGepWgRC5Rb8fm1LZ/YfjCWj3mguwSJD2holA6dq5DHnOhPWL8JtII/MPSnsr5e/
3toRCfDxgHSGjvIZMU5fcVezA7ONcpHGChvL9fIUbCmyLwvQqE6hAWxgwMSZlTCWC5qZajtSd32k
qSD0supooibUFw+dXsV9UScG4obL6zq/XJ/qYUt6l1rK0UZpqo/8/LHQ77Lh7fK/v+z24DB8NrA4
DDUNNKPNYCB2bvOH9g65K/BEXoQ8I4hw+jBy+VdrAlIcID98q7PzZ4C0qXUnmETf5aqb/EPAtggB
llDef5c198qAFfEwjbFwr6DBxsNRIdzCsFbEmXEAD8GO9+pgK37VmyrWEXuATC8cbE6i3KM3ulff
p21516Wovlze5NWPOLMswocZ6KktnjENOn9Zo1HMtNfROOWxr2fJZQvnxx9f8YOFxQMGDKdemAoW
fEnfKCu+g4tuX1J0VS/bOQ84PttZbKsCKaXrjtjWcfSBwsL2ygnQ0/u0TmPRPDTqmyy8DZtra0M7
Eg13nBYQci5s0gHvDjc0EWnDY9CkB1e70rU/RA/8Pi8fjFizw/4QSSmBjIIKgiIO2lwYrVb3CBm2
5GbXdu+jkcVdk9RBtNzBiFexxE9BbKLRsGO7uhlOvcnDKf9u6+nG9q34LLAsAkg/N3Xxn8XhG1Og
fLsymLcPJB+uE2oTSiZPftruhEXisdtCaK3evY8WF4exs1CaYQxF8xaazxhGCiqMhMiDjLw9fSh/
oGqaA4B9+WCuHhLMx4MMXZ8bxYtD0qSq5ZqLVfrlyMB54YMVOmuuuetvtXzm/frYhJwdJrAf/2PJ
W5yUNCtUITVfRMVkvaQlaoRQHSr8bieYfqxL+/BfLWxJd6uIUfrg0hNwZHbYtE/IMUAJtRVor3+z
D6syP59/oy5QJHaxKnOPWShyBSpHTCY5N821H1qJeWA3W6/A/8ck8OXo969Q92W8skapYWXE2NuA
IcdlIl9AL/Tq92Ef7E2Q6G1TR66+d9AER9A1Dwai1/R5oaPrKmdEzh7Z34JbFauvzT2N1cG/Bl/E
e3FHIvWU325Nfq3ewQ9G50Dpg3eRRoeKkITRbhx37die6lrEXUtvGXM1APyCI2vr3Z8fHDjNWeQE
gOEzFmiKgWlPdFDPVnbzJMcpsSZRoJ/bb02an0d5MxoKmswgKQZHybJl5xSqzAZNiIjSEmUMViYd
RlJD3c5f3ML/464ujFkYnse44wo/hO4Rs6kLiAIUEPxgzzbZYAlfe6o//vsL35W1OgB+PRqOtX4H
LoiufLr8VVY3C0MOBnBqEBVbzr50nSgyTPzg+LF91jaYy3sXDAwecIqXDa0v5D+GFkcOzIaINDoY
ymxQPGloQ7E/pD/5/WZCtux/17J4WUwNBSA64YQJhcrISQ4+aoOM28YduOObauM8rywIIB2oiKEr
bJ1PGXoDRhccBqwddcDFSttb4W8RM6xcU9BlYKAbHaUZGrHwDUWtj1o1wUQgXrh8dtvnCbA7SX+h
FRp3nvHnrh3mZgkiRwf34BKIMfioDmkU5qq0PTKziAGhvk3Hrfu58jTaFhBAEMxDGeUMVCoq9FZ1
i6CHXt2kAQTXyi5W3c//7rgt7o3nchA4jjhu3PMT6Hh9m/J6Cxu9AoXA5QdDKOB8M33ZMo72/YwK
jgZH1I+hsVPH4hvYhuvQG6P09yOFbHkLrP87GV4+9x9tLhZmGHnWGiZsitg+6aDdGRPX3Ff3VRRE
eZQ+krs0HH6In2Kf3s4MX5vTciuHEnNyQDz5FthYz+TzShdU9FkNjyR35Rf2XYCDNUmPmHWNtYgf
Zi5i572RESqjQbwFfV/1VqC+mJlSQYGxrIn0qGM3ac1wdBzMJmggDwO1WopidYtM5vIBWg0HAP37
X1uLjTZ1CQ0RC7bIu4oBgB9vQAEakxs71O7FFJLvWvyHUzv/OrAPJhdBox78P/a+rDlSXc32r3Ts
d3aLGW706QcSyMnpeSq/KDyVAIEkZsSvv4s6+3TbaUfl2ff5vlREhe1UCjR8wxrgQteMGJLa04p0
Fw15svT/y8b43zGco3AxaNvJnWaMYUHZfEabfDzlpHfiJR0fIwz4iYZyjOBmZOWVbEwLbS9VOFuu
Sle4J87hXyWHox0BgRyQN3F7QXbgmMqYj+U8whkKwYwp3WhEVwgPUa0sK3uphiaHyGfNYtCg7bRg
yv7pFOoUM/Gbq8DCOY0a1sIfBVDoczilOrdyMsBtVk57PQPFYjun4uHvR4BbR4goEdnE0dVmu4aL
EoWL23OsIdh5J0AQ/f16/+ZUXkTaUc9EafYrCo8xu0FjCZriBddBauX3YQ4mCzojpwCu3w/kIdZY
LEa/yBBrxzDoUE5w/clIs6uc5tzKB0jsDb0Z/35K3z004PvB2cJR5aEU/Pm15LpxOrcYMCWktRVX
cPD78fsRvlnq1scRjrKUvq55QZcRWDeeFVPrRrU/nRcCMqDN0J1Y6N8+uA/TOapr+2VmmrON8Kas
w7iWQHSTKxmesn89ZoMth9BSCUNYA/APwM/L1/iQG8ALnHdVhZtzSD0NFYoZRkI14BRgX/87xbdv
4J+fx1ue8YfxhtIv23nAeB2KljPjUMjrAWWZon7GTnbKKJRvDcBtlvduq1MaBt8ukQ+TPdpXRRWw
ZVthX5XPWXOvTpn8fPv5EN7EY1yKfscnw1xPqE+FeGectiuizsY+OHFPfTOCvUgZYtPiMg6/YJDx
vsyJoCOQjwNZuV3/Y1D+37RtXNYEQjZIyEBbcGHpHC091w5KAgAG2gPA2x1U5sid03Qa2omWin+/
pb6ZD8IKc2msADD+hTZDVDOHRo+nNQV3VnE5OVe///xvdtGnzz/asqXmpectMbVLBHAAghgRsSiJ
RGk//P2RoK2CPp5tw5XluATUopUOKNLUrnynyXYUsM116zcZwCbqRJL4zTGEl4MTFY0bIIyPV1nt
+bPZCoyETqFrr5H9rKjpxmNx+/dn9GGc46JkZrUg6xgjFHOHTABZ6Vxj91wA5aE3vx/oyyIAQRuF
AniRAuC+TO3zmVAh6zWmxeTFNbx9CZvJSADwcuLG+xo4YAS0mxDhIX9HI+V483PfLNEvRsvTyi4D
mNZWbn3V+DwmWReVbWqHe6nnK57NJ5jvX9YgcixU7UDqhcnMV2R9P/tuRzKISlo1M7Z+42+rEA5j
QyVPbKbvpoiRQKwEmASivMcrowLCvJu9Xq1800t8BA1tyC+rEn5wIm/Pemyw0IQRWGsiNusYkFC/
f49fJwrtXYjxAYgGIR60wT6/x9GrZiDSS7Fq7VuHvwl1306nxlg+41P45y96XT40/8CLICA9fR5j
xvkdji2o7p0QB7BYrmu4K402MCBcqaiwCv13T9xlQDCmbQs1H4hoHB2GgMI4BGkIBDyU60VebajI
qf31335yC3ElxGUMF3ZcxJ9nFZReD/4bBtF1TqGTzM/zOrxzFP+7zXJMBnQEpOKLItkXOzgV5L5q
Ox9wGzpegWB3W7unlOm+bmbYNaPUD3lJ9L9gEvJ5KmJ0QfsxwOQbVQXLIQWLHkAGT6z0L0cg5hFA
xmpJC3FdHe/lsclqAFuRpkmvgD4G4wkAgReEAevojPLE8fTNsoZTBwI/dC+AYDjeVYGXVayD7vOq
bqpHSMSmQ0Vu/HD622tgeTFQslokvC0UGT4/uHG0lGdQmIaVcwBQrh+p+RpI+7+dW+D9o/mPEwI1
QDy9o+ylM1ReOw7cRmnDI+0OaTaccmT+ugRQKYB11y+1j4WT9XkmtMnnpi4gxj0BXBrZjFdQvjhl
vfM1Ywe7bMkA4aSCKv6XRLAzdCk9WEyv6AFdFnVZ7Yo0XPWxCesiWLfA13RFT5wFxxpYQLH4aKJC
XR0oENRpjysSWalz12uAS/bmBeLJ4pDAmhYJ8OVowy6gAtagbmPHzlIJfazxOszU3hX3oIVHum+i
Whob1yzO5tp97oz2+veHyJejEV8OJjYLUAVVKjyXz4+9zgHmr4hbA1ghLydW8F1Ws4dxHnjawcvJ
UXAR/P2Iy1r5dBjjrlmePPonC+X5eGcw6Rp2FbIAckZ2am/4ekyNdbM+JQX9ZT1hGNTbf8kXuV+5
1QAWt6KxwaUCMDqLZl4AnOicwGB9OVGW7WBCfRewGPTwvoB8uGpnKwRxFjBSMr4M4FMAkk+wT349
sv98nf4Pe5eX/3w67X//F/7/KpVucpZ1R//970P+2shW/uz+a/mz//m1z3/03xfqXdx0zft7d3hW
x7/56Q/x+X+NHz93z5/+k4gu7/RV/97o6/e2L7tfg+CbLr/57/7wP95/fcqtVu//+ONV9qJbPo3l
Uvzx14+2b//4Aw/vw+pZPv+vH54/V/i7w3P5POZf/uD9ue3+8Yft/gmBTCCDEDQA1+cT3LLj+6+f
WH+i1e2hhAXkAqAvPgpzQjZd9o8/jPBPkKqtRTQeuqtQAF6ugVb2v35m+n9iPeLMhrARLm+EYH/8
a+qfXtL/vrT/EH11KXPRtf/4I3SXzfNxqXtgsQKqjiLogtT99TU+5q0VLYpituBwAtaVX0CQV9bz
WYuOQUo5lfeZIOMYYQpjkgVOk04AOm8zUbWXedh7sQisat9aTXnrdXmQggEBvWqTwMuXKfOsDSGs
73psXDFkwrChHupux6ZSbtGo0zHoMBnQtabI4nlg7dZhYFyBGDWBCKVAlAyk3EObp0YRf7Dh4lxP
KTCpgOXSzryxS4OmWZ3D39CTql4FPm3vBSynNkU2thtFanabg9hgRT3hYRI00lg1tJ3ha+qs+tw7
OAa/o0bStlXkVGV4gY6MBew6xLY9ZYotOj3ZD8I8AWqPqzfwYPD3fV3a20J7+qHobUhLhx1AuKAU
Gc2hyvEjVd26RRZDTqiA/WwfmiB98bwJYRLh66sRdrVVLC0VrmaCznoC2hEBBQ1NjGgEtPtxtAVS
+F479QFc0jyeeA0KDQ/1LVYRTOSdAKSA4lJ4TGyskfaRz7opGTIyrSd3JtczE+Ee1u8chBQ+xJap
vT1ToVVHcmJPIPqYw4pbg5kwDGP5Bl6rd5M3oDrWDDLwQgn7LDdKOIQBlfuWsZzej8Lts1XhFc7N
GOACqnQHf8whnmxyJsqH2XwZzAsfFhgNCDgF6DZWLtHayUnr3NmG1+ztUbsNeE6Ta983QkKWndPZ
AmUHDBZW44vi83Fdg8JxHaBNpHdDA63zyLZxIb2i6gU+Veo0HA80EkYeONuQTiR7IoXwIAwQaJ+L
K+K1jrjwTVTVf0jEM+Ymyx2a78KmXhwKWr9S/oZqS4Ns3NmU72ekz16U1wh/nodidtTagYS3mwKj
orZTIUUYjYY98w0IdUG2zmrHfphwd7oPjDCSrxpRzHbSFsMw7t1ihtZcVIvWsd48Zhcwsxu0USVd
D1JbOmP7uXFr9VOkasVoCAIGt2uIXeOKX5V9ADoBBCjgZYK60dXsDd70ZJsKltd68vMorACxn2wz
S4n+JfnS13SxlemauwW5eUtZWrtcHRwJqHXV0K7CLipgzGSIOjtn6InuoHnV5pHwylquxKglHq7l
0Z8MNIwz08i8t6IbHHxDkG4juzHzTTZoFeshhIwYG2ACGONaye6HSkOBubHw8lXIq3IVmqLYmJNx
Nrj9OVxiUOv3OXEeKJptnAMnUhjhmvYG/E0VUuttN5lZYlRWl0rh8LU3ShN9D7++RkXIuehchuw4
rAYYccwDkAuNxl6lJhgg8Ctu2qgc2zUFEzJLp7Donon2ynsPq+sO7J2yS1jhW2tcqCqu68GDo3aD
pXHj5Q20RPQ4RPngxhnhFIZ7ju6x413Is0SOmLY53uZw0dBwTsikCxebRbJuraVbYL/5ejizp6GI
0UWp00kqJ0YYld8K1xDrrld4c0FnQP8MOlHZoajtNnHpXD6VVu7gEQzibtZeh/c4Zu+6zJpEGRU0
xcKqAxUioDpRMC4gUQtbgbWbFeHZDHbUpUXqZgPyHhYvDteV6Ys8tXzmbHEu5lfMzQDGsQnyYVkF
8Ev3wXeIdO7XB9vS7WY2WqgP9WAPsWl2zKhpII5ouAMglZZeO1XP09GfwVLJIUoT9ZkGe2EgSVda
CKaM0t+Y/WiwFSppG6fyp1Vd9qljkos5z+TKL8i8Y/b44Cn7SZSOGfthft407Y2tSBkh7+pUJH3S
JZanZSoHSg8gCqRFU45RYKh6w+amP+upJdcQd8PxadVwXymMKRkn6xncRJAatP22CGk8Ny6Pbdql
nsA2gKDna1tSe29OeMhzIc790WzO1QSuS1IwsOnjpq5hCjZ7xRPnQZMMddWMK4APez/MXlmWk2Fl
5WX2DtLUfPDdPAAFhUhra1udIRMQQcVDDXhjlMnR3mYDDROdB9Zti07lZSsBwQtMDeeskZkuxPJB
p14Skm3pezpuNE5+Os+HvLeB7OEOSIeulCla71k6cKiL5BYzY8/HOp7nvo1AyUq9idWpPYJ4SqWH
teC0ZIrAJ0Gu3AetWMmWXoo5VA+2MoMHtMp9oBuqIQ2Zn68FhQsQtNZwcfJeXrbCNK+obYwbSj13
gw64fOMWSlyRRxpjnWWBfWdnwh1XRkZqHhlMW9fuTLHilT9zllSQ7YauhRAe3jLejLNiHpdnjLi8
XvsFeILjcn+2vOsPgL8BuhSaOslCAyf0YIY0JiPXb0sNBX3MetpOviW3rM30dpDM2M3gEYKA6GBS
DdtbYW6lAAz1Ccn86YGHMxj4wFo+tsqfWDQPsoh7QuQ16NvjT4qTIc5DeGYKe6Abko/TxUQr/cbd
EHRDUulES1HCukKwIMQaVYsNNp7/GS9AozHBz1znzkRWYF2rlDuZ/cb61luHruYvMit38EzOknoe
yAZFqG6KQV6d3oH7V4/dMLghKOWefTt6He7GXjhntj0RrHLq0M0QyHxDaseKq3zGndBUeO8DXOJn
Ac1R6L3fws59oUfmBU17PG1QTfFmkdIraNz3JEw4BA5Bi4eIkwZvS2eXWZHbBXBw7nkIatFr2fjd
SzFTOmxCoozUEFN97XQNu6zo4JxV8HeMK5PsOVoedTR7RCS24YAXORLZXfmOIk84MfofGfyvuwgH
4nzl5xDfiIKxKl9YLoQfTa00wIbU9cZH3YlHaHVuamfC7QmqofsmSDmAGF/DnBsVlo5vazdv9g1v
+Q6agsVZAf2Ox46PeovAyN0bec6ayKehBwU+y6I7lO+6aA662klL2bgB3khtP4wDB4TR8GREib/N
QQ3t6LxFUnZlunj9ogmvp14+W7RZ1w3djbwB99fEkYWipI9bkOPS3na0AyoK/Dgf/D5fBsGqrFy9
hw+kA3E0CGLUuD8zmJNlIlwH6C7EiCCGW9R/rbgB7gpkTwQUIvY63732SkHTsDPIytEEUQHibzsu
PJ9ey1Fka4Knol2NGxB7YM0pSo3Ap/celMZHlMUNjJM2gTLBo89KiI3443PQSZC/QvPSIJPz0Fdi
X9rjQRm+iCw0l2MehsWVOc/+wXD8a+lUaRWIKz21w7oDsqzfSNxnbN2MPQJiMNyquCnb/oYJ9cSF
uegojlm3rfKidUB60MqPDGj77GtI5ZZJx10wRIO5WavJeXEpaNhQuwqmA3NBS4ayX+Wd9blhJkIb
uI8q2xKgpg1dvTOVrCPgtSg4w+A1r2wl1FtpzW0bzb4H/QZsAGgZC5D/ydTFltV4gBm6/fADOj8a
kNsePNgZfpxBZFhTTUHfAhdzrkVzBxqqQkMOn7sDfbRIcsMvz2bfGSD/x7Yd5JmimpH+gLJRkNjm
YN3aDkjeKzkHoN87ZlnEtk/1rkNkpdHmVe1hok6b9qipnlmKWiCt4TjCsSpgp+ias3mxcAlhm10n
YPwjyuhJMrCerBt/6F/Mus/jdqRDVHgeWJG1TEKoCBiZve7r8Uz21nhtoZNIot4m06tfSpgQI4Qz
IqW5O0ceMLGrghj1Vve8fnfzNkvnoAWBATlNA3acmx2A5Jv2s9ciDkONfqhXqpdsh+vxElgABXpr
xZqrMrStJ1bTAsSVvobsgDFBxYgWbG+biIgL3gwXiAHuM6/tR0BW3XLTEmjKOUXn/Bh6Nj87nvCf
lOVMDQQo6l4mQQs7e7dkcDsFQ/us1Gre+W5fJCz3pjvq5POazU53VQVyMtKOjOwQknq8Zxbv3g2l
S+wumMBluK8Qg3hqg5qLfzf03gAPPOXRV1ll0o5nItS1N7jkPrDL4Kr0H2RpOGkPyy64xyFUrHt7
wEKBdjxEBt5mIG9RzaTQ8sgmJ4w7JudHC2J2Z7rk7q4t/RB0f+By0yDj7AZF2c5bgR7tXKDoh8gU
j31N6g4erh4KlzhQ7PYwlh5kWzuQfC/yQhh3hmFksDsOPXWG+2RCqsZ1ed+OEFyKGnxsCsfguzEH
somw+ooRxXcSZ8XBgQDGhhoOzo5CUfBfTYgF9SWxfnDthu+dOXUH0Ka5GVnUlYfeaat0LPpxMxIQ
tuKBOM6dWTjsLMPaemw9UlxrQZmRcKgc+isDbDjo8tSwVxdOswVZX3qR2+ftHU6+aQ8n0AnbCGoT
e1pzmjDiGynqp34KgrPa5VaXbz2c127kkllsPZeGKzGMIjH9GiTSLOvdAwqHTWrWrN7gYhpBeTaH
vW4bf28MFw736KE3GuRBigwgWHelHzkNgtxorHIEoL6j13KarDg3WH0O2TrnPCSwJ5ZQscxXwnGr
jaNKvushCYjAF0X/1yUrA+21CM6VwbyVCY2zPtVdnaNoAiEk5FK3RohMjbaPTeA8gfb9c6Klvxp8
6hw0YRUwDU5lX3YmNQ7gt08RahRGkIQgY19kHPotUR4S5Iijac87l5kJuNrR3OZNSkmjLpyybC+l
UTYPjbZxsTThsAf931lnlRPc+XzGWR726mCAY3TeQdL0OjcDjlS+mi56CGJcCagmH0wuV57fVO+g
9Mnz0lT+DVqEfkSasnrwOl7CJQ1pQRb7cwtWWT7aP705Fa1nIYmoJY9Do0A05uKKwgHJJiwSc76p
DI+1EWTrCgk0ncleZA7aL+mCYk9JKGJXVsXjaBlk3zWOjCXkLRCOe4hEe48/DJMdrrvQvtK8OTOp
hhQrN73zXox2AflcGiQllF0uXK71QzNmQWSSHBpTGnvGgnyGwtLu+7i0jQRBYKK8Owqt/x8eqZqH
fO4GqImYsHAYpm4jshoRvjvGyjEQL0MdX8OefQdFSLoSnRE+Q3AWrFTLMymLcOumPrLmK8hyOPXK
tCECFAViQrZsPMIR7rJEr+qZlZ2x8SB+fS5Fw+8dXxepRI0evK6CVpdC8p+TzuHiOdttZNpGUUBm
pWcxd0r4XGUWeqWOqoeLwdcXUGrku9mtsyujFRTqMkRPiU9gDpQXSr+rwfeiqRldGQNmKhA2DjJF
zJvhKjNw6QQ+3zGO9T61ZvcopVc+4wpFFo/MPG0h93BbzEF9VpO+OK+5Qd5N+vahIPhX1e1jle1L
/xJFNgsm90gGoOcG1ugRCE+FSDa5CEVEpe9eaA5vqLUjerQS/aZ8ALrC91a50P7ZNCio/NCqnHFE
2bNtnegvfYGpQAMQnM8AoSsQ5aCMHzVj8ly3XtWZIirGyrvAAwFfbFAu8skS8hTXdWUYb5DeCm7L
XrY3VQbpgGqAyvrKmD3+/v9Lxp3+Z8kYHYX//Fdd9mvJWDby9VV+rhnjL/5ZMzbMPyFQCg4rCo4A
qiwo2X8VjSH18SeA1NBh9TzAtQER/5+i8a9KMywDF5WvhfrqoNnwV83YIn/iZoQ711JVRt0Y4tv/
+mr/Rsn4uKEAnUAwxwGpgpg2+E+/CsofgE62A4tz4dSv817eiTt9Qq3vGLeF3j5U0KERbkL0E42R
YyBQD7Elf6bieVwF6xqCWnD6he9SMt0P11lyShsT7fvP5e9fwwFwQmy4BaBitjy1j+Xv2TWMbtLs
2e/Ll2mc55+8As0qqTS3qnPlFBBLzzPEeddcGozdhyCbqdgtSEapvXU9ZdHpBzOA9UoDXrneurQL
Zbz2SEO7W4QVdfdKTDWSIe7GhrmwyHIrplkkHKFQ6ypLVfivCLdkaTsxQjalxz3iCX8mKXNd5Aw/
Ka1Elu2tCiFrcOsYTII6TVpkUTYIS6qTblKjsmE1iZxmGPnZc2+FB68IVXHfVKq+V8E05T+YJ3Pc
QlggJHxuJ3ibEyiAtAqFQZAKznJo7tZ309ARqKw4LsMFFeahd69KJcVF2I+A8WoDmMoLf7TaZpON
vinWFfxrWOzQ0U+CnkIpBEJn5birDRMFS+XDYeNgQOtErwbutQGqmY7mxmYBNEChTADQMeEQdoPH
uZuhFQO1rCxPKIp0O8RwxV3GEGgia7RtgMBt1YUxtzLtlpHjG9WsI8SX7DbLTRzb0+zmFQodI5ct
4pQO0h9Wwss5824qkkEyDLpRpLrlIGQ7uMlNwFYeirxsGogJmfPKsr0NkvlLXtOZQbZsShwFy/QI
96V1gVnX0M5CnmdC3qgxHLx/yKOJqBOUI0xEX+W65BPLNuHUh5ucBEokVOl71OoMFiuWIfy0hrZq
oZwmyTmE+IDNKaCpY8aWYM6tRzRWhJOL4N1DAgtTp9JTXoTLG0pExjA7OzlPBbAg43hTFQPcSaoS
+XIg/YClvUC9A5p0PGHoYgDvAx0UN5ZGr98MOFGMa1x8w40h7Q4mn5roDSnyG8gdBRAY64RRhs4N
AY0hXOfBUI93woCOPfyBOo/sqZRZ3kV6gh9f0uL5VypSPVGHXkHFZtNb0Ft7CaisoemgPPNJGFkV
gBATIrJL7DHI4V+A8mEW1wzF8S0MR0eeQK6tabaofWsntid3ycZLo9uOrBjcDRDQzrovm9hpDN+L
DU1s9dqUJn1CYNzzm2ac6WoYyRjasZJuo65LDf2E88xpZBhNEPdxI1+4d40r6h7KV/CPuLbmAi7d
vuFfTKMuygsxNCbdQedR14+UObhhc06FOLNK0rOVCZ0AFAwmtTTELNk+tkULe40Svjo7GvQNYi6i
8ubSzVo67Lq69ju4t/DiuexZ92hYUJiKxVxr/7IwMjd77HN/dKPBHTnbzTVKyICCEbSrAVh5cJtw
XEHXKC/eay6F3EKQN7gmHmJPGzvrHmJX87vZQulvGyIWMCIUAlDfJjSbi+ve7Z6B70kyPUGCtnUZ
32JeJhId8P+8JvIgvEGfuYl23hkEodzy0baBfAToGrXiH1PQhVPsVCOTez5yU6BD5YU/nKlD66Pq
3ebSKBgUqsVkiXY7DkO14xaS7KgJe3QlaCDnZ+SxCK0NCxjHfgpdSC2ULaoa0K2xHwJetDWqvQXt
rrIKxbEVMqrsEarXFjInRdUe1pbqjtnEuIKEubhoSbtugN1GmGdl8n6ctfUK9bu53enRz4D34mFH
9oCd8umM4VRlCTQ56joux3Jcyo18lJEoRKnX1WhxCHKIwoYMmQOc+97hVp6v4Z4AocaVQHSe3zUW
D8k5xNZaFQ8sa5wr1Y/BegYOGeKOA4Qefi53aR8ziAQViS1N2aVABeFCgvr+kJ+zQTRIizSdX4fM
dqGo3EyuSsowYwDIth6066TqKOrACpppjuCPqO8xyD07dasOEjI7aTdn7GnOcpwkCnYuOoJimFIr
lGUhcBaZOOHNR1aWNeyTNHSowO7N8nKNHhJq+wGcTCYUunFUTxBnQ5PGj7xJ25qhQ1cRIwMfQk1P
TR/Mh6nxrR3wBYEbU+CTjRkQZAP6TO1YnpuV41TL5lAl2hGLNwS4zAK1+H2IvHhYuTJEyTy0e/s+
Qw0dGtVNIK0eiop+i8OqJWOKFNzs3kIK1b456Wukmwc5QQs9MXDTqTdUbrwswovvx4NVQswq7nJO
ric83mh2+2c0rtw1N1QgIa5ZjS5TcY+CBSGxYRktOxitVaMZK4bAXPfopXsrtGByvaZeVe9rqDQd
Ci1aFntwcelXPaS54D+FX6zXUN61JBqmsxyzODNQ+H4ciMWrzWRAsRDGkcgbYOYCzSyVFAYcPjZi
bFq6sSAh8y6AmWhSPlL/jUpIIKauW7nGanSmsY3sAaJS2Gksq9H8dg1Tpyij2zxqSqgnX0HyikHo
sAvcLo86isrEed1PLbHR8BYSgpNtkTnDDpntDB1Qwedi2rea4+YpUUJGlbxrxsm0Vz33xOStDVQZ
s7tpolOODro9NXU82k7bP0GYgE07l2bueNe2WJcy9tRkKYluSgt1kx6Cfmxa575h9D602hwF58yK
W9y8hIal5Zxh48luB38HQ/JI2S5QvqvJCzJYYoUG3TqQSF1kZxrBw9eC1mXzpLM6dLOk7y033wdN
luHObcCEgA22Redhjb+rpq1hhVW/DQvmjzsFbiu6TyNjAUiMMHTPnjOe2S99PpRsioIGxfgKG7X0
hzfTH+whzZuyqC9YQSYvpXNnWnduUJC7sDdGvLQO2Kj7DEY19XPYkry+gpIr4airlcp16EqjYNBb
ESJoVlz0qCagwTTQynuDdp3p7VFkkUho3BaqdBCiG7oXxupph4KM3Nq12R5MVMzgWNZJ5LTO7Iwj
zDIB1ZMrqFhR52YQQC9HU9/3+VZ0uNUOBrC/+gZVPYO+DFqrFlXVoUBrUHS2d9AAsaBDH0zetF90
Z0F7NIohY3djhaRvK1Dys9chR4Pxhx90HosHtIfae4ne87mlSWCD7ovK2Ls/Ti0KGgXqTeBwW4BS
VAzqMDG1TUa2JsQhyp+z1gKdEzSdqfeChllRoQKkWwJNWgkWEyA0okrmIRxOuQodhezARIJIB9Ev
gLYXiKd7HLKjAlwQHOUvbWKmqABtYLnlXZrrxQuWWckpdtlRCvvXcAA8A4uOI+cLH6ayUSV03fkF
N3qcrRY2m7WttiAJ7k+lB7+++f+CYxa0ZwBStOtD8B3Jk3WM+URsSRCL5S/jaornGNgFDnYgSIGx
mTRX4uCfqhMsmNvj8ZDaLWUC/AMy2OdsxKE+tYrcf7Yv1Jk8B6Ii7jb+E46XBArNJ50Bvr44uEAu
uRwo33htX4B1EF6FhLEHa8REJ2ZcpIgfnXhIzIRsINB5anJLkePz5DAajD3gPQmcOkCGnyc3deg+
10Hz0u/6xE15slA9ESUY5/S2ScwVgxOkeCrvvHNz+yG5/qb8gkz6eGBkyiDW4V+UYLyjmoc/EC8T
xvzirBmsYRcwn5OeBvN9XZcoJ2NFLvZTMGsF6O7z/NraRt+Czi9kl29aUGih87DGOnli8V9Yu09Q
u0/1pM9Z67IuPw+1/PxDDo6DvyrRMn1BaBnzTQeDvTiHDIhI2iBiJ91uv2wDcyHUQZMOzDqguAH2
+jxcCZmYsvHGd+/g39B1/8td137yIpLCNnB9aoMvn/ZxnRyPthQgPkyONabNQD17D60WoLQ3CLJG
Qp/AJC9p/ZcxUMeAUtICej1G25udQTUkhd7LoUQv6Mwxi/T3a+7bSXwY4GgSTY12iJL6vaaXaNR2
7p6Ud78f4XMdBoft8lI+jLCgZj88pkz7qCXm5jv1b1x3o+sn5iEy19e/H+XbBwWtMdA8QI/6ctjy
0e4thVHYjFYbcgPHjn4/wJdDCPPAx8KVCyjEX+TXz/MgGRFOr8z3Yos00I2DSxx5B3/nbHS7Qt/8
lKLNl20Kw52F4AqjC2jNYBsdLeYQvfAwc62fXYzk04ogrb7pU3+nUNlOTy3lbya3HK44yFH+9SxY
4H2eHOBSvaUd/325Gu0YQekDP1sOWJ6Wq5MH7PGpgHoZAR3VRVUOt5Z9TLaYIFSIylz/OqQQ1kwW
Ojv50QK4XKXoc7knDtWvCxwGSg6wV1iE6G0do/oDxRe1W/06mWcBe0RrH63N1Yml8XXxfR7jaBNN
QC0QMuhXsh6aONgtlz3b8RVsUptYXlrRv1EQPD4XcB0uwQwyHbjFgU/w+X3NFUNFUrGfKFCtnPyO
uKfEPb6uiKMRjuZUQbKGika/Gxt+7qbmxoutG52aSZHQ1SmRg8/AeRwRv8YCzxpOPKbl+UerD6Aq
JcLAeB8JAEWZ6B8G6KmO9bgF9WPXN/yEs+3Xe+JovKOtpaXUWSbZz/KsuF3MjX7FSmkBw3C0+eNT
lNEvK/BotOMDcIB8Zod3RcIHbv1f9s5kOXIcS9fvcvcoI0FwWl5OPsnlmhWKDU1SuEiCI0hwfPr7
M6pup0RXBzN73ZZWZrnIEhwgcHBwhu//2dr7UVuDUi09h+UCLvI2igIQ/oQJzbYJIRDoKdv7erOm
P/XNRChgenMHhgmxq+VnUpCk1GtKP3ILLXz9Y6U1no7yhJXD9M1mAM8WF4YNC4FW8sVmGLkc8cKL
PtIn3dMdCGTiNHGP3iS3tg8BCqd9MJ6TVd9hbdTFgeq0SEsROP+woa+BFGFmIwTeXLHpDCmIlZtk
wRT5vd2/zHCx/QYuxEiK6KOvneg6a7zmrjoZT90p80LPdJUAQA9AtiuAL4Yn7qAKwlujAy16dy5/
wuJ0Q6UCT/AcPwHZC9TGue1xOMwGS3XpVXG77prRC5sP0evPX3VxCAwEmn8fObjwHwDCzaIgTrlX
D/kGWfjac40f/a56DZ0yiALdY8fQXzuGF37I4hcszohkTT2FWfRh5dcc90wIxfNorjgJH1Y28Iz0
+OKzLQaaD+snh6dLmLBLnPdxj8oJv9tOm/4KL0xvDeyjfnceP60pW7BF0lSMkDiJPvSTR+HLzyJt
KCW7RzTQzb0tJB5W7jm6MrNlXxkKqWUBgv1HF6C6X3Vizcn9cmMDF5pfiZ0VyEftSdm2WxFU7t/Y
tMuHGazc5z3E5j32aWFrgWIYBKg/Zq7gCG3um/FnuK9PzWO6Ed70gZgGCla6Y7xH0ffKR107s0vK
cdyOBionYMT3aeJqAUSX98ntG5vcZkP8zi139ocILJQJ7uvHek+81c637z82WLpo0p/fwAujoUHT
eogs8avy7Hv0shQ7M+ABEEAJujmcGFcXddLTP3aefq/4X4MuzARKlgH7TNmHTSnCus9CVaH9tNL4
denoLgZZmIYul80obeV9fiRSt3GaR9NX93xbbYwVetz3JuCv6SxMgM4EbuKcfcRjkJAnYuROSFGx
ssarXp3RwgLQMMqMyQD7BlQmK5a3ZVpuUu264bprduUGZT3TILZpitKX9MeK9fn+IvuvOf4u8fh0
SNhkJfoIy9745SvvXMXyyr12SCOX+LVPAxojW+2xg72rV+M0/80h+WvsRWTBQAWePt8qbINOh4k6
SMGU+/oGHj7uteQBjLg7pOYyp9yJB3bFtsqh2a5Mf/YOLo3vXz9hYSNAmkb7Lax848urTHMkQdgN
fbDohHX0V2PyomDtXlk5mL+dzU8L3k8JJWgT/iDDc5W86OC4pqr/51l9v7AQMVXxzqAI8S2OSKh0
iYRywQcaL3Gp6ECOQfa927KbaBfd2HvU8T9fq3vFmyXfm0O5UuvwzQyh2ovHoQVIBEhyC9MToWZZ
spqeB6R0K9SlGR9qu/bdvh0DD16AVfDaRZv/V9uupZY0Y1s9m/dsROuRA2mmwov86NF8JD/TG1E5
NfSmVmM43zxzUKeCawUV0uhwuFAdRa4USVCqnpt9vKt3RWDthrsZqgbAy+or+3KOX8da+JjaMCCD
riES0ryZLcry29EVoK3+ea9849rNo0AUYu6lnUENX1dSlxH01031rJ5G08snJ/OiPTTArikyZ7fm
R39fbNQ1mtXl+2OmPqm/a4EUC1HFr2NmUHnhesxe+S7apnvb/3uRy8v1s/+N1dDQp3rZoA9qcg0J
tPanDqXPVpvR3Wis81aW79tB0AULyLv9TRN3kVOkkTtUOH9079E1v2EuZEWDZJMkDjK15oYFaJnc
/HnQy/ONTC3QNdaM/YHs7txj+9mzsdFQMyhM+1n/iK61gPn8vg49AOMOOaL4gy+vzX0xuWjBcxJ4
Fuxolf6ff8HFzTj/ABNCGziC+JclZEMdmypiKA/QVajFoFW1aF9JNnlVn+3+PNDlgVuMtDgEDAml
qcNU59t+XlvuWV4TKAGC6ps1cMTlRYzBEE1CQzPcJuBpF1YlDYkomJW+Zjsotj7GwBMIG7cP9cgu
XfPQLjbOPJaNkB3iWnPUe2mjWWOgYUa8KqyAxqDhKkweetIHK+u3Nsxiq3DkRY2mbl/V8pjt9CAL
5LN2Z7+WP9DqNW+R+QpYdfzn8/vlVsXcDISggcODyimgIl/3J6t5ZieyRbFbjwRM5lXKXcgd8232
KQagP2aDudn2jv2raj1Nd9duoMunDn4A8iLA/oEAAcbCwqih9gJJ5q5/ZccMUEg0d1wZbnYKveKg
V65xQhIaSaj96q10YddgaHAn4OYFUQzR38U3NUs+VcmE7P+ckRmc7sB+2XeddND1YLvZR+LmO8VD
tyjzdOKg4WK018zR5cEEqn9mPGDtERtbQvVyXuUNxcRl5lqGh0YLcV3uhWtCi+suvRrFMbmZo1Zk
lf35zZKjrhNAOgNKaWgVXb62olRWRZyZ+OaKS93YLU4R/DgGE6j60P92s+NaGvNya38dcfGRDank
WqMW7yLd2ulJ0q2OauuV4zObl687+esYC/OTJRMquibztQtwU/nFqXzsDvpdH6C11CnveemWzysj
XswKmaj51ICQgFitqcxf+JN/CJeYxxBAxDpC2xz1y6jlxpOxrxyRueQ4+Wi9fMZLZFqBlF0aWkSA
sW2Qo7XQ8Y1Ws6/jIsbJKlyR740fbsQtCha9yu8+DFxf5k5ZeVj9PghflhWDQdsCUCBI0yNRsjC0
9qQWlqjr9/QpvmKb7soO5nx39azeaRux49flzQwzHF5W1nb25hfDIlsBfwfK3LNjutgxlNBSwtt5
R626/ztOGLCdcUJ/g6tstZUFvfyOAA9/Gmuxc2hLxkjS5h36lzMtwZcC3WFJ5K9MaXngQazA94Ke
sDmXvmtzTfXn7dJG5lClI0TW9vUVVAFd/jB5hsuDOTqHesU5AN9v107exWH/PSoFYNvWoWStLMMb
GrBUekKbczQAiz9XEACh4Co3RewqmdurSLYrgBv/47TT72GRdkIdGPwPeKtfJxuFWc8MZB/zj86L
tuAhzG81yEe6kKtYDaEsj/48GArPcZOgSgJspMVmqeaqT63IPjTp4opxzHw1ILc2wmKLoOQsaplB
zzoqPqg7nrkHbV5XXFV3s+OWbdbu5Qtf//eUcLZ1dDzNNKnFZkGDTQ0qRPYhAyiCnig0SwN+Cq/I
EXQQFAhDtmF1yKUr8HtICHQD/mUbuI8Wn0zJsrIRpD6ryVWxY37i237SH+bMUBqsvuZnZ+bz+V4O
tnB2hJZrdqU2Z4mIHw6BZxEndRusam/AvOjXc8VJDdHTXejWurtyEuf98HVwGBTgEGA88T/0B33d
nK1ajhUgUe/yRwGN66t2MxcvpFeQ2BW70kuCtWDbN19z5gEDvoNKrbkdaWFEhSi7IRubc+9OAXML
bwKJHrHF+gnlfzgP1p39689TvNyv84CzoUHVicKWKWYpcCQJlee84W+AUZSOnvT5PzdoXwdZ3H+D
2kABVICQ/kM89U/5NvG7ZzSlNwEEv2/kdbFHIfmm6//pRY9H/Ze5Lb7eOKCWJpXyXNZBY19XiMSj
CJAAratYj9rPclf48T7e/Hk9l+7i7zGRxAQJB8VYF2J7MkT7Aa+6sxY95uIOkQVEMphXDs981i4N
j4Y6rkxzeSktR1wsbgnkjJBNd85SoEOUh1RQv2xXLr5vd8mnWS1WMgsRnQ2TFsDM+7T5pRb2ykFb
m8PikMup7soBf1/06I+Hc22PxOH2jz9/mrVBFmcrJ209mV13LukDo4fOuh+1xz+P8M0dih331zot
ca0qKozTaWjPyj7a6vmtZcAHKl3IOXsgSur+sMmM579RY/XdzHBxg/gHGK2B2pSvZkqFYsVg6v15
9mgjHeEeSHHBQ9kwp/ObnYa6a6/dRvH/4KPBSYFXi3jq5cvayHRImWNUFRuvHPxMaGgqfVpZ0UsL
DGdkznX8rk25ePWNNrGGJB5QlRJulAlqnC5oBkhulw9jAwTF39CR+vYjfh5ycYWTBvq4PBlw44Ty
LqquQRA4hDvTN49Ztk/TxwimeD09euGso0AK3V0o+zNnbDWKOr5+xDhW0GI7mr/mAs7yrgjCnbZR
As2dc7Fryd+LDbMYa3aqPz1IJhl2NWrKf4H+gQr9ybPxdq3EWjhkdUrzx/00DHpwWcKGeUq9LzCl
dCMdHeEzcb8+pYuKjuX6LT6boso24Zr5i+/Sa9XTDsnZhkjvQfosQElH+CJWQuKrs5sX+dPsKPzW
rsHs5jBW9zDPDtU+XrNDRfhq+OXSMVh8sYWVb9qaVVA/x2CKO++OO4JEb+G8kE13/BvDXbh4v4eD
MBc0nVBEeeGHqCHYGRhO2VNXOCr+mQ8d2VCkdv98wi+uFgR1UL8EDxY5TbQcL7Z9pffopbGad+Cb
nIhec7Fik9f+/mKrt2rRGQZ6G9VqOFg55FvQGvbnGcyX0xcncTGDxS4nCTr26kS+a/Sm1FCeYt0M
RaAycFDnLhrh/3m0tfkstjlvdQ1MMvlux90mqfRNSVb29XyXL6ejIdCE8DpoZqjI+rqtU8mA7xDT
uwbiTT0pByFUKLXrV9ByB/Cg41d/no8679yL8UCvAXZX0dQLOTYmmcaHUnmfMUpFKO9jDdLZfPQh
9AjmHlTv2jsTrjd65AXjQUjvDKCBqERvJTuJnK18zLkt+Y8/Z3HQuh74F71W3tO28noFPVfTTsSi
RF3BLzOs3K7snZ7GLkFAI808SHl5Nb0L0bII7IGT6BuqFW5NV77JN8YNvdWfFmnhgAHxlBikVd5B
OKTQhYgc/RlPocrJf4Sgmn1MaG+21sSWvtlps2AU+rsNsJe1ZeExq6PY5O3wPpEgb21X5sPKVv5m
qSGhi9cVKsnmLvDFTuvKdDARHn/nQ0a9ogATQciXWqenOJn2RC/3ZhU//Hm3fTunv4bU5/KWTzZb
rTU4y2J4D28NHdnpuG3W4OjfbGecG2DmwVGF3Vxe4wb6pwCXVN8jcQaSKAMbB8prIV2xmgsK8lzi
bH8ZZmHWGJ1AGwVlLnq1NnM4fniT99bZfuaB4Q2ufLIzZ7wH0ii/7w+rOZWLDwdBXRukWIQzUcNr
LAMAth6RCE12KHY1TzXqd/FO3ca/4+HIP6A37Jrs8yAJoG+38rq6vHMXI8+/7NP305NYL9FC9C69
HtE+NGZs5JY59qb0isfV0NSF7zkPBnVuBP8RL0IO6etgFje5mioGwqe9D+iFD2troo5gvgUJcfSX
/6Q4/pdL/H/gGv33iIn/O53rt9eEv35BGeP/8m/GhK78C8E6oPhmMzQLduLE/ZtLzBhgEUA8oLab
IWKK2+O/EBNM/RcSxehNmrsm/oMs/g9iQrP+BTcDWGL9t0SCbtB/gpj4+t6fm8iQIVGRlEJ0fQZB
LC5/K+KirYVN/UolJ9IY5JaU4XECqyUQDRCeOoSSw8lnGbr0Pi3Szb9vyD901vz/ocFsRjoMPUNL
1c3KyqQJMgv154p9E/XZSdU6hjfH4ZSt3XXOmj//1bRhQDQiIBGEywD6ujCi+ESfDx+VqP4FK0f6
DbmJjVezB4spzjwoegQrU4NYC/7WX14BxkJVI1xC5EvgiRooBP46VtYmEhBfs/JBPBUvUdEHUDPL
3QGFMc4Q0cJVjbC5kpocIUUnR+4ZajtsdAFlDEcBrK9xwmG0Esh3FqI+DYUKKFAYC9E6EG9PdyCD
1F5RV/EptmTuIfNubNVueCvCBI/MZsrfK2AjXWJK+8iVXl4Ro41ALy27x66kIgwmAyzAulTaWxuS
Qx54jMmmB6jVDRW9OTBIh40uOp/Ya2X2FXdsUgInqUDdLkhrQ3ET1IEckjKctrnsjce2L5uP3ISm
AdC1iFalmhX79cASdatUXPgVHo66oybR+LPTazT5ASaJACFh6NWER5gHwFyrHiBHZu2QRJil1/UU
OOmsqTfQjgdzNhsNHxA1sIpIxlAnGFOJHt/EvlVC2QTcyFDwXCSD7godyONMhfZBT9joljJjzyRq
erdllREBTgZkgNsrGd309WB4KtKjCKgpHCsOcnSCNmZDjO912IHFz4SJjFcx7Im0URWpTtF9kSNT
moNuKtG93ceHHq8oAEYREHXBuaqvFJmong5t+C2zQ+GYoi22hhaSrWmpgFPUiWad0ALOfWgetF6M
ioqrgYME1QBhEBjNwNy+GFDXNvDzGJPkBl215ikGPOgu42YL4nBo/8hYCrSGrqCWZEsmoK59u9Ki
uy5BHaBTWzz9Zbch5D/YYN2Nsn8iSkpOEIhnSEpQ4FArUbbVzkRfK6D+hnJVzvV2TgoMY7ntiw5s
SANduk7fZmhybVAcBuBDHSMio5sSupV1h1IPp7dJ3PmIJoUZaL9a2PrpZNuTpzRWY3lmVIh7wF6m
a0hpq6FrVUgVzj3OQWSN7AxsuB1vcuwHr6811rqlyp5QX40CHw3JYjcBbEL3UisVEGLILC1yQOMw
oGaRvvC6VW5s2xSeWoZQDCBh7udAMG/wuoz8RtWHykWZz3S0AQfejF1r5W5qtW6Md5NAl7o29UPk
MqOawD+HUXxDwBGvw2QMEZzR80PPlCFIiV0B1EljZ6Rd5ja6+RyHWeipUWh6pT53rAxxtGmSBkrd
PGO3YhTdAZJY9n1XlmivDM3RL3JAadCEDJKpNAkznBTiIDpAz13kW6KYrs0CsD+tQlmO7O1oY5C6
fJ1sCXZviz9k1LWyK1piu0xMQKYNZfcjair1p6K30dku6hksm9mIDchyvFeNDps9Brs1Uujk6Vas
Hms1V7bASOA26jRrZ1hDD0TY0EVAxqv5UQXS2dcsG63uo6Z5NLFq0B/q1mg2XROz8EqAoBpp1Xs2
du8d18LBAc3GRD9VbpMDJ+mPNtMBSjVGGthJXPzgcWZdw3ih0s0uCQC3GCb2FaOdXEMb+GtiUPEw
Ff1ww2VPvHowoZgEM+2lpgB7vDdYvDXHBmDVuNb1XTS3VvhKDlxzHAIsIlT6npPZ8E1lTnwRx2Mf
DIndiB0QHfQZDEh86zGrFHR1l9EJYq4/ACwwbnMN6DWnyrMSJfmWaAFl4fgGUEhMzmaitJlDW4YC
cCXsDhQD7HIqWt+S7ZOShfVTAzCMqydtchPqoHOgTUq7NWNRnEkH+Vt082uhuWmB+xp8SDnUuVux
DhWAEp2jxrZtUvoSwSuwD00YTcYOm5paWxobfXayBlDN6xqteimIoHHeXg1RBL4I9pmcgFCloF8b
HEculCy85mZiuXpeHvs0LQMLKXnlytSSg1pmt7xMoj3uvjdbr65qNKz6CTNcs7ANBwmZAlwLUTsd
SH43I031AIhbNQAGXVxNBXuDmSUgMZqDCoJBwvZo2AQBj/HwMUWtlzcAFXPqmYzeWg61bpDN6/Kk
o49mLyslPRBZ5VtwT+hjSkwaEN5GEb5aQ/YF6Vu/4VaD32BmWxzNzFPNCf0vjWnfhnZKPRWdJPeE
8DeQCH5Je6zAIQzFdqIzaiQTXDiREjMQwvtdm9qRG8ccRqwdSxdyBLDezOzcbNCSzUARH0blhQSK
XlquWbXPDH0pkWbj3d2WcSCJ/rMZwnhndqHmGlU/AnuXT9Ap5GzaqhPS4EbbRQEUvcID5+o9kPqd
OyV6fy1j3Rt5eIc+ckeV4bNMx8LtOvVMiQRcSe/3I2B5Phm0cFNIaj2xJrrLBxk0ke20gAaxEdtb
HbqdqeJsKGPzBGJ6DcJQZJybskOVSAXuEnTFULhmnFqpqIdEVvAUrCopnChrxg1hRe+0Cc2hhAAm
oVbqzyVkmnbdUCbB2Mb9R1qmxsHSQ+PKTLTHSR1LTxKm3aY54w8xKYcXyxaBCm2Bc5WY+G5l+AA8
HZ7hNjrUWghe0gnbUZRmfC0nTWxzLb9X6wfQ6IirFkYeWDi7AWPG4LKwOOZI1IT6cC1z+TJN0Cqw
41PUJfW2Va3BG8E2r8FGdK2uetZh59GvXoCd30OQwkx1T9jovjC5PKQlc0fdFE6Bwgwnq9mLotUN
JFQUDsgHoiaa7FXos1bHGugkShjxQeS2PDJlNtanB8Gns+w3s+yNJ5nMlI+WHGno502j7AaVVJsm
GhDArYdXwy6EVyv9VSajILVJoCfKGVih+1hv2qBH5YSLKq3aoUpYOLo1brhRxW7XUsUDqon64EgC
T50ZYptJ7SqC+I5t/0RFrOIqUwmPrqBaQHUsZKlWWB8+PnSN+i6rzI8bFnvwkZx4xGXaGTGcjcH8
oGaL+gjLfu7KETcFlJuCVAVbZMplfJzGrt+2XG6qhkFMomN9YBURAtGk05GY67oEIHzCvTikEtNr
O49nquKFsA05KQGWIsCEgnLldJM408TwlBiVwQQ5lardVHj4OyllAlDx2Hb7pA9PcRm/aUB9c6T8
il8WoDme0XWHLlcJ+PnFM0OTtV/l8oAyS0D40+Fp7CxzI4iuOB2zjimgXA4Jk86NRkFd0pMx6KZx
A/GE1zRr5KEY1NBPx3wI0KsW7qx6wOGM6fQAwM9Tb//q24EGagGyUV/r1mtF2mkHpgvQoAzXYwtG
j2HJIKFT6XM1At+/j08q0CBupbGXSSVvoHkhupxZg1NO5RmUUOsI/ji0FHiNExkBMLzvyykJIgiq
gI7ZVdfwO+4Yz4xr4NLDK0Priq0pKy/N24NCVXccshgXh3qjj+wNEaYcATyBGJYVdpovR0kfTbWl
7hCBzQQGaDFcFalZIY9UWeYNuJjlsei5fY9W4djtBTRrQdCGkJ6VFVsS9dMLVWvFrabe8kRB37Uw
x83dgWgkEoGgiD2BgQV3xx0TsIHNBsrVeqYC302ydzICySTzZmPJ8ITnBSpO8J5yxjx+RZs3/Bad
n/WK+JzF3ZbkxegTrScuIq8SwCICiPtQ/yRW/pPBy4e2gWL/gnoIqHVdzZDChI9Ahck2utHdQNfs
yeIT7ud8Y7QxchM2uu2UvEU9+/Br0ooE3llr7aaUGqCZ4+EGRJx0Yj0ytrECsH+hD0+UxzgBWaG5
ammGp5lMuslQRes0If6a1SImanPc0jUeVJC4AAK9A0PquouUc5x2yU4p48jrmVXixk+ToIqNxLPN
erpLSChcoTSvnTC5P7SyADlu0tyIQK5haqBho0RqFMCFQ6m10aQo9egOGZQ9atq84ZGBhKNVuCQP
oZI7M48bC+0PIs56+M/mrV4XgCfFYNYk9sS2OYG3VJDC8sPERBEHwDAVILQ1rgMFij6p2ud4m9Rh
5EWCnotEqyjmET0ltFNsRypd749pk3mMMeENhpm5SpIoPn4WmsgHPfVHLnLQtUoFzFsrvYOtKTfT
0MXeIJphi7dG7ja8t/cA8zZehmLdmzw3OrwEOyuYmAq8T6sMu6wZ6ocJJs+tQhW2ptVMsJAh5QMP
eGyPZq81Tjo1Kt6fY+iLCuhWq+pSl7eptW2mqfZylthHSqfGMRkIproKaaBwHIDTtiHFYKkpGpvT
FJWUU4zCQyVR70hCOdj4bX+U2mC4CHjoT10rswAJNOQ5u4qZL0Me5pCHMabiwbCAq3LGPsvfGrxH
Dt1EcIebsado/cnOLGOHF1/qDyAoi8MwleS6H5XwmYTtdBup03tljLZDIMJDlUb4YQ+CfygTvJ3x
uiMK7koloQ/CHLyGoGcoG3Ch9DeFAkggy9061cBS1PrdBHmLSYm2fZzATajC3jFa26tzy7cJGFYF
uuHyqPXjPDviCKcjrDYstobv6lSViZeUJdKAiegOjLBxI1AUDhVQbs0HCA/JAT4+Ba0N1MadlsLH
U7KBQr5GvmaKbm+iQoFkk0IPaAi0awdJ1SmIR5yNpiJX2aS/pZNEnA4SI9A2CtH1ryTc5QBGQcul
BZSw06CQAtGMBIagnO4aSAo2rspja5+X54LsOqLiZuoSIBFrcwoG0CQbNw/hX3Oewb2u4n5vxVay
5Tx+Rqw8dUuwhba6XY5em2exa2ZW66RZOx8FnQZQKZolKcS4EyCftQCf96PbVMBDZXhPvmV12u55
QbsrPB6aU2lPw05v7GzTqwUSiyL6CazR+KxVbbZFOCN0W4snXpkSjpVADrdgOXswUBWVprp134Bo
d5tCb+Y61BJeO0OMG7buQO7qY+gndElnBuOQg7InLcF28RQilJqE2gZnQvdrKNfBfyxbd9DkdrL0
GnsWh1shKqgtLLqXkptbaMnkjgSbd2whrgdVk2Oo95PiQXFv3I0axKWlzaaXBFpUeBHW/UEWyFz0
nGW+kjboXaoagKJB3XyoW0jq9CaTOKdav6m1bvSyCJkfdTLf+3rW5ZFTdDD04rlPoenjhqZZBW3P
q8cRjPN7auaqHxZ2faXnGRSLJgmpLDiyKu4Fg+ykEiVXACZEjx0YgAjyqN3LoAECSpQeAhojkPyQ
9yoRxpilCQzIJ9hJlQJc3ca3pky7h3qEmr1T2uA9KhlDorINx20OuOMewrmIZKgTKgkrE/B0PLBa
N0KFpUPNJj5WaR/tatriIcNCLcbxqiEJa6jDcGxHYR8lkJXXhCRA1Ux0vMvMqfLjkEW9MxUK3ylD
hU4MpW9xzBqqX5dxNx+0qEIALEL439EHau1FkhLYa5OfSoFKY7zDE2NXRRqH/FgRPvOx4bf9qKcb
JYQdaDut/alaRdPj/FfjB2SjgDcyigjFFL1GPqJS9ps+swDAJIP1Q6MkPcpYhbxnbVu7dJAkENAf
cDqEGzeNoYprqqXZhk3Gu2J0ljsSiII6ht4o3I0FZbuksyrfrIBE4wSRmhBz2o5xr7tdGIXo9eRM
/Uh7XTlMUJq6m0Q83LZ1TneibXKParV6AI0dgZGqVDuH5hMLOrRgOHhoplBdkqAYjqRnjjaIW7w9
EpeMUGfwTNbcgd7eInGXx0FuFmTPcqK1UKsiAKhAQ970hIDldaH7UwKUVtg7XqB+K0ig9I77P5Fv
otHbXa1BV6inHTKiGuluOE90+Mc6xGizcTQg2aaQq6JgKvB4BUicwtgVxGwedR0OOqDiig4PPFO2
vZ6a3BknK9rSkecwJLx+N3g42F6h1fyZlrqy47mG+6SLhW9ybCEkmc7AzqNhBerwtpd1s8x9yxke
QQ3CjoGRh4bXDmp6jKDICAhsUaFAS1VeRrDcPNxns4iDCTnOIbaEAy2gxOW2wJvAGHHoHYMB0umk
EM2+QwZ+OoCBaZ4kaqzdblATuBctRVnPCP94BlYi1Qpe/hFQUvnOtUJ7jVWZQDdewb3Vl910C9CZ
PA1aTfAJ7InvrFiHizTlKsC4o9ykEgg42F9q3yCzVDyXvYz3MoFnN+gNCwCU7Hyw8uZAmjXciiGH
coQxZYZjN2MuAxOhN4QfGwgFNFWBqk+VJ77ZFgW+dJnvYx03py3Ut8EU+S2LIuSkJHojcjOJHytW
cHeSg+WyNq42ehvnQFdMkA1F9BR0SsgnYWWEJd4aavlY+fQYVxOBIc6an7YRAQoIfqIKsDh872aA
TkvJgC8iXR37CEIBx4g8gdfAYMFXIL25i7N2coo+ApcSpqK+jkQMFUJuJFC4VkY4lZW2L8ta3qgp
54ixpmgdQb7PSY3pIApE5FLcJEADKvwmgxCLC+floxl0XPjQC5nA95coeS06kTk4CtFJGq02eNzK
85te2jBpEfysbabK/o2ZRCIWrqD6EjGdbdXmw5OpQaa5p2W1L0p9X1b2nZk2IBt3npVE1zqtO9/i
kfIDEVP1AEMRlQ4X+rvS9pCb6nPmtzYh8AFV6vC2SbbUihH9AbPUw+k0TVcPeRyIuD2G3MqulHCM
EaETeXiYmhqiclGlBYQ08V0qEvSU52a3IY1SH+t2xNR0yXch5vOBOFsVqFontw0YSQjUVogppnkz
/IzNWIF0EUinp1Kvolsr7/Njq9UQkAlTYAeLIuSPGeCk4AlyegMELGKveY1QpNuWY7G30t66wX85
PSncNAM6wccHcFS/MdKudtt4yo5jbeKSmurxcTSY2Au1wlk1h33OzdxLo+ypw0MUYgWm4tGmyEBM
tCFMZzbtY0nLVxut357QAAUbWtU+pkWln1I09d5BwJByv65QTGAw6DF2SggyorTQyzPFGXEaxHlv
eF6yJxUO70kLm8KrNGgYFdD8YmNSnXNGdCdMzegHzWoIwdCBeLFeEG8iNS7TCll0Q2bZbsKH3pih
1sAZrCHoNcwXR5Ub4a5UkvJoZHZ+SBLeB2NkyE1Mc/B5EZLp8HkSvCISNXvPGZReSZFZPt6r5j6u
skiiwrTtXUEn+4l2eexzHRqBjsQz28HJVKGYBZava02xdbQs3qNLK06t61rvUK8RhjGSYUoVHwG5
jZ4xk6J3MzhqQUPKpIKGTw6FEbUv3tV0jA+Qp4n2YwYILFCYL0Via1taW1AfNKwcXjXvcV1hH4ei
hNSSBWmiAmJrbqzI/qgJmfv0/7F3HktyI8m6fpVjZ48xaLE4GyCRqnQVySK5gVFCa42nvx/I6elM
VFpiunt7t90kPSMQ4RHh/osolx7S0WhcoW3xKpeC8tFXDISTEa7+bNVN9SCVqTY5Lb8eWGZSCq3u
WFgdhXYyDMkhTUldHdKwEt0fwnUBIutO6Knp90hs63cpqe4oiZG2iZQm2tRQcW2rnfw96vYaFj3D
4Hg9F/0Sv749isOBq5foZqrYjG20gHck5RljixlhKVIJj2p6SrDlB7Nvtm0wFj/bgJpjJgdB6JR6
Y+6bln+xKJRR27TaCM5z5LR3aRIYkIjVrqHaSu7jY4QDL7esVkDFC8isB9LgfwOhVFESbHrz0CAE
v6lbKpAUSozpwENdPMRq2YKHyJQSyeQ6fjUjwdwq2F/yZ1RV2VLiqXna0ABlir0vah2Kd5Ka+i84
Vvbv+hQDBxsR2dzp9EYq0DhV+0dUhDd56u1N71UtzY3IGbVFCD2+r01xY0Rl9UkytejRqtWEZg0A
glLq3GmS603A+vyue0F6nCit7GvMmLYxyK3PwOCk3KksPdoHE66UtSBHP/NB5ZGAxxa37TDnJNb7
+sh54QKW1W0PBds1GMKbTigdEJWutAnZkyrhEkYiWG3TIIjeUP2ZsveBFteakxmj9Ty2JnXtZFIo
TmbTXZsWbel0UkWbdBQG/UDi6g+1HtYk/G4oGYCO0u9WVvL2h5dM+coPRf192Ue15Jm0SV1ZgbOJ
ae55H9UvpH7Igzpy8b2mWaQF/V2k+9ExnpQE7xTfjz551hi7qpyRgXvF300yGV7P8NBL2hplw6H5
XIhjHFMkoECDMa7Sf/ZbCQl0bvs3AXaBx9YMYSeFcSfbHq1wgw1b0q0Z5z05lVy2plb/5JVgq2wh
Rj7bTGuNVBJ1EAE0rttzJY32FMWK9n1bjaFbNYp8U1da8sQ1vXeioNI/UbSfdlFkGQ6d2einUarC
uwjF/m3X4pQ2IiswOrEYRG5U6t0Rld7sjgaf7igQ7rdaQW9GKVlntIB+tFp0p5Cojm1kKqPbcy92
QSd69ymau7ilD5FxI/YJqgqlnkh20ynT90lN2mPK3z4GXh+9ryEX8eYRMClxilnO0GemUgqqhfSp
JVu4aO6+dgbndB6WCX9mUI3bKGWDBHrT2q3hY9zlYRxqF77sbf0aeW/qw83Wolv0Cvlm3ISYm8xl
WvVe9M262iR1N33xJaDxgplIz8Ae2mJb+V2/rfo2fx5TuftY42oFEptsKkfYq2wwz9qbc+s6zcnT
uGqVB7mOFIp0WXQw8BXeYSKklLexVP2URcr3ulJRtSoGrgqThW8SkhAHRJf1QxTp0oZKW3do1bbY
xXljbpCgR3DeE6pNwMd5pEGcbHNdaB67frap0zmBJTTkHR/7vU2uxhyWODR7nUfFuGjuSpyb4wpH
JxoM2zBHfNqLB9TRKwHTrrCbkhuvSHq3jRt/N3hi/g0x5+g7LmT0szUrwra4w2gV0+E9+v3evqnU
hsvbIL3qNLIOfVhXdzGJqMCwcE97eHjWCqU7mD7jSnRNcCWcVTeyb4HoC7zRASkih3YsIq0T8uBz
u6Ee6GL1yvtUTvKj1Vo+twQVNKTWdbeJEFv7kV7dIUx5/joiFkSAMmvjE0qX3M+FQT4EZYcrfRdb
t2oueT9SRcTzVuLJgbFVsuE274ZpOt6Vs7w22bzfl+rwyfMS8aeQKeZ7K8+7R8T+rU9yb9FRsnjq
7vGglL7jHjFbIo/URSQBFEbZ1Z3j1bqN/ndpW15n7aVaopIIPdQycTqWmxdO/Oo21rx2G3sht8G0
p/+TT8WrEKJcmnX+SHtS+IabnOckmRWg0VKZ3MhGIX9oGk/Yohg+OU1eYYRdeAZsaLMbX/KSJRwX
hvdN1QTQDxiaPuAhiI2tjIPUHY617T0ylrnujLII3SYe71putO6kVuajCpT1K8ZpPzlsvE9jIn25
jiOZASlnIBJEYFEsgUwFHdUSl0I4IS5boqUnsquFwp0wjFvayg8mDhnXw0gz2O5anAWGWUpNsaOQ
PiNxZlhasuUR7m0xst2hhfxef74e7uKoSOvwiWGIgv05T+m0Kz3alqnsNuKjl/AcGPWJl5HkO9fj
vD06mL2TOPOoT7B2Vex7XZzRt+nV8YYn7csoeA+dKW7rRF8JtZAVA+7Dl0LzRQcFDJMEyN15rKxJ
MK/tNMmtc3y7kqRFz0aIwscoy+JPCu9XXlNlvu8qeX4bdf3jVIf6rarWnye/0Z6R98RerUX5CDdo
80dbKtMGnASaPxqaMbomT04VCmuyPwtQ/u9fTZqdtW0N2HMgyc5mSDGFOsJ1jy+xbV0FnehBckLM
JDb1ZhaJzh+CwUm/Xv8qFxfbadDlVNWWQs2boNILDBVEgLxD/Wlw5G2CBMBfBFy+HeICbt5gy1zI
OtEM2VFe5ONM9zTx3NuOCCrH21UW8rx4l1vpdHQLjJmiVin3BOIhwojwIwBPlULCL/nmdTWey3MJ
fo+mCPBOVBbOP2AUmh7vrlB2FZ8yCHbxdfNKxVdyAVmBrYg9VO2zho7epCjfpU4WPzdU7F9DP6Gk
KtXa9HD9475BvbENQCyCJrRgkUniYrZzUWnVQEaJPsNaTqRjKUzbKgClVOJJqwj29WiXEslptMVc
iyW9TkUhbcUmRiD1B5wQBCP+fD3IArr+ewUB4uPCrKHLrOtzmjlJI0UaScDoiNI70lZ6N+1xmEQ0
Q0MwhAfHUVhBeJ9jk3+Fk4EvAYc0UNMBnXwermv9TrBiwlmTUO6UxIC9PgyR9BHTD4qBUxy/GzSx
cis9+3F9pJfyJRLdZDCFpo61REVL9VRZI7YLdFPAntrToH+cjDR0Bb17FiytWj12Lu0VcNjAk3lQ
IvCwAENTGi7iJK5YrTCQYLY4014+GDvFDbfBikLfOW7+90c8DbWAY/Z1PPplxMLEh+O+4jHQqv6X
69N3caFo+P2JGiqP0BkXw+mz0er1eTMG0Mq5t+/9I87JbvCsObOW5BqN/dKQUL4HOYmBCBtu8TKS
kywJxNiQXF56dos9sRQc/vqIQAdjjgBwDaKktjgfwO8ovqRiWoyvLwIq2TZ58TYdflTQQSHqH6R+
5b33Bo1Mw/Q04OJsiM08ULVxdknOSzusc6dXPqrdQW6sbZg9lbjE5vF2ZZDzIBYZW5Xnm4iM6PrM
Bz3fcBXmZAomq6hSHLqNtIkpvOwsYPLqNt224eoJceGzEQ6bC6hpMrSRRdJKuNf2Ua1Irt/x2aZv
orE2oPkHvxnQrLWPBjrkN3mRQbC8kWst934N6JC9BJtvSPzcFru1PXXp9AFM/WegxQqUIr0eR8qo
rnjsDlTlg01jD055kNzA9V889/qHunC2nEVbbC9fH8GmqEQze28b9uIWpf84fZoCmbfiGidu/grX
5nCRLwoTFFsYEiwEKIJ1ezi8NP7PfzSg5cKjqmzI9JwlWhRAW9sUsP1eVXZTeLSS5+uhFipiv/Kf
hi4D2cIUgU3qy1WHtLupNJ3oKg+tO8uUhBFcVpzakSj1gpUVeGGJnwVbLMBM0JSwVQg2yEX5NDZV
91yq1eb6kC4GUUD+/NJIwGHgfNu2sM2AxOIvnqUPJnD4DdDFfiXGryNvsQxIC38GWTxVQr3FBjdh
JHTBBFSBMHJzaNp3+9jJfmYjXAV9Sz/mwBN8eLw+vgsrkFYSfFIErDgjjUVoJc/MTq4y0Q1M6uTg
wzCaK6uQHi+kguuhLk7lSahFmi8SvJ/6McdHDFhtJ1mbshX/1gI8ibHI7ABGAHPK8FcF6zjfi+db
uGjs4Pe/+y/8YeZ/bfndePvxbIbuge7nIjNNdSM3aZmIrrqjJp+CYv8BmO17l7rjJt3gcT7BB7D/
+ixSpOPmy1NdJur5gjRHs6XjGHCP0cADY2YtfxaVrF6Rqbq0LFgMs3wklww0gM6jhBTeUr0vRDeX
63vqhrLf4YK2psC5FmXxtTJhpAwdlqJrxHiXFhsZvBR92OsTdunCxLOFUQBMRtZoef8D9B4CrRXn
g2oIXNmd9vomlG9zpGmyHbA3YVU34GJIrvFIwuFPO1dWzqcvH0N9oh8r/brM+zdgBHbRa4t0mr6V
9/pz+td4r7/zLpc0tDjB9ksoDp3H04Y6SYeq5YpLFxmSU/8+2oQ7aA6dy/t6W71f0+G8dChrFkYv
XEKpmeP0ch4xanVMuU0iCnv1WB79o39LDwE5sVlhb+0OeuG+NksocX3iZYTn02LNK1GSRW2YoJ/Y
SXY1Ioap+k5TvlAPcRpLwupecuphhXF94SLAsKhmzlUL3pqLb2i2rVkElL9dqqR3kCTokITYEBig
HnrZvKcz8OH6Qp3/wUU2wbwSiRCVajGjXJxnHmupVIJwdMHfBg8ihKVNE9S+Y6Wltht5arv5RA9L
KOTYvR750teEBYi2EdICWFEvE1nQAAgXZELP0r7aLQg7Zz62vY/Nbl0c/8I4z4ItJlaCOuRZBsHE
Sv3mqdb3SfR2XSL4gHTlu8ZP341Z8TdSDRbpvDFQ/EUaeql/p09lUtRlSd0xKR/CBgqCN97SGFzJ
mxcWDTuQjUFxZjbTWWS0KdfwadYyVmpbYwtZdEBkg+yTlSaP2H+/t9RwZZVeKq4hSMV7Bn/NWSBi
cYA3WVmkae/1brcdod9GW1HYT6lNa9MRN5Fbfw23mbBfWS8XDr6zoIvjIQ3oEhcDQWfJklmblue7
AxTOndVp6Y6szOqFm8NZuMWsdnGLbCKwSbeLO7sMtQiAgr4qaXDhQXMWZZHShgo2Ocio3k2TvRIj
bR29VnAPJGDzDn7O9xlOpv30bWUq56la7PqzqIvcRjsjGvWWqNVmtuwLXcSEGwRSZkM7S3O0ldPw
wpF7Fm6RZODXjF5rEM4YH2vabDiGU6FrVxLKL+GTa6NaHEie38u+qRBmZqDPpPAcIJ7tH4G8aW70
EH2qHZ/6FhhwoIIUY3g4OgCnnfwnNwHF9rewWNZOkXlo137TIu+MpY4RYyww9ErYqmZjiwboi9AN
y5e/8001Cfa0TltZXpa4RuyQG6iHv7eHtOFMflUPyBse0u1/4X928ZOeRFuMC/PiUZRbonUwV5To
CCYONEK6cu9ci7J4qlqZmYkxqCk3VuTbePqYBMdBCFYKuwtZkV8XGQjp0NFnkVRkVRaJpTIwSe7m
mdPvug3mIQjbV/shRI56cEzbOso2EMEbC437dU+Gi/v/JPYiy8CoVeV4jj1spW2NPJjsIoX3CPQS
WXPx0TxgFv+lvW1fQNf0tbOmo3AxyZ2EX6QfAPR4wM+JwIvqYxYfPHB/K+vywul0NrvzNz6pMVum
GOoSHuWcFcGj/qG+g15c280hdoVnw52QbAj23VMRrKoXXbpgnEVepB0ajKEXzKfULNs1HxgDwIZd
Rzum2SWqvdpyuphVTyZzkX9gg4XUIYg3k/4DHGwz9YA36YbxvYdMupZa1iZ2sQUTCXx8IDGxuFq/
98Lkxug/aclGbJLKrldFTeaF+CaRnQxusRXrxiuzsZ8X6jfRkTaqtsl/6JueIkEyABvARG9tbf66
ey5Dzr0CkYoid+JlFdj3B1MTQHTMFYpZYDSPd6m2CTArmRwpsRX3Jfuc9W70/m88d63TwIuZzU28
qDvgxm6YbWDE7iPcqFd2xaXMdhpiMZ0RKgiGhZPz/Iq/n/VEKak/4Qz+zUReN92kmb1+B7602f+M
iaHG+U70VLVRUoOYRrWppGwLsXV7fViXTrvTCIt7oRyCQMgUIozt18pq9m12h3eBK+fe0/VAl9b+
aaBFypZivw+5EnMwZI1wqMdysuEwPWVdu6FsCyFG+Ho94MWRzXJIaM3yVprlTE6z2KgnapnNe1uu
t1V076XJTVo/aepahfviNzqJsxhYawAdNkLiQIWBMGPTHrWvj+RSBGQh0XWisw/ZYRFhUHpxCrE0
d3FhfxCV0UFvfffPQiwONQ+aQSqbhPBwuh/tVIxRqZdV2u9/I46BFfNcldIo/55/FFnPoxok7OD6
0IgiiBlmtrZPLy00+STE4rv7zWweJBLCfD86+pFNs/Wwo3+V7uFJg2FwGydwAx4+kJnaleBvcwQF
IlHneYw7BkWWxeGcwpo2FEC2rl/WbmntEFdCGtu9PocX4B3nURbnc+H3VmzIRBGPyrbGzbHflTt4
lS4U42N6mFyZFx29onvlAMH87wxRpQhND27WlFkc0cMw84RUdXLbZrKF5mBBKrTCtSvI27OLKhxP
XWTMWCfI2Z2vk4keSjt6NRP5pdto2/AI6Zs+mLabLVuKu9WDaz4fzg+u83iLD1daPW2COZ66aw7J
dgJOfPhtd+1zIRicGYCivrazNfFqjWw+OK7FXnxO5qFR0VWYuIQIyO7XbvqlO0w3v3Avif0Kvm72
iJhNKUbRXh35nDwW0Snqz/pN+CPryD6dzzRYOSkUa8rtyoO0tbbdDZYum7ml6jvxRnu8vnTfZjIN
eTpaGL/u7XQdz4NNspiDOYpFV26/acKNDxfneoDly2CWtELsCLiHQlWV2so82Sd312hq5LLtPNmF
5fIpsfIQug5U3TjHsLyPMydt4axL8m4s1afaspxsUilE4La0KWtg6yYWcrLlYzxWRE6ZKoXTF4b6
4deP/P/KZP+LbtfJ99p8ab78z4+sCZvx/kv64//+9y6fvqRfw7L9gRzZr/9++P5/v//Sb3UyFXUy
ODsiJrU8i2eg4R/qZIr4L5pP/C+OTwpm4F/+o04GcfRfKhp+M7qOH2DQUvzf//m3PJkg6//CcAXJ
Y8lS+EOqqv0VfbLzOwWy9cjzE0TFHoNKLyn+fHWFuk7S6qHBAl0+SDFvvlraNXnixJO5P5mZx987
8FSQbN71f+7Lt6EWWyVK47pEFUKA4Yk7nad+03X4UIMpb6/HWdzZfweaVd0UdOtn5bfFeZknhjEJ
hSHYflU8ylb9rYoCJwmiTTMmTwKgWDUSXvS2+QSH5ibus0PYCC9BCg9b6KwtEmK3nmIEK/v4PFH8
8aPoGZh0KQAmLLYx4NsCGqcn2KJe3I5V/DC15cqVZ/HYfBNjSTtAuCxAaIUYzUZ0JlQfoy3sqC3y
h1jmKn8p870Ntphl1cwaLbEsgplqZkNhvMs94+PKp5z/keWaoTyvYyfNNYQ0eL489cCLWq9mRO14
wD7OMfLSUSFCCcmx7hGYiSiUSNZumPbTX8vsf4zvP6F/3VlO8m5TCNJkiYT2jPjV6q1HeVqrS1za
fCejW2obA9YZ0nIkRJZ3jqnm2yg3t0btOYOxVi2/tPlOQ82H5slooBjXQ5MTKv6ActaGGn2It1Hh
RkjBOT12wBWWfxs1fIBxu/IN53395htS00KgEU6MtuxAxChCRWWCL8ew1SGab+a6Ei1jaY/e132n
wRC34wPmSk7HrSCy27X2+0Kw/d9f8uQHLK5CGnpKED/4Af1TdqvvhtsCW7DONh/Ex35rHPFxfFi9
Aq0NenEFamDBCkAMoOy5iPWgEQ+VZxe8ZA9zg2lwIryJn0HxZHYt2mtFmUVr5O2A53V38rF7qS5i
eHXkml2zaT+oDjJIsR1toDTs6oMc4sOyhh5ajbk4SJJsQljLIunO5Xz/JnVLR3DCXeVaO7yed/7D
2igXjohvR7k4T8opSus4ZJTBIf2QdChGPABVfUodwwFAgplV6HSuBPMCOkjnKLjACJvVy+b8vHuz
uHkcySbeKLivLRJUI8ijZ6K9bMOLeFTM/kYP1V1LWxEye703KgOMnd9/gcAK1lz/S6jLf88A+E6D
HhhEhaWvwxAkamTl4H4FAR3HHsZftDbAi8fWSYhF3lBMvYsg7As2wmIIVO2MVtpfzw/nr9vfg6De
PYNy8XUVl9ApIHxdqje8XcdAt2Hl2VJzq5tPUn4cipUseGkws2UWzwKq7G+8HnND97owI1Q4pm5R
v2Rm7V4fzAIA8Xs0JyGsRTkgFSbfsBJCYHCMvCuYi9kF0NjJmwDN43WEwAJ59jbg4hi2rApafkxA
tDE2+oe5g+3fziDf8etqUpsX83Kxnw5usRgQ++tqISRW0Tr6/K5DOupD+Vl2o61JGRaCaBE62Ye8
s0d8hsPt2pa/dIidxl+87Lp6EoWpJD6yEfZUCAjwvRTd39hUvNN5OaowNyj9nidPHlttgOgrx1X4
PkZnSc8+Xl8jl1bhaYBF3opbQxkLq6VYk7abTPgIkXnlyL20pU4jLJKS53WoLBlEkILUzrW9okHw
y0IHAfmjt+ZzcXE4M3hDVlQdZs5ivlpRS6AfQljt/Ydef19FyspoLt2SeCL9J8BivvpcRFEBXWHb
jMcPsg5JNM6SQ+55rhGYL9e/zeK1/Xs7nQZbTF0nm17s4+ll6++L2yhEItf2a1t05/PE36FbF3xA
Yik/mNvsTnn0X6+HX5lLdZE9DEQGGl9hLpvinWWhmD69+2cBFtnC89Q+yecAFtV9K36p9L9WD30z
gUsAXWwodVC0RDDKzh6mg9BmK+vhYo49+UZLl75cL+QKTRDBTg7hnrvk5wBDO+Nzfqu4xQ5rWenT
9Un7xQNc5r3TgPNnO7lPtZovm5M5j6kvHTMdd5J8KBAy1LQbc/qZoDGSo92D/MLaSC8lPJ0qgWHC
dwAou7hF5nWe+Oh7zqeJedSd4mX6WjS2+a5yJzfd0HdCgvr27zx8ToMubo9CXeulXM6jbQfkgyWn
WCMWXby6nYZY5AxNr9vWmhfJzPkxP7Q/IPebR+6MJVKxG30THwRcreUt71b/trtDF2Wd37GwSPj3
SiXJU/ywcK9duqBnqi9X1lSx1aGP7GfvPqtyJKSJ3imTjTpm69MZlhz6tDs95rhBkHrf9M71tXUx
uZ38iMXSsmquV93Aj5AQPVbGu6iHUla9TOL2epzLK+nPwS5WEhTFLFLFOQ42JMEUb+KicBr5L+GV
/phSpNlhRYCmUxfpJdfTXKk6ojSYipn617xZyc+Xh/FnAPl8J4ZSZBqdxMLJNEpH4hbRLlsyV1Cl
l7/Jn0EW14wpLxIBVUsWBpDHSHkvDfdIJ96Wvrpy1VgbzfLjazVCB3OgYMz3U/ssSFwIuqe/8+X/
HM3iy9MCxa9M45u0MSaDH1vjvbjqMbgA8r/98Iuc0UtFLw7zSITMTu/nNjkGuIB/Q+fX1dftX8uX
3wzUtTvhPEdvcjMmo38suUUqqSU/KqJ5ybW670yYJ5vKygPl0nIAmDNXaoGdvwE1MXWKEhuMTYpu
S7QZDK215QKdk3ot0sVH9GmoxVUHGe1w9C1C/XbURmH6q4ffLdLm73RgcaiorWzYtbEtrjtlJ/V+
5xGQ2iFiAMW2iw8YDTmD9+36KrxYhDkZ2rKcVlYehTxamfb0rXWgI37Qki0arFsqMQ46XAksvupu
7cVyaYOdBl3koxGvg8QUGV7r9/emgUZS3nzUtDUm/FqYRVYSsTkMmjkrJdU+zlO7p+CjruHQLt5C
gIdBOuOtD5p/sZHNYNB6M2OlI4AFrXvYS/hm/zc45Utb6jTQYjMneZAneUUgBFfQo5btHEXs68vh
wrqz8AgRQQAY8CuXj6yy1Yvc6nPPbofMrmDbQrWo0ICSPWPlgL3wbc4iLbaUrHVi0mRECqZ7v1Vt
tXinDt7KcC61HM6iLPYR5WuEtkqiNJtpm7szmKZ26jusEZwEIBStx8hFHeQfjQ1P2fPTUE/8vusC
ohpohTUYfKUt5Cm0Na5/rOtTSGflPIwiRpWUFIQBul7JqJKp22DI/2EQ+TzI2GSmkRkEUauKi1gF
5WFym1R8/GdjWZztFJo0uawII2nf0AWydfGxlb5ej3HpETnzlKF4z1UmcQmGb3QDaT9U5mwNXi/u
mdtkUyBvzm12Jx2rL/mGJqxoxwhT7pPPayl9XtCLA/Es+OJSMXi11WUWwaPmI/pbEqeVIT0gQ2sq
R9SI/s5nQx5BgZolmRClzz8b6kvtGPupB+SfJZh+zs3EtoKPKxN6MV2cRFksjk6Lc+wliJLdBo2r
QIR95IbhbeYCPj470uRMH6rjbBu6dr1YQFN+3WwsuhYyLrPQYSDEnA/QNz1qrBIdS0mykwBBDdx2
MKWo7mYqc7dHDlR/xjKB6oebfBl4lYXrReblBqSyq8qzw5iGixWaZ4s7TmqJmlfVompHt6ar70Ie
K6Hrfe+O4zbYV454sz7u5Rkwh6T0alHV5l/n+54PW+1Spa/DCYSqSutg0tWviLqu7MW59322VJdB
Fks1TtDxrwRENNKfyjfzOH7Wfxofa3eEqzb+CL7NHSJkvH/6qD4/y6pT3HfwC6XjSLsKWq077q4v
s18AutOt8+v36FTx0aKwAHQtBl0XoWe1ba3afgp6P73HStG7S2+MF+R3d+Kxetd/KFBAdJKNeRDu
4tSROzvdIpwcfOF3oWAobWBN2XOjYS3Vvyl6/PptILCAigM6FH/VgU9qEFiZNAMal+jYVge9aJ60
SaBUrha+41P0lxQ6ep1iKHbcJTc0RR4UZI3jrV+9Xp+j5U78/TPYESKwFArpi0tIW0Lll4cc7aIB
Kyn/sWw+WVrOfXgNLzWfXW++BQp6fwRaXEIo74FciDUFZVDZDePoKJrjOzAW93pU3mHP/NL12Wet
tHTblMyVW/HFxX8Se7HffIQtk7xjHXR4GOxGqN125UXNX0ydy6lc3Ey6RsvbtGOEao0kPkIDyIiW
N36TrozG1JZzqSJECDfYmD2yZzu8xUfTwiiaOs4kZyoNr/5MKvXvBR2BVLj3jSqNGDEoVS+/egmc
il2VWcj8WR16OI7aGMHHoZ26aNOKfVe4ST9OOcAKLnWo0TdevatAu0mOYkYdemHKMMo/EIz0PuYU
NHC0H8rGfFIHFVXmZgxVeLVS3SMTiJlALVeuFLQefh+BpashKroRLhzRRsZUoZ624QANEbX4vFf0
0B2ndpga5CO9ABFW1S/V8jGlqpHvxkRMtA/4lEn1Bt3xVnArr8FEQm1Q7a1zmtuG5OMmUdUbDGj4
Lxm9UCmSAOJjoPK9nGT52a/zOHURp1U+F4MppK7XqrAddKVO7rSgzVJHEFBzesAFZ9/1+dh/l0ee
jEePlPEZgxz1Cz3Xajfpo/hqRGNy1+IOgLhTIyvkAyWH44vlWy/tx7HzEP9EblrdCYi7ybewP/sG
7ESIUoXaT4q2b5ExrZ6NtpOUnSSJAVI4Wu+ZDkgHtFdLy9faXWC0E1q0CaK+e2WCsvkdofS4REAt
EIx9h3q18iiYhundtIWHlwdFkyxHsc1Kf3h5Xxf3qazq/aPURRHYjXo7DJhZOUKrVdg5dxaSRr3K
AvgwoXqMCZMWCcnwMuICY4iOklVp/6g2E7KyKJiOXG4jFUmz3KrFGCp9rOAcEwzxsY8ms9vVZZpP
GE/0/ueg1BBYTRpRwMxVSP1vgaLHPjeVaFRn2VtD2agjXx+H3CoPH8VEDN4hn2cN+6kRs/HQVYby
M0qLIbmLxzIonssML3anQ9IbbStJyhJHr7TqZxNPIRYqUlNgyGkU0L2krtK0JyUXWiiCcUtlP/en
dBZ3TQcUo/O2yZ+guabZ3iuC9DEOIj1/GSZsx+6Q4cw8b9OOVRWmmxaxYBx6MC6xgL0gzihPzzr1
4VFx8DgT5IfI9EL/aQyMRj+0tBzHfWyM3nOu6qH/VfVM7ASzoTd0m4eeFdhoAmGkbKYD/nm2UGRB
JzmyrwzcF2tj8tHJ87y4HZycCxYSQUEhUmyxhXJQ0nJXVwn62QfDszLBd5HJxfVmU2Dp4H+XsDYa
nnuWePXqG6qXINEvFHVtuq3WizdjkFT5TSkXMvriYdNjRxR19be2iRpcTMUs/lpLg/cpRv1/Vi6v
0NGM9UHMaIupivVUGoHFl2wE0wKRg81iV3+X8PHoDloh15TN4IIw99aARc5WQLhH3pazQVMzKEbo
hFD4SXtmU+l050Nt2IZaZYTb1o8144XUD0YLo5Jij9BLbqPdWN1WcNnHXWeFPg7nSVB9M42w6XaK
3DW/LHgUrKzQXDWCh7DAzsLxoqmfyzSFGVPDzvKXYkTuG7SFIL8PkymiAiG23T1Wa2p2YzXAc99p
AyLN2yqNZLTT6kgOt1pe9h9lzPTkDWYK7QuAnSq1OyzYBrvzhnjYAunSIRAhmK3vAKR1HU5dgTc9
ZFltHmv08ZwayRCbPVljjYPf342WhqWyMTtpyJ3JKKPQUeuO+nJgmX2+z1s97re5lmkTLgBNmbsG
2s649uUiyphBitiiY0R6oH/30fofvySIzIMBD0Y/2aBfPt3F3B+0HVYiKs6TLZkIfyQ/0vCq0/DX
q8bMfBXGqrf2+qjiDJVUihbux0iRvwRKbT5HcVfAo5umjgo4ery2L4Xta5JqRnv05Lz+PoxaI+6w
oSoKN2cJ5o+tkk0RRtdT5GO5koWfhkhRWROelb6QklH8Rz/bw0JArq3UHsXRqDHty9Bbbfx+LLYC
RYIfoR5HnV1hkRAeEG5XTafPY1wQkWKuPsaTbPUbwyz9beNbOdStPjNuu1HNfqRjIMhOgtIeIs9V
nnRuNnbNIa972a4tP8zdWK9VmWMr7LBZSRFK3yUIVZobTR58b4vwZI//IA1feZeOIwYlcqkbxqz2
2s+HWpENuzDFOA9TqVgPf0B1QiW8s/T+phUo9NSZiOZyLkWYI9Qi/Nw4TOrwXsf3tTqKqYlZYpvG
eveatlJnupmVPst8uIPSFi3QgNavlA+hN036zkurELsaqda3WSdt9DgWnqzIGz/7EZWLHr9ARyDD
Vchk5wY8vDjUukcrolro+HXcvsMbUBc2eqgkePP0ks4bKZlEEasdK0KSBtJNses4NYUn09Pr6CYv
lIaOcGZhmmnI9cdUCOSEe/WcV5KjOo2aAHubXfDTaCJwYVpZRgrahbKQzu7muZffFhzbX2uzwUUw
tuIuwL/QaKPWKRDn0N/3jYAVnZh3JVKk5RjGBWYh8ByfJt0v1F1uJKK/k6ndkn7xUUiQpiis5tg2
gdcdNQyTBFe24lp4DbpeV57GXk1gKAlilLxk+CKYaKPGMVZhehS9k6ElqBusDCnwjIpgIG09SkI3
G4br8k+/ShCeFWVriA4yCZmmmYX12EOmi1x9hFyyqk2bVGJiUyhSBEeOhiHkvlP0uNcFYlc4etc0
P+QiNmFGlnEDyz1DVtYp804V9kWS+xhph1HwKJZIS+9jJY+tm0jtTEQLzC66Cfxq6lEMNsPM1YPc
D3ZqPArHMqn8cpdOaX8bTBXiyJmijQVmsWWBDandavQEXQ5FZLHNCXEmV0+1ECljn8vX98Y304Z7
adTNpnJZNCku2BMxdHoab9prPKH0f9MJCk6pEecYBnG1mWrbNprUYiem2C2i5N3w3W7QzRead1lk
ySk3u1D1wiMyBKm0T70WiwbHwEwve8q1/0faeS3XjSTr+oU2IuDNLbAcF71IqSXdIDQy8N7j6c9X
mn1Gi1g4xHSfi+mIaUYzWYUyWZm/8Ud5PmRSZOs3BY6ZbXCnalNkfK+HFO/PHFNHK9gZSR1DeI59
pMFdpWC9JadE5YyqcftLquwVJ7wbJWrJ5BAclx8rXf0J4cJmn6BcU9jjHuVzLwhqSb2r/dw0d2WW
fPHtzlJ3o5aLn0mzHL+ijo/lfJQmOFR1DoksdqlRclDG6sjZN6Q7R0Ju72sWD1JI56P8XAhmsKYo
FviBcKxtZ9+V1n1go0StsYFw55PqGdgKH189YMaIz6SBgPDJrtmRQ4Ej7a3Gnhse06rOTA/1/ty1
UHR4LNXZGlxHThwDB92WVTQFo3XMIz/6EfC+kW5lnN94TsZoj+OtOIwGmkoNNnIW9h8PSehbreur
5hPyp0riObj00mTu4/m5Sa2DZioInnZjgD8xatYyfVEFLYBgtlytxz6qgnBiHXyjO3dOlPi7UYqR
sleORozT2K6KnHp21SFVJM9OC1oYraJiu67jX7vncwf8gkmZX3JLHe7NpA5cvB6r4NZOm2B6UnKM
Y85qIuxfHGU8KnibIh1HSQRJZkcy6YvmJcLIZHy9vUMtKIseosBHUj6P7GqXDu0vrbNrj55KHT6W
ymTpXqBN2CHXUPROujMjXd8axlDeFcEoOUfIHNbtxKzmO7ouI9I4Ek0ltyyEb1bQh7X2qBUl7wWl
4mTaz7mPo47hDMrgZeRSMDzCKjSwJ3DQZvZCve5JeQ085/R2nO+5NMKbMQ4/4mkau6VSfLSSZAZs
m6V5/SWMc+ljZ4d9/mEKkzb/joVaO++disTY1XzUiXfosRXY/cnOvenX/bMpOfJ3207D6TktTf97
qWhlcOwLc2x3xoDMsmo3+KeUSs7hRq2WpnJDn2zfhrT70O5SFTiWdaXHBwMNLz91KwzScpaFNnSI
NvPIsKF2GGbQtvsWkceK8rg9JfXzhCK7gj8UgiJy9wiWvOF7YJlC+4behtF9LftWQht0VM3gMcsa
64lnEsKd7HwLvavB8Q9xWrAMoyHz8xu4d3PvyRoOUsYMzTUCVh/eYvQ2ah+aNkIOS+7MEPfVgbMc
24WOpzgWMboTN8dOjYD9iOa6sKTMGmQtWxww1KBxziXw1zvc5BrOpGDUklM3yd2vGrcLcz9nKhef
0+mHsaYZ3cLiP6ZVmh9Z83jjSTmGpFOBe1wcNlLrYuit+Zj1hgpvskmJ7+MyGm9R+qb2iopDgIJX
mcqYwPgF3oLqgO9RJ4H9T8zBj0mutTI1jnQjCmAGvTnGboRgNSp3ZTwBzCtrJ9lVhXITzyp0aZtj
rTn3mhaPLtPUcRVY/eTf+jOf8zltjAk3qyKf/PRGCR2tOKgY/QQH2ZxvMI396ftG/SkuDRxL7RZf
90Mrt05+LPtc3gUNuVxsYF8na/FTYkllttf1Ak3uwKzn0I2buniugyQevaa2fippinlwUSEVYSS3
eHB5pdp+TEwMVzC+utft8Gwb4XdnsEs34j3lxlz+GsoO9oShjVLGGN/Megwet6tIZEzIAa/j5Mwy
BT3Lx0wwwC83a09R5qgY5kxnrRmH+bHQQ8stRwlxtAKD5+IM80gC48Jk7jHiEtLtRkx61ChTeJ6n
xqkfcIHGDEMJS+ep59qEikj6QJpRHfW+NPTbeLKt+qjDraCF0AiZe0PjoN/zgIj2cukE8rGwjdo8
ZRM1QZ6b2Lru0FoZboY67M1zPKT896MxV/rBL/gDvbAvq3YX2fhX3il2ywEezaq0D6dsVr0k9iMK
Qw6K/vdzlGsYac9S/CnOzAbNaCXk7uNf66XnxLzmnvpOr78z9yJb4r39r0hqu12Bo+0TLxW1voFK
irZ72+iVI4oekBBbE4H2JGiMLw3gIE8CjlAeVCh39tc5a+QJRO7Y9T/mKRHO2W2TtmiaBGj6+whn
gBqq2V7HrLRG7TG0uKpSdyxmvd9Hjdn9CmXs/ozBaL9B9mWSHGnKObF8fdTwJ5xVbmheO1Oq87bs
9GxEarDFlLd7kEub9ZxQ0VB2xYzL8/cSu7zsq8xlAN+vVpoWt9ZyRu+/wtG4fU2w56p4xQ6qKWF7
LkfhCx56mKcAZpoMDCCcwiqDm1RLDaiK5hhZZxPrB+fe9jmMj4aCT+R9ZJnRHSzbyADN2HVfyt4J
1b8MiimAM4wqGsJDEU1x/2FqWJEvYRiU1VFN7TZ8xQsERLBLRREn9LFusGfXQnzXsDo/gdoPXuOA
AHlmJJjadKl40lvJh6RPZugSVa18D5AmDG//p3T62U/oemDFOGvqbkIqoLi1p8q+iw0tUY+DP075
h//BRLoxMeXF9Fc2k588GIJ8Lw9lbrlz3VIqaucCRFyMXn1weL9welXAhV+KxaCpmhpoBZjCiyIc
3mndgNkfXdXP9tGKIEEEaAf1nvA4ehVa2fJmx1jUqy9rqL9DIhxGOVQmsV1yjtJxCm2eUfSlOTAQ
L8jro+T5h9mD9PCcfo1/bnVLloXTRcDfhciLIrUPxSsNSgKG1SsGE55pFt7GNF7XMplG9BqpgluK
Q4fibWNCjSqnxcQcSBwbpj3Oho03go/xJel4HEkvqTl1eJ8jOPsQjxoG8aTq5heMtPGTf/9PEVXg
y9n9Xb+FkilUU4HgL9uiujHriVS22J75eQl5BT+QsCTBT6zsGajyD019eT/gcnYJaIJmUGScWgSZ
ZtFrqyrVbLSQNlA7UiEbcTAM6q3pFb/jclC/v+Cf6V3i15FYRAiGO9eVz9Gp+CokZ42jkJ8pj+aH
94cjvtQiFIJrCIYh+mbCYFh8SUxYtbyqB7CoQOxo+FZmtrd640a4VUmSdmPn3UuSb+lALRsYDJCo
lq7DaUfLcwlXLnPgmlT1QFHMBTkrTn7yPYbHbTxvdTBWdt+bSIv6/jAMmjwqRBq88s4/qiMNQ3+n
Q0WufLfAq+zwd8kay7EtZhTSuWxJAxH7WL0TGoE8RPfvf7TlGkRJDqazQVvbFt/sNxDsYodH8VQY
ThTDI2ssC9fVJLvj2qs35m4tCoQatLeFvijx3m7y2C9U3ck6n0yeEilW4bf91J/+/kguYywaTOU0
RN3oECOp2ueZq2Me240G5xVkR8zWZYxFI2mifoSpNzHMEtp2exvp8Y94iLmUuMrMD0Fi7Ro13FXZ
FmTjCm61jLxcfNSkJmsgcig4+DNSXNC/UBywu739Irj/LZQsOdhoaamiEX+5pwkLy5mTWYV3C1t9
8eE4COsK73SBgxGK5o2nkWue5nIX1sKqYZe7+GliyvbKgwODCFO/Idnvb7Y2wvJoXv4Zi2+rWdTv
Efzw3aloAlDbGtKKRZC6daAA5Tf19qAM3ZbiyNqcA46h/cb9jqfMEvYhV/ZsSCmDb/baZzO8hzuA
fxtXLva83Pfov5moPgWbqqvL3SIuIlWDwQ1EHH2A5UEqS3lG3byiV+/EntR+y/oNQKz4apdf9XcA
ABB4rwgNgiUYwNdipytjHc6Nrz3GSfVFzej5Mg/1xvq5YjMtI4mhXhwvrZJENYPFtnxKnss5/0vD
nczFf9UoqI1+UDALa6P7vPnYaB/fPw6usJeEpjYOL0y3DEA7S0haUE4d5vWG5k5nRJdOzbGU3eCn
IGsKrH1GZWZnvb4fc+XDvQm52KQaFtFtJTrASDcYzivWZxvzuRVgcSHIAAn7UnTr1QaEinI7GL/e
H8HGrOFl8PaDTaVMDi9a5XKJhY47sqeRb8lQOJNqV7aP0w567WELDbHc3yYSKtytmAbSJBM6/G+j
oueE+SMABbfDyDEvZOzPTY/2HbZRr1Ky5ZK3TBmIBgGdnaWTvBtUq95GM+gIanVnGm6OT55vsSyS
5FTqXxRrS+zjeqNR48Oc2ATBpUNKWHwvq+GJ1aEuz/PkRtKHYzEcszDfb3wz8VvebmfxCEHiGiwz
sjdLgyhAP2Hn4KaENzFEPgiEuzZOviUIG1aKf+QYy28riveuLeEp3BQfjBRf+hHyMJW9VtO+de3k
pX36nQT8sUqVn4Uzfnv/T1ybh8u/UFwzF8dAjEkv7YzOwIet3yXW6Gplc+i1TYXstS97GWexjsbI
MGsqHFin5a55VL2QtSshg8aRvStu4m9CBi04bIn0Xe9KZMxRlKMTh4D6FWe4KLoCT9kS4+cqM3cI
yLyOVbm19VeGZgnrCAi1QmZrKYKRBTN9TIqr4PCN2wzAYxX+KOLyESe1jWRt5WNZ+KcpNkEw+Fhe
P72h+9lAGufqEf306FzMzS7eIq5dr1kuOOy/VGBpPLeWOwMio5M1pT3AhKpvmmNy1I5CKHYLMH79
aQjj2LQBsCQC7b9I2JLASKgAE8avlZNWV6fCOby/tH9nyG93H05m7DFTQTOINHpxmrTAbWwzTLln
EPOq3eiU7sJDe2sPx/E2uc8xf8EF281eJOk0beVna8F/P1ZFSQAY+ZKubkqUkuJYxjq7dmm4Vt/m
m8brb9N/6fnBJC/sbvxbgJzBTvvib+zp9djYmfz2G+Ufi802RFqeqEkFgg0fViTfEL69sQ5CoiQP
D0nqqd+dY+2m+2jn3FQbyf7K8mHpOKalmAyb9+3bA6VmyMOsTrqbm6RimWQdyi7s9liMz54hRfs8
li0a7oByksDcpPEtX4KsW5aVDIRTqPFf4a8y2ZiiamBVIQYRudpuxt+i2Wln9SAkqYT878YaE4nD
Yo29CSgOh4vzc2wNtLELwIIp3djUE4SV0POPQiXb3tkvXbWrPouq8kFDdmMbsKpe389UnXQ4BLw4
WeHLZYanuF40DtO9a3fZQ34DGtmhO3MyDvWjBoHxhtrh2f4cQbK7A910o98C5tqB6QQ5+WMjeV3Z
0nx2C4clrnGUwhf7rYSPRjtTpycAzsZBl3ywv78/3SuLywRdJwvdc6FVI35+MdtJbjtlWpb0d2T5
c18UXp4FR90Aa+Zj4OxLyme/Ts/FMG1kd6txQfRBvAaJeaXdVLQDRdqZvlJg3Y5Du58jICKO5RoW
jT7z0MnRwwwG9P3BXp/2mphNuPG/qRuy+PnFYIMiYYuJwfo0QEvAP6ryZKvOxgpe+WiIWgiDNoVH
DXWGt1FsKUnHuDcmPKPzHHVsajoKBX66W/u/P5zLQItMw8/iVpsDGBoq0Lo8N1wDJEyibUya2G+L
/fhmOOKAuJg0O5j0OJVxQvWB3u27yPI/B30UnQUQ7qccFFucv+vpA5vHvlMUbCep1Cw+Ul5EUmOq
0uCmvf6hju3Ii5sh2vhGK7m/iMK1D67UNng/vR2VavllXwez6movqJvsSlFjCFFdGXYZ5F1XmLJt
qeJerz5COlhvOGActKunbu2HapLNqepiK+7ZZnKvJ8ihJt3GdXH1lDcpTF7EsRbPGqfJ4DTgv4zJ
onKOVfO2smq6yLqHZv1t4+ceCoP7ycjPvYnyXlo8TAi8BJKG/10Z70qdvu/763T1i/4Z+NKuCHAJ
FswZAzdq+Qg2aT+nG6fYytSKYjYlZjY2NZzFKSZNZt+lKtTQPkApMsRRFRhbs8W/+S1k/nYriHnF
H4ZCic0HXNzEsq8DQWk5P5wOP00XI0R5P33sb/IbIWCi7KiX7OlM37OMDsNO+2TfqifpqD/mt+En
UiMhXfTB2sm3m86i13vU4hCnUQJWGqLFsrpuNGHflEXfu/2hvqOFeOqes7OCBmn3GUTmTrnPn7NN
nai1oBqyWJTNOOqsK/k9PGhl34dvbnfF9zTXaUxnIb2oD/3w5f0FtLakSTspeFO3Je/8nZ5dnEGD
01NTMRzOoI/6GVKS5ImpVh+le9sNvoxHEpHK3cq7NqMuShzgnKWOdzIgFMy9JNc4GbI78r6anozj
vyVIaWVucyWv59XmxS7MyxAVus64GiMdyiYgrH40zw5gxsiDl1k+9qd6P+6BoLaIemAbe0dtYuNG
ub6V34YWf9rFPKe5jY3NABlPCK8qJ/NGkHTKY7N1RIk74+1GsmVIz7TBaBmzoxZnvD+oOIUrLB39
GJzIq+Kd45mPhPK8fJNIuzaoy2CLQelaqucUz/53ULfRsd2bB/m09fy6Ys7hGMWgWKYOHS5ELxZX
ik92oQU9cQSPUj6TLduf6scR46p+L+/aY5d6xY3qJizfTeHY9TH+ib1IBRp1VrJB/t8JTc7RcTiI
42ZLbvj6JH87xEUu0JkSODadMLYFZae4TRAS2djqWyHEzy+WYFknA2h+QjR7/xh600ceXSY+HP1e
8+xDfz/8S916WV7x5JZfbrEc58HC5nMiZoXxQP8Eqj+absQJQ/2U4zN9SGGqJS/jR3oSzVP28ves
cgyedUwrJk48tXhXm8uSILSButBFfE5QRETAYaUb03p9Qb6NsJjV1AIRn4gIoWJ/mA3zVLed5wOo
/ydf72Iki5k0cy0cYpM4yacRK47uGJwFSX4WTRtcU4FwbBwlq8vlIuBicxtJBzdjJmDROvs4LHdx
cdgY0/WD8O3cLW79Ks+GBo/sfx9W8n30DK60Kg6U2P+9KjFP++JbbtZ42Gy3W2zz1Z19McDFJTQr
LI1A3LI5vadamh/b8dNYOR6Q2F3mH7X2qd1Sclq5+GzbwLYeHTGQF1dwj24gx7JDFMXrnfQSnPJd
CBj6Jj5kiFEPO8NrEUgBzLaxeFY+5Zuoi0+pAkgfsnBkpKlnBfF+rPPd+59yZRfwxKWKQ6OJUtny
ZTanwywrkaHCNQc/+ZjP9054836I1bm7jLE4icMqD9qkUzgim/l+kqtHKmq7KLrN/btk1HZAkH72
1ouB6UfXVB+BurotuBrMIPdV/berBzyfLoa7OK3tKuySKeYzttqvRHupo+f3x7o+nZxYKKdxaC0r
JUqiJfTsm9lN53BfGZWbVff23G8si6tGNKejbcIVk2lt4bK3fBDOhaQnGp5+QJuMB0eCatMV2rkO
s3/1ZfIjrHwNWkmY7G0z+9jn48YHXdn9RIe7io6VYlLyfnsfFTIoUVXrVFfNfukTyFRuh2SwPRxe
oT9578/o2hbAvFPI9yHih4vh22AqB5nZ9xKGMKpDC8qP670ljclGFLGRFtkXYt6YcADoEmCIxZDA
t0Ku0fhuUfpXZUz7GExH2n8Dp7ix31YDabqm82ASEvDL4UB7x/bGnFyshM4acJjRCR+Q8nWjYqsx
tBrKQK6cBU+Dbbm1Jbkvu7YsJ9D75q3e2vlrFcXj06gN+jeryA/vf6fVXY4YNtYSALpEifTth1LG
DOZIw0tQiN1o4b5+7Z+0W2rhLhB6KPYNsC543lvYgLX1cRlW/PwiOVLHXk96CUbiiAd667zE/6CL
x4LgdWtraGBhvrr4ZHlixEFtM4+pOoZuEw5P4Wi9KvNWyrPSLX8bSHzQi6GYJQdKljKDuOp8NOrx
RVbyXQzJLJHy3mM5H8w2f8j89Dmqm3s9jD+//wnFQJabwJHBFf52J7jSRog7p86QwxtdB/cMq+g+
Nab8ULXDRoNpdaVcxll8MqfUgjmtfq+UfjfvGi8503HGS9mDN+3Fp/Jc3m+iJ69E6sSZeRl1+RnB
uII5JWp6V32KTtW+vYMUElJDd/aifi2dHcw7Ig+G739ZRl/JW978BYvv69TQYOJafF9cy90MH68P
+h4em/7T6L2UUj5HG0fcXQ4pkdRelPJTbzqW9+ateic9V6/j123J47X9czkti1QuMPUyHyaHq0Su
bk3ZvM0CZ/f+ulo7iC5DLPI1zOD0FCD07JZqeNDmeT/6xjExfoXQu96PtDoYLl/afbQGrlT5ja6Z
prCNKIq0Tev2lnxXp9tdt9UoouHOYYB30xI/ozYwNub893esHmg75Yfs2B3aT+WD9mk88ix6NDZu
3NWVcxFR/EUXJ0MPzkmDXClegP1dhk5JJ4TON18OV6Dm33vkIs5ij3STQRdCHKb+vXlObqOzs1dv
tGf1c+22Xkoms/G9VmrObMqLgIst0c9x1KRiKoW/XVfsKyCqidfupaP2zfiIjfa2ZZlYbVennIpM
FXVRREGWNYmgS7tpEBVLK8JRmrdrPj4b+adYcx7t8DYajv9gSV6EWyS/WYBDPOwWVBobffYGe3xI
E+PH+zGucHr//m5/xrS4e8t8RnxYrI/+UDUHP8RWyrQ957sBXg084q777D86v1oEuc/DZ+k5+0HN
ZROuurrNL0a6WKSWNfamPfBHtKl0MttwF043fnTrV//o/rgItFiltpWS2xScJyLTmEEowa4X8vCQ
LMWpGX9NP4b3W08xZX0P/pnjxVK1zaHQ8OuByP3R/xo9+MfkNN8AbQv21l47o1Z7X9wpv6CBhvTb
nY0vLObuvUW7OKVDNTIqyJAEpxb54NSqftL7bqsDufUFFwe1D/rE9E2GmIbfwhQqhWTt+srap5Ox
kW9vjUdM9sWBVoyOz7uT8TQFhEAVW7exOby/KVazGSGQgqGTTMtykdL3c6JEpWiajb31qEXBeNAi
/xG+4d/0sfxdq4J7RN4Ld4ACwRJlMquFaqd2JoriQeRlHxqv8PSbOHUHXKqMj9HmTlvPoC4iLj4U
cIBR56CmuXNQk5N2ENJK1AQf0weV+rS80z5ue2eurv+LmItPNtSqPcopMSUn/KYI0vOEOLNmdOHe
1/h/kfEtt/vPlbpVYV3/kP+ZXnPRvGvoOxVtReBYbb1OQXTAtEgftix71161F19x+Vzq27SDaCrm
FO2Sm/zQn6I76cF6EKJk5UP5CfQ6her4Y70liL66F/5MrLm4IdIUA3I9I3AytGih31nR1r5enUFE
z0SbFZzaUhrZSDBazfKQBCyrn+VpPPfhlxQ2//sbbm1VoqpKqZ+iBHDOZV4EeTvvkTybqJHJv8Zm
pybHYN+7PhioSvfwNqu9FvLxzjm9H3jl2AIvQFUOCCktzyWHqFTwYlInJrAaEMdD1c2cnuYR+v+W
l8D6CAGFUwfE2+KqWhbGLZigmEiiEt+4w8fg2ZW81v2SI2kmNOQ3k82VT0cN/E/ExeLwcVN2EmRh
XKVG2SVN93VXnXSkNN6fwivFSzKIN3EWGUQUpGFgD2bvGpg+uPNOx1VoPtV/TU/J3bBzfokmjf8w
bvXB14dHqYybxcBifHGoaHVW9HkC5iWCN2d3MtR4ePkbvI2VDYboHXBGOgqGQkf87WWDgEBoGCJI
2wA4nCgVRNlGlrc6jj8hlgADJW5bPZt5Osdo3tXTiYoVPM9PGx9JfOxFFnA5kCVqoKSdZgFGEhdN
9CC4CNY+4+vg9gQ24++DslkRF0NarrxsbosQPIirG2HozbZ9Rlp4p+X5OW6Uc5fn394f3dYULlag
o/j+3MkO2gvokgVRDVTavo/rX/8kirinGdo1clCXASI7uGm6UvGqDzToI9lLgAu/H2V9xf2Jsrif
J+3/rjhzygGooTiib9FTtkIsFvWYDTDaQ7Go/XEXOy9+ujWIlQuRBfCfQSzdK+YB+ZNcFTDH+oBN
953EzTdrzS5IT8ir7N+fsdVgFmkaXWLe7r9P3ouEMPWnEPoxwK180g9NpyBaNR2qeNz1Zrqr1K2e
xFY4caVchHM6IJWWk6lUPRB8fCiL9r4pDMx+H9AP28h1t2KJn1/EaoYqKaRKFCWMzCOJvzUS0O+G
4WHLgNDFzfsTubouLiZysfRK1H0TtWMiEabxdEU6ZfVW+2ErxGLphSgTqnrGgGDrI1bcYZQxpcqG
udNaaUA4pqOXhz6mBuD87bSVaQfZLgbGN6AvDgXZ85On8FDtZo+k+udknbfhaMraAXsZc7EsAlvN
u0glk68BLwnHxWBv3jQH6Zjuh5O28aXWujhvRrhYGPOIe7FqEY164F1Dbx21o4OAwYcbxgRrK/By
WIs1IY1z0unI46HwOaALP2gf685qXJgYvFT18i5v1K3u+lox+83gFoskQ3lB58E1oW1DlbXL7+oZ
2HJwJ3f7JAJqSkenjW3XHh1W6RbedDWdAVJoYi8FNM1aSr/mrdNH+KACOHWLTz36dckJZD7dWuq7
zx2mfakLoQk+yCYeZH3dXoQWu+diu9up1VaDSOeNFwUGFZihzMtv1UfTNc7FLn22nrZQlKtp6eVo
F1slVwonTg0BbzRcSd+rnnZHarpHsklKXGw2ab8YnxAL+DJs4UTWjoLLyIsNU5tOpGqDTXVLNz5p
Zn+vmePr+wfabyTbMuthPmGW4wFt8E3fTqiuDTJrSBS3PqOZU31KeGDD69lXsatzGiAr/gz4bL/N
HlmfV/wRABGBlrpiqUjK1IWZxL7pPxff2h+KGwLKqvfGV+VsnOPb5JDeyxvqruv7Bk4BhQvyYdbu
29Gas9r0ms7yiW+6b+XBB+cj5LAF/nYTniVSqquZvYi1OBd8tUkjM+LBJp85AFI0V6ijiXjGL5gj
f/0Xsser68WCeodGAA/RZfszq+UoVS1GNz6qZ8SLvOjZ2U9P4lSPT/E+P2421VaP9IuIixXqJHYN
DYk8yZczdKnycyj/MMv7HsX7MjxYUeiO8V9lmu2kTD/52nFj8Ypffz3Ffwa8+JyZpnVQSBiw8NHs
PhTP/WOCv565M6kOKZ+Ue/2v6a+tnuhaHV/AT/8zzYsPaxYpYhrsGjxa4yeEfNzsOKKzvTfgp2yL
i68feRfhFmf9FDd0KOdEVPHHnX/OTqYoi0q/bemH16xzw/MWLPP/sU/+M8SlsoVtaKYktBTdNNJd
30YrLrYR0H3M+4OCcJ2Tf56Vs50rCF/K/yChU2xFE5wJ9DuMxYFUDAoohEAsKaQNVeCohartav1U
JjnaX1vV7tUVhKqowtsVLvOyX6HIrVFlovylpV73LaTadtQo9w1fwgfz88zhvkv37UNy2ASuiUVy
tXQvAi8egIOtR3JcEph6lNW55U15CPb2j/Y8nv270TPOKIlB+p9Ozcn8uLFtVk+mi9ji5xeXKFHp
4EXEHrxhr3v5ToJLxHoSUKv+Z/NXuLFPxSd7b6yLSzvMK5KQgi4NCrm7NPqSN9DWysP/56gWC6eq
FSdAjGVy7fuo8rRDd0w+AlD3rOfgqXjavsC2lo74+cUsBsgLSGFOvM56qYvmcbCqvWP193o/bqzS
rflbHHOs3pSmmkF5pQcg6gDPHm28p/utIu1WnMXBJlVIECMOPZEyi3URfxbHDEoJbvkg6t4Jdg3q
h42vJhoF762NxenWJ1pkWiUluHanHMon7YRqnfw4n80D5IVp9340MVHXwYAioYUkGBWLroXVJtGA
gOfkCiXXzvqrManChT+1EYniZCvXWNtl0O0hxgIAhHC2+Gp2lKGaLHINwx32411/Iyg/PHhANFqf
VPb1+2Nb+3j4C1GCg4xrQGd6uxw1rTJKFHhBwka1vBsazMrrzu5uM2jIL++HWlv5FkIzsFNVyClL
iBqSZI6fJjxRuSLvpDgWEmSHOj6rs+m+H2n18sPHA3kbas/XtCl04froN2pHSCzJhZe+OB+Co+VN
dA3Qit1LsVsVG6tkbXi4u1oA40B3wTx/O5M1b6vIVFLZ1Rpo50O/T/KPCKsjsTcdNoa3tvpBPkFq
MXQNouDio5W6ZKdojokdF5yKs2jPi2xbP/0Xz+/VWIhhcckh6UT++3ZYeagpuS0Wf3yTfUC0/+Z7
t0s/1N526ruWhwK+w+kbHJ519aZwnKhAmgF2UKF1e7mq9tGcb0BNVzIUuiEyPDoeL1Asl10XNbcm
OdUTlKv3vEBxvTg7XhC5FiijcP+3LbjgqYLyE/BkPj5ki8V3CrMAgmjFiHrFxB24c83+X1GGsFOi
7zeWxPWxQSjUtqjaW6Bplzp0Ujz1TTubom6hHZwE7T43PCDfC6XDtN2EVAE3l/djXn8vR6USCagW
32BW4mLB946WB8j/A4SGlihEJzNrYx+L3/D24BURWOnI+Zno3y7Wno1nAe9MtEYzY75Dj/UX5lsH
p+63zty1OKZoSkMwBn2yPJmQ5/hfGJq4TUJgX/2t+qV13RkugHySdvSrt/Dya5MHEw42M47sNiIr
b7eVUOZUSqQCXMUi9ejujeLn+1/n+tKCmcUZwcpD0/cK+hnrtcHFNYyu3Cu3fU+5rkWgWx73Rars
4urv+r4LpYPLcGK8F2nNqOYJYLV+dLPkpKDy2ZvB7v0Bre3dNyEW621UJswuVELUafPBDA9ZV96m
RuZGerjPEv8s5+Helj5E/jPixhux11bI5fAWWZuqtV2jxcQWbrqT4yko4h+So0h+AdF2rw68vvy/
AEat3GRv53WRDpRqPSlZTmDxjMvRETigvRoIkTveqnLmac7+n/Dr3gZdZHTZXPQpAs6ja7Xao9UE
3tTdVDhrtOl+0hXXalK30/YbUyyeLsvNDjeW5arjvHiVHtSSFeL0AWfj3wiixqMSmSDe6VDonWR3
8yl1fV8zyIt44u+5WLHmPCOBE3SUPFNPP6t7O9nP5rm2D99HLIkDD9XyEAF+C22lf1ALeBt7sftz
gTbHnVl81QkjjJ2UeCgK7xq8rSpzbwG83Wwdrq+ki/Eudqie2o00Wsxvf9AOaEEm9lNt3ii/iYZw
ne2nyPy2jVDZDLvYtdY4DxWS3yKsf7S1g88w0ZYRO6eIdoPujV97RDOOG6vpOm15O8OLDZtjnuG3
NqMVBuYtYrR7UEA31WH8uV1rWV1J5HxUIxVLhWX8diXFutKqmOlwMCUqGoSBGneuH2vDscXK6y7o
sZZ5f3QrATV0pUj+FDRArrZK28VhpciQPZLZ8GKnvMGJBne8r5WpbXQp1iOxTXggoNy/FHXp/Dnz
E7Ua3CLCspYz0Dl2XUnxPEieK2XrKamKdb84A+AWGrx6YLFcowJCbYS2KYq7/2ZVZs/Fvb2D4DsI
s/Dsc/ggnpPSDv9uHEpOaEo9Gq8lu2jjUbQ2aig8oGV0ZITlJXjMznHHsWTOP5zzXsqheVWK+YOa
q09mYRl/P8dBW+RPrMVZC4Z4CFsH4pwT2p+bJnbnJkzot28MSezu5czyUCC/lvnfVeI7pDP8YpMT
B61mr06/Ddp4eH9RrlTmHY1s0PjNCsKZa3GozVXLyhDGBX5C0+Og/6o+CLyK/Rp+U4Nj/o0Hym20
qfS1cjNrgIzQnSGr16/c8opCGLKNfCtHanmhW/W80+Jp9LRWbje2nSpQbctJZHiYNgriE7/37UbP
1SSNO/F6GLzwNYVW+dn/6Dy26DvhftU9iQNcPUzSrm8A9bYP7T/QzmJ+HYi4Ghhp9SqpMy3M7LJc
1JDrcB+Vd2kXbV3Da/PJ7xcKjaZtg8Z+O0ZJ6Ydm6gOok18dxzUrr35KbueT/OS/yIj7UI374d+G
Z/3D+6tnJV3VLsJegXXUbkynCAxIGH9Nmk/+qD60uboLor/k+fv7oda2wmWoxavMyvWgLUTqnWfS
PrK/lbm6sadXusiCasghRu3BYsEsJtHiwusVUR9Wj8LXMjs2hwpOfeltnVRrY3EU3peiEA1JbhGo
8DW7zmtuV/wMdkrzgrfIxoJYWw8XEZY1/SmKO0xyiFDO8W2qHB0T97rC2oiyMY5liW0IZ0D5LcdT
aOp3qlIeO7n5+v5nF1Ox3LyXA1nke32r963SMRAT3bnK1juvkqsD8spHqVdwokGjyA3y9CaMoy/v
R167Ti4jLw5GHb+NtjbE4OanBGcISatx38Mno9lCgayewQ4CXL9LlRAMF8+FusrrCsdImJkfjZSn
iu5lJ+VW8gZkwL6b35vX6jE4OK/vj2/94/0JurjCfGtodScl16qUaa9i4tPZW+ncyhRSx0NsCc4k
t8yy4tUNxphZNeRa+bndaZ/Tp8alnFJjiEih+UdyN+5zcPhMqeJtKp2sDO9N7MXCkZK+CJuc2GMU
4yv4LZzLjYtl7bO9CbFYISqoJ4x0CCFAhLhTtQehY+54/sv4y8YP5xkw4csWgWlrTsW4Lx5AholL
npIRtAprN/DRvOdZ3SArtQXjXp1AjkHKHUhlXRWKzD6JAsfiiu7qejeYd8m0Jeq6PoEXIcRYL8by
f9j7lu5Ica3Lv3JXzVWfeEOv734DIN7pV9rptHPCctpOJEAChMTr1/fGWfdWOsKr4lb3sHtQg6yw
rQDE0Tn77LO3PfEZtoVYYhE1kdf8wJ6rdZZKmEdPqXi2XofDuSLuo2wAqeqfl3X0rpXwxsmQq40g
Yz54JnjCT8I0ruP73HZuJx/kmiE1/t7KbvsgzVRiTzsk03HvdJdjLTclMCUXcPFgq62Crcrffifx
5SBZ46OePoXO4MPkS13jhsCoMhZUxU1x/9crfHBiv1vhaPuY3CPG77GC1WePgweXbFjAdl6QOhpP
Wf/469U+2kNwBVo4otDNOpHtbSwBGTJtDbHlDIk7dWnZn2Eknxx0izYU2psOZIgXtPb4KIV1XeaD
LB9HluzioiQ+TDmDL2FNvv/NS8FCgLk9lG8uZrOP+dWmyPtKEu3FrRE2vGYauHVm4d1fL3Jy2kEL
AIgmahfMz0M+7iiiwI/XygMf9Em4A38rPJI0fQMN7LxIfFzYODirYUKylbtPf73uKc0BC6PrArwW
mknUP85IrCaQsMQU6F65a3fvrtCeTtWUDs8hZjXkPl/XX/96xeV0eXeug0oGu47I95yFlXi8oGMV
pqp5C89SuKhnmsVt+1nhhJXTt8pa2217Jrk7WQ+rhItZPfJjzKYcg9Kuq8YGzplwVFdjubGyCSMo
XZCytnvsewFGmR76uPTac7T8U+Em0C6hswUtqgDI8UmDaZ5VUItmCuOODNfwkP3UtsMFJlVuy5au
GzTjg1JviLwn1Fs52echY58our5zp1L4uK5EfqByS70zXeaTMPD2rYBgY9JqEQw/2mhkCr28EyOU
V+BXeCgImgAlA/ECVtJyG9rjAhlWw5nodvKu2pDih8ba0hWAOsTxMy+dYs5drwxBXixe8qzew37S
TajdyDMn84cLoVr2Qw/4x0lPqlFO06MFEsRZ73ZwdsQ28xoN+iCMps+8sScRbmn5gk8XBo6DcZ1j
bm0YirycWRBg/7KR7TksqegGkKhzToPitDoBg9WFgQScbuBTecLi7YtQV4ulYqxsW84/gsoX1joz
UVihE+EI0DCjWYEPVShHrEtLY0qocAwDvk2EfQ42+GD/QD8OySMOKyR3x0xCWzI/bAu4oQ0AWBIU
pnINh/N91WBsL6xgJKqD4czJdRIbgVBgJghP04JrHmCD98nC7BRuCSY9dLuJWEdEXlnwfoU8hth5
Vn3XFcXF1EIRbZi+/HWkOr1UrBtBtAJ2PIhYx/KPkLe3WQF339hb3DMnX7+S2rzKsLvrRY1kAOzD
M9t3SXvexUZcKcoBaAjhwAFOuHyjX9Kipje5CTVWDKuNhiHKlD1xAeg1GNZ/fWmnmxcCi0vdgVkz
jFsev5AEsSH0egULse57Qx6yc4fz6d9f9CxxLjuYHF3age8vxHFY2TuZADAuUQjH8HM37q6F4Oq5
Cur0jr1f6CjZnyGJm1kTqoqRwDUmMtNlG9HPJaiuK2ekZ8LYh1flIdnADCD0WY5hAvi6V72ESV4s
YB19mC0/u55hDfW3WfuwRIOwO84OdFcArh7dPMOgAMQHwMXFbri3wKDH+PmXLH32Ns7KW3oN5zzK
Tjc6TBxgGQEpJH9RIzo6E5TXN0VDGzsmiMqtbuAvxDuc/o61ofB/hCGPNZ/Z6ad9BlhmYiYPrjBQ
ZDlVasac6GIKJ5y4R+Mq9TroBlm9jaybhX3sWxClJhXUsuvRCeECWu+UzOrtzJrHnpOEVflDIcJz
Hkunp8f773RUGHs9yIjTjO/UNvdWBpulPPRvlTon83O6Z5dlkOejm4ws6LgR7w0czirFculAQleu
D8hJlxtYynxjtDuTJZ8+2mUtCBJDTRUuGsfZjwwKMRKN7Af2stfZHFw2YCVggK9bU3jNw9gUCPZf
h5YP8h4sCX6SBaEp1JDHu6nnoT9Shstz4WYMj8LHZm5TV6q0kl2QwElgP7P+UwFOhWcZOKTA2myi
flIJCRVSua+zKFazNaehU166XnsmqH/0jKFli1TXQXjC2/U+MhGmO2EbfDtrxvUzj67DcmzWjdLd
mUzrtMjFFl9s3OBEBMpWdPyccTbnk99gqdSD1yCMR5103PLEpPkLZSud0Lh5PdtI+/D6fll02Xy/
HCEth+89BLKcOPtmPdh7Zy1RV/OERnFxaSWQSzwvf3M68nN0oUf31JuR0I821vTiPqX3sGzOVyXE
it110fwH7dgPLxHhwQdZAopjx6BZ4I1eNC4brFnSu7lor0IxOsnU+OeYW6cBH0/wl5WOAkKjAlla
NVaKpq8yx3vjsPTM2/LxEiDy401ZqEfLxf7yvCweWg1Mu523Fpo20LYsNwsZs38y1+11dUPOOoGd
W/FohxjI9vddhRUZZmt8jDzycH3moj6KcEgS/31RRxuiKrqcaIElLLIOL22o/jZOXK4WeSqoaXtT
on/Mq3YNr97V/+XKR0+M2w1AqxYrLxNvLNsofbOsyxNr7/xwnHXj7HWCVsKXc2foubt6BEf4PYGc
dIZAa4PPWmBIyOHzmb3y0RLQoYOyPF2Sj+OGXdY1Q0GWV1tIu44JtV8wIHZuiPTDl/nXVZZv8cuG
rNqSOvXydqEXcrMw7vx03IO7kv4nthinxTnKCKRSDqxyFuTrKPNglmHdPOOu5UbEnQ2hLlg+e9kn
bbcrOqW8Oudv9NHO/HXBo6sD5clzywkLVt1DP6HxOe4cfuFGj2f24cmFAfYGlANwZZHePSn+WUtk
YBgGf9WDWdWfGaZW02UyiNx7TTK91J9oam+zxHqxv587Ak4u8W1pBEcX3HS0Wo/uaWAqD6ZxWHqs
Ob8KYVD3rDJd7Ftp6z3lk38OzT2Jx0cLHt1Tr5J8JHkF0kE7xTOO1bvZLqBnO5bdWRPHk5bu0VpH
4XKUHECfcTDlOXybyH0T3hcSg+jOq+128cQgotnBLr68/+vHee6WLp//8k4wxUr4BLmA3Mtq32tY
FTuerlLKsjDOcsS2/4PlbEglotZfeJRHFyllOQ7UB943GdfmO0+rPCFwC8cULci9sEKzKtiF//Wa
J4nicmMXCQmwD13o7x/FrxwuRPCGxizQGPn6Rg+BtwsFTKW169VrN2z9bx7ses6xKT5cNbAwHIiM
bDHmen9jqxnbse7QCyJOL7dlObG7qLDm70NGg6vcYbyOkdieu9aTQIprhZscpCxQZEO19+gN8WBx
NEBsFXhqqA8CXmpsPteG/ej9B9qIuUd0/wFaHNVwNNJTLRTEmVpdr+QYIcJZkYAGsXwwlsKEldWn
XsDOzHZ88CaiogdS7YKNg7T/6CF6hTNFNVS24oGL+UsW9NUhd+FTmThNlbMzO+aDuwhUClkLSKtL
nn90idBLs6xsxnwAzehNzcvLUZgzS3ywPQBE2ItMLtQITwjFsGfADa6bATaDPnz5ekI7K27ARuSx
mbiOVVj3Vxb8Rcozb+DpKegjX19AarA3wAo4fh1ajpfcEgKUonVwm22QRO/YVzeONv3mPL/wozuJ
kn9RqMF/Jwou82xzMnLEMatVTz6ktmD+fg4GPwX64WKComdR6F2qz+MOgw9m2MArcLV+8jWtuE3q
C5HAkBWwQvPlbCa2PP53WBbWQwMYDQ0Qpk9b243oWllkElpQD30KrdCNcxndLO6B/CxX8oP7h6Xw
Ri92YpjCOXqfrdwpLTjdYylGt2EgXuDC8/2vw+MpCPt2OX+usXyHX44AiG5AHUlA1601TrgaTFts
Z2LSMZ/2xoMUaTCVX8BO22vpHXghflLe/+t5/F/5a3398751//Pf+Pdz3UyK56hD3//zfy74MwbM
6h/6v5df+/ePHf3UVfMqb7V6fdUXT83xT777Rfz9P9ZPn/TTu3+spOZ6ujGvavr82plKvy2Cb7r8
5H/64T9e3/7K3dS8/vO359pIvfy1HCLMv/3x0e7ln79ZS37yX7/+/T8+vHwS+L1Lnr+qk59/feo0
ftX7HTK7OCDR/MOThzrDb/8YXpdP6O9AseCkAz15yD8smRh2p6yVZv/8zXZ+9+BliMN1CSge9OZ+
+0dXm+Ujy/odJ8NCjQcRf5ktCH/71xd794j+fGT/kEZc11zq7p+/Idq/ewUCB80B9PKgkoOzDQ3E
Y/4ZV+3E87ZeZXkFmoWAvTq0FekMYz8Mo7Y+NFpwzG1JM/V4F7tW0z3sVPtxI+s2ChNAqFN5nZGo
r/bZAuC9FFE5F0OS1XkPfS6C1DqG9yqIpA36aQLt+oiYKx0R0u0mKik66vC8GCE9JVQwe6uIlkW0
KzCIVMKjrJDtvFrIi+DS5BA2+zHNzRR8Mq4sXW8fycZhV63n9fRVtlXUyrWJYJ0VxnqAZ2YT98on
7RbKo0UGp/hshJ6jNw7qgWECykiw+3JGqrSa5l71sZvR0rJjhW8TWUgTVR6uLY45xK9iIMO2NcNE
k8A3k8b4i1aNGnahxexb4ZgezoxM1E6zImHdwSOh6rXT4Oy0A/NNCM9iGI0WTVXUcFAcyopv59zv
nCfltUEzr2GFk1lbcI+hXVg7Qyd+IP6O99lUE39jvJJedKEF/0MNctk6mtpkgLiRFYM4C9VDhRYe
/4S9tOlNlstY58U9OtIapBUzwapgVmFWpoNnf5V1/lXX+X6s6nyLMIubAevFBOTjHZ1MyROPLTNZ
czdYHbxyw4zEk+CY+4EoZYBvXjVjcEBDvv8x6oDccNvzLsF7iu7GYOQ8nrwuvKTSxxiX8T4HetDf
a7+3H0nmj7fBkFfTimuiDnp00DEWbZdV8G8l05NniKNjphC84gCDrD8EgPg7MVkPFub5hzicyv5u
cOED3gb2lzDKfRbrXgWvym4soGITzb6xSQ4sDvLgCiS8585ia89rXiY5fsln7cgky8JtP/ak3IVG
mQ3GwjSm9cZp0QLKQiG32IUlbyE+XwXhMzxzdPuDalre6drBz7R5VVMX1pt0KuJocNy1U88QfqwD
OME9j9aoIefCAqdLInhHWPcuE9M6ywNt4cIsu2z4uoO24fgcOGrueFxp21JyBecajDo5eeCYJo3m
kINtZA3QmAzuQlOWwyct2mIHyUtBvERq43H/xg5FHbVrSrDv6h+2ZdDAxSAFKex5ZaqI+RTmJkVv
JZzlQ4Eq33G7DdqQ3WAfuAXDkG8ubfUYrDIlx9DajLSMKntjgWRb043bzGRy1oJ7UUduPLeqOhAO
8Z3Hbd3W5TYQnlvUD1HhdpAmnSnFHr1yWBFhhzt5OVqQWRi0iYJkLmk5t5/x03kHe4Qx8MjKnwtR
NCmhbpOLBwgGR/iGJguht7o2uVBetzNcouW88tBE1HWK2sJtx0+opwS5boXD5m6VS5vqHL4SHjIf
Y4VwkNk6o6Pqu7wv2jVkWTKXJcM42tWLsKlp7S62MNPTppVoghB3xpmlB+yRNYG1CmsHMtxeKaBx
2UHTpWpTxC9WXbJMQTS4y6iCHZ9CGL6ZxDQFMB9pIbKAt6xK8ijsMEJuqW86qBr+xcq7OrgdIRKX
75DiNPV3Dn5lsdJTda2IKcK0n+0sUOtM6fwCA+JOnQqMng1BMvB5YKKMYePCZL/peo20nNtVrsEY
UV5mXvuBTvx6KMNRP+hajGKX9XTMwBEgsI8fR9xe1+UcVHZwvua7MPdcf92jrV9czbjBU7jiSoXB
WgMCiiXvM7YpB1HIuAhAuPkqhd19zoSXB3He+ZZa+W0D2zreR617iVELBucCkGmHjRwr2sQ6KoBF
OxXxt1lUtcGGZdBfeK5r10oZwrVYETj/humMgkLGfYYoMrDG1KmruIBlKEKXLtHKsaO8w5RTp1tR
wCwec61Xasol7DepKCvMIEjbvWfYUVksB1WXaSPmLlqNAYNfJzp1IUxvnbmNh5ojPEyz1okivnqA
KQNGMUdWxF2IclhoG512b9IbEC3mr3bmNI8GvGsEeqeuVMRXY+fZm6FEMgjOh5dFOyla90C6oP1c
+qZCXsgmDGL4bdYfwjkvD6YY6G2XlRp2e1MLwRp7xG6IRVUFP6D9PpYxNwT210O+pF/wGbS/lCrE
TWvAAYmRz0DooG4xIYMEocKMbRk4uCCYgRC0qIvuIhIBFTdz5OT0PuyiTG1kZe2mRVQtqfNCCqj9
YBhv/Za4/JFDvUsQ/p2c/b+Sw6EQPZPD8af3WRx+448szv3dh+4JEmiQKEDm8pFF/czibHyACe0I
MiygZEeYdv93Emc5v2O033dgd0/BCQht1N9/JHHu7wCwbQ+cHxzMQYDWy99J4t5XoAEIPBGKPyjt
QMYPieYx+auSIysnFNB0JOhUYrrMEJVEmW0QQXqVogj/WyX8vxZEnQFnmoUKeISItDZSjbYsktIt
9pPNDpjajU3v/9yL78qJX3NTWJi8z01xu0EvgM4yMmRcIXLe9/UMTL0RnJdXPzNjOW58GXmYguhY
YO0gmDpP13x0xH1Gtaw/RTgkoH8zMLTm4MSVRQdAnuO9anzpJ9I17g3YG0RfgQM0eltO9ZAJ9Nem
edjnyiugfD1UoJSauMvnjKa0melLEAxSrMoI0WYXwAvWS0BWUf5Fhr9HkymvSQ20JDJ+7NY2gxiG
opQlOQU+nLVaQw63gIbi7OkYiMhLodtHpDaGoc3mj00yB66ovodZU1yrnLfWjTuUiGIma8ZpW2LO
9gcYW2X4OJQBe4oGquuXKDBeE3fCraC/XDj1oYXrj3Ogtb3C1kgLDl/s2iHboTU7OJl8Q35sJaFc
oAgrGu+bXPFmA8R3VnCWruanuvYi/gief8UJkhJTT8lkV5HYy75FjKvnCMrg4ZJhgKpj7a2CIJkQ
XeekaGQNCfqjrIqdufBBkW3mwQZHLCzgEW6aSWxJWV/kgQ1ZBE32Xj0xuUGeCe5W6E8b32k+Rx6c
2HQOekLiBgxiX7Yk7sFpx6naOBhGA2/JMVUgd6rolNxkGaTRcZYIfaggfNTEdTeMDzLPQrM2qsyL
KfbdnKhV0xfkajCV2FHb2LA0CHObXrW8a78PPGgw8GoGyS87X/JrbWiZtpmQ0yMoZkpA0TVj6EPa
rYezA6CNTtrSy1fuDBwppYQHz0JbLM2GHCrHk6Jk3+R1VafzAmokXePRTTFDAop3FkRsbDrgfNOm
3SiiKLoTthivZ+aVPZzEPJrDLQBOysmAOYIfY4NEqYLr721VaGmtbGynb35eXOWj5hfzADMkv/Kb
ZwM20A0MTroVfkF0+3xoeYbTOVSvrDB+nYhc0e/aGtc8UPamrWXpp1GNrbQJmwFE2jwIsw59i8n5
NDX25O0g0V4HCWVWGSRwIJXFAVoTWZ52o6BQFiADKTfl1EFDq5w8HUCGNG/DVIeWLBOrcl54QV+A
clnlplAdWkvLVGMiKDMTjNOR7Hx1i8Cbs7iANuBV68/osHWkHrc0G5C8eaHJGwh4eLz+0npOA2fx
yav8VTY15SeUiH3znDkDo+lk5eGDTbvOTvvGCviuNbrvdyHcsvdimBSEoS0T6S3KPeamQ9PCEj6Y
uOJx7eEr3iFJEmxtT1kh1kjx8zVeuBAWsVFu3YZ0YTvqaM4IRGllmG3HJrctFBpz8Rk+IC3kbqAa
md8iYSzn5yonjYFzVAGH0HbOL40ukC3NDM9jbfyAfC3hoNojvvSPUGCMXkhJJrUupIcxCoV5FDc1
7qjaWBaLvsJo9AVBGR67zDV3LlVQwywNzqM456FmX0wHifttSar+MYwycttFnEBisM5VHfuzG902
mCFEr7T3OrTEwggM8DBT5rYaG8l33Vi2JC2RYloovjjGAvkI7tCGk8gc3IlbNfJnu33Bc68fcq+0
y9ivo3ml6tysbLfdFCwsDth+qAtaxImIzQz1nYRYXR6yde/2O0zWPNKMtElVG9jaONCSDbvUmt0f
tg6vZR20W5ZbKg7CMbsRBi82WoRP0pVsPUC2OZ6wwTmv2q+4i7dqcG6iIeDr0RvaBF2+KOagNyIj
C2AcUmSomHq5i8LxKTRkb7UQAo8krxgsJCdzS6eq2onOTZ3JFzG4vYVY8QwX+aNCZN0OZu4PaL/m
n00IqMIkLk6YKozZaCu1q2ypgxiezb11XZHKGj9VDCBGMs48pBczzokmRoUPLQCMWtssDmlOS8Sh
aCBbBCxjoTMR5lZs5okyTLUqKME1mVWt0D7nLyBQ5s6uK5RlXrgRoO/PMCV5cHF+N0nD6x4ChKYP
xSr0Mp/KnTt03jDcYwp4qVM1bzu0H+tyowKWlbsIJe0A8pJMRpS5LsrdzuNr4N3PPspg3F/Qk+ql
Nu6DkjZrs1TMtAepHr3L6Q5zm7g7S2XtkQ5dHIlyWy51d18M7Ad/K8attkNhni01OsR3IhxNb6U7
W6r48K2gz5bavlmqfHjouE+ZKu+CgJYJqWwNFaoFFvCdOrrzq967HBbUoFvwg1DTPjg4b7BC67Rh
CRxpgRucPqJd7L/BEHRyCnTEAU5wcAP9pAdgMSzIhQGEoWb+tV8gDSBPZeq9AR0d5QA9DOCPwusA
hARTsy999LsPIYSW0Gl8A00st8SoOERnedwvyAp5A1m8ucHp+Aa9ZG8wDGA7QDLdT3ymb2TrPHUZ
CUu+xdAJB45jz92EmrcqhWe+jSium3SeIwnsJ0KOALP4EvEeI8bGsm6DP9Cin9iRegOS5IIp2W/w
Uj2WJFh3P3En7ycKJX5iUp4mQVallpxd4FXFT/Bq7noAWT7j2Wp4A7jMH2jXT+yr/omEqTdYbKxx
WF31P/Gy+Q08i7jOph+O3RQiEV4JEmI/WwZoG1YG9Mai0gIOJ3CqApWb3yA6No5Zt9Nv0J2FklzE
IijNMhvO0aCITR6YtAcUAdxPjLnjvphRm2qfv4GDATFhmCjja4CGbwBi9gYmwp9gDrbVG8jYvgGO
1Rv4iBOS9oeKKZzOeRsAZYlQ649fwr6QYSw9UNPa5Xxug8dosKyHMSOjvQmALQCgoQxc38ZMQXuI
mprf2hXDxGkletTPU6Q2dWmzftuwNoLPrK+KVl9pj9sIjBn3ttoHjoLKv2iGnZrhPJM6YR9NK2QL
4BH3tdM3a60FX+PU7s1zjUetEkJ9Fn0tZKW+17C3Hzc1pdysZUX5j0kxW63tGnYTl2Zqy2HvAjZq
N7QNMj9FdR+IFcB4/ysmBbk54H+z4sJv6uFJaj2LJ9oFeULJbD8DTtMrEQblAd+OooAHQvjEvKja
tEMmHxHdNd8aaDSLVKExCRBIEm8tzQhJItdWrnsFuAglJ9E3Tpjn8aRMs5/nsHwIwL3d+a5065Xl
FUJ8hpQcX1Wst1ctKHtkPwk2ge8z5DUglKBh3coxKje7qq4rqIn2YAPfBKXrwyBVSS2TOiA9RpFw
tLlIO31MDEzKby8tonlaV2FrH8qoBgkbyQCcoHTltWM6oWfCkzYMSyvmaFnTHXhp5Caf0NBNgOGw
LOnyHhPszWRQbPApRLyfrGIBfNy5soBasvo1b3gVraxqKOV16RiLzKsKI5oq8QN46VGrLxNjuvZC
WdIfoSqn4FcGrybSOQQ2kEUzFoBDJbPyFnY4InIBZSrW8D7WnUsxlGRNAhAhmQuT8C53ywc/H2W2
dmnJXdzSMahCE8P0DKgATASZNcBuNRD8k/ZY6VWpW+mSntNteN9XQi0GyiTKI2RUQJMxgrzUUL/0
fCwgyGwG5O0GkOe2h+wxIGHySyX8BybwayF2pJKDjjumbiDthwEVD4I19Lh3VY5uMPoyT4pdvmVD
XKwXe+gRcSO2/+Ul/v8RiN8gbfzLfV+6VO+6SN+4+P70fXj9FYJ4+5WfEITj/I7JJ0x3RUAb0NCm
f0IQ3u/oBYEk4IGWD1uUpYXzRx+JoP2EshmnFQZKbB+P708Mgtj275DaAj0RTR98TKGc8Tc6ST8V
i39tpqL/HWFzgE606JaEb5zbX3ZiG8pwigBTwuK0DKdtnxUj3k8YDmP8CI6g4dRGmBjOlkCW+4On
n/BGfvZl2/+Y6tntVxYhnAJHs93ZuYqU0XKzAITeoZGCQeklokJvpqmUyEjDeuxfnDYHUw9/MQy/
5bXXITh7uZ0ARvceufZVlRKbI42c+2ePufBVyZmIgBxb0lW7RhPvuiBLkV7XDvtedorG8yC75wz4
rX9NFHGbpLQYThvJw5ZfhzMp7h1S46uivdtWF6gzuI9YJCCfhGYYWdmhLiGujMHU4JNmUuk0EwRg
tBa+ctflUAVqM4he+3ubtcPOL0wYpRgwgsxTE3rK39JecLoZbV6sqq4wetV2Aiya2ifutAJzDycY
ePCee2iHFqcI8chjl5nhaqTTZT+SKySPwooJl0RdKmtiez/DGYmUZFAiBYZVrCfW5nWKA9jU+3Yk
kq7quQpiOM0MADIl3Rcigt6EMjCW8zbAtTIfkXGiNA6smd/VOBZxjDvRuGr8uRF7D448KLvZRVS0
e14ATx5dgrLLY885+FxOnwOLJc9W1n9h7ghphOzCQW8tZUPdxRopab9w6xPc/frGFeHCrHPrrI1L
miuxQvK44YUTB7VfbkLDUyXRQ0Sl2MdAPmhqqI7kJtJuZa8hnVBnKwBC6CyoCGPPuT3na5tFDgzL
5ZQtVYG3BHAyd7K5EX5Js0PT6h54wKgwclu6Ne32Y9A3/a4xwy1vFJLLqS9HOy10RrI1VQr9H/Qz
GjQPBfgq3sYWvs6K2B8B9l6PBbch3zmvCLiVgemLDSzMu4OsIQMAQWz0cJh6wvGx7st202iNo54j
oseNGrt9S+UXDA6J1EVq0rTjqhhRuRpp34Vk7J6YLZ1sN0CO55E6aI1k3tTvypA7W7gVWYDUG1Bk
SzcfLkq0NQ9U2M69UB08ViyX4Mgc89EptxXTiicsKECpH6OoTuZKdFGMfo4GNc321aeoRmFre8Lk
V6E7Y8NVaCL6s8bQSpnZ04hxXNM3d6IM+PhIkKSUm76ujb8tc4cEq4IQIlY2qkWYRUuc4e2NhWmN
UUDWWPhu6qLDpA41moA+KjRrROOVT201JaWeOHoeTglF2fUA6vS0tnPzkE98MivCoG+QwiiGiIuQ
yBLqh+A15jtYaNEbWlgEcIPrw79E0JlX1ySfHOtb59Bx14I63VUpdASD8MtISYmhLC1Kdmk1SNMw
tepOwWsj82FEX4g5WbOPqmDQm7bshpda50FPUjHP1XQphrCrH3yf0JcRbA480pErgsk2hrZTHIFT
yPYE8HyEYeVZ6DsCuZeDBCDYfm90aIZ0JBhJ2IKMxIqkrcnMvzTu4O8bKOgkJbFJG49Oy/gWMk9d
MtPO3Vca2vddFGTWoVN95q3k1A3ZN7+D0TOn4YgnUw19ry7hK1Z2B1UydtfxpsMkg+arzh2kOUxT
z8e94ciRJgVlj63NiFfvcrRncK3G5ajHa0kYMijVP4WgiLR9IiaDEW+/9dGDtOamgHdfLzL70vOn
vr+F257qdw7NxF1Uet73qBA54FDfCpu0mRHVVg5yXQZv9KmDogIsKTT+mAsK0XXRFznb9X1RYJ57
bELEACa7b3IivpfWfoi5mWJsLHc7GZj6PQx5R4K9VL7fIgm3uUnBZ0AFh5F4GOxu81GN5DNwu3kp
PNqw+yy530ZfraAD694B9kPXtEKraTP1kO5BMWoACyYtur9VXBQ+0rTGzjHcIXvVElAaaikPYYXw
fxFYgjv70QJMusotDiKlTUofsTDIc/Xi9HrY1AEjA6Y4q9H7VDoZUC2VRfm9C+zuSYfc1HEtM/Ul
BNCG4OtyMWwzlX2m2qJ+Ok94fy4Gb+62fKxn6yV0+rDb0HGifZ5otIE8Hw0tMx3mvqgvkTurcYOX
yx/2tc4CcIJDUmxcdM37e9Jp2qRFMY7ymrZDYydSQOQyRgGNPFQ3mGhxSQemZmd5K9NnDzWUeD9z
WoodyFZeomHMuFcdFwfJep5A+qVMfVlEqwKiR9vOAbdxtG0gyrNDr4OWltc2VXAyHiI8V9VkGM/V
1G5RjmXWdTS67mPG2BdRKOxPy1BEXCbhVfq/2TuP5ciRbE2/y+zRBi22UKEY1Cq5gZGZTGit8fTz
IbvvNBnkzZi+m9mMWVdbmVVVegBwcfxXR2bZOeDQ+fM46MmVFA995IidgIWQo3JwTbxq0OXzJL5a
WG+BESl9wWCNztrWqRI9YQDrBLepJwMWDZJcdKNl7g/1VOh2KLfEeAZTJzt6LQWlk4I7WvvBMovM
BaFI7/UpfO1SWT/GpdX4dUAzkt5UL0l/7L2MD1CE/VFODMrbKLmhundAvapknxukCDnhKGVXTZj8
nuukdY2wTC1/rqLQGZFVenWtAkwPMriAqZj9Kyrcf6kM/39Z/L/IGPpbWXwRd1H/WpxQc+t/88+6
WNb/QSQSha2FuG5NJuCf/IuaE/+BfoqIXB2Bn4wzF0X0v+piTf8HsV7ksqoSgt7Vz/IvYk6Ds8PT
aOJgwJGvY+/7T2piaf33PyoMcW+t0noKbFUj5xuZ9MrdfSiK6YDVyV3UDi7Ze+J9D81BZkE0PyVl
ahzruq/dsErj2FWWqrgUFfAODxd1+DIlxePcQuiplfgip13lTXpPD3ET+cjVbESVn89VeN/nZKKi
+RA3RtQv1KUGiCq7hGyXVak7c6BoTGitD58Ae/V9awmiN5ZN4gxRfZ1acr/RIuu964F0poqKbE4M
3FCKkd+NaPKdfJmAFCG6juM4atd5NiaHmDSGnojZqbsMwx4vXKbOTgFq6JhG19WOqZTybdxo0xa6
Lf9lWFWe7AbMUC+LMT2w6Yy+oqI3so2Epiu2Og2dZ5E4tWGr5WrQjGN4Z7Qt/qJ6CAiRSeVip0uz
6c4dZBZaBlwXdWxdAi+qN7SYD3+P0dTcklJVHdMllMnKjhoPhfYxlBRbaCPX1KJNUvyoUDiE4nCM
aGBhRtz/MWQ1Nuhj6ZY9TlZOym4jVyFWTnFxK6hJx+pFwwmnfrnNCg0wshKd0kIdNdXJkxQW13lI
B8qwd6NK3Ogp/YZAcdyiDS9ps2gLmoW4jQR0RbHekaL9Co38uQ6nFw0HPPk4TmTJ2kuH+M1G2gZ7
YExvWDtxI4Xiu0khw3UkIvy2+DGq2A0F5gHM2+0QyH4txjemnkZPYjX9zmN4DliJzjXrSeWtA9u3
OlKiRB33lZrvWR6SUyMvwpO67JYg2IRdfjkKemsHFQhvqNW+sNQWVacwbiiMits6F3O7GYCiS2NT
Zsr1YhYXBdClU3XL8ySPT00yPQzt/FNL52NXFv4iKIFP6lXtgpWtdslwOohWEW7XakNIptbRlkF2
tarcBeUA8cVp4qaWRCFW9G6aGxelNAeO3qvJZSqJsNlFUVAX0e2DynZ0KB97bgXZPdIgp6kMklQV
3a9CNXeVPjw0i/mIv89d0rnEvDW9CewWF5GQPpiteQ85/KJO6nhpzihTgviBKs6Re4glCdYWNGNs
t0i7LgHnoCJ54WVWuXUNcyxZacjENkW3thYIkGQE1OqSzpGSgNlSB+9Fnu6r9mnUh31K6r09p5mx
H3BhH8bFam1RiX6k6UD1VZrLfh7k4CJeyrdM0tK3Th5K7qhmeAj0WkYC2bck5S+LHxnMo34OpGcT
UMrJekWma3ok3Iq5NG/zpLV85KTXppzFvA+1tst+NSVlcRZ6khzcFXkC4qpeiEF522eS6mBd2GHZ
3oeB+LvQEb8FCNS9Rm5jRGOpW6Yh0amThuJKVSZMDZhkhhwsLjDqO7w6BK5UZoQEjRYhcEeOOibz
hTRpnZ+YEjSG2SY/xoKObUp5W9IK0VqMK+4JdjMVuDrvshQtJtIwSSz8HC0bmiHIIIlFD+k+xd4s
NRVlB6ZqHLsXg5LcGmZygW0VQqw6mEzvXFHv2rCRnEqvtCN6puynGOadP4eEJs5L8KrWpXETD/Gh
j3DttT033XjYhWlSu83Q7aO6y8mzM1lOucTS0bkbJY+anG+kuvSBrPfh8jot0YWhxtYGT/jsw/H/
ECzjVxgmuzk9KN11UgSqbMt9fDGaEbSDVLzEUTm7SBJvqoE53fSI8JasBtsMJxFFUBVvwpHYmEm4
kdpRded5Ft2koWt7BqGXRwbivuaS/gWUILp6W6PnGsALiAS9FJaQLSQ3tG1RZfql2gcXueHzoZ6z
JbFRl9yoC2RcneujR4ifJ0rHudiJEwXpEtw2ZKQsaWETMiDZYSMfGuC7KLwcsmObo4dDhZdWHWlx
JIKx0QyatNFUFehkfojT0RcRmorhUbJeDP0tM8S9qsxvctUejCnZdll2h87icijb+3jqCadBPJsE
RzW1bqxKujdKoqH65m0CRm0MPyWDxBZTdVtP2g0pJBeCMRMHgmvVBQWW95whhctFtrgtE0v2ymJE
lGUU2rFJO81DfplfGlbAzBThS7kCREhNAZvpDDin3iDo5XPVErqYy/QHGjVxfp7SrPWLSKaLZTgb
ULPqz05ZdO4bYeZHY7aiupV+N+dwnIIeEpee0T6J6E2TXH1bI2PG7gQdzll1AxDwbSUgoskipGbB
JHm62iKSCIpflpwy/ihcI0OtvCbrXuasT1xBC7JNZhFPE8T9HmJwcnJrljkEjBe5R40/mHHz2Anl
mNvI0PYxfIqtxogDp6mX78poptEPzhtCqZLxViVhnbvTJDwoY/JziNHuEcuf7gNZvBaK7jZvSJpO
oy68kAG9N8VgTJTU4nyMU6N0rXGcPW5khykiJhDB9qFsF+uHBOnstpWVsOdJfsqeFYvWtREnLfsT
mbhILu/rLNPuIOzgO80Sg1MYmZ7aL6/jKNMPKVOOalVfaG19M0xts516pfGLAf4twmgD6qU/cME3
wflw9GQk4TtZWCCiiADYY31ObspWKj2xsYbLehC6RygL4KHSni2ofQ7lNDX3Eayxk2BCOFAhuWjs
O2aTekFPkfsxyS4BIFb94C/NmJUfhpGOrqwk1aHJxsda4vLaNEx/4t2PBViM1eoHwMWtlXccjXQJ
yZYMUre7jQ3N7VAxDLW8DUM0iHJIkwMt9fWguYpIU0uj0Cul5qarZ4ldliDWXjdrBEVrYKpueFGe
k4VmTf5CsLAGeZH3OyltJJssCMQRBCQN4FiJkXoipBjXA8FX8SBd9aN4wLDWum3S8o5jirA4cOXk
VcjRfJvgoFqx70rxOEs0awmsO2WJfGnMt0Ux/jRAoaa6yexh6p0g/1GG5b5slS2OMqTKNHQxHoYR
M3Mp3yBF4QVcpPVxQGdSjpEHl4n2dfAzET3qKrxvuTIl3bsyhi6XxZ9aRhi8Prlyn16VZcMddYZh
hevmDlUj1DCqIzKbo5D/rit2e4vOJ8VjBk6nd1stEA6CPF1FQnvTiTdcja/wHDirfFNP8m1d0U7K
ehsTwwE0sdPamq/kur1owFj1isqrLeqjOdx3VeGpIjJtdSTDeJL8XJ8vTTBHqQ+uJDzSgIAZ5xZB
Da0TjM9JO9xjg0f2L6CC165UbaFxvLwD9HVEyp2JohaOZyeVwLw7oXsYlPGoKwQdZNe4AzZa0iR2
Qy9ViSDjqbZu5UV1w7RjgqtXlUDESFzot6WWGwCY2nxtyAqaatpaPoWT1vsWwmKHWrpzR/FqZI67
k6KMtwmJYZ5S6dejxGOIhUw+Oov6Tp8bCi8dFEPPSS2UajPet3RV24x6HDp6ngl3AX7Di6BpQ2+x
VM8UVUcqpn24Kne15bYoA+jsQPUEpUXxhkiDE1LQJx961R9JdCBw4FnojuYI9zjqG2OSXK0E1VnQ
IScWs4YdX5bcXDcdlKZ6d9vIwbVFh2SNSAsdTY6dhiScq4JPFeym9R3OiGtKn42kZF4fcsD2A0QY
f1SsU6iJ+RXJtQ9tdEPCNUAPX7NVauExV+Ka7gl/IhTTmGzUMLVssa75vnMKvIf3ZNmgd25NrxzF
m6YRCxe5K17HpahTP6ry/n4O2v51AXoB8sNruR1qNQ9s8g7jdTtOk98WVRN9SOZRHa8WZel1r0YL
MjpmJCc/mm5NX2j0nxYAxlWTBhxVUCu13aH5z72lrWhsolNUpkoTH6HBfrFYyu2EeOtAP90YOIt8
gy7skEpw6ZErzfpRdIKlom0J8XzElnSBrQvWkLL1yYg6DxcQyIEQsYt0avnACUffNOiCo2Dpid93
U3QlLkWAcqS1akdqmvKq7QqBUh9G2eFOQWVZs6ZIRJK2XRDQ2BO+/ofZxeKVGAGSl/TidOpKnB9R
b88r7NVvpxAZHq0ARY4gRbvMleBd7qTmeZ7pd1g3UR/avZ5kv9NoDLfIOSeEYK3+nKM4/63rTUTy
ipUC08hidBGM1bIBUMYCElj9Xhyt4K7lXnFtCHVz2wtis2+nWN72aTG8dTAqz4bYZbexpil+1mv5
NtPK6lkMhemJiR7v4hY8N6F5a0euQat64hjfF4V2M0Y1ciHCfpLLEt3hbtUgdtSEKZVgq4eeBuQu
wtwDkFFaE4MymbkeOfSJaAMnKZf6ZamV+TLrZYHOIMHw3inTxN2ZvSUrmhJ4MmpqF/n07wY5+uhR
vy7cI3vI3KEIkJE2mcIcTtXfgzZHO2PsR/YrVfXHdYNs5xn4OlvM+1wYcrtTGuUH8vPBTsrOOBqD
POnOSuZq2ybF9pKOZfirWYSm9QxJzq7pJDaNTt1CXFF1doOfk6Fbb4KczDNbCiLijrssds0la5/0
vka1rxnwPIS8GHdFEokRubNq5gMqzoatDUKL3kafd2EWo7TJpfgZxm/ZCFJpuVqSsZuAnl9wieaF
rV3FkCD0fJe5Uzmm52WDbQIoTghzibmhTnD5k/4z4w7l8wv6Zy2IiuvJNBfWWJtqbsarORr1lDwC
xqEGo0n7cDtIC5qZMBQG1Dxy4oooBK/StIjuuoA2WLNU3wHjCwr1goGytk0Dcc/dWk3tullEgX24
Xb3pIo8p5soaUaqDZ5PreAGRnrFjFtIb57sW2Ojhy5cGOQ9vu4nKB6YglUAgxPKvKUDOOQpRelGi
+DpU7ZB5+UCmNyYKrixCH6aZN2A8ecXA4g4Ibw7IfiI3VjvhcpKQSYZSDehPzKhbBPL9pFbdC0Jg
862q66biUBHUtzgutZVtop0y+U6k/gSheSsZCZhtOT8kaK1rx6pFxLdp2NiakGS+KoTWrzyqLMrD
ZrhQm0Lc1VFmPULWyddCK/ePcpQvgNv9HP0SuVo8RykQeC2nhi+qCcdQ1UavZhVqg73IPTKCao4q
1xxkBYnaLNZIARW9S7dpgFbZr5VWoqCtiwz/3DKaDwpJiYanpaUeXWctb+y5FWls5MZLw2NRWU4/
AkFNXmCbqKIJqwsfJnWy7kUm+2UbhNODAEVxSRZ/uSNutr1Qh37cGXkovS2sREIR+1gffGgpaV9o
83inrkYgdHtC/ca0ywca6GTdExmg9N9o21Ziia5XftaclMvBTu2b4tUqqRSkrEOQZ+nlKwhtdKk1
ef+Ap6l5KzI5xRiYNHdSnbxgZKou4zZXBEfSTX7zHABYX/WyRkWZiKP4uuS1WeP6HzRg4DLeaAXa
GqeUi/Ih1Duh5SAfJFepLfqe0JQF0FZOLqyEbaqa4/xeGHBgKKgJD3HApYTD+mcZS4afm+2z0OqP
yJXEy7Zs5Dux12iUo5qtF0/QrvbSqd3GkvP6Hi+f5gLajft4ykY36qKjLMcIUBuA9mKcJVdQV+tI
gaK4VLPI71RleAdjJxnReE47/YlYutYxpGr+OfeDYqMEo8o1SzodIFM/Cvi7973QRW5eWOpVEIqZ
h55wPybVsCmV+NXopUeuehYYXX+fB2V8zQWawjSCa1xktDyylk477lBEW7Pmr5ao7y5lqdZ2Qy5q
O25l5UbtLfEy7ZXoJhEHET1/Ij0k8sqW6irYUJ4HRzyHwXuo90GEtD6YuKHnrpGoVmHnkZU5CiDr
odDGLX62onNDNuaXrmuCe+RAhluUObks+nwDu8gfoCpJ47diRlcaCvadnmWNK5gh/buXTndCs5A9
nVCC2GkTC310J+Qz2QechJ4c6BpMRB4obruU5Xs2p8KVOCwqvSfo+Qtf3HF96pU90tslA3OCxLLR
njVXUlVNOzgy5SgvqX4HN8MlMm9wc7XVEB0MrKWxM5lq26HIFC1/bKL6QW2y9EIu15pFi8Nnzep9
c559owA76A6DGLoSr1oacgel2Y6f5S6Dyc1aum1zfT/pxCNPhi8TZoxP3y70zGvpQdeg2iwC5LSj
znmu3FoNm8mAQZEmibkEt91Rec4alIJ1SLG+mZN0XffvTZns004GE10OujlskKrv6qGH9iidxhAu
wnojMCvHGSOEKHr1AGQSiBdBXXD9eheAwR0sUc+tLGxmOejdObtbOuOqxxfoxar4msoD5gal2XdK
5Gg48eys5N5Ulz8Tk15pWBBetCT1x4WzPNCRziXizlIBUbpNS2iE28YcbLiVbSzwj30vXQkSOgbW
X0JDMntWZteIiSQub5oy30bWeNWV93I7WgdEuhtst78zmG0GJiTRiqWHqld7uxbAOrK822f6fD0s
lVeJdxpQipPWPVzW6ClKr7pT0G3lqXyPpaa+GhAb2kO2WJvGkK9nSbXTrm6duJ53yMCfA7MzvWmY
Fa+vQvTAucmLxJ/G322rPuceJhlP3PndVgld3MyCHaqdxC2Uu8KN0cJ2mSEImz7KgD4Sx+sFgSTl
Bdq96ToLCuDNMqjGY29Q2oCo1ddJMiyuKhYNByQUa0FKBTVO2rYXRG7cTTwu95LlcRYklMgfWJJv
RFtr3Mu/1Tgr8aBiL8LAi61Gkcnr/Ew8lFkizxVbolsX/fhIOUhJNRnxTYLc2A3FOXb/jPcfEVT3
Zc7/Tg39n4IA/u8CAjbv5Wqtb0//qPXXfPSt/evXrVqq/1fZALII5fPf+8ru3uef0XuWvbefdF3r
f/RP/goqiti9teWmiKHKIF7tv/grlX8iwiiRRI1JX1blf1vLBOUfRAmoytpYkPwdWin9HwaLhfWP
NYsX0/jaAIjogv+IwlI+6wvhrUgXwdYmSiaiLkJfodc+ElhdnMQqmprKkcQnVcqv2kmFNLKaCym3
XnR03EcaRzwkrQGNK6SWF/XWi0jbNUjd+iJd8IwExnOQPjLGlTpLTifP94OpXAaYo/elPt6b8iMU
al9J2aaKtbc+ITt04R4pilBbaRJtKyO/imT+xEROH5v5bKOEk7gmeECyfWDGTOg78WsEIv7hkLoP
EMiYS/Yr6d7shuOS4vqWjUMYZjtVsuxWU39UVrb7MBfOLlIcuCa+PWJaZcMywMNOxZsjNFke0ujC
llVAomFydfE66qedaJzx0imft4OvIzFhPn7GZGlIeSTU05nT/EVd5o2x9Ec4lZoQ/5ZXjJBTaraS
UDyVCrItteIiUx+4tu2NtPTzrPfjbhPKpANpyUsYVgcqBI5DT9UiVx6Vq3Qc6WO8WCgq+vY4ShoY
QGJ42H5eaSUA3T5ddmX1npbxTo8wpo2ykyoPf3+bf4yO/97z1ofkcoGt0jIVBKtf4vbjrlRnXP4k
FjT1FsLydarp4dzqVeDWoxE+R5E52y1FSDgt7pJHmxjd2Khfm53BRRKTlGweEBj/6hZm21hPh5xT
ZwZIdAYEI5ZRcJ+kMjHKy1iZn1MpQEme+VRlNmTyP/fT/9b9KH2dlqx8VhxKSqKLSN7//MXAEBOU
ijwMpOsRdcZDHwkbvCCu0NAZykq9rIDTKTrAEmXz9xf52VD65z1aCkteUkj3Mr5k/egkVZDe2eE3
S/ZG8NYgzZa7xC8Tw22N6syD4nX9eFJ9GU1ZX8QHirwswlDUG0Zres2V9e5nAS09xlhtanG8FOvX
bBWxQ/5eDHltOHUR3kxC3Hqo0t0hB5/SMt+gBzP9M82UvlJqtc+M8hdm8IHo6KMq408i/sxAmqlJ
BJPVdGQ1K2+pYGxwZN03uX5nyFhaLIiPUfnNkvSWSfRnWYi5AKobbdBeMYu/RYN1lQUrvJbpLq6D
Myf2+kFPZu/Ht74KGT6+B8PCg26iIHWm7IK9+FKc1J0Gd/L3b3tuFA6Vj6NksxSgEWIUdHpUqHBk
6B9D9dxH/eZZcOyyDpFdGvz/51EQwpddooLQBhKK+AInknXz9+c4zYpaFzvFjYgmnfZwGpXT5yEQ
JZRjTPyb03q0ax/2VkVy7XKLmcw1O6809+czqE8Dof81pkGwvCKua/NEzdEEIrVlyphrPlVQbBa3
ZUP1BryutE7VOxJOHCiTc7md361H9jVoSYNNDdP450ddCIrDbcTbjJHcx7nyIzQNtxMbv8updM+2
i1+nwOeJyGlIIBx/cf9ED/N5uLSibTZhNyjB3NkTPTjbjbxj/9uUvrCrz7XPXk3cfxttVdB8WP5L
M1ThUDKaND0ZNF6cmwXD3tbClCYuyU5Knkgad+bodjIgX7t5P0bDIeH2iq3GVgdVt2UFxLgRUK8V
279Psq+L5fObODGg950oiAP9tp1yvupDyRGW0uvPtYr+ejR/HITr2ecXoEdoMaOJQbKJ+64e2lWO
8/tJr8+F4X2zZD6PdLJkUmHppclipEKJM6R5hNZpgn4xqSLrM3HzEoUFprZcXpy66V2xj1xhNN08
PNea7cRRsu75n3/JyS5E1lLTLTK/pKJTEVqdGNn3rgbci4VdFe3FIPyhZI+SLqIvvP37N/1+bHIF
DPRYKsb707fQ9lqkLOv7po2rdkjInu7s2Ve84f1cK73Tfk7/fM4PY508Z2iWWWugQ3XMo/QzvQSQ
8RC3r2n5ylGhq4mz9qyVL8hCMd7Vrbg9149rXTxfFteH8U/24TpuRj3VGL9pc/SoAuau0s7b5zQr
bmrZ8jts9Gde77drRpYoWnTdlJXTnkdD0Km1sTBk66nY/u3qGhMvXbOUjehH236nb8+HE/5JG/30
nCwbTTJlndbn9HY/jTG3Oho9BMTfOHmMTjyBHNI79XoeSD6YpRQAQ0keggRthIISShIPIaokLPOQ
/zDHKHoC+YW71LlXsb7dk1/FDU4kpG1NWPvSh2SMJHkKjCVy0PBuJ5Wkr6Z5W3p5O8nLQeriW1Hq
b6K4OoR1+zSoGSEBNRa55kxcx5987s+/A5+sxmVD5kxW6HHzeYdpc5hFUvtgT8TOU63VEJ8VvqAu
OAEqZwiULS5zX9J+x1HqV9bg1dFdTCecBoGraakHFfx+HtmEp804ZUcgQuyNqIVntmvTeEnVjJMp
8M5MpHUdnv5qbkfczrjPQpucrNOCtMmeKCc0w9ND1ZLXnvmaE9nDMYCnWDxjuCqzm7+P+eUsgp1b
u8zihlKBwk9LsBrRdY3lMnQg1i+nITyCrvys1Z+DVr1GSbmBD74W87Nx1l9OAIYlvEVBKaqKNNZY
l9THIzCUsyILOoFOJC2SKCvetmrhjlJMooeXa1dTfBuaFfbO+d0SR3gfsqqs6DFXxYe2k2/S7p9J
jv/93ePrxKXJy5rNjLSWN/9li0Qx1Od9L5DDObnKYPMNNom7dk6fPEO3Af3OHLRfjyZewccRTzZK
BU2s3GhyYAdj4A8W+jX65Tyr3WPdpdfE8B1IKoH3HYfDksRH9CZ2KwaETNV3f58BZ3/IyVrRBUur
Q5FH78LZnVPJnar7wigOmKTdIVxzFDJvxCU8kP2yoB1LG/OY9cV/Wj+vr2OdFDo3v69dgauR+LW0
5VfUEIDSsg2N178/5zcznQ2NPUHB+EJH2dP3XQNXioO1Pibp/aPlF+XsdY31Q1tFLXFyNUsjl77p
zKL+cjggaUV0DaJFZx8K2ZPSsl4wxC9aKtg5nGekIDbqZmehZP77030zjL7CKnglTRFx5kndVg6E
q+Q5w1iQOWXrT/VbOhq7vw/y3VT546wEbEAtLp3e0OcS3Y3aWGAqGMe4ewaviv4QADNPmYtEpySI
r3tNLdOTmuqQ469TuuyZfMnr//h3cLSoAHRUVWxafzToH7YPEgjUsJlRsqobdg4HiLnflJtmOzj1
LvP0wFX+ZyNyrePmwYFyeiExCD5Sm8aKOONHb90cUtVG9eKk92tD4vFt+vH3R/w6W9cn/Pd4J3cE
2UjrdFDxkGQ4kKVtuhkpJZqzu9BXlAwZ2cdxTubNXFVRFxuMMwTgLBjjCHe+mHRcgBOEsTi4c1Jv
zSggwanYZgLEeyS7kfGzL2EI45YQh/hqGPEZGQieqocITjpGFCaKd5LiJpPpopvFQ294/RK/FAie
iJjxA5izKS1+6Arhd0ro5ATOqPlBRo/097f49Zj59HT6yUVD6kwDwniJnRD+vUX2K2BK12mTJprG
maHwDp8e3p/HOjm8Iw2ldSVQZPeZflukBZALgYPQokKbOJHWOboW+VGSsJeiDo2RX013Ifks06T+
qPPykCmVk80V0kimlrp25J2Kl0LB2jYtG10IH/7+ar5Zy59/78l+mM7S1E4Bv3e92cPgO7HhJH6z
TXfRdhTIgzbO7PB/nB+fy5vPI54cNLVBqlg8U7J2oeZkEMlaV/q66AnGLxk0Vn5TlOQYaLmntf01
5MClSHanISLFXuo35Kq/sWie+2rrDPj8mwgUQKIkAjtSwJ+6VaYKLFC3IEMh7/z0Misc6g9HdbPL
6+FgOIM3+tj+N+JWuM+vtDO7yhcccI2u+zD4ySJXq6GbBy2Pia5DcyK9m01z5vmkryuAIUhJWE1B
tMxTTr5yEUaBOhNqC7IxuYhcL4mGuzN/oNp1yIWX/eCAPUcSbOncUfHlHvZ5Yzll4waNxJq6Y4te
pxetGcZHMuKvhgNt534KG3I2/W6j+1jn/bPhDd8OTW6kRGct7WurDd00MpwDxrpX08PMbx3My3FK
76MuctTGJfF4M27pNaI4Ioras7nnXzGz9dF1A9iKlHpaqJzsqR0+pbbocA+s42OSZPs+Wuu9t7SR
4wDn2sihziFm33xpIheNdS+ndx9V7MleJ6iFKQkVTz2hYERP5hLY+4DIxw5HPLhgKzZpd1t9abxZ
l9zSzLZ4txwT+jgPc3SMpZum+dPfN5lvTrG1mCPDwSATHGrtc5kP4oY+idA5x1J/8q1cE6c4amgv
g0BQFWWPMdEWFeHMRiN/XVdAHSCxOh0z1gyIk40mJ+2AXFtuofpNcV17g7u4kaMcDHVH5xz6Dqk2
xg3aby0OP6fx2vuOOCY72uTdmeX3tSqj5APCJMFB0b9S0gsqdHHGocYCEJ0QLtBIdxy2Z0b57uj5
NMzJazZISKhJIObTP0vEVl/Oj/1mOAgURQTR2b1LnqSHJ8NRdoFkS8580d8RLuj8/VvLayX7eStd
61t6C9Bch5RM4+QAjCkjFnhMbK8b/FaNLe/7LSZmL95GTu10h3g/PGEUGd35AvXU7HabYpNsUr9+
I1LIFfy//5yvoNfarpNKWBG50RmScbLzmSF9bhpSFv9sQMmvykf8fFHvhpv/2cn2aayTCTekZd8G
sfBnrNnOb0l2dIRbw8kHr/clhx3nWLwjmiSw+8xc177Z7D4Nva6FD6VwOepFKWE4cISu3WDbAlM1
nbG5bWrVL1n0yTIdZ0LKJCw0uXTMBxreCaYbtpRireQ1hD2TXsIC/UXOu13h39Kq7mgwPzrRT7Py
nbDC0e4MFHFxnRbegLeiwePWIRmPiTNP7oThp2zeEjDtiHq3y63HcXXYDaOt4ueRkl8asD2yuZ2s
e/KqW+aalZLQhrInxAIl7dO02RaYlUZjPMYKRpq2sc2uuFKG9kGSF1fDLXNmbnw9FT/PjZMFU+Wk
a/95aa2n7zmcCpfM6HoDug6poTgkj8lvwjUhB2d36XURfF0k/56V6y/78LlGVawUspciZ94Hm8qP
/Gqr7XkPrICzY60z/MtY5opKguvgxj05h+pIMqdSRt7UesFGDJ3wRd2tzVL6+8aZCW4/0yH1m83e
JIv5v4azTg6gthuHmiY4PFq+LZvoOTYP5IRtjSXZR+b9LFsunRY2Z77kN1v9p0FPNh0h1ZrSmhm0
czXLnlxSIAoXi5eDflqEqKdpN6/23Kr7rnhe1SGkEpGCvLbS/fwZgfACeeollGP0VoQTszV6agKq
E9fghD+rTXmOM/ruJAHqBfHlcFeJtv08YGvo4zCRbIczkhZ64iOSUNcIHOq635xldvrzT1P47Zm3
++2obOigzOu9XzmZQSKZo62ItoU9VN3L3Ho5PZ1lW211Kplq3zxkm/7MYfbdKYJ9/b+GVE9mUSWr
JFYIGpUawuBJVi/KQKc3G4s0Xq+nSdsc//6Qq6joyzL5OOLJFELuP4+yyRQafMUXnnqP1NuHaYvD
pPITf4UANaybhLfZynvsYpc90gDix99/xDdwPgU6XKehAOeTcLa+lg/7Qo72tkpoDUfiGDnuhLOR
/F5iMndUO7wH+n3Fj4RnvvSnM3eQ76cy1mB0Tyxd/c/r+TCykqoLYXXsEklsmxvJra6W7crSVERM
sC8R1H7mC397MlOEW2u+Gvcu9eS0nAiajGkGGTk4Hzd6iVBZEByj2cdaf1h6BBgoK62o9JDVeyRA
nWkA++2c/jD6yYGZB9QK5iRHTiVdmJ0fRJel/r85O4/lxpVtTT8RIuDNFCBoRcq7miCkqhK893j6
+0Ed0bsEscW4fSbHxVaCicTKZX6z+/ltngtKTNpmt3CgVvrnjOyfLUUb36vGlvwzM/+oGb5RlzK+
sy8N+0K8whUwAeipfz0uA0jkrpM+Q3v5NLrEnwNofXAaG3iXJSflYlE1/8XlZfLviottE1Tmplxr
82UyuuOvUf2Md8HJ5JSYBwStLjbIP9P0n5Zc3NJClunwQVgS0iyhoNomg7gBxAwhe7iSxnKtRcDf
tRDO/IibT7BqJNkWq9qeRuxKYLFnuoDwgenIsEZA0sV97IwVtWDRbNS4dFUhXqfyPi3uuvHFaysw
27eGGh2jGryfFD43hXnUrOaYTN1VTTO1iXunLvNVSEsrnxAB83aRL+6m0rgv4uIej2qau94KUSLw
uXhzVp6jeQY8DmnlNfmbKta/9UBam1D9Acr3mbAJoIfrqCmUrDBE0GW1xlUG0x5EeP1e4fgh5TJS
lHijhHYZireVKv1tovSml4311JpOneSuAZ43DTB7EzqQt78RznfQaXdbHTU5Id9hGg7YDk3MSXoQ
A/kBjyvKEW1lVNPWaBsH1mXntZ0TCagltKYb+E+mZN0ZurKWhWnXMb31JGPra09Q6h2pD24EMBlC
BNZ9JP/LnLqv3AHKZF7UV0k1rdKiuI4MfctMYx8bVB0T3ihRs5lkfwWjak47HU97GToIw1X1Jlvy
gZ9B8EFFYlBj0U2tvnUSQN0qhIRGF26k8VQYAgxQ0b+BjIlT0taK5b3s5z1qGc0RVQZIqnimpSh1
VuUBsRoHNfoN7JA3hPRhmGM+olN3VYK28Qd1M6H1IErJpcD2PbTQbKHeNdEsBMeqLA6sTBbGX6dJ
jNSTq62DP/0muod0PmtaraBqrarBsTTnYqL3/dv8uu4iOQj6LmoqmXX7vbmJt9pz09jyvc6lxVzv
LwyliyF8voW/fpozHgitZbpKFLizAOO/11Uo+P4k+p+JQbcadtK2OIxrfR3cXsq0vuMJwInO5roz
GogRirFIQfScXktdkQ8I4PGyYtgKSHsMQgEIEbF833u2QuwwDUa31Z0IdTkZPHfsO6c3h79y1UDV
jU9Gl++sZFvzTwlZ6/4c7P8fsdjUZkArbZel42LZBdD4DWwQvF9zRbSGcr9qI7txTVtzOvoK7qVN
kc6lLPOUktkH9qAo7nzdfhH2vGDqzRyMpTXMvkP5KDi/lX21ry56l58Pwww9GC0hp/ltKt0YyOv5
/hA46NKs2sJytOGlw66l+1t4Ofr38hbBn1U15yyjsZ27T333B0bXKm0/mkFDxD5xUPd2vKHcGkjb
dMrvWt5l4EvjOMFimJmD8EeTb70qheiwL1tiQT09K3G8E8Vd7ePUpnj3RuTZ0CgwnTpY8YtWN4B2
Sj5iiDwRKpjWTsEciY/ezSJtjn3o9cyShFl1EITslNfNvhou+t6efQ8anueg8pgMGYtLsUQ5JY10
RL3mCqu222PuIGNwK69R2Fgp/x854oyMn5WfRFXi3H99642EWIuEMjPZOGfe2pobyBQI68EQsonf
mcuM4dlfWX9+PuBnOgwsq4kUHrRTOHNfl5WEHsZ/zvsvsz8RcxOB0j6gfSAbRxUVvCHML31RZ4rk
LysutlUYGtR/9Y4vavylDB06Bzeqr1xJWWmXWokTRX5dWNltNYrrLmz/98kbrjIyqnoGPSygnF9/
7iBRDmQaULSWi9LCdEkG7PHzjp6bhMBVwFyUPrEKcWUR1IBEaP2UZGzpiKIFU41+xHUC42uvUJ2x
g3pQKbbaqntFfEUH7oDKtQsP8AhLwMlA82ptfGz9/P7CY80H6GtUB5MxMwNEyBQKA5GvP93opzYV
sQF0KEUOmgViDkrNlaLvq9HaI+1v+1mLdQZeBjmWm5X2ajVwwdLpr+ELb32YXToH39s0KDzzMhQs
REmjl0PXwmp7OTDne81B8kU4zsc9d0aahtQnpp0AI3LEbQ258MIL+r4RXxdelPdhKrZtH3HpTNNg
96oC4S0GqHgpqf5e687LKFwO8lx8LVEwZm+OTT7L39TG/RSjMKHDJQUSniH/MXfBfn6986H6+nbn
1WDdUONh7LREKLftqHh5yY8yYNJNJr0+dTtkbqaKJ1MbVpmZPTVBfKm8/P4tk5tQ58lIwgFQWPbi
J1FL8lJhGCLIHzUaaGW+F32oEoiIiNYVzrGrlmmghR9nFV1Y+8zxIXUgfTDZXVNTFzU1ypiGBXKI
OpPPxk9uJPWlaxs76/73HYQ5R/lvocVx0XU45yl8UjwexydjnnJHcQdlEOaAZ8YPKv5EpZdHmN7o
aDMgX6cwD5cPinCjWunjBC9ewrfNgNmQy+FjYp0KxXOA/m8i6eXnM3DmYH950kXgCcrCUOKCEyem
f8v0JhIxahr0CwcNva3vR00Bp65DwqNOoKnxNZAMrR8GOG0Ddh3lrdb522KKUB5CeTWjPtCl/eDR
IPeOUpL9kRSI+fEhae7LqUHPF4E88SOEvqr66Csrw0NNIW3iJTIl0LrjfVs26775VYhv3miiWpte
4fjoSIobtSdPbJFCQZMS84Ixyra4Ul4nZnRNzLvqpNyp225faOlGiaMjcO9tmsIoxZ7vVzDo7uww
x9jyLsZXU5D/TGiQ4MO61jVY4J5wbSkJxGxO0oSkRI8kaOvpx0TTncR7sKwakyo96hzL7B+C7C1s
k/uIAauBjpxlbOJg2sCw5KLObN8U1/WY7ia65O0gnMRZfbguAb6hXggt00c3JDVO6FU7Wb4DJwjP
NcR3A4kEo4VyRiJKKz27izC2EpRxp49IjeX9Gsara3moAxTpusA9ykbCG6lFIPPBTdt6O7bxGRPW
lak+eB2dQwj7gjjx9Nd5zEkYVdcbcrvyCyJCYFsUtmWyL5v6KYNLjXenPUnH2jN3mXRTIO4WqMFm
lG4i/k2Od0Nf20qlHaZRX1f8YFka7JrEoLDuI6j9enkXqOrWj3DElPxtFf4qEsTjtHgH/3+F4sIK
zVOc3O67xrv1zTexpU8NVdqr3wVfOCKhjaiAaP2NtOI1rZU7HRWPPnZ9azx2yBKVVbaV2wzV8ZdQ
BgJV9etGTA+FFRyT9BgbzH+HXHDCInwt8eSIins0EVYWtfkIBxy8AeN3qVNWCVoZrQIx2ro2U+ja
0NAjkkgxPmXwc978vRw12CeiJRlqyBHRATCGfSqrt5hsXfl80368t/L9CJcWvLcbF38Ga+djT4XO
hm3qt11WO2m6y+p7eQTOF0rXcX7lAUjOvHcReu5YAlPVd9oQuHoLFgF1xfrJyh+VAgkNGtooQ6MB
+FeDdW0MxnXAeROiMFjBfH3J5bUOv7BA0IuvZDXAS0ynbWqFu9anh9hnYKF/9frbTADDQPYkC6qb
9A2GKBq/mSu2PSC6vSvjtxRVR5/j0A2eE0ujo9UZZ/vP7D+JZjk6Z89e8ZJCXhYZFkkWlimxfwuH
edeWt1aFHhGhr7c+Sr9cY6tMWDNIb7KNab3JhJt4xGxHl/jLDUfKH3diBig/aYNT0J9a6aPFzkJX
YDp7d5MnoedWK4dhqO3A0FdpUjsi9PPSGNZNC9/FFOx60NmltwZgD16ad6KSO830i+2LRWUl+Ykb
UpgM2qHPC+ZTAfXDOwwnZ8qmvaJgCJR7Vwg12bluIDrFgBYxxV7GiLmL97WAJF/8F/rVEY2ckzzq
LvJLu6G4z6f6rmqabWteU4rFSBNBF9H7u6KsdhHDTbnpdh13ast1I1fFKuC7n6Q31JM31VSdJqQ6
YL7Yw+g7CIOvMIJdjRDXu0hbiyCELFjS2Bytkmna91W9ksXOKWJ/n+cYXnivyDflR/KRQcRHy9gr
U/PWKL8NPndDfpJVyc6or4KxRgk5v1asDKW4jI8N3yZAXtsCo+uk7EGWwl3PXlFyuuqbB+SI3n3N
O5IF3Ob+QdV/eYwDR03h6+4P6vhm9MgyjdazmptwAbO12SIeUhOm9k0PFBBd6xT0ylDyv8qnsOwd
4OhXfaoc9O65T1EkTtFLC4VNaobHEf/SKhB3gY5Xcmyn9HgponZ1USAtHv6daOMFfrhDdnVNgHYw
6bHBEmLK4Sh5+NrF5g1BAO1PwVWKyJ4Ua2Mg6yd77ww8HTVuDkVKlqPTkurF53KKrod0uBvyY6kC
pOWL8LlasZhdK4m6BSGDMP0hkVW7NmRXQiogatR71ArgVL5htWNL+UmqOldgqSadNmGL6SIBORtJ
W4R+JcXHWr1q42hVIgtgpbKjdtKukrgozJ4Os8ixw2O61K9q00S4pxnXJuy+UMYRLU8Ylsk2dyhi
RruIbzck0/fRJRtFRK6G3EXT4Uos/C17sKqHkWajv+rEdmdRgNER2VVKKdppl8vI83Mv5PyXseKF
0/BEuT6Fu5kMD73H1RPKq1hvn0D8udbo77I2rFAf+9DNwfHa9lWpABsnKAiK2mOO6gQ8I8fHvQFZ
G2cWefw5D/nO9ZzbOgqGbuBVwGosrTMCCSxl6JGbmcfwrt0Id+26e1K3iM1dSEb07zX615UWKU8+
1nGkzinP7NLgI9WZSXcNzACtKB1Du6PXiVzhDUqvNvDwlSfTwvEeZPm2Y4e1QV+H2u9AfhkaFM2T
X5V/L0sPEhYRgnfTz5zv7g09pwwdKusOkXr+RrUC4+Z0/J2G7nOOZNAsJuOh9j09o3vpNt5Tiuk4
7hNOUN3N0MvEn1Zj9V5HnmP4qP4ix+gHr235pw7+FD5pIpBWRIky5aEMUCnN/0alDhbzJiOJx9Lx
woadgS+xYbOIM+9HMqRPfvw/0wsDIXY8lxmQ1PE+FpmQIKwX+OYvleiDa4kz9IbdRWhK0sr0vFe0
4Jj2V7aObMiFQ3I2jfznSeZs9p8nmVDpL5GCw2AUAnCS3in1g5i++iNjsoL/2OEqwEuSzPK5y056
Lm4lKJKYCeu3Fx7kbLsTrQIQRYzJvs3IUitu8rpg+sqVe4XD1CYV6EQ30r2vE4d74RQo/nNPDpSC
J/957c+ie1G28Tr+W3uRS9debiJ8yNpS8aCjHGfPiSQijS8yF2hSpEC48j2RdR0JoGqS8rZR6mPC
cEENrI0mr5soYPgfrHKFlLqlSeWlK5xVVz8/5pmWJKeG+TTqDCTBDDO/vqvImJQIm1UG8bl4wDb1
xuyLnW7daL5yXTK47TQjQlFRWOHFh+oiVKmov3ReztSaX55hUfD1cqwINYrjn/2CcFs6+UZfaRvJ
ja8vcXXOlO7UlUD7ZRF0kaYslrIive4Gi7wpzhit+A8qwt0p7EF9OkyhfKEdcaZfxObOgAMmbBKt
mUWBOUHRUJFInVEOTbVC47Fbz0M/BfFLp9nW8ZpAilLwXb7qwSFciNVnTyAEBvy24JwZ36hm3Poh
qSGrF8HdmMTUBspNHZqrEt8FjS6wfjegtC3EO8a69oRKuoRRS6filgzUBz8Qt1KxMg1OmJSShNfH
ABLaz6fvXFkridTZcw8W5OfiG8FPcJiK2YnYQ6hgIBE3ENHyq0tn/Nz54o/DmYegBSRgcZUMtV5K
QzEyKkftdUQBPKu2dK/wROgrW6mjqyEYECZrCluVRbvJxksPIJ+rq+n3mxDboGuZi1MXGrmihLNg
kRltP+FDMJT61lY2A6bEzmWS0rkAPI8ZzJmFzY09////BGAE5lMtzXjzSQtuca5fL13Pn69mGd7A
XdNX1qXZ13vx6tqai7BS6fUOeAzutLW0xco7QaL4Y1xVDgMzf30RGjj/zZ/WXPysFudqLYvoaDcr
bApWyaqTQNI0LiAPu3v0V0wHfz6f5zpRUOjpZkE80rVlC10b8fToCxZUE3PtmzfY8TG64GMIL9wW
5z4EHQEdSISkVYArvr6whv+lo7fLQhHaZHepdayHvz//ls/UbLl7IJ40gj08IGPZJfaNMB09of0P
+yRTmbqxG96iqCmdlF/pjlTyhAeh5JoXeHr6HOkWi/PtyBivafMjLAePlWBWEimp7yRY2EbxhrD1
hDw3xXSxazFKEMr+DpXPu6E2buMk3SMmfUJk/AV1SDnTd8iB2b4OCVy/s4xhFxqWrVrobxYTJe8+
FCjtGaZ4SHlVSoQqvRLjJl++KyWFsoIYVpjfSHp+iAKfVgeNg+JOxs0FFxZHjBUbhYYrDcNJJ6QS
aHBXrhTvTyClcJFBFYm9i8Wi2ye3un4qmlczCx6TfHwWOh0JL6USUANLnKKAQSNPd1GeUp7d9pyU
tpZ2ZvmUgu2Va9o1WCR4ebIe1Puf3+wnGeDb5gIuA5ejMutb9mpBZ2feqMvQu/z0xcOyOeHObuR6
pSQh8qKM6N0Ggb9HMXtF41+bro26c/2SSnBWM/AlY28UJfLm/aqsj6Z4aJKACQqxf3jJq2Jj5tmt
ZokbdGE/Yto2eSk5vXFRRuZMlGYAj5QDEjT8kqWYgx7jGCKjcufgJzXkM7M1Qwq7c2i4rYJYcoOs
/0WQtxM12VFVX4jRZ0ImCiBkQXBJLJ5gEaIVgSGxIvF1SOJH0Ht2k/zvoYAm1pT8ZWbvJFvLqUEe
lrqPPZNg50a/CmtznyY0MiKPfMAo78zEPGBfehitBHX+fhMaumtM6DkbOd1IEO44Q1yIbstvkq0G
xTVTvqnl5p/3NejEtShXrQwBrB0yW9Hy67RAxHpq7Z6CSE61jeJfiEHLeMqKTFy58T+hFtwcX1eU
8kKJjMpEOdWqd7haIXODwH5DWdDHF5r7y0RvudR8Jf9zBUZpLedCMi8lFm7d3Fn9qVeeEOhDuPkC
a/3MPn75VYt9LMwGK7GJpRBstjVMyeRSsBPpFkWpVhWv1Wi8MCBZntXlb1vcg6Pf4+LasWDmPXoB
etcXbiP50ubN19U/m+cVmdk0EguMPgiNXGseM1V/EzkqjYe4y6ThhCGkyIyJa7+9j/zYrdJrIUTF
MlfxtoGM2zEY8vBKCvzC7sXbuvkjR+1KLiEnIhc8VpKTcNDqbjbOvXCsv5U0n9szc3lQK5Mp/Baf
cg4z0vNLnr6u74K5R2gCesveJn1w2mZjbMdJ5DK5E/wPBCKdn2OxNN/U/8bi5eKLlL/Oe4S5cZix
1U2kOvK+5457U50EpDrWou6m9N10B1R9nvkTWi/cs2df3D8/fZFHqIz8A6PWPVshqRz8u3DwsAlU
N43e7qeL2knnfisZIIxiJuKIHyyOSZHHPQ0JToWp4TMfPyjiyG2yYgDkmP1zIxsnLs2f9/f8krDN
URpUgDAtIog+5Z4nl2BKEgWBiNJf+5VK0jRu+7hz8jC6rXrJteJ4/fOy35or82slbv3fdRfhJBa8
PM0L1bPl+N5AhNcidgX1Ns8+lNnItdG3HuClkK4odpMO9xs69u9pGu4uPMe5CCqhJDUD1cDiLjVL
6oBeH/6TAuL163JyVCd2A1DzgQlN1ZnFYT5xne/o5FwikWvnoo7JtmvzYJBkbnG2QmSiEeTtkVro
jNPQ1KvCIyvLMVscjcnRAP2aU74LyX/CGh1deRMr0yHq3ntUTeJE21rNWjU+NPU56PRH5CAZUIxP
dYTOaXOaPOhckQ65LESoj4bMkD4aOq3Z1n+o+hDrh3rv1/laSy0nVI+mhAZb7e3aQd+ICSCTCofW
jVnV153iGs2jVNNwxzEWy+s2QOI7O7S69i4YHTRp2vaVSUkUCRcu+Pm0L758tofZ6fx6ZjW6r0HT
wHQxK+cbJw53UfXaNB9BEl2IbbML8tdF6Cl9EuQscmk+gUVsy7qiqWePuXkAgtZdkZwYZVZ21ugK
amzqr9RLHhovu55a7z4fcMEyMrwKDDGlAYlOdaNO9AKzlelHJ0WqlY0vSCetlD1XytNfWWJs4yFd
4X1rj6L+BuDEbiS82A35JHfYppco7uM4ZTficxPKW2/Kn8Mxupp0JltBKLzGcoz+Spy6PvqNNROQ
zoC+GChA0Kaj0KaMLXVg+GkHsRp/FY2GpNC7tWVsmfIyw8vVE2JK5fSuzdYUlXgyiqfW6PdRMthF
0z4TXR9DA2hsaBc+JbQ1bceKAZHhJ9s+Cd8bEcuqaG1UxVFMurUmdXaia1T1/Qaene2NwRqp5ksh
/9uHgWy0LCMuoH7+67ML9M9tWemJFcEnNZAVPklU2hy5hxzjSLLr4rr3/urZQJh6aNGkDJJxM6G3
gKlajDmQdeFRvh3BxZMsLh8tx1Xe8OYn0UIbLyu2FguV8e5CEFpm6sZimUUkiEEMB3wATN7QpRLe
fddy9Gt93RyD/UU0+dm1FIXmLZozFI+LgO9PXR3gW2HYc83fn+A4bBDOQwOreow2F37X/IV++YLn
3/XPWosgr7ZIWRLKDbtaTWvZwfXNHbbmDh3NTbJtHoMLKerZc/PPcouA4ReMHb2E5RJB3dambNdB
4f78kz6v4OVPoqiCcQDCFVrt4lWhFJlIscjZnwymcFJ7VY+AlcZMr5zWmgC9GnDKdChe9CQFUbDN
QnqUVRTBa/3ki6YbFoz0s/zGKvtNEuR8S6qxUcvU6VHpqppTm0JIa+pj3Q8XQt25swxlCmUfleYL
d/3XcGpZCc4F+JPbk2eiQtGhPiBv0Pm/vbBD31ImXjr9CJHSj3hGk/brOjRjemR0eQtT2FRur6o3
VvNsSbPfiISVh++0wkrpr6b2Cn3qk49fd+Tdt3W5GSpGnNJNbFRooSOr3rmmhHWN9ISCujPot2AR
8ZO1tjVRbZK6C6y974+t0tBEsVjjuYk9i8cuKqFRZWRkoWOu0alxdB9DKn3dCWiY5e8/79G3Zh/3
vcI6yAefzbpoaaZ1jJKK3fxmHrZXtkW4ZoojbdB53asNZPwsWl1Yc/7Yvp7cr2suPkZ9onwcctac
sdI6EhcRAuX24ABU2WiCbVzYzzO/kXOgzDK2QCm/TwbMiMxFAxnMevHkFH9m6Tt9Fe/aNcxnD+0B
88K3+S2V4+ABPAeazZ0OF3hxlbemmsdNPSFqUvy2FPTdWLtVEYicaufnvVTPRZp/l1rcC1bQD5Jl
INBUAnhJm5QZE6C3APMW9dDJCVSUaxVfNDlKj70ANjMRNrEYo7JU4vFuOSC0xLi5LVXfUeUa2PeT
XDZXvQrRBV6ILg5kf5GbzbiK+FAM0ks24Djpmae2fvY7DBNEyOv5FecybMcrPF7JGndWRxXWBX9L
PXuua4DioY/kyuuFX/7tEH3d40X4a9WyaiSdH97qL6r310qefv773/h/81X4z86a8wTyn7s/qy29
TDUWiHYtJA7VVQ4BzX1i5tvgspN8GpdoI+cCI6h+Rjqz4pa1FGfoImY5PmbwWF8BpZ5NAXdB/nbh
d50/Mf8tMh/ef36XkoAOaRUWQYJ4zRFI3WAtdjviDFZ19uTiud1DQ7rwSXzrUf+f7fxv2cU3QVNh
UJKYb2L43fwmd/SfoQu54R6gBTOqGF6Gq679G3Ldx3F76YP8xln5XF3VIBkCU6e8WuQaBEBFGdPP
H21usJtI7PSNeZ1D5y1+nE4DKlXhg+Lka8Whv3q8VGGd23PqTJT16eGqTES/7nkcFV2LPz35QOD2
LcQL85LVwrmj8+8Ki7ca0f8vKQGIA2X8hKiaq8Hm0FThAlXze5HC0IRoSq9z1k9b0lw8qfNNRWYf
daFHEw77nbBEkVzGrsKiOmzqt9h4+PnAfo5Sv14XZG70ekhxZhnyZdMnanPZSwKaSa1K6x2vlicv
DpSVHHiyW3i3YPvQkpzGOwWeiV0Zk2pjbwkZomTUUrau3minOp1u1FR1C3hfLfZMXhVt63q8nbp+
M/aa5GS9eh/2uwmwv97u4iIHDKgl77ERvQAss8LgVuxRdq6qdWrcBlb0ZsrBBnPefZDku59/7zft
EMTOaSJTbwL7/7xDvh4WtSRB0mNdtbV7fPPwkt5Ga0D9lVOjH7IGQoVcxyxxJuzUOyQRnNI9XObT
n38Kg9wJ2gUPtEwv6xIlLDIH1VYEw1bL01jqmwYcIkqu6wgRdlI4B09wW6zrW0WrNr42bdVqtkNk
7Fl/CHgkcA+smzvwWhyT5ORHj6XfX7gFzkRpNuu/x9QWUXrC0LKakeZEM9yUJ6d6FR+nLVzLdfbW
XhV37b2KudGFV/QpB784kuRmzA0RLtThGi2CWdUMZuW3bE4r/hIE3DlV8xWrPWhW9c2AUpYSrxSk
4LucBFLbwbws5Xc/eRRxAhjIHfUyo6IUbHF4ksz3MPjVj79lNMa0TqS2vk3JVsP8w2/w4062innh
ZjtTOXzNvxYJZupZmg8RU+VmSx7qPVLe7/pGWwvI0s6kNZqYLo2/q8YlR9i1K0TF1+l1drxE6fje
zV3knnPU/OcmatPQr4oAfTX91tuArYSlp68kJHoVN7y/VAJ+Q8DPnxV8OcQmaR9znhfvTAJS23dg
nm0wq0crvJGDK1l8FYBHZ+pxEo5+N67C4V7z39VKw34pdbzklxAmbgxHADbtOuhGO+78g4QZVK/t
dMT347p0avmSRtHZQ/3voy6SOlD0eAKGypwgD0zDwR8iHGzPWhafyjXOeKif5Qv9ZfnMsZhvQRJl
dkeXvlEYyxHvKCkSVbtk4CoxICw/JBnrFOm6b2pQ7nChQUN2H5YwflTNawFMuahzW8BQNUtnV1CU
2jw0loXAlcoC0ZqJ5uAHygLY/zIdFhun92QMoNdJg3NLJG5UOcLdAa6x8ZqrHz5UTbXT9kid7xDm
e60s81YvTYoCcVypsbRXIk3Gt0l+DVt6UjLWfHLbbuVQ2SCIv0Pr81Unxkx97qb+TjKmq6ylgc2l
cO/1mav7kG57WpcW5oL4i1t1u25pJnayvK+jXxWgLEfI+QfiWUSE+hQWCA1LC5JR+FuysIl56usX
neZl8Gc0sFHtcAGss7URy7u2++uJ29CCMROjJOivtbhYSd61aoQrcbrF+RCCvOeU1e+Gi6WrdpOl
OMo81aVHJvpsUA5L2P/VaOh0UmkGM/pde5wxu1mJndqNMD1H0aEqtoGPoXn5ZpVrT/+b9cFq0nFX
0nGA01smMwSkxHIyDw2vELBoR7hBs94M1mN5n44rT02phV2sRZidv/ZxvbZUIA9ptO4MDD3p+aI9
sfK0B1ykN6WpOYZxYwQi9cSrVFy31mua3UvehyecStxkC+rERDhW5eDkZWzXSDlbAMe74anXDRRA
QW7wz1Yj5VaU25p26qTKjpJ3EaLRlCZ2iRGKOpS2pd+kzNuV8c+Av7Fq4O9C4d0Uw96SfbqGvybv
w0/2ImhpXbopp9++lx9VTB1Hz1wlKpRSrqFG+ZtHb23WuH0ZulEd0Qnx19GwNfIHwK6bXnkQxzvc
Z9wAK5n6jzgbKJQN/AzP1iIywvjVK0+yR2CWf9d18jRAasaZ0Zag2JeCsOegAhyP98N0j0PNwShv
a5m+pvTO3BsC5nVjFLYVXEi3wBQSA7/eNHgrUbSSEOAr822u2pldWfT9oPIcUbdCyO5tgtnkMD1f
B55/kIUak/VOCPdSkW1aRlCh1OO2Xt43tZGuceI0EdMO9r1Y7HFoP5VGL214pZyP5ob92yBTBjRW
OpSY2E/IOdOpT2PlqhF1t4NbQoM1Ch1FDzJbT1ro3YFy7yNm7mZiDZemkcSHQPJupF2chIy+fMrp
uGofoiT1namoQxgX8V+BzAt6KgCR9sXoEBPZ1Pil+qHiytUIoLVkpDIWKGGF6m2hNDycDFA/+NBE
67mSbqOwSxy5ae+DFN/wLE3x80VZoBLZDnHVAnRrTaKjd4yDzJ2wagHPFr9PjKoQO7Ll/mZQCZsB
5BNM++At9N696P+1rMiOUvLlqaHORf8gtWzDfzC93dTsEAjG2yLZZOZ1H75JBZ+N0V5V+EuZcbWl
8rS1/kG17uM2XfkoYZezjHmmgl7mVDIyqSiey+hNbbeK+lD5ULp0Y5dIHUYZKCEhpOKDfmeKMQIi
RhTN1esXzCOopq8Eawbp5dtYvZsaw41x6ZMSVyLOGvLRqqSDNImbpqiuGgl1rwGoWaccq0548avq
ygtHJ8anUir40OuQZLnpVlmtbpURV4fSPGn5RvKtVWa8ionmDuJDbh6sst0kVXWdmsYx6cBUy6zV
dFuxR+RH/Cgk3/HkqwEBh9YaVlVR2TmJqNXJjodpb9d0By170XyEgDByCidoc2FfHpnv3cZagOKT
uFd0aiyGd0kZ/QkH4kChuFllOSr6ptlALZGCgeDOERrsDS0mukK5jtT4NjrF3Blp4Xq5upYSeSsq
0co34pfMkF8TubBpd8gYfAUIoKSoyfrlqSUszIcQlImd+PiYhs9WNiK3/yGxiJGC8i+RV1ReaAiv
M+6zXESMpDdduRxxY2KXpmpVdDdxoduJV+waRV6ZNaBi2AuRf2v6T7WR32lja5tVtymlzBFHLNZh
hclPKXa7XiauUgNOULmvyffkdSfjSTiMtqddFy02lWifJOozNyCr/q0juq3GM2bgVOR2NunrCUgT
9F1+7SGQYruSP3yd9z34u3C4DXnkkUmaPquKWHAVrmIjxlkbjsaQujEqJUn94VWvYUAHIctsq0gc
zG6x536WYgnCw+9kOKrD8+T9McDhajdAKm2DmlELnrJg3eYmYeEUiLUtpCdcOcfwbgx+awEXHYm/
qJXQDkDRwLyKyj9ldicNeB3oN4X/4IfjPmgUW6AYVGYREs5dXN+a+dUw5u7gE1tv4vCPp+j8qcJR
Qmk9ZLrdZZGNpIzT8PhRDUDUeubSzUwd4RzB6QtcYi3IFXAfEo6HxXWmaURZObNHyiFAAi7OuuvE
REkQVYe06enqRiQlwhqexJUYce3mKbq2wpXRvmUTNR2A1LR5ULXaxv4tHUDEMWyu2+tCQRjPKJ8F
dXACNXXk8eDX01qA9O2h4CeP+VrVrjMs2bXwoBSHEAPoIod5b76Sw9qDtdWsA/Q/K90KWAMUfWq3
FY9snurhpjarGR5ml+qVHjwx1HNSE/40KgkqBKXBeFIlFLPLcJsxoVMK0ymHfYabps6Oatm20P/m
/8PeuS1HqmNb+1U61j1rC4E4ROzuiD8hyYOdtjN99g1hu1xIHMQZBE+/B1XVvdJUhrP37tv/sipt
KwVCTM055jcSEGnUmkTdqh9fSw6UwfhYV+2yaEz8wSeYnHoRuYq0C2rBM7p/aXSkU02QsiTf6h0o
6hY6iFp13RcwD4Yo10EF0/BzVBuZ3Gea5nNLX3Uieq4YjgEJ3jDR8GSPSAizFzhZo/O9QxH2PR4P
gwCQRj2gw2wR97U/Ds3ayYcVkeI5hjYC/U1WOSLzoPAeiWDsxPDTLazF0bWmH6qsupWG8T7kNPNH
3XrgVRgUfQk4zMQg1KKgF3DryJCWQmxn4K2eP0KoguRwOt4OhvuY1oAPtAO7pbjplezOVfxOvG4h
68ablqBP1gAv9vORBN6xhshKxMAxIN/1qoNjyAT5PncY+T0fZKJsCGtMPO9Aps/Pj85QEIgSOwT4
0KiL/lJr9TMl6xNniM9DzM4QquEoFBcYwty1QGEky3xlHJL7d0QSHvFNpAzoOXTzby1EUzHheFrT
1T060MVwNRmMCmPyTbOpV7AM9iZ29fnrdyKb+Gkka3bs5xqFc2+JkRp/+E6X8jpZIV6IvfcJ95f7
3a7wYuT53JvuXJ3+1ApBh4GFAj2K8b8dI7MBdTSH1DisT3YlIt+WdoNXXpKtS1F4habjdF9dCzTt
fp0WOnlDjwee3dCG6Qml08BcCypD36Be1uKA0OQomaI9ODbMTeNQfBX+TsdHKxQ76BL3WmotS7ve
fP1lfs82Iic0JYZwloZuZK5Vsc2y73lWTc8lbi/vFpoOgJdzVnI13cZZ9GtMun4EvkjygKwzW1BW
BfP5AePISwHmfoj8+9Q8giPj+usJncxFHI80u7qoXGi0oRgphvmUGutF3CDe2xV6BVOFGs2nH3l+
4RbSl8ONfpaZeaoidjz67MEhURanOUpUOPAbT6MvARrUrup3EgAGUZ4l1E654C+u6hzoaKVZBTEJ
5somlobr4mzxAgM0kFzOIviny/bVULO8uyPG0S5LDEX38Z28w8q9LNf1knjo9F9ikl4CNID/juSK
7YtVh3J89hRfgVsU9GvEn/W5L3Ry4f61oMxZ6dEtxpEpGxfanJo06rsojX2n//6fLaY5TpGWfe4I
B7M2V+1ru4IuEM0Moyee6Vr+71lj064LdTjaWmCNC/rp/CFxRGLAxdVc2NdghiBb5KJUNY3oroxl
+uIcvp7diVrKNJ4BebGJxCsolZ8fSmgFUMCCOA+zM4ur3UgXUAUtp7YuiJ5LnwTtTZsvYtdzAr50
n7Uz5dwfLS6/ramj8WelDniZlRDJ4h7KCNYRyTvY7sgW3CNoWXb2tY0yZoEG8zrWfb0GDFa+EfJM
p9gxry6iSqxJbKLfGKenDtIhsbLrftsnEFGCKuOHClDRNt91pf1YR9eiRJiphXeDZq/1ofb1DkcK
hPcaDl9fX9WTC/NoUrObmGqZhXigQNHfDIbsrcSJSzuzLM8NMdviUHuz8l7DEHDZQSls62TPaX1O
nH2i2D6tDlgoIIsIEuaPz49igE5HG4gjMQqQC+jlCL+nfrnTlnXQqguEh96/wV6bNpHfF8RfQ87y
yIBgQhSMDv0fFc2JvQaDJhC/ABq4Puc6cypwO57dbO1z1GXAKMDslPPWM8An65uv18F0n+dzAdgL
mjLYJIAsPBvApJxppY2Hi4hHAXVzk+W+Cx7MWEJyHJfB16Odmg4j4BzhaYaOaH6zsoSmDmswnah8
IEXpu5Wz+HqEk2HL8RCzmzOObhU7Dm5O7+nBlMvGeeEGq8E3g3jr+sMqOltGPzer2TXslGBE9hgS
djgeTNQiUp55Wk9Gusezmu1Bbj7y0ZxKF3wzdf2pdbhGDmCR+PWZOP7cXGb7gtBEZGgCA1EXXsSV
xKmp97++Raci2uO5zPYFYM+YFZcY4ueZp1mDXAMlzrkzz3RJfl/Zf621WYyjKaK0fNoYEvWSiRo9
q/2itD7a9hzs6OQWdDShHy+woy1I68tYRpOAShW7YmP40VY/IBeEQz+Ao/QJyacV8tRfX8Qz92ku
ZqyEE3NlYMyMMjRlBgBcLr8e4WSIejytWexScRV1kMSivB10frS2A0Bs7ow98tfANi/YmY1oeki+
uF0/6sNHF9FJE8T9kzAsGgpfc9zlaKyM/OXMnM6NMl3Wo1GIokMmkd5bgEp0N172KyTs60W+Y8ty
k8GQCRYZEAV/OzPqqWPF8ZWcbRB80DqHotaPCCYB6sLZqC0gObt/B6x9bqjZRoGW+yqsFIYyGhht
XTeRjXQp+OUW4Lu5VyXjc5LeFL0ZdMWI1BlY9WHpdxoI1XaAHsdd0dWAxzwJcavL+1w+on0A+ckG
MBoGa+Ju0VsQsRQNsHhXpkSa2yw2YfGt7Rq/RLcgLFbXUqhVJkEJ0g695SyctFpQcV1FME9yHqgA
PT4/ZANfptpDK2+JuBMDYMtAqiTOngA1YrDbDIeDRK6zMvEZStg5MpNFZix1uEkQ974DWAk5wZq/
udWL3oCsNiKor5CI40FtAK3lur7B4W/UTLWs8tBwaNHie3yDnaZdD9zd9hEAvQ00zWmJFOKlTFA5
HB6itA1ELi7ShPs6EQrUJ/VhNWnjFxWO9YkKQTJtxXZotV2bRGCfkiXcmi9MliydJIN1hnovxFsH
AUIdR6gY3g7o5KwKdD8adMvNMFkyPDhn1tb0FH713Mw27ILUdqimN8PkQ9DcwZZuVS2NLUqYF+nq
nGDsRFEbpfy/XuBz14PObkvdHfH8wFIXYhGATlCovXKvqQfm9hrJ5AY8hBU4T5PLi+Flm2YN7WsP
DQlfnhNZndwC/9KtzhUjaJZDXrfDd5Eo/kRwsi3aM6H/yTfVXyPMxR62A+sDwOSm57baGNCL/3vZ
uZMnnGMF7uzUakQDBVwQ40zK9PjG8Cf34HIvlqHPlmw1+HJZ7Mxget/Ls8YSJ7fEo0nOtnlqxRLE
SAye5E6gqPB5e2kAA/Rjnf7XJ3/V+h//jX+/58VQCUDEZ//8x068V7Dc/d789/Rr//qxz7/0j+vi
Q9421cdHs3st5j/56Rfx93+N7782r5/+AYmoaIZ9+1ENh4+6TZsfg0Qf+fST/+6Hf/v48VfuhuLj
73+85yjmTn8tErn849dHm29//wNNqEeP7PT3f3149Zrh924/5Ef0mv72Gx+vdfP3PzRd/xMWAWh8
m84vaKi3sGGjEPPjI/vP6UwzAbZdZk/ozD/+JvOq4X//Q7f+BKcVFAjbQoMx3CgRQ9V5++Mj+ieE
pFALUbQQ/eit+ufUb35uGz/vCi7Fr3//TbbZTS5kU//9DwCeP20vcC7DCHCuslyI56GI02fbix6j
Az9rxSWDv3QfpEyzn7KY6/BALqib+JHMAdrK3SwJ0rLtrjnlJEj12G5hsjixsUwNrUPQc6FhYD0Q
Un6P3Zps0bTS3MBD+k7ZPWBnUZcHbjcGpIYAHGydkoNmVY/NfRE+dK4FRq7mdW11mOoWrfFcjyh5
RBaA0izMX+PIfiuUercmlNfQ3qYoSIIowTZxFwrhU/sJHMpDK5RfgBGyExVKFU3aG+XCMlR+l3Gk
OEtrcCwYCrjqFv839oh+LRN5TENe2W2rfzPbuF6HaZ/BSVqzHywWanddqYlHR+joYAPw0wujzrq0
i6Fb2E7Y7ro0MoBtrNi9bMoMLrotW9OYhJdlUUUrTnt30+dhcq1lDV2pPnZ3DY65y3CMoKbMl23d
pEsGi4ddSBMSmFRb5mHVXjpx111kWgzhs9E1uu9kpr6hxoAiBcivcOeNRySFrRGGewoQ/pHLGkTK
jjXPrJLm1PyGNxkUZuOy4/G4jlW9KqA9Waci73YubRXqvE4NhpljLS3ZDvckQlay6io05FZ6Hq25
bfN9XQKIbLnCxabPaOuZcPjRwVhFTSc1a3PHBqe77mKDeWaPai+6aNVlS4ygbiJxaVqgBSALS64I
ylLrMq31Am6hxHmJmOYc3KrNX9se09CNhu9cV69vmgbcsyxrCn+gY/o6pIwvozAa3ocoDGqci1+0
nFrwRxhD7SXtFEwehOZAAFMXTuaBrArngJS6/UG4nfRNo9WhI0y4OlAotBZda10UyWhdRC1V302z
VgvXTNaFmQMoWPXRdzvmw13atdH3RInyEmVO6xHdwO42rEIHWskkTi+oTIH1h0kNtKHZiJYNqdrD
pL1OVrKT461sCkMFgyi6oFFhsTL10b1V/aA/dH1mPevcjOIAR+LmRUr6TUKUtBCh4ClearQUQelc
xw4FqqKj48qILSCA2kwX2z7M+hKiCkRm0k67PTqtmd9nMST1WLZNVGgQJVgN0KclFM9wzFsyK6ku
K3Dyg5g5zkedNvGTCzHSd9KOZZCmIlukfS/UttDcclkVmW/XT4M5aaSaiwot27rTPtc2Kql6ogWh
1kPZlC+J3XhU4iUJx/TOiTd9Vq8aczIXMxYxC5e9MhYGquF5jLA0TryYvDn8VabIfae63zCVe0Tr
HwYw9BRUMnwwlgM0BEIkQZV0q869SwTo72YJ3BDUPFy7DEHNywjx0XGzJGYSYIfzjAyoPTC0zerV
QkFXifvOeUnC2oP+bGFq6N+WKNtaBzsHLLRZKDS65CnONhVMffiVartlxQaYR40GPCH7BLgjFEI9
wCpQ5UgtuImMtX5lGlCsy94ybqqhDy/G3Gp2LrxtV66AvWPZt9ZLYUMpQJprV+K75vBe1Czf1OkS
9IT7oeWFH2s0WumdNgYJbKT2KpT5i1Xr/U0NmOm94RTNRKodhoCEnbvtSJ9DnD+i+jLCcdmHfw3o
haoDD9YImfae0Dj1CKn027DW8meOlts1xOHhpgS85KYepXPFsfweepdDZgCAUJsFVqWgaxC1jAOR
sM4CKkO1l8Kpu2SJqrV5VyZE3Fi22TZrLCqTQDtWKfAlRQ99BKfJtWQ02smhR89e6KIHsRt76zsb
OUfHp9kbG1SUC2BA2/AKwq/mKa9dpaD30j/cKvN7JBrAcQ1/9NGy/KoWLrvUDGW/MZU1JWQvfQ01
amxLuhhQ+32vI2lCmpy3/NHq1aGVtlr1Wmi+lxVc5TqhJXtOgYJgFXxRBOP5N5pUqoLSza1Xsndv
Sgrnwa7BnoPidIvm0tYdYPnmstG3dK01vNAlSOGi0GRDxxLV4RLdscTxdUnGwOyEvK1iCSUPNs/h
JmF6fwEK3LBtZbmF7rjyGlZ0qySU0XsaV46+0AyCtlo2xjHUA5aR4FCQ2uixIEAeXoeO2S9IliMb
LDOolfFiAMugayJIWpwMNlzgSVH2HrO0QNdrYVg3bVOr2xL1YtijtxT1t0hG1o3bExif6NDh3DVJ
bzwCLUmADiTc/h7TGKKcrkRPeSThDJA3MQCGUWrn20IKth2aEtGTyByYMOTwlomF7lzl3IngySur
5zKuhhiPaiF3hYROBnotKJmsalGlOaopbQSlI4EDmK4ZK8ds+HJgWb2zkxpSqdy0wNlOy/IhGwvt
Hbbk5tPYF9Y+LR0A9bNC3gmcWV4U3OIeh9SBHouX0FI7LfRTcMaDDpnYyloXKJL1SFAb8CbOSLLu
VK09gxoKGYhICrolLW8fUae0rkWShFdy6o4dY3ZRNlWVek6Vs+vUcqsbyMD1a1Wk/INLRwuooICk
lBk/SPDENgwvbZgdMzcEG2aA+3ALy6sex8RFBAD+bZYy8tY7SZ75rcn0pz5FEyn0uWYKoUE9rlLk
KwIdvuvr0GSXQ0mzXR4TlJJMbq0yvPVA7RR0APomAaY2wZ6Ile2CCu7wG1Iwha9TCrjeVPX3Shve
q5G9gwslvw1hDAMhFbcrncb5e5k4xpuDN78OQHBSb+yuNxZW1YDATwpAR8HCuIQSpj6ggxPYVmD5
UVjII4XgBu8j5KTsCAdkZgQDopy7nqfld62ifDNIOUkn+rbxE2gH3tIa2XpYHbFDXaY43dEa7Www
JKgiI4isUGFNKALRnh27gA2KGOBTCnx7vUi4DZqmlhZ+XWcKWgnC0dbHh/CF2xPFpCSD/VDqkbo1
cyCjvSxPFXIFGl7gkUUvWJe738rU1fZ6DwFGwFiiI2en4RYFNG+7DsTa1Lo0uSN6qHS0wfAzbbKk
yMmIl4fbZ+V6MOJU4lBvsKvISvMgZ2b5nY9pRLyis4AO6Pmr0aLWGjp4+3qRK8ULrkb3IeMyu2or
YRieWYLIOlqQbTMKXs4I+fJr5+TkwNw43XStgDebU5sWJCqR3UPi1SVjBg1eLd9buxpuaGaT6yyx
RumxlBpX6HbNby2ptYMnO5Hv4UUOJZWRXIzdAM5CrCGWRFqgqS8sGFz4EYBr4oBkgpEFfZqWxbNT
yVJ7dzuQ84JicpOAEHaoNQEe9EBUC8AUceHGxziuRR/hwsSe0Rt5v8VzFB44CEE4HMPBAyfzMvRJ
2KTrnHH0EIRCupexnoNhC7qy9Jyx6dfENbN1U1lOIJHSDFw+aqu+hNfLQDrYhI5auSYyE9sQ2x3o
LbBWKi5Jnhk6FFB8oJvRNEt90SrCkAAZha7jLmXR5CXPihs3q+xujWEbFzK7YcoXVRX6SzTTboOs
HcLnAeykQCBgoss0jIFDJsIIEqOGYRNtReRAMR1BnR21Ul0x0ZELuI9StbBD2m9MJF4gy2zy8Jmi
0HCVsVHclTGcujTSio1ra1W2bCSalnzu9MMuxh4MH6zeHL73Es6KoEbY+b0y43g7dElzTYkK75qR
yjcYkMHDPcrkWkXo+wmHmgDqLNPuI3YlfZNdNW4cxJt3hRYXgZ1p5atSoMUUcY54snbCB0MYfeUR
p8hivyaFGpe5GvneGuseGr4YFjm6rIZ94WJXmsLrPMkvcsBlHgzSo0CXdzHE0V0VMjNIsSXchmbP
ngojh52sxiv0B8A3PITfvHQSUHQHFV4CyDRsIZNOseH2WGprd1DGkkheAdjejsCeW0BKlHb4jtUM
jSUfOB9xYVPIQt3BULBnB/UFVUhZQoUu3TDfEBcnHuzzZW37ABITFtDGzR5DAg+LRWfHbXOha5Vg
G2n2osGdMBoIxqpRfNh5wyGa4bT+FseaXXgUr51tX7oFsnXVtBwqCzggXCAEuR7guar0SIl0pGfE
OPP5mtAl+KGqRzLQRAIfbwnKUeyLqcwfBr0jbMHDCuZ3egXH8WB03BQWUDSENtRxk8pAv4BSbJGN
MtI9PvYEPPo07xLPbkMdAV6bd/oiNCogLcqSppmXm3hLbaAEgYsTMRhaZcyioNSrspoAtGUhQtx1
YHRB0B6aEVtGSYWoqAaqAYctmy/VUNhl4KpiJDs0KRF0uYZi0hcbOProIcDrSSv1YoOb5rCFcGxT
+alFs0dux9VKVml9r6cJ2WppA3L9UGkSoRNAaXkgtbBy79C80zTgQZn9K0twXJVF9r02dAPZRjfF
tyc5lJQgQdukH5eoudXLKiTolxIlWiAV3FpwZFymutGj+zKOrysa4jCDk2TU8kDSEkFX7ahyOwwk
UrBiggPTCMhuWsMet21thPJurjY8TcSlMhoGZIssx5uGplAxRnS8NFmGKotm5lDbCwGr8oCYTQRF
YRfBrYiYiBHw6uxxpLRNOQJn2yuo6uMIpSbw8vTvqjWmTouwTtFQAAeyFWR9KSp4rl0bd8iH8HHR
RcjM7SzNaJ014nBb80pcRvw8ydxBYj2YIejmZpb17LJqjfI6hILIueiHqkEvA3PKGO+DCqDg5Moc
JLeLVUpsYVxHaBZf0BEtfqVrvHWdPvgJxxEDjSHRS1LR2G8JoHXSfrWyWlZQPxUWtrQqfBGqsBe5
qkMcM5qer3hV8yWIMyLIQbo6lAUIvH1EDellZIWwuPzIbGCfqwqQfTi2GLt04MWhk/0aDNFoa6bw
au+tMQxUxvSdkxt8XbfIyHc5ZItmPWjQ0WTRDeyFLkVRxLtQhWagRSnxSznwTYEwIIckd+Twu3OQ
3NeRyJiCXhxeBhYt7SgzVyGPUoQJqrcec1zVoAFGYmPb443j7vHmq3CzIPiG7GFa1MgPbscyTf3E
TAtv1K+dvLA92Mmv7C59byDQhwjD6WCKCOyFznFK+x6jwJDZBQ62B+VOXRhS7FNKAmFHyAjL+kpr
WYrsw0ibBy13AD9UJNeDOOVsIVXn0oWlBF+biQExMNU3qARAOqSY8Wa0NppIpPXUKF175HmHU0DU
6uHmKFd3IgE2Kycj/wWQJpI9yMvp1PodTNU4VV8BYn6LIsCGXVvb7rbccR+2EUGNAjkSsv3iXJ/a
57z2jyHRj4msH/Q1KM3PS/KyFt2gw4gyys1vJvpgDPQqnKsnfy6O/hwD0Cd46oHBrv/WV0tdjlCi
0Pfmij3FxqLfjRdiF12a1/lmuHTWfBvvoIZm567m1On3V7Hi57Cw8bMgkdCZQeZ+1FYyIG1b6ft6
Cdk7BcqMX0v4MizIdQdvxCTAw/H1/Ts1T7gPgV0MT11cyln6sh1gXxFn1p6PVH+q6hawLbNyIVXM
nKLwFH7rPxxwVtxWOY0T9PnvHWWgoBhvRkfHrpDxC6fRz1VjTk5uAna40GG5v0HTELQ2BVxA9oVV
V6sqgztOVol7py4fmqR8/fpCzjySf906WBPb4Jqgn30ON+HNmNYpcfbIQcAMCy/QLawZVuNVeCff
0IpNbtKL/PJnu6AIXHj93MBYZfX1lzj1ZEz2yP/8DtPnR9Vb2mUOLyNjP1rfMuuNGGfmOC2G31bn
0Z+flWmJtJwUScx9pbT0rQTAA711sWl7pcnVGyDJyRvvdRZ8PaeTg0Kl4IBLg1b2eZvokJCikTXZ
22lBIMRnCi8tF5z9YnQdjpazvkXDAQKZr0edaRZ+3c6jYWfrNOR21Oe1jttJt3Av99SaXaWLH62w
forC3tfDnbxxDNQlqAVdmJfPClyKc71rR7qvhnGNdz6QlsPy6xFOT+hoiFkZS5eDncHAct/4OFyy
oF6hqWKTXgDpvKz2IvhPZzTtdEdLESkP+DzVzj5pI/VkhUN1ZxkR0Ghfz+rcdZsv+CZTvJEG3IUq
tDRcxcAFfD3A5+Lfr2VwdNVmSz7hoS00w9yPbRoh2IYci5Nx2drOmVV+chxs+0CIE5B150AKLYlS
WN+Y+7bvL60yX8ka5kxEnBEvndwQj0aZPj+6KZ0wQDNh7r5rmN8gRnHdZ3gNbKV1pnf53Djzt0qf
iLLT6F5GyJK4u6T+gI/WgsfDmfmc3BuO5jN7SB1dSQaLgT21LwTAuiP6VqiIr6MhPuDseuYJmrGf
f62FSfUOO18GQeBsSTM61Ar9TXtuj9mNpg/OocbLc6XspveIHq5ambh3rGPO2rLqKLDTUH8p+sb0
et1VgWv1HPl9k44XA0HVEK1QDIQOq8Y5WO+UZyQM1OxmjNZ5Q9wbgB0jUL/s+qbF8R4ITIgPl6ru
UAdIXVjtUJ1ucwpTjwKOKYvQQlUEpGOhzvqo/1bgRFiAltl/zXr2iKHLjHWu3hys/sU1Xy01Yfxh
9nRICg3cD83Hx5sUbmlfP3cnH+yjUWfPXWg3Lm9Dd58n0T0v6Lpr0u9fjzCTb/24nQCkuzCks6mJ
QvJszzUAO49SoFT5ptokS/0RmQZ0ni7MIAvMYnkuFjkxITbhOZhOqY2q9WzxRDjkVmlP93ZL2gtS
pGj61Fl8BnM3Y6f+nNPxKLObpaM6kQLAtk8rX3JfHGCf6vGg9OGehXJQfQlY6Fkd4WcRyK8xoY6F
pwmg3iiBf95UamwotJA4D8G5YEF6bnSLTm+azdhn5DoeEvQX5ihiIgcbJWzThB3Km2du5YndkxlT
zOUS3dGNueK+qfMmRQX5MEl8kK+Hd5QNCSiIlEh4QFxTHKyLJDgnrzk5KPBF0FYDEwq97ud5JxYD
/yY29vCL3KZ1+RYq7dFWxvrruZ0ehVkoXuoQBc9FPI3BejNOYf0coU3Rya1H3RVPONeeeRpO7NgM
FTbAU2yHTjvq58mQyCrA13f2OA8jN5BHaBywq4+24OjGQCvn13M6FYscj+ZOe87ReyjueVlTkBAq
3wjASoQ+vFnjpLzQVs2qJItzz96pawg3aBwBbLzK4UbzeTjWoDiQM2dfuUjHepbo+CFDrmkZEk0/
Awg4ORQuIJxWYC4BRO3noSDdVkrv7X0Wj149wDlv1NJoDbrC/84v4+dTBzgwTja2i9PwfE7gWA7E
KOltr9je1cVOGI5PKNlmZXZuqJO3C482qFFsInbNu8vw6EGlQtFdD7ffIDvQewWEz+OkoxugYsE9
O3eO+SGTm5002NGI9myBGKMJXAJxb93bauM+1rvMAyIBOSfrjj6DXefRW3uFOgXaCnc4nHuoai/5
XQeD0UeyKvz+7Vw0eyLQYDiXg8eM2Bwn0tkK6qwhppC63Y7CvukG494ZzWDktVeYzqTRX/0fno/j
4WZxDYMyE6UM4xbdZ4GDoHCVrex7kBIXY3UDZrCP0ODrEU/t4ccDzh5/ha4+hZ3ulmzR9HxdrSfk
ULw919R36uE4GsWZ3VVXb6FE1c1bF65vbf0UQoKrCf/rmZxerH/dqvm2nOuj5BEzbs3VsLTr3XTt
+ht43XsOlhGuXfJ4ZsDpkf5trRrMmaRoBpRms0eeRGY4xJFxC6fBzXTkbxZ9oK3iBV+WZ94FJ1/v
ON//ayj6eXfh0ZjaWWdibvENuqkWsW/eXK5gG3CT7lPvnPHQqZDleLRZyJLyGOq11rztgHLJXzV2
9/WFO/XKOf7zs1iFCT1qpHRvoYteONGmhiwtT+9HoLi+HmfGUfq5VWKnhDMYsgfwW54t7pY7ejpg
2TVPxQZ46HXVrqingzgMt8EIQtJibV4PuGUyW5jr7pAgSwNayLX0zgW1J+4fdhAd9mDYRk2QSGdL
RXEgdoBnQbKUboGNRuXdC/06CK/BPb0D2Or/cAr/POBswbitQ2SXhbdDDokOdE7rmLlvX1/eExlg
xAuT69rkuUXc+SuPk6gezNLa54NXbPTLaVUiH1td516H7kOKVLxP1+feEPrsqdMJvO4NcFop4iJQ
QeftEIIMJHFwKVswGUZyaQ2biiF8T4sP294iMHtzw2GVghBGUQ//MeP/L9X9A4/of/1TDfubUPf/
pW+vsBE5Furi53/KdKn+JwwNwfOc+Ig4VBF88lOlq7t/UpwJUCIwHMue2uj+JdI16Z9ALaBo4Ezh
M3rX8dEvka7h/on/MnCLEfVOiH/6xz+/16+ixFcq3Zl+HP5bjgXzDMsyCNpxQUSY7QBD2qKCw2CJ
ZaT8gprig8jm0qQCDBb0K7AmfESZv/RiAxh8HSIHRhFjJ/prjURCqQqyKDV09cdxc2eDPhWbFio2
GppH1Him/8a2Pkca+KrwCHKgXLbARUXdwZh2zaPQeEyUcoEq557k2XOOYZeyEO1TkkXWooCB7csA
SZjqSbw23KFrFqge5c9mSmLPyYDyxwGMuVdElfYOjRkviSJkFbKmAXYN7RU1sjK3EiQmv6uLyu9a
h69Lrhy/juNvSuPlNXNHe6NFjpttmWsKvmCQOR2KpAeBBI1pMExKRhh9RwSG5OEY87XKasDErKRL
IHEBjiVUIrpTMQ3RJh/y7yVwbEtwEu47yBR9NsIEezEkUeZLA72uYDKlchXCTvseNWpoNqSr6iAL
lf4sKiEuS0TY76FVoTpgObcmxEMwSIYTHdVTVF8AJIFFFquyYdmWsjbQz5OKD0BIumWTA2Wk6e4A
IGmZ+6Il4Rpt280a+ZaHIa6hQm1LvDImTw12b5S1FQDBmF0MXc9eeWejDSWCQnDRV6Q8KCdtb7hp
tjd6O20ockBl0YSqBerhakEh9bwcdASnA3XNZ6AorUWMFf3WiQwQ5iJ5T7IyBiWHlPUhGXqee2Hi
qsuuFOUutVtrHcOXGua4PS6oEg9145jozTGMYtkmdHh2G2ZfJE4HvQSyRgP8G8mzlaYMnL8yARSJ
VmHiuaY5mh60UbA3t1wtWgunCKEAUcwJ7NACV70G3fzZjiRc7ssiIah5QhVhGgUgfO3ojPCxLumO
oEZ8kddJs9QAXgl9+CwChJMM5qXRxRLNRaMJ+WuVOHJVNaDN2RIF8QVET8k3wVQBq+6OGstEVPk+
jCGHgD4uh/d3ngsQ/JwmcTxuhRryWkXeL6rcyXcVFJQImErBbgdBxKFWIfzUcziUyUWvDaicuvdZ
3Zae0lB+t8ay9hKG2vnQN/g+KoVIAF2YjXNVkAkPVufitSEOmvEabn8IZZQveUnZS2ImkFqEpKs8
UVnD6FlWVUN2Dz3KRVJl+GKVa0ORpCB/y+DJZmyzUGssj0XSeIiMFspxpyqjZy5tsW+zGLkUysqF
LFfdCJBanvcWyHR6pS5Kq6XPWh2pR61mhi+LjgYu5E8+HwjogXldbiI6EEi3LKUCIYh9WYyTjAL7
ZAwEWJTXbzwzYXJjDt1S2BzCcUdru0Os99Iz9aG5sID1vbIc2e9TPLvQfZjF/1B3XluSW9eW/ZX7
AQ0NePPYcIEwGRnpzQtGWnjv8fU9Q1RLyVRd5iX10s1Rg5RYrEIF4uDg7L3XmmtA+FMf86qjDqzz
TaaemY8ZTMC2lNb7gWdrK0vZpmp0ifkz8hmJJOvpPOEbSJhJmGiBTYMxnog6is3UhFMkwOMzFXg4
uHX7bVH1iWsYif5kVnF2RPZwW0cWFO5aBziidrtFzIdDnpVm6qaaWjzM8SQ/rNWSXDNLJW7bbMz7
GbE7fgN5CGI9zmpfWKvYHcWajDa5aHQ7ssh2TlQrBIJl1R9VnK+3Mdq4C6ES2n2utcC65rMknzk2
mo5IGV/VGVS2VlfgxbiCHjqioY3kWCPXfzDX1exgrylTATlQh3DY6wWTaWXu94pozh4OduNWXZI1
SOKseIRh0+AkwOUWWdpEqlBUXJepkV6LwziVSEXTd5lpt80kSr2GxZI6XWPepEQ1sO1WyWOxlFbl
FKrVxYCtJInVogedMZe+KDbkswto4niHknQtDFsIb2yWENaIMCPXHGm9zSL1cihQaW4ewYXt4zPe
d1JR+ajxmtoFUp0Usa+5IoDpIJnpDQpUcZmWjZ4r+1ZlrlMt8CKzfKlJvOUpCU2SZAox7pFhFJxp
C+IShDJLThJCVLuix7wfhwFhLbwsfAXJY50S9D6bIiWFjtGxDsF8zSkq+zFc7nq0ck4tkeQ46LDK
1d5wlRT9A5oDjn5L9RB26FniOkEXJyeVK+hA/rq5XwNrmgYnj4dlp6h15IdjF13Qp0l3JY1Q4nLQ
6Ti91bSwe2TVWabm1Bvy6SxZnPTtIKeFm9erESCnu80pw7xWy96HBItdbz0bSXZYovXQReDxIgTD
FdjYdqJkkWdnXpBetZZ1LCSkYNkwBWPX9c6omldRAp8RWGdnohjsIb+xTRF5FBa14WIfAbrVrGA6
e8GfDZPEc7UYXUbI1HaDUHv9xDafmLx2MyHhWD304E8baCDbciVdPiemboe4Q9iXy9I+r+uaOstZ
q2rN8SnNrAdVFa+rysz8BiWqaw1sRhl0UqCA9YPZ5JWjV91n3VridlnjDyuVNDs9JzWmijBcZtZS
BKkyTX5vKPklT7OyaUMp3VpFKu07yVSdziwtvxknGQ6jCkcAu8etFUWSNxZpnztG0maGV1bgkYmN
iw5NZqwbiH70/sR02p+jAy+KYmjeJIUsX6LNjPdeXqtd2BmJn6RmtkXH+8ZCs/bimrlSjOkA9Wiy
L2QlQnfLSgWmGq8YTNvlkk7V3qznG8toj5qYl86EYMoWcmbVPMUNkEXFdEK9Ttw2FhheZ9blqMaX
SlOUzqLKl5yTdE4ixuKsbG9otGMeQnZuaI0ZSngRIKqI4WUS79NCLMhRQLmWjMltWifvitp4JhpQ
1JYG0cst31gkKq03C8qNtkh4JGSAihlyexiz9D47NIZ+OxrTYazMB6VUD0LX3hp0XAYinG1ScWN7
KsLnqrTezfVlDZW7VQLbE9b9ZRVKNsFmXheNnhIWe01pkZmiIw+6EoLs2M8gsXM6Zro+P3Si8m5M
mUtw9OjnK2VMpKTdNk/EQ4n8lsimM9yu5rjQNdKtVeoXKDX1ga5Cnzpq2HuFuj4DwONtMWxZFif9
vM9pY4y7S4VjWEjRR1cJ2pFY7MwWEJW64phthDjsXLwhJ0PvcfV2tSeFlY8TAfukOIA0RoflVCmq
J61XBRuhKrtIctfl/GtVbdlgxXsjNNy4OPtIwuq57XQmDQJfaJiuz30nPhtmGTlWlzyRqJBumoYj
c4cgIkbMifgTGqfe9Zo/W5awRd6jIWFqkI9OOat2UQu/S9HGmkNJmt9ZCLcUSKARdlb7uOKNF+mH
qM5HJ6yF93QGUxuv5b3azI+ZJtyj6dPtthi6Bap88QACFbpaYr4K5GC5Xa1HF12uv6idVbpwwwZH
axQZuzUnpVq/N8zYtdRYuOsMgU06erKE+hng8rMBHtw3BNNZUGqRNF85DFEbx1r62c6UwRNjNIjU
MU5mMuEzzSwPNMjHrtz0LlTF+6mFwDhGaBZmFF1DUU/YzXEoZaF50lZT9IxmeU1rw9PD0nDXAZHg
UvdoCBWOTkLWkARS70qy40+pGY4Xo1Ix7a6sFF5yovpKoj1rNfvrEOOIHbpn9Mf4GrR5cYsGz8/S
12dR6pB8FCWCNw47D7kYbSKVFcT7aTIUzDu6nB1I+D0IiGTbdg1RCeKgmxT4v31EBFE1nPMop7sl
ZhyXhA2FVHrdi6MvxtNni7Ad9hvxaCMniPkmRNdpW/n6uBaw5/WR8+nYihCH5eF5lswLvGcXUiLt
NbCJhrJ8NDQe5dV6zZJbEZ2uDUX1Q2qROjWa+FY22UeSC+66khAl6CTjkvEbToJjYFsa0wwxH1m6
A+eUJBNv42jy9TBsOSSu27lfrlOhOIhtd5sqy23dYwhKZwmVb+V2JenIEcBC8uBhiSJbNkWcY4Pw
mEbCLoryQ8PnFsL5RCrxZlEaTOpAQs1IF924j0FDZ7LTxxa/IzDrSUv8fEROaJRHIJqeNidXishB
ZW19KoUNpxbXItqd5BtiEzg7QoNd5JtwHO8lsWjQtSSiV8Tzrmn067BfeSMV60tpRseh17e1NboI
jJ3RMgNzUI6jGJ16bDEOLrW9OvPwUDUGcsu9W9UWpOzczXdZQ8WYKaP0OsiS7oj6ADU3U0dcY1E1
Jzd/vidyWxG2Vnx3JP/Oyfw/czhvPqqzN7j7/lv9P2huljQaU/99z+Ti5e2l+q+b/339tWvy91/z
W99EkpS/6czWaZuhPsZA/K++CT9DCjoNAphe5yRIrvMPc7Ms/02WSJ+mzQLrz5TP0LR/9E34KaIz
zwIiBU8ygRV/qm/yrZeOhkClwyZxVP19EyICXVs3VjPujRHLrXXMKuVuVpj6I1ufTqHmyVP4MIz+
tO/LQ2YpT1/u0T/6N19d1d+UFv+67rcBAba6rpdRie/HxV+HXS7d4Ow7ltGdFJuB2MjOpda3LyEe
Gj3SXY7W0MR3gugN6nXTBzn/gZgTz7l+iCK5InhdLFIvKv1yyonGVc0AB/DGzJ6GzMnKaD8gZ1/m
H9qhdJW5Of+aB/zzDy9+azIZ1sDZKorHPaGUs/iRaq859hnFU5fcScsnnExN/VZKn8Z8HN8kHXS8
u04nMYXOOx+t5TSB0DXyo/CUvPL/KCYIUQlW+SDJh4te2DXFjZHdZdbIFu7Lym4MbZwrZRd58656
bj4zdXHTxI63VdAF5UX5TBWSomZA7uy3myXARePiPfIGIgxWV7C1w2ondgQpjpoL8F9KQ7y8FOxX
w4ZV7XFeIXv1IC9Or2KtfqAb5BiyL+e38nSc4yBttqH0pFN05nflvCt4iynsOSsRxOS3P1hzwuEC
KjOv8QXA/+B046XI6zPyR8Vd8t1zh9Nyl6GhTS7x8DXXguIYXaAvEGv54Wud6IfhsV8sN5sB19uN
cpUtl03uVqFDgEfOoUy5G0vSSM9cOd2pQz8lIa05TLCS+3uiYLIlULRAwvwTB5IazOOpGS5N4EPN
hqJRGd91SgWZDJcxKCo/48dCSsJyfc4kh/pdYYUNRDJqXmN3uCPAU8uu4/VCu8g1H6yQ6qHhwAU2
ORx9ao/BMhJt9ULvRrsHLtJeWq3PD2lHjQtL2G7OWv+nSUc9D5P/RX0T385A3RSpPCx3c4aJItgS
dXhls2Ck69lwwhBmCtT0tyq8NF/VOH8qiRrGb6BvhTmYbpLHWe6pINCu6Aj7o2MXbpbutuOFsuLB
y6aGhAF4I3ztwkVCWEW1LwDILMmLLtucettNrrncJ/wYhsuZh/ahwsmOiBNjXwKOvl/5m+XJWLjd
Rdsmy/2wJFhUj7q+6637bvQbnzrU65gW5rv8zgoYa/iWr/miZ7nnYhyez2uZ/KAuk8490F89Yd/G
orMuFXFvWsNeuMlP4a7ZSQFVwlG7UHblcT6Wu/JCOhU/aMy+oW3/9Tx/m/mmc6uoYsbVysNw3xzb
03xTPcc30Ubz0mN7LJ6Wm9JrLzCF/tUrfuv9youRr5gwhr10Ke7CnX6/bptNfJld6AfzUtvlR+Yc
gfxgHpUfRnHSb8ryX93T88z2S7+ZLtAgzZI27JXLpnF6vt6zn8WWHqxjspu3+i6/nSs7Hu3iftlJ
2ybQPUzZAY/ArvWHHf/OR8Wx7XblwXpT/PHQnvrL2k/25SnB3pv7eRfE4UVvYVQ5T3vX2sbogtt8
8uXMiWSsQbQknESEMER+gdMQfya7eKThcwPYr+3hFaj7dAWeIpdtygi48EPqpMhWgfAZOOCcw7Hy
r4xuM2f+sGy13sH6dZA3EW17cA3jFeZjsfHrfqPpgUS48dGa9mF3yFEJKTaEo+UTTzvN5+4+g9bz
ORcOeennpvanXjlxbBeb4kq8IO1CK23zpblujtb+tjvDNUlh0OhGV0520RM+SU/NHh7byF5Oi2CH
fiFQLzoDl9xygUsoTJJteSmR3W6tbc5dXiItzvk3rkGgX+Sb8qYpdkPzYbH7VvWn9Zh1b3n91Cv3
cvkZidvWCMw0mN/ki2lPBLDgaCl9GDfdFPqujoJBtNsP8TW9ULbJJ6hNNXfbt+h1fZpI/wUcINjF
63wSr+6Thk1rP2fP4+DQi8cAJugB/2Ogvx/aYR6IlFGYl3uPBdF9GvDC35Lj4iVBFDT3SnNlqef3
CGTn3LaCbr/sM9q1D/q1eI32bBvfKo+Dl9mJH/NI5hdVgA2Th6h338Hsk14EF+XSOnH3pYnt0beA
pTfOyFqRSbq2LdogUOJyHzREoF203mqrCE/kq2lB62F6it142bHCAufUh9FHWnkpfsanPeBCAGVM
+G3Nnrg8/elt/th41uVwr+csPlty8XKo3nTBS29reKFPubbjI9Zby46dpWPxu7y5Y7t+WC6lY/Tc
ZZveuooU9uT7jucgukVcwNLEkaE7CyTTD2vfXNdP7ROLoOFH5lHytriWusAkUMFjeWoe4HnNiT6h
B5decpfvdUHwzXFLF72/1VpG0JdSs9jVHbhffim/gV46QGGka3G5MXNfuRJPJj7v8ppuvnItboWr
9iU9alfNo3S1XJoHwWOH9pSD7DUOaA+3ZwS72re6g5b0Wng0fO1wvpmCA2h+99xvLf7r1G8c4Ml+
7GcXBsqSJ4m4z+FW9/sNXvWg8Z9m5232TH85ZO9px6urf0lO+ZGJ6yNddPqCVOn6KdvRwzn/bhTa
u3XHO8vFZtvZ6kumbGgZ41GNGQLPTjd50itYkdIVPcYWqr4f8ZrUi+rx4hepcVeOF7a+XLPuZt7B
iUd8h8jysi2/9Mc9T5v6nlL3PorkgpQMhIB9ViPpB+hiclv3u5v6Qg/dcdnQ6StcYVMdeBLXTXEo
Yq+OKdUPFErH6CoR7qtnw4f5kdj4gwtgC59T49TWdmHhyxfCuOkw5M0O1trZ8mXT0xg6PKteFKg7
xU85Lelb6UF6UALV67c0dM1N3m0lfziu2+HYHPVdcS/s19N0Nb5R6c1t0MUO+Z48kTQmcJHJjYM3
PH1La7e4kul7Rza94ZIAO5Pm1jYhpGcg2MlNrAMpn5BlpsHt5itNCdpuv/Yn+TzyJh4IzK5GN9qV
11O4HOfFWzdUtxNokofyJttH+/7QZbuqvpelp9p4tbJnHYniY7RmT51oBE1vhwnFL6V5dxstn7iD
KV3TO7Qkc39LgfxqlJXX0w4ybVk875RTkF7gcOeAyuxFN0GQ2DnIu9yO34XH8XY8WQ9jXtMuaJi7
yN3BsHy9ll0hI10gsfjimfh9FB/mk3Etn8TTclnQOYNNTDRi+Na/RE/99XgVPTbTKZ/6jahjesLp
OtduTB+ikhnzNQGG3TB5jvKNVgJO45hP7AiN7+RObbdxts0BLnOEaq9L0lX7G/Ojf1d1oirshKbA
eBiO/aX6pN9wyBmWR1XQt0yK7G6Wt1hj7YU9Yjbs5SVJLsdxE41bSw5y3ITX1Xsa7scy0IEE3Jj3
4viade+LtBUei/v+Ub2i7SgQv9pUBHPlO910rFcZ9D3WJu4PjzixFzW4lPF+Hfyw9JPalsidmzl9
1qFrjPOh5igc0aCyunfFcrTMVWu3njwynxtlG9/R8vKqBgDag+oaF0wn1sUm4EdgkyXtJtno1nUh
+WW4V/pTI/m1cjkIGyqjds/pmUErZIAgu2xuaKXFNpkXsTO0bt44xeAQx1Iv7ljA0eCo5y0Tvmxn
5iAaeeq4FzO/LLwJ7fl4txasMPqk2NA5KNrhAWDSVfgWvYO+0LBI39flaSmedJqlMa6cxRGW7Qiq
AGu/gUvUm6KNCEFAQkHO6NEuPgqKjG5DDsWKfLjfG53DPsd3mn4yZ81O8qG/Wlh7xGy1L4qyz8ND
ob6eA2koALVtZxICdim1d0lbOnUB1GEKCKghwL6AIDMzKXU1iV72fs5fYRyBdeL1rJNmpTtxRjpM
R+fxPQlveW0aHGB6H/jhPXvjldFj7/U0Ya8MR204ZleqB3PghcSYR4ib+SNCw+ohuakulTt4VLbU
03e2q23nztfS84k9yeud+i5xq8arITtoce7EM49ZUGZezdspcnRMyx1+3cDEYk8EWUgTa5EehrTc
R5Jki+Ac6Pzz1tusXnZqOztfguU1qq7kG83yCvrbMeXJVN4SwsTv1tvmg3Qh3jYnmZfZ6qyLR9UB
8IDicr6a3pSFbcJm0RHFNebbNXHIJPdZkNlb5WmHFELVg3Fr+t3pDGnaVCB0KBN6O7vpn83QTkRf
kDdWvTcITyJrRSX8kuwebyBTJkiDwm1eQankd4yHzP1wU17lH0LlzBes8IhJEuew2CaQ+DM9zE9x
ZpcEDN7Fh+whPDJnFxRgIY4UBeQ/re/NAyJyrDYwTjnYyHLQkNGqOA2v79huffGar9mkiy46/ytZ
MCmDCBv3CSgQW2AzEgcl0M30SnjUHfUuNm3eANmHnjJgcSTxmHYXAoOEcNdSLnXdPalWGqccfxKI
eBtLTwCWTrOvbknIFJ6k5mXIc+Jhi4tchfkR0+N9nFpGB9Xnn2+e/c86Y8cXQDqf1f8HjTH53Ez6
7xtjNwgx2pf/OnxU5cfX3tjff9lvvTFBEv8mG+h1SF096/aMs/Xv/6L/lL+h5WGWAoCG9hhe3H92
x6y/EdOKRlk9N8Z+0xv9ozmm/82SJc0kRAaLAJp9jMN/QlT0+yIUVaFIGKwObd88659xQP++cEJI
QqN3zIOzKdob6zjzJlE421p3zKiuvtybXzTE/k2Jeb4WVmQFzaBODu23UnTpjbYdCroREllBqdk9
Mar7Qbj+q4+jo7ViRImmjr7k7z/OJEtVONbknBFMV8fhCa/gZ7cymox/jKU535l/lZq/3Tl8BoqI
Sp74ZfPbnZNR84lwSQM5q49amXfOwmDaaYz69Ofvmk4HVTp7m+mKfmvIVUk6N/1SBWkY0gI0pG4T
RqAe/6OLfLcyTJqaZJVGhaMpR1NsjxAE/8KXj4IO/f3Zxfxv7gVkXFJlNnUg4NCwkbCUXqSgVfkL
H8MgmV4h6hzV2bd71St6JFsRAJdSY1AzR1cQw35YYb9axAZJThbGff75XfwKwwaV2lAHUitdIAXn
PVjxevrzH+PrNeiMf+1mrItZ4iOvgwIshUh91ivjD82nXy3er1f49pxkjTFKg1EHpkS518aNPzeM
dECI3vzxJ/npOt/U0QYsm07lbjVmi21dbS8mceb9y+Tvj6/zq+f+HMJ+Fq7z5H8XR6toM5W2aoKi
XF/Xdnqa+8aiSiYnFsfHX1hkX671HRfMzlNOQtsEyVJ/1lFW27qWT94ff55frTK4DZLCVg+P9fvn
yUC5CUlSBmkbB0rXL8RemONf+BxfrvH9c4g9oG3DKAKtJN9xjRB9jPWY/+Dl+9UC+HqRbzOYsAKs
p4JUWttqBw3lWaEaEYby/T+6Xdq3BybTkUfOcxk0Nfay3DTQNKm9+8fX+OmTfHtkoEOFSaEXAeKk
u6UkaFOoX6aq/StfvCnhlJPOUnTp2ztSX4nTsKIqIHXwCOSF0VX2g/3il58DjTsnDsOSMAP9fnOp
RPQkS1cFRqtQeIBrKSfKe0HMfthi/v5H/f6C5JhiqCZY139PoytydZbZyYJ6NM+d+TQ/icVFnfid
TpR7HG7S+qmBQyjXEAchHVoTpVz/gjbyypx0X6dV8sdf4C+fqS9/nm99d9McwjyZyqBVeE13H5ol
bP74At8ihH47Enz9xN9eP8IoozRjGVrToryKAP9u1FD5gGv3MddJCyS+MYiJDqUw3I2x3F7NRZmf
EhX9Jiq2bJTcKkOAY0d5N5EXWdbCk8iggOkJLwLdHXXjzEobl3VH5idJkU2YKl4nmgYKmFEjdNKI
Zheph75Dtli812YZ0vFCu2v3kzIaL52Ux/JVogiyuC2UcnhPCrYYtSynH1r/LMl/Oxwx8mWN4WDi
VKt+N5kbxtBHagthgprjTukWA06QKpm7No+IfRxwlyBjw8vbNmLkpVMjBHW4kg45ittEKGjU5Snt
ISlaspNF7hUMyEW9tIa6f5LIwn6uJYGeepJ1CFJr1lBWz+6cEaSkCzz6sonKXU/Co1wtwgdJECRj
Zii9c72Fj5eaohtGVKv5EtEonxSJ9FBtbZ3WsDofMJH8MIoi0YaiYogO4FAiOdVxeF/6c5w05DGi
w01J7H1lSAeyxZPwopk6RG1GRefTGmmVlNCT5ZsultWjlhntcBLNWv1cz3pVTSqWnVVNkjtPdbnP
0Z5dK7NibmZRZzzVL/2TiPyfwFgzKgk/NxummlpRtBtAibMvpYv8ZqhSgRRby8b4ZTYkhgHaWWJU
pgiF7aKckXQImN0hMA7yZXMWlSoVOvYpttxC1xBfppF14DQm3DexvDGs3Ot4O0dmvzDxE1dhZ+Z0
fToEOLfZLH9UAKFp6YZCdbvoUmbYqVkRt9zkNMVlgVRiqayPhjLFEIVX+dRUZN+mABx9eKWqU/bT
cNUm8ewRChFtKquGEiCvxkJGcgfMP79aqaTlpY52UzyT3l4ZYmEXWsjOxMom4FOVUee6Kfj3Twxq
I1yvMa6Cvovya12Bn2kX0ihvdbArW9h/mttkQ38y5BBVnFGoys1UZ9Z2zvrlkTzlBcabuUZPixSq
pylp1os0XNUHzgw8tllhfHBbYGlib0d9rxiOlXZMgml105EuDHO7al18L/IuoEk2Jgzy5U0rzxfF
VKKcriJ30YctedlX49Qyh+xKIXYrZex0tzFTskpJM39owW76LfBuO4/12euE0XiABWvatSR/Lmzb
nhzFxTZLihEzFx30kgRBV2kTBgy9fmvNt2Iiu3JLSnyK2Khtkq1U5GfQ1r1VvnVV8xhrJPCGSY8/
QB0EuXNiUDNvmkEHDyZuAe+yB5KIduouteZT2hbvEgHHLAS/aLM71VJ6UpPV0C178bFk+WSpgDBI
m/LF1eRoTr0hn5KbTgQyPtfjdZnwzdqjYYy+0onWU6VXxSkXB8Sd7boLhZUZlgkqbNe0i7JV50XY
ZLAf35IoiU7YJ8ObpllCEdVVWPuaUie7uoFO3kGhv1URZT5ZCTcFnO30vk7GsM3SbD32qJsDXeHI
J8qNmyttUSNoQ/BqJAacRTNe9qvZ0JJVzbr7FJa6pWGnkiYANw9waSGpi4OjIX00auVah2fwlBWI
s8bWqnbltCbPo5rlB4SS9cBjOSd+E/f9Tl6yJnWnpTGcNJMNrChomKa0QAYBiFHO1sTX4zS9G9Pk
lsL6iSRlCItyfp2ZGWnQxjgeKgn0/SSzrJQFuz8Z0z1ij5DDLWDzdryFLl5dx3XI8yQNaSUriKBT
KbTzqiSfooVUOdOObWixyVqrb8aZV2g/+UtXZFerWlXKxRpPAqq41BI345DSmstlqbkySyN0+4TJ
OfZ+63WqDNdcE5TbXasQP9cnYDdTkOKWPk60hbv8NMGnZDOrjRIpe4d+McqL8Loy44oecygcBqF8
0AHUBW3WEGgBfTJCddbZ+AwYFRogLJlMCOJhTaC+K+kST640wN+1EqP3Bqmrt5VZL1t5EKaT0BTs
TlK/vpuDemms4aukMnyrEcH1cp8y2FKF6lhpgn4pGCWiihGcpLY2xmOfh8a2kMfufVSGdheOk7FN
ElCiSknTXhSYQyhCbe5wBZy/9tUEsSPJBaBtfd7JRp1vRd7a4BSV0AJLHTpdvFoXiiiMz+K0sLbO
XiQ8PQQX+WJD4gFc9uRlCcvsdVK0aDOO64486bMABlb9eTvU1WshtxBbxotB31TMVd01ppG7SIAU
M4exLkvDkWarl91pSvtdSf/1qGBHmjZCl5aXY262kZsopZl4mJtaKK5DkmGRAK4TwTAXhOsmamPs
EvSQzqaoOn8R5gyQ/ZJpauSs8WI+J/LU7tahH4+lQmYyQ+e03hZSrqfcUbZdMc0n1kNHukCEBkJb
c+uyQZF7Eps0OY5zOm5EeDB+FM8MEJpC2ALNzfye3LVLQekTR+2UcVtMzAoMScvJRAfoHWYI9Euy
5UHAS6YjkWNwpwAJ9otoUhFG90kKayVpcp978NGtXd/bqjYVm0GthYM+LeXbZEHdVWp58pR5Bik7
lN1J5IQROyoEif0Y3yab2akEKXEiLTIQNJL5Hqaa3ux0DP7Pc8/cxq2rpr4My7DY1PkyHChCRNnJ
8kHzcrVJbouhXibX1Bd1tMHEKl4jZMZBBkspsrOGxg1JEIWflX0o+YY2gf1I+8E64JlKGBYJSsEE
H+hq5DR6DNBLHLXwfsAkhuWonZZb2VjwoaxTyOC0mTPzvq7jIiixhHEWI+qA854Owtxbdbl66USt
v1shtirFuDwmWd1vxRyK60RgzCOHQ52JB+phvDthvlx2arI8t8nMYK9OESOtVo7GW6s3dTdLnxpY
6waxMB4kcxhpmMPM591uRZZ+n0KN7/1lHattRAKI3XYM/aSEDKPekEpUogpzeMT61TsEWHrZwmy9
iTJRAPIkrBu1hGhut21GW5sMG/PTLJAesz+Gb222IAGw2tkgmQIxq+LXqWwwl4B9gzde7YbSxgiL
1Y5IBjoNcM/nJNTvtX6IGQGARPkoBnh9biY3/GFVmBpn2f1iWa+mqCXV4BUT6mWEriqhGRcU4ILs
F2o5WBfYC20jA0b7xyf5X7UTaInifjnDGfnr9zVSUUk99NY0aNLGxPcXqUFnjfpGSaMxkMeWkeUf
X+9XpYmqy+d+Lu1R+ru/v960Wo2W1BkeuuXQF9zLRn7681fQaCVDnOQf9Ht/f4VyVMXBoHptObvC
Yx0+cE38UOr/6qZ9vcT5579ocNRcwNBD823CMqDHjjBjaNl0kfDDvfrlZYBZElXD/kO/5/eXCSk3
VpJogsFCZIFTekApKfo1h/edqbU/lHS/+mI0vhagQOqZhPKtHFeimaATLQug+Xpd4lWR9Re6Cl8v
8K0oDUW9Q96fBT3joZwqWOqPOTDYv/Dlf/kU3+rSRMsasTOQO8HAZUzflo+hqpfXf3wR6VeNhS8f
Rf4mewVwKxStTKLKW6+AfnZB4gTZRb7nNaO1vmmnwRLkDiXYH1/31+vhn1/R92cnmahGSu7gaDBo
rC8n+AeJXgVCtPywFn76fPLvF16zVGNU9lnQLXAwoTj5RjY/rS1JeX/8gX655gh9UmUdN6vxvUGT
RZo49nVOEFHrSpiTHSr46oeb9tM1zj//5Vltx9CqygaHR10QcxRRDChm8h9+jm9bzmwUbS2gUAD1
4YZ1RRyTRIDyf3avvu05sJhLMS/yQAqp50EkFO0PYwvpl3fqy4Ds23az0iZbMcwFymD3h9Wtb2a2
Z290THtEXQZqI3HVnzg2P13z20qzoD4nITIec1LfKnO9XvOf9uqfrvCtCVhqoVlZEmtMOPusLrXq
J+DeLx+WL7ft2wKz0JxKkXiW4Ek7Zf6sUd7omeD98bf/yy3n63v628fQK4lHHy3hmZh2xpsyjsun
DzIftqNXX8s254gSqab8Q2vzvCl/72x+vey3D0cudFErPeyCRuMcaFYQtcO0eFzJZ0IgLkV3q0W8
rt1O80/AkF99bxb9H1Ox4K9waPr9c5sObS23BRIMnfTArvH0vPnhLf5NKPxbE/PrJb49UqUirmSZ
0WBxKZy6bXOPXOQxCiS72BUQrIy7CaWTeqsGPyOxvzk1/v3a3163mvB/2HuvJbmNbWv3Xc49dsCb
2wLKte9m094gmqQa3ns8/f+hpS1Wo7ALEnV7YmmFVgRjcVYmMmdON8bwx1qgfdvZ3dY0rhnXOSA0
tRWGTYK4KbMoa4xYS8fUUogmDBr0IFhmBpsohRPLzQ6Fpr20YUjVS2RojQZCs/IErxmav/PV4BpZ
ywiQHAH2AzYbp/r9oLr/miSOHjs4dw0eEmIjY87AmlP8iLKpdah6n9GFuvct5jDVfGU1C8dQp65s
yBPxCS3p2bYFSjKaql4cFKRAVeGnHv37aHVSPBRhZoAsmTDv/TGXXBpjHn+/lnjDlR5a+ZXsosX6
7x8PyEngX5dhMQIgNLtMcYNcjJIz2N0iJV9X36Qgub/soBa++jsLs7sUeqoOeL1k8Ks/WKP7aBnm
Z6hO1srt5+4I2nqNoh7jCCQts3WkyNYOBqO6XmHWe6Vv/G7iPhwACyEt4/zGiuDuUiY0F9s2CyWV
mgk1/jkAKNolmszM5JgfSfP+EhIFRuctSlJOOzNzsYyc8PcbkPHAmj3z7AkZ9Qh3KnQnUrEdwlQ9
VrGlHAbdDW4SqzZWjsJ0YN+ZkySNowZrNXeGrsXsQAvA4lMmFA7MeO5cmeFMJFIcVHCpMSjp1le8
ldjonLYVg5oKSw5JH3Rr832k3ht3pSkexiC7CYb4KeyfEJxzSoFSRIgiLNjjOhDvaJfvVa12NIAs
lz/kG/ptvmSN0SOgd1BPqfMlB/TmW+h3D0hBZOWxFj/01H9F5ohHJH/ipL5JY3jggntBW5HbPfu0
09L5booKS9C51kJKIUEcXOmQyZ5yq46+7ihaEd5EMNDs1LJOni4v9OwOvpmDWhKWHRCFc0b7fJCK
XChYZ9ccvO4+olPTa97abk7n8Ww3LcifRF4Rmf/y5ycBtalWWpep1GqnsfD2GFxZdnBj7CmurFO2
nndWpyUxTGbq9HCpXM3cYyuqozX6sLztjC8jBGzPsDPnP6fXEiTJ1oqOPdM1NvAEZ41Mb7re58v8
ZXkWmQYNxazKUA5iLSf2oGdbymgQl7Q/g+inh9ydk3toDLprvOIL15MZK5OyBUeVcYKZh4OppGrH
WDn0OL9tUHnfdYM6cyYpjY1S4kdPRJv78qlZuh66ASPcpF/BaNx87KoYKhdORIUYHMpvDXJObdhQ
ebCF4GHUbD360DKtKdPMLAJ3f9n2wgWZ2JwnAjJIh8+cUVobQhaYyqGLQLEAFlE3Ic3wfPx42czi
pjIXo/KS85rPj2zZ8+1MjyaKmOaPKVw4uwxFn5tUb5W7rIsiEVRSX6+Elwu3EWAvNGZsqgbKfeZo
5UaD8a4AwRSHxW7Iqm0ugWYVitXpg4UL+c7QLOASTCkP1Vo/iHtzb+ygos+c/lHfoOmz7Q65sBFX
coLzRJHBI9KaaeqPcT1lTq7qKRDixB1UBHbrZE8AHvbhLrJ7e7QRUARt4BQrz/7CMTFFwhaTqVKQ
1XPGQilxY8tP3YOitl/zRrpRs0mrLZGvq8hY+WprpmbXPq3cDjkx9yDIP8vxg1G/ArZ2Orrfl0/k
wuHgMZIYEARJzvTALLgY6m6AIgMoFrKzQVzTZIo3Ybly7Je8J1YQwSV8waHMnUlQ100Rti7hEtAr
oHU/i8fYEbZoTYM7Thzlil7bob6FsqRfCWuXzsg709M+n7wS0OYVklS6BxOGpqvxKF1He+qjCq0C
27iSOSOurfy8vKczmCk5FRsKuzdvLQOxBv+8t9novR82insA7QX0q7hLDsVtcKU+tFfNl84xrrIH
9XP8x5pAzkKAI5OnMqM8cSIC4Z89iKjElkwfZUf9UWjsNtjSW751D+UndwN/nQjabmWZ5y/Te3vq
+2UGvqvCE5cdo0/hs/8zbyk+orT8FWiJX9iBtWehu+6AHJFvy3cp4xArEcD5FcG+psNXoMHPCoPo
e/tkZKEny1CHSjTUBUjH7jnImhtvL69zWsb7B5jggsK3zgi4YZ4RZsvMCadjXB+NMbJTGci2vrKO
8xwciRvaPyYhGnNbZxlkT3Chj215ND7oe3lLSGzH15UzAgcp94Kj/VdzsytRxS0vIOYmtwl1DlPU
m+gbmsaOuOv3ZbddY29e+k4aoztw06iaxQv7/jvJXjOUfQ/MJUyDbZSIQEH7oHKSvER3G3K81Ytw
/hBBOI5DIynnOlC1eW+wMHp483w4e394T8Zu+OhdAfFPnH7b7v1Hl8P47w/IqbnZfqqS1kqRlx9z
scrJLDS6xvBefbps5Dx0eL+mmU9JM12vkcQ7IsELX6bs//AC80arrO9B2G2NQPvXIbzMQ4d2Bzk6
8fW8Ij66NZz3aXXsKliX0mdXeBlBwF5e0vQZ5hdrgmeQ/zFrg598/5mIV9qipfVaxikdSEDeprgR
BP0/WpHfW0HPVg9piB4b64OrSWhFp5t8TR5n4YFju2SI5VXCYeVMMEx0UwXZ5/rY7nTYw3XmuzdM
PNrJHhFeZ3CkW1gOvqX2Wulp4aV5b3d29IKCWse0hQzE3Qmfo0cAe8nH8vAjQT5gOxzjR/g7D3G4
4hHfvsz8y5nkdkBpuGIc8Pd7yqAGQjUIVcIGepfoG/N1vCm/xg5QWVv94D6DQdvlT1W7cb+E1+LB
vAu+/9uTo4EGIJS1SBOm0OW9fSR7ZK8Ku2Nvic23OneDfWV4xmNZq9LzZUvnvgtLuGVeVQUQhTq7
dtSYUysau2Pri6giAudWrf5DXaZfpaxcifjedu39rmpvbNhIlvFOE9S+X5UMy49mxf2x2DYA0dFG
tzU46xAt6G0EqwE1E62std3P3Qo2VYxxDVFGnE+NDqPWofXaH0er+1wEyk1bN1/VgomZNIheQ8Ff
CccWthNzpq7yak559GyJOhRtRpX3R2Jb2y0/lfBzDW0P01W7ckTPfcu0rl+GZre+VaWOIXukVAXJ
ANdrXkEs2W1bN/j3TgxD7B9ejIrOWRAyNsg25WN/BDm2H8fmodVAzFrxivdfXM4ESEJIY0IlzS5c
a0ZanrbDMQT2LId/GPR2WkNb8ZQLXoyE35SI1IlByFFnVmC98xVBV7jWwQtkadVddkVV5Sn+XO1g
49Gu1JvyWwpvibC7fMnOIyySbqaWyakMQz27zlooB1XSmscqi5/V2ENVWIEJ4LKNhR3EBlPCjJZQ
uZ3nilldSo07Mk0aoTe7CSt9osgZheo7+WV6fLP1//O8/3/ULU+2/Yzp/UOWvMTvmd7f/h9/4jI1
6X94KkQ+AnUIUwc49L+wTFX8H5B25GKE8qi/04P4G5UpSfyRQfONqukEnhD5o79gmYL0PzrOn0yH
IEIm1DON38dlEpxOhWiqJHSlQDSdqz2geKzrrgS4XiwA6GtK96zLIe3UVrrOQrK8f3Xq/7KHcioC
TTh2bt17d8/QpCSXhcxwYpMA4U+HK8E1VuUo+T4nQdZfVuBjI4mXGfef15ybomEi38MKFF+1Y3wR
gJQ/iNt0V35mGB16Etkp76Zaifav8I3nhmfVoJSSVOD5GDaYEuqeQnT8To7Ww58P4ynZ2+LKCFBp
IEw0d/IsCNBThtaQ1oZcHHpUxgS62gmzUb8H9Svt3UZaw9Ku2FNmwzZUziqplWCCTOVPRn6l+72T
W3e5W20vr2sWB/y1c78WNhH4vStZtFKptzULa7/ANGK+Qi9jHKq7mFig2nmJ3dRbxpbqj2t52iys
Ozc8ezQzFViSNL4ZHl5h6NFL2BkcJSGxF+C8ATzibuonEzQJHG3BJnxSd7W9rgA6e4fOf8eskCEk
6qC06GtvwqP4CX2QOxWSOe8quoXZ3okevK/mrrR5iOzLG//+GTo3O/35SakIldEyCXqWL8g1ZN93
Y1uvHNlZiebcxOyFTZIQCs4KE7Uz7iQ4s1gWqndXylX0xd+uFUhm6cH/msPVqkTKlIRm0as4Nskg
kSxu6i/jjioMtQUoVWlYlNvseFUisu2tlxem4/krjD03Orv4kpIPuRJiVIem5wgN5NFCVd7WrtJt
uhdWOlurS5x5gUSA8NdNsUbMOtiAsRCl31D52qsOfZnCzp6nZcIn9BuHxdL0Sf6aSQb8z/vDwiRv
qGXB4G9UNb+KgSm19Ekun8dZ7fLPnWS2gIE0cKm8lzNHECWBVBcV90DeU6l5re5SRzq4x8CGDH/X
tNDw/Ttpwr8skudQWKdXSl7+flWmAkxFRooR7iGEkvXbTn0VzLVP9j7nODcy27owGfSilDBSF06/
k+0AIijEwwQQMHa9MfY9o+wMEh3qfXS/Ns0zq7W9GWcclyf3rRV8lvBU6OhKgTV9t9viddLdgr6S
CRtIGq80WzysXcEFn/LO3MynpADS6ERjDhYjyBrvy2Elo1paEHVmU6QOyuiGMQfgx6LhCqaAfOvE
XZY/9CL8Z7rT7YKf1U/y/3C17LqwpFODc4m9ygMqPVYsaZCTG0FMbrpgJTJaW5MxO/gduAohBr3y
dvAT0zF23hWNzk+Iytc0WVO43Fau2nSwZ07r3aJmBz/3Kc/mDRbrXXqcwqPQQfvhOTsC8vq2Zm3p
oX1nbXYDZHMsmH7B2pTmG1+kEoKw/maqGAlb/YaorH8dXwd5c+fZuW3H/Ofychc/IWBniCHI9UhN
31/zEfxRpCTYDygYRSSs7p8Z0P85S7JmYPYGxPVIONZhQEnl3TCwiWutuCXHP9EY/72GmeNP6xRl
kXTaQ8+pYsIkd7TRDhqpnvf2ACvaHUxXWrqtHsp9c7i8f9PPPzst4BQUZgKYAhKnUPE0Uoi1qk9K
bMtM4SAispFl/y4JImgAQRdW1i4HAXjZ5PKO/jI5+2SAM/UimXbUHaOPgA9vPfiO/puJ2UdDCEIa
wMNwsZPISRR/E0VPly0shbZ8tF+rmH20wEcVJZtMhDfpjXAfP2g7aRNQ4lKpaW/EgABzXfJt+ksv
fC1pFrjnYpmIiJ3g8vfeAUrAQ7erjutyxgvPmkVFi3CA2gmalzOn5YUxelsiZvSGSRvIxCQjcUT3
R16EmygVV+bcln3kibmZx5L7Li4CGXOQ6b4E1/RToXCkWJ/R+Uby1Pktn3Fib+az4rgfW1HCXllX
+6rfpnWy4jRWlzTdgZNr5fWuNxbxtKQv4JqIkotbeBmR9x1Hm9qTHd+uCStO8fbZ0aD8qZJuqdAK
zc5jU2i+JE5uH0mwbQO1jNS9Km29FvEsnsBfZuYn0OvSxg2nhKazoxeg4puuv832VK3pSWnwndWf
lJf4TrPzvdZtou+XL92a8dm5DNpKSPW3iGdfHxv4ZlE62KnXa9njbIr5LbLi/FNDhkELinlj5j58
CwoFRnamawZW24CLlxGpZxd9hWtp4zq6oz1Cs0jWDFQlcPK9+1tv+MkPmH3MJDfbNMmmXb7Kj1DU
MZyF3s6nidsVhtcVf7xQDThd7VyStm4Vt1em6yAyJBuE0kOui7YJz0UMy9zlD7jo+n+taw6/GlO9
CAyPdSlmtXEtgLDP/83AzJWMZaqb4+SVYwPkd1Z+GMfV0zG5h/Ob9vfpMGfuw9eaSBem01E6A9Od
m6mkwMTAlQsjBdS7sZ07v7EojdkWCstwwc2bwIk8aKHZY7DVqo3XfQ+N1ULNYhhwYmIWBqRZJ6fV
ZKKC2poJxKcMvSlk0l4rO9gGe/ToCEEgVuyhR9/Wq1HIUp2EbvqvJc5igr7z86rMsA+VPCOQ2raA
UVGn8xhsrW3xRfxRj+jmbeh9trZ8WItiZ/N6f134E/OzC0/vyErk6V2dsAO4ln17oGa0SR7Wn/Dl
p+HE1uxuq21HWPVm60q9kuEjhgv7AWTxpnxBoWmrrwUq05E/O66/7M2ZmtBK9Auw0TzmlJ8UZzwA
mt4or1MtYb2Nu3jBT4zNPHRa90pU1Bjz45YHr8lQtkx/K4A8MTK/5FpqJNF0WLQUhoHBMYuvly/c
jIHm7DzMSyJDWgTI1WChdqz76M58hKX0Ufw0fatkik3KzXCv7VN4YJ31y7D4kpu0AihdwNA4h+lo
gI66oMZJCnCrx0m6aVQoExhtubzIpU8FdIURL1FVJJDD70OUVslLFfKuidLTqrY0leh1j+PxspHF
3AYmxYm2z4Iyap7TB3EmqMDeKcNIjnzVO8XT5C5DYyOiwPaYoZoA1YvdoSu1srzFe3ZieZ7cm7HR
V8KUmQoH99G9quwMhQ/xPn6B3nXrOfrKmz21fM7umSQjVUP3RUc1ZuZCGbT3ym76bLVDiQs2byQL
bfM1uIsOaekET8GhJFnYWbDOWhpodLvuHUJceUMh+Hn8hArbTlh925fOEgWwqVlIdwFwz/uPnFiF
p7XTffRC6wFOJ6b45CvLf/2dr3xiZjprJ+Fu31olk7mYCY+Eu4q7gZ03QxJgzxjmToEt1s6/uYiC
wKu+VpZaDNYAAuhwnTLmfdY8Sfw4CGkovwVrP7V7/2f6M/yZOsABjj9Am6UwhIO1fKr3v+ftUHWe
OFhJl86IqjKUKsNCoY+SjN8843MBLfvKxi4dKm4OrUb6vBaNpvcbq0Djl41Tp6Z2um3v76NxA9NT
3m6aF/VTgXC7znBdb3xBUQ5+HYTjDpd/wJKTYDTGotvJsOtZP7tzhTwCR4B9q/iqtQqK0Wu0m4uZ
9ImNeUoRa5pftG/O9ocLSfyx2pefadEc4V+5J2Haxlv36XeypVObs30VfZ/3ftrXQvqqes8lIhC6
tr+8d0stEguGV6a5NYY7zxr1cWGOJiqaxG0/rHvzqtlH+wiU8Y1/kBFqWHvoFz8V0DbmtgAFgZB5
f1SKGvVhI51STYQUGobIR2ntNE7lhXkowV/8t4nZNbcM31DqgV2zxFelN+3EfNRCYZtDM9972kbM
K3RMHtpiZTx3bWWTkzvxLrUkppMQGPuIBjkKg1LRbIVKGMTdygdb8pan65u5cFgs1cocMVRtoTQJ
b/RH76Ac2kO1Cz9BITNu60d/uxp8Th/m0q7OYl8jSKIq/dNq/Jw/oO5k6z+ho7Ojh2w3HKS14GZa
xZk9tNOguQXTdIYQ8Qv0mNXx7aHqttlr6/BA8UrSsHA/qJuOpLb7sN4KncLaS1ZnIXZNnUlJdazm
clOi6Zv0gQ2PAFI+YRRtm7KqoKjpoGJXB586q9yvVC4WD9HJqqffd3KI8tCXuPDT2cWBBi4YEnnl
epxZoHUG7IAaNJEbwKrZ7fCbki8ZWVhQajss9jJiHisHVJ5v4mSCNhrobWWq1s5uQjNQ/PN0Y0o9
UVo0dtIBKvqjuRluKMztVp/WxRWdmJvdB9PMtUSZzFXbbgvDInXpaJvs6YD6dm068ia30z9W78PZ
mzdb5Ow+xEZVyVGF1fSm+xSkW9e0FSd6TB7r74g4H/PCRpLHrnKCDBa99uKdx42TeQYXiZnw3czC
vT8oYp4KOejKaY/TG++pPU5T7O5B/DJui936vVi1Nzs24iApEIVhr/Ntjyixu0UUyYY6K7HTJ7om
+7UVnnm5twUitsgc0kJ114fwy41G9jdMo+tBLTY5lIKu9K9GyUmh3qzQnJQnqO9ZPbKCJa0OU26D
C3epa1KP1P6bhXncUOSm6XXTfcvlzBH9J5+i5+X7tnj+mTX4aw1vZYMTnxGUxSC7k75pH+UMeV6l
1c9/bwCKZoJXiQnkM4YgozEzLQ6QdbCM4s6w8ptyDfJxHoTwHU5NzPwuWqdKbTH+urE+TCMM48G9
0Tf9NjyAGNqtzZ3ISzt2am3mZaUhNqPGw9rUwh3Ng3fXP+hIPFlf0A5Df2Sa/DHs6AZlkg36zf5T
ONpFi9yVLV6vNsiXvOXJj5lzCpGOJYbsTz/m3n8Yj95VfD0iDSURUU5J53/6lPMJBzFSofNOMAYj
7j1aBZtKEdYaJZPne/eGvv+W8rTgk/PYelpsei7qNeq++QRdbz7uyp9/ZgHDToMl2XTSp+75Zb0j
dF6gm0xPkCGyHXBv8+V1lVsnncXyqi1KYnsRSFZOd7nbm1+bXUd9wjE+5Y/rb9DigTqxO1ty7GZ9
k7uTXdxIYd1K1cfL3+0sGpotbObu00g0WzkBvVdrP5XqKwLgG32kOT+uFSTWVjL9+cnHq2DDY4wQ
Q6VZ221uw6T9O0fQwo1MKC/lLDqoitJMx2mv4N0zNwnybJ0l/45PpI7AgAZ2AJHPbriWN74I6SY+
sZcPsO/ed6W4Rsh/vlXUuVF5MOk9glCdhzlAB2ogPUwGQiwKO2qHyqJvRrvLH37h4X1vZRbdqIT7
XqZhhccpeUGZ61q6trbdj0om6UTLCk3ByxbfHM77+/ve4iyykQSR3kQAE+IAXq3rHZTafeZWr7qt
/KnaVOrGYn5H38RTrXvnbqRqI39e+xHn6fYEnBYZUQZMylzUPL7RxSSKfYueeGdnm9upAJ2iQPQ2
riTeyJvhID9dXvb5DcOgRAQAthl01LwzKfgQg44qBjVgh0Heb5Xysw6EAcK3lQuw/El/mZqHBJ4R
MH4fscHQWqIC1RKuelvdka46DU6D0l4vsLGABafM8DaD2ypAf3n+yrhRDVVnyYWoOzVCfU4fPMSl
konFstuEoeszG2nqRb5RYc69lrx2KA9WZkjlQwXxM+U/tVU9Gt2B6SJL7inDrdZnfbnp0OoyD4Ll
tVTSSkGUs544RM6iLWSpte70KZqUvtoL0aNUKzWqvGUP97OjxX6sIIumVgxLQ6fQjSBUMr9hJNSR
g8BLR8fyIllBjd3wKyTWysaHLdmJxKZ3CQxG0xhuZXqAReVkcjjWIhq+XSoVO78DPwSNUjn2Eopr
VW0i6a5KQ5ULtkBfFjlC6OGVzkDJ0Br4Vy2pIa1TN9RNF617I/QMMr+WaRdrE9aqCRNL18CMHVyZ
UqDEB8YfG3hgYZcMrQ71T/giLLhgS6kaN95EgcQG+YGllwSUgwVpbglLeSdtdHhWgsruChh4E7tX
Ak+EvHTwE3dEDyvTr0stMNWrTu9akd01y6J3hEINowepDJsqcqoIIS12txAlBoU7PRFv8aO98YNA
uRCPBRS/zVMyBJHW2NaotvGeamc+bJuuqSG0FhCnIYNWrbBBWk324/pb4YWdeGwyVX5rxTdl9NlK
hrqyk1qCRyQoZPVQAFMBcga5E0wUpTsCIW3SmGq4ZA3Rd2M0heiBMd44/BlUPTTYvukl1iGrew0B
5TH3AmfwkuLVisdSflUGsfWeBVCkHKZRScTKSQUxje1RbKzIripT7D7S2NbafVKPqvmhV8vRuIml
LBo/qknkw4mfATvTXLvMIM781jRmG1+nTWy5u6ET8+JTN8DSDR9sWQUG8EOvEOIbpU+b5kOclaJ8
l1t+bz5GmuKqTmwMZnvdqYkCq2Ko5gOCc0ohGA6lMjWyG6hEU6TH5a5FBa/N8yDcKdKY6HeQ/AsZ
xPNaW9X2aMhZd1V6VdohcSgDvT9KQySWSInSVNB2KWSNVrvLasV1vytmV3bf4hj+9UPAB+lekDtQ
sms9a4rsRbGCSD1SS9KQ3OUoNbe9FIXqc6ekKuS/hoemtpkgIv0QlXJgPQweiiN7RXNDmIdDMWEP
s8IPnpVmsB7g/Zf2XtB9bwyxibaDZMVetumyBJHpuEwEanxDFrvboc+Vodlala+amqPoRYXSYGLl
Sg4hYJzIZNAtJPGO10PZfzDaof2GoFs+bgTwHc9VoXAczbrz+tu+jhTxWMl9xfBzaIgIMpqQf8cb
0YqtrHE4UKhUHQQ3sdR9UddS81lPu2A6C3CioUM4WmXafiijXo3p9AtFFuI9mjj6lmlhUl9LhdH6
P2qrD91v0Nt7XngUwJnl1o0StZVY7WFKt2Il2sgwl6vVTzVRhTL/QKLsVtpdHGXwjtiNXvtBc8sZ
LvSfoxan6FWWQQqFKAFPYoblhyTJ+8JlUG8gA7fToJD856gWE1X8gAiLipPUylAqnspeoIy5DwF9
CHdhUlr6sOvVULguw7zsOrCvcrLNZD8Iig2e0Y9SZ8gz60Yv1XFSUTfhjf9cAFiR71W1le5dPQZV
YnOZRAVF8NQSy/rQh02aGZtGtIYqtMVEkgXjI9IRhVXft3ogZ/V9EYSy6976aZEw0gMnlgFx9uXn
8TzYgfeUB5IE0GAKcB7sSK0AC0JNUN8G4qHwwZ4Wf1y2sPAsvjcxi3QCIcxbfzLBtTWTLX7rrtnD
qLBDh7mtkLtdHypfzDsB74E5hSjjvDeiGGrbqj42tU2zhVOBuVckJR3UP2//gbXFTTyxNguuQ7GV
kX7AWrWVeRZgUrSnVltvk18C/X4GZLEvDivbupSOnS5xVo0rIqvP9AqjtVPewDZife9pXhjX2a3p
9FfIxJcircb4j/J2rYSz/EVP1jv7ohaVRqv5c70IViN6vJ9MkksfS4R/PahALq/1rHpLloQylghq
DajyeR+qcb2Ah4DI9ao+JtuWcaTooV4tTS1/xl9mZtleNHiNnJqTmRzB5a+59K9HaQh+wQfT0KKE
KgFDfZ+E5bKguTpqTJs+ZszQ21W5ubm8U+cd78kE+oq6Ds2mCQfdexOllxHsIfJBcIJcrR0+dLf9
AX4YphnhEqHyMb4qduKk+2ANk3O+e+8tz0o9ZRZZXjVFv2hX3HmpeWy9lQrEmoVZ8teMeagbLilT
IytltGF+oL9FyyBZSZSWMoZfWwhrw/strCfv3ccspHWLr5IGu3zcQeBP7Kit3eHpRM1TslNTswNR
tZWU9NOBmBqskjPlC+3GuBV3E+GLcrx8NtbWNTveAqWbEPJNjA0PRdd87rWjIYgPAhoElw2dl3in
HE+e6tg6j8p85scw04E18Z0G/4s6sKAOpY6mW7GyUBTCDDkk8x3QTZ8VhfShK6CNwkyHtn3PZAwT
W+nWuB4575VTI1u9h+JDM23x+R80/pcOI5R5tFyoeZB8zQ4jj2YVkrkQzSBZ5fTyJntCrMYxnfCT
eZ+/sKn/oA629AmZMoDaDW0yMOaz2y0bWiAKKUb7H5ABlTJz8hvv2mdOTXsiIemHzfiJ+P7n+qT+
uQtms08sz253Vct+m5dYDo9TV9LaKnt19w9WuHh2TuzMtpVCn5D6k51q67l39THe1Qe1oS84ftI/
FDcqA7f/oAuy/DH/3ld9duVza/DSoMWq+lhBo+U77bPEGrXHKthQXmyAFt4luzX0w3IxBLIiqiET
Z/p81opQsyF2eTvBMqH2q/yR5sv2h/rBeixfhg+RY6GKfflunmPhpgLMic3Z2w2vHP3DGC+QojRW
HS3oCaiLJ7Zlh58EnTYTiLHt6kjx8mf9tdLZwW3KQZDTaaXiftzRpP8QO6hfWXeGbd4jW7IZG8e7
XxstXl4r/BhvtTz5bP6oM/PCzxs+a+no+5LIATwBY1jTcGX2kF+l9lqgsmpxOmgnZVY5KaCYtFin
fyQyMoJNsg13ptM48Yv3U2FvhVUe6MWze7LIWRwI5UerDwEmC3THrcwR+rUcYSGa5sycmJidGYUz
U/jTPtaOuc/0Xb7LbgO72yWoWJBO7daasGtLmp2W1lM6vZ8kJaoWNEH3WI1rzDsLIez7Jc38Waam
VLimD1Vts5fIdKpHYJMWiu7BRrKbnybSRPu1B/j/2Ee4Y2HrpSI5j//8zLAEbdrHiTGMkH3C0Kgb
iDlf1cM64emye0G4+H/NzR58k5kAsZ186fjD8PbTTSctiex8649292W05XbT3/pXazReyw/ziV3l
/SWAGUSK+8mutjEfg8C2vozPseM7ll1vw6f2JaWA5PyTcuiil2FSDclpS1LVN5HL09sHmZLoT8Ev
EBFyftRiitIpsjV+oen3z6M2JmMhxQHuAkn27MZZQu1LtY8Z81a0R0cDc+sDfi23/iEAfb7W1lz8
jpaq06KFFkd9k1o/dSq1JmeKnADNDo/KD+uHmkKMFe6MrXDbv1IDFa7a/bAKuF21Orv0GuTDgIiw
Ok2lR0/h1+IqJLwpgMRKTB4XDR3c3/Kfp0ud3fzQHUK6xYyRWR/wn8ldc0dXxI68rbZXqKCrlZ3a
ysPlJ3Hp1JzanLkCyiNW70/gfllrtnp/2xgxpYmVASB5+dBAgcVUB4wt84Hn2mwHuaYhzKHJj9VB
udfi3RTxT9fCg+HrXok37jH+IGy9jhcKANoOyenvSeZcXu2iE4Je7e8fMnui8tZr22TaYvWR+rkd
O+P3YB/j9ZKv4mrOseTJT43NrkoZVENTBxjTp3pklNhZ/HR5Pctf79dyZseUQn+jxyb7KoqxsfX9
0BljanzNhGi9bGltLbOzGShmaPQBlhAAdbrhDh3I/2hhdhIrQ2tEYbpyMNkcGmEfQmP+G2tgPGbi
TEZuYd4/jUKzDA2XOTR5KA7hcK+IwfayhWW/AYxehx8GuoU5XkjK5G70chbRXFFtfoGcY7jr4OXZ
GneFo34pAzv6kv7xG9Ni8MSemJ2dA38cpK4sMVttW9+RuT+2twV6volfEDn5Z+23/2Ot09w3m0kD
bpa/Z2XK8I7A8a621n3vaMS2Tn8oYMzoP5WmM1ldr4ad44WIHCBx+tvq7F1Xx0gbymh65gJd+Inm
5l3hfZVNrbiinCvtRTdHAk+FIFgHuoc3fenhhvu9z/zrR8we+SIatLScll467mNxZ0aOwEzPdgKj
IZol3k9vkmv3KyWgxbjtdO0z79VqSpWpE7nUNBTogXgT7Xj3p1EUDInnxMNvJS+nNmdOTEK+IWqm
/Vb3A5352JZfp5TbddTNQJUt2YXTKOI6KeXikzFV8RiqgJxrTiPnNpafhAprKp38SJ+mu5vIFAzb
2Je06b3Nevq96ExPLM4ukRJTh80ni732KvYiyIKBfs/jZQ+xZmTmRz3G7atOxQjiXRtNiG6SaHws
1wirF6xM6iuURCjQMI8yO5+DUllxqPDRGsaLRwGB6j61M/E3XPY7M7PziH50R9ETM0YjJd8MV9N2
plFLK1n7wtODFYReYHYDZzKff0pDb2y8iUlgRA27ku6aceUVXTaAt56YQDVxXs3KK7Pv5BwDZsLw
jpEN3iZeFSZYNAKOFGY4EF9nsh2er6e+Nd0jSGuyrYI8Jv8r++Py6VozMntD0SWu2nQyUvfy1qi8
ndXvL1tYqrFDKvprHbMa1ThEKHJLmNDuYbP+gYyFug2uBPsHA2K27pPlT25/Tb9iunuzrOPU6rxG
JdRJEMTTJzISYWsOX+tmm3cfFS1bW970aJ0bMlWNiTtu0By1FXthovVTFEIr98W6do810SggwGng
em0eaPlr/bI1/flJxiYUTVuhvIjb7vxoIxofPct4ufy5Fh0BFTYL5THO9jzp1lsJWWuPffMa81oS
vXKTiYyAUhtaid6W3iaI1H9Zmr3LgVRVevhnCAJdvVrfDJ/IuJ1grz3KxkGXnd/B84JtPLU5c3OS
X/+1gf6x+pQ9ScRZyLcc8xewoVDKreWiS0Nk7+zNP1hTZaExkS2KV0Kz9xO7eilJeW9bJ39mgvzt
UXSF3Sgeg+H6TyGX1SRx8SZQNIViSkM8Qp+++Mmh8ZrOjcOxmwbZJPR4He+621d/BB8D278rnot7
+abdrxelloI9Rht/mZ09ji5df+SoWXr0mt/UN5McQXSFOJatf5BLpzuGWzjmj79xeJHmUA0ZUQn4
jN8vVREqJKin7KYPElvOd300MrqZ/M7J5aLrEwp+ElaaxbGWkI8N2JI/+1B1fWhGqN8Em7noXZvt
VZdQ4zdqfLCHARWjWIPFeT6shr1FoXQK2OJkD2GurZtrmhxLzoXa7yQfMVHlvN3Xk3NSRZVmqrlO
8tnHtwjxHHTpx+XPs3jlDXBMTOABAj3XFLNqPWgC0AzJp4BselvtJ1CkfyfKb8H/+sTf4pp+GZz3
1iAFtPx6Mhi63wNYTru/OHf/OeMUDsVgmtAyJY0C11tx72TTTD/rvSadDMSJLSICpaTS7rd27ZeN
2RvdCnpLbQkbKOQxMcANsn3mJWq04vfSFvL61QmCpUcAcDSTw1A/y2cqTFoR+anA+MxGNXJb7J+1
9mPrfllZ1pqRmYMQasNIo2nrGI3s/S11OlXfNI/jNRNnjoH4uvnFv2Y+YreqRLF4Kk6WNwupyU7U
NJlAS9UrKuUwm+79XbvJt9k0Gp/fjbf+42rCvbba2UdsmJ4TzHKyuYWmxkPyaVOmG+WzeVT26YvX
bdTvZQ8f7uoTND2j8/jk9FvOfGIlZake/D/Svqs3jiTp9q8s5r32ljfAt/tQtg3JbjqJ0kuBpKjy
3tevvydbs6Pq7EKnNANhsUO0xOh0kZERJ87JyFreV6/NXePpsdnFZgjcbQ5+nMgCQYJk9bPZHUKn
4c0C7AnjUTuyyktr19DiexhU0VBt9RZ4X3yPSHxSqxtuuGnqp4J/uL6r1pcWmpg8uvoQdFIXfIx5
LksOTqzPYguNtQYwptctrBWtwBzw0wT5CosjL8ipnpYBmVCPS92wNH9kJfXHFHzld5KTPP6u1gdp
0IKbWdik7vA0nJWkCWETgOEPqCdt63JgBLLrG/TnsKjjGPlJTKRUcF9DHTEJh8eu30wRcq3/cPqo
w1fqMdfNZPrSGzwFlN5U0PfvQtCOkOz2XnFERXXHOn6sbUGdPi2NkLLWMDio6dmtxpsNa/qY24I6
Z7UBvqTMhwnpsUd8I3qENdWwGjd91coTo+IvQOnI97443KAnB6wC1eIL7SUu0eRsnFA7Ur+COBnJ
w/5JeRFxr5LynCXdzwNpTf4S75sDSL7+RrRFuNH/Z5w6CEkWzkI6wLgsGdsOypnR+DhEFWNfri0d
hKXwyIbiAaBa1Ikuq0qRIx77xehCl8u+TRXP2JKnfMDPWSSQGAElfjCBoAaGdAHN+wmkxhxWA8+T
QuNJOyvHJgFURCcJfxf/bfaDDWnzp2g7udERqUqkk0qPtUmp8OjyexBXvvAsRdMZaQRhHDN41fxD
+USeQ4Yz72b0eoPyOmdaPJ9bYpAoQOlIPoP0HV1C1NzObZXWI3atKYNzWjBiy09Y1T+WCWqT1HkH
lv0Gc6scZpDu/mBQ6tz0DpcgCLjAqcryz+Sgna8mudpBlSOiHUkEdPB8FkN0VIhxE6N+64w20ttA
pzTWuFG3sp18yDZK1jUyDsnBOKqZyUo7UPUiMqXn1qm3QR2o9VjwnYrbQXIF3QQ/wBfFGWxQOJES
IID7DH96nn84GRQEHexD+B+4JOjzMfXpqMot2oKST2hNQmYl8PgXUv1jh4XUc/bSFrWYsiC2qB7x
JZ6z8bcgMAGhJS/221QzU/Sphp+E76BwIcRqmj2DH7U1WVHEyllFEh0yNci98SjxntigFmdkzGMu
zeMoNdPIbPatOzkIiMEX5OWPQYfHhGxWN2FkSZ/SDXCbt9VnbstcY3IsqB0Gp0fwT1CUhgAEdWyU
pEw4rZFF7DAE5JpbeYCvORM2NSlhsGO4lR19Zo+a9ixuUKypYI8wiTZgJhncX0GTnUdop9UFcw1Y
28HNC+ICnYoAsqoeA7mXRHg7LXDbOUotdGNoZqWlb3lplKyDujaNYGAAHBBI5cvXYMDLEWS5FSTK
XoR3gjfKPASm2jN3y3npLrB5lgz4qaWMXriFxQvX0BR+y8s5OhfASSntAVwzs63qxrvfS9SdppIE
bNBlB6EMaGUoH1RLIwD1OXZpFwB4qD20leAwzv15vHZpgnI0c9bpasg3ICx9H1D7RwrCxm1hxZmX
3Rj3XG22IHEOn3meZfhi2QDixHaUCS4bBFp0IF/WflxD/Jcn8Kb7oDGjzQx6f5CRhJAcI62YzAzW
xR2Cdg9VAds40i0K+vao2RSNuUQqd1JOlZ3qDnKa4Oaq9zJcDv+k79lpg8ubmLJITa6WVAmEvjoO
mJzenm2C+Rs3kdcRAicv3DGhTmQEZxtTRScVYPtIIPCIciTq6A1BoSezCBXgWZhtvhBzM8qBFZOM
2eY46KPmHVSQ/Xzcq8JNPMqsO4QEFrR5+DHoIIE5Cg8nstcWTnVCzxdgu9ANHWqICO5b0Gi0G+le
4m95rGjusVb0Yu9iuEt71BsgzPEnmzXd5H0wEYG0GucSaaeBMa6LfQMQkAxCJ4hAwqPJdNKsnnxQ
QgwYVi2olhbfVkXBsHB5HVEmKNfcSmk/GlNVgQ6Z/z7buZ2MSM9UVvLMP0eO9qA+zlZgTVjPR9/p
R7RLWsyw8XKYEC+SRfDYgRgQxH3UdRSLccjXjSidoEfVw+zjQtLteUfYE8LJGlD5ZkaOl3EO1E+X
Rqkt02gFH0uJj06/ExY/c6Cx6QUeYa7n31julEomk76dkwYqiF5A5arDCZxv0FyJWyTSBXLjCi7m
1/MHy7fzveJNduVKVusZdsLC/tCLe2GVetJJSZl3OLIoUNlaitjYVHcZeg5SwUobK7jNN8HTfAeC
ncnEoDc+9HIkkyvZMSW1wPgeWFXI5GHsKM9e6D+jnbSp55ZczC5a0dONBGcEwWnFnApTf+nvE9tn
ah2e0NQLn0CCZzh60ECiJYGwEVILXCb1CMEMERjcTfcdEpOPxou8U97Bg4hivvbQf27N1gm+jHi2
y4/VNt4ABBq8oIbiMC466r6BtDASxWgDQoUNUS5E1M7XvgmAwO6xFXFpxyo4d1IXVIVO0mwj3+Rt
IrLCekKQ37gcOm2R8sYzJwyy2sFiHMVWPcIdDsa2hOLk9ZFdTDFth3KDUVon6MI/7Wrdk9H/btx1
7mzPW6DMTmRReHXi3Ze4xAM3u87hgQNlJ0fOkwgoj1MTTB2uVjHQ1ZwgDkOTbhnKjtAlthZ/47W3
sUW/dqgxXvRUquRPg5CWQQEdxKmIpM9XtIuR7wITETlX4ZNQ20VmRveBU+JGn9zpRgdExGG6kNVt
tDBKeepEToAOmbGogzW72Z0Mmu7GrW5Gh8RJbKLu1T20MEft2hkd8OCJgzltHBS3RVINClY91MB9
qX+8vo9oX/xjAZEaQX8P9OPQ7XI+n6Hc1D3ST+SEhN/IwHCZElUD8Iz9Nm3wn6sH9TPIQkKH6ILD
M4KSo9EHsKaFpSVErw0vu9cHRPs7bEg0/KFAROI9FbxX5+Mx0E+eJglcj970r5wgPhQT6+xRqOvT
KGAD9Iu4XKA3fGKKWIQ8nA76W6C9RVMAZ/DwmgNwTeBvM4gDO7t0ehDkE5mqkLX3yXenfMuZXepO
0aKmqQYEuogsIaAMIlkIVU2H2ZIsaGyyK9Ar23BpTqZC53pKgwi9CKKJBukHCKfvB2h+m2VdspBm
1BuV7MEzQ1TEDNhAVeY+DDVO7B+I4AXJmw2CHaRu7ztQFcclrW3bFHQC5r3IJJBaGyjRY0TfKxJK
EM093zNp6QclH8CXQpnoXgybYzKKj1PXf76+NdfOGtpFf9qhfJeMIgZY9jBO0pTQb4GWyqzWHLF+
3WHasLbL2klYWqOclpwVk1KJumjmZdUmptKN0KyGXiPrZby2eks7lLfyIY4iVDIiDL+NUcJ8UtTU
kiDSkw/ffUX/AtWetzZVt9fnkjU46pr1p2asVG7GNct9zaPQ5qD2et0C/eA/7crluKgbNuBrCMs2
WK1Wa20gUs068oLxIeOfJfA++r36mGgPfCgxAGjk19KHfGmWcshDlaRxRdBzs548qnG2KSIk/vSu
2XCgcUDbUedcHyjLIOVV+Nw34iHGOLv8bjJAi1IpZuKj+SBWrG74ft3YSrywPAI0WbcxZ0OFywjG
pNzWOOPo84Dm63pqZRUq4HLOPYaB/nbd6KrDXswpnaT3EzDt+BVZSps8ASIHzBKBg3ZHcHKjCr7R
tpKZW+Et623OOBoa5ViMJhRjUHPBg45hYE6qbjZ1a3dlZ/F6dZsAVNB24VPG/R4F2Y8LCqo+BoRN
0Hxw0QHRoPddUUfYlSbDnf3ZFieRETiQA0ZvU3Cfy+jtEiHjRuOxUyGMJhFcZ6ZUSboJebA7KdHd
Ma9qMy1YrozOqZzOIgJ5yBaijAjZW2qP9rU0lFENa/0Lj2z4JyLdQFQF9XozAX3FbvWjlAF+TCEa
0lEzAqsl7ifqGKLVC9SZGhwMHou4Z71Q22TJhmQaQxfoJ+MRemcAYCuTQ/LlJGl9fc+uzS+SD+jo
gMwPSRWf30mFOAva2A/kTsre/Aby6kP+CEIFszcm67opCmX5v7GiCnAC1gOXem6rbFEF7EFOSu7f
J9mqD7M5gsDoBEqSnDiwJNCkscPcNR+uIOXwP7PUBaUNcSJEYAA2pTH6OkiKKfrQkbs+trWrfWmD
msYyTqKon4kN/Tmb8BIaAErsgs11K+uL9XMk5PNFQDga/jihGQObpVP2E1rhpbr0DK33xkhgXHxr
DyAQAv+0RV1LatJyfTViRKRZjDQVJV/DxNIhOkV6xQq3YzdtsyaROgucMIHpWIHJSuxMQ74Viu8g
Gfo7KyXwhKwOOEu8Xc/nsPeTTu4LGAnDPnKnTkCJT0m+IIpheK717b6wRG33rhEiBWxpZAYj0GeA
F23Hf/qRAQddKUiFOCd7ArUbG4m36seUhWlqywPGIqetANOyNwO2BJZWyETYYmH6L4FF0Fismtfq
GUNyTwEABCwGtOK0rGYKpwZwnHUIOxDJg0jzb9Hz/uk9TorgKJuSFPv5wqkxKmptjoVL59wBm7Wr
yCxC+tXzpYOOBi9HXkQC+NxEWzZQzZZGbEC+2ghoPDMiEX1uvAVCPO/6UV6dsIUp6iij64UHPTmO
shGPLvFHSKwxdvqaCQL3VpCOJHVX6l0V64OSy8RbGCp6yD+BLpDh0FkGqPdUo7Y8dDpgQE6Gx1Q9
gP/t+fosrUZUyzFQp3VC+ywIAGGCpHDL43THp/v0nTTgK152RB9UbwvPxaOIKi5jgVYd4NI0dXzr
Oa8j8BOS28r32qP8karA4EWQiAahPW/zIkRfWMdo9eCi/xg5EpSOL3tKp1bL50ZEOhybwssrO0QN
CQyiN5IVdDi2ocysVktkCukIa2mSrPLiUilzZVbUACq5g8VbBP3A7cXd5Ohes2shSAakzvcR9aXE
ad+IvDKC9+OISVBd4169ke5Ft9wBOsGafnHtubD8WtRZ1GKxATEhZkIxVY97iY/Gob4JvyX8BvgX
xYUS254kQ9rv/afmmN713yUvBRF1hVdu8lL+Jrj5h/dZfh3qvFYcF8pJglkCwS9oBj/HHMO9UVTX
lxaoC9cfIP2sRKf9hi5pfsPvJDP5nIIUWf0o0BoGhEiBYEk2hRo+ydVyb/4Ulaa6YXvz9b2/2IbU
Taw36KUwDPTbpjfFHbTRTcJi0rnNjW/mDmmFYaWzyS+8tgkp554F6diFIaY3mZGnAEItSAvkz1+E
BETvYuGUGqN7e32IIiJ9+HnSI0VNd+tD/GOsMN2grX1tO4ugFrLbci94qhmDRhziQkyWtdVRLmxS
06rwoL1IyJ7O0W0AbW/5WXtTGru7F/YEMNG+1rNZfdETS0ysePdnleL/nQHBm//+H35+L8qpjoKw
pX787230XhdN8b39P/LP/vpr5//ov4fyI39s64+P9va1pP/m2T/E7//Tvv3avp79AJnTqJ3uu496
evhourQ9GQk+CvI3f/XDf32cfsvTVH7854/3ostb8tuCqMj/+POj7bf//IEOjsW9Qn7/nx/evWb4
d4/dt9fLv//x2rT/+UPS/60DUKfhxgd+FXV7HOzhg3wiCv8GYB5SSRLKWcDPk6dZDsbSEB+J/0bo
iEImTi3evhDo+uNfTdGRj4x/I3hAcKICfCCAhxdv8f+N+/hjw/9YEszDnz//K++yYxHlbfOfPy6K
ivj9YDhGKwLSwCudW8GcNmqSg9eZROGCndrRDhQ7zoggvDarx9QrmAJYIrm2l2eRtkldCJKazb7c
wCa5c6G9VXnBLarFuH4J2whhP0bFpwGndfSkQk/GkEwk5BbrszZuOhKjvwPl/SdxykVwsap4g2d4
EyJVm3nSbesITrQNPIhT3RUuGgFZToHc6ZdDR88MgFNgHKHD2LrQ1T7VYTbcplvS/REfWsDG5u+k
7+kX+oHJMK7Yo0M0n6ulPilLFQ7B37U3pC4yHY+qKVjCbQbCuPtv1+eVuNFr9qiITQuy0EhDjI+A
iwhKi3B+iRumo6NjitPyAa6JAFcFEI7mLEzbIczkCnYaBz0nBPHXZphHtJFbHYiN2fCbVYPIX6De
g5oMmHgw8EUQM8W5xqUxDMbb5hUs1VZ+6Dekbz1D9d9jBSeURhwy6+RYyirYGFHshqAvdXkoQm60
peijF2QnHXLslGTTfE12YERwAEmpTfHR8HJnetPvWJLFdMx9snzCGQEOfKnd6gtN0g9dBZpnWb0J
Y2kfj8PX65tkZVMSX0OGBwIz9Iefz2UA2OroVygl12EWWtNcHvJKGSwtUpx/Zoi6DoeMGyPowGG7
N9JRDbLHRJafxjLZXDezMmUYD3ACwHiDQ5Mm95nyMpDkGmaK4n0Oa6dCdem6hYscPlblzAQVHQbo
6kPVpSb7Pbsr4atIuUXbyeyTteKcwX5LxPsk5EMv0PRqUJbKMMASida7OyLWUW8yyF6Km5CBiybr
TDkLoB6BakPLPSDDtDOcK3AwDwKC6qEb7vLiResiUIYfc/+xlSTGVlhxTEtbtCNUSmgBzh1slfNs
F8qXaG5cMHPb+ZA5Q4lUbLFPM41hdG1j4HX8A4INvg9qo0uNyg9JD6chIhsj+7fIMNiMjcEyQW1x
X6s6OcswrngbbSbZDF0+t8TWVgDFJcCQrjW7yus5xoZcuT4xnT9HRrnD2h8SqUNa3dTjnTIopiAf
QrVHgZXVIX3dEBSuzn1FGESEgAbjy6LiSyFrrgqu5Dwb7sSKsVgXATs5Y+CsI5BqXRcl+hj3ZcgX
XAVK0MHS7ycoxcToZyVprfmTaKIfgdmeT9aG3v8iAjnAWzRAqGmyjlyPUjGKcdQ4xdiBnv9jVrOn
LM02bRTeFcCO8wHH6vNYswnIuIReTdCDwfmez2eXaVnaxvC9U1VYbQXUtnhjBLI7xb3l4yotQ0YZ
UFhzKEuLZAcvbs4mBhN8pCEEIdHe+NR47YZAt9v7yGVlN9YOw9KUcm7KaFPIG/gwNSvKbCoalAyS
OWCROq06Y4ko1gD2BvjEKb5djCgsmkkPSlDSyV5zlwOJdSLk29XM99z6eH4aIkHJwpAY60akonXF
nDPwIkEpSexchv9YCUjRV/TTBLUffEHIpEEndxd01BXo8/X76LY1+RfZ5TfNnmclIdbtob+IBy8d
0MyU48hiY9TaHOdZvB9dNTH1r7UrHKI7zU3ui+caoB20qGRbHaK8Ox/Fot2PLo6/t1P++ho0mjrU
olzIKixhg/PeRPuGe2NM7OpBI3LViBY1ogd1vnYzonyjJpG3r8yGrQ0V6n1GlUvbJFdr4FyyytX7
gnfaqtSOUl7GTmmo8W0jZ5UpAtYOwYxp3BqN1NwYRYJHgt+qb1CqkPZ9bwgsJu616xGEAeCK0dFD
gy6z82+Lqm7dSSRu53ckT6FvE9IS4GhbxqysXflLO9TyTynuFDTq/Igu4HIU0J3yVukqe0JrSZof
reYpis0MFWUmCT3dukOiasA5oQVC9OvwA/U6yesCihclRpnhT7lVXvJjbmcjSui96bzrZreFWghR
JY6/clsmhpOcVtrdL61Tp1kpcGfWGtlzEDQQ7MjhB6BmwJMCeGNk9yyy6zXnsTRHnezZJ2ltYq6X
ZU8DHAHloOurSdzp5YCQ3cL2RmWZjt9UAboZNQlvZr5xpzT2ciF6VNLieN3M+kCwM08il3gMne9N
sRvjQIAoDhy6cNPXVW6VOluJaS3QUHjDMPAiAWkmT+0NPR9ErieDIdfUfBNa6aO/RVYSS6R5kiOj
AAD2X5YfWpvCpVVqT5RDn07yBKu+2Ox0X9+IWWHOUWFdn8ILxBbZ+Us71GaIR2Wu45nYuVV30+24
71z/MNmEn8fYsga1tmDAG4B7RBEBx6cZA8FWi4wU3BxKTi1WTZk/On5gSCxfFDLIiMCsgiwZ3scg
BKHWq5nGcEoIHnna+d68rUDSDJFxe/xEAJ/Qsfo7MwghaULersIuvdmnKu9ECMSAMP6+3RotehqB
PifvfzCna0dme92aQ16Yo98rci6WWdHj+hA9fQcQWgvHiIYGwfNdDNnW3fCB3IzZI3dMbyvW5K65
adJGiQsBRV4c7/Mjl0RyEsXETZPD0DRmbs9mCESovtUsokjZAseYPRpHFlhkbedIkqyBfVvHNUE3
q/iS5ktFguigyQm7cm9nwsCKR1cvZnLJAa8Bbif6oM/zpGgceQmKXodGivap/EZEFPTcJGkxAKG9
zK6ORJ6Yif5ZDYUXpqnTzkWZoEcGIo54S7Jj/X6ebLKHCnvaQET6+plfHScOvYqWccjY0VmWHsps
RTJgnEIwY2yt/x5K0bdRm/btGAtmhO6RXhiZkuSrG3dhlookpDLn+SHHuURt73sZmerteJgs3zvp
6fAmaZIrAk/bETqAxGUmzljmqQBjQGcXl5LArgbveHeX7HtI+N23B1JYNe7HT8Zoi7ypW7L3adqw
ikxr3lwWeMIchBzWBSo8yWqu5GJMeS19j4rZFKR7bfhyfVnXjsjCBu0YOqmYhaqGY4Aw4UFS0QEs
Rtxo/g0jIrYOziDkU+lz2I+tkgw6ZnHIfTMsfZtnNhYJq5O1sEEGunjcoPqhzSnZn2CJ2EJK2vdA
QWOj5e7W+KofRmjehjtWxukCMnOKALE4yDmhffoi9ajVYi/1Ee5BUnNHH76XNxZaC8uN4p2YVw/i
JrfmL3rDmND10eKthsoNhHaQ1z0fbSGlGieJmFF+5+9yV3sD6VqGDk5yHgxPscbCQlsc6zisbhYV
lQae8DrA3Z1bLYeg1UQOw1U43wH9By5jFhXMWtyETO5fJsjni2WMtTrxZx4mxmk0fbTCCtPgjQpy
T2HnXd+VqxmapS0qEtTCSQjzBLa4ighYYQGTr8kzuKBM3hV2WvUL+ilrN+HywUIFTnxaN6oiwWRS
plYSJo5YD4CK7gseSN/xkTHA1TOxeIZRZyKNMZcRqTKAIddrHtCBuhceYjSZ4Zkwoe9pevPvOlYj
6vreXFildkkP4osEEpE/HmXzjYpGTnB5uYbTOjPE7M0cqQ3DZr6H1m7D5dRSOydQgbZqpFOQ0dtx
ac77/DM4250ZgppMmQ3WzFJbJx7ULphIeN+P2cdY9XptTpwuWqBXB5Hc9WVc2zOL+JfGhvtzpqcG
uebTrhM3mhTMkjlpjeRoRibuQcnZeUGelIxn0toIl1apgDgpIr1Ev71qGj1qYYU6IT7l2m8Qnf89
teNTcQqK2n/F9zQafIKIpc4JuOJjSHZ1cr2J/k62fmmBOnVz3uehTpzKD+kgkjEMN2zu4gtIzOlZ
tBgJdd5QrFHGmTyL+vdyK9nJPfdCyDwg66jeGLwVbIMnsQeXB+RtrPkglKYBliEXwqbMovjqe2Y5
ZOoQBmLd8THJPnObcptsKtRO+eN8r3mkBA7y/2/X9yjTHnX6EB5WZQo5QFM7xMdoXwH5E34mKvei
nX6NmAXUld0JmCDY3dHDi6wYnXeWtSIT6wm7U0D/eT++l+F9NLA6eC7A7lhPcFEC6A7GDCD36Efh
yOMxWkG910y3EQA2N92r8q7u6qOwV4Hn4yboX0C0oDRFpFymDUsVYi0xjIgJSU2QKQHyw1NrqBTo
3ikErKHIAU03NPE7Xq9IcoXSVz1P3/uh3Brd8DlHNsMU1IjxslkJfSFeiawW+pVPZbXzm1gK07mf
MDsgE+hN8IO+T9V8k86DF6F7F5UZayize3lgbKS1pBpeGHgogjEFmWT6tZ+FGb5QAA6D+TChNxo8
HPU22Gt7kkpWHpT74YviNb6ZfelvCdF6wXqrkgoQlYUisqjgjUCfJOQ7Kc9e8JBX7cFvaaaS3nvi
qD771VRacwX1mnRMMgcw1c98aFSoVUF+tiiazL1+llb8/dk3oJ48jS7kQzuGIInJUJqfyqoxJz11
Un18QvNwagVB/Xrd4srbDirz4PMHHppAgagxJ7kSGGECQG8WbfGedptkvAnmdl9AApsXH3o/ZKzy
yvE9M0iFr/BMNQeFSs3U59gaxVup/9KwKGWJs6UWElxVkNwiLFyXsXmNR6MCBTvNzLOb2Tj2ccII
wlfWCe4Hyu5AcaDvhfZBQMIUXNyImjlDVSTCE0qKsm0FzZ8RD6ihf7++RixrlDMQuxCC3LiUTSHv
LQjYO372lo9fy0D2lPTTdVvEWV9MHbgRCUmEouEQnB/91M+ELlMgDdp3lRkFhyAFZgq5bC2XGHO4
ukgQzQAVBfQNULs/t+THUqDoBixxYwLyCaH7VEDh3b4+nBVPBmEMkG9DuhWtrHTqQqgyThdCsMrH
eFOkWWc3FdSDUsWt+sKucgiO54U9cBHjHK+axeOMWFSQbKbGhjAYmuZajC6wJtqUsmRXDfTGpQNX
xCCgl3GFiOiSCmTGaFc2CrSEQG/P41lIbo/zKU3rsh+HWIKuM5h6rbLgnLYd4Uvk2FQLBbFJ03vX
53etJkvy6bgrBSTvgUw4N5knYp/WbY/jrCqWnE2HUkvf86Ldzxna+6Tocyk0d9E0bvwCobj02/gf
DfczCDXIHgLQiYruBrDTjeJc4ZpsamswoMuqVIPn+8MLY5iXbhLtRQC5K2DvIHcUdSzKzJeypju9
MIpP8m4Y7elOfB5uwR4NmmodVK9PzXG8lRzIUjnXbZO9cn4iYRr7F4yNKPAj1Xg+w4ls5OhBhY8p
+MxtpLtyui3jmrFhVx7E4CcBhhTtfYBwGhecRUk2+IOAIK7bzWAPIyBGLFj+OTV7Z9jym0EzOYbN
lfseOqI8ujIhK7Yi1pM0QdTHBMKITIZu4f8jw0IPODoJEHWYJQS6Pw0+4bA48C7hD9CA7GKcmEsn
BD4jPFiR9Qe0+iJNXEyhyOenYJLb5SAer2Nm0/TK1oEJQLrgDUTAuqgTkgyFUGf1aeuQ7jTQqNtN
sZ8mdAYIm8CrJyjVPoBeAm2FzrCfc8YTcn2Ef5mnn5BC21V5riKSVDrJEnBCyvjj+gZlWaCeizmE
6pFLxACzbPDk9IuILul/ZkE8PwLpME/+UCGtEFaNpZXfxoSJ4l0bhIA0JVJb4KBC2H1uQlQ5jfN7
TBOpU4j4g7y22W8kr3z9gRsQfvuRraHtDUSzuJwA36W7hUHNU6QDKVCkcbrT9MICR87NaPx+Ivnc
DDV1chV1MifKOFt9tB/nAlm1PLrzeZ4Vc61tcwCPFJS0QGUCirDzCQxBmaUqGXl1ZtxGUWKrCWvX
l775bQtaxz2nfrq+J1j2yOeLbKFYGFUVkDdKJnUO14CEUI22jViZ8SBaZfNNHIrNdYsrjliBIC4G
yavA7tK3awsMdjO2sDjkk5nHsSvl6HVRWSu2thMB4ULFE+6CtLWeD0xJZ2hM1JpiysGtrIwWgN7O
9YGo+A3UjQLyp58WyDdYTB0kXBqhASulKWW9BWSJxRvQ4zREc2SVGFbCA3DgiQhF0LMACLBM+Qa9
CNW5KAWgxovhqRTn7wbXNFtVbQwnihMom/vTMRt7ZCa1u7DSNQ9kCCLjpK0MF+LwgIUaOk72RTdm
EPkR2NIxoUX3qg+1BZ0jK8h8K0Cp4Lcn9uQ8iPK4gpNNLV3sx5w0zHi+TRp/lFthHxbpE2rO+yxl
9VevbH8VxK2AdMNnESzK+RrGaiUkNYdBxdFNCM/OlbVTTyCJ9TurVXJTYZXjLmNLDUUcjEmE5ol4
Ic2g5vyEFkc8eYbJ6mbhPh1vKn+0NW20yiqwr0/kCsqA9Dnh+UF0OC5Lq8081bXvgwh3fAfPsZMf
aoB69HfJAn/i3wgCQNWI9xxqm+iCuUi2VCFXlqGBvEPq+2bafrQg/74+nsszDfQ9whz09aMR52Ly
+sQHw3yNfn4ZPWNNiJo/EyV2ucvPTVD+MI5noxlaWTH9Z+0ASo/UDJF/zHlTc9RH7BPJik35Lb3N
Pl8f2krO/9wwtRP1csjCEi96U0DXo+9Vu8iZ9/1+GsweoXFhF4lVPLLgX4wJPYWWCxcm6fMwxRWM
1sWB6z5ClTGqS19/NigamKk1mQG6Cfz+NrI54Grj4kGS/qEN6mruhCmM8hQ2RNyaZRDaQbDXhZZx
lC7P7flIKJ8ktkkXtmRflD64M+vnenorJy8b4W4fru+E06Sc3yvnpsiiLRZlEjM+bWeYAkeokloE
miY/pwf9WH4G92u+zzckji8eC1feT5+r3Ey98h+Olqzr4isg/h67rMFBm5qHTIGN/Ty+8fFrxWJi
pyR1SenifLDkPC4sCVILMYwRlki7G5+a7VO24Z2sguD0cBc5hRV5/W6GXGJx1L6jd1N4jV5+QReK
XKDX5pws/+Jr5FIlBllJ5vwGTWAWSZUa1uSqmGKWQMFKyft8yJSLyYSy9OsOthpH3tXbr2DvBCz6
Vj72luEVbvkM9bnPLKunXMm1EVL+ZUojw+gnTDQhD5YtMCRD56sBKax+jG455OZ3nT3Y3PfYmTaK
nbz6t+Jt8zndsTrFVl0OScYj40fypVQoU07SEEPsETPNtSZUI81CY2QzVh7EmGB0MgFSuqa1PQcK
bigywfHN/DI543a6TdFfD5QJyJgERwNMTHYzl5CionI0mqpgDXsmPm11oItvQe3stgbcAfy/ZJl7
+CQT+mbPoBODQtJkd4/93d9qwjsfOLWL0R2cDghyyGESXAnM24Jmkg5+wak95ci6sta31GKE1EYW
9DHM5YbM83a8yRBdFLv0S3c776NnpXBkm8C3wOPwjLjU8R1IcsRe6rWVObHP1GUcdz5yanerRS8G
yoSv0tonamyretY5BOameCxB86e64c44BkCOfokOv5/8IPxRyGeRsEQW6ZfGHHaQ0M1wspr+BiLv
UPX6dv1GWNlJZwbI5wvnFHVdkAfgPwFyXTcT46Oe768bWHNJZxYofy9D8qpXAwwhvSnBHvIybpP7
0NbuDOhBIQJ68M14z++LN+3puuGVaOvMLnVGxEmqo5JMnQ4KwZnbqYIbw2AsM2pSrBmkDgakCoyu
KTGDUOO10vE7Xhf29ZGsRDpnI6HOQhP46IcnN+YwdpaoJ2aGRtHCvW6ENQxqlzdc2wFVQIyomSVF
T1rJaqVZ853LceikuLfYa/BZjeHrmCn5Pj7OrvoMYjuAkl20HQIaVU5W/Brfta/D9gdB7cQIfhgj
pNM5PLgkBex1xRzjxqqhipKBUO9vTCLQV0TbQUP/GjWJQ+bLtQ5+NjOCZ4ohXSdu/pGBU1F6MYUy
ttqYYyJNKHybIjQQ6vDpuoXVzfZzCKd0wcJC12taldUYwhBvuUDeiWHgZTmTvY1EzlTIALVivByR
skf7KV2e4/MhGA0IOQEBgTf+D4a6xCIEjrZos8nAVhAQeNXBf4IYDxXHi+7Mik8jKatgjyQPCQGZ
H5v60cB1zXmZ68cWC1a95n6WBqlDm4R8B9QFDFZVYhuBsqkqcDwntd3lPKO1diWFg8EBFg/sJmRM
0KZ2frD8sWsCCYLrJt+8iQlkEn0gSvBCrvzmwEVaYsoitxHnT1LS1yaQGIxNuWpfkwiDNRp8waFE
bXs07neqP2FXjuVTuSUdy/5GL4G+yB9AU8nwhiuJB7TI/7RGg2Lbps30sYY1Qo1fSmCTCW3xUfNE
24dFZtcG0x41uxyeZ5CigT2+doONtAkhIVh+x1VCoPG/AA5aOxrL8ZHPFyewyqs2hEQ4Hs71lhwM
PNQ7U3pobJAjBUCq/z5uFPNJYgsQk6MjhsYXoO4z+nFGTnwemXwBjcaOwZW8chZQHpMAlkYbMXrO
qBAASKiyzSukimTjOKuhhWf7p0JVSlMoWb3KwpotVDkB9yeR00XNutc6nct12CKsqWVpcuBfS9DP
0JuNDer+A/haled89wsu5uIZT4Te8fjAQNFqcNG6xKUSX6LABN/8yFvoO8dTMzMD3AUOB7Gk0+KB
A0kZ7fH1F0gkSJLgzKFS1il/kyVVCF45WCdUI43ZgvQISs8kTJ6eErfbM5tWWAapQ59pSqP2ILo5
eVTpRjw9QJA6u5FdCCOkVmpdv5guaTLORgh5lvNz0aPNaMzQTnJ6ZRov8408QhvWIfRtDYR4ZrB8
P/Re/lX7YC/u9bU1aA/bGXw7IPWKxSxjrwljs0DBnhsmuxgmM5iZCPILH0DGiu40YC8I0omOVXxZ
9BsAFIiP4y3egcrKPZACaE4TbfmtY/nvtaVEYRVvWiiNwYFTISzA2xM3xAFg3YFNoJHBbgxM8SmJ
gERW3dKDFMgrYzFZJqntir4NbkpDmKztBmoB0N8hzK2iYcZ3OREVY1KuXZD/iZjS5SCp/Zr4aqXo
ESwCpBUeAUGG1EP8Huzyt94aCfm9W2Y7AUQ5gcuq5lxeIcQ2tiYUk0UUvOgCMzC0JWqMESq8oJ8L
v9RfSK9hBLNNb7Hf6hchHKyhjAJgJExhG5G5X1wgPNQESinmyIUV35SVeoCClYu2YoexhmTGaJez
tEMC7oWdXI/1cBSwSeX7QnGNwKlvVEswMy/8bHwVH4fYFDwwbAoO8oi9xyaW+//sfVlzpEi65V9p
63dqAGd9uA/DFositKYyJb1gqZSEAw6Os8Ovn+PK6imJiCuqZl6vWVdbWXVXfgH48i1nOUnoF8+5
uFZYPQktHhE/5tW90g+H2F4lkJ1bpx+fUV43H54x66yi6ineZXlAB9EI+Sb3kVgddIlRxu2/Nlo8
RXksHmqxFx2bxo2Y8VAa7CMxC4bvDgjLaGdRGJtCjTBKglWhKrnZvvqQi81YWQNjw4SY8s4khzoN
yLbfgnYBsaqbw2MM0aM39oopwdqM4OSyxsOirwFElAl+J2b7n99umYKnahoAlxdKzHxDtAV4Fvbk
a41+q6En/PWCPbdeAPUCCAreDVBgW0RDrKboBKBIs5JcKJoT6lR//v8LsVgu06x2BErHoBw1GCva
QOPnk/NPhWXlSYZ2EOBjQMQA7LTY31atK2WvIAiP2YUaC9iHu/GGV+6Tm5Sd//UTnTs3AVdDsYaU
Bg31ZbS8iLk94NvhKpLta77v+a4wg+K1hyrRGE47vQoKx5s0H+6iq9vhzAr5FH1xxlCLUDQlEF1q
jGnoEmQRFftecgsl7on48Q/aPvXm31D6Pq0Z8VTw1gB6GtoV6snqNKxBr9VZA7X5WO+kXN68lQzx
2U9fYCcerlWMmlx/i20I7paGgLj84QC8+K5x3HBeYE6Onif028zdzG6snZQd08L5vis9+pTp0RQH
a/C1c9eTLNtk8oob8oQop+eOXUpwCD4x/wmZusj1NZARJKBruFj9pGeO1E/RFqfNaFMX7l6I1oL3
RB+yyL40ArErw/LI9vE/tscFtEGFU5wqfUsBlz2R4W+m2FAKHEFe/DSmHnuZjuUdv0+P+jW69fvS
kUYt4Fa3G3oztMA8eysb6EwuJw8cE3MDOLlhOPH5kIME9CRYrvzGLfUQNEJ9LOUvihfxuJ6pntkw
iEZcECMkBmDJirCyxsmb2AFir/mlDHsKIyHLpYE10t3Xz3VutX4MJB/7w804xXQslEkGIo+58pLr
l4qyEuL0WaTAGgQxJdoL8L9FylaV+tR2ibC9qqlUL+7NI1CWkQX1CU/t9LXvJOuHz9sPWw4dDAfD
I+BgllkwKCv6HKed6w2kuFLN+bnKYU2mbadWBOpsHmINHev+uc6t4Os3efqYCAzMAVTf0D/B335+
k5SoPTg0CFx3xbEQ1JsM9xbQ9R005Z//eShgRKRpFpg5+OtzKOFkLndiG6GmS0s/6t1jUj1aw+vX
UU4vWoNYoKZIzj1Qzkvki0KArs4604W2DZFgNi9vNl9HOC3zdYSw0T10gQ4FDGvxIBha6KxsHder
ugqDNzgIxJeKyLYtz3dGV4V1AdC4IzwXVBgFJPCJGJty3PTshVmgqNRrA6szhzd+EJTRYQLgAsi+
ROVzl9bUHBIbZ6izmcJ+Z0PEUVJ+CaTFTUCQvTRYpcPIp1wu2Y9BF0cpa1yjQ5/RRhVl/7IjvgFU
a5f4aG+si4mf2x4fYy0248AKzehGxDI21gQP6GTvHMqfPZS9Vjmq5x4LnxVNNWnwhpf6eZUCV5TV
aVNhwKgmgVVBPCfVLyruwgIbH7zvNiWD4wIffLfvvHisr79eXKcoCSwu+PTJ/0j08xIkFsfQ/mhp
87uHBNAdxqsb8Yo2UuHblyjbfHM/HWzDyx/6YxowPzvkP77+CaeHK34BWAngr8AI5+TOMM20GCER
bGN+vCdqjo20mYqHr2Oc20NSZxIRJKoKifjn1wzYJ24QG8SAPhKzb0Ysarey7bhNX9v33AoFTg5M
u7dacJw5ID5GXtpS86LpYW4EeGPx3dnMhzLQnnPgMRRfisUpCeqqtSbnuf35KeTiwIhdtegUEw9b
YwBgRxA5aSDqgvsesKvxmEfKzl31TT//mCC3ILfC1GG5jgeVlY4TjwAbVpAYybBy6FqnaC3E4gRQ
qGM2eoIQIJb4IxpRsW6EX6+TM2sRb+6vp1gsEyHS2NTYZHu0KzdqbXil/mjm+UqUM9k25jJ/hVni
xbKuEGpB8CRNaD7MD9JkHhI4N9YvupX8zdUxwspjLW+Qekx7tRoQj9xlSWht0q0cJGBIk3yLtxPW
oQ53wrWo5z4XhvnAuQLEiD23eJc1dmNe2jOCqib8QFCKrkK8zpzTsigEvlXa7WAg9HlXa6Q04C2A
ENBKuoGg0C3QpnBccH52x+KVZL626YtAfdCjIqiO7jr5/nQahKX+8QfIdOdjYsjUzOodrBdpGNhc
Fnupnaz54nqd070aa3FTOLB7G0mNWBNi2VFzL70J6SUJq41YOZLPdGY+P9diq8WZMautfLGArqG/
3/jdaxz86gLrAeHgYkC+fb3vzh5ZH1/kYrHA28pJTIKHYzvCPcMvA35v7ZoHx5PyJfSmP/4/eIbA
TxKJKMgB+At/v8yCheoqDCm3vBS0yI0iaXVfYpK906FbZK0VR+c2oeQX4pKVTM1ltaJDeqotXFjJ
5RmG/rnrc/2S9/FKan9u1yEGjMIgjCaLsM8rsnebqk9nUAxL6220fSVZWRpn/nwJGZZoaNBE8N+f
/3ys9aKzxg6agvZwmCZIhrHvK2vhTI2AECAogfP+vrU/h+iosC0yDQ42lerbNChfGEhYGJcTX9QY
bJVhcjVfs4PzjzU8JenK0gBil5oyJ6wbBVaHkKOeHHjIAC1KPXvX+c5GD10NCinv/ZAeLs3Qn2BP
RdDsdC+/q27WAeBnFsrvFQlNJzlEXFzforcVPmXQJ1Hh/I10n2gPriNWel1ng0h0AEEydIoBj3Uy
927mOl6smb6WFCDKaFs3WaHun7vpwOT7K8ziIMnSFhbTIH94Q+XndVTu9FDedVkcwipzit69HYOV
9XNuib77AIFcoZ+aURVDCvemDjGBGDyI7+9NHjgBlpdkr0NrZt1S/B2KsqhNwGuSQElJ/7TtxdHc
8oqnU4mXaeBq7Y7Wbop03Kk4mFcAWGff58dIi/cZ89Ss7AKRkktpayH28e4/XTo4ia8CAuQPXzwY
xriuLD5VMAaWJ6TWQjiadwWqkU6vMZnLR8OFBEtMb0Abdojfdw0ydkPlznblI8oH+RwZ5wvudTmo
f7fT+3wIGI3blTzlsbxZDZSZFnAsYDDHEOrTf1Whei3Hva2vGR67V1bcLN5hFSfBJYtXnqLgEi/a
WC3s54BuqmKsIHrdpsijoa4W5vvnmHkMVtLWC8bcpVccJahGwlDTx5/ZflIx+hG4PIqrNbTvmbYl
Xgd+CLjUyHRO+HnEwaxAtfGLZKLBrimg1ca1zNyauwRV2dcv//QA/hxs0e4SZZ+zREewMX8q0nYz
JBBLoxCJGdLHryOdW89YWmhBgchjowJeXCejnXWjMWYuOOKPk9D9gifUTwe8d9bvhHHV82RviYtO
1XZkrCI9k9SwtR8hn+fz5zYczA/RsIRjDCRWFp97IjxR6wQ9HLqz9nLu1e4Bowz/nji6zGSWwXD7
G/B9RcFtLtOApHHQD84bbKl3rUQpAaSF0j376zd75nx/d+PTXRUJ8gk9kJZW5Q4YmMJ4oL2InWDS
tEM+pSvZxtkoQGFZGEvIydbi4AMwBHLh2oAem8u3JP6mOq+dVoVfP8q54h0KAjgFYKyFHfAOoP6Q
ZUP0mIhhHNGt9M1fyWUP1FziiRu+qbYN9yjbY/QUQA7d+rFWSp97PnwkpG2utNBddmV7DW7PRT25
nlXbni5Sr4WpTmeviU+c2XC25LOZQEDIdqVcMx8esMMRiB6z63qkUsLG1gCHulXzzuuTeuVyPD3Q
Ad2Q6gRoJGLuspxCiszsIVBquV6i7St+1Gmxl51Yo0INSMy7rz/c6VJHMCl7Aill5DHLIY/KukLL
BDqwxCD7zFFu0em5JxrsbKBOaFEWkgY2BI6ypuN15u6QtlTQRcBwQMfTfH6d2dxaCu2xn7tK286N
EQmLjn5GnGs6TVdGRrejla7gvk6TDow70FsCIxF0hJM+Hmix7jiYsQuerBnS6pZ1a0yIc58O2Zrl
mJoLHaTlKaWrM4/HGYtEjftLYWIciu4uMdsr1YETW2murJRzVw6au1LiHTFh2bU4FZM5toCUxteT
w1A5EgQl7F7bSAxp82NNQvbcJ4ORMpFb/F3/4PMnS2cN/m4EPW4VJtW5NnxPyHVhOF7aXVbatzEm
K0939nN9iLe84qbc0qoCL7NVhovJLv02Gf/5sYUl8SHG4gXizUKKAOkNhn9Tvu1/O+Upof5tYr5z
lSK7+CY75dn92nFybt99DCwf/sNxorWC0ZZiLQ6N+SrSG54X27hRfUEhwY+6huTiUKxR0M6dYR+D
yqP0Q1DL7LLcKfEFWZr5HOh9Zh05dTwBOvDXx8rZjWBii+lQyMbFsLh0Bl4qSj9hYXI7FZ5Skqhk
pT9NpT8YRpTx+6/Dnd4B8jP+FU4u3Q8PNs0zKyt5ilVTFRodh/XMQ179+DrImUToc5TFmZUIRagG
e99tcwuvAkipXs4bLJKBe+4eI4BVZb4zWwA3GgA/kgqPUc6izGSDThKhIoLTmz7o/4fGZj9Xnkr+
GZ+THbw4ILVV3G4SML1YFNBmpzOdEEMmO/UV38iEWfPji2yVEPd+F38VSy7QD9+J0Uk0vEWsPspv
LV82c+bL9J4kXnHggIt46jXzpPsfA5CjTuBJ3yGxd56UO3NXHue7JFrDjZ6yQIBq/Pj4i5VqJg6b
YvSUvToqJijWMJS/KveTvX1b3Ds7HX6wml+5PtvSkL3G/pqmzZml+yn+YukOfWaKUcZvFZhyFBHV
ryC3sJIDngGrIm/BRYtegrQ/Wbb+80lL3s8bpGc6RIAdw9MbeB86gXo1RBCwDRF435SeBgmv1Vnd
uVUM9iPsIuHpJYWmPn91TkhPmjyHvSrzmxK1F10FcayEWE5wslhJtZEhhOTWzrgIUzApIG88BHRr
bctNfEl2K/vmzBGHgTLEpFRJv0St8PmpBl1Aql6g7DI29S6uvepgRtMxi9oL4wU6k7wFGqhGYChN
rkpJn9uzEKsDWQW1N5LSxaJ1CuHWcUNj6CAVlwA5bt1b6ZsDedAfa8KSpzql2CAfYy0WaF8ppIGm
JF7tnm+tDUkBO3QYZPmBegKmElQH3wEsiO94pATmNdvo2/zO/JlGax/5zFbFVNCStBJYmUJXYvHU
1BkmqrmoeYnX+eYV/Pv0veLlYax4HQx8cr/fmyFaw9kF5Jit57UC/3SNwU4HBgGuJb3HMFf//MEn
wHqookFOktrPavJmAxmxsqTkkvl8PEoxEHQP3q/MkyKqHzXXhkx/DGPQWJI7ykg6PVDAHm0gyhmk
wtYGQL+dxT7GxLAV1ads5gKi62BG8/mpDEfkLZLxB2CgOusbFb2wHT8RWabWB6csEvs1UQfcEUEL
8+6qfjLaQYEUXRKXxbQtnXyeSCiKApp5PjNcOrubxphZ6scVIa1+SUYBt9MomTs1AdMtcwGsFAK+
3HeJNjqjN5YKKwK9MbpMvei4kVgQJBmJfpmNqZVXQaek5ZB7E1e5naNIKDS6ScbGsZ6TmGYT+PF8
Kps2GrBTc3tr5zXpA7OctTfd6XV1oyTCxahinJGGpG7lqugctB0LNbB5Az13h58Zp5oCKZTBdCrT
n5NxgC2zkmf2PrcgpcrCNp70OqgTIZo0cE3G9H1ZZ1Xy6lSJrR4VNlpd5IIMada+Y+djeQei1di/
5iBgKINERdrptmiyvHojQNTxwDAyhaF7kToz/cX7PKcHVxkciHtnBsuDmmS6Jn3tdYxoExNdj42p
z9B09KkdV+VbodZO9QgTy7ndpYaTpz7LRzd5ncTExVVjpy25aLVc7aDq1w/z6Olj4sB01RETanJn
zFgD+HU+k1sHRtFWOJuTqezswawezLHpWe8nMSltv1KtQY5CeomqSk2takkUFx196VOBESh+DOaT
rTrZsOnty9n9oems0/ZZM8wcFJc6a8enTGvcaleQiQE7PDTWbF3wvBb8nlZo/15ZVZ5C+El3FAKb
UQDWu2/Y39NsbrXaMZWnvHbzovQSl0mFGphaV0nmu7PR6ztgS0292E3jYKSHdipGBgAm0CfO4I0w
xExuNFbE4oiemK38sjtTFZOHF2pj9D00c9LvhsZIeebnZj0DEUMbU99gHs9H3YOWjN36ZpbUeoRG
LokPOSZfJaYIg8mcp3zqKx1UYTWt2e2c1DwJxo6pfKcNps6vXYPAbTEfjJ8Z4TE9DoOo0RHrJhvT
AtY4IuhbkcMSu8xr+6YxeV0f1JKO7hRAXygxFU/gGMrvutoqkp1L0qYH0yIVQ9CqdqFCKMMqG+0V
f5LLak9rGzN+zSqbN4MHeTDSv86UleljoadSc7Cz7cazSrdOrnIN8rCFl9Z95aTe6KSl+quhKpn8
qo+lF0ENjaNAngPxRUId6hwGm5nsWsviy9gEfRmSXJxxnP8i7ubWV3k6WP5UDZRvG3WYQjQG1c6f
pzRDu0DtR0HhqamqffbIqG34ThWP9Aj4CLhAujL+EA0t28gc4q7yOUVJ8iOlw23p9Jk+0YBVddpL
NeNxGhqPGnalPbtoM835rsyURAdKu0kpybYoPur4m5Vl9pXSNlrla0OWt882UcZuU7FuVK3iQRc9
vp/boxKZIDatzRNV76wko0ibLkgD7Wuw9lvbyN90YiQ2hK3ifhwf4taAQ2w7axp95iYdlacinjrr
WDRGCYM/QvGSG68n2lw/FVZr0s6bpnSeL0a9Ay5IUYkN+EAt2Bi0hkkqD+4zLbmNrQxwes7ZHIky
GwZ4aTgOvRnHlHdbE/Q3LDU4JyQRhVcMS+ASUado85YM6tJ9xrIZeMPMmn0xWDnUFkp8V88ty7EI
KGCQcIvKIH6HZU7KfZWJGsLh01QoEFSxVejgCcIUft2wWQH5jBZ2u2FNyUQFyZpe3bta3f9Mi14B
o0ignV29QSNo5pezULg6+ZOwk/bIRuyOvcOySg/aJHajGWdFD+V3u2LsW6NTcCF52/ma0tfqrY5D
WQ/HQTjlaxwT4T4LAnHRIlAqV2mPNU4k9t1uugZSbCNzTDwAU43sZsIOF21YstFtVa9LilRXbkaz
Iu2LUxizgWkDpWIKem7kmBDj+LD5o1YoHLNbDm5N0LSpwQ8xZwI+BqJulGxf2bToL9umH9QDJCsU
djNkRp+WUWpOWWhmNkTJY9jgjY7a+rXsODi4UfwmLsBVnYpag7KG3uQPMehmul+7WgM8kkVN4lHT
5fGPfu4b0vkj04v+W99M3GwDRxHK/Cfd5X8M7/+tE3R6/td/jOVPDO+/8YT/+1+vZZu20+4FfvXy
//7b7x6m9sjM4MIJ0yHI95qylv3td6+of2iof1B/YPQHLT6A2JB8/el4r2l/gPoNbUUN03jMWSX2
5k/He+sPTeL9JZNSc2GmiPToPz/s+ncW9aXj/SJvxxwXADcQzAGJRr8fw6LPyRYsFJnpYNdBltSb
D+aFs5MIs/nvACfWQuElfSy1gdbopxmhJFFBPdJAmr1gGneZ7dca8EvUy8lTLSohqiiDnr+H+u1l
P6XQYQfDFAcLDuA12UiZZn9IWE+iyTT9Qw8BmM+mTXDsjaDpSZd3Ey7vf8P+1JUvaBkH5RXWkQp+
NzrGn+NAWrB27Owtz0oAC9Q4V0MlHaC5ksP2aNKq+3hW+uTKKhPTCVCyMPFDZM7bVHT2+C1tOfUN
pc2iwWq7neuU6q4uB5Z4dgLQSkvm/Krg8rzLASvNJtIF7Wi4/jC29fdEJckdyezEQ5856lVy5fRx
4Ayz47fDMH23YqLjYrUzHmnVY6netrj3IGjJ48imlByMUjXDODXzY4WTFe3nhASlE5de41CwDhpN
RLxSykgt9GzH+yE9oJmdBSIZ8jCjrh7NuZZGReY4D7zVSZDConWD/I68ppOivc0Gr8JE02GXqrTl
hSgNeOA5VrFJajv1qcntaxorc+h0uRs0TZrfV2I0jvhBGMwOZPZGTTPCgensZm4HcVCafNrEhAB3
ieT5qMc6vQA+50YpTfDLAZEXG8ut5TSp1bINILL65WSz9GouauM+6UxzBLegUa90UatV2JO+CUyD
FResLqr5Rh8wV7w3ijHtrkWpZjygZI7nWwt5826usmZ+G7VhFB1gOJp1X2Vu/eYSJi8/PWmTqGc8
H8OaIMtjnp7oTliYWg3ACzQqSUiqDtMts6wfU2hU6Dtr0vpqY5mJYvs5aV7Skib8VSCV++m2HIjh
mTXTpZKpSEKyumwuUkA87ruYwh6iYI1VhS2GBL1RNA+QYCPHzB2ywCHTPG1HMtQP+dS9tNxMdY87
tR5fsXKOd7nZjo0auulUI4dMGzpddj0q9ou6a8Dw5k2XdV7ZjS+10qX1Dm0SlVxPaQUtc0PY3Tem
maghXB2N4WgWk4o2kM6LvnnREh3VLiuG/o5VTgOfqB58Pw321IQxPy3xTs2o4RUUp/jQxcGclTG7
4ckIpo6qNXut0EDezZsuGpEDoUMykp+and/ZVUo8oyk5FC/L5AKcRveNNk78c44TMPC5heTOh/FR
ftQHDZ6UotTJPaVtd8eMgteh2xtQP6YAhqHey/JNLnImZGYCBUGujuM2zwal3qJaEFrglgMwoqyz
mrtU6e2rvIMLyI4X7dT7wrCAk2vS4qVhZeaXql4crQYsVQN0hxAUxHRrmSXMcgenu3AmQy/RiI3n
HevImxrH+WG2ZmVjUAs1B69m8N7S8vtYdxypUdlOntGVg28J0l1TxsRDmnc9Usph8Ocqh+ALnewG
4gNUER6xFGcrzI7eKrlqZQHBrPF5cE098xp82OdZj+nBVqndScPTrIRWUZulXklsYHQyzOweeWXV
sJYdxvrWatI4SCoRP4y9C9vEupvLIEmhWu2bCb4c6JzdEcEyP3VjI7SKDszKAaP3x97IR2SnRN+0
cT1Eg17cwibJb0v1pm4ICwdRGVt8/Zl7lhjxM+MuDW1kad/NqVXHILY15ToWmvaza2z3rXI78ZSh
gITjbeLy79juGfeHZFJbb+pUqKKbGZt9pjcDfk9v8qDSNfI05Fa3tUcLph1JP92p+a7Wphttrrxi
bJ87nfPrwlGmKZwLHn/vyrS/5GM97AVvnY0Nb2UDHo4pv9H5PBo+yKRkMxkgaMBrIVfChFIXPSNX
oUXAtBTmfNzhjs9SVXnAz+tzL0tyY0ZJUtiv2dhYNxk65BFHitAHVaPXPxM3o9fqyMnkiUR/LYVi
Hip1GgOijTzQyzS/4nOTRLGuWMGgKZVv4Zi4cLPZQrkJmBhaMrVX1kWQtxz0CGqEhjFfWzXmCF06
YRQlStfrGQpGrAjFSzVsYGLE6AZYmu0X9lwFjgO0f5E23jyCFgipLNAgbXvuX3qjc66TokwP2YhT
+U2F7vAFOjfotbTQKT6OyWD4rt1A15vmpXJVY9iNeyW/iFN4XjuA82DwjHfhx4XjHAUoJCFmj/Gt
oY8Q6qxHssmQhClehYi4B4ujSYUKajccSNoqFAZ5ShJg7qpv2H1dlFG7uHNmgm4HzmcUKVblp3lO
gKlHJbDHgqa/sqGfrhRSGE+pZqQh5qfNHh4mSZiiyYTbMbMebBwYNRK1K9wao5+4Wq95JcCaYUuo
8pg0ymPvtBmkNZRUHDJFMy8HA1daj3wOFVCDw6o1k2BKa+pelkXpVAGUmB8MnNKdOxfelLl24LRa
fNkquoW714hVX2ut/uDaor+sZ8cVYZEqKg8slZaHbihbD5ArhYUuZ/VbxRJ1Vw2TGuplpQYdTZsf
okNbyLMB6+/bZg6N0hy3JQTUNglkwL6xTHRblhSHlBUgN9QYnsZjGR+BaIKwgoiFAqeTPNtZZjwa
2zxxkbwNGYzJ3aw5lHrqHkytKEMVXl/o8kykvByqrIIJMmkh9Wdm7X1soKLMegqZEa3CKpsHHj+S
Zi5vrVFp7pFNKF7cVtRHl8yJxGhpzwmglT+KrEkuCpqRMB7N5FcLdZHNAKOEI8AX3cYVMwkKbvV+
7o6bzrV3ek72AjDFTQdQ6FPt1BDqcufBico0gVUtWgvTBVSQaFTZI7t16rbZgaxVA0CcTTjm1cGt
ohRHzo2wj4Ns9SlNHx/JmFj3TVInF5TFArWyM1q+YZaW7hVaqVwYfWy+DulAoE6e9NaBax0afMxM
7RvM4OE8kqgN5KgqBiLpFgD3Fg15u++7sMjKbOfWTUy83Kk3RBP8AU0OK4e6FMVo770y+Z8i7d+S
QYKM+b8v047py/Bz+tf/hvQx+1Su/f4Xfxdsimbbf0DjA4wUSypREIlw+LNik/8TFBeBLgQJGEbL
BhL9Pws23fkDUDRJ/5ZkaMw9UXH8WbDhf3r/x9DWcNBdgV7+PyrYPhcBGFXBVUqCbVAfYn7lLEcO
wnJgkcKm5PE3wCINdVzogYSDwXnZ9NemkdbnodJpvMWMoRVKnADMlDyKcI5sd2NAzkX4ubwjPcyY
0FnoHBxmB2j7dcIXl+zRvniXRwHGMfrtkWwC39g8jLfsGaqjWWQerH0fNc9m0Eb02ngCq9l3QnKn
7kkETiAYCs6wUQfcxx7O8KY7Eha4Uxh7nRV2OuilAcHOO4xWxB916CFcr+PgdOvzaOXksQ1JIvlQ
02kDIy7gOcljVx/qX85xuDE7L/lZGrf2VQyeG0Pb2gNxs4Gi6y8Isnd7vJU2ml2wcAPtroZqywQx
yn0Tlrtspx/xLwyQj4B8ix5ov5Ao5ZfqDVGi6oHtRBxCXCo7JJfNELx0fnloH/D3+/EXFIg73Mss
yu0gO1ib8WFmPtHw4oYaLif4v7sHcuVeWeBbXJlXNb1NvysX9pX9q3vrH4R1MRshwG/f3SuUbBtX
8ybrouxhchezQL/Bn4U0Y/5FD84NhW+DR5JAtwKxNeEJp4ep4nMRtnjdqV9EWvOkoFENtyEf2twP
c4CCtwDj34H5Q4RCMbWjnEQ41kcSssfhrRY3o6r5Y71zOfI1nVUeK6dDh1lo408a2XJ/9KqQj2aQ
6VtN7Xa5owTkWfmlyyKn8Puqj+YWbw9jGntX/hojzTmOUXatI5mCTWx9p2mhkh27MsJ12kRqHVbp
Dwx9kMeWbxmN5uquycLOvM6V+Zps43GD4WCO4igePFSdXlHd8GGfklvKf9G6D6biqmqu1f6iYm9O
EigM/NhdKr6VyLyyyu8nXPibOgZ/hnc+UiUbGnl37Xd7M3zLwnKjvc4ol4fL2thTbybRpHybrB2f
L7reL+LNKK5t+wKTIb8s70Zy46ajN1eXQ3rbkO+tiqmhdj3gG7jJsckPU7PDIAc2IRb0jbgH7WXz
DTjM0cEf5XWxV83ePPsUPqjJhpZhr27L22E3Hosr5muAtNwk32viOXZEYHiHNmHtfzg5/+wj/Qu+
9Nc8Ldvmv/4NdvmnZsTpBlk0I2pa1+Mw9cmjaW+wrLl2ExcXzbSD1ZvSQg4pIbsS8umap9CnFxom
GL7SA9rvLtTa+PfSvdKGixpyapghwbT5iVhhGofjdWaH9s7MME5100MNZNee7Ax04+ctBn61Ecav
6Pgyr3tLcVL0d4m66cRFlgRYium8QWZSw5zqClCCyQzMA7LUIQ8g9dVZd2buS4Iqf1br+9y+7pFF
OYXH0Kxgg2dA7SjB5YxlMaAD4duwtnFUT6u/Y1jiVXYPjbRDrvwsc/hzeMQOhHWbtCFtImWwMZ06
4p+at9pNiiXPkYAPhWc2gPP9bFVf1wI4HCr8ZdT2Y7qz9BeRR7oVmuRJStaBZYYUI8jGTYq9hArw
CdNJ7HvVr5sr2j323RF200W5tSDrm4MtHlnGESN8Ez2ULFj5rJ97dH9+VXDS4RYJ9C/6gZ+PvWHU
1MEUY/LYR1LKt4ykys0QAFKwXWvSLUjEJ7GWMoU1VfrZnkr6KBk76s80TPbFDbuGdDLkNeAZsnMi
GkoR436DT7GujrTAKp7+gMUS7lt1yLscDyvtr7OHNKSB66PkaHb9vRukP1be7dmb+693K5vEH68U
Og6tYuoDdgw42Zt3bOSVGDxtD5dRD8rM5m4loOxy/tUvPH2+RRe0mSDbXLZ4Pgn/lwCJaNzON6BD
wNW0ugE0YmX1fO6D/ieeAziyBT0Y8HM+P6DCazR5DDV5zHZmRLZuKFvJf4PT+BmgdBpnsUirGcwT
3C2/n0teJ9o2vu5h1YCE4535N/xYFRL4TBo9ieku8gEmhraHRmTyaGyS7YDude9BRyFiN2vbYtG7
Po20WJVa1WHUP+Etml4HlQRxBIfShKxdcbUWauV7vfebP+Q4vdYmQqsRSXbkyTbdSF9hdXWj/zf7
7P+uixNMsG2zoi/x7uQ61P3/Q9p1bcmNK8l/2XfeQ2/O2d0H2jJdbdStbqlfeGTpLei/fgOlmTtV
IG9hNPs4RsoCkUgkMiMjdCAuwTdpQFcAb7IJlzvH77eD2F/2aG53sa4UA+VFay7RZ2GnH7qHaSfu
F0j5tnB5Hrya9wkZqKJEWiM0YrgiGIkCZVcEFOqc/25DY+0UDEyxxNPUakxk4ebJPECU2W+PwOA4
4/5vHC+eqzOgJtwAw9R2WBN1i/40gUkq20uefORtFO/jMfEC4DyR9BkWle7NQ3ZIAiWgsD+eGWYu
ef3x6O+48Iceb/Aes2rR59adHdkBRRflOwVj3J0EQZnhR+TygGHMbB9rEnRk1yabQVwQeLE0erdF
x+YkY7pP8cQdF3h3e7dW1MZ1p89EUOHs4qHbFwdzX9xR4r3E54HNuGti7i9E9tFqOlhK9wMsAS+C
8F4e+PODzOjO+usxF5cAcBQBpIt+PRkiHaUfHgov8bJAtdE8B1/iRDMmLqvK5pvP/DNuyCITN/Kk
T0wJ0mU4ZEAI7dKH2tMC3JbYN3u2+QQLvK1jgoeJomZplYi/IqDbv+6UZB/vqgfeCbh90DB4de2N
phZnCpQx6c5Fuww7l+DqQoeSN2fKWxATOVLDmCeLKNHn8k52MJF3UPdakO7qgJva8LaKCR05mulT
kanUEo2HyRM8/zE/qvbkdc6AutuPZse5VTYLIRfewUSRDoi2QSuwOACKfKTGrvRW+vR2NqAco/vA
nb5Ff6Pty9m786m8CF6DVs+xFp1PXbIrH7oz80Z34p7uzeyUjggBP4y5SjbB6cdxIIUW/jpzi4vd
e6+P39CXAjjaNj3Ox9z0lAtrTJJTgk1T0WpYo2zz/Yf02byDypALbu3/98KYsCVOoBNJOiv6LAMV
bRxTTOIm+/K+cIGt5+YD29nbxcKY0KXOhtEKEayl++WOBIKnBKIfgdyqdrgeuXkILmwx8Uor+kgq
agHxIyj3KL8cFiAPPjegCkTbypEXt4dymsvZuc1HxYVRJmgRuQJ4zMICqdgLfcQ0P6wPGd5r2Qt5
NgGCeOQY5DkmE7zmrkvixDTo7Q1aBQeHHZe3vKd8G+nhj4my3yqPP9Q/yueu/fGjO32p/5v+0W9V
PaOfH3f/e/2PQNr88TdTTNDVP3hnNNBT/6OdP/wgkB/5E6RD/8+/+x//wBS9zPWP//mvb1VfdvRv
i5KqvKpfK9j4/1z2fkG7kSRfVn/iD4CS9C8IMBoAXIONTlRkqhH2q9xt/AsTEmBqQ+8M0/yX6CQF
/4n+IYwK40/h1YMt+6PYrYj/khE7MAkOVmUdU9HybxW7qTP99YIFaR3+AkxWA2APvnoDkk3XF1eX
SU3f6aieiAdw1fvSUcieLIg40dsLHBfdKX4y73k60teVrbVRJmDMS1M3eYteIoquXb+gZGUAqIiS
Y5xBRuliKzbqaIwtfG9U8GV8SaosACozZoHAP+vALcqFnU0ovBo+5mXsTnuTmh+37VyHCoCFGDvM
mgZ0tUN9yTObFJBvNkZXHL/ftsBs1S8LmC/FNA8KR+idXG8VKC50wLwlMNwCPDAWB1kpXE15vm2E
eUqe13FusEigKIZiAjvxEAq5OBY1rCgPPRU43pVv8SvV2BJ3oSNyqF1oEnHhfXRJKgQZANLDrwfF
C73ELq7eNinyRgaRl52kz5L1kQCfkee1l2ula5HUmXWD4w2bywOwy4DMJuTEV+KrSqXXkGgHOKED
iDwgozj4AAeCMQMSMJUuyM4Elp79IBFHQCvUKbTeb5P8DSDtz7c/9IZfAiGGX6KDZU8FEPh66VOd
jqRvsXRV/DwZ31oB8V381g0fbpu5zql+beelGeq2F194HColKgwUS2MF9OGl+XXJlQeSgcp3aYs9
0OwGJ0XlrYu5vVpMg+lGA/8JVWUn6U8yQDZChEGAhMs/QI/UynsuPiFzIIQEFF9Sh0+IHsM9EEpB
7gJApwTWYX5OXN69vHH8rjaMSb0ltNXFWIS1ISocSUtcDCGg1V3xPJRnh0m8m1CbF6sCQkEa0E/R
0BIiOcbaouQrmGE/gmk4SJQWiqbJe9aJ0EZSXIyNBEvTnjKB2KDk1/e3XWgjsl0tnEnLRWWUpSgG
0hvg62GAKsP0etsAvc1ubaTOhIGMVJC70LBk9OVe0OyMdphuux9KezomT+2RSgqiUg3Ey368o8IM
5C194j2tVp8d9A7gjMMdDYVfSrVwfVCieBkKsad+C0NhDQ3FfrQNOXJur5UdKMY1e2XHYNY697lm
DRnsyIH0icbXJFju6dAipbpOHngD/KvjSM3pGnIMRFdQQDNnRESubOkZrqW6wFA75j7y4kWWHqVQ
cG8vTF1FGsYScz4q0UznVoImYWigrRNDS3i5q5rsZVbML40FHRgzfpibD/kwopsjneZiOOgpxGhk
+QhAjgNkxkEre38Ga4I66v7cPeo69O7NEB3TH4LxOlqRLxPrGFXfLUtwl0ZxSgxvkWiyIwOTSyrI
J9GuycLJMaKfcqe75hKIAISkeK0q5D2WRptknycJVWzSOnk4+Y3FI5NbuzLzFZjTGxsGRFpifO/B
j1/Eez0/q5lgQnQXv0EFK3zOvNiX7onb33UB5SgTRehG3t4KlrXv7GNgmgN7DxpMVHDk2pd1pDya
tuA8ta56GFA3LXZUw0H9PDnQmn0FQJT/LqNp7PUhxsovjTIHaMDZWYgCo8ArJvfF/VI46mFxC686
WV7vQ4R0bxwAfkIPASNMJ+OAN9uO9+zdcveLH8GCCsQSuqgAF2e2qZZumT8JctCE7wu0mDifeBUU
6Wo1KLxiREABlRqTVhZzKA6g/Sjs5UENqChB40DODRon4D6e3b/D27kVoC4t0iB6eZMTM8GAKjIX
BV1MnJSg6Z+ErNzdXhjPCpOWlOg7Yd6S3qkTXoIJtB3QCh+820Yk6gtXNzfz9ZisBOOTUVXK+Hpq
0HjmE0ZLj/VD6up7w5t29RGSPK/Kl8xXUnC18e5xpiuKlIgxTj/BxYdcMPMKzRYsMe3Rxgcqwat7
1JCx3KcUVCrzA2QHXtPcFju39tBr8LrK4dVM1n6KG02VISRPW3lQ5rn+DQqSib7W8Ru6YXb6+TRU
b10ETtSBR867acjAMxE1Jx1cUMxiWy1NMbjQF5gA+zRqUAgFXXWDUUul5jgOU1KGrCFUojA9Bekm
JLWgdWeCTh3PGobi6hK0Kqje+ZKbedNX61547bzFqw8tMEi5g0T0tiuxt45CpVQwACACraWviesL
IPwsjDrieUc+iOn3Vhz2KsbaCoxzGRHv3bq6vFlrzBox/0qssYU14o2e7iReqoE6Y/DO0LDUBqqC
x3nHNcmEVUOA7FecxCUoX+UDrflKtDgDjjnJwxybzWu3sXGNrhAwO6QMYExCtYKJa5WwKL2oqzCH
cQhxKgACq19ubxnTLaKecm2Dcf6EzAoGp2Fj+DZDCJMuSN+HmFbS0J1qQJzHg9htfkSEal0GZxh6
XiwbhYX2DUnwqrT104JWB3Eqx/LiV0obCrJll3cLsUGULhCTh2CRo3JbK9Jt0qphoQ4lRthz5WUZ
58dslvHG7QcOuRVTC/31JS8NMf6I8SKFtjhQdJiXzgao3asi9B8E+c4EPCvWurvCGv20n4+dUTyU
ecfJNLa85dI+45xSLSq5ZcB+2SDfG+9nYXBvOwvHwpkf4iJYT2ULsjWTWlhauzOequbzbQNsgGT2
inX4AcNEaZUuYI1sv0LCaFRAT6bv046zVTwzjM+rVUkwuEzXAaVmu8SkvJ0aCeZcOgpxVHk8Wptn
7GJnztna9XdLCWgJUF4IQEvZgjwRNOOGkzzmOyD3IY6o2umBp+K3vVnoLkLED0R2LMmxKIA8oo3R
+5Vm8XMt5k+TIvq3t2v7KOu0YqlS0V52v2YMGRlgmcoRD0cPVUM38miDSLXpTV0GXFgK3ZjLVOXs
Hxf2mI3D6FwWKzIAZBTC1D00zrBb7jtMOsq78StPlYClOzmHRmg4gjYH8jng52Ou6zHqFWsSE0QO
x7CjXftQeBHUZROHfAJBkHWavC+H2sl/gENdsrl8h5tx68I6deILp6nqYiwAjgajaHtoYtldJtcw
Jpuzg5tfFBrbeJ6oKMCxBFeYR5glnUDWgXbuZw/jULgAyiNthAl73vt3Iy1BLL6wxuxfGsqdBdoc
un/F/XgwBB/IWfSeAS3FZ8VkWrNvP+Rc2qvt0Hxhl0mkq7LCjJmCDI9iPGhXcXJEdPPpdVPxUq+t
JAgshyCgBRkCmHEZrwkVE+QoGFq09fcaQw8/RSAw5o/VSX+MHxL04oTYKTGBGgh7XrrAs8x4DCaz
Z0ueEWZCDPBU6GNG5D0Pl3sM7ILK0rvtOZsx9GKZ9MdcuKdpFV3RRFhmgmHIWP8+1W8xijWE1xDb
PAYXdphbVc96Uk4KFjXPgj2QFxNlBbnn1ElXj/RzYLmwwtydYHgqjbbEasz35kt2zKEHgrk0ZzlE
e/qIlBq7DP6f28UWn2q9rGJRwsoIaXaj+l7T0ki9n8bWTwQeyxlnuwwmlSQTmDKsjHrlVDxM1lNi
TZ7SJ7vY+nHbLzj7ZTBHHHr0da5TvyjV7t0gMRT6MDYb8Up3m7fbXxtGB1Au3a8RRwN3D/14k2CL
6b0s8ULjloUz7TLEFS0FT6lrC2azaCDhQcyYSXhv1I9J1HAaLqv+B/W6CxNsxwWQf5Ac0/c9Ssd4
TOhZEPu6KwI5pWWoR3ERP2xV6Jc9tPyA0DLw5KV7d3FmiyhJpsVA+G198QBEeZAEESB8INjzUk9w
pf3vu4JJtbj+MMfEI2MUmwZkW8iwWldWXbX7rJol7wLjrYmJQ2Bf7xpVAKD9TCuf2dNzfMZTgzMw
skmMc8tFu/FMMiFJUAQoD2CQEmXFCLU86Q111sbVof+e2u1HOMvL7e+4mWZdfkjGFdNakfopxpjK
9AnztVDaEpzGnSAEme5ocYu3wA3PB+8qLR9Q6fIVs3tepdkSqxYgPnIxHcZ4yQ6Ya4w5MXfLCmqU
0PRSkX4gT712RnAMSUupYabYkJ1OVWzQcPF8g8YaJl1EVvpvExpT3hfMcEFdFq0LDSNDkCijdJfd
oQeiYgd1yYAn60z3fWWOytxRchMJpH3XK5IR+saksHJbGJ6nxfQssK4KM7r5CLOQQwWsyeE4xsYC
TdgzkeCDTnkVo0hZ5MAVocwTnsxARbnOQu4dPVKqb77kxpYbXlpjw5W+TI2sV7AW73+pgqPa4vSY
ltCgF8GXntlwECoyJYEvWkdP+vxzLqKVMA8VZAdmTGHlh55o7iTPvO9Hbz1mx0yMUWLDMOdIWWGu
dyxrK53oPVZEMZ7ZEya0bUp/mgIWzsXwbUSNK1t0Ly+WgwEocHt0sDUeSuASSYDd8uTvFN1R+OVJ
jjjeT88PuzZUAU2Q7dDaB0tR2UGEg+QgmcDlstzlmGwp7sBfvktPt31wbcYCpAO1KRBhGmDvYT7h
qGUqWL1A6iYOGJRPUHQTFFtfPqkl+E0xtGWEmVeXAu/qXH/Na7PM15SHHKzcZZNCa1zydUcf9zRf
o1fnpNrJt/hPqBTgTtGP6vHXh7scAWMTKBXpMwaxwX6Jpi0iFhOuQNMG/M8IzjFJ+VlK38vxw2g+
9NWn21+TzZ4YK2zzFVBgS2hHo7SteYxeE6OU7DAlYmCV4EG8bYqNVmdTlCJdx/Q3CI7pF77wR2hy
gnKsRhlOaLWdGRegQsFUVzNgoizJ+2MitrEjzibHXTYWiCcgpo2RFADjxJ64rhWnxkpFHGrlRezf
x/Q9L7j9IDYsYmlXRhjniEEWFiNBhBE8apsPyi4LdFvDqAJUsriPyw3HuDLGfEeMV5K6kdFvGnJM
Bxu10rl9Wh6TJHmpAVFwb+8a+8Y7Lw2Xs4ILBq1xltdbhLqOpI5FBpQWLPZ10LencL7r1MJTpuC2
rVXdihpDu0IB5TyuaNxq1y5SQ07OSCdEYBXMI455aJBROeY+j33KyYxpaAxL+Lx67fp7AlCnAfGE
BokFphMmoKTgKCeTCIYVqTDvplB6zEE4G4JbQs4x38hZIRtG4PgwRgtk0CWAGg9zqvtu0ZYxAhdo
C6X72Mm8wim/UrEgCrnTHrmcxWvPvLLHwo6N1kqj/Je9X3oBVoXCBzrBUDeZv0rpP1of5VxDrR31
LPaZNIOOKs/oC2OS0PumE3GiEPR+9HiGkGFsdMet8axPOEBF4AZG/ogsctXkapYxFTsZJuVgcMOf
oLWE1QG9buVVBmycKuPxtpG9g+guQrEDgnEyQGwrFUWoIJnyMCHxGrvqoyIWQ3zowEXd2E1bmBh+
GZQMM7WQGviY9EsPoGOutRwRLzZZwU9ABwCUCCBDQPLHeq1SV7IaE9xHYF9y9fGtN3jYydVrkTXB
RLVQiiKwOQK3AExGi2y2QbdLCsKHMzExF2G1qn6qEtQ3cf5ATAzQwupoVEuHC0HDOfwT+Rxar93b
kjpAHeFLuxiqDIQXzBRHnW3tKcXTRynl3FGrguGvH6GD8FnFDousdg5Szgjo8rI4R/JkF30QPYoy
l3YmGJqoTznkGVOzpXM7Lqyi7Hntf5llXnhioY+gn8ParTxFOXsx/HEuvgr5fMBVEDSJ+vG2PX0V
9GAQdOImfTXgpcc+HQpdypq5zWjnNM2rPdGIGtqgkXJT0NbYbelDqKUZvQoEU8cM8mkCIXaLdPNn
LZbEqzP9E0Y2v4NBmNi1GRtObJJ2T8Z5eicKyAVqsRUwSp0CGVFJM4RbMXxu5iM55ilEd4mE+f95
apUgKWTLF1rzPe9LkDFk82wGgzGA+sEqs8GO1PgnGYwj6Jo/I8450Rxq4DtTZHtJk119n0m2FtFx
FL18ALuVag8geHOmAeigHoAkT53z3i1xQF0V9HpvJJ3qH1OcaChWku5TPZiVq4Gn+hn6G2rQ6+De
ajrSPZQzCACNJJpPs5lo3hK2ErgPcml3exM2jrCEJisgJBQKANX369tuUMuw6mlJqYOYWqSajkG4
DzaeDeYMq8MEiJQOG6DYADUELrRsl/qCk9v6A9lXCsoVvKbJlkkIC9HIJGrQGWKuuErPzbzO8QjO
esz7RztAw3i3zEb8pRqMf5pg39miCszgrKUNajDRLr9bfFO3lR2O6Zvptl6EAfMvhVsG0yMUqPzx
6fa2nZ+dlw8dxEVZoWyjkAiHOhp7xxXlAlirPJbQz6BzZZHXUWzivj3xoFyrQ8oYol/6ImMm4gIi
J7ErgY6vIEJcQxajB0uFJEefEk3jYfg2PurVsug9e2FNHOQ+6iQsi/Ys+sDcZxiWA+nN/vbn27iu
8QQAMI3iC+AjjNeXo4S5pBnCdQLaePEY1LVik4gjFrh1d11ZYfw+6tq20iyQTpV3Gki03OhgOQRK
ubSAJXDvrs01QZtB1amILCRwrj9dM01FqA0EuD9dddIBoKE5PvUy55LYXtRfZlhGB9TJQBRGOeMo
yAaqh6VfBA3Kt8JPdff75RC4OcSd/r0ohdmoViyauuq6zAYof5fW5WGKkt8syZ1NWHhZIPHf0CIr
tBZLGmBCMb810k8dFKO3nW0jFmG+4C8DzAkyUqMxxhkGQIdtl/XbjHGT2xa2tl4VkcrTmjOGcpgn
C5nTDDUldIjNKYweUhDBBSAVh5xpLrfebVNbgQevIqg2YGwIICt2miWvm6ESJtgCKZKb7Oj8pwHm
gjrgAdQ2PQ3QFWC56JosNj1QhyoGb1sDHb+9GYhe5g3H8g1kLJAZEz5z9VM34hwKshhqwvNuQxqO
KClkbxu8McHRBCYBcHcUT8lhOOZHgO2Xw+hWftvY/Y5Xd14VGKn/6eATU1UMdlt4r1yfW1whhaoI
ZYoD9QvRJaSOOHjWWQS3Deb8xDW55S+XJul/v4iyJqnrVKAm0/3oiR5eSPUBdMIYrK3cNEOSm3rj
kYcs2DoGGPICDhzqe0C3M046FDlo67sqtQFCsS3yWC4vt11zY1Wo+OEMA/aEM8DWdmbSdV2aTagQ
6LsepKmRqDsyD6S/cUFdGWF2K5tIZ3bn6kAw3VHqHDrs8Tf4DHiLYbZIbGrQrwxYzHigfBrNB5Cf
UoVkyyvu6tdqrw4ApvLu+vXzB5xAl5+QHpILxwC5PZFn+gl7CMG8mkHtpy7aLgrYkezqW+tRig2I
n2IOq/GaXfmDh4xdYRZwGK5+AOMkSpQviPL4AdbzL0hz7CofKNKQz4yyeu4wppjnjqwvJWzBVGSh
lzX4sqTZS9bt0lH1hSHxbjvn+lHHmGOuZyPu8hqqEr/Kc8NgV4kjfFO9ZTfYQY+ZAbvV7ai224BX
WtpYJ97mEE8EY44Oplb2k+rZlKU9XtBydT/q6o+xAGuW6kfKFznhwa/OidNVWso86RgHgoiBUsea
UdsN4Kl0cjjcl8fuLXsy98tTDzrVXZefW4ZIip+Hxk0kr3q7/aVXJ4f+BA16JxK6vfKqxCuC/7PT
Q+TlvXDXjo/R/BhKX2+bWIUyagJYX5S/VSjZsqmWRpo60mSAcMPci0Fx3s+vtw2svQWjMrSoidEZ
A8O3bHoPkd4xVFQsovEG1+qDZLegcaIFxUt6X34wAswgOX+j2UV7g8z2oaNBcVFU7B6X0vX5TyAw
v8x5iVfFHT1+ySE60QScXz9eX+5n3QMdnXA0oSARxxSQ9SkxayHEs6I71yBzd9p1uxIQJdqumX+/
OM6YY8J2asa9PIOmF91ryVcxALP0/oBesuzGh4Q4CucqWmdJjD3mQ46pOQpighlH8dC+KFgaZeOY
TnyVuxWIB8UipK5/fUjmxClqNc5A8YAj/FS9Kn4BgjMdmpcQEKRSCFC3OiY+t623ugUZo0xMKdNp
Uib6KAQNJUQAZr+5B2GRO+wSp/Z6t3oxd0uOdg7E6MC8zKfeWcU0xj4Tu0GCDLCQueBRetftQ+vO
Ql1QdykHKWbYfClyQL5/NP1/UuhlLDNhvEpTSU8ibGz7qZ9tyArSxLQIBifW7Uy2+0+z2zl8Sc51
lghdZggiYKgBQ9Ygh2UeQrFiDE1qYMVUalBAR4LOB6MTDbLWXZohL+WVl9dXMWOReb0KmiqYM7VY
IhaAKsSDpBdSfQV6cLxUfyNk49WPLiOwmFAUZieRY7VpSVsAPiVNGRjRVL18Bxs6QKBRKPIkoNf9
HawLkc0yYApjiezbXxmaUG3MiNZtIH/gKceicqB1Fd6NPt07kDsaqDV/uB3QNw7MlVHmY6LtCB3j
BI1UWiyirbnRJ/u/QcO29SUvF8eE1TzMLTOli0v3yU57q04F6EptFVyoIkbCsgwDMLr3jxan6BZU
ZjQqXMMYjRKpg74VvTVQi5KOlBNQ/xssORu3LqgiADVRJQ0U6uwDwhpnEKKHFhI2OfJ6Aa2kgnOv
b4QVqO7QGxdyi9ZKCbG1ushSWmTapQUtLr25D8dT2xzbST+1IL2/7RJbyzEk1GowgaXiQbS+IkDc
CDlP27IOlty6qAlzajUbzoCO1F8WmKtBMspoQWECSWUeOlGj2XH9teDJm2/d5LAClhD0vWRZE5nd
h0J9ZsSQ1LBBeBzdUyYvyrsGJWtK08TvlG5+NoRC3HlUEZP9bEBvEbNU8NkqsO80wJ/VvAix+dkQ
ZCkWDDvDAgazJiETGHOxoPTDXL/PzSGPOI0znglmZ/RZ6ZokB34vlXvlfm719utgCeKblAqZf9vN
ziK71zkdfQ/LlN4FpwbC99c53TSppTFDIgLwc2I6v15VRZB5kWegB0teJMgm2e1Z9Jhjeb1Kjfav
4N4I7OjzMHflvIDcoqhQwFED65NBXDI58bPudp7u1868kzAmnfwjD6FmVQlUN0CvoHx0vWDDCMds
TlGh6vuPvRDbxsTpmWx+0jNyCjAjCapfdOEXz+SohWBo37QU0T96MuSHxiBGFwPVAHR/PAtlf8tp
vteH6gGUr7xH+saBw/qASQNtDrCtqweORqyKdBLKygv4USimatiBUPmJdkT5Q9Xri+vaGD2OF0vF
fa1pJUqkANuhtxZ0R1rv4BNSbp7qizPH7NnUQJxQTHHmBuskmq/9yDsF9IK9PgW4Nug4Egr+dPCD
yZ9CDYRLYd1QzMPkCnbsLMcsyG1ausy4lAcbW4T3Nqj76f6gt6mz170JtcO5MCinEYZ6bayLDhdS
OiuAcyMuqyENF8zikDyhcglYn4EtYb7e0IdEm5u4slMCbbIsMJbItdTPKo/vZH2gRew3qvGoNQMk
wzJUtHVqVP1sgZhR/7EIx2R5w6XFuRY3bFAcKX0YwrVXVTxZWnIJgu0YsahmEJB0LoEMWPHlt0MT
8hSZcl/RHhou+2u3toy8VdUQmlOTX5We4SeH5ER8SN4eJK/0akfxYo97cNeva8wbYW3wDcq5xfpg
Dem1LqUDOXOKud3ka1ZPHyGIirtStQs5fCoHwy7U1inUzuWsd32M4fL0hgZMRVNW7i9DPlMeajxb
1CCWIMr3U3eagD64y9dmX3xOhNP8Kd5B6010W2BVuCD89fG7ts8cCKgTaWDigP3BN1tIeVNQshJE
j4AAgcaUa46e5usDcW2OufMW6P4aEASiaTAGKoNwn4D5QQYMhz+uvFHygi000EW8wSGNx6YLVPu5
MhSUaihkBIhuqJG3bvxo+RXmDCjXBqh179ovxV4BzXnicslhNz/thX0ml8jgb0ZT/vlpFZciZKZD
gWYwhcnz5nc2nk/0OlehnQLchiKyl7qYL22qC3gWEg/P+zgo/QjvX6pOooMpmyguP+XbeIpSfirA
G5GbI89kq2GlnIEFMdPo4xcKSXdnaOOD6mfuzCeypq7Bus6lLebCi6uybtMBLzU6qK35EhxV82jl
W3HouAivF3OGCbD2AMYDJRXqfOvyLIEK7jAsGE+RiyWK7VGXyaeGWCoEGef2pY1G8r2ue7mxhcJU
IYJE1G+o6A62Ncla0A5h9G0mJEydYtb01uujCuKbuRjdx9bnCkIYjTmW94JYRE/DpMc+xNyk/FGI
J9GyczPGk4MULf6eRsexF6zuE5IdBUIGdW7ZXVLUJSq0ygzNl7qEWkbdEzsc+/SujcjPWerV0cki
KFNCFcbSvbirUfSJw/l9Job2pQBC7zCHueCJY1rcoTqNMDenEeYDZLFpg7zWhociFbp9W4tkzwl4
64QCHnPxWZkKUVVCfQ5SYKVdWw+hR5/6MaAtDu1VS/ILfejzZe23bULODO8hff1wGKDIqM2Ziaw+
7p/GzNyLSfnOWddGINfQ4IcokK6hGMQePzKhKzvESCjEJ3Db3GWHaSeF0FHxMgwlLB7UjV0AKml5
uP2RnwYe6mV9O4MtxIJlpJ9o5rGPCVMKF1RqJpS8EQF6oACi/H2qP9xe5MZ3xAMfbUIRNBDI4pno
HSVFV0klwMVS0bY7tSkhZjyOBQ9Nv37t49l9YYY56UUyNw0qDbWNHKb5OYNNQ4GigeAZxK5KADVE
v99T6Gb+Ebpst1e4Uc5DjLE04CcBb0D6wWZspQoesBTgzRYoitkr3caJwfcO2Zl9fKxPPDjUpj3w
vcASbQIB23id78iJLHVFAnv0xRI70IPzTGBwW6/ZD0F/5Nnb8FJwyoA7FMUNTGOwmY5hxJWmzABr
UxhPduh21R0lKOE27Tfuvis7TFoRLkYJCT4kixBOOhC7x03f2W/tF0ps9Q+SCtykmMwBARFt2LN7
1lVZWGT0Id3ioqfsydEhP4q+jFuIiydeL+zaFhO+2g5vi8zAgEm6n5rUpfeQ5XVe1yfu7NJDzr3X
ty2aNCsG7BS46WsPMUJgHxYDw9sqiIbp6lLXAivcAvHmNuD1CdcnXBORPiBvQlkCE+PM0RvwoIR+
J/BX+JyfGkv+hGl8zhGjX+j6XgXbimgBHA2YO3A9jGskTblUqOXjCaaLdhUDtU9w6QzJuNNFSP30
zakaOEiijV7MtU3mG5qFKGRZD6wXhOh9DZJHEO+F4k2GcwaRIRCQAdM7H0PvdjBZx2RYRSwBk64B
CAuLyDGmYZr1HMAvYSjBGRh5RGp3Qvh828rGll1ZYb7nkJdCKgug6S2X+S6uBk9Tst8dkwH5L8hI
DQrEAqadjRpk7K06ysLKzhv1pbU0pw0LD6RSvBHJraWgLoVpHAMdFUizX7v6XFSmkWk6tqm1TQnM
sk3k3v5YGwUALOXCBHN+85jIUy3DEygbf/cc4Xqmo6v1Bypy1OxuW9tcD/TdMWCEqrV5Lldd1Gha
cV6yBgLL9qyZWNAzIS+3DWxcH2hn04kpvMeBR2cb3hX42MRWwnIgKOdLdw3YizLIsamftHN/jxuM
1gUN2MMViGQfQ2crwQs9IeVojDi8xLMeGuIXCRRlIIiCNmr4bWqcHvpcSHH4+hAbnxJvc8o7hXoK
SnyMa5hjLigY5EDUyN7mrIOSKpdddf02Bf0+NktBnmgC9kWP88VuWWSS6sxCVdQ86Yc+KE6YJDg1
58cal7prXXGALVzD9G2KbWNDg1w03ayrVQU4DQqFoHHR971f32MgMuB4yMb1cWWJCQ9iO4hC3eHB
QfuTqgNdvXFvugOa0JU/jDseDGvrgF3ZY0It+oQz9KOxstGpXoc7kNSAjRryUBYUBtLI4a1v4zaB
90M0ARM+AHOyeW9mllaSqQJqrmPpUFne5akMI/A1n0btJM2cLH8joqNECTFRyoiOBIcpVhoZmDOh
Ow+5a+lFAtjaVH6q+dPtHdvw9CsbzIYtZV/JSxJBtzdVQeRjZiLq5TyaxU0jeNlCjgTiO6uxKL0W
9WQsVYCfMzzcqx2wy5xrfqM2AJ56HCMJY7hgLWKpN4SajkXSAnV5p/jNAfSrEG807eqx48LjtlZz
aYrxubw0ozqScAV2RnuHO6NMGk5faMutr1ZDf8JFcAiTWC86asJ4puhaoBq+R/sR3OdtYLm8LJ37
7ZhQVKfqYEYyXZBb7rs9DevhHdUh67hjBBt1I7pPyOoQ2UGWyI5LDJMkgywOtiDQ5M2aTRuFUGWn
49PAnRa0MP43VIY2wtKVVcbLjbxEAQV0GXbxSkEMkr28JUH4rKN2lDzzgsR/2L1/r5GtwxNF6SaZ
rnE8dHeUeYHSzqb3CEdeCfnb3z/AtAiHuq6Kuj/b5lqKqKssDQn7MtWeIRRek/C4hLfufVy/f9lg
0hitGUB6Z+KuorCFzMu/pb4JDg7oX3423/ho/624d2mOPisvvF+NxCaXOyxJll8y67XK7pb08Xe/
Gub2qZ6FCUkLwBWYM1yKkxLNVY5w0TzJQ+/qEY9fYZ27wALGjix0pxHB2WdiVvaJVRmwAD4g2VNH
VbifzI64xtCVXyy55I5I0p98/dK5Nshs0tzmWaOBVwlX4QQ4EijSdzqewTr46NpgPPIIbrbXh6IF
KjPgjWUfiuPQE0kO6U0P5ivNWCBr0YLbX7MzncNYeCZsXa0MqAJDg3QJ9orJxgpMzxSTAfdbvvXo
9BObBMgp7N7N75tvuO51O72nVfWmdpfRDr/cdpWN44wPe2Ge+bCaKFhKSAcQKPFeAaIRCaPgPnzG
F3f9TvrOMUdXs1otyAEwQQydkFWVO0cXT5/LArE/RlsK4fgJ4fj7qNiUM3sAAz2Vn9ppj/MHjuH1
vYZ1XhhmLh0zDMs8NnHs5haMhrJnfG07G9qXvaODNIY8UJ4TnVcC214tSolo0lMmFybHKcxQ1XOF
Vqg1cFcQqMAVmZ/M92ncOW3JGcXaWCHqlshAKA4CHTDGkcgsl3MctShZJvtsHuw2frv9DTdWc2WA
cZV0EORImNFe7uvWHZtjAo3jEcP00AdG4fy2rXWURK0cyRT4WyhhAIs+EAZDTKoCAaYI36r5RIa3
Ift+28RG4L+2wTSVFqNptKyDjdZN7id3eMndGMK5aP4H1Xc+Izaq12vnV/Fv8boEDlBZUTJO4GOs
pEH7VuTRgDadFdep33e1oMb2UIvRGyZIc3GnK0R4KGTMutmjuDShQyueSdCMdT7e951Syfdakqip
bdTZMPhlU1Wy3S55g54DeiwfQqkJY8es1CJy4hLdWJAwdZHppBDDTBx5IiA2z7QhOcYVGOMGzJrs
ZpDb4kCGaiFDIVAopse6ShTJtsxinAO1LQuwzPfNXB/iUAPxjAJ+UBxXtGT6HZHqFmPEamXtzSkZ
FzuRh4X2REhAiBAfl7zGWHDYx+luamPS2a0MLSKnKRPkEElUiFBmJ8LnvAhNX08hTWO1U/QsT9pP
czFLv5xbqG9n/XvXyvcWeWisaj8R8t7ngp02CFe6MXtD2Or22Ee6F04gnBJmuXmQQYpWutokIzNf
ihbvpYbUY/RQD5GyI/lkoQajdeCksPNFxqrsKU/M7qPRtzF6RVXdaK6o9SIAmpMgRH5Xd5bpYLZH
xmSjNSq5ncdR/ihVAMrYrRUXB4vIIDxJOtA6u/jfasFtBzIXfq1mlMluFupTLIWaP6tL+ybWwlBA
1yyMOr8Ia+2hjiIMpJuRuuhulXX/R9qXLceNo12+ykTdo4c7gYi/+4JkbtplLV5uGLIscwO4AiCI
p59DV023lFI4p3puHOWSlUiSIPDhfGch1eWiBZq7eYfwmCtoG/yvUo1htjhOm0auLdI+ius7Brf6
H7SbnNu2nUu9m2fWFkmkATIlsAovr4pqQDh4jAgGryrnM8465I/70zxFyF7vqoM31ThM0EGdOe7Q
PrkUVrmHoSidIo3aqHVSMZRG7fCsg3RkPI9TbTn7NAR02ME2B6Vt68rtYkV/wBUgtrzpxPkcqHwb
li27k7NAwyaH9CNYwIvSbpoPPTY55VdAQ3H8q1JXaG/Pc89khRy6TSjQrfilBt7AtpHAhVvGMXb6
uW0vlcmRiJ4H+YJZWrdXssun/bR0JZwgoKOnczFdx0PEH1QDSjnk3gNOfbYON05btzQhSHzuU2RX
2+KaND7JZtuiuVvU8AhpagPDAxg33ggctq6N1+dpqIi8DQoFx1RPqCsgd86+KugEUYIfNFduRbrU
kB4qetk5Cgkyi6w+aWXtmXBLehXUUT9sotYqsuFBG+7o0JJ9jd7yYbT941ItcKBlTvfNkE7ftzX3
pzTXXEN4LOExHYhBP1Ulbb4xr5JnCNZCc5/nJI2jHCtibNqta8oH5gTl3l94Yzc4t0vImmiExBwR
IzcPIq4GjpeiK275iH7kpkIqinc3+aLbFkv/lC8ly3oovLOKhSJRXPcPmGrg004gpfi5WlnD8bKV
WBcei3Iu/E3nNNF049FFzkjImqO9gHzxvCHBkEZx4UOAM04bXc+IYPbcIC0oq7MaS13il4ztYaWB
QJYJ4QCJ5/Qw2gsc+AZt83EU58rzQB9CoyPNW7c/06Yqk8bBHyYky0bBVA5nN9qbr3ygVCeej+ka
9b73eaG8yyYtRFaMdgHVtIngdoSDAh+hx48k8a+EP9UPbR1D99fTYBPL2TkIL6oOdV5CnVSE7Edp
J/zu2KIZEClbn0/aASHMKdkXcK6wELkT60H+7CM383j8aMTsXWnqo92kPCpueNPqy5Kalyaf+n1B
QrgtxXGlnhlsaM4br4RTol5+dGaRt0iNlFtnZO2cDkE1fp8iGM+XnBGcEqsp/tTn4Q/P0fW27utu
z1gvNyjDm7RDmHHmqpzvulnG225iqF7MxK5rQesf9ViT7w04OVDNUFtdCya8W5eBWjR5DJcVkVAs
GQwV22JbcC+UiRM3pk9mO1ZfA7Y053Xl1Hd+LIWfzl5XPVMfHD94HxUNlus+uAehmOw1JbBIdnvx
uWoVbtFMWOVeyNkuz1bWNU2U5tVZtEgnVdNU/mCNhRirVm39vZO52jEzejckpt2cjOFArhpnIN/c
bsxvPDMXqecT70CqTm5NXDg7OFmxM8q4QP3UxcWT2/DurOXDs5zqNhkC+LGPbvx1dDgC6GlTFVtO
qYIDN2jHV5aT+VPfg4zjFh3d4c75e/j4leeihDy5quIyG8GbSn3ZhDfBgGyHzJ0EPPCQXNSlJaxj
kY+mSJK7Rl84zRI/N6AHpNVUYOiKfW8Hi5eetGWZdNzTQdaOc1TsBegNNFUBK57EGLUPtByR1FKT
0Oxq2VU8hSGiYsiWs4s6LCNiKLNB500CwLTGZI9/OoUCcG8XGe6cQNjL3G2CDEYM7GKNQ7mPu1Y8
tghPwyvn8cjsut7R9iYs9QLKn5ho8903wcj2rBINOTB4uO1Lgsi/2hU/mKnJnJYy4m3aYmUoU7+M
uc0IQUXXK0c+NgPFZJEIakqcdlDPTaUnrCRlVO7yOcdmFzQOAlnc0h5gRF6kjK7GAmU/J8QJ6zRS
IbaWfMBmGbj3jFik4yxdvpWq1BsdFfAoUkH+s2/age1nI5YiE1xiMV6glgIbrhbFS1M5ZCucUaUe
Hb0n2Kr0Vy6xcSInAVg8ZNxJQ7hHXQRFGdw20xKpndcpB3HR3IVxjcdKhbc8NiVaEmTqE0oXi/Au
v94C/nyKi2pOIqW8Xe333n6sVX7t2pCmpaCobDsoF11J4KaCp3+l4zpKWbtMYRIupUfS2aF2A5F1
eNYbLhOFP6qdk2N9TWyZlw8hmxXqgDK2VyEZom9DkXcHAfekxFZM7btonH6OxqFfqiWnX2gl5Y6X
pj1reut9y/1GAXYLLCYvGgKtU8oXvx0pim1NUHlzTqJUL36zGUjUZ9iFMRf5QuWnZnK+taXhOiVV
YO4Wz5/FYYhp/Rxwz6mSQIVPY1H0zc6wmULTO4ivvdJhFlka7sqFlVnjePqLqSr/OdID3EfDpQXZ
BtOOxcJcxspxZ7i7yW7T98b92lcLLDB1HEp4bUshzknXuvdBo7wNlGh85zgmOCeaPglV82+icMNN
iMe9GZyyQaXnmvPaTCbhxVRuwly65yLs+DevaouDZrVNF107n52roI/1vuCRyPpc5Gczo+p8QdxK
4rfOkCESNz93okGESYxJBHy87DNjIxju4PheXuCD6KdQuvDnhnHUnEw2dCy2iEr3ZyQo+NapsMAE
PFZ3tvdZnEqpqUnAqFAbk8cuVEijfsT2ZsHiy5fooZBFHCdUO8X3oJb2HPgz8gVaQRcsAo1SzXZs
fdNmnmpHOKkJD10cQwDOBbXzXbvhpDYTs645M+0w0jQaUCqlLBDLhVNWeHt0pFPHhOZqVH7/jRfF
TY2lGdG7tA1TlvfQe4Z0wQqmtYfpYeUPr+LNvdYlf0Tjlxd4BcKvLcPC2MvBpj0KyJ1FkRYkwNjk
JZWhf+HyArx4px8R4eLCiiRdbV6SiIMDAlahSBWbnSuWk3xfTgJR80Oku7QTSsNMxMVqXw/YwKsc
r1AShRC7utOSp5Ocm/N+cMkXYTyVUjgdpfWM6jii+B8ZX40Oqahh6RR0of0EbV28d8Naltkw18WF
b7C0Gr8kV1Hp5EndLeOW6Q577iLC4LyLfJ1Nzjpj1IBmi9EuuQm8Wp3lsrEpFhfzXS/1csZiVX6B
u37zosum2qBEtZk/131qwvmqMYN7EZVjoZCf1rMrr6yqbeSX+l4bKddAtR7cMtQIOY5OTfXV9Zrh
R+21aoOKLZvV+DV0OoC5VW1w1mjK0k0cJsAYM30cfmtsTS+6sUAEXM/s9zGOoC8PsaWnvKBqSJzc
8XdhOZJt79TNdqaTfOki2p8v0uCAFvHK2TrF4pc4sJjpOWjnKd9OSwOV8RI6T3NozaXDNJxjqF/k
ae/TbI0wjbLc7wla49U07fH+sIP0/eKLAwK9ScGlcw7TasWocDDdNDqY9gQ74RVzKzojq254boHX
ZSHpIJ6BbSq5LnLQ2jK60OWLLnL6gtxpwdK+t9+H2r9ZBm89LEXunDUirzCDFKsR9QJvS++CSAPJ
t38H7oWNcBc6Jy0Dx2ygdlLtRnBen4+2MT/B+1vNB2tEDiULw2rcwicKq7kLoXGBzuVjjtSvBzgd
5G6qwNY+oEterU+6/Fzygt3I1o33XeMzcN/ybrpUwJUuBt8+up1WF/N6eqJLtYtN3FypaABvJqzi
ryUaQilcrwAlx6M4C0enPPM6h29C1va3yqCCKxxBv9at9xUuYd0ZqLBFEhLePnTNFLjpkneWpUVD
6Y9Oqj5tB2IPeP+8hw7JziapIgMn+0oclLt6AkN649NbZny4mDO8fBvS1BViwoUfp7ONd6iXcJwZ
FaZauj7sK+guSQynMALmHlnslWBYuFsb3kSCIvFbhvkOVnRMZ7OW/b5EmurPMBzmZwGLK0zeyBka
nCZJL9KyGVBigCCibWItOIyiqP37vHOtTBfE/0INk7dOu6+DgoCwoWi3+ElOYuBh0GtF98sEG+ct
x2MDONIM7S6wbltlEUPaiZegnZLrpB5Jg8CT3omLG78IWnNH3KDmKD/tOEYQFIHkdxH1WAOvm3Hw
2hkRZ/AtlBmAF6/eDvNSbooG0YMinZBUNF1HVYBjfNv27i2XBTKTd8vk/1Rl4IqsqVF92qxwDEeG
bNPDwv0UnfIDjBnEsdUZBY5TwH2POkUzoKAuMqupBk3D5+is3eZZf+4j8LxK7IYjUoLc/x6C+gCy
A+aLbkAEwA4isiOgvo9jwaLCBWPc+wEv6RZ1w+8H+ABGezPA+gVeNRvi3PE4xfqVhC4KPQ/HVfy3
6vZ/e5QIuc9Qt6Ld/96LstbdVA6oSrE5XNT6ZhhuQ/cU7egD8BGfzuCMikYQBbfg7ZVMdBHFgArj
VyDNmp4O0444ab+7t97BoCMOPCRdPosuK06gnh/cQmCpAdp6wOiR2nLUr0GDoNViAKzq+HIHn8Yb
FY94kfMTTM331/crn3wNgw4gAD2mfzuTUpj3EHR1GgWxgbKwv3Plj6as09g7dTPfzzu6Gmti1oGh
wUDIfnszc9b0brGm7cxn5Hr4NKUlHFCca39nkLEmtvP5Ka7f+5uIAXH09CDrXrUZR6+WjLyijAiM
hwC4wE6r9r5UUXQNDchyYsJ/cBsxQ5DD5wJtd9zj1hdmJ6gGFkdDTzYbwvkhKMBwIRQnmE5e+BU5
ZXz1ngUKM8ZXAx69YTmZnE7nGPBPMze5B/Cxl/+FURRYQsjSZlD7wTEDnvBvH1nDi9k3FbzI1nHk
HYp1WAvatNxDnb8/yTn9+Db+Z7SjlvJYBp728gInwF2BzGd7cPeQj9NsFXiM6WqX0cANKz6cCjP5
cFywhZEQDMzfO56YHi2jIlztOcFjzEB9/84jvYeCCgkaOgssvf/9wvVBwx53deV6ofEGt+xj+y3H
9aSDsE94NSl0hcQnecORdBVgaPigFl/1Dk6oJ9o0H06YV0MedR0aGQc5zisQ6bV8esbaPJ2ZpaU7
3nL3k4kl38AxZLlqUQKeV149ZScueX10bztwoJutilFsdTACO15IG5/mrqawBMwvV7aA7yQiXRup
DK4H/ctfJoT/+427+vSv/8Hfn7t+GauilEd//ddl9Tx2U/dT/s/6a//+Z29/6V/X/Ut7J8eXF3n5
1B//yze/iM//a/zsST69+cumlZVcbtXLuHx6mRSXvwaBD/z6L/9ff/i/Xn59yv3Sv/zzj+dOtXL9
tALiyT/++tHhxz//QHTYqzu/fv5fP7x6Evi9+6fWPrUV2rF/ftq/f+XlaZL//CNw/gHthgfjWx80
ZDjaoZk2v6w/8dg/fFCiYE3jQdaOqgAPsO1GWf7zD+L8YzV8Rud0zZZZdyOKX5s69euHrvsP9Ddh
A4pcDLR08SF//N+rv/lzAvz5YD52xYeI881ECSGCdLGurc1EF6Z74IS/XXFag1dxjqYhod1o6wMZ
eMS3o4JtwE9CqlFdAvNXQdI3xNKkNIibTOKldEEVt+WoNoyHgfkRC7SnskLPkX8rHKPI50A4jGxK
NlRzpl2pAqiCOACvbYvlHCayNg5kyoFqTrfeAIS8T22nByREyXUcn1c+v4tJHUwJhe8p4L8ZkdML
PHMl9TcsH+PvNmaku6AoddBhYIvwhySSdVBdG0mD6ufoLpx8GQYcubqzHtV0PGSTnePmIvKHoXkU
wMPcTM9u+EksAGnTmTfxuBvHpVGJJIX+ihVaqLQcop6kpdei7ZW0cPO12yFSgDWXuJUqAW0frfR+
qf1iTU8gD2YcQNBGijxDz4GhhwV9yTBdeCSicTKDOvRdAwssdziYtRuoU23xLR8W8ZwvnsL5ADmG
V21n4zMXHP3PKxPRS/ty4j8Y2D8PrHUwJiJMyTdA7N596FvPeUarLWZJ55pA4xOrKUyR3LxAxae8
0W7raXZRSUGOjzarp0y/jcawX84nQjViUOfc/RI6lXgqLVBXnBo6dNLmuAjU9QJnVmh8+7lzE7QQ
WI1lhIxFVhUGrsMQ0O7LGquJKO8stTrr4QqyBQeWf54RrsMRJq6ryyb3u263kLH/PBYoCzawSnYd
YN+uZNcOnZf5XBS8hP6OG/2N5TNHrK7rcHPm5JI/5lYANJ8aaMG2AQDQAh0A+GZeesKf3bSQ/vgD
YT6LvCqwHD6Qeq69nQ20dvG18+alj00jMtkAn9r6Whd3lR8TmBxbwERFIoNG0zOcPhfv4MK4ALCk
bBgKzInMbAOvX2xMuCdoFXQ+ArDyMgpi9PUmVdwj96tdtt5YmOEMTmGFvW5k4YWAxLz8Mcr79bRO
rf3UlNPkXYwyb5Zv/qRkt1/IbMs9W5T7owlj81x5kQHTDxzhMGt7E111TNPb0IC5uesIXMnPdG4X
6K9tRHiFnl5Ph0wJ4d6ScizNTex6Bu2n3OXdFhhmiHpL9HmcjNWsx2vIjwk4DzVVJaynSRcCNu1a
E/6IvKGNn0yjcuChzdiDC+06PQiaAZnodclm/hlaPhe5iZ1Aw6IcwXBO2gUYANqwFPva4AbGP7AJ
Hait26MjfVnbgvFU0IGSjTaC0fvZG90DmyMH4oEiGPzz1tMlClAHUWbk3olFa4JMWt9WUSYWXTgg
+gRuFW8aQFzIYvIpcQ5oIyPJvnLU2oXEV63SQlRGbVw+xvbR0yM01uiflqO+L7DtDcHqa209yx7I
7DdDvBnhiBo1+3zGKbl5hM2t66ZURBTd2mIZ6hEHwb5BXNimcA0Vn3nRXy7G5+MVFLLe8kh4s8Ds
BhYG0cZtxsbb0qqb3QeZuzn9NLZawsQ9BrSfAbaN1I8B2653KBrdqa9NM1Xyybe2ie9wX+bm4PcB
C248TNllC6A4Z5scTSzIFAllO5S7bMwiMYcSJ3cFc9qdExXe6vqdD2YXhfkwJaXQY3Vp2wgwnbXl
pcubim06v+X+oxrqSp73mADeo7tMXZ7ECOswoAYIWp013pIPZ7OVMWzzdByMe6rQMkJnPGdwr9Ck
Q9NlJMu32BJbfe09fNdM1mVz3xHks4O7Q2o4owRIilkeqnyo2u0Sh7HI2GIGQG2YaWP8LMFiqHWQ
Ck4m98pFaGV1ra2AUIUU3UyA68ciNFuj0ZeW0BeyHiQoi7ZHojUaeHvgO8gTT2Evap2HPMoL9FGF
jvl57I5owYRtG9PnKtI/ctxWtCeDcBiBjvdNYSTCqDgsBBLLRi+4hLiwDFMKGJA/dFoa+PmM8kfQ
0ll9BpQC0Af3grYpb5kDY8aRjOrA51hHG6Zrwr6VsZlVVg5AkLDoclfWZ12zzFFqRz7nfeppPeeJ
WWDIhguZRwKDblXybh6SuM7dDIckONHjqMe+1rmgZZiIqaESZviCsCmdnLlTCe0rWR46E4/+dpTe
AgnqoqvlC0OAizwLSg5kNvYnqG0a48FAz1adk8AUMDiEcXM+VqD/J35YA/x08s8NB52D+/28Q5P2
MJfkmtY283L66Awg3pbLnHRkSIpiPCwKhwtGEgvp7MYfR6fb2LA0MkMfozTAL7UDQ9WuGm6WyDjh
U6sbG6YTL5W7QwRGLb4gJaVF57iqxN3oc+6dga9QNjtn1oZta+02xYMSueju1SB8s8W9DoCwTLOF
cE+osISDndAg3Mmwo80n24z0qpDoNWbA40f4VsUTbMkGsHcSXTde+90p7NppVi76S8MVBDwpNtYs
bDv4hwqVTZPaWfDRnkTHX+ZguO6miV1yq9GsdPIyT6oZ5qZoey4Z1eKq4OSmMe4LSDdXs++MWyVM
kEIVKr6wuc+qBeDmdq4btNcW4PJ9nNVgYdYbb6RTOgw5RY59ALlKUsYU3BWTgx4TjhC1AeTFnYP/
v03QPsUbmK/d48l2Bqf+WOZOMknsmy8F6cr8gjKjvAx3vJQ7iJ0b/eIOE3ReaeGATUFqtWlahzs8
pQAvs2AclNlBlqWBhY9elJ9BqLvrSph8nlt08dydrRGzGTL5WEaKAMrsJN95C0T9iRm5220m+GHk
W1ABC6DgY1H/XJNA0PXu4X2HHlpxMfQV8MdC8KkChFQ5MgnyflZp76lFX5u25XchH5xHjeUJQStL
oESKqkCtr3cRlk9e0Xe3cUe86lH44dKbjOti9rDIiPkiGm057PxmIWfDqMtyZ2eKMsiluTOfF3jr
ztsZRIV0Whhn5/BEmqe9KFWJyrcraNJ3OiD7qm3wTzwpFHAMrNzepqqZfKGlA7qVUhO8OF24+sGf
gNUBSSU4ERCnuksOgSpRFtwUBsrGNfRbcHZ6Vfz/VV6/Dpl6i7igmF4LeQcHWggBMRucI+5c14PW
b6oFqQDY8RjZy07/LRDurxHgvQFMGUPgWPu2XG9K3C+3nlF4tvZQGQG2Dugkoz5xIW85bH8OAyEe
Dsu/4hSOmbEjSCBwH21V0o/5fRkCgxDx3qM5Vsavf/+WrV4e8N2COTYOPG8vKLdByODppOBxjLS9
8Jzn7Ymz8FtUCteC4xcCXSBRAt6A6zlCpeIRehfh4FqGuEb7yt9RkET66MQovw5K/zlx/zkMUhAR
GAyrLUyDI+jGoMKihVvBiGfIgl0Ow2Fx6dw4d1jhyC7aF1v3BP/73TPCdb0e8Ai9QTycHYSFxHux
lzjFgaKBbuhwPw+nXMSO8JP10hAssErIoEuBF+3xGXGq8ewmOKUncmu3q3Vz9YK6LFuD7wrYSMSH
U46N7x8ZDDlcGJFQuKXD5Wg9tL4CtF1fo0GnLMJQ5hLcQLMPPBiwCe8ESHPEyv7zwgKQdmFyAKzG
PU4za6Xoa7B0cUY7i3b9oTqH49u2eHAO5FtxoTdj4iXtZf0wnJsTz+7dqRt39PXAR8+udAtb41g7
gVd3VTtlVpslkcM5LKNmepmbIl0ikfz+Rfvonr4e8uhFg7wCteGEojFEE1HMl1Bioct/YpD3c/Lt
dR0tT6BjjU1LIC4LZppZeolD5t7nZ7btNr+/miNG+/tHd/RWyw5skCoe4Ui1ZpH7+zJDcQPf97S9
6n6clnm/hSzfD3eE5y2RJk0h5ynBKwl/bZ7xCCUjLNmg7kwEsnZ+f3nrfXq7mCDZD0gI/oTMCCzi
ty8AWWZSWx+7iOVAQ+qzIHz8/xvg6EGJ1pk59AA4TtTQ5uFYJP0TU8H9aC5gLQRIj05H8E76J+KG
LkqFyOMB/pmssoP8ZoZH8hVhmxK+76tvSdimFlopcmLsj+b666G9t7dPRNxwAA9T4rMniRgiyUF7
jroTD+mDUbA0wuUd2DKs0Y6p+GT2NJNLjeIOZV43PJGJp8qeWKM+mAlvBjkqKZbADDZasPZqTTI1
gtUU7H4/FT6Y2ljg4wCy+7X9dbw/MhXMFfM0LGtzliJAZKf965bhcNlz1MynND4fzAq0vSDjjVYj
xXetm8CN6hFsVwR8RBiicLYldQ8krL+L8qQh0fuXCOooTD50wdz329bgmVrJ1T3RYTe6hLpngXTN
/fT7u/fB9bwZ5OhFakvLY3+Z4dtRVU4CZouXLmrgm5r4drf44d3vh/toL14lX0jUhQEmNsijMkPW
+WpuhLcKfNodldvpoXqQiXsWbYNz73tRZKcdm99NQdRnMMOlSEVGYxaJkm/fJphTBxycOBSD3qxh
dBnbnXTy8MSK/u5GHo1ydGGG2AKVLUYJQB0Drhp/0jHoleWjHYrb39/E9Z15s7quQ61xU5jyK4Z+
NFTnFnEfE5TpFkSyvdOr/Ma4UwxyLgA+iRNeOof+mGimTrml/qrP3wy9vmmvHt/RyiQnpOER7cE4
Dg2+8LM403fVBjbDz/nB7v0rs+++rRbcEE00N0XanlV3UbAL8nQ+aUywPrV33wQ6lRitMfSIjjve
Pat7MMzX5dll25nMV7zzbgu/20FOfRdV1VeQqDYguJzFg3+qWH43o3AX0PdDYKcL52rYI72dURxY
jeacglfoqT16xBuHnxDcvZtNRyMcLZsFC+uCFBbowsAyIw8eKcE6B3u4P7E+f7AJvLmUo1LVGhcE
xoIPKAxcIK3TsoFoUyOC65TRzJER/68S5PVIvxJPXhXFbUTMVES4JNA9/MzNu4uAmD1axhuuxHXo
jReeCbpUOQSikK75/vt35sNHFiM9GaYmsDs73iV8C4odsNYRUq0vS/BYlyf04h9+PtZpeHEGIZI4
j6aEiErVloEak7YSSa2e3JN2nB+PgCUMCC9b97u3k66Vi091hBEc6AoY/6nMf7G3Qd/5nxHWSfnq
Cc3z6DMdgvpAgxptnQr25QmxPvo6y6DZJ29uyuAEoeTDef5qyKPbZs2iIiQYwyFYfs/ZlC29n8b6
0yLc7L94/q8GOnqh6hy6GBlAVjmMj2GBmzieoKt8dCVYDsBTgWIUs/3o8UxAtIeyxPTW7riZo7se
NHEh8KTmw++v5N3qj6Xh9UBHT4lb6F9qH1cSx+qi1V90jvd2uJQgpuazt1tOGfa+r6+QZUYDuLED
GnjvqjkQcI2HuoEg1YqE+WLXcQdK9301+snc/M3coXWZeDvc0eWFY4h2jFAg4Wi9ZFa0fsrFeAdp
jMwaPjw1aD4kha6R5CjEjpQu3USCmxPT5f2yuH4LyO3hKQ0+yzFkIGuwsdFzbhI0XUwCXaB59KhC
Skkz2+ffP8/3Z+m3Q63v/au3Tk+QTPUtLngNClgDSlb/ztO+MO+Xj7fDHM1PeI+HFSxvf+HVWd89
S4f/F/cMSAQSZLAto1959C6HkJXQUSLxQI5i2lb5quljsh12tp09cWKw97MSJ1V4O3qA3WCBGh5d
jgYoqtG6h8PjBCYyEC1yKAf2uSnivT+ZB137JzaQ9wPieQPfgx8yjMbB+3n7mIwBmx8aITBimAul
ilPXG1GycC/s0OKg4U3Ds22n4UR5/sFTwzwDIw3MtA8cxVQ59tgUwT4YWHg9y3lTs/GE19dHQ6wm
CRCIoaKByv7thaHpB70Q4nexMr7I5m5CE/X3E/yDO4cjNDbeOKJYR1ZGyusJjlwckIN7+Ns0s493
NXeuIzfiiaiDDXdmcrW4y4kl8uNL+veIwVHFX/YQWdAGSyQdvE+kDw7YmPe/v6hfsUhv608I5kGN
YeAJoqo4JmUNroAAAB1aOLaQ6xg4IsgIS7KaPnSIg4Ei18L+NVu9K/1He7vGtS33Ystf/otCGF8E
Z3gKVg0IYsdgI8mDag46bKEenEFCBJqYM7Kr4W98Kmvo/Zr4ZqDjvFGh1LwsCgO1zh2i9/Y99D7x
SbvY97Pl7ShHh5vRyVEmakBH45fyxnsa7+x5uYXxorvTG4tURHkJIe3ynR2ize+f6PtJg4Fharxy
l1ZD5aNpmlsUwC30pkmLtpwqnJRGJ960D2/gf0Y4npYzgyy36jGCMMRfERGFM5zq+TJs4INXtSfe
uw8gfayRzmrqSJEPGrCjmqfzB9MaAoRdZk5qEQHHr/U5SDrJdKF3xd0pnvhHl/d6uKMbOPXGco8B
TxrmpyFfoANCOKGaT6BWJ64KGMLb5URNnZxKiLWQcdMfvE2PrIf4cs781Em8/Wk7zo+mxeuNZv35
q+25zoE6xxQbTWfoZ2fx9w6Jn/7+zANcuubkrUQ756jkoVSMsh2xlEC/cTA+BVvsFNb30VVgUgPF
xPoLOPPoKkLix3we16rKa3YFeK0JKe2pPfmDCYDcGbSP1mgCuLCvr/arW9VCeCJJFIPwBHZIkccg
93SXVKAR/LfvF9QI+JIgElLAEUfjBLWAXlj5q6rGvQplc0Z0dOJY/L6ahzQSfUo4Lq1ejse1TKwY
N92KjUY6W9rvOr4Vy90cnFI+fHAofjvO0SuKfl/B0TKcEmER76VNlteQxBkfgVsANPst+s9QIwOj
//t3MEJsCegta7f3GIUDlagAJdwiNiXnnwJT72PR/V2QCkdJBrgN7S9KMbvXyfJqMiw+xMLQ1sCZ
ApSIvLzPoSMPuxbKtwjuAk6K0LgTu/77nQOseazfoDJ5v1qmb0fEOjhXRYRdn/no/XsWB6TbwsGJ
fLpZ8vvf38Ajg9n1mAJTKeoAgEPoHwJujhY7V9JwDiENSODMYp9N1thkOKtuq0sImqJgM9zwTX/J
d/bv46erlS4OgGhmAoc+npjFaGjfw2nkV8bB8Gn8xbGfvhg0+xAV/L3dneplvj9uIlgH14mqF25x
0bHNeQ9BRDQX6Lt1MfrPJR+QKBWae/iCPtbGgdnDwNGnqJft72/w+wULofAuVkRIA9fOt//2Yeam
rRqgeGihKpbFUZt0QDR/P8RHz9DDrECTamU5v1MryFYMZJodBGiD7fmkb/xzchWPCBmQSEv8P+yd
x3LcyJaG32X26IA3WwBlWHQiRSdtEJIowXuPp58P7Du3WagKItjr2fSN6L7SqUykOXnOb9Jv0mN0
117Gzx9HPTOfMshoxJZmxS4ErI8HRj6P8O6U0useZMWZeoHqimxcCl5yJSKNZKN1lW/GuF6Zz9MD
DXS0qc8On+AU8Bo7DlsnQLRiEWOaHKJy71801ZMf/5Tatc7fmRMNhiYoHG4yXhMnFnRpJiuxNxFo
PJgHad9cplcwjHEqXqV/yPzk4wycSNpM6ZqDIbi8GFIZjVY9Ekm67Z9m3Xb9G+e13f2Y7UXWZE7V
eYKW0XA6m0t72BadFPi8zmjG0mxTWwIrZl6n/TD4r9TfK/2qToQpQtcknrVPcqlGtT4WRUx2c2TD
5TaEuhhLKaJJQ9GX/S5ETAn5stYyhCdYqrF45SV6M7iV4kPa8tJKBXoFKzfcGJ2iT3ahlFG5b7PY
VC/amu2yRZlZCxz+5vLLBF4zf2nZwApsbrP51alTQQVyUBvpi1KEzqR7W70wdp1u7sZZgulBLANY
kzV2FAO1xLzAaoZuzQT916DWUWXmiK30VFnFSvp7sqW5SefyIvZPOPrx4Dz+XnmqpXkf0dWEbd/6
vw1h5Ww8ST/mmxoFRlIPBLlIEI7/fmVSR6OOQLBo9caUIepbkLI/XUc8DmItss+yNnGz6Umkqii8
SKgog0NrtZWTaWUk1uINVNQTeMuYkZStuYsDtxsfeDG4Hx9Epzt1MZR5f727oYURWGFUzif7FPgb
xUIis05GW4stYHbSEwjWr1FYJe7U6fAqvJUD6bS/vgi/OJHg4SttNZBi/a1omV8XD9ZltLU2eNPd
C6Yza3X6brfW11+b28UqjCo5zSqPdnEB+icKUY55SaOV3OfcSoevCFodzsypyB3QwLo2emZ20u4l
ePdamqyskJMIXBIcffgI0oCipbG4RZoACrjUwtbX6usZrzLJaxC6M9kUVLOZSqrMitXLCwN9lCap
e1CuUnMAMbntm3gvp4XjadNBBtr08WI8+SqMB/ghNE8ACae1w6iYesVLGU/WyhfmhIJDFzpGJa+s
+bUwi3Qb6QUDhRyyiSGyyq2EWtOj3sQpyghNuTaBp58Ix8+5NmlxTXEPLl4pSIGOZmmFdGnhsrS6
bqfl7uNJO/1EBr4vFKkhHMPLXkL22szAlW1sqScED4NvHWT19zj8iUokOLCA/TjWmWSJYDPIgs6z
QflzMRyt6S0t68Z5uypb7cpDauOxeKbV63p2dxO/RDFOGGsKp2dGOFd4aalwWJwuc6n1kQYsWYSR
/5SiINZbiS0ak4PGhN16xcrqOPPFZvIqeRLVH/rKiwuEu9UKESjkXTlIz0Es33WC/2VlGudD9TiN
IH8AF0VbAaTtidhmpU15aflSgZLpuIl+xd9N10BUlE7HtSiuOlTOv3gZDaMUHmAy5zdOQcdHfG/l
vC3nZGxu18cb9HR2wf6znpE8hvg6pNAcE3jqzazN4zBDXydt7QFmG1EJECkuZMGa3dFJ/koI+Cqo
l2tUw9FkOA4hWIaaRcpcI0FdTA8S5A6u2qRwivzT4Ks5EmRb00QkgH7u4l7SZADkg0eZswOm7sI/
fxgHJITkwVt7Wp3uqUWoeUG+u4GtFu0+z2QDa7Z5p2JW6qbfO1ybOxx748iefqh7312LenIGLoIu
1oTRwxdKrAZOUGE5lRa6RjaSY4r7j1f6+TA0aFTEUU9VZU1oRJAwCRNJ7UGujGeA0lu1XwUUneTl
b8P5J8684d7NIZ1qqwRVPvspIShqYD8P+eYH3qVbuH3XvqvefzyuU+TmIuBifXQxFbCiI2/5218B
WQLsogrsm2RA0qvC8GeH9y5pXgwvBvIfmy1bK8+/FpHnhBgtlKDawPwk+YOu7afuOepM6NjKvtXF
Q6CuHIpnN967H7AYbtMYUY9CWWLHnfmltPTLyUIcSrScKdZXlswbbubouEK8gm7XbGc2K42cmLUK
YpVk3NCIQNk6l/JWdtCI1WfH+73q+hfSQfXfNDTWd8WZYR6FXgwzs7yuQIaMxMPXruP8WQ8eW/Me
YN/Fx8vnbBwqDuCMZ9/s5SPI99N8HGMaep11qC3R7aAOiJDHGuHPx4FOjv55Lt8FWmzzKIxz2fMI
JDVUdWxPg+vTSXLytVET/2nshxohUb29tbTa+lYMgbGCYDq3T8Db6zi400U3Tu4eqxS1AotKILqw
by4KLAYER0BJzdYOsgt0dmViz5w3JChoJGDXMfft5/l4dw5Atmq6UOIDlvkXUy5cT7qsc2P78aSe
wheZVWXGm0HHoFNkzp/3XZRY7SdxjFih4wHbBFd59i68q+jpbyoB2kSpvQaIODsugK3Aqek+A9U9
jiiOWci1aGZ2CLE57aWDGXwpSvnzb3MK6cgQYw5Ot8hazJ6eKvlYSwlSp3JnZ7IcOBU3vbMye2cO
M8ZB0Zm6EFBdY3HfYSg81qHO0el9r1ApBe0gbLLnbN9s6gv/BYvU3ccBT9JHvtb7eIs9IMhN6wVI
1to6OqdlB/FN3ATqtTaTwLM1/5OTwt4i2GJp+M2AMpU43wsTsjgiNPA/JtK5wZRv/Ly0h25lwc9/
3/Kw1GA1i1C23upSxwujLECccTUUUEdNu4PkTP9yg8KWm6XRyl6WT7LWeWxUnQE8k0niFHccKx/0
XgP+BTnoK1R9bVtfi9flb3nY9ao9u7zA99xFe3U/XqI1KnpO6qKWti5Ofm4vvP8Zi/WTqagMcnoi
5SeH1E8hbsbBndaIK7v83LLh+T5jFlAeOnlcI/U2ZnVWkM7K9OIiOXeVYOgdIZM2odCiiBf+m4Do
5VCCpo2Prdfx9Jqxgc1mlQOKHswLT0q3HjgdVbryhegmnPyVa3aepeXCQTaDjU593QJhfhwtBu2Z
weOkT+I9hsZjP7x+vOvOLUzzzTwByyukgBaLRdBir7JacOu9WpR2ago86xMUYrmK9LbciMhPrhws
50Zk0mzimf3WAVoU5YRWHFF5JmUXCjPdimicJ1vBHMRkZebOLQzajtzcvOxnn4bjmePNiFjlBJ1e
MxHq1oVKtDs1v52K/keH4Gipdv0KrPRclQxJL+qZOnUkkYrPcchpBtKXzJjtp674h1NzcPWneic4
v5LeNSqb5ovvdNd4bnx+TrkJ4DhYNCrmlXkcOA0R+I9F6mRmom2yOrLT6tP9Yrq4aNnN5Z4ZVL58
b2vI6XGVU32ZSvGhQ0lTh+ZM6WylGnfu0uYvBwhBOQaUzBKuHdJk6QzEE8jYg4eA5GM/T6B4kV9V
pSPsNGfdKPvMiiQkYCradHQkl+igQvQyuRfIE7jSbVTFQNyt3aZnDkOe9RJgU+ihyJUtPpBVqT7o
eNC6oRly6Pp6tJ+a/i5IG2HlpjlzsxEJeR00vXAPW67BKEjlKkZr206GalNYJD+xslUlBAdLrbpq
m/aOU9n++BA5ZRqwOEC8kZEo5+T6wDLIIX81hXY3vjFH3NwtV7F9LDBUxJzt5HXWwMKF4MpXHVXd
4Mz1AwkfxNi3a/ZOZyeawqRBKZRq7vK8HGBmTyHoCQg4myR9UZXfsv7w8WjPVQJocv4TYz5T3+WV
VqBNPnhe4OlPQOPqO+PZvwshUvgPzZO0id1Ec/v9GnTs3HfVEVjAqXTG5Z0cZ6FglEMdcdWkzVVi
XRdxeh0WD5F0q1cGkgDKyjo6d5hBl/gn4OIxC/C/QymGgN519JBcxE/VRb2bDSyRQNHuuk2wH3bi
fi3sue/3PuriPkJpD533Nx/5LscCcaDk0ZnhbSAHK9fDWqD5UHj3EYMaYZ5K4+qeVXja8ipCakFH
eefjtXI+CiA19Y20t8T79VqQln0CY4smstNn01WT/eqHeOXiWYmyBPvJyFH4sEYB+1XFeNficJGj
D+Nm9CtXkp/Tzio7nXyEfIukZJYbO542ScrUsY4TsvQ+bPurPAgrBHsDjDuhqEJQu6wVHFiQ4NGb
7FLyJetl7DrrWZ48SbywUkNBj1hWGkoGU4oUjWTgGOMmXmH5j0j791dFrontVizEIt+Zk6aNjjiJ
vNRosiGYWYZhf9fLUu1tyiHVnpDTxuJk0o3WdGXkIAsnzdIQsY6IFqmMGgNSVUWDzEmF+gyCdFw8
0iaTBhT6RbkkFQ9iUGI0Z62A/z+gvHv0acx+W/mJh36IX8kh4jGCea2Zk7pmtXyaeinANPBfpNir
g1pb3Alp1eMP66O2lKE8VngTnhUIKcv6Tm79lQP6ZDMbtAJQU0WEltryqXdvVpW62GZK+tYQSH9Y
duDkB/9gITD8QEXTgZVAJX332ffwMux8qL3bZKyQMa01ObVL3dhYwXhX6d2BS+nl41127gJ/vygX
YTwQcyp2zmhIa1b0B4e58CWo4+H+4yhndxn1bBoq+EiRCB0PRh39BHeYqbLDGEGV75S9bXDln4/B
HmC7zIg5EpLjGA1PA7OMUW+pVPUPdJs9DAzTljVx7co+N2XvAy2mTAOVJ1AXJVX9k2PMqk7Byklx
suToM/CcoE6hmTC4KBIeD6WU5LLT61kPXk80bODKSsmphKI343pIUePubaAS8JTXzWA95FIv9V+7
vIymXRZiFwX+3A8fxjiQun2UKvpPKw+j7Ifshb7mDIMwBJ+c+eVSXRRVIlw8PCVkh7TDbYPGEgBZ
O4l+fvx5l7O+CGIu5iRLDU2QtQgRVBTeIeVAcUNabM2scblQ0erAjHlWOVFJOClDHc/84GPUM8mc
rlapUGWgVWtXUirvm8xb0/48HRBPKzTG+NJccbxAjkMlWjS7YBopTyvlPusynjxZvsZVWb7kDGoY
5oxUpUQJx2f5Rh2sMclHk0aw6QnZo9eOiSuKsfiKDYZj1Jbtw790P/5Qp1N4HHIe97uDi6cy3NkM
AyMvGG+HmG6S1/jfNCtfiTNvs/fP++XQFp+qLjvcaAau056XVWzgkGX1V5qMFHqLxY3mvTZ1vZKS
nPtk72dzkb3qRhLkdYnzB9xgt9DQk1t7Kp6PALsfYA//XHoUjr2o5tiQMaj6pwyOHgcvVdl9/IHW
YiyyU73shtKT48KWo343ycWvPAuePg5xcoK9fRzOVlDef/MMjheBp6VN1BfzkQBRkIdocZvuvKvu
kgKh5Wh3wi45QLqUEQ5fGdy5BU9Dhe4srHFwKYvMAAkcQZ4a2ueJJtuYoOILgblW4PjevhvFldzg
zFKHlD2XyMlvpBP5j1TXlToUTOp0aGwNaelkySFe5RWdPJqYTLrBwFK5E3gHLxdFAQmyhhg+d+IG
t7+pUWTDoWqLUOpVDv6WV5Nqi5drz8ET3NQcdlYvmGGAFOWXZYtONkJBSjgL1Z3wgkzSDnsdd3pq
UJr+eLWcm8Z3gZbXHf4Xeq6KpL6VWT1WqYEXUlVftmO0Rn05qZDMQ6IoD455Vi3ivX28LFst9GN6
QLNxbb8JLv42vJa/DdiOJvcyb+q15fjG9l6cUipFHw74GQ1xYijbWcnYxSbXVuN2bneR30VMZLTV
tvFmVg0XvybIToGhBmYS2P1luf94apeJ8tuAAWGAFBdBUL1943eHcYS+dU+7qADfn33FMm2PH8Zh
spSbxKhWyk9njhUVGNV/Qy12XplGU2fMFo1hp7vY/NmNuKZHMCcSJ5P5LsTi5MJBLhwbkxCVmN13
oncryoY9dga2fsOus+JHnKNdNCpXjv3zy4ayBaAtFFFOUktNQiwQJ6X5I4pOeZ+50S3c4PF21taq
dsm1pTmfT/9Zqe9CLpLM2DQ8IzFRmA943cixHrg6XDR7yusVBsgpz2hONmewicFimWW8jvdEL5Rd
2/odSqahjbhtehg3WhL+aLIHHFpsqFsHU7xU0r1o/RJXH/nLL0qpSRJhbQG84wSgD3Ec3POiZFQF
irt6i06v4b/QNajsER/WbR+HBwUEnqtUGO9oibmWZc+b/XQ1/fNVF7HNcDAimsccO/jDq067i/Cx
1jbWneJEtnBhvP6LrQj0D4DSrNHy9h3ebcVQbjQtmx90ZtOgyq1tVcV7xMRxX2X55y9BlSqexQKa
iRvLmnafYgybJux6E0vAGiGA8hK9VFv2IFz3fz4eljJvuuU0Ym1Oj4W2tME1dfwJVVyJOHlmwNoB
s6kfNM0cfxM+1o+ma12jeLtrr82L4Cl5Ug6ezRnrJk7hBg9Qf9zYzbfVY/CbN8Pq7bVcWSxmwDKI
BNMrn0EIc6LwbrorHkp9pSOoiX1PdGUFj1myHTe6U+50tIwvJIxkkrkelzxlP3xHtD/PqHv7BegU
Y17zpjK5OK0gAbVqI/MLcrnd+Nxqff3y8dyfSXbADM6YS8YHlXPxJtLrUevLWba0Ke6s4kWSclBI
P7v2EWfclYvkzOluIMLDhEJXgWm5uDljtNzFWKNma1AXj4M/jbCWTJ25qo4izL/g3QcTwSSmgQDx
YHYoloDJPkqD/JgJ1vRsxp8tFvBtcCAX0baCyA/QYbFoC0pwZWtg89hMmAx2lfdsYTm57X1p7Xg9
N6y5P6jQ9yQdXh6v+DolUYsyPO4uKL9spL33IN0PntM5PYhS7Jl+B4/Bdf9ZGcF5gDxlDRMZFapW
y4dsi498hRZehKZDG9jpaBxika/XWMqXj9fguYXxPtA8/nefLfcjBOBbCCBTRVHbECy77vE7/3wQ
Skd0JSQFy6HlZq7zcgiFAG+7yPSoMjSOyfvy4xDnLvm5PQfRXQbFoy5fDjk8ka6rMP3sHW83dU4G
4Va+Rdv+Fs9kbF00NvLzxzHPzR1blxNKpvPIiX08dyPzhiEOIWfXLaFpcG9bUWs5cwoyqP9GWGqC
ZUZS9LLgR9D3um0keNe59kvg1Ev9l0CTwPHgVwmN5l8Mi0Yaam54mpxQIlXsV7FGBiGBm+E1ou52
7K1l8mdn7k2CCFzIDIQ6nrneQNQdeXdmrg/0TSogTKAp/ppo1EluxC7ibTezlbGCYi8tagwKHhWS
J5OFCXv94MVueMCkdp/t0wuQUJItPkufxf++RUSnUCVXn9fFYklEtUTLXSRiGSbiJpviS9UbdobR
vVT46a6sjjP3B8/WGf07x0KA93gWq1j3ccCtKG1rOKtRk0WXCqau02aIp9efFfh9GxrX1PzyAt+8
bOTqvaCVk8n1wYl4lfnxTZZJe9Stv368+s49l6GN/hNnce+mdFdk9Oo5LBCamcpNeEh3xiaxx+3o
ZptmF8Ru/fxZtPHb4GZWOFIEMDyWWRDmhWXIKUv7BgNEntR3eRs0dEey7crozqx8SugaTWNCsQMW
C0QK20Es1bdiwLTVD/O7HBkzt3enjWyL9jpi9AQUNQ8NuQ2Q70DZToU3esrRnTqr0WZX05WyN78k
PxEMUi+8yJ6Bbdg7X2D3uI23yaOCT/lrfzCugsePh31m1JT1keyiWkpRfFnc5ybHRCAcE3sQgh/G
BKOzDNfWzWkMygIzCR4VRXiPSyaQMMV0y0TytfEOef39bDgoCC/VZmBiYzf4bV2p2kr38WxILmi2
HsnzCeIAIgrd8FkEqs6+wNJ12rXs/EwRh0HRKEMNTkNcR1xshqQScFGcGBSy+YfYGG6NqnAlQ7gc
fPyDNb16aTDGKDG5tmsZ7M3Hn+1MHfA4/CJtDP0ssdSYXklOkQwcAy5DwvV0Ve/iXbWJ7kXtvsov
R7dxBHftBX2aeB2Hnuf+XWICylRtcn3C6wFq3yDQO8VNQiMf0p2PB3lavjoOtLgkijEPJkVFKrWK
W3cU9ri8O0L/6fz7OMgizZpyLcol4Pi0h6PS7ocEDoBS3388Euk0XTiOsng0BXo1ZIZgRrYVb9sn
wUbk51pwcJJ4MK7NL96rthm383boYHpdot7wcfiT3TCTWTnSZtU39t8yVUb3HVB8h5wtze4Syob2
FWjAWkdkLchiQ+SDL2heTeYgqfGuK9xUmHYfD+NkEmVenCrQbICOZzBRfqnnAYZZ/yF8HlAN3apb
cb9WWjxZdoSBD8cDBhsDEoZFCmQFspSjqJLaiBNhY1Slv31Re+gUqdh8PJ4zMzZXEmhRUTqlULRY
31jaZHmDfq7d51rrIGVFN6mZnv5FECpQ0CPRbuEQPt6tiYKvEA4W1O3FylZKCY3eAAG8zwchk3u7
PqlULLPG2hDEMbEGRKMysLzxYwSO6uMIJ4cOH+V9hMXqakjphazhuI2MCDJkD0TmusPEI1iNdO6r
vI+0OFkRhZtgPeSMJaZW3nS2rq1pKZykh4vBzD/h3Qka1pEPIAxr6MC60KpiNxjbTDLpt31F9M79
eOLOrWb0Piw0MGZ566X5bqZ0mtXm0OlC7XLS91p28D7Ly6e6QA7xT4jFcKowlv1GwLAqiCZv2NRB
kF2NdOJWyRPn5m0eCMI6cG1Qyjyet8izJjELowi6Gz6ZwkY3HcxPDqob/dCVjXrbu6Ir740Oh8e1
Q+FsaJoNiIqAyqQmdxw6of1VRDHXBC55sU8TLEh/sZmMHZCkeqOYhX4R++H3f/Ht3gVdLHpFS4pw
iFiKPgWoRtIdLPtQWA9Wlsi5vUXiO+NHYNsgRXc8tjrC651xR7ZRTNrXJqbmYpdm7b3gRtQFttJO
8spunlfEUWlzXjEzA30WBgVyvci1h0kK/VAtKW32qaNU+MWstRZOI/DXUjU16d/NCNfFtd6bPYwG
keSIR+5zG6B/WJlrZ9Lp1gJZOkOPlbnvRan9eN5Sr+RigN6GNd3kmv2t12Pvt0aDOhOEtw88Daoz
DGP5LKly0ZemfH7cdcpW9F6VLHbjbqXWdPq0m7tL/0RZdgp1fwjjMCaKfoeJV/QKfQckbICrBOf5
drwyhovYRSFz9/ECP/OV4HbOtXtECPABXawDflJvDIDt7XCE8jtsIbZtPo5wurbnhj/cJx1iBCXW
xRYacJgjpaAeKcaydqGWqB85IlIE1Jz6avwe1LKxpmBz7ou9D7m4QOpiRCpNoUqTBNofT5lxQ9Nw
MNW++Wx+zEd7H2ie3XfXSC8OquoZGnipekQr0gx/4/9oYcOprLymTl8bi0jzkN9FEiw/r72W7yQe
wn0FcyF3mivUN2/DXbNpflQ3ycboL/rLtcf/iUENteSjIS62cVhVaZxV0t8pn/EzPbT3qu9I+3Y8
CE7oiFvZ7XIMQi90CRvHT3Pn5vB4TXGUcE7R2l58yoC3gcnmJqfl0DXC717zLfealSV6bhPwIEW+
D+9wShyLyQVRVxh5XHFDG8pzQi/Z8ZXi58fb4DR1ZiDvYizmUZU6Tiq5Smy/fJrxFBw3TqGbW1l/
1ugMVDoyHdi3rhzza1EXB2SUGq3Uontrj35xIxfid08L76JOdIdJuC4BwsaNtSmmNfrVuQmFysPr
nIuaZHQRNk3bMJZqnzxRSR6KXgrsfNTWKufSfOMf32EKlVhtFhulC8fxf7wnutyIcq+bozjTNntN
VKd2UnmbhiBjnGDzb04VDWF4Ba7ejLFYHJV9H8tG4ZPHGfVuujC+R+nfy/D/Paz/h8/0breceFg/
+j+y1x9HDtbzH/jbwVrR/mLzk2zyqlHQSZnn/b8O1vBQZ/cGunaAmOeU8D8O1upf86kBpmGudpF0
y5wb//Wv/gtJQ2hzeLHD00MhUvqMfzWrbbEMka9mX5O9wfvjZbzUaO15RtSybt0Hhq8Z+xpH6cQR
Mbfs8ZXU/Bu5C7+WUive+lDO7grcTK/Am5c3WjRID77RqthtJnnwbVDN9ks+DvKD15bmRdfL/kYY
G8uthLTbpFLjmVdZoou3uY78lyOArecNNkRUZ2p6i3/kqqjvFBxMHLxQtYup6rK9HofZPVMkHvph
rrDkXtxNoFgy/6EWi/nc9r1qstVR0J7zwlDQJJRxBNasPuS/qeV1RgnoBicwf8CyU53KKzBcRZpv
irJLyt9RXooCoBtJxQG2w/m0mVQUtXBAFGyU1Cp1F3hFIUtOnjTl+BUcs1lcasaoukKST+ovH+rh
Vg3RLVO04IuOkt8thiAhmBdT/iGMsuVO+qBvOrHLRCewtmkh6rf1FGW7qtPSbQkj4YtfhuWDWMlA
h1lCw6sATs4u5CnyN1Emxb+yTitAXRQHfNY2fVGGO3Dc3NWBB1NndBVL3UAAFC8GDJL3fWoFbiEk
w94UY4wb6yzelEZcPuhFVLqWhwnqVPiXRsO/CPdCJzSXbTiZrY36W/pLSAvpt6gJXWfja1Zhdh9k
WHOZtESjIY1wti4vhKF/bsK0uoS+2V0GQz69Rp7nfYGs0Y22LnlG7TRBY6WuNonxAafbgn+haBNr
SpUH9NAq7i+bsivnniz2UbZJ60LcG7NL7rWhaWW26YQpw4yP5qW0xVyu/8Evai9iLcAwVqoF1yvz
RnTxXZb6be7TFLeheUa7BFEM1FiaLm13kh6qX+uch8kOR+PO+1ZJ4SDbOPqmV2lkBkAeEzq/BxFH
kODVjz3/KhmT9IDpcm9nhQZtTshGHY/2oEsu9LiRmq0x9tW2li1I42UnzzlgdNfoev3cGL5hbeQy
Tb53Qz/dVUWGRTa6Sbx6SiRODqJfFU7PLX2XpLLIAZxmk2fHqRJfVQayfHacV7Fkl0Y5+Y6cCEnh
ynj5bMvJqm97yseVW3EcgErj50LBV8fpCnBQ+DLWevbYmEmy9VSezjtFGdTB7Uo2m81Qxf2Er/RN
FDfjN/x0p72EJrnuDL3af0NbbfbOHRAFdPpcb14LC0k/GMaC7rmMLdioambIrKEp/B6nbcLSyQ1f
ctOMrradZFP/pfDTbBs21ew3aumxE5Vi/qSOuejSsM0vlabATq7P90iD3xSd9VOSKPCMlTFgQ4+V
eWGT0QP1EJI+C+xEzqKd2WNihPKsFvc0q3vzppLlkPKWJWDrTGW1lCjlTvWfDLvVu7BVk32mRLQc
ikz6EoS59q1r0/w6scTyTzII4atZNz01USsLwk1X691DVnTyPUjeQFTc1GqzqdhYGW2pxunoxSmQ
flDN8r4pA5/zRsk0XXP9tEw0wZZ7fWov/BBvWhrRpXaVynK1i60hpIaERmnh1lpXx9fKNGJdyVPe
TmN12Gt5QI+ikwtAPrI6OF1jvAiWJ/t7yOzmV22QYWp1gmdVr+g5xpccXYKrNCMOKyDAu/3Udtq1
Aa//Ls0pw7paksXbQBOn3g6TqTbvNQTssl0fjuGhj+PsVxtIDT8Jg3APR8ZpVNKrpEV686IzNIxm
2Tb7MdGqvd8LKmRyYZqcPM7SW8WUUZAtQF90jpkP/b7u/Z5lJuVPElNwk4StV16Jg4iYIyqHmC8r
5QbKs/g16mkC2exJ0vtKqYGMlaLYO5bR7LCvder8zmqjmvcgnYx8au+SiL/cIumxSo6AZx9XtgBL
5kz4GunPFe7OZXfoKSbUlnoRjB315lLX7kqfjFMqA501WRnRgzUo8YMw+lBow0l6tQbJw5w+aL8F
GVsnk9mChiDo9DKA2RebWE+sp1Asqhet0YArVEEubMRe8zb8QSfV68EuomReB1OWXhUChCNH1arg
phzz1HeL0rB2sh9AbPIKLbhTyqSxe8FU94UYFFcxqr/gmTRWFZwnHfLXODXupMziCIhv/i5p4ZpM
+8vE+FS7NZPpqZPNCW/i2NxwB2JXZWQe/xRDBQ2MIJ66+0jIzO++mRj34dC9Nngk7lRWwx+6DcOL
VXvSkxoN36da053Or/ybOBLN751ZTIAWsHxnvT1oSg0jVfQdzJTZUaiBPhWC3naXWUNwX4z718qq
kkOVh2axKwKtuclKC3JAgem301ljGbsqgmGi08lZIGylphn/hHpY9TUHZhy0zx6Wx2Pn1JUVq4WN
xHJ6LwZGWCJWPtY/RSsJby1w7Rd5P40stHgbD52dSODoO6kb7DysxEuxyXqstOv4Wzt18ddQMzo3
ocu+qbI4/dV2ZbDjKqNnLOb9VqnKalemQbZBcKXjjBy67wnOcYcyU4xNOnjN3VC34rdeTsRvWsxq
NqyhulIE7yoGooJ582Cr5PW2iIdegX/MZG0SYxJ3Y4f8QeF1wU7ky7hy53HxmhapiqhmrixUzRY8
8WhPsZVupGxwaQTvurCGDoxzvKMPY+SC+or3Yy5Ebo4q+GbMs86t4xxUnTYT6GNl+tEFbbhPsird
BoE1bPKMC0H2p2TvR1XlKH3ewNo0uUtlLLG8su1v/LYKvk9F5TQpJEhPTsKbQGpNpxXC4WevR+Im
LMpfZmrojEaTdkbie+4gB5ETiTmWtoqv9g5mqU6RwszJYbtWpR0WfOtcUsprM6LqaW6r6kEM/Oor
ldNbpfmttrtsMMyH1IzyDNtsMUEhrNdflZTqUWP8NKV2mwZMSWaFhxrfQyusvAt9UNPbYcjKq2bo
Yu9HwkFw6TWxGf8WjWx6qbu4PozIzj5gSp1eGWEwbdVCncxZnlYYqZjjbp1ldcoBlspwMPEUj+7V
0NBctpL3JdTF8U/H8TJ8CVR/wIk95CL73mh1t8eaXnkuwjTa5XWVXLdTLl1xFpqvSFvgmZLo6b0S
x+U3UetilwaN9q3J6u6PWEqetG25Sx4qv9MUG2pf1ttVU1J3gSeUuVks6z/zOBQ30Hm4Wctw8jZj
NNYXvLdR3NFaH5R/RBlqo9KI+Z5N6PQipzSJ+9iyvqlW5//ukky6LZMy3Qj10N+ZUkIHYgqlqdnA
Pyq8TacY46MsZVyZXtSVX4rCV3o7zTztJhhb6VLjDH+s8Wh2/D40LvO6ix6rOPcchTmr7DYqhVtF
6oo/VTdaDhSqRLd5dNbS3y/y/3/k/Q80rI8eeTc/0vBnePzKm//E3688WfsLACb8NORMZnX0WaHg
71eeJP2FBCdvufnhTW1coXLyn1eeIOl/Ic05OxVQx6ZML1M4/79nnmzy36zZCHv+H3zK5c898+Zq
wrtqA89LWp60CGcB9bfK+XG1oYiHtJN9DuapT8VrJBslWx70THbUUCx5HPRVcBHJKDwZnSe8tjxY
b0Q8gjU7aVSqY1pT0kavxWCXqJP/NQPcS8EsyMbfnVK+Knpm/C5DfdoVSU6Bz/KGR8nHH24Hu427
Ws/zXaGofrGtkaS+K2M12VitjshTN/byV9MqYvTlPFO+yzRLyAAAG56jjZ689ZThrmvV0XD8JjHd
vhibQxDnSevmQzNcB43f8+prA/2H6SvtLtZC9V4LJ/kqL5N8r+SJ4EKC5KBOU29blMOAM2SKWiDD
rHkCNF+zOgCQvTFSX0jEr1agK4Fk7nN43J4O/dqMEuUwyaPgRdtC13yjPxSVHg8/DLOyvicK2jW6
7leHPJ5i+aVTxvHnUHUivtTClHwHRTZdykOf/JB4KvnXuV7XtqD2l4pQDI6hB9f10D3kY8kTTEn9
x3aWwq6mJ6PwqJ4rUWsPaFlt/5e979iOXMey/ZVeNed9JOh7dfeALowi5JVSasIVmZJIEDQAQQPy
699m3qpXEqXOqNs9fcOUUoGgwcEx21B3Sm+oqaoXotntLWVZbgS0r6fErysn1rxhnPc5GKYYAxa2
RP4mxiYPi87qn/wqn7aGyWvcQpE2gBR284KG6pwmm4HYbOWNR4kT5vBgmKFcgljiZ/dWPf9w7RrG
GZBQixUr4PxqDx2BxExLhwVLVYL3MIM5jAIA7MawqLtbzUfr321TZeEaW23bc31XoSwE6esnI711
o3ODZBlU3yaD4fUzKNt1iJYJgfitHzoCE+zIGd1ZYNhSSLktdJO+Zg61ra0N2DjD+Mpt6gTmK1Bn
FgiZJKh0hQFuXfu52lmmrK9k4Uz3zAGjzM50dCapxnM4aBgF0qqy40abkNJSdlJ6JX8W3O3Ka1pD
5x9ubxkSkhmP8R4+gGx61A1q6Wgh6Oqn2bk1TY+60/gcuabjT1y+stazYDwOn0rAAqGDwzNohPjo
hv7wa6gP7Ull0m3ezbbYC8tqpgtATY+qBrizL1zrDhroGbTiG0eDJIRXjpAM15EuVn7dO5siL1V3
NMFE/ZkCZp5995DjqFCaI3+VkqV+3FlubSUosAmQXfBCUBgzZ/pw3Q9qImHTAtAX9l5RoD+q25V3
hC+O2e3p3NGk69sU9SpzT3hJNyLLGpboZluHmhjFdd1wqwrr2ssRFKS3zU3tMRXcexZQd4womW90
WDAYD101oOmrNZYNIN8MfMJJE22Moq9yjpwo9SAw/bN+moVvvqDq2XGLwltgVig4qlkRir5tSc0E
EGnn1QYdqkmQB7eYwZZwcAOMTVQ1bz2ITAiFzs6L1FCa90XTlJfChJnuts/7sYw6CYYtnt2cVAMf
ByeWbtXB8rZDIhW0remUB07HYbq0YFertgXYlaBAecgsTGu2t4PnjPDJRJSRSOM8i9nxyAYDdiGi
vc+HXl41mcy1SEmc0XmhazPwA3mtBxUfi7hrneoHGig6KFXAlYTKyO5ti9oGkj6TxIWtsqBLcTHh
iDnlFMHReEyqhnkaoq4AuaQwuZu+9rZyoPRl1d19DZEGEgqoPo6X+Zwb+jOvZ13CznfwpZ4FHveH
/NvYStgA9QMZIZxatIVGD6XEmOPU2aRBumZPaMW/4H6XLNGK2rPv0mYe5Y2NwrNDPpRWRqinUJQB
d4hNJpKEUavGPvH9WkPhMDFsfbhQgT0CvSJDWcP9JJyc3Wp539K9jgAJbexqEnP/DeqcCHHIqShy
nmYuGXJMCOUKFEZuJ5etqcBZAm2Q+bUdORKqd2U4+cWYX3Y4D/w7N0X9dvDM2aMXbZ95zWutoWW1
gx3VhPBPvaUA1GZ66wx9s8H4Hv2xWWUmEPrQY+b7zKu19LpGYxNpkOamM/+mMaNAf4W53NlmDJ42
iZZbcjcLBwIHdLLzoGOyybCbXOHAtSRzCHsmWWrr26GHJ8elQ1xGkK+Pk5VPILP3Od+1rtfrsZ0S
MLEa4rQSM5DOm4Z9mjupt7fB6ScXGJ852UEYs2Htx74uugttannxDOtDGx0VAUj2lUdx2m2KtIIa
N2FkBl9ZwVxi61jQ0tvWNQq9cExZ/Y1UkzEkrlOhtNeW4epbl/E6jSmCUXrskI7glHEdKnc4/8w5
Mg1hPKF/69ybEODzNh7gRyrOy0EacUYQIoNC71xvaypfzGHNK218dUYnY8eZu2NxVaElnUOOXo6z
jGHk0LPYbUZr2qNetosfrW1O175wVboZa/Rwauwaj1oTjnjPqWBYJgBTTCZIGu+GukVktlI0q1yb
W7etoMUzkWDLRhTTm4M/V/430qQ80RquxVPrF0h700XdNW+Q26LDkqrCjDrRuq/e6D+WHG2BUhF2
GNDGuUtzd4ztzmwTRUrnwhB2/lZppYjHXoMXI1RNzZ2tlWkADIL2jN4xveNmwZ8NqP9GNkTSIq8x
6o0hOyg5mWAmthJFEEUp2AUZmu91YGhze0kFyoEsGx67jFRxUVpWaAvbe5mmUWAOBt1n3pfTEeVI
dXAQFoK8c+qNBarjnTtbfWjyCp7pQtMjXgw0sGZDXoJ5vdR75oOLnlWInuBbKwfgkSt9JC3uRFaC
w04qI98zMLjprpD9rAc4PYYn6VdqJ9BSuR1Tt/neKcRTX9PMmFhyfJKk4ycmmZ+4o5aG+NpTmA7E
uYFVx4Vmuc2bUeqzijQDGiI8g/CLMZn8Fvflm9vY2mXb+11S+KrZDqU2Xc2U03vpqe667JcTVk6W
sTGIpqBcD3G6GG2r4qZCVnHE2VhdIbOgsZhBpxoMzdh1dpGkRM1XjldNaJ3B0wY2BX3U6+X4PDvk
AMiGjTiRj5e2zdWundOjn1pa4uX909hmbTy4HObWPTwnaWmX1wAVd8fWzqpdp3f46l7W7Yop05Nc
98dQCtOI+mZsNtZkZ6HPx8fFusfF9mj9C32iXdzkojr2ulHHjeQNxD/5XpWOqkI6V91VoYh2yDt7
AgB3HOA/j/K3qv1FAUIQdIfUtZkPRqChNZFIFGpqpGB899TdUVbf6U11lQ2G84CGXBVjG/IOsYFn
cTN1L57Z0L2AnOLJ8OebckKVW1flaCGwziQyRyNzwnJo/E2b8njU8pvc0sej1mr0yOAd9FxBMqRJ
SlNW33B66BeOKC7cxrnzeN8/CeLcCmkQKAHO5Kotcx0oWm2MqlI8Yhb4XNMMHuQEaW+QsrmKW4q6
NtCIbLcVukVmKHK/jvquVE9DO1o/c7NtIMUtfe9R8L560Bz0Pwqc98kscWmixQgEfViVdQev412W
ONXQWIlJmnwICscS2zplTcJET5IBXIUX1urjOXn0NR8IwlPwMwDfHqRYtGIwFvlYyujK5ZQI9Iy1
rbcxDgKsxuw43zp38OCLp63cgl/5rtS7/rNM+re6r64b4Avlf/5tDW/5tORqeFqnPrp+LZbU9+mm
3jWXboKXbcffxsgOYauzyWPvDDhjTVD/tSZqNh3wfrDUARP6eJl+QXLOLBj1qKTd5U91kZgRJH93
v5a+5hfGDSqTuNxC4dwmF+PjOZj2lxdtAa2G8SPkXWFT9fELmLWAPIqbYtoEwwWA7nd5h7FI1MVT
tBgceZcAjeTaWcyEQfC5H0pVPN/36y6/fwcWQZyTJcVMJsgPc8Kvja0XWdHCBW1DKPSeuc1rHP6f
t9nEewQqBea0n/BRw5i2mH9mv6ApHYJ4gtxmN+3Ij/4MUnyNglkvtQZJlQyBRblYqjyAsrC3whLe
HPDDBGDqVjsaMJxRR6jhR2de3tWE99Oyq+dYQoxn6FssK+MxRqDcGI/DVkTNju+LG3TKzm2Wr9YD
lwhPEYisz6T8eZga7pfOsl66kSG/wnmkhSr0N8jxVeB/P4et/PIZYo4ObhEkPz7TqoFMz32vsDPk
cjG8qrYexIg1EMdZEQrUNb6pgolvDIxIf39rV+CwX3cWpjHWIqX+Kx59fFNdBTW3ckBerrX5FmVk
VHrdpu53k3dOU+fLzfh+qQWz8m5TMEw+MNPBUl2Euc51FUuIVSxWqmME4NSh2J9XZ1yT7JbLgyoq
JFQAmXU/U1VnChGAsRwywGXHWFxCXSHCgRlmOz2pY+37WWb4px7Vr/UsdEU8+O6Btv7xGvkoR2ec
uuUaAc8NWVy9OpGItI2XMIhvbtU51OJyUqwiDZT+IQfpA+aDQnG1ICtr9LcLKNPR2dm4mbaZKDi5
ONI22SCeLLuBkDYGSbU7tJi8oUCqIBTOeBV2nRcVBX3JBt4HmKCMUFvUdiUmZr9/wb466z58w9Vj
HxmA67WLWwLYxdLoAgOWJ1nshwQ9u2f/ptgWN9qZRb94qy0It0J6GnrvePwrYJKJXrknM5kFKWw/
28wMS/+CDFvF6J+IoZ/q37PX5otjdfny69sPTVcHLFhoXADI8fF5o90AWbQWHSF7UpEOCQ917pX6
6o16v8IqVYBUR5+TCivI0oxFc5B+EXRek/z+KX2+DhdoHbD+TAB5cV6usoPeLiad1NZbZt8wLSkE
usj/57/+47+9TV+cGx8+f62wlrPKsgdhvQ2Jt1EHcVvtF/KPuXF62PboMNp2d9nVuTD+eW8sfWuo
3CIM4Pxfm9k5XBiNGshbbr/YOrTdO1RI9RXxnuv0TebnNEXXQE0ssiwHwBOKswWrvLyU7+JbC435
Fvf2DfCHwKV9TG16qNjlmMKa2sKsRF63XX7fd5HLAHGAEq8H1VgHOeBQhSivg7wBMghl55lb//ku
ABMFZRn4/qBD/4kI3lReafboaYNiKS7HeNw7+xwxIUx3Px20psLpp7YheAIZC8/5SawBgrglWBsn
GlAGkKP7pFBUq6IG/KuC+As0kcrvkIyOs53cGQ/nFTG+iDMWHjUyTfBJIVqxjoTaZM56Bjs+SK5g
oBlCBAmFqAYfoCXUs7vp4tyZveyJj3v/44KrwJbXTMN0CwsWu25nwjR+MYYiZ7lYX91EiIwABQTI
I5yO19Q1W3oDLOP/vk4DljiacckcKxjznNsxX5zRuKZ3a60SV1LpFBRxH02vg7c3I2iBFRE6tT8g
XQMlqekiI2H2V8Whl7fkw6KrM8xStT80BItqmE20zWU33sqCbM/sg8853cdVVo8LGqFaAREmKGHh
XRwOdZTdsCPfzqEZ9lfT9pz+wue4vSyHFx968zA5WQcf0AArqSgIF4LdWTyL5uGHo76duaYvF4H6
u7f4/qGbsvz+XcgpPAybzBztwDYCwjC2kyXBURfOTiZ9VF1XCT/aZzKOtaj4r6cFsTgo0gF0CSn4
1VExQS/KpZioBSJWSSbhQ8IP6uAn8qESgXvphsbeDNXGCIfYu5P3XQhTu4d2I889z+VVXG+/d99j
LVAzkNxsnBbfwzt2WF6hCnEC6ykLeViH55T8v6zo3lfsq4O+aa209JaKnWyMBI3xBCJdFEIrelJs
9S0/2yH4nMHgMIEgH0IaCjrMXj8+Wd4wdPtT8gb8ChixQIk0+l0q55DR/DKjNrpLT4BrYhpRRqh9
E4NZm6bIIznRjTZBOni+OfOqLRf48XbjCyEIgbYEo7pPdPKJA2WmO8Zb/WTdZLco/KJfNVH+KJ+a
JwPyS2iQ/dBe5Dmb9S+aCIuqNZQ9UVDDwHDtAdnnKWYMtvFmalXUOGjq6y/2KAPDi3RKQyN7qNRG
8/Hz4qItjpO69PqnGphczzv55sVkHt0KZptN+Pv78UXC9OFbLafuu51X5U6prIy8VfKWMzuCSduZ
Bb44z5br9sENg26Ahdzs4wogZChwcI23RRcuu7Be2X5JmoGQifqXIm4f/qJS4pK+IIuFrqUFzthn
OVdjnoq0z9s3Q2yN8dLXDtTZ/eV7tqhnIjPC1SBYrfZQAfyBDnje26BdGe1jDkLu7z//qywTCyzF
lwOm5+dNM3Mppzl/G0MPQ/4QvdHUTnKQEpzvdMMOuUzUt0psz9sbfPWwPqy8Olz0AQjRTOVvCytz
jgAVJCHdu7G7cRJ0LpsrYH7PvB9fBAgkVfDPAjkIu3Ld2upmyiZX+K+j/CGAUxwU5r8+tNzzc+zZ
z2mOC/ONxf8SdSYUXVbxnugUeGzuvyipoKgyhKX5vWp2rrkRIAUp8n2uxzOX9tWWf7/kussEVHeZ
56X/Qp6hqbDxE7Fpt+kO4DaUreDiifv6stzyMIvI8fyN/XSm+vAsAgIYZCQDpiPr800CB1VPhf8D
DmWhle1a+VZ0Z/OsT0k5GhLgf2IvQMgW5IxVQ8uEH9lcWeykfjobPRZ70iAf51seO3d27AQkAXTw
mV254L0+ntkkn6/v49KrFE93qmVqxE4ph+KrFtRRftWoAAbZUHrBgNcJFG7q2Qv+dFqvLtj8GM08
S6sMzARPXYTj88HtsCDMiTcwkkFGeXZzfIrOq9VW25EXZipql50s9pg7u2HozkSaT5tv9fmr2NxS
KkpPshNN3be0qSDY3113A+AKWf7y+8d17kqWb/LunMlyZgHTwk6YV/jkx9yd46f9YoJ9ONdXl7IK
yp3pqEzPytOQQJnsHrNHEBupCsyLhffaxTqAn4EPriNekedzvY3PuSQWX843yF9hE3yqTccOuCRR
L2/FEKlD/WKQEHYm+wkZ+pJh1Hdy2ndbe9Pv7FfCQs8LxItV/w+0dF1Is73/Jmu5qrzMwIToi1Ox
y7ZO7PIbiWbBrZ9Ux/KCiZumjbzADP3Y3phLE/98i/urbfnuVririAA0atbMDTstHWfLu0i/LVKX
xq2xby89C4DxsLlLL8+NDs4tuooFXaN1VVWw08JMMbP8jpJXNKnPRZyvdsv7S1vtfXSUCTAWxWnp
wWYX+sP0Ko5+KCJGoJ+DDLqJpq3VYyx5Zpd+tXfer7uKAvAJdYqesJMHghMr95an4r++Od8vsAoD
AK80eV+ykz/WsYkKKD23Qc49n9XuB/VDWFOHK2hk4MNswsBgPy9//v4qPh+3q3d/FQIA4yl78NhO
AsCXuwnzFXlTRkubQSZ+XD2Q3ZiIHb/0tuWNf01uf7/6uYe0SqSZAjFWVexUP6WeDeL2WZLq8g6v
A9z7h7TKX/zGM1NK8Y5fGQkGKhkOWiuqdsV29P4FYdYzT2zd6Jy7wYagDTvxUtvaRg1ws7rJsuj3
9+zcIqtYUWIm/uv40SkUCeonuUgr8zP19fLQf3PbvFVosBvptRTPhXB408u3dEFQGFPImgww1/p/
t1N/MTzfnXKKZSZcPxH8iBNZmO+Xs34mpzx3y1axwAOGZfD14pRVeZC51638wdLk90/l87Dp4z5a
06GV5sHxD2e1iPG2JcYWbd3Au1vOjX/lxPhy46D9sthEgoK97neOdu/VghensWYPSM37+lzc/jJs
I+FH0b9YXK5FoLSRz9mcUdyy7KG02nunYMfOwBCWkzNakV9fig8vrkUh9ZPAIbJxiG/g7AMuJ/Qq
0Pn6M02rLxdYGsMWClu4RqwinGc0vUdxukOf6XYB01qkOPPwz62wCmMcjdO5dIsTejqwubLC4pwS
3OcO1PJ2vbuGVRxzJ6BJesZObZRuUhouMndlMIf6AahBmpwbuX/58P+52jqOlcx2ZZ8WJ3CkwlQD
UphF/ehHRPhntv7XuwakAhAP0MdER/FjhisbJnTe0dMIFZydPMFgOEwjHtN+o745SbE/d6Z++aTe
rbcKbCAfgyhp0pMY0gjK8QHc+/7q9HF5Uu9WWOU7ICFpjUaXFeBq0YBtlG/Hooxs9hc1x/5MWuGn
iJGTA+j1ujR3YGqqp35+KtBgtU6N+/r7gPblO/DPj1+X4WQcAQPFx/cjOEJ1FTQOgQwTUKXnoAFf
Bud3C61egcayRtd185NQzkb6h9YEQ3M8EwK+LHTQPfzHzbJXz51qwrdnXE2+m5/EN+EExoFhAgBa
xm6IAV+WQ5AGHVJ76/Kv30aQTdCQgm4FZO5WG1f5GmdtRU+gMcBNQroxKPkcJlAo7nOrMv9yIFqG
kARTb0xzMfBb3UsytA5Kmf55yMFEaB4MaAz8/nI+d9n8pTO9kIFQtcFcYXma7w7rDO/EXJHhGRDb
eMkWp9iM5i0Ni29DTKBGwzdZ8neVpP9P2vobjrt39/+TMkcsx1NHa/pBm2P5k79rc5A/oFqOjqcD
nfmFYoW3+k/Wlqn/AQoU3gPIN2IirS/2F/9gbYHrBS44dBcBHIH+Bs74d6wt9w8gV9AIhiYUYjIc
Uf4Kawtf5mMe6WB+sZC18B2gPeXrPr76+7fFzAaTcNi6B+gybATn95bSAOyFKZk2bVp7BtcXyU0M
Xy+wivuivuKyphdjIdhTqTP/WREPE+q8hTO18EkRuR4TZNdwejX0aFZNDZUhqzstHIv80XNoxAf6
Axp2ZmIX1r7uMPg3UZdVwL8UnX2PtexNAyougVdy76RA9Nb+RUH6p74V1z3sgMPJy/PIUgRipEN1
b8IbLzRVa32rNEfEuV7A5yzrukqPU20a+o2J+ja/LyqSvrTUUDKkVlc2dxDqpOBwwfXzaJfolOqa
nU1hNeriMqvdKlQAsl5rdgV7UDKpigCEPg4SFve2yIAsN+v+3oAeRxlS0UKRg1TIYF4a02uafUuz
HJWFBuh0MKjUgPwVN4wc7btuNI5NboC86qQaLq102PDYW+bkx4B3OxvIFA5lAGamXsekBYUlyHif
AbBrj0dYM8II2fEaIGa4OaaYK01eFXMtze6x5UV/aaq635DUbbWw0b3saDWj+gZTNBhx+E51HEtj
g7VveoCOArdBKymbdDMYdU1uydhkB7wp4KakeGgQ8wDvpvV3Guj8Jry60q3waDiOKcY4gCL0+dai
k5XkLmfRKFzrAuIRMYdrvdCLi65l95CayMDWbu98DX4udJjnG9dgkCDR6ONs+/mR5Hmxaanva2FR
OQSgz8nSYcwx5a3x6LWaXz3kekWAweiqvMkiN/M7tD+BVxB/H+X8peB1xV/ru659fe2OJ/4fy5/+
bPi0PKnuvz7+U/75b+CPlmDw4R9x3dEOTrGv7XT7KvsSf/onBGf5n//qL//t9den3E/89T//9rPp
6275NECw648xBlnL/4P4fApLzyfQgk6f/uDvQcn8A9MkbFuMCaH9g/njP4ISMf5YfgLvIdeF6xd+
9c+g5P1BXLiF4mfA0MEdbJEZ+geV1PD+QHcQOnmLXyokaaFl+I9Lv/6zaMVd+2/RSABwroKSZ9qY
zSP4oaoBWGfd7ev4pPWaBUL73GPwCHn/Ysj3PsEAuyQg+EBPOvfgJh24jqa/EGgjN0+VAlvxcqQG
ZCciOrrjizKLqdtgBp+JvV9hXGeE3UC9VxveLNQBuQe15mUHm01rIQ+l3gP1U0+WEct8tZuLwjGe
ia9YeV3ZWtcmRmFoeujRSb+ZU2ZmO9BIGXKSdM7rY0Y1s40sweY+rvrxyeI1uJOz1k9e4mVlJeZg
qlg1YfBUGO0Q1J0ynQjsJL29IGXlWBE3RqkqmDNMmrhJKwjrADOoaVoV68LJvLhvGviaurlbs40z
gw9WCgGDZPD3wESael2rd6xslB2XHRBiUKpxdcgENS57risJFaCJONlVV8yZSjql3P4ZlP6eYGv2
lpyC3IEWEGAWTUsMmDZOc9Xe5KPlQf+yHCBeEsMigw5jbGp04RdMhDP4TPts7GFXYILWfgX+CQ+0
ApNQ2IuP8C6EqMmlPTXXtYCpYew5YNfHtcPacGh6ZgU4/NBfRGFrzwGpQTN4QCcDPQzVgVuJMbJX
6AMUFBDLlGZNOVifc1xULEdMETEAKaIDFNfCX1i1NWix1w6ef0sp2DqJA5roURbwaVQgU93MVl27
4TR4wrzL8xbGsL3dD99h/AJxDROlTbqfi9wsjhKMG7rHC8bcg1G6P3I9162dZqY929uLCgdUi9pn
yI/0d41Tg6iRTWrMNiUIPXybVjPflhCwIjPED9qcd68zhECgKuRY3zAkkEHBJ+O6tsEr66d6C5k9
iAn5tVFdVB7IpgCnuTKycbCIqITYStJnYKkFM4K6/CnRG8c5yXJZhCXoUQYcxudQGxYiK+S1UPxN
ijn+zksnTq6dnMMujEK6H/ZDznyATdMtDvlL0c8Q+Ci6V1NyEg6AyoFlK8xHDR/XPElvFs0Fl6xw
QeGBtJI2TWn9IxMFCti+tPgYQZiqdCLFaphKla4jQbZyS00Fw6BXw2ly8T5HPlhcBXiK6E2BAtmP
NbBzQy5CAHGep8LG+LOZ3J+0ITs2SH7AfjUgATVLPM/cE44PxS0BwhlwF/ajpaq9wXGMJRwD0OIB
Cl9VdzEOLdWCbjLVC7YGx3E4wy4t8hBHAc8uLc9JskrRKshAXwRbpvUMuYdlCAfUFhANZN367BdQ
j5lLTOwh/W8HDuTLmsjpWGcmU2U3YSsdL57BAn/MmN+8tC2EIADEtYIMmR7cyA3jBrtKxfYENSAX
RtobntFiU2fl/B36Rd2F789d2Mw+f8RsRQumdDjW0FVIAyR7M2Y1MxA3nR/qQhWhNaZ64qpMJA7X
QVhrwbozuQR3z5iTqS9fwSTWNg3tIZ4mjeoyY5YokDH54AupbIjl3PJrr6dw/W5h6oFMjpQE4cnp
RNIas2UmOYiyTaSDT3yJ099jt2M1qBa2lb2di0D/xcdTc2dRYFkqUyVEM1lzD5oqyx6McVB+MlGZ
sY00y5LsR0qrO8K0ugkxlymqJ+aC4blpBjbbcBVXun3yRCfwHg46rBbTJlcb3c5VB5WPVm9ipXDj
reynbNsoK/K9bDjyBoQVCXti8L6fMgGvAAjC0dbYA5AwbkCRN4JpnthTjvGXKVMC7QmXXdDZNXeQ
ooG4z8wUGSKYcqIO7toS1DSqt91+Bm30SXZkAkWUK7cFHZjTLt8Jhnejgd6AU54yDoQPkM9QxArg
qdbW6pqlXbH30S+E9pue+23gDY6hxcx3G5pFXae19aMO9i7IzJmkNPb8yu8PVodUZgMeiDqRxjI4
C3lqDHUdG90AHbIaIklz7I9mpT3lFNzxwC8m61JLU80PG9Lat+08GGJDC63HbI8MGuSUSlshRzOn
0r9tCgbtD88fSDRC6AOvSWfX6Ps2adOO11bjNGOoLb7tUICmg9plpps2EItxZYyY1eshjhjgXkdw
5yCrUgrAvVVLZujJwKEX4aWxyas39fgxGPa12MFl0QhAJ2xBbO/1GYM23B1vZwxaDz+12W6hodYh
zAROBtG3CCsotIdLVT+PrYLXWg7RAU9SED/F4CvoD3c457KhZWNMTb+XscRWzJK27+brgcNXwASt
eAos6BGxHterWVBDgsGppM0BRhZqeMR9Yd+B2usjh4LC16QTFEu0n4JDGQXirzmMSoqamyoEW1xH
Dj973KQBaKH47rWPnNkfCXvoDXGrQChLnIJUHeQQSFVuVFkPi0Fyt4OUVjYd8VLWXQxsE8QI89yA
vFNv77UO082S0CdZ9PLWGvUywFGiLo2+0UQE3GsJwjxsKu2L2i3UD5j48o1VGlD4aodtRyF6FkxG
Bk6pVdbbDJFmoxukDwybhtbk21C/d+bRjVI/5VNozODslz/TbGIQGYBTexplJmFm3KNhcTflLt6D
dPDAlwRrV5tDYbVud2RjbuqBaMiMg75GCwp2LdxTJBHYqk+gOyo3UCCpFRgourUb2Rpv9K0x+zYQ
/6CJfy8oncWW16hYISmYTa9pa5UBoYL/wBDABctUmG3xHQp2ChFqbEMugaJ0HbQf4SUkbIipFThb
E3Pq3UPVt1DrQmMHFEDdv9crzbqhRSlRLIhC3MPAbBIx9P3s9CCZp8uwZvrAE3sCj/yACrSJ0AaE
2MOY99ftPIpxx3KrZZDMhhYskNnw+oG9XpojV4KfSNUZTw20fdIk00CUhJAWAn44oJxKrwyznf1L
sGlV2DojEB1pRw+p6dgxrwv3eqyK6hvQXuoZ0mXUuigbKGQkirt4KFbdqh82DCMLhEeZQ/HPqdhw
IJ2joLEA4nXCetbP12mGVDuoilSvIzyczAxqyIpMV4gx1l1bzTj5LR/HYuSAllDpkMEA0164cAxg
gCmDBNdAHmWD49O2LztdgVLEncp7Alm6ESEv3fKxNEZ+TyFDkAdG5zOyAzXWMiPXETVY5j58XQIP
lH4l8c6D9BumpZYhlHojdKzciguQ+PXSPDKtMa81SNYVSGULrw89welwowbdlQdtkjruXW2a4Bbj
S3Tkpht0jJUKAZn1yPDTnh/NsSVk71bQAkBV2LTekU+2OcS2AcmgaChK37xDrlhdjtlUtntrlAQh
OncqdagcvTeDWUsJ0lEXYktwVMI7M+iihghCh4wOiWZ/PZMZILEZejdBXdp8M46d9W1ytP6nyIcD
h+ONvDUkXIFE5vbXUs3Eigmr7IDXHj9ayvPkbY6L1X7KFOivHcjfooOs5lB8U6louxsi+/oCz0oz
7wtntu4Gj+Xatpn81jnU7cgvHGnhLTZld5qdXB0oSpaj7yunWKjrmbwSUE/E4NrgFaz9iNIh6elr
i7oJN4dvmQepK3REaIlBAHeBNxuNtHjz216bIJVVVX6wRAHnqPUZwd8UQ/mqiEPSaJ65PZ3KErIx
OzhcjiJ2KIduauXJCTDaTp/YN5touE8mdh/Z0bwyWhP5UCrNC8hP6VWMMi6FeACEBOEzaDn2eDJk
CyeKgrYgOrRVCmUPCIkUMQJU2UJAYZCg1DYuiONNj4r0nkGYTrEuYFTo9hTrXmmnw751ZO/aYIPV
3vA9N2utPhh4Y18Zm1LtEu4KEHgZ/i9157Vkt7Gl6VeZF4AC3lwOsA22Ke9YdYNgsUh4m0DCPP18
oNTTqhK72LrrjlAodOIEiQ0gkbnWv36TuSpVfKZrVmBrkrm0UKv4Vpv6oXaCsVA6e9ckca5sTMzp
jUuu0/dZYBdJ4fij0zjFfh5y67rCuV5/yhods8UIfwc8x3rb27S5CCfp4VKW2i3dF1/MYobq6gVT
y2kzCHODp0oUBSImLHhP5JNuHCbcsmCmkABis0c0uK2os2OpvMzVhGVe/VhIIMGaZUbZl1JnWLK4
zlf3Fl2PZr7ufjV1aW1t9c37afaClScWNfjAqJju9fN93RvVFXJuLGJKlCuQdHrh6nQBq42M/dNS
prLLVvD7k+RemiW5HfkoZXc5C0jcyJNEZJ/KWYzRS9fJyNp2nhNpp3wNCJQSrwclM0QQjWMMmXYy
TurYsLy8pp3Y9kf7aEeYmT3M6YInG3mdox3mM/4kG9repH2NyF456T069PufoMK/Qk4u0m9dLeof
/XuY5Ge//58Yyv82fAXaposzN75YzG40kI1VIPBf4y3/93X+/g4D/uWf/8vJi7/pTwxYd/5Y09WI
O6JwgnOrMpX8CwPW1D9QtqJtddfhMbMCUPy/0BbvD4MADEfVbGBlwBjn3yHA74c76+9E/80EGW9m
LF7/Of6IrWikanyZq6mxt6Ys7LYLRBerBtt/Dk4UUFlWzWGsFPfeaLEyToO8bDr3VuRWjAWG0cmi
6V5YI10d+WOadw6lkCfneFMtYDzf/v2a+9+2mjB6/2z13H2t/s/F1y6t6neI3fqH/lwymv4HIS0o
/1a2+aqTZxT45xLi/8GWHxBfXQE4z1inPf9h8W0A5pkezGDmxCbB96yuv5aQafyB0k1llgobG12k
af4bvM5ch+f/yUWB3rwCiZZN62qh6/ppTff3GUKfWZVujwSsOc68+JU9pXvPnSffqoRLuy8wNk2M
baRl8kqR1h6rjQMwRLNT9fy+yPTtUI13VlpJ35qS9tzV1qNRppZvlPOA9ZgotonXxptOMoC2i2j0
C8QeG9HKepfkmRs4SvS90EfT1yXQQ2NjzjCpzg88HCglvDJ0verJifE8lpOLidWg3UlbDckNpe1U
OHxxbgtdSzw38XCo2pehjkfKKzxWFTO6x9Pu6t8v4Pu65J9Pd8z/3r66/17jG/hdfPyr3iHY/0Mg
608Ra/8r4MjXt+8iefcN8Gf+/AQ8/Q+Gs9SCqB9o3oyVf/HnJ+ACPuvuKq6GoophCeDzf3wCuv0H
HwXW+Hw9JsyVdej81yegq3/gbe/BaSCzBiuBf7WJvp/EA4aDmvPXs/pXp33Oi/dDtDLWZztRPCJH
M8xKBEat+zgxnMBeqmIfG7n5myHye3wc8STzQhWEHNEmp5TrfbheBYtJgCvE4Ry5U2BqIro3ZYKn
xCKR2LiJetYLdua/7Ul/wfR/tyj5cFD8vKiGhAiXauRy5kftvC7ccUC4Hod9aylnUeTJRqtsw1f4
z9/cHyfi3zeU9VLr8MGiX1IhatjrhvO3EXYlu3lpbD0N56EkwH0xlQ02PDg4qfj7duj6fCyqxP7n
fyWuOj58fqcfLs+BSFoSxH+VPVfzeKPvL28B146F5XZh3g8DACskgL5elGs9EaBUbU0iADNF8zJL
3fa1Mlyx//z6H2Seq7yH/AWLdBDTIRORdf3+B1AaWmRVovSJhvUlA209EBmATbpMy01CmTcCgyfm
qUGjHxftgF1xZfVBTAeB6K0X2h39+LSHtDx+GWej+B3B8cN6//n7dEbQ0M6oGBj7vP99+KAzCCvU
lqlggrFkuZoQgx2EbiGnbR9XyvVvHsjKivjbCbNekNBb1HYkVsCa+EgOwRrZ7WU/iBDPS7X1TW1Y
TflnjsqtGtXmbVK32W0GDp6rSbQtXR0X3Xxw5vOEI/Tv0nD0D5+fa3EMGz83HG1Vkn/8/MrBqTtl
iPJQ6sLE0ryLPaykHF0cW/wtIed3SXaWjVd/SYfmzcYRaI/vxLIVxWwSxhK5ya2xROqLCegH7jZh
RxVUaE4e437AB25OpobBr6PJYOo1t/ZHlw+uZn85lxUmEGXiMnfW8fHb0dpGFzj8q7+Jdfupzvz7
A19vEfkLcsKf3+HHL7Dpew2QKC1DqxldzV+qVuCW1jfTQ4E5aQA6Mj3WXpupzJ4071ItmhyEqYzP
HfOkfR5Z/aEuI/EqNUu5XvqpuCusQX2ZvNkOZ/CBu4zG+dmtregAkS17M7Rixct7/euwkOXkT1U/
qkHLif5oCkEupKgWcQFsLbdt7BV3n6+v9YP+x906lk0JY0DTWyulv+83Cg49uaskBWb4i0mFYMKt
ni0l+PwqH78anil2B+uMFMakyaHx/iqulTvDxO8KnbyLvygJKyfqxUF2i/XdzdXp3+3X6ypdOUba
upHBIfmoSye1rGXMwOWMso4v8nW0pQGNYlUjN5/f2C++Bw6G9YRlydCPrCfH37brctKr2BCiCEcZ
x4QjVNNDBqhztyitOA5GWtxhN5fefn7Rj5v0entUnIxmSJpnLP3haWKf76kFXophb/bxa5+NrrvF
1pEvMbOwHfedxDYeZ29qnnN8fYH6LeV3L/TDifjzCRN7R12CitzmpHh/38poO5gN5k3Y1Q5DZ0ut
WTdDlc4gqWV08fn9/mL18CbXVhAyISmzHy5GaZv0fR53iJmd4s5MR3Za5tx7bPAhqhV9/+3z633w
y3DWu8NtBO0iWx3LdrWO/vtbrS01S1uvrEPcm7FUNYl36Lcg8r3wSVfGFGNR8uVac2IkakoWoRKr
3fQ8Mz8BXEpSNzswUPAuqigVr4PdDa8lGRWmn4yRsRtTWzlHZt88f/6jf/lGaJtpe1j8GBe8/816
aed4PrtNOKex5ecKlUnkFNXJi832/vNL/WrR28RqUTpiRU1E+vtLVW7aipZbohzqogtNF9rFgPP6
UdFb92gaeXVKDGmHn1/0F/dn8Dp0IANs23Bmfn/RZYRioAO8hZOBN69jYNM5j8IOKyv6nUfPL74v
+kLaOi5GhOTPpu9vH3WdzG2xzE0dRv2YVDu0Otm5xESVNKBW3Ay9hoGZ0fdxgHG8dR7dMv7Ngv/V
vXJ1Wlha1dX15v29MnFyRsXpq7A048Eve+5QQ+Z+NaS19xsK6LqUP+z/JKaatLGWQVjmx9KWAt1e
N8syBJQUx6kyxFHYC2ezqy7GY6wLclHcehFHpf3tK/3Fc9ZWhTDeFjBesOJ7f5utmxeLNdpNCNYq
96RHpLdJCxIZTE4RXWQLTl9+OupTQbBNwrdXxFRbn6+qXy1lzLAsZ2XXaf941YtwIyldqwnNRMXQ
Fr37YSR+aQt37wbXcg2yCaFBv6npfvF62TEtnQqDzDIHFOvd9oJPj6G2WF0RS2F6l5EiqegcQnFW
aBcr9M/vcH2IH14weWZgbCuHHczqw+bZ0CG5+ejWYUutdkm81IMUv61Sf3ERjPZZq2u+NNjKh6q4
9Az4kmXCjhBPEYGMjYIXlBLDjPz8Zn7x5PAB0Nia15Bx+Fbvn1whFqk0yD/CyW7hlqQCy/cGWDuQ
uVE1v1kbv/g0dM5Seipy4mhJPtxUV+NWPU19F1Kh6/sy8VJ946lUtAvOq6dEaZVrUmVwax4VG0La
/4dQr/98PX9vOH/1PE0DItB6sxBiP5zwSsYJ1U9VFxa5rQD/mK9Kxqn3+UV+sfYZ8nksfphr/zzD
PUXFcFh1yrBVLJbhQtEAR0oc435MdyJvR0AkL/5d8fKLw5xv3WP2siKveEW8f4WLmUzJXERlqPSV
+Vjls3LtLlN7j5crfmt4nv7mLa7EvY8fgEEnS1obp8caHP/+gjHoXVksdh1mzPXscJpl1DIPUpIf
fAzOAxuDpzCQ9MaHpXGja8xEPOETeEVUGylR7Y/G1Iq7MdPpAjqM/vcgxoa7mcfk1TJTav/c6kcj
oCzA+tptPWNrJK0M61YX9xQuzdPnL+0XXwCMHBUKI2cvTOgPpQliFSTylVqHeqMo0m8KmyFoGylP
fabJP+G6/5KN+ItrrRsjB8Oqs6L3fP/kHN1t3FnPKW5tBeqHNi67pVPE3luxiH99W/gBcQJB/uaS
H4+hWW37aoaqEv5EPITqTJiou4zKoiT7TSHxQW6xVnfmOnVYueQ0PVQx72+rTGOFdN6Ijwt9OWEy
tjGCF9h4WHaF+lL1+mJB14EqfNUzMy/grLn2m5rkxZ1QkLQFBevsmhCx5dw7TfkAqUmTW15JGpB7
Vb9+/mD0dUt7v3+b7EFU2ir+qRDfP7wEVLbCmiEvh+VYxadmNJqvzMOVcwNlSDBzSOPXQU26+x52
NqGPWgQFGmrLTewk7VW2EMjLWLy/6Wp8YEqHXgRJrdwkjOmOdirdm9Gt4Cil47DpIrs8jXb6W4eF
9ZN+fws0mJzwFDS01v8oZ7RmUShY3Sq0CEbwSUwjli0zBfkXhUpjz/ZzyUh+zT5KxoBE7de5yJbD
589xzWN59zMALajn0DTgA+/h2qP9owmt6rlJCWsPnb5ziyBjLpxcjZXZaUGXIeuCe3TlsDv5BBw8
wnlwLB9ChLoBmk9/6Hn9OHV11gbAcf3dQAIeH0PWY05XEwk5d1lgqYl9gmF/hUX7Blf9xhextVdG
6/VnDEIiT4A32KHL2zYh9XROHmxnXV7GdIhLb596WQUqnzu+HVWQ6POTWhXBkjuB6g0bjO1Dwrq2
ZoIOQevOsZ3tRTM/qFjJSO+FITwTfhFWeXYzj/I0khxwIDJgsyTjc9e0G+ktVzMgRraxK/vgZo7j
5+oAlDITB9o+ukrjN6MdNJZ7Fjo2pF536FPkBcwoesh0WVwcpCi/DxHJbmW3N0V2qCC+Eyf2bPSk
oqRUw4AXSVGD3+RBnynML2BuFrkSwl45TRZ5CKOA/dZFmMjLaqNmvREI03oZNFj5zeLdm2q0yatr
I4ZPQLu0FFPu14m4THstDqtFORMvcGt2HoaBRfVcZYU/Dfi0WtErYQM384yFvOV9AdLYNDq0Quuc
99FbWio8xPi+neUhMfXLxll2WnsVx/pJut3zNAOw2APQVAE/YMz3Cqkec4l9k+JuozjaDst86pQp
xyYNxmlvHZuq2aftLTQJoVpfpP1mLiYBhI515VbprpvfzBr7K4zlMPdp9CPExu/u8GPRjeMA3ZgN
ddMnUGc7y19c6+BkuKpU4pRCYWEK7z6ilyh9b80RHrsLHTIOzWV+1FrtlgS90CnSdivr+F5v7R2r
2Cd9wTfU1Ty7RfvM5DKIc8lzneVVMdgPOP/4iD8fho6o0BL+TZQfymXZCVv71sfFzlKku9Gm6NLp
Knwg7QfCgt70pJuI4mgDODTm3sHEzYD6MZXiWVF135sm1e9m9cUq60sD+sAGFt/ebC5FdxpjQFoo
fV6DwWGmHIB9gsSwzosw9kvFMVvZJzRgFwZppRUaDYgS2bHtCh0lTLaT3oPTq0GUmXfupFi+UlQX
HsPVTZ5PuPjDFnIgHBpG92zm9TdmEReySU5VIzZ9gXuerZen1EkvrNrsgrgct5OGvyPb5EO2tHeE
hNxonvi2QDNcqLmCPvre8XE1nQZJkW/7W6rlJ9PKkelkj5n6pfLygCGwn2YT1rXy0RNVqHji1eDY
gJTWBmWb/BAu/Jpa8w2lfkukfdajblN2PIQp3aiy2xKvil1I4p6GeTgngwxje7ULIo2O2UF3gsWF
/Xx/Ydr6gwclbaqt+8KShi9x3XTWHcQjCFLq0EAhmyvytuJU9EtMdftmPCB12cDlhGvlHlQwWXVI
bhceYNPmp4J9BF2OB5t8pZRK2Twbc9KXe/KEjTIQE7AjVXMzQJSNmosisZ71yianN9tWJnyQqrlN
zbwlKy9zNy1kozI2YC02/Rp1WPgRGZoNcwrf83I/x6DkrnDSEg1LfVl2zatUx+LRFe2Wjn7Xqt5X
p5JnsxtuWxIrQTNtB1lUKU18lWHw8fOcfQXpC7XUuYKBTx4VWxD8oKsqp+/3c/OtVLR7bxkuYe3u
uiYOFysc2layomBdLfjpUi/7aZPcqPmbVmeB26yhDkoohulm7vtdUzpfMrbVyMO4aa6/1QsFAClN
EakESxfoeBU+WYujHWbdjJq9Cx+864qrYrKqndf2DoN/0QoGs6RaqoUQ97A5iVomxVm/ymIa6GAW
ZMwG3QJ8u2/Hvn61kiJTNkRdpZveIWDHnc3YH5bMOUZe7jxoZk8u8sDtLWbtbZV2CiMyeLcToXk9
yua6uEuLWHlzm8igSskK+d0Ry+2SVz9UrdY3YoZSm0yEVc05iZ+NHWMcHw3LV3XqlIOVqSZRLLVz
WejKQlqCbO6tpXvzIr4QA/UFhOqV7GYyiHrgEyXSzihwJNI9IS9aV1mGfQEN8xCxzV7FSVuEOu59
sNWqSLlv65mAXL3VLb9WUztMrEn5YemigQ3csxmqeTr3ZystvPu0NaKrqhAFpYtZ1VtkTe6aJNxY
u74R1rJV0KRvsoFwQT9yZH9B+BUbvD1E8qvXGrm6k9LCFbYZXwQaj9cZqj6pV1Y5P3eTmR5E1ioY
2tJO79FrJYXvdhAbq1FktwAoRQ8+L58po8tvELGmA+MW41yURfPoxXLwZ2voL+zKww+fUJqGdzQm
XwlXuRMOH3xZlCQWm4tn7ggRqG0/U7TpCvtMx8+mAmr0MhMhC7NReMamSAuG8ipEzmnG/EKHlUdW
mFpfK20lzinN3FNq51gKE7Z1dPuoRl5RYQBbmu7F7JVoDKu6d59tU+kOi1j3HsXmPB3lF6J2ct8m
n/KYGdZb1klrFyGiCUvbAJux3Dtzqr866P7Ciqbgrpd5d29ljhGKBTxy0Gto1HVXysuSzCg00qqR
bIVmc5x1rf4KeiVuEiNv/Vma+ZGpjn6IWzt7IGtE2S6Ammesa7d2md0vkcw2A1zeI6M7rN9thZCo
Ch6ab2vLiNTOtbepQBVEGOnU8pBsL00gOWfzLtKQNeduBuErJp0S87CeLPAtXM+m5bQjlipwZ7WP
AtcTBVlqyl7rFfd1atMc1Mt0d3aVwDicIitoqkQLmsUtNzkyhvOwtOoGiba8SBLD6Al+LOQmJp7x
sCza7Phzq7onIhGUoEpNCMfSIsh1zKjbK8jUFUkfUG+zQjuUFIGKz+arPLpzctEv0fLUTVjbT1Oq
fU+hu2I1YsUPcOnq1wWlkuLotHwU0XvNG+Jd1JjZ1bREzZk8s0Rlw+hTJwD8qgPLbvnfzphurLFk
c0nH5hJVqvradOkUVkk8HUdq5FthFjHlkKJvJbnNh7mZlqMpbQcXdIuOaGw0asdeYoU04EVBvRpt
hDr1O0goT2QGMzBVqpa5NMzCxQOJVudT7phQZnGy4XHVdTNQk7TOA7yn4cnMQfziyrYgr85WhSVr
o+JE3uvzN9dBexMsE41tPqptge2UtDkDVjv3Np6NqxmJXelbpTndkN+xPA2proVWNekbBFayuU7h
SFLatpPyqmU4fxaqnmwz0u0em4TTcFJzggg71trGlATnVEbUoZAcR6h+ssr7fVKl2TaiyA5N+toj
4VriXrESKMnkPBnWKvRorq3KSJSAGHGEWznUzl2s9jmnuVggeUIflZhPtJF3Jnm83KnDQhUdN8a9
RRw3OL2h5Adent7u6qGR+zgvyzf0U9mdZDrwKqofE/m1mGObxXfGVMbWIRo0H889G+SGTCXrRhhs
vhM26EGyKHVQFKpz12qld+r7wfWd2K4QqY2SzTwx2uirLYV31TdZdRxr2R77xlQiHzLm8MUey+lC
K3ubGMDkhLigCIlmVYNKM/Kd0f0M9XLGQGs7pAWyHXaOQhjQshAVBD4/EBojiQ9GSndo5349QWgn
X0YIJXnQMqm5S8XgoVlWMoplR+9DoppQzw4DeYVtP3+HBz9cKFNhHuZibp4tupI9w+3sRm8stDqu
09wVujVuS0dJ3mbSCx/JZyu2bVvte10vbgbHfBRdQvWpwLpdiNpW/UTHPQnf8IgqmKQI7jQCaX02
yXm6GFwrPpbGYAdLnI8wlvQ5OVizoY5+wzgvC5TF6E+N2aX3VVnh6tAJJT+v1cJVO9tdfRx67EK3
/AHcTeNJ8hIQ49wsZpYGRjfY21KpOdngf/3UNqf3ZCSpuyg2pvuuVtx9lLgYAFvwCRykYYopNc93
mpihZ5X27t3i1Pa8Yb6FMrywG/c+cabypu6jBiq6riTpfuw1gArhGN8TtYvRkxhC3VRzm97YGkny
RblmqTdId6k0vOZgWZQoPP3ibKpKODN5fkU47x0IDc0AtbGf39vRSAh7IrviLOdFvCVRmyQBdOh4
QQXSNozDR5C6Teyk+naiDgrKuKjwcx+0y8ZOrAdi2C3d7zUZnyXJfwWlkF6wmdZy2AiSsGzCkO3h
RsaNHi4otQ8Y90NyrFP9NHuugx7aTi6b2ViX9rCcupLbVEQNUgY1UqND0jo/Mo2vAkgocCnMg1kR
CCBR5yGDtgt6l9YinppCdmvi2QY1p2mXExvW98Twqu1CtXIS6FHDOpPVVznFLHiH7O9akYe+9xBQ
uK08x9Sc9JxGcUXJhXRSU+fAneps05jGaybH7kntLHqTZdC+pMJVwj5yHrVGW4JVe+8zUFAR05Ft
dEgnjyq2LnPSFr0sJE4z2cZy7DdRZSlhOs7eRtMq4xxRImAnUhNHBYpI4akTNGlx7isM8YOZbf8O
RkW5z+IuucDkEG2qtGS1ax1pXOV5YtzCRV8ulWYGuhi9npmQ4912TSTuiEFv8ZjWCeWuSyRPozq7
B9Z+/UQUlLLpxy56nLJW3ChjneHDVBPTWK6PSDiEqVh6Nmyc1O5CpxtJXsm/cPqxi1d6rN2bWr6A
AM00rswCARG0uEovYmEfNB7yURXLVzeB3weF393pIkfmUtUSFnVb4GXeqd0tBc4PWynrFzLZ6UOS
7mmIpu7Z6bxXYAViuhz2QI39l9jrlJZGe4kQChLVNdAgxOVy6+T9ozJG0S7TlfQmQWCZkvIez/t4
DXcu9WoJtMHGEriDkDLoYKyd15fEfApva9p9u43QcZ1cL8YHty68XRyNQSmy7mDS5F2AR+1nDtic
ILxZ26Eijp86V4kPcwkEYJT3xZzQN4i+OdJXzsFkRtXZM0piPDTZb9rIfB3SfK3tJnvr6fyLYnNb
lU36TJQMOQMUjxuts6MwcxekNkvibpVMKLupG4EV7NJjM5gE5gbVWmh2F3M2IBfo+kdPhS6fG9Zw
xFGimX1Vi9xA09IsR+CYeuAOUbRJTcV+yOZyqfxGQUbqO4g5+dw0L8CN19tWGERcZMWatrbUkgBd
RdkvKB85AErnInMnkr4zq/mGlprslGq6G2r8grVsIZRtSMunYYzlfpxMjCDq8b71Jp15f2M9EmSa
XxD6MZKkMuYXsYKEXE3D1KzmY6ESGasXo0ocXS/3CarqUGtjF5cBN920SiOOC03etzE11F1vZ7g8
YmXge4M7PZhotAKefxM4jZkc4fsM2yoxXsiPQ2psFERl9SMrXIs60OE67EpEupmVcipqBRBET/Tl
pTf2zTbvrGGrj6155daGc9DwDNRE2j8S5YkkWbXIfOywEkVynm/NwYpfx9nKfFQ+CZQYI38Eqxm+
dopd33ipnX7RJQF+rVXth9I1Tv0YiQ2kwc6H/SuPitQqj+ggYOXanJrt3BiCd1cs2PUmsvqB9jHd
GMTNsqHsk4GJY6qGqt4llx4KPix2OXRVBcSLbM722M1U04mM0BNptbrhlRVB0ijYb1q95nujuzd4
pkBEmgtbT1IoiT5Q0tzaWhkSpRxVhEZ+7EZBFrQrR+KTDOE1t1NexGGTsheOZd5tG4hSCHTZe2x6
mE1WoLIlEnna5qpLz+yRibfT+rbdKXDNdgS8rNIqCnuCLLJcXsxFm147trRPwPXdbraNhXVqHztn
dquNZ4z1lZZa2lVFBQgPuJEHNx9IOukxNhKk1d4W9Ew+Fxg3vYsDBQyuDh/7CYdFhVTOiZRhNpUW
8Ue0nInueFVn1b4sWlPelEt2KSsKfKksb2aLtMUp8ws3JRtTH3X9BzF2STC01XyzOFax00FLvxho
6hGc1Yvuz9Ngpb5qDw8kKxIIwhQeg9fqspfyhfFw45tCfcI9HSL1UBcbomcUX2/sPhBqPIaFJgp6
2T6/wRGBc5t5qK/22lezwDAEUac5HMkQTWnM22iv6mnC1z7l28SMvMdR07NtkaXfcmtczq1gdBXU
2eIETsoc3JT9vLeWpHyT1Fa7HoLbQdOb7HokL3ej6+y5jkqx4gMX9H3Qlq35Yspc9ceyUGB+6yT9
CRGdXHTVOyxG5iCeNeIA+mggJDyer2APvrpxM28GMuvJS0ic17xtEGIPmRZ6iWneI1xegw3tZoPa
0gNuKTPDTxHXcHxky4sz8La0pl/82Ezjh9rzzlpOHq/rENqItUJ/WbhL9VBWPeI8orc3sjHy4wgt
CkBnVkHkdfveltF+rkdx8MzE3teeJPB2iHHZ7abLukBsg+a59q3Ba27suLS+kVv4qJtjdZaV0wTp
PHXB4k4pdhMR1miOcDakROrjbkI5de6iWtzNeU+SU0n/iBhqArpspjQ/GRE2bnGc/Fhw/PGHUsFa
trDVYJlleVQjRmxgYQ2CTiPRd2qJljYrs5CEUbltXEYa6LU9P0b9FBTZkIe6ZS4/JirSsxI52nYk
+1JJjf7OsHOQtgXwpjRcdSM0p34zohhFdYsHjL3w5XkYa5S+w6z8mljlCXInu+OTk07j3jKb45An
7SWJ6MDGxfTi5d13RITOzukYKIxWN+9UTM733jiWx4ngaZPMalt+Z/CB1aYS1/Ih8+bkqXCz7s1q
f2SdQ69poT/VI6YFQG9l4GC8/RzXbYq/jT0cOzmax7ydJILAmSNktFHl6sRnh1GmoTu1+xiH7lLD
TX7t5ZGW1UB5dnQbj2xeUbwUYdpX2R2n6xTohNsSp53jMUpafe0TU0PwZd3zJeUK6nLgY0HBWOfN
S1SOeDa2fQQSlSfbfkjJjrG0+Yj84bVDbXHsRi/a57hwPDKkdK6Qz5DmSYDz2TK8+DzWBao2U629
XZe2uUqH3iXjLqHD0BCoRwrnqNVg7G3i3iC3dlvDt7BMDBbQ7XVqzA9qcVwQ+C9THcPGEJt6XPyO
FuQeyLja1QwtD06eXyeWY2zrmBI8QTCMjjhnqpMv7U6tl/wAfVTl4HCbx6WskWRQzE5xQIOXG4Fe
xPPOxq0HpYY2aDNgNULnIU1vwawYDuOH1zcz5aDj5IQxIn3coE8mRJCRzI7LjJf4pWBGkaXD5RQV
aqAni7ktSiJGIOWSto5725B+ldUy+KaZ9iGzp3SneQo5rnbra5EKPIEK/TQaXhSSWHrdISUFpeko
PxO9eVClWQetOun+Eg2psq3HaHpiTk58okUnXat2+2OE8/C15ni8wfBjBnPP4qAGAt1rdmxc4K6j
f6mwCmBboNI2/LLUs+9NHGt7JzJfvKYpt6NX6f6AhuCA60VxcBTtFNfWE9oVkjBL0WzSdnioNXDx
wjRkSHYkPh2tuWxLz+2fpT3Y7n6Oxn7bmCb7r6hMaz86kXUHbJpvCHdq90ZTDBcT/ORjE2Htkehm
8gLWH+f+2CUgy0I2TDkisXU8wZTNTdNLRbbunk4LTwMqvuPAKj1RGdRh3TheKMxYCTr09MeyXFRq
2N54AFIAYnZr/dQltriw5ORce17M7H70WIU1+tcA55FmZws+WdopfReTAY8EOLWvp9nAbCQB0bHi
blhrMeskJkl8i5Mbw9ecaV7t995kurhGlPqd2huYcKhzbL+lEHxSn/qlu670iQOjY8jUUzccoyEW
FxzWDO/cyDm1vY0kp9IUJ8T2uTxUiqfrvtOC77QIIL8sTlIfMkeqB7eOtUfsduxdvuTSo5IgFzwg
g50WGdLjC/4EdpilTb/TVG/apk6PlwNuXKZfI7x/wtmku9M6EysvUik5CLNxIfmSnaz2vQUJqu9h
64H/VVZhn1rP/N2dLct4M7vxdGFDiNgYzN2+9Umm8PEkxT6f14HUmnF+tShKd1NHuX4qoqq5z7Q4
p5qoZnpBJglbUhTlKbdHNQtiggnyjbPgd4o9haa9jWnRnbN4LF/V0q6R19tTdi3nBEReXZrUPpd9
RRHgtnV2Fi4pcj45t26ycaZUfzJT2f4Qw/+j7kyW5FauNP0qbb1HGeZh0RsAMeYQGTmQSW5gJC+J
eZ7x9P0hpRIzwVCgJFkv2kx1TSXapYfD3Y8fP+cf4qpxcO3ObuQIAWB7iAxTwDNVxqG8R6jHKXlx
34otQPG7ysgEGdEHTd+XpWj8NYaQKSbi4i9/zH3zhjxM36MYx72KB2HgOa0ldaKjxVV2UyBwQ6Wo
FspnwQ/UT1aSNj/ErCioFnp+ZBLDgMv0hKqvbS1iqpF2/Nx2Nor38WB+iiGKfUqsuPyFLqb4lUU2
bFqqVrXpZQEluSAqChewim86lt7gUlorAohQcObmtuZJR/0+lvdeoMhPRVLV92MgKik3Y4gruI+4
BnJoKbCFXmxq8iWVIrkbtDNDBKnal2wywc6XeQplQ337XYrXaU5dRGK0JcEsv9TjoFl2GHf8EwWg
8LHPBmYiGdZJAWl4p+G0QnnECrz9OBjDS+7Jibjr09E6RtU0lbast3F5h1KcqNjAPsP6KaJzvPc9
0fd3EKnLX2HXBfVTFxUxutZppG7TiP6+2+VK8kSv0o8Pienhho4vQaXM2ixV6ExppqAVY6lUNmRO
vddGyErVNd1WLoQA/DyO7YptmV56Y/R18lSaUbMr2hTdp8Zo+SD1WPNJJZCnPul/IalbdmkkbcFO
kFmkNSgenOn53oVPdcPxEMF5oqThv1KG5wWNFqa6baVehM5p1Efq5xGWlFHySRwilPAsTR3oh+bN
zsvG5kfdt829NA7jUdeiNryxQP7cU5Dlr49rMJvTDF4xG4t9yoveuxtyNibW2iqYbKstvujZ7Mod
Rf6dAU1j65UdxqqeDqInM0b/uyT40a02RsDbOugh3abSKTw5UcADaYPCidw5BTAEhG3wg31C3wAt
nRBKd+o2Yctu9D0NyEpt8l+RLA1vW0rjn6gIYEtUhUVFsEjq4VtuaeVz1GfNj6jzZIMSnSJ8gxbo
vyLGVD5T1RR43I257oZmrKBVlHX9SyUq1efSomARS5n5iTeDfm8o/jDR6rfu8konPyiTWueSz1BB
NGriFQga8nFPngF0CVzDbRREAIdrTXbEQSCvbAik95yDBuUSirMxOgEJcHZFGv3aRR2L5kGLsq2/
a41efBVHtcVTRh67zwLlxptZ1CMAJRepn0zK9JkNvZ7VKCMEtvRKTFjROCpuuhC6hjJWtfcI4o7L
l4pwegphOyC1YQZ3VmIlD1aTeclW8iiuIjHEyZ9YdKqg6YjkkSSNwRHAMCzNMmUn0A/9ksiN/peu
BNFtUPgytcixJ0aIDSj4Bmv4FLUyC6GSaQwjtCUjkROU5DNuMSomtcX5VLOegwBD3dSw2IZCUbIS
WUv7aFurLejbLtLgI2eyCRwX4aN0T6GqfxHMEHsvAG8nha7Bkx8C5kh6di93g3cXGHryNGpG+Rxb
ZlAfQ602/uLF02NU1TUckBBZpK9kBZMAaUFAZipogFfvSKb9aJurHq4vE8XE12ScZJKtvJDrg2wo
wSP3Uam7Jqpx0UEf22hfmYYPHIVDkjo9fY6vQcL+jmlh3QNGaXajlsfbvEgIvfHov9Ki4nMakjxm
p742RzKPwJ82Im2jaPsGZGoBJP8qRD+XUbnpiPl6gbakXUbzIW8KXjv35kz7ycY63s7gRo2Xdpah
RBH3BH0G4S+1xv5zoljUhntLrp4aZezpR3mo/0RzeM64BbbWNAy3ouZhap/lxWMWZgPtI6kZNmT2
XEOxzh9TdhZ3cpSNdwhEV3wDeCAPNepC2tc4qZKQd2SgU0mluD6XqVikIU0adDwDXkRVmuqmM8qR
npyCZuh2ZVPmBxHdmYOVC+KxQReEzmPZFrrDAlPpNqoaedCBf7rBFBPgezH0TommEyhDFNEoJng5
kUQsBeUT70pxl0SgezRfCB4r9vepHGLvroeuuGkCrdsLPmoUxUBi7aT5xEca5RAhMQNdkNE1soxy
K+R2TziOqZiMdp6z4eROU1SnG6NuJ8s0Xt0sLsm4RUqlu4CeDTCcdjLtSIkJJ5lhAvWFlQXdpWnL
56GQOItZpVsnhI06l++g770SrcsYOaXS7ascERut1o45TQXa9qjr2bJUaM8qu3sX10Lqk5zl2reE
W4VUWZolefz+LkL1qbulH8q91eiQTjLU1VwyiGiPdrqyb6NBA6aksVU62rROYdL+AN3FpSEGY/+i
io1O8lhxU+FXCN4daaQnsi0hssl92LxNhCbVNihMOXB6I+HWJEWUb3jLt6exRDC7LwKQEUFdQ+uK
BumBQtWpxW3VNjNRsnVgE44gDFBiikE4ov9WH6lPMBstUNDioT4u7IcEuRk7NToCfccdcG55IXXU
qYdavEHFJvbuJ0+CRSMgCKIiFyaFwh3wgzzh4VLQbo/KSfsbA+D/gZLFP2Ncf5AMhdzNf/4/IGWb
4AP/gcn+Q0Z0W/3MfgT/a8ZqZz/rj4Ki87/5N2q2QI74X3AyZ6KGCRHGnDkM/c+6+T//G26A+l/g
DVXRssCrzy4+/yBnC6hfAHcFwG7RrYQHoANKrvO2Cfj3kMZAFFnS8OkGCAvQ+18SKPiAeQQkTH8Z
EVFJIRGE0/JGt31HZSnCfOQhoKQPE22TWn2EJ2u/+yzz9P08ew9V/wgSxuBTBEYLL2ueCnoM5kLV
G0HvNuzEUj572Y88bvaQnGxLiY7XR5kFIN5hSP8cZgZ3vpuIH1Nta4ScYe56bWtiFBy5zb4CoMCN
a6MR6AoPxgp0fG1qCxoOQa3vlLKRz5IX3wpivelKNHYaZ2VqHxHx/z01i4tKg+FvLrXyrc7sNBTY
5DPVZke67REuR8d549/JJyoOTrptfvrumr/SR/D/3wZlm0HcB9lNK3SxbEJJia+xfP08aqDMemnv
Za3T5pldi8WmIc1dmeRHrs+f4y3WL+YeSnyYNufstjoMfyEHF22F+2RrPghvMvfZo/dZ6G31s/Cl
t/XNyugfEch/jr5YyaHvpnGsDO2sjqKrUAOgdO1SbTnkrbgPQZ61ARZpOV30ul5Z3kub6P2Hnjf2
u43baSruJCEfWhuBDNIRMawWZchP12eIdM6FA/J+nPl3vBunzGgBwo3RzmMXvDZxcPLkWbYcfoyy
qfxHA5Ci6L8CgH7yJdWNvcExAYx5enIOYf9Sx9jX+k0Vx4c88Dd939hihDupcF906a6Sq51vngY/
OGSW7HANbvxwfKS9BTi1PAa4/DRauMsKaxYWRNT2MauRuAYHqVX0JscfvgAEKZJpkqNxZnmPPGHv
I6Wz4YncYvhdpb+ikm8PbjZuzMd+VjA0KsMZyhRVRYwVzU9YhdtKlj60wWvWBEe/fqij/GyGoN3p
mgpPaYc9/IM1PEz6Vy+WXFATiKsgAyU8Dco2lAAmUe5PNoP5yVd2FdhhBc1XXk53NGTv+0Rxhx7M
KpKOFBd4bccID2awS6V7GqSHVtyoxvQ0UGeV22orjrACu3Ffgf4StJMhSa+RcG68m4FsIyhexZ7J
A6jWRztpNZQg228tbQiVQoqUvpKSbBSrAcqNOCvFrFr8UiLQGCAYKwW7SNZoDLm52Z0Vbdi0fn8W
yRN+Js9JZ5B4A8GONqi8Og2tXVHsnUQc914IId6/kctm4+s/CmOT4/STfasoUQI1UYfxrkSGUbDi
HW1fL+Ep0/Q3gwJnF9gvqbtbgpXo9ZlN2+9lokAhRnY5NQ/gc12pBJbtKQ4MKVsDeinTlDfab/wR
GbXoCIP+qx4iaJK7mLKeZASOKPV2WJavrfEp9LOfZdjeVarhoCpK1iM76QjGowlZxMFRiux2fjYB
waPIWYFUok5vyNu0QvZQKJ1J/Oq1n7tyfh06/ZiibxihJgAioIsOtXQjK8bObzQ30rcg2ejHmBsF
EcBKpdcy2XnnsevpxUy48KKmWlQvyJTcdChPjhnIyQKQUxY6Qxr9sIBw9MJNEQHebaV9kX5X0Yxt
fOuupzBF3ObfAA01HARklHXxHsT/xmhzJ6qTrxKRRPbO/L8wFXM3KH4N4Q2Yqn0rlDsv1hHQHXZR
5ru8INE6NF8GA2ZjddBp84XKT9l7rNgAamTyt5CEe4YtVk8GiWHkU15sM1eKvL3Rv2ZCcycxlbqT
D43fPHtVuPfD5KHp6WFaSBE2wBGKLT9pIxrWgzrMSkLGCzWBrT+MN+hWuIUoUQ7MnFTXXTmfYJX4
LmQ62+i/4dhCt/cRrLcTFtxExRfCiWuO0mFWob4ery5GRZIiHWbRTGFfRCsaMUapxpJ29s1m1+fT
oUxOsRVu/p1RVEh8EKbItxaxt5romVIq1855dBiE5z774g8/rw9xMTGxpN9jLGbCwwDBPZmrBYDW
NnnItv5ZcLzbwfEfZJuih2H/3XHkn9KypPmu/M2n+ftt9m7IOaF4F+q9SerpoI/aufw1bnQn2hbf
LQe07yeEdnfSl+sTvJB46SLLBCEa4Xv6OR8HE2qqqIPfa2eF6N5rT43erRCyLo+g4QlDijrzzT6O
AEnOK9pC1c6tcmdJX3zr35rB779/8bl437ZyVvH3ZxJKBYrjTf+aPtDbgvCNfo+w+EZJlbapWrCb
VeEzSON+eFXotV5fhz9XXYIQiioOUhMYOr+p8r1f9TwrYUfKo3LuJEqDuiOOqd3T96RteJxhCEmZ
OA1m67VVgdLQtqK19gs+StEwTezc0EWApYcZAqu1mGYAizuGe6ic1V36mG66fel6J5ppNg2pFd81
+Y+keDHWgqQn8nKJMj1XzvLOvzd3OFfvvEOCZXbp5A6GwFsIgi7sf/sHTna272RHwQ125aZe2Zxr
v2POa9+dtYTusQ+jTDmbbYLSqDuZtT0BdQnrNRu1PzLkDzMGtvVxpCpSRywQGuVsGKcu1w5V18GB
oEHp3dOV5amIGbK6W9lU16eHRsvHQTvYCOoQR8o5oUkLXjM5mn5D1xkp8RYUJxCkgXZjIRmo+T8Q
sh/0sIZo1m6lVtHgj9DA7Fe22XzcP0S3xXdYvBRSVU9yAJvKGUy/LafffR0IgPZ5ZeJ/BJ3FKIsX
geHLcgGhRjnXG2krudoNLfMHYzM5o9vskn22Ux7+wxHnX/RuJxlxKKt+xLyiW3NH23B+48WObouv
waPmgE7caitf8o3afO1TLiIrLdUAXheHKPyElO1G2YMB2ApcFdqx2ZSHZCO4visdrk90bUvNf/5u
nlUX63SvB+XcAIKp4sdsbLeW7rtWsOYQPVdJrm6VRUDS8gS3ia5iflorbOi+oiX/CsKM9pbVOzH4
Ab1W6k2qWQdlNL5VevM1bk36A3nz0oWYEahmj4MxjyUFfhx+RTsfACbUP7jcEm14p5k6Ktb0XyFC
UW/mOXCqTGSA0+FY0ragHuSgi/ZL8dRvQpo8RqUCCDftd+jmkI9Vd3pdbw16rH1+UCrL6evx1kqn
nZRotgpkXIHlWBiIP3b5Js8xDDAr+uvRoZmAjsvmcFc12AoMCVFPwjAANKaRqwGtH//eh9oFCgRK
XJFsZhy9NyJJ296L8vfry/lWIlpsIgRXKE8Y4lzpWl7PQjfzME01OWk29pR0KE7Yqu2nxjbdahM/
+04PzM31Nv/hsItthO72KDUaSGB/3BQoKhcOLEHenk65g4JqHavpMLq5u+53Pd8s1+a72FS1qKZa
SwH4NMHth203QBYofNCD9Ca18Kjr2lpkmGPNtRGXd52vmAJY/+TUH/tfsz0rpIYHaRd9U7fi3nPE
x5VP+0c1BOG29yu6uNOiSOVtP48n9oYDHeleMiqarN6uTlpXDvDLypsbOX4Ror+uj7wWdBcT7cNB
tjDFUc459X8thlMLqer6EGu3x2Ju5jhO0Fgn7mvzSeN1rJU/FH8t31tICCwzIUla3NUhIJ8GaQti
nBs8y6Yjpi4nH4O1jbER7vTmqOa29AlM9zZzzH+1oPTx5pIWV3ZuSIig+NxcXvFX2HytjR/acL7+
Ed/+jsWOfJfp8UT7GMOt2EPKVuLioHPtCrZk+5vipt/OpqfRSgqysmBL5QfwlFMZ1Eynl78IcemO
qu7IvOBXZnThjDEjytP8H8ppSxkFYIjx2KFM/lZkncMIhQ/PbWxtp2wItr6brCzTP9kjv0dcBDCg
8XQygfm83feSa30Wc2eudv4AGY8pg9M41Yv3qB3adGWub2o7f67e75EXEUyg0S3lKKmR2wQP7T08
AHFT73zAb07yqzLsW0wttpQ5zqBMizM388oxv7ykv8dfHPOx76dWpVDIgwvC68gVRi+fxvbKFXH5
9v89zOKoI/JcgUBlGLWEgwMSnu7dIDstMOnrm+dy2PrHQMbitBsxIE9MFOVzKZ1DtdsmoedeH2Hl
ixmLM02hBA2ZUZXP03hfNM/A9SmoCivf6+0oXdkXS/UksJMlRmnCfAYGF2KRW99RsDPdzqF/sqUw
tGZo/Gdx5C1W/f5y86l8lwtCocogpjBi/KndGFuIr4I9aTv1od0yQwdrO6O3refrH3N11Hk934/a
khX6DetVb8pv81mPMO21dRdGilMcS2BUq+2UC0nD+/BizAv8bki/9VutwJzpPKDHgCsm5MvbIn4x
QZxCMrelsl5bzJXdbyzCSzAYgTU2fNpy04+2t8vcotqBhTFsyGIb2ZVe4FILTrtXVvL7tb26iC5B
IqqSCUf17IsHfsOvfCYZ+8GnlUVcCdjGIoj0iRrJPSg+Nuu01Z14001udxPe9VvwZFuw9OaKEt7a
B12EE0NWQj2dGHCAbl1Ye6PDsSWgBosF5/W5zfvvyjk0F/HEh/6bWiBAzzV16KD9CS18JWKtHYFl
VxYPSRHaNdddt03v2/spsMFjdrQTd62rOCkkjngXfF0rlvyTB+c/zvvcKH9/DCqxHw0wSX+7eep7
7YZbtvwJrIabx25d0fXkTTHY1qHcX/+k86a79kkXgcaCZK9AHyfQ4CSp9l+05tafXkXtJVKero+0
+mkX0QXLysKIMj6tbo3fx7jfYQf7Q9WOuulCaTmACwPI2QBKbwZzK/XmjZ4Wvg1ienv9h6xd88uH
mVRpvj7hFsUa65vKrQ7ZFkLFs/clvdMfGhutBtd3orPa3j/1N97aDls5Lub85+8iXitMKf4tfIbx
GN4j+7kxPuv9AZ8xp3Ul+Os79aa6S3b5StybT+G1hV5EnwSVpDRNuCmTpNvWcuH6dWujeMCT8KsG
R04VGl7e8cr2Wol5S5VkSGCT6ddkVAnM2xCxHROX4n78dyKrqtEQwSlU0pYCVQgXyL4PJPashCa1
OAG6MfDrtarJhUIyZdzfwyzTGbptSYQlFIXGk7mT3Bh+mqO64aG/hZq+H/p/Kx19N94iucn1sIyA
kQKjiPMtvVAompYr4IOUK+1rlfgYGsbao+dXxw60mB2Pvyy5ucHRbGt1BXrC0j5Qx4cpkV6UQDyM
eXwQ67Xr5vJhevcjF5FLs8q8MCdWuHdcynPY9+2ULWyA75GbH7t954S3pO02v977HG7XTtPF9OHd
6IvwBVA49tVMks+W9gPmv9tNT6P5S/X9TZTdWOqasuXqFljEMCO3fL+xJpnqer+RN+Wu248Pyk7d
VjvtYS1huHjdvZvcfLjeRQo6L61nGAzWeN8GFd0K69dKJJx30B9B4d0Ii1gU6r6Yo6Qpnyt3cFVy
BXlj7sRNe062+V3sdE7v3gb7FmUx54wGh3t9+LX5LUJSqALRzCNGp+RgVolrpcLKEboYa9/Nb5EL
6VYnS9gDMr/SFaddk0pOLD40+bgyk4u36LtxFimQhRuqp2QcgiBs3RJcVeEdphmqIzdugqzO9e92
Maj+Hm2ZBrXDOAhY7srngmlZ3U6bJX5hOF0f5U2lcrE5ZnSaQRPTROd0+fIf+yEOMkkXzqUmPuBQ
S2kXJz9cE63OkU3/c1toiJPl+OcoY4OJIcKByCiGkBaAnNQIbNpJMNzJLbZnjSRjbBrxTLPSCi5T
/FMKxZ/yeGxV0S0DRD+wf5+ZKHK8q4YfloeL6CBMIOd9cae3IxycCHCJJz/oI66AmaKC74+Ls9lz
c4lxRFtJau6EuOK9Ih0qqfkmCjg5pFH13Eb5ymJf2LYfvsvi0OBK56P0nwpnqY4lmxB7h0/mioKo
PIfNax9/cTakJKlLSW6E87BNnskSnP4nQP975Sa8gSKZ7yxneHutYBaHaTIi8tFdzD921/fApZxN
VxXSERRnTQ0X948hCOJakfd+npyGLVF9vCueWKBNeztJezy9NAdjwxsITyujXqizfhh1EfjwKi3H
1EM/a0pUMP0ZKgyIDI6NyEQRpLH8p0LlQvPZh9kKXvJCmvRh6MXiWnLoI/GTJSccefYj3gcJCCfD
RPZlTDdmB74IRJH3c2XCl1b7/WderDZC2ykFXkYVz/oRSkO48dzxNDmKA/ch3q7iMy9cmx9muYiL
Wp7ji54HFM5N0UkmwRUUFJOB4bd/KdoLhvM+DKLRpTPvI85Q3MUUb9RZFCoSTdBl4xDZcFC2Kuww
u6Vs5tC2OlbK9Jc/3UJtLAvDVVUYjpFtlXhX1tIdelgICGD5qM+iMSk4pvYU1KUdxNvJPEXxLy3q
gG9R8jLqFw8tEERxknOddj9GAHghCIREEwtcTwkmY37wgv5bicqn0Z9wJoVBE28wYrTTznd0ZOPk
kq1pZXtTWCs4XcoAPny6RajvEF82jJCl6o/mbjhMe/NWp5EOVnBu5qzE4DdHimUYeLcxlikn/H5Y
Z5CvTl5XnrrxU99FMKeDTR/54O2a7aTW28pS3bppHcPbVfj4tsgS4FEMwS9xlGZERWjCDSZxG2/r
pT6MyMDVJngnOkyuyMkHsGz4TtnBcMySI+u7EkJWDtSyQldYCPX1guWdRxjK8Dq2o2gcVS92rCp3
OMJ2WdRoMugrw156Ub9fp2XNDm0L0RSqlBji6T8G7ytkJECD4SYFKOYNOWBWbDuj1kEesUCto4wh
1vbqVhHAiIyuLK7c2RcykQ8/Z5Goyrgij4bFtkFFBXRaZ8MutJEys71/A+9Cnf53zDYWMTu3lCKW
ORwn9AKoHYLUo4rQHPPDsOv3+f4/C13LAl4RRmIhG3znStIdQdfZcwjWAUz00L9uCJyhmNq69h2l
hzsJrZeKd/71n7AwHnprKn2Y8CJmG4gYRkHJIYkOHqDRIxQxt/rcPE17bWOkO/mk3OF54ha7ZidQ
wESPxnpSXq1TQe+isrnHN9VurYK7tu0XEb3IYrhWA7+pMND2K7438oDKy6uaDUd8zdl56XmQnq5/
iEt1aj4EnjrAIWUVf9CPt7VsAggT81x469UUQOqCbUyeYOyCPfIyhzUo/KVE6P1wi1tElPU4xdjA
Q9GvdnLlk1evtdMu34u/J7QItlHX1UUVsblmjCAquLvIhW90pGYE0GQNf7Eynbdt9u65lfpehhBB
zBHVRtfCipTsbmWBLic2/5iPsnjRI7tUK03MFytkvLvBYOtdv1GzZ81HqTP73Mzqv8boUAO7PvCF
F8P7jaHM3/nd1DK/MRIiPepg3Uvb/EiN0Y7aFf+vhfnPfx/D35NbxB0dUQ7wtEyucdEiznbTIURO
eI+2Q7QN77ojCk/ybjy0CGkNbrxdy1XXlm+RNIb9hA4ZovsnNfmVwXAx17b75RD+e36LMNONHapN
7fwRy9wJ8cYuO7h95qZR187xhWf5h+VanGOlCwodlU3vTKkSBDWOIKK6G2pzgxSfa6BBhX/lzvNR
E5a2tXb7n+2VxakewDCgJ54kJ8x94TNkCOiY20B5vT7K2motTjZanWB25tWKZZFcEf61v5I7XerF
v/+KSxuSAsmdMBSZiEpFyrjxjwPg783o1qd+n7WH6/NZHW1xtOtOh7A5j2YO+k6oPnvKD3S3tnGA
ErSnO13ZuXh97WTllz8NK8nFG2zizzTxH1tTXZxv0zdAU+HfeWqPxSHd+8fsBlmMm/WEdHWaizzG
m+o0kQTWLbjNDs0Dqv7udG/s2odgs/ZK+SePz9+zWgSUQWoKL5h3ooxvmRvXKLHYybbZt7xOXDnZ
ThsUQjerddf5dP3xMVVVV3BsVPBoXWxNSm5CqQVMscYIfhZFKIzCFeWfhV86Yf9rZd9cvBJ+j7a8
dca2TFSf9vKpzh/E+KGgDG+Ij576YxKjTYwGCZBlF/G0lVN+8fy9G3axXYUUi09VhXyTxxRnFepI
/mq9fG1qi12pVUZnmXPAnG9v62bYi4f8YP4Pbu7Lyf5sTw06SzGlJRbGaIs29oQ8OylZuMPpYZuj
VRVY0w3qBOVQOEjVgcCrT1X/c0ATwConpNViN2zQPFU0d+gS9/qyXtxDFsB/k34EdqeLCJ6JQTTq
SM6dmurVl3R3EBHVRGarGuTHNF7rFEjzllxuWbDU+JxoVGr+YAKEWLIhatWnp+I1xH0AZ4sKwQgn
ekAL1U53pStIxwCoVWXHz8IRpf7d2u27+hMWt2PcIxaipml2KqPPve8fJitwrBQZzxwc6SQikG8d
M/9e0b/WYYdsTGyXzU1jilB8xG3RqTeTfo+Em4NRz+76Wlza6u8/zmIthAxR9T7k44Q+tgaZKTwL
nbGS2a2Nsbg09RyJKb9MslMu7dtAdaveWovxc2RdrPHMcYVLYEAbxszvYw7XI7oq5oaanijFHEVa
D/HOvJVoS8/PF+0gr3T1L72q3o+3DEw5kniFlPYT7EXVtmIVzlqOVlJxH+VHkzqwjAbbJIWupH2b
bdOl2ngMxKcqozAx/BXhpa6buClGm7H8mWctZLlHBNtN6WtBtRpzSNtShZ3XmGAoxVObZD3Cz9r2
+spfehB9mMMiygV+o5RjoKUnlJsSiAE2BikbYYOCaboZNiC5Vi+ttzfWlWVaptpYKCDDU8vpKd+I
R/1oHYR9+lmx5aO8CY8oNeMVe7J2wVZ/9jfV3rrHd3IrbeJt/Tl7Cb+vzP9CGPow/8VtHfjSqKll
N52str23WsXppfGllZovVcQvUQK7e+vJSvdCrNiq9z1HHydMOZNj/SBNuIyIs37lWt9HuRCuPvys
+TS9e450uiWkU8lWrnUR3GzvFMl00JtPiRS4ffxdNh88xT/6YwGTEWUReFq1ZQfBA0KYyPUJdi4/
l82nyeo2NHzvZi/xyHg1MDOPet1twEkk/QvarMdSRjHaMzYyQmStKKJCXm87Cj3BWN3LrXgnmAZF
r+JGgeEoGmulwrWPv3iQUAdJdV9g88V6x24vdpnKV012qfVQoPR9fakvDsZNo803IN6iiyCnFoU5
IuqE/C3eqh0eAx1mQlxBNi64ttpMu+vDXVzBd8Mt4l3W66MWytXEjVq9WJ36ODNfEniStq7uywnB
06rFo2MlBr6R6/84XO+GXcTAOJQmXQyK7GTALZbfqkndtlfzjV9Z+wxpfw3rvzgUbT+hLQ9PQUCR
yrOesy54q40qKqLrldOYNKgjeLXtLfpTK1f/pQqxiffb35eCnOTj7u7jVtVztK0p/TRI407nfmjd
ccodGcOHJJ32aIeV0l8qhci+il+BmVxfm9UfsIh6YaP1xSjxlZptvxk38YbM6wEXZ+pf0HMOK6PN
f9s/XxPAox+nm8jtiEnOMJ3SMj3glIqgvokKWHxo+i2dMrSz0foZrH3aINSFoNP14edDdG30RYQz
MOnAo4G54v1ix9OzMX2ZcFu5Psj13U6a9XGKXmElLX446Sk5NAesBA7aTodhsMZPvZBEfNg4i4Ch
UdFTg2a+caf4ts6fBk88X5/I2tdaJGmeKHZJWzFCA9Rs0g69FJ6LcH99kEup4Id5LGJRJsrISikl
OlUOKn9u4Ajb+cPN9IzSNXaya2yMHc6P/4OGiTUHnmv7YRGYajWIM3mqstMYa8dR/jZ5AHUDD0mB
wFErxe491cU4x0YoDkGF2ilNdS9XyM3eUkGGu8RN3dxWZoYeYrtF2ctuIPVjZL5tSlR22/uiuvP6
Yz6eqkLYjDW3ZvMw6D8RlN/k6SMiibMWn9vW/icLlQBauO5UR5ui3OPu7Kht48pD/ClXin0RZ5u2
TtFwx7k+preePMO+cFShdazum69UjtUnO48WmmgIhNPbATmGvEDO2fw0TjeNlW/Cofnp8b+gebSZ
2i+YFEUmbCyoRgg2booa/EEn32K54SKOGOTpjhvJkawN+rybFvE2tbhNshzhOMGOVDC+0lHzZOz9
bmSkYGHUoutaPiRCvE1GaP+S6WR696SCWlVmdn1Y24In3dToIF/fP8qFTNfCwlmRdWjNqr40cdUJ
0Urchf3joP4VZYcsTdF4m25FWvsj3KKo2Bt+jqXUYG0llesce6pPfp7PnjLVDg+27ZASZwIBI400
ilFX99SXvil15KK8Z6wcP+si5LURjQLvZ256d16NfMJ06IpvqXevhK1TSedKaleYuRdO9/tZWYtr
IRA9wxcFv380ag3+sWSn6srBu3C6P4ywiPt6NvqKOAb9o5RFrl+9aB1Ztv/5+urMIeLaAVtcwRXW
EGHlS8TCQd00U71LKMyMvgY7PFlJ39/EDP4YS1fgh/OKFtUlybZFp3fMrSo9ZTi5pYn2oFl97XKv
v2SIOgpy+NzH/Vnu4W/DNUNa7NzHxR6JapDk+a4cmq+yNu3RskR8JP3pTyS8SV5sG9G3+w5tCr/c
ICXpYjOystYXL4x3P3xxJ6rx7FjV4Dip7vx9zUtthohFx7Um01u/4NoHWtx+kYFyYRKkxHMII4Xa
IMfTbDozOyHDcgQ9dpDyZNbeh+TdlRh1JsFto8dbLQFZU+CVlviy24evYUukliXH8qlWym1ta2Uf
YHHZfeplmneIHGI/WlUPCr5ZCuozQ3PyBpRUpdy5vrkuRu93321x0caI5glpnE0nYcrwY8yOufg6
RJKDz8jRonwiKSu7+cKhxN379w5bXrmZYPQDlhunsr7tTPG+jOKVQpu8NsTizs0azwfd3UyndkRV
0Dg2OIZFzedWrJxxbB0xf5HVzG6o9GXJ9GApdO0VjGOqHybk17yMnqtkh1bfiOJgM5R7PwdqNZQu
zgW7Qig21xdg7ccuru4YwwFsgEPeLGOIauvnWnu5PsDF8PHugy/u5zDxZBR+sAjWq9u63HZDeRSb
V96da2nphUvkw8ou4lSqYzGeeHx29Y6X/wEVBFfb1FsuAciv6+/+S4Xx9+MtmY16qw4oCDOxWYwM
yEW7S3fttvrWPmCm5V7/iJfq/R8GW0R60+xGE8sqJkd8Ge9yCGoYnm2zs7HyGS9cKR8GWgQyMU8l
HEvD7FSRkZqZM9TfsZBdmc7laKlzd2mmiY31YjZSggloMP5f0q5sOXIcSX4RzXiBxyuvvEXdR73Q
VFKJNwmS4Pn169TsbKfQaYntGbPupyqrSIBARCDCwx1UnwSEQQWExOa59uxxVxjpphsQxBNUxhWB
qwEs/FIkg6L6v81ya8tzDcLcE6oQbKZ+2T50SoVh3vLXKIdTVHvZYHsWpEBYK91BVwDMpBBGAYNe
HnuoxG5KBPJ6CcDOFEFcRm1us3xfqDfQpaCg6yeKCQFLy2kr2U/n3QxC53i5H+s+nJpXycS7HNoX
GwzDYh48B16neu5WsRPIdbzE4PWMVIiVQiUzraVjalEHkyE+XOOuN8tQmvttDg4lOoyAYT4NnRFE
HTI5+TaLlkM0HujwC+K2hWNQqA+CEb5uG1fO9F8D6SAtnG9JDWAIeK5NOoIcyoamQ7Ub7R7KoKmb
5p/p9A7c7G0Xx+BqB2vxSrC7tSPNb9pTpdk+JA7vJUgzQbgGkkWaN/bTpl/oJlHUg5x+9lLlQacV
qK7BhTCjb1qgTpYerNyE2CwE6aD4BXifn2UkTEvDN7R5l9vUJ9qDOmHgrKoCrTN+JeB/gqqH1xfP
6khOaak5lbxJwQFc6fEjQGS3GUt2HcQioBtLS4iuTJC5ghruuHhQBKlR6tPkR7rsE3ojj1+1qngD
0PpwTA4EH107M3yl/c2MF8N+J+qJNgySYwYYygdf7QNSQxYUQqYpiLrjX1aSPKGO6LX4SrMRKrIZ
2KR+gXLuYYZIwpRGAcRLRERP5t8dGJFlxQJ3gAUsB2gofz46k0ayh7ixivuxM92VerhtIV6jkbdR
l/5YWfZArWEVP+oPSgWdQYbM1QKTMQjNZUZ3sVL7i2lAK3b00qY8LOS+z3FiCqW8bVIM/5PhD9Lv
56GD+DlGQ5wOLLryDOll7Q6Mu07T7yAz4PY9dEr05xk6yR00uM10hJYnPYCH+QlszQDSjJ0TE7Ap
EFzSgvZQLIUyQjdVt+CuMpxpaVDrz+9RKfLU6N2mv7WUQOeseNIb/ZgOECjqMN2rjQ3EXaIwtvo3
eZofyrl6SWUgdqb5vs1eCmhs4yMEndz0/pyBYiutCCgFLGiH1m5nTrcC9/r3rdctW9ZNGxcZhD18
9yYbMpDltmAyUDfWvvIwyeDmLmCvHnA0LvgPBdnixTL1uT0uKMYlJrBIg5rx94P5WHnLFuMc7lpl
aMJUOHN5yfGdm+NPFoT6dGnG8tput17zwsp9hT5DTFe0sDVd4PPTM0vfwyNnhd4FnBBGO9kA4UGa
fBmX54zl0BqU2wRyebT7nLWvimazo7fS4hIgjNNKBlXvLRhTSz8y4iNEcJNALsDcxkT8qxfLZOc/
jgs7UFabjCSzQJQByHiqgGhxgHBqCchrhEkSILw9M/vDtGWjIQPTCwn64VEk2qFLse/8R3BBaJ4j
cJtW+PQFlPfQiHTkd/vQP5VgJdtCuNTrHtt7+0t7p/v6IX8Qdu0uxXdbXtluVVO3FX4Ubuxju7Hj
pcRJN6HKBUWfPb3NfcAyNhixzHeQpobMGtuI8opLvX10KlEmBY2qoWPA4Kd3yzLgMNUKm59oKBJN
KBL1T8M2avcTZo3lYw5+HV2EwbxYmDozyj/BzWWurCrDcZTvrJOcuEPvNu+6u7I0QJzytjyWqlOj
ZP6a3oLR0U9O1/3Kxc3+a802d+Asc1b6aYB52oE6HRPddrUBM7Aosbn0iDpfJXekqkmZunbA1gLo
aOC/r5XyN9qRG7S97rA8+85GDY650Oe5hyzt9TVevlVni1x969mVl4YIeqT9t+/UN5iuBgZRfkuP
0qbax4Ei8NSiHV2fM2fG7BQSxzTFjhqQnYrn7aimAJg+X1+SyMj652dG5NxaTMlc3SWqliOkYaY9
q56u27gcAs62bfXZZ0YGxuJYq7AS5o3+4o2bwku86Mh8xV1O9CSs2osWxT30oP1cM2bgkETt0bhb
i7Spb4FDKVDD5B35rENd8bD/pdfl+cnk4hyNssGkDRbZ0wwSsb9s9nF9G0UGOK+ijVHMKqhiA0wD
dLd0Hye/rxu4/J1UBVNR6EurBuH3LZ0huzyA1Gnc974WVEHkGd5423vSpt1Evi2oHlz2k2f2uC2D
mLYEslWsKNth3OBjfcjWru0i5UydZqd6GKn0BUu8eDTOTHKbWLY2cveMrLg56bXyigfw65on9Frd
1oUYZ+F6EAkW2LyYcf1l0+CKo2qS6DZJsUyQAr+awbLFuJhvhWpA3NLDO+y/XKPBuWIiD/qCUV+g
9U4G6voIAkAWb+TModsF8OIe4Lk8JAJvdQmmZIEJ9N+Hx+A8s4w4P3YtHrpS5UDUeKWXAZndPt2Y
yPXUB+C2jzIuXr8V7O6Fa/GDt4pbba4tY41XMDKd58lDIyZxmhNIgW/tE3vWwGSTIKsWRaELp+iH
TW6tEJ3JiobgolgnKewNB2igl2lru/IHqrbH/lY/xEEjyqYuHKMfRtc/P/Oi/TxVGothVNoin9qu
47nWsX4tcVHopnzp/vmw2A9zXPiJQLU9YXYeUFkazglgXaC+O3QoXbYUipFaEi6ZdEjsRrC3BpdW
g3eeqAp8j2EYKF4q8rr3Z8uUkhn0BbOmhWZubXWbBVOWPg8KucHbdlenzKsWVBig3ZPsKNtqaGrl
kuxP7X2zfDXpIS+fIb3m9lDwwD1wEqhGDuQuH9+qkfhW/g6h8qo6pPZnrQ0usnENTOLS/FFkp6SG
fnV8a40nyAVBqPE3JGwdCPueiArhEEIfTWheF0UDuVXQYmc3UbcDp0QF4RJ72k3qUxxJJ0O9IeM7
aZ90TMCgPh+YBUYjam1bD7ZfjnhqQW8+aT7AwBj0UJijaNSb8Dg2VDwE94LLlP61j6Yho8kkmxak
kn7uYz2zuiGTqoUYYAXwrHIIyjyFsmGafMptAvHsLugZVBIMcGwvjb9QiJ7KeGWDCLwoSThDwKgr
wEjdbAS/bL0dZw8n/pfx1UTSKhoUbvDLpOEASUFwI9s+dP10gCqQuyW+8CHAuYi/GeRcxCxXCUN7
Ugutke71CljbHIz76k5qOry9/8jddpKPUZKBF+7LoMeS/FkwY3Z91d/597VVcz6jYFWspEWnhZWp
vpYyFtrsMNDiUcLc0Sb+oEL5sDfKV60gWyhHg9pGN7dVs2zV+VGXOhpY2Rx5kzSn3hhPyLNRWGBp
40R4x8wacwxpJs48Pwxw+on6UsptQGTlQx5CJa59VtxY5Se68KM3mRPkXhsSSOZG7vdSkRK3HQ9j
cbRoeRNNoUlvonko3EHZ2RnxG/tg1kPrqDkERi1twQXwzfF3C86kIn1Jp89WDYemCnTjbph/JfUq
afxooqnbQu6xP+kKlBSUAm3YV3t41HUfLOqxHTsSpHFo9GdAdgu5JUw/bkdzv6hbSDmiq9m7mU5d
gOehbCW/NgA5DXF/nL51KTA5CkjdAEOxSYPr3+nyWbHBZQzyXLghLidRWKSPjTZpoTKhS6MDX6Q/
XbfAvyL+9zj+ZYK7mXmMAYGZwgQqMBvo+WyLw8oiEQPvXQiJAfmkjrfGD9RH0MWbahvWxtnFs5Du
dB8APS/VXPsknfQAMB7BBRdsIU8zRNUqAdPbjC0EOSaVwWZqeNe3UGSBu0to1c+2ipZnWLep30Od
FjyL1y0It42LtoukSEusjxqGw61st/Jv2v4YVM8GJA/8whc3Wdav/nf/8H+nwlrXfBb3+nSikpxh
TWtwV7bp5v+Hw7kYXiHL87/nmy+KlERiqqrgOMArQjH52KiP6nSy4xEzN7VoE9fvcG1N3MMvtXuV
dCo2kXmK5pKg21gecxioMb3/z0SxaAvXtZ9todJbeg5Q73osYl/qBqhGQjS+CCoNHpJsACVxrPnP
9YOyLuHaEjl/EY+0kzV9PewYBjejd6W6k5sJ4LDhv91Mzm2UBiT1CMOXg8rrx9p5X5t+8sdKmVdt
hMPZXLbJuw2+nASxnwiirLBWFs7yaj+Q1JvaLd1BWcAr/+g7QBCh0PiFGS4Kmedn+pxsSw/v6lDE
bMo/LP72S7joLSWKMhQDfolexcFg3s8tctHUtzFtF41eE/ce0Gs+A86lU54J3aVm7khF55rxCIzS
8Puff2+MPGggDsE0Bjj3f56xOjXM1LJwpDt6Y6O+N2uGS9AcUkRR4tLBOjfE3Z1iGVJTj7Hszp88
5AeoE2M4jgbTFqHeKRY/1o/IHnJv3opasJfc67lp7h7V6ShVw2q6AowTtNMOmQUh4tJNPbfA3Rpz
6lQr63FrIHEPbqetPBA/rZX7Nik3lmkgZa49EPWKrtClQ31ulrtC0Ga0EZrw8Ui4NKf8HtQyXuQ1
XtecVrp1fSsqBQt2kp8zyKS4K1mHnVTxTOiMm1kSsg4Lzgk/dlvWUZwXq4+FrMvH+Kyj4VA4ZLvS
yH8gfWklH/HqLhHic9aDzju+s73kZwEgQD4vLMUnrKMXAkbEGiPyXdUIPploA7kwDOXRhQLGooVg
UnDyrHKGcXv9QossrH9+HjQwRNBKCiwUA1QrZuI1zct1C6Kd4lzGDCKfzCKwYDKokpIXuzOB5hPN
X4vWwfmLOZr0NKlXf2GCKswATHz5c30dPAzk2xOff3LOL4Cvg1WAFCEmjF6B/3tDdYz0PikfczZA
KereqCIfZE3bvslE1Y+1SPa346biNYt2jglcA3cQRqtUKekpNjFEkcep3fjE/GRb7IV0lavvuWaJ
OxDN0BYyk3tcqFiyMFoBhOlU4wlDMGPrFzWaK8VhBKgV7E4yIKngdK0xCWTq9FGtTRWKYfrvYjE2
Y2WL7sK6v/wvg7QiRHdUXdcMvmtul7pqNDPwv6QKQWrltpA0U1cpVz13ZkzCRW2gdrdAx3tWdd82
O0Ja3653Q7O1SIXhk8MEUfMZNJDl25xIrmLGDwzo4cE3eszrZG9FvJdU3yhvtDr6ikl3ZywKKE0w
jNoVq8SpYxp4ljaSHzHUE2dlPxitN1csyM3kvaSa6mt44LpLtkBJewRqTxpkwW3lB/G/z+DZHhCu
mCrPQ91HENLBAMJTpOIFqkV+zooNY4+Z3Ac9ZNQLqKyNCwts+D7Mdh1zVgdNFz20Gd77Wq4BbRk7
pojGXrt0zc9/GZentJNVpbnZAa3fAkhvTTt5aX8pklaHdQdW7ab5TCxk2Y3tkRpUjiZpQq2huyxS
wmGERJp2apMGmIz+IPUWNI0fcvNeHTdTPu+saPDKQna7Wvc1ZLG9pm4t/bfUPWiYMIcUxEsn78vR
OiX5jPiJlO36zb/gWzToQYICzbI0y+QfDfMyRlPRWCooldyo650M+OjrFi5s3g8LnPeC8KQ1MChN
hEnvZ9JbXx4zKmg3XLjXP0xw3osBQSw3i6GGchYDubOPzfsKirtWKzlyKjlaYwnWJNq19QedRZYh
jcClpppqaNFbWgJS2k8iCxe84o81cQlN2ub1YhUxinxM2tkyNCnIlmAAVOopMEK903ZvWdHtlHTY
VPXgxOVbPzaO3N01sk8pZBetl27ZjPkv2bhv0lPUfiUmqKql1AXeD0LJIL+qlE05yBgT6A86i/y+
N7ZGB1m2QnJmXTuo5eyyWL4dMkyzqWMKQBX+2dF6vH4+LhVNNCjDYQCYrJPHOreZGtSwM0lK1W/B
kfpe2Q6ot6/ThcPT6IheP5feHD+scfva9HM2Wmmngrzrl27eFvED6aY9VKkhU7gqmhfg5BugFgA4
EBSRSESdCdIrcq15UX7qY1HwE5wk/jEWDzk6qFRS8RbQ9+CTMFOMeiZozsEFQ/rqtrlthUPP+oXE
8vxs8R191L6iuYfoexhXwMeN1kORS9tBzT0LF2cyHAmaOaaeQ7Ey9pMaGDNd8tXhpseIyIiApBa/
I2j9KBAja7JbhSmeITdeOe3m9rFbmf3Yjsa/Sv25bo4QngxYlfnRlASRRFwr2jdF7ixd7Cvsjmrx
rm8WZBY9YsvDVH1EjDktUGmdmfrZtFPTVMD3ciHS/li7+vPqNgrtgF7BhoPAwB2mZ6ODAmNZB6kJ
ZpTx8/rZFhnjUhs5ipO8gQRmmHU7kN16EWBLDNGgxkTP+Hzd1qX4+WNl61E7c0qqnLQdqEnV7148
Axwmvpf9KIcElLUST4CK18Po8LYPYyHhm2idXB4s42EeZT38oQKhOvDmuRHbz9OXtAwoaMfe9YVe
PL1/+YvvOZyzdSbJoBsl4O+hWt2Y/SvOL1o6X7QUDfR8P/i5pOzcVWjchlYzNNJyrVbDqLAwfpHc
FOgjxZg6LndsOGoRcD+zm0AmJduzGpegeiwq6dc83s7qwe7uh3qnm7nXgOl0AkgxC4oODakydcdW
5EUuvH5//FJu/824KzS9R4zt/OKRRZtC85XDSnm5+COG293kTlQJ5jv8a7b2wyQX1hXK0iw1mBrW
X3HnsN30uAqcmWADj/pNjJ67+JSt+33te3BhvjPLUk8g+RHaGqRz5b2Wi0RcLuYqZ0eLC0WdZk1N
psFC1AR9Xzml8VnMgu6rcOe4CERJLJMGtVrcU3QwS3ftEzBHf8C0rTfv6jAWckwJbgxPKZTXLNfG
QVfCdFRUkNP+MbLsUSHVNhZKY36j3q98JJ3LlQE+7iajUJWQJMl2NvZTPh2INPQemSzzIAEavmPp
cpeadD+3bDtEUEuz+kPctRiZb1QTec4zA6rRGIDTnQYZtJtMezKa8mluHu0m/jKGTTFDXE2BgO+U
JS4rtvnQv5ptCWLCU2UYb3FlvEfM3DZactcm8vMUfWVT9LCUAemgaTyTOax6AFHMJHUwbxYZh1nV
b/DMynU2BXGcnWw5AXC5sDftCCXepn+dkZbX+gNEiUEB2kE9cDgpCqhs6XHs7yRA4KcUHbrkaGYv
VvphSLlTx/dRLxte0z0khrRhIgXw717qtY3mAhlmJduGsR6xBUOq67CWAr68zEk90bNZcO10Loj1
hR3LCcMTQW5vCm2nogh13aELM0DO0Q5Tl08kHdUwLZxVL36FJ1mffZB+wpEAniQwtx7BazvHectF
B6J/Zrjl1onuxo10A0u34JjxxOmmaO84LznEMbjKhwG5bQM2G0yl9dH79dXwg1q8I9Y5r0iGKIsX
JilAp7nzHo+fA0HtBuR18mcWaNv5V+ZJ7kqJ3nQexDzBXIEzUpzEtWWRY+Mf8Fqc6Uraw7FFNrid
Ozw+HpT4Oelq1IGfbENzGgW6ICmQ29VtZT5QDUwrtule3w/hr+AcUMoYeu8S7kXny7OzomngYr3p
joE6RVm7e28i0JDgIxPuJhKpaCrwpKqhhOnCpb1fADy5vihLEOAJdwe7CqlHg2d8CN6CO5OZ7+mI
/QRm0EkT6hrpB510r7DfEvU0928qwQw1IC40AkCKzfdp0p8ydWemoUJvZzz5JBAgFzLGSnt8lAzM
hiqmj6t91wNaY99UJlRc9AkKmI+zVG7BheUsuJnDytzXv2h96mbLOlkdLAmIM5J7KGKm3SvF3HJE
uoBB67TSQJrbgh0f4rndQZljn0IuhVoGSJh3BeDKJFPx1uwf8L56zqTbJT6WePlo1lvTHMYupHrl
zVCdTWQN1anZUerXaEbDvnrKLA2JFkQS6O2i71TMI4NT1K0j8FTYzSj7etMt7iK1tyOTP8c6/rr+
IdbYfMV1EM5T1brZsqlucLggbGA1TWhgKGVIFr8FHYyaHZqReC1eTdetXk7t/8pLCOexkO5KbGZE
waQF2BVthx4Xr/1UnAYTdMxBKEtWuR1A0heHbkQ9o/Ufv7Zmzof1poyxnQzeWa/+VFPiEOsmU6ng
hPOyo7wb4xGqxUzLvs4WNcQo4pf0aqARhgYOuPSLwzpQYKbQbXXSULQ4QWpEuIwP/N51I9trLFiA
hcMJTr7MVncNJmI3uRR0IPKskVXoBUSXnFvSmG2VUqkgii6tJ9sWhmqhaSXfzBNYAhXiEG1fKZAp
lN0xEyHvLn3Bc9ucg4rjVo8rWcZ7P3s1MLGbYS4tKX5fP6SXrsa5Ec5FkbaeAXTS8LDu0sPYHyEr
7piVFMwsC+xRdU2oaetKK3D3l3wv9DgNSKXbCuijuZtB8PAauxpvtBhECpR+GGRzfVkXk5NzC9zx
1+NFNkBgp95jQsDRy2QzamhR1xqUFfMgnaVAw+KkftPWfxa87FpbVApcjyB//xRIBNkEMpZokXAb
W7dAJ2poyMDPThsZxfE5AlIxW1wV0kEgkfHrf6wZ9H0bz21yfq6Eil+m9r3yXUtQPFSict921yoC
qD8mN3m6vsmX6gfn5rivqAyRbPa9pd43RgEW0tMgz7s069x4ga9LP68bu1gCPLfGfVGjS8pKmhR8
UVPaSBY0cYrSb6b8FGGSCk0Qd8lRC0rf5eh3Plt+MdhgE+teSqiisBFQFwBFr/+iy4f4ry/MpXB2
KXc43NhtYzkVIMCSWStyr+shuXaIOD9Hp4jU3QQTK7u6Bi1I9JFAOuYbQR6ASKWut0J0x+pVrpnk
37kmZWiNwGTrKVD0S33I84Lq4Zv4r3ha3q7v4UUf99ct4cFwug3lb2uANVkB882wneo/fSaQN7kE
HdPOTg6Pf8smtU06iyrhfGf9sgDZyAL1tn4FY9RO88GTEFxfE6+jsF5DXHqwcaI0TizMbmCLz0pd
DMo/FcibcQ0N0GJabxp7KXR709MG3RobIGlTRSvPCFP7BMyp2R4Iu8tL8pay5IiOKvQA0N1LY7dR
k42iGn6SU+qmrV9O4M2JniQddC4Mc9hptDez5aiN0+P1FVy6az9WwJ07aTTqKZaxglVNXHXBXORK
pUMfpJvq94p2WcUdJeUgCusXfOYPs9zZmyqFSnmpKWGi3xvzYz2WTqwPLk3bTTMcQAInuMGXGujn
BvmRUZS9MauwrhN6DP73Op/ijRxoPj2J3uPfX527WD9scakEG8xpQM3kX3cZivRuNPhE34GtNP8j
+ZCb3y++uiUZc5I/vcCRXHBVP2yvl/7sRJqloafVDNtyrrqqjroVFQRckQUu3BXoVY5ocOGOsV8s
OVnD8/UjecFR/FjBav9sBXMlxyvhEGJN/3voXlKghcTdu7+7vh82uHiGVGfs0gYFN6nFRJDtZYVI
0u1CtvXDAhfD+koig7SGjClYqz8rgnVVjxeWeS+krT/scB4IVEZF1plnZw207tS3N4WfhqI5mPU3
XzvXnK/Iu8iscoJLKzHQVjAnbnqnnhtHTYV6qQL/wLPS9va/r6u8T7fd6OeTOwzffRJopqJ74TSy
M6I1+rvdJ77tCTUbLn4+c2VJgOiJbfGvHUkraTUmTAqHXn6TFBlTcYP9AdpHpwQXW2nupFkHLyBm
XRviGPXoyOgbxHaYxDZYaKlbDCDrBTSifCWp7sYGcya9do0Fmrnp4uVJs4X+ud8l8S1LTC9R7V3O
FL/HSE2L6WFJD2btLk/uFaAAC/NDiQ7DonqqZSGFhjRShepqxg5axbyYgOd+eU3ydjNUY+QYOjgq
2kpIkXkhPyH62YZw3x6jvzWm93opVI0OY11g4u38wV6gsjZ6liS7oNoJGGtdtVncaVChQAFVJwPj
NfXsDO1HrZ7G3ICo0xdANJs0yY9yfQP9a7/C5MF1/2GIfioXW6o0JTodcylUWPkH039BCl113ej/
KN2jLMsuGII/kyRhjqbr0wOGyH8XzLRAH4EtJpXc+JaFaQ/LpmEV609SqnkYl8ToRW1sdADVoPF6
6CbiL7rlp7b2aAxs3wyqo6rSh93vamtn1bgTar3FkLqjN6+M0r2GIluvfIGWxGnm35leA/Qw4YHw
ZhJpdhddPdZW7SbrpKJMXfDkjn7d2KmrDC3bM4OcSrl/G3rts8IrDXrWXkmV02DXN2mHfBy92qx1
o6T0k/m9s+3/xOP/9e35KUqrMsalMXEZKnlCM80MkI1e/2aq4JsZXMgcjc6UoqjEN6Mm2nmgeaYo
QOkfZoeOGd2DXYRlkjeRPU0qt4iTgJBhu9DUTTTMWEqxa8mfFW5pbmzTbBWm0tzCKl2rEHmmi9Hp
bC+4+Jokc9ywCHvRj+kWE7uuOoOSR2He9Q0R+J/vM34WBCFlKI+og0thAy4f2v+ZZuphlDWwplsp
BtYKM2yV4V+3eanEc37HDS7ykjGb8nq946Nrhtlj896k7lqoBtPxxwBOgWAVOhJmS6Id5WKxTIye
KVItAZKFgZWxATVS/Uwb3W1p4lXS7BkTFL0MAhRd6RDE63ogW1lvHehd0Pjx+h6s4ZIPcagAWbqi
gDAK+f3P5EOn0VCiUwu/bxj+Mocaee5AQ1PMEN+IMtGGX8AQkXNrXJJQFITQaIE1I6+CUZpQ9AG4
XMVjVzP8Yc78pDs0ahZEiyF4KV10kuemubwBxRrJMuQZpuMqABdS7GpDDkK8ytPT5w70oHWFTNk4
DuAWjWxIOyuY1KbmxsTfmCtQS6nwmPbiQ0jWtyrJKZfKl+zxBgqTmTONrdtFqEbUb8AruuDOHJ1G
07ZKm92hb/jS6+ypnCLXNp4a/S1S3+3msaRbmbwu9qMpk21uPpQFptBneT+k2snSwH3Vy8wnJnqk
k5o4sf1IrSlz2yZ9KxO60ZJ7Q7lZ5EOFMnUJcsK0uKP5EcpAdgc3nty0JLv750fFwHizomBaDT+K
20GQHmbLoGYJpgq1Q1l+RB1EotMJvEWVXxWN4Kysd48/mOfWuPibjHpXREqRhFL6zvoHMKi515fD
S4N+v2XPLXBhk1oENFY0T74rEIBZYbL2U37qb+ob3S0CyV85docbxQD1t9fuqdv9/o9K2ai+/t+e
8pHG6JMlaSKsktlhpKTbObnNRiYINhffZ+dnn9vLLq5swFO+/VzymHwSdJm3Cda4iqWPQb5rdknp
pG/yfzLd8eO+c1s8VB1T0maQQhsTUjWmT1NVcEwu+vCztfETvpgb15bYXh1YQHcF28aHVUsnXeXa
2DFyrID+c0Xp76NzbpSP3rkNhY4Y69Jr1DGiF41MgtN5sU5xboKLux2BSou9rqs65jfGl+Eqh2W3
yrZRP77NJrRNV95nzKhevxUX6wbndtfE5SwQN1JqlXWPpSVgvEvBIZTdZ/GzNGt+UViukgy+rJZB
1sBnN//JJCTOi60iFGFqUOUry3h/WBptkQV0frUDige1TcyASf4qeCNHTi4m6bjkZs4tcikAW8pe
AvpSCieVbJe2C60m2cTKwWq+GnY7and4MSGv70u3H+V7bbqTqxlSYpJ3fdsvpT9ERUmNyKZK0In4
ues6pjH1mVIphMKKC5I8p24+I+1hipdfcqp6A0t6p6LCQ3bpMX1ulnMMkw7eX0y6SOEi5WGjjwiC
N3Qsf+s1HjKseu+hY1HHeJM1lgaEIDUEp/wSog2wLRQ3FDCYaea3dvbZaZNsY2QazdbTFkEtIwka
gFiosUmr24iURyXakhHFBDY+qlHuA9X5WJjJzmj/dOnoxuQFD5VgQYm+YcVu0KLGaeNyM6MtEfVl
7bbT8rufP65/qjUjuhKYeDxRmYxVYltpEuY9MHgWCLeqozJmAgT5pdLDWWD4mxJZZs5dsganpcRD
Sjc8AtHqEc5aFiznUjvpPATxaBqk9tASz9sEw8Cqm7jVw+CkkLrMttQdt0LCmEsZ4Pm6uPsGYZ6x
MZFKhGQdnbT1wJR9MymCxkiDriMbEBKYGJ0YegFnmGg/1696dtAw6pNp4MtNwnkBe2cNokfQ5GXl
5M22SEpBuKNclptIeMuNC77dOk6pG04VDFvdWVzpi92BMVLgOkTnkXMdBGRNkrKeFDRuXTp3G2Og
LqsSQfYn2kDOVSyRktkaw4fTs4dUmgO5vpcLeTNA8/f6/bqEl/lxILmkocqBmCjzBjkRk99AwR4Y
2ktJZ982mQeqcRQqlF2jpkdS504Equkab+QiGDKR7tq6cVcuOo8eoiqoSUbLikNK0ydTrz1z0d1k
eTKhSuBEXSn4jhdLAmdXg3BJBVSWl77R8CHXzkTytjShgqt4aPYZktEuUIPlVz24qIIAR/O8FtTN
W0h6/0eo1vP959FDjdzVc1xGcVgY4dTdUKYLvrBoY7kUA8h7M9NmeFB7mQIbMPdx3Bt9Axm5DBy0
wiC3ZkrXviPncqAvw6QaRBErg4Mj5R9GC2xKPbpgb/eU9LFeqyiy6aHxBaTDcaKZoD4nuKA8VqY0
RpKB9SYJB/mlgprAAl5OaxDBOdZNu7ZKzumkkSEtOUsScBnVjpoMu7xBGpGr6Y5Y5XEo9G0s9cHY
yEFDkFhFBFy4BDmFLXpXXepJnp8fvrSlEomAyxeeYu3syhje0I8dSLx1dFp7HcioXbEXMXMZq/e5
snqeESwfDUXuKgQxqg1+LZP9OAxOUu5t4MraUd9OLNvq0irClZymZJPaG4X2p0Yb0fwbAap9BrWR
35G7CFohw1A6IIHyjWlPDCDDVmHVeb801q6ds02z1H6ngWg+v9MggYSHwC5dsg20tmiNqeT20QDT
qj3Vm6I6EaDPEkPfzNJnFlvbAdJVQEcwDd182a4DKBi7hdY6CpjsKxN1fmN2Meb4bET3Y/6YDLWv
6IgbxRygkYfqz8wcktuDG5H0F7VTsFHBGxIoj9GuA/HvpP7K6+pV4I0F54ovzEV5TaayROBcCRWN
9/ou3ZebFONQmq9KbhqIsIuC28LX5DIrArrFtONwRtFfHSI3o4sLChb3+rrWS3/twHD5wDi3aUU1
+KAFKNQSfQxwI1+3IFoIdyGRWGsKjVEuWcoBU0eHLDWPcSkaxRYlGwYX/ut4lhdS4+TniBryMw0g
T7O3wM7fPawi7f/dmrgkIJbnTOkpPg4UlajyUSSjo8yiiThBpmFw8d/K1FIfGOKgLB3BfOfZ5S6H
hmsk319fjOAImNx4r21Yg/o/pF3ZcuM4sv0iRhBcAPCVmxZLluzyUq4XRK3cd4Lb199Dz40pidaY
9/ZER/RDdUelAAKZicyT5xgq/FQOTu/B9Ccj3n1uYWUlS0J+K6/VVuuy2QIISMPOsSA0pLSeiN8+
N7Ti/tgcAi+yWzYYnDcUl7TH9HQtdkO81QNgs6YaorsH2U/+5/ZWzvbynW6MAODnLW6PNm41y9pB
2cAutGHFyn+IJAwSSaAQNwFHul4WiQTm4tM6AEko6aE/0dK7ro5RlgiPpn7MAX2LRwZgFCbFrfFL
U/6j4UzEsn//gvdqycXGVlQlpGKI3XMqT1+CO8wazIoUpZdDm88rfM2NvQyaOZvPN3ht6e/X/sIw
MYNOTgoM/0v7C2UQ8FHYmEgBexfdWm9rl06/fVb/rnSOAxcGBR2izCxZcEqiwgAx/F05K96MiWOl
UHTJHlQUJkJ2MDsD3PaB/iagDpSw3s7ryCkwtSPN71YTOjwBXJq5qRZ4lDZu02VbRRyMRvM0M7Ep
O4Ya+n0K4Aes4p4lHzHH/rMt6TfZcc8cf9Bub60psd+saV1+xUUGGAZSz4p5M+Md3RtOsq/v9A3x
hmPgrsFRbiKkmG4yQzdRwDKWVfIyTWVFqjKAgq3wZ36Ehql/xETERoTDM2BT45GwJLZbwQWG7AFa
0dMMakFJZ2tVuA2Vfgta+TtQXCeuGNr7sMld2UmbU6b5Zd3RTWLpwg1iehdU44PRoTSNbnqrCidS
Sj/JOu8fHMXLFS2cft33nd5p8GJImX+mTzM/WYL5jXRydJDKrgeZWyfx0t7i1reR0MdMlwGKUn4q
k10vPa37OlG25l5uPQwuDC2L71Nvan1dNHAvjtjEeIfIY7eFk95M2T7Utom/Wv1Ys7h44jVqMvEo
gcXGw3mooDV16ra1BxBrty/kdr0Af/MxfbnGRWSIJTEwk9DOaxwAdyOYrPhRgCd3BuejB5aOD+vi
9u9zqMvk6tLowpekWkFlDa2LU2D1LsHEnEzQyQ1RcBGvUXOu5BbgdiWgNh33JECTk70NECwop8iW
2QRNwe8QuHmarHOrHM3hVA/MrZhxx/PBAZDQ7hNjgx6pX+g11DPqA4fAVll/K6ZZzaX80WO49fMr
8DHcQd7GBMM+V5nFrWV1FgN4UW0RvThD+QyMlG+sRZ94Wqs3vEPyrrft2szioqXpFMbWRIozMX+g
NW1L2uwVw3LA4GgLsITKbvC6dpextwzpSt79ziK+i+TXjB1aE2qQkDLp0mMLwoxeXRv4+bgFpnn5
SRcu1JJl3mVNj7Qc8kg8vtPar0IN/0G+dGlk9gwXMcgwrS6vJA5rplS2kYz2JBFRaOYWClnzamsL
WuTNWihlTbMuOOVfpad6xV4EvsVtqJKe5wtZqS4P7jJ/rft/K+m8XOLiG9Meox2tgX1Meb9t/0wD
3X5+Vm8+CC4tLNynEudDndb/62MU+qc/8l3jvjs1uBjIPq6lKvNOXR/bq6OxzKMhstqPUf9ucHCh
wsn/qM8x9C99tNf9ycPk9zNe4Vbxf3gsruzmMsHG4H3RF7M/JUGyTTExmQcrq1tb3MJ/trEWtSno
XE6iASIiFudafKnIo451Wlmydihnx/jZVi4d55SbpKQ4lMyIHno0wGrjgYWhx0nlJtX3sryjBnoc
VmcnEOetUYbI1wef1n7E4qrrrSx5znALgUU4GA4rtyjBApkP3EPsV3hVruVMN5PdiyPL5rt6ce/V
Oq9NMG4EJ2Oj+xZYleaKZ+JMDkeuW+RHhKiVnV7JMdjC0+QNrUTUwGLQpnajYgJBa0E/HTtjtNba
WzM1n7CLxYV5l+ihgjMqjK+9IJgJ57ZBR08rjZVF/Ye4a5E5i6cmf++2XZjqipC3pdJADCaHWnnM
yX3RNneGwl4K2mxCAFRM0R0LCxrTRQCpXIqK3JRurOg1zEOnAVQQgM9tmwwex3AErzxdLTYKEPpm
BQKcIQWwRd1iAACQmXtOQxsA/t4qbDSCdwl9Jk2zDYT6vWmnp8992vz9P16Lv+tafK26jFGc1VFK
CfNs26fJlqmnXFlxnDfC7+zH/lpZfigxAcZuEkQEw3Tj8SWfivs4U/S9ldBHiwLyQvdgB3XAP/1S
lxUeniHkcQ0C0QEVwMVWRZrTOjJo3DSHtNaQuRgBcz7fiVtMOVc/chE/gMtKmIy69JTF2V2Hw9tn
W5EAQVlsKwBqLWhc5hj+BH0wvYv0yM+KZ5NDyE2MrtDv02gr5OgUynYEo3WWzwrH0HWOBPiFAGnN
5qdd64TGphw1J6/vkvqgaNTJwZvdTq/jVG0weL8xdMVJlMZR2szWysguCXucQuJDX2ybiQYECVni
BwnLHWpWK0fh9m36+5EW0W2cctk1GY4CLyPX6jC+Td7KHKhEukLL8x+c0r8tLfk0pyjppZLi2SO+
aTUAMxKMBuCv8oc/gzfrhaz18W7GMsMyOM4gV60lAryPBmqlc70Qw/ObuI28MF1Jr25eo78Wlisy
81BN6hEHHNJve2UEWbEmd5q69sq5+YkuzCweObRogzKe0DcDWxh4ZIkDYa5zoDMQMun/oKvLLkwt
orM+9nB3loRORayAVfC7DLY11zdjvmJHv5kGXBhaBOZQC+pWsjw9dfqBjMphbGJwzJBes2utgojB
iJuokOgekttvkBt8saCE6IZQybInMTxOajlH7dytJrHt+tcBqAER0N8sb6FdArgDCmp72kKWGY+h
IOZ7PtV/WGY8KJEF9MkwumG8UaIB25m3G9WCekGn/5yG6DDK6lfUdO7nXubDQaGg32MWwViwznQ0
yK5DVjTRJs4nHp+iMItsHpCTyINfmNdaucwfdnVhZ3FSVDoI0OHBTqvswWT9GEV34EJzm4Eds2YN
XPTOEnsVRRbWFodFxMWI+KHGJ4l+jS6MTZfI41Si3yrlhjT9nWyaZ2VOCCjDqFJM0bsyFfwroVA0
7etjLMQ+ygLMW0LVDMNNWtTfx/ByJv3Z0voplRaEfYgFd4FPHbXF1mKokKjZVp8wHJGp+N6Fh0bk
Skx4r7Z+WBi3AB0CkJfryzrGkDQjUUhKTkaLJzaa8iW5JzUw4Q0aR3s9C46yPYBcRynNfcOeI/1O
Lbk/SubGodjHSb+JuqcG6PEmMuwcs0dB+duouS0wxx9rT0XxhYXMz81nLSn2WintcoBUQgNJtNZy
VYEBgwAj3LCo8NFj0JkQwEypDeggMPEXW1ATZRb+fHKtirimXjjQNrPD2rI1RXq5lMcgnumzC3A9
Kq+qQAYioSwezBE1osYr0EM2CSeQLUzU1mIEXqgfP4sufWsz60GK7oV2GRirhX7oQuLREggtUhVg
npnIrteMt0CGr//PC4IxyEu/M/vyi0QrZawvu9lXK3XllnSngvah4j8/N3L7JXfhdOZremElMXvR
jHO3ZU6LccmjfQ0tQ+Kk27hD3W2tBHw74l3YW6RZmexR/IiRW7Quxy34F+0N6FUl6MxeUOx2gZBe
Y61eNbrIukptUltjxCLDAxZlc3JK0cKa6WHQvsX8T/pt7Qk+pwhX12Xx8RYpFOtElalzSUxBpzzK
I6/Jd2N1CKphE9cvQYFA/4+miS4PzCJtIYVqGRVatYgfk6sblk9H5mQ5AP41qe/bDlpAU7ZhjR9F
xIbGJBhDoi2nuFOBZF6eKX4lMINFQwJhxWin6cle7+lTifmpCO2HJl0JeB8iwPUeLQm6CMFAGkc4
Ohnqviwqd6y2dbUWZlYyniWSThEDA7ByzmW5cgdW0b26Nhq1toyly2+rtOkNQFlCUUBFeXIbkblt
q688HW7RoVz6gyWGbozHPI5pheoY+h6FWm5NTb40EiqKqRodDbV/zJMdFX/0GvOpzRHSOxut/c10
xbeS5GkqNeTkWnWo61UwxkoyZiw8FVqcY8wtHPbGI7546QOHcLtI3BJDeQ40pzYFuDIfk95X3DXu
urXPu3BfyGfZlEV4Y880vj2GzhA5VjzkLTThxbV6fy1deEhVU1RwQyP/mxqxwdQZsX5OSMwyzAj2
4DyiInVowm0lH54/t/whc1ncj4XXygQdRVjiYBGNuRPUnHmYu5h1ky3Y4d4+t7XmIpd8tNEwyDqf
sMqMgYTInqcT5qcIJuzy79UOoPr/9i2yZP+ORlPnU6qgDsWIm2PyMe9WFrVyOJYpZiwaTTQp7r4m
qZunzxDhXrmUNy0A3KzpOgabNGvxiQhaR0aYYtfCMN0zjqxiWgF2aXN+uogkGBFBqQXlFgbC+EX+
Wo6k6OJqgKJpl71QtXwFL1JlE7zwDvlY7JtaO6IUux2M+EAyPAEwccS8kEQFwlzsB1ksHKUSvtYG
jlJEv0qV3tfluKcdZo21Xj5+fo5uEbNRHX0Mc5bknge+rvOJ0lJ4ZoVRBtadwJcRHW0rqn8Gxrht
i+wnCiwzr1V7V7X8IWvSTTS8lVz7o01AETQtSrhq0p2LZBrsDkQPiX4AHvQpo9ObIC0In3JyZwRQ
8jIz8vL5D38HO3/YZwQcTg1T14wly4Wl6xwCMW12ApuVF6j9YSD0S1Jkm9yIzpKPzlga38XY/h6K
FknstqLZr4ghJ8sy/XdXhpvSsDw1rlw1r15Yk/ktZjr1/muMIUMNLdqhzw8jmkpZ0R4m+RWDu9/A
/uWTOP06THDZU599VTrw11r8vqSTHQXdZrRGf0y7bZXUZ6UzviocgBV86M+XfiOAUeAeoF4FcDzD
eMD1J2MVnuopkdmpq8evEQauyjw+1HwNRfR+Ga53mFINZwOU1xrhxpLClkpNDYIklyd1TF7VCZJp
KakoZnYDkHszUO83DVpKkIQ09nj5xo7UIb8A0ZjfI3hlDcVQ7dpkIDxqkyw6xAN/MRt6amrTRYru
6KV6X4RkdHLDSPG/yNQZdJ7sTSveoM9Vua05ekFL3uTYmNAdbvbUkD+NBKXumGkYHG/OKgOd/tjb
TWRto7raCAG4KEueNDXbWR3q5IRjZB6sxjmYOZvEDsURquT+WJxTPXE1s31rCjBo5yMzoULoWRQI
Xhbvk3F8pFJ1s2Y8jbWKcnNjbAXhX4K88xJwY0VlGvoEvK5/ImmmuAGVPbT6L9mmfjCkv0dInXuZ
0Ux2ZqglAkHwEo3Ubo3wMajJGzcHsIvQMQDDLlC7Ku+8scyBBBMHNdwCxwyKuPAVs3MuU0Fpl4IL
EDLWNOj8bqyd0TiOCQoCegaXkEi2Ejw/hrDrT77IDELd7I2oxSc3Uwz8J04AINdUzFUFDxivlTfq
R2cMY+AV0DBirusYcLk+x7yOsMVhIU+s/wIpgYT+/vye3FzMxd+/yOmziWeiYFjMVB5DQCpRmfU1
9TXqINOtrLijj++H67Usc/kwjOuqwVqyWMH4//AUVMnZirVNpwzAine1LQZgN8AO+/kaV/ZwmZMX
PbAlugW7RYAF9pE9rA0D30ALXC1tmZEnJmI9qLbkSXvID9CAaGxQXoFnq6ztqLPHQ/ssPLbi4taW
tcjReyQaIxFYltVaaHP/iFFZ/nzjPjrR61Xp14cv5kPfxWEpTzVYipKGeYXEpBPm6P87M/NCL5JR
IzEbEfL5XLDMIdmxHCa7pSs477XdWgSEXoZtHcyHIEINgOSIu83K8V6zML8oLpaBwoel9yXOQB2p
zsCfZo2szzdqzcLCGdQ1CTh0QiWmwMF28xyrT//d379wBjkfajLNJyqZMq9BulOsyW3Me/AhXP51
N8v8uBR1SkcNe5SO57B66wzQmIyZnacr32LFzjJLht40J0qAkzvNpKoE6uj5S8apzfTVqZubXs0y
MAdPVF3T33Pdi8/OWBHHUiuHk4CCodFZp6lQa5uV3ZkW3ffKmn6VXXW2zOq1puWLUVd3dZyeq3A6
I998mUb5ywDaBwU79khMqFVbcmWC/8asIGSaUZLW5kBiqnzhdysyZhXTjPysd5ZPpOK1PAlcnui7
oK5SO6mCRx6qLnTQdgF4/lVt36A+X0APR//SNiMEYK3fuugONWX7Mt1n0Zsmfowj0DJadRYY9a/D
NVKkG5zYgPSAKFFXDU1VyVJKahjyoKxzmp8zAZEgq7oPlK9y5BuMvyLgZs91AhE6Kc9qtHIHbsxF
X4OJFruVGHGdca4V514tfiCl30tufpUDFHf12okgChTraOop0S6oOnQC81cWUF/S9m6C5oWxSkc2
37nljbmAUPFFS6EVqIPHEfIxtbLOupm4hAcHrlROHOhAN+mBPVEVfUtwMEyPhPV3rezsJtbs2Ard
XqX+zDKQoV0yxWts3+81kMVvY4SpFKyZOqH459rjJUnXUaVLyzME+zwZs20fIBVUNfErGyEWTYZo
E+aK26kRRAMnw24GYdi0lswhebLJRyjcdv1LFwsfT86DDJHudfFdJiakbnPBx6LuyGpXj74ZSfVQ
aIqbBN+5BY0rM7pTwJOsGfFR7ez0GPwBYK5te9A5xOBd1eS+VlJXzSAvikmUCLXDKWcg1S1X3so3
ELIUW2CALtUA0Bqv5ustKJRUSjRsyzNRxG5iNaBlFqaffcpe4jI9hiXbVRKDUt3Y+1VprclF3Ejf
GJ4dhsp1jYJ4exGhJQhD0ShMYH7wzRiiTwqym8YEFcmfTHsWden3mubwmLuU7jqCWfQmva8NqKyP
+h0B8bAWruzIO4H19aFArs00vO/BMgX+m8WOyAhdWk1v5JmC+iiNEnBgcSAVU/aA+bWvia7su5z5
ap82mN+BZk9UQiTeaDs3z3OvJCAtApxCx9mOSWW3moGntcSMDmiVeO9V9Wsb6T5uPfr5eOpTKEw/
xIzbPboiRZJ7aftSg9vZMfDmMafSbnLLlQI0fqq5C6fMsUrrbOQK9NYOBLBAkG2pD7EAFZqavSks
cIMpf4SmDop9xjMX2XOaFJtc5Mdwit3Pg+2NLgU2imt4oWKIW4No0vXRyado0kVUS9Bfe3yfA7lj
uPQLGjMHiNatDhB/zB2urS2ykyaPMeQmYE0n0WtriMeQn1cW9DHoXptYpCdVqAkdWbw8N70b851i
2RPoSUOfOYHccOISlEnAyQYB2nUk1HyqPpy6i81cpC590TCiKpE8m2LaduwhwbdMK4zR9ZU/igwQ
CxTL1Q1EAl1Zd46if+9BuZ50D6gP2A25MwW3NZ1A99xayW7XdmVxHxLRd0KWuA9B8XtQ6J4HEYTj
zAcWrKLgVjZhSV1p5pRJocJU84dPO4HM5zjiUbXJvNiPIILomJ1rob9peJND/fYZ+LiVxd4ouV6d
gWU2JFXJWNLiJxRlf6+WEhj78yTGc5qYbhE9d82JJPKVRF/6vHCt4GU0V/zPDTTS9S9YPItyXlqi
12N5HsA9WPt8w2ZuV0jR272P2kHiF1+HbeOjS2vn+63i6m+fX4OVi/Y+rXyRDyojbyG1ih0Yq/gQ
Req2CNe8/pqJ+b9fmDDTQiuLHBdNjNvpl7HXvOq5vlOOgoEx1PATN3fWwKprJhfOqotAUx3EWFUL
TDmKOZOmuZ/v28o90RYOyojqQFRdIM+ZDiSD2OfJKc6FK5u13Vu7JQs3lUZDDp5cLMV4sJq9uie+
dMRx5gCetszhp8GjblA9qH7h4oJ4n6/yRnp5fTwXjmqUoxRTAOu9o0Mokj6CwvmdrhJskWbmVqiP
vQUOkAO7zw3feAXMhsEVYiF2EW1ZC65H9D0nE4bRO9wKM3QM0IfV6JCr3V3QHWIofYy5jrE31c6L
rTl+aSP8SfDE+udAO+XA7SrqfQR+mxFzhbw+JGwTknM/tPsBdfnPf+y8CVfe/B1xggYBshodI3iL
A04xmUa0OiOnmUg/bzbgngaO7gf4c5R6R9YeSB8pgxbmFocb/MKxOXUFND593S/f4vaob5PNz97F
IefDXeBo25B7saOtNIs/XKprYM3yNYwJmolNlAJYE/2pp20xrCl2/gd3/PejL5whwyBUUqmpPHe+
ZvqGQ+wwtBNwPIWDq+yhlbfaASO3r9dfk4uUdCi7fGyU9wPeucEd2SqO6vXHEJRZ/IQgCzIi86w7
BRqna0CMNdOLYzMxAmopA6sd/Ho3CynNVLr/B9XF5ek0r2/S4rjgJZ2Nxhxmi752SzCANmsL+XAw
FhYWvrA2VHWIKSwQKNfL2AW550qgnn/j1Q1bWFg4wRY6CGyoEUJQjT8GKV6yVrydjLWUcO2LLLwd
SZo8D6sCGYmn/gEHJoV4kbqV92QbbEBc7kwCWj7sO9DRuhdBfGF18Prj3V4sdP6FF7EyykXN2xFb
aWz4vvdmkm0MVDxnvzvbsItd6o2v4Nxdg8rcDmb/vgRLMVDEl5EXDFaZ0E9Bgr5KCdjwIJCArlSB
b1RKrk7jUgI0nmJhhUk7b3F3+BdjDkR/dmj/rGRWK4fSWvgSKK71ZJyPfZaAoELxZbs2+b9mYeE6
1C7M+6hCVYfU2o6Ewmvah88Dy9pxsBYuIjVrfaoymOj3ppvvCB4o9RmiGI4Fp2hyPE9mvcO18f9V
swuXAb3Vfmw1fKSuqQA8sjZZDupK/lACNIUGn8etes/xp5buVlb9yhttV5aGW8YYJahqKFRa/ucb
cWurEVoBPX3XjFYXP0gtUEeO51d6AGW7PsZVaFeC24cYjot3aWHhw4B110D7rbSw8Dawflv01ClA
1MqtwK20wU3GxP3v1rTwadZAhQkSHnlGi9620OfpQIj1uYlb/uxyUQt/ZgLJDCYULMrYBNv/LsJc
mlk4LWrWasMxEH3muupK5Zsw/3y+jptR+sLCkv2xVnV0hlX4f/VBesE22YM5N3YN8AiBEr7w8yMa
mpiYL/xwnzqNtuJKbkWfS+uLwmE0hgPT5jeamWB61dgx8DKr+YqR+XMvQ9ylkYW/6vq60roBD4oI
tMCcxl4VfkHlyq2t32nbrRyMlfv0nohdhBmOUaiED7jgAv1mtWzsUTabz7/ZyoV670FemCgbklsJ
g4nYJC7n31MRb8MyPhjKD1R3wEC44itvwF6ubvCyQJUkiqKWk2jPUVG7wAntK0Ad7Ei1HksOiHGI
GAq9oioGvUJOnSoHhrnIvQKc+4YB5sMG5UiVQT5QtxV2Hli+kWr6EDaZdJque0oxBUjRZv58k25W
1S6/+sLtABZZNd2Eg93X4HVhfrJXHPmW7HQ49uzLGn/S7c/OQGeE3g+GxxYRK+CNDk5OnDFT7E1C
fRIEK476Pyzor4n5J1x8dssa6ywEEwPiO3QAakff0p1ho8x+wBj6ev6+tqJFYCBsSFHGhhONeush
VK1TUO7+0Sf6u6LFJ+oVTWbtXIrsFA6yKNNFCkoNfqd04jDqIGwKo12Nx2cvzSeg3L2AruEf1xa5
iBQxFU2phPgFpv4Sgo8q/PL5Etf+/kWYgCZ7xI0glOc8lt6EZkyqWt7nJvTZfV25N6gJgWYHYGKm
otK+ZPvRJ5ak6hCOJ1XrHwRgFc6UQo08ElkA51OGNovYXrLkWBgxnKxea3tigmIrK9GEGWKzQ6MG
LI6QKnJlogmnZQTDxl3yEkvuN2X9aEAxBLe3PdI8wksuSzZtDQmLiN6ZMehN8jSzOctsY8pdFmpO
Wq6NEH+kVsESTaLpKkE3wbKW4JdKB21+h3nAE7OkzxJzM0yxB+E23akyKHmN0f0wRifFTB7KON2a
tPK0pr1rC2kPvDtZ9JEGpgedBlsnulta9XeTsNe2Hx5zWtqsQYIQQXOiQXthbJzSyMCKyPYd/V2D
ooBo6rnNvvRgUrXMcluI+BAn9cpV+HBOKBIww9KIQXQTtCeL5l7IwOlpqK16j1aonStemqzE+Q8x
Y2FgEWibomumkXXqPTdqP5bxNkXJS9TKNqyOuboHJ+uK//0Q2RcG51N74a34yKpaHRr13qS7iuZf
RO2VTD59fvY/bhvOBTJXAxS4RAfM79qI0mLoeNK78qRVPqbA3EINV7zuioVleqTmaV7oxQgLU+TF
mpeTaOX+ftyoqzW8NxYvNoo0sRE2JSxgduc8yV9NGe1TZU0tbs3K4nP0Iq0sqvTlqR7PbfDDGJ4K
APk//xprNua9vFhJoUWVVhJ8jRn3kujwJNETdAJWsp8P2dzsC/5+82UyMsgqr0GYgP1C46/WLL9L
etuAZouCiFHHL5+vae37L0KUbmK0l5SwFgEsG4LDu9BXvv/Hm3m9nkUIyjpaMMbw/bvizZyybWX8
MulGDpUv6PdY+b2ynrWPtIhIfR6lVtrI8sQxshC10AZKuf4tCIU8mmVwH5X5tpm6TYdZG9vINNDd
TAIVX8hKAJ3himn4XSeR30b9SbRdYRe1+muykLWX45NSjHs8bTdT0+yiudteMh8SmiZVGptD8Ei0
9b4NtxPZh5ayGRNzZw21k4bw2Fm0TVH0jAu201uyYVHvjflbotRbHao7QLjbNatXwOcf3+KLk7Tw
HlbbWZneDuUpZbsS7JK96TA18KYod03mU1Cr1gWUlmLpk0GHguSD2UCQ3TqT0ARtdbTyc1bOwTIE
6COqlnqNc6DT0uMYSM8TaQNL4att4JuQtdTKNWKqj4n9+w5gYpqYKkLekpYHWKZOT0GOc2p47+YD
sccEMhzF4NSjRFpPgFbIXSV5yrsmtuMq9UAyt21ZLTAtLpycgxKJtSABhTa4bm6EIew4zr+0QaU8
Rxzs+lzZogWxhrv9mAkvfvbiDKdNQkUb4sOFh+gx2k6oLHfO8Gcu2axza3zsl1DAx/EKZtTSKCVL
4E3ZDhaGbIGdN2O8XLTwXi/7l1JtjyrrDrjbboERxtwAaCW0gifwRZ0k59tI9I9pJTIbsjyPCuhP
8ynY1Wq1LZvEncze1tJkU3FLd4whFnapYGC24PUaP/yN644BfNNAGRfYf2uJzAlCIIGSqFRPgJk1
BtuH+QZMISvZizV7wUUKemVlEV0oS1ljTrV60srWtrR7PT1AwRdgaCD6wJaQlAn0aVD5Ve4nowZ3
bHY0ix9JONo9mHQt1N0gWM646aPagVnhP4M2YkI2AhpcdzRe22MGKE822Fll2kn6DPYCuwmYU4z8
NBbw/kU1nDoNbGrV2wQWEg0ECkUm7KoeHHU61SZQJ/mcOjpK8NahxBUTzG1Nd1YEGowzy7dq1eyU
crD74S3W1b2Z4NZXPUbRmvuU1bY28C/SghdkKQY8KDFrF0CitzZJHkil74aEupoC2FWV74QyuFkU
bjF1YFvlPcpbnm7tA8ME24KGFrj5Gg4canRaAL6/wOi9Mk4wyV4aX2Mm3NJUHwTJd3JQn3MCDFMa
WD+zqt4mowmSW4jXRE2W2SQ1czfvm19dcUK7aiXjmb3e9be8TkUXL1m8YRuLJb163w5+KMWdokxu
lDG/0X51uuZm9PsYvH0elPh8Pj6zucgcwpGMYceQ/sZyuKsr1D6Tr13t6W31OmsqRAiOZuAxhbuq
mW8y9On8UHsi8kmwxLaa7KsRb2m5o9pTLe5n9A8mPCNAV4dW9fSOuXQEKsrUXMzmglARNHUdKBfT
3h4heo/R0DOD5JCFvmtMX0g67uNUB43atgFDZVNALdiSR4nharX3dXEXdxifHgCpoK1j9n4ZdF5s
4Ixqg0OhaqRLzPuSYd+oD0G0GbNflmCuOn3j06FuHiTd4UloNz1OaQtygse6xmk3XUYTN4SEzIRx
Ci79qON+X3AX5AwOr6VDY/7dYE/oC95pmbyzMF3y+Rf42B+c03VLnd2ERkAFs3gf9E3fzAUZ9b53
VGdyQ9w7LwRWZKYo1ECSVDhrbB0f+xULkwunQVRA0PKsUu/T+o1zILDieEv0b7qOEXqUhqry3Dbp
bhJrqbD28bSpGHiiFqYoTAqOn0XGxUqWDulg9vNorqlOu5T7JiDzGSApYDEHdsajgFU2/TPOgRPk
Ghg+Ei9n38yx8PqA7kT8DK6F+yYqPX2EqKTEOAboo1e+yEc2e8Sdy5+5iHJ5anQokOg9et/Vz1YA
HGdtiShR0VaGL10TMWQIgHKmWXy0ePNFJM1bEkHbypjOagtmRFNBTEaGV7sdwRAaugdEyfwKSVhh
GFBwCPZSKltrCr5aIQgCquYpbNoTZW/5Ieo6l3eVLVm7DXVI+tLRb8DvDYFBJ+5LV1d+lOC1yMd8
kza6bySAMisulU8NyG+QuBnJLiqeIhPibHnkqLo7sdAG4MFt4+fYMDaR0niFVh+HFgqdckJqEZ9z
k2M8LHaEwu77AhqRoiwiN4QMKiYPCwhaxxNB15rx7/HwJuJjPahQ0kN2RAHdojtLxSmFGkWGYG2r
5gCYK4DJigZIQsNSpzB0p5/ircm/KvnXrtJB3XIkmHdFZyCVrdMT4mQSY4UKxGmyh4ndQU3GAdAb
tGu/m+nBGluXwquQ9kE1z3H6P6R9V3PjutLtL2IVc3hlEBUtOYcX1oxnhiAB5sxffxd96h7LsLbw
7TOPO5QhIjQa3SsAFs0gKZDB0GZ2TTq6hjn5tgZ5RXVn5o1flD3kzYBvY1D+OOVykLHKjTPrILVV
mEMNRXCAte8X/aI48omU4A4wjBYIjjegC+gW+GzKt5MGZ2YECptOoc5MxL46sKNmCztCKEM8aWkO
RQQoqbZuXULdTr4vDO0Iy7W9rN87QxbIluyTzjrk9eTp3Zti3evRM9x1x9iAJo0RGEx7Bm8nbKCl
XvX1cewVCQhxkeOd6Lu4KFH1Ux9ZCb4roeDsRA8WFA3G4eH6Yfv+yvs6edydx8ymkqM6h/UuVIoV
RKTOEDTBvuODv0I8PtCyZ49jrIKct6MpQ5U9VJFhq7YEXCp0AYbS08wFld3tdAc4o1qV3MYUVRku
5MxfFWm4K7aTog4HKqbHpLmrMvshlSSkWgAkZ7h6hnrwFHZKsvumeo5oBOaeyAVTOAHLQp9NgJKk
NZEh5XvMh11eFX6iaq5F7/QmDlWlWqkZnAH7I+i9M/hF15f3e8ng67dzj/g8VeyuraT0qDPrqVMy
r+gMAF+sfZorqxHquNeHM7+nw1/H4y6YKLVkyWixnaIxhxlPCa2bBARLVFthBBU7cjhP1FXal0Kb
PAO8CsuEKGq9t5YgqVZu1v1kKoOxgeEhMz00sG5CKllVyD6OsNsolRPKNw2UahC/zF4NCxm4eW1l
N9XGidiqmBW8Y+GtSNAdmqRtpis3afGWg6E44qFOM7BS021u3mXS7MUwKDMyuCMicBc6nvyO7Fnz
YzNB16d00cXwNFz/SZMGAyuh7wPkvWXALAoKS5l1CyUG2MeZoa1mD9biiGFBp10Q2USLx12DUt8h
c6uxeIUdb6m9T8lLFUOtGT7sVEANuxxrPlWbuIJAkRWZ0khKejSK0h1VazNGQWfp4fXtcTnY/HcU
XmyoiuE+YSRRirfLL5m2oTKK9rtoBO4u0GTZqmgCVSiVbUHC8ExL869/g2CH824h6tBqdjM66dGK
9Ac9S7eDDJcfGL+1EC66PpRg/Xk7C8dswInX1PQIbpMrQYi/SlSIfvSBkjwBi/qXo3FRChZXg9Gh
0nyUbIorHv4iaoI+rhG5uoVkHKBmQZ4nWisuNlVZUSoqDL2OY5x5iBHo4o6iu0e0Wlw8kqXUMTMJ
sb/NAHhyEjhGt240h0pNVhFrAzwL3GF67VIYbFv2Vh8hSyjH1k6xYJwHUIpljuvri3rhkXmuj/bh
RnN2GUj4i1LRAdfJNsbK2LXrBZKt7kRYV+3iOJ/CXvytC0/ATI9TVT4OsKMBzRxOSe2vpCt2RWyg
PgFWjlcNDlnLSVytYwbJq3nWZ/BJZs1H42dPOohg1TUAuYu49g+aN24sPXZDpLoArEugEVVRCG2R
NzCLXa0YpLVmk1+FbsPutnBebXNnxfdDP+4zB10yo0IWa5B3tEWg+qVsCrlBdihEFi/ZCveahtD2
f9XMjGXLnU1uT82uY4xCzSxsN6T15p0V2JUPN94Atre/iO46AuzZxU18NiJ3aipzyse+hH5a3bxC
3MDNY8F+uRgEzgbgT0lUyXnWYgCzhh0RqkQ6OpDJMADd86BrAuFK0ddwx0UlbZlpy9dUsFFx52JT
k2EUxJkLxWfkCGdfxF1rQzFoSWtikSAkOe50D2XztRPo7vRCTDeiK7hMregR7ExZkJ18p6gvmejZ
yNwt11bUjhjskY/6eCzG1p1w7UfQoKPqSy8f+umtV0dose3AhVJbMK8yFa+uTgS+X+4gbpMCKiFb
GkDdUOzku9bwip4nwjT5iP64H/cjlCkyZEPFA7rI5vhmjOtq1g6LzWApavp/d/NF5eFsbF5v29HH
roPOgnx0pC1YdZ4FLqkGBBQqIF7bJCs2Po7kjwbH0KjdDfSPad/NDkMREa4SZupJspACdmHLnfd/
+UZmbkVzUi3939aXvQkUtz6kQRbCtn1vxrt0vRS2RdjiyzWfz6Yz39tsJDMu9aXqthhT6XMALUYf
PAsYE7pwrW09sVkzKkkXlv2s0c13OyUsNFNrtIVVuIuy4QV1YEP7XbIAEpkKqHVk7sIBejMOJJTB
/9yNsrNyoEs+AWDU1b9a60Tq42D8YCmWakYpzYDzLJRCgkKiKwm+hiMpoLnY663fmzOsHOGMExol
2I1EnwGTqew6AJigCKZo7P3ONqeNjDYQYKxJ+xZFfb8tnS59nBSduCkDsKbW1QMohnsnTo9ODI3g
HoCCZBoWS3MZRgv1KbebZyvd53C4tYb0NkarTCPjxkKXSIMlPJ3iVRzfE0CerOQ1NxuPzttWMbwZ
9iUM1et6PrIGdT6S406OIbe1tyvmmypMe5NFhUsLU6o/DfpO77bzmO6KGfWq+T2WH4vuvYSFY2tl
T10MRldre7Mp7ZsMQisNU/wqHXZmuaZdY6L0fe9kR3SCTkqm+pMG/aIe3GA792pn8iq59tQobA3U
jRr1p9q1E6Rr8p/tAPrlUKBabv/SjQrgsr7fxKicykX32s2wXRnG5ESp5o+ycRe1KB3ZzNNLfZ+b
/SozZteexz+wmAiMrAqsQfqjUsj3SfXtwP6wij5EGSzQBkgpW2zn0CaoaLdvaXEr40XaGFBxSjTQ
clRrT3Nnq2ql4Roty1aa1uUop7B9AhkcINGyJ9gM/YrroMDfg3neapFdbWZR2nLhgXB+TD8e2Wc3
K1xnhgJ8NvnGlK0/JuQ/u7m7yaOn68nRhXTtyyh8NWICo7sqMAqq2ys6Sy4ko6GQ3YZjzgT36qWy
wJexlvN69kV2hA6frNZL3beFluO6Cm0fetwmcGVLtgCppuvfdiEh+zIelylE0F61GU7OzdSMAATf
pPlDWak7pqDxQ52gkU60eb4+5AWA1JeOxsdVfPaN0B5qS6Ig5kh1sulSHBiUB5uZ7EjZuCM6N0l+
p+e3qQafYPtdt0Jq66vR+V0XyUaCh4bUty7VN7p0M5F9Ke+qjrol+2VUL8Ziijg+dAmME1Q4mtSv
fYuqhgJ/n9JcXf8MYbjm0xIDRlG5hHANRdrERXET13QSSIEW0pMMW1P8k9AaV7g/uDRFgUmVZA/A
DRnVBk+IbaIxH/pNbiwfaDdswF0ODP2+yFFuVl8iXZCJXaiBf106LleJ9TIzswlLR9Gxg03jBgxW
37lrxi3ua8mDJ5wHrJqOL4f3zxahZQmkgG8JHmmiafjoEZ9toYEgXRtrHJPanwLFT1eZNwFLqgR1
2OwkUW50IYFXTWBcDBnWPhDf41Zao8AbQCcAYaZu90kb+YaCQoTqBG3neE16JMX8s053ZnrXx1ul
PkzRw/W9tgzAJ2fnP4BbdYikSkOm4Ad0fXWsB3XjzLf98GqU5e8BwiDXB7tUGfzyudwiy0M8Z6zG
aIodqlJxS2vAW2ePROqD0cKUUQZfgEEsH/7EiSRY2Yux9nOq+ea+VkGExoEx/Q2Ks6taGw8D/d0W
i17TINjLlzL+88/keZdxX9ZJ32IoK3NuoH/mWfTVqpcueefTdlcDX4nn4FSB+GHuZqt343Y/jo9a
UnpLTVgw6RcD8dmHq18Dv9VC5C2XlyVWHsAhPphKFRCcnspA4hP/bDXm5uiNgLrklb29LeAWX9qG
Z+svGf6Phm6zKLRTxy0V0ZV08ZI9+2Xc9VcCeFwXy+6Hg/VbTlelNQBw+jtSTeh1lbdJ+hBnOrIn
A1nyq25B2h3tFxW5CYGh3vVZEk0SdzsWTq3g3sBPiSznZw2FOQd6CZWxsQcTAjQDTKPu0kRQrVn+
5pWzxwsWSgbgJdHy+Woer9gwbqW6eL/+WZfD2dkUL6fiLJwlDanNacYYdoSrBM+aJgok5zZHWYhJ
yp+ofyQstOFgOGdI/wRH7rvW79L4PRudC29It+O20DH6bP8YmuiXJIGeqRmuWrziZIxF+btVD7B8
9oz6vQUjsSrJg95voas4x7MHsM5P2JhdnxHRnuMC3qxRU6XLT8oj7HtTP6CkQzr59/VRhPPORTp7
mrOsNg286+Hf7aqqfa9EtS+ZSCgcDYLySrePc+MhpuPOUIYgW6jVZi/iYgo+luckMtno9H6J7lPG
Tn06BZVZ3BFIkysSMrAYjPtWcbsRWnKkhDVN+kvpDY+Za5uNa4M2m+uToi7Y5isb/htvUWIyK1Ok
GNNW9vTMXwwmhzvHWcVB/az7nd8/KU8q9fTcXSedK2Y6CG47ns/oJHmlmw3mA+CfVxNbLOtI43b5
Ly1+6Yfw+ueKBuOiW5vF0FXOMRiBd4JmzsB43On1uEZLeTuUwfXBLq70J6qDT1tYWXV9bCDbNs2X
ajjI5I6Ud9eHuBiuzobgQkkc5YDB6RiiKSB4n93T/s/1AS7ngGcjcOECHBEQHBhmzErZPdXS0JhG
v1bZU6LDLUf6MQOcMo7kLslzb2SbGkCtyNbAY0TKmIfw/eiVcNBbV7E2qXQvF4XPIjwlJ8Fd8Z1J
9xXPonIxpLKTMRooZmJcgRI4HJOA/jb90UMrCVozEKVfTRDzQbfvHZs5Ftp+fxeU4Mbnggtg5LHc
Z5inbmJ3rf2HodEPjkau3I39nuG9YI4lVFYhmda/qc1dBMUJzQolYgku8Isp1ed6aRyXQTKqaATh
DudZK+9qqQwj6DYsqKvE/rdXJSQsdFuHtpTmQCCCvyorgoGSvkhPzASMOX1o1H8dKrkR+N3djCaA
eNBIlkNghVZ64PyMAAi7r9edPweltkqQdmx1QR/yW9rBjcrteKW0owH+EcmpLG8tia0g+wUbER3d
YHUFKA6QMKo3Ty/Xz5m27M8vcZgbldu/RVn1w4R8AJTWdoOOUAKOvPOMpEdZjwCEOeC+bJcCIdvB
wilAxQ3iVNEdu42e81tIPXv2Knm3nyUfrXW3fpPXIuWZb/uK+33c/u6NmpaympITcr61ORV3Dus3
g5O7CjjT1+fiW9z8OhR/Q0JwTI3j0khOdimFbb6uGitkkeCciAbhurQmcN5GxCg5ASW8LSMaDAbw
zFoteF59C9Dct3CJfq7GQ9e3anJqW4htwFChszRB6BMNwd1pHYOieGSkKfTuXu3isS5+Xl8O0d9f
/vtZupoySK5HEPU6SRDUJAjgViqaJcHmcpbFOhsC3UAK7ARgaNq4Uor6luAG6bsEIsQiL23Rx3Ah
RZYiyZwtzTkm8qZv4YcGK4u/my4ufAyVZA6tRdKTAs3F2kRBqhGWKATBwuGCRdY4IPloOCGDN3n9
pnnsYq866MD7+4tVKuA9vgNGgVscY32tCVLG76Uwbk9zoYDAG0BqpTg9te8GnqAPQLp5UpDse5gl
Iw6JGxfXF82SuTvNGAe7S9WCnFJwHFQ0gyPAp66v2veu1MdHAX6Lkw+NOl46GqUIRZt07PLaz8C3
/NFuqoOSueNt2PnqSrpVAnbr+NlOdHovb/3PcbkAkamdoZsEW98id4pZ+Cn04QCeXne2SMP08ix+
jsTFiXTqpYXvS09ZcpuBgZpLIgvKyzH1cwQuUqDnrgOCOKUns3rPJNsF7jsik399pUSfwcUKlECb
Cu0MesprxSetCtR2LSoBLmf0+2X8+SHcGZ5sZR70RnfgJJU+aKrb3VRe5sm/Fveq1pN3WylMd2J/
9cuZx+ew3LE29b6XAAVDQXmLXsCBhhlqnPJOdJWLvo47vw5N6j6R+/TkZMzvdRjAoa0/NA85Qfcm
ebq+XIL9zUtAj7PRlRLFVMJB1pHILVWfoGbwSIRsqm8P2a8H2OAudGM2Wd0XH2uGqkXsoKefhc0h
8iu/2RtPkdtubRfLF+aPcPcUSl8KJtXgznFE7ZlQE+c4UggUqTbz6Ce57qKa5Kf/nk/KfSt3lPUm
bZ1WwgpSeMdNj3LMjhb7dX3hBOeMx7FMmgojz365KWf4ZdhrwPn/MuYa3FGWaRl1XT4gc/GUlY12
EDgj68U32SFe8dA9lBABAuwd+n9QUvSuf973ahA3h1wmYI+GmussSU5sb7kAk3vjc7n7z+1Jtuad
YDTRMeAiyrx47dhJl+J6Gf381HhJkB2AtsWelH0WyGsSivfkh8znlThmcAGlJXVDpUwiJ+2ovS+t
E7YfmKv47X2yjV5BCu3h37kaNvpO9vtDC+dEIc5BcCcYXLAZCLrZ/dCmJ5CKfaj7rRIJgIpYRNgQ
7FYe1tnUzVjmEm4F2zn15KdWzoL9IojNPJVPUcxyaiYdOQgwc03Yro1wEbUjoWCjCMIYj+00m9Zs
SgMbhY0EbKkZpXZovFggu3TlKldu5r5cTajTOiIPne+F4a8HwuSCChtg8tLGiF7KcRFoK+8J9TTY
xN85Ht1rWyXxMl/a6DdpApVmtxPM7/dCJDf8ssJnb4AiLvK0cQyCYJDcsMi1tzLoLn6/Y/cAKcBP
sb+JoZz4VD3oa6ghHayH6zN/Oaf+7+VrcsGIaBZNJgnByOqAAUoCu/cMvd2kSvFKiw0Z1teHEwQE
HoEVNQ0xm6LBk0chwaCFZn0bl/Cvjl6vj/O9MPV1Xnm4FZDqhlS2FYFwzeibHtyfQDrwerf3kl94
z7nrtHLp8/VBBYeFNxaTKzsdYoZEJsoCFnfrSZ42fbeN7fgGDt9JV4Z0ikS3ybI/rwQ7i7uBVVNt
lBmivyeUQid7eRaFkreIC0I/ZUZ11G1DkRafILjxukNaqvU6ybBnUpKtckJ8CrP5Fu+Hv5tO7mjY
pJD6no4pBDXtLVv1wOuCkP7vlQW5ncKdgKgvkamNCD1FBhuBYh3BA+76h3xcONwaqfLCk7LArVYc
ftfXZUmGieCFMKNm2JFJd2eaMdD7pk0J2NZq0qfDVEqary9IJtCykUFN8k+Y5JqvZWvMb1nX1is8
AJRVbMbrOOtdu7ZW6GEfpNhI1w44z9qYV25l6uvcVA5oLBEXMBJf7k1l3RfFzrGGV6u37uc0fSpy
62Ckc75WckjpSKOUe3kHMmQVVwd7Asa1RdrYq14HF8g4ee77u94KYLzljjn+pbxl5M8ovxoGvTFV
w8sk3YMtuV91dQa67FNWglU+N0hG+1wwkZeeq+cTyZ/qqEunom6xJQaoaSr7Lmwei21+BJZ1M3rd
vrybD5XtNs9mcH0FL9yzX8blsmzdaTta6YxCRh3e4Um+iS1R/fVCZPwyBHeODQdyLG0/01MDS5oO
XtV2rG3KsdjV5NfffQx343WQKJcJYtUJPPNQKW6gRySI8qLp4k5ugYIpmKRqesqK3z11tuZIRDvh
G5TXcr5MF3dqWWLO0H2jFInJ8KQjgQbl811etR4JnIfr8yXcdVzOrJYACRZJjkfOod/TH0tG6ciu
IbvW3XSMH9gN2c2Vq6JKLczXRbuCS6AbCcFEaRxcz8m+Mnp4GQxBTQ6wshY9/pf9dSVGWVzSnI4y
OhtzTE8GlOvkAM7YXr+OPiDheVgJRvveX+OWj8uPs86KVQBa6akKlPds1+J5QNcgfUCI6mH23/IP
M2kKLxniq+/Ahc4BC7rdv2ctfP0ZPBKn6kutGeycIvsagn7DQFj1lvbZ4s8KMZSD869FZrkBuUCS
WkUV1ww3wSA9J8NDO98K9qrg6H2oHpzlkwCs5Ean4uilGzQEvSKEuGYIpjJSAnxUKMGYRJBqXcgG
zk+izYWTKOkqi00yyNTw4dEAdtR20yAi7os+i4soU2zSJMoLemJ9GIG/VpSpIGZdyhi/fAcXUaJe
lcsB5t4fUodZ7Vnr5lCYKIC1bufjoUjRAgv/F41obktw0cUck9ia6xEH777e1xsC0ZvSpR9CCEDE
Qjky89kNaturUgSKEU0qF1z0uXKUMsZmVNkMPgLY79bqL7cjF1XkqgOryXLwFL8fX5ofBDXzfj1u
63X6Q/H0Pawz/esjir6JCyy1HTsOmXEvZHbv1kjA1dIUBC/BEHyjLiPjEM2tnp7k4gR+8aYqLNFz
eJn5K8GYh6eoymxISYNpa32i+iqUMTziQVUxgcWGduh8Yyu/yD59ETcdBKf5Gy5lmHEESpzmUn9v
jWMS/9CGzfUlEtxpvLuaRXulBQYcMVCBxRZUGRjYPrMVbyxD8LoWnWlnWcqzaNjOtYEGs7KcaWWl
+cU22RaHFrnCYsDSh2hxD2sRbnfZYdfWjosjmZnDbmzJUeXtotK80Az1lSrsTIuykg99pLNvk4u5
rivDTE9kA1EKj7wMEHsIFnsFyGqhpDf5rac3HnvMBPtftEW4sMHsUokNmSYnw0K9ordWGQJWWTxe
3yWiUbjIYTawisoJUu5RuckyaVfm9xozBRxC0VbkogXplbRrFQlbUX7A420RF9kOAKcVpqjCdTVo
wFSQa+ZpNe0i+Pelp74LW7tdz0ykOC0agUstyMDslMa4R+L4hfXATIvUjUUDcC+UkujA52W4LiQt
qJJozahoZ4lG4FIJKHugbNLP6WnSbbeVdTcrBLHnUv3785bHOiw/4ezU5PMYQ28Vp7P1lRWZd2Dm
BkuzRAXh59SGIjKw6Iu4YNAlU05i1UpP+uSldrXP+kFwGoVfxOUPuWOZRWRg0uxMXXQXtnW3o2mx
k+YjhWKNA92w3EuU5LHqMzfOZ8E5vR5jMaNcOJhlBVbABHFoeTiADOElt9B3gZ+ciypuMN7kQR6C
afkX0QGDctFBi3SniVRc8/oihVPtIwg5lyKP40vF2S+bhQsPMIuVWOQg60w3EOtKdvKhPEKIGB+W
QPsPrg2gsPsaCsRoJm6Gn5IgOl0NgSp4GV/3amRkJqMxVlaOR9R3JghlUOj+vFyfymWq/vG+wihc
3JhSmgDzO6ICLYeKHLljLa+lHqbw5dNA7KNVim5l0WdxcUST4yzDlkUcseHO0yV72xn9oq0FzrOX
ABvnq/fx38+OOivh5lEOH4+70Ve93B8eUar0phUYNG/iRF5w1HmF/AKYQRWm71gttC40BfKM5Syq
ely9r7BWXDgxjapQtBljLK1DtTrlusd+RXOQfxgd9oFke7XtO/aLuhaJzYtWjQszZTRZQzNj1aIG
Qg1wTR3iXTnpomgm2o1cNMnoTFhcJP8pQ1jgnPp02FTVI31sXRNlgDbM2l1OdxIKZJZr34kqfZf6
QV92DRdZ6mIsjLpDdiqtu8AOo21/St/j3XJLdKv6RwWJx1+FT1fMEyGMRBuIizatKndabaICM6HX
NMKcaFJm0fQKxviIeGdnogKNME0VoOb0cArKV/TWiEv8ZWqBEWjc8i19FDHfBXuWN2WUu2JOOjaT
EzT5gyFFTkxST0/zHUl/XY9k39lO509pVf4Q4Tv7Or1tC8VUsXlUoEkVIEJBK8pBo3TLnw3go4U/
xhtyG9/DGje8PrTgdHzUu85Grmhe9eOMsgvJDV+eYEQxxCCRCf2+BcfjQ1z3bBy9x3MWWsH/edDA
LA4yT3TVvZVHPGr28ku1AT1yDBLFbWy3PIge16LDwWP7B8MGML7B4VgoifqT9EJjtzUDttjHokoS
xWGJYmjMPOpL/v+AyDw/md88GmG8odczKuSJCdWapII6jgDb/R1Oz20gLvrociw5+f+PPsubO3tT
Tc9RADOUAiMYt4uFbP87U4Meru4b0dNRdDq52CPBzQCWykilmimIK2XbE1GMEWVrvGW0ZJVl00Jz
5kTG2GURRIALwy0b2C6yR1ODV94Ecm9hxYE0Wt5InLCCPCXtUw3O7C1E/Khgyr/L+H6dch65PyPk
ZbMaAZGclDf9CFuH5mhMzuNsPEgOLMx0x8vqnQycVoQyvwXZkLhcFXJyakDG6xWygc0qANkQx17n
CRKzEUQe+KwyKq8aDb7OTrTKsEvV2LrrRnrvxJlbFJWbTpVnl+xWIuyuhCluQ5WVXjcbyPKtm1JG
6ehlzGXPbHKQv0xfa8jOBrJ1rH6NaOxa6bYclWCWNQhN3s8ZfkmqBbL8OIFPFmX1DZy+vNgiXluz
RanxzcasJtuuiNF33jrVmpX9qraiFQWU3C6gG5FDYjO9V+a7zN4Q/J6uTjxqZ1tao0czQnBBN8qA
6rrPmP7aps+ZTNZFa+1MlRHfgkiwb5N6G0/QTxtUsBORirPam4fpqRmijQWTkcp4BYE8HQQVZ0Hk
+ybiag+JRceSnsrpXunNX/F4T7SWCPJ9wcn4oNufx70RwuAU7NFTb+yd0biX5PnlegQXxTbezTxN
bAmYVLwM4d0DKelt69eb6bG03ewwgp2wtUJ5P9wz6P9XLvktAoJ8V8jhzsEyA2dfKNn6BM1szOPS
ipBcOC9C2xu2laPXB2SXv+WPomgumlMumbSyaKj1IkWFZc6BOnHj1BTlq6IhuKQx16RythsMoYfG
yjS9FF38OByBdTO86Gd5AAhDZAItSDc0LoQThUwWK1E3SpzcnweIX01vmQxHKOhvX98xoo/jonVm
VXpFNbwOJ6LddNKWqKaAkyPck1xKOEhOM6gMpJx2NQTJugvR6T4RPz1Srw4GFPjs5zKMj3agCOok
glnUuafnGKmJIcOZ/uRA1CahmwxtiQ6whKHX/3Ik7vnZdlDYJhKq6b3xLmXquu+aVTHah6KQBVfN
9YqpKuvcw7M142mIUyzY8noiXdDfp4v58aqsPONW8RaoDDukoSq7ooUUTSdX2EqoreXFJNNTKx36
xvxRmb+zQXWbRFQy+IcUGL1xzTYtGWS6r2FkiuW00y30qrttvmG5Bwfcm3I9HaNj/dRtILizk3xy
iEQSK5cwl0jOPsflDkPdp02Tq8jymfKHQFeUVHVQ03sJGaoKJyXfyeH5lFhjoBoKnNleFbhrDhmU
l+1sk/fT77R6dGLbNSHzUxGIXKj6kSiR6BpZzsv3Wsfnr+TOU2kptSQxpOmJVro9A2YkeWFzfsyU
+yiu9xW4x4kQcnv5hvzvoPxZ0keix62Glspi2yg/wowr9bUqdLzKl1GLUCoXdOv4/n8L75/Dcger
Vq2IVga+lSWRB4VAt1BENYHLEfBzCO5AZaXcQeocX9YVT3DXdLuu8q/H2H+obn4OwZ0cyO9Jg67i
Vk7ibqUNCRD7e0s9Oc2NUjyM0D5MIyReRr1P8j5UdJFwnWDD6MsMnN3KLCsK/NEJxbF6H5PhMIAh
r6WKb0m9B4Lbbl506q1/rT/9kQt8fjR3M6MIghaBo6Snstmmhe1WAHxF8en61IoWj7ubqQoVYKVk
YGzFKGG2YRWT4PoIoo3PxaIaLOqSwDHpBN1Wd1HUyHMUp5Ci/t0wXOghdJA62i0bXftNyClTidun
v6+P8Q/vps8l4SJHoTkzTYiGh/cf6VjcNcjNBvB/Uf+NUf+FTBicxYXwlOX8XAlXPItkgm3bNLTY
Bz1ePJsE3cQkHOvFq0322zBeSavrXynYEjyZJO5i9HRQHjrFde2RftvOxd9tCYOLGHJqGOUM94DT
XN1aVRvMZoH6jMhf/B+S6f+uFi/BmlhFigsJgal+l2J/UkJthdxpXe40ObQG39oCOCn2WRYtFxcs
OgKemdJg+gzXvlWg1r+NAyV25ff5RwO1a1/4mF+ysGv7YzmAZ9EJPdJ5KnSUYzLkuRCWdQf7RlZ3
ugbVbwf+AnblKWm2i0wmaKyLNgofO5IS0v8q6tCOClFaGDkMIrLn5YzpcwW52FG0eSmpDI2zMj45
Y76VoE2kAo7TR/lffgsXPspMwjzq6LI0Klgpte5GteCJ/A+diM+P4YLH0LQdriig3uMf0H6/Zz6a
SZC7g+0DwgaaR8KUY5mdKxvjGy9kSDsmDwiJSh5DPxoqfj0LlKa56c27yYQPVAIHBkZ9pb5hPfPl
JAK5Qd2Myktew/qGPU7k9XpoEdwFPJFktlsInfa4bSxkPXP6p5wOTSE//90gXHSZ5dIgUgFgetsE
JkgrQy4f51YQJL97yHy9nXnGiARLjmEscBXM881QJz8ZGVYzs1x8mULxaKehrUNB638gsp5n2Lwm
OaJLOdWQnDqpjXaQR+uWQPzz+vwJP40LKCAYD9Og1Rijq4IYJiQKPHHifpeAfUyN9mBDli1CSp80
IoF60f7gIkoyTqNRK9ixC0Reseqg09J1mvwRfKAgrJhcWGFaq9pFj4cY2QyBkwBnFwfGTf281FkG
qEioz2wb34vgrqJRuRBTt1rc2qkGioF2kBJ4aE9/UBnx7Gp++svv4yKNaUPWrmgwjf1KSx9jQD9B
uYOGX2Bs52blZAHIRJP/f1H2FVwJPDS/7fUqd0wUliU9sOCZjEegK/g4wR7h+TVWYThaSkCqgybt
e/OE3qe/VMiSvQoMnrtwQxxfEWTJotjN82vqlg0WsHgLYASUA5/5c+v2z04welII9gsNRFnfshmu
xG6eXTMpkj2qTYklrHovQkneAF3DSVF7l7INQ1drpiK7C9HEcomLlFDFIZJKT8DmeWML9WPIUJM8
+nF9AUVbhIsuWg+iMLR5EF0gv53Q1EvhZPV3Qywn8SwjkuTRoGTh4usSLF4i+CdRAShD9BFcBHGG
uDItE6kl9IaCWv4B+8a//AYuWsCCU7JIjhJOCQVOhT3XQn8j4abmw0SXZ7RJUa1p/pjbAo0gHKTW
RQhUXcObNmK5M8Gs8UD7JoKqaqWDZKVDYs9xSj+LH6+vvKjyxUtdNu1oG1qNhdFDcAj2C9fY3PQV
xGobsBikbXNvF2vmidrboi/jcg4lnaCgN2PYvIaMRZ240r93I/macNhcDWSYiommDTZEGr2bhXav
Az4dGRsw79xKFxmdCmKBvXzv2QmCW+icw7WbngpJ9suheYk05QdTY0GqIZo2LhYUdVaPdoS30twr
rkpDmO0IRhA92W0uFqi1DEOFATeSnEMoLtsa6qYo3uBRgdCGBh9LV5pcBPZI3CGG5droxxP8OVGK
0ytBzBCdN5sLGioEX6dxeWOo4UKuYZAZhMSkD51N3CEsnELBWVh2xJU7xOZCSG11leJEGA9WdyE0
2UP4ryRe5+sreW3mG3IQwWZEy8kFFDuNFciHIu+YWPezU837pngTfJNgCB52T7omlkyCgzZtl26I
5ALx/Ltf955zqzzFnft/eNAvJdIr0/gNhj9pWmlnGLLG3R/HLt06Nwuae3yDSJNgu4oq6DzyvpkL
8/+Rdl1LkuNI8otoRgWSeKVMXVq+0KoVtdb8+nNU313noHITY72vO72FBAg4AhEe7lJNwPlXg9WP
Rwf83RoNUIVLfAUKR+mvYgv9QOtA4HxlM3WIqLbbQKSSIjj+PDlfSqIE/l01Vrm8bWQ5sKLC7iPd
vf4xRaOwb30GMsUUj90g46FWLZsYhru0Du14EVUfBaeA19dq4yFul5RVdFFSXVc/r22yh8eHO3tj
ckzt2vk7uu//P/R5Tr7eykk8sTsobt6MAfKL6vb6wony4ZRDkqmgZYE3GssxTV62adDhlQSMvTUH
id8J6GKCUJQX3IqrONL1CZvB0A20EpunilrbHClv+DD6vd76bVQLdoYItSmHJEMdF+U8fJ65CA7s
27Z3ILUcyzbzSULrJdTPERXdQMQ0CkVjX8+n6TxJ39LzrhpQQWN8XzQDVgH10G8DmZK/6KA/e8vr
MlebkeCLVUst3vKzfr9K2j7qyDanQrYY2wz/Gb90mYtN+nY1keJntVWog9K98gL/E7OwVaR4UIKH
cbot7xMLptFwO/4LGf9/hC26zI7n2SFXCxLKeYlLaNiZD3CsCmJ3tPPFZo0piS/CT9FcOUiZKPYk
TEIQ/nXQru/f9HynR3jcq4NTlVS0U64DmC5z4UufaV0JQ7HsNxEOD1GieOGPdoPs4WCTY7WtfLpN
i3vB6b+OaLrMhTRNtEI+PcawjGufoajiz5vexo3wqrqp9y9uQNE8ebghi2xJTZt/EjhS2HptJNir
x7ZxW3uz1zvw683jjbh4+clDu7Z1uQiGSHA/gLBU/ondy27xDAfDhpNdOIjs4aDhwHXHXjc6LMZk
13pp3y3ZXtDM1cOh2E7RLpyIE/wMe679KA6b1qqp0dquZ7fKAHG8lIA11tgy1IHRue91MM4pqRa0
sKSEo0e9McjH8qOcf8TFRoUHfPWRW8fREiWXPyV+r/wovkvAVIp8zsCOQo+bFVQvravvkOapfdI5
HSiZtzqqzCAsZw7UUW1mKmIzyy9omruwl3M0qKtqm9ATbFR22r78KPh9KQq8cYnO6wqaU5x3soHK
BDyXPyRI+tj1zbwxHTiMxQGMS/5F0ls0JAd28BUMy7bAkNHwzTBOEeqmgkldPH1nk+IADRWJpkSL
PJsU+CN4X8IlQ33TPhWRIrzFZFtI52A/+to6cqgmW7XajlaIXrubxYvBn3o0Hif3gO8J0s/16YnW
j4O0Iio6rWMP2WT4oMb7XP+6/vcvF+XOlo8DrxXovKYG5tJ5YVC6yj7Bg+SW3UTsWYIFpCCFOYJB
Rd+MAzCdVGoTwwcYemfGr/Qx2awbwy0OA/zlNuwaEtHPRKvI4RZ0KfS++gwhYGY2wrlzNV8EUxLt
CQ6FkkYyozHEJRBvmTdNFViHFQ2tTLEgEt7il+Hlz1fja9CTBgPxHtJ7uAH6beesL8Nx3OqBfKKP
TLVBd9AqFN0NbxXgJ3fIDma/buQ2mzZod+kuhJqN4Bh+ctyvnAm+So3G0MqIZkQ1etBu+9vxoYRP
t43gZt0VwYhXruyifVBNXDmDGojp9m693ScP+buI/nKZUHa2NuxLnUU4zZrMpDFpgnhxPeA6Sl+H
Y/Gkb8ONdCS70C49dW/VXvsUi6hsgj3AF7gXvaejkkC3dXJmNN2hr/7JQgbPhAhu+i56E15+dJzN
k0MhU19jtHDgEM0+eWVqhXiXusWjasv/QjpPcIJ4ecR5NCdVZSeWhEDYEuV7WQQKoiE4JKppSVWS
I/mkHzXNgQ/m3XBklYQUPhy2uWtXuz2K4FW4iBwSTQO1ojLBoMSeQQ4HmaNwwoNEEA+z17yI/nU5
53T20TgkWnR1gYQQHm9gl7tx4q4dGuBGvH4R+Vd2MQXi5MFnC8a1o8lB09orWVEyqlt+UPxko72G
T9a74htOtgMNsdwye88tM9DqtmzO8VO8Mz/IrvKXfSWASbacV34KXwI34l42SzXDdRaC/oZQDDrR
6thtpOm+VlLB3XYxTP6z1nx120L1azBLVKY6VfPCDEZdMvh2Qr6HaBgOb+qyNjRLidkWGtHRCOXQ
XX4Tu4xLkJ80L/GHb8IsqgBp+Go3zY0CBW4Wgfwe00l21IPUnK958a7ZXL/b2J689tE4oFHNGbkV
gstmgT1mmCUwHntvlmcyoBkCobZaB9fHu1w0OPtwXNCTdmZrKANCusmRnWifu1Fmh+4aJA60CSF0
2bxItyJu9eUuo7NBOfjRRnVNSzbLQXtE1c2lyWMm08OYPNKifSxnuoNMv6fpsAZsleeirOwaXSpt
sn5YWvfQGr2n0goSa9GtYmUibBR9bw6maJzlCUxhWc6gOOnwg82cyafB72tduLsE4RnvyR1KYW/Q
FTcoa8eXsJ+hqiU5JsKZxVWe0OQpytCJ7mxei29dSqPQVyx+nx5GrOwhDGq0r0VP831Y2umzdKdC
GrZgnj+i2QquHb5ETmEm0isGCxe0b3O7H6NK9PEuJqz/7KwvFfIm6dTEwsdjxepsDyvaLVQgoU5f
3YgWUoBFfF1cm6NxyVpU9LruudaGXTfTk5yIuJ2is8JXw2cJLat6hFfd5CCBi5Bqu0Coi+Kkxr5M
nHZj3MwfcILs33GOtlBovQ4Q7CheASSTA6S2j1acBgC7BWndKt3BIVgraqgwCimLgnNnckhkaIpJ
Isbl67zFk3qvRKvMCE6KYtjTD3FBVhSOmBwI9dFiqtRKocRqPUH27Wgq+WYeYXVplZuF6hsDZrj4
N46MWD8b4JH8X39aDmniKCtqKmNtJyeHK/CP5bQ09viNoMSyIss77dVD+7zuhi2yBcfk5b/7sFx0
VFMy1yY8lm+VePQX0gfo0Nima+jnicjrQHTJmFxUNMttNRKWhv2dN6ju6pt1z54qhq058b7wYy9B
G6B3fYai9zZfc1/DKkro/L9vBNgqgrqyzwJy121b29gwn3fiCoYUHBe+Bl/GYb6sEgKUz09aJY76
wWqd8FGzx2f5OxhWuT0H8uavCFZ/cI9XvUtlmkhKY6EJsa7sHO9QNas8eY23BRV1ughAnC/Gp0qL
F74MiKUaQjzjtm1ETSoCZOUr8Ho2dZRGOBfxcltR09cXyW2wcNe/1Wcz/BVo442spr60pG5mj6Cg
Kr1pOCju6g/y5l1foZURedDm8ovCX6A/hhzrOHyDLzkSDKIMjWjLcDhkRIpW0Ryz1UMw6afJlaDK
pUABIekFVC7RunJ4U9KkWlKmMW6usU8gxlzCVjh7vr6sokE4XCnIaLZTj0GItdiEBGW92JWoSHZZ
mOZsv3OIEkmaYmQyGK6dNyIFk3kjcquNAzd33e1/qYjNyyB18OA59TDMEj0tBXPkK/GhgiyrXOOF
Dlhz6uhxJbeLKngJiECTr71HmqbXSYR3x3pj7GD8/J49Rcflx+Qjbxeg/H6/bMxtJrgVRLciX4Rv
krnrOxZAsV6tKcjdFIoxOozJlec2EHUFCufIouOz/FHdQwwdHuuILo7ZSfaaGcwQ6q138QepkRZF
S6LTwBhickzh5SsIvHllPENC20wpIQyenPbAVJtSkNKtg26rKBZItyJ9DNFlxNfizTJRlSrEwuI1
E3U2nEg7J/KgQUCOJh4XlWLrh3/RQSNAF74gT0zSU60EyOWHUrXhbXwIdbt76vcm8oThd6Dq8tg9
xDtRykx0RDisSc0lngY0Rd5GfW+jkgVTxFOUNMF1sBHhAF+gzweatRrTXh2/W3edFweare86W4kP
eMl6CbSO6s6W7sbn8SOCggOsIK//AOFn5YDISuQC8i54P5sPi1OcpgDv5xL7FvqDK6QyltKGve+c
Cu6u63cw4ev08pJIGV1wbtTxQzJKO5l/Xp+XIMcMT/R/nkxjluQCsoa/y4/lbewoqKYdSzDioDDt
s6tRQqa7dkCTc/ufw7fqpr0zvsHR+v76D2H75D9f0oSv4DcGfGqrXMpuh+ynplqHpG0e8qQ/laSx
10mECtfTL4Sv2A8QP4GkZAyDXvNpmAA+ZeE16TMEwu15aN2m6QV57OvHhPBqfFqsK43eRvntDPff
qQPQyq2tL4JFFOAs4av1LQp3XRdWOXJYzDiOGDcpviGztepu5wDcseJBa0Ag+6uLkqpUN01D1SyZ
Ox1jP8BYugD6GNFdPj2j5XkR5QQvfrI/Q/DV3yWLFpKyrpASpfgpj51uuo+73FFkKB+Uz0kiUlUT
DcidDKgqDA3MDHLcWdMv2Nf78k7zKdrrkp21NR1onoyLHb6W3rKhAhrlxd1yNlf1n4eSFtJcDgbi
DmSZndQo/TrdhvMgANWLV8bZKNylbBVwv9YjCqc1c3KgVPcEI1gHnDgnS96uH27RfPjkgqGrIP3h
tdRaT3VhumMKYl8m2oSXY5qzCbGfcRZlmKUJO4ERw+QHauuOBiNgvMgYjxG37r8oPIgWkP33s/EU
YxhUa8Sh1oPhuTmZm8jrX0K/BzlmdaBnndlFaVPhYWOH6QtUnk2Tu3J7hcrS0OAuTLfjVtlHAQlU
6LSJOHGXE4hn47ADcja9ulsXfSRwllEDI2AFUHjLeNatiSYbE9SGGoVYRm+YBa+XizfB2bAclkBV
2ID9GeoZemO4pbw4Ubg4VDXtPm52WXF3fWuKZvkZeZzNUjPkytDh3XVbv67gEJcaJhlhmsNgK7vk
cd0x2UtkLeKf5Idg6Iuh6Z+ZfhJlz4a2kiyK4Yb+u8pRg1H8I/ehuumpfqI8yHBFckVFe8FB5HXj
EsXSimoBTnfK41xJXjXqXhMLCMwXg5azaXG4oukG6WIaQm5n8atWdqHO4F5fOdEI7L+fLZxuQUFI
YlIqxPoYaeImqSj5cfkmPZsEhyVKbmXGlACC0V/mK4cYTc1Img82E1JhiBKZwcLuUjH5SnC8efW3
aA6Jteo43gtktbVNv9ECJLL+xttIlc8myKFI1fdGkVIEXFIGOkWn7McFlFNN1P5wWdnnbBwORZqs
UGsyYzewh6budSAwQN5dQ7LMcHtPh1vVj/FufCpiG07z015UilAuVgrOxufgJNPXaFV6qL7maWXH
VmEvJSSuhp8oGNvm5Lf6a5opWyqnjjyvzvV9KrggeMm3ma69qkwEbevSaTaeGlU9KTVzuRURwAWx
Cq9NVi9GQRLDTG7pg/ELCka5H7om9LTSTeMnWzD07N/OvSgQP16f4uWH0Z/15QXLBkhZ04lVwnvX
gqOSYWPT7tno2l211QrIN5SOqBVJAGO8gpnUzqC8MxjrQUIp/aE/DpZ/fV6iT8dBzEq0yqgmBEfL
DOJ5ROxVPjRGA43pZnt9JOEKclBjrvOwwBmPkWsKJEdyN9yOO8PNbTg9+8lN6Aiz16LtwgUuGow/
rShDj3qNxgtTM4+RluFkZseoiMB8yubXyShhClg2T5LyKFeLN83P8O3yzKH8pkTy7DeZrHrl0iJr
FIlq1QJ01zhkasy2T0YWVjXJK4VpZQWvVcGSC25ejQMlaYArHxQQWDXWQucwdAoCco+M4ifrPn+S
RfJmot3EgVCJjp4WiXtkutHrctB3Pehc8KxxmIFd+LBUsKxhhsMidqrgnPCCTKqUaDBoZqWv5CCZ
6z7t26AYBfGa6KrkKbCxZqSDlOKq7Lxo098sxSZq71l+r4PYvNG5emyrkqtDnvJG1F4gWFde6Kxt
qxoKxgne8cZ3uSBeW5868Cth+ypoEBHsSZ2LaaxaM+EfAzjQ1p+JgSf8mPvX9+Tltqg/QMorMBlG
HlcW08CZfcUnh+mYvIdbEtnzXvqW7UKQX1DuWdzCR9kgATEdVTyxPaloQTksqouwnULLYHS70a31
Ty3xKpjv6L12x940LM/1YsAwWJDoutwNczZ79sPOQjroecblFOHQk5vqw9qxMwmimrf80AJQqf38
nW6JAHhFp4PDmZH2Wk0TDY38kLBRSfY0p+l3ujxe/66incNDTagPhNbYojC3qWUUMaZCgGaCB5PO
gQssENMybyDdZVZ3VKenxCi9UDecRv8l6YLDzv7WlbcnT5JtWtYp+JmH9ecDMy8b/OkgNt4UbEOe
+TrBLJrCkABJe1AELP1kkW8NebaSVZDkEXwcXqXJaOCeGpqALr0+Wd1g95LIdlewyXj+ajSEWW5I
6BcNDS2BbeUAJa1yX+fP13eZaMHYRM+Ojxa1NK8HMG6GEHyu+jjAPm8Fd6obLNFdJgioedpqH2XN
MC+4O1vcnbIHY+39ekKo4iY3wmKKYGsTDhVi1LvbqkKPNrGNICyD+haaiq7p1Tkknb3uFawRpN/0
wp51oeiUaEk5eNDTpApj9nBpRsPV1WN4UMYqiKZf/92X4/DBaHWFRCWSAFb3zTIjt+8TdB3O9jiL
2jo+L6lrh5cDihgNO1pX9fltTs0t05yGlrtDhvYlC2VbHd9Sq7tNZyQEShtN6/44TDvT85LEXgt7
W3vKag9R46HZdLeOQR4+lPqHnB7mwUCe66HPHlt1J+vyZmqH2c6qoBv3+iQ7Uhu6k/FDN6xTSCk6
iA59VhA7W+rQSWjz2Kyp4FQLdg3PiO0VhYy0QU2jN+9nLXNTUgShFtp0WiBcoIuuLsFG4TmxedoY
lVlDqt46sixZX9pa54x7DZ6Z0pFxnvOdtC1Gf327vnNET2veS1wvczWe1RJXS1AfOgj/H8pbRmgw
vXG5iSeXkRnxtr9p9qNma6IaimjaXEhk9g1kxRM0rhkUpoF95yfouIqa0pGmwbs+U8GtwytCNau+
xMWMD6p2kk3Wxe50kDXWyu9jy82j0O4WtAdogrtOlE/mLcNLLQ/XeYbpvBGtu7owXsZoQDMuEoKy
uV9mNF3ow0cUP4c6HinyjOyJHFyf+GVu+5+wyGAf4QzXdUWFE1UDkWeWPQkHd9186pfsaFB69VOV
CRu7hZuKgz3L7KWpLf/XHdL4qeDA+0xRAarSaBnwUExmeV9IoL7ET3IkOEuC+5hnyaq9TOjIXB/q
MfaqlqAjX4ANohE4DExMM5yqmalmz8Sp2uNsLf9d0ocnv5KxL5ZYxa5ZVupZeP9ooceECUFE3Fzf
HQKc40mweZqNZVK2eJToP9a6OC6ln7adbdWNY/ai20NwBnkabJh0dUm7HJcH/FaHo7Uttoaf7oSt
RoLwgufBDlNpQPIZoJbWxSZpGq/MtI05jltIttnIcBUhyipZ76eR5s2lqOdKVA7gebADWaR4CTE8
IxaXb9VJcTMv9bMn6iBb6WeIEU8ZPEqFoY5o3tzLq+9AVJG6DIX4HbtFWJwDnzbPgKOi6NUsAjae
EqvOs9GqbZF/UnAnPDPzvQ5ZsXwDK+BARDViAcyVqMPkAIVEeShVLWrScS+5yDXRqjwUVgYZjNpJ
9EOYKO71YyECTd7hOQ8LHe4Y2Kr999mHP85+RJGMHsMbxUs96laCYyhK4PG013FJpqZhTzxpY6Jq
hC6gdTPWYKWwtCssDbz0Tr8XzFFw+37hvLZp2AwLtsuIa1/esUFTv0SXvPlUfkiBsYFj6psomS7A
AJ71GtOqHqeQBVbKTz1/yUF5kYzcH0cDGuPJprUauxlGweUvQDme8pq3YZ5ZLb6mrkt2OcdB0dW4
bt/GGLIcosqS4LnGk15nqueGVuJkSKpjjW+Io+rku+DTiVaRe6sVg9bJpEzzW1BA6i2T680f5NTV
XRIwsla3JQ7SHa7hLS/NXuQ8KdqsPBsWFIq8KSssZ4MuesVVNkPvsnr1cmCkV8iG7UR1TtFW5WIY
U27UUe1Zkq68yU0Fhjt3YQ15SJGgl3BqHNIY/TBUSBpge/phsBwhe2Xas2lH2/Q0bVnPcIsU799Q
tBRNNqE1bOrEItygkSyTODMWvLzld4sQW4lEVaSLHK3zIbgnIsaOlBZd5YDr1VfRnnEqneImD3D7
yYG+w6lwFdlOoYrhojfWa7RDM9rLYQyKB9HVcWnvnv8U9t/P4tGiMeOWMH2vHMIxXZAFTBRA3YtY
hZe2zNkw/AtuaHWDThJSc2HzTaPjdpJyWw1BGhH33agXrqfzodi9fDajedBqtZpRv2INxgpM0G8T
D6X3bQw+Icq7voil8plT4u/D8wHZDzobMCtXSV5MbJiMtos9G7ET9SNsncI3JBtsRYMtuvQchQ80
bF0qT7tiMO8LeUtKwzOl4wBnABIfYP8NVeXGj2KU2tSHCUqZUX3MptxdKpAI8G/zFsn+FP9skZV3
tVFd0mQ2GRVnmeCVTFJbb8dgqtY7MqXErUKkAAo9dmuDOESPtsv40tHCnSYEINnsaDMyLgkNjLDL
tpNWORQSXXWceKCBC94AF7meZwvEU5NVksCvnXQozrxC++XecJQ9KeH4LDkdIPJ7/cLsJHLEhW5z
E9+Jvs/FB9D58Ny7Vp/GlkgsE41X9bY7VbvuCK5ngybm3+6BFA8hrz0uL3QrEpe7FCqdD83dDHLZ
xX2vosowIz7KZNluumpf0cIeq1/TXLixNgkWW3DQeLZymFrjklaoUJe4VBsqe3HT2wWamvNOVKO+
dI+fT+7LNWBUBZWRy9ODI/Hl2Ylmr3sqGrShomnG05yqdyg5Jb7QIORihep8aA6jqzUfshoVBgAo
DFjvs00CMQlIKfzfJ4Un9rf4Lv0Lzuf5qBxsl203raWJCadqYrfmd2vQ3D4TpGNFH5AD5LnpklhF
kvm2Cl+q+CWHn3fZPdM1DwRRy6WH85/ZUJ6KHBpFYvaKijYFCk11a2nhOifB6Eax69ayyfSKBbZj
GMTN5grjuXixkymDh1j5XalGwV76dJn8B4Yaioq0ko4LV1WIzhMA6oqq1jyN8gk2kREc/e4L+obU
5qZIws4uoxZGIq9NNXgxRX3bhFpHGbLcpS1Lphsh6TmYzxQ5ZGltNnP/3sjWI03jPZXGXTW2ohLA
1zcl92u5Y21KdOqaGL8WXnlWMJwgoGEigQPZtdoj+K0Qrf6ARD7ajgKxstWX7/Y5uGZZikmJZvI6
h0so6VZIMHg4IBRaNjJQXbA1GCJ+/Rp/huDmRxMYGKnRJJ/AknhdW+g4doHkYJVRBN6BRi5Ujv6y
6bk5cW/lLunNuEkxoKx1cB+dniFG6Frw0mqUb4K5fXmWc0NxqDWBUWrSHkMVgP3VB+Fyw4r2yuQO
ulP4osDny/uDG45DqlUqLKggYzhoCKOr6n2oCicbfgkmJVo/DplIhZpKS7EnmD9YssndvnbX1ZW8
Ef3oAOLBLgPDqzNXpFXxtczLzY+Dq1XG43yRMb/Y7GyiIl9l7jXtMRp7u4dZpdUGum5EdpwHyLUi
EKptqXoMu7sZh1mwCPLVXWvxgDYrlBS0ZT/F6r2KmKe2NUFYWmGNEW8Uqm1n62ceNwESX5vrQ38t
xPxjFSy+6UIJexVgOssnTfMmUrpdUR/78lCukOUlhd1NBmyRu/cWqzIPt4r8Y4p/6PG3dcqeFpXC
Ehb9fPnoLlLvmykMMCnUVRYnk/A/W5ATyE/lIN0la+LkRmNnw/LaIEcgQU6OLC5W8qZPwfLRIOzO
QsFicM1SDqih2g00/dCQuVsLGlgJEcQaX9NO3LTVf0a+g5q1vYFY+yTXk59Y6W7tb8AVdYvpZI2l
1yvjPpQmb4qgPw9JIy0U5S+uY6HFt33IyoJWlwg/IMyLQDOhJbrSO8G3FewqDgvrvETnijlANSp7
MshtJf+4/ve/PnK5ReSwTzFKbcwY2DKGRv8IMzC47B1DVzsa30NUDkEVFTU/iZaNw8CRhoZhmoCL
uLBsHRBfzIKt8SXw5SbFwV6yGnCuDNkIS3o/Rb3TkVPFIlJ0y0hzuqXCjkS21/7znWXJHAQmZqfm
k/QJgcztoHGi937fgnpd+eZkizaecOtzuDeAYiIPBraFHui/luMK7Y8eSRfoE/VB5IrYNGy5rkyO
75WZ1MEyVzY5Y3of0/kHWROfQiosLfKNlAodXa9fWtYnBffsRTuEetmqMbZkCxmVwpXxgHQgoRl5
9R7GV9k2HAKmwSgJW6pF8+QAZS2TcZDZxow6X9NpEC7fVfN7VyY27QSk9q884n9uUYV7FiZSNYdJ
DOyIUHsMzTSQatVWktKnVeaaiuZ0phSgULmpoZ89l/71Yy84IJ+ocLbE/TjkE60xOghLt6Zl2LKi
uKiU4GQ8RPRFSgRvF8GR/7zHz8bLO72cTKgTn1bcxhWMR6Tyvzvyn2+2sxFS9IxJuYVNgwLA66w9
TSZ5W8wbSfvRTvehJlg/0Xw4gJkJNHphiiqf6ggmMRr8Xdu3619IdAg4QJlrNV/pwr5Q1d1ESebM
i/VCEpEh2ec+u3a2OSQhdT/12sTuMKX1weN1aqr4df2i5BDAmXpbH02X6osPIiEQLjCLOIgzUWX8
UgBpyrpiUVMxLItvx41aSY/rXJbRdT95M9QS0WiFZJITuqOTPaZ26yB5gXqdKDy+ePv9GfjLK7Qd
o6KEbgS7/RhsQzcPCQSW9Jy9wi3jjQ5f26MQvdma8mt+PiqXIzSTwsLZw5ordeQ0SD7pug8JOCcq
N3l8FyWxI+PRW5TFg1IOjszYHid9jF0ZkeWKBtZWSX3dhNxTfX99031NVgGVzn8Zh4BSqvTmoOCX
jYNia1oFM/TF0VAIVnQN7PjaK9dKtev0aNbWW9/VzmLVJ+iZx4a/Qh07VkAjIC0mpDmCX3YpvD7/
ZexEnp3vrhjSMZLwpWbIhxTS4tbtNowNt133YbPJujc1o3ZBRGz6Swf9fFguPGoHyiocGLbJTHsK
j1pfC2Z26dI5H4GLhvRRrwaJHfQFlvfoQ9j342znqm7rxXKKlMwVLOQlYLGIhRCFaJToXwoM9Sor
DSL1G6ZLV92viUu+VU7mDD5zcjZgJVz+lSUndtb5sByeQXxPKWksdzctxE9xpRWQ3vgMWV7no7jp
6eLD8Hw4DtaK1Mgbo1i7G3aw5dXTe19vUANnSd/JhUtnbrnxDOU/kSzLxezM2ch8raEHaJsT/RwZ
yngbNBaPNxUqceGDAsLzfFwrJ/7ZzhAAFYVpX/OS/1zjL8wxtdCSCfa0WOPFUy13fGB2KaPToVMp
8pl5meGV2+xGCKOXshrnc+ZgY03xFtNKfFxGK2qhrJg5zOG1P0GxaHN9/2qXwPN8LC5wkjq5Ra5B
6W5S9HGUhoRE3H4Jn9Ww2oykgj9SZFP5mMD0fUjdmr6VFTa6DE+j6ghfGzea9zmR8Cwlm6F4b+XO
6UFCr8jLNOU2aYIGlrtyBLUUqdwo+qaJciSEkFFbIBs5QZ8SfdpL8V3FRSmX8bZv69HBDxG1BwgO
Kc9QG9ALHE/a2N1o5v2QJg5E3Z8hjLNvcvDY9fc8heNe+lOt6k3WglUv3+fGL3lu/MbwZ514NVIO
aw+pEPxzKt3n9YulWa66nKg5gyRxS/rUHYu7JL4P29QhjZ9Wr6Ma9GHkxlXqKVbrRw1sxjVvlaRg
0CIvR+5ATjZQHXDM8XaqaqeVsiK4/m2/itZxG5hD2y6hGqq78+9Ti9RJ5zQ/BzCQkFq1lW9ZMCOf
lG5Y+tteNXjI2SK60KW4+HxzcWDcGLOqahHWvYpRv9OR0lfCA9PTrElzA1K83TVUELhejMDOx+Ri
SX1igAxfl5vO68FSu1dQm0JT9K/asEPojYmltj9Zfnz8cT4ih8VqT6OMjDqWGQ6/OQnG6Z5o4D6T
n+nyHNGArJWtDYPTo4Ano6A49r+6Fq8QeA4nEcXnyF2LfoRAGGOS3HWeoFQSO31fOv1qOhm5I7Dz
KuDYalQuVd/aLmhraF4rWFJp8LJm9cxIDwq5hpHdU9LDbhEdIM2hkiHJ2oIPKEOOKcudbJqYSYDT
x36Ro7EpC7rlIelXT1MSX6ot2Jqgs5oMrkQabxpRtS72Exwwrbj3iqnYFE0RFDAKscpXJarjQxmO
iejjiQ4qd88oRpLNvQw06jzZASNfw9OfmdSC2LlLnGpbemivEe3Si8//sw/IcwLHbkYbSAKgZ2Y2
UKgbAskb/P45tK0XcZf3xbfq+XB8vEqQVCSm+hve49ffKgjtqXuIxFYRDL6v7E2eF1hldTFXjQl4
3xY4Cp09omF5cZlMO3vyC+9MwdXF8wNnTY8VTR+6m/KweDU6UJidH9rn/oXJkeik82RA0uWNiZYs
dj9PXv2moDSKtE2xtfz2aTyKAwL1s1H32mpygKqXcFZSO8wuTws/IeExrENXsiAiIdWB1UeSjYaV
9piFiDdN2dzMUfFLX8PCr4qu2+TlfJIn41lv5vsqGo9mXBk21czlttOZPYd0oGDb5VVFfdlqDTsN
1dTGGwJSwMXsZEvorHN5Q62hPxTpMD7mfQ39xFDPA6ubb2oVeekl/R6ZulNBUCqxFIesqduXrUOV
bCMp4AssD/XyWKAiKCsJhKF3SK7bcq25U2u6ebbXS8lZ6N1k6I7O/lpdo76hT+7c5M5Mf5nlYsMB
0F4KZIXp3UiDJWm2UfFzHN1Zmxywk/fLAjlogN24wvAGPimqVbiNchcX+6UOernb9G3srvh7meb1
9V0ayk5afG9h51KjnJDXd+YaLPBYilS4LUk/FPkIfqKdjfhr0s2Qu8lK3Mg45nUZdKnpq1XsaOUv
2pgeCJoeSUKvB9vCylYvnhM3j391yl2qv8GAyB3AWs4gq679XKePbn6muWznOZI1y9ZI1SCJ040O
EsW0DhtrQIASpbUHEu97klNHQR0gUvNNNe5xfN0ufVXbMlCUfJvNg08KhIRow6BQ/49GBwk3O2fF
kWKwm3WwK4o/vC3lwR5X0+8L6TkhvlTsrBGqHciwI5MDb5ZxcsLlBuxke8D/v+hmN0xBG5Soq43o
5F0V9TDOD5Q80GK05/xkqk3jWqaBel54KiXLTpQKwdVHmyPcGF6tVN1k+T3SXrO2i6Dfpip3UjvY
WQzfk+K90YsAOf5Z8lI4b4frUatvS0lyJTXCs+kV1mj28j+kXddy5LYW/CJWkQATXhkmSZpRTi8s
bRBzzvz625B9rRF2PNjyvvhlXToDEGic2G1cWGQ3M+r36EHJ6S7ut301OTq0m1qrqHEkfkyV/ozj
cGdWyiqYt6oeoKQRXrHZduzogOCIs9VOAUjXs+eU4QFZbsci2xZJfZm1864sFF+D6iKYXfMlfkDf
HcieXgd1dLpaPSh6d3/eJZK8L2J7XWWqKqQY4RxYDKJTycVYQdBLpiF9Muw/AnhbcHuM2gy6KAYw
dV76Rh5TKBWkKPwoyMMo7rJbMhSTUUExY3T5IL8sjZl4fHAGpmzBBYqieqboev3L75vuezSC8R4O
Zd3eySvYsi0VvJ82qKu5r7DYyoyc1rxF06s+/zz/2WRPpi34BSZkOQO1wYq41of5WICIJd3W98WN
/MmUBEQiq6ReFoVatVgPF1+jGyTOVpzgQ+p0SF5KkVjSahTWDgxeI27DNWdZ/g4ytzV/t6QJMskn
Elu2crqYaC3D7j3nzrIKoMs0bb7zZ1n94H+Q2pOcP7GpoVCMWKlLODg8JxK8I+xYD2BdQkPRD7nY
g9QNEG4bND+HOmOsPeS15rcYN0ryxZ8H1SuRTAY/BPJ6mA7AU1orb0t3Xxnhtqfj3fkT+sHNc+bO
iX30KLBorJ2BLBVrV6S7tmrtvh+vWg3Zp6pY0eEZcoJ4VTcm5rCyerPkd30aQen4kSIIDEG8EkwX
da65CqTpYqT1a4z0nP+NUj9XuKplPmdlGsB90ddavzZW8S53yX3vDY8aXsH/oL71Nf4UO+/neCYK
nXHEOeH00Hr8lPerPnZUD6RNqxFoJMW+U/m/Y+zlic+jxCYN9WZMrA+bdJWXvhbta7jzKCl49fCh
NZLMLnwYTKiBSnFzfoclF03swG/nEtPKPBlo9bbbjdddOrpm8nLeyAcvxJmjJrbcL1oV22Zmt4dU
uzFhIcPwZDiDUy2+s5R9lL0YKhIzS+MuXbVSE8UtCCS1R/RSgZYzWjxV0+F6wWNpnoISrkR6r2lX
ZnOdNI/ZMqJM0XiKCWY28D1TM4UPFV9pfbybjcafMub3GUTu9cklcKeg0PreDIqHLmu3NpHcOb/U
kwWF468pZKfQjmAWlvKR5hx9zItGzzweRHbVSwOnGS6LndzN/6ByOLe/Qm68W3oz0vmLVs+bqdKw
hzZ1O3WrW5jHHTO4ta3Xmp2bBKuUQXwIkNMZq6p7qtTAUyt4qgjhdWTuZvR506de+dax19FmroEZ
3bjt0UJx20UL5J7ftfwpKbdaYLtl3Ltgc1mU3mlp7bbVZRqhXdh+nArQAiU7u0YzCOoW9kOvNLIk
Nl/RmRWLLLyMjn3VTh2/qMG6dTEIQOCpDHghaOqYTyBSdA0ZvbgMt8XmVp3OEMXWcVm0O3NNfGOT
ePE6eeSKgBk0JKXIIHtwhXdiyfuhUKqPrCr7UI/iDcPd2+9U+GUeoCiPa82grxhHXFEuelTfdlBS
fuZKfTk0RUbMkEyP3eQlTg+uLSkB4WmYN5mmQQ5XUw0xb21GOUkU3eLu3+RVPzjqIuaPkf4C6nrk
VnJHT772R+b4vx8hrp0HS92FYYdXBQTuup8cdM+6wXzzu72qIJJ73tzJo3pkTUAEUgehGowxWpPI
S2JqXlXrEhCX7p9w/3NQvRR9mXQf7osBSiBsID8rbEbltHKlzS4nPc6jJfFX5WgDDdb2sYquSXic
GnFm0CXvx3eM7SPurV4w7oBRNTRg1+6yuGbjtSp2VdpWfzJPdPQbhMsRUmtJ0xi/gZ8Z5Pz5odEx
Ulzf4yOi0vHffMQjg0KM0vSZ2c4qDE4r5TtDogjxkNM9guTODaWKN6dLOUfWBM8HTVlBj96v7gAh
eoS/j+bsYFLHREDGlchQhEBMhpESpE0yKQf36eDlyLgQvAxx0jO9xAVRd8091C82zOcchTwYk+Xf
Tno/n6bETGYeEFoSHUe3Mm7bMfneG7dKYW3aEnOIkaTNW3ZPxAHndEniogrTDsF0u7JrcmGY5Y8i
KgonA/9SHBVvFfRfm9bcGDFEX9l8sXSj7OmSoI+Y4OzKoaI2xwNw8K4xmLvhJ2nG9g5Xhfunp1ZM
bwYVcv1Bh0/J89OqiWsCEUJQ5M9wpAHlMg6kDw/5l4f56HsK0DAPI8RTDKU9DDEYY4bBjdtyZZSG
w4ZqFbEfxuDl6hNaGmz6AlXycJhQf6N+0qv+3E6bfljcyG79UcldDd30s5lsC9S9gsr0BjRKadW6
Qu1pCTBZPD6HbegmYegtZbVdMMMdk37TZ5M3ckY59MKqWbwFZYZ9YfelS0yfmqB6D6jD+g4+y+Ik
+E2qGvpJPa47YnlJ0G+jLHdNdmWrBPLpV2yAPhxBAs/IfT0PXK3G+1jkrn6dGr6RUNea7A9fUklu
IxCgLuZBtcmmQfPIt6GzMCx1qJHomltUnufF0UtKnHapflAQ0q3PvzO/Co7y4OVo6wVEbPWoxSxC
gJoh/N0sUhxFuZ6Ub5WSuLGFrZuoXymHOHmoe8WZuszNGRQVI7y45q7Crlij5dQN6A+xi11UeFQZ
NiUkMXLm13Nx0Y2LN9N3syXbKEVy8vyvP+1cHf16AV6TxDRbpcFB5S1AqPn9H8+HRww5PClS6trT
HQJHBgWEnc1+HEsW8ZtRbcnOKh3ykze+Di4ekdydUN74DY5niTcgRphaN7Ip7XA/1F1ue+l+uIf6
CBQ00W2lrubAGW7lsiOyx0Qc7g7DoJ5njNoBcgh0hJZVRaEAjuHgdYngZHAnP9E22eT/xnpP+rCf
uywGmLoeaCSZsN5wjxnaPW/AyJzem97kz9avjHdfL4AYZpJYi+cs5W9JMyK33DsIJ1EGZzdlMbop
+tIxDufqU7ct5vg9a+6UIXwKxvulsVa5tZ06e5VN4NYZF0er+wNrMEPTL8yVHHTJCRBHwinJlTQY
kP3hw2PQZywRV2Fmu/KzNzSQX42DK/dBT4elR5+B/6gjj6000rCesPwPDxEYZAWgpVb82pv8AM0N
IN7+jbKhxE0Uc9emHU/UGvE9Oq/Ymrk3v+k/+Wnnrqn5rHrNWgOfK+Z5ytVv5JQlDqKY067MyUAz
G5bMFSrhnKLMU94EW55XbqEgBgbu/yAdK5xAAcSUuaCGjnzah031kRToKFR8ug6eO0jjQsxE6pae
PE0WMQyCgXEbzD5fP2yYq1QhFN7EnOwyeDXLkGwlB/aki/ZpQmQdtiy7JyZkYXm4hBIfStxcCtxY
Q0LQQcXOzXaZv5kdqYcvWdpHbfPozE76WOlWALtKjSdh8XI/3fDMmLa2kBoDq4Fc9oZj/i/ey9FS
hciwsUBRn0Y4sUGsvtH50uq6BzbDA45UV+9nOAar85srMygEh1VThQkYx7tDrc9eyDYqPJQKLDhL
6oPr7LGe3s/bk+2pgAMjiwcbPQvAgXZ6U022q+bAO2/i9Et+tImCCzgGQ5AFIWwMq8jweVfVim5s
D31304Xqkd/o2z85v2kfmRRcn0wp9TGcPkyOj2hYsRoPfJVr5qaXC3GIn4N0qvItzEZiksD2lF2+
KtwAUaIsZyPbXwEAYr2py7LAATJ0sjGTi6joNue39ySoHi1VcFuiQZuxWlholWtiXiModZL52zA+
0RH6HiW5jcNcYvJ03HRkUwAZsPGGycxPzbACIbex+mtmMcy5KMWfb+JHOvno4ueTVaWtAXNaVzxV
hn3XIS95fhc/RlbO3HSRZFixC71fdNjIMcpraPmmVQa/yB4Ma9UWqL7YK4NWt+gnlkixSA0LEBMj
fIlt/QNNzV2PMpO2rrc8SyPTmZXA9sfQ4NEuoqQ7k5x/NH2I/YI1G5Z2G5Os6Vz6MfjDzm+ozJoA
LEn6fyDT0mqD9iw0J/kk3jUGeaxjRQIx/Dqf+3gCwtCwzSO7xh1AI6jfTtQzrPCuiqrruOsk65KZ
EpClVv6/i/EYbzDeh1Ec3W0D27fiH+d3UAIdugAdyjTUELXB92Lod+sWFIJk2gmytQjQUatTOgYZ
tq3SIGVTXcExv9Z05UFpZcM4srUIgFE19TT0FSzpvfIaZsXTkD2e363THu0nJonMwdZoBimxsF2G
Q78vNkjk+JA4UpG9G0b+4lc7OdcK3yDx3DFNhaOl6ZbKxOAtyJOyHvgGYhDB0UjhWvmamIa/LPZF
PYNTNpD0AX+s4oxFMXIb0RMR9r1N9hkE3S2GGhd8H2a+t/X3slXWlT2i46cclfc8mdm9bs3Bs5UH
2WaOzchrMkB0Ppdsh3zJQ9TWt8nUrRPdhBibVblBo+zmpNnwZJgy1oiK0AgE6thNO+vrAhTlGLNA
z4ySgANigELQpoiNVzqVb5o6uBlHlKVOV+GQ7lRoL1lE7xyWWe5cTtBf7xVrO2vf6RRvBgu1GWKh
KKW5C9N2bbbgTNSSi8rv/Lmd4oHoEdylGjSIp5qR/bxspqh0dP3nqLycP3SnQO7o+4sB5mAbzRTZ
OHPDotxQO77DuF5Bfk7Vt6CV8HDIliM4hgG42NJhwXI65PMT9TIE670xSMgrZUb4NT7aM6tIRzvg
bpORBG4dvC0Yl4++nd+zk+7g8aaJYN1E8QgJWR4+NDkqux/+Q7xmSNI3qKu3d79RUDqFP8c2BdQe
rQR5LRO7lz6m+3DD53HzK9OrL6EPEyLYlddgT7llxxYF9B7UUiUsBjTE1HamAaCUbBd0/WWzz0BR
NkS3WdZJnBjZKgU8X4qgztMcNvuYXc9WejnFs8TEySzZ8boEJI9SXS8nws/hKrpmz8tl8Jjf8OrS
gNytm4WOvol2sgFxmVWxpSkx48YCYTsuc+MgY1WDdeoq9lGrvpvc5hGV9GGfA7McmVaYBODFFqcF
XqHShdjRpSV+pNVe2VJXxcijPl5ZNLjtW5lonuQb/tLpVFp6g8Eo7G/8tiDtmZiG5BPKLAhI0tJJ
NaoBFizjMbc2dXd3/oLL/j7/9yMQoWi3DToe8tQaO8yKcqWE2z+zICDIPM4ppnH43TLMrQYvdlxk
Xvkp1+jomDMBMBo9+fvDj26de03n09wNLwovOcTgaW1RLFmFustA1LWWDU/JzpyAHMtUk4zyW2x0
awWcM/GY+Qxiv40J5v3puowL//x2Sl4xcdgWHG5aYn+8YvRWMZFXMdqVrs/rwUDX7yzb2VNzm8c7
KwCIEg5G23K3NhnvqnrdmslaLYy12mrr2HgCK9/OWAZHzUyJP3D2WGqqSMeSN1aaZwqOfRiA94G+
Y0zk/DbKDAgOh1H9/9yTbL5lxrprC8nNOpm3/2fvsAby9WqB3iwcyh5raP10rzyHFwaoPaeLhku4
XY68OyJ6DW5lck5nvQJYFQDDDiLF0Hg3gVZdFRYy0gW9KdCifn77zj6YsCLARlElf7sFUGJ1LC0C
3xJzGlr4YUd88H2tG6W8SXNpnen06qhlg+tcZVQXwKRhlZJ3cUT37K5+CxCB84w0esrc4FDe91vQ
TKxkz9mvhJtICzPt06aALlmTWnPVYkfNkd2QNHZIo2yXBXO2yuiN0ewrYb0ucrZrbMvR+ysjvFBi
0ze1xp97bZNo+S4fzdcuv4it/GGBeHxhbtSscqD1MDh1msou7WmI+PzBAiZ1ZUKyMsImaQdzrboT
5pqIE4ER2PLV74bt0h2y98j8yHK+p+/Up13Bo0H7fG8pNKR7ikJN+2OxZXkf2cIENEK023V5iYVZ
492IgQe1Qgm0jh0ltJ2Mvpw/4pKjJoao9mBE1cA/e2Q9MHt4SMDgQIqb80YkWyZK22QtVYdygJFW
te4TvBkMo3bnTUg2TVS1sW1ohufcxETtnwvd9NR4iTO/ba5QfJfAwr9g3j9HQBS4aSrwD5a8t2j6
rhzCCx08dhcp5Ov6Z7C/vJsQ/Spf0pXs4J1seTm6ooYAR11ItHS2Z94BDmWYNbR3d3wQbHrUN7LE
nOxYCAhU1UkdEV4WY23xFI6binaPlex1khkRIAe8fXGg84M+aZe6fq+Nr0yayjztNH1+KgElFDVE
D2bFw0d0zfNp3df4oXOMNdrODIjc8gx7/RsO08kJ++NvJaBEqc1BWHN0wjyuvSZu8QLZICe8sfYG
9CTy+55LSlRrRcqnKrsIAnpMA2ZxLP4yMqtdmfZVlD2kfb8JursYU0bnL53kXos0AqSeJr3jCWpl
THw79itmSDwk2T6KbZcVgxp5zf3qead333haP16DQji+xChw7dYeRDrw+UqMQMhexNM+7z8n5xel
Ga1N7XGGZZrYTtSRbZnsB131qrH2Oi3c2a3MHTzZ4Hp0aEzRq2nLkoK36qOGcUtLB2JWxT19bvmQ
eeSZ3ow+O2/oL+lHLVzWhyX7mgK8TDTXTIVnrDFOuaZp60QYpTh/YKSfU8CVoChJFGhYIdTX36LB
Ybof30YQvuN1/vgeJBBJuyq3XNtb9j1lyxPQRsuNvx8hK1WewMj3OMsk32UWBKwZWRn0AX9L675a
TdniQy/0/P7JLAioQmqtpVEDC9MQrJk6g9PmP+X0Pk+9AB9VV1Sj1sNCHMSHKtozYhwa8+6PliE2
VDaVEnfqBCMZ2mGcaSx/WJnxZ1sl9lGispSQgn+MZJr4ROTWjld/tgoh8rFjdEwv3ALaxb0sQAV+
uj9v4eQDSXRIVqs60XVR5TBHAKpAL53uc/RlhEAg/TsdJflV/kF/yUl/2hAdwCRolXzi9QI96zyN
bBYLM43oKhqMN9uer5PoBi+0DAZOvspHRoW4NIVCa2v08KENML4yh7jgLG7hutuYgMZ0hwvOD3SF
gzuDefnTH+2p6CjmeT/XaQTTZYYnmHZOhRfaqmTRCV/BuW0VoFzBWHoM+ui//I7FA1vYrthwBSvO
Mnt+RbLN5KBxlNwaw3igRaCQfc1aVy2nrTUF6DYvHSuUCT+crLKzow/HT+yRLb0oE2Yy7F522T6C
R2Jt+dNugGJP48bSBvOTrsyRMQGx277TZ3B9IzZh010/XKXof1S1i0SZHhpLlezi6afpyJqA3oBV
m0Y5lhY8zLNfFtB5TNHInj+3a86AEJFd90Yf0xXY1iTX4Vf2fx57H5kWYb1Im0LVYTppvAbDCqBd
3patw/WQkNUDxfgjWi/ZWtkho5K7mR97/ZMt+RGn89lHP0JAfhNFQ6ta8CPYpvere9Nl+vavqbCc
N1EMa/XJSpzy2/nDC+q28zdFdCLjWiV2HUzqIRiMFHNzCuqV8Wjus2I8VLPWuOX8sJjvQ7ZD6/1C
nlvlXdVuk2o3EreOLmn8Uo8bm3i6qjlRpHjobwGjf+jFqeVWGFQtbPx/wVbFtL2G4Y845MN51LOX
6cpaKleDhSyLXa34WQyqGzD0/i03tPSVIHeVql214V4zVd9M4y1Y+Hwdjct5ehjMewImg5HabjRT
x9SewFXjdQN0+ZrdslylCpQj211gXqX6jyy3nEK57JvUzS3mFPWqDzapemkr26q4W0LMTWCAImre
mm7fWweChttCc1LQuKl9B8biwtGW134a0RHf+3FlohXd9mtlcPTR8ipCX7oYBDaXGEpwlPilAD/a
0jyZ1nMQ/yyUZKNZ3zT1lqI13MqvSGlv1OEVbI2+qr6Wee9Oxo4m6qqIqWelqmPpgW+ZwOUw85q6
dvIOMKyCo8J+pnPuGVm/joLRU2hUYboWy1dHz6T1t5HqaHozbMgKj5KXVvIOikFAWy5/uz1pHt2T
5rqK6H2gy1IIJx3+zwsgOvwEBJOjAYm1fRlihDi8s6aDWoJT77qxwTrBZJp5J7sDjm696O3rFRxR
24A983VZoYIKWgp0Hg8gYdOfFx+TD/IMguSpECm79DpFdo9jXP6IIqeaoUEAhESu7v/VLVk2N3qJ
uDj8nuxkU7wnXdej3RVejhpnJsk0mM7yxGXWKpzq/xKNHlkQngsLbBnTyBen4vspJhJnsp4eGUaa
whsxjHZchSNMzDcz4no4DiAH2WIQ/8LwtdzX3sOX9jBfSDM/ss0THgjLSKym55sHnpK7Hg8vLzRa
brjVdvqzAQ0FWcFHZlB4DMoxLgxMV9G93oW+CRYaa5ENOkkutRgEzCbtwtiCCd77PAGU7xOPy6KY
DmR2lDUYPN3iQbaTkgsgRgWTWmnBlMKlCOrlimFgbZl/WrS9iUtZhULmKokzVFYYRHpWYX3Wobm0
VssmWEV7qIagHfE3OsllCxP8TWOglhEgrDroSnywY+ISAjo6jKur/ewZjY2eoxeibQz7ibI3MwUF
UsEOY43bbiZP9bLISMdO/x7LIGD6NwmEOL46iqFWZlOtwSk1VOJMce6USudaZeSU7ZPEg+BL+9XV
/jQlXA4ws0MmV8VUztRsEoCZm/rBlj0obxTKZC6G515l2dHTLsunReF2xE0fg6cNpf9a60DGyDwV
FHNtHbs6KIu6QcJL/S+e6T/mPtzHI6d7rMq+GnWYyy4rZVe3K+O7+lit2qv4qvF7KISF67DzA0cN
QIoqQ4J/wbxP60KsBmrngAUxtneEfoJrX0Grm4E57yZAt/T0DlEQPBnosZVC0Gl8+LQrhNexQWPd
MmF3qMdtgdeCWOGhMCWnR3JOP7q2j/Y2S8GBk/ExUtvutxDOdvK4dyKon2tSwJOcmo8K3JGpoIHo
WjPyKwEDTmg6bey2+3HClEt3YbnQ0evv42jductProR4/pacBvTP3RSeX9Y3OWIMGG9wRcbhiRLJ
KZV9Lr7RR6uDpEYdl9Cr20+d5emQS1cwUj2tz6/iX0D1cxl8j4+sAOSKsMvxucAstoC5FpOpLvaS
OPk9lxKSHf5/icw+7QnYQkOri1UMAO/1G3Nn3tQ+JHGukhZitXxopl0N7+0LWDpAg7k3XP2bJiEd
l22qADQKHanZT2jErlJjOxmbscw3U3x3flMlR0OcnTGLnrSpgj3VF8PnLHTLtPkzCwKEZK2hTUmC
ZSSJcdkY/Vbttn9mQXj+VIhRIlWP450az9pwbZTSmh//0mdeGcp38ejkLaM2LHbQqh9jU6jneNCz
uM3qXeA1mIvL70Frucrvip+kXkeSqyWDYCpc3hSjPYHV/1344xooxsq4CHfZRQ7OZkRuPio7UqOn
M1j/HH0qXOimbpdMSWG0Hb1wU6zAe+rGjbf4mR+uZN6S5KBT4V4T4Lxd8icuCXR3Qnc+F75W/ktu
m3yuSLjMk4WHbMw4AMevE4q2lBZebUlEM2QrEa6sAY4uYyn47MRQrlNSOIHOdlH/Z1bE8ZOKMgLi
cFiJ5/hiLNc67S7oJLlUsnMnDqBMvWEUlQ6qY3VXokpT3iwXtpfcDU4H4qfAIRGINKX9FZJnUhfe
/SBOE7z9H3DEtiNIelme7W3iLzgZUSdl6ZEcc3EEBQUpuqgDjrm6m+FU5evBHUEZN4HoQDZ4JTka
HxRJRxAS95aetiHOH1bltdNW0StnXt7PI6HMCP/3IyMQLjWHaIIRqwVpZPMzVChYOaQ8QxI41AV0
KFV+MIJSBdNI9CN/a9Bni+it2hDqdH4EUfXoVXUoCNB+g6ef/+0zUCxOodSsGCyrwhITcpnkbwEF
xUHxXshaOmU7KcBFibmFUbMwFq50s2up1EsI3daWpP4isyLghRpQs1YIf+IL9aKILqAWfdEUkmD7
5PAh+4Q+scrDK1Vjwv0mi6JFCtJnCn0tEmSZQO1Kybd4esoZEibWI4XUa1v1jnMdIFYDz5qjf59D
SKUZ4LarQZSTvA1ZLUGzf0mF/YPMYoMQGrkqKBIAaDBG22wL3EJ1m60CTGFru8VnyLrLqsGS8yuW
gTCRnEaGwR079lRlDwFEa3K0srH6VccEaN1IclOnJwyOPoDgoFgRaTJM0qoffSjIdqBAvInBcQLG
so9Mh5xVRRIWi91CUd1kwZzCYv1ur1Xo4nkhOI/Akqq7zZ78xrWUfkUBeoyxVvKR02OYVxTEebPD
xWo4WUV+CWqSCY7Db4xRSO6PIQARtJl11ZhhlKXKtmQ1KB5Lr4jzlTGiYUIDS/uQ+WkCoaz2tdLb
nTkobtCBTs4OwNsnq6LIfo3gxyRkmMZRxbHq6I+u8ZPqe1/JXmWJv24IuGRlSxNjJgbpAMww+WMB
TaBkpfjsISVO84b80quc7fTX6wJNAU3TMMxmcgFa4dOObLRpUQbLAWIUTjxsB1AY2vRdVdlqzLDn
KpVcmF8X+dWg8FnbaW51NOqDhrzRrlib7Zny8/xDeeJKfjUhfCuDzEWu5DBhHeJbndMJ43bkW2uH
zDhYEGRH48T1+GpP+G7EDoK5S2Gv9WnvzuA5wo3kJAXdI0jIGhS85YxgJ9p6vxoVnpcq1DpScK6j
tAiuNOUlKNCbDfqgWevcckz9NN6UylsdDE6ctq5BTDceuq0CmY5uyB1zxEWpLyEguWIMAajq9f01
HiqQmCeupViScPdEh+OXXyuGolVb0WXmfK/JttnOV5zEHwpfLp+kkYX2ss8vUjf0AwYTbc5+PLq9
321T366deJeujbUJeqHfKGf/ig1fFyc4tn1pTYNWKMuhaBSvViZo60YOCWWq1ZKrKupEp2Cdr0oD
Dfm0qZ0IDJMVaohF+E0PW5eCzFfvB19yk371ob+uTIiNy8iM4jT4YLoEJe0ddFuc5Qaykl4QguTy
vLFfnb+vtgQkWoJUZU0D9GPGt6GafTv4oUCoozRzCQLxm/HVy/xqSEAgKIBWbW3j5oD18dBQqJ0M
mTMz1TEhu6LG+7TKdkGzbM4v78Ts/VezAiplpm2bhLQwq13GeXxlqJY/h8yDAwrF8YsSA4m5aYC3
IV1LLMsOjoBPoKOHYMCABevr9g0INRAHMgOoSqItZ1mjA4E8WzfhtbUzJk/d5N/Om5cA/oek0lHc
YoSGxdQ8QUBRvCyN5hZgozlvQXbjxaDZhHBPNyfwiDh/KCbk3bHCu7ms2bpcUdtnniyrIYN8MYAm
qp2XOsWW8hpXaHsoe6JlO3NM5sTXHPHTO5ljK12lADOtHbVJSu0FGDpsW3qBRCVAtLY21A0NlzN3
DaPk6EhOjhhDG8kUtMzA/U9rdK2YFdjmYk8zA88Gn1YwuUsjCZpO5IG/3BIxlB4T2qVxg40dViDd
hkII+H4sf4AMkG8Gzm9QecqWKMDOjLJhTFocz9rv/dmPXGLcWbVfHXKUDPhI/4qiReSQE5eC3PlG
xlkoQT0x3KZJaQ/NxzOOITh93lcQ1+pr+6pnMrJLGQCJ0XWPDDDreNi7pBnajXA1aLICy69bV4mn
ptoqgBpTHS+HIJHlOU9ggMls9Dviv8SkH3MXRxigqfZYRqEFsW6QcXWDow1oiqDIcsagMcUor53/
Bu8YB1QB578YFQA3MIdaHyOdHDBHiyG8eNWWezp/1+Eohaosb3LiUfliTMBYpthZ3YBK+ODNKvGM
VvGnpHKMslr1UbhW02bjSUDv19lG8sWi4ABqhQadGsPsoR0UbpA19gcn3bKdfiFr8Phwzn7dSMug
hCFIMEUaz6VS9SEHh99Bizromdjma2qXjR/G1U1rF04e3lda7RhL7ZR4WrLlmoKqRFdTb7C3DZn8
kjEwNyq6W+kGtM3Mi6DtnGSs3bRrnEJbck8ZX0xm+rWWQCtwuhxBB65rHjEk6YgTlw1b9rkQwZ3R
tVCNrV7pD+MEOsxuXzCQTi7UG5oHycc5feA/LQmoYlV51pj87Omvwey3/SXx+WuLEkzm6MlDuwUh
HQD7vNXTZ/DTqODYENoELBsoOajGxTLnmx50xKnpjAVZWZjLarJXe5KVT04oOfBj+GlUuGW5qkZ2
NRTmAZo9zfJImu8poyu9gXaGvl9C8LMbuwRxyZRCIi3pQU1w0U9vyrQeVYQhDPyDFKE8e+xphOJo
mDtBKRu7lH0M4W5Crwx6zAz7UqvRraXT7ZLL0kAyE8JlJBoZGySC5oMZNWjPNZ0yk2DoaTT7Z59F
MpYM26KiY8885Ni30lycbgLn9XxbFIvLalVylE7UR798VpE6M6jLKUltQuDgaKvSXEEFscihy+FA
ALfonb9yeJwQfqEgxV2DI6sc3G4ta8jg9+QM9IikJ+ocW8zKh/mwaJdLCWcAKlW9jOhG8vFEUswg
0YllV/FwYJAMNJYrjcn64mXL4L/g6P1TTbTN5CkspFm+Heg3hVS7VCarfsp3Or6KIuXlZEKSk4Wk
P6jr2eWuDJ8uTp4sNKdHu2h9HmxkSxLAphkinYX8Ui1ILQzoyIvBzWst939mRUAXrUZyJbSA2KmB
kakZr0vBB7ZbSex5yjf6snUCRNRq0OTahPtbRWulHRAfBauxKLzcvO2hKAcBnAGDuhXaif9sfQJu
xHMw5GCs7g+0st1+einU0CsmCXScyr4cr05kNMn6pRlqUPTdzGT+PleTN4F0yyzfzUL35rm8tyrz
tVIz18YEOGQ4JGuUvLoirwmG7fMBpGk4Kfkra7KVEl41EDWNW9nUouRIinQmg0qnEI3a/SEwyvVg
vbSV5U3l6vwXk4CFqNaUdSVLjQ4nxa5/lOMuah/O/30JzoviIpodKxBGwt9nAFTa2ns7fIu7O61Z
JUYgqR6diH2+nAu+oUewRBI4YaGNO6xY8VNmQu29PpTlk25C4V2r/HT+fn5tspMgYMai1lDL6QGD
GqZ0Z9WAeh1ZEfNxrGVH4eRXYuBZUG0LL4SoLwX2XXCMmAM5tFzcHp104/v5pZzo3cMDeWRBQAwM
OnVTE6jJDdg+b+gz2XEOuHR9i94Al10l4EwD2VO0k8WLp7IAX+wKiFFrAUjVOnyzZItLFP0gfrxj
UPgZ2tVftAiyIZaTh+RzoaLjYYHLulMhTXzQ8cibyuRiKGk3hdAQn6e1OndepUmI5yQfT3z0oV5X
ZOpYk0NorIrQ8tqi9CRfj+dKfvErjhZFv578XqtCvU2xi1wQXlMOkAdYgZLcM9utjRqeVDFEtiT+
70c3jYZzT4jdkkO3/DQybzJlPfInff+jBQlXWakgrhnqXXKjDPbV3C07TWWuiQ0coCg5p4YXRZpv
shfJPp5IEB+fRpHnulEZm4lZkQNEu8uMuEkGkg6TYvCGeLRWrhYFgWE37hXGnJApksSffjr6OFq2
4B+0McHccY9bWNL4wGhbOTZFO/awj8zrpQCxeVB6aak5uhmg7qE5lvXISO3+j7QrW45UV7ZfRAQz
4pWxRpfLs/uFaHe3kZhngb7+LnzjnK6N6xR3eN29w1mAlEplroFNTxpkG8v8TyJ9yCJ+Y1yBcsAu
KiNPheo6qngMxeleZcwfBmubdNCsHGt0vxVIFtJpn9PhPU0JhZtDu+V9CvCu5kBA6U6ToFHdFi9j
2W2VegJpSdvKw50xFccOYuuwp9iRaHoaG2gslckGV6dNUhoh4TB5U06ia/ZFU3izaiHho6tXsTNE
9UOhxw6tX4eEQ0c4D6LWeoJwg5snWLx94goQyasc2J3yvR+6MOdAgQ/gfcJP2Mgf1ATmpKJ3FGU/
ygG0plyFQJ+xw11smkD5gXE2B/EA9tS1AspPUqq+HfVhMokajQzzw4yhE4t2Izw4+4J/QIfU1esY
lhaPJVM92bJ3pWwFUzo6OY2fE2gyOEky+UYpPaZ14U258gJyx1OV2ie9hP1q9zxhkkyIk1rDWy9F
4IEdzUja2Bo1nGaEbnHUbIfe7JzCAo5GrhytShweoa3Kc6dJYreGKV4Ex9xO1M8W18NRdCHntt80
la/K4D+x7diwnWmYoT3ETg8OjiAKhffY5Heq5kcGuAiN/qjBRF4nx1x9GJQyrKfUtdinVrdHzLud
DoauNhxg87Fy4yYPFWhSZuQ+ko1NA2MKuFCOG5NvYzs/MQKfow5iHRleIpP5AcqTzzVnWAoifwHW
5MXIobcD1/K0fc7JZpDtMJYh1acfs7b3wEkTlbRpCXfsunBVLBvY4vmoygINYpKjco6GZwIOmwb/
VRYfJflXV457PZ02tBl8aC4HRZ84WMNeClO5Uf+AOaJR9C4Y+T4s0AcTDiW54bRouxGz8MbprTV0
p49fWXVs2QtrHwCTqvkPCYvXItM247GjsHZTZeNdrg2hCiOawg4tU78j5bDR28nXjOcx749xDX+u
KNoNPSwkMuwPnLV1+to1h0bq72gkwhz0mY7koV1Em0jG9B5I+pRa71L5p+KDDx40fhNc5yXTJe1v
CbNJNX3h0kmVJZ9UIUSZXCnqHQZRMkYO8sCdSQJhuuh9i2t31QSzxLHxM+ksYtjd6fCT0PGrICY6
PBbGa15G70X+Eo3dQ54Cyp/81nTmSY3qlrGn0PfGTj9lNrpafqCF9ETU4YFYsStpP7ViLwzzR6PF
7hDBIZ4y1wZ2kdK3tNyB4+4rg7nJIuq1lfQxyLiPp3CjrOTjZCrHTP6htPD8K5T3Wms+QM1yRkkP
ZKgfc525Rf1gpMLN1e6Tg4yXme82mFtR8SDFf2wYArEJlxze7ieYVzvQyHAbfpbs9LmGjYBU6xjQ
60GnwZ4wRkYB3CGDnYwZS15M3uG2t9XbN0R2im50C9lyuzLGoZ2Onh1DRjVG8542D1QSLjSw4C0N
rcFM3oLW6E8Zd1pYt3Ty9GR2LYyemN+TCD7Y0KVhvVfB/bkUh6Sp9rWKh232dXYozPYj4ndWFGOX
wAgehsxR9cFVjCUUQDPoFrTG3CHAihTNoQbtMs/6p5wKLJn01ErVPZdNGOiFggAwo/wmEwuJHW/i
iL92LFKcenpl6CFmXXvP1Y1Sax99Y++SqPIN29prWuxNfCu0QFNyCDXCu40I4lRQnVZK5qqp+kGk
yEslRXHVJoXI9kse/eRl7fZRCoV9CdZA71yr37gt32XNqsrJlSuJJcvgxpoEJaeyFPzK9MIyG5iQ
nNkLSHnxxgRaB2rwYJVNv+ptvy129ruyvX0or8VcVNmFnWqdBOGWc61NG5US2AybDq1+3o5y7cr8
j0dbHL1w0k4Gs1XMU8cSt4mkIIEn45D9GEtyAAEysGn9lAr7Ga7owUroK1XHP0Ivau9cK6vIMqfk
rEflPVVBV9fRmCK/2gzwC+VFsLfWqu+KRIeNln879hVWs/qP2Iv6G82BJFW1zjwhIcMzV/so6zep
Ep5pU2dIzX1ql4esotj8TeVUxUepj2c2QDqS/KYJoMlTgiRSnwaQXeMdmjUA2wKYF4PDrHcgp0rY
Kj/gN8XkeO3GMte0i5r38pcvoYIprdQ+nbsAZua1n9U295NHFpoYbJ3pg7mJ6SrUfF5ptyLO3/Gi
6lWkAQ3dDkvEGGqvQEoqU1jGxVDKTtZ0Ja8AIf/xXZa4P7OwM2IKAQusMySg9U8kHaxLE/IFr+A3
BaPXOm3IamfExL30YRkv/RCf3V0ZrEMQv9XiuG8q6kxYtQxD15dAjUk2mSXE1xVNC/7bxVcKu3Bt
LrMWZnGnqLJJU3p5SM62NXqNpuBEuivNQ5FTL8/HPWn5RgeTfWX9fxs7LR5uzj4X3zTWckJNwebG
MPebe93X9vRXhTx9lO7maSkqjnOyGf50uJKmDt+swUS+3aQW8RfZTTYKS8nnvmOkmEdCpGNC7JVr
hfItgy5iLFLbqA9SNcVtcsYcFj5Jul+c8lB70D3z1G4zvwrtbfpx+72uPdYipdnwZjO7EZtTLhSI
qisOJD43t0N8V7dbPNYidfUV65Vhbve0mN3BQtft4K9YurbbeulTDtj/m72DclpYrgT+lgb+GXcJ
zxhHVrfcRNxcM49lLjkVUGn5QAO1Vf+fn24JzDB0Io+0xqZIttA0GA52kAVkgGVQ27sqrgFH6tcg
OH6sdUm+91gXD6n+c190lDRWxjDxq5sHbmUPk2YFKP8mPccVC0gf/tgaUSDBD7DJdG/ly64s2CVO
wxRcNiQFE1pLceTGGWe9zBp2ndpDNLhQkR5f4tnk431afeyVdbvEawhNkut4qMxToSRQ1DBgh/hu
W9D2qCFsREhg659MyI7Mfk2WGQA+cqbFL0vlK9/9q5D6x1Hz9foNohsWFFfATf7n6xcSpPEl0U9n
Wat+FllXOLybnhM+3RcdfVYU8MbSCooIEzVrzJmLDzUbPhs9vx+q5g5KQedJ64nXkSqAm8i7an5a
/EfTQx+uBaZIPud1Go4REhrhqe6prXJnEuncAzRp58MP2rb3CZncVupfEvaWm3yXgD/bTbRy8xwz
TT6CWUj0ox3LP4d6T+f7BbHu+u5dpH9ur4Vv/eP5RWi2QWxT1UHQXqxDi5W0o4pmnnh5D6VCh0vW
vpbMvVZrodXlK739723QRbhFI02gOyHSAWaPcPdzZ703isnCtnpVQuEiozjNM7nL9xvp6fZTXk0p
F085L8uLU0iiQz52pW6eTHMPvS5oxOwH7TzVIrgd5+rGuogz//tFHF5RcwAywTyV0F6pKdCrItmV
Vb2Cj10LszjU4klDJ2tAUTkWEASsH5mJfk/6/wyyONVKAv8ILYvMkzpCd8b6VUa2S4b/LRVvsR4W
5xjXegjNlgM7W810iFJP4z9auV85UOY/8m2zX3yVxUHGa23U1RKbnYAGYFT5fZJuE0jxqKC2JPl+
NOhKR1q5Xmv9TS+LXVVkfURUkaqnDF4v/KiOG012ymfUk1EAt2nf5n56KkoXV5J9flp3Kr6eZv/G
X2wzjSTDqNbqdO655DTit1GsieRcXYLq3wiLHRWVQu2ojA/HjHchHmTrw9TWfJrWYix2U8pNWlsF
DudINh/A6siS6VRqKxfT79CFxVGw2ExD2yga0u90HgL+YjnyRvLEfe3rOyvon2d7cLgC7chBfOL+
9rgGWFC/3U0X0Re7zEzNjhpjPp0NJ1MdJQAp5zTP4dPZDs61ICZshXFYbqftDACadunr7Yz1HQWw
+AGLHQhip9AnOk7nzpNd4WVe+qPbo5O7KwPp3VjJKV/o3W9b8WLZLLYiJZOps6GvT3HLoJ7+KwZb
z5KS8pCI/Akq6r4oEjRvhbYz7N6XEuKbnfHa8OTn1Iw/xFS7OtXDiploYWZhbsJ5yj7nxbBVZLTB
AY9uTDANo9+GbO8T8tBAjFaxdfijvcA1O3VakpziutsnHBbCPVpVNEcfOfcLtAGmXv59+91+sWFu
PO1XT+TiOJhaJvJsjLWTbFY7faT+oCgewNUecB1+qT8RuQp7oXomjKB6krgdZMu4YWgOEabbNo8Z
jGdqNFczErtypZ2izBej5dgUcge2R/v0LLFm7Yi+mi3/fqKvyvXiR0fCZnYdcR2Q2mwL52eSw8+y
dcEitSF0MEssbNtD1Hj9VntetzpeyVxfy/Uiup4XU4sGpH6SNfiMT2+1bHu3v8rViufi+Ra5ceJM
r9seuVnSci/RUPfmUGyqk23cPfF2rSL4PnL65/76goZfPJAqWZmpq1+vU4ECTgA1Ix9+Vn7jQd5P
cmY2HhqjUFBMj5U/+PCyXr/6Xy1/Lh55kUgpurVDZNXJuVMwY+DJPicnVUocrSDn2y/36ufTTMXQ
TBASbHkRKUklrZebbjoXaE0JKGqOdOUwv362XoRY5OtYzrVKmPh+xaG8m+4YEid6pBp4SKBRRg4a
yt1dDW+Eys2ey26Vd3J1e1yEXyTssp4g6d1KGAVX9FEiT1Q9J+2uMLtfFUW7vl/JIWsvdJGeG5if
TR3coU6aUXqT4XZMWdvw84L/lqUunmiRk0Wt5EQv0vhcROk2nnZyC5IkZO6qyvD0qg0L6K9W6lku
Ifgg7dIuP5J0BXL0vU0675K/v2GZKVV1TFsS4c4P4y0VOrBwtkQnpdLd4Uk7zIiFztc+lR1YSxt4
vgWzp27jwHtmV/j/A6mjuTy78UaWKZCMfTUIDUtsCGZcXHWa9TdF+IWMS1fNg68mpItnXxSL6dDV
qdRl5FQXEDQve7dR8zBPHjQKdf9mrTT9wu3ferhF/iNjxMCuy+Nzh5JbUTSv482ZlqMDGsW2N2IP
WjMbK8+pw2rjZzrPVNGCzThz+mp8SQAnTZD9BZDJddqD/Df4UXY0YIOFSVwSYBzqtbHwa3OyHROz
FVtggJnXwWBUjxRdVr14BZvqsxsVtHeBmjPfLRWebsohrSCbkuP/hdN7YXpl/xHzY9dhPIt5RFcN
fg66NEn5plOAhi6wPijAymCWSXXtNi0LqgYz4LZN95qRYPye+Wr/ahnyWzSWOFWLkPFdJZmHjqef
koERF4ent3qujXBmBscmyHGYkUWicZQUurlZ0HT2XpiwfkPnnjH6wYT5TifDr2nuTBgrc/I0Jgz+
R7Gjjrpbt6mPgvXQEcgRScUxTYQjWPoS237Bc1/LuBsJxbE5R/dV2gDmwJxmkN9B4Ti20uR2KrmL
MUBm9SfNpI0J+YSIbLqqdw0Ng9ufcXzsKKZl9qMFTk9e+2l0j6mKI/qQ9DsM7q3+qYnfCsl2pDLK
gEl86r60x+1drVNXVJkz6OAbkW6TNexDs2qnaVP4U70bGjSXRQ6gbuX2mn4/jlDzICysx2KnmYnX
VelnEUUvt4+K7yr3iz0/p76LkxG6f1qUpUhtPHpVKrTaR3zqPYnSF0sunKJ5rlExEfVZtVJPQO+X
g41ZS4+jHFKOhid9M1edYa/e2y624uL4YqxRDaEKdh6DZtuG3QYSsptmtRU//5lbW3BxhMm0HGDa
VmHMBz3vss7BxaeOKD5uv+CVo+OrF3Pxfgc9nxhRImSx2CvVzCsGsXJ0XK0rLl7X4nAipixPdowm
ZtzTp1bcJYLexwBEl+HtJ/mOYlsslcURVSWWLikzim0I2p/6Cy5IQedMAXZY46Qw71jrU66sg687
48Wrq1nVNaJBYrLHICq6sIQZnSUVzlhm7gTLVnjrHSV09m4/5lrURVNSUTvUNRFuonPXoA3NLQ/Q
A92sMp5Xlt9XyXrxdFpWcm1K5emcQqW3iIcWSBwMvaH9WFcUqBiyVxvu9zVQKtA0a1Tmj/y1aE5A
PQzNZDm3n/r6r/l3B9Ja7LnJapiISWGdenMKWdu64JRBJfnP7SjXl+rfKIst1w5yk6tMm85xAqKR
vlWHUNFQHcKA/Xag74Pur7X6N9KiQMyUpk50gs6IUk1ukbBdVpUBTd5NzweGFR0ghTuGvipbfnXQ
9rfJZS32otXqUsUnVN6pHm8b4xlv0ymKXa/6CoPKR7/Vx11XWv7tp137eIuNqcdVKZOxRPNkurPF
Z9vu5nvF7RjXt8W/X+gSUQpROgPYJcTAFQ36Y8BshJCFXd0W1wv7v2EWu4/nk65CZxw9Ys3c1iXm
wcAjYrKm6TS0ex6go7fCXr3e/Pn7zZZAewsYkCLviunc+hFIf07qK3t9bop7tptvZ7Kj4kJO8BWV
/z7ZxZ604k6w8vWWUHs4N/b60ENpvIqBNbsvgDnJ6jXU5VqQRXk70CSr9L6dzvZ0b8pZSOjkmfT9
9hq5Pk+7eJWLqra3Ce0TQOHPdEt2s6hOtJkvgf8T+9zrHcOLWIvCxRqGpo8M9JNnL6m5N5JBIqn3
rNgBa91lv4e7JsxwJkHGI1RO0m/r6fbDXu8pXPyA+ZVfJnAQJOpUxUHRBequvqOu8QpvIuVjFkpK
7hQ/2xV/Gv+/JyrTXrkvVgHK/+FE/vduWZqQsq7GtUH6Oqu67ZTCgNbNgJ+ASEeDMQ4uDyMYhGsC
E6tvfpFbuaEbidojKkGEvP3TFpOnkOeaEKDzgJ4lqlPoauJU7AjNhruaPpTSPlYMpx5CKRNOCdUr
s41gbLJ6i1sbbS2tSqkyKlWeTnMjld1BOAEtHcmtMtwcU3eEk8lM87ffra262rFbOdvsRRLWpI6w
HM6zX+tRhZ5B7Q4wPa5D5QHXAEcDnSsX3ozkWzvrbkfWlsalesdbW0mG6axO4P1pXgaULsRGPjIn
fUqBsYLGNfWBnEycqF05Fb5rKvzjnNWWI9xU5ik3rHkTeEqQbzJPU/CmlfOcMrvaKWHQYa3ky/9w
ZfnXqteWJqf2UIyJYooJArCDN/mFRxFxM4v1A8niQvgzkLaR2yFdr+FYrp5OlqURQ9NMgC4WW15t
eQMzPpTaotcfxvFFwIm0pHcm7GnbTN8AB729nWSuftqLgIuCSVJ7dNxngEKe2PfxbMy3HexhZ6+a
q169plwEWuxprbZN3s2BWFwdcy050nSlrla/2o7fLlwXMRbFUZZp5VSRIj7XJfPq/oO20a5QnwXR
A4jx+HGvhPn4A4JdXl9lbj986pECHLlCfZXs1Po3qyI3N+WXaH4RSe/YGfDR1NZDo6+3Q8Z2sgSF
Mw72MmZ58INNJOvQj9VBZfdcKX9OrLxTZHCYDQLJJKPYyHkcUElx6Vh7sZHtOqptRkuENIGrqyH5
+vSIWm7T4fLdAuVu9ZYXEXM7Jn3rAMUe9ByTEguKVZHkdho/EohGs9wHmv+kKaDg2p42vcK2yR3y
MB2SgyQSp7YTUOuFK6kQP5vMR55izXLqyxJVHN50Gzbu+jasTOsARo0Du0RkWHVnNQD8gwNBoqOq
7zB8gVOoa6WKU5FtROtNBXkEc7iLLLaX0/Y8jvVukkWg9gCQC+HVqhr0xqPMm7tcLVCEQhSo1Q4V
JhtDvJkQpOR5kJpkkzEYjMj0j4RWlA3hANbL96Vu3QFI74524cYlczJF/4G+yXOqVS4zTnrxp7WS
F1zZD0Vl/6ZosKsV2wxa9NIw6WUGUALy5fLsmaaA9Aj10aZkL7p2qwC+CCjHrqpsb6hbJ5NhfJ/G
XhYDG2dOLrMfO2Z8RhhxukY33RtydzcJCyx1K8qdvilfC9P2SZ3cNZHSeFzRoE7Vt3dAeVOnifva
qwywEARM+9LCHw12SJLhh5AKUDt6p2tihzHtZDBA3iZwAKSjrACdjK86NOBnEwW/W9tnpe5VvRz0
cfOnbu81OXepNG54+zTaqd9o+d40pz+01w8GwUuLuXYuG/1ZdOVWF3YQ4wZg9T0g0SwsRPnHFJFT
6gTEm6cWTVbWjYEKsYm01AvHotVhsOuV82Flay+lgxVtVAqaNsghxr4Fh7TLV+aJ18uQvxt7qRc8
WDwmHaEzfms4tB3kkMlWPORbRfjVLn/kG/Xhdlpce6RFJjG7oeqjCiW7iD5kOUiVX7f//vVj7eKJ
Fod5qXdGMsm47VBAY2odlVVVu4l630v7CKNRocD8d/JEd1/VkN2FGlMKP2aUHpvbv2MOcyNjLkF4
GrUGShs8p7xjm3QHGlOooI6I/Nthro+f/z7uEoAnTUlZKgO60SBmBLPGVArJz97TgyaM/Hyl+X19
IHsRbXEXAXDGVAv+dZU0gipgO9hpe+gqggqAPn8W2L4OWGP0a7ZSobqj7UADcOabV73yelefe3Ff
4aUgJvjHCZ57gnDjrI+p3PEASqyb2JP/L4uWyERVNAXdcrJYU0PZmKWAWu5pUA9xZjk57LhXvuPV
ffE3xPIqCzuDdMzqSYdkD6SaVbjqBi3q384RFG7lwi92/xcbo7kEvAi6uLK3qTpAuE+R7mfVCWWe
oYZQLIlLt9n3Qb6tn8qAb2B3Na2V3FeLo4vAi3XEbHMcRlvvTwKb1Co1pOcUHXtcSowkX9kic2X3
bSdexFquFCAQ20xUA3SWVGz4wrXo0QLL7fYHXPt+879fXClbXYlg1VIiSvsALpZTNasF+/xSbj3I
ooQVpcGFodvsLNN/OTbkzsyinTc7O60J16890aKAhY5S2ZY0Yme1+A0JZ4yQVm4Dc6q/9TyLwjVV
S5aOktGfJg4PAOMHr17BNHRtZdpGMWiKWrSSNNaeaP5BF99oAB1iaCqshK58LwWHN+EaNmItwiJR
CF5lA0+RKGqMC0CGiFCH3V5nyu2tA4bJPx+ibUhbS43cY9I7d/Oie+OXaoL06xQfyUsNGzIfPVIK
9TZ3ergd+vZGspYXxk4zGlZUUMASdbPRNV+N+w26FLeDXL8i/nu7WssrYpkaeDyhIift+hfdAIlr
tkzAdE1o6OjNJ0rs4haAKhKNUnAmV+Lf/oIQg/zn621UOcKtRplry4OcxH7M1/AC87L+z8vekudf
cLEKpwxedQpEdk5M1R2F/OIcc4L4AzpuADTn4e3XubZaljlDjJMiBBZkiTl0YpYuBelT/alyc2Vd
rgVaZAvbUoZGijp2jvUalo/Mn9pdWieubrKVL7R29KuLTdbaTREVNcYvzRsQd4fWhbgY5NXROhM/
gf1Zq3nmQ/Db9/pb82iLDSeGPAHTQJPux2h8LCPDzVS7BNSsP7dU+8ikkvmqgdZsbDs9dJycScdV
hmsbu5MdSQUzth/9qJmgtKXQnZnKgVV2Xg0KZ7E2TLje3rv4qYvzvKJM0uQK41e+45/lAw9n3MWw
q5+Hvb5t4fGOOsLPA3k/QTwzXOtmXc0PF9Hn8+tiYbOq5OBSs/g8ReW2S99zuzuW/Qrgee3rL9le
cd/WpY4waNZxn75TGAgBW3JnhZoPV7Q10tf1dHTxUIvdapM6A0sBdfysOzL5ulsE80vVZ9AUnORH
Fw3UY3cswrUR6trbXOxcOHrDcFtDy8VsNd/qh1eW5o6s8hVNmuvv01Zm41xNRTG4OIVNWBFHrERW
b31camd/PdihOnGOLuDc/F9bJKvxFodwwkShSNIo3bfcchsWu0wmp6ybNhL0sYvBjdFqIf2A9gS0
AgD5yNOVJ76afy8eeJE+KPykbUmn8gkO1mEe/+nMfQ5XNGmCRXD+v1c+mUvsv9GWwCzWE4NqCTR4
ki3bmPSxdiXXPECEwK2mLYNIhn874V+/0V8EXOQAGZQAKjQ6wIcFkuTx678CyjC4PVE/AhnUvR3y
6kq9iLjY93kcmaSgiJhEuzpPHJX9ioe1U/Pq+XIRZHEug2piGD1HkGrWpe26vWiEXyZ+1a7V2dex
dBehFls+suwGLlWydN/H8kFt5gdS/kBZ5YFmFBPvAVrq2WsiVW+NJfmm/Em6KkwK8PhLCEoMHgeL
PjXrAy8MByLJBwryH+wysXc/0872KbKU1OrOIJ76RFk5ha93Py5++yJrJCTW2nKAwJkOSLTNNkbT
uXIKCqB8iPgjuPFBrOvg6u8ohw519dwn6MYB0br2O64emhe/Y1EORCzJ01ZW+hPgV1GobSJvzB0t
xE3lTP01Ic7rSfoi2iKHjZlIskTGdbL1h243gH0MmaYHxeNHRQbqego4UGdkE7uJv451mZfDt/rg
IvgioRl5X5S60uJAsj7KlB3K2F7JWGsbbJGxYCZRFszMhpOwf44yFHXfRfbr9h5eeYglYKfNS15Y
Fu5ixaQHdDQcubLXTu6VNfE1zb+oDxJRGYUMFYNTV7SeYv+YNDlkwMcrxa5tCkdqYMhZ3sUjpA3i
P7cfT/lSILvxlZaYncaA7N8k7P7E9OE45TWEpxvy3kTsVbaiQ0kNGDxJn/A+Tw42gdx23zck1GXI
obQ5MItwOHmUWtVyJgsONyUy3gGCBGEvjX4RSSFYIF5K9J+GqjgSdMI6+EU4iaw8Jyr0cGr9kFvv
VC+D1mYuCG5eS+Q7YdJNHo9hZEBbo+eObP7IUjAgK2ic8yww4jcwGGwhYBpeOZleeZHJN3YtfJ6i
yD5ALhR4Zvz1/jOKfiboDkPiJdc+KoBPFQwHkGKK/D5NfsST7nIRVNI2TitXx17PjdRtK7BAjhD8
T5o/Yw8pHcuV28opC2Qn3LpAtAeU4ZlCCAk6mqDiodcdHRI9dkV1L9BHLfRDl8Z+3uw7NeSd5BLt
By1bRwYKUZQfqY5uJztmjeXz+kXWbbeJH2TtRRpKR84/ab6DHqHX5a1jx2jR0r2mfFbwfxdw2bLA
jZairRhhvw4cZpVt1f4PVWNPI59qJJypvQPjxjEUEIzUezXfD/znmPxS2q1IYXwvTnTKA0V6VXq4
wn92yaeKWR+vYD3f/onHKiQJLufVoaGBDPD77AoPh1RP4ThPuBlM6rZo/sil5NARCAAxerzfTBBT
MKoGM+HEyVoKZz0dxmMQ0u7KwCjeMPkIzRJCppljj24cF+4kZW4VZXuWGa4WpaFifBhQ5ukNO1D1
z8I6m1xaOYavAvs1HfYykMOHENiyhWiolaFEegFrpOrYQEWzL19zeH+ABkOOg/oiKATyyEbinwO6
3n12b0XAAcLXQu5aMIUepa4GuUFd5RvMx/9y513+rEVB0ip8yGiPG7V57rYW7BYxnnPonRQm/vS6
hs27liovgy1rEdjL10YFd8lozIGrdooTIIHB7WRyLVdexliUIvB3AcKuRAySRn6hbRI59v9/ERYV
SJvJA5HKTj5JcuKzbK9Va+K1VyEwlw8xv8iLZFyOg14SOZNPpkWw2wqnB4zRsk/5aLhRCemxjDkd
2emQ2hLlkwJdrKL4KenCS9skLNPNMNybtflE4QA1tuW7xvtXWA2tNOzUL9DHrcWzqCNsiOzW/Yi2
wshkxxrA+cYuZH12p/epj+PEM3PrODAvYzJMUnKvBJRIg0qUOu5TAiZAqZ1b/Kdo2jELMO6dXU+u
BDUp2x79Vo19qYXYlQ2ovRRlbheZ72ivhbXahbKJm7uKJi7Gqw4t3qIe7KIeEh9ZUCG3pfbWKuNN
NUDdjdOg7P80HYMZXPE2iQFj6AZnNX/T5C2A9gfGHiPjV2dDM75rgrQA6naUwn6yAjI2DsmaLYZW
gTCaUJOtwzQ+jei5V0b8qPMPC+h0wy+N3AFWByISUAiTNynUudRYOqpE82OCbJbIbpqK37JhHyt7
DCugleXhhdHmEIs+kNP0d9sNTy2PvdbKdwVKwLoq3VEug7E6AT96aqIPosKtsQT7j6kgzttOSrJd
ncgvVKFgF/dnK4nDqWpcYfqtkIAF6pOdHo3numggpWt8aGq9VTnDveYXKR8GHcjfofESOrh2ToG5
t47W8GLwLtQj5kzdm0wkT84xfbbGQ4RPWCSlI82DX10JmIieyxbaY4RvOygrUvEApue2hJDciHAc
WJyosV5zgaOpyc5cjmFAr1WwlHmmJtwu7XLHWLVTeojfp22ojtJp0hKMxdOQjoCPCg4nN7bTekzM
x2TD5cSrOmjW4NqbFpCjS8Mp/VXD7q0bdk3SBhZoDHLfuo1NEpw/2q7irQNZAicB6dTO/kRDERos
GOD2lNOHXjddVcwyWRhLZeXOlCe/GVNPjqHgBv6VYxLTyVgLi0ec1Gp5n7fH3Dp3FXOjxoZyj7WV
p9cpeuIQHMuhU1TI7d6CY3JG8vepTreWDBQGjsgiA80Vmd4snjKyM5vcVYBIzlXLE7R1qOLluk8N
84VOJMBOOsSR6vRK81+kXdly3LqS/CJGcF9eufUqNbUf6YUhyTb3HVy/fhJ9Z6w23CbuHD86HKFq
gIVCoSorE8iB+sao5Md47L7lcbsza8mZl8NilDfQcv0xKdWRJImT1QFqOnaMX5AWIDERld0Sf4gS
qgJZfD9rmDwdbmQhcwvrc+nUhwj3XxIHQM3bhiy7YW/ZpaREthpm4GDK/DKT7oWq8dKp2o2dcV8K
5WOU6Y7WDXszyT1liTxLbx6AArsrKnB6gEywSicfgytu2yyY6rScskOZbQwnexqyQzdVlVPH8rHC
6E0tt8gLcJGL5s3YG6CvfhRrKMuH2zRLbpdlOTZSEtTWuykZTlmAZ255lGBEtXwT+pdq787mJuz7
IyD/GHNHGXNIn9fj+lVs82XUZR8qPQESBrxQqAYA92jnD4anoXCFA+ZyLNFL6PfAqRkgYAEJi6Ix
l5TW5Vk0y414KsshiNs9MBhEeyqkJ+gxeCQkkAEBRkU1cBYGDcKmqZc2vHrkWW5y7Ucw91iUouok
UNrXQn5NCEjDVI28FpOYOoM5fIQ9ko+MdJTlrnqps7B09apH7pRIYCWMtHu9Fio7rjQvX5QTEUUv
NiDaPMUP/QCU8fJsjKLd5t1Rn7PXMI69lAJMkuJYyO9Z1R/TPHQtU9skZQfJC3z0AvwjStHb+jQh
e5yfkzHcRPnDiMfA2G0KE1J8i7HrBZQRNQhvYDZoRD6vWKZDsuHQdr1XZf9wvhPvUcR8JwGQdsnM
ouGUC4kj6Qd1wJBW+y7I28ZaoBKHsjYmFjFx4KVgPFs3Tl+m7Oe5qE2dNe8ucoBRUEO1KvCu7MVH
kon3SfGsqMO2FW4VVFWEkqdFeL139fVUZkF4Wa9Lc58r9J1e76RjCdUoxFYDMsiLo/r5Xtjp90LA
PQvXMtDLdTJJhASMU5YLYgKQi/Ape9Fedctn8MUApMBXeLyWHV4aY454TQCgTTpaPVpALpfcVha3
uHLdhKrpmizqoqQzPgOYgjpDv4yWwAc3BtUNNBcR0p6lOyhwuWii5ze8Gt91fLj1ZZM5ypk1T7NR
9Cgr6uJOTomtyTclRuuX/JAnIFbIVG/R822H1ohVyO66o16Nm+AZ+LliJlsNw0JK2xJT7SaoDwg4
frMpdPX0xTKJpwtvo1y5ndpu82Zy1i1fe09cGmZcp8m7cigNcNyXOdwTLyizEHZDwbkX6F/5/SB+
LY/xmawtLVkwCbp0GK6xSt2Rim9Tc9Blwjnx9A+tGWJqVVWOscR+GOdTv5yGrHGnFgmVAj5WvOiL
nFez/UM18mtdTOFKFMtSD018NnWjGxBto4huBLQf2VHbn9sLJx7Ml+cpBtOt60fZGvQF0lcgBPMK
tMIHs/ZKtcd8oPFuZZUPIkEHTM2CzitvXY8yPxdrMO9crZ1QymgH9WQ9LP64ifadL+1DsNL/NzMU
1/zyIpFgtUcaJZ5HaxaVU9Mlrj6Cca3UX6Sw4lQer3ZrLu0w/h/poP2bGjzeqQjeAiC+ilIu6tk+
MOLWsXzicdddC22X9piTUE1EMUcD132fb9txcouSx1zJ2znmCERN14rVghNddMehe4wibwLr9/8/
alyugvF7VDzIbIp4v0/Ru64/mAKUCk3Op/l9HRbgaCL0k1QDSsLsJYBptbxuZDEJlsVyAct1MmNx
U5M3F/f7B/nVDBP3iV5JgBhKaWBG0VFqOkT3kZcD0fvq16j0qw261Is8pOrNWJYEIwv+Mw+kuPUD
HfoAvNpbQJHCvct49hinHuqFCIaqRgF4GY6LW0L2ubgBPB9uXflJafOkJHmfinHqxEiyRi+jNIjq
71E248laODnRt+tOdyXa/rqNjGd309hkQyem521EJ1XGSx8ZFqK8Fy4PGOpxIpercvh7/vqrUcbV
Z6uxWoSiNJh6SwbTdgZmbuBp02M3g3QJcgCpnDxkY4pBlsb0a9Rd11fN2Vs23ndj0+hWKWSBWG4G
8HjnUeMOSr5bt0JXseKhbGzvqlmKIaSZBGE1HGpRsvPROsTLa96D8SDa90nuypDLWjf6e1bwy9Ya
9MK5OBZZl4+mKIdJkNaPIF7fVHNLSdhRO5k4lqhnrC2PSSi7XE5kRYCD1nKNyle9bXSIKk6j00B8
vqkHv+Ai5XjfjYkr0lKPQoLOeACNgB5v+2ryobrw/87eft1BJrBoYhuXqDhBIrZv7BQVEuVTa97X
v9KVhvuvRphokrcYZiehnAYAUOyAhKZ4lLgD+VhoSzezHbkx96TzPIMJKFERJ0rRIiirG8XXs20Z
oBKFmdfer19ye3StH7HoFD6PbI1+kzU3YQJMjkeUNJUIMK18FFAYGkcuOoQTTgwmnJClysx6wdjP
Ar1KXXuFi3itGPsDGjAjaM6y4UeiZLYqajs6svF3n/K3SWm5sKZWmzJgD+sdhcJAhgS4KToRh7yc
L2v8ezr+i+uYTMrYobJW93lMvyNgji2YUR7j9qxcSTzZR+svxljgZKeYYJp2NQD9f7leJsKkcUlE
UuDc9/NJ0HM7LYltNmBs0N2hnD0B6sOCDobMRPFj8qmFFjQtntZ/wxXM2q97wMSe2OpEUSkERLkJ
MiPJXEISu5o3k9E7ZoLGMJCm83lOA0onTidhTJHcdijOgxUMjVIIkNlj3G1BDmeX4r3WfCRpz9km
GiVW3N5kQlWYD5AuAotDMKJBpilPKdqcE7rAnI3guD6b0oPpQEWBOIuDUiG7XBo3pbbNsDLw5Wbq
MYwTiN8IFpoz841QRT7kUzadHIOeDwXRZjmEggtdhE0vR48l6T6EcbAFfMv1H8mJACYT6+SkFIey
NbMgr0f0h38s0926gStNzF/dgQltJgnDfDIRTUFwK3jIKNwWihmgc4ww4OIoOIczmIUpzdt/mEt4
ag68FTIxjmRFpcgZQqum/EjCH8m/mE/6dYFMhIMAdRSmpZpi5mJwk23sEMGtNrqr2xjrB1EsKIS5
JO5XnnG/GGVbw4Y2WrKWY1V00IOEm9qnWtCghIoOYOz30T75u8/IMiPEyaANgkbPjFM9V+/F/Yw+
+qa6M0R72Pb+YjrDe/+4vKWZTf4bRBCNXH8+sxaLVddaPZkniFThUoZmk5sjwUcZ2W52mDB2eezI
6z5jsZB1dS4mwepwKjSoy1RKuelCXkd4PUOzWFh6o3UNmQq89sCyGYTJ6Mlhua0Ey8/E1q4U8SVs
p78KexaLU88HIU1IUmWBMb7kxkYeITsCkaN1R+FtHY29FznuYBK1ntQyD9CqmZrFTTJu9Xc9d7dE
JmYRtFzqwqzygLiG/VbdF14Bcp6bpHIo0FVCmkZuIBcl9W75nUuKcqXkfXnyLBZea0yJmSvo0wWL
+a6JwikeLFuqdvr4FpeFU0IZSZm+WREVNIF7Qrio0D8ADs+K+xSCjeubvZ42WiIT2/pWm+uux05k
4k4x8q3WQdcLJD5FzalNcFfNBLkJK5XKuaQv+tETbNCjGXvh3riHHNFOxSO7vZkPVeegEb++wvWr
2jpXBy/cKbGyvo4NrLBqJ6cHdBPDMkiims26Gd76ztXyCztzn5aGFsJtATh0o63itifhHp3O5Z5A
Uw0XVQTmBhMjKly4Nm+FTMqG9nLdWFKRBVRJkdIN97pTgsJ3AwrUXbuHKpWIFr7l84A1nIN6fgVd
rHjpygaJIna2nH+Q+BHj+5wt5UTsc3XjwgCa13IxyTBAc+HmrkIB6BPD9ntg67n0ZLzFMFEnGvW2
lvU2D7TpkJC3TP3gLIYmrSvXz9l/LhYjEgOTUhg3w1eCUtv/vSSIV+3OZW+f+27iBLkzucqFwahW
w66iR3vJnXyXBlSPAkMqdvlD8FJMKhB7cvL77pSh4s41zokrZ3juhXEgvDQgCPI8kE7mBlX+p3DX
HrQbyr4ko+okuPLWcnmzyFdUY36JrOdM8sJqNpKiBcFDHsQ7KOGJXr+BtuMLJoE639qUe9B9p3bm
895M6082iwXKtmEBYPMIq+aYuFnyfam/6WgSS8mPniv+w/moLGBWEJI5F8v/PRJU7Xb0VVCk8FBW
vGh2xopd7OSsjZJmRHEeFD9IBQ51jB5jqiZ+wND6m3kCZ+khc5Gk8garaCtm5ZCcJaYuzA51LkLE
D8sjbnRvncw9uJz3zWY5ghbG13fyafqR3ysY6cq/W67IadfwviMNERfG536qtDCGz+bo+OsPYFUH
iSQYPYVbqas59y7PVdm+tyKNiUJQPjmXiIA02JQvHXBEpaO1KDA00DjKb9rUU8u/vIdlJveBLloN
3ERCt5iS03eOENnWbfkwS/4AtmcF5zOBWqmy5bLScJ4c1nnK4mKDAdSthbiqEWORAijHvLQLxKPF
kRxUxQ76PSficu5FmclthCKSrVTHjUx1soZduKHiKNVGuM3ABJduE+CyuY2E6z6kSoalQk1GZj8r
SgKpIS2oYepyVdl6qDhFVG4Vizxm4CPNIrLjLPL6HfllkPmcjZjpAomW5Fzhl5/nm9QVoCY1utp7
u+Gpfly/JL+M0dVffMC5y/pUl7UsINnstNI2hWzo+np4FphvFjZ102ctLCTjUx5WIBn7sW7gD7XZ
rzUweSjIaHNxoRVLShDYAD2Gdy9enz9mgD+k74nPbT9zlsQOi9b1CPiLqGfB4IOC1O6/JzoEvybH
tDWneABtWn/gtbOue/7PNSpMEbHKSjD/xNjFHqQ+SzjbqgDaypBHQ8hbGfXNC3cYFS0KFRFmJDym
NYztKSHHHTSeCZpVXZqYAJzU5DyBxiQkab/XLXDiUDztKhto900NtlpDBRUfIPTpYxYDfXjXYQAi
UndZm34rjNIJs5Og3o1adsSY6Baz854FRGcMZsgYnC8dEG+mdUqG1GkwEaCg4KlhvqEYZruWqOwt
6oujsll6aPWIwndjrN18+pEt8gvAxlsTc2edgI60Wm1HBXkNKOIIRKATPd2m/QBp6ji+DfHcUBoS
aJCxShfRX3dnlXP+FbqBlxsk9xGwRVN4mptk20rVlmjfx9p0k0J5kYz0thqh7GtEN1UJhexyL+PE
guANKCSQAgiv0mI+K/p43+UPiZkdJkgLoAwFcgwb3NpulnaBFmpHom2n0p+TwtWF8BFDDzdjgncU
EN+pfGep8WG25H3RI8YJ+d6Q9LdK6FMvakHLp0fpjTw2nEuM599Msg7tsVZfCnSHB3PbJ/Vjniq3
lfzE2Vrs3O+5yNchYiKr2oNMe8HoKXTFNi1e4dHCU4w/p+BrJph4ShAbmkpAaACS9l7zqcoh3m6U
cnL2rb14NLfiVjyEtzwejz/cxF9rY8JsNQFfCKnpKMh347P5TKlygMneANtOe8K8JtEVBA7Ny7/M
MTG3MMW0GCwrCwQpAsV9use/NkZVOoNR2kOCpqLV7ML2FQD51/WPSP/yyg6znEuj1CtNgtUGhvSt
1bUaiqSgEVU23RxvF83amol6MBKd04H+Q/r8c8EsBZMldCTLdCyY0MfesKMop/yQ3ajB4LTPul9v
FKAnbF7+TF1ybbVMQNbyqSdTi0dsAwUc0wgEjGKMzV2xfK7v6vmZsWaICcttH+dV2SDyaw+UrhVP
y5sOEdUHlusEzZAPSs8po6ijfyQnYdd9qJxUnbvBTNjT0fgr5xAbPOJtS5kjKbs3PTgapJ16l4Ie
y028WV821yoTd1rDLIUcdwnOKzRJQW5FtI2suslGfhx94e6M65K9FpMDvCoWPZBrG84Go9AspzKE
5QxAdEVvXaNr9l1xZwyYhmvgw+U7Z61XLxYVWayh6BbUXJkzC0XyISdtB0SM9KhjKKKC8nkMOiNb
70lgZI9GnfiLAv72KPF1jI2ZzTJyHklXL/+vn8BmTiOa2uI8iFkwS7t6GDxQLPKuz2vbemGBSZSk
TJfqZVGzoCIfyJEc0vFypOsPvQsTzJmcY2NSzW5OAiIJfg9le4vWIEsdExpmUJilMy3v9agDtJtv
ox6E1EVi62Ls1dNdGvMCBG9HmXObdYoWdp2UBdMI0iukLpXYcmIfzwRzMtW4ksW6h6eOxUOUPQsF
J/ZcP4QXG8ocwrnpCq0tYYDm0zIEyDIMTUwvoIquvdGFrojsqJA7/ShveH2Dq+H1wjJzCIsowfOV
ZvKjOdh1HP9YzGDQbtKm4uG5eZvIJAZmkpFJEPCd2hjDvpHqpbm1Wz/gPBNMClDkhTEXGbaRjAdh
+ja2HCb2qxHrYrOY+NEUeMVFMfqLgzyhPVt5JK69vngdkhhHoPGSRuWEZ86K2LveGBYB9ChIarQW
TMXFZhw696/2jL3WxxrKtC2e3IGhppiaLfZDUnnrJq6g6pErfe3bOeG/SOil2QJESaQQr91yrO4w
r3JGPU5P/Jr39bfwhS0mHKhVvAAyYaQB+ZT37a70kyf5MdoRj9YU0ycuQyMNp7/dYhf26Be8WFsu
5zq46+sosEDYCjEY0wVYLtuJqAab9zwmfl7kPQsWX1iLFoiRapacndsHE0YU3yIvc5SNtm9vp9vu
pDT2fOABO6+n1hdrZIKEWBoDCG1IFJhhUIefYjI7Zh1ChDHC0KiK5cq9L0iiAyK9h27edRibXPcg
Gv/WNpmJHSDP1avawLJT6EF1g7pfMvAvYyBj3QzvtDHxAxqXFmY+5yyQ5cEm6f0w8rRb6A9dWwgT
QULRtKxQQQQhfb2ttNjVGvAMELsxiNtVL3+1HI0ZEoBkc15FBK+90RJtCSh97WndAOeznAfjLrwx
iYwRhDW4PDBdeWxRcbIET5m7v0uZNCbbmDC+CnFEBVba2AOMRDZ4Ds5bBxMzDNmQRZIiZdLr2yXS
tgV5jFTeLDrnpj2XhS42C1SusxKHCLTafIij74OaP9caqLIbzkfhuJhGF3thR0pERVRHOPGyPKhq
fygq5GUQCl0q4Xnugr/zACYyTFkhANmHRemYx5qgLmZ26IKF39etXC8qfAUgjTn/+VhBKE6HmRTz
r/aEx5lyaIMcZWFMvyQ2JNJQ43eH7/kTr+x4/Z1/YZqJCUpPdDFNzhGX7JQt2dLuFNBEEO1YX+S5
S7ESGzQmNlhxHyIdQ4KU76jAL9UVQ4PICe9ETznM9DFanuJT+0ERTaC52i/fAYaJ75RX65Vb4OU4
kc6EDtla5BGxkN4zZBf3dvFWPemBvFv2FgieySbdC4H1Gj+p9+ubwDmJOvt4GQk0UAWcRLwe2jpz
BOlm+dtnoM4ElC7XkynVYYRKQkBBdwOCBCc50sf9eOANTF3h2fol+WEnWCw5lTuI91HfRSl29Aic
1e83IK4hD1TBBwQM/+gP1RFMDYF6osIohT++VB/yLbhNtzx/5n1YJl2Jh0ailUao+PQgd9zor/WY
3MrGPRjzOI8mXiamM4Eo0gkmCaXzNpeYAy8hYUu2xYb2rTFouJE5rsNJznUmFOnEGgyl6ED4Mja7
OP+sE0y897tQeSKy5isdb2aSE891JiaBHmEqugTfVUQNWfaNuPSs5U3oeOVw3uNQZyIQEarZCunF
MTqTm79OD6mLWjiCAMj19lClAAandJqX9YPISYV0JhiVxpIvU0jyIC3eSBfv8bDmNMY5nsiOtGhZ
D7JxGeEOI0ILxCKa2HTNECP8WeaRodqtr4eXObOzLXEM2Ig4wxvTXbgvPDRJKPZGPEmb2Y2cULQj
v/IazhqvDyt93R7scIsM1kfcXaheAsTtQHMHYqY2Lem9jG4XZG6+0TjrvP7dDLBcKqpiGKyysl4I
IqSAJ1wi2nHKY9coNY+zk9c/3JcJ5qBVMVRMIkuKgukfc2+IAGdNB9PtXNEX9iI4madNe1+57Q3v
guQtjTlw/UIn2uIxC6A/PCfpRrN4agY8C8xJg5rvUhVgGsHmLY6o2JH2L3if6W3wtXnMucog35In
Eb5PeqyPoeab+zpQ0ME3vP4zPDYutH3jW9PX28144GGJrg8hfBlncYNE6cy8WwZEEvDxbMS7EZLt
EJOTQNap4jdkmFoudsJG/RCP9R4kmjzPuf5W/rn43/CEYZiE1RTFyCp0nMFpW3uiD2Dq5r+oA/Bs
MZe8MukSAUtBdM5g+rvYzxzrJt4O3/nTgddbBxf7yrwfSF0QNQe5CGyNz1Hq9Pe56kSH+Sk+YW4j
MDb5vQ723sUbNoAY7Ywd0Cj/7u36tbfUty/S/lnRGlMZcTpAaOFa+oPatjbn4F+/8b5MMBf6nFU6
sCBlQquU9/N7ddc+4lmx1SBIIWz0wwIWceQuvE4b51Cer8eLhTV5BOXIDk4rJfcCebJKTt7wh5vh
a1lMXMkWM25FFdUNip5Q39NPsJEYEEbbJqhSKZ4AbQjILbu8D0Z36/d0/8ssE2yWohmmvO/xdBrd
Qm4PUB1x0kz+V4/nLytMvBHCsM/UvIyDcDacOPtHjQeOW3DWwUIFwWcz9a1Avw/ouiTtlKA7n/Ie
tRwnYDGCmhHmAGZ08G5jk6ClC54T3kZxAgYLD1QbjDO0M641awG/IyHHoptfctN8XErB8MGP8bbU
zVPVzzeTNCduNbjmEE+HRsTo2GwZeIwis5fryu6gTt3U20w+ktablJs5eVWU2Fe78KSFwlbu3hs9
8gtQPJZ6uZlnYQKXG0r9sQRlpbbqPttKv01F42FpoJfXV6anEnWxmykBDabc9k483q2fbN7uMvFr
mbKqalO4Yi3FtlwsXjoK/wbe8BUiWRIeqa2JEWFIIUBXXNNPRXJcyNvfrYIJT1IHjNAswRE1TC5X
YewVw8jJ5+hpWTmzLNCwX0JUUdohCha58YU2c/CKtOccPfd2cOrlW2VW7hTnHKu8z8MEqDyxpEw0
ENpNMJ5Nod2TmOP8f3ir/QwTLK7QMDEOqmZCdMbbj6ZbQz93AKRwdttb679BkPFOGxOXpJIUgHPl
cQA5ewuwJAvJqk3Cwp0ImDfiaWsNhacYKrFbDayj4/O6r3CCFtuGneZ5VGsDHt8I6HA33w1x3jQq
p13E21UWszb0kpCHTRcj+5f89hs5QUfKHoANVQc730c+73HPWxWT89Rm2w7EJMDI5e4i35uNCsVN
82l96/5QEfvpK6w0AakUImqNSO9LBfieZiN/Cx8o/sPklf05js8CwRI0v1QRF1iQk21ptNAv44HC
eRaYmIF+YQiANtLxQX9WcfkCWOP/5XYxz6UEcn0gE4XkfZjX/ozR40m+K8oPC8A6yXxDqVkD0m7m
gU45uZrCxIxiFDoJ8jmIVJFbF8ZeSkF9hxrIYimcOg/PEpPHCKMZL12KejOxToLZbrTlIxqJA9Y6
TpDiPV8UJmY06oLo15qU9AhalGYmfJuyAfBu4INcqQCx4VLZkTU7GBOx7FGSfUtvd6E5axDDFECa
Ob7OwhsYQf1JhJhJXOC1A5bMqn/mfHF6zFZuCbZpOyo5lBY07D099oLmUTgusXs3AVlJiQcydzKF
c+7ZHq6oJSGqUf1/ANNkN7kCdDsirzzQwb98W534bx7OwWFbuqQakqGrcSeJYbwNzcSWyOxy9pG3
LCYt0UpdlAsZBDZ0CAxY1MIrTRvj8KYL/FkOPCEF9s/aphA5KS1vcfT/L54cg7H0xKgRFbIMCj/E
A/ULZ23XDo1saTqEnyTTAF/6rxZmycDYQG3FQQf8XlYlhyYFI/k8vxbS+7/YxUtTzKVgVeCkLUSM
0g2+4gumLT5ZL6lvOcSb3RxkOZ/qQXB5DYRrO3hplPl0c6XGShsB4zwq5FOtoHPNIz25lopdWmC+
UZWn86iASwX1vOZWOrTbmfZlbrg1i2uH+dIOc0OYSadqkQ47dOJCdTLP3NXbyekwYh35HSdLvnq3
XlqjfnPhebWld+YQ1kmQkGM1Ly8NMR6iLnUjVTxIanRDFtVLNPQsBn/dTa6dtUvDzH2RFFMLtvcG
OWbVOxL0dhtrsvW857w0rhIfXNphbgtD7YcIzNR0Yj66N071TnWMDxSCHkCYDhyDsu938aHySQQW
J55TXq3TXBpnLxBdapBNZDROWiejwsRihSYbWOLd8lZ+0PwcYM8QqjVqZVeo07SjDYLd9X2+IuJh
yRe/gc08USkq49Fq8ZLdWg/KP9o/87P8bB2kQ3icP1shEO6oAnx0Eo4Dj5iUcyjZdDTt1AWq4XhE
T83NhGSNGDz0NyesKUysyRE3hRoD9YGhxE4pY/hLpu+8EOMa69vIcVc2B00LSYq7GbuodHuo/xQN
omj2uG7jKuzl8lMxIWYU0irBE4QmulS1PvVDVznXuiih6vK6bu38AmazhktrTKAxUiurwSR5BkmB
NFmfN+CKTk1QRtnG7bCfPA20hHb3ILgmxM3SJ8lroWXhtFB09nmAiPOHWvsxTBwakrRGGVuOgwRl
B7sww9sBpPiR0u9AQmY3GsbqQJZANYAiMBgJ2eI1XdfYi4rqRAmV9BKj2Y26E8LsppYrJ5/fpuJR
l2QP6qQJLm/hto/KQOv7p9gECZ7pg7ZjFw6HpD2ldf+PUpoz7zFGI9jakpgI141xAVE1eL+6mb1m
X39DzKHPXHk3fmK0zJEP6V0LFXJi8yqYV7tAl5+WDXq6CYGNCcFV3Aufkttt4lO2AY+VO7vFK2Um
4c4J8hbLRLoEDyeTGDgfGbhzIXUuez349j+iPUWxTx6qFL0LwH51Hz00H+uOzDmabPabxUqnqQtM
j9qrIfa+QjqAj7L7dStXq7YXe8rmvNootKVU4Li00GZGLD/TL7jli3XT7eStbLdoKvAuEF7wZrNe
rRaIia4vDd76JtzIXuNEbxKoJTDzOfrFgHRbtrMHK9ACZcdZ8LWKyeWCmZRK0Uk56ck54Unua38C
vwx5puxA/OSeE8ZVJvAVUa5IQlIlQUEw1r/E/mQUO3lZtmLOuzGu1kgul8WEvdiSx0w0/ze/ghqN
02eYi25cpQWmBxHuAwNv6zvJc1AmtglDqIGpBFmA2iWOSma7TXYQ5fHWrfBuD5WJN4VgpakYYmET
9Dtp4lg9ZRsB3jl857e7rq8JTCC6BIojk5XuRjPYIkWNCejaAnQ8PlIdoZ7ngtfzh59GWHolvVYW
6EVhvnuugjzNva7l6ghej1tfJph3ES6VbEyigjJKzJ4GcE6Oa9d0PynZiIhp1gLe/i8Z6mTryyyT
t8Sd0OuzgO37z00/P9UnDYgAL0GMVpz5UT/Ih/guvOX1gHg7yp5ptRbHpAbNghJ5XSW7+A0uxw2v
0Q9cLo05y40qDm2TYAKSzLdFttzOqnEUw9oepNnOS4JmAmTkQmOjhxYHG/iHEP21q8zRltU0bQc9
QZKWCbuywpzcPMhPZp8cJ4xRCkrhWL3+pqmpo2SQf+93cz34VSTaehfuEh5Sm+dazLEHdl+LjQbQ
2yq6SfXMkWvDMxdw8YqYsIjT7fq+874se/qbPNeEIUVLBSL3yVLbc6r66yY4Z/4sKnTxVlRrWVPG
PMIdn9f7Tv2uj+FW/jcl2Ev3YRKJhshdpi8hqFaEfNsbGA4WF057Y30dlshgDVNRb6FKKoCecTnJ
eQ36ZcOWjeVxfbfWP/9vVGm6vJCOiA1leJZtWbgXQn80LFtHt7KIOCXRq3jVr137jSotliCp1BUU
eY3a4+xTsEOxyV8iqGeGXnN8v809R9zqkd3xKOnW/e43BrWlAilVIWGZpBvtUEu9Tmn/1f35f8f6
N8Y0AwMWmQYpyqCqviltu5W60C2jhOMVvIUwwUPvI5Lp9LIhybsAcSGTk0Dy/j4TDrK8DUuphGNL
ibbNu49WDznFHPoXfn9wfO0TEwKmoRRMJQbH45K/LdOtBDJHvcn3Rc3JDHl2mNdFXwiVSSTcmZk8
OVb4CFksp8oUp8o5xRveljGxQFeFsB8rkLxpGtmT9jYt5s36IaU/dWXLWICS1RdgM5BAZFEpoauB
G1VJiUfIy2LOYGOAmqwlvP6dRSbhUPLMACVXjIy+eUxLyIFZtV9CCjICGjGuJS+pDM4aOeHunDde
hO3SmqMS0m5gADMheElQXSYKNOsFb31hnI91zrsvzChR2uDux/lJsvZNE5YHEnPc4Q+p+08HPz97
L0ykSiYrDQS7kDXR0eFuI21pg7P16Khy/cSTqOdF1XO+cWFPg9SdHFskDRRIT0TbftPcaCC5wBw6
GMB0jEmHqJzVG+sVF8j6ZnJNM9FCXiyzq80JDCvorEZuDtpkSjAwtTC9GE6GmoYnuyLg2vrTumnO
6T7/sotFd72Rqk2IRKLIWxuAWWdoS6duWkiGN89/ZYpF8sSpgfEkCqBQzPxVz4p9L6i7ybS2dSY/
rpvieCfb/+hDUU/MFuqcEIEqW6SjczvKvI9Gs/aVaPIbokcwyqihRZD/gG9jp3qikvYGvDN54KXy
PBdheb6Uup6GtAf+PMzp7H5n16/dWwtQwweQpD3YtQvovr43fvLabnhtbN5RZOE1uTkLS1Oj8994
LbQeOpyK0KVaD9Wu9IoH3kvwD4/bn0ef5YRSRCvWUgVbS9zRk9wSbHh0ksHYlF6c2TzkL+daYGE3
uZT3kjGhxTxk/tSepMnY1SS2Y2TucUv8XuVkOJxckSX10sqBJFlGC+WdlyqWAyXU42LIt8sEWhiu
tgTnQmCxN+kYlolF6dj7TtrExV0llSikWk6RzhucE6fpD6UCUcgnNdEPWgXqfcEIshCC7ab1sn4s
zyF77cgwVzymE4e+GOFHxFf30xF9SdC4hUfNSx7TLXSarB23ec05pWxDJKo0FWk5Pq5mQ7TU1p3i
LXQ/8SD18zfuOaHX+cr62BbIPCedYNG2tSUFMjiDytGEeDXoJ8Zs20cgUuufFMDs8ugWnCOcPI0T
89jmiNHIwqLQcFRAuBmSlcbAI2zlnBO2K1KbZhkvFMdXdJCY1JLbsviWNihxj8NGTt+tuucsiXM5
sQAdQVlqoU3hLkZR2UQf96JQohOQbQrN4qRNV8dgLt5UCj1GFxfhUhqpssxaEVia+NgUW5McLAPy
pG0JbQjdLQvBX7BsfcS4HASuKxFg3mS+seLvoZQ4hTjecM4KPQtrvsTkBEJpxa3QQmyxSV/EXvJE
uYb6RnWSQTTctiFUub8hZrlSHkFtQHLMZTwZfX+CkosrWncS2U/KiNFpiPCisrr+23iuRgPcxV71
aNLE7dIXQS++jfM/2lRx7laeAeqJFwbwyozLfm6KIDbfYyDN5+7x71bABCIihWHWhPjaeRU6UFht
04wT5Dlhl+1TTIlmLeBXKALIGAbicKim6VZPOcs43/orTsK2KcIFdI0LxHCRg0AB5n6+ERtbb+z6
gY52JvvqRnX/h7Qv244bV5b9Iq7FAQTJV041qFSlwZIlvXDZsk1wBufh629Q5+ztMlRdOLf95nb1
chJAIpBIZEb0IPjQb/Incohf6TYZQ/4ke8+TjXXF4PPlot0SUToXdyS6Kyz7e2QhXG5iyWAlG4II
2czZnFuEW7Di0J9qUd0abeyRsg1yDpX4zAi1JfXnmfxlskV8rdDLqJ+7Ui/umpoFlQ5+6imbNh2p
mYtihr3hGK9Llrz12hMhW8ewvD629pE1bgri+GNchibTnlomCwhlcy7gFTVIki7OVNypPUi6TXUb
K43XztHfbXUioJBJtJwUJdy4qfPvmvbWdZPkWiDZ6+JDhqrNpCvtdaNUwy8DWrWjg0fSv9ruRMCT
rlm0MR6xhkMJ5uaIuVXbBNdNOLIFESCFWiaBeBwWZJpJoKeOZ88OqGlzNOLW/XEo1Iec9Td2pu2G
uY8hUVH/UBb1XVWUXU0pdxWdKD7uLNV+hoqU19t4AbH0lyJPDmqKfoQsRgMEpc7eIBTyVbTcmfnR
ifVbMxtRYzJBQ2ugOK8ecjVMu7uy+1rWk5skpRebp6KMXdV4zkeIkls3ZotGum449sZ9U/AgToqN
XWQ7bUSvQTxFLzWDureNEhqt2Dckumm19DS12XbRTeiOp5uFJd44zGGjTngA1mIOs/qbTay3uXrW
Kf7n6K3ks9sZeVhFp6g4zlZ/GJbW54qGToMSCdinfkldlZ80yKdnLQSCi8dexTtW9UqM77lhvpRL
jiI8Zu7Ktn+GUsw2MwdoF6PNZKi8eixDpvS3c6Huq15Wr/4Rp4mwapgqhSQgEkJEFdZyUpYOj+pt
d1St6qY2VB8Svx6Erz2thooS6R7VMt8iV7Av9HRn2pVn5hBGL9k07VrQFfiV078QM3swGlAI1KMH
AYjBTycO/Sx1Ih6DFhHXBrfNKwMSsGDIrOawLkl7k6bdSXEsehNP/F1RWkmVwof8jTAwYkHQ3nCo
s+reCqih1AmjMSpaTwP9viQt5H6szFWsd00lt6PeoxFJBYlOcogK9aDO9wsEaijVfqnIf+jaF0iu
gIxw+Jap6s8pjiLX1ppwgQCC78wRXO1QFOgOU+tpm06J33XVq9KOvzqzXLsY+DYfFjc1XlpKenep
bwx0deWmx2KLeDVVbpcF+X82kB2JjG+zNYRLPrw22fiqjc2zMTJfyb8NGffAw3TDcisc069WWrh5
W3y3lnKTUL31S4YHvCgx9moF4R9mPKNhGu2+A/UUWh+XsvcXdLCiiKTak0TdMarXHt5RH6MRhZKL
MbAAm/TZiAbNnYuOu+BBHPZZ0TnboQUThOnQHWEsh+ZCysKFaUGGAY9jbQZI873mWbmFpq4EWS5c
F4lDbJ3oqq5aVLwu2mbJsZyafrKmxuXLV6uw/NHIdkVbe3kpY1+7AMd/WBOgEoGQBRLUWT+NDjZm
pHkpGyUvdzITwu5irKqJEUPQvAZ3yOjsm1LWlnYpLjofhXjr08lQKbmu6Kd0ulFqtsMDUGjMFpK+
cahm26Z5VPkqgPYSKVWQRqD8cPCDGSo50ouWg45xBVUlUVh1yR566cDOtxF682kWXj81LkyFCWUu
XbNQbKyZYs4RlXraXKDl+bQYB2oaHsHF/LqF9YAWdvwfFoQDPC4oltOBhdw4WLblpmBSqexbK5Lp
vl04//4wJFwKmoahqnlQlhOaA3AUof09sQIDynPXx3NhxnTkf4hGtBWYHSEKnCI6mkuJ5yGatTdO
65mDLXkaujCQPyysX3AWzUa5buuZhdd6Y7I94jyXug76tX/RTXY+jPUjzo2UndOaGozUqBRTX6lM
PEY2TcKyD1XTZ2MJJneARaRylyHtcH0hLlYrnQ9BWPC+BJN1U/8vWXz62t6D8rK9nW6c2LWQGGwe
6LZ5Kx7ZvfMqu3BcLLU9ty2gVO4MCXi6UPKG4zfkj4nb3re3nPsapHVTEC/g/rEvAxQvlpObTx5O
h1PbSgu2LuytPzxFALJcT/u4hq7dnYaqO1a/DfpGy8f7TnZsX/VITRWfsKu2skxLRWpHhQjtmG/6
5TiNjmRjXaTR+++cworwVjXTbIb4NpLm6GvsajADYQqjvnWN7Hapj2bLHqKm9xuQdA/VtLvuTLIR
CjfIMR0H1VKR3e7tyCMpPTSt49GU+dfNXDoXfq8Yxiigh1oOkz1OIDshmwlVsOreycNV5yX3LcvN
oAIAYYUAsL+r/K526ztjQ0J1KzvRpVMtQMzSGKlR8w/+o+Kh3yhBdqh3YENH4a8s/7v6oID/f4xY
AJq6jXVUM2PE6h4SS1u6GyEIne9lOfSL1Tjn3iMADjXBG921eK2rg3wH6kp/1cdjpx555JN1v84i
e5K+E1zdgFhOAYKmYaq72sa9bu2tTwo32zedG+/skw42RvRPoPVkrX+ViTqYF0KyPyZVgB9CZqfT
Ewt31izzu4UFeMmqi+i7rgwHnbPQqu2gKYeAG8WmoO02nVGh0eRBP49Bm4W5+iMu34wMtXSjERBD
DQaUJSEe5anik7H0eY2IQFv8nhzNYcS73ENk2W5haK7J7jOiBGYZ7RWt3k35bTY/8DLHffKUm3cg
1fLpMn3Jc+o1xPTmbum8pTWeSwjfQfTTCgbaP9bTdKAJe5rsft+wFNpe4JDQkU3hqpvnc3h9013M
+p+7hgCT9Uj5BNak4s6+Nf3O57tVZIgH+m5lvDbxpCrLjVw9/EA4JZT8xJlj56OKTFHeO/sBHcCd
I8nOXrSg6TYiHttyDJFILG95TmIT3h4VP8txw1RZGH7Rw84MiIAY9QOu9UCIWr1Xmtd+dA5jh0uJ
+s70XhLwyGwJoGgMrRX1FSCicNo9gygZCGQeTLvYjxkJ23KR+INs7gTwU2MWJ9CdAlLYfaBEm86U
1Xlchvmz2RNAjzoLikk4cufmY/JN/YXCi2TxIA4MDS/H0x9RloccUKa4xcH5Nofac7cB4Z5HUUk+
yqKkT/hLIWmuaZqlm2s6QUw9jWWtJgaLu5Peg4J8LvyisndtVob6eKOxYzZNSJFYAaPEm3QVWaDc
G+rEj/I4VBwGYTo9jNopTC0rTBfo4l3fm5/WQvg6YWvmqTWwOMbXjXgosEs9nGTvGB8snX8cQH+a
EGlCiyGiBkcy/BSnS5DHXxqdPuqjvc8yABJxlm1SK1AVgkz7bqkrtuviKntwaBa5uCai09RBCTW1
2U1ilZslBZlFmngdepsi5TWrFWgvlja4IRUFGutNlZ6ySq02zLGN1wHGxhb05DHXfjh19K3VjY0e
3bfWPTO+4C7nzfZ3XrxM1leneMnmmzHnvuVYQbWsukNboh2L6Fs0nugI9oxkM9FjrckEiyULIHKc
EnOYoYCYqKfC4R5iLI8OmuQGKPFAkeCUW1m9DAOC0oG+j8QJcisODOW5r80Ny59pdEDnisStPoVz
wpoLiBJVqZPkUameMuUA+VNXL1+Z+uW6665n7DW/EmDEmLMomxVHP+ZojMirnZG9dQq0MehKsK94
U6771w1+CjaEQQmgwmiJ7WsjJ2fxASKV3SNO+X07ImrsNImpzwGiYGv9lrPr4WgqaZcoWLPo1nnp
Nyk6B5dNvZsf5URBn4s7BFtCEFXpCR4/h0o9qZvBV4PSrzznqO+IuzJWKtJOE9m6CbFTgzRuw2uY
6+tnxCH6vIuX1yj/VsbUM8qnv1szEd9olk4VehqOKbU2nf2mTbqfIa83S+mrVne74o5UiDl6awAt
HgSTTmW1bNpmz6lM0EJmQbifqUNqFhGB/znFqeMN3vkdyWxJtq3IXDrReuzQdq+euhlcPZmbkWfA
4fUV+Uyz8Ke7iYSlDH1/aWRj/Zv3+SGbEdxCLBFEXzdoz7vtgdabCCS4zn1D3c7LwnIja7OSzeP6
+9neMqxMy0sD88hm5TQifk+krQkrvl1zhnWiz0x0fLHSCWw+pw7dY/0xfV85NSdv9KfjiA5L2Ygu
IxOhqm0aNtHEnJgJBvXIccr2ZEcHZ9hbNvVn/Y4vsqb4y1v3tx1h5uK2tPtRhR1C6O3MuzCKRg/R
CcpYFX9ofi3jLPEWQzY0YSZbS60X3uJ8bAPcGzx6HMKx8M2w8cEwGOQh7lqeCho1y6OKaxboZXVb
H7c/f/5aPmXo2ecB5BK5G6Mg/ll2z5DNh4DSdLZVhJkNTlZ0nc5j5RWziia2NoztNKDIHmq2rKzg
c9btY/v8XgMBrWO14QOJYmyfkiNCylAbn4aoTtktne6SSPVTw3IhVOUWTrKLSGineJ2yvqstHg0m
PnvTrLr9AkmzUvJQLlspAdehncchZBLBObR00+bhXLGNlcVPxfjrOoL8w4H1ewoEUGdVO2kxg6VV
NzpxPA4ClAHSvCqKhI41mIJk6/zpgvTHnOti/i0qZzSDazBoTtMmpYhBKTs2cXOMmHW3MOpfH+Dq
05/R4z/j08VEHDQC9Wwyqva04MRPXoy2CLqylBj5fCsXBiXcMJW4UspBgZXmZVUXZ17qW4VLsFsW
1Bqj0tmTlset/+S1gQlhoTLXS5Q0dXtS4/LENSvgSD4owzvVN5Qmbt7HGxWoYoOBYsQuimTUOSs+
XbMv4FeizzrqlrCOeAS/s+wv8yDL1Ep8UxcJcrkzM8S9wKuVzyO+WXlyFO99JcqxoUwnm9Hrew7v
uX+eM2MDTs5UAwDFXeoafRm2M7rkU8XNhufrPvk5vye4i4A7NioIqmF1ys5XTk7nlTsN1LzL4k+g
DfT7Q/W6Vh7L0orXEVZXBVBRVDbjjRlWbbQKEwb9N9a5dDpEIxgZovdemSSXJdneE7BFmdM1N4v1
i1jmJ8TwaPQ2LDIGoM/V3H/Oppihytp6GDvirBA2B/TbAOo2yN1h7/Vfki8khBQk8hF1IJtOmXt+
3DvOApOa24mOIqEWZYLaBmG/3+v6JrJKfzbeyah7jbk3GvMGhI1+NRVuWf9AA6nkcij9CAF5yhZx
BNYUFymku59RgezZdxR3eG/4hhzkVp4D/1xPLky3ADxNWeiDzhHydSM7gDmTtKvA6y/LfsD77zbP
D1xNt7NqurWybIdBe5BsHgnwfWDx2bTPlWpXloFpb9sOtJ25Zy6137P4SJQ+4I7lGgykHzYAEQTe
DAlF3pKX698gcWzxpbnpBpulMabAztn9YuzaEX9kr39nRMAjo8EjFdcA8L1+T2i7GbVjSVlw3YgE
9MSWlUpT4o5GvD1p5bRp1ThYFVpLBPJ9YkrSvDJTAvzkRTE5Sb9eFSJnT6oiqFBzOCTddkB5yvVR
SZDug9nozEWsulbxggAXaSplVynRPsoSb1Hf+uQZlNpo325/XTco2xRiP45etM1EpxQvDSb0KLPX
uH/q2Pe5RgjQ7XoD1fKsC6z8e1K+2a1EjfLiSawTR0NOFG/4YoiTxdlCG5V1J1XJbxo93hOZ4OYK
1J/O+jMLAsjUDkSckdzsTpP2vDT9rZFOd2RoQPSmeS05xuV8ZFMhWcTLc3pmVQAalDvVDU3gMG3Q
HdRvKwl5HzbPkRu/yJXTL3rnmTEhnOEQt+RsxBDjNvdGgmQ62XJ7OWqyfLpstVZsOfNNlHuPSz7D
ECvLo0bY7RJLqwk+tU6sEH02mHWwZzbAjZxkjMGGjbJyDQSKZK0HDDjV/Ki/HUq2MQm4BxN2b6az
pJX2Ynx/ZluIbRLH6Xu7RBbcgFZEPYR1dGIWAmJtE5mqxNbl0+/MmIApRaKSrI8x0JXNncBBENCg
va/dpSBbkVN3fC6VECZWiGiMfGmzdFlT/IhIFRePspFromDC46f01Tj8j5DxEIxFqJSbPFC/Rp4i
2Raf32P+/AYx3ElrE/V16yNIG4Dl7lm9zdkm524J9o0MfV3TdtUGUEOkblv0xno6SgxQtxGwQHaT
u4iyvydfjH/sCI8ds4kPyfonbqNlr93F7a8qZlDvHnZp9U2CsZIt+oEXZ14NKVPCUmgbY7EX3YXm
Kwpy0Ku/FqhAXOmoedzx0pt0LyuQkY1TwKGVzUfvxgI3HdXPNB1mEO61qZvbehBHmTfGii8ZqmQD
izGO0nNN4+sl+YPJ8NnYZhvigvnqWX4ruJwEOVtGAZCchaoQh/vwJ+ud2h5y1rFXbBLPus8KD7kP
tMoEcYjiWrCX/ats25lxAakIIuKJOBnWtGFvcxO7JrdRQw2KdVDuS2IdySkmxjr6oKA6nuS44CnG
jtfgpzFyN7cWl85pAJIEN9J/rHTv19dSgvcf03/mtc7IDNpPgKg2GrZWxjZZLfEW2b4QQIkajFva
jAUsUOtPrYdsOSVOvEuaQVJrunrClTBADHKcaUjyZcFQoph5RW+HtUNvumiWXBsl6/Sp4Xg0K4us
ZjqjvlGKpyh609R5q033GuhjIZjs6tHr9UWSjUwIcKwMZCZsWGNTx0X/6nFNks6q5OYi8YQPYD/z
BNLVhaOA7BmM+hOK8R+TQka7LPEEsbWYlFY192sQw0362JYPWZrsqs72art0r0+YzJIAGnRpFnCL
w1KWzacGXp1Ed22hQCNb4tyyKFBsKK6VTtc64wOeqsWzwmVL/epQg7vALXx5HCgBe7FAnM71yOIU
i9QyxZuN1Gvb6CYfsxuul36/WP6kJbvrc/lxYl/bV0IUE+G5S03Xx6ixPWRTFrKlcKMUra2KuiP5
vaXdceM2WSTuKFtCATbMCY2QSY2J1ef8to+2Jtf3CoSOVAnsah+JpSvjEwvIc/BNEpOn7QmiD7GX
KorXtMl9R4oWFNF1DlI39qsypi8oAYVYBzTvXLDjR6EZkw7TPRjokckbv4+IfpirWfPquIcgh1PN
K4El1NWamfpJYaOiMzI9tMKoAKfpi1XOC65caMImmd19cZz5ZDpGhWunutfNNpzHE4J+1zZmN0Pj
BlQvXJ5yV2sPXYS8wvdxugeDoMdMKzSVvYVUvxHzrTndmTHKx5IvQ76nHKSfuvELJELo8I78iscB
i/p9YeX3pd4mX03F+UmyeN7kI+oepkwz3aXaNNUT+jYmV1NsSFdBYzC7mVCPVJlLoOmQcKuIO5E7
q+eF6zRBY3+FOl9QzqCjR31/Md6hCcSNjVOVqLFXZs6urrOdUw3EI9O4xX7hfln1lYuigXlvp6hn
ywow80GhxOWJ0YIEYwgTbQqtGGUwKt9yOi1+EbPntCP3PQWPbj4Phavayn1UnvT0pKBHBSmeZCvx
ewkgih3ek9lXJO5XoAe5E3TedDCT5D7eH7zcDK1iJb3eZqEsbJVgvdjbrc/kf48XB8S342KA57S8
jZqv1wcnwRGxvztXOhO1sRhb0+4zFZBlvHTFj6nf4CgLO1Ztrpv73HL9561AbO+uWdMaqrWmPCCU
mf+wBtd+rm+hlektHruJ72Y/qf2/vgMYwjlgxqada+tlpCBhHykbA0dbT19zMMVaSuHZhqTpShat
frxxnh2iSd9lMTExzjXZ2x7tn+ATXQ5wni2Gp+70MHvPQDvYo5DElQWrMn8VrrZK2zDK1qs7xfAK
tDUZpuy0WysbrkGlcBRYBZ9G9Me2pyQ+jUrmoUXU5crRKRfXSWq3WG5mXvgNlbw3Xh6ZbZg6MQyL
0vWsOJvVqtZ6WnOMbCzMPSHZjiWyq/oaQn0e2W8TwuRpOZ2mJYGnkA3R92aobaFk5yrlDaS0goxJ
iUgul/2gPe8/YxKmsjOGuDFbe0EpL9Q448PQPxVLjYz0Pm0Sz1j5CDrTp+BMjkgqqQL9h8TEb+PC
4drSxKIDwWhBeYtWtzDZO960x2ERrhqgirQy/TLc/NeeqNAJFY3SZB0KA9PR9CvqZ5nqojYnNO37
nPNQbWQtuv8Ql/22KFTQ2BMpS2cFb7Lpx2/JFuwjHpTYRn+AUFbkZifpe4vESUWBzrzVNFvNVkj1
rffBAaWvtgXhix/NoZog0/Gh9Cy5i1w+LH6PUrj7LwXX7YZjHVsjC2flOE6ogigkCVyZq1rryM+2
X5/odYOer+40oIFizXN2LrLFezQxSN+NZZMoALaWKWrWrstGk/w+b2s0FDv/6m7we84EMHFsrnRU
W+esq09lkd862UYtE3eCEMj1U0+2OgKmzIpm9/V68027fh/nmxQFO078eN2IbGsJOOIMqV5DchBX
nfqZRw2ywu2+Rpk1qZINmZ/jXFbmLBuVgB0xN2PerrWRuMjPdG1VwMMwD6+PSuIHtlBiN6ON18rw
AIzkXX1Sp+nWmb78nQUBIJqe5i21MW/1TG9zRUN5J/279bfXM+ds33SJ5cQ0h4km5dslPVVluTGZ
jERTNlUCBhhOja54KOKdCoXcLTw6JJYkqrl8FfvvjrHXLzgbB4KmoagnWJh5HMb9e8ZfNfRu0fnn
9SWReNZHR/u5HYW11ZJj0TVDO7TTi7JEoZK9XzfyD9fZ36MR9r8eL3WarTFhx5Xd/Is/JdGXWjm2
BUrAUcE3gndszv3rRtedfiW6sAUkIIO61M76EDC3D0o+3KvVAYLmHnL1u0iqT7261SdjaNUntoYX
N+vj8D+bxg7v32iJRgya7qwXEqxqvJMXvUOd7v/w5nA5lDizJjgH6duoNvI1IxEYvdd8gY5DoD0o
b0iG5NA+mbcy7eGLXnJmcP39bHiGblhDY8KgVc+Hcd40Kt3l8dfrC3b5wnJmRfCSpW6XJF9zVUPa
Qhwju4dD+ZCJ7md721r0tl1qL7OM/dzoN6CwdZnTPOKZ8zhDVifSUDo2VV+uf9I6kdeWVfAhtVB4
qVcYt0GrF1Q0tblMyvCil56NWThKLGqgraKDBZ0Oj1V2JHZ9n6nvxUx8h6iSLSFbRuEYGQyTDJkK
Y4Q79z37qjbqk7ZIwnrJnIkp4b5sqD5ZMOIQfVsU1DU65/76skgmTUwHa5yPHWMwMWvpa2oecgcp
k2j8Mc64E3EmOVJkAxKOFJ2wijQU1vjCDkgV3VR6cH08MgvCcZKg3KorDLqgAPLGtoZD1MtolmQW
1t/PNnCRGoSkNcaQ8OV7bxX3aiNTEv5Iu17ZLCKrpGmDlQmE3MtpcnZLBpE3tG0ztIp5pFfSm9iY
kKnPvi7IUDlV5jd2fBuBQ9cu0xBkPRsL/eRNX+K/K4/YDxwimHHzXhezFynIXpUnltxO/eiDll7G
kn65VvP3JhQTyg03JtKvJetocOkD3aPeAPy+AQuPHzF/jbnBxu1dX/PLt6UzowK22InDabPA6BRG
2ma9La017EO2xZOin5xkT5bSQQpIo02JPWUr0qx8qnihnr4kAVIyGKOduGxL/l315NkABbTJTM61
0lmDpIn4g1bcpXUZ2k3sscqSbFEJIIjp5KVr6kxd34ErhXynzV7rmxerVx8Wyh6ojKfxYmj2e1xi
jjK3Wxv8SNZyqqPIU+1vSPG6GhimVCeR+Ihk14p5Sb7oc62ux0/eWt9xifo2jX+HPGJO0pp0kkVr
QU0ckR+xav1wiH/dzyVnjpiFbMqUF90ECyCzekrHMDWHx2H4N9Hy2ZKsH3EGb3Se5q5NsSSlVntj
W7gtuk+b6NGa7M314ciWRIhRQFxSUucjImjKb7oZvY7t499ZEHBhLDvw8/cMxw3pPN7dRpB/+jsL
AhJUNo7NvsCSRG3jd0PvzTKCINksCVu/Ums9ijVYYD1/1Jz4ntXh9TFINqHI/0g7Opg8g4WU6e/g
TEsbnPtt/hLJXhsv+6+D1mJNc2zVFu6sCth9DT4mSGqZ6U912XTIcKEA4l/tkt9WhBijTQqlpiWs
9BXIRYdf2lCAs/jr9Tn7hyPntxUhzoj62kjSCAF2dFscUamyH9CQYL/rLtgRUBB93dq6xp/Dgd/G
Vh8525ONQe2lNMwF3QDfNfVlnsH+rKNLpm03Sjn5qIF2e6lm9zpP14wKQMCdMoq0Em6xivcy/SNz
VrwsEO027Bt5pcxlP/89RgENIlqztChAKmeUxksETTx7miSeITMhwIHWNUbFV6q6CExyzRBOvJFA
2uXbOQjr/uPiAh6Mo9m3sWqj/wZyc8Nu2TZbc2MEXE50LhuMgAum3mUWieDm03t30Hxe3q435VXL
FpSmjYWmmHLjSB4y/uG2/N/hicJXOTPnulvf71fpwFbfJdxLgv/pF2SFC6bTZiMLtiTjdATQmEpS
GLqOcWpsDlLUFy8/r28uCSo5Al5YTtcN6spmWI+Lu3D1AQfGzzqRgOzlZtLfniF2PlqgnjYK1UCj
ZfoGXWUQCjzWy44oT9QAi0rVBTzfJv0bteafnTL8tCg/MHv9xd5CmCWs++QBpNbgZ4RY1CJrXpTN
wboIZwAz6Ao46lZk7hK2HSN15yj0iVX/qjr3bA5ESKmtxMkNmKmdKLSeFl5KZlm2/xwBRag1OplJ
YIEw3dXJFy066OV+HI3NhC7dYmYBSlrd6f+bI219Hz4bmIAsMSpoFrOCD2l98VzSB5KP79e9dP0X
rqCxqHE1cIsX2QqPLLotU+tRWWa/z/JH9It4xIok3QQyfxDApZnQghKlmEaT2S9ZtmFj9MIyGViu
W/efxwRSpD+9bqmJNtJ1a2N032f2M1Osl2ht0rK7h7pJnoxxS5XaHZrUtWVkg9dhBcw7f9ruoXtI
qhHzadVFjXJXVJwWrYzP4h/ScP/BS00VsIWAaKXD4HC/ycGXoX+lRRI44P/gah3M485GpVqC59Os
htyOg0riybMLa18aVtgytPiA/uK6F9H1/Pk05ZZjO7pKkIYWc9R4L1INriM9gp5OF3nkx6aLwEPV
KA8La80NN2bqoozT9LqUfVdNxVV707OWtwYMt4mCzj179K2mdev8oTFuVPOhzk5m/8OqbBDScH/s
OECMhth2GXtAfbqVDn41dsHE9RvDQEdRz3wEM347g22L1H7ZQzJnGl8UFB5lSeU6IJShZu86SN9F
4NjlAEpDBSsHNIdjK6D0LcdkxiDHGTgkL7RTo4/uzL/ENXlDoRWa9R+q1jx21eQ7kIYZ+rvSriDT
+9pw6KLO9beM2G6Xm7J5lUyrADvN0kGsnCIaxJPMPSsONVOCJMkxFNmj3OXcw9kKClADhULLaYo1
s/uCqh5jDtG7j/7GUAmaQF9KD0q6fhL+qwj0zKoQ10ysn7WSrYCAfkqnemv6pyhb7tmyoc4RjRzt
JEsVrlN2zVMFCIrSqUniNeVBOLvLWhAsg3iD8bsqk1x4L/eL/h6bGNSUNLccvhYTpTvQU8cL5Db/
p3wiesTs5l5xF3vdrUwLWTI+Ma6J8uR/u34Y+VEm82NEtWO+YMN1kmqJi1h+NjwBg8q5511eYCLR
8v4w0PZeqX+kMvaSy70bZ1aE+5AzaXmDhzzcugpnbYneZWXs2Rm8c6dCQdQ0bpm9I91tCi7ludW2
etV4Tbe1ncVzoGCDWsEN53VAmsQ3J5Ab5b3kDnXxAD37QCHEGedcn6GVjn2jVy8sf+04/zmYR4Ub
XlYPf2lsXZOzeCrJDZXGKea8y9Sgd6agztODZfBDm5/m7OU6qMsWWACfGTlA2qIDDsy8NCCO6UWz
sR8rzb1uRuawAvCQPAJv7rrCVWU90fgLN+yvffQt7mT1GqtDXtn5YqjTLE0a62t/VfzNfAf71j7b
ZIeUumiWQEnyv0seg2dct9WV1tgUPLdop55oVtTgyjYGw5cyzDZNoL4om9Wa+eX6JGqfCRnXUPHM
nOCH2tRBxExBP7Wj52GGLYBUyT4t4IUoDZ3JnlazP4CqiXGcW85uUGK/yBzPAcDO41vab/GXmca3
pO49Na6CJur8Rv1q8Mm3ktRj+nFuSpfzt2F4Qa110MxHZfyhmrqXJourEhtMi8ghRy2oN4zAnGIv
179HyZYD1NmDQXapstdT4pO587P5Pq1OMzj0C/12rr6azo6lQa/uevZD1WLPcn5m04EsW8WoPDCy
BlbXelnnMnvfWPsRuf66cTv9V5QjUe4ovr3kqLljXkYSP7GT3cSqQAM7Vb8jiPFAHIfKXA1c/Iex
ykKVgxM3ezXAsJqfVD13C1vdgqNt60TNZkEj7aDdEQ2XiFctuyn6b7MNVQntS2+DwiCC7ABeZaom
8rNm3tlL07gmfZ8G/ZDmx1TFndyc3IUOkInMPb0LVD6i0vk+G45J+1yQp7GstlZseiRbn1XI96lr
3L4HV+8w3RI8rbDx1Wzv7WbyB0L3efnAEsUltPHo+ITPG+dqE8Uo2pwg+IGyZz1OvCZx7pe5QUEe
6n3twXbBPfYwtLbtNgTdfCbrX8seZbm0z1G4V/VuntaHWn3WHWvTlnW1QYPqs7EYKFlkP6975cWt
feaTAlyN3E47OCWaoQ3lpskeFrt357rfDqMsBXg5g3BmSgArsyiinq+vZwWUI/iOBJB/8SvSIsLH
Bv+/qbhfrgA7MypAV9LNZmquhC9dsx0OzSnyE09ttrOvr4AS/N1kCqGS/v9Iu87euJUs+4sIkBVY
xa8MzU5SK1my9YWQZZs5s5h+/Z72Yp/afL3irgeYwWD88FzNCrdu3XsCIPJjdRYqnMfsPTBv2dw8
DNFbC6m+zwe6eqNdfNUiQ0oJ54SP+Cqwa7zY7O2U3sjE2NfivVTdyo12veD5MdpSNUybMYX5uRwY
3Bgb0Mv9Ygt3Ng+L6KxTQa9eaReDLV5n8zAIDjNk9Fj76qXKj7xIvnGxQrha/aRFZiSkMaKEClp5
Nd82+o8WnIEisa3+DXL6qpsdgot7rBB49MTGC8f/fPmuZ/IXH7m4eARkFpQ4A10iKK+0e2NDQTI1
XUh+loY7QFwT4jbrAP2Vs24u7p8u4HDVOPdK2fjalgj4rT3kEP0KVm6689+zvMU5NXTBJDymqVic
ObOMkqksMbmDme/bRNvyQa4cgGufcjnE4qSZ4F0EdddDr7N9J1BX6kmxgYKpHc2N+/larY20OGqh
BtEfoHyB/x8OqXWwqsa2xi8lGI6fj3O1YHDxSUvgYBj1XdDm8P/Oza9VycGXyWHnIsRTUUejZ+pz
Cl3lYz+Ex3gYBrtsFdsyOd6oOntsW5jByh8UXMvPf9W1QHP5oxansWmmkocpljKOdyn/ptoa5fMb
AcvZvlvrov6GNnyyb5aoQzBWajBmILpXa9HomOJrEYF70Mc3XBoJ8A8D/HdSWAbqR8jI2XXw0ARv
FX4KbGhcXR7MtvBKQx4gnOdQC8kNiD1TVO+yluN5XG6LifscJOrPZ+jqtXY5RYuznA85LQ2BdTsT
JzRbHMT3wO3sfDf6qK8Uq3r+VxEinDIOPphJLcGWV7aW8K5QJRoNIoF3O7y+aH+bBMTrQIuv9nzO
IcldOVruwq7FNntij1mOFCuC6RqU8MCB04to10ChLgvw6LRQZ+tKUtuRcOr4PdLm27l+MKwfn8/T
9XP08avP//ziXaTP3Wx1NdRWRwFJXQTczppsS083VK6plFwNr5cztAhA3EgGYzAwQ8C9FEg0wn1h
eEUPGv+IIglU82GwOa+26v6XE/zxiYtQQbvAyiaCT5yn2z6C3isYV8YddJHnBNzh0ebaFwXpiHbY
EBluY+glB3sGnc+i6l4+n+zrEfifX7KUM5a0G/DfXD9J6y6HFLGWvf9nAyziwqgNoWIUn1rkOH8S
dURclJ8Pcf1gMWBBpZCcSbaYzrZiZTRNGENYRuRUI8Tz4RBrT3Nzo0VPsTXbqVF4BXQw2vkOGIxf
IophjxStFInOw/wrKn38jOVc4rGVjl2KuSxDE5WoHx0sYOdYtwfJd2XVui2p3WxK/ubauRh1McHz
nFOrVRjVGgrHyls42d/qETiF07fPp/nqVrkYiPx5LnkhpWAhBhpa6pVmD6fCzecjiPNl/NkMLiKk
CnJWVRaqt4ryUx+Xv2JSlrdhL6GSCRgLNCI3QTlDY6PCY3+gym6iWtmlbJ+nCLJTyVRAB6Sf8Sg2
QgRY0W0Lg9+1BQSAWvhMNxKRNmsdVEdhdvjcK4k32j4mqa2Sbi+J7o6s9EZe25w12xTfJ4cnZbxa
Jm4X0TzlmfQsmItrcCuhVr/pWnqjhdDvLFCM6kbDZiTypPme1g2cvlI7NyzI2I07ZgmIgHyxILwG
sqPZUJfFeMKOD9xobqTSAxt+ckwTxy5EYxGcyw5GYEUCIAo4KZuugoh62vbDTdXEW0Pe9aFCWZ44
3LzV6UvNQVXRpEvKdmU5ri+4JJwJ0HJh6vTnggc5sWZipvrJRHUdsttOsFZWvX5iPkZYJGfTkFqR
GsH05wMCLXjQ5Clv4CnR+33Y2ayEKl7rr+yxq1vsY8hFrGgAfqfnDsdJV18oGMANnMjm4DGrhJPn
2coM0usb+p/RluDcqIszAo4HPpA2Pk0gyo+6i1k+RA13MOE2azYG7XcGIRs068DPObThY5R8h2aF
XXBc2tVsTzAkZFJ32ia1i/4GctOoahwM+jxDi9+uCXKW+BunzxECq6n0p6y13juYEkKZ/6ZIq4Mm
Ej+gQH1aMAzgfPf5fF5ZQoo+EV6R8HIzYDL45ybp4hYaEaWokNT0R7rtt9SPtt0qlOHKY++PYRZ7
cW543ia0AlEm3XIe33Qz0AvW2sf8xt8tAtAfwyw2JC1lHuA/FTqos6/Hv4zw1xj3myq8LWcIYKps
I3uc5RGFGVgoVvQngOoOj0pHISYG2YtuBPuYHSDP7YHIn4P2OPOnuEPe1PoB1CWNeKvaX5PovCjx
Rb0JzLsaN0NjRdvPl2Vt4y1uhTJWbdqGSMez9NWkgx1lG7MP/cq4VwhKpj6sHKvfwWAxcwgUHzt9
cTs0lEVDiko29sHoGm7spT9NWIHZ0AU4Yt//Tqc2ACoXTqVWGtFX3+iXYy+uDW6FvUZKjA1gszto
wFeV/tiattEnmxLU/2F6NeCqqelvNB8eEx6tHPPz5vvXt0sTPQomDE6WNpS8MCew+ieIvmS929bW
ccoLWyf3KSSRKF+Z6atR+WKwxYFTWT81ZTHg9ZeqDTNeKp07n++d89/w2ecszposUOErxgZIsih3
VLAnFJln9quZq5WBrlLJ+cW3LI6bpjgkUWU9w+q7eBpIsMkIa+6lFmk2rZD5m1haO8g5s+u5eGTB
eEiapLSlTqUdR63wILLWOVlLGVQqhOYVqt7CQHglw7oSe8jlr1xcGQQ+JaWVj6AxA5Iz5/fM2pfx
mlLr9U38MRdL/nCMxhMMoADnz44SXlNnoBb1dZCV/0+UpvP5/2SNxSI+GAOMJdoQZZEKWhw0fysj
4PfooQPYnwWtMzS/smow7NhKbSsM1hL2axz7ixld8oj1VBWZNWN0PhZOFt6FwjZQOj/pMfTxG8iK
MViW1Kti4yvnVCziBIR5TGuMsbELSDSE8NjCNDuaIzuH4E51itt8Z3iJNxwSb62Te/2NcrG852N9
8apFjqVFusCxBf3AH1q76X8LfYszb+1rjIbSZpWtffUOuBhy8fwnIUcnoCLzyYxyvytv0uY7GuNq
oi/ReC6sD9KZJ6jqT7T1OfoXSVC8q6AStiDZfchnn2ApKq4a+HpZpfd5kFn7cYsw1ppq0iC/j2JI
PUFsBp0myOXl5uDw8ZwaEbeF6tnnQ65EzmW1MZ5bkUiB5ae1y9nsFOsbe+1YLQKaylpCOgOH+FwA
P6shzn52+38rf1+vXVws7yIsBYMqFYyaZjgsT7aQv7LmqezvgvFVsTd0Ye1m/DEO8z6go1uWg22x
HyanK1O6EhqXpciB63XWC9x8mmxha/Rc4+ESrCmOrA2yiFXjEFRDIlooKyi+zQO0YK1yOylz5Ta6
kslehvllUdGYpx7vHYT5tkfnp/xeDfTLhDNSQ6eu1l+j9gst1MopWNmSchGR2qjTYO6GLQlsCUSS
NnqwSrY6J17/jvRwXDYZ49RcUk4Mo0FvthYT4Lh0U9vKT321aXe63fxlT4bLj8EWUa7XSQGhPQzW
S78c+Y019bYixsqsXd/6FpyL0fQ0paCLDGUY2FQDhTadNLFrLMM1aPdKjC/woC/7ZqNbPaS+tc2k
jPcmld+S2dh2eWerQWz/IqJc/I7FcW9rEsmRkumUwtWraQ7muMavv5KLUcPS0WaS+FJ9uXqJDFum
h0N9yoGFqatgw7RiE+q9Z85rFfxrV9QfYy0Wr6t5PAdsrE8JU3edMuBB8isdLDutOPrbIOYZvV9E
7CgLjjkm27YTO32O7v/fc/rHrzhHg4uLctRMkdQQgTtJjnyw+Ir67EoGfW37/DHE4u5BVdyYkenU
J9Vs0EgXXw039QL3XUKrvXGHIwL2qunGb+LV4hz+Mehiz2b1MCb1UNanJg5Cx0zN0pVT4oCK6sR9
suurSnMiqW3qsbQHonv6IEC/fopea+INkDpNISol+v2UbNoMVubTz5S8BNl2aGpkbIk9iPug/hqz
L3P/3OoBHl7iXcYnIn+FQvhMD/7/W/+Pz1ls/YKF/RjBAuNkzvF2RpmhFn9hu/bHEIsLbiKU68F5
mQpmgnC+G3izHeR/tt3Y4nKJSKNlYYxBTEN3zYI62lq36kqMv/wMdg7QFxu6JgLuzhlGiPD7Ew0a
KWtN6isX5B8jLG4RqJwREpoIEjzSvSiDbXNXuWb2FxywP4ZZxAc2m8DrRX0New7ldJQ5ZS8OSrUb
a1wraq/N2SIIzEZfMHleesgQumP0nWv9yv69huj842sWQcAIq2kcJkivjPTB6GBJ133V+ya2TYB/
eWN66Je5CpWTboKceyFhiqrbdfpucPNozflK7nGtfPLHr1lEhzo0VYf9XQPJClNGtGdhezVvCr21
y5i5U9ftMuTIIYrKzRz6pvJF3mwVSEPoJEGpMnFZOm60eAUW+lum/5Og9S+7T4j1hnqBdRgcAi74
bfqW3TX0qHvneBk7JvMIatH6Tn4ddilwMvXaKp237mc/YBEDODPnmUI07FR7A65Y6nTHwZe7CYEN
j+Ozo9oal2htKZZtnLgr58oAhwlQX6PdNoHd71A43QhPnsqnzpP2cMoDWz82/poR89oNvLTPDPOP
ocvbsw+U2lj+GfFUOdvBXouvK4ds6aTJYio7+OHWpz7SfcOE4GP6F4na5bZe4iazPIXt4zn20ZO5
107hAUBNaM5VwgVH0IMVuaOvIEPXPmoRpAZO4yJPMSKxzO1AHgc40n6eoPwvkYOhPi+ZbrIlLWTI
w3YQEhuE22bk0K9800JLAFKhNHOzN2kXnrbLX4CZWRn3HAP+fRY+xl1cJL2CVUdAMa6+H94gaBk+
MJjNJG6KR7od3ui7ZoK6XeZl46pm2fUb5mPoxQ0TaSM3yXloNN28sM0dBghNpdyVL7zyVsF2+Rhm
sXh1mo48Pc9sHTnt81mKNHJ7uw49yy9hgE5XwF3Xk+uP4Za3TBTQviq0CkCa3KnkjdnjvMP7ujJX
BYbX1m5x24gh4VPQhedAOrrEaYEB3VYEtEhmN9g/xzP9M38Bm5qWq7yMtcVb3C1TTOJRKzC2Fqh7
K6h2MPa8sRq1W1m9tW9cpIQZUMmlaWD14rg7Njm6nOHstJnebSKzRiee21rwPqMxm8h7Gn+p4sqD
wC6KjLH1YBkhoMo9uq7iL8TD/thUiyukHOZuaFp8fgDzZD160Kq12u21Cb7sgS32URxDwjKtEwqc
zU6biD10ey7rteN/7XBcjrL4jp7FEQs6C7v1WXfQYdnLOxhjbtQuP2numkTv+S9bxpqLwX5zKC+S
VrNCHB1jIu6Y3+1avwNDmW307VqNcmXmfoNyL4aJ4ySFf1Rdn9L8MQyt3YAmOudrLZNrQKjLtt7v
2vvFMBGN8NQiln4X5y88DV0piMuV3HJAYKeCbWXVPYiQeUWZu6xtDkWB/yUx+ERoKAUCxcmU7hqj
cspg8CcewFoD8O44twdgQVlaurCkLMcUNcs1QsW1tsAfP30RefUQ4hH9bFYnkQG4n5vGM2Otx0QL
W0zgGyA6+mbWMOML0LDMGySBCaS4Azqs9NjWFmoRmQFGYPVAsVAsQfPD2rbsaEVrDLmrqdflrlsc
pIF2QiaTrE71r/GO7Nm+35l7Bvo4ZO2PcBQPexvoCC96XU36zs+8z/b7Ij4bI6W5ytHGPpPWDbv1
Izf0JzixRvdrY7FrOe3lVy7iMSmlPhGjoCcjfNPz0ivS/K0OAP0GgtS2zJvSqo7JXQsUp4V2cWe6
gpTOVB9i+joZ0GYK71pk/mF9VMwP2uIx7aVLgYiEJJd6G5LwMaDHuStsCwL2bQ/jeRAMak02dqQz
p1O9q6m2A91gKD1WP41FC/uc+jc5ExoRVmqc9Dx9NPXOXbNfWF3fxQ0xQ1g5Tmq015NdvE3hl2kr
2DKn9vAz/SKccmduQQfZ5nJf+OJp5XZam/VF+AzmDmS6GuGT+NIf/BoxzXK0V2mbsFgNHPofjreE
fpgxBfaIQ941g/8nifO9YEjOev4MHKhDtV0PgyBNQCn4nZY1A5w7AXk291a++nwuP9nXS+k2Ocs0
qg2cqM5l+/kpc4MdWKeO8KnTAAYA1OkaC3RtkckiTQ3LpE7KvELJsnnuW/hABl+SFhoQxlaG4L5k
s8OIuIV71gZalAal4OygxexSlQk7iqSb65nz+SxcDV5wZ7MoI0Qn1mLpw2xERSzOqlOI9z1LBN7X
L/FgrrwLrk71P6NQfcFUp30RVOaESE167vQUbjPDygjXEqyzU89/f8e/bOZ4gHbs2ZLwZMkvWtYd
cm2vWLGxlF/8BWzzt33Z/wy1WMQ5gZ/uVOBj0nhC7fGmnHr380VZm67lxSbHbux5VJ16Cw2dyWHm
2rKTq0nMxXydf8LFtR90SRP0LT5C38dbolyACYoIRRSbvsyAXsMZ0I0c/MmZFi0hX82204uyqY2z
4bTlLtRdgMD5tzU24fku+deZvPhZi1uu6ZgCbJ9VJwXfsGZIiG3hJpdTCwOxKdt9Ps2f731QSv+c
A0LIZJYJQdbIp02TG+4k8QDpZv/zYa7Rp/7YMItLbezNqslmLOcZ3M4ceihvwmO96331fS03Xfuk
xS1i9U1rsYRXp7i+NUi/swAHS7SVD1obZBEzsnlshBFh7/CitBmLtkn2kjTmWn3rChLictqWeXYV
kSQhelCe5GscDXBTKWwtQxNAwl0Hmi9I8zylHsVaYU9eg6Bf5pVLK6R2TNos0UZxF2RJYWdxtMkL
05uofJRmsjfmygbbUY7RLUiLj2X7xpr5xdInuwtnW4rM1fUenKc099CtgVpDe9t3gM3LY5yGdlVP
tzMLgSNIDqMxOJRpTi/pQ1aeSY3oTJMScNVmoyWDW/awOW8YiIwp4LMPY+gVZv8EMORxMg7dHHtN
/1Wq3JkDchIxzPXqdqOY6bYjIAI1JP1jFCOSxiZ5DA4MKDegs6qys8uiuoUomh2GpzyM3bmr/Ei1
bs7ao5pBHoW4zJj0DzSAp1VVeVZ5NoT6FQhmx5nulmgXzrRwjCR/mbEeglqOnMjx7OKC9fSN4rUR
jVtNeOmV2fNEEqfC/88qw44646mbwDohmI+ghGJF4OSydEOT2ujDbuoocCCj45Wx6XQw7DOT7JFN
5C4+Gg9VL14bPu0j8r2EjHIzKnuocXfP6P1xNH30X0aSbPryRx+jAjyIXdIUu4bB3MacbxNcpSwf
9304/JSAB5Pc2gVd41p6dYvj6QcFfaxHoJBxMXeboNP9kGrOUEC9z0j9iYU/ZawcEYEPc6410772
wPH0eqHZRtbamaW+S13bxJXIoUjy2o7tNhTAFEpz/NqS6WfSza7e93aQguNrgboAu/cWKIsKxjfZ
K4HxcskQ6jKItQSNwywXk/nY0sSv+xkeKUn404A7JsX4Qwh8fp2iwtV0viDkMaxDN4bdYJgLO8iy
LwUnr1E4blqS3iaD5hJNHQIYPLfx2WR23ipUpWGKYo/TdCsLcpDt+JzFxS0BK32kObguwNVmeZnb
9eTqw03OO1+x1Eswi8NzBPFHpu9lhbYZELvRszb84mm3C0h4Z+Twd4+6H+HUOgX/VQ7c48kbq9IH
dPR8cCl2bDb2VjHdo9v3PQLuQuQpsup5xIAoSkJVZBb1MQakbojYm2gS0FrORrwFgOdB+GXssMcM
mwAbmg+lXRD1XmmWpwWjYwhzm2f9rYGXQiS+TolyYv4zgVNwm286iS+qi9AtlXVj1WjSytQh2hm3
So5WKxz4ZtpwwwDZx3Bn+dgY046b4XOXPDZWcKOji6gm7kRgRLWwVTG1HyN6SFF4FC1s2HPhpXCr
suEH9ZSL4QtJlWPJW3Ful3D0osn8GrKJ+brM9tognFBxt0rSFMRqYNS5OORJem8msa/i9C5LyfYc
NAgFjzIPD0FaOVWLgp8ljvoU7VRYPFci6/BmKd28RLcl9mLAwc22didttJPxyzyk27LHGbMI/ljt
dTTFg7w/woj0MBaZI3RIc9P4UGWdB3yR04bBJpkl4II92NngoNDpNaCPkyo8xnedqTuq0OwcaxBN
w77Qt0NUHUlIbvVy3Max5tGa2Iq/aCGatuWb5JpbII+FwasTFNZGJfmGW+VdwRXQ+o90RILNb6tA
3+Tz8yDBRFHZTlPgvBu1z4rnsLyv1a+aMTvJ3ALo4GSY9rOm3D4PnQDiXYExu3XQO13/bWBkm50N
TBLxBb35W0zM1ug7PzSJp1pwehMYZIUV8F2FI0Bl7yvd3CP7HPvJ4YBQjuBMdByoPsRjM/V5C9gy
dno+B/4sxsw2re/oMG0Gbd/JXyV8J7Hn7aQqd3ryOpbKMYjEs1s6TfrI9SPkZP0uMRy9qrZ1mm2a
9mtsvk99ZMesdxPjnukvfCreGXsm2P6qgDXIzaA9BfkJKIetPgKrrrwseCZCi/HZ1n2ndhTRpoaa
dHKsu5em1Y9GGG9bbriqu43qRxQQ/TCUDkr7D7F20PQCD93etZp+29LmuY5mqPpAGWSMih2Xum9S
9U1SHTV5ZnR2qgGCAn818BCZsU2Cu0kSZ061fc5Ood7dTM0uj6dXQeptpsJ7IrItyb6QGLySovql
Av2dzHLXoJNhgwm86btiO6hp18qvSDsoGhmQofALDdu51N/1PtrH3Q0J2CGPydek/G5xy4Xi6/uo
ZY+zofsl77dTGO3EuK3Ax1Nm6o1RaEfgnCCnsXmHy8HctNhTrL2vfvD4ECBw1vONYvJJ8c5NoEQF
+UCHw5CsidMAWMn2ZTa+DiUkJfPN1MyHyKJ3MmntmM5PoomQUfTocNa+VoVf60GBAdU+TOiO1GZw
y0JyX4SJDzkKm6SdF6PfKs6qLHLYaBYSEd49mCzc1VnnmsiPM7kZ52Ybm9a2TizApCpPS2dXDoEd
NMzVmsDPtNwmsA61sldUqGzBt9a0H9NXktXwGKLIKuDw2dLXSIPN81xszMrYJKz/FpjTvmDjFsVi
6Ps2dmuhtVg1e1VtEmC688z09Xa8T6DEMEAPnwO5qMnALsr6BlY4txmwE+hSePE87qJY7UR9G4mj
IhDMIQ4yjgEvP8POw+onXBM3cRt6Mx7mUQ195Fh4g4rRRQEgUoyQNR38UBNeJJQfTsNtilourKnt
JqT7KIjB6n1EpmvrDJ+Sjs5Z4iiSKJwcSR+6I0QnRs1wclAA+mjc5B2/KaDe35Rf9U5zcpxyXrFN
jsrW4MGNwYlJ75w36qiNXo+FrZrIO/egq+kGZ3ajql3M422cyhtRZ3dJ8wZnUacZ1CEBuwB6xbjz
YwAoEThC3Z4KFDX7yK/ixzYkjgKDpkxQ9c5aL4XXGmFYD9CcCis4tBJRqoRU4tw+9lV9zk1cOllQ
7ojV+cBs6zmBiie0qjNguOaHEF6BJpZkQvMznw2PM+BU0J826hfWbQckjFTFG0bxsoc+M32d+fhe
lvWz7IAwBWjbIDMieuMgP3oYSmi68uckem8mOOvy+SnUz7CXTDxS7CrBOQxGA7uNQIXEcy0utJtW
pW7Wt88t8gO45+wHA/9COpX7uK0B0SthAk2wHaFqLvTtrO9MMFohNmQ3OkS3R092L1r1AzK24HPe
woTDzqPiXjX9fVK3XiRf4prcyzg8qMLYZmPmxiVD912ewuFrDCOwkiR2F1Pk5sIeZgvyKI+6huwy
mmtU2wpnULizu19QJ/VKTZ2EXjjpqNmdHm2VNLxJ+fE0ekUXukEGFm44gtFDn61MOpkVQYMefd6k
QMo9hY9krj3oxjp5SO4Ez7916birK9M/7xGeZ25HDKcP56ORPSsDuF6whIai8rOavDT1W29Ehxwv
aZL/Sk2sAy/hkiggAIMn2QSIYXegFsK2YralCbsCbE1aaMiUfsvJqYt0J6ClW6AJRdm8mbW3bnqm
4c9CcTsYsRXGEQk2hC+xNlbymNbS7bLQbZJ5V+AC/fxJebXa8cEsWlqpdkmfp32CroqypD0ZZenM
3RcRaw96HSi7Vi+fD3f9BXsx3uJZjgJwUOfpmcmUQsNFNzYpZoZnlY/stel1p4yeGw5lltbPkHp9
PvjV16YuLNMQlFsgUv75SocpRUKohrGhUdPNM9w4dqr/+fkY19gWePJ9DLJ4N4MSxHHUNHGn+5MD
+QPiQCrUk8M96usO8iu7KLzAJtAmHrL7tU7P9dX8GHzxnq6KcKTMGlDaV8cOIgQ10qJSoNYC4iVb
rfxcL+f/M9pSrg16jd0AJCo9yRovsKyHz8CZU2md+8r8IcWTZCaaHfc/zhEyoLMDBVUJAPpgmDay
WVgXNl4av2kld0oT3k/Z+XVIV5w7rqJrLhZkKe8G0qWpqSkHDrHA+Vato1U3WeNnZe9LMPX1OvKt
4FtuPTY9h+TSLrDeUdO/TeP9wBOvA3Qxi5Ep0qZe0fC9Wjj72ClLuVtiVFFWlQWQIeItjO9DZKoS
ZDueQ2RTj7wWOood+avj/rFki3pgNVHVVzMmo+JIB9lgayhA0OZnAXCDGP6qKsYFF2dCs7Usi6ue
mMXYquoEwJ+kkKESkMz6C2cW1AI+BlnUUFPW6KFOInE3G53bWtvYKFfCxvnE/ruS+DHCYs60CG97
lqC6z3FH5ya3J+g0xPKrGWhbs4v9Zsz8z4PI1Z1x8U2LkioynKgNqxirFAChVjw1JIpd1Ibsqg+8
YUQRpqlApsnJGtT6eni+GHkRnqcJf3nVonc0084L89wP4tgjxoxn82lOuZtH1BUUOl45MgcNJZ/P
P/xqhP6naAs9rT8jdFGgUW3pKDp2aAdnyAQVildjsQpLvL6k/1PjJ0thu6gbKYdMSHUyx1PK7ksd
kznENmQaOCoA1pcElYrZ9Ks+Mx3QbrdlEj9DGhK5XUM2gMq7oMkWbm4hmptyZbtdLdlzC3cfZfgV
S+HkQU+bxAqt8qTRYzOWUKVbxcmcd+y/dvTFEItp7sAyHiZilieAlgMVQrL8R9gIj+cjwCNPRXdU
eKDR8VAGwKU3cGrTVnosV8Hh5OIXLG5JvGoGXcpR3tUeIIYe8862LZbXbmrgwokd3WsrwfbqzroY
cHEz9qIeY6Wx8pRCnisoITGq3QbdmiPR56OwZXcqTi1V6jovwf9y0Ic9qvRYi7WIdzU6/PMp/0LG
9SYZIlqQ8jT3UByz6pu8rpTDWOHqs7SBu98K0xqOkTY8/MXpvBh4EWpRvzPAG6CYQ1ravWXdNfVP
rWNrF/bVJOZimEW8LStVSJpgd549fYiDcwaoXejkfg33cwdXyQEvoNv6O9pG/9nZY/oi8MbhOMI1
FLuENTbanKcwWzN1uRp5Lj5uEWCrtJXVlONOLHMYIm3RKoZSEEXd0opzj2Qru/7zWAIc5Z/x1NKj
gZcpYknYojKa4vFlrURssbblF7HEnFnfpCj8n8YQb0NechMBElBpjfRf0Br83tJdm0BeqEiYAxzs
96AqgmOf9EcZZduyeijYXa3ELdMqlPmsg+yRrfaHpr0Rxg9mKMhx3wEpYcM41m61wZ3ZHfQDv51n
LgldlBSzmxCkDd5+Gyf9ebY2CYEBfVLh5ZVCs6q0w/iUt+1B5rs27d20zpwChEswoFEEjw6aGUIT
xCB+NDWb3Mq/tHMRbCpA74PmyZTT3RDjqzRofqEM0n+FHDtWLYqfuVneBMIKgEYdmQNc3X2bifua
kLsaeh4w7YMJmOgD93w9jBYEzR8/P4pXQcwfAZTpiwBK9MoYFegtgNJ0Ozh067aCbiMiqKv5jY9e
g10Mu7XnxXWc1MXuXUTR0YRIH2+ZuANSfT+ir1s7kavfTRtzs26EvLKzll27olNllHc4KjOYpO28
7fNbbV5Dw149ISaxqKB4Fcrf83zRve4zSSpZDvIujnM0oh86ZN+fLxW/+h0XQyyCSsXTtG7RgTvN
cG/tOe5UOprUqS3xnMbYrCU05il8HsIC+qP6SyvI7dxDNMUUKJPlMEp3WQcnLogYa04h496GNJBD
Z3bQK/XE6LhT8h5tgEMNaVJ7JhvSEseIIXjV6fnkApSJGk2eHaJiUOjDm45EDpPBwJqFOGpz85oH
wumBG20iSJAlYPChoKONb3rCIZGFrgr+uAGuiRZ+jjZiz4rUrqT1DgUoR8WVS4lPoaEqUN/8fOKu
QsDJxcQtYqWZKQtlshH3TcWgG+M3HD+uOdDhzkSNt9bdhECnVkG3LPOj+b9I+64luXFl2y9iBB1A
4pWuvGmj7pZeGN0yJOgd6L7+LPaJe6aaw12cu+dJEQqFUACBRCJzmcDlypFoXhqIlSi69gFnUZST
MZG7pIImUPGsRilMigNvFQuyfLZuZjsLpLLOaw421gQGlRNrojUr586DMqpVPqHrsBK31+Y0ix9J
wjhR4w4poIp2FVP3ldpPkKHt/W+4NIyuyBRdAAZfDnU2qQ6CRy2lMgJG+itP97qkWZB4uT/G4j65
HWQ2lyg1hj4YsXKNxy49YrIT76MnyeY7ccxGMAWaExSP10advvo8ib4ddRYLcxq1dOw5RnXMjeQR
C2nzBjXHyR6+twtuRyCUDNu1FGUx8t+MO7cFrBRadxnXKcZVvAnknlykM9ABluwUD8NhlRy0/Al1
RZUVmNHBBvhrDjEK1R9LWkz7Ugk2+vvky0sdtGJ+QthrnHg6gPb9l7P8a9RZrgmWbBdIQmDj7Ok+
D6zEQ9fNHm2wxgHhcwInXgvTS9UsbHAwuGWqEH3u6SeVqVyNah49qGq0lyAJTuDnzI1JKT5Bay3c
yHrwJofxngTJJQtbuxt0EFNC5tvc1IRXlnRrqGTvB4OLv70quFDqHt1VqUPIZj/MnP1IUQuH6KKr
FaNrFCj6Zm6cCAjNpq4Eykd0TEjhQITMbtCelhIVckLGM/Ted4NIn9EA3Ad1BLH++l0Y8g7CQ+in
K4BRkO0oAWGVQlOSjdp2KtTL5RrybnG/U0LhBA0uOAQAv+4DpJJ91lVYnwxa6KbvSMm+4D+5+HP/
NE+H9W/HCpxzGaRzJqNz93WYBu0cI1Dk4VKkARBHHAnccx2+mrR4bbBcUpus1THZUg6g/zUknWEK
Va6pPBjG4SI43BKCEhCK7ljowzHL6UcXqNDC7vvITlkSoxMfBtu6MAfwANGxq4LCdKpyFN8CaF64
FQMCRDacmGhuSwebiu7E+wA39rFFk0dGdbOFLkbCt0PYv8HLY6eQV1CQ33Ozf5CGCOpvBlJXw7TM
QPqpB7DbULZj+lORNTtPTatGJhz2R5F8r0v6QGR5WyR0J3SORoj/MGYm6mzKzkhiD+1Pm0KHHT4s
py44qOMxROdTLWp7+tOPy4+BmJ6oP3ha2KHBHB1dqz78qStXAdmSgCl2poB4qn4bzEdlOOfNKc5G
x2jMn3Dcu2r1D1qPD7UZblLxh3ZvWvLCsnzv9zVMXQB6Rboe5N8mLx1hbFtTP2TpH3myLGnZWiBe
Qnfdfr5ZgELIipXEJ/QKFdUdJMV3QJ5Y2SOo8yuX2eI+MVUTNRkdGaM225rQzE/ihsWQNhkA4FAB
9Ugf7m/+RcAY9L3+3xBzB8iyZRJ0AiN2rV2AAOBY8YPvi21konlpGZvc6dGX3hrP0rpa6srk9Nkq
6qkUl6UWQRWS1HZVv1bjOch/jRoop30BTEFpydF3U2886LtYSu47vRDAfa0ZLi/8DGKCNShPUUY3
5i9wChNsIXccYlWVuqFG75Fk5SsuQae/DDFdeDcpfyG1nRlC7v86OQMyyBJwtz8o29D5maIfZBFb
PhAHnd+Vut5SmvJl3FkaScOwjpGmjqhraJrdv03gfI692m36h8ZVbBwddYvOfbfGzVodeZaFoWYt
KGT9/nfG+Xmi/JW/U/tnb7MN9dAmzjars12oMX6Z7SwpK3xFVcykp1f2NIn0BJ+UVOH0LgHu9x/s
37XxZoezSFSh+QpW9+XUfjbdxu2GOulOc7kXrrxMFq7C27nNX6YIAWqlcWzSBrxwMKu8USFeVKqI
wuParlk5EJ8V+5vd2g7tAB/LfriEuxhK0iV8vFE0Qi4E2BDELNGmPq/Tsxdyvi8TnGVfiQQ9dwBU
sFWFavvdc1kAwPHfoJm/jDJ90pupNYwiDhoYBeVLXKrQzGnlTe1oduZ223hYWcm1OU0LfTNa27em
7CfheAnbzAVi2439HY/XAvja55oFl7oNmBQJBBc0o3JuVWC1l7bkNvuRnfXEm2zX151z1gadRZY0
TRspGDG1qiYQCngP1nDaS4+OL59qFkHKMIthzoUIgnvJo5vyMd6bTv5GNsrn42oNvL82oVnwaDqJ
j1xgZ6h4UDV+adHh//9N/2VC83DRJsxsKUYwhld01ZBsn4vs/f5tvhIm5uSkgRXcl3KEiXG8diVA
nr7LDWhiB7F3f6DF5YL7Hhp3uqFBFejr1u6DkOoih0JSIDhwJcKGtcvK6VneATdjzA4rWmYgGbep
ea280euP5T7xmi09CtQb+01xItf7U1o8rTfDTVO+Oa2FIboAhcjhkhe/AE5XKLxC1XptUmsLNzut
dIh1IH98KGll/bauBnwcdXQoxyverK9lBtnC+JXBOnBIk58BEw9KqWziPv2oOVlJS9Z+yuwM10lZ
q12iDZdEhR9SrVqtQVaeuIv78WZNZ4eYSz1wEiXWNOtfRfuDhM8jLJr8dGUm038ze8ERmKn8326c
Hd5iZHnhazq00CpuZ+PvJi23evGW+KNNiHN/myyZVNwM9jfn0gp9WLwiUzZVQ96aXepWO3FO9/mp
PqEmD4JpbMe7+Go8oELtoFrpu3gn/wzdtXra/c/3NxdTk6XQH/IV7FcFeKbh0RhWlcPWhpidcuar
upLoYorB8OS0J3EYww0CG/QMu95B+Uisvgrun0K8Mr+ewjwssrFvpOFCAB/PJ8hpf2VrIldrg0zz
vjnq8KLPNT/E3TLG8CxT3lKtsWm6Qq1e6jh/2Sizox6FNSyFqnQqY4XXYDvVVxtL2bRIvAFvP6xn
pJ/wlv98DlAE/TqvHDi+ouWBeQWb5tkvlUdfM2F2pT6ObfEUqlCxQ2GJGfBa5amBdzgVjmo+yKX+
Uza5wygg3PK+bFunnCDCqGsKekiCdK3duvB8/rIws6hQpDTMOLT+LkMl7Ji0QDS7pBBbEqCbUPED
bZHABJPw5O7+2V1CZsGeXQPIAap7pmLMPnwMb1gSadjQ9MRLu790f9C4sMoT+VCO4LE6GnWaP82L
5iodkvi1F8rn9fu373Mz/GxHjEbgszbFjui9YJsolngUP6bUWn1KXjRsCkgCb0xEjfhJ2qmva1q1
U4Lx99GpYU7FBIpc5Ovu0BrosBSFzrAf/zf3rdx6h87dSjBeUmXAIv81zuwIt20QtUDr8uuEMtZR
WqRNB8304jEFV7Mb8QLdlqgf9fyxq/0Tb/PzCFl8MHw9vQTZwuwfFeUCtSYr6CHjoBdu3sGhecx9
V4ZLoM9R5ErLnWmsJNKfnYF76zPbHOoQB5qoDH71QXVRcvKNxOCUl3+AwikcEqON1YqNP1T7Sss3
6ZB5icw3hvZr5KYlsRdZ+TD94IlyVMb1w5CeQo1s4eBoVtKuLyAcL0I3Kn+P/pr1wXS73fvds10V
FBlDmDb5lbcVoNIMHJJkU1HFzYfgovjEo9AHWDlIixf7zTeeRZreHERLimTaSxCNBJx74t3uADVG
cAOQO7PaU2aHJ/66Mu5i5L4ZdxY6BJMk1E4hr984OKEo0oP4Hjl809uqN3n1ytt1Xu/iLXgz5iy7
YEIX40Bj4xpGxyJBRSxYw/st5i83I8yeBoCiar2iUX4NO3hwN0qyDSTVBotGavzeyptgJS1bAt3d
HtE5jhabedAVFAWv2OD7SZCs9rLz1D36B7oB03G/sz3nTwUR9KrWq9ieHTAnQ6O4VdTv/QLgc38r
YEUqGylAjkGCat8liWR7hJ2KUqw57q0cEjYLSk0aZG2qauzKQZpTu9qV+DPgRYc+/FbyjzEyVpZ4
Jdh+dgBuUgyJZ1pHfIVf1T4Gzc+HQxAEhODtl+UnOObtlETzfFVa05VdTjr+2kpsFgwiH2YGYmin
lK1zS/C0UidF4pG+TeQBDz451Yav++hOpdp733gWDoCPYYxIKr/WbQrDMfQMxiCEoNh1QJNJg39q
wPRTqg2pRYzKI9BHXYkL09117wfM4oLcgybWZDhBQfmnjL5TcGlk9Claojz57Fh3T2gCROgJCJ08
h8Pb/dFXju8c22nUwJCSuOdXFiaOCGHGS/eg9MF4FByY7f2xlmvJNx94FitQHg/UPtQRKzKQjHCV
VqBvAfOjiv4CLocTwdy2kdDO1w5GybdyUlig6Dl6J/YsRC2fRF4/GCsp3f3ThdwCn+dmt2fViIxu
JAz8tCa2fHEEw9gZhurQhOoeVkOoG6be/YX41Bv5z58cTcKvYxYDrp86NNlVu/gP0htwWA6weifq
9AfyGnqT+APZT8i9FP4kqCYyZ60ou1yhMHViEo3oJpnrOqKzVBlS7vNr64mX0YHh1PAbTudW55AX
tLS4t/bmW4JsEPNmxFkYa7Wsgqpjx69FYlqtNG6Lor0onVSABsTsUFKfdbT0CsUPwcYGU1Qkm7gb
H+8v/RLj5MuvmAWZGi7gQSsYv5LeaxxV3iooOQIt44r+AM7o9M4pmTXao5s6oMuvZZiLycfNIsyi
jcYyRjLImF0bTX5WCw2c+C56HIPC0RPOVwL58qPqZrRZaEEmG9dph9E4w2MRzk4S8UFJlyaZsB7V
99EXj1pCf4W03icSuJI5zJIGw0sj/YgWr6Ur6N1FPLfRybQoCK+FCK4cSHNW5yslrOW2y81vnZ3D
SlcDSYOezFWpdlTCsYOjkSG/jq15Zm1wUlO6UwzuxAHzCJM2EbjtGSoZ4Jo6Cojl97fJYli8+TGz
A2pEENoom4Jdy+4bXG2b6pSEml2Xtc3Kb/eHWkwL/xpq3k/Pq6bS5AKcshiIy0o9sx6XfPByf5BP
7Yy/RZybUaZb8CbKhWEkg0PKIQHk5i90D0AG7BvfawuH4Mi8cWvYwinO0EBA47QF2csbe6farILU
Fi/bm58x3YU3PwPEZG5WCkhQRCp/dfmvxK+9IaGOJgMEJGI4ydfYcPAXB+M7bfKn+6uwmA3fjD6L
QNDQNJIgU4CRLX7y8CdZc7havuBuBpg9w/y2pGnNJH6lEewgdGKNWblLRWJXernXDWCXR33HGoj5
pLHtl8leNMSpjNaCpXJp5TEER5Iy+ja0P+9PfPl9ePPDZlHPLMw2UAIZFw66uNWOHcoNZD82k8h8
u9MO/m7q6EJRAXarJlxGYVd1AJVU3kIZYzhEm1XVtcUU8+b3zMIgU8dYG2L8nsZpHUCdbcm38011
IdsINYXSqd7fi8d2w74bV61x7i/G2kVEZ1ERsnRJITNEGhaZb5r8AqmnjQqD8MgEPjK22jLdlbHs
+vFjFX5rtc2/HH4W6JK21Ju+wYHv9qNn4OypO4QwPD0rG1zclUD22V29d/BnkUyOSomBb82vEYne
SrhNk6aDny7o0fqvsQIdF6J+DEWLJF8rwX5yb+4MPbePUvKub0wt0S6pDKWNYq/QSS4S4Bk8mmL2
YigQkW5hf81+CPITPFSg4GUrrEdnmFzrnoyQQGKmvySwJwoMwN1zb5DTHfj3dgZkmSVrT1Td5+W3
WAOwDnWPvDesEe9rGpBjYDykhnRSRk+BdBCQyuYzzDMP1VBCi/hI8u9K+RQ2SDeYwztuQ8zBiVA4
VEcFkgUPinQ06CZn78WYgPl81sxdbv6RYA6VPAccwPh6z3xYNn1Iw5MvXhuOX9psqLLts3MVQOhF
vNQQNoCMRh4f0sy34nDXZwdKnzL4sGYBc9P0cfLIUQplq4BKbkYEPHz1kIPbO0S6WwkJVFQFHped
LDmK0njdYPxuBP9d+Ob7OPgrSfBCZARA2mAaMkFVh9Dd17jcmJI/AEimXqjvghTrSuawsu2Xeg9f
hpgFXyp4SjiTVQA6OlcBpXcLB3d3PCa+xaDBHXoT3dfYswcIFUQIPbDNc9Rj8fhfGTd++SWzKJ2n
laE1QuovBGygEVJO+5yurOfSTfBljFnAraCdb0ByBt0jAA9QMW0u2msZWFOeD29UV3CohvYZ7Jyn
8Ho/wCyVar+MPQuuUVUYpplgfhL/Zmb0Tw9eiz22UMpK5O995j9AzwHSS/0POdtI8QZJ17OauTL/
3gIurw8vchkdTBp/yDl8eUBhXPl5dPHF9Vfwn2NkAxZDdXqkuIYjBeqi7I+R9ZtYRuVINC9qxN0y
rPcdsKvIBi1DyWwTchKKfCT8j1rXMMKl3Erj7hT3GtjGqgsBlHPbmkelaS86ADu+/6inf9Im+cNh
D6P7Cqy6f3Moj/K+tUuhgStwJUoPbaLKoVD5EQRG3sZeitVdBFqMD3FvEwmxMCVXQLGHidHJ9XxD
+8Az/OC963Ro5chW00IuCoonUG0cVcMxo+K1gwTA0Bcea/oNdKRdE708Ai4Bc6oOzrkqKCBZ8eDV
yAuswBmZcoyV4rGP4gMA5h4H0bqXoq0aJojS7SuXk2PH1eeyQZweZKiP50OM2oDxoIybQQXDtURV
Rs2THCydJ9ElLu/dUooBHE+3RYd7tA/OKnsPIamQaAAuDVC5KULEV5Zsjc70MgAOc0V7yMT3toXy
iXLsYTbDzcgzIr715daOjfFD0yg0YdunPjikhLnQ+XoIG4gQDvxQGfFvdGC/Qy1iM2r6h65AoqJM
LEVUNokiKyyhSJRW1mjEXoKHnhKCfhBKewb2TW1SUIXqPUGfsZRTCF7B7byUvYgwiDVBzDhT0w1E
u2BTXKI0jGuqL9OzEQV21oFRF0fdw4AMwfhOlauWgowRQMIE6yOBkFFgbXoNTOrvA2RG9PEhk7Tn
juG+AVdJZO9t4KV8m2ooMJmPqgpnv/rH2HeWGsGJuVBs0V4kIlu+ER/j5D2OIC+SvCbVyzCUdk35
JmgQtBLI2TIDHghBv6XGn0hyejJsTL/0SrTmqsGAOUc/XocoeqtkEMoqCIZlbF8zfs66o4bNW+ZQ
e+PF0S9iBV66KD43vaWEwIaezbaySJb9GnT6lmZG4CYG6PVqF1gx2C0kHyyaZLs6A4heK2yj7pyq
T2HNjtds/nOsNQt41H2jqjYEk6wm3cZddCgbqHKi42vuRAmbCvmlL8Lcqnjg9rJAsyyy6vwglZGd
DZrTNw9l3Rzkjw5U3yqJNmw6OAmick+9BnQxP4rtKhzcSM4OZqFsJGkzVAPad1fN2Ppsa3Co/3cx
TIOuEZR+NEicywrAV0bzyli3G5thpWlpTJfUvXxjdonlndy3VW+ol145pp1/zONmH6e7hCgA/dYf
kQTFrrQVg5f5LPLg1gWtX7PpnUFosWWS9gKX4oySk5bJkHL6BnyvCEek7clrNrbfBqpbxH+scsh0
7XI4BFZdYbNBsSBz5mny1YdJSgQn7xTebIGiO0kMreahsWufHMAwtcb+AaUmG3aHYXGqjR/oUFsj
7Q9Dfq61dy3xkuKxbI618gGZvZpjm8egDCBqqWmIh3D2YvYvvb9PQgACBxRoxINOoIYDASNRPEkD
yJ8Kuje9v4WSjdOqwuJyvHarrUXu2R3e9JEOiRmk7fqmfo/fNQ+Kc4hkPyR3Khw15/oI8cBteoHe
80oeu5Cg3JZt5t3PcqDViFSIX83Bjc3OQsXOun8vTVn/33ePKauKppqUfRbMbp6mTcrbMdNQK4mF
5vEYYlWBou07qYGWGYrCfS579wf8VIu5N+IsRyjiUhmMHgUxtDdPcujHIGlq8PpUiwKyUsUfXrG3
Ua13KvVQDHazEvjTSnVHqPIYY+LocvgwNOxgpAJNrPwpNQvuUJIeqAG9S6pr0G9qj6kC3+2VH778
evtrqaalvF0q3EOpJGGp4OUNy/fWbTUo/kE4a9tpWXwZM4F3RUWtPoGhCikdreFuJvkvEVG+FcK3
A/hRbmJsG1N1pbREXKFQ8ET6m47DLgFjTsk8MXX6QxjOGqadNdcKmQH5cX8eyzVQZmoqU4kMxs5s
Hmriq63ctCj9uwou5e4EfMjkBQNrDwe5O7uu7eLl6uPNiLO3nxh8Q4XiN6qPSGtqIXZV0V6n+z43
d6EOKUABx2pLT8AuQI0un2xTNHKWyvAKz8yjHA6hK8EMoGWa0/lk7XgvBtCbXzd7K8ZSAsBFhfUo
FGrDqnDThb+BXYLbj6K4RgXQH8g5lYCSX0pfJDAaI8Vc2VuLZUCGT0GJqoLWYs4OhfApT1LID6Au
rXnIuiq8pmB1VH9XmTWBT9TCkdV/AHBYHXiWNRdm1ks1LrurvIdkyCRDFOynZL0F0gCR2vUP/+B1
Ps1mHgJuZzvbgZDZl6SowKA1rH/hEj0AfjV1hkPHPDZuhnbMe9ls1VWTi8UayO3As42YDG3RRIaJ
zqYNxXOntmD194mT3unbBt7x2/tHbW2es52l1UPYqNEUXGV42Le7pJxge8Xu/ihLvWEAAhgB/Y7h
KSnPhqGpKWABkVaX7Bhs4eLixhvISVrS/h+UMhemdDvWHNauKbUsq8PUQNGqY5a2dgBPgzj4oyq/
ElgSWXSEipX6hK4m3hytF+rFe1u1u06Sz3Ir/bo/80+9+NlG+vJrZvXdscujaGRldamMYMDVXxW2
6IvRicbokajDUSk7/RQbydFnNZgoFRqLEbScdfbOtepVzv0DXAftwTiXLZQFpAH+vLqH+/6HFh9a
P4Q8cGMVAC0Miun5I7K9XoGA4oZmv7NG3kqgSll90FH8Bdm2WvMi+3jMhwJqirUVcXBHBkhWw0Ky
SCE5nHsiiOymAjk4OQ8wW2DVHzZGaArJYHuD9CDLILK9yBBDLCBbHKejldOLrj5BpszqoLysFjle
b0ffOPEsQdb+yOonombWJJuEQqqC3TXUcLMu400J/WNhHCPU86KfA9zaWjO3SaJb6QCvdsjUQuZs
SyqOPC4FwSUOTlIXfaR4itH2xLWXNvnGm30pHtuIWX77zmEMXqOEprco2anIRCCUBnKhueIZthSO
vnzQKVbf3LFAqKNTNeCABka+y2UzQBDO3Drkbsh0h2rqOY0GiFKjO5LtW4CyoY9Z7khDoBqPm6GD
au39LbZYVrg5XPMEqaJZSQqKu0uSyUsFWXUT4CB2GvVmN4KZQ1rmNbxzZaEfUAe/5FXm9Lzbm2TY
paxxuNqBkAkF4HL4bcT6Zozc+z9wIYH7smKzsg4vR7NpWqSIEM6wxzDEQgUpXE05lGDlnEJu1gxW
stLpTrh36qYYcfORZNrBGh6wnmszNe9QIIBpuQpBUfrch8XK7bw21ux+GoXCCNEQb0b1BZsjs1QS
nwHtwSvS0FdqNGuxbXYtySzxS6kMomsnPmKFPqt6Bs1TZWX1Vvf4/BLKZT00aQhjmeC5jjrLVx80
X3rjklxaIXyQOrzaguGAh/tGyoZfRSw7hLTHdkCtQowrV9TS8/HL/pldHrkslLps4+hqmJA1hkI3
+jIDQw9Hlj2NyxvIctqxgLGSgMwDFF8bMz3EpDSgcqYLO8+/5eytqKgtkBQF0nA15cbVQyAE1Uc5
AvRqIE4dfE/13pbKg6pt/EY7lihqG6GCvYk7seK1PVSQmqCvXZxYoebDX1Y7Sq18SmPTjaP2T+N/
69PQzQb/IKO+EgCxoOuDS/3UbTswqAeUskM4USbtqfCTB6Zeg7HyDEhVhTHgLSR5SAdpr6b5g9K1
pwDakXoUQs8OT02mlsg4pehH1vip3bU4MZA3I1u5Yfqxi5FwJuz7/RO78Ki7XfHPiHNzfIiihyVk
K/g1gd1P5btwXvHuj7BYh70JWnNVPTMlHQw9cGpS+BPFkmkrpfzYxhu9KQ5SVtl9gdpYQk+jtE2B
PhnrDnifD4nqTm3WOx2q8KGy4mC6hP74Mu1ZaIdEtwGuBk6XcckPxREb+lK+EA9y/zrQ8LUNeUi7
cQenU21jrzrKb5GBxL+Kx5hO153gNbdbKFBXI2ONnyHVg80ArqISxHxqwMnl6CWqYh33MR6UCrey
OC8trUufEMJ9DoUZmJa02S9edBaEkiEAv1n5aivxZ66zSiLd743pp029Ah0wZz2+hl7ptK7qNKe2
tJoHqCSlr/eHXduOs2hes24o6xR7RRbqvsxDyD53K8+bxYkRFW70sqGaxJhFvMwsIWQ3TUz2YcoJ
rdEs/8Maw12ZyEKbncp/DWNOKPabg6WFqBcMDAcLL/WLTiAW19UbnhMP9QLYXWBoQKvwI1/0qrcj
FBABMdyqEvz7+F41wqdO0X9L+mD59fQrm32QBEclR3wQQ35BBz+zaqE8kQhF9LaiL824V0j3XdXf
ZSIeAeV1aPjUI0mSMs1Ss3Cbxee8417XEPCBMktnlZPL6cquWVlbc5YCJ1CylzMFa+uD11VBsTYn
kK6iD/fXdqlo8GVtZzUws4GNFtWL6pLsupf4MHV0lIfJOhZ64JfMXisZLF77N59yltUEqlwmJZTp
ryENYJ+GmnPaWSaEWUWzptyzHJhuxpqlGH3S6aKZpqYDAVYY6ERAJDtIfkVxCEWCnxnIazxzxjw8
EBMptUE2kXgwfNOjU0kq2Bmy7PQ9XMM6td+YUIb3obk+aP3K9l5cEmS4hDCma1DL+bq7DaNKo6xs
yRnUKUuR4KQUHSIhnQd9rYW9pDBA5Zuhpj13c5DGUTSSGhJ+rZzBzb4b8Et4MtzJqgyyi27gZHv9
dR13vLiTb0adfYdQyehI5Jicdfaq1fFOIBDSbCWf/Fymv8X/m1FmSV7dDz76R1M+XxUwJag1r+hQ
WDXAcx9h8DdsEZ8OYfU60tIdxmvQXZIWVpj6jpdQzjBk/DMAWIxjmY47M7r2+nhJxt9Q2gixKyKz
cbJhdE3y1FfHEUp6SUxOLAHeYtwwtIgywV0atNs2g2lYmtqClnuu0EuXKrYJQx9exqBZQKeHNDsB
gxgte4ei3SFVQ1ig1ztgn0dSuNAkRijKoBYuWSAk2g2huyZHz195rmg4+UE8TcGJ7buRPnbdz9jo
NgLi6LWWwfpHdXwoxkvoduqQ0EclPWjOgzTRO2TblMxNW9cOntTDAFkkdhRo0ORw9vAhsp+jY3A/
rqx989nN0ApfUvvS1M8trMSbzGFk3Eu8fLs/ytrRmeW4WQ1LmoQm5FzB1rYUXijOwIVAzP3fHdE5
SJ9K8NklgaSfG2hepEx1SfKLwo2IpSvM5MUk5q9NPNerxkGpOTVB2JGb2DWyna/0djBUtgikg0pA
bkzWSJQrSzjnBKB7gFJKHJHzGH4zVfgKZTCL80+VyLb3v9WSKedt8Jnj/mOiRHmRAy7dQDeZoJgi
A5nUFj8SosG+5RiiMi4oQ4MtRWO/2DapDBiTgXT2yqoOGBSUS0GtsYIRmnZa1n4o5lOpwsWrCbM3
M5PR1msNOxJXIIS9HOVmafioWfXaBQn+T3rS1IdWM+E1C8hoCRvIRpReJ3cbuJLu0m7c9HAtFDR6
MqrmOU6btcfhUjbGdKrJigphE5XO7lnRKZXgI3SGJk0rycqcwO3AUJXA3wRG+V1fFayZ4t08Ht4O
OLtWSKdVIvI19aKqOSyeqK1oCXrOvzMD0CUU1e5/3aUKLL0dbna1wNdGkiDdqsKyPduJ98LLN9Dg
RM/EGk/cWZUIWyAufhluFu17NcKjPugGGA/6wP1BKOfQQYiyOa1R9VYC2Zw90qaKX7AqJecm+lHX
0qaMud2V5Up9bO0UzlbP6MuyDokgZ1k/hEHwoUZAMaIqOLYrXeW1ADO7i3lbwAWj4xjIOCfld7Nu
t75KoOkDwqNc2H0jr2z8KQTPt+FNysFmH0qUuRiNgelnzf+W4aQBmEE5cYXk74UfwziEeL7BV+6F
pb1/O+i0Cjd5TqRBOIVXDTkbcEoZGNylWuHpZrGJIt8hZu/d3/xrX292DQ2SUqMY5+vnkW6T5qGV
gheSH5S0f/k34yD9/DqttsO2J6wk5wgKnLyHxY65M8SFlWttq/sTMuTZ2yM3i1grfOSJuQbqkoTG
vI+ilVGzFhpo7/cndf9bGfKsfGAMPjpGCe5wCeZXpmw3mQ5aErxBsuqBJmtl3+Weyv/dsMac1V5k
tNKEUpEznyCWZHALoG8ydGYrKAPL2jHOH1OiOcEwwDyrWImS94PJ3wSuYFTHA8EQTEQE7+fRP+dV
BfbQml7H2uebRRNTUrouobjTGZ6MSi15aUWskugw0luz11y61v46acac5w4EPKkKDQlLAk8js3v1
2coDdW3JZvHDqPWqqruanHOoN6eati04vMG6P/9uE84CBhLVTpNzcARDtIq77tksmF0p3Da7yGnF
5f5ga1OahQsIEWi0jDvE4Gq0EzEJ+6JJPxT/KvICXfs1WgDRUKOlGODZJYznrK/2UEDap1l27iEP
SSl8pXwDFldrV/PKjvg8gDexV82yUoRtTs41ObRU30nlmq7sSsT4TEVuRjBR8enaeBqh0s6Qvrey
gZ+7FDTdXnugaxtwCeRwk7ca80aRovRBlcvG1FuWgay2mgvYBRcfB/g6cZ0BPYNSzIcETlvybY1N
uQgzvjlfnyTTm7n6VY0qPkFHPeIFjJFQ+tKaA++QJ2sdbK8AL92QyQWRZjZV+pOksK1PKnfiF7aD
7Ink1Yyk3ypq8gMHB1L9GcKSk/rGsYZjlgFl5zYfPuJw7VWxtglmEUiNi0BPGU5tHb1qsbYP/G57
/xBNJ/I/5xXGZ6njZmHaPDZgVIZD1BqbgTe2CHOc2BKGpj/kKLkoge/cH3BtSrNAJJTSUPIIsbs2
I6hyJDbuqvsjrE1pFoT6oB9UlSKNKOFgFgepE47+lsi5/T+kfdmO5LYS5RcJ0EJR0qvWXCozK2uv
fhF6qda+7/r6OSrP3FazhOTca8CAAbftSFLBYDDixDm9cB9phiWVPO4ozkXxSdKx2sRpjhUMnoXI
k4CRr+oCzEdeia6CIHRv/2ptbG+k1ipZDTTUAzoA5BuM4GVCaEpZvJurH2JOD93cubct8s4t2ysZ
aIz3gYYw0YKqPxkmOwbVV9MKdoJWUxRCfripLVkdINopmERMnaD8MY8/4yqxKynDaO4uE4gLoQCV
850/ywU3fPezcLna9qwkVVzro3pGLvI6Ja9pBIG4UQfUG1fcmDz4UPUkc+wJzUmIRIhLxpDjOWMJ
0N6dgHCJCocWvwblmJFv41Q6I6WmYoDrtbDrSL0bGrjPoL/Gwi+MKbhjrRwgSVeZcljvfAwom6MI
ugxRhVwXcKVoU2V2UZW/xIX6dYKsKwD2po+Cs6GEkOSLLEUd7RkIjKT6SENAgbXZa7UcAHLM+kjh
zpjro58ClgsWgbQDsYAIzhgKWFwkAkg8H7PKS4S7vClNXVIttB6hPlibuQ/Vwa5wCoi2ytNDiwml
EFIM0SR5AMF76Zw+V5r+NvbzYHeZBoYSDfT0EAYVbK1qdCvOxMgtqnCy6hTTF000QHSlAU5VNC7J
nP3os9br5QD2wG1727M4kYDtNGkkgjuPCD1RaE2Zjg5qwIk1nBuObRglQeE3oo/3SzS2u6TeEymE
BDGw2t87iZN+bycjoFuWwLgoi6ryd5bQh0RuxCAaL3qBmaq9VL5Azfn2fm13LekfG8uGrvw9gQKb
MRaw0dpzZzWCo4efnI8LHk2B7mHizpDAvQe6cqfZcPjb5nkrZO4igDCjUa5gPZr32mygsCpAXur1
tpEttgdkCX/WuITa1RrBWDvofQwrS5YgyTYg5zsDU6jdXTybIJEGazmPu5q3MOZGmrQ8VQu8Ay+q
BpFKyVKxMEPiJKvbzv5nXcylpAc0i7vPb6dCs3F4iSre9/lMRL+Gw/+YYEeGUZ4PY6KFI2o5/b7z
MMvnEpfs+M0nzoZR5lk7zkZfYRQEsl/aWzY+VcqHEfIUP3jOTpn3rJHLNNN8rKZ8MyTT1gwTFf9r
auvviQU1Ur/z/vEGXqrI88AvFUa9F3qiw3Bt50BauGpntfvGW9gXxOpJtGuLTzfC8Q7KnOyZdFFH
lrMV6i3o2SnImTiVsc9ZvVvewRzftq8KcCf4wyUSL4I4HOmw0+rhuyGkmdlCERrDMbndEojYdink
fN78heQVT3qgT7ppOE3iScAccpJ9KKnnFwIUcs9x/oMOmLgUh5MoHwZcEDWBoPMg4yYi50xTSrMW
McQr87T9thxQEoHM0lDEJ6C5/jtIjJB20KcQ25WXpxla9eqPOr3nBKLFv9j9WttgDmyqBJnhq3CD
VMvsXDgq0UMVPqsChBuKH0RBJR1sbwFmoUAqN0zF7rb5LYdYW2fetqPkSxTSgCBAAVlmX5duwrsb
N2FWf0x8YX0ctCTCGQuWSJsIzhzaUHK3OmIudI+QMWkPYKDHqMn/wvJI13aZ6JG0I42N5WBjkg7w
0vGgDZzi7Gbs0CQwwoEayFBlhbmMSZqXbUur7hIFp3mhgE/tzOstI7Syu/gBV6V+tzw54yOf9fnz
Gcv6DdoACobVFgcVmXM2ZETvc1J3oFSAWvjP2V44mSUPZi1wwqUedW57ymbHQKPQhiFU1USNzTya
AAXvBh3IS+/We/UuOhBb87RvELC3px3KE//SHBOqxLns6tLH+tQLQDhO4Yn7HFOr/8ypdzxry5f6
spurxTG76WtdlEwdFgfGyV8oJ2JxowVyukOMVECwufa2Tr1GNfSX8JchsY+dTgYrOWRTpot/ktzF
Hr2j5jJgUFrDjgfi2DyCa2vLr1klO3OnGY0xfw4/oyRSHn1k+iA8WPKdubKgXd3PJgltsuN1YzYv
ubVl5oT06PEHtT5BruOAjr2JFtpFhC76N4qBrcoV9vMjZgo5nrMV09Y2Gc/ROiCfNKmbLsAE2G1b
v0bi4ND0QZwelTQ8RymG24RXjCxp8iOR7rQM2igvt38D7ycw7kSjNhZpgYF2mdBTHEanruIcx60+
zXqRTP4KwJMfzSkcKN4vWcM/SRh/UoO3EOYGrKpaFpRqWYgv7mUj8dSIcwNtglxWw/+fJbWVcw5R
GBCawgTxfM1u0K4z/uHLtcD3+mJgtBalFAfCV1wM4ibiaG2a2USAP/1kCezL3LbQvsrArpZyso9E
pyDTIZtbG6+tQxaUZr+8tformh1mon0HV/hRLzLACqoLgLuzB80Gbxqai5xfB8IT2t0M9eteLZMi
GF3XhEMAmZ1/8IiNJYGZATJSoyPetZ5gB9wUfys8rS0yaQFaqOqcDOgOi4f01+D5+8ouXyY7s5NL
wA2Gy2FgY+/KGEvUgTCvSZmxGOtTE5JBC2Oo2cm5dftMbr5b1naYhGBWVdLRpcNeNOFTFoZ2iPZw
D86HPHiekms1audW2NO4ebhtWCabh/UPv8UnP87KxTWJVI0o5d2lKB4xSWdJcwTcD1H2Ch67tiTr
0y7UGyCzcQN5sRL8bstMes20Vgb13og+kKKVjm/Q0cJQdmupiSBjFkOULaLNvYlgh6FL4VT14jMW
8dA2QKyO9NT3v0PjQyevRXRKkvgwNfo5AqJcwmhEbDyn2tkYXlPMouRtYU7ykzGcezWBduEjhLfA
EUTtorkTwsYOZurK5FgbC2YDJORt4U1SaUVZ7mRy5GhqYMVh4RD8vR/fC5SzYkzngkJRDioMvCiW
CMKBAYP4GUjbw3iyjbbfNUKDMYkAv/5n3WTmnHR2Mb9gGrzOHhIZ5AIlyH8QNhMg1gPIauffJUw7
txjg0SHzXo2/R9JaPWjmg9S/y0DfIPvQ9XxUg0sNVicxamxKO6sWwQoqzm8RsFxB2WM4RXFSudwR
sDlTTAHlSSCYOgbWh7AD299HGen3hqBcxea1lRo7FJXaArywOTfJa6bc1xg6SZQnNXd6X30Omp+z
8JhiIl9MBlPMQaww/KjRcpjExMEAo5WJhhXRySN9Y8ditRf92ZaATfQbEL3uxaIwy1i28+5tiN/F
7JesHybtSYlTWytkgI7fgvpXpENYy7eEGf9umlnVBLB08RSg/+8nOUSwrzqIK5KLQX9RkthZP+1L
bbZH6RuNT1K0I/M+li/haNhq34ItekcxKpUQvNXj17FyP2HW474WUGyRnWD4KdfnuvwOYgRIqGLI
CdCzJodOcfBBhRQz/hEERhZRBAyVFcdQeJyVJzl6T9tLB/nvDnU9TJ7HyWhX048KpAN1cCnraxi9
VSoGRebIiQpkyPWjMR+JcpJA44/60hDFtlgcwHnhqFUDddR7FRpyaq45ddFj6uuagMFGj74HkhP5
FyWq3YUYdFjUsXSQPoOvzEhHUwaFEyB10FJLzAYqYOg5WZP8EM3o8EPyZTST+ffsT0AZfR/kazEB
iCzKto7FlSNXqmAroq3vFSZgF2iyjpKA877k5t1D6uo2uAAs+r6oXRFX3CWRy00pl/DFhtG1USZm
S40fon+Me7R3o4fikHkLo03x1Hr/G0J0ZUphWpVF0IHSSzXkS1z1Vgrd0UGIzVjgJHJLbnFjQQoT
r7sxKgqBgsQGCPKq8k0wJxFoS0fTHUj4bofo5aK/ZYpJc7p4jI28QzalVTuhek9GUKxUppbwStGb
V/l65xjP8IVS7ugAzxAPkIMEDaIFKVQreBK8ZfDBNGwe8dF27v/n7mGF0GIDqLKyxS72LqBQneqW
T9InERCAphMK9AATj1Al4s53bL6o/tgljI+MIRr0mYw3R+OAN0U2iyu9761FUgoDRAgNXPZ0XiLJ
qqLFgjrOWYsDACZ+auqVpSByAR//c7SU33Jvir6JCGUPR977ajNJXi11yaZW17uh6lLU1kuSrEXH
si3d0X+77Z+cBOITq7my0GmtWAiCpiJ1QR+sKK2g0i79iHOB1qM6HUodAgUjr/G1Cb7RoLOsERXa
vioLAR2nOCGlHJELVIxNTUjdKCiuUQOuIHSEKO33guRN1fig+PSpiHgutHkoV9aZd5w+ZEDzKziU
hgCjL/MM+Pv0PKScKs6nJ345/Cs7zGMNAw7Eb8OMXGRlsjUJRKxJakv5dD/5GKGr7+vqsUaTcary
XVUIOwE4PwzrXhvdwAd3Gln7pQuKp4Cy2U+f0qbeVQaoKDT5xc/2kwayWT24qHHjiOXZ71sb/Yzf
Mi7XKVN+yJXuYYzlGmjjI6mD2kzLJjKHyn8honaqBdTIZplX8ubt6/LnK2dCnjAGNKHqRdA8AkKD
sgiRodXQQOfVTzcPxmpnmbCKFoIRkEpRL3L3UKvQXk24Sf3WS2XtokxANYT/9w6e+8nSQv8dhTGb
xmhVZZmTx6AwAKX+kleEYLVo8gLjsa+3z+Zi4Zb7MPduLwDl1EJ99ALyPwdtc7OhUL9+VLLfQvoi
JxXnVtyuw/1nUymLKozFIZbA7rWUjnzPcMddDwnj2ar2S6mKW8C5vTrKQgsJ2M5kQYtRTHEx6GnF
bvtDeqD3eKXbCzEFimP71ArvquPMKYxv3v6rZTJBNTaMZPJD0CmFoWipdWzF7SEfQNeZ+wcj2N3+
hpt3hyEvhTgCxDf5rPSuzsQYxmIWJAIBaEi4zDaE4E7RASnlQkqhm4pFj/EBTx+Scb7m1glZ22Xc
d8yreTJqFXbrBpxkPwy8Hm4vbevqWFtg3FOVW5/0fkAuYx54gaw+jNMDqDG9QoYKE3QJ/R70qzln
LmLTSVdWWfxIRfuyoBL2s3EWt6m8JQNWvSX39S2ZE8G3XGVtjEkU4ypKhzTUyH04EzfNDGBRy8Ps
C0cgMA6FoHBKb5tFzbU9xjWpngftUFNyr+qAVlRibXagaIqm+FkFM1vRJuduUL/VZLIn8FPNVACp
d1FDDbjNTaEpOB+Yt3qmxKqq5TRgdJncj1lsY3jWEim+Lgm9BiAzgJJ5q98ijqLr5TP3Mii4AEoZ
QvmSxYDSdZF4rosaY4gN6P6IHGFK02/sqJVLp+lzAxwZMZjDhkcwCPRHKdQ8Kb7LmvY1m0GzXfjV
6EGLC3RzOuDlYGfOIIvdnikJgOYM8Dgndd85dQVY1Yhn36SfjKl40qLMgcKzbxkdkHUg4UgF4zwk
GYhbZyBZ4vYYxh9Z+5ESsNePEHFUvFz07RK0LKgJB4lqtRKmUTUzeaGy3SevA4Sfk99jnj0O2bGS
tIemzE6iChI+NbTS8UnVfijlRx/Xbh18N6A5V0T9RRTupUm2ZvkxMSJQsII3cbgOomGKqXydSsX2
Qe9mSKhjRKiU1Dl+SgkJWW2fJh9zqPyMQTfVnQS/wtSMtKvV8CdkxE816AE1GSGnQicgAe4paU4K
0lo3xrQ+BcsJkvYUQ4717BZ5dJWK8Ez16ij1YCCRyaUvd1MLXejntMesgB8e8SEubRy7PoZxoJ0N
NJeAwgqYT8f0qel/qaIOekYwP0MJHZNL7QiFWT2wy+5sUM5NuZV4rApwrO7AlIkyuLkIEnQIawlR
aXZicaGqM5W8cL48Ltg7eWWJhSjkYSwXw1JSLKLyLDT7prMxagjyyNKu8bgDRYbTVaA95kFnth7+
a7tMJILg+QBxBawwzt4BX7AbEKaJFQfiwdlGFrHQ0tEoJQGLa9G3KOsR2wilqK476B2nmb9p6c+t
yJbmIRnUl4tkBuiZgSMTMaKYo1tfD6BxkNzb19Tmy3gdVZbfsrqBSVAN/RgQglnXEZRQqd02lo4m
nGSJtrwLbJmnM7OltvVXHFsC68piPyt6W/i+BAAGKBTdZNc8j7vgo7LCt+DQmpiE0pF4mNEe8uqO
sI8t9YJq1WvziuGYJ87qyXJnfPHYZahYUzRV1FjiMb3JJdKHUO9LMWRd5vI5VJrf2pQBDY7h0m6c
8CQp+/lO0rLWQUOtdyfBl205DjCYZujafsbBpfpp8K/UP0j9CQJhGfle0N+lsKtUIAPz1szjs6ad
GwxFRsIBuAmQyEpeR+0B0MKG3qXVUdMmK5PguET4Ycjvc0EteVavTYfSc+oIdfVEWtJDRizeAf36
FA+ABRb+K3ASpj6DuxDMcgVaI+1RLuEsqid2D8AKLUTTd638GILIM1eu0fRzAa8OFahZZcEUW0wQ
NqFZj4PTzK9l9LOho5sGKTiaBFPJZFOoNUhyJWYmnUtQkyh1Zopla8V4ehYTcMRKbut6bWcoFNXi
G2TRUAwDVRvwMzJxfZT2e2xh8lwI71N+3xDAAFv8T+HOStyhe4LaVVtbfYaB3OKsIPTKGv5z/OMg
gTgHip1gSAV9VGhXUFjuRc0suycN9LzUB72XCr7XAESBFA8oBfixbB/5iSeDdCqcHkvx0vu7gAZm
Ic/WkDynSBQaqd1rYNUUoFBVhXuRQjwq/ykbBwjguCLoJXQ1R+kY+UK0L/F64bjapqf9mWz8JKJZ
ub0Y134HiXH5Mh3C+6WxrjrV3UIAv6gd86qSW88HQwd0hho6wAosSmEsK0ysajCWSnbdFocWN02G
UbJBxxC0BC6975zVLRH2yzlaGWTCSCCTlioVMDPxHkKBtvRqWNopPst26Um88aDN+sh6dUwE8Ysk
kfMaqIGlMRcdETls38V4vhNdeMWQLQFG7OGfnWReCpNQSYaQYCeJJ/6mB/oSzWay046FF3j1BIbA
EdR2ZmFnj8kbH0yzmWSurDOvCJIJQ6EDe3ohU3gvVYemP+bhIe+aUxrx6hObl+gfW+wgTF5ApqIN
/O4SlqLXgnI/vNIi56WxW/XJ1X6ycy9DNI5dsbQ4iUeh+izbyyvFsBo7lU6q4CySbtzHNM/mcjRX
R6+S0jIcId0Jm+R37sauYP1E4e5BtjHOyeXu4Jy9zxt3ZS0sBzGqgWy5VErsNQPmEoC8HkDmPeQg
HKcnlfvq462PeRnMTd4GoYBiQRSAa7w6JBoInkcQx6kV+oN95DtKsPfjxo37sDcLMe2trNAdMeOB
lWTe2hcfW629rsCLNvyDjqIHzSQnlC9wPK2lFVO89Y7i9E73BqJNu/noXxeaTfWqeZA+M4cj6LNR
prsdlzZ9enW9M2EJM3cNVNJHPBnxBhp/dxLCf8zLaLZzqJUVJh5lAx5jEsGruy7kfW8UdxWY0LMR
pONiepJ08b0aYos21d5P/CN4N0Cbkg+7HMw6t1e73Wpf/RAmWIlJIc6UQgMA+kgY6FUgpzXaRX5p
KUjtu0PS3lfgNuQ+TTfT/pVZJkoFQYfZWNDj3ItKvIf0t6Wn6DRIky02BK+6+9HPkZXEuQchW86S
Nz8wAXUzCGyg4qYzptti8NtmeXGUamGHWmcaGHIKZC4lzGYg/mPnC7WF384AA/bkPuiffbzBWxwk
saE7HWJZFlrHL2kr3s0CGIFI9ALRnTsD3X48Zq1Qee+U1xC06Y06Xm9/7+Vcf7l0Vz+KefZE0C4Z
wgVZMUG5pB53ocgj2uBsL0t7ISqgFzc0RM6uxWM/f6OKLQw/bq+CZ4MppNC0zyutxW1eK3dpWzvS
+K1rSu/fGWFCZBVKhi8W6MlnmmjPSFqlEKT7OY+9YztdWH2SZbGrADgYkZYHJQqLHW0sMaRuNgRu
EtbQ2arqQxgG93o9ewluhFHC0Uwnt5mU+4j2EEU3wAFt9O+5Vj+SBcGt+pDgTXa3N2I7WK1+IRMS
MyXxZ0Ntu4skuL4HN54hBwVCEys1zqILNQlX3d82ufwfb7kpEx5baWwSw5jIPYWYQBWWbq5D2EcS
T2rHsbTZdTVWi2MCoBqCfwYAXXKf7ulvGdjHbBccNKu6G9z6e7qD1pKrO7dXtx10VzaZEJQXMp6E
yx0j9a/BlO2F5nWcIgiKxuVVB5FtEbQ7KBftpY7XKLx9cgy2JTGokxJnIzZWS8HIDkIAcci9vv+3
Zpgw06pqZZQLZ0mYzVd5yK2+v9a6yPl223WB/+wjiJz/PjpFrIuz2iPWyJ7vzXeD14Dg/tLbeDp6
hYVcwXf0p2gPzPqO3NHj9Fq5aMiCM8W/gtuJ81E3E5k/rzWV8VmVZpPfLaF1mVPKu8MIjRxIljpL
RT01oyddvmvu1N+Kldg95WasPOuMGzdBowbycqsJJD5FkwiReRkjYJ2jC99BXw8iZd4k8tfiOuAR
ClE1cBRCGVRRmcBVY0YqTkFpepko5mKIsyiy1YCMOcRMIbSMRPlkcLoVX+ICY5KJRO1EIgLoXXSt
AHJKpn4nR4IjIlRqTcc5pF+ub8YUs6FEpCGhHUVhMn4NC9XuZHCdacY+1Q5FXLkc5+FZYyKCXPpJ
hGI2sgRbcgNQLBle/k4+km8ohS8J76H5NeM9HnmJy5OB+pIS/L1QtgKbJqKoqJCEuM5pYaZDByUl
zpjil6DDWGCigTpIdKjjTgRm56noRbfCwFvXUM4ecraQLbYWnZqOQtSLlwpUrWpWWqCwAhfJuFP1
8JwXAeedwDPH5CBBkM1SBE7zS1k0oCtTLYzMm1mZHSXaPlcFTw2L95WYbCQIqwpURgKGLMbCLsu9
rLYch6e8FTHnWc9iKZa1BkE7KHdjqFmT7/+CwOnerxFPujw0zKkEEkkRM82MyHwPZkl9V4z9syjX
D6kAIY46y115GF7Qn9hrtWGDhGinTfLVKOoriqaYDJPju9ZAvY7sqX+uE+A+AYgB9U1XvqbC80zv
RfJUUsBiZ2cRtMjeAfw2i+EtCwYrq1GGrEZXVsm1C6B9Mn2LxnMTYhYDtKQ1JGhH4AsV/dnwH7ru
rhCjU1rOi0rwL5RsrVlMHqRguEv09zZ/hJSRLfsQ+1FPIfhsg0l81v3328ea99GYcDVhVBpcRRCJ
qkM7C6edn9e72xZ4R2v5pqvkMYEoeJLVOFo09VL1ZY6vVHy8beJzNuqvZIw5vkwkxHSEoqKiLV7I
LEAyTD9SqHJ1w3OYXuvJFYAUrgDlzHrcA1d0wjLdjYGXlbp7yCuN40eo3uu5gbIrpHGfB8BhR2SQ
PfjIw0Le1YPwDTQ9iAe5cF8BHl9HdC+Kj4DR47Hk3V7Jst23FsIEWQoypHiQe9Be1y8RxLpTekSR
zILOJueJ+RWk8PeWsUD52gf6twiWcQUDlT9U+0p5WHhzbWMUX2tfPoRKffLHMwDQTkx+Rd2jH6Dx
qD2Lxk95+Hl72byLWmPibxwIkiR2yA3SO/UntOVqjKEsM33pBIS22dzJtvjKy+C3japUBPkqhqeQ
JvztmRWJBSqmQnhtnC6zVXfwJAwSGg740HMH8jn/H2W0r7n8su0rm6ynTjVpFR21z8YB/ASzKWDI
PhRW9NG4S9m8eASEnpvML7v3xatWRhmvGsHcQPxCQWm5uSsg+ZWo5UE0QkcSFcCc5ks1K7YhQiW0
jfY5mBZuf9zNoP3HOnt7D3Uvt00vdReU9Dy5Tk1telTT+QFzuwdh5s0Mb4ablTXWk6Kyr3ofSZGq
e1EVnpUxe6uhuXp7TTwrTFrfC0kTphNE3/30dy3MGAWYTLnlhLXNYLBaivK3f05E6cdJ18Jr2R20
dn6XdGJKSQnS2JKTmPDc8sssdzNPNSgFomt4l+/B3H6XONGHUP9f9vYC15Bt7KX9v9tE5jZXAgMi
Gz5q81Gpg63oJcN8vFFy8nGe9zEXHAlG3adB1V8gtAvl0Nr0MUobJd8zbW9EPCbMzdt09cWY0+2n
iR5DuUe+1FBIUAe36UPOl+JZYI4yJsqiIVNpeDVGjFGNgjmnCue8ctyOvRkGJcGbSkOIkkYD/TX9
Epcx6LrBaQzkyW0P+Fpm+DscsnGfTF1bBmoBsVPoq7VCB0nIX1C0BYPxAykeWvHUFd8SiWN1ew8N
AtoTVZR0FokQNUIupTrtLnos3adoQanty+11LV/ha8D9Y4FxuloV65bUSngl3nKTQZjWmx2++u/X
stfn9v2xw9xgbRlKgMEY3SVA4z1EFldBdihOs/eaVh5S3nM9LhQ1mlOpmYnxddevIPhBtNfby/1E
NH5ZrwEZAI1SWdE1JlKB2KBXlOWB1rugFZtLc3kjNhD/Cq5TBwUw6TxaYWOKxGo/eI/DryWWZRNW
xpfPvUowtSIP8Ayoo+s/E40wKiPDt/LH6TweKVAf7Qt4x++C+2lfW/WzcT+/t6BAh5ATsfWaczEs
J/zWTjAxrZgrLcljxDRN+DbK87usYcapJG4pBk4PiJ/ZjxonJHxO/N2yyXhbRuVkMiB2hTxGcvtf
zUdoo1Kn7+U9AF8/Ub3HKLi4U5HQaICkygfl/jfZRY+JG9i8j7F5tFbfgnHIVGgwA6jgp1TSIYje
IoxGcVxtuVlvLZYJsVIm5mEU9dHVD9r7pBftUk+vqhG4Qfgwktot9RcheyuSg1EbJ5R/OFTz2zfl
aoVMACajrxSTiEECtHoPkJ5IMhNgkthNPFBS74HerJ3ym2DzGF6Wb3hj2awMRtjjEaMGbXRN8YbP
aeiNwbuA0b+8pxyc1ldI5t/niRWfGILRUIylgrWcp+QI8UDoR77Gtr5PrGjfHuIzXSrqNnqtwN/W
WGrsqbFZ7W5/aY4r6UyK1RWtWmc6XMkALWff3ftyxTmr3JUyYQsizEU/+DABNpFzZ2ZHcJBlNiSS
FTwYD9lVcHw3g3bnE/iVoNuMeWJTLgDgXlgceB94CQy3PjATxdq2MORCReCYoF6QRVC8bmQnxBTs
7V3dvnH/+C+LDSOar5K2/1xzb0O4/hkkkp7u1ideKOBaYsKSUQzQ3pTgsrgUPGLlbn9UvORe/u/Z
zhmHZYJObKhx200w1BUfBnoTpRq4RX0uKHWkdObkk1/R6LBGRGjeKFShMuD9+JCr6wYSZVMzqLp4
Xe640FJ3xhk0eZ7sZm5wEXjWFhdk3WJtjTkFlPiNhCq2dIVc0VV1pV0GUVfIk2DSLrP5SkqfXCG3
7DFHQoU4ueD3sXQtAI3rMBJm9rKpg2U9dfuduJ+t8qz/pBeg0XEcXmQTzSfuUdhMa9aLZs4CUYyw
E6YhvPa9voui4pSBuTGkQPmpEEMPoSkqB7boHwuMFMv0kugL/xMPJLUZHda/gvFfYYHFCnMu4UOT
g/E43iFjsIOdssNNvoP89oePBpxxwNSWLVk1Bi7M/CM9/dfzgIy7Mc6dCKWqVYMhXnuwqxTRrm9r
+3ZI2EpZ1utkbtQMuGIaxVinoSNPA6ydEh0EFAT6hpg+ouPgRUbJmbLYCu5rm8wtOmtB0vRaKl0J
qCDK1qZJyLk+tuLpyoLKjIwOhS/OjYp9S6A9Nk8vEkQ1DKBfb+/dVqK/tsIEgzhP51pMcVx6N9jl
rr5f6Otq73+KpWs7TBgIak2KZBJJ1xRIxEU/ot1le93FqO3+9oJ4Z49lZhoUpUslIYuWolhqfopV
HBboNNRlVKA6+fPfvC1kDvtgpFJNwkS6/kM+04MBsNnz30q848z2AlXQfOdSh6BS4krP9MoRhF2r
dJMz1uF+JI91cQ8FVrsjb2DiwgBGdvZz8SiIoqfWEG2e71qtc7piX0Giss9LtxJ8O9d6a5BrL894
/I68a0ZlTmWrSxPEarEtrb0UCsGyYft7IJf3+QII5X31JYrcCPvsNEVBymmWdFhD2C8R8A+NtUw7
R5Zw9V3QMbifqmC77sht0W4ltivPZquDUlcQWoZEuiqX6FzuFbvy6l2Kr2P97B2IZBIMWpoYhuGt
eDkxN1b8hQ+yAkMfGHikq/8suYuICLWFc2JNEBIBmRPHGifEso0/EBEHhZar0jXvUmeE5g1Nkh+N
X1lpnFrBLGHTi4fbB3kz/qForkgYA1ia4H+nKQrGqGYKYcSrAQyZkZ4KpQb76X89L7bcTisrzB0p
B5MU6sBrXWf6rIHoQ9dVU5R+o2vmdvXr7RV9ZVhijDFXYRSm3YiEaAlNQ2pKd80p2M37EnNwTupC
35Dakys547d+NFOnukzHFL1oHsU9b1+ZcznPJDamftlX/aRGDtG+9//14A+zziVirjLMHhQ24MtW
w2ss/k6kHY1ju0nfOJu5eeL/fDn2fizHsCaqKi1vn+x7ftccNJt4gktP+d6Afo/m6Hv1RC6JF+xJ
bPq72fJN6taH2Jl2MsdXN7OB1W9hblGJjBoaqhS/JTzpZYaRFV4PYrPXs3JUlblAkyYvSzT5/6mR
LDTUP0Zz0V8K7jEqccE8JT+X5ngKe5P2sp6kQb4UASGElDePQv1Li37d/ozb1/Vq65jbM9bryugx
7XcdZgA/oCpMsJZhAK+2GHjt8FrlzY9EPyTRKzTmD6na2W38cvs3bL8ZVr+BCTWq1kSVGs2LKw3O
8FI0Zv8IgAhIkNDgsQY3ArtzfU3ulZf2ml3oDiOUnFctz4GYMISqp1RW3YQwBHKetEUYLybn9ip5
54UJPmUkFNrYYpEG5kuDwEcb+NJn6W7KYTHlGONuKRNlUh+JydThPh6s6CweivSg1KCVjpzEq538
O32bXP1t/i3/VA6zEzsCijG3l8vbUSYGgcVVbHUF50XVqVv5vkPI7l9ZYC9+RUiDri/R3cqGyKnB
6ZROvJfN4nhf7vg/jsne8b6UAB21BNLaENzAgNRjITodNOD+3UqY2FI1Pqi41TG8Jl1n9+Jgzi3n
ubSZJK0WwrzKoYLTy4CLI5RIxh56lBaFYJ4ch49F93p7LZu4gFWgZDuBECnKVD/2w6uAPUtG1SmT
/AgRXrOqE7fFABoGDk2/l979Unxf8MaKBGKTGKBUcLElLTDb48AJMLzPuPz56j4MhwKDJkslcI7B
9Dv+JCAr48+bcDyeMjEkyXup8ic4Cwq7GIGyBw+SoUADiI+9U0POGgNtvLDFWxgTU7IkBXJRQEyB
zowpaRhC1J/mQXdvf9IlVtw6BUws8ROpz5UeN32jiSZRMXBZuZ0+mk3/0gSOX/NwYNtPl5W3MrFD
meM6qnWy3LU9CJr/ea6qTnyG6OKOh7dUOIGZbVeKBeTKMDqHQ25Tp7zD4HyJDCY7df+HtOtajlvX
ll/EKpIA0yvzBM0oWZL9wnIScwIzv/42daq2NfDsQZ1zn/xglzEggBV7dX/Nw8LP75qD/gS1Xy+y
MQv7+nNAqB/fQWjipDl6yILYVXZb8Td61Fz1rghEpNjbZm98fb7DKfegxW4quCYaxOEQoIi+S7Bs
J7CmgqvED2ImAKNnGkWwURqQwMao69IHprwI/KzoaPlGX8qAEYNeW/IQT+6WrNWB+Zy8pkfZr93s
m7Dssdm1Wx+Pi24UIJYtTUd5BaEpcZQjKn8ulHE9jDps41XiKrwoTjQ4W9Maw9SukMVBNaL2Fkfx
MTQc9mHxvjobZek2uX37dV5tKH0yuAZnd6Y5z1lRwroVR5TJvTXsgM7+RcFpvHFhl6/RSQ5EPZ6/
h00vUwyDszzAXegyAxs94gvZ6U7KIQ/0c7cDMVUo6uOI3idnfqQtOsx0eEcaS44CSWJdfln0vUqJ
m0GM5/bXvNoL/fw1OdujZLq0xAkSUvXb6q9u4nRfJAcm7zmmLuaXPPlsVvbw1oJuCOo4mS0Ho2/c
k137LoX6qRadruj38H27QdPVBTwbycOyH10FnKfPi6e8rS4F6B4Yhy9KaPiVD0kkp7cHNwMU1Va8
4ViVYQSWINGDEvg4vrWXUWuY6xXGqJN31qYODc6V2wcgull82w5BCbhqcmy4QlVerfuHCVMGExrR
IA70oErGYgyIx68ULLAAHQoWF7g6c7MnnyKFjDDJICAogOfJT1mgBsQfPnCEG/VD6Yy2dafCUoET
xb29ssD88jruUD7odBLD/HarZIPG32nyO4gMe7dXEZlfvnmXJpTN0LTZnMnilbAV+K7A0wW6v4Tk
XhV0gjfLc8P6mpxlYovVpBhxgrEvvbQHVyBYZ5QJyiKVSDFcVNoxOXtkFHHUyxaMoBqsfuRZYYNp
jU1FePBHFHcqF7MyYetaQeFRH2DqQBEwhIn2ylmpNtHHIVVwczYtyw5SZdBtl7KjYgmOUHRROPs0
LuPQxfK8nPMysrVxdud8BFJsFLwEwTL8ZGfRlsWYtUiuNNbaVeuSGlg+Lbh9HQXWhBcsxyNPYivB
IlV2LKLUySP9/7kN9fI913HTJ2y7gerogkvDzpOglt5u70KU8fDElCw3NbNNZUThP2e3s9UWIGAW
bg54wwBvJKMssHai2F8UafDi0iDlzmtE48lD708e1D78yNXdMQStqbMpIGn3kn97o6Lj2u7MJ+MI
1RuNahICZQnE3HQCs2+TCKy/aAnOYjRmbLJ5hvHvMbsnycDExsKhlq0YeMMq8To6IAEp6mVEKwxE
iUGevkM5284La7CzBcR6GXtVs3lXrcpbqjZvNJpfB6v7URVmBJ5vELeahvJFyWe/JcTvFAUCZPea
XNzXuQkaasMtxrtxDa3huZ++m0N730bNYGsQnDC+qqXfd4vTrwB2/RrBzFqv+a9MPqqktKviEIEX
ho6wGBY4o3MHqMUlKZ1htb6WRvs4a3MIUs6w6XZFG4zya1Y/N5UM4ugjM8Km+Z3UvT3HUNRo0fZQ
5+M4WCH0PmzSZmBLBc/2CD6QAlxjenmWI+ZGQLBVojEoUd3J4sygMoDEBhcz+0jd2H1ZeCivt4hc
DhssHpNzL1YLdAzexWQ3D9MrymFCmpfrlwhkkJCFUTTjI2D+dE9BplGp/VJlDzI41WLLiwoRp/a/
uJs/S3D3dKmVnCaszB60btqpBXmVq/TAMKDTS3dFnoA+SC78pk2cwYzDTCqOrVntNRnQ62n2k04C
PVzit2DhUaMOvPuGI0PlCyKk6aL9uP1o/yWe+vNTOc8oWYrWFk2sPGDh+8ZP/CpM71VIHIk7sdd9
4J+luMMvyUBXNY+zB8XK3VTBLFAXxpBihHSmaFPXs+I/S3FucJKbjhZEN88k/5IqPwx99JoOHH+R
8XPWSeea65phVMtCAlRYb5OlyNAQ6PqdWQwLNFCYvRiKE7Xl89qpQV2cq+p7D5FcNX5JFdM3pdcu
ORYY5pr7t5Ji+EtzpI3mPXVZ8wjOU0hkfp/m1C5aMODHY1jSfaIvgHjdy9W3pKEHxG6QBT0Ow3te
PzXkVTXOZfx1SN+MKdSH7zkoynsN6Oj2d9nsVvq4JEdqZEc2mEE0QZ9gXu2IfrEaiBh0i52asU/I
UUbFeLlbiOl38aGwQCNP7rXom0afSHSKFHQFGfpYcmGzYleD6EoCaDPFNGXyZBWPVTGAl+04QvlM
JRjWhXK5aX6TzJdqyZ3RAHvqMtlZOdg6/QKHZncgIdRAGqW/kqSyk+jYoyRfSC8Z+d2P50GHQoGs
IAHI7G55zEnsdvldXk22RoFXBbOHYe7bOHENcsxEMmVXHrgp42XrqqURGRiwS0ekQWChWk1KziOl
mCgizjBbApjmdlU5J3GxBBc4rJVRz30JjmsaK/4KfcSxbB26gq9i/W0Q07ZI5gru9JZb3FqSyz0Q
piiLOTEKYOjKXBAqbXUvC95cy4G9rf3/qXx4scntO38ylKyc1DhSNQDs5Hu9+R7FX6JUVPG5lsBe
LMJFDXMcy71U6huKb/GoU+4jKOkcoh10OZ7KPVChLglQSEztE3GiwybiSe/UkybZ89fyLMpflb+F
fQ3j4udwlruwpC5TgPsC0cPo6Tk+tDF9XdTRwlNhg4NpmV+0HiYnm2fJYflS7K01W30oQ+t96yrj
N7kElEGena5s7Y7JdoX0tNChWjUe63iv9fHzYBQuJZrbDSuwoBjVR7PZUhO7BgVdpk5Qza49wzpV
JfOB2jzVBsQjasvZON4KKSiaKoxHIALhFRTlNxlzr+2eaGfYqiU5DXBcSe+tywouz8qttNZuS2Nv
zNJLu4UCcD151LhGs3rp6BfsrSo7ZwEHNPvZM+ZqJthf8UhzpQ9Yn6Gae5AyqELkUAsZjhjoCwqD
wYQ8Js3oZPXj1g5TEzTlWnCDTMSvOtnO59ozKylkhQS5ClizNhxlmIY5GLFWvK67Pl9Bi4JwJIUi
huLlFepgYKeT12M2Pw197FDtbZy/z9BpW+Kj3L6AEMjKesiAIJwaUqfsf5lt4uoz8Um/epK1nNq4
2mnTE6Iph7Bc9PQE3oQnCDZYUTdl2ppnwEaeNOg/jk7X2chGrNf5VfOMIAsbEswI6BzU2L3iTlTm
+ZfE/B9/9hFXfXqKJpigE9bAdU7Mhj6YA6geOKbt3l584vW/h1BgbK4X1f6sx9k3JctLmpUjOauS
UsPVVBTEhZGnQzalSU5LiWHevptsOmCiZsLMvDQnYYPiMHktS3U3qwSa8PrsNbr0evuXXTG8AIT8
+WGcFSS0Rbm2bS2M30E5xgKl/1iDOpm4JTXCFDI8fb0IbL0gbPkAfn369lRLuggS1/gW1a8IeJoa
KvdySm2rFkmmf1wkzsZf7I4zhibEkuVRaih051IbYzRR+9ZUUNapMVo/P2fDY138lNMCkCXlESQQ
vqRoo60jOUFnrPpZssSjpfHG6pXd0zqq7NkwRBTdopvBGUgQRmewEA05l8nkkJyC0BVJRQZNyTyx
m8jc3T7vfylf/zlwLj5N9GrqhgLROgQqH4ivO0MDoHe/n1zipG80RK9uOIhAONfcwMVBcKEqGJxi
taxARA6tCZvSzC0kX2PBOsbBxIA2qPPDoqx2XdaWG3XDa2ZMQQzRCxisjcVzNdwxkr20uTMtESem
6DpyoW1qmXkMvtH1LCeRl0QPkJXaA6Qc0VUQRf/NS/dRxP/n0/PKOfnQr0qctQo+/QqIvewt+/z0
H7755Kk//KdctgC5Y+7gj/aLO0LfrUDfZGOYEVUXlL+Fybifw4V10pSxumyz7MHo37SmCaZh3i1R
eWzkzFN1K6yjOsggXmWy2O+TyBmj6TGlSKOHAaWjygGbuZejEkagQoXRWlevKj+tm99aQQ7dCjxJ
uTjSPLpggQhYlIXm/DglIQ5YNdHrghijHitOUun3PZsgDA+x28LykmSAMwfHK+kstKoZdOgRDnfV
j7G7J9VZA8nOWM2HrDcRPVPDwwN3GR5MUz2jcVrZtfK+TGWopJadx8kJw4S7acnvV5KltjUfSdGH
K50f4wH61VG2r/S3dkJPYYh3a9I8GNpXwLcPido96uwh7kG33TxGcJrp8JDEP5T+ZUJ6nxfMayXU
HSW2q40zSE69yESxSw1BfwiaQbDfmtHPRII6WrQ+RwmEs9ZgMpitaiiOxt2JkDqoNTU0ujHMlcxO
jfl+6Co/ibMgSSsniWdMKOPy099kg7R+bSA/wKJ9Fx8j8jtlyDwoKNFB57bkUO5sdTtSS7BoIPeP
jUCp79S8DHSoKWoZlMxlVC2AC2DLA0Ov0QJJfBLNgaI07pgd0ny8j8FRr0UJ2NIX4LlytDaYdZ+l
mJVYMkfJ0y+jkbjxRB5VVrtyT48I1+2aCVsRV3yRqWLYHjR64EDW+c6wBSIIMBx3FGHB5IE9TwM5
be/nXgRiAR1TPckjA9jzF1RvII/ttwJKGdHq3HNgZDCUbAWzO5PJwRx6v2+Ge93ES8U9jkzFbwZR
TfFaYvV5w1xUQCbayZIKBhbs2tW10zjl3m1zf61ycvFNOf8eGRhqnMHqdoaXq1TYneVFDzabk7gk
tlMdNNsJstP7rT2b+8su+9Z/S31hvLU52huO+EM4/JPPj9uWLJVszTha69zsKjT1Gz/aVSHkmTCk
ZQMSdZ8Et/cucnWE23vcy3Ke6hI5V2+d1+/KfbxvfqyPrSsFyaF0kUKHohaMKLAkXI4XGbo1ZgMC
y2wH5TrqzSE4V2dgMWu3rWwxz6sgfCBchDMyMzEbVTPPtK9RYJRcmr2ooFadm/e+EIqRilbjghWT
6WneLWb6oM2nxVGd5bShzuUn9SuAPkCchuBvQMj+P6XOn+MHwsUPyVpqhdkv5ExWWCZUIOivfpGd
2xdG/ahk3LqmXCzQ6CqMeQ7q0gy5UpMcLQM6C5gpBI5JbmYXfPh2VCjnGAincNI3QaGeIDwvu+nN
zCfLnVOQb+pWFVSMlvagQzzWbI3ZVdW4s6Uk+9op7LFsjdYxxnTyxpWl+I9NZR8R6Dx2RF4CDA+V
IBOHXgEbvBbmPJ1qjzXmXdnlntJ+sVpovxqGW6OglJHpnFmjy6xpN8fvyzrYi6TYMshv0iF32xi1
Lgnt03x1pfynGcG9dmOQGWtY1yittKYLoi5PUyNnIC9qvR7MMQsUWbPrbkUhewZ3pHG3muMjxeBW
m2SrN5qZPevWXgIkN5LVl2RonK19aoEMqYFBUehTNSxODMzZvOH3CoTdKGwZyQKGKRUFu8NWN+sU
kARgPqWEZkiJbZu+jIS8H3Zt9ZD3jZvSEkqgkRthfGwlBy2DE0TmHY+KlxAk+8m5WhenXnWbVY/F
nPiyXLpdf4K6lquz1jEhFtLMzGVxb7MvlNkzCvzG8FOGvI/0iBa/jZCHFsfceG+TyiNREyDMcNvR
n+HVx3VvJN+Z9qsvdJQbDNssgpR+s0oK2S7UJMDRryVvKtLzUm88UweMzlDcir6b1k4vcogVMG9Q
4Wm7DBxEoRxFTonhrFLLQVOmOLQEITzoz/NYsw3IfQ4UYnWg0DEkNLwRZhX4sxkU8IK+N8BWG03n
LjSUoCUmNautoLBBl4OGOgdbTDeOIRAL8SsWP0Nyzx2qJpTGsKoyp1AHu7BezLZ2JBq7TGrdfim8
qgJCNb+brWOVQoxnDJYlxFVyoYHmVRM0VjFNAolQV59Ur9YxJqm0O6l+gF5IsGxVmNFye/atpEuw
9rFfqJ2rKj9Hk4VVVIU4GDpA7GfFbAboIMY43UVdfhisVxMzFKhrOrICRc8fdZkE0rirrc7HUdvg
m8IlyB1ZQ8OiPW1wN9RBQPvtZFML0Mnsku7rqD2UQ/pNTjyMvSDUYT46EUiWC99YwF+Ql14LKp6i
/qLiCNJswoEgznpZzIeMvTfGSwc1nmwyEWuxY5uK+rf/0oj5J7annN2HIlCc9OZmGVFPUF+0sHXY
axx2qCtgGstw4t3oQeTV3zoBkZNkbisKJgQulh8gAWnrpED9HFVa3JhUk8MFwq+0K/zbRlKQLlEu
f5RKTFmuLVoxBFFjhAtUpahhzD0w1pagTnQlPPps9Cln9I2yAJNJkmQPw1q5RTWfWkOoPHK9O/nP
uf0F+i/m1urzZQNu40WB5HPj/mhOzGn+x6HAP7UWjbsjA1DvdTUQ5cEcB8Nturj1EhjyvCCg1EwZ
LJRh68u7AQG7WYi0Uq4c3EUkyK3eUSVe5QTsWcxNnttiX9xvl1PCNGyl2xmY6FuIrbCgcER87Nc6
5xcrczEKVSSw4Ki9fkYRZniB+BDQIc1ha9gzkP0i+xd+6mscIxdLcoHKPPTGAr039ZxDrilXIVSL
3i2Azgk6PHIjO73KvHLMnEbT7RLSI4YEvHB+VzVfC7MM4vlLLwP/ab0mResW8ytRBl9uaz8f1/te
z0+R1tWOgtry7bclqld9qFV+CpOTQi6boiktsI2xXaEAfZbuJ7CeHAvb1i3M82T7zYDosR0uobVr
JkEEJKrT8MPyiqKbipYiADLvpPPidU579wPCKoUrea27vk+qW4RyCAHjg6ge8WE4bsReHyI5n/Zu
qpgnMBpY0JkMxxlOFhyEHumabLdMgzcvEjoYbaY64ApDfwwaIir434zUGyCCRJonqYIM4rQeFj3d
wyPuTXjzqUscasX2GoFlp/w+6Y9K9jBCvVxGaR8Jrj0YRmH3s7lPitSnkCcBwfC3cUyZLUFlKx08
0m68mGjxVQWAA1UeWCR5j8xn5P5Q+tjg2aL6nCDE1rjHEjO9S4YFRkLep2HzpDt1sqsD3R3c1Ysk
Z22BgwQgGTF2J0iABeZW495M3AF0oaQzZqP7MIqxu1F0xh9MTTfOmGfwU+W10doJS1iIUh1wfuMW
/zDwtKDVmzvt2+oQJ/5p/lBhFaLX8WEj7qgeEZEICbOvJcafnQs/rzs3iFIkGT+lehshOgVZoN8p
6Hjm5wKcw40XnZWtB3i/kfyVz7IrJsn9l1GwP66HSzbmSh9ppU4bWHrxBrrHbQ/zYPLjXwmOV3NT
XxQiiLJTfoYHJeV6iBmW3KgR5O9bCg6YoFM8sgfww4iMyVa+uHHaH9nWpxcdpU0mpRSrmXeqI9md
U5zNHUpqLj2KTb7g9vIju9ZitFKrjnDkWgqIjmuqVMDtIQiwdK6cIFnUnHtlwIR3DxwTVJ9qL8Zo
z20XcM1Zfr6X/DxPr8npvEZYhQbqO4R+vG2qe/LXF+bNXo+6l/UsWPFK4etiRc7iNBBNQtyIFTsv
CrTI7s+xh3TpYQXL+AypV9UeY6cIkJYJhY1Eh8aZHHD5RGsn4REWC1iSLLdahLypV+ypKWNWUrFk
IBh0jSvrqeWwmp0MgWcaDC8IzZ275x9b0QIkkEjqfWD2f9CDaH78GsHaxapcZQ8D3iyT04qea6/a
GW/Ly4B2dQWNgzoYMbNO5BD8tXrvjUF9TgTDZ1fu6cXa3D1Vy6hTpxk7NgFVbbU3iMjZpU7929dG
tMp2tJ8eN1klawCJHHi1ykNZnGL1JTMFD+7aW7jYCXczx5mkGR3wFRGc13Yjn6iDmJWiN2DrtuJA
cxScOsLhf9HOuEtpVDMBCmYmZ3PdaZbpG+mOoB19+/MJ98blUWTqJWaONVqTlgVh0rthfJvB21jr
gKGMY7CRXMgEXmkkNtMXxQY1GkTzlgfk9aYr+C3bjeAM9cV35hKtuVhNAlG+LQnSGYhRtiwoPxYb
SmRxN5sjgt9fefcXC3KuL46JHrMKlVnDhKz0gsKoMQrup2AJ3tX1VdmOVorviz4/Wr9H1oo6t9cY
Sj7vgvdvihFNkQHFMlzP9mWbXcn89EsbRNTu9SDep87gyuiXOOA9N30pqMH/BCnLk3QQDZNtN/LG
+fG+T05GsKhnkN5iejimMzpb3kCGfdyKLu2VbPlix5xpQTGMVlmsmh+CFGlYPW1jMBsFB+rd/9+1
OAOzGi0ZaYcDbKUJw6wgktLjdzWJ3C7Wv1Rac2eMg5OODDAClnkxCDNvvwqBGdA544Oa79rVckTO
M/0tW9SrxiPUiAVP76PxcevoOGMzSkollzN2OZqTUxDlt2TFXluVmo2mtAsCJMj6adDmqc0RAsPk
PTFQA63XQKt+DRmG6yq0UvRny6jsPMN80FBCxfNxlkxXmjEjWVYYUwUKakE3be5a5CsjCttlknyn
6wIhUMsEY8ycAOSTR//9MMrFVeHsW1c0kl6o+HzNOrtyekx0e26A0ZUFX1B0TJzt0teFjJaKLnZl
/IjkwtW0KswA9bx9GUQOne9NLpYU53FaEEhLsh1t7TLUDhDxe9qmXMrd4qbEns7lUxGATPX20gJD
xo9wmq1G1kFCQhj131Wm+TNAdLdXuFa8/HxW/EhjIw8SyxNEgG0LeaIpVkIQlILEccPcoTBut1Cq
TtIQlP0KMK9oHRTWMc/B27JLzR+FknpSdF9NdyqLDonpJbH0mKiF6EdeP2gNJCcbR46scARhtG7W
Fpwg67nXoFuVB2Wk72JCIug3xO99Ju0xR4AKASBjaEB0+Vve9aFOLDez0JcvU0+zKjQGvidbBQf8
kHocDOP7AHpzRW13aTYAfNIKfvPmxvjHrRKAnRVVU6nMx565Vur6UgD1wowvDcb3ool9Aw20CSwC
GrOHdJVMeyCGIGy6dmFU0L9T2dQsCxHKZWQGOtc6i1PwQZu5BYwgIK3z99sX5tpRfF6Bc9/ZmiP6
M0ZEmBX6V7oC1EFqz4NA6vr2PnReWCpTiomBGLM5T4tjlmMILInAx1zzm3/2octcbmBIarVqNWnO
wHxLkhLo0k+zB2Ng8+X297rWiTY/L8SlA2UH9wxeRGvzm/vuOzwnqEFKJ/I7zCs1j0XYBKIQ68Pp
/3X5LCobukmIYX08+k8B+jqsUZ6NcnMuBgt1LbxnaVgB+oKEs82a4a4wv6GKGUr02Up+rQlaP+V+
ZN9adK/W6Thjgqr5SnM0tiT06NtfVW0F9fzSRl+kJswgupwtnQP/bI9dEbD0DfwBnjlToHNGLwLD
rgHZZCJ1wSCPDql+pyCynqTHeWmDRkvdpnxt5UcyA3rPXqdldHLguiztsGIoY9HxaGsMsuBJ9js2
rXan3c/S5EKwLlysxF8WIBT3ev44DyJ2gut37s9H4w5qMoA2WrWZnlNr8GQ62ZMlLIdfi7bVTwfD
BVEKdAJAviMDC3dGs62A/Dgug+l2bpkfrX3vgCRQYIeuZPi4fn92te3601VIpWmGajhWXBTMTQMB
MaCG3D8SvTjoJQBVtWhgRPQZNwPyeUE56dtCWZHcjKm35C91K5L7vGpaP22Ji5vSPIshhpm359nU
D+D5CeQ6PS8mSnYyOfWzbuDSyJByFUEgRDvjwhqlkxddqfEpYxVy5jpaupLgsP7FWPw5Lc5+D0rb
kSIbPowFaqSgZffXEJ64CZVgfSdeE8Q/DJGIwNUY4PMd4Ww67aVZJlPWAs6GQrvKwnH9karGnkb7
lA6HJIuftsLtrHV2Gq+HCQFPD7V0GY3hocwDjRwRLT8Q1uWOmahQAi1p0OAf3bakV3OuTz/zLwwl
SLqYYi5bScAANHKxMZ4PrtsYUiy5rfR2fmeho4WRBw8cyQ/Fw/I63pW/MEz7vxDLfX5UhHMeVU6B
QGlwE+p0VzfkOW6/lB15u73f7TrdMOI8bmpdoYmQsqI9JwvZJ0oFC/11QEdj6MywyxVBzH6t/XOx
J840DUtM81iC+YOfcuAM3w1I3jRBF0hej5JL/ay8TFFQxbaM9kzwP3BYXazOmak1akgOO0XPxMI0
ANuVjeBrXi26fL49nF1a8yJdjAF2afbL7/Xq9DslHMMmDHIwNEN0TVyWvh4q/fOYCWenujpHJl5u
9iIZHtPogPaeDYren7evybWpw4tPx5mlGaildOwVOPsj230wHtvpzkCzMAXITbCWaEucfYrrbK7l
EZdkhHQr6XaW6rZ7RLPgeamKcH2BBDHGX8EKcHtdgeUlnIGCduJgttuXNLVDS/tgUGTBYMK1jszn
r8i3XzGfqGlphgvYebNrqG60QvCpDFJH9qXhuH1M4WCIIBjgG666PsiTGrXbkgSCVlsgwLwYFO8Z
SIciJ369/RGvdZgvtsgFOCaTMlVOsMVkt77hBWASSQo3vnD2tGCQ3qeuVriyD3nibw3oI53UpY+3
f4LgHClnY5YskmZrxhsE1SIqEC8zfbi9wEcmeMNo8lgcK8GcOMLP9jyqv5uqOjXZc9E+E7C2ai3z
lrg66fSIgcMXwbqCh8EjcABxXeoaSrhnkPLKTo6urVMHcwn4J8Y7Gzt+tvbzFzH9umhZzsQMVT3X
g4wP2hUW4NoYOwf6KRKJ8IhsJw/8aaAFW6/qx+OYPAYKwOfGn1H96I5p6iaH7inxRHGr8EFypiYB
T0u0FEAvy/syhfBt4Usn40TRlkJderWTPRUVdUW3k7MyYFdT66qCcVMA59Q+AODu7WsiWIEncq26
ZpGBb6NniEZ4ZHjv01mwwrU27+dH/lfdoaNgZ52mBm5uAu1M5i+ZXX0AblS3CWpRW1m0I86m5GsK
3Y8BN2PS38a6cLPWCm5/s+0K33jRPErLSuO21OvOOtfRawSVzQLYyckChBs26vZKgoCLx2gtaqtm
aoQwuFy189B0+7b1e1P20xQ6RWYpsIVXy4qfAhIe7TFnVt9PFt4uNDfiuzR1tmDWRMNiw4wPTn2P
sml12sD5kpC34W+7YX4Uiahu6ZSofIFbBaG/SVJinY2hd6Zs+UUWjxQgGvxvv+jlMpx5SuQ5G4ot
+QQo6x3auQa5m2vt+1z5rBQ58C3mvrwnl2txYRAFIWQXDW0DzeP/kLDH+8hHZAcsRSbosl55ZJdr
cbZJSZqqMZe0heeOguwt9RIXlGBvyWkDtMUiCoy/39jlapxdojrGpVeqAhlmmhB5+54su9vHdCUy
uFiBr3AzcIcqKK9SfLv8VET2stgziOwxGdvaG6/TAvF6KGcEso/4X7UjoLoFdktwIXnqxZmOaw0h
tuYsya6lBxLQXPkyC6qjV/zY5T45a9U0Q57pLWpxH+Hr4MxH5QN9hMlL5hqov4iTAMHh8SX8Vu3j
JttSxZnJX+ZqNxTd8+3TE62w/f2ngouB6qKZrF1zbgbYj+V+yEWywFfwo5ffbTu9T0tosS7Hg8Wa
s2ZjMAGEW4DzQFt5Z0HMxd1CRcyexPaGiHdu703Z7vaNV823J6y0XCWkHPCYUX0ixbGGJPzKkPor
Z3XJvJ5JYdX1Xm6lD+jTx2rqrtno9sPD0j1Q1L8bBRxv8SNhAg6yv33F5RfhrE3MaNerW0ZSTPXZ
sA6EaSAwoejaKV6bi/pAwgfKGZwpidB/KZvm3DJtL5P6pyS/9Oa+rrtjIUlur7+VCqgGKstOgZUs
tMpejT0oWWyGyfY6fZzyg9UZJ2uJg7pcBX5TZA4NzkANUhsprJGas4Xhg7l7stL7pDRtedqRFPdj
7sKlR9/GBFtilqPCVOiChy2wHjxzoz4b0aiPOA2aNl/MJUhj6alIw9t3UbQIV/SJIk2dZAnvTJpe
jUbeyIfsYhSRzok+Jk/KOOoFY3kNWzz7We+p4J5kh3GPKegNoR2dRKpVAuvB0zDqEA2VpgZPW2nL
u1kJJFUTeMu/A7iLp/IX36IKdvRRwe1oF7pX0saNJETzEgaP8kFwD0RLcXZKzZZIGzZjq0EsdJye
Te0pTY2fmvx2+yqIzBJPt5jQcawnsuVdXt75VvKosZDtMMULKGv20i0+huEW24q8eMXYxzbDPQhC
K9G5cQZIMq1Z0TbDqDblmybvkyx7ur1J0X3nbE6VdVNSp9ijIecO2rtGrtqDiPD6SsX78nZwtiMy
crOwtlUwwAbzDoYA1F0krzrkx/pYjrbiYOjaFYH0BObb4hvKWWbF5YSvl0b1l1XqQ2nqX5T8ZDLE
cbPIiwmuJU++qOvykJUrVlvW6K0C9wzGGYG2qvf58n77zK4kFRef0+IinCUbC1YnmCKgDzC51tnE
aLhbP8wHJBaA61i2tZE9yM8MxQhFVKEX7ZMr72gpRQVNRzIo04eoKu0MYhp6EdDov0arX26Si3gK
fVgN1sASr2rkjdSfJxHaSfC6LM6QLIosrVmOFcgYRCQJqSKKuYUntX3MTzHVquRL11kNRabpzLGn
665xrk/5NjZ2p+6I+ZQyd8PEI9P1RcZDdFCc8QDDfGFlJnIls/jVV4rbT8emPdF2EhzUlSLO5Ulx
NoTOLTQscwO61LvylB/W0HQzjIfuR2/La2PEcO7tByA6OM6cVKvUWK0Md5YMu2r6BQYDQUR6Zbzo
85YID00ALZIJeAJm7VKEoWP5o2UjHnS9T0tw2JVxEnuSOf40wPwLRs2vMejdQFaLASRImlMZ5BZG
HCbqi9HUNlM3JqCpsQmdNLvIIBE7avoXRZvuGyUHk/ioLjbacv7tT3Sl03O5Ay6Q6a180frEwqGg
9Avs0j5+3FgB8m+wEQXmBp/69+7Y7Up/OWAw+f+XpxOZs1AxhNImkN4AeIFCe3+/4bHjY71b7yoh
n//ty0Bkzh4NLUQojAF2dyblSzRR0Ftpoo+5/R9/JyhURdGNmIrOEw1onTpoEcUQ/uSYQQwevyMg
UdD9VPaKjlS5cYR88Ncf758Vt13/H2nftR03rm37RRyDJMCAV6ZKkkpZtl84LNtNEsw5fP2Z1D5n
i4arC/d2P3Z72KsAroQV5tw4jhaMU3Zoxci22zjQsPas+kWgmNWpxdZYC05voBs6w1pPwmAH6B0c
zcbmMl5Gs/6OvqHE4P7Gj33+HMFVJhMBlsw6bNv8WDK3OIQ7ZHdeHOj30CVmufmB+KlXuPn7VEhs
8W/epZ+y16vaXEWdTrSI+9w+G4BduW0zUIHkfvRN8U1PPZelQ79glekU+jImvMuv0k+5gv9kvK6b
KtXJeaV4xMQcejY0UPeyOdjVO17TLcF7gjwmirPYBlqWdraapzwZUaeYsXkbHpvM2s+zbCX2clr0
eS7Be0Y27+OFsArYl/GNno4PmFA7T9hEb8Y7wtn+uiO6MHewOqL/ihN7bglflJnXqELSW4Ktut4Z
sSHKAsArH6qT+gTux+EvsCiON+MzNqd97pLD9V/wN4+tz18guMKZoa2YqjaKhuYPrTeDWMl8pXng
pekPpAxKFXiBbAyAc3rXJUcrk+GhXfZQn/IFZzgSNPQ5Fj/Pafc4aqi/lUzy+vroMl9RIrHnttBY
Q6phVee+BTiRqbeV25Y94AXHczEoyU0LRC5QgrnWHJrHaZyATOH1IXYpF6dSAkL3XVm7IAdwoW57
xdQAI1B48xR6jZ4AkmuwnSXlZ5vMN0vTtr6K0XtHDfldzKxqly5Z6tvsue7OHeoUg3FOK5+nuswR
yO5R8IlEQXkoLzlesRzYEkvzGqvZPjS+ddkviukyICeZy3veAtJuvFXyfdIMjhXKRj4vgHz9rs+C
K+x1y1LiFl+zM9ogB8H90gOtsa8sNzFqLyZAaTUcHchyoaXtQHEXVAkG5eLnMY/PioKeU7QyTp4Y
u2naemcZtsfsI6lRZOsqZ5isY1WV+1ID97kdB8M0S1RFdomCN1Vrm4PYHHXmWUcPggUM+JASe5M4
GLGRqLV5rqZaA4v/Zj4Uh+mm39VYOJkegFhBbrHn+rp22sH1MT9KJEuipggowLsoaxfbtpF21AXo
faDL7vRIv+iBBbmaj0VTj3m5JAG+/Ib+tG/BoZoA82gaExpBi1PH2H03vSw0ko3urF7iDxPHdDRb
p35N64N2aRMGizgezazFoy96jR6L+/TIfOUlvov3MFppULp4kRthQlBiS5Esah6hDDYxILTEO3UB
YMdMXTOWAdpejH8bUcLtWdjF6jINomLjJSVDQMJXbX4czXM0TD6R8UNf1M1PaWI0GvQ6mitDKc86
lNEKdbfhNcBiHq0Yq1BFv7uukBc1YyNNiDwZEM8AXhKWZ2T6zmKze8PAGFksCXAXTXojRYgvUcRn
wKPjTDlWPmK7cPS5D64f5MLIBbzeRsaaIW+0Ty/1Iu6oVZ55q/g6JhTHxGPDlLtzbXlN1x4alAOq
Wdv1iy55TMiOJ7r9BoMdQ4XjrW90giX5LP2Xn0lw6aZtZwoUA9q+AFC5q9xkXcJBA+z6Jcq0QXC9
pBjLOUcN+9wPpd/3nZfHYRDZhcQdXU6YN99qtYHNt2on3aJdyEokdcbrQguXduBQADcD0BmL4jUb
vurFC4+X0zJiLx2rNCPrsSW0+NX8fbZkn++yK7FVfR1TNwAu9fuvGbohm7B+WAIS/mtLAWBoI0XI
0L7pZBskl+/3U5Jwv5hyno2qNcszLYm/ZM+qlnsD+Sfx0/gUIlwuqZdZmRQcx7AVR4mOpfX1upZc
VvdPAYLrnWmhMcAkmuemmP2FY+IH8CXXRay/8c9Q8ilCcLnqSMcS+yPlWWFnjsFZDpaTKHUpva1a
2eyI5KN8OJaNMipdya0Uafa55IcWfQFjetGRIF0/kEyI4GftYQB7uIkym/1rwnpCVLgo+Uoubb2U
K5f28crYHIQCN8ZE3wReFqgxqoa9qTLIjQmApC8rDI3yUmuW5FgS0/kovG1EFrYFBsG8s87M4LdR
rzi6AsbGKL1TWyk2p+x4gpcNw2I2rRjfqfZ7wGRU9/l+vs3O8+jq9w3dUaBIqB73GQcLk5f9suk/
8sH/1cmPFsLmrHplxJVm0/Kc6uDe6QKsSgIeVWK8fxPGPqUILoLqWstDimlMNV78CS1cah4yG0Co
DfVqVOvUqHJaQKsvRhn8OxUV/AbLiyVvCqiPGX0Z1SHI85uhlRm2xHd8FAU3l2iUnQbDzq1zG41u
RGpg8smqyjIRgu9IFFVPCo5KUNccmozeTvko6e9dfq9/utiPPvnmFDmxASNTQBWBkQ/86todTuah
x4J1HqCf8fX6d5Ho/Uf5YiNssImhqwR6x8engmE5JwSBznTKyB0wcnvQeMx4IF8XedGsmWHrOoI0
QOyEXApojQ0A/gsUYJrbqFDxEkJH0Ty00sr8xW+1ESTY9GwUTdl38PN0RiN27ZZWkrfexeR9I2F1
zJvbi7s8NrJILc+z6TUhOmxkwNZIBNzByuUhcyw8ia9f3uVS5EakYMJawRTQqkNk56lAKAWQ5KF1
29vYq/bRTXpjOh9srqrDZPMZl/VyI1kw4bY0CpZqc/lR1KbAzLI5CPFajwZ50IO1UnJSmZoIiUDY
Vu1C+6U8J8sZu4W7UT2NpepYQB+9fqUyQYJJk9ioyimHmuTRbd7NDi2MAIQXbslkFOPrDf0RQz9v
UMRsGOoy6ZEDoy3A3zj7EWGdy+Cmb2a5uwzp8/VjXW6BbKQJWQEpk3moFm0NaXTX3IRHTK6C0E1H
LyZ30hfwabirrlhl0L7JSFYvZiQb2cKbLKyqLNN66MoC3MskUU6UYs26ziUTSpd7bxs5gi9pqorO
ozKUGHaL9kCfuW3es7fBBUhtUO10sAZJLlV2Lvq7wfdNT5SimdYwfQTpxQFA+hbKqde/nEzI+ucb
r2LHLdHHER+OZj6q/8eOPOiZJdF6mRDBj7SNrRpRBC9M9L8qPceypA16VNkHktiWKfgMMvVxNrc4
St5nLo0SL6MJttRPfZVLchvZeQR3QcvFLnsFg2qxDgRlcGejQTRhmfb6p5EqnOgsyIDdYI4DTQEJ
FkCueukL9TDFTNzGLXbYW5Qh5l0AlUPt4VPHxcHVxOL/26fv+tEh5u1sBZ0CCiGi+AltPNuynkOs
j+tVtAfsL3ZFg4xW+7EpnhqSe7r5VE9kX/F9Et9MluJYvfJNK7v7qNZAn2o8VV0mUS1ZpBAHXRnm
dIBeiW9Bd1hwPq8DQ+RhHXIBJcC9DHt9NbkrTtUSXE1Gx7DJJ7ga1YQ77d91O/Kvf3SZBMHJKPU4
GJUNozdsABUnbzyV8RxerllsvrHgVxTessnEngti65rzJX6nOs07xhwBG+2DafxWP2U7UjnLKHlj
yc4m+Bpws9TxokKfyyoFI8CpRHn+392e4GiUKUH3iyFhWatLFFCw4b/9PoKTyaYyLgbQCp3Nxc95
7XdDLjF7iXOxBOcCHrXIpgp0rE+P2B89WfnOtitJ4eoCtdlq6Axo9obGDEMX9KxjVqqmBoLZCJ53
DUvzQ/ME6OrytgA2trvchc94mbnxqTyvz1DiYNXqwfatc+qEvoVymiEFWbg8k7v5SYJeZmm1pA3m
AP934aB1F9WBanaaPxrudLSOzV22T4N+r0dO/Es5gft0lJVQPjD+/7Twz3sRdFQf52UotQyNL6Cz
s64B0clKNlp7pXZMtf6MUHmYSn2nKPVdE/5oqtt0ee5VINmAk20A11OfkcMQ8aOqN0FWa95SFx5y
vn0bAxU14UG+ciI2FoDS2QJalfZXiL8Yqe33NAM0ep9hyqXPv5pt5JK2k6jW5eHAzRUL9pFhs81W
rQ4pBTAr13V4GP+79bimabf5oQ6Kndm4YSN5uVzW6M87FWyGA/k/t3J8WDbQg85fGkMPgJt+3fT/
Jlp+ShHsRufqHDcEZ8v5m81f6zEE2w5uMy1PWvmrVZJ9ON1pA3Eq7YsOKgAQol3/BauAa6ojhGsQ
6mlqYrd4S4OVUqEdZtfX/QENGFGVM9sHnsgkrp/rikRxgR+s8rmppT2M2DgNNMOwkeIstHTqiMs0
Z/1G10QJCb4RT7qJ2vXqLwAFAf4PjqtFQjLcrrvKa7kK0Pwm6EcfGXFkSCISBRI390ECkEy9AeF2
E1CmH7LSz3tZVexydPqv/oiDRyMbC0AkrqMD8eQkA2Ca+b80BJHQZOqLmGKlCgWQ+NvQT37UPRiz
KsuIJHoo0pgAFkbTlgGGMLujv3grQrhWenZ/iyp6d7LAypndAapz32qoeXt1J+ueyrRScDL6QDTA
JsEOsoPuxsgv0l9q5+lnzMDdA1zOA0TjWX2UFZdkn09wMk0fgusSvhvz23dgwvaBIOVft++L5atP
5ynypvSzHiYkx7kKCyDvWb8rKJDlhr1WPaYJceYJwB7D/rpMmVcTN/Urqw0NI8bH1Hf6McQWNAek
cvGeuOWh9DgmGSQCJaYmNm2tuEgVg0BFC7ZnwNOBqYGpRuZNLn0sS2Wgp6JUU82PZ8jm1amCsjLt
0/I/3kT116UxC1RaIAfHejcAor0wd2xD0ty8GP22UgXFrOc8Ak9lCvM78PvcX/YD2c+D/x8H1uz2
ZnHIF6+UpVprKiW6zq3Y1V43hy3YqBMlbe1zlDlzg4kZR/vZlQBbid16l6A2Yuz0J5RJOkf5pgb9
lzlAagmwbtnU/CX93f4OIT6VSdECzBCXzg8rVke3N3b/L3wBl8x/I0YMSiQDFsFMOUpB9LnqUqyV
v0zRWTEKWcBfH1tX7lUEjelVvQpVUpVnjNm5cf48L9+UzjqQ+ducl57efZ2SBDEKr+RlH6myeXOJ
CosxqepUA7OhGUqGGJZfXboeS0xRJkFI0VVVawdlgLrW88qf6xn1Pxnu3n6q9RdsNHO2edeaemOf
CzMGp/dJqR6vu69L3mQrQLC4RBmiKFPtNeA9alW/6+jXESyG14Vc7DRtpQiuv0isKCcRFNswD6l1
N7VHbfkB/jevX57sBO3D4tlmshE5mZoLVk2rKp7LmeHrkNo3bbDRlM8p1ugN1EOun0+mB4LdYpAt
XXoDmmblLo95ECdhcF2C5DOJTn8x5qGdTGhaqdw3zbJX2BNAYSXHkLlfEZ6lbhdDLyv4wZUeBo8P
N/ItAHrsqUeOExg6S+QkjMiUQ+J9RSoMZUwWrjUmpB7zu+FcuisGfPjEH3NvZQ+Sta7Xz37FKYnT
oVFmp62iwaSiecS61WNl4zkArmjQ1zcMTwHzx/VPJ1EOEZ8lm0YjBIooki27Ac/wY7oUEuWQKLqI
xKLVgDYAYRzK65myX5TOr+IoYHPqT1Kc6YvFvI0l0/W3bByShTWhOekL1NdA2IFsACMs3+YR+If/
W2VPqAQXU6qUgu+Y00EjdgOJjTf6KkIyXsSaW2gu+NESd8U+U/ep+i6rM8guVfAeRbjYVsJyvGis
p3a6bVLT59EDX2ZJznpxQ397o4LzaLAvkqklfON/in08MLWgfCneK39x+wPOBmY4WeFakmiIqCw5
0WyLDTicgYXpOn9P+wiLPLk/1Kemjt18/ssEz/s/sAMN20M6GLhtxoRgqRlZE8U8Rq0cOHa0CV3a
yHYcL2vnRsZqixvtzKcim/saVOv56xJQLBIzdCTZg4FqvOLJSs0fFbg/PMlG2uq0N9LKzih70kSw
O/MWdH6d3fmm0jgJurBV5reDCnD0H3UEHGr9HMe3sfLTTL7hEeT0GLPkTQ4eJgxmT5NTE+Km2g+S
taAnfLt+7dJfKVjswK1YKezk/wYIsKvDXfse9E7a2/CW7MCvaPyHGWKfudOZfK3PSTAYbqxIosvF
ELa5LcGOk9BUaWHithArHabgxPpLXMrGJS4Gk40UwWxLlGY7sBmt7xbQX/jci59ArmTedD4FnVSJ
ipN7/X4vgNGhILeRKNjvFEbFNA/QuZULLzymx+q0sr6sbknGdXExdP2fKKaKi3i2xpaQDzChYTy1
5ujkVnZMY9QkJ5+vK3njKPlmFx+3/z0cJApFpVZX5lG3BvvcH3vf+FL9rF3UP2eCbvGcOMZrGTuG
dLTgYsTcHFPo4VRxWkSRsvb6+xvS1w4FnSi1F2wPMq+xuKdNhtdVOH5KnHI0vGkhdxXjHqdE9nFX
pfxbE8f5BafVqU1YWhGgmFYKoeGgaO7yFh4WkGzt8sMChprsOJ+wcYEtOOk1XIxAm2sQnJk1dmCM
iZTiPDY/RlV1xzQN4idt3pv0lRt3cxTY5oPVBlP+3VQwyh/dZV3pdlNyuK7hsjsQ3FybLWqPIkeB
mXSfmm9ThtopQHHKoXUKcHBfF3b5qbA5teCuoq7GjFFswICj7rhAyezwPsUAjR3dMfXZ7u3D2MQu
9gCvy5UdUvBOrMxZN9owrcKKnLlv9zb5oQ3sRjOCZXi4Lutif29rVYKTsop0XswUrpBjmQ5wo3fL
jh5A2Wd6na88hM66/9/vNVnl6OJi1Fau4KqGKATamz1ad9zI35K2gKNH3ZFYyHxH7Cb39nHIyqOh
jj9z86gu5c6asmqnsNEtMSLopFb4XammJ7UCHjU6a7Gun5LeDA+jFs0grAHXesKWx741kttlzB5J
rH4n1D6NUXNba2B6B83gaWTKF9w1yHN7MNoWlDsNa5yGgAZScstXAw5Daf/38DxXdQRAcIQCXd2N
7DXSDga9p7YGWgivLB5HxXSUMvIi6zBhBW7Jd0PdHNQu+Zca/RFANmmC1sR2265Dv1XYOYUaOnHY
OCYxQFLO9qpt+32KUMHuK6OVpFyyGxAcKQ/B42cjaiDlSsGs90utH0r9x/VrlhjORwTZnM4qyqVU
GrSM82zcKSXS19hCR3BydSt2ySwDsZfEho9seiNuWng5jQBnPOcECNEkAGuDxBPIYt7Hg2Qjok8m
RuMYCVP3MXGZ+GPxaH2w2yCL5I4ZnmSZpMTTf/iLjcSom0haxeto4vDdJoDMXQD6N+luKcdgkKmE
4OcUrvI+TEsb77flHO/WN4fqV+cSDij7q3odD4CalSQRlz6ZbaoW+j42g7oJIo2WZfPAJoTzrvDA
WKFJWVEu5v1bEYJDNVJdW1JqFufKW5FlAdfvKe54D/A2PwmkK7Sr4xCTgq00wY0mIWNtO+FAhCyA
fzzWxT3QizAq/doo6T5B74EC8aSREqbKjinOAo9UNyezYQUmaVbYGNTHDX8M7C92gAkA75+MXG6O
KQ4DN30NeMEWu8oaQwW8jjMn6Y5Kp53iSWpzax555Uo/+Cs3FgCKgL6ILAA00N10Y5xib3DGoD0M
t3IYoYszs9tzCTkdKw1rGEFbf5538UE/guAG2/vlrX2wf+rZ4+BOfuGPe2xkLuXLdV95yfi2koWM
zqY9VmSx+HSeSRiY6bybwywAIevuupiLJYWtnPV3bG6zAECe2ec4YeuPPj+YR7IPDzxYQRrUgEcA
M5fauOwDCmkba9mYJqVVYO7qS2ewoNMKH9MXWNI8FFP4wWJujEXQzZj9BKD7SIFTt48T4umGX2NG
K++fNRANYfPeG+jzDNCG3kgdk8/uBKpmpXsE67yf1986+kQjyyHFU22CMUO74VHshNhSq60fYwJW
e76zp7+yBASL5eKEmXQ1RGL8H2M7m7tlmGCvEuwVnnv1GzcBbsKOJrO8BSuTaaxjj7x39AozJPE/
6Y1tP6rg40AxlU99CB/HD0aQfpADTgBzB/2nD7a1YHwHj4gkhZLpq+Doqqgdq8xCV7+JjJc2zU6h
Nb5hLVXywLgIMLM5mtiQQsEm7KseRxt6B3EJ3HLp5PSPWqCg6YGF6eXdAHHrPncrH4vLbvcIvaFB
97p8x+50sHyVmM96rCvOSGxbqVU7JpmKjm6o6QDdNYIQlA9Zaz2Y6dS4mUZdLJkCyy16qSkobcjd
tPzIDA2EDJOXgmoXM+PJy1IWwEehL2SQQdJLvorY18LMsVpm3TqFpdau2TaHpew8EPPJvMjqB69d
g+Ansd5FIqtc/X8Na5rorq7a+5zcxtw86t1yE7XcqYq7EiR1/fhWdphERfNAko2tWn3tRwgucxgz
sgwGzK1rbXdWVSep6RH8niC0BkS2flflMoq1iwWdrTYK3jPW7LFnBN5TSbk7hyCDMHo3XnJHYaeW
9w54+jyL3s7ZzVzEEouT5EoigYISszAbU2TsSYeB4rnwWvIu0W6JAxNX59Va1wqAwaGsgDmhZJ8F
zWnlNEwDmZ5+jFv8+e2oZhu6SSzNFtxHBisKTYoqM7GyDCRIhR/pYJHrsImljC7HOBQWZhwaQ5PC
L1mJiXPla2yhB1nv7fx2LsEFo5/6Ad4eg3hRpnma2jg8KZ2lAr/yxM7prLoM8Ki1+YXwzNfy2k+z
p7l6j02ktnXTO3HLv4a1FrpFaluOnYZo1GJqU3Kll4Pffw/KhJdmwUD9Bx42YCMm86OG3M8yTkZ6
Q5b4zq7eWtNEhLox5q8yrIXLxvEpd/1dm1ikY143qxO0DggmLWN0b00s7duVHaRjc1qB5Dm8w/Wz
rsn6lW8qou2NnHdqGa3ghaZ55BHGTkvD58aRxNNDnkjZgS4r6+cJBR9EGW86UujFuQFWjto+DvWy
q6rArB7S+GscogrZPdWM/5Mqsm1+ihW8Dstn3k8rM4wO4o1duOt3oZe4LXFRCL3RwEn0/0/3Yatb
gYLPadOwsEBjDDKYBFQ0Nqzln5TftxKEBG1epkQJdXy4WDOfwIDoRFS7K1PuX9ePv3mjfF6d8Npb
cnMJ8xXwnx+sH1YArBNknQYqPM7ag5F16WQWICRFdMnUqdVpgb2bh0G9YV1xtKpTmDV+2p3bZZbU
cmTaL3g0sNuYZjzC0KsOc3IDlEJ5zRIs/+jPZS+ZSvqbLP7/blIXq/19rc6tSrXibIzWgx0fmza5
m1Nrl1v2ISNHpqQnxSycvLm1iOGYXeiS7L5vmOR3XE43Pn+G4GR6zS5ss0bFZbHe6+kwYbuloW/X
teZyxvUpQyhU1W3SNrqBo64FUXL6D7pYHsj6g5ej66cYwZtoNFdNFDLpGUAkjhkdCJNlzNKPJniO
Ypl0rY+hkBSIO+jA78OfBhbPPvY2cm98G7gnhce7rpW6CCqh2Jq9gIUMioImxTrQqZ3yY+jdo0Ux
IENesXjLvazvdd3ydFXwJ7TpWIXGE/xJiGQsCo8oLDkltZ24H/xlap7a6P66klwET/t0YboquBZV
i5p+AOsiJgHmvxDp+OBk9/P37h7IRr7ldz7GpFqnewUO8aT4DYroifxJJLtswePYST+SYVGLc9hF
PmnGx3HWn2OF7Sj6vvXwTg3tZQnD2jFiK3WMrP2i8xvFjB/KsPTypXFsipUFah2neghGMmEMFnw5
/RsbZtCfl27cT249o9huEi/qGtekZtDT3q0H20tUILL0thsqM5ZGAR8Sh8mhAuxsxQ6MYIxqqLHZ
zBzQkux60wy0IvH7Wjsk6v1gkWCy76O4DeJ5Rbl4LCctqC0AyutAC+uXk1aF+xDko5k1Pl7/cDKz
E7xmy1NTRcYHMOCJerzyrJl61yVIlFEs9ZtJTIZ6pbJakm99MX6bqiMW579Z9klVmoNRygZVJT5R
LOn3mPdqgNKPE+UnEgJ1WDuOTJcEm4ud+42+f4TaTXoXsmIp8hnjWHHdH635ZqyN45S1zoiSB5mm
XVTcGAtGpJI7TfuxoJPSz1/mhbtapvhAJnJr5SmuO9fsdddasHuQ5K6pIEAaqix9WY3977NC/Y8m
wJQXWOvFfbS8+8rLm6GgDm8BrqrI0hjppQgONsm1fCkUONiViKTwltPE3c5pqmOjYWxscgED9m46
mkt85ZCjpca8YdoZoKLvuETpZEqw/vnm85R5jqSqwaHNngRR/d6NutMllWRYX2I8Ym+gnzOzHBU8
ovTa8sduZ/WyBc2P4uq1ryf41UgBXn37QXEHbHeHecQxH5YfM8Yn9F8YUPFDbwA9j4PRp7XjXQ9O
6OB3SB4WMhUS/SpSmZpS3CYqzG8dGC7NuH1W6W22fL/uK2QXKnijWelsigQfIO+t5tZa46h5LXnF
S9yRWKc3F8vsUgLDtbTONSpso3fGXgPyoUk6V+uf53j3r870R6m+43rPGDxsFQO527wnvba/LkGi
7GKBPhsGLUU5DA+x7lap4FRC0+1MVTLsJ/k2H8a/MSlzbBFVgciE2czctY2fvKUSpyrJND8YVzcS
aGR2zbTyuil9DMy24pQosUdnikFXTIqF6n3IsE7xfP3ybIlyi9sUVbKMRQ62KaBXgGn2Bxa1vDJK
ArTjnVg1XaOogHo97EmjYiqucWfdcEp7dKj2QDl3gA+RG6NjN4lLwme1fGi01FHaI4ylL0+1dVOT
yEu0Lyzl3twAbnHBYEYGGM2diumYHMPpSHntZU+Bf1MZmF3Rgb5gp6e8BgkjurW68qVsm2/lwnd1
1ztF0qJH91JNkduj0QUkLOrMneKy7ksy31TpTVp02Kot3KKvEHLem+4bsOnxnnwBlKazRAk2MjUP
3XdQLS8O7ZlrokCZlcyJeHtT2sujkikZeFoU020zcKvyQXdnNnkJI8eIp3sadYE+ASdzyibXin4S
+43XIerrqSkx1D/1zbJVFcAzhko0QxXjeKiN2mQPhX7mNpAviGdVsiH0P9PF3yUIL5uiD5k6jiks
08RUR1tyZyy+8SXEuZib6IvkQBeaW7/LE544ej3QYtKHBdW94kBif7lJ69OcOrUbetFh8KnhL9+z
Bpg0LiZOJU7iT+P6Xfh63RvjivO41uLZVh/ozghaoJyOAQ2anUzMn77odzFC4J1R+26stFfPCs+8
pj4WIQZP+qfrNisTIrxvhnFq0ryx9XPHbsO4us1JcUhYKftef5YOfz+LEHtphsSVZVPy0FjkRObQ
KaM0qJDgpbXqtPRniIVRNtZubr/z8ev1I8q0Xwi5xUI6Q42Yfi6aA1OnfTROktqBTIIQa5MmLaqQ
Q0IyNG6eveqqFAFJonNirC1jJcm4AXICPAp9c/Laxh1Vf+VwppjCZMgIbaBxqLFT1l5NfHqSaeOF
J/9vn1AMvt0cDSviNOgRXmc32hcBWIUsJ9wD29fX92bkjHtZvJcopxiNlzqr89g0ydmagigj/jTv
u7oJ/pV6iMHYzqmRLfWYPPBpdq1BAW6zbN32wiTc73cneIxIrzWzHKYFszaqy38SjwcY8AMdDnL6
8lD4RYqtJ0Dpy2YbLmwV/C5Y8CHo8Yx9aljZA+Ya9mVfunOb7gswWGTKjKB2KCh2cvWfs2o41gSW
4hovcqNz9SjfN4hw12/6ArnS779GcDb6hLq6bg/Jg2pigGX8a0mc/i73R3AR3lrgBmIumuCglknu
u8fyXj5YfKHn9fsPENzQlDYF7TpjxqTYa5eNjyXP3BxzeQycYszsHllHdvNUAO/kuLDH66e31pj0
+/vjd+GCH5oj1cz7CmEjApWcDmj1du4CLCZWjpG35gFkWssvG69svajR9rkbVTz8pq/IFDx7eI0i
6pMOlXlzcuy58xLD8rP5OU6+N6WfYhwnfzDSwWMAi6yy2ecFV7G4euqA1lTb/oAZE0CIpdiuM+h+
4ItftCjHoEDR49/TEbYZKE5CNKT1OaAx4M26FysxsOVlenCXO5M/F1l2LPTSH0A8VFuPTRpQE1Or
mHBI+VfW3k7pqc3/6uv9XHwtIvLDWDOdrtqpeoGZ3TeCHsqQx84QVntu8ANTeFB3z9evWOYvBD+s
5wvLGUeeg+1hB8WSILf2VJUx2ss8odjHN7s+ThMGNV6JTkCUnvvhQduVh+57+rUDuXbmmv71g/2Z
WP+mOmKrvqdFqPEx4g/GgLlOA1hI1a5TMGaW1zIbXTO1K1oqtt05nS2UNhFo6E75QVHZZW5+w3bg
Gj5G0r6G9CqFPM6KS62eMIfwsO4x2ABuwjJLHJgeUm5rR/xRx5q+DM3ywuz177cpeONwAPpTEhGC
4UDFid3yxQIXRR0kQS3JCy7MWP4uSXC/ixZW5qSa2UObeX1cPzcqeRhzDQM70wsg5P0y7J/oDCTm
OB+8NJ2CEEvZkcYlH/VC6cMC9hTTVE03dKoa60ffZKzJaJfwMcoCul6tCvTM/qpogBU04uxmGvQv
EZK/sjDqG8Zo6qmcvPe8L+BrwtNgaicbzbp6gvHmY5U4pZX8hTJY7RQz+wLadx6EoMlxKrOX7FXL
lF6IFhoxeivE2uRDxW7tXbUS/jkrZPt105L4DHFOYM7GKmxUSIlK3R263uUZcWzUEa+LudAw/F0V
BO9vR4TGmAvQP7oX6vcOC6AKCHjbA/uVBLKuhVTFBU9Y5FwngxHhYb0bDppT7pq9tdO99PxvnaG4
shtqAHjGeL32MH2ZQQr3qjmxl+z6IDyHPzDKFkRnWVIjeWuK67vmMujAepuThxnZdqJX+zr6OWm3
WQ4skZBIPK9MmGA5ShYzkidq8mDzo60jOdR/1dUj0YF0o++uq4gpUXhxZZcONjbrsS9wroHkq5uq
a+tFCeD9MXTGsbawe2ON7grs49Faw3/pkzdWoGZKzPxrsujZbmrKaMcrI3NoOfJdTxXXJujgAhvZ
sUr8lfEhQjvFHPD/MZlJMmdk3bOev6n2Y6R7vM3soFVU4MEMtT9orbdQsEVPce+G7eQwmzwY4+04
RjdoyrrqACAAWnhABXEXrXL17AspInfSw+fQbLyaaSClAYJjT7LciePSJfF3E35dSd61DpUP43ur
V7dzu3i0RErR/A9p37Xkuq1t+0WsAgMYXhmVWmp17vXCWqmZM8H09Xewzz1uGdYS9tl+cDmUbYgI
ExNzjjAA/vitkME+MmEIIb/MYvknwSuU5yjPIKxXRouzTpUs6Jdy37blnZbN+04xHmEw90LZ1AD+
67MpRH6jpncGpIWU9qGbdzNCn4yUOI1By5nuo1p2ijqzl/CZdfsBDTmV0LuSSa6yHJSlcpcyty3r
g0WNrbeZ3eWlZxnVbix8KAHs2zB3kSEFq7TWIsF/SN+wbD7HyJKkvETxzAD+Kn9o0nrbIWmbsZJ1
DyTT8lhrsig0/RN98rfQxBOrlTSXomW0yDk/9NtsVwQ/14KG+AkpCLU8qXou4bY0hpj+Ppsdyyyc
ESKOQgt30Snicny1bEASJ2FyBk0W69OCCWMgB2w1INizHwNh71GbB/p4VjSKDkohn1vaeNDjChqI
XLulFdtMztzbZ1sU/nmXmm5AOlqPETmpIxh9FICiGEUQ2ga59qOznoYED65wLxva/QCTkggoYMEP
EAUy7kYw5xZdzwV5XefV28wGaHOnmjYsiBLPdGlAEpQPUDAtz4hzorEF5+4fPGykrjBRXLAkM/r2
4LVJymAPPfwBQ+C3tlJ+pw2vqopnYOLf/uxrm0ExdNPSLXSQ4aLz98Sn7YkMQN5soIZm2oNc+rT5
ocKrkQllOK6+8S+HWn/KRY5FVCR0xohiBQnARKps66cVu+wowxmz9+Qy0HJ/VSeTXBHj/Ooj/3Jk
bsd3Yy7pzETxVU4Pc/RRlS/ws35srbPcD66UM4gXzk7NAKvR54PSdb6aPvYEOESw3m5Pt/zpKn3j
+UDXrXAxC3Sy1LYvrRkTLuMyQEEKee+qPRhMEXKrstlDruRlJGDS6c0QOVVjlndR/FJNxGbAAoHt
Gmm2UfwGOfGX1MHNQ07v5P7RAuXZ65f4lbIRAAzGTDfu9fyITopTapmxjySp2llV1jlW1R0lafDD
Af1jMtnalNitoTlD/hLLgE8S6tQjNKui3IFHm5PCQKeX430mPVH5Me5nl4zf6jT0s+5jzJYXdXov
+8KXMx/9dWUJEU3U+1zOIUNxbNMugKSSQyEiT7pqUxvU1UroKqkpykjSPuwrz4r0rclSOx9Hdxgf
aLKCe1s7TndhBz2OXPfYjBMI8m+hnK2mdyO1spU4YAb4Ll3nxh0owSXOS/Uw5pB0l95avbNNNXEk
+IpqUerFKFwtsunO7KVvTKdOX3S9DiAS7axPihYaBFXSvrLuXRnRVe/0IA7VYOzvFU1FywTWoBVm
FPUEnf5W1d9puXhxBMmJvHbNKfENltnAWCpTDEds3U+VrZx1yBAek+ypgqsyTRU3nENXYyjgbPWz
NewBGIZuq+KEeJ6WY+bAK87OZ/z3L7E3k1eNMDvJN6bmxFnhVjpECQfTs7CSWRPilA4oiAx+pcSe
OsReZ+o4rnsJGkoSGkcDfYTsmQflLicMDVwhb+UkufrQuXOqugQja8YJOYkd65rbwwKvtUL8/vkR
vt5eDeWinHzUANZmzY8wllwZy9FP52FZ7tnwITgNa3J46zBwyWNqzAOY1XhoQsoMVm+yN7DW7pAr
5OZdY8xHA+W2Wpps1RicVKWe3ooeoKLIy72vQ2voMhWreI4nc0PCU2mF7tQfonD0i6zxRvWhohsC
echlEjRJRLU2yr2y22qWpL5YW0KT8V0GlV8Z8gCWaZ5RpRvFeJ4mttWYvplRklcVJrhwP//3t+ae
i/yMQmHNhIbQKYdobAPwUaRmm3GMHzumQ1TFgAZah0R4x1jnpDC2kkxIEMZId1G7r/HKTHLZARfF
TlEONQiIkcWvDAmzQjuvKgy/Hd7VqXEz0MUYGDpxeCBSDk4POpR96Nay5tIFORvS3n7SvEqhEOE0
dnOCGr0GiH1c+ANbHBoBn/TLNEYPnjnoZgL2MHvaHLkDI06sJna8oDrYNfZieTnoaUwoIyy8trh3
6VwvIILITMW7dPG743SQY1c9NA5ecSCDyvEdTiVgJaKK1rV+xuWdxaUjvWkV8WQ0yqlFtUNZfkxR
ZU/z2xAdM9b7Rllvi//CMw1VkL+SAZlwY9ZWQZa47pXTNB8H9ceoTaJMet3T/Ka7GIEHaGWlVZsx
mWEfeyi+h4HmzHfJLgMqEppIEdRZxBW0a2nd5YjcfcuiXur0qW1OMKv2FPVnpnUeI6rXSeFj2Ika
ydfrCjI1dMWiKqpJXKqxRE3Fpp5SpBoxmnft6EFH1O6MTTGMp5EdR6i1F+C5TUyQQ34iFvipJRcj
c/t00k3oExcKPYUDBY1d8rsqAfk1AogcEhK7Qdckt5XrH3p/1lDjniFf0UGwSXrRC6QaDII/zTZq
32MieZkE0nG35M8yi3A3jL1vAmicqqKm+PUQePGbuQ2XyNWsQpdbP41LBPO3b2Pdb2ICeUUTz+UE
zp8Mb2Do9wzwqKwEbI11Pm7MF1+krsuhbyMJ9PsabrtJ2/op06AuMdgFrkktHwBrIIIu7xXhbDwk
v76XL1NXYYMHcKWpn/hmYDzO6RPCmdPZID6i00UsWz4XW+Kid7nJhHWha4fvcnTutqVxJyujAZ+n
FKbrhYks501wn187bJcjcLepUeRRbPZ6cpYiiHQZPn0FzNnt3NCuH+TjCseLnMyP/P+7scjf55W/
SiM1gUsFvowqShCZ5r5R6TEdhW/E9fff2jPcnanCmxByqK22orond90jboSmXOdSsoVrClobolre
9Qr5xZbhXk0SilVwGUZNYKVpraBu9XVtiuq2abe7eCfylRCtIBe/WJdESSuhChtLp7qp3Lzd1x2y
UQgDhCJPXNEJ5CKWSTq1lNfsr9HMx6bX0aOD5oHqtq3qWtqwKxTzWbBBryacF7PJBRyGDj1SHizg
6LQHKfbW/k25QVkWIUC1M1/kYy5aPr76myLDq4wJrbDB18E5W6Vsbc2uDv0LToIb+SLigeCM87Vf
9DGgVlfhA0lW+snodETk3LDu8RtngJdppGhItYCrUJw1Jya/WApJVyYSbRENwgWShRmDsqiYNqvB
A68893kbaCIhesFe56udVTMbJKe1forr0LF0yYZ+otN2H0VZIrcU4HeFO4GLHSQkhI0lPmkV1VQc
HaKa4XYlRa34BqhTCFgSoo3AxQ0tgghHM+OqSaTjnCDLloQ9lKtvp6/DxFtaQ/UuUaQa0X5t885H
pMR+6Ks71Yu/Cc+R4ODy5cEojGQrnVodeZX1m+T3cQotsNxYGaT4M7Vhzgz2Q2ur9DxAvZNkgqvt
M3G7te25yAHxTryzC8RhKYtgOxlqKBqp+YHEwwZg2/sFRckQlueRCbaJodqx8TuXXqT2DG6M3eE1
s6D0r7MIBj3bBO8rGU4O6aj5shbd6Z21l+EcSNMM4mpZ+E1C6igIfFdL2F9rxVcYyzCsFFKt2Q7B
mx6Pppj6bQqvr7l5YWkHeslzayZeFTfvgpEFp4wveKFfXkgFW/f9bnpDDESboN1CiMLFc/4nbuy7
bGvtwj16fJ5gZMGe+UdTt8sgz5LEM7Kt9eLMwIX6meGeJhuxRML1Rv3FBHMRqxsXDfI2OAwr+SqD
JCoaQitZlLnEnbE3AyaUCxIccb6AgF7MRACB1E5NSLaldSzRkxFMoSDhoVzQYo2+lJr2mfAkk1sP
Tv2rdKfN+lmNtVV1mwhd1q841P0tmaNc5CoN1o8RxUOGnKuXyZVQB4XoA4pkZ613Khg3I41UvXkz
F/YCFw3q3P5m0axyGZA1NR0jax+g7Z7AiLClUKgmKJpVLvFh6Aq2VJZyNJ+tt2oXbqFq4QBCsoGM
hTva/zInoFzoksa+LEoNRsCq3h5qGVXKWFBGE1zXvIWhHEc9Kjg0OSfRWctzOy7AxhZKAgrOM28b
lyQk1hPIUSB5G1y8mpwqSIL/uT/LoNrc3gbXG1JfB1rnFqmvhqabC8QtssNj2IHyyJp3GwFxFTtG
v1IwnuiC0blVyhfFzFTUyM75XCU2AOnO0M1HPdaOQMU5lBibtGm/h2E628REfXzsYd9i5I09Lskj
+gWHLpq8sEOHahq3EG1yiqkJwBxW9lJpnUtpHB2rXma/qctnua8P/aw/0agRBV3B3jbWi+iiv4G+
UWvSaYXSb0Og+B3A953yFQR91/pNK6d0RNTvNRzcuJgNrsATj+a4ALWI8zofoRgZzG1iR/D1mYpK
gLcRlSt4U7mkSuVMaoESaurRL+U9LbWHpW+cOskdVg6uqRbf2yXd1Q30uMiP2xtSEJc+0ZMXEzu1
ScQsNEZPxgigAg29LBQBLATH2Fh/wsUQs7Qg8DEEijUpiKy9tWzKPBEkwn8oglgwbLcU3dT4lmPU
62YX4g0BpLYOCB1LkAunft/bnZseW3hdrHBpFOgOcOCAVMAoCofXN8zX+Nz9Eo15QXCvKadBKT1S
AlsmqVuKKrYmj4K7ZD2z/9ybX0NxdwnY7INkLlpyhpKfw5Z8azG0kSeA0EfLpUZra5bsVaXIS/n6
Vvkalgtd0wKlZzauX9gPTifB0kOU1InmkAtWRTfEQ6EC9QPN6B0JzCCCEOy5CqDnOXysisAo8xjb
/E6U013foX99Ga+wIk1RYQJ+BxECFHqyovJj45jVghgmmD6LiyiGOQDpm8C/fmzq/Tiad30pEBb5
dHa6sTF4+RS0E8JCiwiCfWT4kOs/mfB7seVsGO0pLN+YDrUhA/ClIcxNp4KiUr70mwRsKQifeGNU
vUVmaefDcY7r87IAjx4WnlVNsy0vw0Zf9hpANqg2F/T32ABBb7RQGq2UN2h2uUqEeo4eybkNshf+
2E1d5M7N4+1odTXrh5K3SnQZL83P1/BFKKF6XBmzoSgnUwkPlXViaK9R4svoxOaSSKrps1b7j+m8
GI0LXOCapVXS5zOUgGxlB42dyjYUOz+YwZqJ95sB6SNzzZ/MT+6GV7SJUJEESfd34WagtUIZIYEy
wu0JuJ4/XPymdStfzEBIsoHNYcOgHVMc0eEKxvu1AArMuJc7wrLd1Wv3YjQuqBUKqVlT1AO0siMv
Avk7rO7HLHeaRnNK62nSpl1LgxKIdLU2bRNY1daat6mx0SsDQNUUkg3noXmVq7OhPsvdWxerdguA
WjVXdlgPWxZ+FPRthGW6bj2mOjS31Nk1k8xWexnggQ9l3kBlFv03uJFCMrGVfvZKZhvdW2qxlRxo
obGrjhbwdLiZ29mh2ZNsBn0FIScQ1iUlc/v2aVKfJdCzC0iaK+r7HKW2nKDzvpy7/r01eicCIhho
SqdPgA2CRCAAY9oEkXr9QyO5r4UAxC1N6OHmP+uz4PoVXVvWugIX69nNcmGOM1CVJH+Ma80r059d
eJjSaI+/OwyjGrq9hK4meWcleVgArG81Px/S7xOKBqF0nxHNBmM2tgG98qfMEFw1a0z/xxGQvyIj
dwTiBkK4TTvqJ1ZHftePpQ1HajdERyepFMwNtOilQhAo5aun/GJQbo9bddm19YC8P98OB81p7sCd
eYz9xJF3wLZ4ip160GF8FULYBPeqxe32Nm6pZUTK/xTFV3dMtbeH/YP1I9wq9+p5PugbZVP/LmTH
dESXq+Dqs7g7vZ70kVZah8pFBTr8DB3btkP1QhI8qWTRONwlroUQHy6zbD6hNdZ2uxLypJEHKiUA
ogZAHtDqsCevd2JEE5E1zicP+dZm4q73nK0GmSHWdbVqJo0dArGzkdHSSTYsiF3lHoWjh9CX7sK3
cUsdZQ+iYv9e/eh+iBhuf6gG/O++prz6EQwKjXJM8FNad3JX9pVXTEDL2hTUWSd86ncyDIkKP85c
RXYYsWFfLQjk6yb+82SAHfz3g78Q+JWSCput8mYnQdkRzjMsiHYGrG7GwqnQrYPnrmDU26tPyfoW
vog2plku8QA7uhPNaZDGFuBVz2wwH4pEERSK/1CY/pphLrApUWLFcbEiuO8mSG7GqN/6K19y8nQf
cC2xWNftqEEJH6qqFKXwSU7O0PPbFVXnDW1qQ0/HMQwVeK3YFSzg9Tr11wdyUSojZSfnvQoGQ+eP
jQleOm4ZW4Vx7yTPSMWVQwVa/TCYOzlTgDsSQeTX77m1gbhoJQ9LPbYrF7stO6ctnkJiiT7xdvRH
MeDv22UsW22olHSGd1ZyHN5AnDmqsIounMypTawlCAdgocKnfCs6oKKP48IUBcKPRCXOZ6dFjpl9
o/9lL+hr+bhgJA/SVNcRHlH5rAUh2VTKZM9ii5Pr1aW/huGhKVZkzpluzWtRLtoMj6lronEdH9HW
Dax7KlgwwfH+rDRcHO/ckOvFXGOKGo/ulEEjGU4asUKcLn26vfs/acc3dt9nnnoxVGvWnTWMON4E
EtfjbvEXF7JSSmvPL6pbBQDffpBtjqqRC0YKavOO8oMKQozgwPOPgTbEfaKmBLgipfaAN8ZTeNp1
GV73euMVeJvc/mRBwP4s1V98sdxpoGjkiC/zkhzMpLTn+cEs283tUW7nIJS3B0ApqKBVTuZTPyh+
tbxJ0lGD9larZ05MiatbP6WFiipQok3KhRJShmoYz5hJLdA/YmBmXdhVOKPbPMnfxVo8osv3M/+7
mEmpgAHPaKFUg0ZybkcPxbH9pX1EhV26sZ85ICLDxcJy4s7O0FFCrnd7ij89c2/tXT64mKVaz6Wa
n/XaCiQND4qRvkyj9Dqoxu8wIlsT/GRCJXeQzyoQA3qmBihEvOWJbneUbvCv7ihKorFcQMQZQKJW
drXMp+MDYenRCiNXU/HWIMeeMW+pdXcJk3vkzd9HDbiOgThQs3Voiopea+yqsdqENVDE5OH2Z17b
SZcQtXXRL2a5T6o8lZppZZTC7nVvQctf/y/lMi6H4e75cpKjhRZAKo/FR609K2yGyIwga70abS4H
Wa+Li29ZFi1u1BZoyfSgB3K3AUaGDujKejqq9RJuouKp1W08Q2E4V5rwQQQi6D8xZbt2LV3+Dv7O
H+ZeA6MT4Np0OAOBvSPWj9urJhqBO4qVaSqj2soGfMxOEbxrkWLY/24E7lIf5oIqVdgap0GFW+mA
kn8i8nS6WtK+nCf+hKEvYLVpqJ9AETiCcOUTOfHmuoavShewFtJf9JABpR7J96QXKdtdC9SXg3M3
O/y6wryQMIVjfGdALlIuAlk1/Nuz+Adg5NfFzo3SwNyn7DXEzNGZP8bFgdgOtIik1/Z+FcP5OTmg
9pA31aHP9GPtU+BmhBLiADTQv6teUl6jBEspJXqCW7/J3SgDY1y6V9Tvtz/3DwjUvz6XlyGJtUhr
OxnZLq6IHQuGDfOlYAhKR/REuXYAyF+PfyDr/n7U60rpoMiMeTXKd50AqJ9MnuBbrkXGyyG4kGXU
sdosEnB9BJ7qhW6rvu4smxrwN1CGBg9r5bQBsedDi3ewCHp39fuoDkq3rlqghHP7Bjln2cXtlJ+b
BQWNSbJJMgteeddRA19j8CDU2MqaPGtxwabbST2gzHsC18aWwX55gDSz5rPTv/4uHoS68ju7liI0
5mxE/W7+pRmSqFcrmDteJEFPW0WJNZR/wzA+FnBul2dBCf0qZZ9cTB23N/ShyFq6YjEhlFL/kn7C
ox2Y/MxBFbKwUBpJN+9dZYNXojoFBGBDZwggAyvIUK7ed5e/Yp2Ii/suzrOFtisGo/OWyu4SB0mG
E30zJTv5vdrVg0lxNn3jgzrzBvAgnMKzKKpcPSQXE8FddeGQp8mi4uFSMcNmpbHpwvyQzZo/ojnc
tXeGLMOayPovLieoJP//Ar/Jl8HCZMnlGcoMJ02qoRz3UfaT4HBcux0uR+CuJh12E2Et401bdqkb
JT81XYFHrVDPQzQMd8zNtCm6kgElZGqVJxsYrlHtBJaSMuDMToisCW6HsKlhraul7JBOtZ2NcuoQ
GQ8XaQpR0BUa2F4HA/w1uzCc/Pu2audobKpkGk71DGO+tH1Px9Itk/tQIp5RPtQ56BJgEtRd7EzD
Q4OOm7FQUK9H15RqR4OQHo2Bq+1aXyNvZf7YxZDos4KlMu5IWwALBRs/A/ovRjoLrltR34Mvl+kT
0Ca5hr6HFiQb4zV2wYBbW7o2sUthP1A4GncJDYo1V1qLzs+kxLBjQfmqBf1x6X6E5HVhDUh+aCLg
H08E7QPMVi1L/+ogWLw1aNKbo2J2SKsNDXKKWBv9SXALrpnkP15BF5uBizGdMuBy6hCwlQBsRRAU
ICAuebKb+6siq1EdrUCP3cr/D5RgrsaWi6G52CJrMSzbEAROUBzw2/fyvfBm0PHkB/j7uWuy1DDb
BF8TCPFm035D09cVfPzt42nx+uIDLVUww7GdgAj+nvXEXao6MJvalknnqPLiDMTyEvOnNEg+vKe8
MrRwel8kCza8VBWs9fX7+mI+uJQ8iYt8gaQyO1WjYY/TBI2y5K4YUZEiI/vNumHTFyYexmZ1BLLg
GE5sE8l0CwIZ2GOJSDNlXfhbG4OLkLLSQoU/QgxW0smui70i/7w9++vn3BqAi42o7FWy2gFzomU7
UlfBrKEbqA9ek1t+VLzdHkxdb+wbo/EVuJ5V8AZfe8Y9KABu9FAlDnnp7PZ+Bh3/YdUfXkWQuocM
f2U4xB8eEheyzih/gCq0Pik/aONU64tyJeSJVJEEk82X7IhVFhEbVGzE5TgqoyvFuSh0iobgdteQ
MGOWM4OtE3BQfdR36GH9bAaPq9AO0agOROdLNCS3hUDmlDuzQWxZmu47Ve/GmD7fXlbRmfkUvbtI
keiSqZT0OMGT32/rR3YEn9S1vNYb3XyBgnR+V73eHlLwUfw7q6cLPG3Llp0sJfTS0HQAur49wifU
68Ze5V9ZSzFWU9fVOHqTyexcg1TEGDW/J6pMzjJnlR0niv5myktyn4fhnbTk31XWOhrA/oavtucW
LglT/0tG0phAV1BbnDWSgg4A2VugOF5YM4AwrxJXVn4bylmB3yk8vnK7bo6V+i0ecpvozevYZfiP
AFN9N1XVLmNc/VnhtJP6a0WcA2+EyOQ0oJXNxHzpKfInROpheQOLFnPSOFCSrzYV1E0AmJeP0QID
y0z71o7dIes2EKxyomEvK50rNdWmp5DJzvYsK8+NDgW37lSPs2u0izvVA2j6wFSETLR3BPcP/8bU
5aQf0xwrCTYy+9A+FKd9J79jX4ZvMOxBVpNGdoIa/moMDgs4EbbwEzx4a5m5R0ZYJFrSsm4+xdNr
OYCCWwPPAgkfeFIRI5x3zfgupdFBMQJaHXLp3tR3A/to0Z9sx8OCny2B2J87Jij26viO5/9pin/H
8buk7OrUsKsMT772YTK+SeSbhGVQZWanJKjq1ImmD8s6ZsmpZD/orEEEuvRCKC/CB6ue3yLjWUHW
l8tBXh+MZNkv0qYxfjXSvjcfpUyBonlsQ9PDNcun0fiWAFjURI1byI/F8lsGGiEe7T7TnEn16/JQ
Al+dnXTIJ8bgUKTS/WgI2JZXC01f2bzFC25ncqrKaoMosJJF+l+wgNwMaKBWv5S9KUIYCi6Sz/b2
RcQp2iIi0ohds9raas8dqDaQEnvrAu2lAOGr9krb2uXHeI+H4QmCG24ORQ33doQQxaA1qbv4DbDt
ZanSQAdLZ8gW6vkoE8F9eR198ZWMfD4iLoYoJq2bDXOZkZzpZ/rIPMVJfzaOJqGEsOzQV/Kyd/lO
bOgmyEcV7s6AeD2cvaHxfcqMZJ9RIC2Ws0Lgni1YR9EUctkHJGsg47WiuiBjb+vGAbolgnzu6ggQ
J1BNqmoa4d8qTbIUlZZhkVhmHLSmsBtd+j9L2YPNcDEE90AhIVXzSsFk5XW8V/Vkn4s459eRSRdD
cEFqjOUMXlSpflKlHwbczE3V1xYpmOVNWL0yHTo2VoX8aLInzbKL/qVV91NW2BOZ3T5UgGCYGgTU
DxNeOUL1wOstpIsfty7BxSYlpSRLikmsk6Q4yg4Ylm+JvWyrABKWbwPYQC8UpbvIhTOHUHpPtLrc
42UpAXefGHKbLmK/Rv1YWUDe3j7l18Paxedxx9xSmiRpVXyeFpRPa3AJNyZ8MdqdJISEXH0JXQzF
ZYdxPlArWSMKLAOOubYdTHWbAzFx+4tEo3CHu+ySkLURVJq62ZOtxUuMTWaIfGKug5suvoU72tDt
S+LFylHYXVU1FpcF5Sny4ONk59/Ht9GF1t7OcmVB1ibYEPwDoyOhUUtADp/maNlnIQRUFUFMvj57
GmTIKIGgKE/iWKohGoq8AtWmQ3VmBCqK9bYp5KGvi/CPtMT4axieZLHIs9SUBkrv6RY9ytid4iAD
ageozJ+LR79bd/CuXmwYDbjls6jkeVVNCy7u//uNPOFCygiZWdOqJ/1ucCFD4oHjv6IlBmfwqFOe
p7txI3K4vF7nuRiUC6MD0dDFWSLcdaBaxPNTDxRq+EaIl5DXqfVivMLLTZg+dxASuX0grm+ar8/l
ouvULmQk03rbwfOWpdExFhVw/3AavoZYf8JFjCyolFOrCOmpic+T9NEpnQfbV0sGgzCO7AZ2wmOO
5gckwaYJ9WzzPJXNRzUrAaELgroArSH8OVzcVGY8nkK24t/x3K6HYM2i4GolvZXAi1jO7NftC2pd
4nRbcHoMLpgauSlBYQhTnaK2SaMFTsoQxc7/K3zIxV7iA6luJpVVxcOps46KpTp1eB9FnWDb/OFm
+FpULpB2XVOwxsIsohCFzAzU/72ynX3Vy06iIynaolw0BUy0yAF4UU5Kx06q6cvWf8de/5ozkytI
R2m/yJDLVZBSs5f6fu2cJg4NhpcV4yu+60RBxuRAlz3k12cZTy/swQls+Q5KbVCiTpDHd/7ixJvc
g2Ra9eP2Ub9eqrj4Si7KRAnJM21Axplu9V37BAAJqK40KPC+dSu3DlKnE72Lrr5VLobkwssiGSr0
BtYkxaOsATUavhFB45b6Xte8MbEVX4zrEewXk4s3nVYPlT5hMQcQQqN8ODCRrKRoBC6EkA7cxQEU
l1OmqodId5KxEvT/hGvFBYu6UTINJptrtRCwueNQ2gOk2HWb7vpj5rJNvBMdM9ElZHKBY46KXpGt
SDlZj/Qn9WU40SdOmDsqICxi6RfRHHIBRIXtRp6nyCUyprtK3niJXrm3N/wfng5/BSnemrsqQDid
gHgFF29yFzd3u8yrzrLsSN7g6G/pUXZ6p38eX/Md20i/wkWUPwu2P0/omkuzMrUB6abcxI7VBXrU
AwMJpC6wbWp0KJID5JG9WYmgM/e+hKmnpZlzexIE88zTvWhvQX9YRQs3jx46q4ASiOHdHkG0V3m6
V051ArtzDAFDpDfiqZv2VbNbiOovHgH7KH8WVR+uo0C+wgrPVumXAZ47NBpWGm6w+i9E22abYqxO
gPgS3NnWOrsXuUsaFUlOK8SvKvT0cbkr22BJRQBS0RJx4WQ2S91q1sRgNGdXT95mhW3+5RJx4SSh
MBDR1zsUtg4TdEkP6/m2IDagI0HIX6UduPnC7tZ6Md/I4/kmej+MCJQg0GHQ/L704fwW1MdeaJQl
yugsLpRoWaWlJIt0dIRh/wqNAXaPrn16D9fQuLULmND2gAoUUhDGymNHXxjEK+ji0+j37VkWfS+X
qGSjNsctwzoa0i6FjuyENo7GQEmb4fgAB1toIEiCIa/TG/46CSjy/H2DjqEGsfaqWJsqq4BW5yS7
aS9hYa0AujuxLcrm143y5zXV+JqSPofpxGg6nJShD4iWbCKK3k1T3qUiw+d11W6NxGUreZaGYzri
6IXzNibRz54Mj6P8qkrb1nwLocV5e/Gu5mQKLjj4upoq/sylKpaUzFKc4NVp3oVwVcbbC87Wsd/b
k9OXoCLVgdWA9yu8dq+d/stxuRBjQv4X+Kx+/ryk6l+yv2q51D+A3JMdwOaRCAqjwTp1/NReDskF
nCI39cjIMbVTmuzaQvKKJdAhW1kloWeGGwM66AYKWqRutjVakwZ7/5dzzYUjA5gjVrYGPeVEt9Nw
m0xo3CSJs6CQbw6Ae+g/VHQZSA/iZPwt1qFbTKudoqCLNCWiFVi/9tZscHmPlkwqU1k5nxSoLOWA
ekPxyInlN8E3iyadi1JKHVNAQlHPbt3qhXilO/R28xPX1p7AO40+CYYTbSsuGMVxqMTqiqWHIpEZ
UCiSWlCrWKsozLXINoT8/gB44b+bTIWPR9OsLF3eYTIbdlja10Z+yWDOfPvbbn+awsegpmm7AiER
otSIrKvDpypKmq5F8q8DovD8tDifF9nINXrq+odCRluO5q8yfZtICFOOc8pIMKiD4KvUdZ/9eR8q
PNSGFbIxGaUpnzRDA+UTRcOB/GDKCC3usYjuobyq2kwzcqcvlnfLzO+6qf62aNFTYUl+ovS7uOqC
FG4CZLaCaYaiMAvRJiOwe6PtXQzHr4parySPn+EF6k5TiuLacApjGdaBhv6uZezcx+S8mECe9JoN
Vzwg6LdRKbsprHduL6HoW7kIlFS0iZIBSgdFGnod2enGAJX4dDVB2iRwGbk92tWnzeV6cvFmbAmU
GJMZBDKn3PbbxoGWT5DbkHjeVMJ6xe14ovBsNd2gcmKk1XyCaqetj++ko5A/F72sr12Pl5/EhRM2
t4qesWH9pOiYpPguw0+85JmkNjAjPsDD3uTBgecTHPovp5OLLazNqqYxIVW0Ohqub/phDzHG1YlS
9simE0Gxr3ZZLr6Vr2w3KoRrTbL69vlhMG0HoCzq0F5LCaC7KD+ze8jvb+Jz+nuEm6jgBXAt4bkc
myvV5NBQQj0d5TSIdx9i/ZvJJl/Ri4e+er49q4Ko9rmHL54awFIogNplw2mINaj0Ko4WFoJTJ8hx
kOkgBF2MUbI0jmjC5k8XqlGHlpuCSwGr56w4I+Ad9P+AF3D1fXg5heuXX4wqz0WU6iVDB6+oWrdI
a7dYYrcwDBsNe9YkW6uyAmb9P9KubDlyW1l+ESPAnXzl1puk1jbSSC+M0cyIBHdwB7/+JnXiWC1M
u+HrE+EI2y9CA0QVasnKvOu1OxVzAyrfdeUjI7KBk/N2aeqmjX8QYQhfUi3UBq87Ai2XBLHr+LmT
ghhwc/kryhZZo4CTvRaLjpAGbZKjQq9yHVmIY/q6tIZ9Ppb43IrwHa2yY1mcxTqi8LeyGXZpBU0T
cF1nXTQ0kJsbwSYPzA7IWX+qeepDdEfSvD6LT9e0z18gfFO9NedeXbuPaxU9OaCE7mwmxy9AqI3J
3LW+QqD3UQbJI5BsT6T0wXENhVOZazj/jnz+jPVznBz3kvMK1Ch4RwrOIvCkeOiEe3OX76Goqbi2
pHcg+7jCM4JhjTHLMtSTNA5Bv5j5w6q1NUv7h7J11l2f7IoVKJtasQr4Fd+uzAhq55cbEElBGVXf
QCPV/KjIyc7yvKf7PEvhRanHFigCCjTQuDKNqD2EQfKgje0gkRXmzodXnysJ70fPMwiX5cDdQjP8
Ce0hSMQDpQLRo2aAdnHf/bDAkzy1ueTNPO9h/1pW7CtakMmB7jzubAo9LQKCxdR0t5fN/2983eca
gpNpVG63cb/aReshlQNXzOMK0FmnSTuKuQ17+QdBt+TLfcD5Tu5LrNdmmpR4o2wHMnEMuH62H513
6Xc7e4C6aVmmZjvrv77eS4NCANrKFutIOgjGqZ6bv10+vrPmfLKAYGCDZRUAEwOArJdd0DqvxOae
OdwNce/1VPKpZJsRjIyMtumaGaavKEY4QcThTXHwv+1GMKhYrawJVBDWsesKP4Ved0sKv2kqfzSm
GxDtSpY7f/dOTk8wK9InheHSDozPOXRvrAIagUo4M/WqoY9FFXtgrPNs9WqqX+ylDezle5ZfN1SV
5TFnvdfnz7DFg+1aWjIjwxxgDH422hyo2z+RrKp2yjh2Xl123/Ru2FmV/qMZ+1vWhExPC7+q1O0E
AjkypOiBVyBHWiLVdB9mLfN4DvVR/qLSNGiIDSwWBU1kC2RqWT/2avnMOzdaDP2l7ErLn7N6a/P+
uchn1yNZbHtWk0guj2yPwqfth24Yi4Gjbe7cGFOxwZgbFGYKyVGez1tOjlL4ou2YmDXCFEjmBS72
gqJBGjU4r4DtihACPrLs/UOD748c9HNBsRGa26qit+APPBZ9Gg4sjoO2tCHg1cWVN0DD1KPIFOss
Qy11qV0v5qAamSd+GJwWEH3M+BFwh+rv7TwG7RB7ZdJHKTWCWdG8wX5uGFjIEdWODUhU6U/HmH1d
e1j4S+5016V9MxSpp9U7c0Ch9KmZkcFORutX5pta57eM2Im/gJDNZ6N9nxoEHFAl39CqQPu0ZGBN
NdvpXwXMn8q5H6D+E8+ax6Sd7MpK74Z9g4cYnCPAgwDQ7FEFaB7HsyJyGKUNlfX2/PkV/tLr1VfX
dbKq24Edz3JUjC2bxCsaunO6CYqS/XVfHCeb+z07WhBq9ura8cdU82n+QkAnNkya68dZE/a19kgT
02cyuo2zD/fJcQj+GaSstTrUDUaa3dt6glAuCsDF2N9o5LZmAAlrHmfG02Uv+jdG8Hkagj9JbIW3
VYFv0IXrhCzdGwD3epanbMqoQ8InMe2zXcMTtWRdsO2MlzjcGG7bTAdw0NpXPUMgT136w+n3y/KT
6j9tc/jZjdAzMYqdloMKEp11z6EPFjgKY7DPmV3pFdlbZ46/Mbkl+YHnH67P8xCcArUTjP8PeIXp
uHgY2vC0fic5cskFNISuQqfNLsYuceQ9Gqfz1Ry0t+Di8JUOxw5uOnTwF9+JIMF2wxOZycnWFiKo
pKqBG08r0LS2EaQhaTp7A+jkGbwBKGrxpjFP6d618nYx7msTWvW16UP1Z6lYuAzfapZfjU4aXT4Q
yb0XVSFmq3UX2hAcubp3aOJNNbkDE8R9CXKUubTAxNFeE8zxXF5VdhJiljcjB1Y1tMipjSSquov7
RzS4rBizEu0jm94vrya5VobgdDobwzGD1tvHdGnh68uw4zLC2POv5l83V1SaLbQeDhV8gmiHg2Gw
3asdGHpGybeS7cP66jyNoTCVxMKpmQzkXkbgdk5w+aRk2xAckumoBgiOsI26x9CY+UwYi5r55fIi
6x+58AaIkhBKR9LFxPDlkVuJX/KjUViB0pS7RJ3DxpKBxs72EU+cniE4lXHKDdIPI+C3QFIbM1j3
igrkuhwKnU8jstwy3pZKoYCXMprGNiLpdavIqMwk5yqqOGD6MG8sa7SP7YKhuJVf88pNf18+1rN8
GScbNQWjmmbTcLlrpnccL/raarN8tlK33JfX2uRZWbg2SEgwg+zXBwYwtK7nF5A0J0dZui3brWBv
zFhc3cpxi0qrCBbQyeRN5FJZ0essVOJ0v+vPOIklJkDbqmnEa7HS7+iHHnJAY7iqRDBJoVRid6Kw
wWi7jMUdghY35cE64FXPEg8lOzHB7jhVShPc5DZUPtqrqU8CEheQCtclDkS2zOqWT05MrbjJzByP
X6ZfWRpiTkhVV6ostJQdl2BwjPE6Mxnc1FJkQdzYQTlIqlXa6ukuuBBLfMWtxMhMji9i6++g8gyz
Oa3DHINZYJW/6btUi4oEFIHQQT0os61FjDffdc5CN9e8ZgAcdhh+5lOlhdxtomoi7ym0ZdMaj3C+
InXLGb3Svh4wsZ1F3IXgzzI+X7ZWySGJJdu+IKCscnFIoBIBM9UEuQrJChI3a2lfP7aWWtwsNRDL
doMOMVaoXaLH1w1IR608VPtud3lDMnO0BPdTWfBxuWGndzmSKcy932g53zgJ4J/6w7hoAa433Hse
pYmyuby07DaI/mamGkrgiGFqKMdhOiH3Fb0ODcRMWk0fL6+1Xt5LN09wOpVbNzHvEMNp5aGugSRg
3K+aQ09BloW6dGvf1pqsuSExW2vd/4nZkqHM1ck2rSMfQZ2qlxHYZW8KXOvLW5NdyfVCnSwTU1KN
nY4r2SYQNVRtILjDyytI74jggGI+zxqHhvFdaRJfXche1W5VhYaWemUZO9J2gZ26Gy2Vweok8aY4
3qFCL9wxY8Qa9pD4ROE3SgIOENoEaYIMfN45pqQge5Zf5uRxEiuyXQ0+p4pg6GcZUCoa7DAt3yu1
Dsj4zOzJa83v9Yw2bf5gNImXsPGd6s9NhWFkA5kIBSi1NEHNkAWZYz1SaDkHTZJIfuPfVNX+ClrF
gZAReCewfH90OpCCWFPQ71ZqCupTgMNv0vv8VpOqBEnusljQVS1nyQwolx55eaDKQxorHpN2A43V
11ywUlFzo9MLIOEGJb2rjeGH1f1U2zmcBjClL9W+iI0XdcqCPmte13mF0bmzxumdtf1VHXe3s9G+
mDELZqa8JxX4GWKDXtd8DCHGvu3B6OZVDLz7ev1mtSApNLVd1Xe/3Ph3VTkQbIfOIwOD62L8Lmlc
HUwgKryWs/K6sdlWzV3m9TpY3unUrgSHgM0qSzQsS+uPbiqxtrP2bFsO5i0twyIiFF9rR+pAKgNY
KOByVDfknUzr+KzjPVlBeGLKqXA1JwYIGNLQVxNVNjY4ngul8+2plmSM5w3qZC3heYEaWVzEXEcS
Bwnr+/4xAW1O4OxQQoXM+rJZfAIwh29vEh/8bICyYm7bw/eXhIJnr+/JrxCfGicB508MgA4vMA7Z
7knxY2kl0c1/xIb/uL6fq4jg6hR+Y2AVBDYTYn4fRzDk0Lw1rpUcLde66W/rut7E7Xyf6k22MxND
g1Jd7ed2OXjM1O650V2ZZbadeKJ66lj8duYa52Nrk7/E+ZuTly1kbxJY3sLmDemVbAOeV1+JM/AL
QR/nNckwYofadpAPKlTkx+4brSD2nNLQtJvXWe9+lZ31wwXetnCnl1pnza7q0DiEPtarXfMDNdwb
ta2CTnM9pa2hj8s9Ntyq1hAUmHRHwOVlHf1FU8fvSfdSxvY9GRNwXhVXig4QV9z8SCyw08QvqfoC
DbqwK5G3tBjbp3yzNFd0PvDxvXQr5HD7qtzo+iGfDrFRoGL7M9G/mdXtkh/48p3kRzJvUn4XQ8IC
nes+qvOjrj7q41WNIvuwuBE4E5DvRRa6WqR/MFItiKEcwlaihiXHSH3jj7PjjRw9XvdKgYxZX1RR
Oz0o/HFij7lycPprvX7oR+JZCKUrA3gDy/E5zsq4ttpNC7aHNgtGzPVBk0pTXq2u8kyaqREaoTKP
ftbvnVwcocKUpsqYQMMJvC8b8PqH3d3anzNf3U0d8bdsL4PMSqxBhMdDVpdiyg4a3Uy3H9v+Tu2t
1yaXJXqyVQTLH7iizcZKdVLO2cvIwi5RH5kjA1KdDZdPjk60bHOsZp2NK2OS9t5o3nKlkS2/WYAl
51G7hNkCZtoQ7zAmRmQJ8/kaxcni6xGchF41KsGWUkDA3R5mUGUvfhanqEkGdffNaPqwUcEAAQMZ
RjOq6HOswq4wGS9xsWfR5p+0nkRUZ6A0JnHqggNW2YJidt885p3XYzh65Yzqw9Y+mD6MMpDpkUpe
ERFMT7XC5E7i2Me6w8wt6BOZAv2S+A2MTf7l+PMsPdvpDoX4k+mjNVqKoh95ph1Uc2JRD9E1xuqD
CQ+5tmQ6+35uNtoUGfptVT9kAAsP4F9Jqe4lyYGzyqMU/POd4ms9RfYM5dlOe+7pdw0GzrkRDsZT
PDGJYctMQEypB52kLDcgx2MfDH14IIj/Bxn7zgehz98/O6qIcK1QI0XGiOHuugeN3gQVzgD4sFe3
q7dZXF933XJXoq9aAxmS2h7gY0+moUO0zX5tMFk4v1jmT2Qm4HVOvAWKD5e/neR2qiI2tqp5BhZt
PL1olug+dPISdqiiFDrlY1jMgWl5rNshy43AcRNeXvtyJKWKoNkSMARkrcDi8B5NO6P0S8QXl5eQ
uABVxMiqzqy68wioehcmFKqn03WyXwt2+QiAUQP9PZkxXDY7VVRzqOdpLuw6Qw2+z6HKUXma886m
2VtcWeNDdnyCd0vHSuFjn7FjDumgxfFj15VUAC7bB1L9r/7T7nvFMjEtB8rJMLVqPwO/kobUQvKN
ZEcmZMg0NaxaSZz1jXDuQFVelECo9jvI4AVK2AVF/LCKTFKpOPhZxphPv6USwW+hKxa7ioVQvg2c
DQ8Nf2kCUwEzt+tfgSY/mF9zFeqSWPp/vPoiJRc41dumjSk7gjAK+lLqobOkli25HyInl1tjxM6u
cgbI7RQiOMO04rI1giHQfTAxuPmBLFetnIJStqz29dKMRrGkVmOsrUDi0y3YzSpvflM+AKOJXz+0
v3WZlcuWFEKZepzBSazjNEsbClpVr3huLCOSltiCSNg0KPHIScbxnObPffVouodlkHHqne8k/xWw
qCJTkz63GUmWfp0/hSIpBY2Y1++6m2mjv43H/ziuGKNiK66vjpTAuqdvEluUHaVg8m4aG6rZ4zkA
xP49P0B9zGeBvQEvFQhLMUZ8eTnZaoLlx2sVeZwRgzpGtreBzS6m+8sryF5fkZ0JhMRNyWxwNo7Z
AM7qpN6MrXlg7MFkvyvtm5o+rK14fcBJL2xTaygrpaCTKSA3W2OO4iEBVWwZH5WZSNye7EIJwUeM
cTVCNUT5KdeDTJkDClqnwW0kPvw8GuLzTomc2gtam9yu6Tpsm9+vEPifXZDfEnxOuUyTdDEhUzI4
i5dlQrjfR9ae7WsfJU+IOUOJF8yGtqQ2Lnk3RFbtCgPv6VAY9pGUCfyZ+WzDXnJz3MWaZKWzhc6T
MxQcjJ0nRT27SCTc8mi2lc/i26lVvNLpDxOB0JvxevnWSu6GiOdRuxllMXOtypRpwPu9jvDd6iSQ
bFls9KHKeZIeFa3eLIPB2AeJhUpuqpf/8FhAG4lsIZsnH/Za7/SFUFgXvIthtq6bOwiFV1Sh1j8q
gL+wZYf23KbpizuWuwEKCNHlw5Q987rgZbrEZB1RECj9VyibQVGxrbx6A+U45J7VHVW9qrjB8GBd
eTKInGzPQpBB7WZwWWM6sL9k20F901w1s7eyooHElX5ox5x8zFmBRF3C4U7G6ZlYcaQjFZOco2QJ
EeQzTKw3QTJvHUeFe0vy2nTKfWdamBZ4zZKHdthP5nEc9mx+QtHVtdEKqGRE+ucHUj4t0RAczKi6
ShOvlULyCmFrgAiNd3pQt0qYPtM0JOCcf2x9qJg9S/YusUgR0JP3LfAbuuYe1Yc5SgCrNCDTXEQf
g9PcZ1cz5MQOcpbd882Ek/0KngeVSpKWC8Rw1rEJxbN89W11qYC9qsD0N/7kyUKAszt1iI7N6I5h
iMCOoujGydBQN4jHV65d9+OqMjaHkvM8e5c+VxGhG9m4ZDbojda8jIf8Vc2BeV9V9lQ/PbBonKF0
LcvMJBszhavTkaVyRgvBRt7+1Fp3U5TNjSbjIjtr7Sf7EqJfyISPg6UC8JjtVmvPNyDjgmSadOJj
/bF/eNKTdYR7QTNw1vQcqUtuoaRrdMWhy0G5aj+bEK91Rn0/xfvUeJjpgQ2WzBHIFl8/7omvwbhS
kQK0zaDgp0VV3v5QsjKcYoxoKXsK6ii96/1yyLzFaODPiaymuO7t0t7XD32yvKMUrtNWNTgklYgY
e9vaqsMzMCsenUx/SQZfT6adbd8p9U2cV9cKVyV1o/NWeXL6wjuW5x2mDoZxZSnqr0A8Nj6uYhvU
z3fGd/rLMDCy8a/8+8mSwiPWtqpb18mADnkeh4R/d6TsNzL7EB8qzVZMbRUTH1eC5vuiPmiZhP3z
fHx4sovVfE4+3TwqiekSZFFdrB4gdwfF9+UqJpnPx+lbPqHhoC9h3DwV6d5V9rraSILu83j1zx8g
QlwWR83y3oqb49Io6CBMEYrTaG88TPn4g/C9NX4r7P57bM+HzJy8IX8rNTDccV914yBuH1PH3C2K
tRn0DAQWyQ0s4boeMCURh7yF5nIP5wwt43rUt9P84Li3CbiYFcXwGFd37lQe0u7WLcZtOdsRYIEQ
CWoCNbPC2N4bmP2JKyh1g/EOQtILGjCZVDHv7DeGaoBBHNN1TUf4xmXdL0lH8I2rPPNT6NxwA0NG
tuS1POsET1YRv7JODUPh05pyzFfNB4/L2vSWAa/Pm+HnOmJDD+RkZdOUBQqIe732xiNDuqE8LXhE
kCQfVjZ8mdqxdEnhESlibXFiRW+QH4M8xRsQ/WSekaFiBGAxImbaH1IUrnzJc7la9x8u72SnwrNS
uOlM0pS6x+Z7/qTt4824ayIGWiptZ44BIHT78Zoeh+0iaZqefaZP1hWemSnV2m6cEfYM6jZpVjHz
75d3JltAeEqcMuP9NM7wpC0SDu1bpstUuWUrCK9FocdTkjtqc2xr5qVk5+oyZN7ZPPTkkITXwHD4
YvTtuof+vkJHl8y3bns96d/+xVGduC7h6gHCz7jWAUjEAAco2c7OWsk1+8gr/7hmJ0sI12x1zlTT
U3bUs+m+RHzUpZiKItsqvbVZduDJN726nVxjy7J55yrEr9W7WnkEFwOo/xWLBkm/79oZAkj7qbhT
CSI69jNOTcj1Feg9gUUpvitY7jESOU3ruegdT797lfhE6yXZ7dmPcrIV4eZW2qy7ECB1jiO7HlGC
5CYqgwNK/1Qm/XS+xHSylHCHWaIqeZz3AJBjPr53toR7xl21M6Nuo64c2tt+LX/4yJSmX3UkF604
69RP1hdueA4Vy96oEBooyQ83n0AF8sNaDMndOGtGJ4sIlxyd9ZGoFkIea6Rhn76orA8u3+/zraiT
JYQQR2n0ZlXHWFtRGqqPy1V/LK/VTfOkQlU83dv7lVNJpmlw9q06WVR4EV1aTjxuOvtILfWg2gha
oX9YpKjtZv3PBsoBjt1tG1kuLftkwgvpKEo2qiZsmabTtppvaWoFUMeRkUKul/yCPYtwOcoUNmRQ
jD0Oy7VqWX5LfpKl18Ia2YHbPDVWElgQx1bfdKJFizqTgCxqJPmskpsj4uEaq1n0aoJTQXtnj3zk
GklzkF+pezWElnTQBEwSfsgWFLxYUmqZ4+YrfkIjQaJv+DT/r3sSvEuSL/GUW5gFTt6L3exuUCl/
cDCRDmazddKp9kpApf1Z9tKcDz8+b6u9bv0kfs6YqWRtsRaN03Sb5aZflu7WwZhFV2p+UxKXYlYy
Drr2zi2WH1CLSg8LqS1fryEApS+Sx/s8z8rJzxE8j5YyVJwct0GLaQy6e4ok1EvCddYuPjaHFoqU
fIc2aBIlz/9qeuBkacEfQVuDVz1DmYJMUM2xMW1q/4/JijiX3LCCF9WSQyH4ztrkW/YtfgTXGap3
WZgcZcLx6++9ZKqCH5qbzKjLFVaIo7xqrV2MiWXHzCU+VraK4Hegp5L1mp04x6H5teiu3yQvBnuZ
0zy8bPQfqpkXtiPOBbu9Q0eC/uMxr1NAOyE2Wf3mS+R0P6DxYqDs282Q3Iurvc7dxz67WciNNUF2
wUQ6HcXzm12YG3u6ZdzyHWZ6icW94S4N2HeFquDtHEgf9OZtqbWe47zEyuPlny85JhHjOdE0qawe
TaMmI0cjcW5ddfk1zU+U5pvLK0l8lSP4qtGZ1Eaz8ayWKyGSCvC7NHeQLSH4KqYO6VIbToOSlAYE
BHSLQC5x0F5aSMY6Ed9CAhDzSpe3dR5X+mmeIqdyry5sxHiIfnScQzZvi2wKzJl6kEJsHkzNQO9y
elYbAKHM+5pMfm7Eb1OnvXZVG5pJf6RdEVHF3WpzHyathk4LQ3ZcQ/Xp3/zOk9hdiDkcVuvz6KA7
pnBzqxh1MHcPagpAIwiG23z2HVSZoQgWEEjuAjhV9S+Tuu2NbrcksWdqzzNmsTgdDmMCSjVm3RZI
3S//RNnnE3wstUhSTB2S3AG0E3mV+L0tCxPWS3bJWAVfak+V48y8WXlXTQgErehGA7PqzX39MHmy
qyHbj3DiTdUqZku4dSwToJrJo1pLTOos1Tw0VP5bwRaLHGoMRYR8xnvgWqijNEU4x8nz7PL7Nk42
BCEenyc/Jj0wqM63PrUld+p8j+JkfcHJ5rwz07bGq4h7fdOF8YZfTzdrJ90IQOnCA6P6B8p1kohS
rIUoQwxZ94yB/9t+U5yffb94Qy8jUjyP9PvcmkgOPWbjMBGM7QOgMOv+atD3qwqCHaob66hufg+/
nXU8Mv+WgwocOpzbSfFTMNMf27vyqATm7l/Yxqf1irOZtmpXILZC5m3Ng88cuBBZrXkdefvDNE5W
WG/zScAFojHLMBzUe0yrxJbf8tjZ8eYls24nB3EHsn0Iy06LLHs9n1OerCtYfZ3niz27eBfmyKre
FYyyr10uYDH6d30P/robzOItwEgGCdpA8l7J+ULtyfqClaK2OWdMRwnP9HKwH26LCMN0BQI7e88f
ibR7uUY3l45ZiH5UcGS5vMJUXaYGEJ/y5zjfmKBBdJkN5gx707hSrfF1B5eWFKwUjKCVNaS4Owb+
+qYrAQGL9+DDUBHBrsDcmWzVagMdzWyrbWXAF9n5inVoZiZoIOhmc2wU8jgnxcYanY1Cd5TfWTML
GkgdTtQNHTJEMQ1qXYb+Pt/8//zAf0xKuqaRKQQXbPKt1Dew7frauLVAyahs+ht5/0K6oBDpLErK
U63Bea9wNIJAZPi9iiGreysy3uSd0/XzXfi84tykAYFge6lQ9qvtwG1rQBoWv9EBQKNlSOMfdJqD
xEqiy/7ofNh7cqqCu1hHsBBgE/vYj3s3RwQB4pfqJ9CNYCmqvlnGDdELPXT66qlPLM/F4IkKqPOK
0Gb0JY8Rb6jXiT34VvzgKLNfsEcTUx0l7SJSb9QZuNUpRn07A5MGv6/ofaZ/N1WZBrjEGEXWLrMu
5tjsQM+fm32UuN9zOvij/ntQ1KDta79Au+bysZ0Nt09OTYg/YrtkQ6PB2cTLrut1z0adTK18ImPp
PR+VniwkeDXNMRJqKxgfJBtjYyF32BeP9AZycCmwpvlm2Ttet6OP8UPy2P9w/gEA5nwCf/ILBEc3
ElJnFcVQLZ9KYGmfOvsbc6EYP4F/bQlZ/jBz16tqKJW+61YVZLMZmSORnPfZEOzkRwiuDzNErkso
HjU7bqJyiQiX9aclK4iFJ13rTFVX7AZflIeLc3C4K9nD+SjvcxNiWcku87yIFQsvMwSFUADxkr22
IxAUqjZse/l+StcSfJfZASbfN8Blrgii5kOawACsrf4Hk5zn0Uon+9K/RhxVbauJAQgG3iUIAOT3
ZLgCPjBaQ/LMjNiVuU9oOEJP20tD2czIeQDqyeKC/8pMR4NKYLnGd927yiMeripD9Hf20D73HohX
7+x9+kOL2rs8UDJP+XX5oGXXRoh6UCsYUuTDzdEp46gsFy+1NUlf4GycfLJDwddg0rBBiRkPb55a
u4k/aNWwGXhweR8yMxdLR7wv6nECuxYuTHtl7fUAvbrEU3y0hnd62MyefPBAk7x4tuBaEtYUsble
HIiEBfZ36x28+JUP7qXb/0SIk0/8efSaX0aoMcSTK4tJGxrOLv45Py0/jG3lywDNsu8pOpq6b912
wJuvu/kmLe7A8iF5cWUnLRaabIOaNvL3VZ2Nlciv/KkMtPCDocUfyTVQIRgn3aaSvEASPIoFopgl
+QShS/fY2jtGSi8pes+uUi9Fbhc7L5dvk+R5FGtEA1smZSKwCkiOeRiVPmR0Z/VIrYjENmRZhyP4
npyldNZMGMdHdxv61pve8eaDFXRR8ljdlC8J1EntF+O6Dm0UjyQuXWKaYs1I4THLZ3MNSdnPsurx
KB5sKtO4Pd9l+nQAjuBjJi3TCoXATFTXK5wtxQDix6BJslkVGzGS2H6Id/yD0SCJNTiC6zFBbMFz
F9bAW9cvu8arbMkHlJ2gEN/kxFAGV12D3nwbT/p2sLcp+o+Xr+OZKMpRbcz9EM1woOz5YZInOfHI
MmLPMeZ1ulAB17CL2SYItUErInDA8Pdohp0OCAYmxu/qaLoqblZchCyB+tMmvv4G4StqVZqOWgdG
4CS+zejGVWmQWs+N9nx5r3/61K/LCJ8sR5UvXiAmD4OgW7pPNjxaGetlxf8/b8bXZYTvZsLC61xB
O3BuCHI+1BlrW/LVZEsIr0OTtXRIV/RACvBui1kgwmX2u/6JrynX110I3j6140yvGEjGq+ZOR3lI
A2rdNTp/Hlxf05/GjASXv45kT+IUlaoACcF6wMmHGQq5sbmv2za8vMQZbpUvm/owhpPL7sRDNlsa
Zr+rWgnwfyBFmraNU2x00Fn20Mguq58VxjJd8CpeXlpyxT8Y1U9W1rsYQ+AUU7XaqHix+TBaTkDy
H8SWPC9nGM7WLWIGxjEgruWI+V6uVwodyOAeE1B9QfauilCZhRAI1IwC+ybJgi7QIvWa3RZ7KFPv
zBQ14cpv7uQxzJlA++tPEexNXQxeJBSpZ2q8p+ah66cbTotAGclBa6pNbemHaRm8tv2Vmv9v3/l1
acEG2zhtM6NBS7cxqTfU1m+Whb3WyBg3zrw/X9cRDHFIm2aalBkM9N2dim5BTPurmb7pTRU0KqRT
avJiKe6ds4DrVo1RIW8A8dKh+G6APybVBg9kyZKb9oHp/tNyP2+AYLmMxjQpyQhYoKV7VnxrzQ0I
XHYTag85ebX4bWrfj9Vtkv0i+bOSuEHFmJf032F6ZW2GdvY617VvaMmm1K54rvgNOHxbZwuNqG2r
Xg9QLsp103P4NVGPk/Ut1zTM4YMB2QV94N08Xg92EtQmKMKSQ+I8Z1CRmUo/7fPfI6jsqWaCF6L1
XT0vfbXM9m1ePly2tTPVqS9fRUxYeadgwi/70GWPgRWqtjPGhZGK7LIkQa9g8OoM/13wp1TLNhSA
iQbD7jJg9d+8rH99BzGnRdcAYH8Nd3DaY9DwxvoBmYSj/TP9VSA2uU32LiaXZ3CoOtt0C+ovPwlk
MOP1ll+4CSKRkI4htAZOFSxzFqK88VXTZo/qUZpmx3SQBNFniqBfD10IN+PYXexFK4FqBDM0ZBnB
5+EpP5Y7YPPD4lr2yJ5/yz8Pd31NTvxprFQxHies1oFJrUoar04m3xm2q750rCnbvjQ2aR1dvlgf
I5uXDlQIVNQcVAhWBxCBYijXluaExlB7mjWF6VIeVOebobxPcxdCz9ubHesupQF8wqjGO5DVbFF4
2PDR3LutEvX5t7gqPMV5rrMSRNe6Zvi8AT869Jo2kh99/mH9PCrBDetun9OS4hZ0oduFhPkYrMOE
JOjR7eMSJdth4wQz8bPe+7n4S5h8z7Zj8fzPBurPZHhfb4ngmJdpsvKagvdyjHjrAfyKoR8UJfIN
rT3g4LG2fFBN5qXFZLoZwZbTFbULsv/vC55gY68nsV/H70YBFcwCuKIWyuvjbgB588TBNsw4FFpt
sNuQ+8SRQeP+jOu/HoHgn6ul5W5JoR8c10+L1m9buo+pTGTjTPb3ZRUxlQZXSqcvvbrO4evfu3Aq
vCXovOIBjUvP3NQ7I+DRtNOiOuDSBpDswMWMuu2UFNMBCEIgONqFKIErqIJjKKiP/RmN2lBhvk39
/hpA+62s/nym7PV150J9j5aamZIe3r8L2RO9b25BhbMZIXbtXjPX64FjAv9A0L3hAQ6TypPx6H1M
Wl5wEmLenQyuAsGqxjmCOBNuILtPM1Cm2/WIsUSieKBzQyQ9xZB1VpEYGPqM1kA7+XploQVph5w3
xjYrYpC75/O3VtnV/S6uemgzcranlR7wFuS41cOUgOGjvjHJMc9Agl+BOr+0IC2cKPkVT6uHHKCb
LPuNvt8eQAxZkHH5ZRGze0bzsev56Bwz5U6H94Ua0L9KB/7yWmJmzwsrtxmYokGCp+1zBXTvZpJK
diGLUMUkvplyojcx4BgqGjGJ/n1R5rAGkWBKItKsNQvb6xq2SSwF4fTjZb8sezBFxe2KEMp1dV1c
hUZjE/0fad/VHbmtdPuLuBbBBPKVsbsVWjOKMy9c0gTmnPnr74Z8j0Vh6Mb5fPxo2V0EUFUoVNh7
Psh36FRdfANtxbmTPAvkCaIBvpOCgnWHgBAbaS4L6R7yk47U1ZjbNXSnXgDtA3pq3Fz+kN+WFTqc
pe8z+BwMWjidBtaBCY1/Kflx+aN2faGlqyqAR1TNeo/kNtc4VRRkb+cZeqQCMUw+myF1JtHM8O4F
uBHC/r4RkqN3vKmixUTQAwKBMSgiEXvj7mN5I4GLC7Ism4p0QIa4smRnSr6H41nrQWZafDH1l8Y4
/m+bxl3o1EhWEIerWI9ynQCXqdCeBtofLgsRbRp3UVuFplQ1o/XW59ir4bfMXNSp9Gc7Bhz1Zte4
x5OqNpm6sPHfLgJdEkpli34DnCmnkFQn7HLXXO9goGdaidBURMfF3cBWTSNrAfDeOVZjhwAaAw2J
uVHZUetT5aSmgsfoDhTzp4XyqY2uwyoXM8P7Kj2W4Tc6ZM6aD1dm1SHphuaADoycbZkiDGxuYqvx
+h4Xlv7Qx8ZVOZr+sDwVke62GN1oTG8t78FNahutif1CM33W+FULUO9EyD8jUAE+W6IDwakFzwsc
1Fl2Vlc5RQdyMN01UBcbCSEbAPuCpLG666M+VIJPk6xAK+nVpjfPivqg5qnP3tRNi1kL8qr3QHRL
rOUQJ0tjr0szPocaYAf7akSIoSYOcnu9jbgDE1xSHahjFACsTrYBpI8B78qbS10GUOkjGlAq7VqS
fgz6tbaUpzW+UrMazEImnrXI41rtr3nMXbqg3cyggKBQrypdNFks2lrusQTc6YomNawrKuNgiCa3
WUVzvewn/ghDNlvJeT1jkfVMaeD1Oo/4DM1yPqS+5fXe6k3Gsf4e+aKUoWhRnBccS3Uc1wqLKiiG
PsBAM8mCB5jAcN8NbePJY7NXSFvBcGtwuPXGSYruRlrbUYoBj+FUxQIPJbid3hvoNuLkcAmjZmiw
hYjGtMnySBFkcvL1sqfdfxNtTorzg1OqU2vGg/V95IixuMuazQaQBxA9pVcYMfomipGFIjkPqKxr
UlgD8+52jZIm62is0ORnAD7RjoBEIMZvZL94QR155JrMqGYtU6COKSh4O8Tj2XH18pMIoEOgg+89
PZsjI5pljnUDDSmtG9NCBqL6V8+3j9NSueeFRtq2kQfFPLfjXYeHzDL9bsEdIdCJP6fyP10ZKucg
agX5fbXFAcmn9gEUu4cerzYpMK4iIXIaCxcunQznKBQ5qSUy42RG+hirDbIosj+hjQwa6QpWJfBJ
PEgN6bSybtikDah8W3sGNiQozfAQBMelHzmZKwYxEi2Oi5XqOQuXsivNM/j47LbWnrQUBNdq9NXQ
RFHF/qt3oxlcyGS26jhVKc6s89BoLp3zB82rz5FHvmo2oDBWO/nG6vIiYxapPOc+DFK1xlxiOLJO
J08pU9BvGM7/eHCcv5CzBf9oODhgKSNf1ODg/mqspOFtaxfgdhWFAiIXxQPUdHKaldKMKBcx0nkB
D+k7Akf81FxbLRpXwSjri57ugp3k8WjQGERrxKIA95TGm6hy8GoQZUn3rxSTUploVFX4zAitgB5a
sIu/8zrk4FyqAKrsvvAqMLzOTpdd1+bVfCPeTpFczmvRKtPlpsYIR5jmdzoxPXAhvwyhCGRy/1Fr
fayP81utWhYtJhFZ0hutaB45zFfaMUevsZ96xq0Ianw/078Rx/suY8HciVkwPKbilri5G7uIrb9i
J4/KQf8mUpB9b/KxOi7CaUpCZhLHKCsR1wBrJSW3RTs6YHwX+H+RIM5tAVM/zSVWQ66QHZJJ4a9K
gsf665Cnh8umLVKMP5yW0ZkDKyWbJnhHlmtVTQMqKvCLhHAuqtTnOjQ1RDg1OED69rdhxJgiX7zL
S/kHl/FxPJyXUhMTYyj9u3EB/hbtQwBv8BmYQw8oufCduw4dL4JLbd9p/C2Un9WI+rkp1h4Zbat/
0YDKrPSiZJtAGfg5jUSf5nRkNkUwbqfnnW8pwMtSgX8gYlER2ROPVj5khYGHJK5LhvcZXRFbf45d
y0mOeDT5mSnEU9tPU38YsMX5C0zARnM+4cgQ54CI1519TT5Opce6JFnj/jh87X6iTpbbKBTg8hQ+
cvcDrY/j4zzIqFCtUtmKLSWy6b3krkCoXxN3TFKvUGDm6c+0AkFPJgDj2O9F2Kyc8yWz1hnSBG6I
9zZUFhL3BzVg8FIi4xOZBY9Z3qNTv2EIhGdVnd4aInUHLV++KcmvNvfCxQT50HHsq5+AJ8vdUJFP
XVXETtmUbiJiBtqZMWZh7cdu896mG00tG3ENxdeDZ/xGfOSnrv51fba82VlcENlbJ9aWFrmzYL/3
MwsfkjkXNGZgHyBpheoPSBLsfI7eemX0IrmoURsBfM7a+wJvtB/sfkjkvFGfQiCmjUwEu/pL4a0I
4YGbcZw90IKj2PuvAiZTtmRqyoaJ3+UUagCJX2FYGDpG8+TTMrvEbpz2TQPhW2+6lYvo2hcVmHfN
dyuTu6faNBtGlM6ZEssOe7rWmDS8B6RJiivSYRhws9c7dHB7zZa+pY+gXRfssvATOJVaG7nLSI4Q
IMGPJ3RsDrL+BVODMUtBTCBjVb6vYdX7KYkDWe2IL8164+ThhMljo0cnttSAX1yakPmZgekkh091
VDyHYJF0lXEc7SKez3GaT7dmv7wCGcTPaekq6ls+yodufp3Gl6qLbMOsKMoxFt4WUORMe0h6DTjh
3cEKbzuddX3QBlwafYE5JOT4DW8o5GdDlV7Q5mc3yn3SdPaqYr6/d5RO8ZfC8GYCUjYAc9SrZk+l
di33P8L6JAFYFjzI2FDMvyj9GmRG5FFaHoEn4+f4X3Nweq/p4umszDscQR11UkIgCyqFB+xMZ+6D
0ILuSwcz7W+MVcUUWCV/z9buCFYuYBBU4HVTksaVovSYoFQtWWswGc8mNjYGSEzfoGlFupMRgRuj
jZkSI/0yt3dV3LgZ+b40bwUFSwmSMjkIm2Xgs2jrPQjjLTB6mNKpn065dZWFihMWDzUQDcB7Ansf
E7dp7mV59OaxS13SnVtdDi5ryt49vVFVizNH2ZrbqVrQgdVGIcC4bqRRhCS3F+WYwHkmmqwpBkpX
n+sMVtqlDSj3zDMdAVoFxOdpXhxJHOawL+Uf7Fs53JXVSZUx6RUiDi3I7xLwZru9S1DIr/3KAefC
fZMEf9mdXONFLfIzu00QW/Gcn9EIqaaiQzVdCawf89m8QWrazW7R4/I6Xxde7OMeD7rMn532FTQu
N82x/Vr400E0yCHabs73FASzFWmHN2lV3Q0zfcxz4pOpOF5Wm717Y7tazr1kESA4QpOFd3ntFPUB
rRquXK8nJS2/NIno0thV0o0KcbcUyBjNRWUdOxrV0dOM/qBYUIzYCya36+HMQDLjOVF1SFgwCjnn
d+vixlnzkM4Cc9sNJTeC+KHIKG6qcJxRBteC9qg9/kWcDoTe69ZJT+LphN2X51Yeh6g1pjRUFm0y
z7nqGCemh2gCP6VPs6e4iTBVILBBnjkyn+O67HoMETEgYBVVkeSo+WL2oJ1dRIu3ZRAdEH+yRfnJ
zlYr4iKs4FPCx8VhvTrRrwwRE+qySCmVGI+yBoHCv2e1P7uXzyK5VIFcSzE4yhBHDEb0paLqMQPs
w1AoIXg21vuIDPbYj06W/CL0sBgN2IHR6WZn6KjVAK8eahFY2RPJrWsKIN3yB+jf3HKdn0izer0l
e+BmuTVnJWhK86CnwPZbJe+yye6owucVcI5Y6XML2W1sGsPZ1ZzcrR6TQLMZxVMYCTEQhGfE+eNI
yTOUrdBwiTl6dNzmLgZFgUPprM5yXfnDIXkWrG+vcLq5yvhKvjyrFFOwCHkYLm1xyrA2QOYcxZ1T
u85iE1JyzmIatEWTRrzOCnB1AcMymyUXPZsOYg5BHLfr+D4k8a/oOII/HQmUTkquVWBwlsnvy5v2
Xjr8rNYm2Wwa/4q2wAhgNgM2zbhZvuYAdFN+jcfOKb6n5/Cux0ivnd007uQq15Zmz78SF2u0BAWl
Hc38/BGcbQFHRTPA0cNi9NFVnkofrYFBfhvibTsJO6F2L8jNnnJmgEixaiyGQiR14PnDpppVZa/j
v0ggbfeV0/6RACpwYSm4Qi0w5Ts4LU2davl5+fh2H7FbMVzUsYKwuGxUdjMGymKDvPsbm/R5T+50
fminnuSKBt6EMrkIg2itqqUrZDI/0vYeeslVdz0w255/Kz4tvQLmfXmh7415l/SUCzi6NJOmmSCd
L43P6oqEXFHiaVCuxC6U5h70wdYBtSHFzvXkRm5C+Toy8wGcepVjpTFYtpABpQtgmsBY2PaATQ2p
D2Rw25JBcfg0kzpA06M9YvhsBhFk9m1sD3VzVegvNFXRynqv0MHWyAwQn2M3E4A/op5uPOUGdWXp
WzgfyumqKV+UAqACauo1VeYo5GiQtyk7JMrqNMpNWpRuZhxTvbOJRexKKsANXdpG9qpHr1oXhHNq
j+n3DF3oeHSt/XcLNelKB7pk5BZTctvOwJnOcq+NruLk1LTZaR7VwR+V5UYLu/vRym5kFRPfKn2z
FlEnj8gPcQFYQZpO0mKMvdAEaI/1qzKKYFd2tOrz7cRpsiorYRFnsgnaRbSXxQ9NXN3WejbagKL9
sljKQaqvxxpkjGBLm83sypi6+159bnsR5O6fa/38IZx6dzXCM5CCowmh/hX2nVfFVHAT7zjdzyI4
ZdaRkaUWq/rGRxTtMW3ixd9KV7+aD9F1cZ0e6puTdKqObW4rvu7kp0SYolD+TMN8/gTuRDGzbi0z
G4cwvw9O6DHHm95pXxakK2Kwu9urzeh80dJi3o/4Fw5BVTr+IqI32cER+vwZ3FUaWvUS6xl2Ql4c
HfxlhylgNXdGGeqASxrw0Uw0YEqElIWCDeCnIarUSpJZwwa8c1Y46nMWGNfvAMcnMDu44etlB/Zn
zMAWaumWphsaAnJuofm4mFJqoaWvM6qrEFmRaQFFM5vzyQr3sqg/LziLKDLgDTC7aKgKXyQ3s1FP
NS2Xzr3VHspRscNCOlhSLNBipqSfPfJnMcyONj0FRbyM6lLX0tkEzIPero/98LNo4fj66EAj0Uzr
nlVuF8W5B53EIa2KCnHKfCbACmp0ARSiaDmc2Ztqk07xhF0Lre4k63pA2tUJwXcf3uaNGlw+op00
9+fN4zxASJPGSkEPgVi1uy19DCEDjKwFJs3/vfPjsyDOzhdliUCxikR+Xj8Y2pupCt5FImXj9DrR
h0jqG5yLAoJquX6KpNpb5y+Xt0tw+HzRm0qEZBWFkMx6HpPGblRBeLHT8vxpm/gad01W4Hwym2Ex
zXCrHsbD5AMB70aMOyVaDBfsEj2PmnzAiZjIsOZ55nQiFG3BmbxznG8sU+4iWaJsMSltD8N4U9QK
YPsFnXQiIZz5V8lS0iWCBrfVjYnOwAwJThBFO5dPfqd7BAdDVJUNbgJ8mefuTKJwGYE+wNw0fVHH
UxTZKqrnhaMGxku9HMtb6QRmTccQJISYXfzh3TZyuVMyQeME6M4U6BaA3S/KN8VKrpSqcUdzcQmA
ZpEy9QRL3VWMjUjuYTKFeVSFC0SO2uiFZuMV8tWqp7a13ra94cz5qZffpgiwu/3iqqoEpzs45Soi
/th1hJvP4A62s7osqQoGCUtfoj6yl/gLqOsLqQu69Bnfh35gMPNIKwLgwkXI7TRLAVjgBhhbndPP
j3JOBEqwd3cif0xYO7yiGjqXw+qzBbyfcJhnq3yIrddcbwNZwuNQ+nb5BHZVeiOHO3PMBUVJhJL8
GZEIOnxPevYzJ8JyvEgKd8yqnIVxXqzAz0qvVzdG5CF55cG6xWCy1xzJEzquxTxyO5A7sKPN2rhT
7Wd5AVZpzvqGxuv4aAaGszyCovqVDbfVnhXUJ+XNci2RYxWtlv1944tW9HdrpcLcBJLxQGY9dJOX
xoCJQfXGld2kd1ADy29EQfy+Q9+sl7vO1UqDk9XRMt0DrVHq80cytgWgWKvbtTDsuDyruG2jAjCV
NGowKilY96772Ijn7neD0q6fLck8ryXexZlu07rEuGP1q+vvx4o8RtJ0f1l5d4rIn0+YfdJmp2Oj
TCVTsdgJM55X/UpBBULCeBla+1j/D8O9QxNrcqh/tZIwq7Kb7tsqGBcIGMaiT+MA2huDOmaggfq7
fjaOjRs9rF4HXExRf99+CPWxxXwmfaF1P6U17EgGV8gAGqrOl4L/ppNw1yFuBHHuZ+7RUN9jb8+6
ck271Vct4gJiz4Fq39StgBZx9xLYCON8UDd0YQd6Cuts1NVtojqtpQkCXZEEzv+EhjKtUQXLqJGp
GSzjpBBRn9buY36jDAbnbaRqVHK1ZGcTDNDGzmmc8aAhn1gdiYc0ZkAEfQw7Y+VM+zWddRAaivzu
/zbaPxqD0bTmTM/ty+gSV3pOvmgeUB48CY1O+asFkmXAMzvzjXI1HZDDFMG07gcqmw/gzE8D5VNr
xRFmGvGU7l5lr8OABcwuR2DfPfRBca6/SK6wUWf/bvxYN2d2nTQXeZPA7NYfMy4T6wrNfsgquTkK
IdODfFW5/xV2KtP5P8IjPGRZVwWliNA+O5umAt9sZeL1zPhA1mvGAqcGxIG+3oheMPueZSOLMwlp
MdpenjA2y2SNx/4cu0D1+o3RREfGyCrGSS970l1738jjDIREpjlQGkpnhVSAXpfdLFXcogVCCDjO
p/jhsrSd5Dc0dyOOs5UiNvK4r1cW4U6ro3jRCfk/xhLY/EQHcVA8X5a3a/4bcdyF3GuknnW0ZJyj
7odMr8FQevn3RbvHXby5NVdRASzEsyXldqcjflXMI+CFHsOwssG4+r9JY1+zMfuJdBhpbiTpPPSA
RdNqexl0RzNnu6Ltta5b7mVx+5fOZvc4K+9phnoMzfC0YvMaToyXux4MR/S8HC5LYj90ycA4u14r
MzSsBhAqpZkFNKVuouR2GKmAjl++ROi1tbT452WRosXxwyjorjUA6YejU2vJM8bj2MS2WpUOCecv
C/3Vl9VVA543TRaRm4tMnJ9PyUula5Uyie4wlQXoCHSFscrk6uBC9zGW/i/q1J9sjp9WkSU0Ok2W
Ht2pDfp7miA1ftfDHWlyZyW/R8k4xBiUEeyu4ET5tFzWL2DpjmHno7/6A+NVe4dkbZ9HdIO1aH4D
pcr6yjrSGGHMZeECo+TJlsN4abQ8iqM7kpi2rhUPa6+5efJSzeHZkB8vC9sN+T9sROU8jJSohS63
2Nyuv6bWd2LVji4qr+1ftxshnJuRpVGpAXAcvkMtY34ZZLz2+NzqQO0AfpmT2tm9Pt7oR1UQaOw/
LDaCOY+DlLkqaQY8DsZNbxuqogm2kX+s6RH9T9dUAVyNpDikU54lilY0HLpzeXd3L/yNfM4DFTF6
HzqqW+d0VB2tSV97ZCTSeLxpFdm7LGo/jDNMlbVuEV0zOSc0F+uo5UnHwGtA1qKA3qsDZ/yXGWap
gPyN+osGXc2f0vJxLDV3ktFG2BSCBf/DBfn3V/BFcC1WgXHQtWCHOM0+g2kP3RJzcvJ7ZCPq49pX
3g9hXGCDmiClfZpFd0YRB+NYnmg+uznqt4Kt3T/GDzlcUIMF0aYZ4Q2AvqX9rmpEyKFLnfDcHYsf
5BRi3jBz80BYvBWtjwtuDL0YB4JIFaWn9lr2CsCIqsRjdEYqmslzUDdUfh7IlUCVRGI17p4GGoZM
E2qdM/ocEf1mjaMvo4iGS7Sn7CM2wUA1mGVd53A8NQArpFJ3KiTuwyK8slqRF2DH8+f1/HF8nPtJ
NFpYWQgrrN3hN9PJ2DUeJn/1zEMdiCaImZldEsa5nKILZbLKGjppUukGAdZV0qevxnw/zb/C9Efe
PS0yFTxDhUbHuZlWqvtoQkEGQffisBJFAezQAcD5rZP5omBHtEDOz6RDm1oS+Bju0FuLYXrjWOCZ
KIag/IcA5z+npsusg2ijIEU+YKCzQOybHsdjfk6C6ho9ErZ8kAQdLUyd//nEdD5rLZMKg/Mg4D7n
gHOKRoCvL68CB8IM9ZIIzoGMXSeRPMNa/tPNxZ66CR67wITxI786CORd1nhd5hxHXsxGG7ELd3wh
PkMtooVNPZTI7OF+EXaxCvRPlzmH0abRsGQ6dL5/AY6Yk53Mb5aDopxnPotnRS/rny5zjoOUhlIZ
CZS9mb0hQ8ALIqk0/wU+Bdtonmv5oQan8eX9vOyrdJlzIDUldToyX9VUINfNBr8rgKygn/Q+FAWe
+8Hfh9Zz7kORp9bKDCgjqIJmX3FQQmnv9EMd20WAhhcWZ8+vKoiKIgyPCmchRAvlHIkCHvWwMlG7
6zz1ZXZB0FjaVSDdKjBy3emdCuylwMwQpgdFJsj5FLOSalNqmL769VHxMs+UbKCKeRgF8KRj/5gH
unv5SC/fcfq799l4FwwmKnmam9a5yI9tPQR1/GA1g3dZyD/En3+f5vvft1IAuLDKM05TBvCI9Maa
vSYfXY7fxdOxgi18t9GNKGOd4zxWgXRSNy+qdTTxdri8GJEA3qdEqQXsJWRW5ZE6slLa06qL/JbA
T77HuJtFhG3TFmkFPwnENx+JSDwQRicKsiPAZcC0qj5cXpLAlbw3vGzEpbMyTfmM+BFAjJgIAZ1f
dFUTgEQ1r0M8Orpe3qyi3uTdLhrl7zhdf38sbYRGaxIuxIBQNm80XyMN+JZ8TwIasIFw4y27F7tM
kbJzTkXVp5QxR+L6wdBNW37v21uakq+XN/M943DhknuveWwWlvQqHQuU4vBIfQHBn62nt1Nj+t36
qiqj7lD6gFdtcZKKKvGqOgaCXvhKtNAfC+tOCUN7ymubhPpxnkpHi9CslxgYeKX5lW4mQSkXP8Cv
btkAxvHqvr0CSMtt4y0FpkXyZhbo+u6NpqGCbcgWMYDtxTlCE7T0mtK912dC4JphkLPEbd1dgysh
qJ6pQA93UypbcZz/07OayNm6skxV/SB7QzBeaQxFDekVJFRyR5Ri2LPljTy+R6MoFS2ZxiI8y60U
JEMSjHHoX1aHPdvaiuDeZnGt4OG9Jix8+2sydPL/G9x10UpYJLRROqtfWiWrWySHrCKFDaNaYCSi
JPOekK3JcsfTlYMEig6wK1T0amHAStPkXt4tUbTL42vF4UpJrqFszvrhh5ssYNulHcQ8VAJfwBcD
ipDosjIAsSxOJk9f6feoxaUrk6fLC1KYhVzwBjwMFmYJlyhPcF2YmNyrq/Zu1aN7Bfd6R0EQfAPU
UIBuFMtTPRRPRMd8XqhgclYPbSUFU6+eBQX+o177vTTgEM5WDXNE0XBl0coZm9AlpKOvkjSnX9Yq
fA2nGE0PGng7QX355fJCRP76vTlzo2FG15VLF+O9M+NOykAXTT3jHB7Q9YE0oHSkbnpsni/LFASB
7wDpG5FmtSrhvBi4yzGoQBdP6qfY1pcvdfIAaH4hhKRIJdjfN+Ik2q+Fmr8nOyswJaMWt16pX9Ub
2QehkA+Scyd/pCKFZ/Z/ST+4mNogWYq2GUs660vnV+juJmrvFkrnhpG/0BZwnOoxB219UjnqKkyW
CQINhbsR1wzQlYqCHDZ7kEEnnfJ+Bp2hhppneUpiW8Q/tTPiy5LYf0eC7+ay2WNzXEk9mIgEk9xO
blnfbvMY/WrLg3mtB6pTuNFZP5ogjfK1Z8s1vMsKtRfXb5zx+/2zkR4PwHeQ+zI8T9jouYjdPO/s
hDyTVJgr2/OVW1Hs7xtRWRuhYI6U/Xtng+w1kT3MgAKjnhqUt/pjmwFoR/h+EK2P0+B4qKOSZJjh
7hhebZm7a1w5JoZ7qxJlXcyQrtpdkq5e1Q92AxYDJ8kGxBu5p0amreher3fB5R3fs6ntNnDq3dXT
IhsdtkHDTPWEIi+g6/tU2Ia2p8dbMZweLxIi8qXtmB4Pv7vbd9q4R/KdBqVXg+dcCMe+e09tBXKB
0VyOTa9WaBHq39E1usA4soe+diXqNhcdKXfnthYJ2wTp+3NT/K5yw+6i3wMCFZ0Ksj97vnazIP7i
jaLVXNUQptE3Lz3aIvssdsP4bUWwUoj62AW2wd+9VU5kLe4kJFa76jZWvnVLIshU7FYBtsvh4qFS
KudeHUw2rcBqnqTHaEAPnpgJkLzGIcGsD5zMZVUX7SD3MCzrrmsbPQvPCh6FxMwPUfUYyXdkke2G
TKInokga519WOY7UMg6t83Jafqt+CZTL6wLIUyy5FV5VjZd7hv/ftFGIDo/zMTKp2zZXm+huMNVb
AwjVfXx/eSN30wXbw+OcRqwt6WCkiJlZW4qGOyK8WwPZZzOyoslz0QuHvwHlDvM6Rg5Z0mH2qd8E
6PjxTPuvQo3IQYv2jvMaPSkWQLMgoDEyEDyW5AqzkoIrTiSC8xcqNYyiXCGijODjZdXJWtHYk0D1
+JI74LytbJUJhiiKK7M4zPOdbrpl3thL9m8SxhtN4GvsTYIZeiVFeoolCRgoCQx5tEdQWI/BgqYo
0QEJriu+xh4DNXzoU9wjc/OtMACucy1rgUC7RTI4PzGvOSnMAa8osFdhTcNte0/eyFt7UFRHOg1n
YHdVjsi9C64RvpiO3pauB/Q6MnCqaVOr+Dp2YOQ05aAeRMVekXpwDoLKejQlnSadRyQzuvCUrWgT
KMbDvKhem04CTy/Qd5XzFZoywOk27Am/OLWVoCGBCPy6SAJb7yaSW5Z2AUg+dDAERHHHauginp/d
qHij5n8MP8DhSX0Lo1VuliJAByKInwHYjml3TJVp7YkRPY1fugcANd8NB9E4jMjfamwHNitU6KTN
pIJyFEoVKKkG/nJwaKVKMKfDdanXjoqxorUab7rFr7L/cX81Tl/aftKqbMYJ1uOpXd56RIiXLW43
I7fdXk5HMmtYazqgR55B8ywL4GtW2ZGnYnHbtKucMMSQ7WgO51wnp3yIjl0DzLLmpkYNjLIWOqq5
ybj6hjZ5Uzd6q1XejTp6M5fjaOSZrWkREnmLTeebHKhxFdorqPlWoU+7MMNEsJjdpvjtYnh11JJi
mUvcvxZGF7SocPuSdHadj/5QpcdQPQ0JUM/KCAgn6G2U52AYtJOWzb+6Fikb9KB8JVTyMEboXN5l
gYfRuLttUnKQ5AHN4NwqvzAY+x2EkfawvOS19m8yERqxNMswLVk1/gDeVFuFKgYc6PhCVQczCb4Z
gJ7+EVipmru2tgxUvUA5iCLx3fadrVzls5lErdnFoQxFjY9GsHiGU3yBSHIVIjm/oo0Uzxs868Sp
qn0H9LFe7sKImz5p23CI7irzOW79rBL5n32P/SGAs/9UquJqXRbpTI3Vj43qHAKfvTaxr2N/NZeC
l8a+onxI4+x9zKJaMjUsh7RejFH2lNpreKc1nX9ZIf/BrX0I4sxek/uwnQnOa3Ig4ppNLCZH1gwQ
e6J+393p6K1ucFaJvn51WFNcephm/10V767b+tojeS1/61zioCXwGrpxTh3dlu6TH+AsFNjffljx
sVrO/soYtag47JBw6FVvKsufko4hMJI/Xd5V0elx8WVoGPmkmNAV1fhaNKem+ZXKr5qITOT9ucmn
xTb7yfdPJYUyVGWLZ6+EaerE7pRAdYegCuo34767Xpv/30cdOuZBedF8+SA6UcF28hgjSiSXCJeg
PDT/DtQc8NuBX2IUlbkFps2DdEpjoZrNnIbntVfuI/WgxtPTRBqvpLm3to2bYCZ5IqajVNaNkkqH
gZiYPFKmW3TTepcPVvQpnJcx42VN0hBRfVdmdgWKozERqI5IAudmwqggcrtM0Z0u9bY6PRl5Kbgc
RYfG/r4JZPpOX2epQRJDrUF6uwLSwzyjYe3x8k6JjJ1H4azUGhj/g8bmwzC19KS8dsHqZl7z2F4R
vFMrPzmrJzSoPco2UPjQGit6tYp2kvM2RUO6ok/hQrOa2mFzsFZRS+E/hBl/uxOLcyedkVqdhTLS
Xd5MSCWGkaNl/QGsVi9gTTDn8s4Y9IM0oB8CQw5Vex8B2qQuNWctgDnYnNous3VToEAij84D/+mz
iQlhAzG4FgBoA1D6g1/eMno78aXL1vfPDojybVf91NfDsCpo0gfBXqY/40GIcW7rZiWtP4J1OIoG
wUvmH1IR/9lyDAV91t6iyPuwARsial/mqT2nGMRhyWJWX0lcUbcX89OX1scFM61MxmgFxQJaDMwT
I3Fgo+PiUX7BkVG+BStSm8miCxLAFMy1SwRUzYq4Y9v5unxjLD/QsGdHC4hJzeFqsgTj3rs1q49b
hPINWWUyG0lbjCwtbAasf6gJAH3mKD9M1qoKIMNaOPlz2TTx2P18iLncEqln+dqybU9Tiv6oeDle
9j8iEeyK3ni5eSVp2EoQkRUUz7QYJSP3sgShKnIOJpOnrMun+q/xpfxnDXAr1nI1vpbA+xMlXUTr
4VxNVq1ZlgzQ+85CvgWc5aUhCDn/obHgw7S4qCWStLxWwPIJxLD6iLreIXZrDxClHutYFjOkXA6S
KN9VhXs0QQSjIAlHrNMcgrG2T66S5Fun/wuPqFHD0ilRAdCimZwZm1kqRX1mTecyqSe7jFHHKdPG
RQfKeYgHO87B0GjIdjrWpzDqfslERC624yfRXa7KMlV1XTbfKYw3yliE6TS18jqdiyy8iY3ZljQV
nKSvbfu6huY9CJEEd/zO3m4F6vJn7R97vcF1pE3nljw1y5fVeLEwVSeYN90JJD4J4Vyx1GnDFM0Q
shSAEtepTeqfFoz5/25mn8Rwp9fFU2Ikoz7hPlN9o7GN1EaC0zzW6Pir/K4SVtRF62KmuDmtlYwF
kA8gsCKnOK3tcnwEkbVgWTtXy6dVcS6wtaYsbnNsXh+XN0g4TH4Tq55sPE7Sm5bEV+uQxD7ROoHT
2nnFfhLLucW4HPVw6pYJCTriFrXsytZpKKiv6m8U/ZuXj27HZ2kUE4BEV6iho+nl80ZqXaOAA7Gd
zmOce4rxawImymUJez7rkwjurDCQWKWNMUJEGV9lyks1DU4+d+6gHiU9t1N6CPPVVglSyKuu2E22
uk3rXf6I3T3dLJM7yrGNTdQF++nc1TnQn0Bk1S7uZDxlKfVjAHBelrZr2htp3AmqxECmbu4mxFyt
Q01wzc43Zil7hiYaKdlV0Y0k7n7TNdr2bT5PZ6J+LQEkLU0GgGBil7SZraZ3YbHeqYUIQm3X+Eyg
Sf8/0r5sN3KcafaJBGijJN5qqcVlu7y73TdCu90titoXanv6P+QDfF1mF4pnZuZiMMAAzuKizGRm
ZASGvnXbktueWs0tkfEartJBgXcB2IKC3aBQ1VPP7+IfM5JTqWZ0BvUa9wbCTwujYWL/AlVN0NWK
u6GyI30CUFWYmoFgD9ve29nTsG3Y8wTh0WnIdpfvxfmP7c+KpC+hSjxDK/pmPLrNvYi/266iong2
hp0cjHTLG7Ozx9zGjhk98bn+YBqb9Jtoo3m4hzLuv7rkfxYjXfJ8iZ28n1Y35WkbRtvQcVBwL8Ez
W5fh5X07//X+MSXdckgnD/WE99txJmU4UnC3gaW9FT+7Ogm4ppozVl1vKY3LQeBkFcM4Hs2y32GA
EljRlVCg3V5elMqMlMqZi9mmaVOOxyZ9TZAAY6TQdzrFy8FWbJ3c4/SScaxdr4DjQzuk7vlTyyxw
8esQBMigr55eacT8kcxlGs5Gu68zBnBfi2FxyyU/WysufItqt7HT3hW02qEp64YZyGIDUbI5EEzf
2gX9btVoN+R6IHoNtKCc3tYMnYOmqG+nXNx2WfUI+rD7ytmXRfGYdMtzll+zmP+eNPptLQIPLPld
UPDKDdVDh16bPicfjTjE87SpPQyRaaniiz+HqsAAEjyX6+imAW2pr1GPl7RH8zfRj/PKeYt2bPvI
wh6D/3TroAaHgUtFEDzjY74YlA6bTAnRayPX0baMN6S9ikdv21vpgWdEtbbVLUoP4lNTMgCmLL08
c7VaR1Enu+33EHA4eOFKvk9fss2/qC5+MSbllyZn2gIVC/1YL7d5TX1t3utkUWzeuYbFFytSJIBO
01LkE7SYPwkvQszB4t3bgF9klePRQ+4GRgNo2P/HJMsZj/3FshQbrMyOB0Hj5UhbHmhaEbBMdV4q
E1JQsMDZEFdQhUV1HyxFmyIqSz95XjsxgCx9r2/EToXpO2MRCdn/3KkMRkhA+dxoCXI+e6giT6D2
bDaKI1OZkE6MlqVmm5jGOPb1G5nsLfVqRSw980V9WYR0MvkEQTJ9qtYkZIxcjFLFhu6b9HkQi6K4
rXDUMuSg1Ek66RrW0g0/RDlA7LfzNYsowum5ApNNLRulqpVLx5Dbx3MLpiNR4FQsLduWNdkveRck
LYRdjAOZQILChmsez2EM7eG6Vzmocwd2al2K5gN1asemSJA1731J3gYV1zk5t4unBqQYPjsL7ZsF
YkfCyF7zCr1d7tgbkt2BHmFfN0UIeIzvmuVmZOzY53GU5PWjllaJ7w3VIanLd80YXxIn2WoGJkaI
dUN1LcrMo1GzfUb59YwE1O2/lTHAmUm1cx1v40DrpbLZzmXDzjMfujnMPXadTza0b/K9kzib3Bpv
wOB9aM06Sq38mLvm3uIlFGLM19jZYTY2KDV8IHnVXk92unP7d3sGg0RKX1q4gqGCQhcBmew/Tw1O
90oKT5hbrSsUesbjaCQhTeqIL2/FpOrAq45ciklp7E4sWd9EaTb5id35PQRx/tNC5BqHnoPiXnAk
pIyU+9wQUes8ddm/qaScbJdMUchzks+E47m1uD9maAWSTmy8+q3kicJXn/M5p4Ykr4YRd3ecG5wL
nowbo9lk6IiO0TQraQoVRyO/ytvEiAXnOBp+Xe4Fas076DcUAa9CwDPqW3Mn0KcZNionsN4rKXWA
C3KxRDAYg0JM8qkWlO+6ds6sYz73QTK6vkPsQ4kd7Xm/4+0P0OAo4sTZ4sCpyXUnTgo58zJ5AOok
1rEEWZGb1U5Y8Y9B/22V93PCtxndUToUEQSfnNkK5w51uTlR/IhzTdov615918mPKNCDiktQXQCD
2g6+HgFv/u5xXzMw1d2E5jc9rNFrp285RMSieQfFOkUwO+8c/2y85H3TbKB1kafWMS22jilCVqeQ
MFHhHc9aQWnVNnVTh26L5IItTnhMF9c8gm43aMabYmwCnW4uf/Jnv5ETI5Lvmvlk65h1MY+mhwFP
FHJ4cl8MFsTB0v1lS6rlSP7LrFIHrnw2wbQL5V0Hbwod1NSVq3inneN2tOmfFckJtSlATi1g4xPF
m+1GqJ9CqxZXgfluDFybAxWX8aOdfP2dOXfzq2q0RrFOudySWWk+Dx0+kbF66Zo57KojVYIdz3VK
vqxS8m0YV5trIJVM5Nh6EP82QMK8auUZwfyYbVSEfaolSY6GWg4brcIwj3Hz7uY0ZMzwoVykOjnF
XZTnrkrIq9gTwQ0hxyFc54LKjfU6HMZNfrsOOaztSO9B5UTPjVR82cl18SfexKBt0aYzvAnhwKml
8zat8g2UKbaJ1t6T9LVbsQlgs1uoochUzzuyk6sq+ZHK7CvS27iq1mP6AN3SK2dbPZSPWhBvRNjt
S9/Fs2K+niJvk21UM1Fno8cf4/Kzos3MboxRLsRbkIWl6IMBCMVRPySZFdT8wKsf/+n7lzHOi5V7
hVub5rGx6zDWMVJiYOi4+edSt2i3nSxLuqve4qY8NSbzOFgpGlPmdtGSIHd4aDr/onx3akmKheZc
WOOgLeaxLzC8NjW+5+pQTy/vKq0PNYxcL1QFllF8ITJd2Ggn81iNtnmk8dU8iCgZwJhrHJmreq6d
e8N/2UbpajI9z0hTYnGr5IPX+Msh2Rrb+Vv5WwfLXBuIdy9ov+mqUvwaBP5KaU5OT4p5NheNhxl2
fBFWdm1py1bUBM578EWlgxug9lOqbcrCCy/fzbMJ3IlZKQrSxONjNuBDJO54xchTnWsK56Y6OSn6
jYSkXdoRvH8AImMN35B5gWxmG7ptqwi06x5d2EN5uryuqroZQa5wTB0W+07OrxyGIdaig4RTgd3s
FfTvis2T9QBYMUIFsIIjGRgPNQq+gGFz+XjOAdVtCq4G16UQBaGyMO0cp3XZiwbnk0GvLvP2zfyc
id9Z6/4mfXYwWzfK4yLoWlQlF/LaabsB1EgZWCB7+ixsCxqiNlTcWmsnNBUL8WdA/2u/T36c9Klk
NXWmnBXmsWTPmpX/XKxnMhnhbMKLJ7+t9LlfvjngSUxLDQxbImwba4Mq546jHUPt+kFLruL0UA/v
c0t8oZeKzTv7SZ38POmT0rVC651kMI+aneVhU//KqiqaWy+YXCC5MTHhuzzZ01nVjj2bNJzYlb6p
hbv4B5z3RwyHhjS9b1odUk2Khvl5P3ViRfqubD5OTPc+sz09WFBrTO6hCtUenNrvwv+HsyB3Q3rX
KWWD1wzrwrHLUNFFi50xbeGqOtsMzeltFnhb0mUfTyLwRnqdJvfa2Pnu6AZJw95I+S/0vxHq/qxd
xor2qZHOPEnNY+vg4TP7hvtzsH+YBJwt3VVf1Qdj+u5oluI+nU+YTsxKqae5oMFZAQp/jPUngzCI
v4xhSawwpuw48u+G4NediSkSou0uuwHU+xV7LgX31NBYDxyeOOIpgV2eQTVB+5j7sehJYBYYnJgI
K8NJw7/K+a512h2jRXkYKnobzxrqmvYUpaPu+tmU30wJPlGtYId44B+6tkwB79JnU6sxymg5+XZK
tEeNF2/u8Dp6Xe8Xfd4HLSYEt0THg8IsvM2UFRstdh8MUh7t2npPxib1TZa+i3pM/KbMizDLvF+1
s9ySNM8DdGjNoHbScevE2vVkTc/cnh+yacFremqA0ibQTV4ytvhVDY6WAi1OLwUtvjbqY2isT+ul
13+l7Qypq9Z8yM3qHeMBd1oPRkLbEdfEXka/7YrUb3t6XzJjbwKSSor0zTJgLr0rOj1gzu+s67di
WAJOf5TURQ1ziArtW4J5GwZYi7s8duXyUS/F/aLhvcQgvoZxp50QP2mTtP7UTRtoSfOM3oKPI6iE
/Ri3rp9M1qZypj24/KM2zR85ToaTGhRaHA/k0W2iYYImRt7zaMwOBr9lbVptmDZkUZxb181Q39hG
GXp2u59jY5dD0Kz3mrAHxMCfHHrVCuLXNveblt1BG90vc7aLO8Px56oF5c3TlBeVnxJwdhUEP8cg
dyxfz94ao4QNz3Nu88CYyDdqpAgTZfXWxwNaoJUXOMILBESP03yEe64CQAPDhurYUy8LvZw1AUU1
ybcZD5L8IXaHMHU+Kq77SQ+2X7GFMp3GrLe8aJ6mau58x0PgpXhMY96fTPlt0pA9iMtW2e2HFApT
ubmAaEOLvMbcjGAnbOYXEISHdeW+WMy443G1p22ysaYajyDTDLXMiAaAjuwCpNrCJ6LwhXs05p94
l/lj9wa6uaBJyAtohnxDn7da+1Fr9pWF/xxnUGTkzXGZl4BOaJnZmDGlyKR0UGcn9Tdgphz91s0X
XKg8iPOjl6fPU2Fsawd/a44fxm7YYgIlLLRxn5dpNJjk9+Xveg2Qkif90rWRX2BN4UA4zl6Ojfkm
0GFLch0IsjrUVMrF58pXXyytv+TkrcepBd4TOOljX8XbXEBvFuUBoFh2pGuCRh8CdHU3jTlCzEqE
RsP3xQB0i2oU80zC9OVXSBF5XjQydQ26VNNShIj5ZR4r8tkzMf+LBSn2mrSchzTrkZJ4gBO0bVBX
1Hfn93xK9g6aL7mT7vmoUsM5c45f4tG67pPddetZ0zoLNYlsAH+cmwYo7ge2hcMcrwTv7srGvqIJ
SP5d6gt6V7cMeOaVEaLYZTmA3vPsX75Y56skJ6FKullEOEQr9Qo1p/36GtxMu97nL3S7kqokjypA
6Wd9XLrIXzZAul5FQ0za6cWAEldCompMedDXJCDMfkizNizsX4UwbvME/BB0vLMJj3Rh+HqvB2mP
iJlQZ0MaivaFFRhtvpnhpmgMONJsRubovkxLhqJEdT9Zrza6HXBut30CTwiaakiJd/qb4fxe6NXY
HPr6yTW0+xkweRedksrbFGN3SDTtrqrMJRqJSANNr1+ndPxNU8AAeJe9QKco8zWAA4YWWnuXT+JM
MvjlQkpp2sJKPJKTQj8abe3zdtmkrRXkvQqxc+YGnpqR4RNDVxSGnQEoUNjfiP2LL2MwdczvShXo
RGVIaqTrFanRZ8z0YzVWW2otkagwLkt+lIBSXN455R2WvIWuTdQZGV6Oo3fNERLBhRxQAO/q/Idn
Y0Yiof5ie2FVP8VCC7xSpSh1Dn2BLie1XcvVHU+3pKTLakc+Vik1PofhCQutMLmyQ4MF3TUBjNm7
TZWdjU9Wp7++pBObkivRbEyP1jQ2wNzY77UugEAIcIcYGIhDoIyJ7wiwL/fQMks2+kHstMc4QEWX
jZGqSnb+gXHySyQXkk8L4zrixrEpP6Zhvi0wVtOjxTNCxzquw5I99BOYbRbA+1v3QNouIt11DF7z
uUGDtNT/uWf/chiSi4mTuHagsmMc6/Q7p2JLNOh7mL2fcX2XcahHaEhNxo3iDp657l+sSnewHEkJ
KmzPONq9w3x7Nu77yQB0zG6fHTRrs7nx21YPPCzZSK8wbR94ECUFsT0NewOJU6O5AWtt1aexYq4v
3RIpzAHLaw0OFFeOw2wEA3mhrX5Tzce+AyyV5X6f7gtuRkZXKQyvt++SXcmb8WFumtRMUI7oIlbh
c2SqRptiw+UajjsBsNU7roCOkhONoITQljedGCFJieJsP7kULyxGLt+MZJrratGRK0DbG7xxPkV3
3+Ka7zADGDEalRMPhddvPagjuk+pdc+gq6zPN9BCx6T1uMUk7bXuYnZQbItiCKfpRR9TP23vhqmD
aHjlZ7OLh4D50dGIQ4u56fmDpWHAfeL9lWOnr4tgW7fYLrS9aTMXzXy2vXx/z0Sf0+trm18Tk8lx
sikd4MGS5QbDzEnKfQulsctGzjee/ngKmU2hnBgKlQNuxUpqNtW+vZ1CzXdfV2WjKRgi9j5dgTI+
LI4qWNf6+V06QslbpjMov7IGltsYA+HaFLqTgwekDrfkRCDx/jc+iJpUxyS87tjywFjmrtQ17mjC
OZNNiXE4a7vOcKkG389+AydmpFPDzB8mOcYOyLiRhSOoE4oBCuYoOVfIHy6f3dkLcmJKCnFeVuhW
h5f1kVj48zwPSu/WHWbFvp3HDJ2Ykc4pbhcX8miGfiyvzUDDsPa0y7YAY+7Umjjrn/rrSpyYksKW
6FxUyQtg8CDA5k3IdkcWXN6z84nJiYn1/E7Sfa5ZZaXZWM3U15GLyd0mb/eTFWr5VdZoPsNTwI87
1OFcC9Qv04iZsUSxo6pzk+LSQPKqqyqBNCxZIjv2Al3YG6NXIehVmynFGZLZZlLOwGgyvOGzGp82
BGku76ZqJVJIcVlZuo0xYCXdg8hd38s2llDhexTrkOfDaCEg7FiMwC5a6KS0+xzHdHkZKgtSXow0
KNeNeIEFIMGm4a63VWv4rGpeuNmf1/Lk2mXu4Iqmtoxjl/f3qTkthynnr+MoFj/P+A4T0shJGyOP
clQhg5lAkqGI35KmMQEZs0TkNvWHPgmwnLYIcF7Xxij3FB1oNKxAOK63S6z+ds6432N6gVnmjoox
8+nKjpzM0NL+lhD3KsEkKU973yiqq8buH0iOWhHwJiU1olFPb7lNn/Ab/FEkEeSEUr8ZSn/mxLeN
+xHs9QI4oSrSrSoQtnGwYnS2qQhMA1jShfxK18iZC7g6XXS3VU+Fr7GPvEgCPOs3VQvU7jLcCPK9
iKvDPNYIqXjeMq0MMrrcWKyvQmIZN0U6HCcyhDOxX+tMv3eW4WnUyu8d1JSDKVuuRkyYdWgAtGA7
aDkETQhIYXm/MSZj146F3wk8RFMRMJBslc1vo1OJWShu/We95uQsXXeAPI/AhQSrio6Kj7XsWvVM
+fkU54+n+nzhnJgBfHPphtrUj4ld+e1i7HGFdq12SAwncIb2xu0tH6orEeHtQ18t3zMDZbdC8+MY
jtPwDoMd7/CA9kX7Xo3vy7CraeHbY4wN66IEkO0JGPrc1+gU2i5ma+xD0x7cgQGMeGXad0b+3WKQ
/NEwl+8l/jJ/iNYBJvU3uI/8GZMyJo0a5MvNnPlZbtw7lfMAzcCNnj4ZAJU64pajrg7YU0B6lKx0
dmvGwxZxBAQV440rkBlarzP/SAswp2qHlWQ0qx+G4UlbuXv5iFRg9lt2a2kPBYfh4l6bvokBInBp
6k+V8Esk9X1zFWOaQPP2PaCLC+oxMf9wl29ukV85TRNZKBwb8+rEo7H9AdTCxi6WoJp7nwKo2TT9
Ne6hBSJgyurAZG9DiRyk0cZ7m3+I8ZdWP5HpV6n90kERCslk0JLCCvnZF/ZmqF5T19129XwtigGC
s5hRMuf2weN2fzUv+ktvWw1wNOMQ9bS6G6dV2rgHNTd17jrCv7uMHyfTfTJY24fJCKiqBjJjLui9
WSa3zLKv9HJ5iNuRgE8pf77s8VRXeP3/J3crSThm/yqkDguUqO0KTFUN3VSdilVGZUYKth1mnpYS
75ujVt9Y8xgY3iO6ov8tnH62X07W0nr2XAsL4dS06qCtDT/X5mgAkuHylp3vIJ18j1I8NZ2iqeC6
kAehK1F4+bfUdvbp0h4Kwvxy1BlKYeilFmlI4vjfvAVObEuBdpyKyhMtYnmse6FRb+kigj5TtMTX
P3IhRskYNAv6Fr2tzZgfodpLmvEP1jkB05KncnAeSJfe1Iu1Y61K/ktxSWToWTHZWWngIX5kAxw5
eE69G3f+dvnwVDakrNye24HpKRKVpn7vrJ92Cf5FFYHCGRunZbzPPPrkHlpLi8aqgzJ9sbRhXr2I
2PXd+vnyQs6xNHyxIq2krEcaDyUmOaqI7/ldciiumhvgSOsdVPEiSAtWQJH+C7qkL0all0Y7zn1S
YebmWNpxJHL0oUaCGPTz8tpUG7imaScbqBu81a0eVnrIL9cNQJ037jRG/8mIDOgyMkgXe4WzHFsX
tWgS0u56Zto/d0mn+yUXH1HeEUbVcUwsGZNfdGVouAD3Yszi8lrOvKC/mJE2zOk8B2okaEGlHSgI
AYOt82+8OcQgDxEOVbigMw/bL8bW0zs5ndpLzczj6P/0SZgIyHhOx5i2gc6fLi9KZUeKGXruCMYE
quFWUvpC68IURdsCOYGIVfX9Mw7vy5KkhxipMXhpgrwKIxCDb9pL4MR6lCx8Q+drrg84OQcIacW0
pMqoFEaynCwCY63L0auNba9P0cyv6+bHVDRoXHrhGOe+mfDNf9tUKX70mWfEIHVcjrblBhpfgqah
vjNd27HC0a5XToohp1sqlwDbghWOMNFi4NMULtVHX6uetYr78Vflbx7RW9bhAL3l3uAPzvCWmR+2
oezCqVYiOdq6Bj9Wo2HqcKWbINflkUaQ13gCR9118chv2F5FMqRwf3IlDo9cp1vGtTtjvVWOhfj+
GnttePkinOsMfDmgddknn7GLpyPrbUSpDrLtIFuZfyCFhzIlWUBZM4fIYtrnEZOPSr0u1blJ/qMh
s53pNMXNQEYLroaoSD5cDeBlZV1MdXKSB+lSEuMthDjS6HFQtPuBO4pdPH9UDkR+CIRYPVeKh5zb
UBUqzOXoeLXvMSfs4h9DZiusnHfvf6xIR9VWaNl0xrCsXK+mPkeZfrcC4ObtYGrR5Wtx/nD+mJIO
x+hSZpWtWI7ucpct3S6rjk5ZR0C7XLZz/mj+2JGOxtQWHVqKOvxQX4Z5fSug33HZgupoJJ/eUo/l
C5vgXicAd4ZQ76+AzFW8BVTbJfnwsbcykNmOy9GEXMTooA7Rtj6D9jlVFhtUOyZ5biYEM22CHbMw
kpmYLyiP/rez9ySOID0Rhjl6WMwE2sTxIbNAfeAN4NZRvaAURyNT0TKajENfGwvq1dGQl5HZ3NeG
UJz/uvV/B6D/3TCZ4ylmQyVEh/1yNM/xl5Z+rxMttKpun2iAPFlAZXmeSqRetTLJHyxWTS3hYmU2
ZO560FRAYCoSnaa4dgqH4K135cR3J5pbDwOoU4/EuG7Sx3nJw5yxYC6/pYuyMXSmTYlA8Wcj1zWf
GLNbx6jTFt7HQjNvRnHXyO8r6yXl10YB5uAUIosrwE7om8sf8Pn86I9dyUV0bZXGS2chqS3HDXCo
YcP5tkruPNFs8jEJ14nLuvjnYx5fFit5DWdI+NLHMDogd650dORRF/HGeHd5bec+ZkIxGgftSFP3
5B4U11OKQcT284kYNHQGYMxV3JFz23dqQkpbOp4tdKQ5nmpCfyZzc2NR0HjzKirTdjvlQ0gG/jYo
MSxnQWqndqVPAMIDRuzQZjlWZHpoTeOnlZf3Mfw9hiCc3ew2Jjrw/W8nzh7R2dmVM2RKM3tTAs/3
3/ZY/kjwhOwc9MWOk4HaZg8m/WZ72cK5r/10qdKXUUNyI244LFgJgHDGZmo3Xqdq7p0LMadGpM9g
gHSIm80w0g2LL9J0k/IuqF2UtBlX7Ng5l3lqSrr8vMcYuO302LGsutbTG+bRbSe+0ZTeY/hgay+V
4o6S85fUddBnQ/4EpqqvvoV4bm4WC8N3UHQHa56DXtzYrbFrPD5c0ZYdxWgcxt7kGNR16seF6B8l
957BwuluzbYdAd4VQ1hnfdhXdmD3HZBi6UZrFweT7K5vzV7EMNYEws616pg2S+jm1Qo1d0MvQdnY
sMwNq9mmKujB6PVNUmQsGJLx2qwywODzjQEq+qn9mY6m7wGUb7meX6NB1/HHGXT3WrzhQJHXbulP
bvk+G1MowArAKPeARS1feUyCQe+3rgdm8NzwyWAG0/jvruH/NtGV4nZjVY2LCe7lmFXeVU/pli/F
kRmqOfHzF/GPGak5ZmbJRJssXY7aVEIei+10MW1I+d5lhiJ0n/eOfyxJrivTi3rC/0USGi8+wRj4
kMz/ygH/MSF5qRJkoJmtY8/MQgTj+FprqtLPOTIkQugfE5L/AZy7cKYZq5imFe6WY3zk0e0AJx2a
zUKyIANbUfHizaAgmtoQUMZ8DTke/6VxSBPEEwlEbYQLcNZmnj8t+jW3H61yBoS/Cz0++2Zp+M34
MzfLvQchU6dB42TGiw1lE38uH/XpVxLrdwlagRzU6i5nu2GKd2Cv3Wsp5iUzz7rv8UYPNFcDzNtG
z2Hp+zwSxrRBIVvhKs8pOhJHdzFxSKlrm3LO5w3gjkudGmGhOlTkNk4glDVYkWj0MOd12Irph02Z
DSIxaHAy475gaDUl6DwSIOXaKLb2LFnn1MG/UhmFP4ghMtGQd5bx1Ug81zeXCqLobLkHcOSBpsmu
MxSpwdkX8+kSpGuJLo6ej0BBHGubBU6XIqr8KuLHqhMR6+ogbl84+Lta+mCV0B9hD6lu+GVJrozC
8b1eBcM+N1VGPMMlNggUDIzZSt/jxO1hjsfButXrJEKT2F+lb50431M9xoTCu4iTA+PFXUWsgEKh
eoUzT1odOGipOXkL7SF9SwXAIpjNYJ5y6Pqcuzj9edJu8RhpjRVn1m2M9uyne9fN7bwSsWvug7ag
N+vmTuCiz+cW5eijsHyXVAWY5KBx5oumqSOvBeC6dIwdJlLLwHLFe+k03wYdnb+K7/SiCcTA92Nl
b3Xz2cRISGzjC4o5DTMX3T7DRvXTAKdq/rNj3jOalhgzKvONTs2D6JxNXLS7duh9R9NuOzD+gU0u
0qw+wFMBijvzax5PW72uHgfuoRoyBQKjCP2UvVfaj8GzVoz9PSvAA+UmKpXnT5If+e3ima4HUgzw
3XqmlFh0DaYS3Xy0bgG48XH0EboWm9l7TDGeGEPfvEPaBC15ft2C5X+Z30EQ0jU3cX5n9HVYOeIA
Kt1X8EdHDSGB0TUHE9jorJ399aUAktaINhX6Rj3fI0G8ygbEOhONawRdMLdhlCKv7pzu1+Vk6ZxT
P12TlMdgDCihlYPrurj1tvvVG73CxagMSNkL4Nh16QAGcVtrV1mn3+lmcXd5CX9nK57uIVfxAFu0
XNOUljAa5VgRbbaPRU2g8wm5P2xWLB70ZpfE7tZz4ZfwrLxs9O8k86tRaVmlzqcKFUEPFBeYeOFk
Y5MIZMXRZSufV+rrlftqZs0NT155sVOnHXgpbTCbY3Bo9oI5wJxlEG/1bFfdAmIfAr2/ZY5PwDDg
o1csAnrV2VCUWMVblLDxvw/z68+REsMuH7K2oZ8/Z8xRf/fLMIlWZnf+QwNcrw90tVKN4nhl+D1q
kEaZE7s85lBRzjfDuzZdT7vlAILT2+ra2QCKn4ZuaG4FkBEPqvGLM23lL0uWGQ0YKAyB/7dg3nlo
jSWaJhqY8Q3SCD/TD1OPr9bcu9UcXj75M2Htq13JUVd2CZXi1iw/C8EWQH2xtv/lXFd7M8TRbpr3
D8PyG9UAqmqzpQSssq2BmgsOWM/Zdxvf0qjbNybGK2J9PuRz/rBO3iyzyuz6tVy45jK9WprHsGqN
9jFp2oCXTaBlu7Q7NOMjZFkUG6u4w5bkxcd8mRYqPjd2Co0wjRhIA291QLN8z1/lzDOyVd6i9bQu
LVDyUSS1zIFqRfXJH2MGAEGEw84J4Z0284Go7o7KmuScckA0DQrc1ydXIqgtYQ1KbBEeZ2F6VFHT
nJmf/XpTJR/lxbbZuDoODxMU23aPIdnHnvnFDXlYtj1o6fuA3ffPYxeokpkzRY2vliV3VDkVOLIN
WLa3RurXdzxkIQ1EOG+WSH9ikWqpCqf/V/escnvGSFUdy7zeQYFwP1jzps86xRX9+8H/ZVlyC81x
Wz0xOQJaTsbAycpN7r10PQaSnfh1rDxMpr5e/iZUBiVfs0xCE8yFwcl5sedq2zWhyF9JloXxlAU1
xk8u2zszifN1hZKbgeIb03VWQ3G4vsen6FspHM6rV03IPkcAC37k40vcmeE0Q/pmfLJRRY3xWioK
DqVrEK7lRmibbzzJIyJ+6D2ebXit/ERCrvihCncoiwmKtuKiX7AxxMAzxqi2I8jX62zcaiQSFBMN
4NdRiRCobEr+qV8GsB/SxQZeaksHO3K1FtC37D7ril2THtumD/NmUpR8FA7YlvyT1w5NzRn8vmMV
V5N7NcIJGs0tNV6m5F5x+Arv9PlCP8lp8hgag3oHB8z25X4J0129ya508IhAuHAHyIJHAqjthVbQ
BpjuWYfY93y+yrf/1U3KKn+8dUHDmeF0116rDcY3kEmsJElsx6/Im/Nwed1nRt6+XnrJW5UDxi+H
nlcwZ2zoIQ/R1Y1W2Z9mjzmY2+ToKW6vItLJzIvMmixgs5E5aUCXZ055U3i1Ai2hSo9k3kWvTuul
HXFbjYrfdXZ2O5c8yAHOSEwWTEsa8QqikzoGVDyFl1y/gwshlUhOK0u1zhUtErOsA12EZd1oBcZG
ckN1bCo7kq8idTFr87LmJi/it3NFdowc05t4k/wfad+1JDfONPtEjKAFyVvadjM93uiGIWkkEvQk
6J/+T+qc2OnBchvx7V7LoAFWFQpVWZl76xGilL7+mma3jeBcBf5orJ/2wkfiOcnKYoI/TooFabre
mezsXpXtfTZ3+0QoUr3pkiZ4Z7X1FaVanGkWKGuRAYQM5waPi8VLXHrQ9z//ZCc7Uc1pc2ufa/EU
JzoEXtChksszyLnxqKlQLGaulldhRr8noNS67nWbPnCxGleOGeLMMiieiGe5/wYkj5SK3kSiBTgz
bKzcaltj0M9S9aSjpsOS/51kH3HjYgucAQ6sGRc0s8tzbf2gqG1LKnTSDBvVSkEasP3muFiJtzol
6jQJmrKIUPkTqI2C8o6FBegNa8zXnzo/2XU3Uu1IT9e/0caQ29cdclceSEf6OpXI+sQzgmY5sCy0
/eW+9xAZ3fKQIZsE1+l5POU+tAVEYXK92/4WSC52zd19UWERNYnWEFbMIAZWnCl/K4zsNE25c32j
IltZXePCqxfA3Zs2N8szUJS+lu6NyRaE/O3M6mIzXDIeL0xN2w7mmO+LB3AfdCf5AG7soH6sXAtT
VL4cWIGZuNmd4icHIH1ObEcDUaK8oSr49YtyAaUDcfFAFXxRHaWuaQHOrMD07ORYyltS/kiLyKVo
vJQDCxZdDjtUmMcEugE5NK+VpxKljHaMd3ZiPqeD/qOnaqi3saMJpziufxAIP339IPFYNqph4WdK
qu4CYmX2one84CQ0vqdc42U0JRSXcBkbbizLqDnfjhPyGnTpcwsnAhIp0wC/Tt84hoQZ55q4Uyx7
6MHtEkXyMnnwLKV3hmUJlxijEh0o1+q+OcdVL1AW23wG/GU70DX+ehrNsPI4WAg0ffmrraNDaUvO
kD+S4TbWdT8RJp3XHU/j5fSY1Bo0qnETWLLkzCwKurJz53jZS2AgvO55m0n1xda4yCbLejSi1YcP
PQBarqK03vaObSYwytYtSB6kfRZIuepdX1a0Qy6wTRp6pEZq4USXeVeVuteZi8Pi3BunWJAxbD+G
L7bIhTFVjwoow0Ul2sSYdCGjM2igP8nrO0ZeLWTRUwNyxVEKlP43eEOeZ0r3OisE7KPbDmViFEIx
bJkYXISzRrmxenuxgLTBpBfUNjsRX5doBS7ATZKU6/kMI80ZiFAKb+j+93HDNXb9tQfCBYWoa/Ks
6WArq/B5mwVVPgXXzUKwB8IlJVWUM93SsAem5R6Lb41MNOq/lbTiE5iqboGq4G/KjWaksSlp1we2
ab/MqH7LYNgfExFngWgZzuZWoIUEDRUbHL6xL80/Vfm30fy6flhbrnu5Fc6ktIzFy4J+zHlkz43a
egyTXQTN/t7IzxGkHJfhh5Gx9+uLijbGWVnZDCzXoCt/hiThr0S9Zaz4NQDdcX2VjdltS77cG3dN
2krRJ9B1sM+xXLugkxvUFHReKLsUPyQddG1QiNEwDT8iHnbJ/85k/2XxP0+7i2wk07r//+YvYvlU
VaBVoOZziemRCpwNgo1uXS22AigJVBUBruIRuWxSGjO1B/ucnKaAHOJjdpwnJ/s27BCF3gjo7UAu
51TevFvzS4G7bT5SL1df/fFip0neZm1GkBQVs/3Djk+jWdzpAJFVyi5VLZeh0lRBgUmWdBGeVrTv
1c4uVqY9OHCWAitrrf1MoyOePi6jPsEgLWktLzXARNfeJIb8SuXWxnwoc+ziYWheZPseIw57Jldu
2+QBM0FnB87hDmpMC/sJiOQNa/Q9K6TBbbThGCX415gNbjCCW/xYmgLq2vMubrrMUQcp8sqo8KI+
8jpL+egU9Ep0wA6Io/bvI0n2Uw3SZlTXMOppjMtH1Flvaj0u3hRFVpgw0VzHxpA/LE8D14Nu6jIy
QM67JtWY2iLGqfSJ2/Zuva+DJLBdQw+SWwxJBf3uuvltfoWL9Tg3a2Jdsoq0L86L1vrN+COWDYdG
T2OcOXX02IO86vp62379uSB/hWRFpqqRohR/iI772AWbxQ1OGzqYeO+K9L02C/AXx8lfJ3IZqaMB
3MG9fGhumVt9K0LgWPbooaOjAZ7q+3GXuuNORHK+HSM/fZoL/vMsETvDjM65yYFIVg94ezhTIsJy
i1bhwv+kgSPeWt/Xeq3s2LijqRFqtSBC/Cnk8m/AywjBWaRSpGaWWFF9p+q5F3fA7LSxHDb6G4Au
JeYwJkzhAu5K2pPB5NaZzfypkKJDPlSFOzZ5GNnTG1HNOxoZFGQAWrMDhOIDOO0nAzxKeYzqJaNP
Zf8b4iHBMH4AlAO9vO5jLughYVD4UGwopsrMUc1uj7/qDZigByHqgOr7nDt5Sla2AHo0kfV4aSSB
oiszMPkNteFgURoRY/amw1yEa85hymHJlmrQCuBtMW891YGUoDOWtI4lf0QaBqZlkcdsrqjaOrFM
QghYn74Gyk42YErEKM4EYut6W/nJXDxMRuXFYCRPmwin3LpJ+W0Yu1tAPMqpfFwKE8iR6AC1kjtd
A9tPphzAnCBw5bW68jfLuPhh3KNIVoy0kJvJPnde8jR+H86Qy3NB23oCPLj7Ft2KvGrbmy8W5Mo9
pLDwZZVFQxFm9HW3Ocz1KWu+t7VnQZ7ODitPn0CXtZzm1/SGCL7D6k3XdsvdlLTL+sJIp+Js1/Rg
WrHfWr3PgJRX+g+5nbzrh7uVB+Op8NdHX33/4nYcyo72cQZ55xEkZzlIJYXIf+FpckGKyEvfFgxL
DEH+RHdjaBzpt+ym/LFKZoNNP3PaMPlm3lWC55joILmwZfajWkMvDJkduBvsGBSyXeNp9DvY2TE1
KepTiQ6SC1+9RPQ8T8biXJKPEgepDZ0oQgoMg4sIQP5KmQTFZbQIH2QzCWRZEaywMTqNrODTGvjC
MGDA0rQYuDSnXl8JffPHYhycOq0cObPDGD2Fqrec1GIHLesD9JDOfXRvSYmj5ZlHKkVQDVkt44or
8ETY5qQoZaoiBi49w9j2eDQnYAXAwd0U++tusHnFXWycCzFpjfyPKXA6Un7U8iNKX54Z/6sX4cUi
XFhpaFplkAaxcLqlq8hIFAegpGNRuFx/67VT4wLIgJKCQeUZ7M/nNa1bg+VP3ZleurB0haFyO5G8
2BQXQDTZUFtw9GhngLyg/2MAD8Os7gUjDaqbERs6FqDrK6Uu8pVWutFAVh9QArFDOcGdrXSsclXo
WR1t0iROpqdDSO1MdYkFSuYm00OrXX7quik7ZO5RqWswFRlDEHhI5rtmVgG3ZjXeo2oU7+tpuIl6
lPQYmfd0tlQHNc7nUmGuXVRBpZn+WEa7qjDVYBlBmNyrEJlquhJiAmAPd9qswg9ICMC1FUqEiax7
hakHEzgP0SZ38/73nIODpdScXC8DWmsezRJfVuJjGqfnXFKOPW2fOjtPQJyCgj2my6dZ6XBpRo9R
boPOWZOp31HdazO7C/qhKX1i5s8j4PxWVzvLor+NSXtKKXXbKoYuTZ69DoDo0+hnrccPbCleVbZ4
qAr6QzHv+tkAlZByBFl8mKKSpqtaB9QzO9cTpldS6pqAfSggZQW/TYJnM5grXMzCO211VAvqxmR8
bcx7ID1JtTfLA5V6J9cAKAd1VD2O4DJHuvUegWH/uqP9wfZcs07uNlAGleTJIsd3TGa5OysNmHay
OiiyDgi6uauAMujPzTD+tpqpANk2xqq0Qk1B9lQOt1qVgJMOrzHHSq0J+lzlqczQvU6Xl8r2LZ0e
5IX8SDo7dlRVidwEYDnwbWmWn5f1PUmssO+yx8wArBa1BRLMKZpRda2DkGRhYxBT+pRYvcgh18B8
bcvcRTRVS5pKzaRBCjbftyforiyuUQG4h4ab2/lZ5AA9CNJ21asBe6qEmBnB1WRzV1Nay7HV17ia
KshmUQ2m3omKC4IUzebuJgUSxanVYIl1FLzwAZXzlNhBowhwrvRge1QWrXj9UFW+b1DQMYWPIWKD
6twfTqDreqaNkz/qe7pHbXlHdiq6KsY+9amXCEqsgqCn8h2Fqlf0JWtwMUlQKjZ7L52r3dJkO4gs
eoMEweUBdTjbG9TSS5rIkXTmXXejzSbT500NJTnY3EXe1thVZBYUYRfwpJDegolv33pW2N6Nbu9O
QbwrPSDAJL/1Jftx8VN/V7r/po188ejVuY9uxnVLcgY+mnbfPvYgd6L45iSO3XEQDWBtfu3P1zyP
o1jMpl2Mxohuczqcxkw9tqAuM9SHYTqruYU7Jt9NuUhhZfNBdLEo9yCS0lzSm6opzm1W3iz14kVl
6mlQ55T62Knjt9ysBAnYZhpysSL3VWtQjS4tm7FiHR8b82GykkAXsfD8QWP/LR5drMLlIS01GrXU
tegW0pWh/h2t/yCaPNtyooO2i4/jtzyQwOSA/mjmyI7yHfA3qjjs1N6mhxl1jOumvNk1uTAjHmjB
IEs4MmB6z9bglXvdX7kWymPxJt2YB9WZYdmCBUXGxKUsqNyxlqby+iDRgu5cvzPmKMBxx88DxGUU
F3OYu7T0WhejDs+i7W7mtBeHz91/NE1ro0r16NYGpNeEaK4FFjmMNEng6BPsc+2SXPvO3L1TFEbR
ln0FayLo3ZNbMs6+TCpXyxQnOtsgs80+QGT1H5clnBHnup5K7dyuy4KvGa/15EXuXmUU0CtwkJRJ
0NaBHb8INitwVsIZNaNKq6bA1pzLZm9mcjiaID6EOohixZ6K0h/m9SWrcjrMujDrgelA9FUUc4cP
05j6ZXxe0mdL+9/1t79UWQmXikcqQkjbw9MmC+Ih0sOsi0hY/kD1rnxkwhmz3AxWCwDMcM9aLbCk
7iNqdcWpJeUWDAw2xPjwfkP0dFtzwbgAHe+sWHtsyhT7rkIzuZlo64LwNWylxpvYYSSvldTviazf
lWCITDX0ArrBof2B6rkrm/g/5PdWu497PcwiTDtE6TmuIboJIYp4gihLEmos8zBF6Os2iDRHUJkM
tPM7vf45d/cJi27BRr+Tlyls8mp33QgE4ZNwvoU+L6FRhyxE6d+S3AZL0LOufr++xmZV4dN/CedU
E53RNchLkLC1VqAycI6AWhiMjd0Spl0RXF9M3UzdLlbjUjcjjQF7pTAgvBj8xbMD65Dv6yfZx8so
1N3SWyAPusYs6cC8AQ2Gt+UmC0Q81Ou5XbMx7qJvl5GMIPa2zjkqAbb5S44yb0nuI1UQmQXrmNyF
GwEWR4z1FZ6Y6q6Wl6MO6zHweLEzkW6fJVqLi1J4Mhl4hsvR7UwwtTwkTs3sZ2ZbAMmAf97JG2q6
RTmf60p6NOmEJk6t3/XG/H2xjcNCV2WkDlVoKX6PjM5h1ERTiMUOhTbFu9TFB0MZABmc52Nipoe8
GrysNPH0U1YFqGVnJL/TunQWq0PSlIYMPSQd7xGTlmj/ANRefJTKx4TJf5LfUPBx4gG9XzIAn+Ps
TpOJX5WvEcSg5hCp/PJmQa5YD5fod5G9SsP4w66mYCnkh2G0XzCstyOJeSoyso+04qGJzV3DtLAt
lKOCkVIKxgqjZp7e4ZfF012U1pB2Zy8jtR5oXx3y4meqKLtoyXPPqPoI7KX9YWgWp9Pfoww/gWGS
u+99Hc0qhYoEHDcRuxfJgclF0GRRmWUkSPzaioVKKbuSpQRqfSPLr3LT71MA5DPUSROM/MclXtQY
uSb1L8v8uO6IfxLMKy5gcmFWbwpdsus1kk+Gl+d36Nw6YAXdL8lhsvYD5JoGwFfUcXayTvNN6Mq2
deN27eg0UMtqyAK+Tahro9BAmxSBie5myBgWYIxMbScl+TczPTc0ce35V1QyFNWn3UjAllP+RBHT
0ezYLevO1VX0k8zEk5WHWW19Ohj7BCytncy8MUY5PHFrXb4p2G3afIDMPWznoNXeUlFPVRBnzdW3
Lh4fCR7alWohBjYV9arpaaC6K4uoXISfnou0uln2GMFAXqg9knt6O5xKtCgBDn9bpdiCwpM8EQxx
Y3L4y31tcuF2Ue3IsNYl54N0Hl/KU/aqHrSgD9exCD/by49zML2UzKE/JSH9l3DDXJglRV4mSt4V
Z/k+fogOxmvqAUOkISJ5mOn2jMwHTc/7dcMWXGc8tZFkJkStcyRrKC+78/KkoGzXk5sRtO85xj2u
L7Zu4IoT8R0mu50HZemM4X7OR7djPQpX9rFfniIU8rK8OyoaElT53xUnPi9RnvBoMgbaGhPg41NZ
Qo0C1AbxWVFwbVs1Hqpa91pBgI5Iye8hvamQ5ZD6NssEaYPgIre49BRsdW1naOihtm0UmjHg8pl3
/XBF5sNzHwE/OeYKxTbLygEJqVXdReHqMqY7Ra9x60khOWZinKngIrW4yEjG3NRrgCrO0di/9mlx
oNXiacOdobws4w30FXcqdDs7zFgTifplQcCHfTTL00oCwMp3SfqVF4rbGbGXs5OSoQAYP8wFtGXQ
GKqNU8UK0UGJfjEXvnqrmDMtQfhKTsiQMYSPV7CfnqM9RORzl70lt3YYOepOhBIQ+RoX0JZoIGld
ID2V9eLQNw/DAtFK9FliYE6ztBEkU9uQmwuz54IZXShK4lCVPoPaK1wSOZwzepih6bhA6NIEL2mG
MnVtPMWmLXjSC+4HfpahrCn0ewjAHhHUAizM54J+pqpF1NmCz8g3q+y+wyiYwgoIvH8rCQg7k+ci
gj7plAsMRrAdvg21SNB/k9F2OtvdoYEK5Zw+0Pz+uvdugpQvEh2by0ftJNGYOuLM5oN6wHD59/EZ
clwYyVJ90OvEeyBXPDSBbU/Zt+50qx4BQ7JuRTTGG2FKwWZ0g6jgF4M02NebvYqHEVPPiNCVER2s
n5MeiYrhG07wZYX1F1zkDjUDe0M0znA+NGgiUMY7/bd1Duvn5IJypfTr5/rBOpNA/IrZqtp+WZqL
VOhIqREdANJZhXx0l0ENxrG8PlCD0k9iV5RNbNx2X5bjwoycprEsNfiijXSX1IdhBqkHa31Vw6tZ
7ZFHo5U0i16Mq1NzV+yXRbkYE0NvpOhMOEWWsn1CMFCNfpfZyI9lX7g2LZzKWATevuGHX5bk4sxs
JYNBYwoIQTQcUgbtjSEFDVK5j402vO4lIvNcj/zCeFgco3bFZORnRYxxukcLSiDXVxAZCZ8QxUlX
mG1Tr50MCUwsQROCu/St2Meu9iweZxZsiM+IJrNjkHVDidmE8F1tBH3cBNc3tBG8Lr/O35KfspY7
Zi/2uWKnBc+7+S5TH64vsXXTfFmDixqFprUJa8mKfgNU9tztjHD2QO0Uim5Q4Upc9CjLSoXmF1aq
9Q/FyHfxlD1IoB4rILORQp0smXe1Zd6psqh3LzByPstpSgsN1AgfSlFOQ6oHjfQOLi63woiI4DAF
YeNP4eLCxnubmMm84A2ih3mBSUBbcvOz5INlLkC1ADpgqE+jX7nv77IgTpzlXbC+aKdcBNHNDpML
EIw8528a2soHDTUm6679Yfqod5j3g09A0EAeFkFjWLRtLopUtmbLbZIUZ9BbulDFCKz6+1Ilbq7F
e0l7rKywISLMjmirXDiRFLs3QUo83NMRtPA2JFlWMejogBjweP1UBX7O5yqQ745s2USVdmbT/VLt
l2EWOKFoBa52phu9IqcsRVNDLl3Thp4zHlPXN7HVdLz087/lKDXRVaPB3c18vXW6fexZrhrS7+Ba
QlbvFiFIC9CFBOAVpDjuZDiTn/vZo6gcuUGZZn35HVy8oRXtohzp9L0y0GdrHIPGXGEnGbrpJoEs
L0SwEgzgtMaDmp86VKcLEBBl0U2kPnfVSwZyk6a5KQBCsaY+gBypm6MLMi8zROdjx9Cy5xloCFme
TpZ26q1R0D0WZEA2F8Oi2aBsVHBfDkPiYwLLqSn0eVgdIDVykvTH9Y8msgsu6SnoXC19ivmQovro
7Y9hFiR0gvvFXn3sIlxZfTFDqwtFC/AXeJIy7krrnc2y4MxEu+CCEo0UawFPgH2WoIi+mO4IQfT/
dk5c/DF7E6UzGf7TNy9SY/lqKQJ2rv/DP6dmINP9elI6s+g8NBmefwma9PQwqJojJ8feuDPlvYQK
03/ZEPCqX5dLmdlVdoqL39Sfy+WcVIKKxla94cILDR6CUDZaOrYW3pep3f7Kp32lv0NWvh7yh644
EQaCnT7161K5GaSwtg7gMy8cqTQEQem6/Rn8BCNmNiJAx3N8N2A/otbRsgMI/AXGcf2iMGTOZbVi
BDssWKjOctdQBLbmkOuyC55iEIJppsDWr8cHQ+Y8FvdgD/0GKT/T3nRpnzlpVvvaVHuD8QQAsGBr
qugAOQeWWE+0qYGdFEW49pjkG031q8xRXjGrAsWD7iVy1mJr5Da+4te3EQhfzwDj72JPNJUi8hDO
y/OGGbPUIsmqDWCvK9AZJpFnjkBEKZWvGqYjxVrw37yEc/tMiitCSuy+ZvdMBXylE+Q1ItPhcgzT
ZuDF0QCSmYpnlLTdgu2W7M7KRK1mwcPF+JM6XwTiflkw+CDb6+t28uLSq4NpR8HE1OiudYzx+a4f
3BZW+NL9/wzgXKwn1d0i5z1OznDUQ0ZdEK67FYgKdKfZa+GIQXc8AERT7cJdql+j2rQQ6CeCwPs8
u7K78mqBABm8WtUeLF67ZifY4/VrB6STX1dLDAIuUJTMQDwCitXh1IfdLtqZDBV5wPWCAuzrjghV
JTxYLtiYOPUuWkwgGd6waHULQXZ3OM7vSFVe9DfNh3ahVwiw8lsgnC9fkws6EV6ItJnR4gVzsebS
XROWPzAh7ypgD2vuikCkECk6WT7qZMNslwpS7wq4scR2CaH/zkA1y1ZVXdYsnsNLVUg0QhUVJXdv
9GW/8DFS9P/Iydh+rhzFlx3J60X4nu1w+rkqZ6AyFP06PFF1SD/ZvhqhazSmt3r2LLDMDWwPvtfn
Mpxlrg9E6MwhXcGYilcivW16IKVqgFu0X+r8UnUHjMwcJiIIl/9w6X+uyxmn3BF5MJQox6Gu1H3o
VN4Uz6Y/uFIIuYN3+050nv/gDp8rcpZJE4q6qIzULwX5ZLWsrTjLq339J0r0Dlhm218oi8Z4EF8/
YdF35AyUUENRIT6eQ8DmcaqBSdOA4FlETRvRKtyNl2ZGbROGV69UnSFV7dXaWwVw4fWt/INzfx4h
d8lJTKnydlLxpN/rv7vT8ET9yrW/Ty5wIzHE8EQPtK3hyy/WyV16Y1SNSxqZ+TlW0r22GLdV8bPS
Z5fI6a09pW6ZZy6lAKCNQwgCjuvb3c6f/totjxXNydyM1QITjarWq6E8SSEg3asyhO7Lo6xT0YAx
7oC/p/Wfy3F5dj62yQzgEdI1I0BG6GIiX7ChLVKgy+PkebaSQVoA50DZc6BAvEa7qK/uVLN51LoM
wwOgZGnL3KeW+orS2Aczf1c6OPJGKXVIAyb6xWzBgC3i1v+jdXlt31wEgoRMJYFPRsdUHuYGQLm0
qJ5+IGhdAx0B/PcAYUw/xqw1AGj5OjR314YiQxO4Dw8dLdHdGpcFT6qkD4cRhSk1hC6Kf92etriR
vhz/+isuMp3GilXSynaOnY6+4qFbsW+QXsX3tjsh7hVB/NgFBDmWKPaJLJmLQRqUsKehxvYYihfr
NDjGpX0rK28tSMd1dSYI7qtXXvuiXDDSF6OXpgicDl10mNtnO5vcmP2sJVBXQEy4lobd2ImcVXSh
8IPoWK5obRlmRO5NUHfdruNKEx4dxr10L3s420BIOride3x6LBedWG3OahXjgZVpjV9XmiuNs5v0
kp/F901s7yZA9hXz1M5+0eBClYibqfTVrgdRernG3SsHzs+odzHk4cHqi7dBgKkfGfSHiWfEjtSE
tgtVBJR6i0BqgMFuAXZ/p6/X7VpgXYQLXJbdKFKx4FZYOeNn6s+Z6dTy+5xh3+PgXV9sNdVrW+XT
oonZsSat+AdmOCMq57Pxu+sOPfl9fZ0tcPuls/I4YIg/6Q04H3L0O37IKR4k8ZteKZ6aJyHmej0G
RZ0ovqnl0cWcuTvP1K2NMBpPlspcRbKBXDjWGpryZfyBnPKmgb56aQ0A4tGiXsfFCmdE/l+r2cP1
Hy66pHms8Ny3KFraOrwPjUJq3U3Nm030mwwX1zCXgIwhWV2HL4tf1Fa8ZCBenCWCryRKtng0MQGS
GORoCAFDAGE4fx1RgnIuOhCA/5eAH+UuFZZzRaax/vlFeF1sTFqCFSQ/G9ZOMkeA1nzLpu4giXp7
gtuCh+7WurZU1npjsXmGsu37qAHjUT5d/45CA+SSLRSm66ZnKO8C++1rRemnCNR9aTqt3LhDBwRj
kR0pxtri8UeSFb5cgHajhdhjU7pz/WqMgPflw81gH9u0u1PG3snsnjple4qUXwn7WeQYp8pFX170
EbiYSPJZb9p+TXcLFKRBV6JUH6R4qpJUFPQE0ZcX5UmlRSVApgCNZTbveX9T6rpbJTvQjZcMQNoK
YvLPWRO7GMZ7qSHGADUaZ5C/Xf9Koh/BxT5pmKGkbOJhr7KH1gJ4k3aC5+fmgWoQMpMVcCnYOpc0
tEsSxaWE6KrNrTN2kFYaNKeog4iJ5Lw2b5GLlTj/YQ00ei1Lyc81aDEWu/WzQoeIjXkX18sdrRtH
lf5V1exiSS5TAOyzacBSjzCBDFvGRaUMguPbTrouluDcKCc1K5aikM5qOHjkHixM4Ikvg9inITAU
geEWTwboicUwzE3TuFiY8wQFaieAFWj5WabEI91NJ8vhdePbzLM+V+AfKCSexlEj2Fq+tw7aMQvH
YD4hFAk8TWAXPC9wAckhpY7wkaRK3fe24lRQC4PiUWhpjxEmjpNBVBMUbYy75I2knA2rxBU2zXd5
aR6L6gXUWk49jTsmy4d2RHPQrgXvr+3X0cVxcg+RmJaaBk0b1MvsJWjGc6+Pbtu9WhTacwUwplV2
iCAwgB6Sh2x61+VGMCZAUslxaKmNPwByeP37bvdJL37RamIXN1ppKSmjEkzIuklOCvJL6E65s9/e
TfvcQ62G3YDK3I0e2Ym8daVvH6DagVqU6HNspxQXv4OLQZpaG1ZT4xk+uoOnuomLEfGVOaV0Zq8+
ZGcRPGPzgr1Yj4tEwLLEdMphcZDn0vrR1XuIAmiC17AgsPL8hhqheN/H+NxWAUE3W/NlgzpUjxwj
Fi0l2g8Xg/AN+6KONPWsZO29Zj21GoYUreC6tYj2w8WbeTaHIps06zxXGBQAv4BmQlq2uY9NIjg5
gXvyzw2LAGQ7RbgoaA0uSk07qBCwXbLfbIBe2vLbjN8VSzTRKghC/COjV0rQLUkD8go0s0YVbfW+
CCZKnA5zZzFBFb+PBXFPEMD5+cO+Jos00EY6D1nuVX3tZpXoCSn4ZnyuXjPFNq0FEVwmmHqmzEH1
GSrH4OgBfe5189gChirGp1PxKblkk7RX6hLbCeht/8J8tMPOWpC4yw6YJ2/15+YE+JN1Vvz0EB0l
KPFc/wnbTZeLn7Aex0U8k408YSri6d0yHaXmFRQa3gIdU31Wwrw6dW3i6qZ5z2QSLCoNEoz9Xf8B
IiPi0g01zsEFSRfcZIXsWxREJgP0lZAm6jcj5NiNRDh2JPrAnOdXSWTaZjHjJjN+NstTTV+g+mla
vxT5lZgBGFBvKvpGFTzNKiuQ9GE3wbRriewkOzlf37wgCPFKoAvTIx0iRNJ51t8yBWKnO0ZUwQFv
4+o+vzCflM9MqwYV/TyMuhunODV3qjmcCnQRG2TimfZDQUO4bqEDMY4C49qsQlyszGXimmLbuQoh
F9Q2n8fqoYW0KVPSu9h+nsan6ycpiH+m+tWMZwKmDwmKSne2uVOS94SMxKHjQeuMoJXJrzLds1FY
u93+fCbRiKIZpvbnjr7wHSnK0P81J5xs5Yy+5jWZs3ZJ8xflofMVF7Ngx1X6UoAh2JpkQtT4XHYN
khfLxoUtxXGc2ud+Bk8eG0M9PWiLDWG2ZFdT2e+KbxRQdkyONVD9qBy1m25afHc9B5ElJKyVG01P
0iCZAVNJfl7/DtvtgYsft57ZxY+DFkBR16TD8yE9xV3p5CCZMkkKfa3sqOa6I+FuaFnijvZuVIUk
V9u+/Xk0XDRjSIF7CK3kQLFhFOeonHS/OJSPCSBrc2AehswZ99Nz83p901ujvF++CBfE2iJKEtJj
WVSYUpreWGnpl/IHSd77+ElWwLeevPb6rWpUrlI9yxMqAzpSxcEONRTmQNcAHSLDqaGAqljdebSB
HsKM894uw0oMJtj2ys8z4uKfaVKWYXokR9MNsk7Juwlksos51xS6vqAJ7fzFN7QAZakeNiIkrNl2
1M/VuZSIkKbR+xrRVw+7fRlkoQJlu1aIJhYs86fDcWGGaERVRb3gWpEhaoQ8ZadZGH1dXJT8dKTs
epkdR409XrcD0aJcvLOpLpM8law/7UwWZqEWLr66E3VGtit5nz72J6242JyFKpQypz2s3HCyF+iF
AsleuOpe8o3bwQWKV8WEk3DV9df/rcx7sar21bPzNFXyVodnL6UaGsDTQGrI0cBGlYEXa04nwLMg
KGE+tSW7aUtdgLX5h0TlL8P544MXm1bMiupjt27alzHt4BQ+2Kmd6mQeyFE+ivKiP0Ky13bLxTGp
y+RsiizrbKNg3No/ZchdZ0vs2QwBvt3Zker3/QNoxjFpeIwMUHS3XjMAYpr8kLTXrq6c3J6BtJLY
nUkh2Y3ps/9mbFyo69SolqYYWG49jHfKLgshKeW3oWjSRVs/67WD4GKbPiRkLvvaPssKWr7PE4Cs
MzjBFdBsjYWnLG92+1aCSXUGkXET+UaHSqgGEgP5XADiskBUsj3Ywy6mkW+Ts91D4DC5/T/Svmw5
blzZ9osYQRAcwFeONZcGW5L1wpBkmSM4z19/FnXvaZfp2oUTvaMfOrod3SiAicxE5sq1qrzfpPlj
DdXzhCY1hgXvZ/3VDMv7BNyKYbJVp5+3j+s/lBJ+28/K7U1ynEoVBsjO9QvkqKC+om0STwqtwEF7
xqNucg82ZzHu7Xov9eLarBwekekEjO6Xw4tHRyqsdJfahk1aK/VHe3AgBb3DOM8Jo/ZH80eyE91b
QZKyFvis08oAdjIDw6qRWARVUdCBG6N/+3RFi6w8XxPNrFA7XM4eYTYdj6w9at1wf3uR/5DJ/vMJ
6SrJS3oOOn4pwAjZPeAi9wz3n1ndN3HvWZBGfN2JC1/Tq20yDCwF+1WKexxiXnpKwbk1OgmA5bc3
RQXheC3OaXKwt2doB5+n2rxP9fSt5x0KypKTSzpe8dyH6JYFvpW3LpVdWuE9VgCBP8nfQjX1J5V4
k/4oA9+uUmDhY3KIQDE/qDsFrAmSMu5oZ/qS/tGB3aWaTwzspQli/Vz8mE2wPZPe0WJ1q5s7pTZ3
mJC3k1AXMH0KP9vKlbYNS1TArpewGPjLu3ZRZUNhzBdVRUVHuXKJcQ3F6gTq3mdFyY7DKNtzdiwb
6hUJxKArEe/99Zfrb2tcOca5jnqzyZFHcemUsMMcy/YwM4zWo1TQ1k4YiKpJotyarlyYEkTaBE6I
7JxTdmrDT959mCGqj9RpQfoPs2gNvOpgA0WiC8xUdMFXXkzvoIymZDjaAeq0ZpgczeS5ngpBkP8P
BZF/znQtARqxrJxlHePbiAA79gQ1OAeaDT2wTK5xqt1l/ETdy15gtb55B8RtB5LmfzUn+9thr7GF
pV6PhYJa5znOPzEB4Y+6aNhGcJjqyo/1ZtYEJl+8ZRCAXmbyJTZYBRXVqgUGqi6R/cKLpabCx0zG
w9+EQGDVgwNmGdSPp5+SXPh9jiYwyFZue7PraZOhqWDjUg0TD+M/19QBXQQNqLbc9XR0urf2W7WL
XeZUgD9UoMRc+juq5Ji7wZMd2Spt/eH2L7h6thc/YHW2XdgZRaoiXTEQ5/sffPb0wfvvllidqzYr
U0+DGBQpQFbwufAGFX3VRlQ9+VIF/SvzutjK6p0PWuu+yyMd73zklgb4SaSHyvjRDl49E8ka8UhU
JH5q4p1eq1bTvALJYid4Ss10K4fTtqP7zmBOJD214Nrng6OpIIw88ICe5Ep2DFruy2GXVh20Xjpb
mRuXB4bdkk9ZZhahBPAUUPkSwC/zyc1J58XKDwWcRNr4KmV3ud7vZHhAm0sk8sKqdG8f8tV8DfoV
VGMaxJTlr9mGS+uNQ6wv5QzX8NcMW95FM+R8IIrg0zE5k7p6KCkIzMx5W7N3hM+kYB8pgUZloUMN
mVBL7UtRb/RaXnD5m1YBRqIyGMjSEo3L4K6cAFFVR2eOY4vNorLo1efO5VKr6BKzUY+0KAnvVL97
A4euH9sacHaJlTqDJQKjXe0mXa62iiwsUmOjrOsFer90kxrbeIektW34ugfq5NATLSg6yFU4yTMp
lzQtQoKlRXYxtEBXyk5dfDcnEcHD9fz74hYtDuPCjvJRMWZ9gEMALc2hRW4UYYvUa+wOxSg3taM3
E3KImg9AmqNVNu7P5rYlL9f01jVeGc0oNZUCJTx4JN7YHPxj3fR0e4XrBYGLPa6MJR9b6GaEEDpq
HRkA/8QZ0XM8EW4tSr8IlkD2RICZ5f8mKbhYdmU1Q5oU9dxBBquu4i0z/ADiIVPSiuYXrsaxi2XW
xmIQymCe4OiYTvBax6T4oZCXLM4cMkjvXf8+54XdZoplJsVG1xQrKio7qp6g6+RqkQqiJfRIhbX7
ZdUbn3VdVs9rBRijojO+3t9LsWfwVE/ZCN/fgoC2Js5TRhmZF4EfzAfTCTtdd/rBaJ2wSIt9O+Qh
HDwdrLAts42cdJPdVcMjZVppaW0w2FIdPY4YY5PV3k2bxquT8aBr49uYfZQhhMA18JLVyohMqse9
0OXoTBJ93lTREO/CFo1DpfXLOXsgMubhdNPjwCwSVX8q6m9ylPq37Vh0V9dV/CptMjmgo3Em52UC
IfP00JY/s0cJVXXpaPryITSthcQ1dXIbonuilP56hv3b1NYcKYqR5GYUY0Bf3gW74h5mZVE/2lSP
4sKAwC2s2e8K3ifSkMEtVBTSjO2+5yJGDZFbWBPbkXDQqmjhs5xsjACemsZq/H6zCBdJfnUgtvkp
1iYVbWvl7TjUwJK2xGVNdFSzs6MiiSSBRRdv5exAx1hpyYCLl2FopMHUVusuF09UNyFflZFbN3zl
3mSVsLSQWuNcyeFWRq9nqwSzfiiD5iXkmA6LDc7tEuxLFo1lP1XJqwKgqdpkez4xLy3AuqZHwB0P
BXvMwRzesRz9EK7RIyMFRpRAemD3BSiuldaIPzsNQ5CYhgn8LNSG73oMqbZk7t+SBLKdlaw0SLzA
61tSGVcg6Q6QToqskUOyr8ulex5xq8YcWTNvArQRgXh9VQ12J+fhDqViKDlG7sCVTWW6ARiCkyJx
o4bsSxLZ0VB4ILH3lWBRA/Ej9qCOsRWUJxaoXgGQNGHjjsjd3pThYePgM+tKanfULKwQ40JW0bOn
Kg4qqy3vmZw8FqW0o4Z5gjTiriFG5YZKcR/2qL5zh7IUOrNqeBrRMTNLNNjLkVaHmIFTcSbpq1x3
XsC56WIJKwi4zdKlqEjjQypjwLhDCbYDUy16Wmk69RZoEVJrSlWQiHLlmLf9Dn0/yD2WvWeiie1o
wYc0+xX5LHvtLq+hPRxkBG4sUHWbQoEA190jcm/L9Gde7fQ04XauJX5p/urrU8uehzhxqhKwIiA3
mjT/HofRB3pZ72GQ2WrEGieb8LLphH1FwR1aM0qQocgas8Idoo+jx1Dexc/dM0xdqNRGmvR/AMZd
DzKM6QZTiGEoqxBrBHXCRxWdC418jjUkxwBTiba3vfvVlFYz/llkXYnkY1tOJMIirdM7uLr2vFe2
fKt7pW9uRfPG173E78VWD9GmVlL0JVB0mmt3zlDgLc5jH1sNeKDljthZujGpAK12Tf8CoqC/11y9
PVlexPACnJ15U37X9eeB7HqDWjr5aRJix3y0oqp+5r10Aj41cQYteGAaimEaP0SS5AVgqOiJllsh
OLycUbrPE9muoxwTv5oH7ddNoZFTHtX49U1ZAvJXSFsiq+9M5ni7tdqvqCgPTDpO8nsdkl1RPws+
4LWsXbuIjisryVNeZ2wZ0F2UIFBpOqap23ROfBy8pdtdvoJU/VMrhDyE1zvevxdeEzdJvW7oEWZJ
zgy83kr9WESRJbNv0gTaCw5AIGju1cNQf4btSWLGoYn3GMf+lZDCH/AfyKD3l1r8q9r57w5kTfHU
V9GsmRXkeAoX37rekgPGPLzYzjJL+h49xAfwMqEnIwpN1/vNF+exMrR6mMko13AQZZbuK1AJJ1V7
BPk32GIxQPakVPth2AF9dmqmO1B+P5Z42LPebzqo71n0VdcwUgVKW6AwTDDWlvX4PUgBUiWGJTig
5ZbdCKFrakx0e5Q64MingqP6y/DC3XCXIYGbX2Phk/JqweDCOtccmWlRZzmj+BjhW/ikvObQR0q8
/Fl6UB2MqsV30Mf5157zn4LXmjzKUOo5HVKkcTLBRIWuWZwhyxb1V8iS1Nw6yFVapeq0YL2MZSBh
7vMnzUtd8j6rWxNQU8MdbQgC2eXggltJ1Am9PsV1YWyrfKud41Ybl4paa1pmZ4ExHt0zKCT5ETpn
eFVEPqZn/g90AFfHoC/WXaVfHNWWqMHb5cwD2TOp6qn8l440wDSIX/Bhm2n5ZtFp6mcRiPurxHvr
tFeOzsirkJUMw1tpRF02AWwc1oAOQDYx/ZGTfWMA0UG8kh8G1Z/YC58e4hoVOXBvjpU1pC/F8C4z
iFMZ4H+uNqop7fX2jSF56zWngCpVDDZxPmv2gHbgoJUPAXnryXNedX4ZbwsGAcKgKB9BZdqBtTTe
UaZT1JgOZkEEDD9fD5r1Ti8KP3/FZHOKuzrJ6TmsMDbMmRV11FFGE6OBymYopo3OQV+HIqSf5OoB
6LT3Mch/yEbgV30uOdKocpt2EwpUDYa32045p2HO3Kok3+uKmZYBCXpLHiXMSNTzj5kmoI5pk11b
1Y+BPOr4I9OjYXPfUhQv8xKIpaIH+6UkK6eZA7ElpzV3lHngtsGAsdZOQ9k9US0/ltw89OWD1LwA
Cg1mCkplyPhWflkeeG3Y0bxL+8CbA4gb8HzXFg/ZjI4YyMYCda9PH6M5us1obNiE0DmQLRKjb5kZ
PuRGCsGUk9rpdj69yrRzokLbVdF71it2Ad2B2w7yWt5lqEiHEdFBM7PmDdLjwZwqFc3ZKZogVvVL
zTezSJ5XmHet6tUBtDpS1k9gvUbla3YiO00tjpet4UNr9FMUnP5DsP6dBS3Z7UXBbQyg0zVqs/RF
I9DFdnNf/yzuzdNCOSHt4DB+yl574pAhBum9qFzy5W/XBq0xkxgazlVhX+3Wi9XjVsFwDi+kczoq
dhxVD2pDt+EUguS7H5ErRACrcBTMXcNQuYe+a7xRO61yq2p5VUSYO8k/ooFZWtljvBlv5KSx2TTZ
ibJHtdvhqubMGnTjgJkapwomq+IN88KjuwTWTkhlMzzXEvMUgOY4oNCZgeY02KccE4AJPVM9iX6G
eBhKU+kE8neSJhZDZUXLx8kKueYoQXZfTj/mAMITbFONxkNJtlKmgDX+NTEzb057J0JNqzc1X4ok
vxvAQj98Nsr9pNwxHUh2ZkPBwJnpDwWyduS5SUHyFx9lhklfOj9J0QxfVO9mqTgRgHV6XMggfQWc
x1Yi/SfJg1M+FOAjN9Br1je3rf16d+ji46xcetT34SSVRXjXuKOj2sSKU9RgS6+uXAk8E4MT2g2U
+pABewg0YC+QfgTu7d9w7cZd2sfKtStznectyB/OKTjXk+R+bCqXjYKW99UH3O99rtuYRgXJw3xe
ehfFT8Keu1KUeC4J3g0rX/cogwKsrBoc7DkI0JsZ032QPJn1fVlDNE9RLSWDqiH6EhSaZXEiOcT8
V6Xfix2uMtBCa7qggdM8s+57nODd3VsIeLc/1dWuxMW3WjcwtSIgE5pRqC9nbwv1gspDLwaej4E1
xGYaObYFejAFAMXjHceERYIGUd4SQXVd9DFX/kzF2Lyhj9hqawK2mnNbF/EtXC87XpzmYrQXTosB
NGu0kLxD13QZ5SkfJbe1JoCS2u9C93w1k7xYa5VJKmlglmaOQwUHKeT1ZqexzHf0n2NbOesgXimc
1DHvIlfkma/nkRcLr/LIodJHEge4eY07+bqv2Jj62+XPmSV7w0Gx5I2okX/9WE1FJ8TAX39J+XEM
hkdGW4V3bJCsFkTlOke9Kw+g8wwnzVSHdTY4QrclRsYteX4XmO/Vk75YfnVHOqYHkPJDV4YdDQth
YEZEeNIrC5yrDtSYHVO3mjNUNmo7dkQyHteD/sXiq6DP6jbHKzGTzpoGZGbJEMDeqeZpbJdK2S4K
ThKqZehf6+brJGkCHMdVJ3ux+OrKYNydZn2Fiaoqg+Zqds5ob9WtYM73+pvoYpXVrSGKpJh9gC2m
T8m3hFrtOb7XIeSH+bumADKsbWDMgMarTuSKBKiFi6+uUa1lodGGGBNS/eapP7TfIAf5hZ5G6mCX
YNYydwC6H0XX92pZ62LPq0s0QepiGgvsueCtozZPfGR+MyQ2lHV9mb2G4Fk3B1nkiJe4/Fe4uVh1
FbfbksYlSbFZDc1L9Nyt3jG8zEmYZb7NNntRnPa4M3ZAdGxEz8/rOcPF2quAnZU5H+MEM3QQ8pg9
iN25/Bi73StafI5yN+IFiscFWGndwC19ZZ/bol719TD0+xd84dsuvHM9RGNQa6m0OC5XBe8emn36
42yHdnUO9tFO5CmvBZzLN9mqdBkmeh+OBaYgDcxLgKPWDv6FJDa5XGHlmQjTx4iBDgVDGoGtVlAO
iXsnCRRP4AGv+YHLdVZOaA77jhY18qBa+WVqKG9O9ZnFM1oAn2bzJKVQkFZeNZhvBfj4pL+iQY72
/CzqK15thF3+jpU/kjs1U4f8K/SAXOdnHFrAiWx6e9EsfCrA/8694TkU6diKdr/yTylXVPSLFuRt
gOcvK7eMfOhh5AoOeTnE9eW83NzaExl1Nqh6BlZNzLzgAL9Hj+V+0Y0DjfMRFiS6kSLzXLkgTM5F
MtDcGHHnP9rY2HWp9C/Cx+WOVu4mJzxUxhbw2yk8MlVyCUS76+Tp9rldi86Xi6z8SqsWTZcsxGlt
GuwaFSrdUDGsTWs04bd7eftfrbZ+EaDLlc3ShN4HmcE3NzE/m2IvrFt3ylwmREws9/eGSayfB402
hiW09iTkk0SxhiPbtlbvZrO1wIcyoYdcLOzWcit3MiboK9EQU7lKlHuVDOhBf6DsB0OCc/sUr7ri
i4+2fhFwg6roAAJxEoT3cQaMF4jo7Cp8GxjgDJOX18dmBm/+fEfDwm7aXcPIy+2fcDUeXf6ElS/R
JamCrBYqZq0Dtbo3ju6gRd5RYF74WJ2mW5p0/BuYEQBtVGdM/8mvIkSRyJ+tCUiMBPDVsgYCsXGp
Z3jNff4YphBa+X9PaDR4VdnKPkUX/yqQ+3LrK09jVl0FVj/g73upuud5tg9VsoUy3W7QIJumQffE
kNwYgoNQAxMUKgW+9Esq9SIGJ2CJ1KsAH34seyuS30mTWHL/6/a3FXg2deV3QNwx1xxFpTNE8Lyg
PpuxCEB4LX27PMGV0wmAK66zAKObZW3c5yYB87FiSQUwlmPvsKLY6RF6OqJywfXD+98qIzVXYZjU
GM8APTk9Y2Boo0q7qt0nUSyKQ9d6Pb9rmXTNfT+wGeIwYDA6dz104lNqDfPP0kTU473Fk11KPtrp
UCUJuFr9299NtL/lzy+MgwxtD1pWrIxySxPdG4lqD6rAgV//cr/PcGX7aa51LG3QghxjzSYQQp/a
zKkKiin5XykZdoF8l4dcYPXXHevvRVehNtaawUCihkxwqiw+dQ6dgL3t7AzFxNtHePU9c/n1VrZf
yKjWx0ZrnvODPkE1jTrqZ+YFjupQFIy3YKkqvpW7aIdBcZE8iGiXq0sRSQpFVR8NpikbnTgvjlSu
NrWhHSXJEezy9lLqX8T5wTjMU9fSL5yrBGWL/Dw/R2fzYfb5QYX4SQaNiR+6ABhw3a/872dU12z6
sWKU85DW9Dw3s9PRX5OUCi7f7RsA1PSfN0AG0CvXoEZ9npoDN5hdBo8FeCNun55oG8ufX1yzcEoH
CFHDGtPhrYXwQCYijFxs7O884vc5re6xNMtNLCNPP8c63bZR+FhMLzkQ7Sh6u0SV3Y4JBc1FS66u
dd41JpEYrnXlos8VPtGtsgPBzT6pUJyqN5rbTxbIhHSvfZW2Ik6d6yno7/2urnfGgrrWDfhlg1jm
+KzGGFUeUTCBKHAbiioH5CsruHW8qys+KhmmsPIG30+X9nIDjuVOLWxtKtVNxxMDmH/QzQJ1nvm1
Egb2lDId2OxwtNoigYQVkzZS1I2bVm/QCNWrwurMsHIKs0Bfx0T3Ix6WgdfakG2tibaZIQGWwaAS
WNPSQPKZ7A1N/jDH+aEq5OTI+fSRd3OLEy4eidYz20hK5gRTg6Q4CUA4j9Id9G6NdtNHRWbPGkBJ
ozJv2dDN1pRHs6smSQPtF8j11mR6Lgj51sQmBOD6uMigraoBHAZlXQx719/jIYr2sk7dmM65X6ds
G+vg0ZfT+BlTveU5aFGiSmryXs/TY6WiLYMe0iFJapAdobStj6+dLufOpMdQUYbUGokqO5HTDW8z
Lx9aiFMVkDbqDLSZNBBXS2Oz6foX/NJFGCBxmpH7mVYSl8sShmbD4gnkEXajx0cpR9rUYJSZ5gCt
tc9qpRZWZeLrpBiNsFlXtDYNg22nj9DNjGVQXY7qk2kkPxstA3locMQ5bVDg9AZIcKYlPpyuodPa
mJu2mx+l8IWPk139ZM81RVV5+tFHPLW6dD6HY3iWjPK11hs/lMtjWEgfDdUggVEcclbLW6NJ3rJW
e8VQIqiIg+9hzDZlmteg19KXzjv48WvwTMzptJnqaEMVdLjyxJMrfPNxZkiDUZndNjH+cWJ4XzVP
Qd3/G8enqZgPUZmh/iW8kkZ520jNRM8maMAITkLXfs6DKVjlavC/WGVVkam5MrfqAuEflZ/lBNwD
SiZd9jZpdnjXRp9knkSBSrTi6kk1MNoSxUSGv/ASS1bqAhzKmNs/N95SYNTfg81oq1BKzn0eOPq/
qvgBe/HPua4CSpdJsUIUBEowurrsV3e/9AkwL+2qQA+XoDcBsQEYrazcFg3EXp0BvFx6FWYaKQPF
twGXrKHMiPR4ODXHMLXaDTmFhTXuJqf3weK7vLCMLQS048zai+feVdEXWAWjqQ5mHqsQ9zDzH40x
+UFnPtCqCfxYAjGZTrmDwpaTRW8lC7Z4D5XZiReT1fdOmSYO6GmdCBOherUrg2Mk76oauRQm3Tlb
XG7jxE1mB5i8lQJ7bqGPy1S35rJl9Gc9j6yqOOoZ2FtGw9GS2II0DvyfAuT9jpcfVV6haVzbhfyk
R4WTHczgaLKD0QxWyYUQrsXS/ooaF5awipBGFCiDWaiLJSyjQbkzY2Q+2MgQ1sx9EQD/a2ri1mqr
kFjl+VhlWWCeFTk6TeaTWt4F7DjrP/UYdKFz6IIJnVTgLsUMcw+VspxvenTFMxABZ0c5kfczHlEI
ooB8NYCtdFZMG9ydU82+04H7Zdjf13O7yRJ6z1nutklpI+dwyogcm8wtu3Abzr6u9lY6buh4ptFD
l8yWOZ/U+WXIn5RuPk4toGX1Vs0+0qHw83k/Q/pNei4qcwvlaaeipyZo8Ld4myYvETiWCpMBJxDv
gPzxx7EHlAVxlisKCveY3pVQLxlNzOWNTyFhLlepSEbpappx8QVXcV/Rpn4KJkLPmI+2cwDMiTSi
BkVAa0F9yRAJKl2vTlyst8rnjTZTlSY06HksIBpnkFeqvrWjDLKpOrCLpET5F9IOTW5xUDbyvHNm
E5yFSrdHPHelRJS2XqUbvXAo6/p9VAYTQO8oJ3a74HX2FDd2ExWTxa3Ft812hB70Ikq7SK80Imd2
tel5ufYqcjRFDoUG5Qu3N7h54/QlBmGZs0y/6nsINPRHyRENSFxF4FwuugoeEeN5OdXjUhFexmhQ
cBwghht2TgM53Pf0MANFjn4JpG8c7RsFcajgobC4xhuX+KuKd/FQmEdwrGWZDAMYowMkPL3emPYK
9BP+u/fIys7acOyHvOnpOa29wpxsY1AFr+KrG/kNz1pbzmyEstEwfL248QKjfGHzY06Mx9vbuApc
/f30Vr/a2BfH1ciYm8uDZoFVhxsZCMHUVfDU7z0JgxsY4VO8zG0mUJa7lWyJ3qaiLa5spaBJGA9G
Sc+E/urVZjvwly4RVQ5Fi6yyiQKzJvGkFwjpkNtNf4aQ8p74veAYrwaqi4+1yhuIEiRqKuEYG3cA
rIGDcr/fG+4Co8hehaC6q+nBxWrLli8+Wt4XmN4a4VQUH9RS8Yl6VQtMfOKYUMkKPoBRrWJLJc7g
UHfa0NIyBBijq1794ges4vIM4si0N5Em1eD77VDuljCEjGcjYhqSB/CVCI5XtN4qMmPcJSnbGkWM
ZXoDJNQL/njGSxm40QW7NbrUhX6jQuxcxWiP4CIu3+4vj3Kx2VUIQ2lRrtsO1amgNY+6sY0iIqBi
vLrCP0FLNVfb65tZUZvOXHzWCfTKzgSmFcEJXjWZiyVWm8g5Czu5g8nUDvmIN5kHAQo08ROfnpRv
UD6yFktRuBWcRgkjXo7IYkTrr/xlRDJOG7wsIOf5PLfzNo21z7rTXOCOMRfDn0M9ssdcYKZX0nmT
qMRUTZ2ZMjX+8m6hDpzmwAN4t3obvUjggf+efs7v+Rk6nwsxxOgyr7zHmDko52IvP+pAIJ1FHuhv
6/3zV6zcHElKokeqihbVCH5VGh4a5XmgmQvgFVr6InP929/9udrK3zVZqYZEVzDAhW23r+BfQF9B
cCWuiBH8ucjK31UBD3SmdxJmK4pTM+J1Fvu8gHRv7uAF8QBqq2zfAfKMyXbZsvvJ74+lbTrSXrnX
Eqt4vm3dfxvXn79m5Q8zSZt0TaMLHqbdLlOZE8ah8Ure3F7mSrD8c52V20M6P0gD1E8BZlZ32hnM
2x10ApdkrnmRPagveuomfRRBMq40Hv9cduUelLEO8xrOB9tbuAPA8g3exu3SZVesuQJeFbQ4/+VO
V+5CL6Y0GnUa3lUt8wazshLQiNnA6e/lULV4FmPePbINyCMpSgAyvtJJ5zaz0urdrBVHHvqf8r8o
t/x5DCsXMs8gMwglfOURE69z0bpJF3os1gR7v9JkxTqKyWSVEcKM9VQNUCMJUQDxx3FHd4odPGFu
FDQy297m29iHIp1mqV7rAyWt/R+lAq5e4YtfsLIzXgRtr/Ixuotoa3OWOFOA5y9PvNtfefnf/BnY
/tzoyq4mxmNZLorgrHEDRQO+awmk21TZl4Lcv73UF3v6rbVWBlXS3JzCGvGHjYYFGk6UNQc3Qx1X
whDxXMn2SCZmp1qFQcNwm8j1rpPle0qMfJfE0mCh4GhYOemBkSBNbdWh8VYr/c+oQOiIQY9oKOGv
vhz6EKVLiVqaPv4gvLON2u2b1Gvqb2ZP91qceq3JthNhOymdMHZ8LPWDmT/HQ+hUQXNsWSDvJhZv
worYRRUOlqp7WTk0kO1pOUZmzhJJTwlRDUAae5CTqMlg02Qy3TZuUxRFcrzBQUixoXhIy61I7Ehk
F6sbkEyFERJOwrvQKG3aY5QeDDk9Kve3P9Z1P/fb/tYzwIFhyBMpYX+KTzzVNvYA243PNfRSrP8/
7fU9VjDPJkQtXXmy/mGS5urJGo9BKLUtQPoAwyyQIqihgSYl3o73LWCNhYPWuCAzWoz8hmGutefn
UaupsczQJZCVy+MfgwTVSVm15Bw9n3kQrHYFxvDnBlfROUSeN+kKaquxMYA9I3YzongYwMGchQ5J
sO8Zw/yF7GVZuL39UQW2s+6Qz9ycedsBJzMbUDfYKbLHZgFZytUwfGE2qzBcTSMxdBlBI+oxGZp+
cCO1xpzYJR6VTIlQsY8cFT2m2xsTHunKWwI+VdZVWUsow38HxyAEClO7mlwJLJcJwZwbpmUSIJ8V
IWXI32n7n99y5T9LRddDqTdwHRNg+eTOUkphPUteHOMt+1w5zoFXLYBGPSLxkEJITrtncb7rSA/a
DlbavMs/SW7uR8k4EdI9jK09FQH3Agy4gQ42gtw8zCvZQAPMDpRH9Lacqd+Bou99zFG9boe3sFzE
NOJ9H/deAHdSS7M9w43KSQ8Wb90pATqtw8Sh4JuIG183ak8pgW+m1AkC3UXH7MAnbUsoxIvnzu4G
0Hm13VEe4dtLqXghxi7X7ugkP5b5vkzJPh5mu9QDV85zZPwAao1OhdYT9KjkLrL0+iOIP1BUMTGI
OKjcLVTTGcPPsAwBY/QDYAqhaGbXxeQmfXCs2m9N8x6Ov6S4REm7tCawMhS1dlZT3VYK4xCVfA/s
ZVK+UDBTyGdGUyuTjml1but3WuM/ag3A85/T8BDVR84iS0swAjQRLMw26vxjALePnvycQJ+N5qMF
NhxbYUe55c5tM77th9h6GDKoepDH5Zjl6sw7lTUu5rbsXqltYvRe0gucgchyV4EkMkg0hkgr70b2
YI4BuDdEoIDbK7D1cCEdcwT8toG0gwEi3qa1zSwQnJjg4rO/ABUZAapxqezE2WNNIDDNIh+6IF5a
v4xQ121HaHcjVzChO3/7W91OnNgaUxFCGaYcUSyGlp7ktLgYYZLZHWt8XEMBCkcQEdkaXcGAOizQ
gESvD/RaIaQ5Gn9+DpwPuutPpT29i1r1t+MEkmD4o4vakhQ0aDERlHYG6TAk80kxML2aCezvyoTI
petk8ipU9AXVTDLq4d2kpF5SGe9D/MjVu1ItXBJNT8N4aKozqyrwOOd3mqilKtrjKmIY7UwljYzB
OaTf+iw8pyrIObpAUBQUXYFVeMimqKgHCVegJsAFNFuI5wqyiduxgX3FjotvxYzOSAoTpzjyVzKO
bqfkeJdxdOnPXWw6dezftvsr3ZU/P9vKb4TmVPSlBrAbRLe2DKH2CVVHT0vswZP86GTMNnckR/t5
e1nBdfvyAxfbJJlijlkvhXcURRNp1J0UmPYgeezT99sLifa3rhdFc2zQIG2kc+stwlq5Q5FwAtla
bdMSDA6RizbNrhKkTQJr/LorF9uLkgpUchrg2eV0l0SnIUaTPRS4EdERrtLOJDQjqpYMjI7qt4gc
krHYgP/VViCLKTjC5f/0n/MV9uXPLnbD5wnypmkLm/Qg5FC4y6zynp4WTfBgP5oHMevXF/X2rSVX
ziTXo6iaBny13su/QTWwQCqyq3y8wlKbfHEXZafKmbwG5T4F0r/5UXN0f9rkABQYvuLpnrqviCXW
mxDE9K931sVZaJKSq5OCMKuj+a7Uk9/28/cheO976X9Iu7LlxnUl+UWMIAmur9wly7K82/3CaLvd
JLjvC75+kp6IaTWORpg599kRLgEECrVkZb7EaRtc33qBv/lGWZ5Zq5rSWKy4SU6SavjytFMW0aN+
gSPvr/v/3e08M6E0zTo0BohBt348jexHK1wrCFenXh+Q3+b9xpEMNfiHKSxCGpSv1xcovJ68+ykb
o0jYnJ6Kw3DQ3OmxzFHsa3z0OVx2W9+1jYeKkMDJil7g7005WzSoYBPWVk18F6dgOR8s6nTGFgDf
WNO7QX5pBELlaOXGrZegCahrmTdakQx2DsHq/8lJ8tfmf9etzn6H1PeLZljb5qdTqFqxq7Tl+zzZ
PiBkpTVHXQF+9h5z/a3pXzctOMe85keHbpMmJ/BQphk71bh4Ve3T/KRiPGxmtmi/Bb5K5XyVIbWN
2eggukWVMQ5nDOumuMYIebZ5u+kFyYyb/Yu5t783lw97TMgTm+mQnur556q+Fobg7AouJ88ojOwK
wMMEH6+AHnjK5mD+z6KN74r92ekYpEGpaDVgOLP/ZSS/AGcVfRfRErZTcmbBmqjWM+gWooUE+u6X
OBzDOuwD9a0+rB5oXj3Islw/d9/v7RXPrnLJr0WX3gBZZXpaFz8HR2BfSg5E1p2i+1SSfNenN732
IwXZvj2LAm/Bq8yz0tVMyitTRtNGjkefjKqzLmDgKEUkLBew738dPMJVvIx2yqjB4LXZptYeoQb5
qiSOcaqf0VH1ATXzhjC/Q9NkFqGrBCvkFS3kcjA7zcDmdvS5Bl2jBZUGCKwIPqHgNvNyFnVKrc6Y
cPCh/C3tm+whuVEiCX3q4khCswqhDdGjYzBhBl/UdxMtkLvTVG/ylCooJuZW6WYFgtPs3pgEbllk
ZPv72a1IAbar8rRF3r7uqgJSc8/Efru+hxco1/4+I9sen9kws0FOxobCOTEj7JvYWYzabdB2W5e7
Ygll6ZhjHi3LsygFul9pfq/TLZT3fMxr184KmSCGmagy70GT+asx5ajqPlFyAWTaaVBVF/xY0YZw
boKmZF16CYWMt8Ebdnq0RJCDI7v4UH8OPvBn/ojG1RRmtygW+fFD8WaC8qH5nISl1u3mXHEevGJF
kqVTi/wLHnEtdyh/7jqUcqzqRQGPvLzuLLI4mhoAW+s0RHitRceeC1WMJrVpOvYpKNSVAB8nAWuZ
b4MsTXGTdyMy94hYFrcKU8Fx3P7vlUXzs56dEU9sJFB1lIBJNo19hfg7np4S8ytjXxqpPXRNBA/D
9kGvmeQ8mDJlek6x2pMF9D0df9Rg9Y/r+7YlYCwSHS9R5eAf+hXAVk5Njkttth6WFzAE+BDKoTt9
X3uNkEBd9ATxU586KFaJDGzmqdjRSL9ZnBzJruIbN4DQCjZSkM5rnL8C3fWwIq4DeVU//2JKC5kE
KHzlD/WaBWOMICgVKauAiUTw8Tj3lVgW4PMJaEpISu5rYFxXCTPPqJDOsfXLWIzSAwHC6MxLNzgz
SRRHXdNiR+p9Fi+1U6YUvLpKBFbbEYQ/40c/qT9nu3sqqQqY1dLu6tL25KYJ4fvt9WBnodwWkbqA
A7L40S23svEhDXcL4IHFCsxshSd2bMKR3KfrbavWTo8BVxWuAZSqUH6BDdzUArDWkYGZdJK9GnTB
JjtObeJImd8gNh8NkLrEPwaMtZBxG2lsLXYcGhU6Q/VzXdzFoJUb02DRQ9WOoGZXgaITyMSFehJo
jrPuU+/xL3PJJ0sLOmMMbSgnuz4YgBVpaeFUQFtNo9tAfRv0aY6OOQ9Soc2RPqkEFMpg5TKN42Is
3qJEpvJlKY0/ouS8jqObDlDIBg8cWHDczgITNmZKMDqFbOItrQ46QCg0e9ULFBU1RxkUZ22kXaq8
dCgGg9PE6SDwrfWHYQha5clKH4j9m+mQ0mAz8Ky5M9lfbRIuIJMBfborNT+a6aNrdddSDB+TENa0
uONoO+lwl9MHqJE5dnyS04+mR+sXFOwdKOns3B9b6lndvSz7qQkhjnRfaAxtvmepBAOS7aldGszZ
7Kh27CZgRWwSCgaw7aHJoqX+yECqkGK0JanfpPhVWXSnTx4mDQjl+RakyI8WsCEpLUD6/ltTikjv
LMHjIwhRv1VNzh7KypyGnKp6coq7XwMYOdiv64+b6P9zb1ubZhifM/GkdCZaAe0OUyzXDYiSTX4M
uFkgSFKApfoEbv97Fsi+fkP3tmvf6h1GL7QbfB6B1xHgHazvYYSzTTOKccn1DjCArcK86W/E+ZFF
5eIm9wNGPtqd4ld7MMO5TYvkz+twdCRHVHYW5fb6lv2e/Yo1lUB/TbG1vd++NE85ZAUTf5tr75+m
l8TdENIiFcML4Oy/4iqde7mmlWJASsEjPQRz50xvStA+oH/UoLEP04sr3WMKClzfqrNBpf//SOW/
rat/r9hoOhsNN1Ta46KKWmmnagdQNO8EB0rg4HXyt5XUABnTWqtoyuqfIHF9tlLMUGmZu86fM4a4
yhokTccUOY7E8geBbUEoqHMP2oAi/38f5tlV999pvOwkztfgAAVOfNCVipUNBHGXzr1naZ8vEChD
0V3L28jIwHv/UbFu14jE4EXNJ52LyRnrq65J2KaRw1SHRPlz70HiFWViYQwi8Drf2Jqzq6FUo563
HUZTWZfvQHaB0UEzuP6pRCa4RNu04sVqKRAfHTtJ87EEXf11A6KjwMXD8lL0mcxIcqIlRIT0e3ON
MIniXTciAK5YBudEJHXtqyGTkxMKU359ZDtc5enVhP4y8fNAOq07DK0J4zbB5vG6Y7XZLqDPRFly
ydpwTFATJZFgYYLtMzhfUUu11GVbbXejUZWcTchwkB0N6IbKnU/1rvLpI9jeFyroTYiWxnkPRmiZ
shqIo2pUnBKgx17EYy6ysP397HDHFA0XU0KNvGY/DUw7D7OILk2UPhucTxgGMsts4/7vfUCaOieJ
prs23GoQyl7zs0A9TRE6AdAzjgGDBnvlF3uvozES5Wai8rnB+Qypz7px7JGcaeH8Ij1uPPb9LQZ6
+3DjXETvbnXKgxp0GxEpu/0/0FqLjhEXv2hKJReswWMAHofVNZB+Aks/RMBegLCz+Gn/Vj08tKnw
dRd9ZM69dGpdrq0BZ0lXVLUaV21ECbfA7xucf2kr2oH3FK3QpDklxYvd+FoXlZJI2UGUfn7PEJ4d
18xcqkzbSJOnaXH6+EGCKDVSDzDGJqpvxD9GZj+D4tWfYmBNIIjSE0WQ4YteHl6USZtJqvYjStUq
hpsTG7ouK9S2GCRb4poeLE15ouRg69avuhXP5gr2mVdJUuMKZB058sVs1xxiEN1bewPOCOnSjwVu
Nn9aD9BWFXghUXDISyM19mA0Fp7bk3Ffglms961Q82sXiKTMlyEpc1R8APgr9z+sIPI6SRVUxkc2
ARy40tKzVuJKy65KLO+6dxfk/bxUkiaDWqot8DaCPyapmZMkOUClqSchGRvNB9AmP143eBlR/j9I
PcvkHFGjoiraY5gcz71yZOqpkFSXyT/m4pctNe6wFoEFgFUN2KdJlwC0CGG5aIK8Q1CpMjlfZE6p
Btpr/AaV7lgCzoQGnR19Qoq8W9rbGRTWEJjwry9cdHo5P1QPo1n1JYrR+sJ+J+AGIkZ7N+c/MmgJ
Xbe0/forRTGT80e5WQ99mcx4ODGyv27MGhOwLRtTBWltF3q5gghB9MjxMiWT0rB2TAAs1R1v+ZZR
pPsn+gW+hfRTebUfjMYBvzsG2Ac3v8sw4je72GKwgYvSGtHh4oVJYpKw3Fyx9K1PtHgGmncl1FcH
P42qezFFpmCnLS40Ai+MVYIQJL4bV9XTpApC43MFVSxUx03LkypZcFsFbxkvKwI6krmfKwQs/fwx
jb9yXJ3rR0fgDngtkd4oIJke20BQqHqEgxSMmz9IsagF5baBKZ4hLKuKigD80ENmNcYk10iFJ8A2
FjnIwOimhHFgOIoLQpKfr/nt5NrhElIE0BgRoyLRUcHVtDiXBCC9qWl0wqrXR6umwbqquwFOaB5l
gRMQZQkW73mABK6ZjVkE/S6+18FwkITNU/1QRlCz9SYw/URyCgAFMjkRAbzo7bY4BwRe5KGrpza+
S1HPhUPopu6OTJA8pYaHKuyT3Lcoskm7vCi+rp8q9XsHr7gki3NJcx5L2ZKiOEazxDHNjzR5YkXv
rjY4Zppdo/2uaOtVCbRO6FAf0E1CabNPZrfN2VcLzj+HDWMoQdQPrchCPUDtGBJp8o+yGf3aOEKE
BGNQJHHmYfX6DPIXGOxo2vmmqG5qCXPvse5RrTu2AAOCdQ6g0LF8ao31y6ifynrZlQTiAYn9W9Ik
yFUt8TMDMFmXOwBMEGAt0NHCUJlNoFinoE6pZNIH1EEclc73S9aXgZ0a+2KkIOEZ4di6ufTWhh3q
AaXWYYF6G2SaUn1uoZtQvaEx1O0t66VvmVNKqTfP1uIvZAWeLb2l+mum7utJdqUeYiAZGJyLnDkN
rZhXoavjT7rqmIAYDUbmGUnnmGPhTASCDaCZKZRoVu4T6OHZ86FQ0RCXQEXDlOFrXIpAl6sPKOtG
fVqg/kKnz7Hq8a/CsqQoEANwpqVhZYCUKMHkPFL8PpHc1hzcitQPWmWDZxnM81XuNp2vNbVL9c6X
oPY0T8TX2vehviuS0hs77aBoUbIyZ2pOfQaKvxXSzEjfZFXxVqvzWq105vGDVHdm/mmAEpSqzDW6
2i0Y2g3g9zAAA4cCMoZowD8FvT17ttBjJBjvm+jBVLobSlsAgGrjBeKgEJe47azcYUYepGnuUK3y
TAsKDpQ9ylCGMnU0ouxFBg1feyJF9cnUo5zcEQhEQ3BESwBfGUsg+kDcZOsgMIKcqjECul+sQ1Am
IDLJwMlU3rDGQ/PFq9i8UyXmNVMZxXF7lBqUtYfnuf9ak2GfI1BZkq1SnbmadmiIfsREzikz6U9Z
Ln1ljno08Umq+wnpgpEVftZPx1nJQkvV8GFPNkN1YNQdZcFruYK5e4BiuNaCJGMCGLwN+yUNjDoo
zbCJ54ehhdyYcjfWv0mFRtS8BLndhKytJ2dCPpX1c+qlq+7J436NT8Z0yhrbVcArMpruJEOxZsWV
AToZpn4a6mMuM6gmgBIhTpKvUj+YGhudepQOCcaBW/Wux2yj6ebyHWBAfiM1+wFdARXsBlYC1qxs
9ZP2cVXxwIIQs6pwdMuIKAdVOUnpKQdkPx5+tioo5qTKHawPVv+2VvrA4P+abVociqY5GhSz0jlx
N7hdj++O47TmlW+kmHfUwKWlABFsQTZn8u0MIw+mAoj6OHvZMrlgQBVEUJfdNCGqJmMGz1T4h12p
rZWBNzmFYIcSdLhcge0b7ka9jYmETckLKKyNUXZOBJYvZslnhrmiR6f1krlOBT3NWVT2J4N8KaJp
nItBxJmJ7e9naaQ59nKmSSDJbSEdkQIeX0giBmhRtYGf4qqyUctam2zVhiWFKIvb7IbdeqzuknvJ
hzOlroEBNnc+5J/McLof1NMFodLFjfyTZvDTXJB2nwzZruI7OmTOVGaRkb6MkIu5/rJd3MszK1wA
qFK5A3gbaHxdecmNx8kS7aSoB2xzB4INpJzQsYOIUW27bXs/xzI8rgba2cHvs7fe/pQl1E8GCKcm
otRXgPrj57Y0ezYaaJFJd+luG4dbohwVojoQV84vMLf81Y+wt695diZ7RtZ8KoHc3e6bfgBRedo4
tKNO6YN4D9RbOCy55oIdjhj4U9jcU3FPRLRcLgysO3AvTRZy4XwCMEh6sFM4U4sFFLT76noza09V
XviLGdLlvdG/7HLNHGqh8GA9VZVynDIzrO3eq+YXTdlTijpaAQoadqdbOR6+GYpnibeO74v5TLJ7
yJG+zKR05AEvpJ64SgNBoma/oBG8tPC/ja8u72xA+6evw6ZEBmPMJ41M7xWY+hw8FAcqjZJTWSlU
Cdq3UlaC60f74gU6cxPcJ0GspedaDPZ/eTbCwtwXaYcHNhckHKI+GM8/kc1aha4umIHTjri6/Dp1
UEeqDIfFFfWTatUOtVI/jJrl29LrnKp+PP6e5gfFtIM2S58LefnoRnSdESxQwQ6ILjcXMGfq2LWV
hcpPTF+17AWsgtd3+HJE/meL+YbRCubCvtIN6y5BGz8fj4Oc7qf2c8Z4cKwybzJbByEp1Fo6Qav3
Yt56Zpg76RmEfBNV216ZijpKzILKViMiP4B37Ti2enh9nZdfgzNzXNKjJtCubtBh3ToIAIX5GFRG
/SzHGzBEvbvV0jDz+qa40Ht+XCPy67r5C3rWcC5n5rnvuCRgTGtTlL6/hQIc83X+KWNo8h2u86UK
irsUUxZIClbPilCd/o2aplf4iNd+tQcI8TnNc6o5okrFxbN19pu4hIjUSZXl4DI4GRRXHIG2vWS7
6+u+XAz5Y4PvSNU1VZSmsDcc2AAdb0zLWF6pePpGjAHoSQQGvtG/bnM7OP/I885Mcl3tpqnyvCwh
02JYzb7Pm0Ni9AGCdQXZ13VLosvDt6WscV6oagGtkO2mXXtLQ9SAPaiLR3UksLQ94tcWxT3Bq6zM
JJZgKT1UsMVuaGjeMlfxN11VEePGN8T8mrXt5Jw9hSTWVAWieRudE1gJQKQU9g8odK9ovG1T//st
dDJ/Vy+gZ50f8ycw9D5XezFCQHh6OP9fLzMU/UwLUPhdfZzAOonqS5AGA8bwYxD5LJ5Y31f4TTm/
lJqNImc2drpAuLjJzdCdFKpR4ongbqJzynkkJN1qa+YUrp1pXr6gErGeVPl1gPDo9cMjMsT5nno1
MlnPcSEsjFDX6d3cVqAokYBX/3Hd0GW+obOrx3kUGW2Kpd/e65Ga0Qpc1U6TXzT5QRlql9TjDnpg
EMB8NqEpsiqDV0EBp5L3dby3AByALrdTl/nBYKh+mcypLclV1y80e7zrP1P0ifkmViv3VaIncMbZ
jgSQTw2V0A7/m9NUYOki+uTPhvC9qjofaw39IumObJSTOZtci1V+YR6Nav5KTB2w7JPdHVpVc7N5
EuRxl7H1Z9a5zKBq15GMI7Ks2WXBEJhv+e9uV/rsppBR2HA6v99V9/ZXCvkmwboF7opvWMXE1PMU
yEqUU+tj6YNiGZpNHYBE1LM9Q2RNtMucu4KQUg69E2TKG+xheDLcZD++1zuAfUHcIwgkLgeLZ5vK
+SSNdTSTt5e889bfZEecZmdAk3l+GG+lB/BKe+2hgTYzlEfDVvAKbNfnilvm21a2npo5yyEfuFag
DScSJgeAgzDHIC3jXaeDm6QeHma1FzzigjiB71RlppY15gizSDsm+VDaH9dPi2hZnH+yF2oqA0Fo
poKDEeJQN3PQ78Seffsw13aPc04jBcKn6RDukPhHCgzqZM/OAjae64shgtXwjSg2gW6s7yg9tUgo
XaISHHz9oBvlQ2NPR7JKTmyDqA/1yVofT2W63LRF+1iNz0rPbkq7fpqS/LHudcvJ6BMI4t9ba7xV
SOIrvb6XSfmWqii4dhs7xMlkiROXDMz1xAcnmVsCu9AkVTCY9mc6tKaTEOWUDooCdFsnuclUPMv6
v+rX/LkQfL+rLSppGHsEC+iq+jFFcQodvjI30K7Zp+xuMF+v7/D2Ll75jnynJFcxR6asOSL5ZaMd
/7WA/ihWX5LGZ6LJE9Fl51slZFlQnCPwLGOHe048kBylYJlsXuhX40vhADLX0ku8EoqhwvEdwbXj
eyVGr5XxOOC8KgVmh6ZP1RSxIgpuBN8RSWnZQzVKtu7a8ldXvZnm49T+KwrCP6eDr8Jpll7IGEDZ
5AuVt87rUEUPFs/atz+qu+ojPlneGJjIhI70fQizcPk/AE2/hwuvnBi+Dtdpg1UWJVz28Fn71n31
ZKoo6vTPKALmfuzptwO+JSivPdSkX9aDjlm+LCy+sr0IT3ExEkNZmBggubT/IYoqFUtpxxI+aWK+
DTPuavdlkhdbEuQlIjPcuw8kEE2o0tITyOqONlwdkzsQnIE8QLUEg/UXj9DZiri8pFGlIVeqmp6W
zm9mbKuqO+ZcBtev/OUK5JkZ7oUf6nishqqnp3zAF4z1t3mS3pVuivS4APRndqmUOctAPWhyYjji
87r5ix7nzDr35A/6gM5dM9NTkU4HK+vcBXhaMuhBRQzPaAQRxsV7f2Zt+7pnyVdexnRK6QBrSxyu
KTgkbSb4apd7C2c2thWf2Sgw1F1bGp7c5IXifdqRCHDKMfONpw0i0QbFvrrNfsyv+tP1nbxcZD0z
zL31w5KxTC8rCnCEgg6UA67g+/4IPCfqAkjq7tIoQ9nD/o3LIeY6u5xPnlnnQwBSLm3Z4OkodtUT
88yb+tnywMXndMcJrTtPdN8Ft+M7ETnb5k5b2tWuYC+xCm+EbFpMXsdlERyYy8WlP8v6vj1nZuzc
tA0JpZaTRZPfS3s/xIanm6cCI/vtmqKbNwa6idZoVgSmBml3Tfkq1mctvoVG6NEY2rvKDqvMNVDh
N+YdSdk9iC2X/lWu8LTl5DQYbK9U1XEatMehVeFH8kmYrIj2inNaiVxQBVM6W4GOvCke9K9O6M5T
lz7FTueAsT4L04P2IDiPAlf5fWLOtg7zQuBLRxZ+ukX2mT51yPglfyWONfr27YxajhrZW2cQGpiC
QFG0Xs6lSTbVKzLgoym9n1vpjTGBSnoyRQsUmdn+frbApMzYIq8xmIaaHOwN8WFtzYhpCByLwvhV
dGrjjk0TJeMvtP0Ut5+0nQW5oBYcq0tRRAaKdYIt3z7kP17js9PK+TddK2rLXIDvGZagGYC3SQyQ
j4x97c4W8qcaMz/DdDu02lvXBxPUN3J1FTEHCXzsd+Z8titLkrCVKdj8hPk0RdhBhXmiaJmcp5vX
rBpiAk83BSv6tiyq0UV2Zg8Q41B6mt4Fu7o9tNd2lXNtFG2/JdPwRm2ylMRL9sZJ3cXRBMYXlCNf
6YfAnmAHeVYQTZWludNwcdJddireM68OzaPmgU8GRTnrQ9waExnkyro6o3OHEVGEAHWyK9bDjHkh
wZoEd4Xn+ah0ygq1wCfrfW3fTe500ND623oEy29l03GKir3onIhscgFUp81ZAu5EerJJ5vQGmPMt
oAVt6f762gQhzDd88uzAG2VbUMmEG8j7OdRRxLVkPEq2YwBjV3bx7ro10bfinI6mztko6VhUAnxK
igkyW1TkF0WEPN+HvSyNWRpY0DYRUp0aaEp/Mrd9GkIh7fXF8tIfh6XywZJhaHNtgOdyWQL4KS+3
i/2kA2OjQ+HWtjpk5BhlYMkR7/0H0zvDu76bgjeKZwFpk5omBOCu06y9ZdT6YWb70qAP5vrzuh1R
VMhzfqhWVqh1g/NPX2YfNAs9wjLJVcLkJH/L2+rQ6paEdfDLSfaf/eWpH40x0YFJhiupDtkJrLPh
Cr7UExi+A7aXQu1mjszGkTwAQMWzS5drwWfGObdiEdrLTY01x7cWxum3BZOwflIjEYhfcCd4upGi
zKzeUPHkTIrXYCJ8Kbvg+vcTuBKeaqQFMg8YKuyjVCS3cX+sRsjXDevLdSuidWx/P/MkrUnjUVJK
xC1WH/S9hfl0xb1uYnurrrxlhHMfdpfXi6RNOBBx56tAEILF1dEJubV7OzQMY18v4zNOjHPdrGhl
XGCydpldmQmyc7PUQxvaVa0tKOAKvDDhPAnBUQO6AzdZ6vbmID2uhgaFP/uZtb/qpfl1fTmiXeQD
EBOkQNVWVpX3erCpAujhprIqEsQW7RoXeBC5pUZmbKcO9LCJFGTzw/V1iLI2ntOjmRcVDDDfoY0S
oNYOJbz1tGnhGUET1q8i1JZgQbyAu22W9jSnSEQ6uQUGFDLi+r8aNwWe21Q1UzF1flprzFq22NUK
X5Dp7jA9K4Xg22/f9p836H8M/KPDZc/yUmK++2RXd5m+OAwIOANE6WvfuHpTuPoQ/6ua0x+LnB8l
prXO8ypjmrvt0cpTd1Qj7oKUd2zZu+BAXP5Cf2xtofeZC5KzWDEBHsTbnxRBvwImutKGHiWGVD6R
A2So92v/Qsd7pW/u1jh9KtU0hIxE7WoqZAuu/5rLr/OfH8MFcLKhDYbcYKZm1dfAsjHokd6oU+Yl
g5AM+7L7+GNq25ezdScJYLtaoYOrHa3pofXL5+Yj/9p6ThpkqlC+2A3P2W1muJbgCl5+Wf4Y5hxy
GeMKqIqMDk11w9BvgqQM+H5FqiqXHdYfK5z/NSVlXKnEgEepyC7fNdMPs3lQ2uOxBCvK1/WvJloR
54mL1rDmPsO8pNYwv4gB9pZBsKDT3XUz/0t48WdNnBNWCjT4J3S0T6peArMg76jCHL1/ZDUkNcAQ
lOYqKEpmV18EJT7RHeHccj/mkgnubogrg7RlnrxYEinbX/QxlmaCkxkgbYPv8aYJzSuw92OMREL9
vmUvs+HbwB1O4UQADZkFDuZydHpmjzv91qLV/Vjhk8XPGzSj3ueJO9yALE4J1wDYwCj36CMaXKIL
frlmeWaYO/0DictUldStatg8lQbAYxWy3erOvsm80u384kihirKv/OlrvflXJcQz49ylmLNqzZJO
RztxOFhk9Yeid4xEDQXn9KJrOTPD3YdY1Zs5ZWRjNq6PwN7ftM/D66YQhTY6Xtn0trqPQb7yn66O
ux5EpgYmHnCGMOrgavKp7R7l7F6wtouY2rO1cVdBZagYzAVFbrEHwSAQPdod+svATSmC237xzv0x
xLd+1UwbpKVh6QmtZie1t4q6YC0X3daZBe6VHUfTXvWRIDaZsidDT25QXHbWtg+ub5ngNPCjB71l
Q8yuBKR8npogzzCbtU5BLn1gFNhNRk1ws0WL4l5QXSEDtIhwCKoRnZXWVUr5Vp3H9+tr+qYO+kdM
dLZ3nP8wswkspEadnjYph6aZHkyLPqzAufbA70IFpXLSsmA+0fF4r2PqmfqKqdxFizRIbtvQmGha
aCQg1sjUH6kteWvdSU6BOaVqjvfqumvUx1aH0LD8zuQYDePOWbs5mshhJAFYJg0WFNnNqjzVpHWa
YbeJsGZgZymBGGShkmv7dVgOEDrfQ+bmuJifaxp0LKpaSQSpv+y4LVUxiIHMl6dhkOVZUUyqbQJP
doFa4XDX3sYeuTUc4tZetped+UD2OvRRRbnCxVjJ+mOZ8zKDOo64HkN2KjGtVIxBbh4r7T3XFsH5
vXwR/9jh3Eo15WpuFW1+6jK6M41xp2Ce7fpxupSV6JaK0RwF2C3b4qsyZWXOtTTl5LhxQVu/UUYL
xyA5baJk6o14zPfC1v1ljnNiUjONnWSW5Fg2RQQVaj9TQijPR/lgCALaC9fx3BJfjhltMyVV0WFh
iCfzAaPwz1KzRoLtu+Bi/rLCebJuKNQsTiDYrNiAwphg+9OZFqpjfjdiQIs1cUST7NVit6Ukhb3y
meMyQtjW10ctUuVby4CAifCbipbOJRaguFWGfsCPggrWy6JhhNp2GRTBXcltfAi5lJHVYC4WY1fm
///p+Gs7OB9IiWSXdjOT4yybTxmJH/pZcCdEa+PcXxqvUJyftrWp9TsYpl1Ug/dL8XL9u4o+6/Yr
zlKUuUvqPo9xeJBoFjQHD/h7Mj4xBpicmoTXbW1HnnPof+3ZdmXObDWakiRxsu1Z85LbmsNK5tEK
Gl1J4aIo4bTab1q/Xbd5wbP8ZZP3YFIq65ihJcdK+phz061HJvhOlyhW/jLBOS9zbjAMq8HEBplH
1J4FBnrUipvdQJ4u9UX8d9suXdtFzrFkgyqXKka8jqp9bJsqMi3VtcssNHpJ4DIFZ4Ov4yS5Xam9
DBdGJ82TwBWVWKD0K+WbcdDD2Wb/mR/j6zhZHut1ltTk2OHOTqkeDdk+NyvBGIvgEPJ8rHm7qEMu
99vXolG+z0M93JrGopdT9NxonIOw7CnXxx7XdwlQ/wS6NIihyMhcswWuNgcGTTQdIvAXPBvrOM7z
qEs4F1V7r9nLk13OhzJ/+o+uk8a5iyLL80LdzrphosUglTcrUQUh86UU/Pw+8aSYJQSMla6Cm1Cr
1VHo7NU9yCtH6M8aazir4BzwyHpMU8HSRPvHeYpWoUUvQ3Xx2EEBKlsB1JSJpwCseX0HRe6CZ8zM
4tlGcgOPuwQYW2Q35CYPe08NZHajRnMkOhYCd8GzZTZzXsrgjCTHBORKS126iw7xBxrv4lgQpwos
8YyYRFcx89LgALZgxckWyY3n2I2tT0hwCB4SgVPneTDHdkiGdsHdamQrQkEh7xtBuCOywAUWTTdA
sjyHBbCXZDNxqWx718+ByALnHzpS15sODNbQ62E/o3LN6H/mv3k6y7qlcg0eCHJcl3LXL/eLrnq5
EsQEPOoihbbL/o4oqmWqgO4r/MzxKDNNTmoc6ylIIiV3y8WJMfi+UV0BRgUA9ZfoIbzEPavDnK5Y
WziPyey/44kCTBkj1TfIZKc7LJv9tG38NGnMCAXQ1LHrzssAst5EziwFWu+pdWNmRHUnc34H+l5w
ZP7RFlU0nVhEk1XZRoHN4Gn7kKyWuWba8u3sYo4GvLSj5rTP5bMGXXsMbviSZxwh4uPWd6JglMj8
U83b3u7mWWiVKmRJk0GSb6dW3mvm4kJyaq8mg2+oEENdnUF6qRcV2rylIxnJjTGiIh2rjkxuNSVi
A9QmMXZcKwgy7X3Jfmrrb5CNeG1duLUthbG9gl1E9sFaB+LXp2kJJnPJvQ70GVI7uEb50hX5jSTF
J6Jovg1G6wW9JVP/MQ1QfR5jV7JMp1k+6+ZGUqCaW2AQrUS2TZ4AYbvR6eyzDMq6UrnLW8BS5sHP
exChSD+y9h3cr05ag+sQPKJpnwIT/1+cfVlzpDrT9C8iAoTEcsveu9u7fUPYHhsQ+yYBv/5N5lx8
M23H9BPf5ZkzMWqEKFVlZWWCUApKcgZZISbxYLkDZBuapoNf9YDWlRiDx6cetUZmCV/Nc6cSDA+q
RBSUwZH3Tm7v02VyRA66fYwMrVLDvM18Q9zG2bmBbyITwqPpA5df0JRxV20WWYyfrDJvFHO/ZJj1
XO4V9UzqCZr45QGNg8PEiogzGggoHdkq8Uz5XmBQ2yph/Yj5fn3ijimUzZKmQV7fLLOE2SXfl1Cy
bVToVZS+EmNgTk893sHYHtofKZTi4P14GsAjh+cBzdTjBKWYJH/oJnUzyUeh5QGhwh3R9zTIHMV6
7421go2gTt/eqmXimvxNyA8tPynyYUy2MSteCrsCNQ8SG/YbJprOHAKcqFQD2dtOa6WBAotOPX3q
6EsPfQy9WG4KtTkwAPudsuU5Peh1GioGDCfVzp+0t0lt/WQKbNN0J/5p5njM2ILwiyh8vTD3ZWx6
Nf9K4aA5LC+VgpG5FGMS869EY06NETLRnxrYpHRG6aqic5b8HQP9cEEFz7Ro7uVEQ6UhLo37AHOv
fm02nkHOWQNJMFkHM2sCku4sLXPtuQkKggHwCkolkPCGjYRgptcQIyRa7Pcq2yi66pv8gVvsMMph
W3WHTpOe0WoOHbOneFkCHSVIk0Gmo6lCzbhvaXPWF0i2Z+9I5NxEVv6Yl7BltT1KMkjv7LLO8rs0
DVt8A4XI3GGUvtUzr0mfqhSymNOh0uzNDN9jg7+lWh4a5VnnoG6OL4UZwHfZmxCHe9DqagjBa+Ap
CySKpbaH9Y4H405/gZTQiKuhp5hvNx75jCwf0/RmubiiCBl9trPMS+ht1m2lLTy5xJCkH306LZ6x
aC5Ns02lQi1J16CJfmw6yA4k3a3Flnuzm9x2wAyorj20qeoWeN0KJSA0vWD6FpErCcB9D7LyM1uq
k6jGQK8gag3bSAjSeQrVDuNEN+kob5Zx3qaygOgQ9TrU/P++Jb/JxCGwGZqlmjZwL9tWL2N83Fq1
EadUPTCwPavSHY+5X4bUi1+g3uSVD92OP/UIr+Od6hShcds9mBuoKFxjfX3TG7v4Hb+T1j8CrC06
+IGvv2OdB0/d5q67wUcFYPCuDo2Nehfv/3OarqDv8z7JzfVE7tt1d/kTLhCYhNNkUGP8BL63QjPI
ts17soG54GZtq8uo9vWbf2/+t3nE/1akhMA4SDdhjPD3rdJJmcXDPK03Grw8d73bUwfKSBp3V3mN
FTmrA3Vnmv78dO1K+8YXu1z7IgPLdJ12xPp9m6ru4oHadMd8cxV0C64ZGl6mYpdLXaRiVJi5TVqB
ja1O+QiRzjm7cowvU+PfK2CCxFxTA/WbZH2mCFK1Ta0eqngMLJ46HSLlMlpeUz1deWc/PQzRmQla
DUM2dqmNwRZDaulYrR9Mt+fULV5ad1WHH/wW8vxeDr/LayUG/emgmIBVGUPhRgz7sixclKSrrHpR
D81cbxtEBo5sTEPYydR72+B+r3GnWCDeCzeLJO08aCaXjRJ2EK+fSogy9So0+jNPY59m3Tg6pW6Z
2lsoqp3bGrgQhNN4l7gUQcqiwskSLVQn21UNyzX62Wnn7bxs+iwLxubLjkfXBGVfU37ZuGbnGVbR
CxwgeIX7Y522+1UYtzlG8oaJOvDuqPobcFRnKNLWOehryyPFRZHHYFmPx8mqAm1Wd73EbXCfpdt5
xhgS/4XBvqS74cqmnM9T8Qr5SN9sIN8FM2a9c4pGhD3sN2AcMXZ70ve7mCNZwQUhzE80m5TcjhYj
ddDO8IoU6r/pNlsUp8zUDdNLt131rjSoXJWGb8opgpufn7DXAYISKYaASSwitQYeQzQIsJmOlu+L
tNlWmOMr+vt43aJqler7tIfjUhKYnU4blj6r/D4Xg0OM2GsVEpTKHaYMHV71rixSpx+TXQz/yRnZ
cq/BTgTGgQVokhvZoRfSEKRZr9I2VrUtCMG9WZUBHOOLiTuTPaV4bI16I94J0hHZTi6v4dS5cLeJ
YZGCJCrvQiGG567pn+jAN6zYpxwRCxjjMqA52h17JOMlFMjgTuLaMNiyptrPB4kmDeYipOHk8N6A
CFymHaYaiYpeHtrsq9ANJ8Yc5Sis0J6UoExzXx24q+DqghgcL/Zm7U1z7dYzvExGoFgTLAgHy1Xr
j66FopRinfMZssDG1kRVZA5Qlu5qtDMnbHd96FXplZ3lCeDJGYY+y2ZxinpVdCu9rH3WbHqTwI67
xCGvKDzERwa6wIkS+Hun4cIwEjtClY5iOCfG5LZ1T5t3W4EWenua4ZQNcr9Xx8h4hB5k5E4U3O/y
9ibniLPyILoGX1BUmYWbLq9mUp0wJOzAntMVM5Dt5rGqMBWixJAIfJpn29HYFhb2DkO6rikxDtUO
Baw7lwjbSWSDbpNYW2hTgjORO4mgPhFnY5FuMUBstbZ283LmphUY9DNOVHiq5SgZFL9PXyrsiwIh
3UZkEOCCNlGTwdUmgeRtfJBEhkX3piXc6Wqw/LQB3urSqwhxDXuIFn1ya8FdUb1TSL2xLt3Wyx2D
2unUYHZ/VT8U+142/jwlkaJuW6Q7pQl/HfEA4YwwL75YCf8Ygl/Ita2oETBq5mmQBlxkHdJxV9tI
diAEjs6YB99nHAU4yfQ7WXO3J08S35e63HLtwLkOV54sFLaNIADQOYEvLvI3ppQuIDp/gGic1kIe
w7hTleQ0jKNfwBJGKKmjNJDVzKuNoU6hAU8jFV6tqc78iYyfqK3xd/BJc+B57YJ3jxjTR7D+qdoR
JYbhZN0mUcK2OZRiAF2khAngGxkttxRfQj4VTHPUFioLyWeuHOj4JZXtCJp3Bn27bhI45J+5eZrn
JkKUUPUIEgwug7ZV3MSuWSROWbWepj3OfPATJYnIsM3qqIPUczsoN1N9MEuyRdh1pKKFvbjNcN/M
yXkZXmZTdVhMAmUVyurxgOyLGYUPeo3bNQ2E/2yQQsyjjuNeNp0HrajIpIE25oGO+GHGk6PapVMa
B3U5CQMiSzAiosVNOj0TsUREXuP4/1DZ/nW1XFS2StXWGug680Htgr5NnieoAGcjopgcParvCohr
lg04JRgqJpgtHPpmR9onzh/6rPYwzuFmhn3ljv2NZfwJweM6NwloNCruOtMwL+mAmakokmrWfOD4
+qF3ETQc5WzJ/JrWATwJ3SyuobSOE6TFUb88LwsmaHHuqHxPlNty6nBcRKSPxSPrzc/c6r2MvagC
TDDjPBl2qAwBN28xFeoNw3SnmJtZNg+kyx2ila6eQXYSKtcmKoE+yUAU0j2w2YbiuVig/TLau9qq
PAlrgl7e2SrYS6q10+XwIrIWpe3kjeMUEtM4GXyPBhpuWoycSS37GvPWKQziYYbdma1DAhUzQiC6
VBs+YbBtkDYE26G2KXemrt/VmL+SyhApkwqR1a8GhXZSKp7dvzFzly/wmG3PsbW8WJmaoCBkGxon
LivgymOD0pEcinoAroDMRJ8DkZhuUYptYx6bZfjsG8vjqXkFDftGC7p4a5ccyzXNm4u6Vw/KiE/P
FZB0fe6P+dby5lPzyM78iGIPivBGMB3+B/Oey8bDf8uvaTSa+GhCrwf9jwpCb4itdXWjHtY20WpF
Oh5WaY/8QTjrRKPuFts5QsmVoh19LZv+ISkELEdVajAbp/aytZKbXI2zGc1Znbxb7blFoLmSdq7p
+LdP4o8VLtL1puHt1GiFetBPS4DiNrT9OCo3usv9yr3aXPlpL3XdMjVKGAGectGGSHpwAbHcciA0
WLE22jrilPlih7zIpw4sDppjvemOzbaF/JF3zVXhp+38c/mLmJSKBPKs87Icxj4DpPHR0sd/bycq
8B/2E4g5xUgKqDSYPv/7tNCWm4uYuuWweoEuuHstGAYwwASlHbSp4toD7L/LZi/yW2t8VPLXtv9I
FuaOwK7SXHq5MMIplkGbSOhAIR4kLRJchsTvMBWaaxWPmh1DLfU1zaRjl9BONIYbIl9GsrfR10cS
eqTj8Ea7h2r8apvRLRvqlGX7RK1sVy/SE0YRwErNFbp5wtUTlzIE1e2Wx5Yf5+NTOlhOCQLvaEHD
0AIWpaJc7PMgwb1ktPpex522joVPUMnt5+eshnEXjx87tdyMkBhVmHDnogzT5lUDmJQDtrOW2FdY
HbWqjAYKz7tejaBV4EzxLayQ3b66seAdmbPMTRQejrzx0UYCUJnum+FFsjhQ+HsrDH8htV/DScpQ
FeBz6mE24a0iOFJTuHGL5WlAAooUceatR8XiFgV1KnbKK+G1mGyQkxYOZN9Qv2FIRbN3YCPOPPBI
7T+m4n2OH7Le8AsIJUkGvbRpdDn5TBJotSkb/HMOk2Zg241w86R6Jfwl6+NNhVphFVEOM3hxt+w+
paXXTpj+NOE6G7dBxT6GDtiidhcXUWrOG64Zrtq1D7oakBpnIbFdC6gNriz4ovBgQPLDTNtBoI8a
M3FrAqURkJowUgb9Xd3RhvehPSTzL8GRLFmjE0tY9MBipRsUD3E5WHCAFGXYKgYPWC/W/7+P8wTu
eB0qDFgL2y+kYl5ZL56cGoCdk2OkNKxarL3YuBErv1eotyxIFKpXcxpOZM69alI8Bm/BzH6qTRpB
dsrTR1/ksTcmpoQmynFZzmW8+30/jkaYiC5EY92lUCGekMvDbC2Qq9/fYgW1lGGmUCfXPphZ7RJN
CWVvbgwyusksXY39Guyzhe+kpMCFaOEWKJ8s5U5kHyZaASoc4UT8SechTC3DnXUeUqgaphiwW1p+
0FWvH7WgAXind646jDByTvBH3IEO+3sucX83xi2YDP6CYSjH7F7qpUY2rD7WRQfTQ5QDNnHVGDIu
8+KlQnpNjh0e7vsOvoja2la0o1j2R9DgPWncNUT3YpF7ZTIBof4aisqzQYDiyw01bpZ4xp2LZNd6
SGK84Jj4/fBS0NmZU5DYqn2nR0k3RGmhRkqLlkN2jnvY7nLULjLBDBaqMSXXvM5KQrVYvQ97YN+2
I+1n2M36UwYBZfUd7jO8g5XHUO3s2vQb5Aq0ue8UXE55vFvAs2vjj6LFwYRIOO59P2/uY0F8xs6C
3bcdNLNJ/S7mxM+TT4U3G5acVLOC5kt76Jp9CUjMht6MI4sHC16URXkXQwtp7ovdLKq7WUK1vLrp
5qcpTf1yXGeZz2k6eD0ieF0dy3yKRrvyhlKDuipskSSqQbt1NOz+0Juw1ITQ9DC7YDfjBeYoH0bP
RjMoq4XbGRttfocUH3J+lB95h0kUAkz7MU4ODMVcUz0aw6ut3Bjz7LdkcMcWpLqSOHQa7toUCy0I
GtZ8WjJyY+rvg44iSIMTXVrBYZBs8lRuM/kLxtjboYdYW1Mdm4ycbTM7LBoaIjh7o+7bDQU4Argj
R546WY4k0IhRqcMg5g3KuTvyG2aoTtxmp1If/KmKvcpswZ566LTcJwQXAJQ6huSVm/wA9fFIgSZK
VSzYwuQ44ZFZ8VUW6LhB4Zyr2yT7VdjGnpC7RDabnnNPaO3WbgxPtz27EF4Zx1vFvgOXF2k/mHAF
5Jbl4JqoMTszjgyxg8Kzp8zFoUMJXVUQfuunoyJPSz75lcVwUmrUXKa3kA0xkmNsZ8emkcEMiCLp
nlk3hoVeoZmgeCOkCkz0TqRxKEYYauKztQRcGlE5FGkZso44Y/JrWiDpIoZjWwwONWpHU6HbS39Z
5s1k3qXAQywAzGbSnNIMDq0Uqkx4oXCyRvl8buUBCuFJ/quyNhzy2tDsd8cCkWZ+bjUeLIu4VzoN
vU8jLDFUY4y3Uzk79mIEVgdLMkQ+WeoAJJKXaXlsl+dS5jdzd+QpcyD3jS/vdUlafI5DOBdQUZ+O
Au9faTpcDvavBlGOV5pfQGW9wxvVptjBcKmT5cSzmhfTSoKm/koHeizL+Y7ltltxGc3zRzpCHlmd
PTnbUI6fDo0w9gbhgY23OqVHlj8txXFWH1lBbmzjbCud3yUtLl49IF23jysbNZHmNAaq/gSTCfNr
gTurt9B76c8mzLUnaLYjZQs0NEyYdmZGd1Dj7SI/Dbg3oJ53VRz/tGy82sTYT6HdEgOuqtWrPdNd
Q5dDjC5ZliWvcDgIOvC1FIMFREeYmkf03sA+nROUzsWuJzquD3TUMtSb5GuupcPFg9rmEZAxbxAj
WntPayOiHMEahMqVjdH6soUrAEqk1OwgdDFFs9GFi3aAbkzqjOlD139agBZithl6/GU7GnRUwqWT
ioc6eWzJp4G3R8wcVb7tgIeiKbCPtk0/yV8avLLSyjZGd2NiXwzIEk4pRMpQHUopfbgaOFOVeR0P
dN6heZhvYfbliVJBq4+cORSZW6OFIyvxFbT/Ujo4eXu2ulfYX7q5Yjhoh82qcHVh3dkQ/JcEDgfI
sDqUyEVi+Q0FlWM+dDFy0Z5sUfBNTbkRdHJVrrt0OSot8VpY2MMagEKV2FBLD6XZS43g3o8oBNTE
72Hd1KIazxXm2j08Gxao5gAh4KV6zOWdIbMHlMS4K94MOSIL2gF6AeK1aznQa4yPlYhRmXJe2Oj3
9bNuCcegb3m/x0QG4llFEdvQ0Un0AE4IB2KhRW+2dwlNPUgQbgc6egD6PLvufaW61/FHNtJo0xR7
Y0hhVoA6MVdzl2jHnG1nvo81y0+RxCz4QuPxmZlNVDRfS9q4HTfRxoWeEa7QcV58lCZAynoHPn3O
AF8NYh7iDoq+BAgj3S4x0FvYSCDus3I+JuVzF98xUwCv2Qto9DX9FBTpl2LF7rRYwM/P6dLiRNIw
YY+mmjpV0m5jibO8wM0iVYNsqd0UOaoiJaCAJ07NU41fAN81YBsN/tdJt43AgFoJ8Gf9jsxZOIob
U1PcvB3DmC/eCM1+aTBMHEXVhDaZBbMG80z0xywZo3Ys/VliHqjDU+aZq+nIINGk1eQN+D3BgFYJ
K9hGwBYK828BxdxtN+Ae5KYzzK0zKpNbon2dWeBrWSvaFFS4Uyj+hRHMQXX6ADXEb+CYMYxQ+LEg
Tgf8its1jJ1Tr1Hw30MD0OxjKT+s9pdmpZ4K4dy4gSPytVG27wWXgYEhGwQHELtQeF1wHFk+WyX8
rOdDsYGSUrSy5tLouuTfN+6XRv9e54LSMeVWRSvaA1n5vY6IcO7dNCLRNcncH7ppf610OfsB65F2
LsthRm9r8ppfZgRTOBftVs/8Ig7/H3yfLvllF4922UyLFzkaHFo9h7j8nAg9YrLY7wbb/3fl+G3q
6nKZi0IcXnuNZrTVjEal9GGVQ/0qSPzVPHKC2J9Tn6DOg1Gaa+K4v0vuvwGAv/fzsonW5YNaG+W6
rhZo3rCBEGKIsYpweYq9AW/RDnW/eC1c8D885qrR7IkwD64NKP14UPG5rEgHeEGX2pdwH1Ah8Q43
dhqyQN8N0RzQgG+vIhDf8Q487h/rXHwQZcOtYsmwDjmrLnVxOd3krgzSSAA7uoY3/NBfw2pMJ8jx
DGbql/21ah6LiRRsOtRf/N4M4sOwybax13u43P0aZAd/9movCa691Z+/kj8WvkA6bGPQYkUSGN+H
xrb0+SmHvEQrHbSCPHi4niy/kM6/TzD5jvj+/bAX0EdftNBTQ//gAE4QYlmI5m8IgdgwDcRp2al+
4U1RFpLTHKAb5iln3F6QIIPl98Pwea3vr/341YJ8ABa1aa68rr9xmKmydFkwUDnsaPRX3C72DK95
X922NZcBs0OZc2W86uqaK/z0B1IIV1laJuuaMKTaVC9ofSM0LbeFU29EqNxgbNK7ep5/3PQ/nvMC
Uas63Sik1k+H1U+NIRjafrlfRd4EnlPzG8gQCGiJXGu9/wDK4mX/se7FAeuGBhIOGdYFHfs22elB
vtOi4Sl/XbX+oZfu9o3DtiD8eNWncW1S9Mdg8cfiFyfNUHXKLYuvt82wybe2LxEsSHT1EK2H5DI2
WutIHNFMfMSXzEAL7jxpwrAOPTcb65F7KQY17XNxS1YmeHCtH//TATINDR5Emm1bJtonfx+gsbdI
zSUhEBXRAU6hH1WJra0cFIWcMKdnW686KET1smcFdYdsAEUSzQVWfLQwDfv31/zDFuOnwEsByTcx
1MtbrxSlBg6mTvB+k9+znOsW/w+Jw3e8FH2YP9a5uPYACiQE0Mi6jvW1cu0B8Dm0dlDwg3b572ei
P4Wov1a72OAhgdFqLDRyGAn16AQZGvDFJwX2S8UnuDS+5DdDvo9Fs0uLs96eWmVfmnd2epqmZ54X
HkFNRKfDaN6TDl1OSBNV8a8ltjZ2CdfCioUEKNuSAbiZPjkam8ayFqRBgoyyal7SfHZtWLLFjQo1
6Q9uZKD6wRLNDmY4gGRro1bR4A2ibqQKkmOcKujfyV3Odsk0e7GabbIG0h9tc4uBwxcVHkFLWm/L
6hYCnS6fdc9UBEQ7uWeSRwGdThWCa5jcCappcYb6tdXRSc1QPzOgmg1ATuVoVvVmMpFZTDA16iCP
R526LWHHB49fBp884JV2h8RRfo2EwbamdCvQ6CTsCOrsQGsAAz33pgKuNMrbaKkBLd57IDAlbOoa
bYggT3Hm8sgX6KJ0qteAudrYS6Tk5w6Qb6w8G2kXJoMNyGo4DrF0Y/OYj/5E8w3NtjzDyKRCQW2N
YlDdqhrIMBlCKqMSnAwDfeBpkkD14CdCOx+MsxAw64B3MsM9bTRipxnu6zGkBtpjwHVAEB3TFB3d
D1q/JLUCNGlx2hjma+1uIsBKGGr3ZXQVYAQ1UMcMGB8ls1/MNVr/2wbd/w5Obh1kH/T6kwxgmqCY
iudnIQuHtq3XgZih9R9U3ySp9Kf8Dp5lUZNN21aCwV+ADQWlihUiac0NeEUwLjxNKYr0Dw5wNebj
Ru9mh+K96aYBXCl3Bmg7g1bhckwKwQdu7fA7GoxxUFLD2xHzsY+yBxqW+FQB8mX9UtAtj0mEyU/Q
e48CHAaiTHAWBF1iy/ubUQC7va2FtlfsiNrUjUkd0JgGrL4ZC+aJXh6FXYT9IhyGn8LVwsnnu9La
p03hZKCLGPSJoXNSxWAvsh0osE5WFu40oI0rgK0q0QRlkNZ4n1Jg8D22HRVpSx5g+AlaJ/rzVecV
3SufdEdwSOelgM/St3l51zLLR7/W7zTbZcsBs15RYR2H+cGwRwc2pW5V6vsc71HOACH6nTG1joli
cEASYxsxmJE93PoU1wIRGaxYiLKgyITHOXzOVy4DZ8euACk6mtLYl6bp9DYILuidJHrrAOz2+972
ickjWe0ZKveEHcDdDcrJ2LIG9GQNNWtyyIYB5Fj4MTZBVYKQFMfvRG+9eAG9iBu7GKxWjN9hgvt2
6Q5L9ZbaID8nJVrvj2SFGuhNDV6N2e8L0LUrHLIOFlEpwwD7ZIRsKDZa+T63Aiw9GYBTCndEWFSE
E55YSRNP6Dp6ArZj9ZnflDBwyF5SARllSCtTW/N0orgDjbccfWABq8WuQJZVPalA+qcpcfWyBmED
vCELBGzhV2A72uJdL8B0QQBqEJMWUETXQ1XP4Kq8VQJfelzh/BCQRJ8yrcd1BGYGWi+Ytgly+Njk
aQXCLPH64VZVmDNqwjN4/gwDJzCDuohiqJNVKkCBw4jvmFM46k2/4upzRBcXVJAXkwD5UDun5QwU
886ZuscaX3jRby3CHZBUAGuDt4iaRyMOqTdUO9vp6I6zDBUdblre1FG/zG2viAtPqCa6BATbKpyk
wM3BU59gSrGN0SKyHTYCaOFhrO45gDd1uDcHGDMMqG1a6PpXe904LjjeE3hpkoRmis/DeO5SYwMp
RGex2it360/Z+V/X0EWiqLfE1iHjQ37zM4mbghD2e+gCwTicI5hqXk0tfsv0XaQyfy15kSfqnUbi
kWLJAXrA9eOIj+ee33SpVyBPrV3L08M29QZfeoBnQQwNlscEKnTDJ7hGytW09Yfs/K9fc5E9WrHJ
a5RL5GAvIHvo9g48zhOVX1fu++/p21+rXKSJrEOneYpHpFPVZ2otoGNfUzLT13LxX9t6UU4uo6Iz
jLyRg3nC2XHHR7bvj/oOVvX3elCeV3QClBev3yfhCLazcmZu5ceO7X9A3sQros7t32u/cBsXcp6Q
Q79WVv+Up/+1BxfATJUV4wDPd4JUedpLv3rJt1kIy702tGAOlQOg/g0r1F4eXJcS/eZvBFDjz9Uv
RelhHJpxEav/nToBAnCxKX61r80GDrFg7WIfgCgP/uIDc2xvrMjYodPs6Zt/n4OfNwE8CtBcbapp
l6bTo0xk2ZS9BLuqCgtLbPQSN6wUx0I9rZMfxmTdivlR62lkgnpLrP40t61DE+YYNfbKrjfNCPKf
dl8Jo7lSN/9AGcAmobwA7oGSirGLpFTYudQIlP2RAmtBsVk8+4Tmo9u/gcAXLE9JOEWmSzdIHiYf
iVGQB1XI3c4FB/YB2xbgNnEL999b9ltW9tvB/uNHXYQoXhuzxXv8KBLmxxUagovQZpX/RE3r61Bs
Vj3zDIkgx4oa2An8e/WfA6QJHrDJLFUz1AsCezbPdT+xZQ2Q4CMHmF7a/uccN4FE51AMY12rvX6s
d0yKjcYLsO1LkSW1MTFXBeIK5KltB/qiTkMzNzdgkAyeRZqloAceKmFeEY/Sfix//lj2YptZ0tkk
TWztQOlZG6Gbo4GCi64OUXrMDn3GqroVGCaRw1dXXJsS+DEIW5RitstkTL18ZGuwmhwNjPXcSR+E
cy8552H9uerDay6C/wn9BnZl0d/Spt/O1R+LXjxw3usc6qfpGo/isPKybR61YfnW34LalL8mvg2d
p+rY+Rg3itJzuQf07iDNrg45DI2YJ2Fkd+WsXaoW/Y5Rf/yii5sxB7UullNCDvO227DdsANvxFG2
w1UBx99KJf969otbbzJ1BTQLrLRiNbrlCBEUARItL/Phel8hJpfh+uQYIoInPIc6DI+Gh8QzbuMY
LWuHPGlXXsfPkRFtAWCi1AY//+JDQzlINCvO1oefXdXv4V+lrTMbgXpItgoE76RnvimheM2Ca2Og
65v+ezdMleHwGZqpmpgGvQh7ZNaRaxd8OSwM6VaOyugq/Pr961qXAKJsYrIV80iXCYA6lPDcTBY8
XYrQlWz7wHjGOBQC5rX48fPT/L+lLhKBTEtG02pALdWtUNaN1wvj2kH9nmv8/TQXVznqOakn87zg
e9UDGMKPD/HWcPPt9D7sBjRAFh+5VII5cXwl/x8441+L/74v/sA2O6MvuDnrC86usUVNHplRvC0A
iM03LFx9CWGP+5xdzVu173g90DBcjRDwxNAQnD1xiv5Yd6gWlg7qqB1kv+es9iwUpcJewjYWewx6
+7at7BRw5AzjVaS5a4Eg8+/4YP12+7o8qNDdM9BFA5VDveSfGpaYxh5mhYfW7l0LY7VGvuEjDm2z
QuqhUoKdl+mdY8mPEk1nibq7Br931CU4NeWxim20Zw+MD7tkeK9RVanZO1hd2coNAcZny3Sr5k/V
eFfYL2qFQpI5RQUfSKvx0qlx8z5FVVVAUrRDFY2kSaK9L+WjVe8MkgT5BMrC0B8EW2ByhzFQBIoa
xH62wFQ2rd0sHx3IoB6VzNiDbuBY6XhbWgEHo91sniXwRAXl8jh1Qa7OUV5UrjXqGxuVMcbWPCOO
DyqmStrUuqvBzoibN6F/KJCog9O2zfYiDm1zT+Ea3CSNO4sEwAI4Cirsvtfmda96lgaO5/Bk6M99
DvpE1UUL3Oi7mTl8uiP2DNeVpynpAhbXQZXLA29Gp8N9SzF6PA7HkqtHY96oY+dn2X1XcrddmiAD
P48te6vT/AT0bWkdx6rcpfSXYo/uYL9VqBsxuIEJZadU0ijWGlBiBtBRwIMrn+Pq11KCWtm27qC6
0gB5CzO/pTFgBEqLdKiX9Ir/f5x9WXejPLb2Xzmr7+mDAAk463Rf2MbGjjNXprphJZWEWQOI8dd/
D9V9+k2oOP6Wb/rtVKoEaNiS9n4GnkPAB6B5Cix9rUOBfAmkBQDpXBuQYXDXA/AGNXSSPPCtXbiO
pOBopLbGBTKQWfrQCvsqbdstKaogw83bYD9VydeexhoR5EKN41nS3Tqlwj20vqVtt2hosbKdGPd+
MGTBBY7Igmr/rC4mdit6THeLCNAbBfaOQ1NwTF8iZoH0fZ7WQDt2FCEH88IAkZbeS6j8lfRsMNOl
hZBQaiDZPJBJDRFwX+1xtYcfJPmBc/EyBWclyfxHYVy1zN2qfAhl/diMd4UsH3yC0bAUvWEZeKZw
jPAFAkyV32YwmBxAPbeMS9+DpaYo4CfX5BuJWb8aiwQaUu7Z6I9r6l9HZAz8yAuzNH0ZXViKA9ai
dLL1GNlkxN/LdjCRz9DITsbq2o/OFQDPgIc80hqBzTfWgwCwigLuMoDWlRTLGmfAMUIuniowxyDn
X8bRVeajk2PvqirlmWA8AJN91+XmUtXp1mzRl1a2TNK97ciF61xN9GSPmFtJAH/vnrvkyU9uqvrW
95H8q4Eo7PKlbd0kprsa3GLbNoBGqHPo6lyAK7vWABwgt3idQq0gSW+YemsjzMcJ7/eYsFfavkut
VrCnW/Xui3R4QEt3RWM/gNLfUO6afFWDgi+BAuiabUTOfWRQwT6DXyWMG3m3zttm69IEPd2vGCJ9
KsFMJ1dWJJYm34wDBAAcb2llY0CMH26Cij73Qq/SCxE/COtWW08DUjtRR5YuKTdD/GBj3eRA/XTq
tYpAfs3Bnm7pmZmMQWd426FpwJ4G+LSxNuOrQJKLNI+iSkNKfnUkW2Ug6JcCSV/2kmiIWclmA8jR
VgLciezofYpg4RrOmW9mgdO2ewmUboY8rA1cEQzlzTRbFi4q2n4WUKvb9dF1WdSrKJbA8jhnDNQ3
lRW7KoH1S2qpTZ/gD4EdNYoSCiF20IEQwm25sXW2YvZthyAKso/PqqAUa7eCQW/ys0nAs4LlTk1g
mmuB3TQpIuz7MQvdHKoGEUjHCRaiis4mKEyi2qU7VIHA0RqKELdtfllD+8TyAxL3YVJXO+TDkZuq
HbE1xU2EvFPh8S19BMYpd4sAFeQbD6dSUMZuPWkva9v7qXS9casbg9oQ1K2BmkEac10RvmzyXxw0
wQh4Wb8FfV6WyFs+RHDWkOP92Po/c3kB0uzSYMWqiscVZ4jxXu1f2J6HP/QWNL+IxmpBwMxzGnpf
ZCGyfWRRxBX0+o21Tl4q00fyzkUu86YHV014kBLFa4nqeegbwJGRiQXrqkHWDytzO6awDoOuaw8A
74Chqa9pNa7gnwrV5vvcGBd9ba+RnkJCEXUYuOQCRuVQDe2R5xbyRCPMAMEl6xABvOEtT29690rV
AyAyfNEAwZyN5TpCVjm1+sATyS02zIRq7JQxov6dlRmBbskl6ZxNBcCXhO43wLl7S8Qgmtlrw4KT
Ckxpm3hK1zZXBCz8Bl/fgC8a2atyFFfeAMKoh8yhI4I+vqmreCFNxDsnC2kNBAOlywQQ3gGMTT3t
g9EemqRr09607hqUqQX1r/roKUsfpQUaJkoJlTXl6YHEU/3WTvt7CTSyouPas6JAiadaiJWJxQuq
JmDdeuNaYEdk72nXbwwgNwVDwSpBkbVkm6SqDeSK+3PWWk8FiJLIPm155i+4C8ZTtRlwuRx1CnT9
sBwjiqGRwMVHjyqdtl+91LG9NOSt4ZnA2z0IB9ugn6w8TFPLerPbd60sFGZe2xJZUrsIeuShvfJn
4wzLRjylEXnKGC4P4tyCXlCV14A4Jz0U4uLVCJQVMRqYqr26im679FU7MmB5tuCWXpUMutaGggbE
DjJeHaTdRu/JqCHBkaulqq6Ufw4KFK9uXeOuwkVtpHsbm1mVPwLMuY68bOXRtw7coqJct6jHNA7d
NJZ4gALAIu5BavCjS+ypGNwnArR3XD9WpT7jFQo76TNJ88CwYTzR5oFbwO2RX5C2vJqCiiqclYea
lsBpoYS6A26Oiz41ACM131q7EShO8WXVv6QJEuJAbKusv2TGL+GubV2ufM0Cwz/rDEBkC4i7DVf1
RCTOH4H8XeVy8q/D575lYsCmAbh60e/cctg1SXtPhucEoEmd/jAglzYmWeByBgEeXNx6yIFFOAjh
8FAUSKUzFEt6TAy3BF3xukJ63oley+gZCfCgHYa1jfrA6NsL1Zpbw1LrrIKtHeRLhuxVA1WrULaz
y3Q1FMOuRH0n5qDmZy5C1Ri0Og1Kp13VKHekDV9UZreTul/EebOK49uB3qT5PVQY9vaAmp31wtSd
C2/7uvXXOhIA/pVQwL5p2UViPtFe33MHIBeEvcqrkNp4T0S37uEKb6ofdQqMLvDCtfk4FO0i91jg
JD8Niy/srAVYvr2QfreiwMpBXXDVmF4wYJLEw3tKkDb31UolZz15MipxPdZASwMHNwG2HyvqQxXl
KqEXcJS4rTmEq8WLAoiQms7OUdVbXG46uE/FdrnpobBrGsOlY9xleXYntYEMSLFLQI5AluRMqjqQ
XrMhMD3M7T0kZM9Au1ibgxnEZoKjLvzuaTT5E+7rxFzocVxk1nPc8CBxUSHkFWYiUCDmM/CtSxig
rZ3smkQoqdZnXjEEjqd2MkkDVTqLoflB0mTjAL9Lmn7NM/hW+f4WlYoVNtGzuI2XwCoFCvuRwv7K
UG/L9WPEnkUvwgbXWFgRBHnSb2P0JQR+Ny3Ldv1UonAhvNvUGAAUmXo4GAP8aqEWZSNKV021BAEk
lBBvATdnY8liPbnPImO4JSiNdioP2vStIBurg+MxwNi2i/ligz2dJ4B0k/KH42JFRAOIBe8lQ+EE
uOfWvUAVMXQ4udWGu7agmztkzUKDXEtJC5qOGzDqAG3coWT4Zg8/vr88fQGAQtkcuQVoUdim782d
T6uSapq4BTBBW39fvwOtEdhIdxhButdn/Y4tzP14fhxWYLtf3cc/PHieecbqLdKxVD1CIeq+8NiJ
xStLthrlZ+WKoJ5YkCMUDDLk3YFmtuitMfTrzoX5ckxXYKNupG2F7sSKTqsf0pRLwwAmujpXfYvY
zJe93YQeCMWO9zSMGEKGU4yCwEi06VwcgXvcCHCBI16YiBta8zNDsyWznhnKWAAGjCjM9qCI5hIn
W2ym42PX6YWZgQJRQXKJFoEcrlwQzaU87+PHnD5XsGHBMjmT2CZgP7aK9XNmcKjBFeBJVTvuv/lZ
us7JdenBEt561gRBynOXpt8Ftn0HwPACxxUQ2LOllUwOeE7Ylg3kX84kvR/c21QAL52D3yyAhj6L
6yjE5FjETnrT/r6vPUqmUcabhIL2ZfYgoMclxl8JQMsEQFzTL29M0KQ8K72R/vNgXHpSrBhg9azA
HNfpwlFPbdUEri6CBH6bMZW4P6JgLl/KMt8mqMBCt8b2zH3F3odmDKx43OkBVxUsWqCYx5aHvNU7
CxRyN7uRvN+MBrbF2gFIHHuzdnclAf/FTi+w5y1zDzdRS4aaXGc47AqjWOYw4BxLcyG7FuJY4z63
Lgs2XlbxfUwsHOkTHNabmwENWtCnsgmHrMKbUeH402915oQV0ShS4soTIxluXyl+P7TIzoFSVyDY
KrBcSCoXeRSfUQCtDXe8sHWxJqjoumSf2c66MaD9AwQBVfm2BSnOSS4gy762vHyFp4GkhXkw4dCz
8gLk+KWR6StKO/AFcG43h51WZENwQspAgYixXhsKvIUJjAKw58KkS/BNFqOrgCIAwj+BrO+wE0Cw
jFlQGvduBiJSKVFAT1dpe+0YFkSRkmVh/hpioFDM36fEZdm1cOjD/RNQFOs3BMJDZfpemtE2kdEu
B+miNFhQ45prIfhZKixLdzkWoC/n+jwWzSoVN1Z2U+WX9giwysbXe6uiP3kvH2rcYfMeScbmkqfO
Etz7h1w9RkgjxICGlHyfNo9ejUsdCi+8e4shD0ixB3rNRYQCdhFR8OXzZSbRvSg3lzCIbbF9pj3O
f6EHEnOUZpcmG3HXB8wRlWRwrqGENf4cjFD6qMLVxp5gIyD2sGLJrgQ5y8FGUGKr6NIkZPlVQ17j
btyWxk8NDrai75UgUFAoA2+4T1ADHrxfHHcnfA9mFc7zGHQN4zoC9ao8giDk8zj8HAdnM6CoGnn5
3vKrZVad4Vr4NPbq0q7oukO0YTlOVxDc8DW9NphY+4YbgOCyziDR0cU/KQRIbJSDOThwhQsvZ3Ft
Mr1IISuRWeW6SkkwOrcJrpvFK00veLFXBgQwQL5x+R2LvGUFpS6dJOeSZxvdXY/N3uVPhQbEo2qD
1nvG7Wo1CihY9sBmRN7CtWFWOj42ICqWECgyIelboww3rDPjfRgvRvVcpCwc02eeQI6u8pbappAk
OFP4m5rdk/4RTljLrEWUPYpe/wJW/mn78GfpaV5lSqqq7FEH4qhf5ju29c+Njbg8Zhr2Zy3k84Nm
MLR4NAnJ8wxw0aRd4vvbsYcgSRoc2Q6nbOU8lfhxV5plMxN/9NuU4zGTmZ6x+Fkvk1trO8FDwyQw
jkgwHPumaYv8kDqVFjRFzAoQTdaCZTfx1rQdWGZypFj3VVr64zfN6idDkZuyajSgxipHhuCpAO4C
knPLDOe5SmQrs7WOpGS/qFpMo+WibmFN6Ew6z+tbfW/ojI3ArOcXiJYrBbMJKPThbDGlpPMJ5Pve
XuR4j9VRl8Kp8T/H8K+HzzL9butGEBjNezy8XY14IPYF9dN+MW4cwLqtFfTW2AtymedHizVfz56/
njwrAKiksiJigauvV9UeqEx4neKjlxOmW98cNxw71s1sqpx9mEAlYdJKIgCypvovcv5nhbfIz1Oo
3qp9s8flAQUHY2u/GmF3Jo6I0n7Bh/g0xmy29L0WbHRJsFQmPgQ89lbiHIQkHyoB7b3cybtsIzfu
1VG8xJE+ZrNAMHCXyQ7aF+f9egRq7cckwjV1sYszzh75qXV0JCZMRb9vphObhYTebDJLsBgSXAYE
LNhrDDlBJzZDgvzv99Hn2JNm8cCLEwhMdFF3DiHZMOfWKvbOBf2Vm+2RT/qqaPNxfc5x01YFwFs6
+NPE6QLQnoFgyDdQe9zwYHg51oF/Vu4/T5RZVTXtbSdxomRConu7ieJkg+J0vHr7dTT9z+Jjs5hT
CgDXImOaGM6vEZmFsjZWcvCOBNMvcFr4Gp8wQM5Nk0D84/Oaq9ImUblGBglg2Gt4p29B3XhrIZno
b3yUYzfkIb1jwGkNe3ZWbaILd+9fqTNk4MLvJ8tX9ydIdEAyzgMmAv/z+T1ozn0xDB4Iuu5rRK8G
1Ba+f8BvMPt84n98wmyl+VCYsNlIunPzeoqj4C7cwtQFhCN+w8LjOi5fKFKigvnhi2YLLXdAY281
nvevaCaus1V6x4E4Z8s00A/Jmt6Yl7gigJXSeqCQLtwnP/S3x8reX47wx/eYLcNkSKVZtejZSZwR
p43uJxQaN/4FIM2L8ke/izfujTqfaBTNatjrpfHEf8pNcS7OoHH6/Rh8sXRANQA3yXSZ5QFp83mQ
89a3XSjCAn0CkL8d6nAiQh3fSL5YOp8eMxtp+BOTovfxmK68GMSd42gUQupjQYdOb/tpQlFkGBzT
9iEr5VvmPOrgAG3nOu3A1ujTtUGMaxRfzBKCa2YXyFY8ezYPTTtayaJcAhJzbvnRWldbcyqcEHpe
OuW+t94j5u87cE8dbhQrdzTPUqv40aUGBFSHi9SVO3+8cDuQ9VPYfUcVLkYodDAbIDIzA7Ysv43T
8bwY5WPKkNEjya8K6hoAB98o1zirALdTI+CV2TssjICY9q7aCgrKzs2INFDVOzcVS+4siHVFQxb0
DezygG7tOrasS7Dxxh5Sd/qeNAZ44dVLDiq/PbSBzUC9URUAxSrovSfWwRRyMNZ976x8CBEUtVom
UiOZCwUAVKzAFFjkoIET8TIk9K4si52Bm3UWmS9cyotJQVnib6T1ssTFRkTPkG4GXwGcat8uQq+j
+6R2VnZePrAUdUrIQyYl0tr1uGA+6lUFrqLoUbdPHqQFpaRBLgnvMAopbJaQbiIQ3ZWQBLUg6Evv
fAqsNkozpHU2EXRZDaS2HRjOjf79mCjUQarLEiICxBSBkXgXY1FeZCRfJd6jF42g4AIxPJhLd0zx
5RKc62jB7GRvduN144zLihoQvutXGUR4fBQCuhIFc6UDBwUgZUIVj0PCOSWwwqJshRVyH7MMFaJy
FQnAc2AivITQ9VFt3D8QR9NEBZoA2m/MpPg/n5edwAxOtQKPRK+Gd+PX8E72UKfjMCBB8v0R4PNX
sIhxkvSbFQfbOTjKof1j3eMFfJMyMOPg3WTOz892qYRjpmI6W7HdpNHKtylKquvugrzgNmov/fM+
IEESxI/ZNTvCwmF/bC2zp88O0IOgZWFSDlIk865gYL4ZoajclMaF0RooznLzRkR5WFtb1xghjwHe
RF+iTkGHK66eMg35gwSj3CFoIwfNHBvUAagMVc/MqYPC1gu7eeiQT2mUuYTLF+oDl+bAfkQC9WCg
7IH1PK8HjTTJhdFfxo0JI7IISg84zkJj28Z/Db9aA0UKVRdyLsYHHlcb2YlFbw8bK39mNgQa2pcU
+TSKcrpOoaEYG1NK902NgEiWcmt4QBRE3apL+DYb7d3IWVjDu1Grn9/H7z+l62ddOTstUMOPC8PA
QCKAg1twGW0wiAFZ+Wf5dQIV/3JfP+IqhgSn+XAUEvTHeZLiiEIZBPw95HatuUMFjRvkz6E/CMVa
ca9/xOMCqI/z/gU5b6CRmh/ue93gwHzsiP7n9MFjgQ3FCdNiFuxQP6+ekgl4FuR2e56CGpEXNKB1
v/3dr//9q/+f+E1c/WvTqP/5v/gZ2vVDBWqVnv34z0v5xm919famz5/l/07/9D9/9Z+ff8S//HfL
q2f9/OkH5B1TPVw3b9Vw81Y3hf79TLzD9Df/f3/5X2+/W/kxyLd//O2XaLieWotTwf/2719tX//x
t4nr9t8fm//37y6eS/yzc3A2yudq/g/enmv9j78Rk/yd4AQAiWMyOdV5WJHd2/Qb38IvKNhk0Lij
2FlNzAEuKp3ged7ff0PrPAewwUnqDLt6LZrpV/7fmckIJBYR3yyIC3vsb//3Yp/6/q+x+C/elFci
5br+x98+jzfkcJFcwHDbs1PDOPK+shWAFxUrxD7ytL93tAeRzg/98O/HfWx+ijZ/nRr+an42jTgy
iQpqGBI5/lpso6zfD7aThzBXJpCeRaUQ0vie2wOVyfmRxMznDMJfj5zdpxNLuK2sUfKlllKQca09
/dgnOYhMBRPKDhsUnSlUjY04P3LQO9CH89uE1QMyx9QowsTwI6xOi0zMxuYoW5R8Pnv955Pm5nwo
gVWJAwxI6NQNQCsWyoMEFT0vfihiC4qTVZU6L1RYl3XRqn05ZN6VRJj/pZPaOMa//nzM/OsdZjcz
o3AMzNBGhczpgfvqTFyfgwzqQHc2d4r199Pl0ENmt0woHNGq0K4Iob7S3vLOI+9ZoTyIkgBUdexu
dGi4pod/SLj0MuMsYQkwASmnzqJDiftH7g9MnTgdpud+aF/rxutpItBTWFwXomfdNR25dSR1c6iL
5sca+Du0ujIEkEipc5cP5VhuMu4h6T64IznmpHuoj2ZhAUCMxGJeJELSwlHEIFqsGSmOHVIOtT6L
ChlKaiR1MxnCPLS5biHoDDXpUtEq+H4azajef03WWQwgHCrrgyEkKg5D313GKR3MbaaZ16woa8G5
hWajhJi0KVqonas83ZKOFXLnoiSp9rSsnTToIi2qBU4ezIAuGesHCH9zQo694oE1/Tst+GGWDKno
BNjpMoxGz4CsmjAhN5w7EDdYJ2aWmU+pzsc3ItucBK3RJjsLOwcgWq4skXZR3G2PnBgPDMbv08+H
F6FO0rVeHiscnjqcABtHuTcGb/yX78fiUPOzuNHgkpZnXabCWMT8xjbz2IO3jQNa9Wntz0JGnMox
J8IHcpAWINBGhJd3bpl496c1PwsWumNNb2cJanBmkd0ZQM/96gZVHol3hzpn+vMPfd+QuILlbq5C
w0dJFACrGsrkEPd1N6e9/SxYFGPl+jzxIJNtwhwDwnyxerAya9RHOv9AMPqdovzw/thggRDFhTIc
Kg1zUdTkRwe6aZ1XL4woNt6//4ppKL84RPzeFj8+xTSdAVU6GcYd1OUaM63fOqMh3lmNqVtc9HUD
6Z7vH3Xg8DA3Mmn8QbuRNnnoQLazx/3fyfWtS/rePffh9kFWDb4XbGBtKbDPv3/mgUkwN3FpE1MR
W0Yy9AuW+ZDa75UPVnWcZEc+6kD/mbOroF31ne7tToRxLnkMG1jLFgYgqVDIXZUFSaG2RZgejlyb
Dn3ObMG3HlC/Ua9UCDi/BxqmrJ0oGJuE353WXdNXfpgNvXRN2xFAHVS55TmrTNbi1SlMhJXT2p+t
eCPrJWTVUxmmvg8tS4+pFfaG4shgz4qu/9mazNmSF31tlZWZidCX7riB8rhX/EpikvaBaeSJ9QTj
BWqvEzfp2AIM+JyfFzTqBgNAZtM9EvKnT/liQZmzsMAt2BwQgiGCu5X/OAmQvHbmCABAqT3j+rRu
tD4PEwOQh6kKCv20El0MecjO2XWR6x6JCZ+TLH914+wIwYs2B9euVJA9HPIakN3a8QNc05GaikUK
0w67ThX0NSIPEIcmH/InN2L2r++/7dCCmh0vkj7NB+BiZQgRWwsaqQ4SWtvBSrRxmUqjM27dRAtx
8/3Dvl5P1J9lH6RhxZHLC1yhao9u0xypvYVZ9eMxit6h9mfRgSnLSFWvVaiLAZrDJVgFwNW34fdv
/3VABUfs8zSAC3TSDNP2nDDkelfab4CgbuKW7xolGdDPduq+tz2FMML3Dzz0ObPwMNBSMadqsXxN
MAwaV91VDXwBvm/864FHUvHz19hFlNVKTefKrgXwPIni/tb22xKeJsbYnxkiO5aH+Xp+U38WJiw1
UpEK3Ms7WpT8joyeeWvREpqrBTfTx5ZL704bsJBbm9DmKJee6SGj+P1XHupC+/NXQh3UEjbB8Zzj
OrtlaeNlMKCzy/pI+1+HH+rPQoMvdQZ5clxh5BBDWQknXLcLPGmB2zPWvXOMDXvoM2YhIi5gKqBB
SgrtVnhIWjMI7mLSHfmIQ63PYoAoQYHxp2XZ21F0O0aS3BrNqP6VI/uUIvuYNznQ+hzRGTGd5qaH
O6qMq25HdXdrANq1Pml8p0TUxx00gaa+MiCtE8p+gD+NCxHcSgFvd1rrsxXfKgiqtzD/Ce3ats9c
T/lQ8gFk/bTWp5X5YfdPAO72Syhoh2meqOcsToZm0RJWn9jvswXuKVEXPO1lCPyfuBTUgOg1uOPH
TmKHhnX68w9vz6A8Ja2xxNsP3bsNzCQkc6ssOK1rZst24Hnhu4LjJlSV0FvPGOo7JsRtTmt9tmgz
s4+QN/HBF8nSHW8h4Uwkuzut7dlK1U6to75AQACIvAliX8ARk9HyyBZ0qNNnK7Xp2yKySCNgxkJj
gEprtm1lVbyc9O7ubHvWwmgL+B+LkBtgR0H7HQY8ojwmZnPg3efKsi6AbJWNukgI6V/7Gvi5sxin
qvPTXn22UjmL27ZHmiSMhxGg6roB+hniPmZzTMDl0NvPFqvR0qImA1wpiFcFVtfwJcPx/bQA7M6W
qrKl5ya1JUJdqSunkkFm1avTOmb6ng/LNOHaaX3W4UbGxhZkGI3Zv+dA+3enTck/RCGoymSnKhHm
mtkjJNugpQ1eYN0/nPYBs8VK+wGVay5EWGs5IBCL+qYZzORIhv3QsM6WK3H7phUFJiU8tOvivGNl
5KxYTeSxA8KhB8xW7JA0PpSiTBFaOVHDUhdq6GBEi/LxaaFyblFFKzceyRQSSptD5i3VZE8zrzst
VLL5/srrNCki1AOgFw3GjxJgZEaxOvHdZ6tWU5lXGWTap8kJMI9D94TT4vKkicNmK1bK3jU7o0bP
J5AAGzNd/GLSy5PF981PPfDnxRNqvZ8XFurhiV904O/YFiT0dAUsM24Hj9xJcMbxr0c16BDIAXpk
GUzNfvW42Tou69ZO2khiX0kltNahzQaCNe+97g7G3FF94nDP9t0RlLo2i9FnvdF7S1PGztajjnta
qJhDJXXtJGaZYzJhQbsgnIpm6+soP+04Ncd/mlXU2uBb4yjuwWGgb0S1cz1QRL4f7gPreA5ttQxB
G5sgUAxOSvasVMlVhN4XR2bTgebpbOu1XJ2BaOAXYV3b4OsRcwx6GDAfe/lDzc+WsfQsVtt5zUMy
dKW3wo/q0XCYhiuPMsGfcGXfNrteRK64yMq4uuakBjM5y3cyKuI9J3FCl8JJx3w1OJC+ACfVSGH3
JcSUzan97C0f2+RaW1WUnSNLjkRT4/EoWY4cQu+LpMlBTq/hlJD+VEAIpCGqD31+l3djcZf1BXgV
CpRoaEA7I6oYlPlhlkhqrN1WAEBpu6Tlmz4uqnbDehBvFkbm5PSXH8W2va1dzd5b2dfedT8OE6iA
VS7okqnt3SeJBXXUI2M0Q6v+X6KG0tlWxH1wnbvaLEJwMGFd5UF2s1gndS0oiNRuoTYxdwYonmsn
lnurcapok3lRFa/EaMDf1eoGkIdBM3F4deTgME2PL6LCHJcDnwQ7t8qS42416h+aW+kFElXPUQeH
Hz7abbYAEx/CQY5U/kVUwUHkSF8cmlCz4DoMSQp2cyxCBqeKTaSB2i14cSQKTY189VWz0Ap9vK7o
8lSEY62Vu3Rja1jhwF4Cty6KbVON3Y+TFjWdvu7D4QgSsx6L7ZxDPNQq7wiRCSQoDHivndb8LJr2
NWAQoyPLUFNnXBncBd6/8I+J1R0agtnRpSA5hdu0A6Mwp+0hG65rFKLcxpNPp7397OSixZi2MGIu
Qgf5mA1oFWCbJ9BCOKn1ORZoiNqucwcrD7OiYk+wo/UvFamOyaUd6BtnFu8ix0h1V8NNWJottDHb
odpQDgeQ0959dmxputFgijR1mMcubzZDrazXNhls40j7B/Z6Z7a4jEj1EGAc69DpcxN6C1K1WMJp
7vmorZbF/WlfMVtlBFo3uSMSfIWA8kthyuHWAwX2SOvTu36xhp3Z0koKp4e2YqJDSWMG+V5SjdGi
yG3owDaZy5dCZmBKnvYls3XGcThrmqwwNqbX5PusNl5Tf8xPuyFMqKWPMWIkTVYnkL7Y8KHoN8Dd
VFuwrNsjy+DQUM8WcU5r1OK4VYWm2cOxxy+9mEKRu4R4UAnnLnGkhw7AbqgzX8xSuoWfyiqsYQ/a
bnM4vFgwibPypy63E3lGnbpOd34rM3yj5ed85dhpQ3c9pYRfNAkMKo+8yoGl+Rvt/iHmSsbLBrUZ
EVKIPvcr1zfFA3ZwwzmyeRxqfzatqZO6DK5/PPT64qFt8T2CQab5pJlmz45p4JARMHDrJIwVfOLJ
5B9X+CcuyN/SsR96JhJQzB46hca5B5ssz04DYsHr7rRXnwUtyHA31K3sOMxHLM6ljVj+VOTKLU/r
d3sWtCBMRi3ccP2NV5lmkKemWrqlI1anvf1sVKHhMJRKO/4GAFIHZqLE3/SeMT583/qBYGXPglVf
RpbrGDmOa4IZ+7jPVb8QmaXzVSeEgoYHkYY88UtmwcpXrM09w/Q2isOcrW8HjLcPnZDvv2QazS/C
7hwDSWwUwbXsYljCRTR9c9tcyR0RkkN2zuTQJkd+r+M71zTI/fdPPNR3swgGv8w8Uz5k3VJDEXgH
UgdeenCVdICoI8A8w3irjYPvn3VgbduzKNb2XlIkNIMFKCy7vEXid1WxLG2zPsZ8O/CAOfwxqfrI
7HPD2FQcGOaF4+ocLni9Kscj8f7QA2YHE+BVrEpmRgSFjyiFmB4frk2IMZ3WP7/dLD5EEEXhBtIP
pQFQlcDtrB3AOvGsY/X+Q+8+/fmH1uFSnHaWM/DQMIfmkg6dv65L3z2xZ2brIi9VzvIIV1RKaLSt
cBY/1/ooRu3Qu892caDeS2pGpbUhAEr2uLCkHK6EtnJOgjIi0n3uG1sBDI2wXYbd2PnQp3ej7gUn
HtjS9YBxnRg75pqakJ3pathrFCHIPmkIp2VnC7vv6LRvmMP4eGz4BmANeVg6PrxKTEPvi860fsTx
WL+ftIDnAD05uondIiiFECSRO+0yvi4rHT+f1vpsi4uszvRgyjPZMiCdseZF75QLHNFhsXLaA6YY
+GEFlFVDlezxABNyMPdWycVNOxLYP5/W/GyTy9LRwuKN+g13xHBh9UNfBxyYumx9WvuzBSysaIDe
Wp2FIyAs8Gcb+Hjm0ZKzI+8/vecXm8/cjajtR8lgvpFO05OvG4huFSujG+iwFNA8OzLIhx4yW8lu
FUOAYowwBkQkqIU7TQkF7ELBDtyOkZJZndZXswUN5GhtWmYP6bwGFuCiUxZczcmJFcg5Ni9nThGL
vspC7g0gjtKolLfwdGWPJ738HIZntX6fd9DCCPvKev5/nJ3pcpy6F+2fiCqQBIiv0G3aTuLMg/OF
cnLOkRjEIAQCPf1dnap7K9E/tuvyAjQtNGztvfZvgcRa52JixyptvgKvE9agyUZhkc1yfEevX2Kf
YO/x/Js/8XVDbwlb+MG4WSNBKOSUwhUMhnhb0bfZ8ilr4ED7wq88cRpcm1R+X8eNYA6mq0F9SUJp
4FnDuRBFH1B+sOoWeis52Gwqm5jLS2NA75oWqDzXjRyL5H3Z3ZhKzneo/i+RgK05nQB92tL9YKLb
F9SB8G4hAqL1ZYFzAby1oih+1csGSeLnv/BTY++vX7RcdzqIQdBhwaddZaDsaO5ujz3cW7UbBMFb
ZEV9IUMUXKIe1x2UD+mn55/+hOAxDr34UwRpJJJOyEvqpqw7i5GDl5y2uMGu05jxAlhB9mMGw7n+
BI+w4HFXEUwq850jR315/h3+PnzMl9CZNrDjmiDAd+0yPcbWtPe9aNLPx57uhacR1Ssa+QFA7ixD
O+U8zSe2o6Xp2NO9xZ0kvdtiZDguuhHZK2rjuMz29kXB81ND463qoQtomHb45AFrslexQDXarNVw
qJzIfL3cVk2xmMZBXKKs+i+ed1AcGdocjo3M9S/9FliMqGowI3H1nxak0sMKV//Nopv5+af/fVMF
tv/Pp6tlNzUPw6qsehTS0XStqnsJICBaDIZlpi/8ylPD7y1sDaQftCgzZqbtNlE2mZpnuC918wsH
/1PP99Y2ug6ThgqYx6cihtc8jwqmbXN6foieeri3stEsg7xRvwSlk3Ah74CGRQt4dWxV+Qq4acVW
2nA8HI2D8qSHsX017Cw+Nnd8CZzuwKeLmiArZT0BV7258BaYyGP6BTDUvbmDqpsbRp6Vi1HJTRrv
oJoarY4NO/o+/5j3tQJ1kZoeLAkz/MeHDr5SSXQs08h8Ex/SrGhFCWYMe5/J14OyPN+Gvi6fnzFP
LCp+nUm/LVk6AdW8VA75rjFFQxUjGvT7Ye1MOVb7YA8OkLd0UWRzFq0HuNGj3/Wyrlach9kuh2I5
9OT++R+WBk2kWQP2f9o0zbkymSitIv0LnjVPjZC3YCO+GWeqCsD/GgXcYhZ8QOMZn4D3kn1kj2X/
me/vLRwhKxwfqjJZ+7ToNlmC5H5wU/Mlcemy4Tif6uuRBWRgZGx3Tit+TOANw4o/xx9gt3UKRtQW
dBLZbzpFc7GT1Lx7foY+sael3tJNHfox6oaCLzpalqOT+CswBi8RYZ56uLdyhzHeeu3w8C2QJGeq
+sKa4MexF79OqN+WVrXAg1FknYAxZdXeUirk62CAQuLYQfWLBPvb4zO4A7i0J1XJwv5nuE+33Yhq
/rFX99ar4bpNaA3EQ2ab9vWsewB7wzqCNvnY88mfQzNRsUK2vwfl1G7xl6pm2WPXwvXz2NO9Fdsz
ZrNNJlnpINd/3SFTdpELOXjG+rYoCoT4fQOiprQT07eqZUG+b2R+Ybe5Trz/TT4wXwdHesIseKpV
STdFTzuUIdiUozm+GVsF4qpsk0N3DOZL4gh8LCG50NdjBc22Vd2+sa6ubw59AR8aBpsSXGEq7Pfd
SLbStOkHtbx4K31qiLw1S0beBIAgXidPaB642aP2TNYdcFY2okfjdTzB7/TQJZX58jgYy9DVLnVV
dlMkCnhJracU+peD38A7fJNs3RmaIPBPUg3PFUQQ/c8JvlTHYn0fsRcrBp+ZFPKdvqHhbRI39U8k
JcSxK5wvg9t77G/MKOw/cfKh0XAiqNbtWIqY+Sq4NMnCNgOGqSS8ns71EtWnLl72g9PTC5Np3Sdd
wyT8vQww9M2cpSfaGXqousp8Edxgq4muUJYh/wkr7SpZ4TM9DOJQepvF3mGrUqdHPqF45CJRrTBf
6rsYbK0ragqNsmlzbGr6kiyBhnsJDndVRiupCiqFvd3CJH1hZl7P7r/scrG3hCc7gUSNtt2yNqCV
45KoCCxvRCvmU6MksD393AWwvlZg074wbk+c9LF3GsNPJzZ9bWHKQVbzLstWe4HWy354fsN76g95
K5nC8dMxtHaXQc2b/wa3x5/GGczzEMEcaOtRN34Ju2779vyvebDQ/yvhYz5Ja+Lw12gczv4hnBIJ
oxY6gO+GH6vejeGk3kWJQjJKZ3McvZYBGnNyYx3JbvhA3dduU1ldCOU6mBS0fbh+EEvNzKlLZB2e
oKNI7LGD2Fca6nlHik+woFRGsO/atFBIhqkZvjw/DE99Uu+cz6JBRNGwIUoJYfC1my67pBn4d8ee
7m0SbOwQkDM4KSuz/pex5l84EbzkgfrEm/uyMcqbFcascGmR4aYuodXilggA4w+9uS8bm1TIZwEZ
Ljyg17dJF7yvajipHHu2F43P4B7BjHzNys5GP0WXfI6r6b9jj/Y2BVsbrihvEZFUCzSSa7ffbtN4
rOjOmLf+0R5ab2bAi3N41dek+dQk+oWY7amv6S3+HdYFa4sW+3IyQ31H29CeSE/DY7db5sXi8Dfi
SRX2OGfrgX2laZC9QwImKY8NOvkzEq/MbuyQxkDUCqNzFcGRXGp3rK/xf2w2t93oGNXwrBwT/a8Z
5+9wyjs4LN7yxIbXzf0IAUqES9bXPgJrjojl4PHnK6S4lBWi+zEoI8Prz7Ws5q9TXaXHIgRfItVU
M4pZwHCCm5mYN8jXDaVLOno+9Empt0SzVPSQHle8DHUff3RGD28BABmPTRhfIEXQNG77AJNdm2GR
RZDJ7o0Zw/5YWYhRb52qgCytWrELiCTZS72N233SwfHq+bH5pTH4S+Tha6TqFRVRKzrorjajfsLA
cO/euGWg32Www/ykEfs7Eo5n6CDUY7VmcP2E6Vl/Bg98D4otA1KgRJfPzxpcIH1O2NICaIQT9gY6
/V4VMJRazMk5HX+q55mzF976iQ3GNwNtui1exk3xEt6xyOsOIDX2MJnc+mOhvC+3AlV+UW2d4qir
2XKDWnScz4Ntj63UXz7gvyUqOjqJxrqVl8LWiDsycV8tcDN8/oM+NTTeNtDy651vj6oy3VHmg8mc
y1UMp8xDT/eFVO0aObh8IZNgdragn6WqzmEdH8OSMR8it4ItG0UwbyqRTxjvYUTIP0rq9g/H3t3f
BpqoT6txwbtHME6sRZLCCCc4JsJgvv415YLWasP2m4Kr+BjWwtyQUVYfj727twksbLBwAEQ4DTbV
l4pMMA4ye3c69nDvuB5X1oYqQiTQhKHKpyX5aCt2TBnHiHdaz0kwBHxHZBegLeAmBXHnDbzG4s/H
Xt07rekqCQkbRHbwtG5Lhe6ifByrl3R319H9y97oq782twYxGxdoICs411Iw7R6JW4JXkw7gRHTs
H3jrNagHl8w24+XW6e52jPv59RDHxxAQzNd+tbC36Yc+5mW9JN9Z1D2k6liTJ/M1X5ZF8WjNiMDX
Jekr0QGpW41teOy67Tt2czQWTEmLIG9UNrhxGxFIuNIQjnGHhv3XRfK3Pdg2MTVpoBDmoeMNPsXh
a7RLvCQ3fUJQgJH4M4hcOmiMkqhFbB3q7pxZfnX6ireqz/vIJbbsaMCWQgeyhb/r0HUwhoW5iQVi
dMRd/9g/9FY1kCu4E2sLF/IgC88o2sA3EIfywad7yzpYEh1VgeNgNo/60ZrdXUK37scuED60TW0R
nJU5pi0LAGrORnqaEnuw9Omz2vY1IIq1yOUPEsa8Y0U+Ld3y/2cD//8SEb4CLJDJmhGN/ChT2XRe
UjQSb8lYvUDFeuJw9wVgbkhcpKsZMf4Ef1p4W5KzTOpj2QNfAYb+B7TJE5OWq1Xw+d1V3cHkbVCz
PjZnfBGYsOuuVrbwcjADGLSzVB+kas2nQ/PdF3+NAdpIHZlgVMa1vEDiIstlp/rYDcVXfiETt4kW
zvSllQOcu+u1O9t5ewna9NR39daqq/S8ZAm+a6x1WybziCYetEO+kFx86uneWp17sH9B4sW4p/zd
ltGx6OFRcD427OTPrU5BLEMg00zLqZqbr5B30/d2GcdjgbhvTKEp0ARjkyTQd7v6fcqH6iGjgzl2
dfN1XyRcQjuGEqcjz2aA3c22PiSqRtx8ZGyoL+oKZ4rLFaNJye22iHONO6goABYVH44930t900rC
yU4gI9fzJX7oWASDys2JQ/k+6nPRjIA1gSE1rik4lT6StOPv5Dq6Q8sV3SJ/zpshZVkNnDwvKzJM
eWPnORfreCzPQn1VV1I5FkebTMsBHOpzpvbgtRor/e7YuHvLdaoy2jaSpeVVUX+aREBPLmijQ3Oe
+rKutcf2O1/PpzGGz3UCshOJw/3glPSWK6P71jUbbrZWmQVG3CBH3So9D8HB53sp6FUsrYOfBg7X
Zvyyj9NDpuiP50f979E4GPR/zpi22lQH4HBVGl0PX0EZdk2ZtSGMcDMtj0W11Nd0za7vbNAgV2Rb
xGNmVCJnDTiXz/+Fv+/E8G3/8y8gM6chlEzSUoSwTbl6hYZzLtemWotjP+DdcdOg2ms14DYxbdGU
r1KVc3bwKgcyzJ9vzzba22VPeWkYh6Ee2NsJBaaas2OUeuoru5ZW8w7Okgj70hW8/TFMC5kt6uDg
e6u2pZCHcIEdZwTFFM7r7Tdig5ew8E99Wf+MpUszThui7d1GGvh7KPaAUD2UMKK+ngs+YKACGCSM
jAtUrvogOQmnX2wivs6+/73mUt/iC+jWpFOVzcq6zSTsBJtOmbuZJNvbgI9tdccj+C6A7j99Efvq
lqLZ56bPq0CF37IR1aZoocbAp3uKvgkLavmlYny8baCf+7lVQxZD0N5tP5+f4E9sAr5KQ9kmcHWn
cWzYbv0crwHMbrt6ynQeuS349vyPPPUxvZ1mUgtdldt42Q9oEYRFPNllIXRV0WPL1JefxSNelljE
qlu/zp/JHvePzKzH1N7wbPtznXKN1KgQBMtokvdTvM3ooHGPh4bGF5/N+x4k49zzkiyxu4nTOv06
A9Bz6N4Hzor35hFO6xBallKihQ9Qxn5v09xkI1Qmx17fu5gjC0K6EdCU0oGD8RBD3/KN93T9fOzp
3g7TNYCLgyWHa//m6h9rAz/rueLHBErUJ7JV4KVAAC+R66paYXLRQBKcwxgg5sc2yJT8Ofo7SfWW
DTidAoW2/ZpqArxz/dI288SiSr3IQExp1lYL9JxDa4oW9ekRJIxj4+6t1wzAgyUN+xgG4aO6SfV0
B++G5NiU8QVoVPabWKsgLtGibFFwiKZPc+ymF6ZM9ve91xeGdbNLqZQ2LcnYx7cW1jP/EqPnsKDw
X+/RpzE4+1HCYAmMHHUsV019hBr64sH0dlNc8sC6u0wx+FTZzdpjJSvqi8T2liVO0yZGLrxF9MHD
PX5YukiF50Pf+5ex2G/JO5DboczgGLQQ+ZWC0skUNBiPVa9h2ffnMpgYHNnIVWpFwyHJpR1+6mh7
CTb1xCrwRWLdTnB6Dng4Y6C459vSbixXU8oOJXFg+Pfny7tFwyhjQ9dAk/LxLYCBLo9HYr8fG3hv
oXGUUdnKeVLOA30DXr47RXKWN4ce7svElMNt0DZpUsJvNCrBV+xKA7bYwad7h2Ky192oOUtKsLDH
XDD6T9XCmP3Yq3thd23oNFATsXJR3XRWnYDWja7vjj3cOxTHbWC7AQynjPflvqLhmM+jfEmR9Cuh
/pfgz5eB9RMibqmrpFxH1g0XFD3NnUlgyJETN04fwHMyJo8lG8e8Jm1Q5Typ9XK6VkAYQN9jO+VZ
0w7w60s3Byu2qQ9yNwbVW8X70Obtyht5KI9FfaxXh4yBCuCaCcgCZGtNAyAs7oPHGiSpLyGLof+H
9ksm5WT1DY69Ly2bD764d7CiLzVbXYzMqnUVKTM5LaXq45fSqr9KaX/7hN6ah7fhtDOHmGylsA86
871V4gEQt1kUHODQKV/qIHpXh+0k0FEdC3kH73ncbuer2Vhu4N8XnpNo2ZJTAD31dlrTyX4kxITm
3NoptjmHJYc9a7dvP0LK01NAknfbgrAvj/pAPaa9CvUhVSL1USBRkCI9Dxe40mZSToWKACvMe6rZ
v88vpuui+ctY+QXsYJ16OVokFB3giUEuieRpwZzL/knSgX3aUdP48vwvPbHT+8VstjRgMkodl2vb
NzeJXPT3zET6WAGL+kwQwBRTRDsEucUgWW5jYPaRpzvYyA7y45/HSM/HeVchwQluMVGL1kTDPV9C
3D4PDU7sHSS6htYPylAEVUMq8nrbZD6Q+GDe1VcT1gMmUNawuBz08jPCos6RkjrWl0R9MWF7zekK
l8RlIiqRKyc+ZhF/4Xb7xJxh3jnSpQYGmxoZlpXH8ysYjlosyfAl5+mnnu59VOSKSZRqnYCnJs1b
YoL4vw0uMg+HPqmvJ4zruUldnOKTroz8sC3e+yQgFHupReapbc5Hz6ENdVHIPyQoOKfda9ra9aHt
iG7hZVzJLI8gp/0ECTi/V1u3s1dIYvTmq4p7gFc39L5/7Bzp75uEj/qE3IV9p7SQ4cnt7eZyKXYe
FKg5zijUhou9h+Vk7Iq1WofmhNT40J+MBjbohen/qxz4t20o/nN9QV1cJ3C9irHNNSnEyIlw/8mB
MJZDq7Ont8KJrnojAQv7gsqQew0ZzIA+tTpSxzSx1FdRortL1KxCqzYJg/jXNDbYC4/FQz5cbxOV
g0iMpGVLdeDyqFNLVESyPuj/QZl35A10zaDoRWVlNoyVAxAx54br9ObYVPZ2p6xdBTw+wrh0HAg/
BfzwHUwsm2OVeeprKXdgABF0XbMcYSN+2lEjxYn6R3iMUkF9NWUqFm1Wu8UIkVia4wRHtkbJ6djg
+GrKEdryek9MUlYSQS+8KUX/IMeqPVTixif8c2Xs6YLi82ww9kpMt1TGpkgT0x8ML7x1N8J2J9zM
jM2721FURMnsbpgONk9SX0sJh7IOoRBnuDkayDvAE83h8CJOz8/K6zv+Zc/wRY98hm+J6TFt2Bxq
VmyyBzGZoPNZ3LXxkvz3/K88cUj8j/RxN26aLeq5C5nWj9sqJQUhOpIv1YufSHj44kdQImPXtTgm
tE4f9bB1IIeGQ7gXDp2DxV7J+N80HIYfbYwMJtrGEZ4d+mPk+od/Sxp0vKGIJfe4HJv5R1Nlj1od
hDDSX0fWb89egqjjfLRxCRVs9RbQ5r5EST88tuKId33IGFOIWRHOuCWSrzkT0WWRcXs+Ni7eVipn
ta19H9GSL9l6b2WjP2a8ar48//QnJq2PNqMsafZe1BSikrHbCynhNn9C34h5mADy3o4lAH2ZG2BU
i8wGgf+AwDKvpvojc2N8bOL4QreOidg1YqVl1QzVWTT1folGdvCs8YVuVVdt0RL1rKySJrpRazig
oTI8uFn7MrcRhOoh6DpWmnVWU765QF/WqD1aTvaFbgmyxSYQeP6YBfrNHodQg8Np7oUw6Ym9KPKW
LGhCcyRFw8pArwkESezf+epB+vzMfOrh9M/9AG8OsozGQWNr17yK2rrOqR6SF0p214j9L5u1r2Bb
h22L+hUp6XAelCv00M5JAY7RDjYY4SO7mcmiv8mVmB/P/52nEjm+rK2q4ILmIk4h2Y+QBaj3OZ7z
HR0g/11TU2+Wgav2el8x3XITbVUyNuBgIkF4olVI59whxxSd57gna+76oR0+LHxSr9qqCbsc0WJq
79BNh3L486/7xL7wKzD+bceUjXRXt0Na2j4yW55AdvM5hCThxziJY7Rw3Jz+/MJzl7pMhRa7AtzJ
T1M0syLo++30/D94Yv74cjnSsGBwsaOls2S9aLqo9zHaM4/t+b5WrrM8BTkoJCVYJ9MJnHlz10+6
PhYG+Vo5O1Khp4Hh6WvnctqR+g0NDgrtqa+VowuUQ0na0xIsFXpL24y85y57qd8m+fvK8jFpa4N6
iQZbu+zHTCF307fj197prs3RGrMMJxYm8zFvK8iLvRkEcsq8KBqVkxsw9WEFrn7wle4HpxD58/GJ
MFWzVSkpuQRX7MxkDCe60XTzSxjyp+aod7a3asC+f51FNsuaC0wFqpOEtOLg63vXJLWEUypmGqJe
yHkhWZKe8DGOKWmJL54Lat0jnwm7eCtTc96rMD51ajpWgSeZVw7o5k3MCYrwZYzjvUAJDEhOxQ6V
sYmvnOuCLp0dLGtLOrT9QwO7vjyt6PD5yMZDfOXczmXL1BBGZaKb9TOy9s2bdlMvOUP9PT4nvnJu
7TnyIcMclWKcoFffprn/nApWfQcdYwpyMwfVkgezCD+FclrXUoBsekhjS3xD0ZqSeG9WG0EuaVHt
AAG0QNHY3B4bNm8t25gpZhsTlcwMTTl18Q3a3o7FWcT3C92N4Lzbxqhs9WI/sbqJb1YSm0MhOsm8
ZayHFHNM4dU7kdb/hEO0K3R3A9JwbGS8dexi1m9wAMFpgJT/F9PMC9pTCXk89HRfUScXvo6IQMIS
bsjdjULOAEXD9hhAnviKOorjPUoTHpZzDTFmDhvfGb6SLj62gxKfk9btHESraAlL20XVKd2kBWUl
OybpAMP4zwMgjbWYoV6KSsgA6h+jTGLUbY4mmoivp4ONVTysQxUBrbdNdxaeSeUcNeGhTA2MzP2X
b3AL7W1YkmEnt9s+gL7h2nqVL0zLvx/0hHsLNg06MdYK+1ytQK3MwyDrtnwNIG3KdTM3D0jRJtux
FeYr7CSbAwFkFI6yne63AGLs92JaXxJNXQ+V/70MEF9g5+omgoFUEJYI0Df7mpImfZs4toOrT+NV
FNWS9tM5RBcKOU2/gtVjS89b2O2q2nXs+7Cs4ZV3H1InXptF6kMhKvFFbC5NVx4KsNcBUxNvhxnW
A92+22OzyxexLbUSwIXVILuniz5PsfwB5z33wtS6TtG/fBBfxRZPE6DPDgujYuv6c96d+hSb7iWz
hqee7q3qqed0JkqQUisW5nAMHIos6V/SUcE/7Pr9/vb610vVb5enAJV1BXwrKSUMOTXkAOuwxznA
T0235JBZ2em8CRiy3IY7A7423tp1u4pMgu60O5K4jwuAzNDWgjj2D+8cNXnNdmQfYptmpNh1r9Zz
NfVJlcOKtobML3ZJ/dplw1LnENWn8SkzUxUWc4pWpwLpuiUrkomnC5zjpropuGnJXoitCW05N81g
imaYh72M6UqXSyYQdZwXGy88j+GQt4BDvPTDzU4V1Cr77kJ9h57UVb/S3TwuRdugnPNOCzhxX+Ia
KYGzXBzMz1qSxEleBw0hrxYngbOVYnUSJcupXd7VcBb5GiLMM9/HBc7UeHC8yoIsNtgK1biw/UlX
5rZiVmu95gqAwfpDVs9hnYd7lLCyxf3X5hZqlwfIWQFySszU0bwKW7PfpbvDBIVfHfpTPlZ9BBRZ
a1w9XeI0CKtXdAwcKRSqOO5NDEO15rSHbq8e+368yiawx28k39qMZ7BNanX7CCh8+y8+HK/OGSU6
+hGRylT3lHcJDrW42dp8CkwQ5SoMGbbZap66u8UgFVhsIDmHF/D36XQbgRk64BVDzYsoNapHnJNE
j3BjZHsRwOYwLRoRRB9IHLDsnYL31C0cIXV82UFFFydO6FZ9cYSF6xtNSIOqLNKBdXxHg3mpinoQ
ITvBb6j/px5t059FMDYZIGN1ZO7nFvrfItyztT0bBBNvhW1h/hUZR/eLc46veWurypyBK9PuxoiJ
fItamUx3wjKw1sg8qfttrOQXvGFtCtJPqvpUm4V/r6V5jBGVPrYBAEinadyxosad6E/9sOwflOnY
F7vPpjmTnUGtstBGDfnYNQFYzhEwcXmnEnJa0iR4n4E3e+kMrhPIcmSTLiZD9g8EYhJyqWqDlMkc
Jza+dLLvySnSMdJCQJLVc17LvUYheR+S8ZJEWr6BG3TXf2LgNWfnbJLmK8SSqj7te9KYbw0dq/qG
2rTfbyYecfKhqdRKbraxqZqbFoVMTNo5tP0HTkQc3VJYW22wT+z0fNo4DyGsj4OtPjE0Twe5mre5
OWec6v0yaLN1txDdYUpi7ooaIGoTVVnBsb+jlh60+5h3MkWacmpmWE1tJmumomZjxKAE6Sw5Bbj6
30u3zPyD7afmbuI8a//Z9UrSmyFVYfOKSTiOIB6UMypfOvmvQSbxB5mS+G00UrWdU4eve+GLWt4I
tif4nm5rprPe2bi+Xx0jy0McY2iKVkPDC29Eveyv+50ED0vaOhAhgJZP3sLSuVb5AKbVkCs7DiHe
HmiLe2lgmXmKLdb5TcaX3r7ptMnCEz5mxc/RLNN/qqHvlocdF7vqBKkbT2+iTI+v02xBMhLSiOAR
HRBRUkixdUhr1fWYncgYZe05DOT6GnZPqP0GCgYAr9Sg2+zt1dBX6VyP9OqeKSa0T+xMzx9jDKE8
AU/aBUCdQmb6al/c3hVrsm3gTEUB/bFoLHE06UzX3WSIEnm+4hynGysx8u8rV1t2ofDEnV8lbPwi
2+Cs6nV/DMWE79KDDGpPXMA6oMmTeLhiNwebEn5mS8Dgv9hviboDgVm0+GQcLUEL+Brba75EEco/
FVndmwmG2D/4xhfzqoaufP3aLKRf3jSqbrbbLohiO19Ph7SOcjb0GnlgLqEoDV3VqWJLzaqKxFTJ
Vx4ja3kOQqX/CavWnpYAqQ98/6s2xpz7rspOW21MmZIRxu0GgPrEDd+vGoK8WehUSN3+J0NIBHP4
LED2z+NvFSB7N3RD02ePhqxTva64Q/IxK0K11MXerjrHdSx+jzxFcOotdM1bliw/dhP3AJ7Yrxr+
ZSRPsZjvbcSnAgiq/iRQli06aREO8iA+Y8pIgaFgEvdslYpXjQxWWyw6Cd7CphT66Jk7DKsd0Pad
zyGTQAdBQ5BDw75cdGQLAUdcHAFanFO90BOM2z7jBJN3mx5IEQKrKHIhsjdu643I4XkRnWKUa1dg
5oKPdpGPhEXVI+yEyPukS2CxvgZjPoQ4bqQl2NFDWRdMzfuHaTbzA1yblldjQ8Jv3SjnB5qOVaHr
2hUhS4cPWiv8wS7ILjTavvVb+mGB7WiuUq0KlsjkBBQMyTEpyV0HcRR0+FsKinDTfAa9IX0brcP3
QNXI2e4KFg6NtR82hQ6AJAvmk6wAY5nGCtUpk13aFbnQuIPmgNLq/dB072nXbgUXzJTBYL5Mtfse
65CcN7QBlj0Ak3nQmvkuaQLM8FHV/wamivO2F++bhD1qk7yFE9WrLEvMjd76t85tmcndGtY/QcMh
7hwvbfa5yZhAmgggGbeu51hN/NLNcFpuRhRs6DR1hbNO/YuVnUSFa/XPYXCApIVc3SE40edO6tfh
znFYwafigcEx9nu1jLeUbG87pbci6kJ2n9iunJh730JFf4uDInydJtLdrDHRebhw+2HZ9vVBt+2e
N4HhBdbY8qaiGCeJ6CPv67a6GRLcZEK5pAWCDfm1Uvv+oUed+y4NMH1rQKJPUzV0eSiA/F5XvZdm
JN+dSDBoVuZx1s35QNXNPgAFREFXLOlI9/soyCh6m6pZ5NDjmUKQiHwHU2n5IRf6A9AsWkCtMpfh
mH6F2LG5zFEA0gqc6S8S9qk5TZm7JPs4tnnKgI3GQsPwGPIg6wyOI/BcwKSb67dp1expzjMuHlqB
A80ks8nl2OvsjDly5mLQJ6kkuTehbB7ZNE9vXBKQ06rCG5aK6Z4RBJPGdHcxArUiStrxHCZNCF8u
hRCJrOzrjCr3Rfdyy7tJ3eJqHL+urL2vZfCplYRdsHjOkYjT825NnasqcvkWh6RoJ3mnTfWpEu1a
UPi0F220zXkHk0KUKZr6zoYhdu6FfmP98kjBsClG6A673EbbdEbRwDyimVOdBh7UIl9sPV/SFjtt
sPPwHrSx9C2NJMNB4exXB6n7aZXDDHMcmuWmFnos3L7YptgJmf+tIbyoT+EyD3Vhu1Se4DTR5wYs
QOwtffxdsI2LckPJrIM0R1BWxktgpkJHQXchmq/FLqstp1Ec5xvCgoK49TvukoZBZBTxJB/Qjd5B
+0K4hm3L9ipuZtafVLv0rsjWtCmIxpYYbZG4W2DItN2jX/j/cPZly3Ej2ZK/0lbv0ReBQGC5dqsf
sGQyuW8iJb7AJIoCYkUgsOPrx7OmZ26XZnpqTGZlZUaRTGYCgYhz3P24ixyqxLgMkBJaTmcBJzzJ
QkwLsktR0/a4dLUvWiveYLqkcpieNPAxTGi5JhN77mFeVogNGUP4I2GyXzhWhxN89aPokHnVX3Ez
3c5b9kns+rY35nJC3NFFnIlRvmDYNLtGPRh1DxYGGTjk0mX8jAzmZSuClZkJT4uDMnReHlyjNlnS
usfhwJnL4MmbSloZYGriet6H7GBHT2+0tLzNEU4UpwVb1qjLI2IzdBoZQ31hsNfkYoTPsceluK4R
qfW58SstelT+jzxLZc6WgFzbPa1akVyhAOpvCDNDm0fzsFRtkH6emuGy0yNSLTSKNIXa7w6m81HV
k+3oBmPu4PXwZWQQLmfOZPkw70mfY7YxLeZAoXmxIioSngxYGnxAlRQEl1mT9PRijwxJ8n4Nukt0
J6GBlpZvPwTcZo5rbWxfKr81FXJy+pyEdmOHWTGB4hVDnUWaNuogosgVk4pue3BoOWlanSdhrw4+
6ZOXEKwg8qwQOtrDVSvXdYTfQqeb683i2hk3BqdWiKGscYJORcDVfuFDrFO4UjKOETxjPzQTPiwE
bbrHepdASDh6sNzNmcnKeoWTwMnzRN3vap2qbFrrUlsY2fWb6L50kZmu3ZJOSItSDeIcdldaOg8H
ryWKIIwRHChQu082dMMFdg1bZYOzlcJ5XZF2FY+KZvSBoqZAqbgRW5AkyU5i7cwnhI1DqYbwXMSe
aidOUzT6e/Ro801EKc7FdE/tiBRUy4pIzbjEs0ijp9mP/ccywrS1V114ESqmg7y2LjkJFOLXcJBl
hVj74HEwizoyRTEhM2HhU4gx4VPu+j4fVk5zCjNGnwvruu8BRUub7fMzXzNeSi8dMB2rLyHelBhb
tc2LruHtifG+rg2qKaEkzmOp5PvQLN0TeEhz7ZcZ1XEyDJdhYjsssaYd8yyl5JTtrC0XuZJLVo/y
ZGmXVIBoU3Xvl36SlbJJnGDHTlYIgeCfVm9R05Ywp61fFi67NMdjOX7JthaJsFFKuxtoU8SnpR6D
z5w1uHat1/aFsYGikSaeoPiPKWjSUL/G1vpyzs7V9WB0vOeJHeNT0AzxVT837o03YPrR56BuQleZ
VnUGg67BwISewF7v2m2Wjxf1MNk8tNKMNyuDRWoOfylSjOk4q6IdyY7TSZoa/U5ME5AANfontmbo
X5Zhvlw3m94CDaBfz5k4OZIveyzmRi3IFfLN5bzSjufexv4Fh07qijgeoLGEUWaT5DbDYKJZxu64
YjT0hC0ufZJtol6pDhekOZCbeoAKP/fRjjj6lWIHrN2SlGrIsGNG/WoPOIoXV0gx3RIIJ0sU4dkH
xm77rsKqHOSt8gyDU+eBpmLpARhApZ7gyA2zW6yTb5jpXJAln927bcK63eRa8XjKulxuDjtcm+zy
GWmCV7tBgmczdq8TA4iQr3MQWBiGSccqGqnwgSbMzV9mze16QAByhHk2RZEP1O3FsojgftUGO3Ec
9mIq1RJwDCotY/jmMr99Xkgzq3zruoxgY6sRtriIBp1JTZrnlosNMAgjEOLPriGHlMXZng87H27b
cGinckkjdIPAQ3iQJw2cifMZANAh2giC4aFBcy91vw9lImukwnBoDq62UKOMCRn/3qEQKZyubdVi
Z7lVc6hwfwaGmLWaNslFGtXbZY0Jw5cZ9FLVsmi+4r59gQQpvXItACOFPSHH/Jja4S4HIAdmN33Z
wan7FCWLwiUSYXNhOtUccY7Im3k3YxmHmy2HqIkOMjAxhrWCqMnrhUzVaLy97cEyFSiS1YuPQ3fw
+LoA/CLLBXm858PQA2UIQvMGmHR+g+LQH+PeNCUbFlNt2DAL5sbmBIwN7d0GHBXQCxTBbjubyHH/
IGEFUSZtrJ5E7XqVQzvfuqIN3MuMKIWczfPe5fBujQ/I6dsPvcKOPNPBlRONWWVg1nuapynMR+wo
dzyd2hzSYazwQS8yhx0iUyXFJlsOYU1PdeT5D4hH+QUKpeykHBpHvOBDpPCWYGTvS1SAvKKTeEHf
Gh68mpKHOEnvEuuaV7Lbz1MkQcBoVXITD3CP0vUz4sbkCUZResz1ipTUXMK/GGVfJArMYaDZiQKa
XrUjk4VMEH3WhQt2wQXmpUDu7A3sX0weJnIuxglqx1WJDWPkk/o2c9oVA8IBrkg4hgdFovoQS4x8
9GPtvjSDREG9Ir5FkIaXO22nCu6Ow4M1A793OIM/IWcQvl89Wy76EEDFvtQXiW/FrfStwZA6nJtW
PT/vEQ3yCFIz7OGRvhRItn91vagsis9zNabyXQxxRS069tEln7D7qxJtE0ezJR60S3yB7OS2Wlv6
PY6b+DhaLBER9hdyDbM8ZCjB6K7nCv6qP3a4z35N0VRcxhHi0yKldO54YCuwCf6O+uQoFV8Ln5gv
W0/ms/i6P3AaskJ3XORk2pZKSzaX9YiPFUi2HYHM05PKtvsNJdfRDy02XdZdJVH0vpllOnYivQuS
BZ+gcfeT4LdJhEZx4TNgo5h8aTIeHKNMAlWFR+Dt3McGwAgg7lz55liTEFM46YSBHAyxPi+W3VJ2
LqC4pAXsm00FmdLnmAiUlKl6Y3M6FnRMvgnZzWWINPHbKFALnpJhyOWwT581vMSqZMMIllBhsWwd
LxaMIB03a1XRdLC1bdcUVqJs1zeoT3BPcTggiX4PTAUYAFVXx9FLwBMQN2ckcPgPmkO9rWlhPAbP
HGyrz7gozTvjw1dJgv4yWFJRIkDQ5qgfNohW5BffN0CaVsWrwUZ3blYoS6V9pqt7zbqkQ8XQy2Ju
Qg1RYGMPs9e+sqp+04GCqjiOqhlWk7dNiKxGMtMHj9yZhzqKp6qdZ1RwrZK51chpYz49kGbNSiTS
pxei1zRvqfwia8cPSbysrOBZTV5j3ARA1XP7DPfg04TbnWcEGmAs+fhAoxr7getMMYSiP8Ce/DEF
7z3IxuR7O28WZ7hOLyeEpt0HmcoKbQNsSXzGCNTadv1pQID8VZ/1vGp5g/ao83BaWwbwhjUNh4Kr
frqWRE0uj2H/8xnVzhtqVnU5MLndOjaRIibbdoVxp/ae9v2A82/c8eGAFHc+JwtntwBZ1c3UsFe/
pPpuZE2ynrFiu37uIQgoltDWeOOK3cL0bclnSGFySD3mt1UKDMAksselGjHLsywAqwcjF3Zp6gzn
8gy1MgHk1Sb3vEHIwHGF4QTGqMdJSqDg9fzA2n3oDqtUQ/i9EbsvSJey8NLyZQoLWQPby+sQtU4e
C5p1t2YRS3sdkSHM0f2ZEnfW4xHEmavezjEk7WlkCVKG4VRu6dMcZPLbVts5eY2yc3mRL5qnt52l
22mTSTOjTMEB+DYaPYeXwNHnpMBM0vkBhurzQBCnumN6eUoi1LJd4MqIzmhHz3DcS9xNiS9xfkWQ
4HHCr1saePlUJ4m2jwxOkethbRpX3yND2B0nItEjs0Gh1ZzM3LMbsXN/WadQXeNB4PdBMAVTnoEq
ah9WzCJaIHWLuemjyE/HLaSjL4fed81lIPbRPdlgwjmr1Tb548CiQOZqDdf6y1BH1FeAQMGv6LH/
BKVLiI7mXGXlq6SIWutRCXQPwRByjDhiMO8OLk/w6MzB6SyHJAHY+n0YEfx+tQoy7GWzIfg4b8k+
zT+o2nEI4xmJl0MqhP80ZFlzMdW6e1Ss27urNBnkXYNTCQ9GzNv+NBIvnqeuQfMfZVv0nBoTP/lw
6fZjM5+ri0Yk8PbF0whMtI/7BcG48JaP0NGtWXRv4pHeybP3/MHHdQf4fVy7DYZ9ENqfkjaS6gZn
d68uQgcb45MJBb3A+sLpZWdIkaQw850GXvDe0VFeYy7RgdHSFJMLiGhPU2S0bgrJB+iX2nyKbSgR
8aClLE3Ha3vBsFsAJIVY/AJ/lj8t6GTYaYKxKzuSOO7uQz7AS6ab6g2T7mfrYuxQdf8dVrDjs8R8
2KNfTbiWjcMdAsnv/feRTwEp0XaH5B6568mFUTQBRtRF/MlHjZU/FtvBAAWlI4J0ath+DXmNS6+L
OlkYkmtXcBC9NM2CSs3Vn8XU2fZGIQQ4KjMvejwmLfH2yhIlL7O+V9caRpBBhRgVN+WIAavj+yQe
5kIHo2O3jkR+LLfWZq5wpP3OQHqogtFaugqx7O1jxmOGcelebRdoZEOaTzwE4DP5DCb6GodbDq5G
/WhoCFakzdxSAtfel7Je1Ppj2nzyhCnIcDtIkHGXnLaa/DAU+HHVZoPHlLSQ4phgEvtSocvtz0qm
9CWw4BqvNzFuS+HYSsf3bhNx2OSplIu/JdPekVO8xwF7UHznbbVY2OUdjHHhJfbqZL50DUzo8owu
3hYbzCp5scYsucfN4ApcS9CjENEpRnHhopH60kj+iOAZr7DRtRQIA90jwGvh2F1McT/bQqEWgzKp
X2ohr8aojoPvATDl+NBtU5OejTfhsvrOQXqoK5AnPXsgBAhQ2Y6h1vdW76AIV5w9x9jG43b+HO2B
7zaBz18UYO+UXjFbxIgzf4GmdHuFUby5SeclPUxmnz9BkAAAe8DhfbUlfOgKzPGJJSe2tsj6iebw
m0XJ+OjAlT27eTLZSQs3o72nQRI8eu6HG7JxZ0o8s+0H7sH+eZEpTy54TAisHu1qi5Co6G5a5fag
V/DsrUF3mRMj0UqEhjFxIqoG1gRsvzWoUAHYlIbK5CWjw3SH4p/dgxaqVd4KOUmYgc5Z/8rcKtLC
Z7utixgQ7rnYaObhg9J1JgdGBXJOszHMHlo57ccEnQGSt1sMLBm9qNs44yAQ6N4fgoVvDLvmmgLa
byl1RSC5JqeRJlSAtu2HUAFicYq82ngOce86+KEinHdK62uwyWa63zxNgNrvUxy8C96JtwyA7/VY
zwkpMrhfRFfOhivk/cCtZbECQgKlKNPwBX3c4KtNS/48kng4beiAt2MSy+yFdQvaWpgnudPW7MZ8
SPhywvfZ+jPZC1bgIliDHT3WtisUwilvnkXPfF5TErTVHp99kN0MZj6fl3p4gr/W/jXD/+t8b/jE
cobB7u+bagN7HEes2mpGmfrogEKgV1PC5xtRGPTe+NrTywZ7GLaALQUk5rBPywpe1zootNx6lkM1
2IkLO/PtaVma7JuRCuW7DZfxCXVo+0RrjQtRT6vFRCKI2HcD1YjIFY6DAXx8kGYVbADR3fEIlItu
6u5ULxjqzyO9dffo6Pcrz/fkatEMZnXIP1E8LHXP6r3onKYfGIbizSFcXKsQ2bBpW3Aoyb+3xo7v
YefC/kyv2+m0A0396G0t64oaQNKHgaKDBdJscPZ2gwpw1EYrfdS2B3BNE+ddCT69U4XNYmwXhhEc
TTsY+xpItcjmvCF19gpgrmmuGoX9A3BUR5oLCOp6CD/FQtHY943+McWy/6a6HUcA2MD1+9yDsix4
4JaHUGxLeo3DE2wGHQ3YQCYoQx07LidCDL/xS9dOl95TGRUtMcjYGcYN3BGVsfzkwNCFWNGQPh7h
8Un3qgv08J0D+XwnJmHmKoMBdF1uQwvcmAiLPRwAa9MeAwZn4iLTILULPLM0KhsLOgxl5C4+GR2Z
r6OdXXC5m1qlh1qn3Xcw9XOS71OmC6bS8Pu5/cgKaPDNXLiuXu6CcaxVMXCMhhYg0rHXB/X4Ehvo
Lw69TidzrCeCYznitYMp8h4DBCYgu1FtJRgmLZtgMarycIJj1WoBgFWozs2XFTRzjt0lAqs9GHdI
uVqw08rV3mITJlfBQsDopvP6Dbhx1hU0mnYAk0HtnpA7ihXTDwHBJV3mODh6OmCgeuEkaQDG6SF9
FvAe4CdssoznNCYj5NhUyE/JMgUvnpBJvyc9lByYSNj3AbCFqm25rwOmvyfj0pt9aOalpH093vI2
m7/twA72YhN2o4fOL+gQ7apHEMQLhwH6jjSfAkNklFyvU7Ci/QWOdBjttF0tHr96B+wKsD3m1mR6
YaXu7LXC29+wK0o8EW3iHNgM7SD26C1WBvrydUXmxEIQXzmjzrTos+FT9CFTgiasH6LV5GTNKD/Y
NLPfp5oDDghgchOV0W7mZ5DHCzsErZrnw9lcpynJnkxQyDDrXuBl3OzHGjOr780c2ClXcebDah5R
vBVwqrT6QVMxgJdQAsgfkQAlsKyVBSaje6h7cStuBkXFtYsMdO6BiustHyjmzE7D7oYR9EiPun2f
F9ZXaWv1C56PIHie0y3scJ1Sn5Yr2u+w4GHYQVCCNuM1tTvNLsYlgIuUSFHR5DXm8vzjuu3RiGpU
Le4HdWbLDvgT/jM2N0Rjt1KDs+pNH20v+FRLUsGWvjM5bAJEAgUPl9GBgoGeCuAX3fvAlnCtBqyE
OQeWi3iMYAGTVUXNGHdlS2Jc1jHZNYr2ZN/eG9owfqN7NG1oP924n6GpeJ1uE8DuV5kFC1asLFRj
pRsQHsdgq93dguHsT2ndns1AxjH6otCeDocBqpC57LXjXTmhCwleYVU3Dg+025bkqu2XCHPJAGkj
fiBjs6H3tn1kPoEet/gXF6fmO0naLrgFC5Auh41gELVDRYoBqhy4AA4mGAfZ9FUolBFQnMAZ9VJv
OF1KpLRFaPRT6D2KuMFBc2tAhBPwIYKMBYcMsLnZJMHGyTTpnyJtoy9duE5vUIIuF5nq2gQfb++g
JQhDM58WaiJdbJtJzsTclobvrTQzwwk/oqLbUe3hCh2ZUNTv+RjsqansrsK0xDl55iN0f49gzP5Z
2BaUN2Fhf+uJwJuOO9G2wITn6aUnDQwL+9W/bHHIRIk8E7+f0sa4z2uTRF3RBGu7F7jh2EqRxB6v
KNFNuBTwMoGoLJinBuXeEkXRQ0KTwN0JbtP5YsMOnlVkFB0tcAK4m9TKNM1jzHZ+Bxaz1EWCkhwA
gPT9cA4LioYynFY3Xk9Wiju5J5zkiw/R/C7YbktsUXa/wrmP9czRLI65jAEYQ86XPS6Qp6tickkg
CqEx6pB36w74qmOoVS8zKwMA09ts+stwmNAOovXEtpvubtU5MCT4FXYOS9tQEmFAUQ/6Jpo3vR0b
GKbaz6MEl3cCe4hDJYEeacuBxFJbpWk9B+eojVmXe6QpvZ1xLeDPXYcyy4O0H+dP0wTTAZuLDGZV
ODZk3N4jS6SBFq8Zx2dYTdEHlzJ1r9J2+YpLhbKYY25gOqXT1ipUCi7+ChEhg0wh5uOGwejBxRW4
0Aw5YhurP7SPt6BY1rblBUCD5I1mzQZ6VNkVj50i+/UQzf31xiXok3iaRdWFKnzzod6egsRI+0I9
aLuLIavxksAYE3+xBMgQ/5FOUmPSuMZtq4ZgsvFVE1i63qUi8D8m7rf3VHVzDYXTuU8n2Auaw9SF
4Qq5XaB0OSYsLOvANLYicJv5kdIIvHc8RI7kOGiDL5AO7niPRsbIL5/qqSmQohhdbLJGQFecqGPK
+A+7LoiSmWMSOOQxExx6bIAhSc7g88BKBa2Hu6/HIZU3IR7vuNJZ2LwilKbrn9OpBoJukcrISxVE
7AoVWB88QiqDKjevN97+WGrX3TYJxhHK3Tc45+yuX4M5Yl3RbqshlfXt9pRAOzDjQzToTpqmk6aK
kIXZlCHbeVK4WOzYEXrWdsjr49bni40BeVKcU21OwY9yQNJxV5/GkagvAUjLNZ+GXlHAV8sEj5hR
9mvl2wCkzoKn8UoEQbZWckzZTdz2+tW7EEV9MICmD4Ok3iH428AKLTsLg4KjZXmq5bCxkyRDW4Pd
6ev6AkKXHVVbQkPQ0A04yXcMWHTAkTMs5yLyO2eXqjt/CrT5+tGsJH7oMwXMkTPcn6CWZSdDAYZ9
mNOTkxCNwfZp7HEZgK5WSFQfFpzhLPFAuVamLhSZ1A1KrnE5zLDqTvEmM/rOai6ene9q4Bcr8QD2
goEccO4Ie9BZpCFYcJggqsBTp6/t3HjQ9EnSoxSD0WcPQpTrN+KC6UW7M6QE2bexF7bdbYs0FAdo
Ug6p8IeMzt4f2okkomTgEhroVpjGwTfG/hkDCNCWtnLw5+uONv9Zp23/tE1Is3+oOcNjncZIz8pl
hLG7vIWcxJZx1osP1G0jwtdYj8s/8hblehq3aLWBGIZbhT0CqH6bKglEeCDRGyrXCDRWLTh871JN
X2qUXQLwIR0ZEFYX6sM+JuutReK6LIY5HL4u0EO+1hOjBvgGG8sISZNR0c89IiK6sFZjqYRFjbKt
3QTyCy0kdqKFsk8JGQEaN8pNN+eMbHlEr9QMyPsG33wAM7d3l63101qC44lAPmoXBRcUtaMs+UbO
NvC77n+0U5s8zjGaUUgRUtigG7vjZQnzuPh7qNus4LWMTgTxAP1Vpra4yBoMTVVj3wGFWzBxbcoh
bcIPovT6tA/tAD2Tp91eTlCffuhoNl3Rxxyxh4y3ANCmfa2RUJuRaYAIdh8ApVAt7loIic+XPtbv
iqjhrXYJHqRg5hBfwRPlCiI3q6shjdcfYvDDjMrLwZFl2OruRtWahQWZekLLDGlK84GFSddXzUw6
FGooWuIDAK51OIg50xZN/p644xKs/Qp6lfkM8/qdTW7rdKjFdStG7EqhNXwFbRi5Bhy1Mgqppcv+
2MEHSdxOqXUhiKQoXA+BktmIE/pcahs+NVExwuGjezFQj65/MS/77zTl53//F8l3PXGKT5SdhyHc
igobmvVvUWqHj1+aFPjZW3Qj+7quAViKke7m7Mc0X5u1Y38xekXPIxv/N8H6T4OOGJlHouYmgmNc
o2A9kQZP6XHMIAXIkW3W9qVhEepStMDbNzTT7p32OvKlMEglPbRosUyF890mp5WT+NemzZKfhqrA
IoougeoWmwhk0aLVW0nlXwV1/JvZleSnyQsU/6FKORCT3kbmszRL/20FZL7n0dg7GOLQHnDTL926
n/1Jm7ZPlM3YfqTL2lxtROO5i3z49Guv/tOcJA3YAo8/vx/DDVOYnM3BKQg6Uf7aq//kd5VZETQh
oquPm3RBFYzUHpAARn9tqOdnm1Ptsy5INd57RzMDz8c4SkLE8Mj2L2b8/80z+bPNKTlnLPpk2Y4g
7L8Fes6n3j782oX56XFHn8E6BKLuRzyKX2SWVYiS7n5xwfw0V+X6aYI09kwAqlgjmDOkFT5G90tW
HOHPBqcrVBXcBXI/Iv5PXnVN7w/9Hv1aRk34s72p2p0WKDC2Yz948T12Xt951rX/TEf4j/f1P5uP
7v5/bknDP/4LX793bvMCup2fvvzHc2fw33+df+d//8yff+Mfx4/u9qv5GH7+oT/9Dl73n3+3/Dp+
/dMX4LeBkD9MH357/BgmPf7x+niH55/8//3m3z7+eJXnzX38/ts7SoDx/GrYvOxv//zW6fvvv9Gz
XdB//Ovr//Ob5w/w+29XwotvX0fxf/zKx9dh/P03SMSDv9OMJ0kQxixO6HnOcvk4f4vG2d95SGMg
B/h/kp33H4sZhPb336K/x1nGKFR5WZQkHLXeb38buun8LULp36MojmCdFrEAuWSYmP1fb+5Pt+e/
b9ff7GTuO2HH4fff/jDY+e+DBQrDCBRMFKSoTEOaBT+fX0iZhG4QDidPM4OVRWguuqyHNNMJaL8D
lRSptuTQjyNUY9k253xU71EA8YTdaihPJvZVrVhJGAfx6O8TdEYX0RqZg0CpWGHpgJ7eU3TXoNbO
4wfRX52Lf3YJOb/9kIfQiEIHEEVp/LOd2ebBIoHzkk8+UEUMyaAxQIC6LHkTBuqFYbQun7ftzilM
7azuGAdRMa8EUgc5FrMc4tK3a5Ybsd0rAr+7f1kK/7za/3p1/zAM+/PVZWgSGMdsUQau7ucRXhg4
YFwuCcijh1wj2BnCAM48qfdwzFMGuC6E96BqbvTkGLLaBEXFudOynyFLCBznd6Q3rzSD7K8TwVsX
67YME5hmgAYENg4BkujJewolW4jI48Pct/snmKdfgnJANRrLofQGjjgk3j6mZhbHEfJ2aIhqjALR
+Rl9ZFq49lI19wH3mOTq/urz0z8cln66AFmAC3D+9HgIfo5kWbYFosFsTB8H0l3VWQi77NZcikB8
iwlYFRDH1zNMY41aqy1uhsLKCT8hkcFN7Te2gYFC0Ztdd9FjphQIusRjImx8mVfzI+o7TGKw7hAz
d0yT/sSVyiftb71f3MHU5hFT/mi7m0s/qcfNva+xvtyXq3OuqkkQGPjcAJpvPHxIIAEW8ydMJ0Dl
qqtxf18ZooFEe5EJVpBoPJH1fl0oYkHaQ+/uO5DF6/aKtnkbCbBoBIWCNlkxE7+7G5OYvOle7LaU
TTIUxL9F637vZ+AqFjNffKVXAEEvBZp1o3cE2n0gUKOibVr2SfhDA0SD7x0tA9TZBbxMLrZObCW0
djdh9oXMzRtzQx5kQJrMswByOawAP+uDxNIf5oBAxXaMzsph1X0Sbjp11F8NSfrQif4SumQ0J5je
t/p4FthAGwBsYCthCgJusr1I9Hq3aPqkoQec0hgdelK6fS66zF+v0IIzVYjxvnUM1t76DlGvstQb
ldexNPf/7+eG/mFW9+d1E6UhhrviIKDwQfn5uEIEblwvSKd4DNFtTRgQgQPThryKr3v7nqHxKig6
jAj6NcwXnsX5x3aa61JNGmDQAJ6YaLjfLcD9oeojGMyMvhK+vm0SvY6C/wwk6qaa1XQ9QzSIovKt
j8FcjgR4OPz+8qEZvsDot0ApDZjh2WNiQdZbuU91DrH2AdOpBVrFgyFz5YJPa32WLKUMShT3Vgvc
SHHDOQSb3e2o5UGO+kObtxgeQkLexok+2fR0jhDPY8hFKlrvBzwHN4sHGwHmvErS13nBVpsCK8q3
JEb6IAbxhtS5QmcZWHjojvp2uyFQWrbtJaNvAaozeIeWNjEn1TaXGO14jiEHpeQRltMO6rv6mYnh
PjHdLaYrPKR+8degxVRKn5aYoKiQyXTT2+R1jgwGTsM8hFI4GPe7DIneOWi9LV+j3gMKCUVJea/L
ZboFTHVoenFvd/Y9CYYrGao3Do13YVL4cmrxZjt6M8+ncXYPS9ZfJ5psd9kMKnjQbXQ71z8yflbf
7TeA/w6uWxfMidrrODMPCgxfPsgMVMxQwFEj1x4KEB8UPdprR+nDglFzHbWnMyhRL6B11DOkuH8x
nf2HPdmf1yDnOIahaE8DnrCffVlXAfhq2LrwERPD5YqNIUv6g0AkuzaywEaEJAl4ajXZljdnQ8GA
WKjRgNJFAPHisL2JAP+SDRjR/+DsPHfjxpZ2fUUEmMPfJtndyhJlSbb/ELZlM+fMqz8Pvb8Nt6hG
E/tgMJjBGJjVXKFWrao3jD4Q1y11F2nhKl/6eSuydEPnTFesTPbKSgIsVz+rVftboWxIK9AOMK1s
KFVbAMQm/QGUwG4Ypp0oZa4Rjg+TWG8odP/V5Vr9HA6raKgiCcuSUHx8Z+daF6lGGcpeEEm/Q2lP
zcNuBGR4K/N7Zvi7FB5rn6DFKmMbWpXFfpa2JGlWr+QlG1BNxVSoKC94DVle0btNc8YHJZVMr9/3
TvreP0auYP8abf9ryuHbb8l+nPlm1aR8wAcbuoIzKRncaW1BS0id0tQ0vMYFHXfNZrXzn+pucFoP
4NL/9C74z8edDCatXsaaGXci/D9AESFkhxayI024y3H3ry/vahE1U9Y0URdNw6B49/GDAJ/UFOZq
BW6tCvf0JUiyQ95DQAurJ7gMV74YAidjYdPoxq/kh1Kt7jv1plLeoW8SL/30ioJss6sM48rv8mv4
i67lpxvP0rNb//Rnrh55naxkcSxWCuucf+k8eneBa9m8sg0HLOox/Z7b8e/hf3pRLvOvaRTNqbRT
QZY/OQJXCI6Ems7cKE2O04JGbrWheqTJZ470yRBrzceMmNqGQql4uvKNzshXeekT0vTGYl54E+Vq
QS7Q4kqvrGb8lcilU0Mww+BXp8CqfM2zgzJ1u7RJrq1R/OX740/O5H1pjV4xTr+NFEYT2M2F25FO
O02iBZ6SEVBMToZ4r5rdeAT5YSO+7jVifC0p/jW8z4NMlTISXzvlHRedRzG3vrd9dqU1zWOR3Faz
9KMU27dUQRJ0TsIna9bcsbo1xwBWVbhRS/mruvhpf/5bg7/796SY1+NE4ctJo3iN6YOvht+Vw+Xo
qq8AN6CvuNw5GFp3EM60o1UXCPWbdzG9T195rKv3ad6Skji/E09+0LKiJz9Iq3niUD5XPPD0UB+A
8rt0PxyltnX9CAq4ugI9fbAcYeNyOhv8RUmEjSIt+haryNNPESxmnnReqroGpJjGfFHiLYnBj+WZ
/+x4698g64hDH33IK0ljkBK0SPuMhZVzOeD81bNeL+jpEKtbA9EbOdN5QXiqXOwGA24YNxVCPvgc
9WQRY+7GRDnVkl1LLimnt/t07h0Tasq8MDnS0QtbINat4Qyq5HTgftqyelca5ahp9CGyO1+cDnmX
3we95CmjgHLj0NuNPtl+9i2cJzcdnsXsLirLndgOTtjTHRYTWBrHWOjgAERV7eSV+B238Y0gdjbW
nn76autkpTb7SaPKvA3/ZAV9fxBhkXjdyKkHBG5nSkkHiQjVvGInaV6EjUmcAs9Jin3YmPeJPDso
Tbzg52PLbXlIs+YbQIeNAt3Z/X36I1cXAti9oFILtkB8xQOmD930MXNjp4dldaPuMKvcD9pD4CQb
F9GZm5XcS1yKIipsRWmde1m0WSIgw2w9c+Cgw+MVjX2b3uvCVWwOdzSYaCNmLr0fMvNK3GWaunHd
no01GBDI3IMmLYK1FwIIlQ53Dn6C/zLZfPzgNYfANb/oD70bH/3nwQGI4UZb5trLyf10Iv4NuzZ4
MMHcN+AdZE/RrySUHsp7UYJnaLym0SOhugHhfvkM/s2KLo24OoNmXRdmavGhZTyD5+QRHEWQRb/K
YfumIDHaZPVVK/u7rEW0blLsWA72JXm8L+i2r2W/oYjs276/AcLk0uxx9IBebv1SFZGrCfCDJKPa
Zd2W4NRfDdvVz/6QcK7OD4oOeRPAJ/OohRwDFYGWun5sq9pt8/BR8ScUYqbCzY3fviFezQIN4xJE
FM5FLZvo8hRKn8tQ2offsjomaY7+hOiT/OriE1gHdCKkW9SMdmbzw+iVRzNXbayqXVBXvg7GKu5+
JuoVW+6qzAhZME6dTNtIyM8Eb12UVZCeYHQQ9Fl1CJJSl6YyNyRPQ+GoJ4JJXzc+evmoTwtwMgKV
zdO7D2hMKkQUTTzxuvsxeEuure6EO+sw3ss7wTH/Jz2rv7fRhw9aXXkQb6s6MPigYv6eqz9gFm0c
hL9Cvxc+SF9l2IBEkM6nX+ghLufSJ9yFYBAavX0x49wB80FeEcJCtiYbOvLBig4bE/qx5/XpC9dF
Dz+vzLIwfYm01jzMznQ/folc34FCCSzCgSPuZM/h981XzMY6rhsPYaED3ByZWOEo/hF2oAuPhqs9
DU58pE7pbI63TOOlaV4dFtXnmVFU7BsdBYwdDehdptyl8EBFXblWVQRhYFcnCUyKcmuFz6RNp3to
7X/XpUlm5DBzPUqAP8LbeR++d166x8AEmJULlEazxaO2FR221nX5VSdJ4rxg38Lakrzp2jw0XsUz
EWYj7lDlDhlnR3YmdNEhYNvdxvcuJ/DSTK9KBIHWD3nemJIHv/wuCIAiFNem9GhMdMBBRGf+hiry
1nirmAPee1QpgLGTottpfgEOaVfpq6+iETCBnUJFYOPEnN1KiqTrmJJTXF6Xlycp0TC2ESWvSYZj
0S5tgIMKdKcx4h2cs53cTVTaMyctuo1FPRteT0Ze/vxkTY0qj+hFS5I3+CgFQcsw02rj685eKidD
rLZNjRwIKvSy5Ml5+MWHr20k8V6Is4MRd16ABt/lyVzi58fNApKEN4NoibDhob1+/CIlQ9+M+ZI8
yb/OijdTjg/AJpyo+ipRNTJl+cDFtvGMOZN7cDNJoklvRNJluiQfB9X0WGkmq5a8OJ6Q74cIIrf7
cLBuIMW9hqZ+FEZMQaZxUY7YjXlxO6D5Ej4Yk2yXWfa1XWiElHL95ojQ1Repo4shIFBidJDzECbS
ytcm9zfDyDIV66k6+dXrHM0wzHBOhY5tF1jPUv1WwzsOp+8A2ihz8ZKIy90sdW4Xq+hlbUzZ5433
Yca01TLlYqtXYcDYvs8rycS+adNc+fPG+ziE/HFRkFXhGhwGyRul97SI7U63Hmb1oVLF11bI7Mvb
7kyZldFkwAk0H7m+1/aBZp6FnVRnpBEJelXdGwA2HEaqe0Rddx3EqrLlwaa9jUsTQB9ecz3jnQdl
EernAJGz7O9KHZjp9D8f8I8/a3XAayEp0WGLuSrC8GHw5wPVvo0Dfu7EnX756oCHAvDpAGsqr5KT
F1Q1d2Ju2lX8bvXVQyz29oJpC/SNItPZQWn6khKazPg6yUgFtZtyIyDJGQCOwD0M4vhh1pjbDC1g
UbART7PnWnjdWOaz42qySBlNlGX8oT9uKrHM2zAQfdGrTES1kuYqAL+om+ltWWEzloq3UZDbrYIx
8xTZivFUUN6ia34twEQ3qp+RPyE98gC95HUUtyyT/lYyPh3okx+3uijHoPDRljVFT8hFTw+/Kmg0
WlJq6xJQtan6k2B9NmcIsFXFxpV5pgHPPjsZenVnTlCxy4iKrDeo5bVYlA7KGTsrT67a7DZAGXAo
g7tGVq7jtneSOH80pOyQiY8zureBrxwF9R50+j4qsls9y+0KIk0fQrIRBChix8truCzR51kCXayr
KriD9Q3RY6vXWr0oIjCE8qH6XGGEnIbpRoA7U8VfZuTfMKvwY6jLY1SQWIhi2AfSizLnbi1o30Q/
t3t6dzHSZJ0xHvGXcfShcfLyvYP6evlbz4bZkx+xSlLLmpLAJM9s17p9rLTZKeTQvTzE2TALK0CV
VVqp2hp/lg+TrtcRQySy/54Gt0oT33IN0pzB4tvfWLszz2UOvEKSpJjI4ujr8zciPVOkdQeQ3eW5
KduyWx18p7fHaRd6k0Omv/c3Qvtyatb75XTI1alCyiMwMrmHpQlLO4+6mzF/j03rGIsbMe1Mmerj
x60OEbomeTcvI/mjix6gepjcpUxlQUlyFhXTXflDcQtaYhuz+jnh/Tju8ucnWaBe91neI7vj1S26
hcpDXxiPffYUGS1gmOzB33J43hpvCbIn402+0YxivHwn2m/4zP7IsvQYiIrTju231OjcFLmay7v0
TB3swzeuEZlRLtQjpGrRg9Qm/6kfhZ/xQ2a3u+SWKmxgS7/lPU5k2821jd2zhpl2baop5sC4jZvQ
tj5EN7Ez7hIbYRUv3Uk2OIjA2tUHc+NYnr0MTratsYo/Ytf6yE+Poie3/U1thjvEesFjhE+afAyR
KxP0b0HU7udi8jam+lxEQE5uaTdbGqisVW5XUm2OuqoWPYCGX9SyuSl4y9TTo0maC9nhKhe0w9gH
d2qavpFWI/vyOMyLjlUoPYILnns6q/nVxo86l+ye/qj1dEj0FwwYf94QXaX6qzZGb/4UX7Fp4GJ+
zeoJKrbmhDA4OG2Plwc/F4WR8tFFYHQmCK/VfkcpNRng+YjeJGW3sTQdG2OjTHbuTjsZYZ3KtxVa
RFCN2d3mQ2Q8xvDqamNjR22NsVpWfQynAuY6XxFWdjvH92ENCV3dqhyf3T3/Jutvd/EkOAwNCkNy
FjNMjdq2b7iDiEZPWu5bDfmCbAuTvrE267wduZiySWdmTjGEfQZqLZU2tt7WB61ScJQyYZ4u3Kss
GfZJdCwUD2VUECD5sQg38rCtr1nW8GTyFlH4WkHB2UMRx1b9uyoQNzKKs3nN6VZbXYcohQ2jBM2b
gBZ/MfbjMTrQVXBmN7ATh471RuD+68v46fo92Q+rS7GqTQW6UiR6bSkcraF/tDpkjCPkEOL2qAv3
cFYptaF2KT/lwrxIy0IkQE8sGSmm90NLeh5ltljyMEcRsZPV2ynrf8UFRJRA7/Zd3ok0oFGavnzm
z/R+iB0mChcGiQpqSKvfTesdJeNm+d2gONovNFafdMcwbOMgO+KxbZ2N8c5eNJbOw0QVwdatm8q6
MiVoEmqzJz1AjYFHt1tK2QjwIuJk+zt5By3qUbyJD5fHPRsVToZdxVVtnFAvQWvXS9MYeOe1kd3o
ZrO56ZZEdb0LLLDGPFWADUtr3/YMUWFpDBimSq4UFeEsGNqa+qcTJjcga+YFuEj3oeUWfUNQ186i
4XZoMxtmeukKKX+X5nXWVQ7PNztPvrGJH3Kf+mx0h2JIgG9kvUdg57VEIHpWxzupTA7B/KI3x2Ya
dRuxzERTf4dhe9NF1kuhVM9Sdz2N091koQbfVUelUPdZF7+KunnEgewesE2564Qh4CEo2xV8kF2Y
4tUwzMbe72FJycgkzM99RdlWEe1eU16SnroRjFWtkSC2NsVzP+nEWt9ucJWTmvy73H7vG/kqTAOE
E76nufXYpQhFlpUtCulNpvyoJ8QizR9BK7si0NlafKsaJPbi5ojA7q4VDLsKv+QobWQjoIkMtF3+
ncY4On4oVdR6NtzEWXcwmtsSgIxo5V8E6pFtIlxrBbaC0lUKQjAYzGM7NTeN+CssvsgIFzuTH4Ai
xagXQ8Vop1lJe9sGTYWmwdDSC4a4l5G0xriaR4ADpax4sQbhJuqhjSnIsgroKk6loe0zOnc7Ux7/
TMKdbIzVQ4+KA6pz6YMpjPDuxuDYIFXtZKY6oibpP6mz8NbXWz6fn98YS/3GVHVMlcDHGGt3ENAC
ETh0rfaGNt3hRYxuL4JQkXWEt+j0VXCEeOXM+U2v30/Gzw6EnxiIv2JV/F+P1vI7IFuKkm5aOqCp
j8GcCrRRWv5UeyrYDzFCEwKCL0YyG4dryT4+HK3VMKv7CT1ZfE3nuabrpz4HSuNmVUPNUUNUQnvq
+2+GP90YVPYvx43P8XE17PqqMkqlRPq+5h7xD8OI0okruAvqTHTGBKkNeysj/hSpVgOuLi44Lkpn
tEwnyCJF1pwcrZCg3/yuJa5fms5V3IckbTRlrdReqP1R9f6+nFJXXfR2xvdgivdI4fS7WnsL/P5O
rn1Ud+9lAoBlGa7yF6Y6uUYSuZcn+0xaoIsQJCjQwNGAbPBxJxmLG3giRJAXYyTGQBZ3mxSGT7Or
6gawTHB3/IuEbsLHIeJMMfNghpoy2EA9Ii841t+0G7i0/bFyxL0eHsp7nAM2cqvPZ3U17GpR407Q
LPwgJ692Bjc6lvvmECGHwr3XAaKzql30vJkxLlfahxVWdVNHWo9iv0izYU02KVJdxLZR77woLLSd
jICBUGZHfQCFHCDPIeMCICMWo98qnJrK8g8qiob9oD+Ief6kDUjwpj6KEkif6Gq/nxr93lIxZjR5
7wv9vAtC3S7ErxGqSl06Ly+U2wEkczAbjjk9ZpFAyPeBSgn7XhAfBLk4iPlVD6PACn71QfoVPVFS
Tf8xE/TNHOPMKvPpOp0qHjKUYFZvgHhGu2HGbdwrhPu2hsbRI5tuzndF0R4ytNT67gm5+50aIEUZ
PWiCYB2E8SYY9Ze0fir1RZAeuoOgpOnerwL1Rub/ZctT+xRa/h/Jj0TqlfOTIEfQwRX4JRoGD4jF
9F5sKu6QVd+t6Ic4EHkLGx0WFYVohVSqApkmGPK+intgH4mYOFlWj4e4MdCwwLSlC6gpZoXyrOsh
Wi8h/wkzpMHWcfZIJvwEyusQnatFYr5Rb3LkaHQhgNtdgdAZkGFDLaLZ+6qApK7hyDqIlh7rmZ8t
SgQGeq5WaV5ZOPTInf6lqCtxwe3v0iF4FWfER+T5MRy1m6xMDx3QjTB+4EXgxekB8/NdKeRXY5FD
QULvw9cTyADRddRLjiL8CHzxaWCiMim4NUAGjjVi7yrEEpw2TNU4Ank8hKUXDBAiRtxW1fS3H4yO
CfixDq1jiB53OSMQpSXf+hYAjEj7FO0NE7kSdXbbonNR1v+TIBme4dCkir0zhImDguKNnKK+UBoW
SK5KdLOA4Byk34e8+WNNkYM0+a4rq1cfJd9cCnZpoAncgNJtbhVOg2qgZP4cZtILaXzLLPnGN7JX
A5i5qeau2L9kSBrE5g+jmm+TMLkqh9xVRgNXAgsuUyJSYxsXkTKxzTonDSYLvc8OXVKlAvdNonll
BNhT1JGALQO9sV5qfilZgnAHUK4c6dS5L2+UJnB7THIuB1HtUxRdXSCrMhn2WnM4l1LtTRVSiXr5
o51/y7XkagFalhG/qEeYD7jRIQ+sR63yIil08rR10KoA3fjLDISdpU5wdCTHAAxVT/cazOOJacyU
w4S/spZci8A9UVHb9fNXf1bcLAmdum6cskOyvPeEwtgJarXTcvBI5qJgCsUG8ZeQTTiaZIb9EaR8
W31PEfjtcYz3AQrJxQ1CQIeC962JmlSnwKeCvoM5zMaT51NwYH6IDpDwwOqoEPE+XgEDEgKhJRu1
l8TdPu8F2PfUgKatx8C5C9YEXwwbiwr7JzKWaNEVQE+89gSTo4SHW1TeY/j4XHaIj8g/Ly/6X7Dy
h2BvSbK4sL5kesrg8ldJmKEkdZm2xfAUtsjnzBJFCDkv7yCkXMNrfEGQC1eLGVWbTm/v5Cr4NRRo
ZZjo35bTiNtueRStwbWm7q406qc0VK4idbqqNhtiq+efBbhw0Sihni9pOs/l1UUIOwtQWClND1Ly
3UARS5l+okYJg6XcugRWaIVPI60SnHQaZskqxekhs3xExVU3hsdiWg/+8GjWETsYLWL8kHw/2Bj5
TNn4w+Wz3MsnxY0yLtD7xY3EQ2d7XwzVF6QC8cS5EnvJrvPmHjWp4+XVP1c1Ng0RaUTwNks9c/Wt
WW/OqT5JndcqdnkLChCYT2PPO9+BWPAVqG1329rCdX34/3hWm5B1gI0u0Df8tz5+az5KFULX6vKt
TxbufaV8TEt5o7bytwbxYXNzYkmgTKASsE/ppX4cJYWjXSVK03gR1pom2jNz/DJ23wrhdalQqcFz
qtPS0SBpjveVkDyk6a9Z/6UU9ZXZtHfSkG6s8OfTtvwgw5TYzRw3hO0//qAkT2TKJmWzMDeep2ja
N1rniBEmPNjp7FGFvY/T8V4suOuFXwEirDiOwbTsncgPXkpTdOPoF3oqhzIOvuKvdV+L6Ndc3hNn
bwGoMiJLg8C3vtoSMX3+zIrjxtPzd+weJmmrZ3f+ZXQywuqeseijY5AQNZ564P4Gin9QnfDe3MVH
lNo221t/SyfrTQDucwmlskawW4VtC9sjpZeCxrPm6RFfNHvg/qGZty8pNKRI2QXCDVpStjXFd2yO
OlAeBVKQYOocK38Ug/xlhpOFHN1e0dR9K1ENbMe9hDFfXR79nrpIpThWMj5lYXE9CO+ZtBGjV6GP
meKdfPIBq7iApFkSj5Jfe7Fg2dmE7FQ9vEB0crqmf728+J+7KquxVtdB2LUTyCOh9sw2Q2wpvIZ4
+CZGPm/Wrxaywo1yj8PN1wi97MsjLzv/0ypxMCxIWgt5Z3UypjCUUpQza68aiXSShcTYfOgWBcdJ
eh393q4m8cUft8gT681oiVDDqLqpKkfS5K/Vdi/HSlErrBMeu1iwsX4p3VZNX8tmetRMRKcjUTQp
+91CD4cVXCBtkrb+cyUOWxD+c7eORB2VmoxFeFi0BE6D/4Rp1Byms/DQiGTKMzAqc7zVjdsCBoGM
eyhFr/0gkGGhyXx55v/mLSdT/58Lb3nucK0u0WkVJYs0xmg0DOeHPPgxWdoD1iovQc0l0FeLEY9b
qwiQB5RXtRyJ6fAFm8y9WeV2kP7Usmu1f5X6n/EgUTZ6j4ceLbtG3wjkq5j06ReuLn/LFKa8zP3p
QYhf/BSzkEzaiHrrq+L/hlCIu4tS8Cd806L0Wli+Nj2AnXrV4u/NgBIv3Mc+ea2wLR7S26J+Fssn
MUBEQezsNgh2uXKl8vCYTdGOWKrLy7LKBj79oGVOTrIBURgs1JpUvlkyDr3+qqfWXRr9LrvaNvMv
YtkdLo/36ST8zbAgZv53BlbboEzDKUb7f3oItH0p3Iy1GyCT1oDn6qoBd5y9bH2NphG50piC8bCx
CzeHX60xXnBCY2kM37iTG9qRS/2AHip1DsmtD9izbnzuEsk+7/p/n7s6+D4HuzUNxmsdXq126ujQ
8p3RnhyMUH77rvy/AeM/refq1kMzFH2OzoBdndbHuvkRbHrEr0LopxFWIZTyXxePOiNUmBaFIZXG
VHcy6z3oejSBA1vU3bE1tw7Oxjyu4fhQKvDp6jg4Y4NYW7w4QeIrVDtYzqLqA5ijfEW190lRRttY
pEl00RGHzd2z9StW4bOdzSA1BSJE7YwOcFhXMXYg8mkMUfm/S20cLjf2z7mAjWn7f4/LGo/fzX6m
NR37Z5ZxBo2+F3Pkdnl/zMrvMzwxs/UPkhKgcGxsjSxf3rn6MhcnkaHGSwIKNSODud0rx3CvD4fG
WfYtfkmPWbdxMy8H4cJB+YTGr/ysCkZeXkb6rdOnPc4wtpTfJ6QAnfrj8qxuBL11wo4EnjEYjcKk
sn1Bvu/lztz5CpZGOHGQ5PNPy7085Lrhuz4265dlPJgTsppsnQhYYyS81gX+rjzwRPlLnrduBKIv
XSym/OsZQ7xMy2/0XrU3fsT5G+7fblpFIzUQJ0OcWdNJ3U/pTrUXljrg/+Yw2qGnuBGzsdvieKhn
T82/R7W2ihhVpSbZmEzTQ6hJb6FR1PvFvyns0uvRbK9AMKOGP+NUjCNGZHZoIfc/E9H6iurpdymu
XroCFDXulFpjIcoWqvtBiexEVQ/4biI0jvCpilNL+0usW7eLgkOi14dQwOtNoMRT1Iehe9QR9oj6
92AIbWGOgVKiTGEYd5MR3LbZczT/shJ4fPWvtG821v3sjP/79nXcwlQOKlgoc935bz1q8DpqFpcX
dWuEVUxqeklsrI7ZbQxtF+IVPPTO5RHWwPz/7N2Tj1hCxUkoELIuHOeEJCHvH1XhcVBiBx8dNFJu
KxUc1jyDq7sKjVtc5B0TZzBRwPOsUlw/znYxGQyC5Ls2e6/DP5n/O5Lug/SpLn9F8nytNxsgobO3
08lPXUUttDLRYx0pqygJSuYDJvE52w67xak+JEVg4yv0tSnnjbRiSVo+Ba+TUZc1Op2grhVAMOgE
L+pYffWqqwe1e728CmcD5MkYq8RJUAMcwUd2UgJhvxm0vTl3OzMMnCaZ3N7XDpeHO58pnYy3yiT0
NEJKtFn2lauQueQPuA6Ag7CFQ31QC8fciE1bU7gKEgklixBXdRLR6qrq73z5vur/XP6ks2F/saaH
wrvQWlYziBlbEdEJnh4AvTuy+obRn0PDww7URdx03Afmxp12/mj+G1D/uC2kauhzPA84NyLM2abd
J+O4dTaX4/156/0bYxXSu1puQBIxBg3345C8WW1iY9wlWs+t/20a3TIInKxHBjqZ9vPkRcldHqHq
3f2Uysquxq+N+dBlA06amPNoQ+JenvLzq/rv1602kapVhm8Kw/Qgp5AltS9mP+2kbuP0nTsZylJd
pJUmI/eyOvNyOzRC5Dfk2P1bWHWOkOFjgovOxPpyoWxsVPVTSoaDD73Z5UUPwOHTQ9YIZOzT6RCT
qcxXCqkCXqYxYtuiZBdSf22EYXY0igg/jO45EyZbliPkyELf0THMsqc0cGYRv8RgogYIaENSvkpm
+zYnyftcF8e2155bZIySXH/TOqyqpxJgS1f8xA2T6lGhzXu/0VDXQ1E8ybCm0PaLEzQGH7QuW320
Lb0oD3WOBEeVZ/dJRMPi8pqanyaAA0TbAJU9Gbk98B0ft3UF0cmwoqh4nkj3LUOy0TvGyBRxrmAc
jGNdRcF912VoW3MzQdsJ7RpSZ9tMN+mU2V0cEkYkCWLWfSj8kZE200nka0l1J4kEBCpPT1ctaWZ8
NOQDn75TqoamrvQUcsNFKs5LBZE9QW5ttu56zByRoaIZ842H1mNmCl9nGdSFjjxzhUBW9NwJnVeq
6m9NTL3IBwVU++DB1XyvGBHq1gBr1PgZjA6KBu112CDuXNz1wk0v+fvEH36EBu7KOmg4PdhhmAYF
RHb0anLwj+IcaWTGk3gzBCEekThsY7chqdl1BkEAA0eEoOrkkMTBAxRBHpoa+HO9CpQDlRDxYEJW
u7w0S0D5EAzoWcjIQYqoGJuyuYbIBp0RhLNvIUsjS7cB7vDmLB/quXXQ2t7ASCqfgtvHsdZg2aAB
coSXpuo1fXTTWtMfX4N8VjfABFMFfwBd/bNkYCaUtJ2kytS0KuMqbtFr6JFxt/on9BZ2RVL8ENTy
PRe1Z1NavLCaJ0Htv2iFeRuIyMgXxuAgSXkXCskxyLrC7qzWtUbJVYoeYTVVtWWd7uoAOm1fYCy6
kVx9SieWj9TgVVIyZFOvca2R1WpBHgqKFxuzg5rR3secUTGzgypMT0Z5Lflvujpu1GQ+Bc3VoKts
olOqecrCUPWmJtlZfnUblV+Ctt8CO38Km6thlp9xkrSYwdSa6aAoXtvgQR69C2b1s6QcmjTttwzx
oEXS+34U6+tUCPZo/Lv10OuErVDfW3L7qMs9BSvlDxY85Dv6HTosV1aNO1muQeJWg6dJxFgpF3J8
4yJ1n8TPVaQ5Au58Bvi/TtmhbmnHcbLHYWunlffF0FwlnWTPRn6UzX3RUDZvjV3Sx8jN/BxCFVW5
b3023EbIO6K+52hycFWKwgHnejdrAg/fYdu3XsPqXhPQPKwVh2rbxnX7MYWAI6eJ1tJPgjJD8GFT
fJwzH3+TNkiEkoZscB1rvycAlFL7mJYT9pJXgtVskFlWmpn/HdBceqcLJdZc3W1NqYTgX4PKI0DB
dH0v9OloleHLNITHBJj6GCgo4Ji7xXJhSISjYX3FXNlG5e+6VAdv7h/qgApF6c31URrFvWjex7N5
uBx2zoaCk1OyynMULRgG049Uj7VHBAVDTWPjztk6EqsrR0TgXm2XEbTiThzh2ob5DkSEd/k7zobP
k+9YZStiCTsrngPVox7v5ME95g1Xml9fNUgWXh5p63tW+0gw+3IuUT31ZDnZxxatbC25VfthI0iv
gV1gfT/Er/XzM0cTB/yOCVY+mFHqEbl+ku4LXjxghvRDijHyYP0ek+6tkh6xhoRVifdiCpU26zd1
PD9lqqvfsnqozlGGDwMiZF43GPYofBsWYUeTmq+Y306+jjhwiSeCYgeAdTHwebo84xt7dF1IG0U5
qY2coCrmxV2h/QK6uhFQz+8eA/1zTMv1T8CNHmeP0uqXyxc3+kE0gNajL6OMV3NWboWFMykY99K/
sVYvcnUAs2KkhuKF6Mk3NM50C1dXQ3TNvHYjQ9wpo+kOieL0vHkRAHZws7ONGI2m4q7S7qcEnJho
uZ3uVHWyJ2PYaDRtzcUqbKkBMkq49yCFNolPAJR2CbkXcstdrG0k/5/fqX+31b+pWN2WY49rSoT1
j4ecNiQwc4fJ1DFRdEw6UcfCmTpJuA3m6iBgeB5i75tQaru8t9ZiMf93zP79htVV2qaj2KiDqnhG
/tDBhEuqayX4U+fWvaT5bie8q9Byw7k4RNIWl3Nrppc/P7nFrbK0hlhg6Eh+CmfrZvEtFxVcVCtp
6yvPBi2LnEo26WF+ghUUoJtVMt/Ri2K8kNWp+GnF0RWY1etJ1kbc22osuJLDMPTtozlQUwykozxE
IOLm6B4dq9sg98ONH6V8zmIstNFNMLOiYUEKW90MlSQD59Ll+sEc/L0V6EjkNDpuO/jaIJy1B8yL
FXIQeWolHIrcvDFE8SYMe+u+FfLEMQpci/XokPXqC+AV6kWNruzlyfw+TRX8AUHrr4CWx7uQDim6
YxXPqwRRZt9Oyip28Hc64hgESK8fEF9oS8nNUyTTzTL9TTsbH1qlfBewgYQPtdXKXjfRFx4Hr10+
GXIgIfzvzJysfFiKKD7grujhxQIjon5GvsyuxP5gxhj8iDFsolp2DDP+k+XJxo3/MQ9CAwjkrmiA
29XpTYDQWs16purFmEtK6/UyDTzEP8cGczLLfDfRE+/LBGCflG0s9ZlT9nHQ1fWckvqHKZhhD394
2zBzL+r669g34J+IjgS8EWNo3pwm9obFc4L18eVTvobVLB8NwIfHgC5hR2yuwQMYTcn816zwoE7r
iBJBD0IEMcHtVaqyDMSyjAi2jxthK+OBNGbaLlb6K3Xs980iGSG2L5paHGpUtOxQml70Thf39WQ+
BZm0UaP4eFKXrHFRKhZp8ctQZRCG/BgU+jxM8ePtai8ycGED5hX8zFN5Yz22Blkth+H7iiZnbY0s
N8au2OkEDbaZcbDxLeAe+bUfX7XwNkDVKGTBoqGvN5usImIsFHrpqUJ1UJBeN8zqbpy1t6Y0c7ew
wl9RZ91ldZbs9XEqjqFgIPhJOcJAqt0vOJlCiFHlPCdOUid0eIYaH3lLvIWU498a1By1wTrysK7+
H2nntVy3sqTpJ0IEvLmFWY5+0cjcIKgtCd57PP184JmewwVyiO4+FwqFRIUSBZTJyvyNhyvQ3ZDg
q7v49pqh9hzSiGh69WjNpzQckJUb0ZoxHVGLr9T2UQipu8nRPV4dP+tuPiIcgVwGqGwJ4oWm3wjN
0YS00ybxzRzAFCpRtxgpzIyTx/V9n1TlrUo9I8qbnVQIYC9HSgtoQQWmW6aV21viKR4bu2zHq6FE
UK7n9hxWXKUD8ygm2c08KOwsw3MeRLs+k06ljCjkADg2n/e1Xk7HRnuOqsfKql3JSk+ZNnsZcjil
pbz2cX8AFn7Q9OJQBqjz9em1aGXneAxu5al57McairGBmuziiRD4qaN1B6WWbxYacmc+lI14u1ig
OcNCJMv8nrtYV9HOIrNSjm0cuSMVoJ5+lla/mNp1ifIOEvb3ofIHwWDae8q+90u3ESnUCWF200kY
TBSNaiuhfi81OhWdtHqWC/22iGjLoyacgMPVvxWytl98vKTcP9SF8SQjAYNn7sEwMEwQooMgz1e0
XA7NNOxi4QfObPsiS++iWX9Isfjx5Dq6Ty0hd8VY0nemnzbYSwvxPpFCujNqr6MSSFVhkgUKE2Hs
6jA+bJgMG4tnrXTztpm8n9Sr1TNWrH4rYlKLJ1Ti5++y09jpjnaK37qGA1zPzU/I2s/P6q/8JtzY
vj+5F0A/EHXZwD4AC701MFLD7dhHXa06l2BMwGPu813g6a6iuzBbvNQTXPWwxTL52EZaOA//Dmot
Se27A0uY664x87A6p9eIMu6k6+QsueXjdJPdvGkIHLPv6a/mxnf93ejIO55icPwe5yrH2rh+fUia
AIUi1a0uOznUk3VZR8TFdzIbnqQ19kFK8dES6GbpXiRsXMA+1I9WgdTLIcM9i8Ru5Pqu7oODAsm3
9dTdNs51NZvY8El8EA1RKYBjLgKk8jKOgbd4VwtxcZ6CJ5+qG2bxJ6z9DlqpHaQA9Ls//cr8/NQr
1mMUYpg+NK+Nj5/7aL7COrGn4achiPhqDRs3lRXc/+OTreb5RB6SqyaHppwat1kb3mvsDbZfIiCR
x9NNqKPeW5YTnIW/CEjacV8iAhS56IAdrDHcmXpJQXV+9jX9OAdcDNsKauepm4edBWMjN5eCN1Ui
A5/x8qVtwn2l6g+t/4Ll7wmXEJK/+E61Ok9G7UQM3SF7KgfNScuXBP+I4aEyHvL2l2AkBsKKnVMj
14/bBkwy7lCdQQ2sgRyk16cphgBsQkzQLGeu2KO/zi3eCkf/PuM+ntirgoBcF1k/oxRyDl64Dac2
xK97JbfxgIV+PO+pP5de78k7bM8iyZ4O2beNB1hmyMcHQK0MVNqinL+6sY0whjNNauqz+NB54zXF
M/0mfTRBaM+O5hATH8PsMb0p91v4gK3IqzUioePNZyRy42t4gD5gw3BTR0fsISjyNv9sjHO5GX8Y
J2wEmjfgaj7gdINcreoaK2YIk4OnuLlLD9ArD8pp3OfPW/vs8ujrYAZ4S4UlKWGEsPqqKcL0uJxW
kCwyHyAjzY/0aWM8l1vZvybOuxBvt4R3myoipJHC2Qqi1cuPw2v7iFc1ysRut/Mfx5f4Sr+KT2q8
KSjwYWTLhgNVQka/S4EitORs78Kyixfq1LbFGU/TAlPjsUncjZEtM+7i5a1CrG62mSED9rAIMTiD
h3t1vIs8y8PLHpEnBxlhwd1C620NarWLoohP1hN1xbkVonNfwjYVxo3v9XkIXcHFhikB4vryvRVd
inlT1BfnwLz1WdXjlrbah9X09tb+HWD11qzEwCbSZwxjwm6RPYOmDZvYFszCA1SzkZu/yYh8+EYs
I0icbBofNFlk7jBDs0yDTngc/b9cg7xhLG5Bj8qCdZf2FSppKYb0gRPQGTSz+apogRlx5MONG4Pz
rLyGUYUrF82xbF/1wz7wIfvr9U0Oz8vEc7oSAyipcvya5aixcLu2xcw8+CHt3XrBQRT7OAoH25Az
p24SwH+IAul0EejvDdbNJIo7Y248ObA8hOOSccC2PZf2mRFmbkwtw4lI+4E7G9gftWa3E+t84x19
9sURrUc5nGWqf+hOl/VQC01t5WTvDQKV43VdYaL7v1grSLHhOqKb6MOtGaVdmo/CWC1B6JM1QX8T
tcNDlvxM1dw1WuhxyVWeZT+tILJL8xwNPpRe03c3nuKzuWeBrUBSTFGkD5T/foprv0q4mKs38/eA
osRLuQvd0YcAaaffGnf0zMiuHW5EfOStY2Sl+/WvTON99FWmMYrUIOSA6C0k5uKMSrvijocEGifS
Hcapuo89woobgNtVN/wtLMok1JFY0/rHnquOjOoYjWpBNQJX6zq4HsLnJTUppBe1uq7qwgEuAMPy
LkwKe0SuQavhtiqmM/aaR73SMX1IKcroxhG5jBFae4vysh22ikzvHw+CUW1g7epB5XZNIbuxdErM
tNsH+iQfrBihnSGXBEcs252J/ZAvmUc5KqldxeWfyYR8IscNQFWlceIQvIAUeBqFKi8TjpaV7DLE
HvMoOQ1W5voldaoUUpYfYCxCj6sLbblc2AlQ0WlwG838kNQh3Nkm5k9WOB/ksfhnrOoXfcCqofSz
e+zcb+IiUJERgUs94zwU6tJfUteXqhBvgpiuXlbn9N+loW3sSe6Ga32mERy12Dq1pK223lMrCQtv
Apzy9fxcURD+9akW1D3hZMpWHwoJmjIvuHxmiP6r9wM8u9BzEXHhS4EMlqMZ25bYup0klnYSQzEw
xZs2Em4jWTsISsdNWAGsPpxSOX+ZBPHVqsXMwa/YVjp1C/D8pmh2sbNqtPxUHB9VBdGKjxzxVkrk
FgOjc4b78TBgAJ9i7JU+GeV8BPDhlB3aC6HlyiTNufBS9PEewpBqY5HBHodX68Ga/OEKl2gs6KQx
OcbUn6l3Cjpce4sJiTeecE7nqyy/bdXfMaDpNsUosMUPja8gp3Ttx9tAVvdVAbV2xspqxqCs/GsW
oyvEiSu22KuXaJSUT347nBUs12iBeKaFNRku3ZWJTEsU3o1lc+wxwxoo1Nlyqz9ETfdAq+eFBti9
CD7KHquJ3iSrh+5t75lZ5WnjvDg6wKZOH3MUhqLkl4XKmdF2T7i2ualVsDI2y4tbmdSqPxXNRTpG
Lcma8Rg/je54LO8WwL7vVpi42cVTeNXeTFdbuLcVMPhjArckrO8yKWQ8m9bAd4GEdETmffrjc//3
7xRPPKhX2LLvv14El8W0j+GWrOtdOEMcBxTIyBeN6mnE+K8dnxuMFb8O8uHMo/74Pildfv4uSI0X
Q2GVjEkLX1UaIU34HwZYpVHtzCWylvhWtabAsrvN9I124arY/PE9rfKoua7CNhTfZoN+Ug7xHbAk
x7SlF/mwJRy5kn39r1hQZCmsY7CyTqbNQIv9Ri7QjulfW6S37KrsvDI2T1offVfawvP9xAmVwi5q
VKUtQdm1aOnM9cStTCmvVAP2rJE5inKVdv5zoA7fc0BXOQVgxzeD5ymSNkU2l1l5uT2BMpKXjgvu
7MoHzitentADGx658aoXttFktONvndtcU65MdmZm/49zc5xvRUzI4A/TOyS/uJxSUj4GeQXj41zk
f8nW7EzeAlJ/sv4vIqwmrZ9w6gwxEeaIAnCIRwhqGWrROPQzdl+vj1XvZvni2HBQg1rytcUNdnUx
1Eslo0ucpfhXCLY/PfVtxseWbRwJsBMDMS00QIz0vdRs+VV/MrEvQq8vjMOUUD2mJPp2rZJfuj11
YIcuPBN7a69ZdUz+7zAZ3fLBFtbfapnWYduLvcAhxm3xlyEVNPf96BqQNIdTf0TYuKJL+4DTxUE2
ms7Wp+Q8x+1ODn3lusUf3Z/EH300fMfny0UX5NUYZmRREqXYqFKtSpP/elCWH/OYguBirLeaXYYy
Rlo0poDZACf6LSdocxSF75xPHu2atF08KAFCPUsyRgLiE6RqB7pk1Pq3gWEdTLk6jB2y2UV41xm9
awH79EWEMCX11+iLNqT7jW384w7L6nv3wKtkV5t8XxLTIT2rdQS8R3fEeEuPf9VZ/6+XQqULOXYL
3+LV10OVVAk4inkpXpPa0QFA5lPjzs7sIUGyOVk+HRGZtKajSUF+tlrg+B0rmM3W4ASy2il7/E+b
bxurbivEaoUPBTuIRX+GaqyyM4O7UHCRrnGyay4mvt11VwHmmZvU8Le08nKv5Fu9G9nqPSJlL6BU
UaVnzRYdSbbLEhQOatWH7I/hIfzmYutqyFdo30SxjX2x9/WwlUuwyNt35IbO3ZOql4Sq4Wpyq3Go
DqVZJoCNrEOdQXVC16Qz0qugm01o5pQhkqHqPQ3ZvNT/BwCzp8To7SHBIYT4CfvWtV9xTzHzhy5I
7DZAQikVPCxOZdvUvKxGrkmAWW3L2jgcfRmVOYkICSLPbYT5nZluoEs+qZaCcKVyL2poRy1Qksvl
mlsLu3vCybkdrsIAGrMmSa+92v/WZ6PELm44JTO6O1LQSiSl6Do1jR1ZCV1iKz5N1byr9Wx0Ax/6
Vwob1FMrI8FCO3z5+s1/ht574+7hRkLLGIX9y+dUB43iH9rxywp6UffdKdy3bnnMsKhM9sqZMjKm
zzRcCrd9jr3/lvDnshGsJt/FI6zmvBoLUebHKo8gfJvjikpA8YCSBdfT8BxybVFi0UnCbxPCQPis
2TraggZSRWOO3GY8f5uacQfGyM0S3a74zkqJMBDYaux6nLI6dH16TqzmqtO5dPvfJKFwv36FHw9l
kcenUQbGYxGKWH1pVc6VIsn09Dyb0W3lH2JDdiV83OV+3Ij0sYeCrDDUfBYKshQs2NUytYYKVS5f
z856a36jfU43crppZmDs1pW+HF1JhNfxD2mGMHEs/dxNayw+9NQpCxHMVXc/m/dCE//9+gWsWnVv
q/fisZY39C6XnoMkL6bYzM6W/7PXEG76Peoeypy2WF0Fcu+UAmZJHEdZgNAvfmLRrW+cN55hecvr
ScQ3EMHZYK3DK7p8hl4KrcwM1OxcWjgw6nyOrAzcookxFF3M5WuvNCRg+A/TKNnBuOUC8NkkAH2j
WAjkI1e0Ju6EkRSPZsaXGa3XyGpc0XjJEK8UMSP9eqBbgVbvuq3ZVNKILnhoHGa+bK8ZOMCHjpFs
9AU/CQSO+N+w3tWq9GNsPZRhaYXmP4zedDoJ+oGou6L46+sRfXb4XERazeq2SEZDXjq9XORfOcar
VzbGhA3IdId762GkSvc0Ple/gaFupCif3GxJG5biBZQESYaScDlrlM4fk9RSy7dMc3Zp9B3Mo2rD
Q/I44fdb7hmfD5VWPNUSEdfitbhFOBrohMmAs3UsmPxS+ZGHv3opurVG8FuR6vShfN/5qNsOppdZ
xUmXkUozZVsKy8xWs+wbFc2dmGzmUZdN4LcVzD1JpThroi1lmKv3kIv+IM5tUXIKWP/o+/775OEZ
bwJMdMvsBvcv1IwpimO7W+9HjOa8rdLoMptWy/fiAVbJopiD19MVHkCUR5CpgWMUWyJIWyFWF5pB
RqhqVNLyLPeKLXaoO+nNxuLcCLGGD5DgCkVu5ITAjc8ESZhG9UaIjzVk8P3oUnJXgbKgMHkvp6xR
+kaRd+bScwqpATXIVCmtzYJZnAac6VGnIpM6Xy/RT7IEycT1RUYqVyPmGq2lZXEwCR0ggUgrT5Hx
pM0vGV3Y6RtNfejolTfnNXbNuO+heehmxkGOhZc4a67KNPqpzidKiJ4ihK5QFN9UX8ZELuv/QXPp
9evn/OQ+sDwnmYy6uMCq6ww9SQoNPxo2rRGEdiCabhIaP8L+d9fBKJzD7yH2s7HxT4dlSSuEjxlV
yo0n+Lht8gTs/waO5KpJBffy82SoixVByJuCrmnXo+VUKmbfSTPagSrSLY6hWBW7uFBfLFyX+8EE
69QVe5mrWI8DdjMozybVzI2nWibF5fJCUWcpSpA/A8m0VnM/zPKiF5anGpzR7anDuJWT/bFe2dcV
x7yiHuokrb2l3PLJXH0f1hJXcBqjKdTKj9nu4uzHUMS/E5ldbIyPWopeJgprI55FVgzkXxnQepxP
Uf4noDqDSUgYtf/jetzls6w+zCSPiZ7UvIJYk9yifJagJ2685Y8Vp8sQy8/f5UGKMM1jIfjlucx/
AIndcartJAw5Rvo7URZeyXUPx5+rTJrbs3mDM7339RN83H8uH0C5fIASClKQLFScpvgtRt8LOiZf
B/h6Hlni8gDvRhi3aSYnJiMUivEqyV+t6G9rbgkSbAVZfv4+yNhbgpwza2BKXvlSZavpeGjjrfPg
k8P/8m2tUilBENq5HIgzjcXel4BCFz+q4LeAptIk46G119FpzbuERtdtqp7aoNhqzDGQ//+q5PJ1
OdCkb4LasqzyXFQI5lIKjSpzr7VXbdy7kvAioWv/9ef7dH+kEYirmawuUOHVBKFyi9DqaMC1Gnep
ETpZAqGlevQLnWvVixHpTqVLL4XwYCTyk9rOGznl5xsCXXhuL6Tq4np3VARpHuB7kFRatm64Fqp3
DvSPReGDdbLY5Ciz1/zOdlsE7E/uKHzsd5FXa1PvkkmPcyJ30qnOnOqEbL0LzTePj+HfpcJRAXpr
yo0FuRl29cKlfDB8tWeOWVbw6Mf3qFnaYR/9XACjs2DuIy0/GrBCjJruVVM7qtbualU4Rrm1UUDc
fPertav24PKigTfQQsdzhHS3pA6paYduBJizFY90vhdYZba1836+0NB5XHDpfPt1daeWClVu3vbF
iIb7DCjdDXeR03qaeFi0egR3y0zk043wXcRVOikIfQt/k9de9poNRq+g1b+xlD476AEy/L9BrY7U
hPtEEtcspU7baYuS1XilIe9SSpiRCH8a1m43J4cxCfbNqJIXYXxnlk4UiT8Gdb7qxK3D9iOMkWvM
uwdSV4dt17UDj8tuIket0/gcM1mAGcP4rZ39qzQl8RnpxyoGpMxqJ5UzqtUWstlctCLMJaQOD9I0
9/KmO8lNebTE6pRIdzqyQ5JxToS9peQ70hWAmNqCZRHdFo4ceuZOhbhTIH9vEiwn2vxar47Qrp0q
MHaa39LiSVxLr+3Uf4R94IFZ1rAyVnQoCBg6mJWK3kD34ktUTn420auphftQJSeqskeu+c8bH21Z
bpc7rmKgLEgKjaOkKFmrNTAWWh8APl3WwOKdknjm8JY4C/vpmLjpTfTt64DLDr6Kt3wShFdRymf7
WSUdihV1qa/Sg4JNDsgi/paH+mk2NF6acPY1ZWu7WY7Gy3iXc2AVjzonbPCOeR/jDY1kNJVNZ3ZB
aVbPoItuxPm2jpzalq+23M4/P1n+vRzU1f6KtmhdKy2zLz4Ktau4wSlyJtwAXCBqTvCfLvA3Qad3
OUKSZkYp+4STgtdsiNxeF/Zff7qVJPByJ758l6u5gmdtokzL1i3/HBwRV1k7HmzUg8jgr3svQRGK
Gp9NLTe0t+rhH6/jl6GXz/xudHVg4K02kGb5EX55knXdVH/TaXaaqNgZJfEQyzel8efGiLdmzyoh
Clv01NTobcQg7ievOSsHC07I1XI+9n/L28xFL2Lr6v9Jb/lytOs0qIiaKAkYbW7RX8gLxzID1C4m
Rj0iWX9jGY8y/LZ47A5dTGkmNG6pr+574/fc3jd14JSDf93rXPjmn0kPdbQcXXgido1+/cYb+rh/
XD7q6lwBUaCKpcGj1m4ZoMxqJx6P6zRuZ+3HF6TeN1sjmwtrdc40vq8Ci2emh0BPJMnABGjay9Oj
hOdFoxXuNBV3pnGnBz8CXpChbeSon5SsLoa8FtGYrKFOkpYhEwhJ2NBLjCtR6lE8OEhidEZGxKG/
wcHyOxK/Z2CxKrM9BAK5ZQVmSpepg2880lu+sN7l2MAlzHLYyz94AgejHyFOzCNJ41UEg7nHA62o
E0/MM2yPs/2sn/T0m1V01/Sc8BbQ7XnAFlFRd/J4F9XiQxrlT/OsV9TV/HulhvQa/olHi07LbBfW
zQAELDZJ1ErV0TKkSaBYhsg5ZFJMy29+CRRwcuKkPmnxDNihau6xrDt/PdU+y2Dej3G1n45Ggvz6
spPrgbXPTNEdzP756xCfVnXex1gnpyJAc2vJy9KjX9vi31B1+JiSXZxB0GWHyAsxXJ121CPZx6lC
cjHK7s3Df6cOuwznwyeVF44IqGPxg9h2axVzrM0UbpLS3EWlcZiCYt9Xmrirev/PXCp3jWlA2RQP
UanbZkbu2mi7Plb+1qLP78l1K/e0hdRdP1U2IGkQ2C+9P+G2AjtHcBTtJKj5YvIEBqV04uSuQLkk
VEdvRKehT37ofY9JB8VHJIV2SnrX6/PeyvI/ZoFc0BjyX3Z2BXbUCfqjL2g3Ucay1x6qUnU7yu/9
DLBQLlz/r/YtbqvfcVu6hp7v0qay5Tg9pzHCFrH6u7DUuzlKBADEM715+O3wlMe5vCNHeoBbeGj8
Gyml6RvwsKCHdc6cvrkPEVfCUm4MwptyjH5kQb6v1Z6jtftDU+JaBgiu0WDpw+FYxpaNkAECJb/I
gnaihClcaP6W5fZ7K2vf20z/M1rTzor9q6qDCZu2d+KAiLESBJiUThgYDaJ2FIcAXZeA4p5f+o5f
FOgfti5UuayEPZoDwxul4kmVq5NZ3okzDzv7bjSbEB4P2NiDWfRtY8anoWxezUj/HQfxSQxuwSYe
EFZ3RMm8xeQDuYc75FdQ46GhOzVhCjj199eT/OM6AuelyNx5wX+zVawOl9ACgzW08ExJtmLcZDS4
719H+HhqIhiNZjZmxeSVzN/Lw1rTqyKXsqQ5T/QqJb5zp3Lbs45fR/mYElxGWe0HE1XZqoDIjT5U
jNM667NEk1hIH7GpkxPVw/pm1wny+euon7090D8LCU8me1278dWzkZjxiEJ9Xh/j/Gc2WRsv72Pv
l2HBNOD9cQUy19XsOegwRRiC5jym4a6rLKdLxGMtBUh9f6fp6uAz8b8Y0buAqxwnFpK4URBAOOep
4epwXnRADV+H+OSmzaAMfeEBg+T90FPvzEwOStClZxTTcicvp5iGpIKwY7CHYub0VeyM6EAJQGaN
fPhu1qJNHX0faOH1UIt30yRvPNEnnxEonCQaS9dA19afcSoyA4smgeJH2R5iPT+IW7Zgn8CTOI6X
iw6KVvxaGzoErZaMpHGUHj19Pkg75W4wnelVimwJ0qjsRcAJtJ94KBS9UzxxO51C7/b5xLG8yZEB
+vPxNEERlElr0VTCjXe16Ful1Nu65drVZeWrZoD8042oxJhR7g6CBdlIGNxpHKGADH641yQdXJTk
4zzb1rkHbulkNmc5G5+N7ndXUbJPrHyfCDIZ6kDpJKggrQjteMuWYNBW1nGmCIoXI4QMi47UbRil
P/Km99R+Vhx0ZV9SM0Nire1vswlReO2MAsIu9Bv0ZNtjJ4wcUj3KiC24hirPSSyD9ORbue7QjwFQ
2at3KTqanTjeJprkpLn6N/b9qwxHRhyEOKI7anjk5SWay1GpgHzGg9JMAasLHCcDNL1ChUKbBQ9t
WP1RO43KhDh8D6vgnA117BVAmVvLwooZ2ygpGjWPiyoaoaYmcqhgYVlXpWMq0+why/RPN0KLUaXi
EKjVnz4RCoA4zQ9sVc3XTEnQ6G3GYI9JMeqBqp5iw9n9gqRF96eP8QmykvymjcurVNP+jP74I6+H
k6RSnClRjbYrVTzkE0K4iiIil908FWAadCt0OvNXgbYnOGQZwlMO+L7S3I1F+3EnwnKB3iddCn3x
QlglQ6PaxskYY/Y2OEvCGNnya+XMkDNKz7yz9gjC7coXPC7uArfbWJ7aJ7Wki9jL+n1335vqVG+Z
Rt1ZN/F3QP4o6/SfCDC9oOV11agINJYVYHe6C/CA6j0ecH8mK/X48706Vn+aqa49eQ69NviLUpKt
jY9NWjjq9I+mRviD3ebyXRMtClzlXozmh8YMRG5HA1yO5FBP8Emj7hQJLYwbSdzLgfg3pV4KY75x
02LgULaqndj2+6Qrvulad5V0sDJMeNkWhAmpHj2lMd1RmiOnyaccbd2yo94jHxuOTFsFjsER8uDX
Rk0JKtrq4X9c66bI8Y4DryHhbWKtvht1lyrAzXQ+97v6WO76Q7erjtsGhB9P+cswq09UUKvH5bSe
zw1wWGyrr0LBPDV66309DbfCLD9/NxNMA3noce7nMwJqkTUf+/Y69Mfd10E+u1NezLdVlKqIilEe
mev5dXGb7/zjP8DqziD7nG1f58+qv2j0LqcC2GVO+VV+JLeNMRQS1kqL/yd+qng528FzfjXtJDCa
vrrfKv4uu/vqLnERUL58h2qF10mdyYxO+pPUv/MY+5K0Va8mX/Msfasm8Fn54iLcagKKpPsAf7Vl
4yjsn9XZ3PuOYs870Bz3FDC4ou7pbEzf1e+TOz36XJU3qa6fftD373g1O7tgSDEo5BnUff6ketl+
qa4P10txfXu7+iS/oXL67ouupg+yFFmV90TT7MFDFcKxJJopvaPbilPwVbFAfthkf3+EiF4GXSVu
fZQUSE4q3TnNGkdEg2E6GkJuZ0MP2llwJu33KHf7eSicrxfLx/2FuJSm4Z1rjHnti2PFdZ5kDdM3
H76RIzyH6WNfR9/jGfa9oLqW2O0pum7AR9/UED7MYVAEsAlk2ARrPBneP1PQ5FbHTaJ7GOkb+6r4
t4B65+ltgVkvRfQuBIduRjhJqOlDGSB9nSuarTSWzEWVvXwymvBgiNF1Iamc302Ne3ooovxT/EMj
/CC1SPTShergXtb+rzi2diPpRpM8kYbvRkj+8UtnxSjvT6BlLLerm6shP8ZqeJ3E6aHMyu8U206j
bBz6Jt5VlobKPckRXpndJKL8C752zizXz30v7agaaMnDEJR7TZYPeYlzilnuhrE8NRNnbZrUpWeV
Uk7WgPxy8QfZVts3QfQuglHpLyG13LL/a5bG90BAEZ/UDTymp5mRAnIdUEedweWSCjR2UYnI77+e
Asvq+fAxdLQrwN1LdE5XO1g+VeEgTVGPoXDBRJNsVIwPX4d4wwN/FWO1acVJDjYmJoa6N0/VCSVE
e5EyL+63j7LPd+R341ntWN3Q5VMKxZtafUYxZbKN3XwwvCU5l13NiT1sVjfkTDZjrnYoa/BRCAmI
CQqzd8lVFm8S/Zgo9B6rzBHd+CQ8ff1OP56lrNx3w1xtU51QNUZehf05ayfQdeHOwk63pl33dZjP
GgXkjaBrMEO2qACsbhtVrs2lUeJdaxSNG1tzb4uNf5zmp2kOHIHK9TgN+25CEMjUnwUh8xodub/Q
PEbVN01o7V5RNvasjxNWphJtoZQBCorKx7KnvcsiOn9o/RwfMQqk0W0SJNdC/59FWCPd2hkSDA5p
6blT9uY42iFD3Xitb5XlyyVxMYo1WNIv6mzwI8gdnQJLX+3873ndz6h+tLWtDrpvV6jknzQgjbdp
JRsPkkzhKY71dmf1RrIrSiS1ZvziHKvuQkcruxtRMF4CNX802uw1qXL8PFq7HNJ8ZwhvfNBiN0y3
GfUIu9bkq3kcDlFxl2ninayGMnzk8ZeYPwNXfanFZ1FMxN0slreW2Z3HEfpbKhe3KfpEWtz9VhL/
TFb8a9aMXTt/s/gv07F+kLPctarTbD0qTXdNacWWESiXY33XxbqzFPtyLm9BdpMLcEvR8RO6OzWv
7S7sPCMrcex7AphrV765E/rUMdLJtazJNvXOxr1k5yspRqV0CFAmkCJMgJvxJ8JlZzlQ7qa2u03F
/FfX7sUeLfQbOSvcjBzQzP3uqJotNno12pSFTod48u+gP90Wefjq68p3VCeucDVC66hTLbfA7WQ2
pepnEiLmFVuBZvty1+/b0ZqdXMkgFiEA5GpzRQuwRROrKW9qXbNNCLFDCMxDyD1BFO0si16rItvl
c/ct06GDA/tcfDh8NvV0uFPM2zLCRFlC85W/UXBEEOeraupds0QOUXkcsmsVfKzRNRxQ6LqFGbwV
yW47AYGcnreIP1pMGTPtHyLff6Q1fgyb+jBa982knrTQ95pW1p0Sv5Cvp+4baeJy5l5eFla5ShaH
fZDDEj8HVfePqlQ+kj/Js4K7t5eZiEV17Rw74NK7k9Q0JQe4NrlKDD0ZRsmfdEIMaTiVM+OJCqBW
onod4tQ45w0F7tg2yvJpHrsnK73FJMjRH8vMkf3bsKttTEyvS7k/iFZpC8ZO0LSDyo3baqUH2Rp+
w6OhsGbqp5TTjAWBrpjOyhLbbrgpMgkeTBb5NBmtn9Vk0TsWR3/fZyjtmhn8bskbFPPbqAxPWOW4
czR5bUMZkkeITM0V9TtlIWW0L5WEyCkC22HGpj5h7VCCYQ5jh03Sa0LpXEbtN036MSJqUerfLVpJ
X7/9jc3PWp2kadMXbRSybWDV7SiUdiJpSzBj+X6X3/dyZ1Iu99dw6gJdzOX0XKOimM7Gjao2Nnoz
VzGcjP9sNKtzM0ugXwoBG21BOWYcz3W10U3bel2rU9JAhFEOcgJUsc7BBe1Klvdfj+FjaeXyda2W
QzsFSKX0fBEp2WnmTl5MqvuHUrcOk/BDwED863Afz33Caagbm4As0f1ZncemGnZQJTn9KFN5M9nl
Ag6Anf8fhllG/e6QnbBJp9PBJGiLJ5wWbJoQ9mRt5IWfzrR3Y1md5PHIKSYoBOmqaW9W9TFFLqZH
UFnLtrB5G6H0FX4IKaM6SFUF1u3cvmRUPX1V8or0Oqsek4gTt+u8bMILUqgcATkMmSQmM557mlRx
ON43/RYIYuMzrvsqSB3MSjAwMWfzOccnxZxVzOw2tuqtQa82C2qfYpiKy1xBWjOebuVFfKKk6zn5
G9NFett4VruGyQa+dARU2UL+9HLCRFjsCgJKJWc5BA+cS07PK6RJluxkff7WmFeFWdwKknyfhCNS
0MJBTq/i6qjgImKp/EvxT5kWHhKvNAxPipnuWuO6CjQZZ/nRxCbIMpGkWGSK4pwyKotZhIKvSOFd
K4pOXcQ3+ECgqJ7m9xLo6v9D2nUtN45k2V+Z6HfMwiQSwMbOPMCTFEVSXnpBqFQSvMuE//o9qOnt
piCusD0bHdERVSwpmUCaa44pJy+u0Tcsuu4enEOTD1Aa6j1RHX9A5H/w1Vw4lUgaFR4/yohs+Ggc
E5k+pyAdFb3MTVgtPCnhe0cQ2UJ9yaSq+CQHVy2Domm8kRp6TKBynEPUOAvB6EQimoeo+OIY04Iw
9jh7GbJbGdlUVu5IBUgg/rWcQstFikzDQHbNY28CUjpVwX+B+3hUvUfCHev7DWVPJZRqA25R9aRl
jZ8NP9A7vmvC25LHllwSn/bXMf8RFeRxUm5jLdnFvAvNCUq44MPpViPUbiIzn0tPU+8loPLGE1iF
GxC6CSrXMONqntRAewwBmDQztAz5qF4ZSJNibUuAjVFnieWSOa2OMmn8PrW6HWpbwYDZjLqPAsk3
em4y6a5Kxb08ZB5Rp5NWZUdObskwuAHzwi66mtrwoxniHRDwT3k4whJOdQbIzeehvFHCdNOMzY8E
XjWWxHInF5WtVEQ3av9WNn4+1m+kOowCuH9VagZ5d41O2n1WM0RwWbTL+WQbPeAzc16Now8SMpBB
vTVYdkwgY2qPCtnHiVxA+Cp4IsVVkTnliAi0aFFm9gxwcd2qAH5QDrLWGkPdNMirLoEfVR8bRXrS
Ou0mGiXQxuXkI2JQ38HSfFXkJ9oWHpgIzl890cH3BMt15i5AEE9c7FKe9eEIX5bxpuRXupSbY9La
AytWduiFm3A2sUSxh0KoSvqVwp4d6D38ggDPnKAUVlslugxDX69chL/4ZF+OABSrVZ1CFvsLHlCm
rMJSwBCshxpxawTtNsv8eta/0tDwlJuNGN+BR2p2MXXGXH/lxjujD0p0jYWNOBHbyPCHoTWDNgTv
BqqkQfErInzIUoiCK0PrEDSWTIlO8rYqYf/z/Yv4JYfwdQKorYB7BP3fpX0PqeVOqrsYqFfYIPZD
7Rhx5UddsAUkx88DtKGEKfjIgd7MO8SvIoUdURE3jpzBxEx5jplsGogYAwZVQw7+dlw7aa7fCUHr
iel1zN5h22Q36Ehl2W0v3KkQTE6zQ69gZxe1mwqbpvqQBtRG+FuX7sP6IMo6sKZsFwaKM2/+MWVO
UwLfAItKQ125LS6k+jKYV/BPAJ5AA4J+EfiFDdMAbxohXecOdnOXS4e546BZxNTfFEvS7YiZA9zn
1pocF3DkGBiKw4TORSjyi0B/tjZLlbKaM2jmzboATQQcYpI/RdMv6DZ100NFHgnKomuh1IWyFHqY
aIcp2BCi8dVdKJeyPNHQ1jVuQ3+24oz3zIn8zhNWu2AXitjoH8/y5QaIW7PMxef7sQyTTqkgWn/D
3Mmd7HSX2LklPOSb2o1O0UqF9QJBH6OhHSGiLHChRkKyUZ50FaMZNXgAjpJbEEiHAtkttdNN8Qq0
kwsh1xL9a0tEidksb/laxPW1tIyvcIZGXkyY0FjKupiBK7aN/QJ7e6/sQoccQ691Ba/x+kcNimNW
5CdO5q2qwuFpft7Jn3PURZRM4h5ZaNFMUJIczUEWXMJhtspUv0haN59+FsJKKPs1nvs84CJeDuCu
FvRJP92MELQu6xZH2cGoX78/oNYGWcTLNUd5LtLRDYQWSjyejOCxXrWdnJ/M8smpEGeGqwAVIYC2
KAcPSa1LlTqOOASgIIZo4hehwYa7HWp5ANC7MHY2Y1s9GgDK29/PDyTPS6PjBqHQlzA0cPk+75Km
Mlo1yrLxhlLhblCpo0PvIJEkR+qUo9oXj6xFg59eQ5nMbHXleoqiH6LW3MSNvks7vYDkWfmcafFJ
bGAHOKrAn+mx+joxFvgI+yoWOUJ+lxfHIXlliPViCKm1QNMaEZRlnpSqNSwo1EOpM4PpH1D+plQ7
I1Mg1riH25TWEbeGa05ayPdCJ6Iikbo1k0cbxUJfEaGYlpY6sP61z2uAscTRUnBdsXYTjI+1yK8C
RKZ0DN4zRl0t2AuF4Jbwzo5YZNbQzWScnMjAjqjIu6xBB4gAw6E2r2ibmo00mka+M2BYGKApo3eg
cSn9fUMPbbCP2X3aZg4ziC1CKKRJiisjgiB/89JOpRsG4F/r6bEU4ELJ7nMjwpGApkKDilKICpya
+2Wn7FTJz9tsw+UA6c6TSLsDLFVScwqVfd87VK6faZU5xQQdUwEFKw7mJ2nZVpc+huqDIoTXU27V
gCCyPECY+yBkb2rX7RKB+5n0o4LayySBhQAPnLYc7VkqMc0EM0LVKO7gK4bIPq620CdE4+m1Rq8n
1jqnrWqnjxEBwqg5MX6kBm4GqERPCcLHHhaELaiGcEEfpad8fKahsqHS4zTdNh2K8Djz9Hbb9fRB
w5MwlXwLkUgAQdXAlyv1saAjruHyncqlL1WZaqnJw/er+dJuxb2CiwXQITBjFzsJGoAdEXvEdVy5
0wvN4rIMcf01IaILl+fn8HExTK4AaaWSDuFjtRM4faWjdDMK6iGGMOFYumUWmjFYT32714KEAW+J
VHuItv0k/Px+vvMRtzw5zuPYxYEfgoFfMwFfBCqEaoNmWXIfIGQT6buQR8AO0ZUb5tJZQYGBgssF
CMngbS/OCmSH3djBU1VMwLwKfmjC5vsJXbhFQZQgsKpFdwx2K0tFEgonRNRXe/Em2NfXOjGxT4Hd
cYEFRTe4tztuGtt8M9t2R61NHWVl/K/p++fhFyk1YIX9NKBIAFk6+OVWzxrtTC6/VvFK4HfpQc7S
LqI8uyKguPT5QQ7RyOuk5eINhLccqHA5yV+zocUs1HkmsyuKDiLoF/2SMav0eoAKw03RAJdIXmI4
8pRJtHIHX57Hn6MsEqlxACU0URo8L4FtjHxyoeK2kqutDbF4VAGcfIxYbsWbbN7MwaZsa/v7RXdB
s+3zs5q/wlkwHDFdUcehE29a1eSRpXvoQriGlfLt+DO1+D716K3sQvHPDg84WnuAflfyoEsb+fxt
zQfb2TdoBYa+d49vMEHrh2wCIMbC/rlSCrvD2RGv2LZdAFx8nvBimU/wbA0FhsUBvYL+I0IByBbM
/n4mURLigEIHX197XRZs7VUuQsQgq9QqUzBLWJvaGgDwVFhB415IqD7PbBEUAp2dwwdrwMxQYQRV
szS7K8PNXOM6hOxU73JhC1aNBSD5yhu8QH74PPLibFRCrqg1x+R6q7PzXbQh3mBjIdmdb+zmdni5
eYw9guPEVC3Zz95XQ7l5sy1vg7NFtMzpcjoJFbwnxBvZa640N9xC8ngDlJ4Fmui/QZjDdFVNh3SI
NOt4LFZsyeQClwQedCy0sIm9V1D6W9mWl+Li8yEWqzRIA7i1jqJ4A4C/BMiv0UA/5mjcwD3ZREhj
5yARePWV7sKF2dauyo/IG30imtGeH0AStf8NSOfnOS/W70x9SWJ8IzD4itLsP2JuFkd0E63c426I
rlmG7hkKCY7iVB4iye+fxwUFzc/DL9b2AJoFfJwmrO3+Ne7ehb5GTKdYDWLNdEpRg9QcBX5Es3HR
ysgXr8Wzl71Y20U94JSfJ96EDl5GOppk2173L+G28JXIShBxT77oyjgzVlf1HEx9WdV/jr1c1VGb
EIhWYxWU6fgol7E3cNWGE9f1oB/y9CYKDGusD12e2HJPvO8nvjJvZRHoxUAaq2WIeQvQX8ub2B9j
8ahnwa6surUzeW2seXefXQGKGkWq2mOeym3n9oCz5FvuoeYEGZ7yLjz+33bxxUEhkohakA7zpWX9
KSKFokwFBh2JeAhF+Qjg4SlqIQbbrxknXDz8IQlp6BD9gUnb4llWoyEXqYDTqctehgDpkaKs3OMX
L9GzERZPsM77Eh1pRAppqwCFdIVg1ezgxQxIhKnq45ZAC+L79bE2p0Vs0gR6Gipz4FDLz2FHzAIc
yv/fCPM3OFsVBaTwosjAU2vbN1V4CtNxZW+vTWFxjncUCqRBjXO8kNOdogEVJ67E1JejjbP3Mi/C
szlEtRIXSos5EE910RAQISwlPEcutUccGQxqTsZV8555a1Y0Fxf32biL4xrFcaHuQ0yNJ5JF4JQn
TKamvWjJ6vk4tzK/nFEoaqKcioj+C1mFohvCpAZhsIbaVyffBoXkDECg6IBXFHFoBtFxpOlGGdck
oi9P8Y+BtfmLnT1ayqcmznWGg3kgTif4QRigcxLsleLm+3U4L4NvZvhLu/9soHYsNYFRJCyca6gg
QBkTNw1Fp+77YeaL5LthFlu4SIQxiHkt3lStN4aKC4PZDZDDZgmWfBJehZ0KGQK2Vrq9dMWglog6
OAGcHOLNn59ilYgTXBIT6UZJ422JknswAtPV4VqT+5ORP6hD/gRDVRGOLmBySLffz/lCTVyHdo0K
th+kxVFPXKxTKeJNOFaldNMNj1lYbmRUL/DQ7lVFbWEVoNh8BONrgr4rZCxqySzQ4/z+K1x6uzqU
C+GtCmdZZLmfH0BQyGPLxE66kSvIxmgA8sJ5IWbp2llzaZ/AWEZSUGoEM2ZZP1B7WOFkAaolrTD6
Ua+8NwJyfJhqQhdJIqmV1PUx6jxa1BYX410/oofZ7/OGgsTE7DoYrIYrJz2qLYk/CcloyyEaXZnq
Q0DcGQp8DMa/WDd3vTEAHqZeccSMQ1FckTp/0OXET4MIHdmMIyUIuMPyub/U7cRBe+8T6a1lGm73
tQhmfn3LNX026eUezbMkmPS2l25EnvwUJadSUysmwEFAEVkak7fvX+XFKPF8uMU9S9oqG1Mdz7hz
4Wnmdz6uJVPYyv5fx1NAhRj8VGwbZPnakgTYla0BiXqUxoWsfUFGiTAQ2OpcW0npLlxQ58Ms4z9Z
r2pVl9BXyATJLQo4Gdf+94+MrA2xeGQFnUSZi3y6IQa/1hm1hkGxohStuFkfuoMmuE/qUt53XXyc
uPhWNx0zYQYBdCXR78RJiDcVmaHtIVR64DgT17DzY1iCQBM5XSgeul5wB+2uruiGhKgjjEUPPKV4
EnOV2VEFVT84cTxFQfvEuIQiap7AKZVCSkpQhdGJGJCYYuyqJYUVDip9CXMN7TWEJm9IY9vAX688
kK8rFiEhvIvp7I2HrsDn46AX1LaHMc14E/N8wwl3cTiunDiXEvVPYyySGTVq8rjT5fFXA7IdzDq1
k9s5j+rhA6q+NqdsO/ozMmTlDPrV9VtsR/g1abioKdirXyTeSzJIBUct/EYDk8XJZY9axS3gI4IL
4Di3CxxFq3yaSwvsfMxFBCSLZVwMdYAxkwTZykPVxe73r+zCCf5pVotXRqOJa3qFWbXi6PIIUxPg
J/bx/SAXbudPgyzf2ZQSwIp1TEO2Se+AIiSbWCv3vNrF8mMXKo5ca6Hz/aAXn50EEXdIYsOC+hc2
9izyiGnQx7UaTiCXomkEc9j+33l0ZwPMX+BsgJAkaIZ3AmZFwwNrRz9MUjR+1lTLLr6hs2EWd2yi
1rkOUdrppkhey/o+SaFhtYYnWHtWi3U2xYkhRRRTAVbEpMZHkr5//zLmX/Bl85xNYrHM9E7ujSDC
JKpEvcqgnCGIYOWUD4ac2d+PdClrgOwqsD2zkjLAb4tDOYTBOFGjZIKRRmUbsJAO+qucOxI5pnq3
HyKdWTyHfkrcvYC3DWRXBtSyAD9rSboJu3jlvEI09nnqRJ0lYGUJdXUZ2auxhA8GJZqf8J1kB3Eg
RyFtSj8mTeEWGihEQXzoiXFIOigBKnQKXE7AWjbK/JTW0JIZKkjVZgLCcqpu8fQAAcsBLenlGvDH
KGycifFbWou4MPhwlzewQK0hZiYhpzDFoIO8hQCpoqKB33gpj56WgUbMlQPALLWp6cFkCUFe+10x
9g5P89sx5z7t2ltI8T/mmpJum6lDbyr96EErt0QCgURxULeqnk3QC5AMMypr2BZkBz0oBzOOWQnE
YO/L6tSbQ0YfsR5mky00L0EdfgPeb19zJTeFoUNHuIaeEpMNe5QGHbSr8QQlDhqVR/DY3hqau1JL
ideGosNDKXPoyNHlDdgTxL0Uq0MnD9yDrvIDA7SFPAG/fWhMA46BcPD9yISaWJUsv4zK+B4lwYnC
GfwqKDKvojWw5kk5+uJgPMSpfJtlvYeD4p6OGZI8LuwQaoIrzBCt86HpYNKOxRrIr1EhOhJ6dNrQ
eQFNTwPkRWKnB9sk1DkIbQ+S/lNSNpNeORrrjnENf4CkvYYcGbjr1FFl4mmCskvL3AF3ZHJgpb4Z
qHDiaXZqIGZsTlm7Z6x/7CVg89NgzyLNimJU5tKXQsucrkkhSwHn3ozYvKqgXgvbrQZMvMSE1Kob
RuNubCunriQLCPvtlEow83uSZp5YyEHGFm05g9IcJJumAfcy7e9SQQVGanTG1oJa0l2An2RVAow9
QF1aCQSejBsNcjxZ1lmDMfh93FwVVe5oBVwnMzQYENjkTW0b4H8wkb/UpLc0RCRGv+ez2pEhXzPC
7a57o/Kxb3tcyQUw/X6Zw5Wd6C+NSNwG6iytgg6yAJhiW1yzBn4TKgzoA8mj4uM4MVMgbB/1FcwX
6D3Vf3KieVIZPws1oMCD1JqAP4ijgu8uGJuRQ8Gxm6wU+2NMVT+TU0ACIHCZA+oogLkQqifG4OIX
ECdsNzBs9VmyN9DblkqQV5odq2rXKIiFtWV3hQyPYwlU8vBxkH9OQeQgnIFwxrAjItBP9Am2RY6h
q56A8xiymhYBx2QUXpNSw+lyXQj44baM7FL8weLEkkFrq0KQcSU4CAWdL4A9FGEn6DJ6/VzcCdNV
0ldulqdmBxnUdGp9o0xPE/RPa1D/p8jLkxfsGiGQrAREsrqRYKJTXZVouotcfMhgTwjxFLthlSkm
z0H0ykLDCgZmSlW4S8bADitwZHkPxSLppBbECdIJyIQdG5Auq5C9qZ0M2j2ahM3xVhS/GEngv1xB
IT7BLimA+W8PBYPZAyntFNVGrKdyvOp6EJuMBi1rzaPtzzCM3KTrweGcxQXbK4Zya59Vpo4UHB2q
rgRIpWycOtKvqjL3JPFeh6HMEFaOlAa3ncRcWqdAJD8pvPeNluewOtwXMWrlCrlWxNEfgVFsYtnm
JQ6tya9EGJikV7D9Mku1tcBmamBdGUHBheNchHeiO9EA9CXyIwsET5CUm0TZwFFgUwi1TaPIlUnt
jnIKzklo9T1O6MiD1aIDhKRFeGNy8ATVNLDyOaPPXS1XPUL2RngdVW7ZFzZJtasCj6Cp95Rju04F
uF7HXiy9LHphjb7NJVgkqtKB14U54y3kHoAIzQKuIU3u2wb1d9SHlVy4mtl4pLjOpgNaI1uloycl
BpK/fTGmBEaX3J9qZR/3kjlpjxJoYowk3li9QBP9uZpG7Iag+hF0mRMi1R+kXZ7eB1KAg0aHytQH
apl2JF5Xwi7S7scSKTO5C2bpNJAF5PBeT+Aeux2LB4aHBL9EyLK+GMMegEpbBnAp7W9rTbCk7Gfa
ozQ11RDmcsTyKRYe4y4yRS1zSVnbEn4vVDjfDQUheVfcGRMCvBjIFMJeSsi2m3R6hsWK1aL2ryHW
hE6pD9iFFZWyK8wKLRKIV1x1hJDhUQnbWO8eIlY96kZoDolq6zXZymoCN5qfWRBZDDS1UlBuGhDI
Up49RmAVh9Orkm9EJYROWAjjj+JESXg96hs2dNeikcIrjl53kbEpjd1ACoug6CU2pyKEmcCA07KU
++uyUiAGg8dra+0etvSw/AHvCF+/hb8kIS9dHt+XcXVSkx8iYO5pR340DXH6anzgOUTEh1x/yqZj
q9dQyOgAauunjRpze8x+xhF02sLWZSx0pzL2Y132ezW3pZzAOFy6jiUW7lUFXHKeZYYVK2AOQYSM
ZsgUkxz3ITlElfoqF32D0rRUutk0EMAtQcfue9wuFey5NSyVRGDPSgBx866/inge2grTfuY1ortJ
wp6EY2VefhRkL+oQ0GqaDSMG7kVYXRrGLs7kkwFlf5sPMFc1WIIZVLidaA5gUzDGL1QNIjetGCz1
9C7YV7qOejnoIZasF7AWjicKjiG00ykJ4McZaR+CDldDQS0TC57BUC5rAyi9xBBnRS6LflgmxE4i
TC9x2AQOq3vtUW7yjxJiG96YqLMQME9u26G9Z2EkemoQ62sx41wePAtPf8Vo4NWjBosyngEc5udQ
vjCUCjzSoj3UoXxDhthO42MXNG44attKQuGSv+kVQCViB1w9wExj4HwftS4ypC9fYBG0Mg64WwmZ
2gPxQj/f6pveNbbibhW+eykY1dBv1BQEX/IXDYyIsgYyERinc7WDcZhsXDiAqdnhBlet7GaOCCXq
1TR2iaj91/TOhp2f/1mqlPcTCSNwWw/Jhm0gF+Y1O2I2wO+m6PytTnKRzXwZTfk8mi6zCgoEGG0W
14UFq+yEWxzk9kwYuZbtyEne16Q+Lj9XFfG9CP/ZL0RneBWLzTAazUEOHiE5h2hExTW5+X6RLEsQ
v0/sj1GWZOcJdH8NoMTmAHMfDTFar4h2px4Ldgebgp1anAjg6yFptqkMo3DxoAurvtUXdwpsjX6f
6JILncWwK21bYBHDPgY+s/BqdJHr+ppnSO2De1CgcwWqzwMwqHDbA5JoLZ+6sFMhg2HA+G7muC+x
2WQajUKX6/ZQpQC1Zo9lslXWNNovrZ/zMebPz1ZrrKaQiBuiFkftHgM6fbjGi7/4Js+HmNfT2RCg
BnI6BIinCDiIqgC4SQ2XlinnG4bzZYApjBZPdtPRPVdfeaVY0/hM8mFNDGE+VpbnHtpOgObpwA+j
UrL4GqKSy1LVtIeUMautia9TeDam5ATrEmcc2HUe7kTE5KhUonUPRc7vF/SlUw9CN5KC3BidZHX+
/Owp9EkhGN044tjNPyiitFiOt2H+pCWP5fTU8jtVbP8aEPHXDjobccktjMNeFys6YflKFVhMMdhq
azo8XxN+9Fd0KAmiJYI5adpiViOcnBJWhulRE/hTq4chqFwcNuE9DMahofwjJR25bjSIb8uyetBb
Djp9mb4HCXpVeAovU9A9lsFPogfbBtEZ6J0Wad2p+aGrgk/G0RpG/M1Q28IgfqQCCApU2lSSjLSn
sKJCsOJZRDUDOULzQ2og73wseGiHRDnAf/xF1ie7bIodKUSYVIs+sEe2Bm8rVPCskj4U4jMtVG8C
/30UwNWqZCdIBjftBmSNgT2EocNBbq+iBx09k2jILW7gh6EmEXeKl2rBYzjmbyPN4JNd7QAh8OVJ
uuskqNdWkOOSUnC5VNmVQog1DKCTSWEG4lBITx2PEckJIDiU/JmoHbGSNrjVpxlG3VUfJD/UHCph
gXI9iLo5guPvkyndDmUi7VooF0BSCRlWmkT3aRwNtioWK+2+L8fC/F5nMW6sVgQKS8pRULCWJqGQ
HHvyVJUvkhza32+HJT4YjJpPIyzDkLoNAJONMIIAb3ePPvA9ZMt/RA/yG2zvfdFHMWeNWEMX4Icv
Yy4iD2GAlSGoYOmxl+OdnpVuQ2PLEAeblddBE9qNUm+YLMCrlT6MerrTI0C/pWnbiqx3IhWSVugF
3NQZ9FQriOfr0ZHqupmjFJqiND+AUkUgIWsU/C5GXd/imbozkBcAZIzknUEUQE0Ff1QDVLXkXTCZ
Qf2DgtJV5wroj9I266L7RnrrEMsiI3arGAaW/fPMfGqQCPT8wMFfy4HxJ5Ldl/yUDwW0ttKbCpUW
Oy+65ogwCNQVJYYS1YRoPRaT6wRiAWbRRPs2rd8krYFcjzZlSF2yHllN9i53KSLmVYzy2qNeREGS
IPTgrcF8I+wAX6gOKjzpu6h2wXBTkc77nJ6CXHhTjXd1PJXZtskfJNFtCo8Ajd8B9hjw0/cr7kvY
slhwi0ip4SXN9cBIjmrXW0oC2WUZUlrT8/ej6POv+XTNLIZZXKi5zMkkdVjXQ6E/Bdi9IlRIKQgf
MkQXdKFCcmdsS1gF1Gjim23j5IHhJhDKBGHfilU99CZlZJDW7sKNnlHN1Ib4JVWQO4Scb6c2ug2q
UnUplR8b8VS2bMOM5xjMpcarw9YH2sFrxV03yFYh/BSLd6nbSzkg+MmTotVmE3zI4a7JPpRAAhUS
Ul4h5FK8gYSbRHxOJLB79WbTx62P4NmkVWlHRebncmW1HVY65EUrXd03RLebatzSAUjgRm53QtYf
YVvtdm2E9EiLHBR/jhIfX8eEveagNwxBu0ezkCNKyu6LUfZFpfoxcd2PgVw3gqk0s1laXZ/Mfii2
aYZK0mB437+aJfr0y/ZfRADgOdMuUbECGpd6olNu+8GCTGnkQh7WQdgBu9o9ahagEcE74UrdkF1h
rUFgL6xCWMiBVaj9sktb4hjGKO3hqIkLU9JfR6X7VR4g6VqwsdTHm6f6aZhFF6ofZJV1WoyTDqhQ
iJPN1rLGdWdNFrUA275G/cIKzGI7u8CIHipAgMR4q/pTc6djsRc+fYtFdID3WvUwZJm/RT07RWdu
8FwPXmO2NkShTJjbomZuQYzwxP3v3/USL7J8APoiyw1SLvFATgCFRea+4V50yCpH8YBQ94XEWUuJ
LlyX5xPVFxdLa4yyIBgYrdE2qSag8fdXfc5+nxDUjYELkRHBLhYvCBLZAKU0DGGn17P+Hy+tfA9k
h1faU2trm5UHuICh/Gs86J8CuYxomS4jgKo3QlwUND3KnQw+Wggb5zrdJMpRhI/coEFVSHsp+CaR
2pXI4OKz/HPgZWBAjB5VNDYTw9o3DZK2qboKEr64Ls+GWLyuMZgmoDoxtwalL1dyqXUHSA+Knvg/
jMwVFHdMaFY2sO7x1pAuy57d8sGqi5tRZAmdOknDg/WyO5ApAq9yh0cNRDOA78MjvCay7XpZ4uK5
czblxe1nDBE6ZSAVH4tGdjJoCUn1B836lSRn7d3Nn58lOQPyn0rlGCXF40tbpFYrOc3aNBa7oMuh
7wxl/fQIByCrAiQX7SE+HFfW/oU7HHTzP9b+L+ngs2mkKSnGXMM0iBcFpuiIkKpAjAdigrIlHWB9
END+q8TkL+ti0TYeZUXLO4pBuZO+IqbPrfEePieQRYOa0n2NdQk8zWAGh9Hmt2iFAdO9Mu21h7u4
NIKwaCGui2+QbZoNyqehEwNYPeD/E8guAFd7sA34t47Os2e9uCNSVD7ben7W0/Coqi9qfbMyq5U1
uUyDeSYqMU2xZGaRx0JxuNX5wwkKOtk1OAG2Cluh4q+aCf3+Mg2UAaGIBBz34mV2GYkQtxnpMdg3
G8kP971LXThAOSuTu3xK/znO4pVFWtFWoYZxtAPuBFPy5eMs8Zse1gqN82v4cpVrfw60eE0REtqy
NjDQXLSV/MZXPQzjrt7b8xf+ZpxfNLSzrZepyJPlHOMAxeCKzIJTH+hBuVVJ9/A0f8iQGSKxcgbB
rPZ0RZXrUk6Kff/HJJdwirRBnhaicXIUt4h+mU232i5yu8ppTOYYXoL6kLlWDV8ddHEfCLCxGODS
gF0Hy/jNbBIboRj2s5tjUmf062DXP65Bov+XS+jPmS6ug1EqBVErfh025StQKiBgoU32ELjURFPd
LF5CN3z8/61VeXE5hFhAXCR4uvnDYEOMaVs8or/t5Ie12EVeIHCw+4gGB4hZohwUXBhPfL6GJC2P
hq5suiPh0ofU9HeVmoDcqW7BjIed2BSjuYoEDMk1VJEiu4b4t1OEko1K7LGVlaMiQJJNmXLZ7Jr6
wIYcTVTNEhL9CBckyJrq4bVepTEsVMocoLxaRQrPfi8//8fb8J/he3n816Ln//wv/PmtrEYWh1Gz
+OM/9/EbK3n50fzX/GN//LPPP/TPQ/Ve3Dbs/b3Zv1bLf/npB/H7fx/ffm1eP/3BKZq4GU/tOxtv
3nmbNb8GwTed/+X/9cO/vf/6LXdj9f6P397Ktmjm3xbGZfHb7x9tfv7jNwVv/j/Of/3vn12/5vgx
M2qb1y///v2VN//4zZD/jnAUwagIv3QoQ1Nslv59/kTX/z6zeYFWlBVIRKB29dvfipI10T9+k/W/
zyEzlgO8T6GmMndseNn++oj+HQjO+T8w9Cgo1fJv//O9Pr2gP1/Y34o2PwKJ2HDMYwHYFNBQA7fQ
UJZU5RB6y2RoVNlXqdBvSxhY2rFipAichTr3Iz1mW7kWtZ+siCroK4OQjD4xatWjGSu51NxDpix9
EET1MSIq1DNjo2oMyKcPPHUhKK0nVqJq0akpcuBPjFzr4A9ABemkw6a+Qqs7M54HqYpeepnRG10w
cMihdwvPJ0tSWvSaSVnpt1PPUW5vJEELr3KWqFveDeFNWGno2YvZCIRFIbTUSgFiAh+yiIlmqxK0
otVODh9qXQ5GXylUCv8LGgXETuQaoTOpoInB1DE+wj04li1BqTPgWJhmVA4ANwlQMHREHN1mPIXV
LtGLuxSOXie1SqcjKcp+qxgZ96GhygC6QpKoTLTYR9KQvXQ0HLeo5BtXMsp1Ph0Aq8lgHYyyL2cl
2qm0/BG0vHDHqoaBA4OmWCpF5Z5Dt3MX5hmcGSTZq2BWcgo1NdrXWq4AH9LI0HQAoav11HpAQ7qP
AcZJgZ4T1AdGKPA++hBYadXrqNSp4yxdFtPnLBZKPw1DcjVoQ72D1hI/NZp6W9c9gFmzZxNpRWh4
UZRumG60kNRW9wVVhrcAFrBm9t/UncmS3Mi5pZ/IZXDM2CICMeY8MzewTCaJGY7ZATz9/YIq61us
q1a1zHrRbaaFVCIrMwa4/8M53zGX5cYu+ukEOQ3AQyHsp8b36tvVaTUzD4jiiGxEsK38qX0dSsM5
tQzWi1BqOspFXUQCTePVx6qw5ydVTfLWrxPzGYiQt/PW0UMdU6z3qxXgEnCLso9sgWN+uxh5/9Cs
DQeZJK8rBNUCLlnM6bq3BHlqs0BilRpGe25z+GYigZ3cNgb7d3/Yqqmwz2li2K+e5VpbqBGvQDGn
8yIL+1pXU/IaT+OFD0sCJcKA1kJT1S6bZGiYpwAPOdBiWeEMdBm9t/uag1oIA53aB88dSbyyVeDZ
zIM8RBVi0nog9k14zGAcyFOMRv1YbxVNGvq5VdlfQ1qb8BQwgRyFVlm0ZL7cBwgXVoim9nId54s4
W2Nhkzk/wk1ncd1V/ZZIR5RPSTnPYM6JrLjTrogfstWpm93qyJjfNy5htYOys27HZQZDl6RlrI5D
iR0wdJzcyra4BfS5Tit5nXh6fSHXx/NvVFkhyhtJ8LoqO8d4ygK8U/us9pmmDE2Ng9kzbPnQBU7r
TYRbB+awE20uh43oJ1PwN9vk5BYEpIdV6jCMaoDU1Yl/ETBIW9xj2+i2Joz8vWH9eux0a1xD0Bhe
kyBvrjOzJ5CyWLD6bxyp8eP77rC3YrepDs1a1JHUdn4tRo38xND1uZy4e7dKVKsd2nxEoV/bAF2q
Fc6crhdoTP2QimcWWPV1OY2gSTReLdtRJodSiyAErt9IaHwdwAJ0JudIFqD86S1BfJ/IuOq2SzOY
T4PVDxqVw4AqLpWL70Xxr40f+T7d7cWjkIQqlsCL3bQxi73wxvn7KLzy6EKaLMN+EOUdiP3lNJY5
TO880wZyGPxUYwjlUd2upoSQyHxtJ+q1LUInTfq9oUd1bNzKhe6WawE/BpcFGJwgnzXncCLfBz9X
w6YNdH1aiPg7GZYPpnHIZp7UXPv2HV+u5QphNpugQWH9Z8+EMS6kWSejh9ulDkvEP4d+ytKzpSzz
bihzvnNui525rJUlgcNN5tUyFfB9Br/IoxqpiN4HfeURXadjPO26KG+cWHpXxtQu1aaspHvsg8UG
PeioiA7dYV3UjtX9lPQDCk9jEEcppi4I89pnX4Gs5op09u61HeaJbFB7AtKTIZhXvfnsZV726AbV
/K3x3fbTn5Cxhrz35mGKZ/3j14X8H5UmnDL856/Vxm9Vyv6Hulzp/V//0P+LJQkN2r8pSbqx/pH9
VsLw5/9Zkkjp/MNyALHAhvpVkVB4/LMkIbbgH9j/oQ6yc6YN/FNJ4vzjYmPjHzO281iwXyrUP0oS
/o5hXeA80kfpfClz/pOS5C/Ld+QvlsHX08J1GVAC+b9sPX/qp9ZGGKktdXVcs5mokORZdMUSUbAQ
zxUsL9oGMx3kV8V0bIyqOHrjlB3WtblZgvxvkm5/L8r/+E0otVCKOqZHlsnvRfnYp0UVx1l1RM0A
eWoT4xy0s29OwIb1Tx/OH3XZn+uwf/mieQ9NcsI9CDl/nZW2fW4ZaYX1B80tp1cdmbN5NQNVP1hd
KndNjFarIL4F8GvSbdZMLUggy3y3mhQacuyDv2nTf29qf710QLABnys1JjXqX7p0LxAKtrdB4ieW
8Shxgjfto6iGS3lMXe0BaSjo+Qz3+d+/D3zz/tRL/88f+5eeXbjkpS/tUh51q+ikHYfyB008yET/
/t//pH/x2f75Bf7VvjfKJSVNRJbHNNWfAtBsnE8T97b3VWZ/+6p+ueD/NCOAgcnVS2DY5c3k4/2r
FTXuAjTYjiqOoowNBNygVbUdl9uWqqLpnBeKrX0VyJ9dfHQUAWjFqUltM2Jr9WYSeLmv5j2P7S72
GxmNpMlIlSBT3ZcDePUKlM5NCqIYeaqJo5JFSbyorTaEepAQhO7GGll9L+xPJ09v25XihaX8W8yH
zyeoOMHlIU2n52JFatu7/XMu/GzDQhOie9pNW0nyYhhk8TcOiOnepZDH7YpqVa7tdjb9G8oYE+Z7
rF66wSbYd5zqb2YvbsgIVafFSp8MXKg7J59eBaoBe0E135nmo1xNQGw+UaXsza6D2d73VcUSNV3Y
8FH2y7k4yVHsfCqFA+A6XLJz5W66hAexT8dnt2TQOahKR6qK5SMawTOr7OJWF07UWYO/o0FgW5kS
CYG4FFNOveuz4QdF6FcrZwTafbkfGI3yfK2bUaTf/BVw7zQiGza46xO97aw58rPm2dDVG+YyrDe2
DBNjr3o081qEyG7iAyWvOo4oO7eJQajp3AeHXqGqsLO3aRluMTH8KHJC6TrHVXufai2M1bLRrY1h
3qXOhpd9aGpS13JtPScSKqjRf4o4RYbXKn6x8t1Xiu6GlGQ9tPu1Xym5RxOoNlVg2LlJdeWMyZsx
xMZ+6nleugFXH8l6lKu+/dh1ly4pQwGW+IjZIVxGUwHug+iRO5wgXbjY/AGEJZ7kexEsYxUZWM9f
htHtI3PJ301lsIujRoPVh0claDhzVotSu0LSvUxeGQbKNE8zJELSg/wXYa6fNiZE5NP62VklXFdB
07hUTrnNLTJhpzHyA8qAxpsPq2VhqKfbyQesgsYc1e0x99rvcx4tZEyM+E5KaUQipZbzUiCXaUpw
YTqcRMV2p2mzcyrxO3ixsV19/RAL8x5hWAMT2rutev/epzMIbXJyjYncikBWEcb6hxVuwDJnOBLn
8hCU5oubGE953Jw4nTdwjBrG5dGcv/p1d+7loxnUx2T+SlLzqiT4t4HTXE4RKmy8P2k41HCwV2ay
3dGPu2vTmsOlfG8SzMAmnEdDEMz+SJhIpLQdYUkNHYwdOMbC2Xub5eUEUNjrCMwdjc1SjlE/hf4M
/dZpXmeOV59E+YbHL1F3Wb1zJdQ991T1xd5COCmufYeV97i37OJmLOurpvAjN71JkBn6D0kGmqBb
I2PdGgO96vxO4TkOvLpivBrb26KZdgru7tq+g9H4sNOPZvwSiJdGjfUI1U/+NQgjKuVdIp/ZPoUV
nhY0QoZ5Vxs9/3XeBKI5kPmsk6+8potMf84EXSfZrhm+Ms3EbEQzJ86DOe385jRXD7XVb+OAhIiL
IrkIdeVsCKay3eGm7pzIEh64ZvIomUKkaQen2I1E8JaO7yXIJYuoebM7xYW/yV55e4N+fpjJap5b
lg36BopxGJd2JFk/pEXUEVEk0/K4Lo8YCZRpnG0MM7CHyOG2T5lBdFGJUsZCLZzwFZ6qnepZbat0
Y7XfnWqNFsvja7QXkLt84qL9Kr01p4lsSd5hHSCfHKPLe1mpeptpd9cN88YEuFtVBvmUFhdJQIIL
VPJ8h4jvwWkdMosfG09Fk+9v3abZ0+RtZyvdte20a5YJ6U2C8+Wtkms0rtEa5JFN9rNMq9MSMCbH
UlFgYW7M5eybH1l3HjPUR5lAEmFcDak8tEb34sIIokm6NtPyW8cgoHaNyDGulqrbO8ZKjEcHiz/b
CDoJDFNjobZ9Jw5pVm1acbfmkWO7DzS5RDsX2LZMwiLHna3bjQ34Uz+6qXM5U65rojdd+zY336XM
wOFK/i3Xpioe8iy9CboPXd8mOKHX5Luj/F3gdlt7GDYX301NeLpjZNuLKcWLb4Zy3JuVAfyhc6xL
px8zFOHXbp0y2FPg8oEhfkAcXx4ITD5qt293SmbvdZfYtBE5ChTH6ndN2YOJTvw3I0ncTXUBfFrp
giZuoudfUU5yaKyLlLu5Ui9Vl/xsq+FaJ+l6ykr9iJAkOMcXx4Yqi+rUTIwnpqcl9n9a5nTXya0d
uHtUUv42E91ZGQJFvr9v9CVSVZQ/4pUDKO+aG+6ss52XX2rq5CHLx3uWz1edVV7Jvi2jwUj2/76A
sX/hzH8vKhCH2oHlejbXH8DB38vTDC8G3rRAHIZWbHW2tA85bFbc+49TVbAjSlciOId82zFjLDZU
KI69Vb5hnAMXZLm0s+q8zK1W4TDXt/4iSGlpj1PZ70ib4a6cIqRHHwt9cckFkfZf8dra7pZQdSYe
40s1edZTK9zXIc7TCB8CRqavpvR3asmpC4awzJ/mAehci9XqJi6rjpgy89rOj8Eisp/S1N6dO67V
B++O134j2xzkZZQNmDwMxa/SI/Wxe0HcULJerQ3Ts+Q1sQIgb/T0hJUKgdNQGlfa9jqMRDhE1+B1
rQtkSwnXKfOfcNIvxQqNehqPrjfEn2olYHEqp0cpZyTuSrR3fsWPGRbp3qUtZrPFTQs4zj5nyNq0
WwOP/me65Oo1w1yo6/Z66Icb1p7F/eD6YrssEESc2OQLjTrU4DRhjF+RmRBEuc/RmvjNxtDTepkH
fWLNj2Rejnex1zxrK8Xxv3RLuckZdmzyJSvSy6CUE95cbs1gQQJX9e2m02kXOensb2o48GcPhwbW
kkBkYRMU66ZSLffuVJL2Ua7veZw4fTi1cc2UEI270JqrxOxPNf7xezXIV2UqZwMU5NTZjbgW3cr3
ld2Ah0KLKVLw5XXJwjwLB25N6sPmEv8Z5phA91WdqX2gF/9E4WUD7VD1xu+wLVUJJzJHCGdT0JpH
paZDpazuti+nhrBgtZ/r4XseNDecg1fz6jwvqzzVJEtbZob/r6reLc946dKByL4GtPS64PVb3J5A
Cx7rwjTbfWK0I+6lXF4bLvQW4ogxEHZZ9x4DfyG5aZZ8AnPD3GVYVnFfBhqTaqGmx9oKXu3KFKFi
SB029lsCsh7iV3JXDPJqdjDa1OX0sbrEbNt9k59nRWSgN8W3azJs7IoyZLX4QhXO3kAIDLYdt2Um
8VgNJrH0Yqi3xJa+zmVHhWFNb35etvW7itFpb0ndbZOwWorgkl0oUcVxnhSRLwAuT7bZjxFqvoEa
KmiD/h7nMRhxOrzvRe9yo5lepX+UpnVNUkL6uDaSOJUOdSJRSeXGcD5y45QXe9mm34ugy4LIy5On
cRibD2TDH87c3CKCCwfRBEy+iuSQtwTItdWU8apG++j077XmfNgso7WE2hnUTSdHJB2zPA2T6d0V
chlx6UkcKOsEJ5oYAVGeizZSNdLpsFmOzVSzDiPHY/EPc0mrIOxrKZw3OxGEcyww1kLMoEVoThee
nf1uDnl3TYNE1TQukWD+HJWETZTttd3VyAi50Fbof6Ss6371tyaPEQ/2EYMho81TH7A7ZUWguC9L
/LaBda549gPnp8x3GIIkQEj70xr3QhOlHrSvk/wE87+V804GFUl79d6cVVTPuAXbJ7vQSOfkKynY
mVXj52weleNt0PAdg+yuXZdQJda5J8TC7CosZle6eW2ns4u4u6CKsM0PX98Za7sr/WkXOAxO++yj
YIqIFWrrjN9HXXshZTYybfHU8sCiUrhK/BilngVs1PzM1hogETBqmdrJ5WaEZuY27qHHG9imFvnH
EEcMMgIPKjNajJT2zggq0DcGQQpF6Gt6pPJt1D+q/mwNaR5l+D4TbLWCk2tClp/446ao3ah1NXPJ
7uB0KthfairK6C1rp7ARx9blrBzA9m9FVV2M4gfbfqmkt40ze2ebFiRgO8SrTeld5qS1V8N2Xffl
8uRxRIz5bd7YZ8b+YTk9lWn2afk/xvkqr/Gjla2NmZv4h22c5jfdjCmWMmxuvcgNBHF0UtylZr9d
m9W/nnsu1MTMGbJWPxqvszgwtUZFbN10tTzbXfpPzcj/7Ung/9ke8/+jeaGNEON/Py/cfFSf6iv7
+PPE8PI3/pgYGt4/mFC7ZBIx9A+QiP+viaFh/sMCxBBcWEHMiy7rzT+WmMwSXXIa4EqTrQiv2GUA
+cfEUBr/AMdleGynKVtcz/P+k4nhrzX8fxdCxDPg5oCHHJD3Dr6aGeTvhZDJ93PN52k4FF2eHGMP
xA6eQEw61eqc22bSd7V2kqNX6PIwOPwzL1f+fT/k/iPIQhr5UZd3rUhMimWn/y7aUhC2QiFaDH2i
w6zs86gNOud+oqbbJvP0tEKB3o2dXR7/9Kb/izmgyXvy5wHY5aWwmjIs0ii5xQE+/f5SxikYq6xN
+0MbTNmX1fXuDuWDOlp6zCNd6uFiAi8iZSzO2eJVv2FLdCMD1fW9Y61QNBdD3jB0UTd+ZR3spGsP
jdk339hQyCiLWfd0aO0Pv85c21LdN90b+rs/O9le5a46MtOf741RZX/nZfpdoPbrM7rgqi/YakKt
8JD85YV1qjVy9kOHzsurbTzM1YexFHPUzFIdlnlRx9g0ur0RQ6HPdH9xqbtMwRLpnlxXZ/sxT8Zm
++/f7f/5ZhOFw/fFxuJkX1ZSv/9OpTHmJirDnvUeP6ELgOIncdNf60Cb+NJHsSmy+u/whf/ihzqO
C8GVRA/Ur38dBaI9HwdPNOwu+aC/ZUNDmEC2UpFu5NC6d0CkxoPQWF3+ZsT8r36ua/EMM2SW8H3/
0i3gEnKSeuXntqwBkaiu7O+Ees7njm+Hofr3TJR/M2OV1i/90X8/mgzvHUl3ETD09BgKsl/4/S0m
6MCugxX7iVfPJ8U+udtgucLLnqXDF82J9d3rYvlNxwprS23E+3Qym6euIz7aYCbo4i4GRWOxGRz3
euwJxvVtPEjZGAOoybOg2zfNBTm6ijXzn6cUE7OTZPNj5hvtiev4O7b9mUUo22AKabRzq9sd2ODG
5a6HDfY6BoQE6ak9zl257LM8rZ9i218jixyp93LxFMCuxPsoCy/s0M+ERWUnPZkNCAwGr+4ZLlaT
c2WyOnsyhpa83qHBLRIoD+yIWJsm6oVjndJqvfxvKwHEYil/Qa6fZyOzMGfeK84zNmVO+cFTR3Rd
Ewzbtuum4Ti46SIO5TLpd2EW4HF9w0ZZCYutJbO+qj9kKuYm5A3EZJ7VzCxDVc/ZbTAxTevGebgN
xmR4Eo1lhS5f5LMINBNejEA4NxgSxtVsRnkVe6clj8szEKNx2VTsQkh4G1zzS3mtsYPLQv5Zqqc8
asyLcCDuXguje7NbOFxhwgwOA1jWVPetv6SvMbOlp5I971l1liIjxioh9vU8uVbaudRBZnqP40L3
NC6LRxIR70Iv5WUgWkw1MbD1j94s8XWmbblftIfFgc4l9KrePNV2Pdz2WR0PYeXboGYHlcNnWB0V
EyMunVMCTOaLrgV0gqjwMVUOGIp5XrZe2pH1WrrFVU64tI6Gi6ltTGXxRJgQE/igdycoQ35Ael5t
vUv4FbSVDFy8DDy1k3iQfMTd5BrDYRDjep1BAaonD2uvw9aztqflBKZCg/HpTygVPpfCvVrL9ov1
OmnSSXlrWRy8K1pmYJ49LhY9qQfDIdM2cYbvvVptXrXnb0dTPwIMbpNdw7DW4wrAMbcU9ZNvBslj
zv91J62+PcwY+6+RUc5p2GSpuQnWgWC/hmGSV9mK3gjkHLHHxS/EW7zc27lpM6Yf5ztFU7XjMxqe
3BRFQAStPR2hYqmZOLuGZ3C1g8t4OljiYzK6A6PXleCsvjGZeBV5snFMbKjOvIpHbzWsT5xB4sAy
nBlhL/RtZ1uM8psZcX9DMzwmzbK3uly5+0DI/K6OG29nyj67dXUHNTatv+IJhpJZELJbcELcLnSl
77U5id1UrJiPanZ7XWNcxo3L8sPrl3wzjMV7FrD1tuu7IUb12ytjw1LttTVaKB7ixZz9ZTsHE44N
2vmnquzISa/bgVS7hUlWWn8nIiY4GBUX0qErPUpmKMbpj6lM2ttx9AwabCs1rxlWMXCTXge0YQQz
Eddq0/q5H9Z9BosDF+fYFLuyqYnK86yj9IWF6Lpa50e38c1oRjq4i/vJ3YpldXammZdv7RSAcHF5
NnskIFVJjzTLOkAv7RsEEiaD2E6WtsptZ9I1h5e7KeLUwzax1OmhJlIaMHZNQzr6QcgDRK9qjOV2
tGnE8swPMqgjwakb2RteQeFaX2dJXnRvZ5/T3Bl3k+NX7mHqLYN/6+CcBp2e2cQSmCNxBoYiS4yw
X0tcNzIf7vsMjJDhx8ltPbJJmZL5NNfOc20m8521iitTdDZELLHcaqOdT7ZXfw7Tmy1ifzNK+1ws
GUNk31bZz6QQT31lWXtqA3fv5w6AJXSQm4rLdpu0zS2eG+aFrXKerGaOScMB7mPW643vKT4BvwQD
M0loNNxa3xelqlvXIrDGJ+4S6lRc1FVI4M4CPtRw6vyJL663iyn+Dn7nJPTwsh1uCn9NtkGXdABU
0GGeMsu2YAJRhVXghVr6MrZUcLkCN3+YeYnPRhOrKwOR0sEWdbAp5YUjlXpnzjUyM5m+0ozWWFr9
hYVB0bEW66wKCFHlq9c2NjALoqSIrMssea0xOYao3LoHuzMQqRXOeEwnHvoxjkj3bk5aLf2VnOx6
P6yVfbOqeNn3pjwpQsGrZXwKholNMDHmAzSdjKiesWGFUWUKcuRKCCRbGUh0cDp6cLYu+BE+DtGh
j1H6G3eJ2LrtIo4BcwfkdPVCYBKzF6sz7xoa67jPX7Ixva9AzQ+R31XpjV/Uyb6SpnNIRxxl8Oce
8t5oN7EYyt3Scm9tSm7PuveGS8wQn9KM/MxjuTH1UQID6XtZkAiZWVn/4BuieqBgfWZG7mxFVsT7
5IJ6Mteg2EkPiM80dH5U+y0bmW5qjspsgqt8aqs9urgpBIXGFDt1ETLz4jAbZae5MF+Sqj5qUTCd
+hbkRFgyh901Vvsz08RMA2vD1goRN7Sb4Zws888xzu6LSlyj3C+ZLJRE8cW+v3EsMX5WyLc2Q4kY
afGxK62X42gZP3UTiyMdK+lJ/ckOhoslzP801YTcaWr10RKZe0rd1jlz3OpzM0qMseOhdX7Gleve
Kbednipu020+sJTQMokZAjATWusa9oJJXpMP9tbQwn1D9qO2InfpT1IHTE4z5Ddl0a6btvDDSfCP
inm6hJunMKGWROxrX9aHLA0YvYngrvHFm+qSPbzID7+c8nNrc4dPdOF9yWwB/KJ/n5Vju0vmAG5Z
bg5bN1CSQYOX6vdh1GbUxI0m6sl7zoruaVDD1my6D8+cqEjW9avR3WO9+sm9nyDn9Eznum1VH02k
ysZKMufzVUtMVuduJwbsm1aW/AuKlZlVJoPDmniHYI3d0J5Y7SSORGDaoBKscpZORgnJJTbmnjh4
n32YJsdSFt94czfg09wXzBAj01zn3CGvo/4iIdJrl5yjVQ/Xdpx9EOi+bvqqcTawnB8K13k2q9mI
Yln2t64j1G4x5tfBBaoXm+ltL3W50Z3b7TO3+TkleA2bzibDKz2JuDkbRs6AeWJVQpFVgr5ipNmj
d+vRN+Z+9maALOrsWTNtZuLreRrPyZJUO0sH3wYGMFKkPu9B4mxWl6yVZvlcXLVLXW/eeQY1px5e
/Wm5tk3/ZPOk75nueVdxmbgHk2z7bRYsd94wFFdBYU1Ar1TwnvfBYx/07dtcxttGed860bzmfe0d
0q4P7s2g2bMFFiy45YtEo7axGPx2U2Y/K2MGpzJdABFBqnmEUoBKhcHwtkf8BnJwOgajl57L2HUj
5SfzS9wy5GsYSUknf1plHK4sM/hie15YXjYkugm+xtScWBB1kWKQZQYCNBq64ZvYr00wWPPR8JP1
OkdZsS3Khj070//k1DEpO7hLcatox8/TMtv3ziBvYyy7+3TJHgMq+nAdPPuh4cM/joiQ9+awHt1K
32UEUhVsa3kCdoUqoOHI1EMCGgOR8mkDHL/mK0bQ/L3omolRL8oUY8CKP0ORRqQZBYZgAG4NEOXq
HRfrdTn3C+HU1mn0M38vm+82k9anJKYg0nmV3xUI1TZNr+7SWbGBpyju6+yj5Y25YBpCq12Cx5GG
I6qnDmKekwNd8iXPb9dtm27t603dyXjfLj/nID136ctAz5A46b4U84AN0m+DaHInMvdG3MlNR1nY
7Grd/KjrO6nXa0YmYIGF053GPAXolmLtmObZvVLu1awKd68FBZgpJhAPvRxvii5AjDcnxPc2FlNf
kaZ7A8XtxkllslNBqT/snNjGuhusDd9scZO67CnFIo/uvEQ99UoI/i94pKK4sCbd7Si77KEOOnZC
Gq/+t9rsq32DBjs0l8oAMabUesxNtw9L1tuFh8MAUCComVm+MH3YzB6xIXqoIgeu8qitE9ai8o18
4nMWaBcLNY87tF62kOX41QXj0UNbUD9LPz0k8aczLlu7XY0NNy9BfHK5aZKZyL4KjUFnAbaqF/vY
FpRwYp+rsuFEa+6shRlw4Danbj27U/88d2qvXfpBMT0j+TyjNzlNjssd6aVPIkcg0lQXRbXaQqL3
97FB8B4oMMwWVgrmImmZ9BYlhOdSIZANUXSjg7KIcczBh9AntBXpJKy3lnS66fOHWHPsIRqZgFsI
dtFmcFiC8rsy9FZPDj2S9aiD9mVljQ11Li/rnBVkdpsOD2bebMf5o7F5IQjj2CPPyRr5EC7LmWpt
OTeyZTyKLkaykYmpOZ3EeOHs7DZanorc5eNwDkNQHWlmt479jGy8ClM3ofT1ydh+ngqYg+tkH92x
e7AaTp4KzFMw7WX+xENmbtvqde08dcwW6yOx0xvXPilkokRGvruzIQ++9Q0wrBNOHZFZ9t1sqIPJ
t/OrH/v+dapq94aAgqOdSx+IQ7H1dd48Cl0+cvyxKq7T1T7iWvGLyAicklvcX2g2hnEIk9HDseKb
BQdDwMxqZfMyYrr/mVVs34EiXntBT+PTGTvH8+bnsq+2q63U1vBy1Bs6QD7ro/cQJtBK00zpvxdh
XTlB7N0LjjZm4W56CZJBDTBIaIx6SdIv367RoixSHFMQGldLXW/j1a1O1aRmgfofOUfKSHrrDeBC
S5Pad67mYaOqi0rHM+6ReOnb2jb826QtkOuyGnW0wJ2e8FFAGCQp3LPi7QBBee3dQ1yZNCudKBhm
l9435MEZj/PiA13UcnorS0scZCyCx2p+az07+GaoVD+1LpVCPEpmUHY33DcWni57TIedkbsFeuyh
RFsAamXjFYQpIPM0zroWy4XKcmuRBXnB9ZneQ5dWzrEiD5uFkn3Po99tLbMIQtMQIKudFHICUv3r
dm3KneWl77lZrY9VoPPjsmbrPbhRpEYk2JgfTrxAo1unNmUDUuslcjphfs8YQDjuwMxsyPZiYREd
pwHbeRL3AhWaTa2PVdzWj4YxuidTLGwZ3WLhymBr3ns6OfD4JGgB+utqXhIkV7K7w8O9bGSBWAjn
DCeGDxMkyezgbMZmcZDufNRxK69sx0PM7q3NfSb4JW0U+aR7Gu6FeZLN08dgSAdxO/kD0s0dGuS2
Lo4t/feu6Nt35GXE4cD3OMfWklxZTuJGgF7HH4vfB9/NZpo3ml0xNR87bMgbsravWj+BySknwk46
sbACSmT+PNtm5m5MuVAKmEr6b5lCk8Tv7xR3uQXfk9alIeFoNZ6WSs6INrq0vLFMUd1lplt9BHWN
QCebgnC1hH2XkZh6SogRDR38vPFNUVvC2gWEc3Ibx7pnIyQem7rQZ6+HklB0qOcO8UK+y061Tlxs
FWfzFn0oPdNYmccxjv1tWWWfXkdiIN/H6Sa3zFcP4uBHRZ9PYE9h/zCMqkFem5bTDaPcGNGRmOoj
VQcEEGagmnuvxNSuDbv6KBks9dmqkUkMY9hYhTIhGS/63QQPFGxQlmMHWmkTqkY/dkq/ORX6lcGB
fmTVmMb98RI8Kgu2nKqZXzMUedeW/1/sndey48qRrl/lvAAU8OaWIECzvGl7g1htNrz3ePr5sPaM
msTiEJLm9ihC2gp1qJNVKJOV+ZtIQQVUfg2CUXHx6ki+eEpzTKhL4lunfvYVWA4pvWjDU63NCIvj
JhWnaI8dIvl0HGiHdiy95JDCfnMNtY92WtIhlyxPTyh+IGVipdLTFNWfW9my7slox6dKsiJ6sEL8
3PH+czuDrzJFirUrrcC4S/zxJs4qlbZinx3m5/hWGyf1gUWKcr8eIlcbCJP/aAWxdS9xP4ujMdqA
NrUffMXc7oz4Oy/wQALRkgAsHaDP3wuVrOyQkIzuDax5HCqdI6qrfVDKW5+uX9mN8V3QNPVeCdvs
seoS4VmA7vKFe6B86TMZFR4/pEg91orv77pezhEiwiwXfAbqkL8A7NbmRsJs9raA9/rA2z22eeSo
v4de7F/USqmPvio1G9US6HbSwrfVsDT3glCJt6Jges997xm3UoxHvKhpGg9lD0Q9p2xj+1T7XBhR
d+k0SRi2D+RrmWlQlOS2ScpdXUfjIVKn4dekavi4d5R6Ya/06ffQI9Pv4CoehSmIP8ed33x6r+hj
Odp8KqdeOPSBVX1p/ABivFpT2JDy9h4PujbYZmWUb6kJaDeCKgquOI7dN2+IwxtVHSeX99JdY6bF
t3ZqpHu9QPnTTjrEipIp1b6YOW15tReER29A/0r0u+KbbnjmHQ9q6BJSZTW3kpCMFWxq4GKbIm2m
n5UaU4/35HakEjKYN31sao/lMHYbqw0zp5QKaj+NJ92VoY9pBRQ96k2R+h1WRHLXBVEGslJRZ8Be
1v9M48hzJQBJgFX74ls8+uaTJ5jjPpYK+XYaMnQ3Pa/p7q3JoJ4wVSml2Un2kJBoprz5ZDVxuksg
UdSbJhJ7MBiAGUDVBdZvQeAJQfKVkHkGYN9btf85+h5ynfqYTewx4znwR9omgl48QmpRd8Bwfgz0
if2NkCvaDfVX5b4cEfT1lRx2izxVkTNpyIFKMe38SCpQzy0jMX8E4BXfFSOpMLlC/GOo2MlhnZpP
RS3Jh77W5R9SKfpwnCRkilV5cgctk+61jEt4tIbiGzqE0r0YgfAVvaa9HxtT3fpp0Xxq2tC7rXPt
ITKa5JOSpM0tQo2jYXuimEOi0hLzKQnk8OCVbbbTjIxJopCXH2JoI47qZakbFtCzNslYUAjmqf+p
jTTYfGI5AY4NWxUWu6Iiego64SWtuW53TVtPcAWBbs3SztNOCxWUnOtksruoN342I+fCpjWa4lsx
ejPqEkVOBLCN1HDFLjOePMMCMBs3WfENYpfpDJVivgFsl0tkWOt85wUZyFUNXQQXtX7tPoNx+gnN
0iLd+rWkIJjdSIc2GHNbkJF1DlRp3Os61RHuddJ5BYjNRvcj8W91tP/f9V4h7qr0Gf/3rvdLFf6/
27csPm9783/5u+1tSv+AAqPQGKS1rOE9TWP5b6KMYf1Dk2VUEuC9ijhYKDTE/7vtbf0DW1lQdJKB
zqhJ34v/03+3vbV/QJGxgP9rikHjb/6jf4O7O5OAT3rFOhp38++iiw53WKKjuOgVc/pGTTFkYJXd
9nPhprvQbrdIqG4Ke1304rx9+D/BKIdqvEEsUVsQQjS9T82a97yTIq4TjOXW6OmmaeN2pKJNRePk
M1zog/8vY/sTbtGtFFQj9afeHJ3ebrawClVnujGc5q93r2gkYncr8aQPc2nwWSDkSQgwY3y0gBB4
otIJipp3Dvaut8CInNYVXepjKGtpKz3+ueX5pyU6z+Qcip4zPX7wEcpiaHk/JSJ8ytGhs7gNYkwM
4tfro1mJMOM4TjVt0GFLR18UR6fKkHKsFAeo6/UI72ogVwahzvN5QtJCoTIRpoTlgNR+uAHUw8Jw
/Kfq26x8AXvEkUqbe8j6/S9Yh87f4iy2pmLYIYqATdh9PM7PY4caAL7UUCundNC4t8270Q739Q75
tqfJnpzuHgr6dmW8H/baIubio5VBlNPA0SrHeOgd1cl36hY5kVlhxha2a4prH1f/eTR98QFlL/Ob
ChMpJzjgGLX3j5bdYDRMN3Cb2avKGvPf9nE+JQhuHCJs7nnsJ9+y6cSuzgdedHiJ2oUa79KxefUU
60AV59YzEvpN1eCoEmzsoBLXJHw+7Lz3sf6JvtD1GLQpm1IrhKeAuxYX8TaWDl4wP3/cSnoD5Qns
DX33QnZF8PXXP+uHjbKIPf/5ycghmlkwmNAQxj7PoSS98XmfXA+xkHVjuy9iLE6WMQrzMhLYKfLQ
Qh94qwSkU2EOGMUuVl+rAjJC5LYjCDvr5/XQa6NbwFt6XnyTGkocNPUPNXvhlbTy7ZDO/rh0OC9l
SzNVy5BmHNfZBBZJPMmhFOXO1Popmve9j8x8IxbH2Iq6jVb3eeaYvKXufUHwaBy1EIbDoe5/tsnU
guGPAIDbbWZSiR4bgZw4m8TncZBQkpSs0dzIWRO53D3oPXRUH0I9LR/HSqUFMGXtTdQlVEaihOdV
BE7WqXT8KzZNKRufNHQrg53ayd7PTG0q0QkGyhtOFBkeENi+sSrKDykUt6FqYZ5kAQ1IsR3bn54F
oSUQzNSwwQf3UKOHxqpREPCrHiMcqyjoUzTZseMRkGyprQo3VQVCy7ZioYTO3DVAJZFmrkNlfCzz
tt/R3LIwRGi77yDZ8ZTDcEj5PakZMqo+5Plql2o1uTf2PgBJWwDe7TYO5pYjDaWs/NKWDZ4vmdKM
xY885C1RWlSX7FrmQAL7gXJvVWXKV5167+9MrqRuI4djdesVfg3SMzcek7SwUBCkslmKafTVj7Tm
JZD10SlrLbynVRK+pZUM1yRUO620dT3Q3UAeSrKJVp/2YWjIny3fz4LnqkmspzBHcGjTjyGYaYPa
iWBPHRIPtlBQbqLV0t8Cl5PueYH6r8rgNfIGapX4FtZmCEG/y9InNNL7+zFXhRez1cs3cAu+GzMq
aZOG1UjbrrFyt4ZHsTWT2j/2ejvuKB+3e6arxthjQHUo9JUtiA5hI3Ql6yJF/ab2Ld6pfVneDq3X
8mm85DhJ4c9OBkSn8RbeBorfftK5G1EWKb27pNK1W9iV/euUl6XTVAI0xVhM79s6AsCC2NARLvtg
mwDReWgbg35EF7l0i7ZA+z+lIn9D388QDx6nQLbvtKi+papByS6oDEEH0+wp29iHo2htQEcq+tYo
9Zw8RkE/4K96rJtY3iKZkk2fI6yXaGnCdfzkkzugMdllwwD4Hwq9zWPECJ1OzCrBKZt+6LYFWBgw
fAVXb0z9ECsUP6tcOi3D06yLgOlF32ecML6OxVYQ7+R2xvpWJWjr2sjD5CYfTMQlwHa4XRBUlDq1
rrkVihTRkSLTpnErqi0WelwWjY19VEk5uVFfI9mYtm0zapDMrN6ueaQ6sl4OFE9oaz9LRRGW+6gv
02SnVpH6InVxgMlLr6DX2cb1oxn2yp1cifLNpM/lINOiXhhPKFZsBosarU3XxKQHnyKL4441mIvE
S+tfwdT1WyuqB7iBXfcVzBPCrkoSDjsLGeENuUBabSx1fA6ER634JiX6M6oMoWtFIB3Dvu2klyqZ
DIp0vd+4RpKhCBNM6Hzkthbdd0Jh60UlwDXgKyS2RGPsdqim5J5WlOTQuIgfCy8ub6jxRpRNUjH9
WeTiPHMQ1GEc1NbOGsTbHG1oRLllBPg3eEvWCLWisgIxMRtolEtJdsjjRnPoU4kHgF8sWCMLJKfr
RO0xqWghRZNe3OVhEOGSUzV3rNhyGwLG3/aanv4WPRkBBbFhKkvdO1gpFo87vxPrh7yh7ZAVfubO
aeUx7KRqpzQKhixCGBB2mKLuoVal4tVoeWvLYal8llWZChY0xCS1YUG37aakP624RSZErzlYy7/g
KauMzlSn34CtqofM8ilZRYMw3HVTmL6KcPdd32z4XkNfZXc82adN2AQJ/RfDuvM0XTl46tQfjG5K
AOUVBq3i0FR3fZoF9qQUsbCLY0NzGAlKc0NnHv1Km36EXmd2pI6VcRTz0XwMrKg5RhFHcG9kM9LC
MsTHzNKCIxLtGXyIbiwfozquqZmoA8ao2pQ+5EbtP3cRrRi1SApsOHVcF4SMW9czU3yU/Lp6Veki
u7pWNIcyrbRtyjp4kVCXsWFi0o7rzUDfqlonIWiilQ/gL/TiKRgt63GoWG5xGPfPALDagyUO0c3U
FpNt6Xi12XLegMjt9ELVIXRyouVYgKXxdKtSHQ62KoUsWiUA1mhlqaL+mI60b5/alucmzTU/2uVQ
AcDgs7JDLduBtLnXqB47BSVQuoUcbRtd8ktlYxU9fYRG8/fCVJovRlOGR4pzdJmjXgTYIwAkTKMQ
r7bICvQ32MP1j9zL/bsMyt1bB5vpPp9k47GgieuYzPhWHrzgLsFgZmYm6V+peWdu1VEyfsjxidH2
VJrE6smsqsg4hKoSfcl8y3JCJQ9MN/B8ebzLi05AZXywZJcmJo32WChEoGMtCbNXBeM+j2JT3Xtx
0LopMgf3QWMNuz7XswMrBjLhoPY3A/5ArV3ohubdQPAZ79DH974gkRPvC0v/CzEn/LUSFY63zSA4
yMZiKJzrudMCU/6etvF8Nw1dB7aqgg4+z2x4B5N2FmHuoLHzuTv4++Br4gLE2kn37W7Y/0Sn53bW
XR0+QaYs7tMtNfVHK1x7d3x862iipOok5pZOvWipygi7r0h4UI4OiKU9gElguk7xo2/f7VnEvYQW
QLQZf6y9dy6GpewBZpfqBrjt89EHWT5pQk/YAu+oBA5hJNdgtuS14X1MURneSZzF02OSgyhSOuL0
tmgnvyRX2Q57dSsd+y2c2uO/8Hic/8bzx45G34s+LTUbmbLcYmRFzB4DPAwFiZbRUXOhSn9XnmcN
Qb3b/AuFhYvx4NXruGNTNVkC+kvd15XY0uiyO5xGdnpkDdnN0UIDuf9hriTkCxmRedVq+CjMaHsF
FWRzKVgYGipvN9MaHFiNSMVTFfIduoXxBuye09ixuybn+aEstAi4eN2UYt0jSuENTlw++mHFuXWj
JoZbxPeSUK88pS4sFpBKKNYpFE5lbTm4FuMuHSzf6Fjy78i8a7m7rm/6C+9uzGhlFgefCrrLuxz7
yXtQR1fFV1rearUDvBNU+d6ylZ3/S96IG3+79vC+NJ7TaIsjxo+Ehh4t0XygNZ74V7cm4rJA3/+9
HE4jzL/gZDx9PcRVi/MR28t/rraSa97Fz4ADKoDO+2FPtyRBU7ZNXe9rY4due1M6awvkwpI0REmm
RGlAaVE/lLus1FNRry4yKkUetbUYWfcE80LESbudeOM/BCulw49HF/F0OsMGKQblocWTlIZNwQs0
RxYE254qPgTxIz6m//ZCOQ+yKEEBXA3NYT4fx6duO22VvfcttTGD2eaP8n6tOPlxnZwHW9SeRFUA
AUQ/xiFNta0WQi5U6usDOlfDmRcKxCkqafOU6TTOF5MmJ0acWXI6OmHgYwsSajcxr1s/o5HfB7V7
PdiFkggGZwhYIu6kIPu/tJhHvYU2JFYOLMvJldH3D4/avbFrD8XOXBPI/VihOIulLEppA3Z3XiIS
S901h/YutcH23QVo8q5J8V5Yd6eDUhYXS1w3oAwKAul8HTN91sPnylzVifpYLTsfzuLCxGM27Uij
M2c8mjvLHW5qN3im+4y895rM9dpnUhbnU4sYZgCqN3OQnPN2SKN/Cm309AGqc1GWX64viguL/Gz6
FkdVG2jxEOVMXzi+wdDTk9frf/+8I8/v/fOJW1xUfiMZiNgwmKh+RRhCymHrRi0Yj0eMOW1fTnfX
4y30iv9OIFUTQV9Z196bR+dnLx4SZLmCkHGX+Hv42HbomFvx0B0nbCz4Yjfat3RlDhcqwh9jLo4l
M9FGo880KmFbbwcW6K5xc9PO3+I9wNo7/XGENHOD0Gu+UY4YM7veJtmIyHwHTi9utMf/4wwszq24
Fosw6pG+KX4aD8bX+j6FebUBqW1sgGVAXbEnxHLEzdp5KX/ciqp5MvXL/ocKiRI2NtMwPaCMtasd
y9qU92iEuJbdU2raBD+jrcB5Db5ateWvit3s0Dz8gofKyrn6Lv59vuzOf8riVLBAm8vIkuR8kULe
DFtpi5/2tB+MTfjEWWSXdOvuuXuzTf8QPhhb5aVe8R+4cAGrpibSpaRGq2N8tlj5PdW2xkgt7qqj
5KrOsEerVDxMT8Yuc+AbfBPXTKvmy2I5Zt4rKpqfOn3JZS8tlsOBEotJxRsgUeaVdg4wBzhJ2twI
ou9cX2Ufb6536u8/gy2K3EYPmDcyCCYO/rYMjtNALQMAt4oCyfVIl1bV6bDmYZ8kU2ADJ3BARJIU
R65+t+aD7K8IDkofTymVh4mBFguUIZPn53mMhusSLiYxEHW5Rdn4KN2WOwDlNlQh7V7foIdITzJ4
Ql+56tfW6trdspjKFIZY7jUCWg5t13zJmrGlLxIllEEQakWTAAiW3oP3y6j6bAQfxYRxpKwI4iJ9
ngB4b1rP9N4MZI9tQ65UQLJloCMljShPmwbI9hq9EHB3TIZyIwl+1G2vfyBpPlDOF56hyHTd5/6t
AeV0cWHJVQGnJEQSb35rpRMJfPFC5TbYxjb2viAinXhrHbqdipOq7worN8x8Q12LPv/5yfpI4YdF
SFdSV/eQNKYyslWz4cfKENeCLDbzRC/BiCjwzy+UHbBeRNviYWM49K3KrfpVslU+zXD89+sB5zO7
WBrQJA1I0f7oROVeKoufdQcmxqp/Xx/dx4PjPMpi9cfh7B4KnsDJqsk1FFRxxzsjF7eV98lPy5Xt
fKF3dR5tcVmWXNp9CZuezLCj5R/vWre/hZK52s79eEQh6clxqMFNEg3FWixLqUiRBgy0wuE+3Apx
jWaZkn9maZUoBUUrw7qwQM6CLVahJFJkTFErdNKQCsfgyYCq+5Uz91IMlUcdrWLDVKVl/j7VhYlI
jVE7kAAMA4WW/Mv1hbASYJm0o9pXUU43c0cNkWcYfWegbrl23H08zxFp+DOKZcJOg84zQw2Zw97u
nV7fCBvrJa5wdgy+TbfG1zlhA8S9MRN7Mra3yT2ydW7zJhyT45qj7YViIz9FkUETiaqMvPsiSwjg
7yWtwgoZC7vJN9ZPDq/MBUFxUNya15FApiB/hQH6uQB8ulGe0oPkSJ+yO3nlufRxqZoK4B6I/BbS
BDD3z8+waRAabqCydoT82wCBSY5hHHC2aMPr9S984XFxFumDa4qfYuqNyqETHaDQPM1ntLbT3fzh
P9l/56EWs2vVoRWOpsLUDZaLwqwTmW7dagdJWkv3Pi6p80jy+fQFJaTyoiUS+sSKgu+M2dgdyefK
3H3MEs7DLA6UHKkcuPt8JUr2R2/XvBYua/VbTEbLwtgF9+I23Qbfaaut3QMfN+Z55PnPT+64SIpx
5PAYYNPVX3SRdqLZr0GL1iZx/vOTGHnWNKFeWSglIvCWb8TP2s1svGLd4eb4WD5Eb7jTk65fn9O1
gS0uOC3UgN3OAxs0sNEkQk4RYyf/fwuyuN86ylbWkKtcBF10UMLqdZTCtX01f/vzLOT8Cy1utUCo
fZk2Ve60NtK9LjmkEzzEO7rYm/oxflgr7619rMWBkTdFO0ge29ivfoPtrUPQD7+uz9qFl/TZkJa3
QRqVWjr03AazwdJsCxkpe005dDRn8RKcHzFDh3TWzpP3K5E/JpTgP/FfQfBIwhdr6SgIgkCK4Phg
NEBk44HU7ij6ZOWBizxZgSoE7+j2gFg3Ls+AG/Zr58mF45gqtM49q/FPegjnWyGJEesQC1ZlOn4X
YnrisG+FMDtK+fPKSC8sm7NIi5Nr7AJ9MFqOlNoxn8wjDXbU/hyaXK/1r3gbPqwabX58bNBbOxna
4gxrxghxx4qPOnd+kP3boD7nALl0hMe1NXrhBWxSe9ZQtqczMt9v59MI1SfR/b5oyPQUNwTYs5e/
dfbcgvEDSOKb/wAtq51HXBwnnQdbqqkHsEBq8er501fa541L1x+8TY/xhCmu6CtdOL9oZ8kAgXnq
z0v2fIhpksc5lEUEq40x/CQawvQaUcpduXkuXDy0RigiaNiyWIgjnEfRkWMoYx9j8q5XvtZReQuD
zBn9/FAHCD60mLhdX5YfHwSwU6hGg5RVVYPG1nm8VCs6dUr4cH0E+0lIt5aeo0V6P1hfkc+wrwe7
sNlMlfkDXEpayDPyPJgKw0pKNBUvwyjZJ6JcA1oQdwpqtnks97vrwS689Bnan2jWoi4NnTJL4Pgx
lW72CtVvjLHPYNPF+BcqR+U7lCsbSw7Z1RDhW61LXeh0nYdfnCzBUKpUSPiS8i5/k50QhCntC/RD
NhWA1rVz7H8JB0aQc5Sn0LILiqo0MCdsoxxdImHR9umdYI/WRjEY5YxpXQt44eA2NQqvQBL5mtay
nxGmUhpMwtg4Y/wyFF9iJjhnnBmpfrfvdOTVvG8rH3Q+IRcXLyGRbFN0/q0sy2xMp5LLqG86CUr1
h9SJXPRQNspOOc6ug2sefJcH+Cfa4oBRh8AMxpEJ9RAqempTM/0dDHF6Uw+F/Ej/NIAJ1Guxm9VF
+alUa+1lZbjzgbIYrqVaCELLCKWoSJmd7xarVUPVK5oZMD8iyeqUO9raG9YuHhkQENaz+Asn3FnA
xYhlD+c6nKe4n/QCHR5UlMTIWRnUhfPG0nDheEeW49mwGBSi/VgpJjxsGxeBAIrGVNyqjebWu2Yv
wrJoMf9Ljp4tgC1bza0vfFILbIKuyjL/CafkfEaNKhBKCWMBp+8l7zFXLZSp9LAbH9MwK1v0uLXB
aTtDQPimqQxtW9SwgVcm4MJvOFvEiwO3y+jRNLpXOyIEStv4qbjda8bjwr+TnuNdswk+Q0M1joqT
P2R3pDwr4ef5XSyqs/CL5LXGiD6FulWDe0frdTPj+0Fo0LiYm6uTjXFWtVvrFqzFnKfk5LlB8bio
chWAexIg64r1w3Aj4+t0fWQXFu+cEHCJzdAFlCrPg/StZYy5NgGTGDEIKFMfpj9+NteDXBrJaZD5
R5yMZDRHFMYkVq9SpV/qPNsFxejWyCFcD3Npk6gKjXVuEJG8dHF1JJFuAJsrB8fvR1counoTmtV9
JH8yDYTkLbNdiXdh7iie/Yk3H7wnw2qYKL/F7M2pdeTVUOJAHLn4eX1MF2MwFv6F2aKxzBCtoDGQ
jOdwwZLgV56hT1OrK+2wtRCL86vIZkosoklOpj1n8k9VKe3rY3jPhha7Z75a/zmIxebNLCPwUDHv
HKP525a13IjfysyWf4kv6mZwUBg6vIuaboLVwtHFRWFIMAS4dknUFrFzRZAm3xMoCWaJrZfUbnVT
TZ3UjL7nmXIThsj8Xh/uhdVusZ1QsiTjVT+4y+dtLVGLIOIQVZ+CXKVxnKC03LVrheL5w3yY1pNA
iw+HUnuDaHo2OAjVAKLC3+yYIjbpZkbLS76a5BUAy6XS2NnIFnNpSP04GtIs/cbTCI9k2z96rsFr
Baaoc30SLyT0Z6EWB26Rq31bGizKpqflznN26nicfFbpR4b6W6tWu+vx3vU+r03m4rRVdbhGlUDA
aou+QL4p3HyX3cxNceto7oudv0q3u5Rpn45RW2TaQMqQnsyZzmYLU2T8HN9MG++AP8FG2E3Hvzlc
7QF5+N1atWxhrjr342lGgXvi+QI4Emez86ML9RkSCuX9SypfIcQLSLhsva2McfImes4gW7hohvZf
5Pts5UC79Oa1VFMykHrlH7K5OKVFRCa0MU/n9wX5WXyDNmDmetvQrvMNiPV8m+0orV//uhe35AwY
FXkefoReZZmMKE0MqQb1pwF+jXRHu+53ZmWfrse5eJSexFms2n6I+QFA7B3sJrBhlCqUN8PwPxkM
qSDmb0CVFXMe7Mm1I6o5KX3u82QpMF236q0xeltz+PUfDOUkyuJwUdEaGsBlkXCZ/daosaHQmm/X
Q1w8v04y9cUizEK9BVHOliOPx7premjq6sUMdtKwdnBd/C4nkeY/P5myqDKyMW80Iu3E/pN5jI8z
FzRO3MmuxL23SbfQPX5cH508//zliaLTr6CTgzch6tnnQTNBDqPYb/9u41iBM0tKmph150/ZtjoE
dsKGa2icg8rKUxv9IU7uwjb4H3arhaZLt+Dpb1lMQI7zqp9PZGDyrjo0t7O/ffHiHWCNHLBGt0HC
7NT9Ol/00r5jlaLATuoyd+TOp6Br0ZpuxqSB0RVv8v6pEPEerVbSsEtvePbBnyjyeRRTGCvRCoiS
zPYgQ+b9avPhoE4VxqYNoAjxuY3D1yBGZ1LysCcRIOwJkjCu7MuL5/np71h88EHAKyqI+eDZbfQa
P8sQj+On+LeC5cZzegthz67s4OgjORxt18S7L7yPzuZg8YHlJBKtceDkUXfhHpufHSRgR9yvhbn8
QSlbKNS9dHmpEQ6JLy88NNcc/P1eFIwroqHcx/HKfr10MKDP/z9R3hvkJ9s1C9RiTBO2K8Ix9pSl
93gDFmhXczmhdd3/Z9/tT7jFKkWdOSwhi9ZOdGu9dM3O3MmOfxQf413vRoH93rl6lpzIEbbl/voh
sTKf70v7ZKRhoYXNIFmcEfg+SxKbREJcUVsDPl24dC281EWgzgC3TWn5zEvRqA+Uui7fM7dpW29S
nJIpi7TbcVs9jfu1cb0D0s8PPwLqsAogM+DNsNz5SpCl4YjRhqPfIWSI+NxGQd5HpZmKpzTsFOmT
f1dvy0PiBEfc2LQte+Zuja5+4Qg+/xWLkyEPksRKrYC+HEmd9DO8j+zeTu/xBQOiquzLu+xL/VWw
9dfur/KQonsG0Xob1vb1j/xxb/IrDKiB/AO3ieWmMUPdwnV5LOko+/v4OC8r1V1HY1/+yH/iLLdN
3GdZkJddifzA5CKquEVGiQyBGS8POIVHm7Vi5oUTzyKF03XkIsAISEvpfj/s2q4IatDZwDW/aw/V
reXOoIDmWBMN/Vy73yq2/iPhfllbYpeCW7zq5g7Y+0trkbFnRpngRKPkTpJj9bKBcpptE1ews5vI
na/3CZXSDYqju/J1vThz4U2LrbCqUFKAQMBBuIjuQZ83tELNWVqz1gOGPU66qzezysS8rTjtn8KH
9cbbhTcYRZoZRjbnZgYua+eXXVUFJproxO1po8qf2126U4kXfmt29b99OJ2FWr5PRsWbzLKUcqcs
FbfppYPRy3YRF9t/c3voADo0eeY9Yb1CTfx8RFDqp7ptoSxEh+ZQ77p97wb71F3Dsnz8Yos4i+Qc
qwVVR1EWNYnvE6otOZoRW/3o3yh7WhyhMzcVPWTnFFDkiAWunAHvm+/sQFxEX3y33sMGhnR3HmV+
n7ndvnWz+wqVjrWy4cdj4CwSNYjz+RRU3YCLRKSZV1OHLM2ZUIPuYvJ5plqJe5SEr3/Bj8/JRcjF
DSqNaozJA5+wt/PPPZ6+dvk7PeLDTN19cGrYrV+q3Xp6+SFPmMMaCoVxXZNx2Fm8hIZcn+Qsm+Vk
Bu6SPPjii114K2RQrNEjXoF/zBnUhw94EmzxIPLaOs2UQRgdRSpRxin0tzA0pV/XZ/JDPrAY0WIv
4MGdRNksfet7zoA97JjKrj9l7vUolxfjyVgWW0HCF04rZ3mRoH4dYx4lzbTzmsDNPNVBRw7MCYre
iKp7q7TROQe+NouLbSCh3iBIKYtTLGzrRXHNN6xM2XnGtAfsTodvbeO9gzCuRFzeim0jhkVcEjG5
7Z8Gd9qme2S5431+nzo1RE7PxurOxhPWRhwXU7Wd/tMnUY+RrCLHHQEshe7qhpn34LUftdgwotZr
qDqwck3jJSsOE5T1CXgMygeD25ePtBteLeOTpa6VDFfW1zLfjMFGJ968Y8wUJ8nmRrbedGHlPbYW
Y14CJzmth26DH/YsrmGoHHRetr4Ci7VZ6cBfPub+rOGlgU8QmCZXMGGarWgrt5K5Cdz5vJFs6zOq
kfs1DsulYfGOBcMKgW9me54Pyy9SxUxVtiai6BvgRTThb1RlZVSXDpnTIIuEVWpa9Ffn/Z9bL4X8
XPXKymNnLcDi47SKwECyEZFcAfxq861cP1wuncqnY5h/wsn3R/tj6pScMQS3CIBqX8P9+CmL7fhu
RALcgVfS3+YuSljRf1DW5Pg8DT1/w5PQmj/oEjoW85rI38R8V3+fSc24wTsplidfN/J+vf178fI7
Dbq8GOqSLpDRz8j39F5I7SDbKM+F02/HW+gepkuByUbxOdyuVnE/VHXeh0udFlisQsd7sSQRcRi1
apojYwyJ7dRX/Sjqm/Zp+lLdhLcRhjqHrN5on+V9Zq8tpIv7D++sfwZfLFWkdXpk5dl/M05kQI3V
QbGDxzIclC+Sb68P9/LS/RNwsXTjtPDD0eiAxSeHPAGHrK2x1NciLFYuci4J3pTMZ1Dmt11LS6rw
xHxlB65O3GKRWhU126xnHDPJFJWpv/MzHMknMs8ZoLB2Bc536vKyOf1SiwUayXFXSiO7Qu6Me03K
blQBKz71ttHxuKoVAUvj5LNax79Wsox5+V2Lu0hmUqWMPW464sJw1W5ylgfmJhtaGse1pHdOWK6F
WiQ0XVz2YNU5c3oNM59UsvvmltNNgYw6WEh0raDRV7/hIo0pxtIsc/39G/ZcCJsGXhcENgOEVJ3a
xtv66v/IITrf7MYire8bAbvnhv0GK6TbRIfiMJjYZNgUkt1wV/yVveWPkrST/pI+N7t14NLF5xPF
HENFVe29qnN+tuomLkJ6SHzxiCeXBgjiTXOlfWz/TN6wcDV56P8rIoAXr92TsMvFmwZtgqY31JuS
o9W/K9iQlbECUrw8uZiFQm/TdQ1plfPB+WprqW2LFsB4ROp37+8zPJQ3qi1t/CfLQZ39oP3unssX
8WZ9Zj+SLOYvexJ8sXgLvLXpURNc1jZ8Xkfaz+WL8i6wKRc5gatuezc9eNQyYrdCRzLf8pg6rFFb
PnZAFz9jsabFACn7QUAXLzrM8Oxyp93PZFT5oUXyRNybz+GX6wfEx/LcecTlko68OK+9+bruUenM
n+d+MlYiO/n38EOwpe/TuClqYH/hVn/2jE2xpaq+sb5Nj9d/xsUV9mf6jcUt2kziBHiDvawU/SHR
p2MyjTdq2vy7RW0Gi1oPtRtQnPyXxbFv9MpQxC0W00Y9uRV+h7oXPcVV+BbhuXd9RB/lNRaxFpsG
TcAwysd3aQvFnflC3c1EMUDaJg/hTucMLu4x6IJqqNmkRO7aPTr/9cvTGIUogwqZpMofJIry2ASW
EOs8uRCObmEyxyZAf7XfShgfXB/qpY93GmpxZctFHsSNyMeT9NLW6jfDk9GO91aWyMcWExNKfdOg
lG2gebFEkahj3etWwIQmB83tXgJ3rqoqR9XF4fphre52KQ2xTBHPcUBZ1gdlHmCqPY2z+TLD2R37
htm0Z2XaLoawRCqYgHJgXy/WfN+pJQ4yhCiqgXbUfmAGr3+YtQiL9NASC72vNf5aUQ9vhNT4LirB
Wid8LcYiIxwyFdvMuiFGm36Np+GmUsqX68O4+OWxif3nTM2/4eRJ0SGBLofxf3/52kZzdi7wei/C
Tt7rcFv31+NdugyAeEPsQC8JbvyyrqwnkL+Uji9TV5tZg8RyhYdh2+/kz8n2v0j7su62cSbtvzKn
7znDneB35p0LktosS17iOEnf8DiOA4I7CYLbr/8ept9JJJgSuzOnbzpxrBKAQlWhludpP2lIMANQ
/hjduaspydw+uFaQvP4NOKqZizUhgSMDjAQ7vomkITBWhEcE8FDtmm7bD8aePqBJ4xZcoIGyye7i
6m+Ae82cp6ZpIIsF8NaP9vrzvR7A0sB4iBCj1MqNq70wrV7QysmPS5bpTILkaidi3FFzIQH0GOD1
6uke5UxQ2IefGhfVxR78LtfPcyb2PhMoOdUMiHZWpuowhaGzcfo0MBu9Bhtu+qEogD+AtFersts8
dhYWOhehngomUriYpb2TNtP5dchtwfh7TrGdEm36etihtYdr/pLVnxcJmAA0O2AyCITa58fXtnln
55PIBr5m3IExYp8c6n0FmcUa+LtLQf+Mm4HDAHrE1N2HItSkwidXU7GApaH32Fsd/JgGuttJl/tN
9KET364f4qzWnAiS3CkvGlUFQSDuQrUrResP7Ei1bxkqxeHTdUlztw5lNOAdYZplKhieL8lSqFJT
F5I60HH1MAGA9PWyKlnQytmdOxEjXYOudzSA2hh46JaY1G+Qakp9VrSerRcLkubsJ+pzv1YkKcUA
35XoJUT1a4rCANiD19XGXaEtkj5N8wdDEVzfwlkj8lMgCgTnW2i7oz0qNsClmQJiWVp9LNr2n2fp
MHU3wVHp0wieDOfQWT1Iq2iNN0nIQHtJytSjxGjX1xcyF5CfiZlWeqLfKoutOPkLBwBRObPXbJ+i
U64FoEL4gTcYpF/9jcLmzKv9TKp0q0iXjkoVAsxOvQGfgo+C5gYoDujLi26WAp15i3GykdLFMjLa
a10B5Qg/WgaG7VLQDvjKMxqFb+pHe8/WSxJnleNEoHS/dOB/JnqCkxOgYTT7GAzcr9dPbfYGn0iQ
rhbpXAe5T9zgoS+DcXiNxAuyZAs5pFmvgmYCF5QXDkpfUnBVxiSOqhhBydRRkN00KJkCOmQxq/K+
2GzDh5zIMc41MGyyzDanl+nkRNqnyo8C+xYNY6v4z8UWtVmbdCJL0naXjx0YV6F34NS4aXZ4gPos
8cj9NEpbBMiL3YWffqeEqNvArQaZtGs7CO6lFaZjP1qtg8ln2rxa6biOsm+OfcvEEkTke7WAHDwi
MJ2oTTQbkhksU7U1iT42GM0tV87HPgIhRLmUxXiv3WdC5FKX2pJebXVMell34SZbRSA5Qwl2arfB
1D0Q9LzQp5+uq/t7HCnMyqK3D30YAIIFLoO0gZnRdUXE4iktRW7KaDUCsaQHHyxYTr3ipnpjB4oG
hR+oomytjrd/IzM2iTgP6s6/gqQ5BbCmY8NM8YD3xAoUiWDbRpBues5m2NUHPHKD62ueO0tEOag0
WHNoPmAzF+XAk34VgpbCYAb4eclNH2N/r8uZecbrgIP9JUhaGNd7bvXxCHNodBjqLqx+l6gJweAX
J+BTZWXvNgA8YP3e1aIuWrW22WUHgq+WrJjDXUwvF6V4o26roO81BtdnO9gBC0eQiJVR5D4QUJ3e
A2wb/LFZlZfFHSMgtPvn24XhZjR2qEjjAUlAsrmjMYYYkKMtRhKYP+RgTOh3hC5kZCezKunAmRDJ
7DamxvTKhBAlAeh8xCZ4e68GklNRGKsuyjwjeb1+Ou/tlQ6JAOxFRsAElpik+G2mRCpnoVgVRu8P
48Q80HkASjfyr/83QZIW2GmUg6hMEath3AKH3kvzLTDte2EuqNv0Oe+38NeCJMfvgmhFG2psYdGg
zUer/b5aqAzPbpkJXijQuoFXQC6h1pnmgEQVWwaiAkxJYoT56DZ1kA3Pv7FjJ3Ik92hYsaVxFTvW
2dWq7KnPE6CUdcWGgMzwuqgZW4CWPjxATBh2zFVIdp1zZQgz6opVCxwgy828CvQ/Rre9LmUmUIKy
/RIjI01wLRyEVkBM8d39rHwFmUgbIw0hhJ+/WH56k1cgBl9dFzqrDycypQxAWVe1cHuQgYTZ0WTM
75WFY5oRgAY+uAz0sWGaQX4vmhWI5gCdD0xoN89uSh19SYCFyhbyrnN75wLUFVnXqWEOCY3zICbJ
eV0OMe3Rlt3cqivQIcfBNFQOuMOXNvkbvV4z63KA1QyZgDXEsUkXCT5aKTK8vlcUNI3pC1p8F27q
jNJNLw9jAo2w3/c9hXachb2JrmEtQRkm2agD6DSz3fXjn7usFhLVwAabWjzlyXjgu1spzVOYA5pP
cPY3oTpxfdojKAbGj9dlTS5ANj0WgiOMoMLbvQMiQyac5fWQwHrb4CBKQARgBBE5psNHyv/xMCq6
VU9lTad38qpygG9Y8wqyBu1PW1hBQwkoeoPrC5pzRxbaQ9EdawAbX86vAiXMDXv04q7EcEjS6DMj
pZ8Y9EtaNz7wtAJuLTxJZ1QCOQMTuPho8taQgjlfFbCxekcRUbsiLoALeoY8SLrqabhgiGZU+1SM
XLFhUY1GzTBuVyMob8HU7Nn5ws7Nqt2vhcjVmM5maDUWrAWc2CPh3YqWLbIG3NNBwnr9jBa2zJG8
BHoqgFuSYC2Ugu057EafatEuxBTg/1GQZIAQpim9gV5ppDW/g9ai67UA7IwLQmYSLfi6KobqQJeG
/5FTR6COwoip7eQr0KEH03BmV3lhYHogLr8fFruhZq2qAax78EUiU/2uqb0zlbJ0zRydZAfns3Fb
oc/GBvMc/YaO678B1DHpr2QhAOuCpxOBt0A2XtrD2GJ6hOmdbjU6wO21qOhvqD18FmZe3RP43H2L
kXDQb9Noo4TWsND7OWOfgPRimGj7Av7Bu9slrLbULKqBlCtVVjrSpyMd/MS2VwIQKd2CW5wT5lrg
U8fYBGDP5SjJDl2ni3KOXl3jNTOtCizAue1j/ClAhD0EwtGX4L9m7hwAO35JlG6CM1r2YJMSiVQF
1BZAX7kx1PShEjr4YzhKsNfv3Uz36YRG8kucdJaabmUaICXwfqr5vgWIFRgbAb9cRTuVuV+bLvpM
k1R4A7bBS4i9hBU0c+/PxEsOAIQxZevoSDRMAMkeITvwSjeei8mw6+uc3VUbIwI6QhzwNkjvHq12
wnxs8CytBjPIVMr91o2o19rxBuC1dH1d2oxlhmI6iK1RpkTVdVr1iVvjwh6o1SZI2yXVU6eCbS0S
/WLf6vs1gSQW/LEYzQIKCSbcz6VodWrU6JKaet3CjV15Tru2v+Bp6pdHIwssX/Xcnb5BS1G1KPr9
AifRgFOeaG9RIZO0BnwRXTWR6iCRDACU+FvUoWk/ChxfXZtkO1mdv5FaeK8rEIoBkykfP/E2SG6V
dnHhlBqs3GRUNb77i3lDBA7xKyBvTkhI7v3SUmdX+kuo7GQFi2mhZjhKO6SIHFoX2KzDP48hz1Ym
+9mCq6CGSiAkV78nmY5hWNyFeCEqmVWXk5VIhkXRkjaMIwhJe+WuFPSGgZ2tFF2w+FiZl4S6E0Ay
gIwnc9fqCY1cWkExSRsjF5PsOhRLKaA7u4fr9+x9ZDft209BMoR73JWZGjvId2UA5GpBBNpQ+0M8
gMrWKr8atBP+WIyfr8uc6b2ahIKsB2E/okp50IF3panoPfZxgvubGr5qa6N3GO0SQegVgfaM7Dxe
nZ76mP/z6Uj7XPa08yeGRfQgqBMp7p3lTaAPkd+7D+awscIApH9B8zw1y7MyADOZBrRPfZkBef5o
fy1esqNjBbo8VcfipzvIMFarJquJrAUvUj8c1qX3F690RtYLuz5p53nMcb7ySRVOVh4pg64oU0T1
F9xF5Is3jLZ5w5qs9a9LxcyZ+O1cmmRqkEziVflX/Iaodz8NQiW3XVCjabnbL9Vq38cYZ8LkTHGV
chLGDbSYZfdFuC3oJyf7lPTcc4zg+i7OG7Ofp/ejxHCyiQZaM9vCwCba/HEEAWS39PJZEiDZmHYE
JXesQACwa3jcf2Sh8u36Et7HntgspO2nagseqHKNAMVSHYOVgJ9vNKsCsLmTBHyMxLMaGeMtpnXA
SThUGHayOnVVRn3/GzuIPCMmD6bMGbgSztUQqb8KPK4MZ6UjaSEsvwBcwPUVzrk5pLCABQKEJBcx
7rkIDM+XQKFUkWgeyk1NyoC6lVeEi/w6czcKqB8EIHQ/8KQlObXdDHWSWxPeZfecoWH2dZoPG1cT
jdUScO6s0UQQPaFCAvcD+ZjzRanMdFlmERBEb/C+O5AX69NaWbUUc3CY9Cs8sgfofqBnnpb/znae
SJZUUuSAqQQiHKYOesVry3BX5K5n6Z9+49BOpEgBUaiDOrRQgaxpZytTidY8bQFEtgRyNVOFhr9R
Ef2YUz/Ju5CviwqUyCbsFFOtAFRDa/dYKBENksQ0/yShjcdmHSrbCDhV28ikYLtUUBZRWzf7yAnH
RGzeDXelW9LQu77+mXcEvhk6P4iO40VQKF0M8GqoyaAD4hc9NX7GjR0fEFnvUhJvmom1FBy88dqp
vl8XO2cNLBMtURjBRQJOxq+xoyRK+1Jr0Rhl3/w1yKmvzUVurVn1PZUjKVFYxOhKq37I6YO89c3V
NNAdBjUmS7o1xvYxO4pJpL8BDjQpjuz3TiVLihV1IsQsOezdFORPsMZl903dZbsp2uVs3ZhBbC7Y
uJm2N5wleO10zTYxBSznggsj5yOq5igSgU4yeXA+FQf20f7GDi339ftxg3zQluy1Ve2DZx7dW579
qAJs+X5pGHlmmufsi8jwp04NpsLShCnsNY8V9yzf6JisCbgP2GG/fObGN0vdoANuDRaNhRrWnBU+
2QNXMlgF2F/V2ADXWWg6CC/1T7y2tqCBX8L8m1ctG+pjYHreAkDDuWWsdQsoARx1xYlgoH+K7/NA
27dbFBVW+bZDSNlsbNXLF+ezZq8OoAIc2H8HcHCSXMariDUVFKsfw3xrTZ14HgFCcMBUO/kOhvLk
NmF28aDg7t1ypckXHLk5o9j2BDqlguMN4FeSwSC2nShiKjiIsPimuiNotDHivlBvmDtFNArjiQrW
eUuX36kFnkMVUwcssnwwOt2rXKCWkKW+wpnaMDrEHMzLA+JUQxVAUpbc0cpc14pmlWT0E2mHl05t
M6+o8xtBlb1J6K6oLPiD19ze4hG2MltAtfXAKCxV5g3oCQeEgN0cjN7M0BpoexlR+cZSk8WJ35lD
R0MrsoRAq0KVR06D9HWH7q8R4H+WFz6A3HqAzvFHvcLMDPp9Ct9ZxS/1MwWZtqcAonW71PIzF1gD
OxmpQxPuC20e0qmHYRuZRm0hF18Xm3QARLpKVjQLj6AOx9AVbnXFVgDIBR18u+8a7cPQaQtPiRnF
A9+UC+uGZOk0inV+4Uhe1iTrgM6jOIfOQF62yRYM6ExAfyZh+gYnYXbYGaxyI+TURtqGXpkptpc0
wzFus02vmB8MA+Ts1/3gjJ6fSZQuc2pVBviEIkBgi1veZj5pP5d0iTRmVgg6IIBdM9W55PJqVArX
agWCD11p08fUQUm6Sca8xWBIscT5OycLqWWU1KbM67uO57HJIoty4KrRKsY4ZXFvNNEm6ZdOak4X
HBQXHGCiA6NYVkddpGDiIEAbShxg2berhCwmWGfCbGSsJpUnmDN5B2rdpDwaUUeZIPbiJxOAzxTU
G8SbXuo/pwv/67X/f/StuP8rMOD/89/482tRDjWjUSP98X8O7LUuePG9+e/p137+s/Nf+p+78i3/
0NRvb83hpZT/5dkv4vP/LT94aV7O/rDKG6BnPoi3enh84yJtfgjBN53+5d/94X+8/fiUp6F8+9cf
r4XIm+nTKCvyP/79o923f/0xIWX/1+nH//tnx5cMv+ZHLH+R//nbC2/+9YdmmP+JSvOE7w2eRXg7
6ED3Nv3EMf4TvNIIVifmbgAvTqefF3UT/esPCz8CdD0aVidaa+Se8Uu8ENOPNPKfGtoLJkAlx/rj
f7/R2dH8Oqr/yAXe7Cxv+L/+OLfFylQ/wX8GkeyPUVp6XBm1cmgcsEmp2lpJ0P+oKch5u9VAvUQf
N5alg9pqIaQ5z5b9EigFr0mS67mNabJDmgLTTs/IfauXo9eg96ON7V2XFzdCLFmk80TRL2GSKxzz
zuJJZSqHwuI3WgglJ9m9nQz37lIy7NJypJ5igkYIW6e2cmB6+2HU4t5D/eu2zzYsWbOQA8KBPJzo
0r9P7vSkLkhyJGeFimelAKJBOQhuiV2dgSonooYaqJ1lPbKy0oOYDdyjJV1a27kH+bl7jpTlcsZw
UMphpEdLmGuRmV9rzfmGxGaxrmJgjS/lMi8ckjxBVfZp1qRMi45NliCcbhrHZ0R5c5263Chp52x/
b/8m8Sd+0Ahta4wMOzqOBgCS2OC71HxmjnFnltmj03kx+0elwV/bJrk/PEw7xwoVdiRMrElHj6xV
94rA/K9R+0az4Gwv7drkTE6WQx3iNLRxwkNCy3slF3vFYivThp9twffye1smGYfIUZO+HnLl4KaN
dkuqrFr3xDyiDGuuuQ5cgSoByjuJXXthUdID/tfeSdYhritNjdsY1gHDYZ5V9n7bp6/4DvfuqOwB
b7oGReuXzDQfF2/wpY2UbATAIFMMOWCRSBa6Kz2x0TyVMw1BUpsFRLfD31QLyVJEYx9RN4pwf7Xk
U0+jW9KV2wId1GZDHpWyXnhsXDATchCRoSrUJWBTOqijta6T+ICh5l3tgB/HwnA2pnPWVTh8vK4f
F7bOlgyELrQhDlPdPUT24OV6VwUDdVo0ZKgkANTgghZeMEPyBPaUGkCuRSEHxRqA8gjtziu2MxTT
A3b4vQ3EIu/6ci4Jki2EJmpNOC05mFSldlACNOR2oHb6vWxDDbS7Rbmuw/SfFZ1/qrr85G1yJVIy
O3YPaW0AGEtEpQoAxHioTK80OeBKry/qkj5IdiIZDTupojo69k21z90GVXw8rVn80YzbRzJyr0vT
pds73dJfaaJfS5LsBXp5x0zVIIv0w3okdA1AHIb+WuWVpOQOXfAeAKd3YJgLokzdG7zepIvgP9N1
nZMtWY5ejLrdt0V0LIWG2ajMz0AlFKvlESCaE4TwiuZZ76WmnfiRQjFCVa2vb/ClSyDZDzunaUcV
kx7RzYWo/bE0ha/bh8XPvxCh2ZLdGOxc6wdu02OpPZtCD3gEUDpq909JwzaYi7gXRree9vT6ci6Z
YEuKM2jhZpWZpsqh59lXUrRlkJPM0wudoa18A0sCZFcOWiOUVW9ZS6rdgtzzx9ZP5bEkYyI65E9N
IujREMNnR31rDeNgjuDCJU236bFqX6C2nhhtE9QJAR+36F9tRd/34GfOQn4YAfxy/atMV2NGleS8
RJLYKdVFTo9ZzFUvihWQATeA4Lr+6VL24ddCJTNTtH2klypRDpYYbquuXNuFuHH4OlR2loCY1LLW
2djdVUQBRQVAB62FLb6gSTL/jdMwsyoHAU/HdqGF1vQkfTXM8MkQD8LeD+Z6XLoTl85SMjpI3Lld
oul4VdQT4W9C1+VQ7Puof76+h1Ku69ceSpaG0CYhauoqhwgQsWm/08iIrjb1nirdsbXr1lObP0M7
GPBeH7RbzEn5adcwr4/JvuiMxEtdhM8k1G/4B9W6yRJtxXL7/vqXu3iDJFOEbs4yLkZVOSh1/zlG
d1Yvei/Pkpu4YiB5VtXMV+wUoBVK98XSU2vBEF1wX5ZkiKxaGKEF5TpGbhvwzCPDpsQr1OOkfRqr
JUJdqfrza+sle2RmlUFbvYMY2JyWlB91ihnexlr3zo0lssHDe67wGyFWYOu613tn8IAx7NFB2Vv9
8LKwx9NBz9xRufTZGNSIooFGRz0F1n2MtKU75PuoSr5qrFo3NLtvnfHFZoruJV3tN4l20xAM9S3l
bC64VVOyVq6RIc3SlRj3rb421reBfY3ydddGgTB3LN9eX6WEmfxzr83pqE+CfIK0WV4wSDGMNxOA
XUqUeEnyYQQ0fapa67ymvsqNtc7soP9mc/cOad9jpaR7lep5YCb1HcBZdc8VfAtY8wPPN612OxrJ
wlv+gkExJUumoBs3qoEocjRov22LQ5OgrSb64qpPoL/0xi7Dl11Qbv3ShkuvKjTmZZggUnDgTQem
D6dWwT/3QmgSZGHa+KiFvGj5k6mmA+DAq49l0lB/yjDwse+AZdX5ALqHKgx3CuabPbuKn5oyC1CM
1LaVhZFq4rblHhiIQYeZTGNobQBuq2BpoH0B8p5uqcnq0jIky6hoUJrKJNGxG4sHt1G+GMp4k1v0
e1PmiVdp/WbR3F+6qaZkJNWqEK6SaPQYGsOWh/rOiW2/xIujFKzwQI/+jDKQrxxwSBnGBfIu+tYo
3TbpF87sgh81JTvois7pOw3yUQvGHc3HL0ZULU02TuZmzgBI1i7uMqVPzJoeqa19R1HyTrVWEW57
1eVBz4bcz63oPkMrYN0vuM8LTk3u79IUvayzHgHKWGfPodl8RE9x43NtiS1gujUzK5Ib1YiW112m
tvSYu66vM4rWuHztCOWmY9nChZXqfD8NiiGZLYvmlU0bSo9tQQ5t2zJPQ9mjI+WDqZd3FUJXIzRW
Gne+c94/VQzgZW36OrnNjOef9R58CUYg1IVQ6MJlMGTzphSu3aQpQj6rDzBruAvHNvZGg31wqnyb
1ZXHRb+w9Eu7O/39iSkt8qpxY4BtHcLSudWAgKh34aYvtEc6Btet9SW/L+M4uS5gDyO0/B6KPGiV
8kCH+CUTIKRNxDEJgcbtWpj60T5Y8dfrEi/YX0MyJlpt8qjo8NY367D2eJessqxZWzGw3+oR8AYj
SVaqkkUrElqr6yKlLv9fGiQZlXEM9cIoCzxbtfhRFPEHZB4/5m23bQbNBXVbNXq2Yu7b+C0d0k2X
ZAdDfO0s+vG6/EsqI9mUbkQjczyW7kEPBdpLXklEb1Mn9yJFbBxac28QSyNIl0RJFkaJiyykbY3j
dGhQ5xv3hVW5V1rDI1XKTdcutp9fimblGb7YLRW7CHvQhbvtoRwHv+i/9nrtD38CddLrG+a7URFk
+fPIj6abfM5iZxe6+gOnw1uRgkchSl4rrgXgf6UZ8wql+b2clVxk06NeZ3VjI8FD6J1SAUW/ynMM
Mob30wVl3Hi4fqoXTOsPp39yOR0cZmpGinvA9MYj0I8/03Tc9GxhyPTCQeqSmemVtDSoIEiJmcre
5WJjk2RfwrYpmXY/hs69WPLuFzyeLhkZQl2SKSWSsuGQqasGzZSbNleWJksvmDC5OaPrB6qAsiI8
RHhZJYx9CBnGlzW9uAkxc/V7JyGZlDFOc9aLITw4olrnNAZ9lANAVSi7f13AJSupSwZkYJ1DRhSY
DrEaW17XgOUrfO4sbU/C7qEi9QNVo8xXhwrtAMUiXer06TPO9UeEfaJhGbqEa7XslEOV1QA0D0u/
76uAIQ+WOZgl66PojTuqgugwM33QBtV706y/N4kO1jP+m5nMH/f/5EsMFkAy21SEhxYJDEwqaFoJ
Ahu8jO2oyOzVmCblJ/SndEuo7hcUXx6N6psITXKdQQ4GQPf8yiJbt3KPdo6+Ja6JNYvUjWqwhYOV
YNV/eoYfeBAnqzPSLk/aOA4PtBXAIuvrI+AQ0oDrI/fLXNwjLbwXtvmWjolPFfKiA6AvQPqsWcVK
6LmAV6RjueK0Xmv2S2qT0AcSV+UPBhJdngBwtFdqmrvqnFJZZUa5a3S6SkpQdDlNEsQpzLFrKV96
3iyNA/4wczNK8wMb9GRFIRALhF0a4YGoSrehTve5JEl+43bIdHq5ku9GtTFBGJkCjb2BVQysuL1F
j8/WLJCbw2ic5TthtetZ1/iRGgH9WK0NILRSAM8HFSHlvssApE/jqtu2Im1vKrdkvhm6cSC0eLjJ
6Nisu75BKUSNWLLRkm4pLSwBufw8rR/ZqdO1xdmopnVGDnrP7kB+uWqbElBkgPRheok8dHaIY0A/
oXM0ZPF60UJeCFnkpm/ej6Pl8oQcaKF/jJW49PoetbcREVMX+kZPdx1zDotPkEs3QEpWRKziRZsS
ctAM5bZAfOaFQuxEW31RKF0zVzwsZgQurEzGcTGNMOsLlOUOiZH5ce981kf6IeXuIVOGB0MJt66L
eVW8kK/b0Usrm/7+5PzgaRRU9BGdpMna7sgnLSw3GsOzdVpY3Vvg/rMXQucLiaUfj4kTUVEGtR2n
lZip9VIrU6bFU9QbV8+3hrY04nRJiOQ6W4w71rg27qHPQKoJ59wXbFsqfcDG/Kl19YVH3KVtmyKQ
k7XYsc4NrkEM14cbh5orQ7E3uL9+GNtbI7VWPNaWnqiXZEm+lNRME1FdkQOPieZbfcn2Y33fdM7a
rNN8UyVC9ev8jidBV6BLz6mOdUdN0Jr1oJ0yexs8Ag99BkpafSC+mS/hKl1SVElzMhPIYfbkFRg1
X4U6rJnQthigXcM9JYBvBvo+rTeLN966EBSpUvglRoeyVCBkocjM+kaFa9Bm/HbIMFQyqox7pG7A
Ya2iMa2EXbTt6HNigUcOgPk6Kg88jG+5xT43TtXtHe0+BPTpqLajbyloEHDM+i7N1RCgAGjZs/ZZ
0TFPqdrHsCjUbRe6xA8J+1Zb6WqIcBIjUGbqmKxYMX7QzbzwaNglft0UX0B0jif3UEZ+m8Wq15R8
lTIAMFp2IGCHNzZA4L0GzXRew/Mt5+ShEWHloZcrwl9jTiHR81tNy2IffIfP1y/5hUuhSpdiRHk9
C0lsHxwDVTpFMzZJyZ8wAbht6bBDb93jdTkXNFWeIgMzYTWawrYOCVqEDjwlip/aISDetMgMogho
pi6SEztQ7NGlyzE92GZ8qypdjpg3domsvX4Qw5hvKB3rT3mv5jvqGgzcIGEd6BRabwlAbxI/Y09m
4WIOsRQLWzv75JiIgs4NQZXSFhMUY3PMx/TGGoURULurfM7SL9f3dDqjdwuEAOmagXKcdnoeNsdQ
WPlrXpq+g+bxRwwFB65ZPF0XMntwECLdrbFKnXIoY3Gshj8RQz/H7n2bxF44PpCI+HmsL3ibS4uR
FZGjoSVNIAekjqLhK2scwQ2A2smCWb50GpJZ7nNVmHXHxLFVkfXJTdVvdK6DGyb4vX2StG3kfRUy
9K8cQV1r+rWS4mGjtN/xJkifWzMCElbsdjdxp0bawkNqPsAyMD51rmCMt00fOi4/ag1QeKIaDQTp
cYrvikrf63a6zmz7AWNl3pCPd7lYWKg0rfDvuA4aMT2AThycY42NThqlPDrMLhEyU/YlTUjn160S
7ceCtlvuhumxYFEPwOLGET4KR6kv1GgIWhbdlRYm7i2gq3phj+FfXc+zJc7JS0o0mYKTryZ0B8jj
vV4eMWe/EYzeYNp/21TN02IvzyU1klI2Udy0Va6z6oiDva1FdR+Pxq7n1RLFyaQuc3daCidHOIJI
MWh1TCqjf0D9cPSHuKSb60o6vz9AbDnfnwHUfryjXXkcbXoHyD7qWRb/ojfowQ+X6ISmz3q/AmCI
n8sIs9bQeT3ibeZWul8ZcVF4bW2/AGPJWrllWG94F641sDs3qZEuLGzWjQHBRbJSpYFEJDO7+ig4
E38aXfrc9FX6hgpeMq6FnnVbVnBr+Pxb24i+2DM1iwxi9jU61o40z9d25n5Oe77tae8Nevk7TVa4
25I5sZQKlCJ53xxLYmDgiFeeZqElYrDWMdHXqW7el5HydH05lzZPsiODqjRdqiNT0A/KTpjGS5mh
ipOI0SuyEc/s9XUx86UBHJK0bUoXDzXm6coj5jXITSoaZR2OwBLMQVDoWwMx/HYsYq/Jqn4zkk0d
fUqBj6RE/L4dk40efdFqzbPM3NPwtFwwohKW5P9aM9OVNjrqzbYmYaYc6s7aNDUpVsh7Cl9N81sy
2m9K7YAUO0/wjXqBIbgo4iBUAiiy0rrFOmToKvY0Cvhira163xQ1KNv08CDqBigNNi89h/Cv1/fv
wjHJo8BV3BqtamjNscuabdwpnzTDeR7A5+wOZC9C8XhdzLzDB+PKuXKDXYYUCYpPRysy3sKm2EWF
2Eep++Bm3Qcws+8X+47mbakpw0CIjKrpWBmQlJItmFYOhjG+uYP6/fpCLny8PPhiN4QyEpr5kdfM
9ZSOtxPZUL/lmPdYCCou7JUr7RWaRCg6P6z8aNVVYFqaZ6jtR12pkFxB40hvbqGs1xcz7xdMeT5P
G0VoIH1ZYK/a4lkpQ9trlUxfyF9fUC158DAmUVNbGiuOAqGdy7Zxvy7FizuKoLMWEv0X3II8/ybc
LLOaBiJcLX0pubVFa4NvNcNO05t9qCQgS6NALaaOsWRuJpc844iI5IhMi49QsbhA5LoF04vXVVsl
/4zVueAjRZRpaAeClF89/J7JJpIP0gji4sxJsMK0v+E58BgNNflWMxtRkKsCBD+GQVWKzXWFuBT9
EclqO0rNW8uG7uURMe9aCh9OGjTjFFbqBHZRpauRs2proo3jk16J+DGttG9Ogvfu9S9w4XoRyZqP
hKuDURn5seHRvhX8mHTFNsRs+/WPv6CS8qiza+lm1cQ9eGpBvvTWm8z91lkVaP2STo/9CB5gS7hp
NQvPj4vbKQVeMRN2rxaEHzMlW49G+qK7qMklzg2QqLYV3laMoG2Dow2gIdoKMO9LPcHahY2Uxy7Q
PFSXGQAPjklR8rVgI2Y2rb4CjJH+5xANMXg/4sjTGXlq7EoJWGe+mHkZ7nVdBZeC21bolLS/Do1l
ba9v/QWrJk9ljJ3Gu5ZZ/Fg7oG/Q6oBUKQCxFe3goqHPx1mvKmWp3Dup68wtlWczgLYmxoQ6/NgY
5kdR1Ds1jTAVWX6smt8z0jKkEYjgGpKkenNUCh14BfFNm4yPtEjvLFSBkPD269pa0qILVu5db3xW
psCoIuyuGWw/cy2P2dv/z9mXNTeqc13/IqoQkgDdgqfYJs7cndyoemQWIGZ+/bd8Lt7q5gmmvr7q
SnKOZZC0tbX3Gsa892Xod92w4VGymcphY1f7JG58nv5EAEQ2tMmyfJujjk++anVmRbTyfZaymzl+
XuRxbpjMjC8sQsENsrp95DeF8DI6btj0pTHBiS2+GZHlIeTju04Z3CxGyNqQH2jBIvXL6M8CKQ4N
1xqY//VEP5nwOdgeWglRAhhbcuHSeuxMTLYaDq2d7xLnSXELht8QDIdFZ2Rsio5shCJ+NuwU9Eeg
DudXsoEc3W5ovk0EQssZ9RwNaBq/byLlV91b4qiNg/gOus3tzfAfVOSz7zuLs0nWoQkuyuTiTOix
5EgSiyCvgQhGY8ggb1KIEMgjscHby4D7xD94lVA6ASz0qzN+h8L7Fq19OUx7TK3EV1Pdc0qyXc9+
TBp8iVZcj6AovrseSyMsN2KU+/DH6z+8ebg+DH5azcIXos2cFDDQEYUxrZrLZLtnaPqdeYkL+8RW
VtzCdrZn6XSTW6JDn6W/JKx9aMS0mUACAPH1A4SHlfC0cDLY9O8ElQAm1Vho3l7MvNqGYEug/3JG
6XYfTenXOl05zT/vIlOIbv09TFGSbNRMDZcsZWiOmd9sxU416ASs0UdRdUFHIRngfJNic3ulLR1B
c9GYqe6JnZStvNT5kD3YvU3viZnZfjxmLaDcfcY85Sr3idFabmgZu3swV8p3RzrTCkpiobbD5lQA
1GWxpZBoXoTRPqCPcc5d90EZmZ9H3XPp0LewPw0/HXDbBvkMZbCvTaXB3oyPhTlqzwrrdmXbLUWu
OUnAjBiE9QvDudAqbrcit3+qrruPyqrwpomke4AZfyLWHsM+Q4M2qpujTNDVhHvVMSJUofWdTkHN
wl/adV6pXUCyunHhtD21YuegFry2TBb205xU0EONhQ2O417K2jhAqiw5ECVOU+m8pNYdTUPPyYjf
JnrHjFezNDa9QyELXmzrpkoOoubq18rqua7LT+LUnFPQhhCugHKne+lZ97Unstu0neGlZmtt3WaX
42rqQWXqqUUTqHfgjeeOCmCePq1Xdv7nGCOobMwCpRlBaLuSpnuRzPyli0rBbZDcSROOFgEux8zr
6Q/S1NmmLMo7DfWa6KV3v9Ix/kFlzw6tUz+E9fNE2dOo4g034bSr7DW+wNLKnlMTiKo5xHO0uPQC
fW5QraaNgwKmn7d3Rv6c0G+8/2jsAj4Vjix2ZQVHrt7Nf/cJ+EV1zD2XP3Xj/6+O0P+VHf5rZf1R
qex6mkWhUYlLYfdn7aIxVakj5snNL9pFEwb9fNJmZxt/ub0+FpK6uWVAPioWJUMhLqh/H0SRHLLE
eoLdDfpxsGQn8uftYRYSID6LmplScPieMExrQt2qsk1AYd6lvRub9FC30ZkN3WPZrmy+pb03K8bC
nKvjlZngJeoKnh9V5ZtxenK6bOXzFw4zPrsTQA/G1pwmIJaJ9CAS/S0pXcibZN9MZxXTsvDC5jSD
FDITrpqoe+nSzHlPRxQRxqbc8dGAA3RquXCwt9xdo3jxGFNIwFV98TQ0U+MlUWdcIPL6M69Tv4Sq
xKaxsZaGPke0piXQ5bT8iEg5QaIdlwgrq+9ianwLW8dP3OYI0xKyZdJ4MqP+NyNh6JGKTVuz/8Ct
8mskwxOHnqNZ9RqqsUDPDNz9UNw4DGWiftxeK2RhTc4pDnTUOcvCHLHTkZc8dO7HzjgiHfxlqAjJ
D8UdK9aXWsBZeNSbvi4+RD8dcvVKhzubZGQja3c/RMU7IV27vf2l6EIcnTMibMMtJVTa3YsFjqEX
xqXyh6Yb/Cpsnu0SSjEVc3xtZ+wZZaXkmq6Z9Dmq5LGbqt9TEtJ9NfDpdaToLrVCf+txJvbtkELs
vRSGl3TKPoqQUNhcZOB+RUP6GNb1d+igdZ4sCyBe4zs3HgSOfSTiummSTZLYkh95NX6//Ywz6+H/
iz5zkHbVScOuKqEvxZDcadzZrVQcRLMj48ni2caepD+o/BKZoSct465MuxfVqm4juX00BFSwKrpl
+gF92wN1it3tb/XpboPg4Cyvc6w0bixpWQHW/68eoEmTkbNB05dVmObnV20MMYtO4cSB0MMlI7A6
vXMQzvc935ih8pDTJ+Y+b8eNrQFEVCUtNyM1PXN0n8xOXljm7ib4kqykep+msPges8DVTDJSZRRb
QVYS6deGdZ9J/TWp3zsQxTwlFF1ZzUtganMWwqxBcV7FkgR16XfUD+vU62Rp+EYZv0jYTw7o0aSI
z1NXfBk7ZzcO2dHOs7Wy5QJDBNrbf2fRZZtyjvanFZgcJjJKfgUA2RO9hAyU5SeC7WA7eLZ5jKuP
Fsepzj9sGzSnhvkmXatUfb6w4A7593fIZNQ7CSutQGE9A6P4gBe+yylyoJFA5vtfVi9syv8eRMcF
vJk6mwTcMqIti3PruUj6ZNu0Dj8p5q7ZwF8vUv+T5l1VXGbjWK6twxQvNDZNYBtT8A6jaO00+vRA
xYdff/9HVhJ2dUFYicKoObEHopsTS+0vrlz7+KWJuD7THx+vKhGLkWkCW4rMr5rmJRzj32gOn3i/
UmVeeoBZDCnA1U8pqTAC479AIH5iEEcVa8oyn29bWB78/f2trk9kWPUEvAv2IEq4XbAWsmKl5WeS
A2oU2uXavl2a5lmEaKGINvQT5UEVYufiJuazPN5roNZQwt2xaDwY2ky9XtC3ySR7pjK/lOYGKcs2
y+7+bUnPYgfUP8jYTQ0POqWP+cB9Oy0vw9TdAytze4SFFzpvCqTp1LRmMvLASstX+LdudTfd9QY4
VczNH7noV55kgRENNYe/Z66QqQn8bs6DvnN1hiOcNbskKzrftavvgNy2z64hMr9Im8lLWudH2Rbp
jsl8FFBondZixNLjzmIEeqyCD2aGSYUCTWHrwATEF9CuNrBb6k8sWmnnfH7ZYQgJfz/uqDpdEIjd
BhU1/VhXv3XDz4YDVKWb1M90yn7qRDwaYbaPy9HXbWt7dZVAxbgIiNOdOh09EcM+3J7khT05bxRA
tcMpoQ9hBXY3xj6JjV9ksverBbpPE2g86yyoFE0fmzJUNNCTulM22rH5cOrLp6j6AbOCn1E3Bqvo
j4Vd+T9aVnpyc7OvWEABuPbEaB1tNT3cfk1Li2MWXLrOmoBoLxh4F9kj0r7twIc3E+6Qkrc/4tUm
/PXjPjk/5n0V7jZlz42OBaNTlJ5K4M+IHpItc2ChUO6Hh+jWgrTtlveo+1PyMBa8hHYWf7v9lEuz
NYspsMhq6tJ1nUBUzm5Ar8q/9lYikHEquwBPo7Tvh7J5n5JqTXn000sGs+btFQG8CzXHEqjpyn7S
Nn+3pPgG0uMTQBuNx6R9vJIQbz/dwlKfd05cR2krAmQgUEleetxuL8zUbxA7X6mxfF6UxMPMIshg
CLA50tIJakdsNMUNyGBbB8EDQKGNTrCNCQiB0w7eqvvbj7RwZs9BZjBLN5vcJU6AntSzcjQMU+wD
7LQeRF7/26E9h9PYFhPTkGIId0TVqtLWlysxALywtWLi0jPMQgRK0FYpJQawr/hjGeUnRVsfukwc
HlIrU79AToHy3t8xt6fIciNgMgMVgaFPYNBjwaOnHh5p5uR+B8/u6NGqnMIrsp68UEREv2dV0HJx
dstebGp30401yHjE9Tp61qBwQySVvecV8a66C7je62/jUJlbTjrtJbp/0dn1Vkw9fJgHkYnbE/55
GRprbBaIWGcNQx4CpZvWFfFtpeACXkZ7qezCy0pEA+qkJ1WD1NuDd5NpYu/NhIiVs+s/ltYnAWqO
CslRyrBq1oK/EfX1Hr3IN9VAomUwgW9vvTTCaTySUh/rzIHvpWG7BzlVPs72nQ2rvytM58Nthl3S
M1S2cnhwRscO7ym00JYxRaf8JC5eJ+MfdSKgTPb3vNtO1EATzXKDqe3JydDJNp1Akw3bfZR35z5t
sy8xgi7g/+pUpvsedzs3G/2RqZWDYykozJuOWSxc8OlaJ6Chax9a9ZU0JiAiFWwui+0kCfEhzqq9
yE0flCz/DX7K4KH494NTl7dhZHfg0kzmptWAOTiD3iJBRlDlZx02B61clBasBx4nXg5ax+0FuhDQ
5w3EpIi0tp0SkHW0AVLkilAjPtk1fyqq4RcP0+0/SinAiPDvJ+Rx1KWRk4P+mpjPDjzOYAkVfh8h
BYIq/l5BNMlbTbaXnup6pPxxN2q7wgrHyeEBGSXU5E1oDqW8RY8Y52PgVCF9JZMFhGGfrnnkLiQz
81ZdZsZhRRqLB2Y9tltujRiW96ui5te498k+nrfpIlNOFoc3R6AHEvpjZXuT0NpPuksDHaVM1Bcj
HLdoeZX+lD4DBcDuw1CNXhyqtaz/eln67CvMIlmooX3cQRY5oBolUiJNz2rZcXLtHyWQ/zgVXD9L
5He3zU8aIiedKlZGXjhw5p28zqB2BZonbk59n3pmBmWrMGwu3EDIorkz/eMws9ATdzGzjESAVGEY
L7KwcC+19nHEjlm1cqot1I+seRuOV0MxxvbAA4UqQN4LIHyinVuH0POwXgY6wPC6t9/T2Ny1/d7m
+9g9GpyuRbaFTTFvrumqicqumHgQGzD1ajt7L1O5U1m6Z+2mKZTP3PrJNLJzB0RFgyhPePtByLng
rzSOt/Fg/axwr6nztR7tQvr6P002MWUovoDGkvSo4sb0sZzanXGNsC170VH+wZzx62q9ckGSxpq3
1Diad1aTFk4whNkzCS2xzVrSe4alqqBnothmjii8nHenQsW+031wFr4NkGb2B8dsNrEBzXXYpiYn
MdTvBYHvXK6cTTlaX7hwa1925Q8ysd9pRCHqSauvBo7ZY9M3g9faYblFBX7ttFh6cbPwFofEzJOE
2YHsoCPrKOo7+bATTX6ZynJbpeYIVmpzl2XOyimxNOAs58usSJtMOnaA9rGF1UBDDxIWR6chYLiO
Zazvonz61uauBhdIowR8+3BauMXNFXFsMhKY7zHrlNIikEW6Nfr+EPHm1Y7Y+sG0cM+Y696gmpjZ
oyqHk9l3wxUZnnIvpWb5W0/AM91+ks+7M8yadwwBm4oGt6+w+CpQSO5t5+L+UsIFZ63YULN6KawP
G4msHdBGHtou/+oMNJg6sBYyIB2beDqzOlx5rYtxaBbKwQuD+JoQLIhS8xWx9BgqsoVKBfQejT2d
jH2CtkpkREEF94PJiZ+rdrzHbWnlZSytplk5jpmpibds4OJ/tWEKeQGcnoUIFP0ai/hLUbQAgDed
txp3lwLfLLIbFtiwBo94UHdmvZkkOACl4VRblBxMHx0YFGar0wiZxttzvTDcvAkpI/SjdIbhgN5R
yO9r/6oc2PD8eRqSPS2nM4Wp4+2xFl7lvOkHPS9JeIKx4MJ5cMDOgPbi0HtV+JQZFlKB/ner1Mft
sZZS43kzb6quii2iZ0GXi9eRvOMV1j24B2CDSzQimAVhQhq/rl6eFg7+uV5ZyzlIh3bBA2kav3SS
gBkVg3s77f61BHXVif8rT2SycuMxnU6RSUNoc9RMwk9Ds5fbb2wpsszCZklVpoFmG05uo5zLZA4G
GMSJhQqJ4CPLVrbT4rzM9pNhyxhC9hk9OdG5VT2wVGIPo7MDtEE2UVvty4Zi2Oiei6fbz7U44mxH
gc8R2rF0EZhJ+k2U3SW0YdxbdS9xaxyq0IGAX4cSkXkhwvpxe8zPMUzMmuttVVdvWzF21kkAp9xO
d2PHfbRuvEGV+0o/5VaoN2jSbtO6zzxWBv34poYPbpc/S/PnMFa+gVo0pAfLcp9FRuP1SM//rawz
7wAXQ+oObiztk1btfRQhqcha+DPUoGiNj7cff2Gjz7W3khL+NKoYrJOj3qdraZGod6ZznPPa13F5
gljWwyr4fmHj0dlVLRGSgEScOhAp716cnL2bSRhYTnhGcWlNrWOpMjKX3zLzBooaOecnDTo9aD/p
fcTzxxqNcc6B42XxW5yO91SQxo/ptBmqcWW2FkeebUsH/bgSDiH2qT5yDbWVfgxUDNQo3GRqhtSw
Yd8Fko2+H08oi6yMuhAL5m5CmhtJVsNO5NRz5z1U8Q7u8RWo7ysHwdLHW39HsiaPwcS12/EEdeoK
x0DBtnVhg1FfrpSSFt/aLMqQCfUQdJWsUyg0jCaGfpdE0UnAajaqk9SPcaGnfXi0Sr6pSXPIGrkS
367T8snFcy63ZffScIVsxpPTYv1LBq1t9LvblQrdwlr/L8T9USponBGI+a6GdHib4zLQiIsox0tY
5A/j2gMsDDGX5TKLgclxzKdTN1l3ZBwgopL12R5gZAUejWzvboeIhbxjrsrV0TojE3KaEwLdqVL2
6xibiIbqXLfmG+4rX3K6MtJCXj5X6ErMtowUT+lJTDsZVV6q79lgXgqnR3q7ply7sKLn4lxIQaWi
hW2d4lKOG2n3bzYEYaALumaMuDTA9fd/zPwAVdwhRyvtFKpwlw5Xa4bsmAGaeHs6lmZ9FmVc6BYX
o2yGU9hf7W3dH7zlP1KruZNGvdrCoJ/vjbk6l+hGRm2XWqfSsQ5ZURzRYvBchetZQlArmnbAOR9p
Z1/csD2Gkd4pg1z7tPUKqG9pJczCjhgrx0UryD5lrXjpG7kDxm3LRBJCu9mBWti/Rbe5ElfeUhDl
QSU9haABmh1Sa3v4qNuft2dqaSHMspkuL500VL1zIhF90Pb03PNmXVZ1YR3MValUPNkgojsW4O56
Qyv3Dch0X1j8tUs2t7//QoD87875x0KOnMIoAcHFTrFL7ZG+SL0oY/92bs3VhMIMbHCjbq1TO3Qn
0vSHtgQZzliJJAuv/r+e+x9fPbHhGjiMxXDilh3voprVJyMq5SYehvZw++0sDTHb5jmbhookAsdH
fcgF1MbC6iJTvVajWHr519//8QQCd6wO6l/TyYg7oEfFprdWc6SF3fXf/f2Pz5ZWHo498tRzUVdb
VbC7VKo3YcLsCZYIMNxrnWFlgy0t0tk+hj9pDKMgjATTu03j1kghSvtn5URQmF3jkC5NxCyBmGLA
PHHvwUmbiGew4/cRunWrIWIJlTJXiJmyNtUTxUFOlSX9LH+p4bHOQGSKeg7UedPYhziLP4rs3c2F
Z0HP2VbV6+01tlTemavHyCgFFM6s+3OIMsYmJAFwrV6YbUv3O0fObp6qMZBAwDI0b0o+HEjb+R3r
v9pSHNnIoZzUgedU0TWA+sLKmQvNGCjjWuVo9mdVJ8CfGfIONpP5GY3U+tGWCQFukZW7lYe/TuAn
Cdpc9sigshWuigZ8fLPNY/FYon0FeBeyqXtQ+uHrIcfvsQFT+ck8hcn0dnvchfU0V0Fiui6ygmNY
agDsAKVkvxjJd+qs5QcL+dRc8qirqJBl3nZns7UDM70TrL2Xg7Y9kYYvrRqCiH75tye5nu5/7PPc
FMQtU7cDQ0FtNFDaahJnGHasbO6lxTDb3DF1OypTYzx1RX6g3eDuYSsot3ZGXotmek2NJFqZkqVL
whyLCyyKKKKqtk55Btk+yyeQy0S2C/GcAbD6eOfY7m8oBR2SIguScE0uaHHY2Qke9rpIJlS8TjDi
wQaTodci/ZBUngqaK3+EU+3E3McruzEZu2NtrJEaPr+Wkzki11UkmkgnB3hdRdlXWAmaD+CNF5BK
HKFZhAIgiEJOFxlPTcrjh9ZsJndlUhdqMGSOLKhgb4xOalGf4WO/c7g68zHG89eYz/FOoKOi7Cuk
svbK5J+EBckc+pvwKAWkdVDnOOHf3ATIGNgidndNnfA9GxiUk4qVasfnW4/M8b8USm5QMmCgeKKx
Ulu143UulRtkOe22ESqDncLwU+nV9up1nfxvBCNzHLAD3qmaxrg4ixGmQPDpUdWW5YGGX2mVfW2K
73LoD3mxcuX8PHABpvj3ds9Ghj40VI7PplkEqDJYd3Qqk30ZwvrgdkBZWhxzIRZmQg07K8LynKj4
NVHNHdwqXyNNN+AF7IBzfTS6OuhD58FOxpXy8OcpBJkrhJT9lLas7MszsofYr13opuXwK8ih/Ppv
kv6oHf794iyeTwm1HRBUtfGjUk7uQbXtXNarasefJ3NkLgxih+ZUxU2RA97Z0gOcGzeZnMTKOfl5
GCZzXRC7yNyyaBN8eJv/qlLxZZq09ugQgxJj/IbhnF6b/YUFNkcCq45Zic0jdTYrVbTg/qTZNwD3
vmWDOf1sZLhlY5NsTZbZp7BOxN4xRpjKClNtqEwei9b2mTU6IK735RoTaGFHzzHDiE3Ckk2Tn4FS
h7TqtCeG3lSy3iS98zHa8t2FY/XK8y+sxLl2iBwnFEIMkZ8roncwAv4Km/Q7MhV+LMjX2xtsaYjr
7/84sSPLSUYCIPS5rqRXlGbh8URvzNz8shol/iuEfhKU5lBfJxWAQ5EG4RZV7uwqLyZ3I/QcmvFr
J6jHUliknsuYQ6s4cLnhYWQoSPskAiou3l//YKa5F9Vvff8FniFZnXnYiTrqffxEwcex29DHf2lw
7oUDv/5PWZad4uLbkL1Va7Xxz4Wqrs7df78qs0WDqoqxGOFk7MGyimX7BGz8FLJPuA1DUXXnstiz
aLLvGNnHYJUkYwKVKPAAUBfW+szW5KmWouIccdwNZZTbDipixnBvok3llGgf9P+9hJy/MYEsweJP
IP6t7Hj6eWZM3FnAGuAWLpIhxTnWNO0hLF1+z0jenyn0OYHlYvcOieKNo4nYWGUGaWmJWzCvyPSg
e6cNmqQGyIAU5C6T6S/TcEe4NjnNXaPjLN/UqZRHQYGRg5me2Pcsk7UfAbxxkknbkS3XNcwFEguw
w5y2eJ0MjpIRy8cNlGDYFijRcWXDLcSbOcrQAn25y6ahPkNqKd2Eqti6dmH4wHetJDsLoXMOCxzB
nwt1l9RnEkFJtpfvtnqzm+k+HEGK1iGKare39QKnjczRfy2XUSkAlj1fjfTghnMHbZY7U5co2+Iq
Y11wybuHTwcWcXqiQyEhLpPscanF/SO1HTj8kn/jWcGg/e9tM01llSYZL88G0NbQ4ztBPfqRmMML
EuyVLGvhtJtj/4YERxKHOcZ5FMOLpUgQlenL7Re5EB/nYD/Zgw4SDlZ17kuQOqlCT+fsID9dtaxb
SLznyHtbtXXDSlOfswYyAD3af1noXWdldISPu+1dW5r+aixeGm12v5gqpsYBDcYzBBk3YigPLWcb
s6r3tMX108wCHDc+yPm3X97Sdrp+iz8OlyEtdGuDJnQuUx6MBqRu1fQ4iuT59scvzM0cV6+qRIMR
n+tzYhiAmNxnY33nhvxgRt9vD7Dwtua4+rZq0VRxMYCpk7OEuFGsvcbypnh8cIxqC3/My+rMLHAi
yRxS31WsGazRwNOkxS4hxoZ1XxzX3SSd3MfWIUzCTVjToKYd5KCJCd8i437izuA7cbeSzy+Unsgc
cw8fiLSCrlR97pPA0pexfs3yV1odEqcMWJv7VTrdxW5+Ku3xF1krnS6OOjtYoxzdEc7DGmkOZLhV
/Q47NBhd0SMfnI/SyM8Jy3aVoIGd31skPHCXryzQpRVE/16ghuhMBthOfRZh5gkXWKYwukSVuwt5
eXd7DS1E/LmyTgH+Fm2FHIMyqQboPOvWScEeI67wWeJm3YZRDjM0XqzF26UBZ2+z7/LCqrN0CAZa
QyKlqncKJxr0xkEqa418u+o3vpAJz6G8pqFzaQ7ZEFQgiDkNcrtJFUA/BbF+ZNo11q1ul/KdueoO
5Nlt1ic5nkmF0D0dkrfecoB1SQpfkuoEjZygypLBc1NkXfGQvt+eu4VyDHz+/l4fmQXjm3py+6Ax
3TNsQ452MWx6EzXsrEfC5QaZgFpY7DoPdamdLXCpaiUTWRx6FqnRZGeFIhAU0ox8FzAf70txcI12
w2pzp+voA+oxhp8rmBTI4lhma8tnIebNob0F8NnQxh+ywGB2knlSj3CCDUd4P8qTziuANJqCf4l1
9laMyWXlPS+ULeaIXjG0MFCENnXgMBt1p8FXtIIQi+0nNfobBohm3qRxjzOBa62tlVEXNsoctWsl
VhRHLs2CUMAmMHQ7P26irwqSl54tJdS44ofbj7dwDM7xuoVsGBRSr68U/plmUW20E+L6Qvf/9vHX
Yf84ZXOrqiM35nkghLEbaohrdc1rPnQrAWwhRs41aeAAUKAZL8sA1pa7lDlHoOehj+nmP4Z/dMcg
c1Cp2bcJgYhWCafQt8KZWrjaxLjCZ1DSqvYcy3C1u7KQKs6VaJyCW5VQrAgqx9xo0jzIPPryb/Mw
CxZWVuQJRLdUgGbgB9wuQtBA6mO6Csdc2pmziBC56MIrS6iglM2ho/pBM/M7hBJeRjjPJh2M4wty
dOv6364qc/TnOKCzBVRcGZi9+2xovY1ZfCri8Wz28e94rYS4cIjMcZ8pL+R/oS5gw1Vk0HkrAV/U
vGu8qbO2HVqeB2lG23+aoTnuM02GrM0MUgRdBuisqMstKaCW6UKU6vYACyFlDvTUpeOOSdbjnRWQ
BhXhE9B0lZdL5wCnIdyCN7eHWVgJc7RnSWtDcHsoAyQwG5dBZrBLm6B3pJ/YGSQAZL/ps/e4NtuV
02jpuWY5BYRJGqUhvBaMnYb6jUMOhqELT0TO0a50d7aKNfPDpZFmGVlq57Ij9VgEzLVeOOp611XX
WmPj90a8jpddCGpzqDx0IOIKOPQ2gANJe2clEYBgddaee7djG5c7K3toaZhZSBjtIoThS66DNOog
XmMGWUi9QpmHgf9b0Jmbw2bAAQxTQ3XQRA3zsg4mjhp3O6/p8jWTloWHmONVDSgYNcJqatgYnkKY
I6kuCX2Q4H6s6nMs3QDmuFPKeti+xFUTXCuEwCGAvZIhw5HRL95CtQ/7CsKYbYzfyscJHTiIWxyp
G60kAksPeF2LfxygEOsb8TiAEvHIPOTZGyBUR2hc3LdrqJ+FIDeHodYUr28qWB2g0vXTjH+79YST
rT2OVnROJv7E15AJS08ySwVYPjid5E4d6BAGisXW6cV7xYxd06/Jpy9dU+fer1lH4jCKsBrCLj8a
zXQZe/cRKkljtctECwWd3L7jlfu7sVrPhf27P7rt946BWYefVhKqBTYwmWNQRwQjbrWkDkSp9S4p
7yYHMt5tB1OH/imE/uOYU3cHs4JtEybbTA8fUlZbI4ZRqTGow0QTtHOaqyPhgRhnZkbdvZs3xS4l
4y5Mqr2K7bfboXoBUEH+ExT7Y3FJl/ZlxyB2iFoO5HTVFkL5NSQ3wuGborvKCH03guZG7ztOUCUf
ELWdivatMN84ysuVvltdhIubbBaMqEpJXTggl09gpilxwKSJnZ6aO24MH5NVDODAT09joz1lTuv2
1QuH1Rz1CrIYisHwRgk6NK+haLI1nMyHp+hHCXZXS+JHo0i+9WzNMWipTD8HqY5iYijaiDLAv4UH
EeloF5vOPavumiqENi/fNShio4MgRq/q7I+466DeVgro9oJu6+V2h86ELa2N1f4cUuGunNlLd9g5
qhVK/UUKETnk0dTZu6Q+6jJ5yeN7bWw5PCcVNODj7stguM+3V94Cz4DMwa1DGbK4SqoqgPOKfZCD
c6j6bk9y3Jlp8YAXsdXCea9GuguLqLwb6difU8J/WLBxRvvDYzqAYm+c7hI48aRpuR2HXB7+8ctd
I9gf28JBHcSuUeIHHuXY0yD5Tt1vkK4HX80KGAWtc6hgVMoqmCfI9Hdp2Bto0uyEnM5W6nfySWV3
druTkgaWudZsXgorc6PbMRoc7vZDFbhQ+S29KLcOwjRe0qL4oky1p4Pe1ZVr/RBOATc2Ob011C18
MHuClHcPUY2SGc/7fhvK8T43udwSnFVmV9u+kboPBIS5BmX1uIqSx9uvceFgsWZ5WcEBWTKMTgcC
okWTq3ZJEt1Rkm9Z5T4lrVl5q2f0wjaeA3RpnRpD2PRIZfr+3PfWybbtYDCbg+GCaw/Z3bgdn/tm
BaGxNJr19/IA60Z0ROHEdEiDSjhHZjPsw6zC5dZs9+huHBPLLjfX2LqSui8VXObQXJVErR5KDFla
5TaSbA+R5dce6W7vjF9Qdso8WCz7bQR5RmcCIT4zSrG/PY3X4/l/GqTUnYPc8g71rXaQ/SmZcn7M
UN3Z1DQWR5gM8pXwszTEbL8JbRbWaBv9iXemOIpo7A4WV8mJ/D/OrmM5blyLfhGqACaQW7JzkGTJ
kmVvWI6MYAIJEPz6d3pWfhyxWTWrmZKrmgm4uOEEGfe7+0/xcYTDY8yyDzA3vFaa3AaGu/5WpHG1
DXwjthMoqJHrZz9q7YWl2frQ6lh1i7nd/0evbrYD7NYFRtvBq6MI3hvJ4bjCsqE7B3Uwbmraq/9S
AeHZZnUJVzq1y8TV58Yk/a70cuetyMRvTiZrQx0z7mwzdCvB8cPFj2vNFj8LnMZBS8o+e+VeqC7y
Yrrlfh619Dlz7A2Xe8y9V77Z7f4/en+zpEBqjgJLCnNO+REJ1daaphcqCziC0l9t5WK8bXVbAtR0
3/IvqS0BPS27sMvWBqIfex3jYWddjSqp6NhOfn9Wovs1efmzxy5ux/YwFzwHMNnonT5024OMye+4
+wO3+gOFB4RODNgaov9cluNXKtgz7ckxH8016fINrQ3EaQygBeUEUQ6BUx8baoC58BjWfHwwtbfG
Jbrd5b9fH5/D5oIghb52OenzZGE0VKBxSQBFoTQcreBF1fydNvUjiJKAkA7O75VvdlsHH130dhr8
dXaWRBHZVg475yT9w9DGBMBgelSgS5npK2VHEGhCOkIAyEftBH4m3Dqg2b5y8Y83HJ8j2pQFzwg7
w8Vj+xMdf1bCDaHNLRKGYWUN9dRdx3eQfY8SHwGTvnF4k8n6OhTxp1XWzseh2uZzlBssEx2oEtvq
LCygtICZ7T9ngf2FZfKQgBidx/EGnM7v+UCKkEhn7WN/vC/5HO42yrLp/abUZ88P2nMgivxQxC4O
eWTvkPacwnFqvuIYZFHBPRlZpniC62NY5h3ETPz4TL1uy6bR3ce8Sk6klN8UycQV5mErddHSt5kF
QwmcdFFVHqT6MolcQ+LxZVYfgwQnZbdSLH+YcuDdzwJhxZIcKia4hqzbg9cIGlGW7ANtv1mJfrZ0
dop7byW9+bhkwcVmkTAFMMHmXTKc68R2NjoQj4YM54kQYBYwCqEwZv8CySzz5Dt+e+KqiPwYVnEN
VORWlvvt1X2012bxkdbMFkxjg9e6fKqoSCPLZW+O4L+8ElK1Un2H5dJ3YmxoNu9uQGAHMJym7k8M
Qen+PSwtu1mE9J3C8lxq6XOGn68Jeauneltzemjj7s2l7Iw3cHJj98/9yy0sojnmbjBQ365hUHuu
WWeHHS9hVeM/u+nwBrWQ+5f4OBnBEPv/A1gKlCqhoyvPre3+tnVx4mnyyqAAcv/nPy4BbT7HzcFh
cipbzdnZqh4EKw4aHJN/lKiY2pRdHyXC2jbepoj1vrvpfsQ/pG9DEqULPcBm4/7LatG99KS3l/xX
qG49cDaaKhvPlfajoZY/DKW/+nRlvy/tjzmyDhpysd1Toc9BWu4HB60DfsZ/Oq8PSTWdrHFn8Bc3
uQ71cVzrPi9siTkOrgf3KO7juD8TFNgPVlOpQ9G7fCX5+bABjG83iy/NzaiMZFqdM2vYVn7+DPHv
oxraQ+N5D366skQW9tQczzbIIahLaL+dpymW8O3qrqNyRGhES06JU/uH1slR9Ga8iibirzza0rk1
x/qwQlkwd8Dn8mkFv5Jy2pmi/q2Ec3XI9Oy3Ytd09hBaXeVtRRFDSt5diWNL63AWQ0xv16boHKT/
rnomOfmOBtmGwlNsZcfdwuEHYXIup0n7riSYrbFzMcC502HFQ+Jn3SbVY71pG/DvC/VKe/9xpG6C
eYjKTxOYjyvF4scyMDZsVf5/l3UjavYyhyGl1BZ7jC2HHDR1nbDoiz+0zuuNxQAQhyRsBDoetOdi
nM4DSK2fjJXnDwwG0CvQ8Y+7fbiTWSuZm4FyiRbAGbWieWkYRgxh3vpQSOwizGkRupP3srAImksW
DN1qOwsDByyPQOrfzZiV26K2/1TCh7jqoK1XU1rxaaLJGs12YXP9qwdVygw8oK459bG/deEBQ+xh
p2L2DJHXn1O8liMuJKhzKBOWbRN0vR7PxO8AlB5pE0LW4ZL7yavlNimGl4EMBWjeGzj08E1hP/J+
p1oTb+8vx4UjbA5jYo4Dv6TBV+e+YzL0vfSHhtlWl8lP8Ji5f4mFDfUvJ14O4ga0ONR51N5T2jl8
C6yI2oK3uiYudFu8H22pWSDUg824VIVGog05/AGee2NxTAtob5WBA4QC/cqaNcb90tPM8izXcVIk
F1l/zlGhod/Xe9t0JO9ZCcLh/fe1EHDnyNoaW74HdBgpOy0f8j77Bs8zqO1nbz2xH8Zu9DH7jc//
NUud42xxQA1VkSNt014Cf01dgDsSPwVl+2vsnY1yikOqu1XW1sJ6n4NtqU9FX3IIb42sUpFdS/rE
XP4ogWHpdxYXXw3nNYx/XWABqjQnNxVbJ0rg4HL/5S5s6znENoBnN3Zao85dV325Acsy5wEME5Dn
efBOgl/3r7J0fM1htpOyEeY5hRCAlxXFAXJpN095uNONZXg70YwERc53g11B2/zojaY0R9f1V3ac
tfCW5/3sjsBbT1gTLL1seKM8A2/P4x1096LSfrDiJ5SebZxHEHaBimoSpQm004VB43rX8DzCpCrq
pxbCp5cWQTft0bbRxUo2sfT+Z1leYTc3U2GbnpST77qxe0zi5CDTbF/H9dVXa2OvhT00hxKKOg2k
0hY9WQicKdRVZf4Ka8DTUAbfKWUvJfxzVcxXHmopufy3EqhWuqCyRKWn8tCp7M9tOp1k/KWH3Y1H
0nPVgZY7JjtD+buu21+aVWul9kIEn2MLe2cqeHbTxnWgsPY9dj5h7T3xod9S0LAwCXjOAT9wIDvi
l3Lf2fZQQUo2iSNPj1tJUAJimYYNxFlXwtdCgJwDEH1/yvIaCr7noLNxmsN5PJQw52z0GiNs6YFn
dSa3ahHEI8mhUS9PNig+bcn37tRETba/v32XVs8sBRyJhWYFC3K48ubXoIvfStlGaNZ08JoZdPYm
K7lfRbUv7Ig5inBqa2XlXEwneE6hTLdf4GtwALTnJUhfSPn8n55ojhpsobrfoaddnQEFCE0mn4To
T6IHztWY/hqn5bUqvTe1pky09Ey3v/9Vy0GAJPUsV7GTghJmzItviCU3gQ30snvZrnylpVx2DhZ0
fSBg/HaYTpMj3iSMmEbRB1Fr212UtIcu6MIRTjJuVUdwqG/h3JAeoWDzDI78y/23urTv5554rhU3
I2kZOjx5v0m73InqHERVySPLBhE6F++qMhGlSof5VB/JaN5i1qzl8s7Hac8cbggcqPa43WpEnfLq
uvGbqeOL15fnABxM3nfbfIB8qce710TLg4UvbzXBRfr4o1rbjAu7fQ5HJD0x8LRCnTZlfjikaCA7
IKDFCtC0++94aSndjri/lpJCbgrH6nY4c4fBpzKWR6Qlr6KmZUS9VOwLOa3skaUrzeKKGOpSUDXo
c0W52om6EaFsbtmWZOWR1dBQL4M1XujSa5tFmGGaUq2SRJ41crrKtv40hTkIFny5/9KW8o85IlG4
Q0F0FQxnd4CpX092uRvUUc+bDGLKk7tJiYm4531tyE/HqqJMw/ng/qUXcvE5SvHWwfHiPldnF3yP
qYBcXeexvYjzgxezX4MTfP2v3ZU5RtGpMqFzavfnLBuHKKEdDIyrlTxxYUIHMPX/r7uRJ7QvPMlO
nv2eCudPAD26XtUXdDuuvjfgZOs96NYA3jeulZyL17ytlr/WuucJoop66jAw7t2oqoZ8C6LmQ+Hk
EL+f6lPZVGzXlBPdTq1FN8xzvK/3v9rHJDibO7cY89elSU2qYfJhTkv86TAEAJAHtiiQGuqNsSpy
1daQw33bllsQXN6KKs/BMBwhB1795CIp903TWl9jrOiVZbSwGecywI4rfS0ElWfVax8uit6XmA6b
IdWbwpdgT6916JauMwsvHVxjWjgysZPFH1z7R6LYNw9mEPHkwldoldi3dJVZaCm8DD6SAdfnvoJG
jAqkEwrlwjmUuN85d8zBVfVKPri0/2aRxTaBqlll6rPkwFj0TTNulVs/6BgJ4QSbEwc8GjtlazSo
W4n9Qek9RzzC04K6hZPKs8+OVFS7BhPKUIiHBCcBL9xdhx5/IsUe7ZQAyvTOuVEp8G3MWrmBhUA6
h0Pyoa5AeAHywcphl2CrY9vVj4av0SUXcs25BGc7BUBzeNV4jmFjGdpuTjbQ+vC3oIfWm0r6a5q+
CwtkDntkaDZJJloDfk7zArGWfnIPVZboUIr255B9vr/Ll17WLL70eZVbdYoWu4Cs3hkpWnew0Qu8
jlL/N/tyPsc89g7vS53W9pnS9GHQ6tSM1qaO22uw9kkWFvgc0JgHo+h0x4aTZfsW/CX11hvpDmRk
Evaev6+L9EjHlfbc0uefRYfCz/vWBTfsJD3YKVEMrE3joTfiR8FaP2mh1viHRv534E2kX6ika08i
OKda/6p8gTzNeGXI/eTLqBV8nQmLSPLz/hpYut4sPmSxDb57MTQn2Jp4oRk/65YAMEY/9cP0RoDP
Sgf+tSriNWXsj7F1Np+DDCvpqBw4k+bE+jaszfeUXWz1FWJmlwl+7Le+RPPDuO61lrvaTJubl1Qq
nwtHhxDTDWvvVSbNoR2Ts9d8uf8KFvLmucqkH8i0iG1PwMiCP6YmgVVQ/f3+Ty8lXnNcnANRhVh5
Bc7qREY+8dBHTxLACJ0CDhbAMvPEOvW2QUbk9tAmorvpv0lg4EXPjnBYTLl04tCDrG3nycnNYzGq
h3GYsjAnYq3V6v4DRv0g4s/Rbb5FqW1ytz4lTSs+wz5jXzvDW9rbBVr3lEaMkfoyJA4/Nnw6jXUX
wZRpurh+IKadgtXPG+l1ccwhnhHxWAaRyLo6siCKEPWB/AV/P6QVlRyAXeQdwADsU9zpFA485Wts
ULBanUk23kCryDWWe0IrfNNo9ZOP7qNJJoF0ffSfkPsWjyUtk03uTuODk8vsxDNoE6QpOZaD85LB
yDx31CeEqC8j0IzbcSr2vHdhsgKPrqjhFdGf/aoqdr0HJ5l+QupfdEEbll3zqTBjsy2TgYEDnqoj
G8TO9eywEZk5j8gcMVx0BxCCgcCxS0gdh6SsyS9tZTzEv6gTLKdOYE9YYc20vW9SiB6xyYVWic4f
4c6TPQZtHD8motnSRKqvOUxJGqf3NgYzzK0r+zPzu/dpDOqjM5SPpFJyp9OWfOZdPX4fA2dbe/Qs
Kri007jhwG1nQ7JjuXssQX7L9yClqDiqQXsbHSJhf2BXdolRj1sdoC0aijS+ZMlwCYb6zBpoelFW
4UyK471LJNt5bqsebv7d0MwFxFRVnzrHelLwLFG+q3dTUgixh1z1Nu37ACifmPRbO9dD5OVB+SUH
hmqT9WTPXDo+Far9ZHnkoQmyaiPq/HUqhR9xl1QGbsHkUKb254YYDTNl5+KWmbtB7C3MBvKUT/Cc
sKLOuFbkd6M59G5u7f0i9S+Qx9bbnBlYH9v7WieQR0niOPLx9Vtiu3wDTMa4j5HaHjyb7flY8R0t
MXGqApaFyE9uSoHVwI4wLgo8wKbyrIgsJ2dRxodmJ8hU3BD6GdchTtCzb0tIMsrYaU9+kwm4UUr3
2LSmv8RB/1BjMVrj5G79AIODvQ9AkAmF1BBJUuYw9N5FJ9Wr7s2eFf5QbWslIg+QtvJZJv1wMS6F
Zlqst9JzIfTBA7RnGWBeanJi+IvHfdS39JVZkKeg+eBioeWBAIJQACgw+f6eu0nk+e0uc5J9607o
WklkYTHsTapm+BMUvtkIzoGo7/hwHAA/3LSOx8IEGp04hSaPRgP9PTnTp773y+4pSLhELSm75MFn
48UaXbMPUD+KDANnKJ9NIaSOr6aC3XlCTTud8wLFdBWqXtmnZCzdd2cYkmLT+fQlmaR3cXU9lCEc
+cQXzdoeL8HRESxaAvNiA37v4gy0XuN6+Mqd+ljYHr1kRZO8yxbM3sEKnlqSN4dJ55eOp5s8YEcP
CU0UjGoncw3pDuTC29btwsEpcnwCY/Y+TJuOLUUPBKRkLAtqnB3xkvFTEadkJwDK6SFynOT6B0+U
/wDM2I0i1GFnm6mZ3qcbqG+TZZm7zxlgLbWmcaja9CSo7f2xhTSYhSdO9VgBAedFnsuzadeqzL64
0A9KMMxEsqLK9OpCHAmGdQNsVeik+DYjZUw2lcE5afJvacqrTWkPZeRCseM3iyt0alXRvmUZLQ5M
Vt029Wh2UROak5mXFgDaKvHoEO7uLBTernCxNwKFPGXyoqB2xrAnDKzv1kaYiZ1D0fHvwOayt4C4
zSno0bO9yZm0G2I4doGXgUlaFYo+ukWXbUdtSEjrJh5uQZmQrQ9E72taNlB9kR3f+EWncAtJh2+R
jskWKtSQoDblY1wH8dXn+pEghDeV1UJalJShshJA7DMtLg3CAZuk9RU2Voeq6A5YYOQxgV7FLubp
55THTeSPjR3Vnehu8EYeh1ZLsJ3jdvrVgJ66K6RdvMBm1wr9QSfvjAT6JaeO9w5lfgJ6IVL4SA99
EHwrg3r4SRzpdyF8GtrPcTf89sVAzkjn+zMwYVi2sAw6JYRMW4MvuoHP7PRcVO2060XaTBtSQTC8
8Dv1UzkdDG7hV73xiTiXGGttY/g7fGOmN9vagu9ZRBtrG0yA2aZBVx2asXvqtZU+Fr3wAATsQc+n
3Ygv49ReEPlF8E3LITlQEHq/lGhr1CdFHGWifgj6S65VwCM76L92klQXu3CmkxJQczsV0gc7AziW
76iOK7BV+ulJxI77ObDHPux68MBjt4WPn3JFWMkxeRADJF4Z800km6Y7BKrx91NRJxdV6qNyWXdq
+ZRuWdo6TwWHBSAvSnkkFb3IFIBv25UDj4xInjzNA6AznEHrjZXbKQwExz+qhobVmdAya79x1NER
TFmTvdvwqBVB91mlJftC8UkxzRd/AN8VUe3AFPHVcGcaNj7qN3vj5xZ/L1VAedhS6j+0Yjo0hJkD
VIfq/ehlet/m02RviFN8p0MhSFiCrBw2wW1QbvX+c90BSdiX2S8b5mwsEimr3wdT0bM/ZvrZdgN3
WxD8gBoLjx1MnfI8RFJTRmkGz7i2yhy6zUumHgl0nMMhFg4CZe/bxxG2XSjd2TEJAvXHjDx95S3U
40kunH1fuaIKIbrEtlB7xvcSfVruYF7+mPdqenIoQLZozp4Q0W6z1hLKWbsGPoz5qWolFMIhTgXh
C8x9O5xZtc0uScDQxhZNJc9JOkLeZBL58Elz7X2ucyUvPlfVKw8msLdcO3krkNgjQxga3e8wajQH
KxNjfSoY5KEps6EUBsUSN8qHtEIQgn9zqBsynsjkQD7cSclGxME2i1uysz1jw3fFgWBgBkUBglZI
octXR8Z6BxG0T+DCoCpJy67cWzhKkdiZER50uELhgphIs/Y1RiYW1WVbPZkkx6cTnKz0OP6Riv4o
B53VZY2pu7JqfPFEaj9KXIL2qfXDk8HnIR7fSwsG1cJBNuCOT3E2PGY2vCYEOdjG2jX9ECYavl8B
X7uZhYpqzobIy47zDtDmB5SecBXNt1NtNt14bHqA9RBQmx85PKagY7jLsp+jrQ+VzHZ9+qWpi4OA
/GOOcw+OZ8m0uV+DfFi0OuyfQuyvihJZh50LlQeXKfB2aMY+okv6gJ7QaRWq9+ETO2wub86IqoKM
Z+TiJhynN/HIsZVJsnH85ts0cPC5iyGMayJBgrdXwLRL17y1A/56KghJQ8YSc5xLG1dwMcWRDoqa
q1/80d6PREJ8WX/JzaqCwMejHTzjrVPz1/ViZQUOPBb9S8rSbZmyDRJ0pKjqnI/yMYHpY2AP3w0k
nevqa2rb23Hwf9z/fktPOus8u6mAdgiy+4u2h61CHzQc3PIRtqynMUYwKCv7zRTWa1NXKxf8sC2E
R521heyggRI4KiaIdJuvjKSAn0M4NIjuP84SDfafv//1JvUEflIBm9mLoWQvuqiXGDwHUdO8NyNq
xsL5XNgs9H+XFjD4goLVWTig1eUoXO/fwdLz3XqXf92AX/OaMjIEl7io/R2q72Qv5ABip5yG/f1L
fIyjxTucRaTMhso3c0157ezkJ+nT3Zja1dUEkR37fJOjg2+8BBlctw2a4TQ1wQY6s06W7mlWlGEe
+AF8g+ISJkqoA+/f04c9RdzSrOlMuA3UpjeVoOgBlNAJdBRNbYWV1aGSyJwoR9RfCTkfdlRwqVlT
qUtAlzRNVV7LkqKKVi+Nil/vP8XHQxGHzTXeexhFS7hXltfetMQ/wWcvzaNGVfwwGEuHNC3bPUtF
9qmtigmpPPV3pa+e7l99IZbONd7TG7pbQ1Lz2vT5cxLkwTZJ46OpVbzNYd65skA/xkLiGWfBxs9s
yLGSWlwTCr1Gob19ViF39PsY+nZs13MB2JB78OUeE3RvtC4YisLqsWjDqoSokcGhTaTaoNkfb5An
r81eP56w475moajWMM9rauj+6LQfXqFXrnfISPpNn9cvDkBTJCPqaHeTDrOSY33ziptj5uhPY9p8
1nyN+fRhyxe3MQtQYiiLW7eyvHqJe0LZf/RVfhwKI+EMI09Qs0UfcTTb+5/841EYrjbro2EXw/LW
WNAgGr2nAdEihHnhxvacPxowmUgE7pvX1ifAfTpwpMQWkgQ9/17HV4AcrOZl5S5uW+dfKY5D59Bx
mTeyaxUX1xjsDWjtRwncwyUM2H9YZDg6rh81g/cNtcTKSl8IknPWXh9okxEhy6vykt8paV7BJtk1
1hra9xZ0/v04bE7UUxAiaybTlFdG2ieL+CIcpPmVTe6eohuhp3IrZIrOT7DtrPgSuGrFrGZpA8+C
IBXewBKWVFd7vFnDT/6Bi/Zk4WNm4+7+p1o4r+e0vCZRk/YxW7mKSb2gjN82tojg+Q67dAy84DlX
bMo1OfaFHQnDzv8/y/qMqhYMIlChSjwKdDDtPqJDtSloerAHd89RKdSO9aNpzKGq5WFk9DCUqwZu
H+9EOpeD13WQUOXG4qox+M1hoYNSt423zuB2EdG6RJNbVxwC1yIKiu7o+yj2sxyC7lnbPgCwI6Pa
PYNuGGlm7xOMkTfptMbw/vhT0zndDuqErITjqriOIHNlqv+C7h4JE1L+Caa1cfHSNW5//yuVKBzf
2HFcQxPLIZ87JLgV+HuwbEVlTlYmmkuveBbscj+f0KDL6qs1DW00yR6+zX66E9ztwdet0GrUAWbI
EPG8v3w/ThPoXDZeQ7UdVrsayYrpn5MR3M80eyvdKQjjIn3s/TVQ3T/I+X+HADqnwzkZcQPRy+oK
SmB7pkSjzzoAVZDVQbXBc7YvtxdZc7lFu2JL+vZHNsnkgPKOnNNb/whkFw/yTQlDZT7UoT1p0JbH
vaHWBrxJw/Qp6Bigjqi+ZPYlbm/yveApFf2Wp2s2aAunA53z7FxZUz21qrridA5CzAr2duUeGbC9
ZeQRD8Il8mL8dyrMoZjAn+qr4zB00HaxnR0rs9/3P9piHJjFtVrGckCxK67uWMPDl6hDhkkhFGoN
Opv52L/z/gvSBWy5sEpuRxk8wnTcrRW9S/tglvCxPvGSZGzElSfsMySv9gGpPw0xutDu8f4TLizL
ObdOBNwWGjPxa2lpNA2tPQz1fsgx2AC5eG3M+/2rLBQndM6vG1oiJxguiatdDfQpY+m4yWzRPviY
0UUGvSxkY5hNBL2OUhZn5+zG5449BhH1tnrIWhQpLqt39+9m6ZlnaaDyKyg2TX15HXP5Gwo8B6zn
b37eRhxK6avKRwvZJvVnQWysShjfF7hMydGCHgSiV8kiu6i+4zx+Hku1i1Wx5U4fcZq91A47tE1x
trrxoRCFvUVE2llWtTUVO9a5+U8lBJ3z84YsaEvIqQDIOOYPNyZrCF7M9/vvdaGGoHOmXKVlMPa0
qa5FbJmt5vu0tp4wGtqT6RMQpJCqhiAgAkrvgcQPyPj9yy5skjlzTgkVd9BFrSA31+6LDpo+8TQ+
D2Wd7oPYSf9TmUfnTLmsmiiv46a4tlpgTlmjxcd3I9UnW/jn1Xz04/QQNI3/P/gGM+Q+pyy/Vm0q
YdMNCaQ8t+DQ+t+W/pwVR9BtGQqu82t9y57UVD84hY0JL3lNmDxWa8DkhTqdzvlv0EfNGsl1ds0L
eg50MLwPDrIWaHFMBysZz1xBczj2kge7yA5xkv3U4DU/BRPw7E3KplD7YAIWUh1N0vRPRuaH+2tl
Yev/iw036READJZdRWGFSbWBJtip4y64d3CC98xKNryQW8zZZm6cmyQb+wxh+5V6aHlXyjsPwM2n
gIWEBJVGl1Ox/2+PNEtkAogRVLEZsmsC44IJfJPGIRZK9fgb4DtHqD/Ga+XzwkabM8xSmZSeW0zZ
teoSyFI1YxpNXSb2lSSRK79Dkt6jebaJx/aoQDk82SZOQ96oU+/AQqPtT9R43zu3zlduaGGz8FnD
qY9Lv4OWRnaFX0fO2pOqxxRiZp5cebMfo0wcOveBGlIHHlTwk7168Utmsl2nMCHO9Z9iUvsky8GU
zAeMF/RxGP2HVK20YJeSjjkzjaL0hhu8X6P3mfwQ4xQFk/u1+dV3aFWOoIp3p8wqtk7PLoqXZegW
1qbAaXJ/OX1cZtE5T42UQWksgYur8YYCSapjxbOQsc+B9SwCsmmH8UriZgX5tZQYzIlqbp96I4TG
mivX/dEj9nhW0IKbmupb7cdQSxlOWW8/Tt0J/m1p2DQY1hi/3MtMAze6SjC4rZgPcuY5XS0v+rGJ
R9lcAXt4xGBlK5tpq0cs31LLK9T13wvHibzB2eZtvQ0K9+xhKr6qLbUQleY0NkR8eI4DOX512R/j
p2Noe10WlhLDDRiwDyvbZSmnnjtHYHjcSMhhNFdWYWoDbk0cxq14d7l+onF+HiEXVJWVE7UW+ZU4
JEW4JheANU412UzozdxfYAu7ds4ZK7jyKsVNcr2dCkUqdq1xHoDkuv/rS1nXnCMGfbMe4Fs7ubql
OBSD/JQHxaY36U6SeMvjLDJmenQrHamCbSy/2MkU6ASoogHwdEn84Gts+3mItvXqGGchbM6ZY0bq
sZHCwx3F6rFxh8NQda9M1REU4+4/9NIrtf4/a+BDOXCrKZJrWbivsewesmJ8wWjs/q8vrc5ZDZRU
MqlhOEIuxGVQEvFlsGsnAjE6jGOMMHKXDPGn+5daDAez/AfKcUOdWQG5VBoKa3TvIUNm1hP+L8d0
sVTQqiOvpn2B5l0IVCFzFOaS/+3UnjPEGntsG0zTyIWXcnNDp9fs6236ZbtN5DTlqf51/yEX1sOc
JBY7SGn8rMTX0v6hM86R2+qUetgMa5vA+TiczXXk4bMcK5m0yTUbJA0dB3C921jk/u0vjOzonA/W
osOovDyDhEdrFRuhxT4dHyZInG2l5UepyNvQJOohABSzzeSrgnpdGFft2hz4thQ+iNVzMphFNB3B
LiaXmFmvXgmPMEKfg2DrmQRaV+/tDS4okmeSrKSMS2Fzzv8qpFE+GzS55LZtvjdJTp4z3EKYthkC
KGNvdeL1fxojXtqsEJuu+50m/DdAojfYbcm3dTf+mRw3XclKFjb7nArGRsWSUQ4EypjNd5kmT0np
bFd34NLinIUSC9Ae0TfpTZ/FVo9DqzNYdNyEs6rAQpiEDMjKKlpao7OokmbYBMLGhVrrZNtN81No
G10dp083sB8cj1XgP2t3QqepSnoZQjb0S8XktBuoKDd2ZfiNObOS8yzdyyzqeDDZrXqIU4E7fFNn
yAHWLIBCuv+kC290zhFLnUBlBLDRCwOaNc/jp7Lo9vB02K2mD0s7ck4GM4RrZmqI6ozAaRDNHy10
ZoOXbghNMb41DTuM2f84u64eSXVu+4uQjMGEV6gcO073zIs1kQwmGfCvv4uWrtQfpyikfhqdmaMC
HLa3914BVU293BGVHRdrRzPXnCkxLOQFy4TAY6Mm9QLVviQMdVNXS9+rUAAtTAuA65G1fW0cx/H9
VBNuzcroWNDxU5Jk+ySwtixUm84odv2S7c/cTI077tMTKO3rCHFfg9M0B/8EyMCBZ55ZNsfGyRdO
uJndOyWAmU0TcUjOAPqrTO0IxbifehQ2uyYHXedr4zS5FVmZrNusBLhYtVC6yYNXyxyQ19JvvO8X
YvDcR0yChAARSQf/l5/SPt9rnbZXcX12+uRrEc6chAZgky0VcbT5oM18ijh7zRtySjq1MEAf+Jkb
J8hUoR6g8xCiQHh9WGK8VZS0b7lje4RCx0R0Xsb4eOQzrwYcpAoSqK12D1YN4DTTStA6AdsNCsB7
4cW6NgDo8Fy0+le4PmRfy7emXK9QdpGWu3lwHir4e3ep9HSYYIpueOO02y7202Z275TSRbqhhxMa
kkaTDAfDtv5JJzyWQFs7bf2jJ3+HZmG1zB2gU3ZXHdpGIwNDO6k8fuisCD1IQOqrQyagvCSeQyDZ
PQZajBJbGecb2rv+oLRfUE/YhFq9cODMxPgp9WtgtWXnlctPrB0AJ0aXt6XY3ff33IeOz40l9WE0
+il0pCUzrSAZg3yRohCZls2usNudbJz2UkN4yPElwILAqgGbHaE4tC0bLLU8L6QnEtvxUzjv1kRc
JRPWVW8S3Lqr6jUvybDJelf3SlYDOVjRn7ywXgSaHbEcjgkQxiAaB7nV+qXeQL8lclrPDbgE8Bb+
G38KFhmbLgLg2S6M5HcOekbiWUSUj22cAzaQZ1YTwJ3WaP9F8IJ4r3E1CmVhrzKZwtuA8MrYpJDN
9BuHtD9DR0AejGaRr4Mzeg1DgH28KtEbB00Zq0LDTO+8NAO4OA/ib6p3cnATSHYuLFPBJ5xSPxuc
4jhUwBKwlHRAQoZILDp0S7o6/xGmAXopka5OQ9tGfswDudJCJ9tHKIoeajNGtanBdqRDWl1VPmTv
Qecu6R3P1VymUi4hKAV2ozf6mRFyAHZrn428haR7SJFGhzWoo6H+6Pb8T1BXaxPY9A9j2m7h1nrz
imUYUzEPDchlBt9A51LkMYA92RGjvAZ2CjkeqLjpEgBm7jGTwBo5g4Q2pKZdtKa9DHI4xwDDYo0e
FWPvuVb9vr8bbkYWfM0knQIVSmda1osrTAtwCQgLBcOMtPoO8RbDyxxWoq4USuElGl2ybP84G/6z
AQ0Ai//37C6NznRZlolrQzZmXq1SUcN9qI69GoyLTii/as/SHH7k2Xd3tLnId4Wyvb7/q/HA793Q
K4Eo5nwPxw+StZiHzaAfrfhVt/e6eTDE4PXWS6cDD+kmnikBWc83GTDBzcaJ+RF/VNnfvgyfNEg2
xv2LZT91dOE8uB0/8W3jOH8KLm4ZWQJi3MU1R/ysFN1G+q7LYVHsvuRssNa8YgezdVda0KRraDqt
Yu0kijP85A+mApTm/qzeDKB4i3FRfXqL3IIYqoK/3ZXGpUU8DXH0reJiSWbkZk6Bn5+kd9CCADtT
4/m1oXCMQXm+WbmOIU6WuzCMc+8/PvjT+3MXxBPNsdNrpNnW2QE5oQigrX5/cObefnzopx8nweC6
GYQtriWzti2hv3oW/uk1ffW1n5/mdG2tW7ljahfwXvygfdGbbzWUOb7245NsDnSyalDc0C60MR9l
ZaEp0v/m7sKr324KYmInQUdKNwqKAe+OnYn+xwZtIa9o9xqJ/LL7JkCIYc1Gg2rK/a+ZCT5sEnxS
eIShZqu0C6QQnxRUa1Lu7JEGPzR1txUMpBsQb+8/au7Tplc7qjRaM7fTLnGKa1foD/mfrImAxIEk
L6Dgz4lLt/RLnXrDmF7ypN4CruUM2sUYcvDKWhAluIfAg7EU9dLo3W554CmTXa6D5dFK1H0vfVDC
hjAEs+WMJ8gY/LjIM61vlgHuJ/in+deY2cZUAcQCoSKxSI+1XcLlWT03bJvnftXBvBNjmanS04aF
y9fNCx4+bhICaBBzOYRYG6VTrInJ9rhngJYJi6ByySVzZvlN73cAV0dWlTB8TaTONC52SsEYNyp8
qDB/B0BuVydf/JhJTIhaHvQFwbYdBUIKXYdRyeDx7qRbC72ZmZg2dSQzcw6PbPDILhoL/aIGmhmy
I7x/ur955n59EhY0h9pdW2EusjpaE3izk0ICuZ2166/9/iQOkBiuOUUIR+JQY4YPop8G8dxKeGm/
FNhmVtP0npYbbo9aJNUuQZt5pfZMU8vPwHF1n3rwc8MXhLU427NsnJnaww5CeEA0+Fpd3jCmF7iA
Gs1QuI12GXkLCVwZZKCuCUMtZlwRDJo6XxrJ6fUtyYyybCNEub7odxZDC9CCvPjCKh4PyBt52/Ra
1iVd0FZcapchLiBDgFUGm70lUYS5GZrsd+aWQyZzjJAWpn/SEGrUXf+Qj88g9kJWMfeI8bs+Hfys
dS3TRjX2ogug5KMCTl0mmM2OeBPG2/3xnztmplIcdQI2s2YSfrGaTSSeiSM3Ood6MEDi4biuIt3c
Lobj2adN0gGUj/A5te3Cn2p45b2+Ast4KPVd3JpbxvrHKgu3NbE2A8SvFs7smVgwFeeweFUlNHbd
Sy8HCp1hk3nVAK2p1pRqc38Q59bZJBxYgFd1QWk6FxW3rY+W3FaZ3ZIW49yYTcU34qRz4iDTnTER
aOl7pPa904CR+UL0LfIAO4Fgbv+1VHOqmOy6hgjKoXYutGQbFgB5iUNMi4KlsDaOyI0dOb0JR7kD
gnmY4/dJhlYYfWT4LpeFj3EEfmwSHKQt4GNC3dOiCtjMoTlVCiFMQVuYD8kV7Qd6EYZLYLAJ/kNR
ABMI7mG/jfMQ2rFGtiQIPbMcpvohmu4knWm0CbQsBCypmnDAPZj1u/uLbe57JkEhKUtSkr5Jrqid
rISdnkO4nGO0cCVEwiYqunBCz2VrU5EQocBNCRwzuupxY+5jlxI4lJbFLzsxA6BxB38Q3YWH1rZ2
Efx4f9Ujbfu1b5yECQgG1GKorOg6iBi1U83rkhgeM3thlV6r7BUaKfcfNDdVk0QB6Vpv6lkdXx3d
4h6DPY+/eLWeid5TDmfFOSRITR1yIKkPPy+UPhMkbOZh0ZF+5gFTCqc7lFyYJo2vTatFK2GWmzzp
3quujKD/+3J/gGZW2wcS4tMRFCmV99CUj6+kq4eDKABdgUMAtOZjnBN29WyxqLs2A1sypZuZkCll
E+BrZsNAPL06UXTCNFs6W8g05kZr/PtPXwLFxDroOUmvg9HBC8D8aUlUGqKOqHUbkoXEcG64JkmB
Dl9vC94tqAPU9SUh1xbEQKODDjOOM6zfxXXr3o6jHxCHTx+jl4kD3ywLPQQoC4DCbR/CfJTDgBYI
6PPbVo/XpOSQs3GN1f2FMN7RbkTuj9rmpycmZglpcUtPrxA9OOg4uZl87Ky3MAk2tZ4sxJy5OZru
+6TteyNDximDuD8rWmpraVDnURHrJVNFuBBC5xbZdNfLNklUx5OrxqGnnFG5IYFOFpK2uR+fJAOu
U2hpyrLkCvPywdN480LieuHFb0NfDWNKpGRGapEG6hsPWtIfS1F5EGpCeSC07Z3h5K9pAzSG8w/0
6lUiNlzpaNTF77EkyUY671oCUXC4Y55Eh8rp/WXxcajdWBdTdqXW8pzZVRo85I72yPX6wUmATcgb
M1+3kpEGfq/WSPamzo8QxUYfPp1QN1BoF0OS8lgFaNPkpVzTgn+33LYDgDUI0EYY/jpOwlc6jVYK
xI9MMOrVodD2jRPLFdMEZQtfMLOVprxNZpRS2rIKH7JwcD1LcC9OyVvI1Mnp1PsQk6vFU8jIkoXn
zYSIKR8T8EtVxI1wrkB9H0CwgiEPEsa0RB3EGjYdqfcwar8/OTPbacq5hJgYr/pGCx64OxR+mrdw
06uI7rtDLteN+HH/KTMLfsq1bCBa48AiLHggeddt4Ltr7wqIIS0M10z6PuU0JpLBhlXqzjWBmlEk
89a3WxjbtfAXXthUH9fBW0uY/u/JQBJNExbrjKvVs3UbABvWb5L274DWiB08AZS5IXoKDYh9CBAl
XRcxeKMetfYBSLo1e2ddMP5X3jyKEpf0+ACFLs9O/xlRv3KqgxjO+Ncq7nbj/6QORZrCnOhvA5X+
WsSbxXU1t46nQS1rawEZeHZNIvaTmPUOJ+haJ47nuu9NipO6KV/Rib4/53OXkilhEhojouY9Na8j
xaXWulX/u8Z3JfRBVd0PAGpWBmvXBbGXioe31wGdkiYrgDLgKGubV5IMHiA60uMx2ylJfy980Vja
+u8qoP+lRVpubEOtBzlnkbxpFNo9tSt3FWnyHy7pYfPnGGzdUejCQGT3X5bXdJc22o9ehLlvF1a8
cAW7vWnplAIZ2DSxYChjXgXXXSg+Ree+T6Bpg3FuvxaD6NRR0ImRW5cmZk9Dv5pAwYHIR1Bds9GT
FeAELNn7g3p7TdKphaACqiZhsYHnEPIS6+EeAOQLkeK5NIPvBrq08DZYx+bCopxbImOA+pSiNDpE
XGye0yuMPP0hgZiJYt0ZUCG6uf85t0M3nbIfidWmgdnE9Op2dFf034tQQaxsA6DDyswviv/52mMm
8cjW6OD0ECa7ov/2O9TTTVZre3g+HOw4XcHIG53+buGiNTdkk6BRtCDORTyk10JrKBCFIdTvdY1A
aB4d8ftfM3OPpO4kIcqbqikL4YirsK0HHerJV9twmK8VOfWhsQeSWAZdqV4qX7dtX9nulaXpv/sP
n9lMUwZiKwcSKSj4XFs6/ExbsLkTugHLmKCwwdOFZXE7NaZT/qGtI+HvwXW9ch1CmihikHQINtrQ
QlROWlsXuM37XzMzW1OjP4QknXbgLqN6Yv5pB2fbh33uFaM43hceYJKp8m/di4pBPJCf9JJsuZM+
9wwQu0UCGr2ZKuD3J20F06itBoyM4FzEbyDX0FXV1YGf5eSStK0XmjVAa3nnyRxiMlEUv5UJQNlB
m6L3ANtZX9Ie2WIV/cxq5aWG23qGiEqPUlNftZr7GBC+pbF1yIv0YItisWp1c9zx2pMNaaZAWFJe
AbcaO5sayTXKmFuOaExBX0a1xxuE8lz5wzHag2sGKw6QpPMIIy5YSPy6PzM31xheYbJRQ2bXguYp
OUtD7aAT+EriZqv1xrdwSL5pEO+4/5ib+wWPmezVoA6iADLnBDoI4K+l9GSClhLW1TZzF7KtORT+
tJzZVbQsIbCrzqIIT30AYzqPZ7JZ97J4Fsz8I10OCG7lePAPhKGU5lmyfS7dEIdFZjQXSMcs2fjd
DOcmmRY7OScmgVi8fm5gsVxy6Fk4DGqjEYW6e7AxaogqO12zcBTOTOC0DCkbN7NUTMm5guAWDHs6
X4fiCDQXDI+YFdkajtAXJvFjtv6TyuDDxnX86SDMGpM7ZkfIua/W8MwUB0gWfmcBh3UwSF5AepjY
Xa5f6Whe5UaWvklj28bbBpA1UtrPo1at3Rq+NGzXC8VgXQshhc85dOLkN5V901oL6Cn0T3l9Hk17
SnmIyShrA8TskgfFR5nx1kdMTvO0cGWaq4CcC+k4EuLCpfBMzdgldePCyC8+A4f6R0/Tv9BtzL1E
4R5cuuLJHXGNsBe07eG9s6Gt6RnNb9bZf9MwJ67n6mniOdxsVojY8GDQguE3PPrC9f39MxMp/lMz
7Q3LromrzvmQ91sjzGPPtbpqlwXmEuR7ToOBTqJRLl13sHtdnevW6ryqS7aESurX49Wo3hpsnzQn
FTaDr5uD5dmkaHdJV8FPXWMbohT14iF3sAD2UYoARbYKEc2Dqla/bVsKznZXATJJDAk1TSN1Hoj9
mIOz0g8OmidP94fpo95/a3In4QwkjzJyYnSxZersM2Di4TsqIUfM7F9SZOUZStBIuFu+t9wq/dEn
Gts7YpWTxLfsLsQM24+C9CsKEwTNCmAt6TDmxfr3wiQ7Br1pn1X2i6a7DIVKM/KldIptljYmNDdi
Y+HYn5vrSax0B9WEkVvgGwD9gnH9MerNf7XDHu6P0czPT6u7uWk5XaDn6lyQ5CfQ9q0R/iz7pdbi
TDia1nVTmKGipBKqc2Rw9zCwhnlOJ4Sfqp4fUijStrm7UHidYxBMa7q54I2oa0T8vgrXefPeAU0a
xbEXhdEl7YYtz9wN5irwIJF5CqBw6i4dZ7OPHs+5T5GQYN8FEbXVOSwBLVVoLK117QXuI8dctZeu
Kf9pOI82CL5e3oWeoRtPBPK6S2TbcSncWOYfoLtPj28Kt6scVaszXJwqL+HHsRO1QgWsfTL4xkVZ
LuhdYGVJqp2Z4/RLB8DNexc84yaxs9N0W9jIFM5dEqQrqKF+B9O48iD7DrP2JH+OIALkQd8L3PQq
h/du6OWFqbwIgq8ry2xfo8HdcH3YxgP8MVGtWsF57CCJfQJG74WbSkeQ4M1OgzbdYxBpz0YNT+Yh
z4AMFjCbaa1vqmwgd+XU5NGpNFD5htTWvVBayicy3ye0ztexIEa2CnVksAoStEWtloZ9jIQ3hn1a
YjONwUAFoqRnrYpSr+TQMoVsYdIGq6j8FaYvg0r3laGv3FYKaJTLVRJGC7t2JqeYltwGUgFpQvBo
G8IxbNRajvMLtMNXtdOvSVf90RbX9kwyPa27BYpnqCMW9CyZWgEpC9WcYJ/kR11dUAZaQ6z/Iaiq
U12InWM0O5NrPoooAKrUq/sRai6Vm/YEAr1vCjBDydmS5sqOEF5Nzg8R3GGjVPoEx0uIQpTnZBaU
k523TPWnIBY+6w4xjpj7LzEXyMY18GmLBbQKawnTgrMy/5CqXNtt+ZaA35lY4nGQ/dfO9Y+77aen
aKHmgqqHEKah19HACKuBzyXMLejCV8wGqslhMkBjvnKdlJ4ju3AOAKVLL1JQl7TanwrYEjPT4fMJ
WOypBhdqAzP5ld0/QSD27f4o3oYBm+Q/jQVTSIs5Az2XfVpCcTxeQ3R6NUojIWlyAKICF9czShyq
0L43ovhXrLGVbKofUVgmQIhpTwsvMmYAt/buuLE+jbQwKkuDXxSFZpDYDh25sMEeQSirqrSOBdEO
WoEKbWISDBAWmgPS9f0nz8TMaR9AwYESMKGWnskQHHqYN4MrAs1rO3tusn9j/7kNfqIOGC1snrnd
O7kKa5kbxGUSGGc07l4NkEoBtmm+OpuTTdFymQvBhTo7UQtVq0L4SWw9DcgQee5snCD4Y4MebLrq
X8qzrWMgNvPEXRPopgOJcy7FEr91LhxO8jySJcItzUydlQ4rQ4Pr66S79i0irh3tIctt+SyRi0iZ
8fNurZ3JJkqakhZlic8OSbwLXfWa9MxvhtzrzCMruifm6gc11M+oUX2v4ay1yJG/zfAw3Gl1Grrq
fAhTaLyYVXaFK4C4KiN6U+CfbAaz/hFF6DCzsn60s2KjYEVYWo+CEwjG1wur90Op+j/fjjeY7JuC
OWYGTcbhjIP5HDjBIcrIOjclgK7QRzLYtcsOUb0mYQEHCJgSSftVxvVPLQ3WFXyRxlGCd7DWXSPy
u5Z/abd0kbu5r/BiY+D+tKGDJIY1T9n3Z1QuIeldAuZZFkcB6bGN1IKtirRvOqOQc+9e72/kD4T0
raGYJH24ahk0D5v+DJ0T32SwmnGD/DHukt9A+qiVWTm/KhrsbFH+6kRv7htFr60t/SpwbD9K68yz
SvasTAusVvqWBGIbMHNNUeTb6UNurAkto1XQZ7VnG/ylKLRfwoHKX4nC4uB3MBVLUDwDe72k9d5I
91m+c7M221auWg0QcfsemTUk8AgUq5yhWONG4tfjjnCZ7hEwKtBMW7HGWBWWWtmwhrCXhHBnKrHu
VDgpL9zS0lGlh+kHsu0M/SkZwGVIbVO4WAsbUxMkYAMaTb+3RK88ZjgLNL2bdSXDnUojgWVWhAns
ZE9R5vq0g+g91TasNJ4XwTA38wAss/Ea9WmZ8bqURHM5ZHV7+zJAliMzIIOYmDsZicMiTv5mPMNT
xmj+6SnEsiIodRr0FOvBKA7a21tat8i1jG0XuxB9WsgHZsZr2mloYKZQMzHQE4QW1kDeQCTR8oqi
9Bb51bdPfHzK5IyozQi8dDc0TlYx2uKFcAHZQitnW4fsIbadjaqHx8rqn0Z9dB0obVgBOg9aE78X
eXa2Am0hYZ4LD5MToqRRjnu5Rk/glJNQrkksfcjkjWocot/3aQ+k4+Z+YLh5o8YXT46HIobTKGpj
9AQfEDjnkUdwjjyzW9JOmFmB016DPsBqCBhTHaYpwzc4KBxz01xD7/IoMHdaai5ofc5N3LTdUKM1
kyZRYP3/GoSs/qoczkW07cpN2F+18IymVJldE+0V2iZgUUHrbWFdzgzhtAPRh5FVWCy0TkYHcGiu
d9uqjP9YtVzfn6KZvrI71TUEeZcTO46sUwHMecgkVHTCS53HftxfUWDkNdyg5GMVLNQm5uZsEjWE
Huq9UrF10uo37GVVJ6ekhf6oGcJYbqmrMvtRk6jRcx0tDh2jxhr3BxZ8ux6XN6PDKU3TMyGUe5rR
bRh8yPoK0kgLY3kzlTZAaPvfYJW5isIgRmCyYE6B1j9WCNG+YQgr56zJH6UhVw2EI4fkfeGBY+i4
cfBOxRJBzw2HCtvgZJeQtYHYt4OgMRq39L4Z/Yjs/pmW6amvuhTCZnsUl5nzJVUafOskjEQDjEq0
JrBPfZRv89iQfuyESxM4E42nwolJGBe1HgTsVErzOXXyZ1JDxMeN1hLKfvfH7uZ1AAfkGB4/HSyu
G1gZylI4IKX1VwJN45lGtb3/2zMh1h4/69Nva60abKaZ7NSTcKUq9KiApHNddYQ5EPFTPf4JmIjf
Fav7j5vZUx809k+P60QOQLc+WCdddL97bpyrXrzloMbURbYa+EIwv63FhRGbbCqgk/VykJKdwIrb
pBQJGhxs3RB2XBuVvmcEYgaPwMI+SXbuILQU8YOo36pQwj+NpZ5rwxkK972Fb56Ji1O1QMN2DKtz
UwwxFBwqT1WeU3xxZYyb7dNwWkFbsBiIwhOSjw7FrIJ4+aIU+dzSmGwbMMqqAh5N7ASbIIB6hVF7
NaxhoEsB6KDROKUn2qpYsQjCx2Et9tSyxRPV7CPhVFQ+b1xoyVUyjldN3jfrriwGX7gx9QPdztBK
gzvo/UU1g3zE9PzvMFDJRWsnyoFWh70GIG8rSOcH3a9OZusB5ngwN8sI8ZiZ+CUPjgpyCXHXfLdt
dy3N9h9x+3NdGU/332ZmiU+FBYMC7ochDEBOepijnDtcEt3egDP1I22SB6NZWFTjSr4RTqfCgY7R
0dLCBfokQc9dJVGfAjtjsoWj9oNKduvnx4/7tLDaLIUnW8CcE0FFOOMZSqW5FW1RJSB+ouBhAR+/
bU6zDW5AalX0Jgo/tNsnI7IZtpapAR8UDfguVAzooSP697woV/CqfzKKPr8MNjQZSgaJp6BCh9zs
Ev5HE/KEGwbcfo2GHZLYSR/KoCv3sSJ/RNU8ZA3NHjVT675xKKjAKbzpn1yect/K7ScoPMcrCw5Y
SytqXDm3vn8SFjmFjGhFDfsUN0kC80e+0zS2buC6VgLXUwcfbn3xU5r9Xmx+z83oJN1woDZhwfPK
OKEIDqPHHJYGTWwtLJeZU2oqThhFtGiqoR1NNuNVWpevmShOyaDDc3F/f9nPRIup2CBhkRBChysn
9j1sS5rwm8ngm1mofmXh9pDw4F+Lu2+poWZ4/4m366KGOxWvqKoKFtpOqU4yG4LXWNr7rLL4PorV
37Qr0dXuI9jtSTZ4VcGTTWvC/rAlmidi2GkuvMPMpW/K+gasEq58sLU4qeIFoUYWF5hDetJK16OC
XyeSNU61DpgiO4TDoixeFCcbKEUingaXOECzvd/o7kLombvET3nhAYyYh4Fr7gkqGMfIFivJH1Po
F5nmW6LXMH0767AhY5nt2doSTWZuaU2OCQo/sMFuFdRTIpNvAziMiMxKt3oDUyIJU9Sl2Z7bkpMg
z9Jeha2g6lRncKMP7b3oYS3akeEn3D5fUNnaWiaH9Ji8NEtuEDOhfKrtoRmCaqYVktPAi8dcJKfW
Cp45itxNMezzYokxPLN1pjIbZVrEfRak/alCA0RRv39USXkZdA3SAcrXmEKDt/niME7VNGLallUJ
TfgTUPUnntJDj7obqvcouDXPcaCf4SsF28AMTV+SdWIB4fKB4LkRUKcqGyzrLejcwPSswX2tVk+9
zNe0OyMijPuls5O1G55149nJHwzjlwaEgtZDA8A+CLieQhKzUq4/SmPSkhywZTJcm1EJiI1dkJWr
DoIEleGsYNVWQ2fh/ta+jZQx3KneIwRr8tbs8Mpu8Ivlr3pTeHqh7YT+HRjwAaWIPslhEPEEYIXO
N1F/7bq9ZgxPOfnWu282wPuufc2DlzBI0FwzvSrfuCLylHgD2XyUflnjQ4DmhEEgWar0jte3W8M8
Hi6fz+2wr5IBwk2nBMQyDG4WXxzcqELnySmBvH/Dm9uh7jUq3ZQt9wg67Q4igV4loD9bG9hsRGV/
iXLYFw8496AEPWjrtOgX3u92VxBjOrl2iqDvdE3p8L5Lnys79+Fc6kGf3E8KvkUth6XbONnkub7l
450XlYqq8Qb38f6MztXBGf3f0XESXeXwFXVPRdnA2xmtAN3Xk5+49Y5FkSrbVe0fBPHABH+RPTXO
OQ2TFQDPEK3yMVeYXJ9Fsdf0gCksrLIZq0vUcf/3nZgCcDMhDT85AXkvEeP2vUz82GbbsXCMCsQ/
pNtQLAlqcwMdgZUVdAf06B6GD0Px0szPqQlJsyZwl6BvM5wHdyr4oellYPDchJ+e/AEQ8ErPIaPk
RKu8g6pR+GZTiSLIGwze/RFElFi/ixY20+hpY3VV7H3UX8VEDrB5kj+whPTkfVzwOOVQpIFiOs4k
3MAwz0o621Fdb1yUufKMoYee13X5ZJqJq1NJkTSD7bMtCD9JKuGh/cC65w5rjUT5A4zO1y1CxaIL
4gdW78bOm6qJSAbb4ZzV/NRDGi0rn6rhnUto0mMda1KDKKXmj1FOyXTdQxI3S20fg4Q1nwGyVA1n
Ev7A8QwlhWNM5aF2zm0brhprNHlBXTfOft/fAx9w2lvvOUkzgTI0qxDAnhMC6+hbGpgXFhMYDP8Z
8bSiFp5uX+Kuu5Zuvx5iID2LM94hNgR6QRVII/CRJt/GPAe+mZjtUd8XGyiw7b2FFgemeBieCOJJ
CrdHLAATJPGytU/YP/e/YCZPngqd5LGIWMtr5AC916k8+lOlnCyMzsxV3ZyEJzt0QyxVtzpmWvGW
0eix4iZoZ0uwjLlXn8QfA1Y0GUVf59hG6JjXAduXCV0q/Y7veGtiJ4EkbMYadsmKY8B1SABolUeT
Mx2N0OE+V6Evfw0te232YCqFe0je2mum/Wbpksj7TCI81bYMBngDm6LKjjARfFWAcIDlDhtKba9R
S19DAc4GumhhCczluVMFlDToTaJlOjkg0bQ4WetBebSzSwFnBItvmG7s8jD2VJ7vFkVP5gq1U9WT
1A2SISBtcTRMbYOzXNf20izLNe0hkykPZd38asrOXbcxvBLuL/WZ/HMqgFIntRXDikk/uAJqGGZ5
igt9myfFsYBQkQ6M+f3HzF2kploo+aAkxBepPCZpZG/NwvaFnu16JASlirdtAWWxNv4exj8So0k8
A87AxzKx+wVi7+xsTkKSVRkW7BWkfhAABCkr9PqMbaOu9UpHekbanMqxuroLwPBcNIqZWa5TNsMQ
RVZg40J4ZAlL/C4NybHuovhY1kCeC3h1PvRmC6ntTsULyLOZe9KU3wCP9aztMNBH9B6H7mcc1Ls4
bb5ZvPx5fxrnPmkSXbI85GkRVPLokugf+L9H0wal1o6uaEcfrbKFvNpCrJl70iTUqMCODb2IkuOQ
fjPLVYbClqLmmwNGlTO034aoXNgAHxSGG0HtIzf/lM9GhdXl0NEhB9dxnjT36EbNPolhiAJ5TrtL
UGgy1yC9nG2Hr/P0l8ji7RDWm65uHrpC/Ku7kPosSNuV2ZBq5fLHCLmsULC3N+FIGTxB9gO3cbCk
oyJExLI0YI37BAxNujGa+qHIw9f7kzNzskyZDVw3+jQfxq2c2Sm8aTq/scXbYho5c7JM6QoGyhqC
2y45hO3w7Jraq90mC5M9s26nsixGQ3IoVnJyQN7gSdIcgAMZvXVid0m67Dbi23Cn/IfErYFj4xgc
lXGfWTjXcSM1n6LYOBm/GgKEPBij9VqRrUkDL3mPQd9poAXjwjs70vOVhSaZBYQpZb/ztbQBsHi1
A9OHoy7PshVbKq/MhOMpdUJrIaCSqiA5QsfxV8yqLdeLFyMOA5+RKl51ZKn8OLO/PihSn1Z9mnZ5
2zjAr4fDxbQDv4DZgGyQq/F+HVV0t7hs5uZ2ku/kkhc1on95lFa7qUt3V/ePZEiOrUO/FvWmhIQY
B4gDbX15dDp9bRH3IFEdLIHjNsv/4+xMlhvHuSX8RIwgABIAt6RmeXZ5qg3CNZEACQ7gzKe/qV71
1V+yInrX3dG2LA7AwTmZX/4n/SWenrPVaAzRBiyjZjiGofc4R+ITiTbQQ1yZAl/a989RLTmdpq6c
2+FoW7fKcpVo+gyTRJGUi3uvl2CNHfohw7dDzNbXa8WF5+xc3W+8aQ75KP2DH0LhsCDyGatb07Y7
3w/vZgdHxtefc+k0fi701yNFq9kF/qELd1S/l+64tCPMIptBv0kkTCEJM6YtruWuIm8ca9byn4j3
LDqX/aNxH1mZhyjgunSjMvstyMmtT9v3vL7Sj750EU+P/L/eocoFA8oJfDcfLiqv/UD61zvV3pso
ov1Vyc+F9+dcwz+leRuFLQoyY+rv1EwvzIQPWSTv6/4anvbCWnAu14d/iQ4FYf4Bp65Qbfpsjsf+
hrKfrtCb4Vqn89JTfi7XBpCoMo3CDYEr4T4vPYRRpEnP12W7mREKPm7G5o3gNPj1k3epE/NPJfqv
u4PVrS9LikccFhlBVnlzVGxeZc0eIUJjrFiaQFA0I5u2Rf7xVFd3GHvHUf5ahx9uEkmQ/mChv1ZT
kQgpEIh8pd640DH4p0L9159lNOXKA08NIeRPQtx3Q7/1WbHqq/EuzKfvcIzd0Nxco89dekTPOtq6
G+D8SyEGYrbcO3E6VPDxvSyne3kNdnnpvp5rt3MYxsGhpdmxIFnS5rC2NdVKteX95Itg5TO5z2f2
p4kgmWZuevz69l54Lc65L2XlSD7OizyQ0b3WS/jWkgV5PSBjKP/KoeHSR5yu6b/ulMwK5xam+MET
VbARAcvQFvb4alxanSBj8loq3aXPOf33f31Ol4IBZRGCe7Dl69i5fWTzhKXzG16K/3atzg4/CmR8
07R4CLj9Fc1ZrAa76Wy6ttc2sAtP2bkVRGAU3Zd1Wx0pVsPHVNkPVUFeC3fIQznX38drmOALJeg5
jEX5oDMVi9BHG3U/lOdeFhJcUYheKJ7Pw+XrAclPntb6iKf5QXg+OtOlegMN9OtbcOnXnxUQFpTc
AAoCfUS0YhWbZd7Xp1MoApeu1BCXLs3Zi5521pvTpfMObNZvNK2OQdHvvv7b/749yHNxeYWgmD4r
Rw8oGfk971iL3mP7sy+QGpZpGwPQtvPRvf76w/7+KMlzHTk8oUGeVoYecNbYp0Ygf3KGa1LuoBSJ
7ml3jfj+95dOnsvCWw+xDpkcsuPotXepP2K03zxCXXtv2vra2PLv90SeY06QrR0GIqjTY0mRCd3X
JaQz6XJldbogQJLnimMZdX1FOz0dOx1uAQAv3kJgurvcgcz4Yx73JHVTYpE7kQ1oJrnmwMB1WbVs
rh7gEGBJnXo4IaoiDspgiusuunIHL5gR5LlIGQpXWi+QRh3NwJ/HZv4IhHrO9bAJTsFQU/A4ZraJ
ZZ6tezo+W3/cZrpLrh44/v6qyXPtcpWHZFahlx+byT1rCSpqmK6CQa3/2wN61gJBwx1jQOKKo/LC
70FfzdsORtlkKry7WmZrX71//TmXvsbZiuG3UlYV/EAHq0fYQ6uOgDvmjICZ0Azsyr269BacrRqF
p2xhJ1ChEPLCYz/rk5mXbYz5bGKvqTYufJFzXbKE3iSQ4Gocl3H+Xhh7q+du72c/vr5Mfy+n5Lka
GTEbMGJbNhzTKV0NRXOkWb0JRJOcAnB6xdcR/A/XO7QXlqdzAXJmHSkDxKQcM+p+9aZAepzDS7ia
x+A1qv3X2TPeZ4bspXWQynrXAfSYIKx7jMfZ2KRLa7spRXdTi8lPNCaFMUDnSGL9T9fi3OVg6STK
uqiL48kUtyZaAvnlYc4wb7EK8SSw0Ijk0oP11huvRSBcuiBnxQtTxmsyTv2DQeh1XfS3PjSpOKac
ILoPzThe2T8vPKjn0e50xqzQaRy1MluuO/8liz5KkBQ0K65schc6xFKeFvF/VWFLIPjY59h4cpp+
KzLxbBHXF88zWcHZxGIzzRtFy5/UzL+FigCglauv79qlr8b+/wdHGJQtszeaIyLDV+0COiF4xF4J
HbZ/TR56YQc/F0bPTM9hMKIAlD3ix80tDgIzYtIxk3Plj/Fa/Ns/M4P/7aTKcxG06EIzTWNRHgvd
2xUfbJG0hXtjVTBv0mImSaDmBplO+kfaVD4SkAOMVpDetEtpRmNmqhtHy3vd1cUqQPQeTN7I1B69
EZZ9MX/2oIAkHuPNho7UVyszgH/HtHRJPmT8c3JIVODEZSUmnmWXOMy/6riW6cvoixICd1q/tKDI
rqgfok1b0SObkW22tOG1E+eFGYc8Fzq7gXkCXDP/kCNToL/J8k/L3obyEUwMld0s0o9nI1ZBcHvV
D3Fh9TvXOveyGSc24OSOCSqGU0P37HVekqk3nCIz/TPIxfbrh/TCaVqey52xvfmOpKI8apBWTmlf
tfsWqWUrijqOGvFJivlgxkOuBtAzaaw5MA41e0HkZgJOMPJmZ/2ZQuKJ1M1jqKINgyojd9eIAxf2
mHP9c2kmpeXgGRxAYqLeSRtP7ceVb37aC//yVIuzDX9s/TZvEGB9NMp9U1DJJwjz4rsub9994FvB
bTgsE+3jDnsDhttQU1UdxtFK3qeU/jFYO6rAuzcGq8nk5SsfkCus+t7KzPyK8unCtz/3B7Cs9zpI
LJYDZtaw+J0WYk+4OLNPX1+Cf6Qzf7sEp8fvX2ujWYK5g4WuOmov91sEwBS36Sm+3bQ/vbTqxc4Q
8KGSzhMAqyEAG3NY17wOkUfXoV7yOM3ErZ1mCLBsI96dwrCNZOmGkPLel+Gry8s8iQxCWdzcJjDt
Fk91GT4hRgNZV0P6EnbGW9FCEhODqxJ+GzPvlhXEP8LTZ1c5Ge6zdPBXuWF8myIiRES6epYRhElp
xh987xT06kBzcszNK3AlsDqQoXDrkgXklaU9vGVIY4QhJnS3jkZmbTXiyUWBpluWDQfQX35+fSH/
DiBjUpwVdciW52mZYtDhogNvfs2qXXscvLkt3t8KXKZ+/FaVN4OEdh3mvvSIQVNck0MOD5UNIXJX
+NfplbZI1pvmQ0OKVxhID7TP9l//gRdOLOcq9ywD3813mh6iXn2YIfqQ+fT29a++sFSda9aBOfEV
mfoSpwKkOsx+sWdOrru8GLeUYLgC0/2bEdVTFV2DGlx4Lc7tpkz6IXKxIo2oM3HHEevDO/Hr6qTm
wqU6V8d7vgeAsOJIJxvVe+NVzwT9j68v1YWKgJ9qrX+9bnMqWiL4LA+jIvdsGh5MIL5HiMqIm5z8
p5Gb5Gd12wIC8DKh5XGoS1tDrAeGZFi5jzlUZGcdNf/tgMFP9+ZfX6VkCKME3RaGiAmLv+crE1dU
yTjvl4fhWoj7pet1VroBnBw0Bt6MgwumIalMiHJN83uzCETjFf8pZJPJc/X5XEHl2GdEHuTQZtCY
duPet9E1HsOFEu1caN66OaPIvpaAN4LxRxZ3rzz2HfSoISl0ucnG2Y9J5j98/YRdehnP1iHEYExC
AIN3yNmwqytox0oLmY5tAMgJKeB3ZgZCkDc7AuTxlQ7Vpb7AeXQiKwFDwjpLToqaqB6gyAX/Z2xO
iTV7vxNt7OoxPlnbchWB3mKS0z9fNdFduMDnQmvZkaKR/iwONHD7nsitqti4Bn9iWlUgmjSb6tqB
98LF/R+tdU1AR898fjBQH8aBnZcVaej8TTTmD4/go+5MmIBWA95frr9/fUMvCCpleLZmsGVpmH8C
8VdhmIavCyLaNwGAps9jEflItiruS+So7Iuuskkm0j1CmffIO4VGNa+67bCMEgxZB99iS+ZnWYzB
nU3JzhmHcJwJyEPjwIqoad4+8sacAgxcEAMDo+Y4CAE2UkWBGBiA754EVT7k1FJsoNX3X4iN8i24
S1HSe5XeR5kP0MOkh9fwajTAhXX+XPdNPLTmT4v9oSel2+NBBiC5mZKUX1UPXPqEs1Wso6Ge9NSH
B4KQpY1sMa0UpfDWosjaK+28Sx9xtobBe0uCocnDQ8hsfYcAVnab1ydKFbJyH79+Rv4R1/6ljDtX
RvtkyTszlvywpNVCNqyZKVlVAXDMSe1KHHQLZ5MKivx4ZmH1nKJfEAD4GyKzqiBg9Sa0dY7Hlgqz
0i4wj6g8u286nNJveQ4JdeWVbRU3kezAOayeRr9/9quS3xRLBlccnH6x0KzfuL71V9Qb6YM2oJBz
l/U7A0z81hTt+K0AcGcPXBkqn1P671FM9mUxiHypsirf2iGdXRFLNpAtiF/ztmEecgdY5YFMFHo7
naU8lqIJdqFg2GsK3b6l1JAr29npbfrbFTw7C0At1w8VDJyHMZLRqtcZ2w0grCWTsnA5AGlfotty
pVi8YLSX57Ltvp9JqnsktKplODpt7Kvwuwl02YHfgZ8J6rueHwnjTwHqpnWL5O7NWMv50GZMxAFV
T7NoVNyU/rU96sKkT547kSofIvISvu6DZjZ6qifz2mRjkyBh/AjKypQmrq4G2HImCOt8OOqQ1hbQ
+sq1v3Q9zp1HzA1OtzznB061TGg/ZCvnDXioaPGdLvBbYdHTyHbACptVURKWVO2KqHU7iEIjPNkR
2vG3rZ7NtZbR6a7/5Wk4F7HzNm3GJRfkoIpm7Wu90kFh1hVAXaum0kuixxazY7gLEM8Ve1XkrSvm
mk+lr7zQF0RN8lx9ns2tacqoxoTSA4Jsnzb501RBF5u5aEi6hQdx5ann0vpvuk35rR30uFLl8OB8
ehvQ0n9O0QxEmOMeEBGgvpl4S3v8UE6z38FsQwA3h9umkDu003miRndwfXAcfYPzSzZcObxearyd
q9pLBIIXulHLgcOnTT1kJwNX89iOFebV9at69RkoprUt++0pmjoMq83Xy+GFd/k8MJNkDeIyO4vj
U/2aNhOSl3IJchycIbGNaL8ehza98lGM//Nt/vasnK3vC1TvhaYaagSfZxCOZZgBapecQi4DGkcZ
rBlPyzjw9pdGrwE8QrOYaSnQSh0938ZaUoRpnIAy0tQxvKOl4Q9phA27SFxL8C4gx5xLtD8WPH8k
T9DCL4JXmMhmG8BNAlnxn7RvonRChYUu4J3heZj+hLM2R9dxSocGyOt6saAFUj0Wazcj3jWdg9Bb
t37l3+EU0uudHbmQ6wxim/dONW6LnizECjMk0Wk54wiHU7uPNnMWrsZQFAfoAfD2R50dza7xZHhT
GNY/Eu0ryAIWja54r/JsoyPyBxTH5ZcaoFss+s7EjR91b0pM6q5KC/5ho6m/bwDQ3WSCL5vxhB78
M7ezq5CVwQt17yLXvVspgVnMKuDb70XfOk3iFluqPYhAGyRkMtLcRzp3q9b6BuGrXpSkcz7IletD
uxYda2400dkvBB0iv5sXzzWiZG4ifAdUavACJ0VL1Ip7uQHOrLePAjIRuMVcIzY1bueDr30+3EWF
miqYjsrwvgDzGBk/Qu+K3hIv7jWhEFsVqt0t+QSsuVd5vEKfJnr3jMNITKScrpilL6CG+j9VQP/w
Oa8OtdEO9ZJMKzDnCmQLewsaSdFUhCtbo0Z2QddvQIxr87XUntI7ISoYPoa2fq3bgmKtLLJJH12G
x3o3Zgv17yNIUNU2G8Zm3BmnJvYCRn4j1qDi4+f7OZymBM5K9GUGwe0OKd1kn3rFAqIt6VsWHusx
lbC5jkR4XazBdzCvKpUjPYo2h8ZgTUDZMl3ileBV3BCZleA66WpIFpf6D9qmPuYivKQblVYn9lw/
Br23whSzQmkKiXh2X069Ay4/kDfF7MZNz+oWlABwRVdlq9GsaakoV2VhXf0ocln4m7BthL8pMdrk
GxNOkVOr2i445MZoH1UIbBdeL2/DRjXZa9kg5vu+kmTpOII8oE9LyqzMgRIc+qbwtugY0AWGrHLM
gwMPyr7Y0LkFTY16MC59Dt2glwcEekM9pLn16nc6zPlIblgFizqI8GjGDbDfDkN5Q6lfsJtprmv9
Uy8pQayYbvG/WlyT8BG+TLiFZ9yMcJPpsOTgfgPEiAh05WQCrBtUTHHtF1WYILk4kreqFFH6IYKU
OQQshay8lxV+YLXYygP+CePVTj2qgQu2gXyej5usqQP9O8dYD0a8LBiG9L5meBC3sh8Gfqiq2oC/
VFuNKXGdQoR/24FIMzzksk/XxnlqRA2RNoOI22hE4laBtNb6o5nDvH7EZCTUa+1LvJ5BT2q2W8pA
TH8MzbzhEU573dxguOyle4YMiXxFMmOyfcezuvvNImfYrfRN3n3kLpow4Weh9l5SGyBfAjhWMcn1
VCO9I5FirNUrfqrsH+omXHwBjrgnyzst/Lbfmm7m/TqwLTy6hQimHnIvPNdH0VtPrBvK5/qNo/UU
4hxSZGQPa6ofbeu8j5rbhaUdYCTG2ObdXyS1t3NQtylJBtf4fRo3vGN8L0zXlb+cMiMtEVAx0q0h
RVjtigmu8GMN8TLZ8SxCdQ0/wVQgITOyAzrfOXYrver8KTitrj3IFm/lwivEJPZNzW4oVqM5XFe6
UuYA412h3oaA8/zF8hJW9LgsRxWgzCuWRt0VWCvsfsJ3Mo8OTpxqjdT3FratUoXFR6nmFiFs4JFs
tMvQUCxG/P+rclkqtebQkjaPilbIVQelOqc4vpBhHqFbLge/2PmR0VO5WSLZljdzgRtz5/FAdx14
bL3lW2xEcGKQSEMZP1b9WP4WgKnxHa1qigi7weZp3Dru3Kpu84L8Wtzg9VtLom4ysXNimGOeIVs3
hXPWs2jwVk3/WVHMQB/KosxPkPIANnsPpwy/SQ/Ig0e/qy0i4y/xQipsUFFotfqRciT1PomGkP5Q
NjybtgE8bvKGoAUsf5qKEvLS5dQrNwaEB/XOCJK2b60Img41Mh7SPwPqC7HPMIVufDTJKQl+gF/f
uR1bAg/2jHJAoEWIUW3zWwwD8rRjNoBRAj+ibsmm0pDY3+adz6ebsUFIQBajPS3zz77rVXQnSdFm
H/B0kAFCfzG26kUi3cTbGDVSvqFintIbzSrrJQ2bSZitLA3YESE+I+jArm/CY0pzyh4iUtuax2Qc
iGlXStNoLEFeQ9/4J/zpKOfxQTaHbRQvRzsnKoDiYYxpSZ0v1rBChfmNpvChgjidpnz4tUCvk3+a
MjTdZwfgoYhDsEbnF1lBhPGNVcOY/+4LDWUIZMAe78MN1wwdi3XX1QTEkwyr7CM1nt9mO0BOMjkm
UJ50za7Pmomlu65K5wL4ZiBo+LsOWaDW81JFVseyQKDihLATq0O+Epn2Q1QjtPaGGyobreIyUoHA
bqtUi7EId50L4eSKZvAcVhkrwypAFMDQ9R+t9scp3I5Lo/UQzwG61N9NHzZwcfN+aPq1nZGn0Mdy
LtOBQ6pPPDh7OqKnrSpk1eaw+3KekpXmkfTKA7Q/PXukg+XjmLAp4s2nQY1Z1zHLSaYhbeoYYDKB
JoVF2IeEsfIQTgNUWys5dKXIkgiaN3hMSy+v89izkOXuF+nN+U54JRn+hH7NxXaEHrjeZjjPA6q4
cAfps7AGBdOkAbrTG1IJlRYxopx5ueZmWOZtwcecfngqK9v11MvgD/qYJfkt7MBycIxJjgsY0KTo
4DGl3hQiSyYnJtiC0ZPKY5RSf0IiViinGSh6wg4SAVGQm42jzTcKByb/pWR5uqx55KnQbFMKvP3N
3HoD+Skt9XdBQAKzlSH273Va6jYcEoTm5uktIKKE3lbTPLVFopaWYsTbjOohtWkpn4kdhuazndgM
sCqo3unY86So+5MeX6fdtiFNg/eCIf3BbUccIyUil+fAoWOblaCQryWTJupijEmjcj+itMSyoY3u
42iCZQDH4whyCZRVY1Bu57yj9IksfEq9DRN+Mx0sr7R59EgbkmMQUop6TWazl1eJ9k1vvqcea9xO
anEgMqj2Ge18iyU2qj7GOvJ6uLKWXK+MmKnch6RFD7SM2hLGdQ+tJf0jnxWcEcuQedkBpTVn753D
1nVvqtzSJ7Bu/Xw/dBJPIEcKGTrcaPJ1dgueWnP6S/Jg6Xe4gVP+uPCwPQSt1b+mUmM3NGrZpVU4
/hGizfo2HodyqB8YV2V/I+psNvcMqpLwfp4mFz3PbK7nXd1PVsMqU2QhO4qCzfMG+JG2+h0RsBI3
GFD68iPoRT8+I8XbymeVWqd+GvytKHhyIZbsu+qEx/1kskvG7xcbmapCv6TofHwzn5dxBhr7UbM2
gGeau3aYTvN7H2SKyodhZC8hjt2YqWqQW6IGGBNoPogWi8WUm3vF+9RDSQn+X8O9OtGRxXh+jSQN
6r6FkNoNBB5p67znvmp0Pa5JhAqo3hWFQW9YSOzVnVAyyhIXlR5DdbaE4pcqR8mahA81uMx8GEO9
p2CbVzEdB2Re28A8C2Ph4cM3LJcJ5Pgq0BL8jt63t4F0ZZ0hj0Ha5o6qvKhI3HMAcbBBA8Lf4sZ5
qVlubUuyvkpMPSM902G/YEkRZjiQYofA+oeBO0IN47RFejObgRb7FarZe+RLoDbO+qI9lqjTuwVL
GnUL2mmBl37DU0uCWJiaj3tYuCsHTIud/TvSNTLElc7cCafYa9z0OB8q2a/xi4sd8MFy+paJOhqn
2wa7QgPHmZrFqoD40n9EpaARITLnMwwOHnAV4qmPUK5sSsd7+eiiOhu3bS/UTSC7FprZMN2i5kpz
BJn4eQQirEZdcr+gDrTrmuK5qtbOD/O22Q9hFdYNSupTny0jg3ere9MMMLuZTvwYiaGvI6fyN06n
WM020WwRvDJQNfXIAXbhr5mjAaHR7990rU9nlcBeAghHgtWHDYhcG+Hsa7ZBjzZLs08BCmrWOI9H
OZrQPbPjt6zO0rFbNUjcaVLYUhfJ9CboHe0fwqhF5xDIFO9DN6NUaPTiaCATNpc6l684Gsvu2AN9
U1YJVFkzhtHGA9Qb0w30P4NwlQVlV8ZTF3W32cT8zxaSkqxOJuMZqlZ0qJFeEFsD08p7QwCDWnls
KpGfe4psRTtkGg3YVJ1CKdvHJvALum6nVNXfpa7luM7xRoRPEl8CnLtGjGFxkop3K9PUCOSCgR9d
UOtxpI2pULbdJ4q7dl4zUI0Qfcak+8Ew6A7isOnh7B9Ly94ZwmGfdTmNn80YZLdTgIN3WC3yycKX
0MWlDUtxHIIFKb9hBif8AmIbXslZm9vG5/MOWxy0Fn7T594qUDDbBpltQQRFEuoBrwnKskigQWpK
OzJEJgTL96GkZI3tGdCW0JuDF8a7JUGDQmAKrSRpyhh+3XxcSWWYWQsGT0UFgdkC9UPYJhNvl2il
sspsI5wzXnglZ4RPhHBNA8lvf7oAuSvCLoE9FC7PwJelrdKfvuinW8SxsnfjDcNqgY5mj7BSBoIy
0MRwCRd2vAGnJsqwIUhRbNoSW+e3XuNo5HkL+zMtDuImUhfPHtXwmhFVj+yQg2A2bJTS4+Tdof81
i+fBH/1gk/aKBO8g3fb+vqeU/xI9gC/1EqG4WYgBtE+Oza+WUrPPOpJK9L969QKgA7rjY4eIyzZo
9xQHpo+xn5CmhA1do98QeHelz2CzkGMfrsBJAucvnU3+AZ7ugpVqmgNv5U3S26Kbyn43VtB6Q5eO
/crVyL0V6WYv6YYambNsHr7Nuec/qWrQJY5ffAQsc8ir1eAVYIeEtScTrxYDJY9RxDJvPbqswIJb
1r+9JfWGVauhqh2RpB5XslZbwyd9KGs6xgDRSvea4S1EhnuhUDb1GM+OwYIgbSa8fFfSnK/RoLrN
TMA2E8tcIieHIzMXnxZFTTyDwrdOm669JQ6P98Ah6Y3cXMWSDFVS2yq8JQR9LpLVBnUuhFwyUO4I
PIq/Fi2UMk1h8kRSNsI821aAOpXpa+03/jqlQQ24VCliJsc310U5zrBBusOwvd61KX4KMpMhDpGW
DoIiggpyAnrC0IGvEvTylWVDh6fN5SsdLfkaI+eArtrZPpm8GaIYBOyftgMhA1cenz2dGh2VQQ5g
nIKJ3SYWFPcj+JeIKSLg9qFPQF7qAgtsoL3ho6hgXgvpMj3IFkTYcViCPeZfy6tFobsJOHw7eKQj
pLCSFJePLXiHLWzAymug4fWtnW8mSikUCW30QznXfm8hj30Cx2L+VhpDY8tZunEGtTUbK1iv5mAK
1oFwdVJhfHdauJd5QzjuuAwDe5NiFgDuF2NdthbSWUjvQMz7IQfGYevjZfDQ5JVGV0RM9e9gkHUy
jDiNZ+3MdwG83FtgjTCAze2k4hSMIJidm/pnh7bmEgMzrXMsL6R5rojo30KT2vUSMX4EZL7cFdrN
SzJH3bixXnOKcImU+xmKEXVOCChvNeY8poNn7ZplpHotSgUJZQ7NED9ov8o32na8X5GgKJ/DNK0f
I14BSgdIZ8GSnIbBFsfVDgRhtP1uGJfZ/eBKtQfTEc/0UvruUAQZaqA576utxozqs8M+0Oz4gj7f
Co5ZPO+hwpsZ1PgdyaLVvFMRSTOkwnp4YISfG7KqqwpGUa+Zq3xfQCcI6iC273U7NwJP8cSX8S3I
mbPvXhb0h44szbvwRzm8+SSfIrRvrNeu0bIAvRKrXnbHFpHehjYABqMYMIJlYih++v5sP4Y2jJIa
PMh0Oymck3G2RvBzjFrBW3e4d8/AwFcsdj1riz/QczUO2Whc3aaGTnyVYl58IlT9k4eIIDFA402P
nA5anDDIsknvOpg0UN/UlbMC0JTF1zuJ+uaTc4Q2BTBP3KixaF4UTOpYqLGXHUIzyPHbuEStTSjV
wT2D3X1KAE9tzQq29q5GdzUgNwsy6kJ41eW8cwLk/6RvRW1XDTOs2RcCW/1aQJrgEqg305cWg+h6
7wulHmDU73/5QpdZwnOH6p0AQvbh14GYkxx2en9NEQOVxSF4Z0hFG5dswawrUr/rJkeQeOt6sJOk
l9IEmQXtjdCG3GR9OdBDP+FgncxDNPQxinX/XVdjf2chkv90GEn9JkOnt33RdCzx/RyPoDcu3e2I
8+lhzNLsJy+68AeKVPFW+hZkL5QJS/4Noe8qj2kdzGaVoii8G5Y2A9luYtGRpC3tYtK19CnvUKoi
HkWWvwYLGiFFtZUljSlpu1FTu5QbgJSGas9JZQ/oGSzADwNo+YqsMbzh+DUldm0kBNy2aJn0iddn
Q7rLh7qTYJikQbGicJkhKo+zPjgJJADC6UI/T4HOoVLUx3ZAQn3dlWyOy1C39zJIbfWAUawI32bd
h7dSzsCe9VnLV4s/oecMrwjiNaB36J6X05gUODBYv+GBVGn02HZmOlSTyH/PbZ/lKGqIr6ItxtDL
EcZW7IeinL0dFgqsD1nVcPqGIxiW4YpoNCHKvAjcqo9oHoFig0MIylMeLD+7zvS7yZdtsPZmWz4x
UNa/e5UV28rJTh/7hqH0Rdxn3sISLjjaUDjHP4KVm/42S/5/HJ3HcqTIFoafiAgSSMwWijLyXt29
ITTqFomHxCZPf7+6u4kxPVIVZJ7z27o6e6XY50RvQJpkgI6bToToiaDyB4ubtNKOLeIKA8y35asm
S5towZfXsnzlNzl8xAw8UcnutDN58h/pZVljz9eEMEzkeWrgH37do+8zbyURoaPmgXKdYooXYW3P
i9lI4Sqskfy1QLX7Y8N5fM/OGlHO4m7M953Xhe0tkon5i8tyRptlapgcZuXtBEowPV7XR2K96rll
7FtRGi4F2bFA07k62B44RboHjcNhuNdg/xXsv3Phg8v9VJLKeSmIsb1Z20nYF4fP7suaKYFJ6sre
7n1iWHnbln17zux+NJegqjrvEu6zN7zUXslYMFd7y7vBpeUPF6ATVaXMRMa7b+d8jg47HeEwhJDY
jAa5E2WPwWYZ7s1ymVQSLptdnPToDy9FIPzvwjNuI3BUdFF0zqe8+vQKW/XPQKqVf2vne/G5DcFm
KM+1WMSssc/5xkwgnopNMh9V9hKdKMPLaU/1wqpOS1GqBTWJKd7cUI45/vZ+aBNb82nee7Ynp+vB
ScFeMRTBY89A+B8ZCIWf7q5HFzU7LtiSvS59TWOFqr/kUroHLUqznlauVjEBA8EOt76VHc1cz2Xs
NjZOp6JuV9QIcvzxQgHetCNVvQegCf0TlV3mAiXUlN9ur+2XRecNm6HOmrvenpvhKVCufQGRfVI1
Ve0it/cbAQhBcZjp4CzriUynJCMyaEoz2NHmngehualmApMTUmOXS+NPpZc4Ba0+xgpL+T4vYXZj
D6Nm3enWO3fXFMI0LU2Sh8Ez3NVWIEiudtwxAzC8luf0VSEO0ge+v2ygiR2bXp/RatKJMnhZPNXf
k7heTmQoe0RV1F0whDfKnSM0ycou9WnOguBpcKfivncWPaW1Y0dwEygXX+3MJnrN8kOuRrFaoATU
jOCjiSfCl9WBm7Bb6CCJovLMoj8sV0H3YM4Vy8RKMaJPn+ea2/LgkWf/PvvMBvFeXndzsZdaHvZ2
zZnZQmvjoIz8b85D73ZYA845e1ltdSxpLiMuSm/haaAB6RgNnTUnM3Le767vcxsNcddMl73tzXBo
O6PQqDUWKOE2zrZOZyRzZ0pD/Ufge3koazd/oGaTuj2nCD78yQG24zryY4JrMoQUfV1NlM7IdUsp
fgy6MzcifpJs0az9rc2iEq/RnA8sFKTXA1rtdtzQR5luUuJuJRr46C1FCeEyGuCbxfP+jp7c7spl
3e1j0MCjJKtmb0rnouBYcEIZ2k8q3/y3et8rkrn4Ml8srxzrMzjv0p2ioSVpuIOhMSkpZz7Xf+XU
PT3fpc9ANFjZXzoymyGBUDQvXT6Y+QCzwa3gzKCg8dTbPb6qvA6+BiVQArRLByrDjg1kYvedSGuU
I/ltpt3SSUDh2iUuM2XtT4OfZ9VJdxaVYl4+kezKlv+UzXmmUr/FQXdg94v41PmERIJ6O3/ZkIQj
TGR3TfyuwvzZi8CEKRNVeZYkup+UM+xP6COamwZ4cDu2a9c8d6ptmsd9DPIoHsawcm7VsKrxxhSB
TwFiCdpynvOo2dK6NPVXa5SgApAxOC3tWd8po/jJt1o4brxOrkt5kyjyGz937c/ZnoYLrxIChzBz
leRGn4uj5bGc8DxVkMaNJVtSX8iZnl+9nH2J5JM+rG68Jhj3AwSE7z/mVtCIN7PttKssmpWCtjrd
/MPrYL71rpz8uNqLeBvrpr7rK938zAQn/l0wq4ynbc8KRnHIqH+Tr/n6ifwWHRKxgDyrxbjkF2GN
AXOSk3VsyAknbWr08ALnKqeD1+pkdYrmnTUhzyBG09Ynp6/yfOcSDq6+q6wxJBfbZPxuBJ2x0wxI
Fy8dXylp6aNjpbruPD8uQeeBLzZPc42AvZOvX60RdFDe0Elb7Og97CD8s1RA44eKmS4euqA6bm07
vC1esYGZ92PQHbzc0vy6fqPv+rbM7h0prxxraQeSPx0MJQlbZT4tq61udo9CkHM3hdWr1h0CP+nn
LBDZsDbnaLZ8KrSj7mXPyCoN86mneIgG9PdcOe5xCnsPy4Lb/W2VZadL73SpsFlRwqKrhgMiyf5m
7+eWat9huhf2pI6c2YAOuSVfZw5L9pQgVEcQ8R7DULAU5C+DKb5UVQSvwNWE6kDb2X1fdMy9S7VN
X5kofFCScCFwwaqZqkJnP2YFcX/kyTWSQHV6XtegXT6CbZ7rpABjeF6boD+7hsxKGC3ExXo0sPxQ
hUlbSy0OIsvd32ONyxVnff4sbANw1ElQf6O9z9Gj8TfoxPIGqNk+hbipn4Cx5jsjTZEfkNcEuCfQ
YAoB9LJuPOe+j/hOOXyfsS6yiJK7ahtFLMHhfjdd5P1HEXV9qRCLkD3dcEtlg3sH31IRb1bWN4Bc
9gyeuyvkraBCvsiah4oRIZFbIM9Nl21nT4CdjPOmjkoH7gOZ58upzCyT2H5p/67rLjxune/e+IWk
X3Nx2Bsg3CEriIYLSJ21TPbVogGk91eMadhPNutYyMVEMXnOWcah+WKL3rsbyAwEUgN1KospfKAz
PHroi0Z8r410DxVYI1Ht25Ydto4fulrmDJnSTtzWUorPCH7xuGbGJaiDHz/yWw6L2rIoZddWiy+C
D9lHp3wJvOj/37j3Fx2in5ggfNM2P8jdHLTzRqH3FrY6VcNwy134riiMPIK7w/5m23ZwdTCfxGgC
2Hjt/JsXa4+3ct4vFozAQbsFZwwY1yGbmhe/8Iv71snNYTWqeB1zZGd7m0/naKTsK4y09bATNBMX
VZvFjtn7A0wFPV/StXeW+X19sxH3HZSprcRloDtEVt4nY79zdeNBLJiQi+q5zwHk622sEml51RUv
+SWlzrokWPRIeOxkjoMas3jPqgpvUrQ9VCRzU1rTF79zPfsRG3z+EdXek7CYCF1v/h00656TtWP4
EqfA5kMW34Q3cIl2CxWhmfcgBhWEZHZMsLGED1XcQpIXOlrlsiYKGYk6Vh6C/sNQ6eIwbOQS7f74
m5q/wP7q4BA0CLDU9qbJ+LRb30uXiPvtUK41SVbnyregpp4GU9r5XTOPjmsdjU812oQBfcp3mQTY
+oY/9JFk6ylsOrO9AiqXHbwd71H0Ttmm9y0r06lHW23BkHZUzOgf+ld2jtltrbC4q1FRgLpHezh9
hcVgdzd8I2X9LR1EFTD+ulePzlD57t2um4qTbmmcT+Oy2984lWgw57nTqoaXCBO5PhTlIrgq7XoQ
63ul90y9+SXVYckcSF+guJn5B3x4NFTO8Rpes6dnDy/TyTMi+jNPNVO1F4T5A0xwJVK9tNn/7Udl
6gTT9Lb1W9TFe2OW8ZETIWCg9KZpZcFsJ5zfsaRhVX2ZofIg/jKiwuuH1umc92mI3OpfMWMnShkC
3Q97w6H3vLBnc/Lapf+PNDhhJ1E99PdeLR10HVVW9T+LlU3tW19K074IjLo6iQru/u2gg5U86SJv
6/KuG/sBwaQgWbWIHfg8j/rJqG0f22nCz7VRAsrsXRmA+6RehYZyIbKya2+4Vz1zh/o3y39NVmfC
R+Ytu/gwK0XtMQtKv34U7cDD5OD5nETqmtX5DQMdiqcKEij/UXyEP3OAEyF1O2TQxWGRdihucKcE
0YXnS7gJcNNuPTH9THk6hsp6i1aeEUxeXqUIumYxDaqM2DYDWJz1Re0fw2kqqHWe5LJ5DcRgOG+v
k4KkOhTADNKKgw7hsUg9YbVOcGq45u/r0QnrR7H2tH2m7iQ8IG9tFgxvDCEqn+PRxxGcFIOYqKLI
hDX/qqTVrv8iYKbQYeXkXZyS2Wi4DR4NFXSxn+cc+bE7u/IdoKs1BzyBA/0lgzV6/vuUu6F1cYNG
eUkzGtvijx+nHS0FkSTn2kGddTX3RVNGarZsxBlplGb/W3nOrAMlGLn1Fagy7IdLf900Xua9Npz+
3jI3eWIxYv8ItWD+OTRNFKzvCvjLZY+zTT8wSQczBNS0SD1KLoxdPlgFU/A/nC8bpy3GvrMpISzk
UciyaCm1sXqnZVozE03KLLBApLE1+pZzwIneOfvFXfxi35+c3K6Rgqh13IR3dNgA8j4dydS9Iv7l
Lp6lnTP0x1B+7f45csXJn1JMNlSuD95XEM9XTi5Xu+8bs2+/J6cpQpE2IPTa+WM1lRmrhwz0FURT
rV3XOOeK4UPPF0Ku253m2HEKi+qFwc2s3YOcg6In7tOle4bXeNvHx5r/3fglrRGsDJXj78onM+dY
uPRSPgylynyMm0KHeKPCMpuomCbUoE6MqwV7T2ezcmwoMro4CEX1U9DoNXyEAIXLIV9yTCD97jLa
LtMyUW4L0s12tfNrxVNYui4MJcq8HzD/KmAC0tMOC2Uy+m3Cyej7qZVsI54o1uokJEted4w8NyB5
oOoBAg4zrOxPTvWbjLtFMJE3iFGii0SswGSYKVcAs1kzuRGTUxCMt7qrd6y3UHVUvqqtTBYxhjFK
jv4HuZH9VVZsV/tx8epi7xPskF0AliaGMn9RmdJXTKnRT9ky+OUFFrGRr/2KNpUFvyfWsljGbXq0
+MnwA5f9BA0zanqXWoROJc9seJiWIfyrohK8aHPLgZMgb1jnm22YrI+Gi4FOSgD6OS2aVtQHZGBu
KnybvnQCNWf5hTyQ9jAUds7fwd12KjZn+Gq2wTX07nwbTd5hkNKtTxmYj38juqh+Cfsispp48ykx
IiXCdvQ9gGf9SyFqmh8js4NIwkMHwz2cSFgcjcsxkfYRnDvv6rb3dMkoJ5AfazetbhoJextjFpX9
0XTdChq14Kfaky6jNPmp8eFijzD6hF2XLq972g7bcDs4w7wlGX0y6jzTFkYqPaFZ1yooonVchx8T
Q01FSXuVg36xXDVCxYgtzXFGuP1ncwOYo6nerPJsZpdDqHJmHPD+6IzUgDCvh3/QzrZHR0iBumNi
Lw1qaYu7Xou+eO+LILJYu4bpwaaXfDhjDFJOapRxv4oigFGgrFy97kU4dLGVK/m81t3yPTu50klp
rhncDje1lfQeBXxXKR/oRlUEV7GbHh8WT3oXv69dsjDp+Uqdcu5vo63MuNxcp2RWLv3wJIGuLnvv
tx2VgWXY/a5md7+FG5m/10GuMp6jLJQxrQcrxUbNNgexHa6WJKLS3bNL6FQ1jc+lRTfU2jyoySa2
Pu8XB6UIjPHfDD2IOBIkOrwqnIxBzAOy8jQMyFaRD7XBxfTVeJd7ZfVib1H/pyRnWMc5gpoNKHIQ
Jzvyq9/d7HknE+YVhzPsQ4ICYv4viMbt3DdswEI2Klksv/2A3Y0ePUEqSDwHVo3URJbrzy7GAHjY
oqWkDv3U3q4V1Z4DrhUPBRTuwQaYREEVDSise/1ncCJ0QVPnzMU1wQylrBhr/xR6TvXhd6LhukFz
+L1yaS337sofAYuF9v+5rKshu9W6svStbawlOmYIHnSKEJaZM2rHhulqdVVLiTVBjElbEN57xA9W
Wi8+eh1KZPZK/7eExVU3fmUe8M1v3Qw5salrASvd6jqDQspLN1mLq5dfGpdxJRShC1BuSTt7BJjG
2YU/bKjGHzGpXKQKaRIzox3N9KC20jTiZPXacn7ZXdYNH3wpASBTY2hoWlnO68cIjF5fv/Um+DdG
ffVfIbqBXWffQWiZl3v/Fk0gE0cxYo7yo2oIyIkUzrml/nGMZwVCMo1d/7z4zsBdq1GeFE+503n5
y6pwyAAtVzk9kSZ4sOdyoUN0sp65BlH9Q6aBoTTDPBIQaM219ZJzQj572ZYHSRAsMkz9TVXIiIPB
8orblViD+rPy+pZzO1eWPK9slcGZoNgc5McH5zmi2CvmQ25zPZ0bA1N3kfmAZiuoS9u88n0XzMer
6TzOvcBrQzOmxaKJpXDzfHDesMp77XaqnWZnO8LZ95RPnR2lHiozWKm9WfHwmciM/CFOhA4plksX
dI/sVSr7U9O/JO+iel2yMPH7DDUBaBjyAHfwA8iBXDfZY1Ot+tJ0hevB2uqBc28uo/EGPGB9I8OA
FhRLOiNU+9BAqXSwsCfm2/wSNA2Y1GLmceW1QZDJ3cI5d9ubcXdurwkz1WsH+o5JocVCgjEAzFL+
grfvvHSNeo8fY1kXTYhewW/h08d78eesfY22NXjj7Ys+nYEnOZnEals/ZuthUyfZZv+cydV/QnsJ
uuNWG7IEVdZveVrvrl1eC2x6/9vhbCU2BYnAbL2Eqy/3dGnUOHx45MRZ3HntlP1t89APPvdeLtR4
OvWtZentBRZ2QFJUab6vOpMGxmS+nj1XgA48PDAjT/1ct4N68sDp7MdFoCu+q7PJouQAgRJXeGse
eouJELV9WVUPw6RgjVDy4mNrWNVTGVjUMAT1tDMAMqm5by06yEsnJj9/ahutkpVVB46n1HhjpR+d
dYted2mt4ZdL0kQU1+SkPPaCKI4nKSA1DyyM3e9dNQBIweAxGnbA9e191dS6TttuNRRrl1WpEjv0
NiIWWpD+GA2rQzRSqPbfvhEd6jtJhTD2B+epHkc7f26WUpOfEHSqvCAoGK4LDK9KvBs3Wx/M4sqX
zZ8KtPSOr6eTUuuMjzTIzN7GGaDrK2tV1KWMZssDLiPJjJcNl2iWCCQmMiHcFwRKm3coGz2OH3vt
IAsMQJrqt4JS8jYt8g0BFmrorfz0AZkmpHj9Ios7JppyelHLMGU/0CHl9JvdzXcgsoCMvSNLy24l
nDOwtcgL6dGOumlZiWINS0T5Nfe+Ai2l5QsZK3Rdf1qQsi0dcHnTVQ/MSDy1fZVPU5/MhSXWM42K
zlfblhE/QeEgHtVhjzyM5CYZcXVyvNXoRLbJfVzJBLPJ1VkX/2lr/Ko+D5oSuV8bTbnrR7nJiY2R
nB+3qWIlg4g13AaPhqP2YHtOZmlFdu6ifVfpFkJqfXKbEL5arCiST0CThIxQA5oD11U5cZu3rDPU
czcou8X3sCL9PAde2f6saOf1H0plxXYRrVIIOyQ6MFjTwXdv6YgcV9xDFavzNy+/Z1JF3WKYEsXP
Iu7VjbMcm6xs/Q8vajVhE4uIVj9pfXyOvE0rmuQy65sT7nhtpdEKxPYQIQyO+OydYuelzrX7H+VO
lXMInWmpCPhXEcnwI/NE0orK9lLZe5vzjq+Yheq0YjFyfmldFiu5EEinb7PBaZq33SqRvJH646+3
cIb4ASobScdfWJYQO/FIhsQvZ+zRPhhUp96nX5dImCDjvCU1Ve0EOHbgMrgwIEX3I5B/Nt0M1WT+
jkVDhFTMGcD7DTR79baWWa4u6J5r6w2lAuJWA3q4Pgdhb3Vnr5Kle3TygJ9QeGv9COiIBiyBV4Kt
cZZx/Q/3Gu9Y22Vrd3R6bvj3rlKBl/BUju4jMXSGX8ApFtHPCXam6kuE/E4Ji6S9fYAyrOk4tfaa
p7TXo8fy1qIftoOatatgh7P8vSH6qKipUArc/AAiHxWJW3d9gOuBoJnpFbRqbiDyur7GTZVL81gJ
3XwaS9QvNvKHC1l/8gSD2dxCg3Lvg9m7cJe2cyyAhP0EFGF54Snb7tvAtp4ycOblkpVZSfFxSaRR
3KoooioIoW9a7pnP/NMF+Xbgr+sHeqr6zxEDIjh3JdrgOEiAwD6rEJ9x+iz7KcoC8V4MlKVWxeB+
s2+6xfPOy0yOSb0YezpogIz5nnMBz08b0nBD9HvxQ9a+V3IDDoq4yaGy0FB6UyT/NQgshvfAMYtz
V6urKykZaif7h88Y0Hxh5fsLuLK5Z+2HEb8C0osCaaHfdd+cAbb9mMHzIcZi1UfwHXkzZlpotbX+
bqcu8K6oi6v91EOJavyEh73559grUQmjFzYiJ+SWzvBLyUc3fIzbElXIQlvRAtIBsVRO6jkW3jq3
blB6OnaYyT3WdpTZv10XUi1n0pnDEAiO044a97xG0peQw2e3CVhiBqbNl4ockv0StepdNA9aokIF
MaVR26ME+LJ5jEd8iuFdo7suu2qw6ixd2y3/cOdWfWGwUl3iKbkGB62NjDgLPS+cPyDzvPZ2iCz1
N6+UT4CqhBxHqSVL7kcbqXe7BwfQHSbCel/2AHF5GJ3DtZD/KsTmlzUYx3eHebQ/NmNAGBTm3+Vf
rvroqPx97M+miDxi2FtV3c/DPD8M3TQ39DCZUL+0OyJE9BRFrqI4U71WwINt9W2RtzY+tCoPx9Tz
IkMqmLUSQt3VNBqWV7k+g0qTH01WFLgwrrCIv/nhXyRK3ssAwnOnOvhnXHqO4M1fC+QK+w5AqmcH
RQt2E7t/g/lj3LPywD4FE5HXZZzXi5udyRVrsgfX2pH0JBayCoTZdmdZ996+mvZ3t47FY9u2gYln
48s3Sc2Se5pWOyzvCELa/Pt1nGr5L68CDFN7q4JXfZUC3UlgePfGc7eqOTql3C8lH+B+b6HIYISh
lOo8jjJ7qhG8N69NW05PnressM8Y1A6ZHLf9zimLKjiGm1v94e6boODbTZkijmS0f9pVv1+6DF/l
t2P50/wiZxTgRxtFQP4YVmFTP+zXc+MSYJV7XxFRvtpoJicACLaa09IUJcBMFATAANVCT5UXFVme
5FUemEfL6luMcwHS4mTdxkZ8eoPXI8uM1qn+F3FClf9hbwvCs/SR5/qAlgX/KhrS6rUdhdx+Iabh
vrCNO4+HMlpH96/DL/bkNA7qotzai+G4ow3E9OPOvXjD4Lq3TwzG6/YCyUJCcUku3k/YqEkzneM2
uwyQYxSpIPz4syAUx07CrfvQIiN7Q8fKQzY61bDDJum6fx3nbureNmR6yx3TD8eZb+lyJZRC6j/k
/HFxuW3gpnXUSnnWRU+QZ5iFlpXCU2H3MyK076E0nO9sKrvhJtivEgimfvXPqNW+L5BujycP4Gp4
spAVD7HVEv5Go/m4Mcmt+Uit7D7+WpuFmWsZNJVk/lCPHZyOVVAjZOc/m0uzZdxMQt4wssLn4jTd
/QtK9SX7xRWIY46M1+W7dWF+4wjlCGhBXmbVPWYHNwc1xub4sLjDYqXbiKT70Ffk9x+q1VTlizUL
uh4jbzD33dQSqeLoOmDssCVWJrkMQ/1UOuuo33O8vF5cYgIrkw5NLyVrkfRRqtjz7sR6yoiVnVfl
Xan7il908eWEvAjlRuo0qu9vYFxR7rFK95c5y/ADDKts8eXD/SDxtJbmceXjWhLP68YOnsuYt9am
gOAYDsj9p20JuYSzgdrnrHf0yQ3MLL5zUPZ/DFFw/mZpxmM5IPI7zlNhmZsI/9kh6133bxsEbXkU
QNQ8GCycqdpqByPRPPdwkwMUTagWqz9c9XwFm3xOrVFMiESf8beuiNnVThJP+DzhfRw2IHdtK9BY
Gl3HOHBpXcfJNWdHb8uWhy2qCUYi4ASM3xtLFs1aT35P82LYvYcL/qTUmVfzmE+0+aVj34pX31bu
V6Um979t9my0QxFY94ON7L38KjIBxiQM8rSr2uGH6tYm9fRc7/8KqxbHcfLm8DFcBETmZNXznc4R
c97Qw2J/jGO2T6mS9oDOYOoDRMo5ZGfHwpZPFenrZdMkRalqfcLlFjavELyRSEejuns9Kevd6VkQ
j1FL8eWRqxytxRX2y4+ojuXfHsCzO5lBQUipcOOwphKksT8q4fvipJeGLQfyageqwHK4c1XWLU/Y
wzZb2c1olo1ZoZ+Yp5HgS5GZhCDbdbgDHjN82JH2kYsSBbVIhMI8+IdNY0g74gB2y512rat3Q0+T
vHJvg/MHHFckE/zR8oJLLpje1jVkYNs7Z/WeSTHatxh5RG2nrR3ihjHYrOKSZJrHeQjD+q7JLF7y
hLO2HB/kOJTbFGvYniOuaBRomy688GD1vEQdqYT096J0c0pAhMDue/7VvDOzfTAKOPc30sArVFjk
pcW813chFnIM+XfUHS/uB2L6OuIkIzhOxmB45rNXbEeobXyoS7S0AxUedkM6kDmNu+GlK1BeyHuc
6c6a6B2pHyJqB9jtZaMT2kLBC7/WZLbX0+BJ+5++zzInDBG2NlLnENcBzY6xzFu93/YzB9rLzhnn
PNq+jdQswdmx6ycXtlmhp5IyerPRzU7xtnjzdjdYvfmSxK1dI4W7aj52CowzinUGf/4g6kD6S8wZ
gjjG88V6cEaL5aHZR/EakYx/729h3cbXodFN/LUL3qfIDz8NJ9gJWJC46bozz3pzn5WzleTlmOpx
1tepOJDef4O/2H9yV/g38+B5qfECptI+7+tfdm7Eb19nVoq/ku4dXC5PAig06SRKBxnqqET94Tep
bKo+JB8hm9N2j+p7o/rwbcm96MQSJEnNqpxEOBzSxbjPv3KOxByW2eIAI0pPJAHG5xvP2baf0N+x
P+iZLPMxa52vpffrp3YJ1dNOjuItgntKE2rUdONY1jIuycz2DjCfDgWZlrln26qI3LhaO+JiLcff
OrtKPlQv1Zc79ljvWooJ920yh7zx+49tsMMEmc/2CQmn330HW1Fcy1b8iQaXnfOK8F2b0Oc3AuaI
MHULcryBOjaejW5dHxza/X51bmbj1qgCkjSr0NwWw0xPVt2vfyqiIXSieCtc8HX+VzDg9t0e6IHo
w6b5mHjjDiC4dQ+HOwfPGILEt1VsbG/l5r3tTtFQmRuU9EfSfvzZGKRlmPi6k2QQuwsZbc7jgCIr
NiiLf/Vguy/DajRaQ0YrRFELaHiJFw8NvlJv6FryPy3VNXVijzMt8mJThzpyxWtvj9drK1zqo86t
jhPEHR6rAvU8DZ1r+9vbSoS/bLn5KzftcLP5+35Y2s3/61g2MzSiu5ACyI77YRjdmxXQ634UjvML
YmZ7atHdfNnOJomUlSAESINBoiEawudc4wUSAe7G2ddIi7STP0X8iA9jsI8/M2KUf4OL5xglGLNR
iXfqSP1Ofuv3IQAGNovtF9Oofpjqrj0r0VL8Rf/Qx4Q88z1fhH8gIsgcIfoavHxIfAjZZQnXaW05
17TKbhkfCrIG/AeUj7SBxJbYrf7FWSfnT7nasoNpgJk84FLU9pGWuJ3+2E28NRVY3cpzsh3twO2X
36Cbvjg7cJ79ESPv9Aufza92d0ZzcPEvDDG9ZqAaMiCpuGo7f0ltt8TabU+9zO/V1TgCKD8MmCPK
dk8W7DJkK6imP7autOfTvOv1RKMADdhIKMWVIImiP36YW+poMQbyRrKAXTFZr9vPwl4AXAxO84ee
hKaz16rw2NnSNzeZNeEyg8l9IfIg02w1+DygPYplJ7e2dY/RiEZ2AYkHumIbQuw2zRzR85QK9iSL
CampznpF/RZfrc5HjduCHSnyqhm3ipwPixnKcz+uy3+FWfwEtAX6FbTMFTzUkYdiGBszycRgPSQ1
Du6BxWr9rydlQ8QOK0MB2omMhC+7ZMmFOUTJFlQGyz6EF/ZyXYoYdKtO5iajq3PRWfXU2/V+HvoF
0VK5WTf8XOoQIBtOXPyGnPWb6NMsyOqLj37phpiK9dZV63LelK5uRnvjPnCMJvOz7Dtlp+iSrQJL
/ya/URysIw6zaXhfCFz7W3Md/afcIkobx20eNVvnp66IH9vMapJZ6PbU2sE1cKLsrfZg6tx6LWXU
/zON06QI+kAHF7jfxAm0m/yPs/PYbRzbougXEWAOU2XJMuUcakK4QjPnzK9/ix65+EwRKKAnXQNT
DDeds/faBrp1dniaVahbL3BySoFC8jvGg/48OAaVaq3Sc7Ylg7criU6my+hJqGbMJt6w7Asbc9Df
SkK9KJSakp1LYYj0LdD2JZWhHeuRc1caff9spWqydeQgeKa2bz6hqyrDY5n6cbxrSp7fqjQ8LONU
7R8yODaMdGRFf1qFOYROOCKBqMTtroUDLW4zzdYGiowVSLpuM/icDhAwFi6ty6ARTiJF4U3Rii0V
0kKWCCeVU1BULjwCUzZEZw9BKJWPSP+SfCN3iuCvK/5hrKHjdN00qIP8Y0PB5ABJLrpXfNVYw1EJ
1ngWEcBaGeqGDoVOQNFUGj7YFKs7yaK943OAgFwmwwEYqFJdWJz7V7/Xigchxy2L2yENqXplSNkt
Jej2oMosadfmqKOOiCY1jy+7kG45u4+dG4pgZ/Q9wgs24arYZXXpoShK9fgNw8kw7jUHdZzNCzm9
dzy4KBQ1quDFzSoFJoESUDEFpU0JLDPe2WhjoODB5fra99PsMOg1RUwyYY1NqylMzkNadw8cJXh0
XizKw0YZxKI84CXM8QYKkolqzxMrFWFCVD5FfR2QGTMCE/ZVPmAogxhkuHvarQ2pypEexc9CrjTk
rvsuZqWStrH7K2qx3ZVse4q0WhtQR5zHpqdWKa77PvOVnaQkMUri3iIfHgoGp/JfaGrz+L8qNmhj
uTqt3mM//vVTbiKGOPToK+INasyOw7PJMWlkuyRCcQarKMk/cFsawI8TI9GyBysRPdXjzBH2DVah
tjX2rplZ8Zrymk/Vm2VWX+PsM7qd4rdGccAunaB3F62HIkOoV7VZJ28Lo6d7zSa3i28FLDbtjclH
fZ8QYfU6NHofrakytv5O0ePW2UXUYw9ppmY3fhIqdG8T+Au03Urp1DE0116Ymy9+VXjKXkWi8suX
nd45KSlb9vcAoom+iiJYg+hr+v6j50Sdr7WiLT8MakPxqqllVb6hnusYe9EPNQLbgqC8dUPJ/+h6
YXhUMGu+Vhwo6AiNffCcdd5XTzWmcDSCWPFhuPSoGB4j0W3zR3qzZPgGEf1lJqPMtG44u+VbUtkg
lJhQDbotkKjoI6cZWz2knSjt5GoQacNT+y8rxI24pAuh2rtBSwEtcpzqmY5dwDIQug77Eq/9L9Ng
hNPE1HxkCRp6DEfSkEm1QIlyo/V/1zpSUHT4ZvtRq1rw6LETvlhUhkLati1nDfgQnN7klJxFScGM
wYkwe6khKe0bw9NvYgfre2Qq2n8kJ3b8FKltmaYFMd3F/D3bqkxD3kdDVdpSFwQdwdidtg4sihBb
z+GItlblAAOa5SrviRUrO9OLFe3UEMzTbZmNUnGTYbPN6AHRmFmZnMq3vkT9b6+gy9jUucHMJYyb
V4a2gjEti5mirLxLBeATqfnTG5SQTzKNuj2gKPGsqWT/dCH9MMpJrnNyCjppEDSbj5zEzmGdhZXV
HmurJ6uL49uOyI/kwikVaAgtXCJ3gi4550XU2lEc5ifdcTw7SQNnZaqV8mzEeFhOAYXHfVNnomCb
6MT2SmDh8hW0J5K1+6MKL+TWyZ3QOoXsTMBe9O3BCLpSv0tyxypvKQewkcGSHRjy2Kfv4OBQMDTg
ftO2aPLMuRNbY7jtSwYmBfl0V9JBAWtEUw5sRHwib0zlfJdox8iDiHHr04HJ1qwr0g8oveyNHd+L
/zjICWmbdcUPVyUe1RrpG+skj4x3zgFEp4cC3FSakpfcKzAQd5IjumtJqGpp6yqBWK0UxQvPLYKe
fSqDvhJzrXzrkEmKx4DFlL1knW3qTNIOalsX2aoVosrcIHYWAEdE+lbuvddIw0amS/lrLGeSLUGp
AbMwtPvEGrSn2hfLX3FnFneFDpKCsZE+qsOgPHp4v2kzCqLer4g1MEgf7wR5b5Dbxu+MUBltvdos
NDRu8S8tCPsbpezarSZx1FkxmCRm1V6RmzVGK/BGPUABGyVMY6zLODVPcZN3VE/guLH1w3X7ZMld
vGM7RKmB5OvyJ7FL4rnXR2ZG1faPmpRGOvJRVrTGqJp9GQ7ZsexU63EQEv2CQV975EAvnIusUm+k
XKlxDvCik5NYofvLlSwJsaQIhojcNIzoCxgcuFFLGP5ZjaLsIy+gwKo0dTlyuh0aYdgpe1wxrPz9
qAdSlKFeDX7VHjxqSTdm4qDCZ9L7pUE0fjJ10ubcKin2VPQqGkN4Gdde3LAitz0quSCwDnJAE1fM
HCgyjRekmKXznsEVOjjQ0fbttcJk9DmikfVU5UX8ciby8CejkMNnEcPkSlETYScLmbYVS3yhm4KG
b7ZqSsqfKYK00TBaPsBv086mlENtc1s5p6hFSXBFZrLMuZYMWjswlQr1hIbB3xkQdXpBA/+DyDGU
WqpT3XQB5LEkU6xTBCbimVDQscDvKt7FzXTpjFylfStz8Xc/KP6bpEveg1F54UXXvXzjypz9xLCO
DlD6dHQcRbkzzVSHsGo62SELVLBjYERXMFPycd6i9D0YnvvD8SAUbSvO1aD0Ali+JVE9lNYZlErY
vItSr722ZS3shE4NbikvQNWR6ghfPholNzUbhDugW36z8Bq/dJTm254v9UJRQ+o3qVa3ticUxGsI
8ObroQq2TYPYjPMxRY38AISUcuI69jvdUY+RDBun31kwvAMwRD5I359BkMrZGWF37qUbt9Xy0tZb
BK/4ycMcr/iqEAzNsUUvTKkfRJVl1A+yTiMCoWyYxRExoOyYwcMppFrGhBCBMWJ00dqO7zhFDXQm
wLhXuJM4PQ+lLVPpjJgJZE4FF9bXnD5lqkeojm4HqkSBsBtKPH/sfsnR3ZkDso0HAa1E+uc6N3IG
/K4qfyPNexTxYq8pyokyFcXEIoVt7Lam/Hz9z3+mbn5HipwwZguUc3oT5urJ65h9fVk/WqWtJO3K
qj8YMdWGj86jCiHdC4H4n2TVNxpxb5Hi/fYqawHKOXePEz44RzrJiHCrnKw2gP6H/HRXRtVShNZc
UIo6iZ1SBDcMaNnKpyCxnjn93CKn2cRBf/Kc/MHJh5tYr39xNLyP+m7jIttf0z4bFjiyM7R4ZcR2
f0HSh2Gs+9AJZaCpoYIxrjpJqIZXZvfAf9ff4QzMWRkZ5F8ugUk+Nto+k0985O+ZXj0ge9vS21xd
//NzdzBhfbu5UoUx59MTc9llGCxwNIKKQYMDycIVZtion5TxLzdQw+7C4uVSaSfhROgH/FTSSEs3
nLdEkl/DXvh5/VbmLjQ+wS8X8kp0P6VZtye9bW5Kyd3XamhTKMfrHmi7wPUXWL0zH7Qywa8amSTm
FDC7UxqbyoW2YH4EXVBvrt/FDPFdmUwJfiNB2aQxewopsVxU9b4ajDMlhl0bg+nr+j9UuKINebTt
/voF5z4w+e/HZir4rCupbE5OGeZbesLalh3ZDxEtyQKydu4bm8wAAQ3m0PU96VSmw+8S5cFKZD+y
yprww1v6judeymQaEPJPOm0hn9Ra/+Hr5T5No3/DqcuTQd47QS2jHZNhj9HJRqwOBWzkgS9FP8+8
AHkywvVWjANZxpaQxs5Pml6PtZIdDJazfxuAn8TnL+NCkOIqDcNCO42RL2rZn/xQ/d3X8cvgi2+w
6JqF68y8Anl8/V+u4woOfZgilE9uWV8oJb5yjFgYcuOj+GYdkydDu5BSpBaBkZ2SXjTrTdohQcfz
aTwntdHsdMWUKcxZw39llzQLSfBzb2UyylUwtJqaFtkJY85/jeaVa0/U9qLsLywdM7OVPBnnXV6D
q1P8/pSD3XAaJG7JBrk+BZBwC0B5e31wzwVlyJPRPapDglJKshN5ajdmXG3wtK8lXzq7FFvMKlhT
ENxno1kv8Y91FO6UERjNIezj+g+Ye4yTsa8oWcTJL2f1985wmvH8RpSJhLZQFyaXmflSngz8MAf1
p4kpph4xvAAMPvqZe9tRkce7QW3UI3aEsAFVW0g7mfkSp2H3cZ5BgPC1jD+dsje+51FuqF4d26Q8
hLX0mMfqwrQzR8ifxt2j8FALSzFAxQTNnRk8IrJZK6l0VNpbKIN7QdlRw6J/9W/DVxo/1C/Dl43A
kLM1ak4JRwRCZt9Lo1oICJr5CKTJzCC32KECWSxuwIJhpK5OwOjulCB5/6dv7BPy/+WX4yO2zER0
65vYTY1Li3EoKo3knuS2639/Zv363F1/+ftWaIUY4nxCaJXulGXesY1dTlUWqsWlPJtxOH4zwX0O
36+XEK04CrW+vtExiK2dFDOgzzFkSxQbNlFAOrG5081+rZSmsyZNun2ILOEVjPHSPDF3j5N5AhAq
PFXZa24gjepnmkYUkjhAS86xMytn13Ie3dUCkhNcWxwKxRZXeWBS/K3aM9Lze1fPwMWFwr0Sp6/X
H/vsAJjMHZhqMllE0nFTDYW/7ZT2V6PIfPF6Zw/BvSRRDST6Y+VLGXZqjNwLl517FJMZJSUnCWAR
r9tNfwUgUZ7yvKvZGBkHRZX2Xd4/ie2xy+UXyN7RBuE6+4HomIZolhzNCce67++SEsDChnBuChcn
+48OFG0jWFJ9g5RM2oWJ5t6TGrOlZV2unSQfjjl13WM7NAj8G/+tdh+z8piV+hM8OGFhCMyMYHGy
R4G+jMtISjvE+dQ8kWOWJz2WpZ1pYEa7/tw/M43+fwwY05kcu9MgCnqHCDSKgOygZ1iFhmgemrKq
j1pRWavK7f4o2ciYUiMEnCMik8O9VyLBrv1zYUBG7jA97J0iMLHWiN6dotMopjxR31sV6vuemvEh
c3MsVZUY7FAn4BvRyiKpNnir263rOMoOawGKd6tx4FHnlQoKpO1zuyKFY0vB9dlDEE49tUvp3HQp
agrFsqgtAe5L5a3LJ/sU+nJsrrtKiBsaIo5wKyOwOQAdVLaiSJ149AEr+7gCFUfRcjBMxIZadPT1
TEpoe+a68wb4OaZAiBWTxdqTX6jz9HeYruSjYaLWEqle3Y261qX55/u9mzFd1jxI4j24usiujL2m
/ER6U6e3pATwc/w1Paa9WFi4w8+NtGrPeoV6fSlwbaZGYUyXOfosFNWkIrJbB2CFJAOET9bErGAP
h+f6h/Y/xvdIyiFI90gKW8pamZa+1iHtmdLMfl7/+r4f9MZ09ZOsYAxU7lPbS5V7UE+Ed6gQ2Bvn
wF1fv8TnevTNBz5dBj2wQYjBitiOoacOWboBSWNh2Ke1rKr+xRzCdl1TbwMULpzROaJ4r2TYuej8
9TbakbzxrgmptTCkZ8JSjOmy2aS0Xwu/ju3SEaUN0tyHDphK3f4MY/E/2gBo8epDPEQngeyoQU8W
nvT3OyhjupqaitDJAA9JmK2tFfWp16TpbXfMSxAa6MfArenCLWw85q412WSjGJDKWM1iG/7gqlGf
s/IO4LYtEkuycvvYbjVrYbH6fjtvfJanvizgSamphVr4/Mm6e48a9tg0iCGcIppwVeaxp3/8hiZr
IoqmlJK+yjdkRtBWtdvEuxPxLvlVtEmF6AYd0xkTxw9Dy961zHgGl36rK949fBp5ndFfuf475obL
ZI3sidCOSPWJbVlNb+hCXwh2ezUtvVvVyf31S8wEnNIs/XtDamkJHBcqtzYRgyerJLFkcBRrB6AI
OksdwYB3Q/R+Tn5wu+II5shFKFXfQVXaea7qHSr0JiT40u0iOcHYV+RCCwMztROjhJKTwH+C3eaf
EaEAr5HRIw/P13/5zFc3XSxFpymxbog8HEhbq0I645KE/9z9wL38DnoFn3ixtDmYeRHiZNeeARbi
GZXMW6LxuxOqR6/cFrm5T3qZ48EAf0VGHX/O3T8Z7tTQ10+FtKtAV2BCVONwITLwc7L+ZmoTx5/3
5fMXsZoTP5OktuNiXxlynBJx8hIMR/TrP+uxzwWpf41SJaChKb77FijjqrlgjzwruXif1RF9SrZ2
dYcmWEWvf/1NzD2dcTvz5WepCk0YLfBSu7RGYlZ00Vn7V2XQr6Vq4Q181iC+u/VxSf16jaaVarbD
CYCD0jwIoinbmgPapva8nxEw57OfoN5AB40PTY1LxAT09zgVm8PKS1pt14QDDhcsa5Dsa/xxcnAq
3OpNoNGNXhinawL89WTkYX8owxjVCVdYp4ahb/TKzBeqETN7bUOczJS6qhCxFkepbYj/0ZC4KPgN
YL6c1Kp+JPEAymz0UuCaNeKF5za37ovy38/NpFFNTkaS2UEpXAhgAcJFg26bub+I+3PpwSK0BVl7
k/shaNhuFVCDQ+QTLATjzg3SyURqZYhLfD3N7AZmvuA2SM2OwCT2Th8+lEr+KyiK/fWPcG6hFSeT
ZWMBjxfdELex6x5kxbB9q3kgb+tZrtNHz1L26IDvtfog5OJm3HNdv+z3hRHdmkyfRLEBG/fc1O45
G8EJB+sJ0yvVz26skVVKe6y0ktfFfdz3Q43gi79fZ53oWlPrNV4IhJC66r2ZuXFRAGKL2vH6DX1/
BqEl/fcV/KoJVFJYMs4HzpsjuLdsW36RXrPwvL5fwVH5/P3nlYa5Ii34IAb5hY7S74Q4oL4ufuYR
0bJLRZbPovH/zxa6NZmRFJruYUwkiw2QaJ3WnKUChINOEd6pVu6dTZPdWAEMJdrWBt1e5yFpcdOV
qrGtFLw+fdKlq0KW90mkPqAaP+X5Xq4qYF3RSoMpkzq4wKLQuk2y+yJBBODFv4nd+SDEK1p4TnMv
ejLflZRdDa2PuIOofql72PFau/d0AVz97vqL/uzdffeQJpOR1pDxUhpmamMY7t/6sh010JhJtzVK
z5tUNN/xtJGEgdAOgk01Msnl5FaJ1dumKttVlqnNLsnEx9gw4mOS5ptWsZIbwScAJCjozOlJVa+B
WMhbnqm0Dtkk7EM4gU9VgdI/sy7QNOnr+8YDKldWKtxR69KywnNVGUTOhlm9KbB57/2sCPZF25q7
2JQ/tDYLsHi6z2LfiUujeHyq3zwKczKKdaMdIsUK6dr2iI5Ft9zqAlaI6w96pnmqm5NBG3Y6FIXa
QqJftpc2fpFTYvHESlkxeOutK9ELwumeUw9GWkBsQk7vRkCOtHD5ca797uYmI5q4SUVCa5LbYuSe
ocxd3Kh7QVf8hxDBgyZVTxSst2jrz2XafrDru37ZmYFuTga6myJALRHq2FZ3F7Znr1RXppVC7RMB
my11PWcf7WSgE0eA/wyBsG3hBO8y/4fpgIDUkj9oa3aG1f1W2xCHTb5HAINz1cZAsr1+fzMD1JwM
UBwIKUi+IbdL3781hRdVyg5iUrwuTmKfvcjv3ttkfMpRRNLVIOa2EFvxR5iUqCz7bS8TahdAAFkh
IyfhCBE/Oz4qGJ4r/MoTtB6Vj7Q0l6nldWK/YjcD353oo5WbD1vBcP70YdLfJxIZH6YmGmfiJPed
wf8oSDWSLlQOWq8/YDsh+sdPn1E/WTDJarpavRfqIy8btBtL6vXHOLd+yn+vBxKOZz4UN8OqhQnK
fx1tYnX5jB6uW2VSv5XD7IOo7+sXmzns6NZkO+JpXVUIrlvAFKml41D60aEnkqJzHnTMt7nirOvh
B4G8Vt03KxVRPLSjm0rIXvygF2Ez1t027+ISgmSqY5FCPcsp4AFXxr0lAo6KboEr6ruyjZ6v/+CZ
ecma7GkUpSHrp48KW2XPVuvhDQ6G39f/9Nz4nDx4/Mpx4zRObhspwIAK1dg6jUmJHsGuhm944MTB
O16/1mft5btPefLcyYh0erAzue123g/Slo5J9R6DNgmJHQYMtpXIkka2PJZksG/dZeap/gWuGMGS
GSJiXNjayHMz4eRxGoLmYNNltihCbR+6zbGTCnxOuk2Y0sEownolGPquR1ILiX1nwcohUHRTI/tO
9Q9xdMCMrbzBf0G1vg5Ntds6eKHDxd83PvtvHpMxWYZwOTVRR/CkLUTh0cAZ64Tp6zCSzDA4yEVz
ECVhjT1t08rlJuoc0sF0/BQ1zYthn1neH8WT1o4MswB2G54t09yhnGNX8nT9Pc4MVmOykMWURoPW
qHK7yYWD08Nqbp2tJ248lwixyNwoTrcjtvTfLjZZtoYGFYtcURNm9fqoiUPyYuE292hHkA/C6VJ8
wue5AST3b+IGGjB/T0WirtVennS5jY+1RCSoHQ1hqcsyrkffvdnJOtWaJumMINnsHNjWSnHME+jE
D/iG15/VzOFHN8YJ5MvxOMox+o6uExvQJeE6wLOGrWclF3nwAIrmZAhb5U4phHbN1vaYKd3r9Qur
M0PKmCxSwYCbkOJIYJcFkIxik+o1sEy0oLGuQ4ytjJ0mZOpal7sbN4QZ56hgFETXNj3vVo3lrWz+
lEo4YX687fAsbSJAGiA0sk1pOCfCSGAgjpMR12jslkqTI27i6r6rnLWWP1sgcmIpZOckURPRxZ8q
BSbZqo8hdQBO+3gE0kwjrI9g0qwDYN84D9fve27jYUymT6O3VIR2VWCDDiYp9rWXtYvRunYtuDbz
6FMgllgp/ZdiqP80Q35JFAgn1689M3Mb08lUxnIt1H1AoFr9BCfsjUidYKU35lOXSA+1c3/9MjMd
Md2YzJakVZiVrisBmIcH2fHPQ6JgrXR35NIeesJBVVO7lRFsSqn8lDjiUZVMG2rYgqBxptil65PJ
UKv9JrFqPmloSeue/I+VgjfJZR/XJsGJHPSdCumtF0lZEXLr0oGu6fBXvwn+f1J7olF3VDUdB9Wv
649DHd/sN0NYn0x+4OzwrBZ5aBNruCuHpr4jGuFQh7G1Sgfvd0EoBQmMyOJzf98SDbBxNUvb5Gnr
vWJxO0H2BfV49ETzgTjdp7qq4i3FVOJiBNBL5MwdNI1wMEfX+IbC5sa0hhUVfAwdlIbM9s1S+gNx
cxcCbsKDGSrnXExuxMxtD2GJCd2R9uPj8HTl3iz1G6+u9Z2nVj+6olUWls/ZJzCZkcUK9nNGdAZR
5K0IBQVoYN9XO7iwwaYJPQ+Fe1FtyH3ddPifoU854gvEHEIKYc9h/bMjMzvXmXus5f8UgI+co/Uc
tAr+GSOtvBtCqZ+BWTSPniDpB0X0Lp2qXWIDa0FO3lStkTKpheIxIpRsa1ptTjRntCny+DGkGt3B
01rDvgwPYQXLYEwGrBL1ANOIrTKgf7VwFh7EzGSuTwaGNPq98xFA1fRMquAqaHB+BEG0vv6lzU3m
2uTLlwseBO7mEL+psg/JdOt9/Sg16tqgiyTj3bbkSydWOOr0DVSg61f9flbRpltNEN1pRzqGz0Ru
rPpCGPl9dzEYQQvaULO0qH9/atL+76AtOUqj+o5vxwLh12uc0bKdkfMgbvIKp/gKlBwoxut3NHet
yYCFh1hrLpYI1hqY20gvMPcSuB2k2nbxkPb9p6CZkyHRAx1pcSwGdoTsVqq6Gmulrm16eF0LZ5bx
pf//tKNNz9FK0WpC1DILh2H/nJfdHU5J1nBAfybelQrFdyhL+9ZfEOTNXW6yUQEvKXh6iw9LhnKH
JSjlGpG1hYOyKTLjCJELa2U7hnDkzvP19zS+j+/ucLJ3SWICrE1iDu1O1X/FWd+uSnfvVeEW7nMQ
gXtqXcH/x29isl0R8wohNrEuNnxjdD5QbwF1NB8uDP0DuWYLPejxl393R+MS8nU3BtlWztsitIlJ
AphUgn6Ng8jdXn9en93y7/78ZANA4kpZNTLG8C6Gj0tYU2dijGxlTBqdgQ0bkzndHZynHFrXYSvI
65hg2LwyZHdlyr5+Z+oKvGgRMOK6B7qElzrO9yQnOEtr9zgTfvMLtckvdF01LFKtoEyNaW2t0ZRR
6vwFa3wJpTr8Cdn7AA1f3zud/kZ85oK+YmYKMyfzsmIYLvlAzJtxBmDLgpzM8gD88UbrogetCT6u
P/+Zy0xPaVkn9X1MXckOMIltwbcQnGCZ0VHuFTITSE7JlspbMzPY9LxFyEybRXnPlbzhzg8iOF/p
8OKwR1g3vezvr9/PTFcKx+3fnysYJ86TwNDsqOoSde15TbTGQvlDl5TgBXB/dW715skfE3Uy+FKb
riZW5/q1x2nlmw9leuYCOJEjNPND2wL5RAZ4+hZlFkyihT3sTMFHM8brfh2JFoiUPGL2VD1iuhJl
k1g2tRx81T8SF48tHMynwCFuMZb3sgIhEriOBs4bS9ez1N3WErmVSlWJR0pheO12nnWJGlVZUYUf
6idkFM/Xn8PMZlubHuCgtuC2ct2QrpW5d/PqUCs+iF8PuFIRrqvGBJkQES75o+kecfvDwdtJsLoX
rj73oU2mxZzEO9/zeQ1iABLAwubpuO7OjRBRqfdiCx38Zxq/kDZwJvh1VcslYeb9TWTJmJerX2RP
LLyvuc9hOnEmTtOrJNXacUWIUVHFp0pztFVeLezcZla3/zs6SbKHD8fltCrm1EKfB0O/6VXAv26A
WTt8DgRxE/gL09HczUymIzY1TREXJhfzpB8UqXeiTtCpAsh+4a2NT+WbwTM9IUE70SuHMGFbBQXR
DBKk2NiCvjwehnRvZcZQaXHgBooBqNS4r9h595J0d/3qn9r2764+2V6VwRCz83cTu23BiMJ3iBzl
zg3V+o8yWpE7R90BkPHXgcBGHRIS6Y9YxcHOEZcKXCZq8q1oat3KN5U7YF8xitNIOMf56Bmu9ugC
N2mb/7z+Y2embH0yw9WeEWdiltD+FmVoZViRM8049Xm9cxuw8EtlmJlhpI///mW2kSAG9MhBY9vq
gSta1gYCzz4o9FsiJQ/X72TuEpMJDQYBmYCRFNs6Zgw5UF5dwg2kArbUsFQlnzl5a/pkQ5b2BWHD
IDlsjYjOoLPWRBAS22dtoFGsiuSGfhyFgITqqX4YT18KoIfY2bnmEzm9a1IYTPWmMov363c8M4z0
ydxEUx+5SuukttD6wznQxQBtvpye1CSqf1+/xNxDnUw7ReVa6BKRJcKVTI6VmuRrA4zBbWripzaG
1+tXmfsIJ5uisKaS2+KBtfEbYI5v3ntruLM6Rqps9ZdFqczccj49nkZB4sqOESY2p5OtmPjvmkbq
TpxsamgGjl6tkTozxNqNO2yu39nMDn56YCWMvK1TF51aXqUso9VO16xDrDo3FrR/kM7PihgubS3n
rjWZduCMNtCT0asB4MNo1ZA3DsGCQC7vpGn+Bp4+CNsKbnUJDxDMxDtbpkuGL3tNLLmyLqtqDxvq
TA3ycdDqH2QR+wtPYW4N1yazTCM6MIUqBI9O/1zF0pnMh9smE36QYBaW3t405Xt/6LZ0RmF7DG+V
0Zz/sVquaZOpp/AGtGhimNqtXhxV8lzAFkKyjdeGUL0rVnaKK6K+1AUl2qfb7JvJX5tMQ2Ylh7Kb
6Cw9DpT7tIZFyyhdk/iUbeSqPRkcrJJWP1blXs6cZ9rfJ6A25HkgKN4k8bsqJE9wroiPUDtQ7Eb3
p6h+mzItIC0GlUzGyt7xD+yyQusuRsD9b9/pZGKDa/8ZDZXZsqY08HUr5PX0h9OwOIRJd6ARv15c
/WfmFG0ybZVeocLCQEdDoAhhIz9C7WV8BYtjbkbZpWmTSUtJRZC7PmestNLeiELFVwIacQMxGqcW
z1HV11gqd4YrP/RWnG111qI2DpZXu/GpffcNTPY3Ock5RtFlmU0E06kccSnFsLC1mZkq1XH/9mUh
9QCN6RxKU7sujRcxjfdlVh9jsS5XXiTcmN7SiJ15SepkMsnbKndAGqQgCpg6CBTQhuSC3nfb5Sn8
OveHADhQCPICzRz5K5mEGJi40zhWcKie8qYZQ3AWtoszLQVNnUwfMsyXnFxiZJSRT7Sy9hBImLif
ut9klP0OPfcpBtC4liLnEtA6LYtiqfE1sytWJ3PH4KUa0DxUibGk71VVGS/L8HCiN7IQNrAdACbH
t2268NTnXu5k7oDkioNc5HJkTqK1KTahUt8OcrEbxD9N92+idE2djHU1Nc3S1BGlYiNbFW1+Ikxt
X7A+JUX3UCcgzv9x1zfFSxCuFNVtydRL+3NLh/RA/OZPYKCbxFl6ZDN7oM+K/JfxUHu16nsO4wFb
92/VhawxpMB2COc5XJ8Z5wbCZG+iaqnnhZGfAv1A2qW7nBio0q7J0NwsalHnbmIyX7gBDjINbY7t
C9VPOCk3xJ7Bbl6YMmY+4ikkwhdaHf8UAmGgtKvaiB7CHgLrCxinlS9KZ7+tSJlLForlc3usKS+i
LFqA9AoAGk7ovzPiHIvM2rRVuU0H+Q8gUs7H7Ovawjotnl3nJnxlMj8opCBklsgX3Q11BDC4TbYN
EXtrKdsbqvgOlNDd6LK2NUkdWgU1ALDS/KOm1QMk1/dOz6r99W9l5j1OUROlG3ZK2fA7QqfYFXzr
luw8tcXSox3Xr2+WFWUyPZDULKZByKeY9sqR/B/iXitrh1UJ01SZF49EAYKwJLY1arMLSSybIdQX
RsHcnU3mjAJhvKy0iHl9pQMo1IMxEeLi6BXx+vqjmxHCIPH+e2EjcDH0CJyObOIyw/+8uLNgHWJ5
c2NI9xF4VakMfgaWQxZ4Z2E8rMiaIy7hogc/GlMmqqsb2b+OK8PP75due2bwK5OdhJkXcWiaYmTD
kP1lqsOBMIyVntcHuTW3Czc+TiTfvdXJBNOrcm45NbZD0w34OofELiHv1Xr5WkXFZtw9VABeMio+
sSc9SukSAGBuWphMOmi0DItcRTI4reESDK8+WmBD27N3IYLIvNO15K1e6p3MPMcpwgLIouyIVJjs
XAQFlbjBZsjEtygE77wkEZq7xGTDkikDGS6Wyu2MmBfVOba1dxYCAu6WVrPxL33zoqYcC6szRM0o
DF5UapK6EtQ/BTO4OEn5B9ix7TrYM5Wf1z+KuZsZ//3LqkZEKn0tt03sVC9uidy0u1A4R6n00GX6
gjVt7hKTySTTkro0u8YHe5oh8xNs5q5TmBLcvfS85q4wmTNIfUzkokemoIqFQucqXScluM5OFnc0
ya8/qJkd05RiAefXTTLfj+x8BDKnnI0yMkDEEBFYS05Su3Ssm1tiphwLksd8XPgNM4FKWHtwpuJN
9JlH1mS/LlNrHRnRPtfMQ9SWF8OTzkaasyMlvXPVKMru+s3OPdDJTKEDFQ1FxaC7TuSM61vHQJC6
la7maFyMpbP6+Ha++8on0wLkUgn/mOHaYSqnR1kEYyM11r+hDLSpz7cuBDKfQt+zW6N/LbVgHyXl
Y5c1R1G++6eH9Fm6+zJ0xDSVsjJUctsc1A1tj1OZJN0qprIQ6rm1uX6Rmalg6tbNyeUivAnheFj7
GvmRdbAmV4w9jlM+S+iR8XuWxt6rkctfv+Dc9zf17sq6lEBfRGAILulsMpFa/u//cXamvZHjWpr+
Kxf1Xd0UKYnioO8FRoo97Ahv6SW/CE6nUzu1U8uvn1fuOzNOVchqJKpQQJbTwZBIHh6e5X1qJqEB
Ad06CA12zS4yQm1t+z8q7SlAbbSdBfcVGAFbCnHXhe02d0pPe3Yj6O97JRR8T15NMmuVa2mLywog
i3YS3RkstF9zr8m3BDQUV9pde4scVkU2AmVvngkIgJToeej4qWLkp1+U+oJrdHlnGNOSc9oBUAQ1
fPT0oiwVfW7a2NPW1CD+ORKlFoVDW538YYTnY4o+rbASJebE8KrylAOTw18HvSDqGiIV8hkQB7v5
llrFSAFpI59LKI/7YQM8T0nyx5ZwWh4MnjHwLHTo4UO0lEfQgWVl0zt1HkcOa3U2uLWIcIjZsdIe
PBArkxOosA9dVUJNFfB4nh5xT2DNVgEohy4Rv6OQAmcgMn+91i6/TPMjiPfp+Wy01TZIYVQnMEOu
QlBChCq3ZVQcsNgXhpgx2x8X/U9DmAkuA0mFrhIZadBijduH2ChdiCWi9QigYUK+ff0oc+NMLGbW
BL3NI1Tva41AW3cITWji0g6CqmVwWI4rj2fmBZv5cRf69Dhg7Sho6efFSRYIZY9gFLQIgfGcCMcm
9dHooxsLvb5sFVl99c2A0jzdaBx07LytbnvTHOHGaD9JwKuomhasqIot2I3LhsqwJ141S4tKBLqP
mLBkKIcYNlDX3GWoG2cacYD53Uf1QnnM5Vdt2PR3l6URuIqrAbdMavUe1JqB6rhH3bB5BQhyna+1
BAI/Tg8t9iXtw7lisGlOibKqBJIwQutK1q8zkd/YPMih7mmtoIS9axRzzCA5xQmBvdTOoCsvVbnN
hLMta1wHn+a7aTPkWhhGpshZjt015bEK4lujz5CRTYKDGBVNYXZAnDFYtY91hmJdXqU/OLerncx0
aynmf3nlWdOEVBi0YFhxpKc741HV132xA+KhSCB1T6F1RcPqdhDe9zHN0WjJE+k0YIDpW5zzx5Qu
tWJcnnnUvf7+Nlojtf0BMl8nJezvVZBRJI3JLoyA4UAArdoQYBcWbomX7yyWNVlkPoSTu8EU0anI
Mbtgf2uJibJmqOkX9q0+yB1U9k+LJWwzhy54QL8/GVFoljTBsT71PqQ/Ki37RY2kQAU5sB5KQq0l
OdhCbGs7fh4a4z1P3odkDdkVh+ogf39twmZm+EOt5tNa6xVYMBVB4r+tMuQBuiMIGjeoCV2wxHNr
eZqa4SUZSpuI+AQ9nfAwqqsLHZDsqlyPFcw2oAFxVKCfItVWud16UOGtoWdwLDuyMKcz6XJrmqBR
NsAceY/ipKHMNhZcKb/nBy+4pcnaQsOJ2d0BAazpt13XOh2A5mMDG81AOEAtcGXQQ8qgtNvboMve
RtEJAU3fibV8wbOY8XisaT4HGIWIQyknPnHKgfZq0w1g30fZGFvTqta6rp7qPBcuKcAZVnr2VGae
k4fEQa0xMsNvmiJQiUmW/OeZCjfLnFyquGKq8xsRnnIxAGPcbz1iOxw9Wu0tE9FzYZxApTv6RILK
kADoFLzirV4DkAGAS5huEuI9UWtpO84ku6xpKgcMkL73tDw61aI7QTq+KaF67ln3XpaKpyIDCNtX
ZXeVNf0LUM/supUmsJU8rjzXa6FOsuJhexvCgAE8NpB6p+cD3msNcISvACIKAc5dUY/Rg90XP3RP
vwN1ijlIfdTvGcnuoX+7JAP0ofL09zPcMiY2XaEyUROBGZ4GozgZ6ImWA/xqJOsAkYcU/z6V7Gdn
RmjuQSosVtke4kjZDi3tah2Ux77YWNp3GAnNDAqEFJV1DrKcLVw3Lntk1jRiLxsSk6hP0G/gVx0U
98QdRPmfWawfQWP62szMGPFpqN5maWtVZhyNJcFXmRncaFV6ldNkq0EQR/S3X48y8yDTzFzTGiin
AjoNnNV0r/XWhqOyNOu0ncnjBXMy8yDTAkuUUXeNbQJLCN2dQxnQda0PK7SfQr7OP9eE/OGTTK7J
tFFh2uQhpgRY5ciPt54Mzkh7rZZPn/FQu7Qix0Pwk+U3E2hiW3YankD1hPZMZW7DDgWUg40gei9w
ihtXlnnVp03jCvaGWEOP2sQyXjgYZs6daQKQ5wg99TLAgrDaEsBp8IbCCv5s3Gy/Xgtz/ts0qydY
0lIQGVFxbGbQt+/WPPV+GVF6yDx4ThAO2tHauOo01CLaA3BFi3qKczZ9mtYLIEaU2Rm8pihr90MK
SZYQgWw0QR68gaw4Mp28DFcJ9A5RL7FFJbvCmU9fx+AFNNLLjelr2waaOl+/iLk3Pc7/p3lOC1wf
IOiMwvIk2HJAhEFUt0D5Su2FAWZyMtZHi9qnEfxSRTnLYaY91q84akGSVF7rJiTnUeHntcVLEEMa
Tu9Oi7G/mV34oazwacQSOWpDRm2Cih6gXXi+0ll5ZRZWi7KG8LQoRzUzzDS1JQyc9sgzJ6csPlis
BEIbOBzg5K4Uoj6uxprnP5qiaVLL7NuoiRiif8In/Owpy76pwMzewL4sXYlnTOM0h9WCv6BZoGae
6ly8o4Z9HRoC3qX6uRghn3tZ48if5oTV1MQhAo29Qg930Mp6Ga9FobRu2ND9aM2lZP3oHF8wW9Ms
VWb0YQn2WALsYgYcc1c2rtTQsBAkxYCee+R/N5EJxKfhb3JZIuNBQd9eWOlzL3HiHSHuQjW9VukJ
JKuNqrUfUBuG/Drp3pKle+7Mbv1bnkpQHXo2mCe012r3fmCEq6AyS6RPlqQAP4Jpl97gxCAUJbVA
vs4l5EfCLbxZtORvqLQ3gtWnmhTHQRg7lpDcHcCYBolwW1dym6h2BQ3atQyWNJnm1svk9gNBnUwB
3ITYQUOeVRE/S1NH5nYIQa4pbQe249vXu2vOPrHJYSqoHwIUo2Ekr3uJVAdhY/HQttZKAAWfoGQH
3JWTYdHeWQwTz5RyWtOUVE0Gy4gMVOYFUfkz4vavktg3WeU/xMpwRBy7KOeuab7yAMs22kN5YGZy
9Fn5TaJguAWWUXnylVfJ0j1jXKIXJn2qwp6kkLXBdoCwnoUbA3vwkvIozHgV8deM2WtLIqtxWw0G
KFqp48XErfNkv9jc9JGivjT8uAg+GQcZmiEEmKHrB3Y19FfA4TmgjXLPMx49tlb4UyqwirIEjYQx
xC72+tBD06mtvpVoDXfMAZ3Ghd7mbl0CvMx9xJiC5Ipl2PvQ0bmN0Ozj+LpdGyBrqqtKNxOQIbVg
zWKDQeegYcXNIHztMYujelWhxn8gXfezC+rkKmbRWveC7o31xXDQ0kCuSBLrC97i5fiYNdWMb6Eh
0UnZYuUJqDYb2rU/jIo9zViXLV1e4HEXpRPH7XvpFY8W5fMr9oAHRi8xLHx2LfkrsIxOUP5orM5F
ZckRRZmbIm+dMpHbLvavCMsXXNW5C/ZHC8ingS2/BBHSQiwMSrKxG+YtlNYhs9p1q4wA+dk04Fmn
esa3tOPnoOWAyXfVupU9qGHJLTdqcDxjZV5BChnSehsuz7DheC9omi+RcLAWvuecQzgNo/oUpS+o
i0cfMVEvuTD5dUlqucK1pFynoaruzAqNkCJME9dGeYDexA+GIZY24GhsLk0P+316eKOQMvRZfCq5
v4NUk3xBFXePHjVSA3cBSKzPrMSpFBjutKxKh4uBLhxbc08+zS4WiBJ6YB4jjFfGZ8Sw8PbtaKWZ
w9VYJ5wX6NnvWrnV++aVs/oqtsv116Z3JqD2oQfyeWnUKCA3cL08FamMN1WOeEsWvVt97UbURyAR
Lcp1ZL/QSqnt1yPOPuvE2CNlQusiR8BJEewyn+9zi+6K2oKeV9m6lc2ufTvZ6pQfdO3nooGb2ejT
xKOOvd1VkDQ75X7q1PZbDQQBssdOFfRrrwy/LyrpzF0upglIsEYKDi400C8QGhplSCzRX9dxCzpr
7AzNGwUQJin39IZHwTpv2VNlNBtp8Xs95GudL0zsaFQurOZphtI2qg4gKoWuqRLBJ2JwiPzp34Ev
W1qyM9vl4/E/rZy0EEnamx1a45Bageg1WKYF8lLZYaxdi2mGm6K/RcBwv9ghPbdy/pZ8TGygwsbm
0bTr3NZGpSJLfwbl8IIWe8iiWeLOtrIdoIrozLUlqpcB612IwMyFSadJP9VCrTEsq/gUW7ZT8aex
iZK3YmWIJ97l2zRD5SHcoiMPcNQxA+nHLjWBvV943TO+2DQn16ohB8waj04g0+XT6hhB2kAD7TnV
oEMrv329N+c2yXhyfZrT0gIXOEkRyQfecWVVwbUJHZmwLG+kfkar1mrxejhjdj5m+NNAvIfbXIAr
ehp8tSnz7KrGPrFz7c4UKJqnGpyd2joaZrFQAjmzG6ZSvlDc5QEFgBj9B03qDqhWVmn0UiX85usX
N7c0p5K7aAUFN3sYYF7i/L5RFbTysQKK4SWn6HGy9WvA2ZEIKR4MEa+j4u7rYWeuO1PxXbzFpKc5
KFMDexNZcfSY/9Jp3uPiPM0siKmsLmJK0uqjNj6ZVBxyXkpwgRFizqH2hUjytW0m6bHGIflnjzPO
3qdVoQyo4Vc2RkuaAGRcckAJ5VpDsoGawcJCmCklt8jkhmiaSIIKMGpPWgQ3vmZv0i6vSsisQzzx
pKCPOgrNS7DBUgbltbK4X3yXMw7+VOG2A5m5h7+bnAyebmKgVR1ZGq9fv7m5eZpsXNHTIssGfHaX
002qQx0Mt0ICerYzlgX0jbYeVLyw1ufGmlwLNQK+ZQtS8KmEh5zZ/OQL3NBGTX6DR/sa6ozpUnXX
RxnXhVNsqlwrOQFnthNj3GXUwFC22vJUbQIA9xxQ/Rqn8XzhclL9AMy33cseek5a3J+9GIkRGYHP
qXCB7KHVrcG/t7zATf2Gu21rEIeoxoRckoWYlKF3Eg3ccimid3lfmmIyHbZe5oAexv+tGKI35W1v
Nb98lLc6PiiLX0/53BiTaUh9ZgI86oenxFhXWX8HUEjvcLREA6W5UCI4E4iA7f19Q2ro/bBQ9Jae
8hqRhr5V36FagFqaMHVi0NtloUHDajW0uXK0HMgzEqYr5YPsbVbGL7/m30nmL5QXXLbg5lTeN/UE
bQeGVQcVnHcDWKWgJPehFSx4pZc3pznV9u3zUpjEs8aP956FL64EyjEW7piXz25zKuwbhswTPIsg
zW+rXxauNNegbN90CG9EdZ8dZIAg2NdrYuYYgorS7xMWS79McXLCxiTbvKXb2qA/g6y7KlhxrBk5
e09c3pAqu0qDJVzNzO3SFBOLqhTaI0ywjk9aUVDhQCz3yoIYn6ZZ9ibTeiSTmm1liRWuEA442++s
/oYahbY66BCAchJubTXO9iL1QFflUneC0AdIpgPhro/L8lpI827h7Vx2WU0xueHhDCuHqEvC0wi0
khDkQ0IZB8JG1LobKf4d8ga9E8TdflFX8fImNaaJBuYVKvAgQnKGcMzahK5KXqV3UO164EtFth8X
mL+bSGOat5RBRzkwSdbZzIM1tAkOoaa7RH+21bEIzG0ZVCuvAyq+Im6L1gBbbLO82ql2Bxk/t6gY
9M0h5MCRRKIyaf/oJDeMyZqIfKAvSxNfinlQj06hrlIP+i4Im/1iV8vHFfXSg09m02tsate+yc9F
aPyovVuC9i9ILV5H2XDFZf1sB/yaBigCLkt4RrjMas8Celo+0QenU/UbLz3l1G1WvNpBbrqpkvYu
QIUdl2S/sOAuWxVj2pxkox23KAudn5FYXZVyU/b7cenXuhNVW6TnbQMFm2myMuJnRFQs72TL56+H
vmwujWnGJ6VeHaFAip9tgNULmn3XbXs3LO35mYPBmKZ3WI3ALATl+ZlqTDlhYB5bGydqauxRDbCJ
WPKT6crep+G7FlEUONYa2SHcirMYLBnoWa2NLnn/+knnvss0B+QZoSwgWcTPA0j3DhQXUzQ3b8DE
q4/gY+28ULwmtIRmrY2beLAP4/465gWI3O0PzjxvHSG1uZT7GNfehTU5TeJIX9FOMi07d43cl3kO
dJG2hbyR0TOouVbr3E7cCi0kpLEeIS3zC1rDR2WyhYNmJo6OQvTfzX9WKWEGmq3OIHr+QIF4cAUt
ZiiVQMcYWlk3VWqDK0QgtdFnXrIB3br9I5/QmOZ8KNT6NE8M6lz7tgOph1vhpxtgzF7sbNhZXEfQ
Ovr2h/M9sS1QCTUtr9fkmfDuXJvQJ0FdJd2h44lE137Sn9GBti5BZsmN4QiRlLtGtcwJswjyLPHS
DpjZX9MsEDPMVh9wXYaBK27CwtyULYE2bbsUCp05OKaNR2B9NbEeFfh8XzlAQt2kFcLESboLSIsi
JLpuckjwIn4VNHgR0jhmA9n4IrwZeK5GRt625trT12/8sv+CJtffV5XUrbYe8/RnS6p6B4jUsTBM
pxTqvhZ9sBvCJWX/mdCZMc0DtRJMeJmWFYo1/XuthHx3Ojh+8JSb0CiQuDS9lFZ7Q+rSbaNrgbp3
YaHdj7dboYFPoC/to5nJ/VtqqEQddxGl1Rn5tDf0Ld0MJPoWLInfXI59GNNET4NQcqFQ/XwebHqT
DmzdS6rWaFp0G8khKUcgVkPtm4JZwe7rCZxZTNPGJZ9pQL/RCI0pjO5EXjwWkX/TBs3WapZkZGa8
QGOaSFHKNEQGuM1ZC4wIOvN9ty7t1v/R2Crfeqo9NKWOog4PZd5IpXPmqCxjR4riVCPxfEdFWrOC
Ime8zQb+NmQJuSus5CVDCt9J07E3P4R0r2iUWFOQaIIFiznzZqZRUqYgTAMBV3oWXbAKbLSI1ol1
F0Z65moZyjy/fv8zbrkxxQdLhsJsD5i5c9qGWMj8e2swNwRsNy8GhAEUWioZypWpkr8qlLr4Jl1I
asxs3Wnmh7WBV+aFYZ3tvKFOX42VsihpWfHYeEGjqtiaMCdfP+TMq5x2YrG2U4Mt4HGUEcL4Q+DZ
oClJ82CzuHJBeVgY5nL0wZhmSkzCtNTPiXmmMXsATnGdqyM1LCfRukcBQvlibG120iZmL8h7sx10
XT9bafyomUm1jjIRboNOjzYdj0uHxqj2xWkf4aTJbpG119aQ16vXX7/PuakbLzGfgmF8UAkIZz49
m0o7izDZDrW4DyV5NHrL6aBGt/BCZ+ZtmhgRmtkbRUWGMyHlpvZx7dJpcYZQ7KFaUqaZeZRpRoSY
BiqBogTSrHl3zEJz3efdQ4UqtgzVKIiSbr5+YzOGdZqRGKEPLKyJjujP8NAgiezXaLTxUv+u9/nB
6MUDywByCTMAgr4eceag+HBJP81Rm4UqL+hAz2jxeVNtexWq7rT4PHMzM3F00ORNAeLu6Lng9Nry
kitZlN990bjJ0tzPOYzTtMKgt0HfEqWf66iCjU0DbxUUcA01HYKmoJQ46PYGNNnYJgVay2XlhwsO
ztySoL+v7lQLCr/Vq+Ec8uyWqvqmCakr4uGpNuJd0Sys7blRJltYLyOIg6CUALAC8xFhkRhcz3RT
IMdQxeWdxxeGmekTMKaJ6zzQhhBAqO6c6v1D1qtn4FEfIc6+s+mbFtTXg3dba/qhj5Sb53de8lr4
3evQ4Fr89TqcWSnT9EbHO5V3huzOrOsOhUd+4eQ9eXrwq+1Ev/16jLmHnKY40iFNq5r3w1mwu6Gz
3TyIz179EDcVrjQoB5LRXYD2RK1zSrtwdBu0JD1/bJKHr8efmctproM3lt7rYYiG/8Dw15nSnntc
Kk0QmR3RUTQA2Z258DpnH3V8z5/2NSZTGKhK9k5dR0OABE+NbaOZ6JUYiCrcqmbrwY4oQPW04UH5
ais7VKYg2r7gr82YFTL+/0/Dk0o3uKoG/1wE5KoWA5rNOySNrUw8fv0uZw7RaRKkYnmZBqOK+CCa
Kyu1ftmm8Uh941trxzs4am6/JN3zIfd84UY8zXrQWMdRyVV47ivpJMU+6jbMu8Hdd/xD0cKb+8nC
G1TE2NmTagrkESrE5CL4DoEbBaVb0ielDY70hDukbzWqkLPoKeX9SiHBFieIMt/LOtjQgkM/8j2J
IeyI0kmIotfRi+Srij4JlI116Uso720erzASBu715yEdH3MTlihNxRVLH9bIBbhtBllvG1cscI9T
Y8urBkxt45HFUPDK1U6SVc93kUALAPqAYOnrLkb1E1S96hs8WS9qyAgfPO1Xp3A7C9cFDVYQHL7y
gnIPya6m38eBt63bFz/m17afblGWXkAd24380B0Y3aCeX+/IwvF02SywqaQ4mL5prPcZP1lGjAcN
rmllrqDEcBr4wkKaG2FcYJ9Wat5UOC6oz09x2kIF1u8hgZ03Oy+HMvvSEpqp1APZ6fdBeBXGGkRm
sYTiX5WnH1p+CiRxNA956eeuWCe02tv0xWDCdwzqb/vefOHDOteLhzLRHoy0fBvIgkM95xWSyZGS
m6at25SEZwgouHX3LtU9VhGPSoDKNjBSe7htR7Ds94vveM4aTBzBNMvsQGZ1eK4b8VDEbDMotBuT
YSFIedlrAiv897frIUUQSbPwgV/z1oZWm44ekZeIo/EmNa9rjzxXXnuIOuvPGjTYNJPTWDW30Bvp
n0ujvBNdtG59lCPn9YOWiG3M4ID+iZFj05SO5ldDAvClOAXhFrHotZmhXiSOroI0XQtFMPzq64Fm
erLYNMGTDHVQITWJfQUt+NDr7rQiW5WN2tc5UAQVW2nFbSHfmaMfRfcuguGadO05pP6PAm1jTijz
hQ0/szrZNP+jlNWrvArtU9z3D00rzn0ToI4TaRbiXweCOjLaaHYNdYySALJOlxJPlw9nNs0BcdA9
ey2t8K6zbhs3ckft5pDE7bXlQx5jSQDp8rHFpvmb3JA5riqxdWqoCQyzxR5zowlB9/DCo82MpnQY
VtYq7VA9vzC1o6/99+OLTTO5WU70vA0i41QXYhP5xUsKzbfS/lYPSHICVL43+njNeHGQtlm6KTqZ
9CTdN7H49fUXmHuxE3PjBRVEguuOnaK4/RaG2p7XmqvsflcM/T7wFhyOmeomNkVc0AERLqu1KDRt
petX7K2OBgci1oekDlZmtdJ9Jwp8Aon67hqOICLpFluX2VJ109y6ncIigGuW0CvV25PZE3G2dTSO
O0GkoOrUB82qzlNEjQBi8x0zT+gTtC/YsY1bfW1AQ2DBv71sZtmUJoHaHY9ktt9CMto+aoZ2R83u
kOmvfzSP9jjqp4OyqUiE7Ra36OIVbxbk4qUIfpVKdyrIrIcF9NW/HmfGdWVTJYw0jzUfnI387Blo
+ewpdsSq4NqNZkX6FZM8RwNv5AAecQ3eyLc0bI+6XlhrglDKqhCmvekkQePjwrcZj+gL22cqP5AQ
yiCAHRRnPYCWEUUMKmSh92SKBOSFuOarPmH3DWsfJOK6Ku8fktyO31HhXnxb+AaXMzJsKkvgqWSA
2nifnwNZ/gDQ3dq3MVTuwyoUKxueVpW3P3LGn1WaOmYh6w0voItXerHr03qhS3/OS5ps4hha3qxn
Q342K3Sj6IEeuHpj5uvKl6+GTRaJ1nPjTDyFPEMlomEU+dki+Q0l8YOq1QMQmeQgOkhuhUF1AAjU
iRs0z7egNhZWvk0wM5s0kf4qD1gUuyQMMqdqun4hwjpnWqZMiJADFGl7yGQAeH0dW6zYRpHxUFD/
HOrGxo+V2xYw5tF3ZjZukD6UvvezD+xmqYZl5tCYkiJM9GVbugqDM9LDAtj3klabUP9evQTUDdM9
MhjOQPc12QxoKtBCxNa057BmrifbFZXxFvKqXy/FmdmZsiSgoy0DXx/KMxRqQM00k03Phzs+9pf4
qS8X1trMgTHFRlRlXYm8S8tzAAF/QZN3ewhv0w5qMnV4B7GIBTvzka24sLOn+IjAV5WG6qzqHBH/
h5frjVOEpb4qvOEEkPsZmKTEjYxy3VI0hEhpfOsK/2eXa4ObBhAvIH5egWdpbLs2OjQ9VIbN6oEr
Irc14Imhxbay6I9xFN2h4QPXM43c9oWxKQvD8VAZ+mczMgmwmSFyeCrkOdoZjBtfJrcitdFiXQKL
l7QLY8wtv9EufTL8Zg7As25YsD/C/6HzbYQKF0+TV35V73LDdHmTLZi6uZEm16TCN1oBvh5it1Ca
HlD8k0n1rDfsW0OQUoJU4loES6IUM5eGKS2CRZY1BKQrcGkAmDnMfsXKO4xd4zHmcGXDoUUe5UF1
z19P1Ecu/9Jqm1g2qw1Nr0bn7VnP+1Ogm6g56GIQcKHDh4TZmWg6RHkrJE6icyq8H1Wi30bwQm0p
3jJpQVCnPfV6te/s7ihZt+10lL9Y7blRkKkC/mSM4CMQnRW42usOpC1OTY96wbq27pGpMzbQu4Tt
FpFjoEQfsvsoIjBjN+njYsWAJ3Ey36pWvpYmDpi9asFyfjSXXnjoKcRCJFZjG7yozwP0c5DW3QDP
WzsAE+9Btrg3g3CvWAs0bbHrBHcGna1YFu4MEj1L7qPy8w4XU6l+2py5dvka8PKhqJu1XYY7msRr
9JMcZZi6uR6vaKzte9ZdF7a8EkStEJp8tKp8DWbetrEhbCFbQ6Dzr8sdNBbctPli6HSmwhPeyO/7
gxpSVyRXQG9z+uKL7NuIqSMtEMSefqVLcC1ZZSBl2PpQtPH2uVFC2a/ctdzP0aXX7DRUPWVaTB2m
h64HWWFmx0+B6YcOkPAxcMzVU+4FC0WIM6EINqVllF1G0fTAq3PA+E8Wq5MXeoMT2+1LEkCQXf5Q
EllOCOCOLJyVEBDaJ0a894vgiH6++85MN37QU4jzQxunzXdfb4+ZnT8VQuqKBuCWThOngvabFiLO
UZtugT11dQp5KeiArPpgIQo7d5xPpY9qFCaETZ6KEzwr1NFpK9vMtxrTN1pcr7RY3mjeyAUGIjtm
4pvwygcofN0r9It+/azmZY9yKniUI5IPU+D7Z+HLG5D5GKyoR+4GHVDDr0f4SPNf2ncTk80jUwPR
EoqYoXjq5K2I6a5HwTtHv1xqoV/vqdDvC7mp41urHoMxK6jUfK/TDAGTcN0Y92bsYYJfmWydWpeO
YexiortVJ14sOBs8976DhODG+riv/u1c/Odb97/89+zmv79e9a//wp/fsrwvQz+oJ3/81/Y9O72m
79V/jb/1//7W77/zr4csxb/Tv/Lbb+Bz/z3u6rV+/e0Pa1mHdX/bvJf93Ts63euPT8c3HP/m//SH
/3j/+JSHPn//519vWSPr8dP8MJN//ftH+5///Esfo9P/+fnz//3D8Rn/+dcuk/4/juN/7v/33d9+
7/21qvERuvEfqL3EP1AdA0BqTBq37//9E/YftkF0wxbUhLLtmJmXWVkH//yL0v8wwXo0hEUsBsDV
WLwHHN2/f6SbusWFENTi4+/99X+/328z9P9n7B+ySW+yUNbVP/+6uJIJtSZnGvGDtEXpLzn6ZgX1
m4OQiUu11aeX8e/B/gcfPuWOAL+ZyoK25NhamWM11SO8770SS9fM0UP62xYhdCpKpXjd8ziuyFGg
26nQwB5eujJetGX45NGv/eQv2SSPKJTkyLHwB0R2O+iCVBBFzrZ9d02hIBmq96/f0NwjjG76p4Ek
0wvqDRiotK/18ooDJvr1B8/M61QwKmuQEA6pQY4NRTScGphUgT6JYaHGcO57j///0/cOma2AjRpf
ULey8m88X4hQjJvh4pxOzJ4WhSDR57l+1I1hYzD/IPzMUam2aXm2M2N1buLOQdOwyzp/p9HihpeF
a9fCEWZ+1Qnz7OseZP7so13U1xEa8ig5WFYWo3N16aC7eLnB4hi/+qdnB7HaVjwj5AghpmcwdJ08
CiBy/ksY6QFO4UIkaO4NT67reqL0GlgWctTld1ZGDkLUf7YyJjvel1pZJRV2PCePfRw7VrdJ7YVT
a2bfTLkgfgdGrUXwpdFMv87ZmkMGNdLfeHAmJd15S47/B8X7ws6fygL5dUZ5liCfYrJ3SLseiyR0
tSpc48bkOaaXbhPNPrCMr/QsOWTE3Pg6FFFjue6Bu/TRRYLAA1zldlV63hYiF9DBHM6FFazKMF7B
b9ukvgbpE3kdee3KRg+p48Hd64hw4YmvwQzaUFQiDIa2LdH5A0mWVVA+dv1T3tSboDOPXn4te9/R
aOyaKjj1RJ4bDc2oxbDJaOLGTXdqwUb3bdNh5iHL6CYp4rXu12vkKaHYS1YhtfYVyZDUbiEb+l0J
HPDlz4wSR4X92igtx+M/uyFacS9yB4jw28ZdNDCnZuXtH62TqTCSbCMzsIeIHHt5j5IPI7rS0VX1
9WdfdrgJSqN+30Mgopdpk2APWUXsIJYL7FwC+nzL3QH08q7f99Ax9o2b0AjchgbQaDHX4J2v2jA4
5mO2E9AeG2k1VvrQmmwO8HoPPc6yleZHbt+ohb1y8YaJrzla109bHaUmRZOXWM9K5QgiPAO+65T9
dz3s3ax8HgbIORtL9RvmuLMvLeqJTcW27AZdq8mR2d5TH+mbCvr3Vel6hDmDwN0oedcjjq1lAqtQ
o3+cAHdj8SPKjVZouXBU7btJQ578MUQdgEDsY8GXunnMrQLF6CUS1fmOe6lLhQFi9OBm1Haj6CAY
moiNFxNrK2i0K72irpn/0vEhpWpdHZ3GEYQ14hgKOinwYR2UgS3b9cl9qz/+H86+bDlSnOv2iRSB
mLkFkpw8pGeXb4gqly1mhISYnv6srP9c+KONiciOrooud7eSFNLW1t5rqGtUcAEKiB9RMa2hjVW2
/crNcyEAzrXgYuKqXpWYe105fqYNQRqvjPwPePjdTM8jOC2moSQUrxXskyQpgHmFawPc6QW+J90M
hAQUrVS9AoXlDW0OZ8phjmiGuhoDkXhQBXsZnBQ/snC80KssvatsFigKB1N9VRNz6fvPDgC7zozG
AWv/iBx4x0ycZuT95923cIDNeRNemqmzKj6OluQK/KQNMYPU+IsbPC3pSn6wkH7M6RAQxM9Sr8ch
0xKc2M9d/9sgHz8//cK8zFWwcl52uRyxLjzPb7rdaK0cuAuzMmdN8AK2QKggIiQhjMRK+RQqh40A
VybZmeLh54dfmpdZ3LMhNN9RiQ/p41Nt32TNu52tlAWW5mUWq2p0zqaajdoxEWFl7For/PmR/7F1
vtktxvkDvwTBxmtcR+sG7cjRMigzsa0AL7Xhdltpng8Hzb2T/hKSQ4/kKc32ksZBVpuPfduGDmdB
StC4MwsUtWOAYvJd16WRJ61DapahBVMpFhtRNzVbaLhD3wXEO2HvU3WS6XDXOTCCS9Cc+i3NCrrR
+9YKeMv3Kdt4WsTZi8myleLF0uQZ//sdSecM5Rg7SIoEiYwmEh65cORZrLE5FLrStDxfUu6zEWpE
azyFpfU6iw88iYvSpPZ0BCDO7/s80roEtbK7AZhnp9DW3v73h9KcDNG00wRseo5QmWyJvhfmykZY
ePo5u0GVaYYdhwQgT3V/YldT9jKNnyNTPkjpK1nGwkudcxxMeCtZaRZPx4K9K3pE+ydY2RLfT8qc
ysAzAVpriZNawD2e+Q1feeCF6DCnL/RDQh0n1qcjyp6RTfsQ0pe3hK3E5KXpmAUIw7IEnE8wHSWw
920XGTAM+Xk+lp77/IlfIgTLtbjWcm861vGDlMQ3Y2ThgGL9PPrSUpntTU0zmSngeXtEw9Z38sdB
O0G4I8hwZuv9358/Y+kbzHYpNBFK5QznzxC71nyCNrCftmt+FUsTP9upaV3AWUFhp4IF12CPrt3x
l8ad3eSSqYMNd4lx1e8iCyCK9vNcLAw7x+KDZU9SNOGnY6/tzrpEay60S+OeL41fVsngCTaIAo/b
mhDwow9govz8wAsvb86fITp869R5YBRkO+2O4g62Jj6w9Myz87pQY9p3Peai4nvShUl9//MjL407
24u6B0RNdn518LI0pp1lXfjuzp/3ZY5ZeZYV4efnhYjrfa02lz3ubAvqHu4hTYNh8/Q6NYJu2l42
7mzb5Q2SRCExbsnuBuOt6T8uG3e249qcp7HtISAVzu8hv4a44oXzO9tyQMw1ZlEjhrpDaLIwyS+b
iDl2vmDJFKNZMx1N+0GfHtq1C+xC7JzD5ZO0HysH4O1jxu/svL1TEh6/PQs14e6HyrlsVuaoeNYm
cQqM43RMAPIbyaEe1jgFC/tkLv3DO9l0k+TacUo27bgHseCiBTIHt5dJmuNvAwu62NXAUXuXbZQ5
pl1BhV5BR286gpIKF+92DYy/NA+zDWjA3ocYOeJFXx4qtIIvvDTMUc09bLDV1HgD6DWhVe1GsrIi
Fgonc4DyGSvsNjXmYfJ+9+LTVMV2BEXDiGXoiUeTAfLeni57lbMtmVMBqzDhTLgno5SkHmn15+eB
z7H4v/ceOsckl03PnfZM39YAV9I1bauPOAas6OfRv3+jdA5AzqElAzgscr1Bt2EabAbJ22UDn0PB
lyMgMzSDw+VnOnZiYzu7WF34wLOjsK3spooHF8mp4wKsdJte+sDn+f/ywCCY2RSJDGIfPxmAraoV
0MvSDJ9//mVcYagycxK8vyo5QsvLT8ZsZXUvrYzZbhQmwKneOXpA+tt3cLFV+qlia9H0+/6+Rudw
X/hz9cw9J2A0e5NjckoAGEtUNHaVTyHN6FlPNYXSLRitDBp1owM5EXpf0O1oRgbhAR3he5Oyle/6
PTsPTzM7S1MFSXBD4Glk54DHmPsmV/5ADwo6uh52RpulgXLuh26tub703mYbuqtTfEJZjAArJKeG
17diJegvvLY5E2XohJXwAt/EUduMQpkxvk2yNfTw0uCz7LaVaF2p82prDRo0BUxroAxF9JW38L3O
jEbn2GQIFBmQe4Xxji5QS4E4tWoY9DoBVqzfYpijE6/ymU4O+qiONtX90gKcyEjD3oQaCXd8S9ej
mqY3dUXCIrP93NEO7biGElp4Zf+BLdtU2mWPLQzLP5SE9sO4dvlbGnkWHIYJSFgkK4g6I4ws95Wz
Es2WXtcsOJgTTBJVjnFTegDkyjdtyHona3jTf5WAb86OOeS4yeBaYZ9jWi9hhpwVEdyutcEKcp75
jj5th8z49LIXDUoCWfench5NfWtB89iq7LBq/ha9eezMaOQv5lRupMyB7gAIVIdY12QFXmHsuXy2
yMpl5BzBv3vYWRYutEx6si/HI9dgWpTeyZ77JehgJjX8i84kQBX+JxSj3aMg8qSNx9qsAfv+HNvL
Yrw7ixUFXOuSVKvGo4beHi4ml12t6RwvDMGanI0cVbsefRIC5YfRFhel+nQOBU4LPtAhw2yP9RH4
vapbeYsLO2WO7DWoNQmhKAKQY6Oz2AducVkhjc7hvA3UWKnZ1OMR0tOT8NXLRatijt71OpNIu7DG
4yRD/cTW6DJLEzHb2gQ9X5ilmOOxr0Lr5uJhZ4e+B9/TLoc1wLF7nNLuDy/k+8/TsBCK/jW5v+Qp
3OIMyjZotHZil5FfMBfbxEZxUfmZzjGyKuOplfTDeAQSGj1DcVmS6cz2HagMTltXGBaiISjgNpc9
7RxsOgBTh9eHYY0r6z5bU4leWBBzdGevkZQLEwuiSk6W47wVpEpWApt1/sLfxM7/YDFt4//vuljC
abn75eFottqgqePInvYEUn5MsjstEz4Rlm/Vpj+23iZxP2QM5mbNN3n8QKBWVtdHz73DwgXDd5/q
j7l4sQHNG9vOl2CKjHXlp1OzH7JhU2XvvSB7i447N95Z6r7tD7a7494+zlyoail7U1DgUoUJarHh
a/amBJ0Z5CpIokK4PgHBIHkS2uvPq3dpcufXAssphdv149F0AmkHsQh/Hvd7jKcGstX/nhmOl6bN
yLThyICrgTA5SxjgilpU9q8xudPSv0XxQcqHpn+xOghSrCmaLn2f88+/7MZk0OCh2+Cm7ZJNVe3M
cUXzd2ncWfjI0x4CWR5BxeF3V+/GC0+TuRel48GlAZ7GGPbTqg+qW0mPFlKCueckTjwKc0m81Th7
sZHMFdO9bb/H/WXNfTqHHRrlxGzXwGPX8bMB4ytzpRT8fb2LzhGHtskrWxcT/CkB/erAOOgAnjCz
e6v61ZVryfjCq5zjDr2iNZCBowhIuy2E0WIe/rzkFw6COeoQIsOyE+b5XZZbW9P8rPJgTbDWXFp6
6tlGzUdXlXaOp64B4Kj3PV9hFP1Tm/smBM6hhnHBgSlrFZK7+Ioy404fD6w3w3h81JKnBGCsyYQp
UGdFIEKfUkpBT7ihHonSJIECZbOzErGzzPFQoXFpsHzTcBVqtXNHiRUSglsK9+vqQ/GdSB81moQV
lUGPBtDEgMLPh5UbFv1X+/vue5wn7svONzuIReoGbvWltMOJ9VC3M0MXPee++ZvFNDjL9jBmoD0M
GynN3ZRW409Q7IJUa1dAmUM5+wHZPiy5O94DklaFLjwViF3schzswt7o2gQwDwNKzQwNQLe4Xl3Z
1dVgmUEN7zkvLzYefRrMv5BJA+bm1eHkwaRdZOnlbZ3/0dpnR+kbOdR+wizfJnZkVGJTdak/mu88
vUoSAkSLHbX1KUleiixyzeaaAuQ/DMCHWftKw56Y7qAN4MsWEhagkgiL+q77ZPAyFMPvolBBp/0q
Kh1CrbANFhrulCIgo+kPjgxcl4Ak9jRZJ6fWgziHewvMwis3DvtiM2lPIKhA2drc5Jp1Y7vPrnGV
154/jh6sG70NBPJI7AZJpp3czA4Gm2yETv26/NRsa5OAetfmJ2mowGjkZTF3DumYzJjVjXXushgB
OmRdvbZWzveWb5bKXOISTWW3cMDbOnL+WLtX7t/6SsBrOQ3SKeJ0x/J9XK9sr4WgMBe1TC2WAFGI
myRsfjsVwypkazerncmFeDnHdnSUqNpz8UXO5CVb/HaQZoyfhXHFi8ei3ntqHxt3bcECz3mX7KHm
/aGQDySPSqv3m8QJOlsEYDf6nnmNS9POLZoHGIXtEqi/904CNwXux+69YPVzIqICgia2tKNShys0
ENXEg1ZZDirmoQe8Tm30qgE4rQ9hp5tkkC66qxgUJLeEr+EOF2LgXDCzNZ0Bop0aFoSWgwCHLvjd
z6F7aeDZFRq0mlT0BPNYekE6nkT3+PO4C2/fmmUNE1ijKZiryEbkVSYOQ7YjwwpW9/sSPZ3DmAEP
b6yxxFHZ5Saggn8bBpkIiALDbTOCWkw42s2hd9Pw5y+ykFD8Az1+Ca6xkddjDxHqYx6fQLIU+bVp
S7/tVr7M0vCz+4hLUz51MPg9xil40yTd8PFNemlgwxDl5y+wsFPm0GapOi1X54xFq45mVfqeu4/l
AUvXXhOoW1hDc1CzXrWwKG9xQOOqZqhoVQZ7adzzN/oy9bRICyPnGDe3oiGJynYlCi6NO0soekNX
lmGj4mnne/hwM2vlErjwLv8DuuVc0Eqw8YiCagi3D8CnIRxuQpwtW8NOLaz9uTK4IKoz3XO7tW+e
i+bNJDcC1kiGJtHngdPheAYcryUWS9M028K1nStSZShRDW0V6MqFX3Z8WdQ5k4O+vlk1NnVlJnI8
wiOWpcdsrdu4tNZn5TqaF8aYnLuCaSuvaT/u6zoNGkUxO8VBI2uSNf90hL85RudAVLtO267QEd0c
46oi4KkYV57TBJN2muDvPhb1lnt/2vFEgKV3051hDr4mIUXZ+30z+dmZdztGsaDwxW3CnkBhJ/WC
gU+PvHmqzHY7pZnvVh95eU3c3CepiBoRuHAE+DkkLFV55yjXwYbMtiuwsyD0XoBl2cCaLoMAjFd2
cMD8k5U50hwdWmEtMGJ30Eou7DvH/SO4CBocdVkJ1PF0Jr7CTRN1NeJ5YZdFLctxyt/R/Lkcw9JZ
i8ALR8kcNzsMxBVei4ajmYd9G3ZbI7usCDuXZnYTCt3c8yHFYCQ4qDATa9KJC3tnjj6MW/Dikua8
QNz3qj6R/tfPb44uQMDpHH84tVqiJg8XXIFmiS5qn4n7vH8r6a2oUCcb2RtDR6Dgb3cQmVZW6JiH
gj9T9mY0IxgJGUwL7MCZtC381QI2fvYj1mb2WvQNtJYYYGq/aF+HRbGRkJpg4F8SqMk5XaBDdr5z
TN9m1B8YiCXD+BGTK9hsJtmVVt5Tfm2VR15da9N1YR3b8aMVIJdGlPyy84d0giO6TKOifZQa0Oca
Ga9dyu4d4WKlC/qSmznudwdh/xr7Wwa9f8t9a2EtZIese6ng5BrEibeZuNyU06fT3pvwEWyT68mG
hreJC4oJxDsMGQwnNMC1Tgx5nbQwn28fnfExhZxH/9j095OCXSM7adXDVF018V4jN3m1Y3Bqb27H
5iEzj7ZxmFI3TCYWOskxa6Dq2d/mUJqcxFNuHrnxV4LqbtNDOsbbNOtCV/4t2n4Dh7hbt5EvI0hP
if2S9F0gyR0e3VR/f37zCytqjgntmNE3NcwXjiCWZO1NSi7bA3NIqFna0P0dMG6vg4xyPa2F4u8l
LjQ6x4Q2IIMkLBkwsBZHaIv6BE53SXzHSuIn1lNBQyN/zV5+xRF8Gonzi1jvUJ6FP/vec1/s9MMa
ynsuijsL9vZdvkucB5rBOxy305qBYHcZMOofhfXrURRrbc9TChRGzCFh4xw1trJV3e+vWnPx6GZK
jSwDM+Y4FRZ67VCG3XbDkzEcIPEwIL5ftixmhzS0j3IlZIv8vUH/PMT95LJxZyc0HIMr0+FnpEB+
lTlh0YU/j7tUd/7XJ/6S1OWFXf0fwAZeD77Iqo3n/E66SMeRUkFxQNH7gb0bznszHjik8Sepwr4+
lNUYCbFzBvBlISrpGGhOdlB6n/6I8QYljcId/LbRwGoKzeqGyBvDBoNo0+rQSomLTap/6l62q8oP
4vK9qqobLmK/oId8IEHsThGDi8vEn6SAzs2mVdcOu7WMG8uKPGtNFnVpA88yfc8mIy1j3Omb5j6n
Vw4KGD9P6cLAc9grDJ9pDiNQVPX0jf2u0pUkYWnY87r+8qIMy4ZW+LkGoREBNYhXOIVctrbmsNfR
LThRJEaz5J0wejM4YkWtaCFTmEtYV2pgWi9HID7c2q9wU07OKiprKn3/nu+brG+uV51UZ9FXy8RV
kMAWJ3GOZg8yFVS6UJVqI2Z8uGhgxtUg4dcBw5K8QLqilX7aZHClh348I29OlX54ZE1Oc+kVnX/+
5RVNgK6XIDmMx9Ju/xoviWH+vWxJzaIK6+PctGg/Abnun6Us11K5pQeeRRXm6ik3BMZVSGdhGfBx
2ePO0v6UoF2V5cDH6PYLfA8vBCXTuTB1bZR2Q2o8bgldKzdSq72PhebbHDXbaZniicIDwxfEd5wJ
ThxPbmn4vLrKnc5n3Wc14mLRhllDAjO5QyETclBgjg73lfueZBZovSP4vvptnYGFUrzysXvoQaNs
izjEKROXYPTR7eDihtHWOwnQW/c66TdTfWLNtih2im6hkB8Y7W0vXw22Ztm08H7nqN1MLzQDLtxI
Ut4Mfmj6y0LRHKYrxyGb0gnTRfJb6EVrciX3WbguzkG6SWdkFL4n6OObt7015n5eoz6SZGjruAnS
y8t20xyzy3pjVCDjISzpVdg5bSSdx4sW/hy1W8vJ0rhz3k/DTsnQubDLNZedJnXMptrFuFS7Uq/9
Gt9hab5n238wDMUmpwO6XTza4PZWNXqkTwp65PLhsgmZRQKj1rkN2xnUBtvyWkmUYNVKOrdwtsy9
NK1mpJ6l49lt41dTTb5uXAnXu+gI1+aIXcOqTFeeB5+sjRojueYA+v1Da3OsLsxtWdukyEGt7Jft
fRZopwgn2Vwy19pcITiNa2voYSt5bMDGjgN4gl427rm89uVUczTkzU4N1EMbmcOu4tvLhj3P0Zdh
IeVfaLbC4zrxb0avTHZRr0abi/dORAiv0RViXoFC3EY1Fz7v7Ax2J5iUtFqOoEdDHaruxQqY9PsY
rc1BuqMDYqfhZKg4b+NT93TZ5M72XQrJKm2yMWh3JTZrgh9LTzrLmHvP9KbC/L8nRdnn5yf9J+X6
3yxOm4NpY1nhDkCH4dhbPMhyFwgT6FL1VAW1KQ9FKYMqhiszjbLCCHKI0KQlup8VQxfxxCGG5Eu7
3ta4YWR3BGC1qrpuqueSvxYm2/UQAk2tKUxZ/w6w3KaBSIRTQHohVoHVyikoDP0gIXlgpU9uesrA
OBF7q7sxdJRQbmu92yp4KTripeiafWmgPJ1B1a0KICprQPveAvzVLuBPCWpMMGiOTxjfx5BR7mp5
SBKoSwwjv5btTa9XB7fdtvH9MKCgckzYThb6VpdK+rBEAdTVYiEKlyGP4XnW18eUbEYbqn44UXw5
wtK3nPZe3e89r9qajG5d8Jar3nv0UtvyOTT/drWxZvC68Jrn2KmaTakT9zVaRXkIoyO+Zs+yEPzm
6KlGwyof4LhxTNsrqb/aTg7lictACdocPuUxlfLKwO7k1l+lP4zlyom+9NCz4Cd5rkGqeQK7Yow6
FxLN6lVgUf289pdmehYCZSn60dIZjhnwGKFoa640PpYe+vx5X0KrKEfBO4qZTrotMnFYjkXnLOrn
h/53e/tmw9qzQCjSQrQQUMI5MxB/MmjYVh4i7bOA1O5UdYFQgy8pC8tSD5X7SexXDtxrLuOt2XV3
prmmc7I0e7PsJXMZbTMbgV5zX0n9XF6Ws2hzyFKqpdRjQDscdf4s3VtDXfa23dkFnio5lFmP8GlE
7Gn88/PbWJiEOZy/1jzNSLwUTaGIXY8r6+e8uL95w3MUvim516guGY/O5IUmatpTC4QMsYH9W4n6
zsInzFa+1cZG0zegZhixHVWQQdKsISyQ7afysRhfL5ub2TZIASs1hwwTXuyb68t6FNockJ/Dm9jM
zxhQCD08NfjFLkqVtbm0N5GaZZuowx8zs92Uxj0HueLneVgIB3PQfKMgoqmBgXxsxV4NJlpIgOVn
axSFpRU4ywqA79MHqvDclQQo5wHSgMFFjz2HzuvONCZsQHTMnLeGTHduoXyIXpUrs7Lw3HP4fBnD
L7ZKsTqa6VaON3wN0/N9S1ibw+fJWA85idFLjd0YcrTodYo6yMGiKaHCTjQtFHoKs4H7nydpAd2q
zSH1TNWT3Ul0hY1kO3EPjkBvAyptljZs+0JuzbILICW54QLOMi66MuqUx+HPn700g7NNbNh138sU
sSe/R8tmJTL8gz59E3yc86d9PbwygMw8juBTueyYqE2b175yrdsKFfW4SMMG8tqVaW3g1uOPsEjU
NIJKNaR0gTqpqu0Ib6uS/sIIQV9tc/e51G6n+pAz8JW758xVewZWSgwEYUy7P333O5cPudzBgEY1
HZwQ3UB4f4mzJi35vYOBpjmz0zIrjbEyLDEdDYpaz8EEYrzm5aaHBJqmqiNQOFDUHfNbsBdKCV1V
epfqK2tjIcjO+QBZYoHynOG2WSbXChLC8bSHgVThwd36sr6qNmcFjJZrt1gHgIQ8T/f5ReUlbc4J
ECKTRWFA3LqAEVvpbLpxbc/r+Ov7k2cOGDZ7YG6KukJ2C9ntFjbx9R+7v2Laqyvfe6ALS2PHutuc
e0Hl/O4Shqb7ARgSaIKKQOWO33W7hF25fIBW2UvvvLj2oaevWLHwCydbl9ahJOAyQm7N005UXjnG
3sD/ok5VDES9FShDbKdabQkAfrW9g77rTkIMrU0OHn7BrnUw4wP3+JGKdweq3SnPA9uAyvoArRXz
o7bkXnceiXBv6hYoSvMGJfaNa7nbQeNbHW6UUM0Ou3qEqZ0e5vzQxqeeVig92mFcxaFG4kCQHexb
8Vkc/G/XV0Z1XXtNyHq5Qcs5AFU+FFCqR2GinHgwQL2sY/19wrXIIs8V/+AORUMbf/K2vecEhVts
9PihYoeqjY9wSt0MxmmargBsDqomhFyr75Druj50Jg2S3gja7nMkV3qSBjXdmRmLhFliNnu/rutN
E39o/e9+cH3TAeaTZp8cU2R3KmCq3xDtxishqJ1tRFPvcgq77FEMPteg7Tlq+2GS21GDpCH56Mvh
NCLqNtVnox3yVu4M960/I2/TGiXcyEIvLdNfSn70+g8YXMn0Wa8zWDRzFBqTcCQ3g9ttZWY9y/g+
B4ZfiPLeKkH+xQb20MpmfQQ9hLDP7dBSn33Nw6rl4CzqW806eZmCN8hNU0w+QViCP0VEmRcVTAst
RwQGohEMv4IWDmvd+J5n1yanW901Ag72Ax146KZTaDoPqJqhYuTLwd3GYxuotAg89Ol0/SgEPPvy
D6dJb8wJ8llgc/bGzQQFRFdaAbCYvgGn+GEL/HHYC3s7JdR3VLnBQQo0iNRgj7IxNxn0nfWT9B7Z
8NhlV11x6sZowB/b8z9b5CwnGTQNlCWfeH6D3yv83j16W7WZmgidU+FtgjwJM9TNy75F7XwrdeHr
uGd33U0HHEqC/p19U4pjo7+2YwNUDQJx9QmHM5m/G/LNdbdd/GuMf1H1WeDfOXSbQ/oudcqgKMh1
kW2y4jqe3mJ9l1nACZcB605DccuLG73YI50OCCaUejG4y0BjhnF/XZbXIt302r2XwuMHTJaG3MTA
UmQJhzPMLeo4ESPNrnFZKMvXLqtwvoAphexCvJXZvlLiOi5GCBUOkaZDGbsBuAKkl4R4kOAfdqV5
C0Bw0JIbq7vu7TZo201fglJd/natx2qsQ0dCo1yoxwHSZTpqElDJu0aeBE/v2xIOUkQexETgGPMy
1XurHaKOHVWthzaDe5Z1EHCIMLFISe75A6IOobEPR6GN10Q6ApEDrl/m+NLMAcnGlPdZ7ivpoTQC
gMk0BK4uw8bdGjG8YbGnkkJdw0jdMm8d7VS6wGWHAKSjJ0ZVAu2E3464o/pwxUz9fiiAQjFMn+TP
GeqqE5BOFXq7uKe71QN8lneeICHkIzYQSK0I+sNA4RbqvuR/xZCfbNc6ZEXtx0a2NYz72C39Ihd+
TSASggbJIA0gzXsfNmy4j6rQ6x8hKO9zaW6c5pctcjBbgT/nLGzZ8FSgmKJqEWb0Abq8vmX2cGh/
UhIYKOw9l0GNPhkCB85gmAGv/J1aAN40TpDxcocef0Cg9KFAZjasKxtI/1o8mRS4PJnuhmJvgXfu
dCH4BgBa5aEwnj37IdafVSpudEhPMvAdPcA6dINHgNZvuHxjHeoulXwV2vCHAtHneOR6kDgEqqk4
a2cGtV36sVC7TCsCZrR7gRtTl4ODoPFfNSDwxdD4GkASqrBC7p61m/LIlI9jU8EGPI6GUYVigpN1
ZUXZuJdFe+RFlLCoJSgR27DkfJg60FKzTaWOhXztzVvVPNs6CPx3pHpBCZXwg4WEB//F4JW+Qd6q
5K7HCmpiD9e3s2Rs6WeA1OfGLcWK0dUDq9GT11lkd9tEbNz6NoOfk/6cpQ8mNktStWjVH2LdO6I5
FlReFtr521DzA4K1B84ZMeB4bGrAX9MN1+47qm8znHyd8WQ495ME2LKAtwGYZ81LHYPr6eX4pH3P
ruuq3piNibJasnH04TE13ipxoATl2oSHJUE1DvQyoLSgQEv6N8n/WvrekEj6+L627jh7p5PEjriC
iM4ua3Zt8Ye2hwyPVLMDwFJ7u2uRER47S/fj7LEft6RT4Rg/A0EE+5LQM3Wf80hzgL1K3weQ7Lz+
Dq5gTD54zatwo3K4Jd1B6em+be9R7MERWoz9+2RSv4PZsk7Itpiwin7Z1W+Ju1RCBYp0zqFDiM04
BBWyvZ6BVX1dwR1ldGokX2LH6tEv66gYb2qV+U2F6JWEkp5oXm8rqME2copiB3bVjG1S6wQy4L5g
NxMq2IXc9eTDhoYhQDtajd1PUfgUMPc834wsKPTBkMGvqjHgpeef481UyyCW7aPCIS/vyjwa2a1p
hEN+lYBm6aRbzdjiMAZ2LMhT7qdFqNHfmrYb9KNlPk3qlprPtDgZhUJ77K4hAHCBwKxgVqPfdq4b
UfSgoIOR4Tjsk5eWhaLaoZUEUYf7tHsiOPuECyX1lkP/eBIo3uIzQP3wKnbL4AxqZ+Qo2t+sI9iY
pt93Yq+rOMwALKu1TechIet2Tq2u3QKuOm0ZmC7ygqm51UVcYEHfFCX6EMhayjwPIS8csHaP8Hzj
8KNCdKo5D1LGgsSTW9Jbge70SLUgq1p1Gx3UeMUfPMKivLvOern1KgKFPOV7aQQe2SlB8SqRKM+i
7Zsmn9p4nevHsv6AVCShpyI5tOohLhXMtX61U7xh8pQ2iMHDNU+fJ/iP6JMIXWPTomxtpr9k+ZLp
Ud5Dbk5FCvwaF9YeNcPxrrLIgVZL3WsI4J8i24GoFKRVikUEm1fcYSZEgOHF8x4LZze1N41Vh01q
bQt1rL3yBjZ+NzkDTgvCQANJrxpoirXA25MU54s9OLgZfYC5vB1qec+bJuBxHKZTsU06/t4OsFhR
GwdfOvYEzOybq7LvoYx7h+QQocCNgLaxi996WftpmoZjS0JZy4jqj0D/+BXLg8m96qw/Ot2X8Xle
jZOMdb/DHpJtfmwxBTZuGCnZ2lkHPeltpfGoyt8nnG8lspcJOb3hogaBRWwgw26MJOpzK9THPwQH
nA01YCVuRva7RjKtQaEC1tMTZrlqZJBY062ytE1lmucN4CVqx6R33YLoZFh/HSGj3HE3jIAVFlf7
dtR8Q3gBTMCxM+tdQd+Giod20SIRCOg1bQ0/tvSNaNOIpvamkzshmnAoQCYkZy2MQ67g8qUeMvvT
Nk+xfZ+XJySgrZRbUfebKT96DPAS2gR1toNITGAr2B5MCvEdbJTyuqBWaMJSp7Sta7POQ9kgN6z1
XclHX07lti5wsDXFVjagg1kUW6MOdITn1sSsKR20KnPbWX97D1p/IxoPncNfDOfGGJ74+IqcYddp
/RvMIPDxxpHRPAAvBcGtB37rfeRbjVmbDKXYyb4ZOsenOtJ5hcWItJw33f/j7MyW40S6LfxChwjm
4baAomapSpOtG0KWLeZ5SODpz1e+6r+i1YrQVUe33QgBmbn32mu4T4rc7dRzKbpr7gkLo3clCqrB
nCBpCxqCKVCsl7ggpHUoD2NprOZ4wt6pObe4Vcatcq8bHDliWHVNtle1kl7A8qN0nzReCBbh5I5L
lKjbFJiEmTqIcLVyFqqb1na7xHItedu0VIsZFyh4KG3nGdl6sSZcpev7ebhr6nJdZ90xsUq3sOMN
NHJXwv3C5qIW/IyU2C3M7xjy2Rutzg4jht8aj3mRloNTwh/TjZ85GyrZrCuFomhRP3qEfiaBP4RL
bTuxNabcbVAQTQ4VPkY0qpH7WjFdskUEJYvTrkZMWIYVwXurKYvvbSIjCTC6fm2y25e/Tau6U5N9
W711WuibtsrhJTxz7jZWB0s/PnUVGid7T5DhChNqHyc9elt0blWAtfEq/BjDxAv758F0NjIxLNiX
7zVnx++RKwT/xEE8r53J17TJD7EdGrVgLuw/6YhVjlP6mTV5MVl3V8X0YRD9uprXvXVnadw4qr5S
QFQfhlNTW74pLqo6Bz0YUCXbK5z41lOintu6ODSk5ML5SiSbxrH2VDNmOPbU0yJG5nMUV24DOZ7K
MY1C344qP1ks5KpiO9rNh4U3+Er0bG3W0B3r+gH3lpWpnocq+VXo8f3MToMKsmyCZElc6AtFgS/y
dCAnieIOO3CFXTvppnJbYCzTa9XJsfcGOjEMdlbCLNFsVbCTbUKYL117FJHJ7vgjcX5hzFevaow8
s4QUmoQOKOmh8LOL4wmsDcpJ2OA8Sxu5SkMKtVx5WasdBR4DFtFSrK2gXp5K1JIE664N8YCNol/b
WJWH1aMwpkcZ/+4hz0gnvQobg04Jcp0fuEirbJoPjiT8UVhrsiIgCriDCP0mHlZm+qhEuWepjjvP
9BM0kiJdXMESnMLSH5Znq6MkKHS3MM2Nkyoc6I4UlJAgC7bKrMd7v53uHY3TVVF6rzHC56XN3MKI
T4vueKq8lbPs3mk+7EZf6Qg4O23yFuTJC1zzadLdnmZhtruTPj8u2l0pwv3Sq75asx6NvROeF5ry
OO6D0KELjhpP7XWXnJmgjC3iJ8ZDXekfOq70uPQ31X2vra3yFCk7PKFXjvJTTZ5HEuOdeOX0B/Yt
2OxtcmxSYI1mgAm9NrHWN+X5UYpT4qtUN6vye8Zc1A/1ijFvYM7OWUvjTTg72z6Ljnoh1kak/s6o
UM0xPgjreR4bplVUDE4BBLOsklZbO0XilkhjSwLRdVMKNCfeyVCxunGmIQdgwLcNc2his7Cg14to
VdNLMORdm6G0D82TRqfRWQyTxeNgLeTT0PZbixZE2nE0EeBeveyraZWbra861cqwazdjt1N15S6R
4qNgZCxkT0cKJlHpFBEaJdWTVIIGZvN1sj+cPN4T5btSkl99mTwxlbkDFcG8QdmVMSdcPlgnW28f
uz4MoNvRLdzbVXVXx+d0ulwbU7egGL7mNKbimJcMmC31aIrZtfWe8myhL9pHZnuqQ46B5Q1bRNcq
tZVaSv5iv6ZgioJVBG4EHzePGZGP5N0yIS5fqxzZ+hXJiS99+5YC15i6TmWWe030QfoFuFbkdqy1
DqP6WXubIEaqTH1N5z204gd75AueA2OwN+ZAq9JohzjTvNok0OYqpWn9uDCCwvFb7swSH5VlrqTO
2hj1CcSR0HkawGgOInsTl9bKzEfXkZK1CfSmjzoNPmuCWIDeRqM9XTeerRZ1G9yKjP4lNAlANj4W
Ns4eyWcaRqdCGjcRRWtOBsGgZDCQU1dN8o+p7lyo6YQPnK+wiMI5JvT+IVU3dnNi6IYKBmuz8k/S
vDlduE/kPlAazh1lvm/iwrfyD2kJjMJYq+E2t7Vgih03XtpA5qtNNerPydgYVA/0xoq2+PG8sOfJ
2raxbPraykuLaFPk433pvJbKcKpAowxDWw0jtXoknxZurUfe2hHFkFg/imUnWy8jFJ1I+lPN98Aa
s/1geJkvkt+tah8cUKHMOs2ds86oqUqRofJ+VY23ItwJkHby4voy6PR1hxZZyo4ZldzY/UjLbQWI
oQ++IR/DpF/10GJF/KvESDmNzVXNYmoTfb0sHxMFy0J3OWHGrXWHTBF+A0CcYqpkIHcCX4O2Le4K
Ib20GFsOWXlK2afJkiVkNN/GDYoWZ7lGqx+G+lyOk5cl2qqiL11IFaPThvt9iEb7YMXapqCEK8xo
5UyvRT/s5ZDs1AQl/l0V2WSJE4jsvOmdjmtWckwZXcjcbySbPH0ix/XsTjIaKuOPwh7dPhz9saH6
qzovI6psjBJyfULgyqdwCTeOTS5ouzVJ9UmsfF+0z3UZus5CbVUZe6L/IG6A5PbXPtI4NvG8czoX
XYDbWnDTzcKVcqglXeHO8NSdTD/UE5u4067MuPOragJqUhA/CLegKpgaHcQOIiqBK83IB9go6F5Q
KlM5tRUxY+WzFV2t6dO7aLZ82WDXMB3PaEKvqAV/dfDitHFjVRyEzYdSZIdoPk1qfkmb6b6dSpT2
bGKptNaVJBirEBwAbX8pNhlbVWu9Wma2auC/6HwuqkwZIiVcjX3DfOnRZSmScm5059nA1QV04gmV
rovX+7FZnKesFFu9U469Ph7ncAo6qLQyyLYqbYsc230AyOtfT3WJarwkKy5d5aO05ThUZ7LwVJty
LBqP/fxruti9tu/7/qcqoKKodKFDKNaRGgLpVgZ6YOkhHoDYWvhoCuCIEav3cmtT/bYLBzyeDNaY
bMTcvstOHRTq4jUykr1C3xWK5PeVIQWieF1CfW9AN5gNokuIykyyCAUU4n858ubq59RBim7mkxoq
XjkeKkw6pp+aNa2y8NGIfkStsxvqbI+33c94Yed2RNAus2ukLBDzxR6Ju1E+mvGlIZ9Djy1/kQjR
6UM/zmq/UMVd15KibJnxhaYEdoA3ljTqzo+4t3ciLt8mAXXXrI5zY2yVrMVRQpayVWr1jKSYQ9EI
CTaiLIUHL/i+Zl/okms1B0kRB63lGc8P0Xywpbsp5ZVturiIXTl6Si2/MinznZ6YAhuvCrUyPd1o
CXNZZLdpzwYeboOURhRRhruEp0uTLB+1HtRtTZSKBPrW0Wc4bb8W9P2x8yS3FyutzlLT+OQA7spu
Br9u1h22PpEGG2p6cChXu8bZtbVKb8YXZo8OhkH1ykxeRfdQAFyEBKnLhF2r6EZWfWtQMy2VJ+mE
um8jW8ecSOcDaKuNqp715RTDxbeF8CpCGnwtb3Lo1BcjQsYylm/2VdmYDevYURmCDevrvxMWs9aY
VTX8s2dIcP33q1Y0rBZ/oRgUir2qkan1SXnte3BL4sLFoFAi5nhK6lc+9lbGrkVrDj0FQ7fEZ0sd
VpIRg6UaH1NY4S6EFU13TX7v0bSY98gZvYyxTrYXBSBMSyk9ae1DV1lE+rYrwdQ5nOR1NIA/OXdR
onkypJdBbtx+Hh6IcnmrHfQHbekOxWvIyHX6MNpHK3xfBo5JyVr35Eo2OnAwXh9j/duqHxtrVzgj
Z27nt+I4kVvdDYmvDXemLa0t/nq9/KE79kej3g3dEHSO7mH2iobCWVEA7PuBHKlj06ZBNL+W8zY2
9oVarAoyT83nRu78WiiraJE9CdQglX1bRqupkBJtWkjz3zq+/RqIV2HGpjrU4RWA8YyWggDVUImD
RGp/JKP6XAsjZzmKAOjrUtg7qd5kVuSLfjsby5tM2dlOPUZTCCCjbSg2YdNsBnJOCV5fxwko1TCs
Q8VYyyyEmYc9xL+nrHxLuoIVlnuSKThqf9vz5FaT/Zxo2Ew6VvZgp4qrZJDpJfhnS6oeMYQhXluh
tt6NYs+xseUDD/pW3rYK+0A2fpjsUlVXbxblMSK6xOT+G57+nAxAjCHh7Lb+1vcjTLnk7ETmShs5
o40SN60KAGlZyk052oVnybo3LWeCghTXAe6bptkvteSAa8uZzJiD6LKDbS6bOFG3oSRv5NKmq9MP
cVKeFYhcfd8FIT3BWOjrJhs3+kjyCGMLJT9G2lM2v1Tpu5O+p+It4ghQ8DbJDr32VgmgdnJjjZMw
zyM9W4lXcAQSCWAiSbmfLe9p9+LML9nwMSG3KueTPm7A8KEJyvYaBFWLDd/MkCkcr+PrVomQYN4z
UFTakivcR+rZBpVx5K3U7yZxztpjVJ/0/KjEx0Q5yvP7pF79vB/4DL2xztaDJJ0xBS3ZmhY5dfMQ
YXIm5h8xws7OOo3GXX49AR+bOLvMJg1pU/h5M7o8jN9V9d4a61qD3thx4k7+FDr+lLjsRDYOLvGD
Sb1rAMKXMR6fkddotbtATcEgcGfpNGBoZbWdlp+u7eXs3GfSXTuAHpVHKdQui9YeDI60SGcUuMGW
nNFb0BnIhqn+l3tDbMPiA5NS6BaHQX5XpGijaSwocUxTv5Oep+SpnVxV2QEVlLhGZeLqU9PtVSOo
NccrqnlH+5/b1/e9HyztJCWnrr8zdKxLmPYyTItAL/ci25WDrf1MFzVAXbTPq1d1cg7acNG7CS/m
UsaNxnkbquHOIGnQc8Y3Q37uY2VNp7WOnITEQ+KuehJIf7Hnn5fI2eiSdrza4+TD2Y5figFi+/Ak
Jc8F86L+wa69tLZ3eryzKc03uvVbEg/GzzLdSm3nd7MedPJJKe6Q8jPWcIlJH6GbRn4UYtjTaY9z
obg5+7EIG77bk5aP5yQ7WV3sY5Ae5Gr404zPMTuCbGDwQ43IwIDGz05WpRW0W9qZwtTdwX4YpHwr
afQ/Mj+oJpnpEaakLw+gktJDHf0uouLdaSp/GZ2DrEV7U10Oas3oues0t7Hg9mLAmlOHO4ntG2zf
SbM2GT6ShJKAAjxktKR6ma5FT4RObw9+G8NbijVPHZ/IBcQnuGPmvJf7d7UVa3hTKxXoIwfIMArZ
6xXpYap/I79qOrCMmj8p06dBVA/28KDIkv8t/sutR5geR107CIiCeedJJfP7L7zHPuHV3NqCpVNR
cf5xXbtbN86xtr7HjDeuPJH3t0tSRuS4Kv8nJ4lcGTPXTRlkDhv5m4RJ44YjWxJhptY2DLC5xUya
V/QFAewTgZ9s3BCMoqLRpr6QOJQ0c5smr6M0+oqpcMYykVX1YMoaN8rVdeH8scPpIY+7VQ3+Gjmt
FyF5L3+ZWfbFvXz2Tm5YSaj8jTy9/o6NwWjKy775qm/YQWMmTDureCVycZoZZTEA/963eaW//ONd
24vpjElRoBhSvCH1k68IP59QQ2/tdxKttbNQRd/MYVMaRaDZJ9r2VZgvX5B/PjGolv8Klf9x54kc
9dKYSAIXU+C6xh2WPohqamyG46OytVJ5NUlkEGralo5xnxiGr6sv4ZxTht6VDrOVkX0YZEQJq5Pc
jnd98YVS47Nbu7XuycdskeMIxnEB6k1cLFr1Dd4DUV0fsuE3M+htM2zK/gm2j24eayzUTVwspMbC
xiFb5fQQdEKkAh7C4lE1vifflW/tfngdFWCCg01t4YE5k5T6rU9Iv9kuGrsYuk6G6dozmp3VP8P3
fNnl28xOUbWV1S5cWA+kfkWGz/fu92a3sESm6JJjYtmourJGG+p977o3S99q9awRScvtzqoXwT40
gEG+d+mb5U8inlouA0rEst/L+TqZvrfT3/r5xMQJlNE4z3vlfXmpfv/3zWqf8An/5vr9Y2UqiSpZ
xmyxHeuws6B5jMbVjRb4ZFoSBtf5XVJolIDh2ZGuM2uMQVrmiyI/1PpPRhCSdNDTXUI1UafEYqk6
wbQ24jrCrJbf5YitrJhO1+l8IjvBqPyQw7exuTiqHJjSYxyNEKJ2ymJiP8xiKpTLf/9aV/r9v/BN
b72DLDWNFRXEf5+LhxmvEtGOZDF04qdWN29Jza8Yh9P3PtFbn585Mwozb/iUrPRuadeW/fzfv8P1
U/yX3+HWkkcr9aFU9ITdPjpU6bVX+O/rfrLb//0S/vHGTX2o8drk2YxSxUZMCqMUAizZJIB/ZRD7
lxf9b/d+/dn/+BljKmtyY7AGUjV2l/JcVgdZf6zG1z53QBlDBsjbUTt01cHKX8vujmO9Kl8aSYLo
lq1AMYGuc7dq3ovx1ZEeQuslUX8Sr27OALYkapCE3l2nlhI2OxHQTpWvq+aPxpyUJGxTrTnOn5Ls
2Ug8uMwrm5FN6gQK5ktWE7u9dVSHwBL3Mjii/CtJz4by7iw/QZ/dMb5TpvvFvGax3Retc5La/ZSe
kgraQdUwZHytwXfMpr2PSm0fChg80QU7Q7tdyNitHiZd9urieQx3DfxsZxcN2/9+a59xwm+tHk1E
YX064El09eagGYT4xKgGb815Aug3IT86rhEpJG5UXk0nrAO+O1H8hYXeZx/jzX7ZTU4lCYRe+6k5
RuFGfEWl/uy6N5ulWkV6LMEf2A8f9mP9xZn+2ab211LsH5/fnEiVPTbQ9cvxxSBeFCoo8JiL65Ye
ofztgOOGdj1FiqfM5kqWFxKmmUhElld32zjb0u2LPjDyGdCQh81UwzLUY1QtP+Sku3P0EraBebbL
2MNZMFAAl6fE3EbLpog0Ny6SwwyenGmHgmyWRPtK2f3Zs7rRf/Z6LsolU6gJdjgQiO+50LAwb9Zq
xzS7jblscmIal3zlmHI9of9lC7j10LqGDWRFwRcTGozlfiOc2JjtN8/CW6OmpBND2+A9t08WPBj8
Iv2iUP3spm/KI0UqUFzXXDeOCtcZQTogk4jvZScimvnfJy0T11HIA6blyjvT0e91G+pNhdRJatnl
E1oR60f4aP76793mk0/t1lcpM6NOGqHpXL1JutTrvtlxqTfL3RRdFYrrE1h+LKevnD4+OdD+qgL+
sdqLwXYcPSyo5ZwmaB346HCQLBmahN1733seN0tPT9lQRK5N++p18Mo/37vozcJLcWOWE5uPrf3R
WD4ozrcue2tVVLSJ5cgVdSIsRsZczhfeDJ885b95VP94yqoRtZJQVVo4bdhYEICLqHatTgu0/CsD
3s9+xM3qy1S8NW2YuPjKM5T4M5rnlKB6J/vCueiTUle5WX6DnMaapPTsn7M4TNG4cnKxt4EzZ/Ue
Mc/3yvRbA6M014U5ZTjnqgU0843TR+vvvdfrWv3nC2j0cZg7BU39c/Qofe/D/ltt/OOipl4xsJUZ
ERhKuAXUR9P+33f7yU6qqP97t2YYYb157VaSbJNBcqK+quLS/++Lf7I9KTfLUXWIFC5QO17RWjFu
Z+2bT+NmRdZzaoCM84i7bj1f+eJftAiffHm3VkRYGDQq/mEzkXCQgnuM6zM4c+dmTv1QX774IZ+s
nltfINXM7KhP+SHAoldeB/MFHdaX1n3voLk1CNIM8kKiDk8Hs+mSlakrXgXd8Fsv9NYkKDJsJRts
XqgR4gaH88MXVfMnH8qtK5CNn3gxz9yzanjiXUqD/77dv0LMfylubj2B9F4YTuaIaS+jCZvxBEzh
pE3RIcWdVZp+L9EI4xFdUYdWY248aZKRcG1NOJeyujIZZ+UVbK47U7UhACPzaOIgrTWGnkUglie9
nK+T/n1sqy5kyas7qFbHT06h+/ZsBtUCKqsFijl6AGaujoVGWP66qiOkTIaq8LrQZJHmcDAx7JuW
fK/LPVTNhw5qd2IyP8dNtrDeGNH7Cl1WBNRnMnKJ8zJY8mmr9q3f4+9nl560mIc8mrdOyh8PfwyG
qf3TokTrGGXSWNx3+PmH+sVWYSYUKnrUJwzsYBd8UYUY1nVB/9tzvqkXkAorCrWpwLm7R2v7HE5P
BnwjCQJlZT9UM88nfBWpFKiOtp2dft1n7W7uTGYYO6ufmcuLTWEdyxDncvipOs7lk8OovF6N9u8r
KpFVu9ZCTKRWwdWCZNL8DBpAJO+gCgaRjmCHP52Xuyb7napvSB9QODyWDA5LfbMwe56G9aTDY1ki
7A090RReAs87Ee8Vui8sjFy961Y5ZGFrmtABbXQlXWdMNxZISTmDeuM3qdGm2GvDzzF3gsIWgRED
ksDQnn9V6q+UpJJJbFN4Gcpdn68lB94NM9tGcdt6O6kfwPSuMIenrCvvaqnfzxlDpZFJJSLlTqvc
FkpZCMck0/CAFc9zB1N6vJ+hzEcFTyI9WczkEKjBkcIFLcF2XxouXdzAAdM3eay70yxdqh7O55ui
zKuBZrOOq3W2ZM8T+d958lwtk1+1e81cVzKzevwcB6X1LP5QFM8LUcjCEGcJBXmj8z+ryQhDVpI9
DcL4MKsrlkFtnvDBWk31xqz7VdudCdBwy2TwNf09bw7GbHipWbqaUF7KrkGmCCeduxoT7ZeJjTtR
U5vEwXVdjMNaXki2RpNSxN1lauor+0szuss89p6NkmJQJQ/eRjAl9/CmraL0cwzKLUlxRTJuR1j4
kZW7xEouNbET8bKVEFjpJwL2vBw6umNkBGXYrsItGPzoBibLGEHFug4YfVUPPT1st0rYrUdh4nTq
7BSknk44oakq/NjqNwOztj6J/RyyQtZOQWN+9GO4ThJnU+KtqcbaexlBnUagFTGgtQvZNxPVK/OH
udWuFjGuKWHt2+anXP2dWPczUgZAUhc4BGqqQ35e4drWsO1jw52vusMlhEz0I3fqs73gycQExVhJ
6BEk6eik/bFm8NtMfqH/0ObCi7WrO0Y5bGiE7sHL7uxFHBTnosR/pgi1pgIloYbZblTupD/KQuyc
LABRYi4aBgZ8C370aorWTOksx3QdOOjQgpyOCIejUGToYiUkzMYX+fI42AiCGmijsr4qeWN6+dJO
LzJfItSoiSFBOIZuEVZQpYpVF0luO+NBQuzL4lgrTbzge9wlsZtNSEwKmKlLsRbaTobmYPYxdDam
ljVs3xwRwFuVacgKt02qrWJLIycRm78CZWN7SOZpjQsU1oN+mj1khQ1x4M+o2SsSapRuJ5WI08GJ
ppEXPpquhl+QJl8MVNcId7APV7HP6ozXrirWMdMMO30s5ksnQzCPHJeXAcdqr6IYdkr49g7fMWBk
n71IRYszkYYWQ93kwj5HhvMwWnvoWwW05zrZCRzN62lttuZxYIO2uh9SjiYwQyuadJ5cY9acUlrh
uMXYBPZsHmd+3v+YDNbnAE2HxJFR+4Njo6vKCLBm3auNtwZ2az8991MZyInF7PWc2dhm2hvIQUqf
uVE1bNt5Rsyb7arlTuEIU5KXboAVn745pr6paxO6YbtxLBl0blxVSDlziJ+SzKJD8HNnFucq4zOe
jJUNr192NrNzDC3i2joLx+jKHfsnW4G9Ccfeq7L4j5zmuyh+KJivs5auB6IwIEBZL7oo2SJLf+mj
l5BpVw8tuHCKoxm92hFUeD64Hv6cIB9mNUMaqlmisv2cwvQoidCpsuXebOSnAk78XCAvnkr25dR5
LSR2xHjK2iCfTM/sJ7c1wJ6NtvrZjuZ2lA+QUmPcYvB4QDqMA6lZrrVk34+/lPaY5EdV/mmLaZ1W
nMoTQ8nuapkr9qrOsf977pttV2tBll7gGvpzWB7pAFyd90YaTJs9GDWezMgAewd+bc/wKCw2JEwe
W/U4tr8aJvKRcHvM680eH8Oo9md7a7TTqrGeevsVbMlLk9FrzGej+NDMhzH9SW6YpyMliSg6hvKX
hY5hIXlH7axzm97XHXEp0UPaPhfJmhUViJCrGXlyjLL5XpAJlki7TFhw6diB4eDireoycUGIB6sp
Szs0wfauK2VXFJAHii71h/QSVv1+LNFpwMUxoXk3cDdNKhOaKdNxfobzRc5KeLgQWKL4MVoeuA1P
hnQk2+MvbQwPrXyW9CeRBD2YMFKqKRHbXNpZIZiwc8wYIdWQ2K92KcVsvQ8VJ874p0Kbl8z5uhim
Q28hdXNYv82P0FG2U8yUtYPZKfGx5rKMXiZcGQzprpG2UjJRCgsKtYsxfOWg96+eFvxSzk2HExOe
GCKIEXtnPvWd4iXszV2LMrz50EUalJRWPUSXpC0JgULOjn6A9F8/MiVXxGjfko9FLS5ZyOEWPrRF
4RVGRJ2nehXLM63AHe1tP4yQrhC8J73bxtKmHSpY4Q5azQcnhxlaVmuzh1QFMfi/K1vkAJ+UXDe/
VtXHQ1bHI0jvCF8xR/WOeU1zjtVh00mNl7AZozTeCC1o6uVgKz9b+zcc2JWam55Vjat4QXuJEKuG
5TGlBorsOxJGVguyCLEgIJX8Rh/20AqT6ZzWuV9jOW9m90OJaDVV992VS1hToDLq63VU8Vbt5uVj
ppx7jA+WXnh2pflyOHv0qr8LRKhOtqyTCFcqhgbzmcD0dYWQM9kKdGJJfx/DDpZS5K3y04g1o4WY
JA2PefwOldaox50wLynnVCpKP6KXtAfrmGYw0kDzQyorBGzMGaqMmESBdLrb4RSkrIomQVK+bpHc
C6bTLaQgtoOlfV2aPZ4/VELIla3qRZawvgZKvNrQDtLBaKJLz8Y1owSYurXTHB3j1LZen5zVatnI
6XbmvXeoucIIVrFUbTQ1ciGnURfswjoI860qOtc0Y29hOzMs+JyILWwdcrZS+zpHN5uy3Awrta/Y
xaF8IiTS3vThIopLjP4MFLa6QtXJuYYoh2OG0zrrJKMAtQPJRKemyYckPy3SK0cGjEzhaVRO9XiZ
U+ak0VoOjwuHZ9s82IvtRWogTStxsbpjMy2r8DprkffRclbLR0u5N7LWJ+x4pTMkT4bjYP3o0GXm
24ltzaRcNhS+5CsvHj+BjPe+JK+2ug8zZP/dQyieZfkcR7/Gdp+kLyHa6oRvoeD704xTHf1yWrRU
XDh9rNpkNTQRtQYbro10n5EW+QphZN/HqHAmC94yQWj+gBCxLeTHKT9XzNUtkgcg2vp2oW4dVVnb
ZnghlNvPnD1BGHbWrusa+r2qHvoq3pZ0PyEU8So3YU7xepyZcUHzXHWvRfjQJU9K4ewQCWEIqD2G
0/BDkut9zpKurPfFnM4j2Z8kLxDz5pUEn3XgT0P1qPfsEDJChrjahbA/tYQHgFo6kaIHCF5uh0x0
lDkE5nNVhESVTasxPM2kd9Yw3Zq3ULmMarVqEWI4Fv4F+pOBQW2RoJaVs4NeP415MEw/0mz2qmGH
Xdk1KJSyFRaWzsaoaMeSpajVZ1KHVywyNPDomIluYLG/KelloLyQefvOE/ouckd68daGe42psHoP
XEK576sQifvlaOiHZJwC23Y8HEB6eT9zfhT6a4rSYXKedfuPQqSfmVR+NFYXS4+eSsTaCTYjeKD0
2MB7Qwg1PuYEyug/I7y9A/6jkmPqMMdBobyH/ezbE2UArHC31Td6HMyiQcm+Vxhi5ia9b/eSpRWC
6Aze3ICoHRuGsXuypW4vV4TGNHFPz2yGm4Xyuhq6HzEG2aYzoMGKA93ByIApkYkGcezheRa9H6E6
6PTm0RycLZ76J4Gq35phteZeYWKfpiC8UxxXELGTXltxQSmE+n8w7w3E/3F4uqpoBAevve4nh9kc
23iEWhljgWKJ1wiaGnoAcS3miNVzpGkdQ/cto8mzEU1Y3S6RD2r1PAGgafmMUGRxs5CKHC2HYtqX
eiEn5Po+nTkox003bq+HkJo3H4meb9JQc5Gcu3aLIEJ/mIEQCtAmCUnWkkcegg8sK7bJAA3a3EzT
rkvtO0svENYmR03DJDeHVNj0fhwFKaYrdldcQkUPepQwUTucQl3b4ZsW6OFVNmVfFt3eWoO873K+
RXYjGxNmYfyUzGtNwebUXSLI/W37Orbh2irgNj+S11PP4WEurYc8ExvFhnWICc4XR9knB9kNSIhq
iQeBXno/IypEEx23X+D2f5H0f0MlbmBCoYym0NVm2ttD/8RGdgqx6JlMalANUwjyoWZqf7uA8Gn/
waqB+sN0EZbtF0m5yyZ7K3fLc2x/pE50csKP//5t/w1vvVYjV+eyfwC57eI0cOdNLMNyfZVRAF3p
yaKuvkBG/8LXt7/z9fo3Rod6Zv8/Z2e23LaSpetX6ah7VANIIBPo6K4LDqJIDdZgyZZvEB4xJIDE
PD39+SDu07W3ymWfOBEVu2xZJEEgc+Ua/mEY6pxxXmWLXbfYTyPSQC42ReOP1HqMe4eh/NEZQRl3
p5HzsJ+z21zd1r+13n0dNPzsCt5MBxAnN5L1xzekh7LArnfnAi5IvQdFdorGEMYFDpPm3YSHQgrL
ueWcKlxOmPK6q66AuU4oKgSu/f/R519vyJtpQgIJLNUMxa8S6+CMT0v6m94iJ+tPFu76zusj/tOj
VLKEu8FZdQXxflPjr0snDk7iJbCIRwpniCHlFckPNh75tmTiX6Zf6xyRemdnL+2j4TRZEm9XQ1Dj
HNh70KQnOAt5Sel7P1QvIvYufNlfeIt3Sqphn1gvHuhwI4J3ofk4VsN2jtN9UTzXi9qOGiZcdWzb
62h+Lrt6h7JRCBvW6d41WbYtEBRpaDLX0Z0ITgGRlHi2reQ1rL+6/qDtntYaujYYCU2QyYjsrYEM
pJetql6QCckjmGynbgAwZO9AgPSFInGEIm91HxKC5ATbaDLF2kXYRla7WRUG6r4io/isExJFDUgX
8Yy8gxWaBDednI6WB5p/VenYB/l1aO8hsHoLVMX6NjHHdo62Pu1Blx7EJIrLDBEuTUlgOoj0ztGr
9AYxN/ipZn7KOrNr+uSowgCVrRclSNnTo65PFe01bJbS+PMy/ShNfFVB8qkTsNMwGFFnccXBH69D
pKoNngaMx66XJb1t0pSTmJydE3V0MvZKsYsn2N8jVMb4EF3EvoPSlOJRQ3udXjLPvSnND2HqyzyY
d3m/MvtPVfI+bZYXPZL4SDiD0tlTbm6rlNMGil5bvh/0jatvAIki7BRlF+H8RRTOfrazB9V9D5Ov
npvsqhHhuELR9Mios/Smce3tVF5a1UOnqt0iqh9jW1521kK99qK8K0DkUF2760KIPVomFPHeFkWl
zSCLuwUi+QjXqBmmi9FED2WfX0N2e3UXj5P8JQBUkOQGv9yPmuZwv1IrEVFUS0YLSV0Vzm2y3HRk
js0cP/nWhzlrrsLyu0pg1PrFbhL1foZT0I/hrZeIUxeLL6mg+wBoI7S/W4OAd4ylVusjWVthsv4h
g7OFslhfXYRoa5SFd5cp+zczkJ8Nctat+eZMqXU2sGSikYxjoGP4OMXJzgqAjyQw45bfoRv+XSx/
c76g1Fq6CAiNV51+KrAY9tvrEErrrw+Kn41E+ApvpbnDpaRAIYu6MvZlFmOWN82/qx1/HrfeauGq
2Ek9urrj1dTe9MMjJ8Bv3vhnk631kt9EfhkKM5aKLnmPNMQQLaiCISCH0XFp/+54+9mgYf2IN9Hc
V2Xe6sXnwcLiqHSHf6CkVXbKkCtJs6fEPsxlQJxJt6EX/GZQ/28ec/AmzpeLY6t5/VpN8lmoNSuE
zwf9/9fP+d/dtPX5/+kUCXSSFEvPc459Gxfyq8ntIJ8iQDd++/UHvMJWfnIgv1XNzaIOFK0vOAHl
vEbqY9qkt7ryvjgxDXpseVMia+d8VcNEaZvfFtHHoKEcWV3wINuhsLTrK0TD4vlSV1SztvkSyuLY
wbVkcHfRDM4+y/Krkkz6N1f8b57yWxsBW86xHVUTY0bYhTJhpCDN9Zg/6uRlrD7GU4fCWvyyIMfl
IfgRavR8lIWcWbexRhBdFbTOFiJSYGzGSZ9L62uGAPyvr219LD+5meGbSVcbZQ7KcgF9RDCHHCIz
vcFfv/NPOzrr2nb/uhJqamCn91gJXZndFf58qIt4H3bj0ZXzwUBJs5xq05p8h2g9Cj8ocZTmOYQc
5NDQjsvLIBu3mfzkZKAojTgxadpECXjUbGvUlzgjcuvHehUpoaXpOKQZ+IHasINHdKDiFiktpNLC
SF+2QbcXyYuOPmu/2sONu6xm/Wzm6VIDNc7TO8Egv8RitQ8/RZG3bcNDmSL7sExfvMl7wDGaDoH4
zV35d9vjTSSfdZjENXL8V05uaIDk2wmxYIzemOL+gV3/z6/Tf8Xfzd356bX/+G/+/tVUc5PGSffm
r/+4Sb82pjU/uv9eX/a/v/bXF/3j9vMA6d28/Z2/vIR3/uOTd5+7z3/5C5yytJvv++/N/AAXPe9e
355rXH/z//Uf/+P767u8n6vv//O3r6Yvu/XdENAs//bHPx2/wSxaMRf/+ef3/+Mfbz8XvO5YfjPl
9zb9/C+v+f657Xi55/zddkIh3CBADdVdS6vx+/ovof931/ZcNLiVZ7vCW2HPpWm65H/+5v9dBrZY
jyxPOZ7wV+pQa/r1nyzH/nto+x7uK7h1usqFf/B/L+4vD+ifD+w/yr64M2nZwZMSbwbOUrqu7wje
KFAiCAL3La2qEI5d+nUmb7xMzC1KjFbY9Aglzg1AUWZtyL0JNGdH0tpy6TZ92osOUZrR9baRA0pz
n9i5sk5uNAwM3TvgWDSBgxg7Hm8eMLdsJdRsK0D+dJWFsjHHS7zoS7K0bbLTbht/ySK81zdj2/oQ
NM1UrJJqRVOrYyBGkPbLvkNEw/rUh8auvigGVs0etzvX3YxpssoMzAF53UR7OnnMlz6CfR+4gpGV
DBjAbtfvv1ymTt/n7w0zNXtjSeRUXXT+rTJ4jIMoe45W56Yv1ahKs9wMnXaKq3gyOaUrGtTWYxZq
9BwKdGjv+zCromzvAZLld3wRxnhn2W6DYlE5DnaBilRmS4MGpVNKJMEqwAk3yIj01qMveuqDdJog
99q1vb5Ep3Iurpo8LHFc9rMMamZkJZ77MqpsNPdcJj+RdY6TqPZqZsOebsh4G5eXfxy7oApQblKx
9xh1SfjStxYS3VpWQ9rAiVY+gneqz3RC6ajH/ruAGGrIP0sHpStR4e11VFIIbCo5h+y9bWV2vKfl
q6d7AU+y/pLUHSovYvZ0dRONuaMPQ7pEzoe+8eMPtZdr9Obs1usuO2RxW1ihk99eRFCi2LZuWdC5
5S8wzlyZXUkVz+MxHRGiei6KOR/fWcuSZd9xBbG9m8VpS4DIjTDTQbfcupfaSkfrcYw8WX8pfc9B
YTrLSxR7DU/yalRL3G7GvsqKC3xNxojpUFQ/J7FJimM+CMRgjK4sfZFo7WqKZJP65Ufh9KhnCduv
/Fvfruf+e55WPOsSuQ79TdhNizxM73nZZ+5zsty3iexeH2xr01TJq0B5zz2o/RHpr7rI25fGi3uJ
3kQ5s9A0OT8JppY2M/Uiqxb3HYOCMLks3SgECDCHKjzEaZdQlyWMcPONwy4vrvIApVZMkZNW7Iyb
5Mld3ObcvKE0oK7BgCBC000qfDfTSC2vdBxGAxWcktepjaTiB3tYFdrcsMzDyz6XAsKxpTs2VJBZ
3VHWPsD8ZLb4tkOQ8XkDT7t7qAIfumHZknrsLIz/PiDvjqxz6Q3hhVOJILmxzWjcAxaZSXWZ+OPg
XI8apMTB6RYeMxw6/pumVbE8AyXrvG+zDR97ajxf35wvumwXlm8vBVKvKpn4Myqii/0c9C5qTWPO
UM6TsMzuI8fmKdhUFRY6U5iZbgeGldy4wV76787riozdfiyvlkhF9YtpdDbdz2WeRntkLrV1Wapx
licMg0brU6uT9JvJEcFBQyj2socyziORbHo/pQm8kSUj1KvYGngLPsr1j3M9VEja2xaTxaQSyCJW
Qk8b4aR6ol/rznR1o1nkqGPr2GZ2PhoGsUBxVHw0Ms2W5/M31RNd2Pve06L+UiGRzPqXTmefzNzZ
+yLOWvvTgC6ye+1Y/jge0NHkVlFG8N0j2ljFVYYkNmiY0ovEIYw9blgwe539cero7DZxiLadb8v2
qow8V1+pNEc4SZmSSBRUcdIf07gX1MOiM3Q4c68L35u4KVeV0gFYVB2L4R64DVI1bSGhO3e+z8Jz
nEVxd9o5RvaCmj4gR5jAsByWnoB8YUWLww5MK1ZRb+kqYuMP+hAxiTSbrLcWivWx/7ZUrkke0tpk
y6kfbDi0zeDW7WVImb9BgK4WhxG9ItrOORvyxgkXq36YvThNPveLSJwDpnxxxGe6zuc4rXJ6XIlu
yuk+z/hWx3IyrGVrKoij3hjObB7IoUqcyK4zc4IGk5S897iK3ZQ0inQOkXp2CMTOXFvJM9O5SV5Q
J5TT7aCiDPGnwVIo9G8Wr4/ju6wZ+uHaDzAGHJExcxnY5WjWDQAMi7Zc+8TSKVBC1JZ/zTBZyEPa
5zyfwZIT6fXk+uBKLDUJIAMzoMHNqAVRIFUd/41zKyW+z2J260PbxujCsCRlSL+mbelTp54FKQP0
2/nX63n0UKt83V9zg8nrlTNGef6I71onr877riMAzpcqclKU5mDFhPdlVSt6A8LvlqesdukRVHnV
9bfz1Gj7vs9L5Fq1iGpxbdqU9yOCgI3QmyjqwAfvqjBll8YBlD5rB2p9CO7DPoz7F3ImVbxbwBno
G3sMaDo6TIUCelfCS6PLxBsCBRVJ1Tyf8+YfdDVw9JnXd6yXioV5/nPbVYP1OHOqc6RqAeR0SQ1a
XamRurp2wLQlN+dwlb8efHkY6AUtzXWbxEPEETxJapL5AtXhdUNPGg8dOs+tqjt0jpD0Q5f5T6nc
H9nSn7OjN1RZFbquDMjgHCdULvAK8aZW8WkQhZ43uKcAUVfikgMY9xQidst0lSSY2eQSIt5bBDwy
1daIuSaLjLqjKLJAHTEaN0/NjJb7AREC17oqLKvzjwHyfcXVEsy52k2+wNicXueg7zO3rvRjnger
akWUxr/BJ4vXMvWfFVcggzAQgQpsR7oECvU21WsH0w9TmUZHg9CI3i+Ok2FcDrIlu+4nXbQvYR4U
bD0LxpcGjLNG7saviHBT7a97UozNuqBFaczNNKMB9VyXPvrpQ+ym7ByZBUSUUgUF6Z/HKHC+pc25
7lYrFy1HaeUu3KLldVX7qq3kMR9jx8P8bM19Wo228rve6QmdViFZJuco6IWcA4zzfBWkHroneTx8
rxJkpR7IjIATmsHrh1MxFHW2txfDuTYMObHLDmbus2lHAnIcxSOJgCwKFiqi5XwQWmjWzJf1h7BF
jWXkU1FwX6+2Z/Dr3TklLfevjZfY/Y1dtr21MZHIG8SBK+6LxNOWbpw/I+r5SQfKMu88aVI866Xt
DQ9R03jBJ02voKEp6yIs740B9zwETgniOi4o+6tylGuuWPb8qF87Sld5nnHh9eByHCi/5M+JCkyL
a9vIiwOyxx7PaWNV7/1QImxbsAhIOrvMsY6kHAljsDxKSVwprJn3ARPMcFdY32eO8jjb6badM0Sf
LH5CQ5E9VSbjevi2DWHWI/EgUnVhwBLuY7H+6PWq0YLiuRtNMUKPfgZ5AHaz9Nxbt1IW8k55x109
PyyBQhY3umokTzT2vZaWeq/Awyzz4E6XNEJ7BaXx9QTSEgXUF2J7Xsx4JRQWE3QgjnxfndqZOmTj
GE707XRP9JoyyaA9zeFvXjhLwNP646CgvGW1tm1DKqIG1B1RnFlSK/0uqohUtFxmB4HEQLhjtMsV
04EJfZBxSadt2WREGP7d0SyofmyvWniF8hB6PfenUIo7qVW0PjaRQd9DMWkgI+5QJAzfiWQMy8fi
NXuTeDZaJ5vawOwryd47kJDr9qVP/dWqvijzkf8jr63YBP0cr3+bXYeP8l7zu7nJFuK8DnglPXce
fu0uE780tQ1PpywL5W2bfGyDYxwXSDltoOEWTrcFmNvBvTD0zbGbTVows0lr6TbZJHGeKQak63GL
123NB1s2ilg3cydN8RKYLnPvgevz5ZLzgWsRf/it3ABxeun7yuVZdxUEj2d0+xP7NJFX+zcBUiYF
5pQqIATb/az0zeRGhAgDhptXzHkkg2HnZK63bBtRi+zk1T0g3sSqUFsupGvVF0WVuTRdercrLqe4
QzCms1Sd35yXf4D1CxssLNSadqeVFX9zi95bHtgwXX6QbTerjWfSKkTK35rb+1FW6CcgrSBmRF66
HCCylcSj+WLiAoEpyzRDDlLP7Q25tEgXrnbW1ZqCk2N4zWNoF+ODFnFa3CSeRQL9uj07GNTmnW57
51nbVqq+RAkKgvdjUTnuQ0KbFp+HGO5pjzJPOSHutlr4XdWa/bmdhbUIZsdqHiDprrg4bm66XPZh
wIPuutkEu6p0+/QY++taA6rmmiukiOb+vidp3TRmAlnEOYw8MB48Gf05VwoXoel1L7QhwsV1Xmri
g5CI9fQq9BmPidoDxtNh07ZdwgmF9x7tz50HPodoL0quXlsIESEM5Qj39vzzc02pMkiM6VZnqRM/
tkE/9JfAvjzk1bOKWndbitBamHw15AzhMk1kWDqW1UfpI3X1Pnx9Yuf3QxxhrSArEwUvjZiHhKER
Sc99bgJnQZR4rZKN53Nd5eDxPFCe9GCysVS66fjH6RnElTlmWYZ4uo5ySM7hAmPqxfFCCoKw65fo
KUT7v9s4QxzfoM/c7WSaZpS1Tgj+41xYVVIM5Lp5n+UHkaC7ymm9pjHrF12ew8AOzWUJsMg52WmU
jluZNm4Hn3U9Okze6BjZyihbscvz8IEQEYTHP/bs6/08/1m9BsOEotW9CDoXQzWeTR1duC6FzD6u
xtA6nQNt3mmUKzs1VgzyvGAEdp5a/VXbtH2/02VOemG0k7tXpgjcYDO8HoO5PWtE/gR2HAAjX4uK
wPbWDoNXBmsSlI02OXE+uNTVQawGIp0ZB6Ix3XbecTHuWvjFxpUA2IZouPKrllbwZn7N5QZluKEq
U7w68xYORdf31gOSkrU7xvaC4iphK2mSU2bZRFkZjKSAMze/uBJ22liPQUnxjI7bGu6puXiL8ybu
zGgFtCpUJ1FEXTg3w5zIeBoqVHHQ0XZNg2VznjdD9MGKHY7oWkuu2KUHw5fo7aKt95ElQGj4xg/6
u3O5Ei2Qg28kgpyi2/t2wJIuglRyJ+AwcycAQ2obhokFIh7J3tdT0x9DtnodtB3HVoQj0f58c8ZC
s1EYmXFxSrusxXHWafd+iAy93czKOeZ+nU++sdFaM7DQ831lu7A0fM+33/RiO2NZtpOZ/DSvyQc1
Q0SA8Apd4LbqOQ3xXUSEhXeUpFP/gzQEc416Yk47bvyq4MzTvRpApKOR3OJQNIDSicXk/855U/21
Nx/IkEWEPLCi+SdD33tLabYbo6WQojmda8EJseP+WOex6EH06UqeMsdv7k0sEuS/6TKJ4zIr0Rxo
lDmIM2Vo6J+Tgrzt1yBKxdUglucW8YXS4ZLt1vo72cPiIRpMU5qMh86y8/kiXtzOvTRNg9C0sDtR
HmgORBcik7Y+UEPPCPqa2A5OBgXDkB1NBn8YUKLGJUXaUG7pw/emvrDbUs9MbiVnRz5lSDfqsWqf
sqKKWNI1PsDhLg9KLJKqoC8fspjM+VQIT0bwwlt4HqjlhKyqmQmBpjlgAvr4lopQ4pQTuyUNEGzf
e60kWHjnds45rZ39kGV4jiJVF61BlUEEl0fxyul+LmdKJ0ARsnfCdGReHS/tjpqyrg+uzWjueVhK
3vtcU9WRs+ZiCNHSSkkN67V+zS8CMj9+7pVsu7wN+XnqhRXkiyLt599UQa8kwz/XDfStpcsxRaJN
KBbhm6lkgaiqtEjCD+fDv0QERO/Tmpt+DJRfp5/oh5LCgsnh6BO+8NRD5xkswuzEA6yo4k7TPv/f
HvtPCjP5doH6CjCC69P58wJl26+F259mfk1tV1XSkiPOY8a2SMfSavY24Ib4LrIqqZ9MXmRgw4ex
8jDlqFAXPIFfhz+WAuTvCSLisp76AWMNE1h5hKxuADllqBwc0fyhDgYgZx08AIQNFhQI67hPpyfb
p9d4MZXYOo4AbDhMwc1ZAoLUMqJtCakGm7SwmcYMgdU+50dqRsQcCXw/avbevOY15w+Kk7XE6vqU
j2iiNqRhWUz8jppqun4SxpI8dUWg5AkNuXX1uHMHy0InNlKxgfGHB1AIsy/BSBsMh/zXFyiNO/Ru
aHtQxn7URuKatgcYduNmAVr2WRJFKLq2dXWz5CTIG/s1jbYih4tgUN65784hJbGKZHqa+3hhHaJt
EsVXwLGz6LrKO76NFDP/zcMkkr8pUd/U2wHZgufxP08xCbCVfDucjmKv8TqOlQMJ3VC+N9W0iEdP
2+w4dNm5Y9Zc02QraG6w+17PYVmLNIQBVit2bVeP/NKS0+i9bwerIfkYQqQpxtc8umjcCDEMHXtg
I4cpsPdWpnXzPtGKMNREDrnZr9fpG+03An7g2KFwlB2SnDjIx/51IhmjFu/5WTQdeyyn/M+j5UfV
i+WS15184STlJWc5qsW9kWY/J8sqKNSl7b4Y29E/Dklhuk0bztkhoWNSHOzehRFRGibRRgB/Q06y
RDH/19e84uf+vNuZU5H1hKGQthAieBv7lSzcnKAX01abadiEr90K2Dx1D9AxsZMLBkbFrs67Bt3I
BVOJlJlD+xukAJOwf7kMRVkculyB47Au3tw5rbxaismxj342M0ZwZLzasc3okx7NDIvqoTF5LD+2
JaLYzmqPwY6humTPnTduK/LWfZct08IeT1rN1qvSIRyfzhvQpDb73UqjhU2EBiA9CSrbdbOasqxJ
OsogCQEqr1Ehc2Z2+hT2Lq1Qu5f1BUM7FTIyidig54ZF01Qcw02Y8QklqbF97PFpxJotnAU2HHVX
3ZFCS/eRJaOsQ0aVbL7WphzvuAm9exfNdoNi8+t1xtXEp8bBaiXm0J6LLlpRTPEj3VS/hZhV2R8m
T5IR9lFdGXRzU69/miffamHNrl8hbmlhPjl2VGY/bO11hKNGegXOEmw/DN2ErXH70HHr3zXeZOXQ
PZ0Uh4w+aZMbq2Wi3cZ0CQFqkZM9VJJiilpEejhJMSA6VGnTepyuiJ6YCxsv7bX8zidr6+ekpWAw
sL03h076ROZZYp+1dxFecd9VvcN9zMC1NIdQ+4nDwIJi9o5l5TYMl7LefdfIlG+Nz9JCR3dsDOUr
OfOatk9W6H88x00rrAc7IWPykZsfZDYx3LcG8INOutZKtIpSXsdJzCOZ25HwZpWx5e9H2I3yYzGi
qLIRriTgZSrGx6TzAt47LGvSrSXtuMgg0gRIawj5naCH4b/vbD9dFXViVMAjJ54i/ElmtnFjAeN7
d37tOTKLwXC9jPtYf67t8/hQ9mShnB+lkI7nXZ4D7aQmlgs1YdR8DE3o2hcU9bWEQh3FnTnqPHKq
S/N61wpLcnFOkFbZj3HqYwtz2CVx9w687+xHF1d2xtrk2+96b7Vkq3E4wEdrYZSR46QzevWDneR5
ulcIf6Y3tAfK1Q7FRS1qgW6tDhgODfqqTelOnoIA28tHp1B4YQSTLCdAI4v2oafkMGOLGnRbaQO6
fozydkJYnZHuEb5qeD9lsQ/v+vygoTSzhizgweoSo2xvtc/BOKW9bhp6pTciU414FrpZLY94YH1y
g+eV6I8aOgfdq6Wa6+yHrNPI/1g6kzse9TLI8iaxJZNyMvb1sFvKjH2PUvKg3sVJCuyyLAUaqo6q
wm7vln7uritgalB2Vn19YBpmgeNIS3DkVpCU5Hakn80lYoHx8NiYhtsrFSfHXlrtqOhHJZoRpJ8v
LCL7dS/mLLWIYQLgMgniw+csXrgmSJZ+WFeYi5wTg4QWAcGbgVr3oQwatoLwgqz7HVLsVbXxr+Fa
Kc936emSodECeBMn49CvgnT0yMDzLPwS9B5NtICGHULRndoyXiClFXLgv23t1/axVAMsCVE2+d4W
JTziKEaT/MCgOF3ncVlHK53l9VS6gTftpnpiOL+O1wpqFvbNQ2l1kX6wWtxvtkvVTvmhtsw8vBNF
n9c7GioLStCDE3716rJTB9F0bfICoLdKsc6arFJuDIY7GHzUBVB7WUpv3tl96ER4QeRTtF07XxJe
gl8gBpwkqUTdN6oD/ZCX7oRgKsu5PFZVgY1NPrmTPIGrn6otY36XhksMm5YxwYD4dWDkbd5k1e+K
uDXb/csNDx3fDUIqI59TS3lvargijnquevCPZrKml9Re9LgNYwf3pQrzSESyiDQR7O+pa3+T9bru
Xz8b/yXP94T0le+Hge/Yb+U1yiWO8oyFf5W0USoOiU2B+5TH3pQ9eOgALSc6K6stHlZ6GDTmmqoh
SXJb+Bs8Abzn1G4asUPlXqd7YjSahRaWghCVoT7lzfZcgQ9MvNSwWZRBHqHKQrwpmxGV7WXmi+9i
ErT+S+V6UK0tGjQE6R5aJA7CeXpitS2PnmGomg3qG2Y8KBP5+W0qwmI/h6bGokM/TOny0R9WdwQG
v1umcR3MDn9bdv6tY8yHfIFaOUsLZzPnwtXJhYGgzWBvO1Gjb9oVZBvU3W1eW/d9RaNJQxZpaRHR
VPO3RRze21MWEH1xWStCdPMr6Q24C8z65Pjhxbj0ePP2KWiZy8x22olNYD9QwiKJivI3Bz5eGH7J
OizdsYT3rId7MMDHpRiOZSk/yWp8hgE9IQqOsHoQOw8OJhSWH6gNpHDQc1ICcpYw622PFZE4sv3u
O6p38MvyU7kb3SW+ywm13VdbGT+7TUBzt9szgsKJg6B7LKr6ljbbhZylf1lO+c2k1J1ChSEW1g2Y
7XeUvxZia1Z9qKr5S9/oKzkRltMQZ60p/NyWsrmvOY8PfuOlO5GN3sbv0cinem8R6cCuh4+r6J11
T3Y9TtD97d0g9F0yNI90zrEJNN/EDP48rhXTgFy8bxJY3g54IDkmMLPiEzIvd1YE213m/cl18GOd
huxrIpAbqPEFzjOIxGED+rytb5mTY87lYeqn1V08zZ+kJR+R3GyvKnoZBxMvwZbDUjzrvv0eoHND
qA32c7z6Heb+cxC2P+w2h52b9N9oIzy5ogfzLKwKx6jxhxst95IuHElHcC+WAsu7cA8KO3qsUvAp
1vxRdVDGqgp+KWj80+gv7i6r66HbWyHuO4d2YJC+HWvH2hA4bp0oODB7YBJgfxPSHa6BROACmGX4
/XTjDfK5F4WX3SSUXZusjZad6vCwKnwsrFulPmee833Jq/tai0dfRx+plEJwFjrCGjJ11H50S2za
C39rWxOsgnM7l8M5/cKwyU1Z5I3BML4VS3uoYRAANPAkGBOs47vo2tTWhLsaMtjqXd5EWB5gq5xe
w4tuS7xfGUPv0shxkItncry3Cp19IzmBYtzEfpeOIE5KPNXg7nSfVFZkN0W8YIfItIfT4ddFxKsU
2T+jpAoCelwIHzgM5ZSjnLfgaxa4U/Ud7sA6HZR3mTkgkU+IqWIWgRPqnFzWdiwQnzznh6FtkVsv
zE5jTC9T170cIWyTi4NUBh4pp0Q9WF7Zf4TW0EGKGGgMXkovw+3nPKwclqnJnqi5HXD+YSXHWzQM
IZT/+lu9apf/81ut/Tsn9DljxYrbC923bYfAXeAXgss7ns9Vkq/ahbgSfZ3oy02bDtQRfcwcjL+2
VPBUFUn8EAngWpvMGRZnG0cZSveVqDABIy1xtmYwlHRm/QFaGca7Q01b9bACwxB5mQKmMYc7yigN
Szq7FlMiaFjMhUhPradyRJj7tOudbQFo19zEyZCMD5nF/FEaBUNLDXbV7EhOusd4GKh3C78HRaL8
WdyAEOnvh6gOP3e6tdOjO8z+xdTYpYAg4Xqo+/Qc7judmKbYZvYYdXsStuK9xBJs2PLc0dZp5r5A
Zybx65sxInM8BSBEtvRs1snhQkMdrYopwhuYQaA5gSAbvgR52B9VUzWffv1oGFD8y7lM0eowXV0h
k3Qu33SpWC6xFXd4nCIbQLFnJ8zpV7F+m9aHKFbmxBRjNcnYBZqpJ1W38mQ8JlDCJVgiIVILbLlj
jI5M4uBQk6UTlEDJzuf8cIrIv3TDyseANxKjucQH7Z23Jr6njKwjw3+rAZJW1pNtPgBIDDGYMJGF
aMPstLc+FW60qcfQHjhAneaDP5TSwqaMZ6tx5svzp7klhTy5ZdhX18IdnuKpjl/ogqEC42Z0HD+w
QVgvr7SD604maAAOBds2XBKSHaqhtsM0I1fDZcl8ZtwA2sseO+wqQgYbdRNg3WKvDEcbKA/DWy4w
6xpZYCccQCkKdMgFAvvBL3p0gQEhYWPXgOlTErXYSnDEwYNEMIpYW57PgDnx6xm6CPdeJ6tn65g4
5UAICmy8lfq+sN2LeKWORoxasBePgV5dNfTbemiWdm12bsH+OJoUSvS8GJPtcovJ9zbpErZKb9Vd
9pi4NqtoHIcEtM5scWrhzgFsGp+V5GvgFtltOSObftfQoHP3nr06ei0cR0eZRvm9gwcfT180HkXh
UgThJsgd9U3LhqKhnOmYIvwShMvOtjuQYOfRq5Qx7Vy3Wv4PZWe2GzeSRdsvIhBkkAzyVTkpU5M1
2ZJeCE/FeWZw+vq7mKx7y5YB6/ZLo9HVUDE5RJw4Z++1vZjIogTtHku4ao65HLPwpksi2qxF7c71
tSuXuf55dhu6dEvuJjdz6m+2j+CSKPMZa3rgV/9IKw2NXaY59CD2T4xLjs9ud9cq8nULpd1hX7YB
kTEMHcvp6PbZ8IkZeNJv4t6FsgujhfCgoCs0wTQTNelNOcbGVnIky9lA6um5K4yQtcXSoEz+/j2d
wdG/LnU+UmFavoiTLWVKz31X5jbWILVKA/M0GAiBjjNQgvJQK4PbXGdl+mX00oGcDVGNNKiHKW96
jtTWfNNUg9YEpM2NN3BIAyJwo+ZeX+eMj4k5lgU5STCNQggYmTfvKsfDI2X7TvzGh8UpiYbm0tI/
j78a12JbaG1PIPtxPIZWh7lvzRdTe4yKyLvhj/so12j5iS62YbL0yRNzDVlSXE4V8Zhmx+gB8sLY
duQsa/1mZNEU/EjbTs1szkPX3mEfLY3/+e5ho6d9JgT9M2H90Z9OKrOgfDbCa2P2suaWfMoivAbK
Qz4VNTuJl0HueP2bY/eI3PokWob9JFwkxo+6qBlBZwbMasKSmtS5N/qBduaqqFgnrVlWcZwinzUh
69IaQeNcFkLgVqYN8qjdsnRegw6RkrAcsrndfA5AH/U86F2c2bZxyPsqIohoNn2EU8pQ6THBzZ7s
W7ucXoRni3APbNWwtkOjP/Vmq4Zj5xiQzo2x4GZzyGXG4UwkN2LEXKQYf3/3zPdLOYgRxq8MG2hF
InR/bxGpPCLC3G72AfD59HPtGKbUNfL1Jj2aoxujiNT+A+Joz9xaSR081R3a+00x0o+6JriouJwU
K677QU3zzhHMVMy3GKNTqEjXpaPrvfsk0slxdCUVVAAD9sw/ODlVuUELhSB+YvDC0DBLdPcNxWgW
3heMIRBgArt7knrkHtmh0rQiVZCq7oYnQ8ASyyh9Kq92OjoNf7+H7iJN++375VKFSRPZ8X1h/lGA
9fHYM7lO6+sBREPyucUhpdCg9AWJuOHAh3ldVS6XtYp1U+mx9J1FA8xv0RS5Z+Hw2ttEY8QK8O+M
+iwFDSebj9QMTYZj7vmYaeBVJinTLlRDaROl2S1qdCz5/TAGAUFPMRlqyOVrOHEZ+T00Jgh2QyDk
W8ambM2TRj6MFKVGonZ0uLrqupWyjPZIMyKNlavsp5+DqFPWFHrGPwuOu3o7W978ma+pCa6lSyTY
NjoPbRle4/mB92l0xHuTrEs424wDaB79xTI8ky+3CYW9pIYXw0JqM1SUMhnK22zvGvQ8N9IvIoju
NuSZPuEjvLDDyBA3cJJ6qAWWqFt97QwWqK459thREJSxIMWJw4H778/xDHj+7zkuhbQSLJyOvQy8
JId/nvMvky4BhKpTXjjsYexxh+bEAVWSN0HC1kszoH4dzmqueIrH6KFPFtWPE1Zm8DXJ5iQEopFm
hhltLNf03ct8ik2XbXJk3rG2VaOz2Jw6A4SWnwlomqqHKH49xQ260FWKE1UMWx9Yhcz60py5fzeB
oc3wSwVQu71D79sPB3QDCAf+/tvN333h/HbTZO30pO+xZlM2LqOKX357N3ulafawIma7YK1JU+Er
sq0mGI62w1zsgpRWWoyB8mj0mipF3z20PCHvYiqV7X3wSf0escDV0Jq3peBTsgVAO/+dWZWEaL8G
2GMhy9ai/MzwBL6WQRkd7NfBYJRRIxzTPDF6bNMuQX0f3I8/1kXhKcnXTCIUnFDzPVZ70WQJ6QZA
AM4N6OUAlGP5RxbLIcQdvX1p1EG3b/OkYwceETBdIE3qoj2HCDLGSq/0u+3c2LyxH1zZH+Ma5lu0
kZA2COUws3k/rulkXZGJWXHAtgxEfeostFxVleuLmzYtq02XNnPxnZFHFe5NzSjrLilbJCXrgqJs
ek9Hh9bTP0bah0sqpB/MO3QOBM3GSQCagYID2jM5v1n7JUvy0UEc7spkb4Mo8HHBu4XaJRUQugsj
d1riE7VNb2fVD5dG4gy7ZOB3XPDt2MEdI3MZPrbaFyBvwpLWmc/aQwCLdtvysh9L2EPRedS/Cpf+
HXQbXVN9Q1OXTyfOC+CMUG0wWqYsIhk4m7t+1zhzYt+KDK3OEayVyfa+ygBWQWXc12ZMU2mah6eu
GNAj6SKSw9FHgX2nSnCfBw8TR7otPUYjF2thOoTKI2qZdepHKtgBL5yzeaCY2zEk+daYo00Q2RTp
hsXBBp96o93dKuZMkXd9rZkFsw3Vc42TyHObfNtbiVl/Y3CKSCjGfYPQ8VyDhe3Af19NEmVaszO0
JCT/k8ghc27dfnSPKjAQSMGnjO5VQ3zHISM0kB3BaRn6cGEhUZc4MTDvoz3kHyicAQG+HdEOpAyM
Q7EReUODL2lIJrAy8dKrsA5IFPCtdu+iDToac2MlB48QeU5rJgpEuAzL7PfvL+45W+S/5ZU9nTqA
nqhLH9ehh+4vY8hflpgoM8u5rmzvJCyNmKg4/9qZkSSOr/NPCs4ioqHLi+YidAKWeTsdffut7Ioy
/8b28q3xMrRD62RqCrizhPcsPa8omK4TZt3AipIEG/A49el1HLfpY6IpyWCjpSbMULdctB2Fa91F
nPSAOeTah7vpV+SftjnQUyocnkar2kUtdzbV1KYjjvAyqolMbeW8mU7mh9dZH5rRiaOSGXOiICj3
g4/89/VvuVWK1cehKuNAIFgOf79VOT8qwJ9nnDjSG86LEZQhucIjXMmbOhiS28btmL5OVaIZwQ3n
aenfH9a79vdyBYswica773qOVO/3QqupJuxVbUZ8t5WPx0n59UsbelQ0cmIIcZeE2QBb2JPUuETJ
57i92BX6S5n0KFb+VdGcC41MxYCQ2lyNECT/LWNsM7gq68oyt53ZcI5b5WNhNpv6xpoYp110jU7D
S15oeLp55gyfaSGa2SE7yxFWz8//+oupo1jxLXORRPw5bJBDRBhjHtin9ScEKEJRJcWdxRrrJ0lA
leImTXy/KirXKm5V06+uxWquUOaIkakKMUbQbQkG7cKHyJBteFV2UySfQm/mg1vgI3qnA3fS+74s
2urVJmZbPZd5Mvd8naksaSQNnGhwzKhsN6iBkydNr7H8oOJZCprfvkjkZtQ6y07iL/vsuz4OhQfN
Jd6DE7oHv4flQTPqBoAgk1Lbwrj97e+3+J26adnW2bs8cDguxYZD0fz7aw0HpE2xXMHinhSCggnw
8DIvpyHMIE1EPU1Zxuyvs1UCSmDjy7ubtWkZJ5EwTjMY9XL4oNT486IQP3AGYrJHA9X237/pSY6z
VJlNfFjNgKCWqK5Wn0mUlLS3VlW/WeVd+D0o8Jhc1HM31/9gRG4Jq8RNipL/gzv1+5GCO6VwMvPt
c+r2MQ6fM5B+WSs7Y4oThLDxocFd0H0nRbNoftTRwOFAo5MKD2GDSwkFWGCJT4HsVXIJ9F0W1wjg
BeGelUVw9yqub85ejw+u749yUVkOmiEIjzScac4u1//L9Zm9SfT7GKYHkft2+9QptkbsoGXBt6xC
B5okIhGrfaL96cSkC6edp+5rxJATZotR6fR/u2G8WLaNgoaZ3VK9kqb+rn5lW8BpjJaWoQSJTeSs
jG3vf8pkWN0T29PBdIVLokjgK79GFr3TDWcvq2cIRWzxt6GvWF42qY+h94DNFyfy3+/XOYPk9y8N
h/LSx0ZZICkp392voTOzIeXgf5J5LHeoqEVx5Q0WxDhltG2znzC8IL+w1NxetJJ01AarqrrIXECo
u6kJHP86tEPfuib/tBqPKZnj0bEtlAnZINaBdHd2EwxwYYsq54+uJYKi2pmvZ0sO9j6kg6iepjTQ
we7vv+2PvcoRCIcWj5MpeAjvrU7SzUWcKHRS+EU4G0Ruzfx+rAagie6sySp3qfbAfs/F6OxKfKP6
A1jWn2cXJfmGOXwjGvWV/f5jiVPbsIIUryS4Kde6VUJFdFEGVEF39YAxiZalrAErnTXpNf8X92CV
9uIdW104f78f53f/v2e9fLtYgdi16eexca4Q1F++DfwEERYDMzmsytUpbKJqj3FBIpPxGgCoeHzb
aiNR5CiFyHRpvLmzw/P/V4J6tgOtdfTs2Wi+/36BZ53C7xfocWZnYmTxoSg+4N8/3sRCpTFgQj4U
aZ9DyjqbkHIrwSgVleWIH6AwoByuBir3rPxeS9MeVUZDQoMuQQJQkMbb3KcjukP+hDOitIb5sh1r
l6wwNaHA9fPSB22eu2BYDeQIyL7ShgosrDuF8Im2cz4fq9Sw8x9lWMj+A4nju/eC1YmXwXNwSi16
WiZj77Y3vgdX9/k87dd3kpM8FK2iDZr4QdMFIOE4xkN8o9yIMK6M+ri96t0sPlaKAUv8wQq1LED/
3fTzxUjLVnS0TJcXxLV+v+luQEMLpO24XwW0PO7earey9ay91Urz1sgzJq9oyuR0GdNCKB7otmpt
fXAZ55SlX6/DEULyBfDYLUxnLN6/X4euqEEwDTr7IS+Mf0SgRuC5TpXfWUNY0rucDD0dXI3p7E7a
3QDXmSNO0eK39ZmNXHVn21YgWj6ftRJSZz+fGiueOMX34rFuZ3mrcQrpmwAsd3vbTI7GwKUsTEpM
MSJnuvWnqq6+Ybouqg8wWufMyl9/IcNCdkyfriFaMurDd73DcbYGGipWfBrskHMGMHojvcqX5ta+
NubQu3di27q3coZ6AMhSPe7Qgbnji8gdldzw9IgSHJdioCOJzQCpb9UWbnzM08xp5lSX8/36lz2z
dvObcKhxcmvtUzaEjpMtgAlLdK1H2iVzhs9zb3KSmdOSuniyYwt041RN27B3rNfVpSnxrOl96pvQ
0rPCadTRFr28EToLzRvL53zRInuRtfFYxwZU8JyjSgGa2+Dk1J4/XpmVwmSMODofVIh/fEPcQIgq
CkEt2xfngXf76rk3W8JrOAk/Qqpl1PHS7cU+gxJvrc0SHZpim7KRBhuW2UXCvdbnIuaA9tE3vTy8
/x7usrjaaOSRBDGnYGjyvlrjAIG4VxTZIdVdUW+Y/zC6JhJF3BVJ3OYXRGp57ck7u7FWfzeqRQtC
kd8HD2ZJWtpHumOK5d+uiV4VpYfj8zVZkvsk3jO32m6cmHcY4ZGerJdNmzo3y968UqPIUjDti8bn
AaI2Gu5c+ovSbe0pDYmio+afO2o0r2nZrELawZJowvvECobnpmAJuDNCRlX/VHODAC9n/PktVWNc
3Xp+5T3a0qzrIzNM+ZqiTiCPpEjZStJZ9unRkga2VFSKbMxpgL3jcUz6prtdn19p22zMfm9Xb7HL
MZzs9CrV2/VaItfneYP5QJO3rp+zYyAvqOG0OC8sZPZtK+ZQId5fLium3usfUmyGFQBjZvY7L4LB
sJ0dH/ruMAjZ3a/HWEYcLLo2Ylm8u2e1vpgj3ialHPA/KnCl8U8yzxNpzfxn/KjJzlOb9XLS1J2C
Z7cLuXFZmvPsA99d7ugqJV1dAZOOuAEYmtC+prYaL+fQruHwovt1ys8IqMf0QRkjzAFRdJxEdo4L
/eaf9cSztj8VgMlh18z84H0rOsN8EdojkiWNlrnZ+sjW5l7j5LnJFsL8jCp37PyTn0C6P/W9EQxP
eT0Gz3VVcyfXnlQB3YHuQ21iQ2gnukELaXN0FeZX4c03WS/i7E10uai/NfacYG8M459VWKjik9mF
LpBNYbwwNPb949oIrW0mbs/rx7loQ7orJ7fAd0vZLkeXs3GC1hfdAidifki6hS2Mm0DXgRVddGcd
8Dp5IIUX6e2Qdzq6iubQ/NGlos8PvhygIbqEYVSQ3lpmVRdS1RX/mfXeEaFZW3/rLEq+B2w/DMdy
GSkgAhz1/p/KOy+iKb+c0070n1dtbc+HAeARJn0L2uKsC05wejh7FWsvfgybzmPTFtAKbmq7xrQM
EiZK3BcrGZAKr4JpyYl1gv4zxdMxC7qFrTIwFwXQ+wX/o3s0iwQg+GxZj5ln11Rbsw08obIQhtiK
oAUs6B3EyRQKZTqgjmtyX/4MLSPatFhYdkNlLOPfSqG8BFtcpEZ0lcdTdY1mct50VsijSW1oPRUk
mi5zOsR+XTp+igOL2GLbacMjpvxwl/lNcOvE6ueMMmOfe023683xIe0H+1uZGCgr69Z7nMNRo3Pw
x1PtuAFBkaO4MWKPHimnOcz+TbhDcDXfGjKK9nWr9H3VTsNGiGlirGiUAN69Saob04nh3wUg3odK
70b+2CkriHbofC1gZMya/LEwi97aJJ9PKoYSL/FB7orJbm7MaI5IeHUr+8XqY/HNTkag33QONoJp
6r4wjOimGmr7sq07SVbUaB8Sk0/5ohdD8Vnb03R06vqJ3jAxIdiXim1Q1cmVdjnzlYYj9z0+mdsG
OwrYwyDfMna2iTgPrX2DlnnJctZvAzadTSsm7z6ojeTFRnFxpG1jLhkGtd4EEyw7LbXY1iY9KIIR
SEtHYBAcWmM8pWYy7qI5i3ZuXAzbuuFEtqfeFJeiwdg2+1Mmt9KShEYUhACxCGPkbZB1nQwr0Xs5
Ve290VnR0ZejexDZCD22t77UeRneeVFl7X1JVchye10a8Sc4iKDYmSnvgmRClqlie8aMNhd7MbEp
baOSxBjaiqHeNZy5YvTyzwLb+WaKiAuQphF+mwcQccZgZs+6HH+KIBuRENqXceIVXzEJCKKcFLaI
R/BwkbWZAudLqvrw0jHJPEHfzWrDfW4JYRnz+aJph08zPeaLEEARB8DCAoIISnAXjXI+6Kns3J1m
aN9spzGvWXaYlm8aTo1PZm4hW7TS2d+XYSXxz8we2BkixCKHY4Be4pWHmPVtbl1klZIKr5+j5pJx
kXrDCSG2Dpj6S8J8fzZShKc2cdxNoOrppjBIDrAM23grUzt55sgF8aevu2ss8cmXxNCqwsVuFVfg
vsHrj/pr3tHdD2XpHYoEbC06TK9Gb6phnClWXvw4kMUrCzsvhttAbJXXqPuS7sCwhZ+mHxI9hhvU
P9z5zPJ3tPHNECMW7FdTD+GPIbbvk9QMfuSJGj85FflVaP7HF92HhbGR7uDvStMZqi9apNaXYPa9
nU971SUiaExIH+j9axxB1pXdGQ8BXqNdgGF3C9pTX+hI3ZGgXNDk1ASHgh40xMZA5L7JG4NyO4R2
dZiIQzh6mZHeIkOrD50y5hfgdA4SaqjCTa/mZ2Rj2ZVLnDVfNzBeUtRt1EYG0ehuAF/MqPxL5c4A
FhIHJT1pJhStF0WW8Q9V19X/5KEK7zofd7pp1s0pD93PdlzLT5KKJAN5emHbRbsLUQduPA0zOVPE
XtRyemTAF7zSGCV7Ie7RAaUm3GfUoJ8CBjJwrabwUzSJT3adNhud6eaYDFV3zNvOBOWF1rw1QmZx
UFr6TWal7aH3ynhbTf0jM/roXnbuT6+fRtaj3j86gTNdymn0LwOdxsQX2iy0aZKNb6kq9gzQ2+sh
ju2NVY7mV7c2Z+ui00O/we4DntrtwycpUf5IZ0lp6Ibc+lw7s3kb1qJ/LvykefbZqR9yGWaS/Pmh
vI16l8kyqbbfm6woDnbcxxcOnwGyUJUeKtNHK+kifPKcUm6cuJ++jKlDNseoXUJ2Jsd7siI33AcB
YIWZ5YQqK0ze/LCbv8wVx9vlqJTtfKYFvFEICl8KG94lJ1uWwi4iMWY2SqAfg9h7RTU8ate78TDQ
HCVejk/+mHZ3DvzmAwz0YMvLLe8cPFAXYx9VB04yIP3nRvXXSez4n9MYmavftNZnnTRM7ZmEf9cY
bI8AM8ofutXelaqbstgY1tjsG1UUm0ro+BaKi03O1+QRX8C0HtlLDaEh6ruLeciQ7Nj517wROZzl
ZCIyPfCNa4NMiIu0x7OZMeg8WNGAMc4fkdWOVX+rmSCi7478myKMwi92R+rHKLgjGj7EaxqeMwSi
GZZ/Pr0BOU57smVStUtrMUDHlmBe0jxT34fMuqWHVbwWk5DHvBpguLoN89MN5aW9ybWOtnT+fLgT
aZ/szSQ3vzphSF0XGO4uGyxjvkAf0HBE9XQr0H9mEhM3+WsowSN9l0oyrOqpLu+zTPnTDt9PHGJ7
TLt9Oobeo1KRtysrfVkEpX0IqGa+kMi9c6B47bIJePjgjfM1Ilt/U5gOZ46ChZ1tsrpnd2wv7c6f
tnhSyuuUWvRCy5BwNDPN92w6JMjLbO/n0MztCLnA6Mw4WDsTgwsiigP36dYAU/NkIiHsLgI6M7dG
FUM4REJCy0SQNZTUMI1y3b06rdYHzdz2aJHttCv8SJ7cHJ9AGlWvI0vMAenWvI0dl2Ok2zntyczH
N5qt7g01xe00sC7AQzH2dJyO1QL2zmtF6Uz5uUEB2V52YJ2+cpKhdwtnP6A4WwQkJVAzMe39VqT7
ASMneYS22krCnF/rMshu8Q4QH2e52U3Zt8Yt72VD5dORmtS5xDGTh96xx1kxNv9yaP9BoFscPDXN
ACjDwLlIHTwykzS/O2Eivri58dm10jddanmpR4TTxB421bPOkmHxuvTRDiJc8TVNdXGJh827t9PS
fUJSGaO4JlylwDl/EaqRE0FUDne5XTOvH734e1CFzsEPTL0lVwG+UjJ52Z5cYAhNnVvcot8ZL9GV
YsCQOftTpG/xAwhGbLl7Ra+mvc0cO7ryIPs8+F1v7l2lM5Iex8Z/BGrUTJdJ38c3wg7tT4sWiCFS
K5GDuq8GNL1NAfyLYsJ1TgYtlWJTi0LPmJhGyssRRnxj9+ZhivNgl2g7fjBjt75lmkRQV12/xrZi
ha6RAndO7m6q2hefoOyK+7YkBsMAT3PXpGZ/klFa84mwjEgsz88sNvMNPGVW5j58NdEkw7hxYubR
5ZvrEV9BEkC4wXyQ8UaTmdhyjGzrIN9bPaTz0IHowcGLeBUPQuS+qxLY84xEiQNJKmrPxJsfAVnn
3023MV6LXPADity/wkUfP0m/JvNjYUVvEpMTQtEHw6UGL/gSVBPIekS5b/5YpzeDU/fXM8CuLYCF
ArCXPS20lbwmfo2kpo2dD2LnF4aLZs8LmwM4H5azOLip8oraj5Pyc20F2U0+YkLncRjLLDFHBpw6
dLGCxGEfHk69jcXAqEveUxXfDc5UvY0FPFFcrflLYUUOxTZ1Q1oPWDPiAT+A5FtRBLCg94Nk7/fW
lTtFREXN4LuzLrtxOEt9hvtIX8SQxZYqXX2rcbmB2Qic2z5KQHUacUu+nZe9GnZkBXwOkJ6LSPjY
K8gMmh0uuB4lqb0VJIEehKJ6mMiqu2WuPx6KgKQud/C860ajDC6lhREub+Yry2sbsvzIQxFKNlcg
F/B8ZjYehMR0rya/8LdTW3wXgZQPbmGLdu9ZxF45YTttfYAOQAxmL3o2cy87JcIwt0EzO3tvVj0q
hAoZBAOM7TCnL0R+R/SA2+oqZBGj31QV3bazOp6h7P3n3Opx7sVLJjCfX3cyET7sFDbGAe+ZqD7R
+k+eUkthawYet4HaBI4705G9HxM93aHZ7q9F1CzpUWmlX+fUnknfqtlEVZLt8o5qD4RTd7Kjso4e
Up07exJw622Yt5+nWHgHN1aoJrvoR1WH3XM25slX2r3+lvzYaMP8ztqgL4mPasiNncGxO74gswVM
gQICY6sKl9OcudNuRjlzimyoTrswJRTMSSsfR/7ZSwtIjb3Pil3aJ3nPW/vgtwoZh+7p8N81Rka0
p1EZhF+KUUqQmmFRs6ICJeDqnTiNg0Pjp35xO5zd0gJBev5pSOda7CtMAjmdK/S2Wx3VIZEZAWqU
3TAn0r9M0WDBgKtIrdx2dizbjeaQlD2thtNVCDoj9zOu4mUICSw7Sbw92NzljW+jyRRPkF7KZ9Nq
E/C8RmMUz/XoTAS/xZi9d8UovOpzPkzGddvbnKlrH8HPQ+OXtFQaKATjM90T+gEydsr6IPTsH2cI
q+Ehll3k3hl15BPUk+LfPSp46j8sbtKuaYE6bMvGicVVeGalrF7dkFfFOlhouIvblbQQe6nbbtOq
hvp4YaYdrSN6ejSjwKsF3amUhVsehigOi8duxCh7Z7Saq1nhDsWKbwhHlxNGlIzGnW67DEwEAqMC
40XZSxb0GnfqPjzbydm+u1d/9giZiqd8eZbnLkzmtb23GeniVtxkkE0vqyl1PPeP5hVAkXn0a9YO
yehEVHJGA+nhumdbtS/JgeY9AOI4yRN6ot69Ww3JPn5v6y6rLea2G/rMi0WqS1zjyh1gPD5WsyAk
1DOrcTcGWHAcEtAMXTw7NSYA9MF4G7etivGVE4eCm7k7P6L1qXeg2YLuogIwli/IUFpN69yNSQzd
uTgR09dFKZDcEhtN6n1MYcNMcUR45Z6s3qVZZMRTW//MIxpHFSX0CN5m0UBfSgyu0eKWYmKC+Jm/
tjr3S1DEzos56YW1sVpy/z6QWsDcvzR1lwaqQq4JhQJdm8ms5t10tDGr0tB0DY+su3w5ImQXuwkX
YtHB76sh3LSwi6pNDdHLu+5tGg437Ont91jV9XwJSYvY35Z/RXUKgCTSgKdmFujAfPqOCH4yhO53
ENYDcYmF3IsOA7Tjdv/Bj3gvpvAUw11EDcpBS0C79N20CeOBqoyhKE6+S5B2Zco0OwFATp5aYQ7Z
s7Kh2yKuHaLd7BdxfAkqNzRvOYwxDLeqJC4eVqd6xbjAeoANM9ytjdu/X+f7e8012sJmAkG/2raR
F/w+/xlQedHmncpTiAptvk2tcU6OAwphLJS1+cMP6V5uQnhNFGB0vvBCVpAZHv5+Ee/kRUsb3xPL
fUIHRvcc3OfvV6ECHU0D695hapRCC8dLD+bMbmfy64WOLgKkc+0SjYHWCjQvipGzGFpiBMkOdilK
P8S1mmf7LPem6EJ2nREcMHzx9iyXvunaJDZ2o9eZClFgVwGySIQ4FJVJLFrojVJcVvYIFovFhzSG
VORlc2gZqu8bjsbFByPyd6lLvOAurnFsxAyjUFSBOf395zY+aE40t+6/qMdZoOP9YruNteffW2kQ
uaFT3CBjI/gnwV3unaKa/NebXvhabTyM+YuGIpvJTyudpwrLLVl2fg05Ya84ZwHErAnW+ZzxtbDf
OwuFUhgVfSVFpfmWTsizrGjmwDeU3Vxe4ckF14gUqokkfuJUye9VNsnqZ+gJg47b2W3z9yf+p0ie
ac3ZbICiXzj+e5mAph2X52MuUa3GdGsmf8BauwIlzxifTagZ3VxqqXS0YVDeMS4PrOrrKp3H4o0P
YvUOSSRZ5gKJt+vPNrgQby9EYaAYXPB+41lIkVPj+Yg94Kdi26P/ArQ/DukF9BWCXA6BYrzCWWFO
X5g00AlJYbgj9qrSxO0fLc+InwKa+fIii6LFcnMG1SWqh2HQs1sQMJsRwHmNNHRZbGj54msaWjb3
KyLyFufSGczHjGZh43B3qcTyuPkRtWCP6QkVIrszSnN+tPTkv9auNrttS4V8msguuDX9gogm0+bE
ctHSbf7ee0wtd3k983JHZ6y72/TWxOScT/kAmru5dtIlU9GbapFfloPjT2+AYeeXvz9CuQg0/5u9
eQwBcTggTBSIbZTy3i8dBGMX4B8M62o1MiSldpNTaGL4vbO9PiSq1aDo2SChxdUQctYoT2QFZG8z
o5p0Z/m56ZHhwdFts37NkNFJcHHj1qnuq9FsHlfPGNhk5jcqFQwULohRHaYLBAvVN6khv5xWaUt+
NiTJNg6B6qMsGWHiO+LrCmld8fjuEBbz3ZyPMMoasIPWY5e5gXuVS9FPH8yczz/991uDBAXJM+s/
48k/6MXUVqxAKbnOtTSM/GC6ozzMU+tBSIWOKc1LM+5T884aiW4HORSY6rZVUR9uk2YS5n7l8dL8
rdSWNbsi+krCymo5PQI+ucYKhmp2lJyvNkznIhuukc3XPPVjzb0vvNncNpnJ/1L04I22OXER8gqF
fB9eT8yyTsIUHV3LMB8MbqajoUr//d04727/3QAWdKxK9uKa8Pm6mQq/E/faMaLNbiZAr4MeVD3Y
YSD1dTML4vSKmsTwK75jn6543cruDQoXFMiAjnt2O8nBzZ7GxpqSr3WjcyLT4YMsVfS5Zo6amj5a
iL7koBfsxUfz5GWj+eW60Qowu+W5ocpisIyp4feVOWxqfDS5pU/r1BNzceve+2GIw2ud0q2snLUS
8s08rY4178AD7Hj5SpkRL6Nvhm2bmOyEj5Q677SJQLqwdqNow0+OTJM36902qSsK7H5MqMkxcMcP
VQ3Lj9QQspCeq1449X6dEq8wnLV8SLMWsGLSVk1913TuNH7g/n1nN+eaTC7Kczw0EfjTMD79fsd6
w+s1ZNsEa1vCQLGiyRnAiG+NYefnaXOvyqxQGwG59KcLFcOySMFh2rsvIdFbLwl7UfWP6zR+eLNW
tOEZxDQpFkrQzAi2NqVMUfdrJs3/F5DNxroMJ3EnIj7oDT+h2v/gBX5fvjncbApQ/gBFHEaYdy9C
1zStNDD2HVYKl6uM6nVlFNfeQqHu+qpqT6VKY+tfU2RCjcWGc173eTO9u4SB/HSaIqgih2kEQwuT
KvnYqvO+guNKLRz/dPnQmLEgv3spGgY6IsDycsjLOc93HQTqeFN6MNpfDTzNEeYot6XdZM6lOnB4
6jP4BL1o7wOfbeui6m3zqkWJQDiYB3Li0GbMdlSaWeW+S8jCuCMbA/YyoxQUK1bqfKwD/kMw4eA5
XNSCSwnKW7Q8i18Ucro2ILK6U3+ki0bdFqP1fxzdsWqvOLVZI0Y5nZYEO4r8aEb5+NMYbcrDpsMl
vvGgQsG8p8m2EDodAqJzzlbMnfWg9/PMYWs7GdIojQ9ekPcyR1R9yPqYoHPvuf/vzyiUdbkls6g4
2WaxqJZX5JWZNH68iy0Z5xsZZcV01zU1p9n/n9Xgjy/PAz+ERQ0/ksd64P9RRSamoOdQFkca/yAP
hEGPjH1vnuhXnEf8dOmRceMb7bnAVXYQg1RBlDlDUv6xlECf2/ORMqMO9l5guw52RdyqSdLGFRMI
ttraj2dxSClnWsAFk5L/h7Pzao4b2bL1X5nod5wLbyamz0MZgl6kKEe9IGQoeG8Tv/5+qOo5zUo1
yQlEdChCTSoLlUi799rf2h6DF8erWU1uXJhvbB6ndlmcjgFXeIhINbRGyHp+Q+0AzoY/txhnILQB
JhZ3g0Noe2zsy7YhPPMxOMDBXp/wxqmSCIUwKjGbzCATyDMXudjpIDRCddANJWgvj54iHgXXCLhw
/0GTmUTtEqQdq2CXa6BQL5VK0FHIZSrCwUMfKXv28ynbdjnHLYLYJlpIY8o14+p4xIzQcwBf7mNt
4RoMHc6eh1OiRqYRYEPc1X5f94IioIYtv8hnrTybSxDXvkVUOyNXDiWXIh4OdMT0puoxBNiBx8xB
a/d6R+iSltvTQTigqMKbyjIQBsqKQIBTswZcX4PaubjhpAf8cK6OeXODJganIu6JdXxJto5jSdX0
vbuxg0xzL6quwfPziLWfdRgot3DiCTMXWmNdVShMLBTATUNGLAs5FGzA/ijlL/xFsHDXU3Op1Hr9
qxwMif/ezXmn+HcxSy32cvTp1A+fvtMay68OnV59NYom/xlq8OoeYoKKOFvPc/3lCFVz3dqu/WMt
LZjz2b6mmD4cbqaDk8ioKiZC1SCrkwt1cgcy3ocylmOJEgoyXoPBFRovGrdkaQQ8gLxwqirVJL2F
VPuii4E2X2C0U2cfFf6tzxFPF7fBMHCvTtQvc2WNVJxXCg5aF8G4+HcTmyimLXcebidNHQJ7prTP
rNqNroUp/pDETxgObdUX3pVrTGBIdEOExpkGpCDddFU4oXwbDIvVCTb/RRyEtetbqcjsHuLiGI27
I425TablaC4S6ptAlPK2u86EphAHovC2QYJZwY07C+MpD/LY2xtGX2BSk3HD3CceJjgEMBZrBTVI
8RphfWZ0jnxRiMCNjRixPJQ5GxUlQ1cNfkbFY0KiElbH8fKuJovymrozLG84tM+QWyEX9BD48SjA
oG+I5nOchqPPzmA2WC/PIaREQ6jYXrDiDuI7mJOmwjQHd+DPPZUOXwYMTcuzIwa7cZVI2YZOpdZX
dth5GN67Y6ICL+3mPnp/fM6grSjwmg07S/xJUaiuqQbRTufxlNQG/taCWHaBNGUq+3d2I/T2jUjA
7+wU/N84cHIVhr5KVl8utGVvnzxi7+NlT1XZ9ehR1HBXzbUDn0cZBYIEfchctGSRKADDDzBnCL01
IUB6D+Mk/YHDaqWfH0278JGrSNDkiffoWbhJfsKH17Q/EjY3pzM4dOo7Yl9FTI5pnNtzxIupdlVD
EZ7uEXihjlchdraP6FOb/pqAptfuxrGgHAYxQ73YUwj0LxgnjDWm73UTZN5VD/PsSwfeRd2jBUPE
BZg3UbeMqHr4wcHPri9tVxkKdJhLHTO+Arg7cwQnymC74ZlbWmHxMSixFqZxkRebOFIL8bOr1ElH
fBYIBc/OKqW+Mmwyxbgo3IYIHgZm6Dad2uK8daylbieDCF59GHVtHlDECg40+ebGjuCicJiwMDMI
GdhWVc97KhKbGGZpXNZbFcJhvrM5Kgg/wh6I75n1ZYHApmCcnyumFRf7NKzBzA88l4q2MiHDTPV8
eulOlVDOSJGyVaAuH7yr2AG5wUX94LKhAJdw/FLJA+pDj5FIClA6UnMtUfdPujGP4a1OPCzeUiGp
YEmKVxfroor+6SqgtnhJkpLM2SM0xavSDaFZb5XSBswHi6M2r2MLLwqclmLR4ESlZOdDYrbNeedV
FDnmTtHpePFRl84dxQargx9adpY6ROsvOJAp6PIP8VXEh8W8m7G1uvfyJO/8eLYN7uphV0O7t2Nx
L+qmSM6huxbEE0QbUbKbAPDFprPzDP/o9qKDo0CDSrqP4g5KQD6KUZuznXOg4Y9WP2M31owTEoug
pTKl1Kci+xrPVh8/JJWVG5siL0v33eRMw1u3cfmsBtOCPcDgSLFcxX87UIBpygiAepT3UFbgXmZl
W99bRJU/KAQlsXWpzDE+R3SRKY+dWwDJCTj5TLwTWB97exQEEJMKM6ldDE0HF3CHjNmN6EIGJyTW
ttphZZHmd8T9yzsQlu5wcSxsrHRCC1u3CqxdkBT2vTkq1hkK/zL3Sz7uI7JLjtSNyz748PrO95us
37O5eC+RNcIQ7IIyBCxB0SbM0squwmhC9J5FOvLPo4WVHRZeupgwanG2iSpuQWQXK7P+PniV1j8d
tezl7KF0N0mu/xjr3Nb8473maByRdhpGHrDfqbHaHiegqi8qYxM+CRKpqlGDqyMzPY8ipqp+UJ++
/hV/e6nEVag0Y+kE9eJSHXe6t0fqgCWO4Q44zmqRQp7SzO6jAdG3H6tIY7+EmCdo507eGxBSD8rm
1z9fquvhcMEmy4CioMSzqHeSu1izbKpDhTlRuWqiP3aigMSZRbEZHOTDJbhN8t7aV5wOcX5lCk2k
4izvXTUrUXrvLgzuS2gRYEj6A/v8jceTr4U8HpcCxJBoXOHgyCH1IGhQh6IrvBziBV5/PEEeC25U
PIrLh44s6AVA1WTctbYAvpVbanJ75CFGljag+ZvN/DIHLzVdG8BlcXgX8YzLgFokSDkwNFUvxaGO
4fiuX/8CvwXJPWcpC9VcjcJJw/mt5HgSkzsqsGmvjNDKsl2rKyE7sr7YW+YZOZSzpsoc47YaF9MN
Yu2iAwFgjsjL3TJrfx5J5WGWDjjPWFlwmaekIu/+Ki0+oKMUaMZQew7AIzbWbP4Q5B3gxVhxu8YH
3ky/cS7liKSUhnXVYmBjcsSf4+Rd3tTKEp9YunbGwZGsXDs531/vAvlezNCGe8fNm/i4Rq5cCq3o
eQxU1uXwnFBwUn9Xiyor9pq+4NU2x+hOPyi5eR8SLW391z/7t+Hjcf0iekfPLzuQPHx6uJo1IjMF
b8TSHH+Bhs+6d9S6q1wlDQZ2u23TiZxnHMZmsYsy/mxBnc6x9UY5n7HEL54f4imlsCBvLPENTkgY
8J5O9Ip9NSeSBLdQC6mcGDVm5hZbiNDYxwZbxsYOVW5lmxD6Y7dRQ6XQ/SPNO6lcY3gPApxSi4RQ
XkhcJG4c7F8PpYlWqwEQoRwP6wBOvQZeZZxqcQ6wmB/XPXOg2gVd2FYbAAXM6sbmfHlmdqz8Gxda
JKr60ciC/TEB3RSZolw4aRumt8ch5Rpq0u573e70h5Crg/UGFQAQkNQ1NiBaIpW6BWCSwYIh8Ung
ZG4dxUTmE/iiq7iB6FVmBD70R+Xz0VasPvAR6tGMzHO9ipPw9ui2ooqeY7t9QIT1IzojKKckkO+K
GpjPDvpqd4Mss4prplId5ltzioC/xlBokRFO7pz9lZm1APJZ530wgbBp9bD9Psy9aexLK3Dvj56R
5aEK/phBiknRUE9+wPZMprDEezxlWoE7A2qUvVWp5eNy3Oc+fLhVpH1AvuQYIi8VD4+x40HrWGpP
Eo8XRuKDyU9uJJ++6y2Kf3Oz5LkX3Vac9uZZffRzO1g7HHNGpBmX8qsEdf6jBuy/psJroo1qbFkv
4boP1FrU0GBw1TgYtB0hIYFLOuoqV4PWvQVntwT6Dhed45GYKnCuOEcHiS5G7U/kbEHWJUgnEcAc
74pR6RDBP56xjw5XR7erY13lkfR0xI0U7BkR9sYh+VLfY7qn+yPJhZD6YkNHEDa/IvNXt4+B3hFA
GCvCYvfJwRnzmKNCgORR0YG4PC+ujp88V3h/KbvIFBPkpfrgGXy0Lz0O117x+Fqw4VAx5QjC6nQr
FDNWOZyGna75Q+dQrHmMQRwL1bC44tE0Y4iw1Etj0Z1l0+LE6mXgZUjPF2N07xJfwlTd9caWaTbm
aUodsNlxyMs4X1b3g15Ajyo6IjP7ahQOpdkkopfBrFdUO+y44GvI6Um/zfqvXCMv+TFD7ODsIifs
7Qs7iBnJzrFc1nJ5nWqKKq7dTcSdnc+VFYCCLHGLx55NUQZsnisMn5bajN6+NhTDRsVGgstt9xwl
Mn3YOGGOoudY35oe8B94LvMaXOqOMGc77BXDwfwliNIZu6R8WNx/cbR+jBXD6L5HGLN8Mfs26VGG
QfPAEm/mYl/rgptmcbB/PBbp2Vq8+EgdjXRIhhUM8LGNIAW7E1eD97XtNK2NYC0f9zBKiHhilenh
W5H3IUQCpWuxI4b/jVsTanRu8OziTBgHKdxjOI3VOUs7BM7jaCGe4Li3PVTSHyrAtOZdV2Mo4ie6
INa6mOS1j6biLiy8/AAh09GLdVczBnMwSI92H4OiasrPIhktqmSaNP5EXEIFflBR77HxFELQ52Ng
J+E2GEdHvdCoNSsunQGg3C4keMRJyKUC3S9w3Ey2f62Q3AUXTyirzTiKlhFI0EoPHf3DhMcjY+rg
QDoVTcpsaOuIy6d6WD2coFkmyHEM467Nlw/HkS8fJTDVW3IFSWx+ymHibFGKaHfQERbjUJha4sNY
MJbuQxyVIFtbriFs0Ehh9tHGJjG818ZxsCmDwXNs/O5QBiq2jBLL/HUEH+LZCq3TLcRlSZrKRVdA
iRUa5cUU5QijwcI9s+jXhYp3uKweO8/EaCncxlGoTawNNY67cIKAg3nkthgE3BMjao7nSDkPhjoW
pDstLgWNqIzglqTv5NyPE/7GV5FtYqUzBeyWqNoMr5y+wul1yn7TYuHZfM4Pa5bTWHazgXubD+OG
hBq3ehvV5Hxr0K5xk1SQNj8dL3/pwYg77nvNvcF5t/wh0AOXN6pqQgU3HBeBbKBNwzkV7MtoHfWm
1zeViUa936IyraNzm+lgLc6WhmltKi1tASBpbStiqpU6VlZu7lbuk5vu1WsnbShJnIa+nnxWCrv1
be6XxRVsv7w890Q3ZywcTlRbQGDLCBYI6tOzicr6Zndcc7K+XZZAyzjggBZTdpxAAvXGiuum2qMs
EqVvsRV8xVpWoPPIem/+GQPF0jh+Y/A8nZPt7NSNyxqbIXqZ8/q8AW+IGrZDXeqnAwaKPsVOGGmV
rlqaW/ImXrOjKE8Y3KwXF0HqhXEi2KRVkQ/XJhm72DdM5sKVsAJ2OOfgTKfpSdJf6CbB452I6yQD
h5oABcbeYBKqrwI7iUzM5BQWkcBojOLz0LI37oVaNo85euFop1kcbc+TkcFzhi3xwJFcgZm6xcfS
YsQnQzXgNon54YYwDKdUPRFohIeai7DLaWVZDSh9YptkHB+2Sf4ghaeVe+J7uf4dh5RlGi1r/HQP
Vt4oP3PDtXp/VnBywEvZ6S0d1hSKA+cePzEzKG5Rz2Ahr+bRXN7h2Fo7773juwhmeAFeqsEK3eCu
Am78jBo0hJMbSqtT95ejjuOcbY0uq8XDEawUaZSDbyOnzwkNQ+udLfYlRoKBbGOJNP2FBzocU45H
iGPY8mhMPqoEuwi2U1F2G8yc/u9D6geSs7y2UvP9wLZp+rXbNG/gEn5LwoJnXfJVnIoXfgfH/9ND
F2kW+GMKKYm0cclCUr/O2TynDCi9iewSWZ1lTJTETlQo8n8GcBcfQ5wvtO8O+tDk1/G0eDis/78f
03+HT+Xd8TTc/vt/+PsP0FJo06JO+uu/P5Q5//3P8m/+8zun/+LfN/GPBm/kX92rv+U/lbff8qdW
/qWTlvn0v55u9637dvKXfdHFnbjvnxrx/qnts+7wFHyP5Tf/rz/8r6dDKx9E9fTnHz/KHrdrWgvj
svjjrx9d/PzzD23p/P+4ly3t//XD5Qv8+cdF8TP+9tvvP31ruz//8Jx/EeVDo4H9LCJDThF//Nf4
tPzEdv/F30kWIEsCIqsuP2Hp7KI//zCcf5ERIbdHbIUyeGuRNbRlv/zI/hfXbC5MyP4WGRs37z/+
93ufvL+/3+dz++vlTvP3nUc5QKcczZZvfGDx2S+zydl3VpRxNpiF+My2N90+64a/Pu7/0rwEXEoc
6mPHCU4fMoqmeT/asxp+CIn6/nq9/dMM3v8+PleS06nBGT2liCyw96gO0e5V1AEu4OGEwkroYrm+
MY26C85e/7B/7iskYKcf1vKOEjQ99n5qyQEBjDJCTGOE7b6hcDi9hf/9ZaQAE6FqFQ8OQZmkVpk3
GrWt+cOoJqp9LdyumHzFmdlkc1FX79d9Iek2R6qsGtCi2fsh85zpkqKToN+aLQTXN7IOp3f7v7+R
lGd343mEXkj58phSdX+JLjXQt1Xa6hGKsSjRb7Q+7dMtNdyFoJ4gMzXsHItoaM5XfUFb6tEM1YqG
EMLxkd2OfkjdU4Y1hhv+fL15CVLx9/dbRsozHUHl5GhHWkgBfUhpwNbVXd8xtF9ValDJgZHgOFCg
JhzlusT7HCqdTvSAeoUQpvkbQYuXxqS0N2ShyBEHjvQwFopboyl/ORax5de/30uN66dfr2QhGF3R
WYThWueLWuK6FQx98ka0/KXWpWBT5iax3Roc01Mjjp9U9pHrQuESvV338NLSUyojmZfIsvZZ5wyf
tLGm/D6YnVUL22/hbgy6k6rSa2uPz+s879VJAUxkV2X5lrDthd5xpcVGp27NFVnCYlOaAAqFbU/m
pq6ZqbvX++eFpdOR5iZCjdECneL4eUbV1XsOrHX/yQAlqV52SuQ594RsDfvi9Q976dtIE5FzItj7
FucL4PeOfdfGbdR9ypEs/lrXvrSSta7aq+OEMctcavgPhaaCfi9O2+aNwXQa//rPRJcFQx7l41nP
1ZXcGufxs5GKAWozR0F5TB1HprfyY5bue7aeGCZO2mOlOD4V53p3ThEK9SRzoWXTvoq7cVo3r11p
0ajLgYTqlLt+RdH9B5RM0buC7OuH19/FS30lrRrcil0NuwDP1xV8sbO2cQzYcaKsP6eWm05vdNVL
I0paPSIXhrjrVK7fUHt2oeSz+g5nruYtRcdLzcurRxCjmYAkTsFrrU8bNZnMR3suq/3rffRC8450
boHPXlKgYGN+kPEGuiyEEddDmt+sa15aPPrYKEQmEtc322Hx/xIupvVgLSjkW/cB0nxOPcWqUQW5
PorUurgAcVWAq0mcebxb9wHShHZ0YbSagujWg/L2ycED+26Kw1qsfP7lvTybaI5Y2BzkMv2Kwvn4
HM3O5G2ilGLPdVNM1khCyq2JwjeOT3i+Mi9aqhXdDbW1zVt78/Iqfz+4k3U9/QYiTEhCjLziGveL
ZpeEBN/ucgXbxMuwC5C744Ajii+Upxhf+yIcizdW8pfOPI408bIppE4Q/oNfZm5WXUZKGxBuncGE
glzqRnyaNkUHSJbYk13lVLhTRL+zzdEoHwa1s/uVHSxNUIFNteOmiDdzR+l3Rjw6VHVDW3h9+El3
7/8s+DJ2zBq6Ka712vMNdW7K/awFuIhZwTxn5xX3dfEuBGX+i7TrmJ+bs1tYtxRg6sWNjlI9+eKm
aHzfeJQXlgpbmstukVhVOcamXznBUtI9e08Vbmj1unXUliZarzU2EfPQ9MnpuY8W2w9YLSVft87J
tDQ0m0WCysnzrYybDEFYF1IMBTGifWMYvDANDubhzyZyG9cCQVPj+h32azrBpqZRv0+Vtnhh6RCc
kH71FTYOs12FP6p8Rj/w+gh56bVIe6hBzoq33Ng+pew51oO1DvxN9CZKnXUfIE3w2ZzTurcbZ9/X
lrZHrBzugDcru3WtS7PYDjxy6vU0+y2xfX8uYLjYsGLeWCRe6hxpcpJFjJSJsyRhaXTJOuqNXSBK
fd2gsqTNk2tJ6WpxOfs698aNGmmfC8zE173Xgy3cswGFHKowsYCa/dAR3U0vCpX9s460ZGX70s4Z
JT15xEbMvhLk3oU+TOkuQEbkr3qtljSbjWqwqi6l9S7Qze1ooC1ocy1e+ezLie9Z37gFkquBLL2/
UKpwEgUaYGPevW7Ay2l3WAAN1nPt7OOXkJ21XhFuB8ucz17vmeUZ/2G/lOUFRYC5/awpo48k6ol7
YTqQWCeg7nej85Z70AvD3pKmrDFQoZekwegbTFwwHWWy18wyXXdftqQpC6jUMMfZHknkWPYFLtb9
LkEyuLL3pSmrdXkWuHPSLxRy8yrOcuemmrJ1jy5rTtlJgzTVjM6vyyTQtg35kq0TTehqX3+5L3S8
Ke2RVkANj7IQGytghpdpF3bXfRBk6yaVKU1Z4qMKHmVJd9b04dg+GCNE4ndW49rRur6XVRUptXkA
GHSq8fEcxdHXehSeKN4Y+C/1jTRprQQ3YNcNhn2dRViht2TTag+207qeXz712ZJgQGXRg8Qd6Hnl
sdE5gBXeFKx8rdIem0L2VJTW/uvRTb3WN9aAonzdo+vSo1tu0LuRNiyENXWjL6236ztGmq2wKysc
02l9wlxw27tpv7Ft/U1L8H9ezQ6Ofs+6PTItt0SDR+um/lRT9HsWxuHK0JMh7a8pSXk3pjpl7819
7oOsQquf2tO6s8HBpeXZo08drmqZSIe91QUgM7RB32hV0K3bouQqOqASEPAMtd8XkBA3EDye+mTW
1o0YQ9pd27npqjIa+z3iMKiYpvWoDO1bgOwX5qkhzVM1sBrM1JRuv5TM79op/tYu4IxVY/1QWf2s
0+sWowtOwv0+AaICzxMhbt/ozsrWpXnqGIkSxorHo3u9dtOSHrnDQCZ7o1T2pY6R5unUk/xGXESS
WCPZiHyFEtGd0il4aa/rHGmq6jUFEbDRB1+Yi/OPYlSWX41692Nd8/LOSuEVSP6cnTVoM+i8rbZr
00TsV7Uu18T3TYCsQpBCRxj/FSXBfWsa9+ualnbVqaVMRwgFeX6k3LI8PgodW8F1bUt7qheDTNEK
p/OTMXIBEFkfSoyz171Q2TutSFul8dy+95WY2iXKEa4dvVZXPrk0T0nf4jwwucoeYM/PWGifdest
pPcLI/2gsX82S3FuCxX2a+HTbAsWUW8jeyNaI1y39B5MQp61j8taH6UmXoxUB6lfTGqogRkjsF53
0jiUjz5rnnppHVxV2VMX3MyY9zrfo7h6y238pb6RJmngxrUzxE3vW/idb/O84tHTtzKvLzUuTVGv
sE1I+xSikJX3btw21G4yJag+rxrrB/rQs37RYZY1XRMzHCMgqUY+fnHceN0rla00ZrP0cIZKe7+x
BmOjudMjheB3655bmqPmaE4jJAyeO2k/mL24scz2DW3LCx2uSTtpOcIx7Yywo5JPUbZKElxT9Lsy
PnDwdn3W3xpVNA6l/sreVr13uXAe3UZk65YWbflCz9pWIs7pTUmfUIl9X4blGTWM61ZyWeZjIkY1
JoLe+3IeYHGDy7DW7aAHD95nDw0+trNLvNp8jDeu3RK4H0zwdWNEmpZx1k0RUj5lX+UfZ7CNifNp
XcPSlMyA6FZzyks0o/R7M3n32IasW6fkwuu+pnJajHbnizbRPiDk0v2kN9rdqgdXpV3TKACXJrid
+61Crl8v0nMv8L6sa1uakWkGqgYXJGVvxZxuFdX+hoZu5camSnOSgV3XMCA7P4ptvBxbU9l5njOs
mziqtG2CunOo9B3werEfmhKe7sqTxMGt9NngjsIIRH8kOr93UVuMRosTeG1/WNfhxul0H0mQC2Dx
7V6LqvMxI/leG0m3cqRIB1sK2dVUASe0dzPrzuirH7EJRGndg0vz0jMtodau1+6b3LizaHvqKUta
17Y0NbUxBlUxaYSNdUO97t0wuazNyV7VK6Ys6Ypac8g4zy6mQDP+xWryMbOjNzxTzH+8NlPcc/o6
QVqbI5Dkzp8M0SVb1QyAFemcgOJVSwtoh9MPqMYcwW/CHArN6hsF0Z9JPnxc0+uw2k6bHgxDbWyY
1fu+D61dDbYcRJPurDpHUGB42noTDQ7x6IkHn6a7vlQvpwHP5XVPvryNZzM0yamzciKjxefWuMkQ
HO4Bjegre1yaoT1IU9vrh85Xq+zepPARJvmqQ4qJwPLkuRtLKWAc5K2/AFm2Y641W81Mfq3rFGmC
CjIKrZt3YOoz+zFsp8vYsR7WNS3Nz6npcE/WlcYXmP5tstKpzxb7lFXHFByuTnultKjQhwfa+KSQ
5l0xl7cUJ63LyxOXPG0c12uchLWx8Uv0KeCe+0a5UgZVvF/VM640PUcFmENNqYyvD+Jnywluat3v
65qWpmfHxhNV1D34qR2+h8Zxoeb5unEoi4+GAFhtkpmND0CRQvwx1HfYcf5Y99zS5KTANGibCbsE
L6qoPRW3ufvWsXNZO35PuZiyzGhUiAcPldP4UT5Y/aZx7OSmtiv8HfDsE9t1zy9NUgvGbJGW1sIh
NL5mkfkZhvSHdU1LU3RCkpjZVP4w/4f2fICzRYWLuS5VBznsdKiHUL/jxtB5cFP7nA8KxhhK9WnV
k8vyomiqq7RRo5bCFFiX4EZ6YW6wBovS3boPkOapGYUh9YkZQ3JS7uNc/xDX6+7iv5lpZrFVc2Gm
6UB4950avwsMe1UaynSkOQrINcjrQTS+EeS6r7h6d6+FY7xKigsR5/SF6g5AvAFAhh+os9iIpqZG
Z6Wiy3SkaQpxWgFEDW6zGCp1ow7OWT2G66LDpixW6nB1702PLmd5vBqEfpVZ07o5JMuUvDHMeqrP
Gt8BhbFxZnHlNfitrBuF0gT1GCVgW9LGx+7ubvFFatRu5XNLs7OJyU7YIxY5re1+jrXmPkvrVZc4
HGNPx0lAxWoaVknj2/QMEN2Q8iWRu+vWQ1ku1BkJxlWlV5O3ieot5Wr3lNl+XNXfspxeVblnFZZa
+2FsYB4wEqjY96pir+wYaXomAHSo1BTMG0/kmAPZ9vssVud1b1SWIg0JJiSI4Wof0Ii+1Vrzlp10
XfYcDNvpO+2pxi2tCVJ9W3qwJllrRdouRchDuiqGY9rG6Segn1W9cCro+zDCjrAgeAYvw6zX5RGw
rD1tX6Rg1Zo8qHxXadN6O4xV/qv3nHHdpRE++Wn7eHyp5ugpwMgi0e5whcItAzrJ2bqRKU1Xx5lw
hqHWGNa6rW/xtmm2FNOtXB9lwRHYXo0ofFH5remE3QY3qPRbKnDwWLeOyZqjKW5sQEX0TYnh+ybu
8o9Tpq3b82TsNVBN/Cecnn4v3OpctPhxjFkZna/qd1lvNBjDwtAdKz8JrPmzWgbhuelAaFvZMdKW
arBOWrrgtXpFUIMK6F0Dp7igtOuVHyDNW5JxmNNXAz1vtONF07gfoxoD5nWdI01ZJ811RMBN5Ttm
9xCH7f2Ydg/rmpZmaxiAiMqysPadwvtalKO2ibBGX9kp0lStCZm7Sp9XvtEk7ldMPSlhxut05ZCR
pmqHv4OYMU7zmakw9pC+bBShOPtVHSMrjRpw7F2V0bo14EwJUOUyLd5SMTnLI/7DhUaWGcGtQ14H
TcvHzG0x2cqLhMXGiacUsKIXpuc5xkQPfd5mFwYwX9vvIgrLP1Di5tR3xFza5sFzcvs8JS9Znidp
YdobJ4sJxmOf66oY15hJ3Xwcax17QVXURfqtjCKl3tocLHWqs4m1752qn/odsG2Mfm2y1NMFOFsX
czR4h+ZFUCYAjDWVaMIXBWWvONOo7MYvC5vtfjtmcTefhbUXtVTb6XN/luv4L+zaITeKr1S9m8Fd
Z9pK8r3FaKz23Vn3Br+Z+L67qoP+n6iD5YKX1zUw6wIgxjkuL6F3bbsFhVtqPevQ671xQzF1c1HF
bTP7WCVgpopv0mDuhsYMrf3gjCYh7GxxPQ+zKi85z3oe3LImNpxNDjEHPjCGYO1ZpnWOejXT2+MW
E6zhYp6V/DbNuFv7KEAT3MmCJpgfMi0pnXWnEFn9Uhdxh77dg8O8GMRZenKNG+26qhUKuk93QZWv
ZpluVfqirLAgLdURDGQNY2Ld6U+WquWT2dtpb5S+bUUlISsFYzrDW7cuyDI1wwwEp+Cs8iH3PMEd
eAiceF2nm9JCP5BGmjKd57Z6vFS97BJXt3WrsCkt8daArIaq/8qHWzdtAsVLN16mlSv7RFrjGzU0
7JSMox9CX9hMaf0Ls9x1J1ZTWuQTanOHwoEI3kNPuqX8Kz4vDYgl61ZKaZWP7FjtCx0gRtik5rXJ
4Zu6gr57XNe6tMo3eTgM0CJKP3XD/lPjwsBs8sLt1nW7LPPSilgDGcFLtcPcmvZ6u9jZ4f6Q1rtV
zy9Lvbq8HgMl6kqfRNWvsTIvLaVdV3Jhykqvqh+boRZO6UfYZpubrnUAORteov9a9+zSiB+sejaG
Xq/8rMZ0auOU0CNwpdPxgFv3AdKgHyEaaeoEWNhQNXPTO2Oyj+N45QHBkIZ9hSl9Mods4eRomi2K
MiwHlVH11z27NOxHHKsxBilKKlGz7NI2Bqvb2HBc1+n7YYCervBtAu0nwAjVt4reucQHUf3KnVas
CwXLai8H5+Q5x+XMJ5Q1XQRm0PuO2jnrBr0u7U7g5XsvXhZ4DK3wvBrrcNN3eb5u1BwsmZ6lgbRG
m/qJe7IPNt54ilCbP815n69TfmLKfdrxlm4USZSklW9BRFUucL3TtipkKOuN3OELhW8w8E4/gHrQ
IADBVPhzphnNB/hjQ4nNdKFXu7EtlQ9UhN0CeIT1zSkuxSjF4zJ6FimWVa58+9LEppDWVvuE8+co
6sjdKnkCgCKPoDSuu0bLAjFbxeRdr5eVKei0AL/5EHaCqEWnrjufyBKxWe0bSlL1wjcMLU4Xo8IR
gF5qDivPKLo0vWF/5U2h8wGi15Etz/1n1Ps/Vi0dujS1sy4X+NjPhV81WNNOofFr7qyVDy6LxMJ6
BmGVOrk/qOYZ/tWXut6uCwHIGrEcH99whCDid+bQblPFJNUwzu9XdcrBl+fZrO6irAm1cSj8oG/c
fR/p4SYHjbVuvMg6sdGBz1PwRv24mZTveTIaPxqF7Wbds0szuk3wyIasl/scV26dYb7K6vANlssy
Jf/hqijrxMKJPCMe0oXfTnp0qWWNu4E1NK7bxGSp2IivqDukRu6DjSvDTYKjwCVUqyJa2e3SFgxs
rcTvR819xyqSbe2551Bpxbp94FBy+2zENNiVh4EXF75nRuN12+Tm1sH35f71d7q8u3/qeGmSemMq
BnxICS/MZs2pWW1Dbw+9F2tTm4tRse6MpUo9BJ4jCLCfyHyQtd+5qN/A0/v8+jd4YejISCZzUEkN
Uo5FhWAZYKPS9sPTaNTr2ACmKnVQzFm5iIIi873KDYjutO5Fblv9qillyOqdUse1Z254+CDEowSM
bLWB+bBuOYB9dboFezbMfKsl2KGNnSZ2RUzyF8p8kQyrLouAkE8/wMUEuuIYkflaZIsdVj/qXUnx
1Kq1EtbxaevCjrmRj7WyC7VwKnE/1tRbqKNWv+rpTVnY6Ao7cG0jLPHLNbpqwyhKlvVe9cp1B0RZ
25jjKF0PXsyCaekPfae+D7Vg1cDBZui0b0CSdK6K/zl16Ja1ixvyS3OvFevWHFnbWLBCKilS1b3m
NMH7QSjVQxFZ60rsTFnbmMWF1qt6my0HA/e+yg3L72LLXdnpyzrxbL2E3g4FGLMRFBqEysoa0rEZ
xis7xjhtHCO1QvQizpCtwBXbUhFbP84ZNsxvtH+41P6+HhuysMw2DX2y7Z7VzO6t/F2tadiKxOlQ
N2dcxHr9DOYd9NzayqbyWhHcCq4rJ6nzR10zzLPe1ucLx1SEtfHmoAd/IJQ0fZcX1qRv87qG+TmH
UTB/LwMR92dFxZ677a1k+mHkpnk1VEl3KeJoODOCfqQJIBXRRs1jc/4QadS33KcLSOJDEbtVu+PC
Zs78FD/OSEX5eYvToTLv+O02vsH/vBxWHSRxfzrtdHSNtb4UJO/DQEtuBy/1rvVYx5N9zQZiyE5h
pZJapakOqY950pOt1/f49d2ta1o/fXLumiJX7DH1jRmdbaabF3rZvkW6WJbBfxoq0tm97xU8Q9vp
/3N2Zk2O4toW/kVEiEmgV8DYzrkqK7OGF6JrQiAJhBAI8evv8rkvpxzdpyP82hHtIgFt9rD2+sRx
0jDTOJt5l65ioH+YyqFCaM9AUEh+U4MKbi9//iXhxFKarKk4gp9OD4lwst61bN9uuk/XIjnumwU1
YiyO65jwCpjszxYOvf/yfP8+xYG16tWlE2CJhFkEEFJgmUBVnTznvN3+2vow+Jfm4D/9E1fRmDQs
ayMYch/AuRG04nYyU1esBs32c+ew0fYvRfU/PPL86osIeUK7rFS2h7azQtRLuoVQhwXy0Kk9j0oo
um/rKv2/s/1/RdGWo3fSGImbNkQBhG70MwLRbTkV7Br+fCIBDEfQCBjEMcQ4zsautnH48X+/Sf/0
JK4CdBZDy7ljB7cCESizZybntB5zhrk/bVdJblIXQDf85x+Q4rdp12UBbDrg9Idd9/YLeHS3rbaC
s/fnr8+eTR2IQf0xy1JbQ3OdFw2HF/X/vkOXm/w3YeNaSLd2aEXGS8iPHYhXNXBaqspZd1MdF18r
6QjVoZSZbKpw7e5IA4LzSG+759nVMfYxkfMIkHO178mhYVOtuuh40y3Jro4vgHpjNzPRVICF3mdp
cD/R27p4QL38+SwhK7wY1nZNpXs33fXzbI/wxn697bovh+C/DmmTAkns4wAvOwizB61NUngmk/q2
X786pYQJ06Qk6I5ZN+t7qF4/T62/zRwWRMM/L72lWRus0dIdpY9kvTAL3/xJ3iZFBer5z18P/Ia5
oTLdsesBL9A8fwgy829suH84QNeOXltPpmWOR1ZZlXRbHUXuTRshbmsqxv+Zpv/XQ+Ujs5NMBlYN
64TZ7XjszXjbR/xaSuf5trWqRSIl7QIQ5DKQcpfpv0Tef7gt10q6Fer8HRt+OETzOhZQjZWgC94Y
Eq+ldDtMembQ3TpsLSlfDq0ep6IxA7tNkAbk/Z8vDFMeOxciZVi0GveoyGVj7oEA627bgwSu58/f
B5elGbIpZpVyO8aeH6ACKP73Kf1Pi+xv4vm1li4BDRTmVC0/huDorvekUykWjFqYbX6CU9IIWi/b
4yKbVpUeKLprrpysSFdYWGrq62lhZDoAN9tGf6ksjWBhn8dddlMHPr52+JHMxjtyi/nQZZup08bC
9DcQt83V4vTqOwlH9xioegs0iFMcKgv7CSuV27/c1394ndOrhHdxE2xyMj8ffBbuBeD2pszEjfHp
WnaTwhM/iKd1PuwKFg3O+t/E8Nv2h+Jr2U2wazU1Ml4OLRTzFXOclyTC+tb/ft/+4b5cSyZ2SJ+b
bkUwzXT0HVjqV8Wj21Yq42vFBFeo2EedLIeOGPAedNQcALcQt135tSR0C6YQJjD20k4ytj13McmX
A0BU81DddGuuNaFD11mahzyrNsMpvpa+X4aSg3sb/7jtH7h64Q2gOPva6OWwjFwfVJ64SrPkprEH
RmN/hijUD2msY7UcwosJnUsn2AYk2U1ifxjz//njOluTubH48XWB07cEXhOQ4eg2wWl8LQhN+AJr
hmVYDlEf6jIWgI2hY/v9ppt+rQgdRZ6D8dXYwxpxVeRBgG3CLSG3JVnXitAWwmeSBLE9jJB5FcCk
t0+A5tn326796rOTOK3jkE72EDCM4BKxt4fOpzfemEuE+K9EpTMuBNJG2gMcTaMXYDPEd0r27Lac
/NqAbk+5m+yCEDkMVJbwOYc9UdL8mwXPP5SJ1wIqGYopEqBT1iBjp+sLX1Snak8jaerEaHwFb7r/
12KqZo2bJOwR0NIoDwDWBcRx2JbbxFRxcpVDa95k1lL8etsOXZVDSVWy0f+87dKjP5+u6PEEoGc0
Bw2Gbtmpqa8A7r0t1iRXgYzphFiVpuawimWtFQdAGQ7D+23B5trtyyvkd7tx5mD5LutwFm972Ke3
PdJrvePOVbKP6PWAlsWzUsmtLyFJvU32H18LHocMgLUMbLdDoAJT9jvQQbH2tzk3xdcysCZJpAl7
qg/g2fNyT5Usc1jL3/b5u9aALaFHy9m0ed33w/5pJ3p77wkw5Te9j9cqMIAMXbhArHxITYh9lEuM
11H4bz3CS8z6myT62vALzCW0qz1jdRKgdb4GFzb2p9su/OqUCoAzGwAusho+X2DErTsEfpZv85fb
fv7qnAILHo87MaxOtQLUz/Ub5Q80lEN+21m90Hb+O8zrOV+QOGlWszksehbdSXLjx+9a/AUjrsl6
YARrlSAVvughhtsEifG18gsAha7h2cTq/WJ9JEC2LBOeu+Kmm36t/OqJ5Hb3Y1LBhes0GP1C6G1u
gvG17AvAa5RMSiUVhfyhH4KHZOg+3HbVV0VuChshDo5ZUkV0UeExARVPn7lTy9ttv3+VbQw6BEVt
GbM6GcMNHufJnNxdVvX+zU/w0o77m0N67ffVBUInORCGtdLBfLLNuqqnOSNte8CeatacW7U7/mj3
5t+La/qfgerf/aNXxzfzUTOs/SRRKWxu2MpQdjLSByFw6mTNm02AiTYq8GQKkNzwbd96b4YMYDtN
uapRWPdCFXIXqz/zxgfNX3HsILsbCCStAqhevztXoODR04OgYa4f17kBQ/e8BUk2icLssgW3msSs
i9vC2EyjKBopHl2Rsmls/9KGqyUsEpF16hzvAnbPlUdBn7WVn1ZnSuHjfnuFhZxbwb8WYPDA5tt3
2zwUIVsCmhTMw7tdnEItKLzpFXqWVhXYK5ALLnDOxuFNRwq5Y5/1+W+lFf6zWaZkrSjkvjGYrMMq
ynV1UXfc/bKBuiRIPA9/jWjaZkuxGQBRXZHmtOVfhy4R7IdqF5B4sMi5j0YVcPvq/ZeLSA8Me+W3
YoBp1Fw6182hqDIsTjaHHSOb6BBEzTaXTY43jZUrdT5VVbTuKbkP85WyugPHHvB2Po3+BBv/ocyo
XuljT5Yur0gHHjBwdnRCFparvMoVDHCLbWrpNEC/2Y+8rSxDiZWV6JBsoNRaMw0mK3LwxbE3snbH
BizHOEcsoWq5w9MaeVeYHJldwcJAqmpRQ/RtsopWzu9b9mPpdh/X2oypeNpNlNN3PkVZ9hRbADwf
9obnCwB+O3ZUkpq5JYQjwk6zRT5iQyPH89Jdp3FxLdlZu9QErsbIxhQZd3HyNN7c9ylX3diW44pm
8DnDBhL7FG4ZzAhLOSQgibV5cLGBlIscXIAtlh2iLTjoZMu6HDye5TieoxSNtOhMxZDzQlDBair4
UI50AxYUBawP5vWSWa7zPVlmcXAGMeqJju3Sf9q2qB0AM1zGaKn7OJ23cmx5EsEllntZocfB86+5
jYfxnm07mkA8JctmCqctmvkFy4FqQAZlbRzHJShwcf8hFLmhNQxWxHY/RC5EV5tYeKvtGDPbtcXu
FvEztVByUpisEbl8j2SAnRmzZol+zVIV5hVv5rT/jj5ILnFoVDKu1dyn4/wkFtLST5BnTarufYY1
ITaSMb3b0yASDyF3AjTKQY5LUiUmGJOnCYeWHwbNfXTWwFhPn3mgchIhvImWpkWmEqafiLUi/J70
TZN7cIGZao8Ala7pHTFdMn7pHQDuJTzvCbbRWxeHDNbOKZU/Guta0RZiEvn3NKaT/ozt8p2XmC7h
24VVidE/QtU35/ifxyD5MfZm3c8q0t5/EjsJw1JznKQffYLX/NSKaH+yjLQ1iaa8f87NktEDyTvN
P06Cb/uLw45EFGASDd+AvLo4EdPz7Oww/BaY3PD7nk6xP45jL5vjFLHQ3C8TqLZln4By/TWnUcJ+
hk40T1ghD+4wRtp/YDtEFYDOtlULg6Cg2ro9d3eAPKz7CeZB8RfJuoRVWmLT8UPmuRyewrbpwrMb
u8Ufgon324l5Q+gxo5sgnwltRPORT6zVpfY2gCdiT9iMPRRwg9e7dZ9T8ziT3ZJzrKmWbyBrNOPz
krKM14SLMavs1q+InS7NDa+hnw7N48RW+kPCE2AoG3Rp3DPfiEEo4ePmDjQdrWkrgmnVei96GBzX
TbtobKgE2dp+4vnMElBktaaFbQJDv3POel22wyxsD9xs2BDAgZJ4O89SzbayLiJBZechCgvwdJ3+
GluGK6hS0oawM9xwFV3Qzqbot2AeDsPFkqeAod0uniaHxTTQto37FhHvKPhnLViMJVAQ9BHpUvur
wRHOyl7ySJVUuXT87Kc4TWFwpBQsz4pY7Ht3dhZbsp88+HSmKfhksw3xftduHIve4jPtCnS81/mH
CK1tgePc2T1AGQZfBQHLGvZR4qcuT1PbxRxAXMS48zAAow2G7KqH9ChZyMRhXdtY+qINbb7fu21u
0cbcwH9iJ9J4JIpYZ+P8PIOFFhS7Ab30labCRKBc0yWoZrKGrMr8vvfvhuxxf1rt7thxUWPQVJOL
Gv8QA7H1QsK5717RSo68KDopLathHd/aOyZQxjx5tCLyOhEdPnq2adIJYu+Ebw+qJb0ox92Etky0
yQIsL5i56RxW6PY5/GiJUNjIGBJrX7qNZNFpxNy4fwI82AKuvvoEmBuYixeTMywEMpnN9jmdp2D4
K+q2XD5QGc940QauJP8Zy3zH66Dg2zYfxjbv1hp/2dYfUgVa8hsVK2/u5rbr4zM2aal8XEwEMtYB
MUnSCkCjuPm1wy8ZxuYz79PTPHZtC4EzNpnwouQwU7rjvfX6pHsVQzgcQUhMDrMG+rBYrR+i1yFg
+d2qJHvPI4EeG2zS0+ZTEnIZ/IbU/vUiej3BSiXytfUme4X8c/s9zhNxVRjgA1iu/SB+ayzXvCus
YaQnivAcFisI5/4UuuGzMElfwQ65+4iqBh5JOwkAJJSg9GYl2yK8+ooA2PC06m0t9Yxk7UVEGBvW
rQ2iyvVdFcHV8wPNhtU9yj3ySdV1/Zy+KjblQc3HQJd8G6MCNAmC10A5WZIl3edvpo9QluU9jFRK
i1rwsbfY+3zhCdwUK8icmnuH//C4Axxddcid0FuIRLxVfWL8F2FMa0uF7TD/AEvA+C9uzFYkPX3k
SpDzOoMtf8SerY7PExRYJ5blyeseKpjBcIZT/4mEOIsFi0AVxmctLaMI333C+m6oEHXm6WkPlvyw
5mwoF9I86D5Qb/DsXZ+zBSG+SqWKq24af+yET4VXTfcNbJX+IXEebueAis/iJKjxCTIOu42+IiaN
7ecpbLE+ikRrT2FfaOE4CK8+gfegGF2QfIrAiomqzulw+JGvMeJ9gPW3e93PkKz3EA239ywGyf03
9DW2KximrHtFgmhN74FY3ref2aBc3a4W0uWCw6D/OZ8s5eW0BVx/4BLB8Fs8KgDf50DHvFTCL3BU
AfYerGRhMt3e7VFoTQXNkV2Obqbq0Skkg78Hm73EdldhNfRhq3CrOFbqJQum5iXSutlqaHWH4SM0
a7Z/hXkCfeCka9ajmrz3T2BEE12ZDYP5cwKrnLVQS+SiIt6miX9ZBtOSbx2P1+c+jqYXbcwO8DUs
2OcVfd99oz/GsJvCVwtiYvAlxigs+JxQRFLYNlmbYos2kTT1ZdaZNSpbDQLtHe92U07TkqHFSJel
KYGsX+vcLn1/RHGy60cHTcwLw8c2M8XqFKRWbfoUMTWUPgPS0DSQ5SF+L0XQLw2UnnwpI7Nnh42y
7uxVB+z68FUB+VVkW+fODjq6fhw+Q43nSx+DYx3xRFCYmzjgEszIJD5fWOjK+4bApG3xVSsTjcx+
1mD1rSx86AYb+IobTk6pg9TRNxiKJgO1hxB7v6WUZiq6OIVxhKHDG7Leb1Skz0sIMENocUQTfxG9
qmhD/km/tB17XGNWjhNA3OiHkCMXch3Kve/RsA9I8hoqN50BARMgl/cyPopEs3LBlujLTGR+F/TZ
YErSjk+oM+x6jGSW0hXPjKjpSXPQ4VkRwgq21gys7cdYaRfgWwGHhXsGOnbVj5Pd6jTskvU5HIiB
oTMG9+xTkg+O16sEeullinj8JZ+BDapmwK4Z2leBpU9+0E1WE9O76BkDzXj4OFu6P6eJlOFRy3EM
wBa/tC+GBBEXGxfQQObHNdSoTfahZfcNQqbeyjxJ2hcPZVVQbhSn9+O8uwkL9zIOI1fCJrMRZcbC
Tj+LGT1M3LxWTofYY29bAmvtwkPexMNQGdJEugw7LsPHZNEXUjCdL8l1DjU5b0uWr2lUqWUi4YIf
wc74oGx26HMJa65iV9gu/aSxQRm/tzMdH8ywIK0vedsHJWjWa4ZXN9/WInMUQSJa4K1xaqnTSCqz
jaAWbC0mufAJMA6MpTgBVbzDxZAPy4iDWUYpnSrh+TIcxYbvydeUGLfWUSZkCAaOgblemHRxXvlM
8h9sTdtijsO9XvJl+zIMDY9Q8qRNPz8tUOsh4hmk9N1d3GmH2X/jn3N/Ae/uZo/v5zwX5JCDnLQh
fUOqW5kdG57vTq5BexZ0SO2nRTbh+nEwS1hiHDJF37xs3FqmWxdUWvA3ti1LserglxfY4hox9S3M
1vMTtxrGLgn2+pHsxeW+W6aLDAX5BCW6eLWGRKdIRO64jQs7OJXF9wIK/M8SCVW5+f57CyPr5xAt
rRceRrQFpsC+pm69G0d8Ge5y1/qfoe7D92lIc36KOg4l997PO3ucgsi8EAf/Ydjfp49wDl2KnHq4
qCxkPyJtmd5btJzMyxpo7DzYLSuXAJKLJkjf83yYCz/mj5j8wGMAUNzYFDNp7xHi1rM3efSG6N4e
RAQ+eaHUZqG9AewkSl1Qtg4EiErg6OD+LA4xo+lO3ZK1F8w5gGG09Xc7zX/meWs/JFGS3FEi8MLF
0pQdoR9katRbuMvtOae6/9ASPUNItUghpmIjHXNz0aJ+87UHsNCf6Bq17zTc9J3tfc6qfphoqfZl
3+rB9OmdhyA3eXNBnr220kH2UEV2yIJTo7LVyaLBWclh/OA5+dnZxtu3NKXUF2unthzi5HB1vuou
Dhdn6bcdRkC5Cb0GK3qaZrxlWxePfdXSNQzu1jDBij4MARy5Mzxs2NMcbLOtVzhXkPedyoiWzCer
vV8SnbbfUIupCdCMKIhOutNd8tBvqwRfuB1WhNZQm/w9XqQmz1O8xPoA4xE/wGRjpvw8BiuTXwOc
TEDYUt+lXeVyNy6FR+O8OTC7ZF1pJLJuVzRxEMey8Klfuh9bnsbTw7qN6/4dmDWHBJ/bPMXXW+Ig
p7rosQLXH+AL1URHk8uu/7CF6GYdxiGJVW0zBL4KNXqbnaeLoPQwZSqKn7Em1qf3UITHYRWyLWXn
EIuA2+8OX1H1vMw216T0rF353TzNMaEFLHJy5H97H0n/Ac2eLEJfByLk/X6e5YxIxIcMOZRWOPqv
Au0X91Wkgp0TkN7R8lEu+xrOsQi+KUxp0fjZxhTcTYxVeIm3A5l/0SyrAAHGLFu1qtbknylcKux7
7jjJv8zzxKK+SrMpQLLSDGmwvlK391tbBFGUxchyGqNK1sQyepr3fPO/k6Zn8qfpsJ95yHvAKz96
yTcGC410NC+glqdiOwwr/IqPrAui8YXifCIGk9hcEgTgkTK0v/kAQ4pTHxPuTrHggqgq2c1mxkJS
SluADUZU1Chf+qn0SFKRWCPvse5Db5EiuiMTrTDvcg7GtR77wLLzPLMlxRPbmTPVFMlt/SZYiu06
ygWbv1knprXWLVFBycQS3ndT29BywjTdPvi+T1o8kqzDeuuMuVFp9DqhwpooDJLelx2Wu7C2mJqH
sY2mo2u2/OMUR97OhU33XT97KWVhQIgtsObYLjGIeXk/1t7lSF9yVCzu1JONHiK6J0HB2ZIVs3VI
ogu7WDd/yEKX8d8riD35YReE8Io6eHqNRTsDnXJqUD0+dHCcw6sXhyq+a3qgeu9168fPDDHUVLG1
SSgL0kE88T7LvQ9Qd3kSHLcdL/cxi9Iwu7P46PR/ORd3R1S2Ifs6IsfPeJmylnQfwVjjyIX6UNFu
KfCmpXGZI1h7NCkC7IPuGQ+7p7x3ZC8NTv2bCFN1kE1Hh2JJm+VuJGjMPaINF6cv+bBRcedWw76j
wfgF6BcbUZCCKDYbRqCPoo9D1DbfYNOCUqNViJVdb8SjtYRh9QG+Oe4ss5yXevfg6GAxhJy6zMTy
cbLxLB9Ns8z3i9Zj/xfA5PZXMIl5rrYlwLNMtuxdLJe6Qoh8+Ci3xL1TpDW2avcJ1SfkenYrpMtU
jR18RoteuxYZCtQ4KxiO+YYxBMLhjLal7Z8c9lRA/swvDUz4GZh34fasiFIsVpwxIWLzQzzlU/AS
Z9CmQuuWDe16XmnbWomHsngyw6ig6bvDRuK8v+QOtPvQTh2jhxD7L9PvDeXPWgYcDdlvcPEAGNmk
+ZwcBhR/Ed7PLno1HSrsox/6uYh6RFFdrIsBnLGNFv4jT9Ucvcdu4Wvp1Ryifs8SuW5Fv+Yy+Np1
YfM9v2REp3yDecKbp/qXFdImZ4JWR9iWk0rEcmJA3eQlo0b9GlOc2yIHiaYE7YYkB8lggnrpaYt4
x03w+QG2rU2C4jwncb1Fmcu+6DZgWKvvWIOGd8AUDL9mDYeZCmmQcncpHccfUm5wM0RDjvfDOwwI
WY/Mm7v41NvE/0RHqN3vjYyaX4rLnaXgzvs1elDcJdNb0BCa/gpBgkl/omPC0fDr2/SBjUYggBDu
y6gNJ/diWJNpbNBhZJq0tCUvXUAphjTIbMh96uCTW7PV0Kja7E7iw0pXFCNSLdsrrL7D5LM2bP0Q
BMn8OW+y8A0qErsfxwZrRKdgRL9nk2pbDzTJ4VO996v+jHsu7odQQK1Je4DfYd2TjOeRMzaVqUbh
VuigEV+wgL4VU4r1L60TR+/NpoOXjLrtkbKd5/XYwDnnIFO/HSfQUo6hluScAM+NwDfE8ztHFeOf
dTtiKX5dYWNVpBNK1le3wLn4G6xl0G6YvUv4F0w8YDdEV4/7ELm+R1hgcRiPSERQEaElat/4RpGW
xuiQIcPqSJ8GcD0GW6Iy2O5ID2neoh3olmgEficze3eMNNHvoAr04mOUj/A22AAW+djhQoq4u+Tn
JWK3t64waPnGz8gGs6SMNS7nbRwbN9b91PS8jJJMu+8XCfd5HKRS91uW7RL/hgjmj6iXnXyO28zd
I73s4jrPdTCeoAzO3AdMWIYDwsQw1CZN+7mK+CpDqEABJD6MjiCIwN7oDs8CXbZGp6NGA8lBi796
bz/OAe/XckiXUN4Fwar2I1z19p9BChpYIUE8vW/3ccPxaXLcDuHIQbBkQZlp3V08hshjeTfce83T
jxDlT1h8gW0p2nfwH4mTrPkS7NiSqHMsfvk3tE+3FV+jmYQ/bW7aKAPaSexoeM1y0cN5wOCt+8b3
aVYlnhR8HHLBUQsgYspVlXxqNGz54cnFHuH8l6Nd46heztuYTPkxAw4eSN5mpXlXBCncPGvH4ssh
DPq1bVG+TyjeEHxE1e8zc2eLXSNWRONmJY4xxri/FnxAm7M2lrTVCqN4AoGxipLwfUyQplWrY4aX
WbJSrLBZ6sV7R2FgVBE0NbovEi26pFDDwvkb2XZEjzYIaHhHs1ClpWKRjKoRTd61HIcVHduCU7+1
VY/1RPKc6MnkH8C56dbCw9xcHxbfpKiHoz1BGsN0aH8EBrCQIsUGE/sARNOaHbnXLvtB8Ue5zzOy
VPqQzqHMykRmInqRrSPwAteoNXg3K/XRw5dC1FE/E+WLFB4SK/ryfNjbIpEWrjF4qbe2xpAkayYw
1tncPPKRdPs5TMg2PDKN8UNBdeyAAdDc/CJp3PGnaG8GKJwaIoYTeAxB9ILNy4ziTJl4dxhrDl7X
wJI6U0Mzp1WJYWG6fB+cmgNwP3ebnwOJBuEXItXlCVHUVVVomO5R2aPaU08L2uKixNqQnZcCVlph
dE9olKKmTW0wnIJAO/590IJtVUNpY48O8dpVJtVaHCQEKlMVAbRkRTEZ5XmNMkOiXk7gKghNsbxQ
7wABHKued2y7ayzJ8hLrTy1LKxiMEByorlGQaWDCP7Z3dN3ivUSzWCcnPyQjRCgTErwC44VQFFg5
3ftqwmsg62RbwulX1qVCBiggwsTGRRvDm+e3FkpiTVFg8GvxMVVIFpMykIYdaaQjv51FmMf5+2IA
KHpw6DJsGn94l/QJcpAtHp/TrJPb5wB/DUPOhFbIuNQXk3ZUv2u+r8nTcinc75tgFBsyMMjA96L3
Tds+exXOqFjMElMc8ESgC5uVGCGmzhZkVmz40XkU9VAJ+kyRX8auwYRkIEtRNY0WW+QrIEyjuZvZ
uOTPKYJHi3wx7/efgmPI9q3v3SjqpE2GAF2iSccDGODUdB8S5Pw4yxHLkrTWSI2mX1wnqcsLGzKY
kLssWfJPITrOHahGGGvZ7wwuxeJdB8sYvIwt5pgfVtZPM4w4fC6jMlsn2HVjG1QbeeYK41y8JImO
a5Oh+qEH4EGX6R671m3qyh2j0VHBfNBkXVaRlNr83mkMSB+QYuf0AWlRMr8OshfmLmtjN56DRbbq
W0wImlf0krPVy6iCpZBZ5IKHkcC37EOwzEuHGAdb+5IhPR4OflG5eepmi/0tlZJs/bRLiCPLnMyY
XXaxHOCcZNrA/sjprJtPMTqnZTQA29Gv+12wAxuPlBV2nfLsdBt75FNAq5dhttnl5MeBxSeD4ZE7
SkF38h5ym6Z3ncCAu9REQddywEYyMeh8DJhfYao1b2lQTyaKljKmqg8KnLlHqudLo3ZI4fpSkxAb
A1PdBSHGmHTA5NIXEuTAvPDTptPK8CxNTnZb2H7SyRaQAU6FkVtYIeIWCEC0JsL+IQ3NPL+nM2AB
v7I2WdQDEtsuq2XKF/bqHCaOlWzR/MbSLTTXL90wSHrftHIQry7Hjbn3US7mO7KAFIU2HhYvjmL2
e/rSL5lq77beMPGGag89VvTTkS1P6LflCoOYBNaDHSkXHGYdlLC0oV5XGG9nOasFFO8XZ+7sK4w5
yRyWjMHXVR0UJpzzckYCZnBjbdZr84Lv9IBRCjRmmBAjd2P+NcZtx84gS7nY3zAURNt3xUmu2b5n
DynaEcF9FDTorxeUwJQxukyn8+hIekr1UfTZlD7scsTudhj50X513cLQ2BYLHHFq2/4faWfW3Dhy
rum/4ujrAx9smQAmjn0BkBSpDZJq7xtELSrs+45fPw+rPWMJRZNTNWG7w9VSMZmJROa3vEs1zZGr
jXQoaN3rYAnVurUHT1LhaP/MB9PWH0rURFp9d1Qw1ihsTGKwqTAszpB4Tj6O6WbOm6NRYtfKe9EE
ZnHAR2QZ93VR9cYmHOaquNVb5JfcKUhV7WAulTBulVbTlB1N9y7eZHbokHVWdVsRGxl5bHyerKQ3
b4IlTKYn2i1mRx8pCprlm1EII/xSpaWaHVQD7u5Bjce5vkNxoOneZmisE9UUwpxuNVNp5+9zLZLq
dp5DpaWiOOm2tzgEIi4d7J5mYYzgowzqzrzr1bwdvW7GCffQ8BWSTb/oeupB9pCAQEzzCNEd7J0D
Ovo+G7C6fqeOadjeNd2iFdcWPo7L8TlbAeQdp5sHL24tM/lCSVGhLitspWqpnZPJeG3BPs+3xNQp
VyNH6DHLH5tq9B2lGQxvVhSt4TWx6wb+TyWOa+dUFLGIIRrh+K01ZApSBbEVf+uPN+M3q6cKjV6H
CA916cwaXRXCqTdG0+hdT6xNX6tx+8xEoWQ0MD6zaBSoG0MXCnAxI6yDez2yunHH+Ym255AV8fDc
JVM13ZaLlYsPzdRLk6ylTvrrmUr99MG28mrwj5qkxr7N+8DNEW+qXcLQcNoUBp0rLlsa8g/2PDvW
dRvBnLmn55ejKUJQvFDYqlNqVgIjVlN0n/teqW0Xopw+UuyvUsp50C2eajUzos0wYDL+lIDU5ULE
MwYtUmewA+e9VakOYPVCpT9L/Tdo6rJzY/irplva4GIMDyxH0z9TRgopFlOuUbvP1CqWWHFlR9ya
uILjtVvcMCthL7mYLpBw7ibozphdFZMpo08oBtCycfsRU6b6Kh86ESceFNlgokMfofulbRojApq0
+a+26ZCbVoR9RdPV6DwVhBvVTZuCl4fwt/HO4G8rN8MYhdXBiX6Umcm7J1oSBTqofqm3zZYywdKD
01YC5fBfQT+p09ya2R7h+WnaqDKhhLbMkfDpvRb9RgaIGfwmIm8Fg5SzWeRl0WZb1fmYmG/l8Hv4
/LVAlsiMYSLozrZG/GRTrYjFb1LC9BXfokTA0wliy9pxP6qUkJxBvWs5ptsLnPT/IMAGpuQ1cJNC
mN6BsKQxovD61VEZdzf5qJTIYragzShTDwk2F5ZT6w9TS+GWzCpRVI9uCc/pPCTwCC08gZ5ba2mF
E7XvWGmsXYk7b7aJ4cXcAYatPQI1Oul0we3D+ZH+AzhwLazV1C1bzTDkDoGL2nrTzWXQb6owJkkf
uZJQ20VhJyMcnebiwgr/B9DwWm0rAe/INaKLnbTxmOmQUdrWVJovTOg/ffoKTVnhUNlakSNAQuVf
0kZ7P9pV8Htg6rXcFvF5nVdhIHa0n8kUmvkQ95nxmx++Qkx2mtYVZS/Fjgr0FiAybQ+NkuP5x/yf
VmX1ngcTvUXhxHIXqkrLZT4ErhZx7f/ep6+wznpaGaDdWBd9ydGa7hxcU5fyzfkP/087dPXCy4YG
ajUlbJfIcvRvLcWkEe39Wccny9bzyq162AV7eFKi+i27SWOtcBTZ4WghiyV22PuKD2bdtPeJRl31
/IR+OISeeLvX+kZWMhvUg0Jzl9tOROnZKeaR1gr/eZ61Tr43Cbn5N4WpFfIqrpK3yRK/1dhpYh+0
cR+RpITRFrfRb9NgRJXudhax2F/f7r+/Tv8rfC4f/voe7T//hz9/LSuy/DDqVn/859sy57//c/w7
//d3Xv+Nf149l/ef8+d2/Uuv/g6f+69xN5+7z6/+sCUg7+bH/rmZn57bPut+fD7f8Pib/68//Nvz
j095O1fP//jjK72W7vhpKN0Vf/zrR4dv//hDO+pA/vfLz//XD48T+Mcf15+rzz///vPntuOvCuPv
jm0aR7ed8fnHv9H1vzuA91QTEK4g9f/jbwW2vdE//jDF31EBVTXLtjHLI3HnbWjL/vgjXf27eezT
OCry5PSTIB3/n6/z6oH8+wH9rejzhxJIQvuPP15fDrap6hrROEOYKE6YqrE6MBy4aUuCVIo/Eb16
YyW2AFNuKWJ87XOxebEU/xr75VjHU/PfW/XnsY7nygvSmlMWhhEQvvhKtfg2JntDMz1Bod7+zjCS
2ZjC1s21KJ1ShY0Rk2T6WU2jYWk6L5uwN62b8fP5gU6snU3CrQvQ01TL1/GJOZGRzsDKfUO/XaoP
aQOy+HObXOL0/PC8Xa2bzXMW0rDQRCMpfL1uBpzxuh87xVdL/cmilraky9ZZbgoKbSgt0ILXwD00
k7iNlAD3rzrrtxS0LvGijiIfP30NywAiwD9UbW2LQtRdmhR4FR+xM1dFB6fcDnHgKsGbIh3cqt6d
X90Tu8VWLWlbmsX+F2sWSSqkompQhv04u07saz14R+b1/zXEmgOD1Isi0CVW/Eq9V9KPurxqzV+K
IH7s+ZezWDN4sj7vhdmMip9lFLp26SVC9YVVWitQ2wh1VqJhlQaYBQlQCJymXH18f36hTj16zZJC
Mx3TAW63uptNlQJSrtiB3xlfIzvzNOdh7A6acuPMi2uHv8YE+2vRKBQaNv0iaTlrrhyqhjoFGj3w
x+VT7Gi8upeCjB/x4XozvxziOOMXZ9GsDFWvJwxRCc2+lblBE7C4HhMR+Qo+D/RdJspEXdk0rjCW
Bx3LDHfq58/GJDYK2JcgMJ7KWLbuYvfVr5+Ttsbcdd22VMkR//q7NYjFm2h2Bn623JTW7TLlruVc
MiI7fsh6ATjvuUN0XUeoYJWhpE1mzu2s2v4c+svhbXBjNBcCH+0HxfbMGGvhMroFsQkkwvb1ydYo
586pV+CQ6VUjfcXW1jM3n6qvVWI5u8E2xo+Y5ZRHGS+LbqusYLjYn7Sk7704Cb+1lrA2WqupR5ib
9IDIJIAfBIghhrimMFLta1XvD0BMFG9IhyZyO3zurhS1La/Aeaj34ZCqQIUowdE3CKODiAMq3kYT
AwrFcBgCkEa2XJEfmbHqBiL+0xqktsWNuNgYXN8bsLpAGYxx0/Ywis2YvJ9Wq+aWgfo0SknlGZXt
sIF+VS0ORJGsuU+TUHHnsLRgsxS8oPB07o3YBA55rIpVmlG59Cmb25EW/a0+WuNenWL1KnGAnsWd
k3vUKJU7pYg/1oXVWpQnpvxjO0wdEg1xVlKY1ObObeeGlsRSwZM3ErHt0qh6SELN2BuxsD6AuDOu
HMKNDTCZ7npsgvi6gMV0p9Fbv1ZsakLIDM430LlaP4oszdOGKvRmtAmvYsV6H8UZ6ITRCrazbhWw
C9oEcgHmgX2uVlsnqtv7SG20TWuQGpQ4yvgzLWMvDkjX67pgPXPZbQrcbrwgHYwt1sDFbhSFCuZG
mTYUe5cN4jjjLWV68zo2JOD+Xkv3kw4Xd0p7/bBEUnW7vnQOcH71zYwarzcDmEfsoRcu6JP5luC0
5wH14y0WpLkLQEBeqYvav0U0gBpnYgV+YyXBbgzmnEqYBRsLcTi6TBW4zdjUNqaqgGIXwT1yAxk1
O5CWKGSmnhap6rvzp+nrJOTH8eZADzGFFI5m/gj7Xp49mXRqul6N9KdYeKAhN2kwXylWcDsEgAaz
VLt0c5+4JBiQdxx4IRfpWmWRpDCkNd5JP4lt8KTLW1NR7yZHfD8/r5PDSIeTi1nxcq5uCbWaE1AF
gfR1s1ZcqvIfe93orkpdVBey/pMj4dxN4KyrQhfE5C9XcFTBhpSzLv026YAdGjtntnZjfWndTp6R
hB+GoXH7OeuIJzOjeMBb0fYRcvAssAzeqOXIq0Gu7vUP5xfv1BVrkgfYJhmBEOs7L7YFLQrwS76D
8YDLiX1jZumdgnqzdzQiSOd0o2XOL7H0/7poTWheLKFjAq5fPbGKbkmKoU3g63/alVtsz0/pdZ3g
509fPaWjqkCplHy6LDMPz5mN6C9oG514k1gvqUpVaMzgmEC93AeWrmfOIqbA1/LsOjQibESSTeGI
hyAiNlZieWHfnZqR0KS0JEIn8KdW2ZKNfcgyFD0PacmfARdvmyT+jSkJIixNN7ic1XWoNStS7wdj
DPwiDqAeBtc6YjCW9q0W3TZSnAt39IkXyRZsO2kS2tGuOS7wizBoCoogyUvN8TV92ShLd5+KZJct
l5waLw2zirborWIBNiyOv1h+fERHjwfCvwvR/KnN8HIuq4imy43R7mcG0XK/HKGMgX+/BRettxcU
QE+9qi8GWqs4Vn2yTHSrHd+AeGE9juWTzEO3jAxQ899bcYH7f2Ht1qfqIjulidGl9I3BeWcoyRUI
DkDzy28EnUJo9BhVh5N1rdPfhhnhUjY5/rx4ZfIAZ0ZRLuRCp45TwcJZumppGrfE680GuwoOOTZt
AIICb1ADtyqv7RLAmPZ0/uA5Pul13CkkfszgH2AHr13I4aANRWWFjq/ot934PSacM+LrBvRwTMgJ
Emi4pAB3acTj1F+8R4DOIZ5EjOiA6a7KyrOqx0n8CesH69l9dPRdgdpxfpYnt+GLWa7e3SOadGxm
xqxNYEdFThT3XmIZ1lf5rs1qbwSbcX7Ekw/QpiSl2Sp84LWK1ywTk0p+FPgEegvscOQM3TH4lMRf
f2McR3DxEtTr6lo7fx66MM0Vx/H1Vm6mRbh19Sdd713QXXiTT53nx9uD3WjZjLS6oTRlSBUDBWG/
alRXt7cxUIzzU9GOm3q9Fx2uJktyG+k/7UUQCJnRDJP0G9Pwi9q8ym35Fp4pj0k8tcm8dWzoRkUL
N62OoysnMb6d/wYnzg+Ha4TwT0qHMH/11inpGELsyWFbzFbr5kNYgmRKxg0I12V7fqgTJzBDQcBW
JfGSvpbrStNW7UtKb75UPizwYkYSllTuY/1Lry8XFvbUtAwwbAYVTIZbn1dwodqqtCPpO33rt6oO
9tGgGj7g9351flYwSX9+hjxBw6LuRTXgp2doOH2qAjQSfgMODgybBb1sCjQ3Dhuvse/FAN9yelKG
DKhfs61lvFWkU2aQgKrnXB3KD3GKsQSd6Ubbg5gxjqDRJvEazXys8Yu8IdqbdkpdxhuZ0JeAzlFh
ESf0zhNmSe/aFPBvtPGu1ZrhTTiU05FCVBzGuq8O4KUk1f9GXkkTd0uwhhQFaV95qnCCyI2Vor4H
x2s86AFI8CJEwhM6MYCvYBFXgd5FflB26XYeu3Crg44jSCuHLXIeA9GHEE855LoDQgwSHCiqE4gu
hC6UbchpZr/chcn4pcj5Bjb03+sR2KLXclc99boa7KFJpNcG5TGv0uLFHUNwYlWtGnfd0Nq3Vu58
XIzgSBHisglFYt/YRRNdRWFQope/TDchApNEpeGof0jC/WLuEuDJpVbfCKozMe9rX2xjQxlITm3r
ukKWaC9LUn6Uj+YbrVpUf7bM+RGRfHQZwlK/aUOhbrEYgqGpp6prToZ6ncvJei4CJpSC+8MFrU43
WdVm1/XIUlmp47xNQUm705y1V1kRVDsblBwYrko78P8Wt85l6BnF0m4yowMi0wKrJpkLXcNuaxdI
Fmj0jhhuMDt9k1nE8Vaw9B6JTeFpZdJttKUevveTpYBEiKWnGrF9nUeVuBtqgYhLk433cPMhf9SG
dQu2I/MCM1H2Kd4x79NIBeOiG9PkxoOtvSuyJrhwRp64ZrA1AM8gNIPe2NoxAh5/ZeatFH4QLdsi
e6f0zwPIgwB4UjV+qWBUXHjdjr241Yn5asDVXWpEwlQUiDv+0PhN/mkyvhTBfRzthfFIuRO61gIC
+IKw9anT5OUkV3cp4VRo98BM/XzZh8OmEa6Qu/PzOnHXOALDDcJs0LXABV+HCDFoMEl9wSIoAZJL
goyB+fkRTk1CEMPzOdSjeFqvR0hDNFlBgVv+YHzTAmNrLVAQ5SU4wUrs9q/yBcKZukZvRRhivSEm
vee2E6blp3CLdsFQlXv4W5EL3PELdEHzBmqR8SEz8SkEEqx7YlSbTdYkxW5Jwa8zg/YxybtLGlkn
Zy/xs7fZppzSxuvZizGFIBSwvsJ2S3Xwak7pLvyNW0dYGgmaoUubUPn1IFUqsmJKj3Ovre/0+sJb
3ZDJ1kjL+DdGQthDtXmOVMLXtVNAnEoStoPww/r7gL5Ht3Hq5/P75dSOfDnEKjKoqqwzJjimvrht
7czFG/rCq3zccD+9yYIZAIBRdd6v16s1JkGfxTITvpqVn+QYLF5QTmi0xOp70bQE5YAqL0zp1Gkl
wGkT8VAXMNfqvpgAOmm0LLYPYrPeRCDGdv1Qf1B7cLc4TX9r5zLfBHpuQYxFkMiuk/SqKxJIrrF+
VM42w3vZCyj5dpZ4S1zGuxAj+jvuYknPCyroMKPRkx+VC3CyPmo7NxTpE1lSwnTQ34lz7YCMbuJS
rZQ3IZRGKHNTuEW5vHgfL0jHSkXpwRnv1RyeGU5rnbPpi5I/kwpRFk2nRyB0qEnFcqIoOZlbbhV1
N6jWAjTUhoZaD9zFLTo+NoJiF57YheVbKy/LSTdgAGu2b41ik4zBh3GoN7AFQii21lUDPBE/2+o3
trpwdM2QcLMoG67OLUT0YAGGJoMO8+1cle9lLd+GifNrsm7/OrhejHOc/IskDUZcPRWLsP2RdH2O
Y9dcLlkinsiQnJdTWZ0PupPZcUER1G+r93p2gxDS1jDfRIRj5/f5ycPu31NZA9isbg7h0zOVsH7f
S43o5F05PJwf40cIvX59X0xmnTnU+OhlxJ62DydvgxHt20xi0m3CPW/jb2kh3zDbGnSnuU+N+C5J
VBcpn80sqgsRyOnJci+AVTAsbZ3OI9Izkwi2tj8omadUmpdDFgK2s70w31OBh3COGQzlXkEN9vX+
wLK+gPEw2r6KHUVQ1NcZigBwn/fmbHxqhPkNIva+XMaDhcTP+bFPTZGogOiA6i9F7dW+6dTCGKos
Oz5PDxigyd58+p0RpMn2VEFFrMMPRN3QO8dHz5fFvTrmrOFT0f6S88hfLxixhyRrtywAf6sXGUSs
inQYNb6j6tEATvzCKq3ATj8PsHqDheJUjd3NFBHr+0T5lNu92057Yd2q6b0dYOlpuKOzH3tIn+Ku
r+6mtAOAeyGhXoE6f/4Wq4dV41IaT+DofTW/V6fETY4Gt+Y2LT/L3vaK6FkLrobo+/nnd+qyfrG2
a2HddNIbsj/V8q289MdMwgi2LxwqpycmLYvwjXzXWefUdR6ZCG0nlp9MqY9j2Y1dAVgwy8oHof9R
xNln0m7EHYKviW5fWNUfYIv1aXPsHFnHRpVETur12xdZKrpxWkl83Bu16nVWhuDHErQHuzf7PfJs
sQfWs3iXxXPgq62ied1iwOiIxq9SRWJfD0KEeirlazuEPIV0gH8cBtFeG3RrZy/TuMlgBm0rR/88
z42kl+w4296RCQJdqvp+kAJIC35Ou3S2J3jzBuKIo55fOmV+iOX+PE/TUS0TMI+1PmUKuwW3FFmW
r6cclv132SrF7TBKfW/plQbzPU+9vjxKAS3wfvAVt3dVrpfk27PDnlbyR4uq1VUe9cPjWAeSJuZi
KZ/UNBbbpO2V1puDHH5gPwQok6hor8ZSvZ6moLnC1xoDU4A1HpiG+ppE3bx18pgEFXj1QxD05bZS
auO2FjRTMznX753mwhHx49JYT9/iBgQzpVMiWp90ISJAaZ+1VEoLahK186WZtY+LMN/nXflkdSk9
yuBRtQEo692jpjQA04x7R4Psp2cLpRDjY66mh85IULA069vI/h4N8YQUyKW34dQLZzm2Ti6qciWs
D0wp0R8SgoK4AlvefJjtx/Mv9Mk8CvwY7SSSJTpKq+tGrbSq0yNWosgpBXlQG0zzQKEgNd+Yxqb+
pJY75DhQn1P17dJd6Cqcmt3LwY8/fxELcYjOTWV0jp+US/3FqbtsVye2fuHAPjUKjWCeChc3Qj2r
KaJw0y4NgZwfL+XWwLlVGvvzq3jy4nwxwmoecWcWs8DRzEcGZ5On7UbJM9cqfr1P6khHo6GA+tLx
fHq9WogoKJpt65ZvV/VbPS+vF0u/MMTpw/ffY6wTvmrUdMSGhOWXvXKd9ZKisFye7QpQ7pQOPlr2
22lSrouhQI81/nR+GU/FrS8m6KxSQbMzofdzUPqTGcL1/GjJx5IKZRFeqLNcGkd/vZBLDV5Sy5hk
bXtDBMr7vjySXHfnZ3Mq7zziEKiBkAvqP7WFEdjIlBoV7v59uYAjonlfu4YoNsmFoOrk/n4x0HG6
L96ipEJlqx9z21+gxvOc7Ash6aXPXwVUUYPoZtzx+R/7GVI1orjnF+rU51uU66mWUM8Qa2AIDqaW
JtPS9jXUN9zc6e47Jf2N6N2iUkw/WyX8XIMoNHOKjDDlDS3ajZo/hR+74jeeAjUZ2lIg5lR1XWZQ
qiiM5GBYoEF0V5ZD7mJv9muus38FfXRw6EmRG0h73ZcHWtQSNGkMMhT7xeh2jtz8xsPAKNoG1kKz
Zm3MoKdRrOepQ7oVljuj/RyE9oXHfeq9OMblVGMokKnr6pVaq3FRI2PhI73i6F/IR7ZJem02iMWG
F46zU+fyi6F+nHYv3owIa7yUNh7t5PBOswoXBnz3a9Z7/3oktCF16Rxx7D+Fq45a2gVypz7Skg/0
lJGPsy5c0idfEAuxLjp3BlXb1bnotHIONairfqRS4ERYLb7UOb40gv76CMHrw8pQP+Kpw/CM3d9A
UTvHijDtTfqp4Glff3y04PmTB9TDKFhNw3MT7xE7Or9vT+4qG8ySaqkma7UK3IMK0olEZoOaKJJd
aYYETDFm6kbLS9Vrml5HqijVfuPeZ06cvcf+Phjh1/MaRBcWRkZtIp0HF1HNcriZ7O/nJ3bMJteh
6ssYaTWx3LRL4JQEaCKCXY1EkNY/QCUvsnuMPFwnenN+uJMRACJlnDHaMQ9aZ0AjyVUNS4EUPdBr
4n0wv8eDaBMJq9s00NDwxmvbGwTD2ytNr+0DkXDz9vyXOPUwX36H1Y1GubZFyaBHIaEbwGwh7lmb
qL1HOrxbHQm7Sx4Rp84JW0i2pkbBBYrM6jmWqgX1lcKHWSPGkaCaCRG6uegvfXptaeDqmuMALVrf
Qh38G30IGGcKi/tQzAGc6PKmQ5zPhf70gIDL57Kc/uwC4ZltfmFRT73j9ovBV++42qnIrTgxOMLF
vkuaBAni/EJgdYokQncfcVygg8Ai1y9EWptKgS6s9IX64BTlZgmux+lRX3zMEtwx3+o9mia642ky
vOoQeTm/bY7bYv2qkLTrFHFNToD18jp211JcZXSQ1Dtjyb9bTrNbRLDJs/pSWfJUme7lWKvVRLaJ
g39wQFQsNFjpXF51IYK8+N50XRIhNVAeqqrfIceJugBR2fmZnnqWjq1CgPkx13UcAPol6BD/lWiY
37TvjO7CvXnp41eTUwP0nJOIjzeRtt4J/nH+6//8vum0RmyaI0cw8E/9EboVVPWnkSyj+lZ0ozfl
e6E8nx/j5zkwBumepR+vhJ/KgM0sKNGBnfdTNxEH3bxw9P+8115//PHYfhFaQNoswxRFed+IlE+F
3t2HdXmrgPKrZfXL+StDkb7yvPUfOMnXQyUGWg4oaEt/AciF6Lubfju/VD8ftwzgqLhzYk+sk2C+
HgDd71QUZg9iJr8CWeXWy58TSf9Q3RzVf86PdfKxvBhrtW51ucSI3oAC14vwiNPfCGd7foSfL8zX
s1kHG+gYTBhDgDNvH7FiLLrOa6lZ0RuW/fPFev2p+VCoJw6khAIraRWb4TTe4ZSeSH9ItNs6cK6W
8e35+Wjqz2cN5ExxhOEKYqifWgKhQi0QIbvwQZYqbP7UNoo9DhA9jHNVoOcjenEIDXvZ5vrYvB2t
IdokoLgPVQtNb3DC5QHrS3HAXjl/KDCy2IV2an5IYkxh0AOerzjBxg+wScQT0Uy6H7Qg21cQe91l
gUJRq22yaWLoHG5ALW2LDkq9TWn+vGmLlmcYROZVMEXBbd3Vw1VpZcM+K/QMO7ou9g3cP7ZFayU7
Y0hHF4XX6DrN0qMS2NSn14k1fGoa+d1i9BvUt9QHPAvSXa6nDsRx59NSqx1iWsmAynVa3Sq9uexQ
YjFv+rIWaH3XA7WpoZz9bJKhj2BhikQKnr21Yxo75JW+ID+RulYZoSxcGf3GrAPl3pmL8TZ14nRL
GX8Ao5NWOK+o5maJx3IjUel8YyQmwKmhSjdi4eZC+TfaOkFi7GbKo09BH6GnNqTW+0CR5S5IunyP
sJhyVQJgvanqRGLcNumH2jI/VjR0AFDZGHOXS/hIfRlNxhBQldYCA0XtNr9RavULYsHRpmgVunT9
8oyM8fk9dOoNN4GhHhNslHfWvs9WJ2PTHLXwIRiggmfpDTRP2D/mO6TlrgptuHB/nDrfAUFwQ4Eb
oF61iqc6q9XEqInwwYqiXa4Uu6ANbzLrEvb05DCCOAPkHf9b3/dhp8pIXWT4YE7IaJdFdMvD98f+
10EzFCcc9UiSZkY0PF+fj0MS5QiPQYUr7fIrgi/4FWnBhdDp1DnimLTFSCaoIqyz4qbTcxXRT8XX
Z9qbRuI22S+VQMgcod2II68DUUaHwP54yry4sXrd7JpFtv3DMHelp7ShfV+qoNxodloXAP2vJ8NQ
UiMKhCiskRsJdb3dEgud4D4ckkd0hR8nY/4Abezp/I5+/ex/GmJtki6m/ij83mMWlGgf+sQ5OPH8
aUG7+NeGMSmJIx6JcDWpJeDc1U6eUb6Lxq5JHgx0RzXlnRrRvFGSzS+PgtCvTtalU6RGDfT1o5lt
3Z40RIIfxvSQib1T3hvlhfVaPxImwhDgvmwueBCQ+ushstJpjFGGyUNxK1D5ukhlfX1Hcf8dX3NN
FYC+jk27NfCpRp1Y7URYP6A0fWcVznU/xVvR5zfYCPumUbzrUOVVS9Utq+HChf/z1GCPopVkQy2j
DLPe2NlUqCPIGvpxU3ZHTLbplEviP0Smr4/Q4wS5M7jiicIAhVtr2+tEGokaKjWtzxQxuKwoNA/B
/HhPHD7ty6kCeWnO0LcTFOkQGzavRvSkwHNHXKGWAwi50ML0zjmqitUDSBx0S5bBiXdVHH0VrSER
aotQ76JjF+zkqH9S1ST2+gn68KaOY/PQlAPaV0rTHOIR/qbK7e21PejQxh7rTdgKtEbrxKLV3Lel
fhBqNgKU1MZ7qN/TQ1/32mEepyz0KIR+n+oJJfuiSsZryzgyiMRg7p3EnnbN2KveNBrg6pXmHX5d
FMjbvKWrOcRg0XABW8brdDEzioN5tdUH5I+lXX2qYPJdDbjEIaTn8An65NzHvC2bNGxQZsaTcnZV
HA3wFuqCDwZ2ORDF5/rKsMzoDqKAiXjaUPo2kcqTlaolrr+tjV9Fj48Zjnc4WtpL/c6sp/ouMnN5
bcmw2fZt4WxS6jy7GO+ML2gf69e2OApLjUN6JTIbqBXuK94Eq3QTVsivTiGq47OthVuDjXSw7cw4
KAgW7hp7/prHaGq1xfDJinB2RLy42zoZqvLZHCHpGSPpp4fRk6pXH0NAGq7RTnKXVEXijUhQ3oRt
iONTPaRo4BtIiJV1xkoFZnVHn7jYdnKovckGhNNBHXa7PHLuysxc7ut4KHadqEFrYby3CZu53tdh
VV31sdVt48REHS1s+n05pNFWQ0AUjfMu7N1awcHJQW/zrjbT7FBnOlY0dmY/wiVkgGTSk/1SdO+1
TsXYREnSHdxYYLqKWrthbcOczxPnRst681ZrRvW2kaNw00ws1zG9pysRRPFODlnlLZNqb+rCUZKd
0la2+ZyAa3CaYsaoQk3cTE3hHqGDwZbpzWdr5qbZRjbKZW2+fCzsLDhMdjNez8Iw8btrYy8bnOWp
NJz6BrO88XvY21+GXMM6BJ+SHQ3x3EMLZtr1hdZ+KsJUvU9BpHloB9NHL7CcssvJwL5g0nimluHP
dSYPidUauAfBhUc2EHA4OOVNgWIrOn/he2cKcWJqOfVKcoMdSWP+nQKN7lYCy6O8t3D5CSZ5M/G6
HRatya4RfsYlJp+rQ1FiqwDjjqJ+h/Zmm5jD4ej29DT1E2Ilkdkaj80wAJnubZQmFYElVzAQNudh
tc0WhHQpl2C4lkKcbmcB5jrUPzcI4mwLg7ZqZ1btvldxjtBCvHxY5PwqH4vw2RpQaDZKI3KFjeKs
lfYBAWr92Z47ImqhPpZyKTYCEcJDFPblvTIN9SE1o2Frh/g2UcJ3gO+1852cuOTHseaByyLklyVV
0RIjoKWhbS/nfkzAoGHVVxgWivy2Od44NYLOs9YnOy2Ek1I2+CWU5A1mVeZeInPNI/yPr+vWlJs+
mK8xfSuSz7l8NwZ8kS4OUSaIy1s52wiEGlXupmZRknWEQPST1kuKtzbIPieX23DCXKavx3g7GOm3
JgzedAZcM07M0vxTD6dmY7XDO8zzkNssAgQYoxLPzRZruyWOgn2MbqmrIfx1LVLcyeSYRIdm6Od9
XgJsxp+hI/GrFg/lwHIzZhi5Yz8QomrXZcNjU/VfEXTF2iHo7IemHkxknxtzQ0fa2sStNO5mZUoO
RsetZRp9sgcNi41IRgNMParbQxQYACgIKqRTPOFLnM/iaSpTBVnE/m4OVXlADLncap2iflakaG/w
OWi3FcfsVYNErhca+Ewm0cx7OjiYTsga2fssr3Z6TvOF1K5wwb6UD9ro6FtkHbN9IQt5Nwxi2UV1
/W1JKufWSRR8+GK1BFkK7wqfBrEfslL3xgK7ARlXtotjabwTgxYiClh81Qe19xbdXLyxszklScdI
k/J2PyGg94jU+fCMSRVQfwOItafKfng7kNPccB7WB9QJxQ37Td70IFK9sBSmO6ZJTDVPeyp7LLcr
vEU89GjekAEM+yIMSViHotmPIzq+rTHjj/W/STuv5biRbdt+UUYg4fEKoCxtkRRF6QVBI8F7j68/
Ax0n7pWKClX06YfeL72bKACJzGXmmiNKnB09gWkjCqStvTYnkDFxNRwFTxUfUOdbjOfjpkzC/AB7
rdrr5hR+kxOEHLMkiwzUPrkHn8SoVBXUnjZP0l2MsIcCh9H1VOHd7QIKQqVaUcstcMp4AjAVelmJ
MU2rrodgwG7nGTiSehkuwS9yTg3VjW0xstlzOqB4md41GIzbTGnMvdJr6aNTgudxjWyOt1jfK8el
npTbLrsvsehIbgBmjO9tbilQGZ3ebxAk7sy6xgSyXLYafvNbGekLVmXjjwJzbncsiJEaxl4BDUkF
SNDQs5vV4AJMa/AoIf6AksQCN7GWNoJC2YuogBgkcuxbDRHfT5b2VsZt+KEOo/C1NmjvbCsp36DT
AHyKTBH7jG1Xt1aiqWzeRrbLtaE94NcpPSHHhEaFwqPriSL6Ep+lSc8xRWjpZftAFtNTZKO8cYsx
CXe4Q8aqyzle+0rXx7tcTYAkOYM+MDGmLNtyKOmgEyjg2qRlXtuhx6ydxtplLWJiJY/ew3CZGXSp
1WMi9K9jU8qbsgzfFG7Cz3sctd0ZIhQDMTBBMI8p2pWyqJWP2EqiQIozTvCiKrG9D8zuVFh9BDLA
UG5l3GVXNsOAGwUcho1TG5IjBd6SdK28048iWs3RmWm5LwFd4I+ptKcpww4zDOrqFhBTvYNO1IIi
BJjZ9krrYQ2Vb6xyiF9GHCkOuSMwLmwi/rShflfmLsQ7uwTIVgixgb0iccOeodkM0ejXA5TEoU1+
JnrQvEaG/DGu/4xG47NwuuMQYbrpAUrCZzwcXxOzH1kNwHEzLEj2U1NnP5CvS6IKmy9WU971JHot
R028DgxhbXvd7jciVdSn2cRMvjeKuXcrZZgfcUZtvCIYkJY5WrgfdFAAVmePXozLlTfGVevF9iy8
FoDoBt4ilZmmINhoh/m+z5TXENjn6EZh8ya15YduFOJQ9RL6lo7ZEj4nVnw14eG3Mamqe6M5vGnM
D7l4jrODdKBQPbXrOTDFwIRQhguPBhXHn9VhKvCoKe3dWiSF1HKr5dggA31o9OcmfME2dxOD7GUK
2wrdcdCnOyhBph/01U+RLz8agS1I2LfYxiLZ9vicxyvijnKbk+K4PEWVgsqI20bKlEVlWlgBmhj0
6E4H88dKxE1CNu/Xc13siYrTm5Kd51bhS0KlTPqrG5mybeqq9MCK9K5WKApxlSHxE1kpMAPGnD7z
/qGfJ8G87R01PGiaIT0jVb7DZMj2cwL2sMeH+4hbf78TVe4c6w6HkFmGPDXVBlYXz/Y2m4xlpy8B
O3OGGjXOzHctwddWU7BFtBM2UjAGUBmMOvoCpAMLK43oPe3S/gCVhwG6hJlMc3EYqhPWbeNkDEYX
i3gOs1nf9FKXz7HMMr5U2pQ15yzeHQnWRcceEy9XprPJT5umIySUGh8U3X6YbR3ahyamG6gZYIP1
7r0AOH09AqO5iTP91ZTEXkwQTO4KHI0hCYXAEuysd4mTaOlUQOjgH+HxjFBoP4uie2KRpNf4E6OE
myuYVHklHxqdiFaWWKMINTrADzqx4HRfadEWQJ1N77OWINacyi9TxKSTBuLKHRPRHIpG+1rZnb7p
1ElulKz4qVDL94MyfYFvA2FmpdIyexD1fpnrlP5qZnwsvQVSU8XDJsJc5SDLKWq9DNLyM5DZeeuU
GoY4TswKhuwTXEXoHCa+sr7dptrQ+PBkgnszA0k5hEZ4wzY3rw5mcKyMpNnqNcAoosJyK6u4Z/Xi
WMGeH3Q37VhnbgW47pDO0HJdqRSF5eqdUz+0rWa850WabPJKj8hSqv4px6b3Liwpk+ZWZT+VLJWN
LQfOI92oet6hahxKlJmeIF06wvE1dm3LR1jjfn/EteMDto25qQuQCPCCol1bR5R6By3cEiEYmwKz
cjdgNMnT9diBFKgSWIS5t5SVBgirrG6SGFhj2sxAreo63k71/JbOtFeTpJr3cL9+GLm93Dgty71D
onGIYiO6nScD5OrAbLfVEDtq+gCnMy8WFGFYD6lVq/r09pnIDBJ1eZwAF98FwbDyWGZn9IdeV/Y9
LN93bZm6raZ1FS5B4G+NKkj22SyHt7jQMFVXSmY/U6Xf11kx39taND8nONge6wV3Yl0sietgZnuT
IHveV9Rgrqp5cF4ys06AqcghZtNDXhsJke6Ykxl2aR5bm9jRHoxoLkOfmTTqz4GRPmiy2jeE5Mxq
uobKJ0vaVe4I1aIj8p78OVFqQrq2CF4GS4ekjKX0ztDakfpsoDFkyegJHvbAQJe+djtIXttKWR4N
k7U5CiXdLkNHFtLC0XYD4rr9HAT47MdyfC3awlw9q9u7pcDsOTETAMOUrn34a41nGFHlObFRXgUj
A8sZbf+bwaoTjB0q/YDTd7jTmdDeEZomtzpZ/W2NZHUrtelbroJtr5w42ka9Ou8cs4HMCqFjM8gI
bOdoEwmmoF06IzOP2Ki3jNMQikKg126aTv40kyo/jHy7O1Mstj/GMt+CXSl90vNTLMPxENkRGt9s
bK5MZUq3Azwgnw1NvbaSpoNtFUa3ZWE2Jyr/2lEWhbFh6K/w1NKUftZmBdN5vME6oZEBUGNY0BX2
i7tQ9ErdpXS+VVH8Q5RKS32IAHa1eXNT4XzvYCd5GfgcAK/Zvgbk7CpQtxhWjiPSTeeZBKt064Ho
aegiZ6O2AzT7pZZ+MEADWwJN36gLcbpJgf6QqNBldbVna7BpjQBjYv/XY+mXKErc2MSiO1Pj79Q4
njDzJhYzOBvCZhlvEmeoPBvxFXBdw/yix+OwM0LN2MWA0z29Lsd90OMZlcCF3E2gz9xgEdVmHef8
MnU59t3xgnHPKD8CoaVexbD+dZ5kb3BKmsOAfMTTlmC6w5d32sGJ+dFbvXM7o4PGfd1ZN8ZyOoQ5
XupRww4fiaS4Asbj0AZqxk04Eya1YHl2dpCQQUW6fRx6mg/wpC0AzqrxTXV6+zCnQf7Ag8NFbpnS
dyiv67LIv+uDNrFLabd8KeZ1makpjtFKt1E7w3BBgFTMkZma35RkpFEFqLQvVED3JfC93iZ1q6ss
IBONcf7qUvxihp7myYqNUkfS5qkTwtOthUYVyDj4Qd2PoGwoDFU9bmYK64HgLDvkxjhCSO3DvSOL
zu9DMzmW4Zhu7Tihb4OqvpQtPaxC3fNhePGoH+BbGHdamuZPwl5Mr+qq59TBYEMvqtCtgmWVx8TJ
tlYL7kBmAwWoctxYAn9FqI4vDOlTIyBs2zpKCnWzSikSFMGMHl/pX9KmERslydstLKpxpzOJulWV
UaAXLdWJ0YrOcbG3jXiWpMWHUUk7NO+i2AEyYfKjC9QNYwxMV2drUArZldbtCOorAIQp6dutlAt2
61JVqANitmSooThYZf9Taw3wkE2f+k1mtZtWLoqb2rnpp4OePpQJ4ZIFQm4XgQ44iJEGTluONAR7
xvfMGpf/QXeaDUzR7oZbwJF60rMbPRrl9RRM3Svcpm8DRByPniJgapTLfjjmyjbRsZ2owSvtkjoj
Rw/CeU+5ijQ9jhKX1YshaxtVT2WYlHc4PfwsJXkSNOLeMweY393YJHeOnhTMhCPWyVMcdgpqpZth
LJtbupWFi4KqvY8bsFaj3r/ROLLY1SiV8M2ld6QsM8Z8dngbz0tK8CNmhOgwp7awUJx9WrXlVdg1
MN07UMZRwOPGpD85WoxRvjBVp74yiTFv8JnHYr6d8W2uNQtQNt9jElVIb7HMF9dBGITYJBiUz9iM
Xb0avtigv7yipsdI51jdh+2cHyye0p0yaix/O2kAUtTyVHV2hC00c5ilFrDVY2a/EbhCbMOgxzqw
s1uXRgJ3U+vVLll6xkXCbNjWsf2t1tVuh0Rcu6/neMIApl7pZixZ+BjRXWLE9E2DSe5CuZ5RpHFb
C87lphQ2dDwEFC4xzsvQNOVeHYwZjiOXgQwUnUJdlgdN2OZNoY+tH2gAeuk8mj7yqQx48RTuYH1H
THnH6SHIUsoNiZ36/azqfog1+j7U58ktc5BJrEk2wy6X22qmvlDYVfMxBnX0KKymwKkfJLcsqFkH
8VotJjMcPdFo2yWiljHuIlH5YQ1ir205NfqcEai21/cleMdrzL1qr7Ak+T6W44RuYVFcQXdRtzjs
vaQMvnhhEqy8lA484LiU+HUIZreinmK16hSuqTRgOBR1OlqRlu8CsVBmsMrqWkXx4zqZXtB5RaRi
6GZ5s2SwzDvLTL3aTOV9FNrlHgxf5C6i+LFg6XJgf+23cDa67ZL38zHRU4q3XUAAAVtvx4sM9kO4
poWo7vxqMSBIZ4Pt5xZMnkgzp+M4tuUxboX6VEdsyYsIYfbYkbKFyvRGlVyh4rIIN4TYgKtjxdTI
ouL6bVMEgwKbyl2vp4nXjfj/NWpWUQFunolzE38mddrMU4KfLSJHevqOfBhn4LAQzNwZUpObEjq5
Uq9mD8ft2SNjxLqhJFMH8GZ/zRcVsylNPJkWdcDWgr1ThaPCsdCrfqhYWBLaLRWopX7XM8oEg2it
DT520i2Spblfi/meA0OFjrc1/xijLqfOpDDkopWEjNi0hfs07zO/xlrvK3YF5jWA68KPU0wgiaWZ
pZ4UfdtQlHtI0nuluEoTXbzZOTPdgO+cDSoCnq2szFsqlpGL5RefoCbmm0im6VYMdrIDtmkd2m4w
TrlR6YRDSn+FGaW+w9Gi2wZTMWCRUTfcebZ2GboZh4u48h044N7QWqwO4rCrsbQExpyYYCS62bzE
6awDAJTNY48gHwRsa09elaX9TWmowlfTVPOEKNVn+i0DDA4iQLco65A+QmFQF81jSFzlMXSgnndZ
hpyi/doMa7l/XMAmRSVSCaQX1+jNar+wx+YjheZwBxu3vlNLMlcLZcbOXuLnZME+aAiixi2zwsR5
P5hgdodxYvlWPWqbQiXC0fuw/KLrhQoTlSEkVgpOpVMAKxiLEUC1RqncFpPzOsvF3NXJKKlBZUSD
SoOcBrrTlRyXxVfZ8HaJmgzbkRzeo76quK2Y0y0JnX4MCgpikZkhPWwNQEnzEOXDJl6ycHJNJ6zu
mr4Iv/VpKWggEV11E0ASBYoNfXYjuNfID7cQntRHI5C94zYWtTEKBngERPiP2vCqrrrYHG9R6bXb
pmyXry1r965TqhwNs2rb19pYfcUiK/Rt2VRPekOFSPbvCHlNOhOcNto66kcpG2ySlOIemiEpNd6d
eyxAhG+0sfxuO7nyk6Twm5EG4y2dNuW7My3Jc2IyvuIO1Me+DgB6cI4ptZ0YlSddIp2uNRKDyrK3
EhecWxbds9aW9ujLsc+flL6CFhYBbYZXgXVFWS05hn7YEvtJY2HTCmK4/DFSRdp0edw8qULrb8BI
p/4knW6nVpwZrRDJMbYTxKv13AFqHIYym0gzltirbcpmc0v7q28s445E9INttL8LtFh6xdQ90GKM
9hnnB7Vfgo1BBao0lNTPTA0C2mwkph8tlIiKyl5bULn068VMr7NW/VDGOLsiA6X5UwfDXaOgMJF1
RTmwpc6ITgezs3p8YxDM3ERGHu16DZNVt8qkuMaG1/Dtrpr8lvV1n4wUGobWIMrV1jAlxL+0z2VJ
7UrMb3JttGdCV79ZoflumYFCgyIfpru4McWm0iL1iDCEMkjGgGQuKGsDPEsaL484MSTKyZ9LPkov
U8ro2PS940OFcm7iOqq/4E7S3WgpJEWCElB2rdN962xto1rxJvsu5LSwOYOhcewcLPk4AeCOkyDi
cIv7t05m+oFq9HifIaibXXvUnCMbWualVhN9RfJTHbWl765GjlevTpYVW2eLm3LuAaDIbg9GN/Zt
+mIb0t+GMpYgQ8NnaPZKSIBX1VC1u4oX61WakmEKFth7USBs8Z1snL/00k5UemtUcRsrApKjOovb
2Z3c4YuPH0ivdf5SNvYPgbnY1iyD9XQnSVPX/yniUuDSUHKrGq01REnfA62Te3BLH5OWLkeaiC+T
szzD//1INA4kSxmeK5rSkdtHtkZJiYR6wCBpUZ9soGEoiRFPseKzHW5DjPZNXTt5CuWF51pI/SOp
1Tn2u1C1r4MUc94yoNxVxmZO3MAkRpuV2mnOlpxeWG0dbdOdx/4mttVqp4CuveHHYTs0JVq2U/M6
9YRlRzssSOS+XYIRzCuLR1JYCLUOq/hp3nW8pp0ZhMO3KNGS67mu6lsMVLNtIQsU17kJ15Z+4i1V
kaXapOYQwoGmYwmRqszp7znia4u0aRPP0bRXw7LZxnSat9jO025EB+TrQRdtbBFFVxSYiyOFneJg
sByHnZ4W/QEkW00yZKUQ5CU9miJdZ/iFwP1qmPYJledNrufpA7lcyGasD9vJMce9IYnEdUTLmwRT
wW3eBatucVjo47OX9BmjXfin0MhD37XPBy3w7VElcwj1zGMGmPHhFJPJPg1Mfxi1ZUtD5TsSSGMX
lna26QGtaa5WwzDNneZnLJwFRnioq6s7FCbVzRrvaUUIXzxbXuF3KB/Uw5UVpzk3jwPmwJu+DyeA
n1m3jVJAqX2XY8usRM1NF2R0quZR9YWN67uFefWVNVmTp5udSvxIQX3CQ4EUXfVBc6ebdA3yWidv
mFmm5qH1VuWtfrp7pZtfbTyIcW5bJqIWDgg8fFOtKbyun98YGmzdplmp40P4yLmpPwfzzHS/Y6Zf
eeLy3anzjv2vRtqASwP1jSSl80m1ipPhPTOt9F6jK7XJp8z0UkdmD3PvGC9pl0/PojW62h8mONhO
CAW0hXLlwu9q3bqj2myl5ovRlnigFCTdjhlGMLoH9WopRAqHT1Dpsi26liRUMMI7iyg/qcDdKfR+
XsVc1tE2KYUFvQcEpz+l0/cx4AsHwVt2ByZvhpxQN4X/RhBzyxiOdCt15WFLs9mq9tjtsTDD/bfo
h30ejuER53odDKClvsyZNBTG8nUCHcca7/oaGiBwvejKDDXlu8DYF2u1Nii3RjGpEJJHzZ80zMMt
cp8ni9TLi8LcvsICG1mCLSFyN6zgxJhnfzb1zmsCJfBJQFq+/zE54oOt0p00pz3kRmhwQrO2HXKd
jRjLbsevmXaz6O2tCZLxa1PUVNGVQD8ms149ZoyCPIU52t8gAXAAZRp879i9BRMjU63JbHBaKZWf
O/1wFVVtsU1klycbOJlAF3XeRaIScFm0t0s37hvKtVY1Z09izhIob6r9FuEWRvgwDT+rKi635P7j
Lp9k+ghX09lLpY7fpjRdGXHkQlTpRhLQvNssQZU+WbRTH2hI0ncFpwl40SmlmrrpoNz1asB8vDJg
oq0t8Xyibk4/F6KaCogQb5WKggKLkqGVCgwiEeZs7wwDSoTTM3ZmUy7pN1Jo89Ws14s/RBa9vV6f
t4aW3WpJMdxNojK8rtE+cqtQiDIxARu1ortiuiA5LJSA6VaVq0JHGO9KjxHbVFkKtUTjbU6FsrHw
/mlcsIs/InIGd5wFLm1qaW3xT0AMW2BQMXpDbJjukKsRme5EHa8T1IvKMEgeIxbOQ5qNyQfFvL7f
GtUS39N7DCAKT9kOvdoCoM0JMRVo+shDnjy7pdZEtxm9P8r1i3LIMsrpssycPU+7PRX1oEIn7dX7
GLhvTCh+NxAxnQySvhqZTjbsgp7PFMl5sQbQygYTqvpQplmzkc0eXvtVGI8YzI0zH0mUV7Nvakq7
WbIup6JqyTpyFXob13EBGTWvo/yo9UH5oVvU26dZaFdmqZrfomHClyvMcJ/P1sCPUGVLw4C+nhUq
G9lbzrGTnU6iar+CApkIyfq59qqGraRCHQuiO/KwQP4Rh3zmCf+HvYJBNb6q5GwwNxci/xYnFcbY
2WpIjmK9wbhhnJ8rRpn3WLxQsYBQHOBgoFHcb6S4TeMeuZYVNRvRtQadrrZ+KkuDhxFoc7czmi77
OUg9eAladTklSWw+O2lApWt1108FvvdmZj2AKNRbz07YK/+uETxTuREr4H6HQJBmn0YQZJ+JUI31
tM4QS32xxNVXdb6g2D1Tt33662fywKFG4gz6M/pCS/VhnigvtI0bRMqmdLCaTP1/dy8Y+67GC8xn
MAS6Gov9LkYUIzP/S8Acbo6B1Ybm9r/98yYjAP8M+yPfRFv9+5/HL0GnSWCIhwFEdXxCOPIv38U6
VYKhGKYMTP7hE3I2YhDnSa7agTQeEMu4w+ytFNq/38KZvBUp5W9XOJe32m1fzp3gCuxIEQc1Brcm
m9y/vIiKWhLyhcPUm6Gq58P+gDGA/Uxdg5cHfpzDZkC4Jy+pM38flEEUysAqY7G8bponDNmdveup
znFaU8fqpBjjpqNYPChIEZ5zGvJ/v5vzD2Q1Kl8VzuhbFUfFweX3t570TBwNNBge5tx3FKpM2//2
988/kT6xay3i79fLYSYqpjX69wt8elIY7a3qWQ0RLaOI+tmTEkXVVRFecI+jMr+uAI9UvufS2sfG
JWuC31cXqmx6pDAYLKbkJHLw84EfRQQpXjQoNOtiF4/0WLeYr/6bm1kvwcJiXhmfbdNabeR/fxvA
wAKgIINzi7vZ9NEsftBu+kuy3N+f2OeLnH3oS56VeoAj+a0+U3b1aeRosWdcUmdfusr6NH8RzpMO
wLXOR+eWE20ZbwPVU5HD9Bfk+b8vX+7FsZF5o8snJOOTOR/pQ66wzPoQxY9lHPfbcBoxl5qHSzbC
5/fi2BhmmlgImwo7MEPZv99Lm8q2UpR6uafvEEIJntNdGjfFVqFRdhRqdmnSb12zv4xkSlTtq9ko
JpVgsFeTmd+vF4+1DJGxyvvcifMcQkYa3tpKVdxUqh1+6S2zeGMu6EmOgJIvfE7nPl3/XNtap+ZW
uTva97N7DUokargfyfvC2qeCDotCLjm+Btl9ttznEdSk5MuIvCoNO9Lt/KolAmv0pySNL3wL63Hw
+0NgFMJSHeTjmsHTODsu5BiCiCuj/FRGX6V2WMYXpyWhvlfblyAuUEBdwiqdDxpz679d8fz4oJee
RKNa5CdHbQKv1ZPrxjHdeo4+0rGlJVeRjtHROYqyvcqr/vT3b//cbvx/L49U3mbPZ5L87K3PWtzR
GAzzU1I3x2CqX3q8hjUK0UMcxxCRA9Pth9VLpDKPzHA8CbKnCz/hT8+c2IJ9TrM0xzy34IzxUZYd
mdqJAt3tJLqbIUsooqrLT7tcXsyKrpUTvU5Tc1MC0zIYVHFNYVEuTl4TYe6bZG3eSiZTbUySmysa
5f+HReFIoh98tRnGOfeb7IcQBTWymlOWaydzWQG9juNigeNXBYI+s5z9xuze0S5d2Gj+uDjIQmEf
MIj+2eOsrVqZ6kmWn1KkjO1M9FuwRzOukRtfKuNFG77b7bWYLgw4yfV8PP8Kfr3sujX9so3OJDBR
U7EoAn3yCrGvh7dp/D6HJyNy/Hh6CQK05O0dpWwU2ZfiqX/c+v929bPNQCnjErlnnp9ESrFgSeZ7
w8qpgOeoCs38bTCRr+Pm0LpjhJKIEtw71Ysf2WA+Gpnlcdhta5j1eFCShBkHXaEKMskK9VD9PkaN
QNSq3BtiRjGNH3g1co1mye+JGHKSUFI1hylAjGO289D/LHNEg0YB3YpeGTufLwtkcsLcJAxnbuhu
3UY4rurL8oIC7MpOKcnbI56tdPjyMtrOHSgwjQUTRqk3qtO+Dyo6mFr2JQvCJ7NQ7oO0IoDnP0OE
R3l/9mVVHO1abvS5fhxNBz0UdVMQP+tQvplSIkN5wggFjrArVc7IJTI2sGSlumtM9cdQ66/oHhGB
j92myQGTz+VVTOOW+i5ihDB8quO295JW/SoZ9LPsHylVrEx3nk29HTCsGHbVwuc+0pn0mHSkITFc
z6X+NInxGruFDRQl3RuYdqja8OHCRvD5xEMH4bDzYuuqYd559uJXP3WK72Z2wpfknjpJ7HYOzuFy
FMcpVHfRjF4wR+xnLjstWa7kFHyJ4tGT1N3aQH0tenFC73Vph/z8MdALVuHrrSnE54FM+ml6FeNp
eErrD4OTgPekU50V8kudbB1qhWJ+7YYnrU+RAuwuPJLPhzIVfka0DGINKELnjwQ+fDKYc0pIPoji
aqFZstWECry90xc6uZPys7HV6Y1xc2RRVlPdddnyRvUwOi4ML29EppnHfnS6u6bG90TEYQdL3ta3
ypj2H3//retJ8ftnCw3GWREqjqYBUz0L6mdr7GWCnupEqQnFWLtVrIIx5wunxecHYjBBaqwxmMII
2bnpUeQgieqiqT1Bsdy0ef8KYunK0OwTQ8ubpGuv6ctv/35j5+Ee8QiXXGc9LSbzPnl4i7mBcyO5
ZLqMKnMCYCyVWoxf/36Vcz9LTmJeNUZOAN4I9z9ZYtjIvOgAG+WpcQ7x8BGXX+2FKTQnoSZ5r1PF
TvqbUPlOb9wt61vSkrcmwXZ+Ka6b6S4Y0fQFg6/Zr0VKB7H4OVGJyXAgmiTzGBkDfsyohdr1pMTe
pKT3TnJhkPTz62fsTuJ6sH4qZBJngQTIRebQ7bk6LXp3FczpfRrXMeNQ4hLB9A+HIgTidZBfcigb
ZPe/n05jXMpGpSV5KkAQ0eWuow+q+tm+E9bHVEz5Xezo0w1TgPMVkhfUS/GkX1gSn1chPwEUJh+k
5ZAznf0E0wIHHvRtdYrr53lkGD9fqNLjGWftnexdV7ILq/5ziMT1CD/IAgxyznNXJgHCUjFSHm5Y
OOa7Pi4ZNfkl24RWF+2NclK/5GlT0NOXCKmw//b/vjb/eLsaI5sOVkNQac7erVB6+ot1UfGRAaHo
Bw6jsCwecJrLqakoBz0s/N4xL2x+n787bvqfCc71iyAv+P09twrWKWJZH3IEwqLNfGFN/z7A+u0a
/3yUv0Q6sRVUAhFoddLVnUO5tZt1rzKekUmgzp38wdkUMj7MfXFhAf3hayHlxoqMSdXVYfnsiVaa
ZIAjsHmi0nkCxEEnaviy0KD7+4v7Q2JlkD1Sd2U0nKHl8ySyjlFvqIXVnBjzv2uD4osoB7QY2T6M
2kfkgz52StjgzIdOb7bluJCANJtJQ+zv5NXDmMoLK8n6fEj89nvWlfbL8wZUk8+0xBsC2juDuiXu
Sj5yDle0zXZMn/5+95/jifXmLYvv1Ca30M8e8kSVdolbA6VrHB+UEv1M3x3Ah+7R81zIYP9wKQ4/
du31bVJ9PauhxDP730yni8MveQR345xSWTnbMFF/hsFsXXiKn78MTiQcl0masJv5lLRpziRyBPTt
SauKUzHoj5oWXdhx/pAYGtQfVA2tukYN+zwlR3mho5Nc2pOd/2ywE5bBu6P+nGwywIrJAlgDxWlB
Upk40f/h7n698tkagWVYh7a9HvEtjF7Z0VEbUNf9fW18/gAR4zoYbLCh8iDPD5GiQmeImMO4t4ah
ZhJZM2+Y3MivljhbLpyMn9cGgZtikDcStpif3pZIBqcFhRafMGtdiFHQLUQa48PzGJV+VafLhY/+
7Bujy4NZtK0RSSsqNkHnyz4NpSlhMs2nQdqFJ4q82i09nsBpNlcbRwl7copW+1ddCUpHdM6pIToG
tV11NTD4/cMOMjVDE9hbJzto+20gHfKdaE6vBmO0thPP95iOIr20SM/OxfWqlGpsYMrMyNKsOvvC
tZrKSTYpAt+yYDwojUy3XcdUVA/16ZC2obwTVjx+JZ9kgJhI+WiHbYp78pCmL4uVolZWoyXxnH7M
TnHFzFiOOOd+CWNO2gnFS2nLCy/nbDHwiwE12Q5xHsVW4smzyKFSMrUPu1Lw7byms98zm9Pcp/OF
c+3SVdac5pdtVq+NJYULK06jYz8qVVU+mhGKxjGMxLWilNr27x/T2X5E3ZDbQXfPGWOvPIKz3S9V
hLYqtepTP7vp5GKW99/+/nr9X26nbjNmohSnPtXfO6YCov/4889WUTUtpZULfr4+b6wMdc2FDe0f
Y9FfUqNPz2d9Xb/8ftUQloLyvz45y7397MgTSTUtopxigQbna4eKuEWi/nURD//twa1bxS8X7pg8
Kater0/COMjJx4fqv/39s626qvKRXqTBi2FjQ1V4qTp6aWGd7SrzMi9CWXgzxXKr6w/KvzRTPX8x
xpnRjuX0nVUivjwRJqHVva3Ehc/97Jj53wtYFic1ZY1PXkFt2E3MToj6ZNuPdbmb9J1s3//+Dj5t
9/98fP/vEv+kS7+8YwVwQWaVYXNiMHMDZxpXEdvT7a9ChYUHEeDvV7twQ/+EDb9czWasqYOZW58o
EzvItdsDY/j/7RJnmxdCdEeb16+dkftC91R53S8XLvHndfX/n9nZhiWTJsSegkugrEUR7IgLT+nS
31///S9PKZChUaSMFp7GdN/km/7xvz2hsw1LCgah0oVXTh4Y934+MGnxH+/gbMvCBDgzY3A9p+ZJ
ndidLryA9T//tCPiAWxh0UXrQT/78xXJJq4bbXOa8nbH5EuUJN5QvrTBfPr7o/rjm/jlQmc7oN3i
GaCaTXMCKiDMglbKhRjkjx8EbhTUpCjdfGKgIDaaE9kmzUnJITUO9Cbqu9y6APm+dJGz9YT4aTJx
BGlOZhxumXN4TAeLieniQuH/j1uJo4NDkxQbsMP/fdkiihr0GRHRyd7ZEbIa716bD4tx//dX8j+c
nddu5Ei6dZ+IAE3Q3dKklS153RBVkoreRdA//b9yDn5Mt1Doxjl308B0pzJJBj+z99p/vPYXZgu9
BeqP7zNNe1Ka1zjcWsI4FcnZ+r3BJXr958/402VHzED1C0mPtea3y16b/QCWYJL3mnuNzwoDwf/h
+fjrB3x786HwviDa+ABfwcF4z3v5Lx/wp1+JIaoA9WvCEPjef9W2TPkFt+6+/qnmuF32uLy79l+q
9j/dV4KALOZpvs5Y6dvPlFRDgu2Y8YczXmnV6yJvBuNfStHLD/H9SYfwi8kVJRE7rG9nFWHFXjrV
TLCxPD+afn+l6STg2hfaVHqq8mwLxGWk/r+//H/90G/HS9aNU59qzOxt9yMw/V///F//46X5y1f6
9qutKcnxNbil+9WLnPQIfwAh2zD+S+LKHz9FUDYIxFcsHr+9o5rUK6hM0/5+jbP81ss+BD2L+S9v
kj89JyzWGbN5tn7ppP7+xNNLDrgoDG6A8tTtLOdfLv4f76+//OfNv//nNw+QAP5ULn46Ijy952U1
6rt/vhp/vMEcxF3cxXTy3zvPrWbTZ4qFjs2zg2WTe89ICChaAht3eXmw/5cpAv8p6cR/P+97zag6
6VRryedVlCX19rD2RvjP3+j7hPt/PuIit6ORvpyR354Zd8AdNqDFvJfuAQ8+7n50RcD+c9yq+EV/
GUP0z5/4x+v0lw/89rzkWYvIS/KBgxlMBeEFYd0e/vkj/ng7+y7rk0vcJtjJv98Kti1ZzJObfK/h
uVtMfJKfve0G7vGfP+aPd8NfPubbHcdjb29uzcckTYaZZp/KfW/uV6uIAL7A+jb/5aT50yuT0Y4O
c5LrhIjh71+LMOfWbqqsu1fNXZl81gm83SuoKqB1//mL/elJ/csHfZ9Uu840l6nHB3m/4XVZ4l+G
VH+6A+CzCmYpaFZBm/79e+h2XWMS5sT0rJ3nYFEm1ef/9A3++xHffqqlyH2Z2jUPKpgxJ9tP/3aY
/ekW++93+B8481+qbgGOwJsc1hQpdj2iUQKR46USEjuU+JfL/sefy7hEBaEBI9/l23dhSp5NbOnb
+3bDnPRB71uTMP7PV/yPX+e/n/FdJTmpEkgTZoJ77HxCvEBk6UVMVPK/fQzqLi7u93c05ev//zbf
10uuvjhkwFntvU4GB1YK37upinqMlh5VrsJuSHT8bN6U2ZqflTB/VjhqY8NdWD/2sojIeCfUUPAv
gND0jhIGCqg+dRH8V1qVH4Q1pIHohBZc4NgQu9KGm9honEM7u29QYNADdttXqWnufWGnTlSsfW9H
I6F3nyq37AHokOkfyI0f72aZlnGq1cmutZifMD29+G0ygzPFcIPUphGSOEdxIz9VcgxX0J4RZvxu
jw/hwxugWXdsRAnFzd9b7FozlqEYAvcAtE2BwVNY/vJtdr58t2bPapbQSDDh7UkKWyFC2Sb8riK7
35b11Gw17e+ghx7QEg1n0WoHUBDcUKWpAGgzgwSqijZzDjBKckB2UiBaXxfYLLkYgtyECmSWjh/4
Rt9Erg2qhVm1DxUKWFVpLsnBsYvuzmyrD6tORYy9x31zMavvLUhz+6bPxttU01H6m24fisTARqsP
c6Q8MggdAEynWnZTmOXkTWvwMn4oa1JnvcPc3YwsygFmdceywVVo5r04GEbSvrlDqvb2PPaxa9Lz
+S22GC+z3FODczTaqkqLJSb1CKG4GyVyelcidcLGHo3fiYBEY0p7flp7x0TCty4jFL1UD1ch2Rhs
F8+I7BJscp5VxmSG5NHWp0TRinXug1Fb8Fn18M18vxme2sERUVk3CURNiH1X1ZyZV2Za/+4NhkDo
RLzjNE5tgJvC2ZFRAEu1AW+BKc0M5MrjP+fe8p5PPgQxIAmx7iVOvDa5degEPmGMJfI6Lz3vVM9y
ONhwxjGx6xXX0jGA5vW/uDHcXWWu1lu6OXjcTEBn05i6x17H0ZkOaxUXcv005/OcpMHUrI+9mwCT
y9ALdVk23SRJl+ztIilCz9/swzKun1hENNz1HtfDa/rIAd1SRVkFarEzx2bvGkS2eaoZjsoZunju
klsjv5rKU95fAOcYxMbaDXDKm3tcEumhUbM4IJ0E6wfpBgdNZWGunEUZWuX4W87ae7/arGulm+wT
V5o3StQInlSXcTCu7itMqdUJmK3CDMgbjCKL3Paqki62EHVJkUkhteSZdtfMrXc2u3bYDXaxBI2J
P2kc8+U8A7raOR2kzCHr02vlii/N17GzeIMdGj3my6nCZCtK930xCuR5SEJCWr95V2mJHiSDsRyN
vF5YFRAILMtsOqrESH4kKYG5qmu7oF369tZfsdn7G4hcHM1QWZs6/6mZoDeEAMVUYmWO6yo38N5b
3k0+QL/PcczRwtofDvhcnLh4+8re+wVA1dn1mANDrzTxp9UJu8G2k2dQFAz89fR6hnpzbBIPqRku
ceQL2Z2nT0uUkRz1nNaOG1j8484Sox0tkCt3E3lMWEPbDWWWhiO3SDBIarO56y4+fLtruqgfdcLS
fXANuXmxMy9Y/+rqArOs0eSUxppeOfxjmCvQaNnY5hAXZfeRarj04f/BWBWuhrBgJOtxsN2vjFFA
kKpB7fFmZzGE2Sq0Bq8JhqJcsPc4sGY9L+WeSdsog7yOr264cHhqKkh7m6I57ceHFG3Qbri48sdu
a0+ZR+U8NZBgHAIeA9VviBrLPgn4fyR3Brx9yCjdWzHmVljSAUVkOgv+ZMnu1oKpB75mgCVpUHRl
GV5+P0li2fZ+DNPLijZAg7taK3sUZo34VSeLHvZ4I8O8d98l/nBCR8vPuVFfHeY9ZJXFJ5D+F6sb
gbAu1keTcOBDY8KnKSkauT4fto3ewjWTLjTGEW6zVRTRNqJZrZHmP7ARBunkgppqBu1Rlgt/Zu9U
YWFkuLBrfQvKHIJfijEcz5fEre011t4BLBPMPZVDlmYJuLdsuW6mFVYniBP1xP+RJ7HKYViKXLYg
WPTqKXcV3kC7r57dun5yetd+GUetPs+l3p/WrU3PKfugHsc8iLkx54kn9KEKsJtqHyL1/Khu8Cdj
Jp4h4qXWafY17Iqs6iMj851Tk7pfwkOUv2Hwv1KuD4BwVlrAAlBH/qdIMtVRQqVyssLc6Yq9OQsR
TwUzQZ3nZAdFxflRjMa8p8dU1zAQh5uOvPmTrDl7L8u8K7aEZVQuGf6Y1v7NIdRFk5O6HHdazf8a
+gAPQrHrJn/dQ3tadhnTMG7teUT4gQsUUyhebWFdzDXFdjJJOIw2pcyHriBmj35iHMfgwq7d5xo2
0Fn3i2dBdu8QmNTOH1oH5yiA9zdRJEh+TH1O74vlwuY2J5y4Pvpev/V++kUzBD3hYbHrb+IGx2wJ
66xyncDEJA0fWJRXrKheXWW/2eP4vOI/CaRV5T8A3JYwrigC7QmoqUMgUAB2S56rUUvv7BweiY+N
PxyUhXJtKfG2kXlDniYEaqyGuSGsQ1IVXIQ1teWp6UicQAgFZsBO01uTq4bM0s92btksrPNSezdU
WAubC9CrqXj42TEnQYWgNnTdEShS1lRBNTTbaXHFsjOlVRwVvtubqRSorFMBljoRX3WP0FdhOD7p
wzDEs1F5rwkIOjCbdGfVBUHm1uBpPGgsERx/81XBVASHhqkAS91mP26rBxdhFAX2uNSYftQLRI2U
8PBrQ0BUm7XqdwcbNcgKtlFKdyTQZS2/3VqYPLU9lQdEoRtp7iNPibJUeiWcGXBW62jn9SJ5AkqX
Rrzxkgc1VGKf2krsB71e4gp4BW7DsXtuesQmY018J3+qsdNwPOyHBnd02GqDhNA++bdgKriP197/
8KTbkrShGRG8Rv8OmLYXC33GTrgMPK0VxRPk9gwHe/dsNtrw08FZjPeyXGvQq1vNAEDfOOzNcoRu
Imb93uj75DEZUzhEY7/sy8ZIotRv1thJ0RP7zcapnHg+lE6tHsl/WtNHHcbRD5HxClwHCqjSW6ao
S6ckZovePYqL85pcFy8eNA4fMG1ooRer2DnF5O1zTy+iop/w8PvI0orRe3AaBYUuoX7MZm9uA3fr
vywI/PsVEsE9dzb3guF86QLhb99QziqJtlnn9ZsG1VS2v6A02zv0u3qAG0js8mKro27d5K0+TBoA
CZ/vGmRVW5+L3Bgee3/96ShdUf2MnwAB0+t1seT1JE09KnXjc7EvF21BFuN0Js7Y2fPCAfINnJ81
OywLwzhkuAale6EwczfDTYYMNdAaDlNvyLddJ22Efdjfd2I1lodkWbtQy3gYs6p6mnujJFdX/vbM
gvUNWvUTzrtbgBSRiYOp3n10evaInRnX/II8waX22s+9csIZVE2gL/O4r1I/PyzFWiJidYxdL9Ml
FtZWndc8qWJisjGIqhRolUcNfCbOl/6hqIZTnlf9D7uvi0O/OFYIom6+hmM//OSHX/fmVOJandeV
VaX7H6FAr/gJlurcA4GDYlAmj+AjoFngRN43zMsgqnpAqilBSNKzMnkuhoX+AH9MGfld411r0kt3
9kbZZHXOcAc3j0ZA7+f0XRU0HbtSrvN9B9tGUqhO/RvJjVfLYr/jsuuwontZszqnoQPsfgWqUNeu
bULm3vHPX25F9npBrSxrXzf2FPfOMLFfVTav9L6VxlnVhefcKjhp19gNWSM7wg1q0B1He8ASboI6
CqEfUXlsDtCBRjix73XtodzI77YN7a1SA3Zb2bdHr3P6l7I3aGC8OkMmOoKr8Mq5rSI6uyEgBi+X
YTVY5XGuavq9bk3ujW4qkMUn0n3Ich+0txQP0+wNSN2RrHLQe3dO7tpR4jJL6GVfq5DsAHd4I1gP
mQAiRe/UUfYdrUnLdz3EmWNRYTfQqKcjewTMjMaYUn/R7XDN1Bb4qmQoISAQI7CoIb5T8ehO6eNf
76xj0bkvJEXwoHgyBaMocc9zlgVNlrxVydCEohQmxGizwFh0OQVxiwedU2T0S8wNaeiy63pwmXyZ
blLf1EDrisiHQUlN72n8qUZFBQPKiMPSLtZr4FA2yJbC3q49o7sr++ptBBJ+mB2c1sFo4aHWKl+C
RoHL5S66jDI4IzFxePWOLBdeDOC2cTtzU2KSz54pApDMQCf+dLJ0+biED91Na2HvbaNt4GgN2Q2E
Vsyf6WYbsN/dKeFMMNrXocaHbjaeBQltcQ/mllmBRircpeCYjmY+urdlQoTg1ly4qxOZTbD++jqS
agXN5SX+LYod/ULQektd90urkFqZ9B+nZW60F9/0tL1ctfanvybwW9Cfcl2sLswGEDdanQ0kiCQa
gmULWzhnQmhrvXaAhYHqB5luoJNHEfVJKq+cGfSIbnlW4DEJ5BzXKA7gttFIdau2F/OsEQYA4/FO
V4sXsOUyYyOBOGanxRbUJRBUT7kIfCx3Y79NHednzReRWRoDCNIDjCYVQSNEGuXChoyUJQa1lQQr
7W9WpK8CUqluLbuatgIE9zSlkU4kl3K6SNvq5WEwmWf0+TAdpI0IEsxreiWVDVyjtj2goPl4W9b2
uMdGO76TnOCdnaXQbsBIgm6ebbWryf14zThrziBISnK9SrjR3FzmHQUucJM2A4vpt+ODKeevaSYe
JBsmn7+l2q7M7GGsdolHhjZtEBeGBNQ3CtmJg4b6Z9s2YI2WNd7IoXPjDPNhZKamHRhDR/snDXzf
BF+VfE3PfxWtA4ZCrlvzy97SjzU356fUbNrjYGukg+j12uZHpInwzOzeIL7Cywbnd1baCyy/xYqS
pajiSkcp3nUJthGDuJi4XlV7owbzUxq5/uhLOjxqPJqxDMxcmUycAFsHNKdcnPfGcYeDVbUMSlxh
UAFKOBKthUi4KdDXAiB49vX1xc23S4e5ggFVHUUeIdx7dxRJWNbMaeeGohUnGtS0sm1DSWrJzmET
GrhyUFBQtnsmGNNZTzHLJF663EL9VRARiQ7Jaz075CJJD17fyB+Z6bkPfBUrcFxuzdzDMqXmd4CF
WrQIQAw6JVSAgg0Y0DCNMctv8TLmXR6vQ2W9F8Y4XFkXulTQE8XEurJS0cA5ep4EhqNqUIDF9OTF
hJ3KEa01UBJhVA0CImNTSfOgfO41CCO/NllOMVwseA2exeG5+fOOtPsknmX3a5mkfGK6BOwqXdMd
8kRYjoILu66r+NG42RNRjEvEyAeCm+W1cCewTzN25FkiLm823SrsjLI7ZKMUHD5cMx3E7LFdbfXD
nhrtLO3WPQNUz25cUW27uvTKeAODzsi242sYl55fewPA3N6W7kKdOjSSuZ5gcJEmPJr2B2+WL98m
pGJEDhayK6bp1KAhLrPtR87FJ5Xmuct7k3CJ3pnbWzfX+qPb8LJrQAPx9zkZMTpmH6e6/xPZd7/T
xoZnUrPVz21iANk1l+pKzTtTtPUNNeH0sjRw9SyZkHYIhgrAqS33ST2WF/IQLcHWOSXpc0W6a5qJ
KmO165hmhuwSfQVa0Q1VcRja1j+lrvm771ashd22hV1vg7kU3u+u03sA7FV5WrXVvsY41URimHGD
paklf/T1uNC9VwM8VSmgX+Mx3nlTOpLLlahdV6sksIr6FxKgjIdVfmYLRCkgJoZ1chpu/HEzPi7g
jiDTO6ZzEOUppomB+SoTuw1bZRu3NTv3GJY+ozgxWdE4+A8l9Mcrl2jPEzMDeTLHZYb16413blV6
EGhA16BdB/enZdpzRcDD/WQZ2b1UVnPtl577SrQBsyl60oAft7tN0bjtoEHZB+GqNQLMbcWDAqEv
HHCvulkMkZaOJtS8VtVvw+AkZ1il8pBlRn9IDEXkbWmrqDE2oLlclnAsZvNsTVya1EnNAA6fHbcz
2L06KbZ9W/jm2QRwAuXT6ALLIgvC9412/59IIZmq3dZsP7VsdJm5dotzHGZkfRhvEZFRrO0MBYNF
ddp8QIIMdc/LuBzVjFAgF85xXsTB6/LH3gHHkrVqjCsBELjQs+KIqL2/8clFOJlMZ88bNGReK9IQ
v5FJdW+ON7wmXZWdDViB+1JBPVvy4jNVC0v2mZmv2HqrYTQ12rslVwl0KGeJsLwwpOrpBqC1VHdT
D+2XwxTHV+rrcd1aw4GH09qReSRirTG7kyaX5sFMCvd12bxfbrNwv+icN+A9h13rgntbtMY7Crtv
OUv65hFRhIpMYPf07T6Zg6WWv02mO1zlhapCO9fgpY9LH2rbtkRFV/lQ/rXuacsHkleYSZAi4QxJ
8sDFMOj5qs4PGwV/xYURH0sH36OhHPtt3ezphB5nhGi6mBf1qT4/8YITl5muecSOod9mHWMJyqDp
sE7uBfJagouqDbTeAr5T3VH+24zbP/GgZz5ExL7+yFL4Ss1Y1b+ZuWKG86Tw6fkX59oj6vtHBtgf
gQxJj4uwpx8FnKJInxKyivzS3cE4AOwiuLFv5aJVUeouRDWmgwy9ZF0I7hkm+3p0GMNtJrzTVhmv
hbxI+pf+y+zL+UDaFxilZYbit+j4usnyhSamz12zswwruzZlO4PydeGl+0QuyN4UL84qXlEO69Rq
3btdZopMsp6mH0DVcCS86jXR5iU2k2T8tGqfAGQgnnQfxdANJ88HO9dcaK+DPshXE7lJNEkSUie7
Cs3m9cL7nNWD2QreDENj//Y486/cen7DrdqdSPQijqMMGP5pb3mNkm5JCfliZjCEi0RCpOtSj1XC
/RtQ+r4VLhw8s4Y+iVyxeJiMVrIbAGcP7tUl07LJDnNnmGGLNO9ITFN9Ug7qcp44O8P4OTptYJqj
f+58o3uzt04mJDAoc7eK/Gn0M5oTa37LukscgOD3C3kBiAePMQFk9bHKI6KKNjj4dS2AwtcWUdhF
8mOhm7ixvQ2QG4PoXj3luMjHXTHI4Qm9wRjqKvfBpSlSUPrM0k8Ajr3jAh76JZG6inhqkV87Kjmm
K7WE6WfPrBD0sPFSIpHIXdwnpqYd6G2SI3hyI7KLdH7yWjLCNhTUJHOqal+MM6M7f2ovKGw76r3u
V603v8q2NkIL33QTL67U+vNECynjKhnvKg9U7ehBwyfNqaBhysy4h+nGXLf8NRqcilNXV4wZBFsU
beqtX0C569+cTuN2ibmJ/eKdwVmbXDXNCJIdsv2Mb3Ya8nwPH9G92TRnxa0k8j1+uDz04GoFBG0z
4apJvqwczfncSsDgDWSdkybaj6RKL+PIZ/lSF2en3xkPly+A2ztq253jnAVwRDJAgOiJpT7Cdb5J
pc5ALVPjnWH1xt4xQGUPLJBAy0HxTx2DgmJpgMeahb93cfBv6aQFa1E+GQbrt27o/X1tDL9qc0xO
EHLeyK/7tZqXxQdosVZgfSaRiLgj5vEVUROtX1+LeTXIKKPWVXr+Bb+9CWv37E53NdIqGwAug06z
dijc6yp5RUfmX5s1O57QXbXsdyfm8bFwPPVugJ2M/HWwjMAXm3FTFtK34qQf2lvKpPHKA+ruWeo5
7XRCIypgwIMxMQFzNaIgllZyjZs89EXHIdP62LSEWVa3Y6fPZ9HCZmQsPAdtrkE51xhGNzlzibFp
Uya/g9wVl94U3BorEgvWrzWRjZFm5hxUDcFilcFUn1lRtbdb8UpDhkcg68Nk26gjckejtYXOqs+A
5sQM03bqzInglDHfweXDua1qYptWdAe1xQSHbCJed8IdH9XCiqXPM/dcFesbB725d9mChBYRJSTh
ekWUYC8NidGzm1hVKD50TCmX1pdAOWHxoGvAh5kL8VIKqnpSX7VLB2WVXhu3iiIuMRyy6ub0a3GX
LCaxb2tiNh+vPSdTyM7F5q80C257nRIFevzO1ARtYt4t+qehKXXuBh0AJMFcQV1jjbm8brh1c+tT
iM1jyaEb1g/o3Q0F8tb14drM7xanVVQRRhDCQPvpaYQkSNPpV2a1o4DJX4ifZuoZ1+xt2mubE4Wt
kP2rpSk+F6mzQqO2BYsTH1e6ugTqJgar2Top6dGrNz1N+wOEIP/E6PnXkJFFD5WU0WDR9AmXEp1o
VA3T8NDDg4eEV0pYhgBv8wpQgO2mGTlY6Xjb1PInKRlmLHof+2DBC5tqrgpKyNcTbG9XrixhxhdR
QwiaPbe+1kZZd2dCjetrnU2Si7l+WECBTwXRWFwNrdiIdEv1+sZaKvO2Y5Yf8qxRMerj8DQbitq8
0BbCLLpLqoz5zNPEgtqcp3i07eK0uX55cvRL0S25AixU6aLNtN/1aZlF0h+GnZxceWBhQ7Re32SI
MZbqqLW+yQHY6IHPeD1KCvvVaKpn3NDeyU1UFm95Yh6I/CORdDGp4pJh8XasKtcfk4UhOuuN5Tzi
kdvNStVX7SIhBCtvg77krZCMITYuQmjxhuc2VmpyQBv43tlNQaCTVPreqkv8RWmwD9DNNEa4S1qU
5rLll8ChLeZM95khMxnpiSNBDOtlei1JX2A345oB+/RpV6nkjgNFEJmXGCfHuKRXDyI/XDjhtDgb
G/yC0PSGYKK4XKDcgwPownllliWIhOHVitIAWIFk/+jWh8kmJym/hM0RJ13vhpS5uG57zrtJQcRe
Iy1DclrVeUFlddbt3Pw512QnySkx9rOEVwiuuT14YqruDeqyfVqM9yU5uPvC6cm/EZVxPRQXq7Ww
SLR2qu2M6VmcHMfujkID79B6CXmGMpfvWZ53cUpuVyioQEm1rk3eK7wA1sYqScfSpwdrYhXjzqRh
EHqCQi0ZVGw320WiZGDGNuyWHfA2SJDFRMf55bYdfD914mkS2X6uZpbL28vWT/JAUlEbu5MYf+AX
X1kUQQEr+rE6WEaSX+W2mk3s4cSWzP06UtNtrF/7tLhVcn4Q1JkHbbGYgw2aIFT0so4W+k/bl+p6
FWAkGndwjmo114duGhkwUVCELkVMA+YQoFZ9KzPHizV//sxLZ35N58bJgtVZOW5KDoBuTj/raXXI
Pc8TmuW5ZIut8y9MF7JpM4t7+of052BbzZ5YS9LWhpItbtoXYUm++E1jkjORmRvBZk1CcjmD4BN5
dv5JX0laao18ChOvfl7HriQQhdfwpsp1zzBVRpT0/Z0su/m6Mery4HreeCkLNeT97ARNxfbJXcvq
sh6lHF5b8PrzSs58YT9V3ejv2enIU+eoS55kr9PsTgAnnAEUcOIfldsmoZbPy023pC0pAJcYAstv
iSjzf2uV8SFpQVhIf9hILI6Op1UvsyXK+2ld51CX6RhbvHlvG4bCcTmxyzXttDkVfmmfIEjm+6Iu
nwrhVvSdhn5WtrnwAwzkszWlCFxWNOyXMPA5M/5B1lXr0bST9KVM189m6N/Ah2ShwbmNaE/lO3am
+s7VqZ2EJm3MWMSaLbar36YJ/mLfLdWutTczIAfLjHKOnOumUhDM1pWNuLM8AcBGku9nFdD3zLiZ
naQGzW9ozzC6j7hOb1YuxI75/w2Zuh4ROvb7ZA5ZZK+8Vj2DOxuGZXblc1X3tGXGjQ+a9B6mQxmK
hUkcpht/l4yV98nQxoBQ7LYsiEofCYgnj6vStsha7XdJMXeAu4B+xE8gzo+LFTSEHe4y3zZ4Aqx3
r2Cj19myDzP/0or1+usm5vzKb5LxRA8DfoDtdx6AzpjRnDEMyDHIh4ZouF26wronJLK8NjqIwFsG
DGXLsj428o6kWAbst7jdyp3f0AxiosoC2yFftZpEjWfE8aBwzS8z09EdN1kWMeEihM1Q9mFLfPbt
jiZ+J7r7nweBf58WI0z8ApiNq33aju6yV+ne/GWE4TGP43XJGX0oNL5OajHw6ZR4RjmQXQAs22ED
SR46W33vzdvw4vCnRX7BDszQzeSskf0alUP2hmYHMrxAYj3lbmSk2fyYtK5722c8oXbJLKnAznvs
BnfbKWdDCjU9twnbw2ImF86QYx5MWEojhl1J6Mmpjv3MGI7mWA13o54Me1XmzaM/ZVZEsJYZ4nAh
bBUQaBMm/ey826auDpO3Wq8pMLknrfPSkBOWJFWWJB7sm4rpHbqgUNFLxV7GWHDtxz4onMm7hKaV
P6TVbD+maQKmwuyJGJYxyDB0XltOr372jd1cMYYigcZ1k8eVcVjg9DMg3LRh+ponbDNZftFtSv2j
VB4tDpiYX9uQ9K+V4W2HJSvcnZVZDBLZNbaaCFvIgyZUPQr0r6GdXzItfSTehqCeiyJnqRj/SQ9q
eFM787OX8gkgV9u4V6wM6YfYT4D/vLWLWf7Sh356NnRanYL2lqSAdYzpTJANLCwDSuXkt3SHKaEh
oxuO5ZweMih1ke+ORpz6yA2WpEkRjznmozFaX/gZCsz4g7tfTKsIDaNPcA7ycmT7Y9wXlGHB4LC0
IFWGPC+T+ganLch2VhQHw+pY32uIeK1knkJyR+FE17IYg4n8h1eET+Yun9wnTznmD0t05oFWCz2O
U/ac8B1vFM9OrpKi32gC2PVUWfKQwyE+syGsnwYbIUWzetWV4ZzQQcmUFrZ4ISTIDbvWJdW4pd0R
HvIxlhL6D6t8xxfM+OY+GW558YeSp1VnxJyX5nXJmn9+LuqdgYCIteF133xMRnGTbCtc87u8uoJ3
qZtnxjJBy4CgTD+JpuAVCSm0Ard/2eJ7hMY+oV3c2Y48COeRmCtiCo2otB8642zbV25zm2YnLz/A
hM9ZG+kgs33vYPfUc1cE6hAFRUnc0OyIoM5fBRlwlsbPe9iqg1N/+u59L6grdfoEdcXg0dhofPTz
wKizGeNcHgztWmNyRWKYe9/qT1b5uDW3Wb5XLtM8+7i2iv3ZVz0fKoZOSgtNdNxNe7Xqt2WOJ/Pu
smIeWShW0xAWiLxK3m1y+D2SrZIZX0qLiAGQ49VSf44An8zkhom+UUsS8UjV8su7JpO7tH1MxavW
XxldcbTZTzvi3u39nTNqV21y0dO0cccvD+w9Iov4rI+7RX2uDCzsEuUiXZQ+P69MolQazxOCAtog
i0KLSXY1H4ziJNazl7FWFVVki4Ne3TfdY8OjI+msr72BmT7I32moos66YrEXeoMXtdPn5ao52e8N
s1JTgHHbyOOJbe+2lS86B2balafS3M/GmWiwY10BP6Zr5mQY9Y8iI2QW3amh6CD9cJofkhTQyAju
e/nkBApq4+SOzN5Ed5IzLx7COEoo73rz3DpHh9EDublBnsxBb50ytEXcMbxI/h9J57XcKNOt4Sui
itjAqRCKli1n+zuhPA7EJjfQXP1+9O/TKdeMxoLutd645VOX2a6zrgY12u5n2lwr6zhmP7e2CaJA
otnjF3gxbPrlLqG8MV6fgCqz/xjSkTigqfS/XetFL28ElmxgNAb3kgT7FuoKM7+B/GbcFyhmpBeP
1k8FeSq5VuktyFeDUsNLk9znLlV6qLPKS8BFLqiycwez2zUst5RxoPaSjdHD1U7uazZ59RE098su
7fI+CHivVvao8jLLlyyglZOzfewXxE/uNfCMSDqUtlc0dyPgohxB3CV2d87oiLGqQ+XXm5neu6zN
6XWh3IscSfS4UEg339pyceiccznywtep4+QN4dIqgNNk406vlA5sCaOMOsbBotznMMgzGTDoVg86
zQkdel4g1+RFULS1FG7sDR+F8X5rjIDUDZxLSThmWOpoGB+85dUMn7pkXyC5XNs/8Mi90b+Z65Md
viLWX6u/mT4aaKqGrhsy9g7mVKA/29+ajmzPijL9mXevOfWuk3lI0uUoZjMqyfvsGuLBQso3AOmZ
FmAMjhqdjWtOFIsj6amfB+ttcLaNaRwYbo+NfavXoUoo/3WpRakgUxo+E6jCpp3qjRT/FsHXV9yt
fFsqP7YpGI5OIuT+bNK0nAhg9PltwcoUhj/UdHL9Xn3xg9wvSjMaNfx8YwGwr/ZeEXpacNxq2Pfj
Tffo0oeZXUJtMZJwIPIMsB5tjaqO88F4mxCcEcy9CZLH0rsuWXkonf9sdOy6JlgcEUPa/tdMGAGn
l7l/uF2FC6AhCqxtZcD+t5sQQ3lRMZJKC0XKC5XUJjshnTa1vrgUyjoEQSzJu0enT5Elp4S4dD/Z
jPkPgdXp6MQ0NnZ0CAYegTjT1aJ/eephvyGImFk597vt3Kznnjo9TSlq5m1T561uPk2T38jCooMK
oBG0SOygNvnCXkQ6gGbcEzvuklOWBv+N9k14utyXetxKI/k3TO0WLJm2uovQR0O+q/nbMw9a7i2m
pjI81eFX411JPYtyQsJLp+GIPvVshLW3r6mLm6nsKy2izh65V/NyD6JYzUa0+N8rZ+7cfffli+/d
ZehavPYzVZ+Ix2Isdkw+cGXW/VogWz/MxiVYDsTojQHvw1VR0Cc/jOazA6JpXbZZ/8sYnlPelDHf
Sbm3i7dh+vbrdq8R1SIwQNH27JJh3aEorA1F1XnBkV1vevnlpld/aCNYWPgYogufh/ad/h9JsSvw
AtnwaPBWOkgoWUymf613vRWohsbBE0/V8gfZ0Qw/KGoPtBCwKcuNaf9ITVlsuNfdXdFxeXKKj4Tc
+wgTnWK/yhcVoIRdH4R35XbbMVBHBDkmfx3gyJ+LMFsA5Bn7On0rpkdTf0j0INZ4NhiyUj8cDzcp
MZqMnBNJEK1eoFeK6b8bTxU9bnu+/TGi06yJa0dk586prjNZMHzx2Y75JRLz4zSjFVQggvLeChH3
FeRHveUzTcDet7/8DkhNCpoCvIVs95XqH74SHoZIF78GPENAzduImnrO3C2aUe0Ze6BESoveEZHF
IlnvaSLbS5O9igZK2OvYKgnkQ9xUCfWpLWc3pEcZfEAQsEJXO+m9Z8mvuB9D+tflYfgKjt34IFr+
4MyyvJnkfoSBww95nLOjoBGlbcxNtt7d5DuTfnU4VUvJmXE7INwfyT2V0AeaZFdfkuZB52TzFFDH
05Z8yZ8cYiHFo+Qc12W1FZS3c7bQXxeF62fqPQ/qrgh/aUypplO63NFguhHj5famwUDzEh0pKBrs
+7x9Smxod8+P6WHkb/ttqlgz5YGKzMO/EOwL1oSrp4/6lGj7/KsoLy0KAzIeVxErUgC8e9t+0Nax
H9hlzYO7+LuJa8MJTpYBATHs3OJeQIrM6yNyVJTo97p/0vOXb/HEfFb5f0bmwcgioac+rDUuqttC
9Mc94h9z+pz989pchfHTQAS2GakWdO5+gfIY9XJoqIrsXkwHneWX6Z+F+5TMrxSaNelx9XZ9dpbE
yq97gvEiV96HwLDN/FAVVxdtbT7+V+UjD8HZC16pYFm4xfIUb8qrZ7+kxVVNd2Z60jdl1PhRiBP5
l2oNmFfinDgpntBNKZ5C+36xH1tg9MnjffxYrYdQxWxyW2/85j6C2yaGWnDL/S6i3Dn1XUA1uldR
m2JWcS/3IYu+Oz5mpRXntsPe5SKG2IkOVwxiqITLGSS+qy+Sar60OSr/qTDnu8n+L1XJvrJDgGk6
DPt7NppI+D17T72ZoCwWc0+EEnWtbcyYzsAMUs0GYAiTEnbWkuy+ZmPzuYCD+ol8MuSmr46+nXbF
aaH+ohq+c3TSsqaaoT5K6zeb/E1nvxccALZZEIxYREDNkgF+gT1M51+ls62RawK39EMxSCJPwWst
rjn++y0R6c2pSj/gP/cqvOKiYCpId+utJ5OhY/Fjv0UnLZ5tUe3yeXhSKU0gq8tBk2775HPxUOrP
r0l7qRIvMjpqAUGpVu9vGuR2zZ7n9ivJSGRFx1lwJDTglb2xzU0gf+/K7nc3tvQiu1xaqdwkBupo
fu8zJeShjSJRcOgp+7WreKCbipKK9Nt1YKmK326qIR/Q6aOb4VLst746TaT4wGZz7NLfAbpc81fW
iFgSSsD9AvVq/zxNH267F+MDbRfoLTi0k11f/zhw6n2Yw3L+NUEsFFkdSfKKGIZlvDtmvtpN1k+H
0TsJaSkV5BIr2R9b8E4TM87Gvol4jQ+jWI4NHUaoS24QfvrXJ1TXHyxUbUaQb/TCXZa9aHulDLCP
wfzuhrEr4oUTfE62o3De7LL7Wk2xqWi5d52fTv5lnn/26LxJyRiV1cfc52zn6Nug/OCV1+kgumtr
cOlmb3n4mtlWrKg/k+u/BQ1I8lLrv7CjkBBvjfWpaINWfNTs4K7HGleLZkOsxH8pvc79tljNw+RP
d0q8zN1O5Mwp5OwWxsaC/mXbMfsf+mxV9+U5j13DkObAypy7ZldZD8rfT+Lo+bj6qb3xghilRDQy
H4o63ytKeWdUfLb5OPZn5Z57KHCR/UjHixaA4tE42tCiLeBtYb36uPYNa4++c2OyR5EFGRVoHFkz
byqAKL9tY6A26m1xqMBR48apHpfgh/LBfyttOa50I+neN84L2tRN3iyAPr+c725y3xtnyz/KYq9K
SoP5bFDk3voUen+Kqnew/qrfyex99hMC5DmJMB2dDB4feAEKjO4gmx3vt05bBKEvkCI5ujb0ZCTS
FtWfuVzM7sVDklrfETECW8GTbN6LFmHXob/VIAXnFk439e4m+ecIsU2pK+oBq/IXoSCQaItpu2si
XsvZiyZ9P3YJ1D4j2buFtkuT4OkDp7Pw8QAMycXPee3qZzm9Gd1z0D/Nej8RA1MHEdAvSPnJq/iB
9toPnzbbixueh9w8NiAZpWb6wVYoq7fE8B6WnOSbMwbAzbA+Vf5Zio+C1pdVj5Ev6H/O5odsPpkU
ma2kCK247RyQVck6nTHTmcXfhNi0VYeU2nIqdPOGFZebu65/QkpzKviu3NpTsOrYGW7Je/RN266g
5jVtDyp/mxqNiaGHqf7O568QC3KGwsBwPmr7X9dP+8zRW8c8Uv+CfovneA3UozIoHyd8XzSIM6os
HnsyRIxpt1IIJjrcFi4txOX8z0W6p82SKGl1h4frBNSQbHDuvVEgFK2c0siny1MSgucbwT3+wGgt
67uq0ZDjmBrBeqh2ynVsT8NpIKOc34ffs/CU2KXc/uoQy6osA/NbF8uEuNvOjcrU/At65Ef2Ehuu
+RmmWIUAYutQRRMHLCKKkz/qw0haknnTMFEaiBJ+HIZ9aZtooddvK7EfYCqiGsWrO4V7Zxjj3Lr1
Ak3brnYPneZl9/V8DJr0Qy3NB9zNIVynOBDmXdNQxNyuEVDYRujqCpgZO9NyAuD/9BgORTidqL55
pEt1O896l7dZt7H9hgRrEQeJeRwD406W6TlzjF0N1b+BwfjtDbFTcnlKtQlrDy0129HqDfR/KsRT
BA5J5xOVC3MEvVXcxP0mL42IWOLnzHG2Vm9eaqf7bykDEdsNMbphFZ4sLltk3ZGpnE1nOPEaGmHk
zSVmvj8tH8fhWbgT4/Fab+zwtslVH5BA1zkvd9aCMcDXp5U8F5Rv1yqEDXLCfd1b8JEUYVnDpZaQ
eDWMvOoPS5Jc7XwiHZVoebUO92qV59qYtiXcXWLSqgayTG/6OeBk3qRrckU9eFmI3K1T791ux83E
hTmWNr4+NDh2esaMROdR8WqR/73Y6+uwDnHIz5iIIJVOo3ApYpeDo6PZddUrYhxat9IQMcW6Nzzr
bmjkwRl4T1FOEqIV9YEfQ1B+dkZwKJv50ltL1OCmHCjKhLukw12H8xsC/oPolyegyPd5Uie3TLbO
SiuBRVM4SaasPLeddm6Y6wYweWKtAt0g2XUfTPWjEm8f2gY1Jf45M73Yg0WW7IoCxgDxOilh3L2C
t5eIp3NWMbmXON5GYV0dc4rF/xrZ6CZwhy1KsijL+kM3jDTQjXtlLrSQUVAJj0fb9dG3m63A7OeU
t/eHz86NjH75N6TYcrb802CtWyKp70XDtDbZ8/MEgDT67S41wONMUJ/FW7YVCDyw1K+pw6ecbOHI
mzL+U6L67Ru+70DGrccVhYi2sxGYOYyP603XPbpUg1MthDMDocc8FsdyrrZhXx1Ns8bLWey7pf6E
O662yZqhA26NXd/Dw9z0hXat7yAmAEXmhcqDZAc57MaKfMGsSE2wO8oPE24DwU5qi/xcBjP1Yuk+
mRa9dYmSGgAiqqU9NylnebC+ughcMTf4O2wHuwLYJkB4MqXsSAHHQTfdys9DUEFUP2eERcdSU7SE
iS8JMxaT/rZrH5EMKdY72rmF80xB5pYiugdK4KpNgftA9ul7x4OstUVerXqsHZ9uAle2O8Mqnp3x
rZzY9gbc8JbAE8ivluOja5+9sfwstEADqCPkkIdFprQVMl4p+nxJ3eMlDmvEZnK7wC4lVnXXQ4u1
I8czIxCPSsFd0qn2QaOWHDJeEKuOAkQOCFfxayP/XjnxR2a+JPijr33j9dmpTsZNkbTbuoHIxtRA
zyQqyDbqG+4jotzRV4PPt3HWBwcbjJV6iriYlrgc/Y1dOns/kFvbq+8ZM09Ye1m2mItHI0oJug5s
DOu9wCCEvZLiniivgcRcWofhCFAWFE3kVbiwxu4UUsDZ3Na2jG50aQ0Hl6m3V/LPG7DXSWf9sGYo
t0lfJpbDFWS29dE4B9QvIS4ORipZag5OgWGoViXgno21z84Qm4UB0toOgKU5D+yE9GZGljHvOCCO
Dko6PfRbGzleOFdvrSpOainMCInsw5ollDS68qnxUCYimWA5xK5WuPXHgAWNlQ2uxUEGW1jmpZvA
ywM+aIVmiisFipbJzOMlzPZ4seK5gP1d+QLBRjElbZNkicgK3zmJv1EiQDpA02ol8I3RBj6jAfdB
5cvWATbBhMpXqZE15TOUOeIuvhwD7fqaxC152tU6y0gYHtBGIbcCO3KLXC0zcIFmwRaVVpQut5W9
i5y6vjMDrMUWB0wz1KiU7E2YiR8HS0mkSzfKXNh+M0AszY1qUvNZCSz6w/DbMIi3fF5jhbQX7XkR
fZysZuyA8LWWc7FA/zvNLyOdBopce/tcu+uLUzgHBN371h6e6S95hBm+tPxypkXslREvYQMsWsyH
jML6dBR7LFJbzGMx5NyjOTKxwkUG2AFJHX0kEvKznZGFBrB/lrmycOC+EBnscbgNBmZzRrlMGU+h
wwY318eRwZ2GW71svUWdqv7WUo+/2fb34fLP5RKbWv5rmB4GZLmbpJkk4z4eB/7UoqcvH5mI3XRF
6e5+a1K1kdd/8exxzmIYdhEcj/74UaFudKriYQajG5cMYrjG1ZWe877bY96H5RkjsZQPrtscLYUH
rpn2tiieMHwDicLQQt4fTWEfLTf860ROEXiJ6Sarnxu6VG40u2OGwDK8FEs4HlVL6U3iXhsiZ/DM
8ykHSRcxCkOHs8jzP7QBFj8OPvGMxueMfDBKSDus1LLADPEX1jbcUvhetsndqvCkzSNKyix9Cevl
MlYKuyBSf68d643Cr4Aiq9mDMsNs5HgDKbTOC1gG7ggXNyJa6xunYhAegBZ/mRv6pfWnXZS0fkwo
eDyfvHvs2naUV4pJejRPdTbABiQt8QseEu4ekjXORs4jB6VawpJK7+/hJtfU/nChwX5PsP/ZV1od
YNl+gsXZeXlxtwA0SteO21S8m+m0U0nv3s9zA4IYEF3RhKw2lPzCKyfCt6KJBhC/C7bpbXWUmnUe
I6rJViH64d70vKj3gg3ysqPT5n+NE/yGwXrpaTVpqbt0XUwMbn2a+zKmKzha7OzkpdXhJn9h/N3q
ALnZDQsCWhLgMZbdA50s68bxUvqIweEbg8sbSGwEp0xv96Jh2zjikZL1GrXRyB5SZkx19G0WgowM
2aUx4obdYoc4PmiThb7fTRX864CLvF765uhm5DASo9AtHvO3C8pCTsLqAI2P096varSVCqV5UbuE
HRIv82RoTPkUHgf3TStoUClKDmfHfETz99JWsqfiOrixRZP9aAVNG+xoLx73Ms/wcdID/l0MwT+z
N0N+XR1UhEVu+NvqwGbZ3t0wFH7/2qD/eCcOqtrPmhth9hSKaIE8yKHJ5ZD4tew2XVN+FdQePzQC
3RfCIVrv9kmW1neuIr8fA4PB4uN9qMntzkuffa/loPaYCnOc4rWgBrMvKS3NkofAsjB2pmvGc+1k
NnI78DybiAozeGvb3v7AxR9cbVfLMlJLb+9doO3ICOhRtmpQh3JKitNke6c2JAbD7XFRU0OPyZLa
2wPOFnnpCADZD6uLva3tqBUX5Rh3pY97ZkCbtwi8xCMmSLRDNQZ4rxwu0v6ltBF1bUHptRP49hdd
wsi0JqTwaTtC+RVpchpy9ntZqgUTamjDQOGefkKKlh2L3kGuZCd0GFD+VbyoUvWPcvDQ8ENeLw95
CIxshQ7hLTYGnceC/I2A3JJ0vs5t7n8L6RFPohXoZ0ABNZGE3oPluYl7m3XRYM/6GQXALk0p0/W1
T7bDEOLczBGGwRtk3mNgreuOrj65NStyO7AifanFmFOkUQMAz0TKAObJbVF56N6ZrgaOUJ09+uvY
/JXryLqL3qfMTyN8+0Sugq1fStQS8azM5z6gt9gVFnCLZ12kVxHGkflMhUVdUjZ5u27HAGOxR6DK
NcxbH6PdGO7WfrY+IKDDF0TJyxvRLiOl4iUSSAyc537op11qt+7ZDIV6HQcbMjiU65FtEiePWPRj
URrrXz1U1YeJLnLfrct0qOFNaTAQOW9IkcDtEO3HjD47xo8YEOuHhnpxUhvCJaR10Sqx4aqcNQNH
wf8e/ZowCo63suhwLHcm/3A7f3NG1FGDQurgaOe5M3IPLUlbK2aYtjROCFdMcOoB7NpLJYeVBT4M
NFi94ZxF55mutbej6C2/QyJjb20btqLFjspcVo/LkepZFCBCqddpmTBlhAFYoBk2r2ZjMqFOBmd1
iavF3FSF2+/dAsc78sXBRR3ijfvmxvi0c+j/C/Oe6mxsXwQBTB2GxJLSEv7X+bZqvQVcI2XAzrMg
smhVBrvlCKqJ637mn+CIsiHDG1Oqe1sRoLwhFAdaWqTY6sAZ9sOU/1K6laNvnkGJ6jLEp9BBhWXE
csF8tBTFVg2fxnKGgN4bapErqbl6B2IedIauNgAZLQqlH4z+HroOD5DK54fc6m/ZUfSMFT4Thh+2
h7Ypv51kfZHlgoXlMuXiGmSk3+PIJIsjXDRiP1Q2h7RvOM7t9rlgnpo3Y8ZxKm8GaC/x6sdycQIu
prpFWU897ZFO5FughOW9GosC3aSpeOcl/KbLJMQWMgh9HX3ZHodmCtDngjhsF9v4nEI2WsUc/FFq
q8FnaU/H+ZXogGza8dH7Yz6sHUcAOCyToWq2svBb+qer9McJ0/+YU9aLtdTNRwVO5OrXtCL6j+k8
I1EjIcwAb3ka4TjlkJNJ8tebXfVkqiD5HbWwUvjxJD/6SfCQcBc+z7Pbn10DiaE0KG8m2T7kTLmd
GdVqxYuXR0NC/hqjrRtgQK36YTqSFQnJn7ogI0w/hReZ2Rxa9EwpoeKhrwgxwOvaHhy8RBElNkCt
OtWQJUVn9hhwgVyLxc7vWnCsqF7TbMfXmh6NvMu2Qc4F7RQWD+BqWN55JssBBRQbw13Vf8j+Y4d3
ZDsTD3fpXATENnMaGme42onCKUMs5qYcDYZn0a0fxgrz7c6GwzPh/acXnpbRzuOJ/CTksCwvlFQl
oPoGkNpMTMBACxnMcTNEXe8m+4HMJ3CgotvRb0hqSBckjB2zJRm/kV+NuYVrRVaMd3gnGNSx9dGo
ZpJWlSUCGy7CH956s9whiuX9URITEZQ3Quucy4jabKTQNMKr1GSXkUzKqeF/rT77dmWqlMnWKzdM
ciGAVYIVRI1VHbW5JpzoJg9MQtJV0Nx10ZD1KRoG8ZjiGKFprUU6ofox2YBzFQ2lo0nSb6e1vbTz
+GvSpzM9CSYz1AhJce1npzoOvQtfhEnJBU3P7sN8WGjJM8LkNTXs+U9ynxP25dj/6sD/AdYK43aW
7FmM/WUUJrCAYTqdJv8fEl60BrIjvNo0bAOFLQVCXOvyve48+xGXg/ogAwjL7U0cPwf2f+PYFE6c
V7PFBDiSOZYSZ3aEPbhNr8iAYTP6++6mgixsQCufJSf2x1LuqpSrGGMWJmV3CK9dZaNoHKxzVS7D
Ax6BFq1l3gHiCAOTTVt9BGtFKk/QfrHCKjRKadny7jOeTD1F0xEsASlMQZGVFyIKehjaNoiyfigf
2lX8JSq/Dbne8o3G96fViKGWzn8IhbFckizBxkvjRxf5ZjeNMVF2bkoqgxh4QLBZAVsB9C+LaPb2
as3BMeuxMydL0p6IaqH2SYfyiofSu5MqIMhlDucMPhRH85tEFBvj9wc/oObcuNgZQshgzs1blhB0
MV6JqDBJK7hrhCjCxzwN4a5dY+GVE4D+BoSJIJElXcLPbkS/SUSF2Hle/pCCdHfKilL7IxnZKQBe
koauznkJ7d+y8p4IA3vqXAVg2E5XZzbu6r7s3pLEK5BAdFmUqMnh4isUdMgw/Uh7MOGQ3dd5pN2+
9uUb1YrZxc1S9eqxjLDQL4C3DgZ1mugfdds84a16qQIMVC6eSS5zjtLN2nXvQA7iXhaMgK4wCDLK
ydQp3Wb+NO1AmliTMVDuV0yC8sFsq7cuvTnFtA+7Vc+G5aN5L9D1p52MOrVCFwRcGAFAxUZO419V
y1/TLWogKgRDwoOU7gih4pUpUjVFrWOQxGDyoCZ7K09ULALfRczvMHPPo0vTH6Np1HVGvRe5+s+e
ZLPnIQkuekxvTZIhcga3ILStz4ATNctSRFIXsWmDYx+U0yDdz6ewsbZLIR0L1tW1aAwshj/D8WVc
lRNRDSsa7Gr1v3PwuV3d5J9tW2Md0exBbWWsm4J8lkhpH/0lhk7IDOIu4lpn8ruVpvwiI+2m6y7B
KmO3h0DzUx8JvnBbjm1bw0c6ym+fLLuwWPLNjPR/MyheQDdYQLnEECgMIoUHyKbuYMyhp3eqL91u
WwSLdWyKeub9Tyx0h71OCNNJ0Yy/sYaIY9+2Op5GCxWhmMtg59EBBk5BZwU2HHe9Wumsvite7jI2
AuN91uKfLOF+CY6rd7RhERflT97v5FSqiWp7fpinYXrjb0EILQYUU7fAYVnSMMO2OLxA6L6YuCS3
VWL4m7qwx11XQewzfWcYHMw3J6OJ9YCUxI21G/xOAXcEO48fT5JFetcRyHR0vBUPcBVo+TBoULjO
Dwd+yGOJIr8ZniUpLlk5PK49Dj9GOZu5rOzcR5nVsBRSm9CmjE6bsibcFf8zcoGQ7ySbUCTlw+gD
p3SvWszBo0H76m7KJnlOhLJj5poO9JPqt8CjI3Dju1m465Kw/y1vwWwIUZgXJ9+4KjKlfvqCHzRW
HmI8rN4WzWoQDwHQQboEyRY8CAgzHP2DcFd3a0hzZDkx1R2vWxNVLk8dCVnzQSBYukyh6I55kAfH
qu/Bzd0CJ+s8NmBplgsJstQP/cwxIydQN6BL5wYo4zfqiScB4zMQft4OERKfpg9ybURU+sq7b2q7
+yzNYTh1fVg+DkuRXGxnKt5N3wtx8xoqYtrXu5DAajNOlJthP+n1yfXM7xXNmmE5rNUN7WeyCI3j
hOP84Ka2ij2AsqjwnfYAWoJ8wTY50AM+UJI59mmuc/GlTFJ8tZfPWAVGWrGM4rX8f6EXgkHMDPj3
KPxU8ZIbwG2hleysyfpd1fghNL57szD1fwEoztlZMHDDyzcnGurK59VEYWdWy3KHsFuMEcYUKOhB
vqxeTgCMAK50DURlhij+tW7PkMTctRnC0f3zR493kkk6ypxJP+HbsqMF6mqDpczaQO2DtMpTHupb
fpDRRkuZi51rmYHarKY9xgM+AHJ+mM7GBOPQkLbWLlhCa2uakK1q0C0RCcBZHioX6Y0xbz95H0nr
n3t6Xv5m28atvih2pDE31l3OCP5TEsZ01USJEwzTsQGQ23OnFutame4vaWXDps9GOCvG3JDZoRRk
rU11slt8EjGXtjOeW7/0tqVYMMskTk2x/GyL4EuoNntj3sBwV4MRUWqH7Hp25vdeusW+wU+D1Q87
MZhQ17xn3TjA3ZVlNJBIulOTJf5y8eQ25SER3vzYVSRG7mQKX9iGKZeFrftT5xgF2QCmgfGSeZtI
terDnTuyIho8FECNOn+noVizguCGjJCrthuIp357y009m9rSZ99em5iJm5Ub3ORUG/UnCXvldraH
l2ow3k0WgrgYtHVHUFX/ihR6uIebdvAfpqBYVpmcQ4x72AO79BsIx2OGwaoStEn/3el82tmqTDYK
oOGzaVYTEGsGZ1l7747Hq90VnfNbdb2Hk0DJQybd1T57dtqMP4tviBxzajAQEJdyXrZ2fu7RcZ1y
H/GTnMSMtKmoX+SImdSv9BL1hQZv4tTJ9GWZXetpSLzZPeJnSqIusKtiZyd2sUQ4U9B2gLdM1a7I
FZExFSI0gk49yzl3LjZHLRN9WJHHP7tQqKjwh2pH0zN1tXgQ7qipgOUsREPigGFRVRgSekrqe1yt
rbFdfX/2QZlMFPC9bp2NHwjSmUrTQ3urg/cxB5MvbSctt7WzvjmrA6NEdpQDcJqkiEA12qQ2acvD
aFlfZcYdpVsN/TB0eoUJLdr+Yy1zhbbebtASyCWjEb5VxDfRgHANrH4Cfrfd+6wAm0rM3NkuE3qZ
RUHOEeq1xnSP93sOztu/EL76YzX+s7Iq33sIKrc2ArQt1IGMRuWGsVzL6mcNk/6ubIuE+LikmkU0
OBCDvS+sh9VtA2Kve2/XjkUQVyxwJ9lmI1QgDNUgaoaEzPLu6QoOHzvTU9tQjBTWGaB2M8o9nWf2
3bJW6yupu81hbWYLA7AhojAoxitO7XrX2quM9GAtB7iAMmqFm/yrJgYPEEvGhtUx99hgUXMMHO95
kZO6VY85YJxZ7augsaJuBmPHQY54Kwgs6oo9prdh/pqLoX0oaul9kyJAdpsHqC/JeFz5yFB/69IZ
+2zws0gwOWxx8U9bsVjysrYaJYNTTkgLMy41iKic0x6KpNZWjpU9RfPii/TVKaDnuDAM583sDYmN
fTTugoA1YOZa2APc0Z4zmHKXL7V15V24UVBgmzIDFyX8jCrBSYZEB6n//JSveljr+QbsVrFl5tn7
4mvzJE3Vv0jFE4IEQ6K1FCULkAFpWrmmgZQza8k/Je04IOOEkFlYsbLu/7OyvPuZNRFBoPLqgM2k
PHepbO/rafk2hUjvGSgkzxXy5rDvOixTa30IRTtf17YWZ9y/5OXBSW7F6JEz46Q1FkLsclPA4d72
MB8NRnM2IAi6MAf5ysfU2pJmg1WnI/8Xfd86I04mK5kc4s241nqjyXXYpQMvmwV4fyPYmS7L9PYA
c5xpDZox4rhZP8pUua9Dxsw2Z7g06mkUhD0G4a7yXHkwwbA2Ra7fiXIDGWc1JphDmCAX1JtuZe8B
y+mGa8YDuDAYW+CGyILJG2fZuwQn/mUIyzZVMycHU+Ii9SSqvImkDzgBNhwrnzUjeIkrfQnzHUSZ
s1czAa3EIjUPtyNs4+O+3NTcvDGFPJB3U0Ngler/+z/Szmw3bmTbtr9ycd8JkBHB7jV7pXqlJVl+
IWRbZt/3/PozuA9wr5ROZKJqG4XCxnaBkSSDESvWmnOsEboVuFLvzrOwt3tjFq0qcFPoWYI/LESA
cI3h+9ghN64qT+6CPnkmamqWjq4dBqce1pDgu8c4Ffmzb+nDnVv6+s2Uhb8V3TL5oY7v33GYr25K
Z3BWrRv0Dxwh1Yb2ufX3skhIWiuJdK4wqH4F4Uc6OZSOw6Z9KdhQVoJWlldApbQr31M1zuWAwpCu
oOjZdroH3oe8JJh8MW9z7F/m4Og/OdCSWJIaGpahkeAFmCjLwCKIK5VhbZ2cY3Evje7FjzLvzqnb
6iYPs27NMQmtX5+GB2od2MYrNMMzvDhYTHilFlMV/nTTML/u8iq5RrDBT4elRDbARzydt41xk8QF
GRenMYlAfFiGqD1VcoBFJnftlBmPFIdQfdcZArUO+wJanvld+EZEMDI1ULK6oZQ/zF7P7ph8EBiC
4AOkBsnVUAL58SSiiTAX058wbOSqlqRTyX9A22uw25iFJhaOyojWYUpj4JTrAUP2titpo+2XFaVX
OyfXLrJyyRumY3pbS/iMQlxPOtobCZZggaoTkViTY8RAuLQYAGlxFG6eEjIrJErSw9Cqh6T1i7UO
hHsL7FN/t2eZeT7bDfmMCB6VWSHbNfVbq9N+GklfbcJaDeUCY3e1jiKj20Mj6ekGGL1juPaWaaqj
7xW0wqENh76hX9R4HUxKrn1BvbDQ47cwqZEJKwi5dhu8g7pJNz66C6hn8XCTZzlnjcZF6aRxGlgF
qiC015FYuJZIt+FU22t/TKpmg16NcvXkDktpaZwjBcIupxoobg7NdVOMI61Yq8kDJZPEDwG5/590
OXgmaYUbDMOvdV3kuUgf46QBZE4pFa0/Fbh6J5qm+jDqJngMLcd58AKExRXdkO/pCD8TqrzKY0eK
I3Lm0ZjnqNiR8GJGwmQTzDrzNiqJLjneFHsvG4J7w8EhmJFUhmoCjUsUyYceUG4ln43FjyI39XIf
12U6qZeSzva7wMiqLU5Z/P2WrwMgcUncFMBQLX/iREWIvtUE7qDaIH+LltZaKem/95zZd6or+kd4
h/4qqvBJaG0ZLnsW5mU8uNZ1l9HT2R6yVz+p5cZ38f3GY97jHAqcdWOM8luVT5g6hsxemTBvN2Ls
Z10mLzRV+VvkO4iEHY2Z3PExSaP+zdkWQafQPSQokNk1kCUH0TUuXzWgg1RDl8+XAbeorzs8HUQ+
piKDnHjgTgf8IHQZcJPw1iSxjoQ0tWE7+RRIvknc8d26nsLxOz6PeunW+J7DzO0WnjVzy42RoK9y
0FZIslWrPokxgTR9tHflMC5V1h56O4t3Eir80u41ysJwo3bC7pybXuERWKi8pChX5jXzJfLFQLW7
0q3xOg05BPTdEH3zivQ3yy8888ya60N59NSO3nAw0zZnPYqwczo2inErEN9H2Gs3ahhjInz0Py5h
e0euPHzOyggk/4Smw7OHYBPoZPSV5eloPSaZbxEmEOI77odvp+8NIOZ12hjhdqJHwnUxlPGq6W1C
vaICLRv0Fe6vLkQpQOJRf/YBUSBnQ++rg84mfzr5KzlYhrOIKDSs/HIKSSxrsiGrWqbGUpc8smay
xQGjp/Ek0wgViOQ6UfiDzIHLmTrtVknvERQMuIHIFHm7CYsBAmBUdUNBBk/zKHpEHfVdnTZzE3U4
el5UwY9EsygdkC3bCW2o9i6t9VaIL9BVZ4Ad9zSibNhZtWbg1RDV0pggvhk0cO1BV5sbHlKwGU33
Q7MChOGl714nsuquJd8MDPFiugF5oJHJdZOKnd+DDu57GFdJZ3fjddKVwPTD3N8anMA249hhHhz8
Gf0BbILaclRC5/brtZJ1vo2cyDz00koOY+iDVbCLaKZVyIVZY7z0e8o9LUGKLex6E1Tiraupz41Q
ZTetNHAge4odS6oNYb8nPiCFdiu9ay3Ae5ZvHPwhqF8MJ0alicGHBHpN1I9PnKKwhh5Cb9pqXykt
+qYcwmTRSIt8SduuqwzJWR4mzdsAVvIpb3yKfeze706IgTXuOCPCCwdI2iMViFUtoOqO0K0dpH9Z
Z8ktBQFi4wqSJJSfgSJgNDwCjzb2mmU2715pmjNijKapnQEVBNtMvTSS4jeZBfnRtQYLObW4tSUi
Ds8OAIdJi9Fy4CXAGaOshVdySjbaIH23klji0h2a71nLuQIUCWF27/wy4Dsu28CTm7RXyF0csyJX
Xw/tY1Da4XXekjU1kK8NspstLrIPWHWM+M2hus/JHeFCM5baQxk46X3iWOWjIJ1FRpWMsDQUjh9r
Qpk5jJa51OKQ9guw87GF8JVvHMkpkPpbS++K3l4FupjuXJMgAvcg2R4f0EmuliwC8bqMinDVCnJ9
0fCB1DzbOVpj4w4rf0hNz751Jc0EdERa74no+wkttqp3OQvGSk3sWZoa4psRizLqWMNb1hFgeq+k
RXaSkMiUKD1uOTUDj+0x5ECoYvHLjQ9iHiI0M5n336qiv0SFP8kxwArUjhiePAclLpC14MHAcA6P
H2DbVSsjZ9vafYqR3Sq3Xjk1ADjs8b2iI8QGuzwrBURAFn5MrdQJmpckGKFoqdSiDjC7TAgJdgZV
pm9Dg5Bc7/XpdijpAxumtJwH+QoHWGfP7Q2h3QlHdRvOXWLXV03ws/Cmemcabbqc8uFnZxoW0zkN
/2QQ91A/DvXGiPpi0xuxwkEcSlBWvtwYE9LdVBHYpoIgQdGHA40q0rQgN2q1TUbSjFEotgM07sUo
8Wl3vgl9IfKa9SRrG7UpjTLyprO+V0VPim5eZkfcfVed1Ly9M5D9XoRD9SPWlPNDjRWFxNwq8ivI
v9XKEiavAoiA77+lLTrEorSyNQUIb2dHuG88eqOsMz2PAEXY2i4O/Ggd+q3GsupnazkiUi6F86dR
GkComQJGggdkTxDDMTFg6DRTSa4Q8Ab/k+wChc5ae/L1XF1nY+g8iTIN1tDX4wUWFKQKrWlceTHl
u94SzqNsOjY6x3ojqBA39ADQri2ggiT0YUwtJTTlFZbhD4pzs4qKDsjLULdhLtU5HTviuIX+GLvR
VWKi5U7Ap1ku9GWO/+DVk+92pgFhzL2CnuZ4cAJ3Mq61uChezRbUjIX1bN0yne4l0c8+ggawrCxE
KUkU+bc2BambnlnP9tT0SB/wBmQxDbq6HGhgYP6kMiQfsJ//QvNHSm4a/G3XW82q9KW1dTn77ek8
YVw7Yqw37LzFNplY9qIqc3F+pj2YKBVuwrh23yjG0YpvjPQFLSyRlVo0q6AJZL0MK3IlTMAl4DJr
TUclH5QDQHOKL9FPKWo4SFgCbokL4yVHcfxnGpXCIc9RXWodCX0nU3MQZ38DEYBPAlYQ1DnYh3hb
gtmePgbbwOpTYnSaOUeW9ovtPVSQxViS+mhSm8iz/Rs0r8gBJ9KjmoyQ2Rq52gg9fSXn5a9LconL
sRMaUaYWXpO8C9ajZkMUSAv9zxS4zxXOl2cr0fikvMx0H+120G9xGVcb4hvaemB6w1Iv7aWHhAmi
BbI+mqw7q2pCVxOkg7nzBeoSH6RCBeTDpvx6R/3ReTX8KHjgJNJdC53ZMeVTsQqiCZpXgG8w0/0n
kCS7abSxqlgllbpsSIm+xoT8F05GoWXJNk7xWBMU4BioNRh5CSzgwNZ7YN+ZfkWOFzxFEhbXus06
tHTnHjuyH+17TUcU1JAOAgCGjyfO7W0tk/IxLRIAQEmt3wDdnpahQW7AtcJ851LB2CG0hXBgEMhs
UgEyYAizlzqjSs5SG1xJAIo2cv+ReLkAabkYnMZe9bSlWcusDF9VNtL8g3whsk1S+HtHM+UrCidz
U8/xBKiLYtsI8s6kwdT1hKF8F1Wdu0kHVLRh2AHe6JERDyrNX+LQzp40E+ctR+URyRZ57zgpvrnj
IDasEsnKoPCya2Ldfgz1utyEIJhf0HVC9EgcClHoEqh15gYGVuozQ9JCk8/bdkP7YPKkdMCuV85c
FLImV05QXGOEzJlRIvCoXdLNDuRzyPVoM0045c8qTqFWJEH1rKUDVCyKhHdQonnETZE+gm6HzqHg
R9ZTUa/ILBZgwHUy73GV3HhJMX3LCb1uzCB8GKFWrKKs/WBR4Vjs0icQv/+49WhmAlmE+NZE6LOw
CBFpkkGCGcbaEHs0y2iS7qqAEXjjpaRsqpKEJA8TyfEgDcTEjb6Fq/09cNgWFlkbwDdGAuYlXaGv
bDP+A/EzZ7oCKsAuWqJNQsMLn8N4HPz+HYvJjxrOxVU/BeNLQ5p8RUG224w+3Lowa1xigcC6paCW
b2uv41CCXxq0Ai1yak0gE43zAp804DWXXMUSuoy7iGNqimlh5UtZWyWQYbagakidXzHwR7IQwI2K
jkhW16fgluNcybkE2dtT4cTp1ulctfJGckOzEgfLL80yxiRN7lH79cuetY1YGcFPlzsDcE4SmXUW
IgjPPftmEAW22fhmKh9rHfgJ+H79zSxa82coZn6WjUvIgr6yjACe3hoeLaysNh432eRZG0d3q9eo
r8kh2ByJrTHWycoEww16c+MXKwDW0yix6TsT03qDU8Et/EY2U+HXmHYoQieZm94gIU2JqXICj7LQ
flWzeDgvwehkaPy2ASj0a4p88VoMsv7lBW3wW8sBUUaxF26MMuwWfjnzLuMOUTTaN0jWklxWV7Qv
oV5RICJcQ4qL5dTuhoFquUcToqhog2cqwh4BeRI/9XQTeXSh0aOzHxvQVT0txMzS+mMpBDf8K3rp
bal2JtqIq7IlWbmMSdCgg08SFLEhpPybMs5K0iRlesVqNT0LWWh7QfF+m5QtSwzBitESNCGJ4VwY
2TjwPP0dYM1rrfuPLRB3WP7klBL3ueifM5UXKwrcPMrBdq5pKkrI2yClo/AaMF3y/FdkDMk6ZjLd
RpY928ibDLnxlOtXIm3pnUCiditFHH4TszdMt43ghjxZ/JFK6tDY9TuA3XNOzWiHtdsMyTWnjPxh
GlK10ehytoHSQk8CK34JNVnmy3oX5fRzGcPBJUfrkFqnGcrK9MEn71JnLZE7qqsgvcXECp2k9SiM
FI3A7BGRgnDA/syclOYl7GbWhgPgtOpTdCUoPSkBIOQbZDiB16/yNatJuG7oDsEQNLfoObGuRq0t
mA+yQm2fe9MvL08UM2BWdWRhufdrP0LoqgFl1/n/wCOrR3OaJHXZIV+5qnG3juR1WRVYAh32EWWz
/IXcsv5OMyNzZ0X5k16yMpLrpa+AOzsanAk0qjG49DaKhzend4pbDE/Br9YIultjIhdHOQaBXmm5
hBQATgE9tekDCeHxtctZDyjA0gM9sZ/LcqgWlT28GVSBfnuJp1NTcjnx0FVNXaeN/n3kAL6Q6RRu
QfU5M7MNN50UAA2ShinDx3ZtBj39C8qY2AdbSstxRAEynNurkH4qrn1k9YvQIs5yga62sIkzLLS9
mDvCNOB+XXKYy8Z+6OKgfM4VYJ65jZF/7Q6x2qPlY7aNI5VPXY63ZZQ6bOCNc2dk5Mdo3pds/daF
1drZLqIg6u+UA2m2MbpkSEk7P1DRCCHDZj9R9fhrqNH+gwVWcDd0oOQiCogoi0S6J62KDZes67aT
gOa8tvLvh9L6BZE+2xt5h8dX9g5gfW9ajBza7mgtxfqMrJw1g7O6MeTek2Whl/TtAl5qBtAxppJ5
yFBUrQUnnofBxmYQGmQeZA+OqIkK567qavZRV81xGvaPaNBjsoW8ulHHzhTHY7Rjxmtr2kOGu9BB
XMXBTcyw52zX8k1CumXB6hs3XAUhhhSzKeonc4R9yaoCD8an7xJSRg0zjkHGtR1DtlSn+OnPEXRW
lt2HA5jxV2q1/iah1Re98uCyBJrXbUlaZge9G33awaiG6hbunyhCpGNLfTwkEvigh8jkurGxXnsG
RjdDgBlQNBcORdVc1zaWAdNV40ttl4Ksoqf2CHJwiVvGmwNZIopINoE8bExIbk0ArTtwKVDp+R0w
rxCLFloO+tr1Kxp4tagvChJpCXJiDVO14WE3c5KCtgqZN0CAgufTuIlOT0RD7QuE+RtLdu5VmU7F
VjOQ0bSTVu34+oiqawu8YWSHK1+kznWCMHZFeMeS1LTfC0SFuxrhzFPpTLRhbWmUGDo4xKyE+M5T
dGEhBaVtIH7y9do1EfyoO8+eoT/ZidmvonxUN5NtfhedCVU+YaNtMmoVKC+dpxaj3U3csP3lDTOl
NJFqJ1ob7CiyYK1CgLAdXYVNtkSSRbmVz4XUKWGYJoHYUn66pedVsOpjiR0H7janHCza9ViPLP91
fm24WAdkW3JK8wTl9C7LdnC2dGTgbbTLTLN8hwiIXQNdiRxB7rSsiEpvruBuMYVhBmnIlzjNpj+V
qnQYgkG5MyMtvGWGySvatE3ApSYbg2FQ06Evz1gyCpyzdlO80RIJR3GntfbC4KyKdFHgPakQg5Db
46huS4OlE9HREFcYlGKcNBpi9CfJZ8aKaKiVNWFj6VTVIMb16teqqupHvaazo1868dYfB2MFgM1c
odR9RwZAdRDq5k3ONrS2Gh/4elFDZMC5vUThY++SCLiAbF3W/lH8aAe7vKmp4+M6oghUGwia/ZIM
f5/Tm6Y3+vehi/Ut9ntn46Sq/aBnkbU33AiRg6v/AtyXbirAq09u774HtoPAraIgQR3tN0JfY039
hiMriXXySXDfnKJHDqJaGml1Fvk/Pd+aiqDNwB8OvMb0NvaIU1DRv2ulaPm9tV16cuWDyPn2C5nu
Wk36D8Js0ifFCRIFeTN0G8KncM+k+lU2VCmKNOco4QTsS16nr3uhIy2tDX1h21q2GjD30q0kA1pI
RLccJsyaqAPzdeuzETYeNSd69AVY5cJhO2iBwBVEUoaMztjQMAsyoovQbh/R9WLFq+BQHujj2kmy
P4Imiiu4T8nPZiTZbdqt9l72JItSIRucieqpJNa8o8QGl0r3hh8EgG/ozSwSr3hkaHg6rKqW5FHf
IVyIovw3N8fHnQ94PuZuI3lELcopgno/JEoBEC6rx4AFaBcUkDPR/lGgoLwqsoUdo8Khuwp1DIE/
LjajO3MKOVWkGGtVyFnKHtwW+743elcIA2j21Noj8mJyl/oEjqal8QeyKbRNtV1Ne9ftQBsHTvza
eMgnHUHloY7ZJEy95xmSDVs2uaaRf6sqgPlVjUinf6PjJOnlOLEBjujg/LGUDEO+o0ijLeMYK2Rn
SLqhJxn7p46rQu9pPDRluChdGj6tmq6RWxHXuNarkSYJVBuvMaLcR3HMymJl46Y2Y/KqAV9aAukD
R1cbLJ141KnhUEgL85aYAOk9PhodCbKt1TdmY5WUINDdUDRQHD7asfDXTmf/8d228ymZDsOcAtCA
XGGkwlhjrvJ+pI5YeoiXweNCpIussd1bSNd9IkOzbSoaXfmsd0vLIdCkVGq8okJ6LW9oI0muStLW
p4YWjo7BNWk5UJgQGrU5/xe6dfzWt6i0hKWBPwdviI7NN/d1gZ90gXrjt9UP7R/fgmmoenmlJcVH
05v2G63gxvmHpX9wHKhVJynsB4JPHIIEiMGZaKqzCrNGw/JOA2BA+rcSpOYiryhSOonqV6Wlw/7C
k3tNRok0fk8kt6jZfXHC2fGuovETsFPIZ6GDi6V1BYzg2KpuKGRNLxZNEg78t3QxaAJtnbahtlZt
MGLuQ5KEMFH/rbUIMsnPlb9jS4YcHGLBkbXkqcgZjKA6LP6WdNj2M2le2xZKvhpHyxWH1A6zQVRf
xS0ZH7jyzlpQtYMiIm2QIZG5F0Yc0hl02MgSj3JBgbTvb7tOEy9UsjFLKkGO0rKtvfIIMNkmcDkZ
kraipsjuYjGIdTWlJeQIegXYVYjRrcIXN0hwQSYX8SriyiKfiSBkqhGiheFSVS08G8tE0emDLnKM
DkB8l1BNwAOPBbPqv0W917wJ2F2gVkk0PZYSmRltjc3lVHiAlyUzrwpH1AJh9eJQD9/Y3r2Lq4Eo
b25Pok/IXXF+BGuT4+gNuUI4xHjF0H/OxdKsVT98ooXvZUZlbOoS/aYPMvMhSMnNaojvn/SiwLY2
uC7We3SByCIrEvMmZV1K3xixUIDbpmFcWz0eSs1r36Z2Fk4KILV6iM2c42S7bprwTZHRWSQdeQvy
62rLVCc3p3oFnQbVGjDxaAvkDrGEDqdthrVqGlFIpLtUW4mYybvo7q1JOxKkMUP1woHY2HZ4xnFG
O563Lw2DrySiAZ1nRMNOsHGhidWGO5sct74bSvTI9ByL7eIxH/D1egirWIdIlwlROQsnSaBCFA6v
LcVlE7omSHwzS1/Rlr/YjcVS06U0NQ5pKGy5cfUBwRfRE2fgGrSsFa+mdAQzRjvihVtilR0DVnFt
gF3W8EOXUamZTxNSVJR5YfVKmxixdYqkP8SBabGbMO1qQTWVKtpEJRm2jBMKdS0Eynb2bAPRimwp
q5LUUsouQcBl+XZqpPMrjxoabTrUCHwP4dT59uInG8pLx1E4UJXNn//7f4pP3dIRwNE8OQRiDDEN
dqH1+k8vb0ohXWFKKkCm0Oee458u3ypfce4e80d80d/8qVjmxvjj/BB/N0hnCNMlWpfCMpV+1ISd
lJtNhbrLH43pZnRe4oZoCNMyPsjz48xP4mt7dG7CsF3Bo5I6ra2/3koYVJM5pm72WET3ZC9UQYM6
luQ2fCvxG54fa/7N58Zyvo5V4XAK5+6Ij+Pwlvl/XCCyLpVvgwR8kt7W9TUCsfMjnnqKjrQNQ7iS
f8l5nnx6Uapl4ypRVT0i3cV+1uR3RMVILM6PMv/uo/tSum1bki/ZRb8sv47SGlR+zVDLHpXcm2zr
AGw4Eu8SsSv73+eHMuZrnRvr6I58enIy4Rkr7yExYAJop0dstcgYP9AJL1uNvDPVjv636x6GmHxr
feFm//60mI2O7UpXFwar4fzIPz1Sul+lLhJCPq29TTyZ7c7f4Ik39uXyR/PRpZpcyTGeu2Xd0Btc
j7aavy+sh/OjmKee4qebOJqJjusYjtMzSpnu/WA1qatWvf93Qxx9wE2X0lMiZAghNsaP2csVrc6P
cOJRsR0xvZUyJOW9oxGSgUwe8ojs8WeS/+gwQ2YuUdiFQQzx96PCQCZIDxrIgYG0fn3fkW+Oqsbi
9hi/24sPTkuh/eAkew76rbZX7R1CjsB9OX9nJxalz2Oa+tcxEY/IFNRT9miDl0crGxcuuiTsZvnB
c6/Pj3ViKnwZ62gtjzxXTJKWL48OSdge96iC1mKM38+PcvKOqNAotGXKpVnD1zvKJptMrMlnK9yX
mRvXr7RubsyLOmX6eX4ocfKO+D4tk7nhsnt8HQsxtN3rDXdEKE1blkfgfxvrj0lHk+W3Un0zpbfu
2ufAvKL5HKVaag4Ki9m9m98SSoQeyY77BJDecEVXyvM/7a+1wxa6rc+qcmmY8z9ff9mQlI2mBa54
Mrv6eyWeUcn/+e9GmH/Bp9Wp+X8jyPwxcx/+y6sfPVkyuS4udH5/ZSA/ilca0eX532/x+74s70dP
aP77T7+/8izy2Toj2BQlcvqPLRLzOr70TZ8cBUGbsOYFnHPF11E6AzsSndfkE0kXhFDQcYQHA6mT
tDnrf2kCUaFfP4oh+WFQURzM8jBLSP0o2VoOZ/6OFpQLToDb8/f+9+ywcHRieHHYSl3hHi39ce4N
hq7T4L51Xy3rOdr/d5c/umkF8THuKRcdKgir6ab9p/uizcOcN0SpCwI3cbSOlHFYoP0xSfBOu3bY
RsOFmXHi6XB9ByGPa+t81EdPJ6Tba+dphvdEqj1bWM6/+PnCsmw2FNj+ypm3gU8TD32qUdh6bT9V
9W0F9/jCKnvq1ytDKfyAQifQPPpyYiXBroyDB11zP26q4Z+/W2HOMYmpLMXKd7RJGUVuFpGW+AcL
zp/gw/nHHz7KFEc4iJgki5c8ur4MFCo1zdaeQmCAEOlL7fYfT87PA6ijHQ+HvDFmNGOGQYfQcZvl
FwLh+fl+XVcsUuYgMwzDtizdOJo9CO0whTS5f3BbDOsYWxaj+S8mKIokSydWYIV35inwaQYVehHR
kQG9Te3/dm8FLvnzj+jvRQu4irSYmwT0Qj8+dJla02gjJbUDKxA9ZFHvSToJiX8+Ub+McvQdGNpY
NZWU4SGE6AQ5LLtwFyc+hC/XP9oCoePjfaCh9KGprprwinzw+ad06fpHb4FfTvAcqvAwvtiQDMsL
a/SJl8B24TrY4JRLoH60iGKV8BpECMkhz1YI0JNrznC0Uzt/D/NkPJqsbACU0CwlqBIeh5x1WSWo
ARhEb2nQTnozu0GLVQGFjy48rROfBV8EqBTb1g0E2kfLUhrSdwLhWX1InTtOosgklHt//mbmpeHo
Zr4MMT/RT59FSZd5VvWyPpijJTd6lZWY68eSFmyT/uDG7aGuTRCpMKBIQKdksv/58JwPdNIUhqWc
42CQGnGACUdUFOOwbVQT+GmLBvZ3hbCb+6ig57c+hRGSIN28qom6b84Pf2I6up+HP7r7LNAnXWlG
ddiUw/dY+37+6vNsO362ij8c8F2djMzRx2SCbBqR51aHwXippkMJ0pk+lEA4XKdda/7V+dFOTRZF
cy3gMoK8zH+O5p/epINeCp2FU9HNHAIIddrS/JBFeuGFnZj8rnJM9vg5DLKOJ3/SZLjTcrM64LXz
unA1pB99Xy5ge5OHPn9Dp16OaSJ2cPjUXHmcJUN5UJZOP1QHXEtPleXve1Ne2NdOPTPTUpR7ScRZ
xvEzq7JwmJyoooUhDIwnqI/iITYaOJKRpl/Y4k5NBlsIbgcxiKGrowDMp2iiRzJvDghRcwrQ35HB
73oLsFKDWDGxjXs6Ea3PP0Hj1CO0CaOJ+/6zIB4HBn7WIkZl0BStAYl6axNQEEz+wIbc+Izftd1r
H7UPPb6IzoWHF+5SV23Kxn46/0tOPehPP8Q4CiCasq8CUuPNoYFZZ3WPYw42pXw9P8iptezzIEeP
GBpmjf2zag5ts5q0+3jcmzaVc8zm+oFu3vWl7/vk05Xz9+ZyVjHUfNOfvjj6m5pxMXJTOqqbqnmM
PO/CVnNphKP1yc68zlD4MQ9o7HwS50BlBu/CZ/afZ3+8TDH7keg45JzYbL7ehmu7eq/MsT7U2gNS
mBwRT2g8uOWbIbOd8nZgzBZ017ywkJx8WZ9Gnb+XTw/Ps+s0y8apPmAUoop6lakXD9D1BC+WMlyb
LEpUIefnhzFPgL/u1JQ2gYE0LXl8wPeQOkN7DZoDbfdWunGV0nvZeyi8LRi+NLjqQqRr2geC6Qv3
evI1fhp3/vtP9+qH0GELP2TcQN1TJX31skvJ65MfmEXmRrcdpqRz9KUHeVP3WuHVB8n5xbpNQZGK
zYXHN+9Xfz2++eE5tq5oR3q0n3kOIvGQFYXWLB3FS1iV7qNVP4j2xnDtpVH/ye2fhn+vdc90Sk6D
C8OfeoiObiAaVewG5nEw5EP9mOgP3xygfOoQOct/8ZI+X//oW3OiscfMw/VReiJYUe2FQ+CpDeDz
9Y8+M6QlcRJj6zy0I7lxDyzjqlQ+pETbaJbprJ0MkjE4aBP1vPMv7tKTO/rUVABiMHG4s5wuNxNd
8tL86vwI87M5nhm8GM495N0hnR/NPmPExJamBTPDwn394tSEOLTY+H1+lL/vw9Z1TnC2Mom+7eO8
EDVJl04cqj4YG43WsLhrVucH+PsjmgdwTUP/3036aEGfYGWgFu8YYEA8sRUQz4h7/8UYc1ILSR3h
mppv8tNaQPfqIRaBXx96ANTxOpmbsF3YNf5+G9wG52iCTrI+7vG+5PqD14GFqw+5s8Jmofvshus4
vhA7nXwbn0Y5+l5SBMNVS5/TQ6q+R/LeTdfnH9TfGwR34UrWmv99Ukcvox0k4XNhskGU36kDEr1s
kRahn79J691Y3jnGpXDp1OufIzPbMXh4zvEaSsElnVAv1IcR1bwmwWhSyu4uvJwLg7hHkZDRyaEe
E7s+BMU9DdhcyHXG0/kn9/dKw3GRCWCQ0tIdMk9fp5gXRSXKBr53mDpaAyl32VEgjwDtQ8y9sKqd
vp3/P9bR2qIPTgCIKCVCaba2oFQFZv3CVzn/3K+Ly9fbOVpcokgfJsxG7J5wXSN6rLU2hSTwCIKe
d1V16Uh6Ikr4Mp519IaGsBM+LuPmEPhPHqtlqO31wl/Uxqpx6JldgY28Lof9YFz4oE59tp9em3UU
vkZeOfCHcFIaN118L/yVcrdNe+FpXhpFfJ0cndlWaDsZhWhviN786CaontiLzk/BC9PCOgoV0KaH
rQsg5xDAQ50hiPSlvLCQnlp/Pj+u+e8/LaSDVeLJGZkWDh4rWOniwi1cuv58i5+uX7VDM3l1yS0M
r4OHN+Th/CM6ef1Z2iBgfkt5/LrzXOU6OLXmQNuRZZDfTfXvfzGAUDaJMAoT+nHBQovw0felJHsU
vQabqHj5F5eXrJRsmDanh6NXXA161Ha9UR/g6tFJUVxYxE4+nk+Xn//+0+NXlD2daeDyuoA6fqW1
6eb87z/5IaDgpZbObvnXgRx5sRw7w6sONsSwbHqpyD2RbVi3uIXPj3RyAZsz9C4JAPHXObF19FLD
okdY0SOasvyNYUGWqQRNl5oWgXoy7c4PeOJINycMuS00YoKI7GjJjBuoVZGl6LeV0AdX9cto7AC7
b6W9j21amM4cd22BhfX8uCcfKeUNcq/zUeQ/pd9P78xGvwkalWxeH8M+BiKgaCyfvjnm1flxTq0u
c2mQJKxJLet4ZvugX0eYTfUhjjnpK29NT+OreFAXhjk1BYUtZkEJwoK/amaaY7aIyWVzsACEgKvu
t0k4uf9icnweRHyd5wVe4UajWfuhJCnYIpFF2V+Xb3m3KaoLocff6hzyyJ/HOv5k7RJTSGQzVvYQ
eN8ADyD33oz0O9X0g27fkP6hu+aY6KAkvVWYXtjgTj9PFynXnNH7q0YIbQRBHbXpg4nucKrbW3yK
b+dnxqkhQCgI3TGVInQ8WrSBMxixrNP2QFpv8QB598LbOjXDP19//vtPMzyg3bmqFde3ZUDDjAlT
3Z3d0odze/4+Ts1w1G4cEgiAnb+SuUlpO6jB8/agBP2wcbeltAxL2n5zfpiTt2NyCJmLni4HuK+3
o481uFUN0AnniIVv0cJzKWhaTo7u/DgnIlLWIeoyNH4RszPj6zhdP0jfh1Z2yFWxtDCJT8ZVX17Z
4Z2oVuWlmPTEJIAUwfmQRLUgjD9a/WgD2EdF2owHy//dLKvs/fzNnHhoBlIZYVpsHKSRjm6mQlLe
AbQfWLhXXb+Z0qtmwhh94ZH9J+12FPYyjG25Ag8yxrijhQFimp1o3cQzA3Aj/ecIG25mPmnxo7Lv
hL8x82DGZi6KyF7S83GFn/N/SDuzHrltpgv/IgHal9teZ7Hdmhk79uRGiDft+65f/z3y9yLuZgst
jIMEvnGiapJFslh16pytDtgW5kOkNcHe/sGodX3OlhOxWGIJONfl3CybcHxp0yNYefjfQAdHf982
srhyZ0ZEf4z1TunlaOSASjef8ukPHt+KdvZ9YU7hXopiw8/GFxDrPQRwKeqFKzt30TvOTAjeQYtC
Y9BowxDQfIQo9J2EMhAtw/9touaJPDuHokEaJyRkxpegvkPgNKyfbn9/bRTCOao3g+I3ZsJEIZFI
42/3fnLeOdb+v1mZf8XZKOho1qwojMeX0Hg0A2lrdHRuOQ/6Wu1l2a3YrYQMBqh2YTS52nmjHOQj
pEU7xdqqbweOAU/Qf39fGAeYBoUGO9xKmQ6DdhclK0+Fhdvg4vtzgHk2Tyg2pYAOqvHFn/aeQgsV
jRSH20uxaMIAP2KS+gCULkyRZvtpErQwUyEZoxX7Hh1eZX/bxOIqnJkQZokWiyGtU398SasPqC1P
5fN/+74wS0GF4l3QMwTUHtHLY9/d/v7SFIFj1UywphpXsvB9eaBW2DXq9GKYaA1/G4uOZtIVfMf8
DfHQN3AmQAzckgCpLld6pKEuG8JCfgHUCln0i59BhBLdWdZD2A0rS760Hsbcf6ATsjMi4aRS6iJI
876ReZY81rK0rbtx5ZRaeofwQLSAPVGEtDRVuIkruF5ynzfKi69Dcccuz2JF3hgN/AIWjMIReoxq
/bUNjYcpWgPULcUcjIsmBWhujCvwBBTODWykkfLi1DMO3I4e0JNN9INDj5m3MtClqaSdncjQICC4
wrSmcG1OZFzVl1aXdwjimDCj3na+eeFFxzi3IDhGPTUd/NBY6CH0/BAdhp9++gf+TU3fMiiMyfi5
4A/9mKU05evKi5zu0OCF+S7yVx6IS/Nk8yClBEeRiifxpXtbnqcPcPtMLznMICnsq1Cs356nRQv4
MuVuQzcs0eOkSCqCKc2nlwZCzaCJNt9vf3/pEKD6ZJA4IAxiFJcjgOJJa2g3HhFwjPaw7HqRtJe6
P5imcyPzIM/O+5BWbF2BfPJlQohH26jqH5zE598XlqFJxikqHQah+Ueaw6Gkvz1JS856/n3BWZNR
RWgi475yeB4pMAwiH9IYSIZqK8fl0mpTIiBXz6PCJs91OVGaiiRsH3fjSxxBXq3W7Oy3D4XkHLhB
RaGsdZVJIcYaLPgKetJQSN/m8nsNyZgEcW+gKSvP46XnOT1Auq7RqQPqRdwdaRposHOV/Qv8fdlO
dpCtyXPaVvXMhhlaTcMtom31Fqk9tBL0wnlq66H8qJqZdDeQD4dbSh66lZNtYSkvfpOwlKMhg4Vp
+E1lFm6b9HsnPZfqB1teeVMt3RQXdoTLNRyktJSVqn/RaPUb4ic5gpsy3AyFW9pPnbTvm086nPW3
/fS6e8SyVF7ZJGFtispXNWVDIfdaxUgpxch9IdyaqBWkuzs6AYvhaPnJZoporM0+In9RacWK9YW7
HtU7jhG4tKnaW8JRIjlJ70i21b4ozj8Rci+g7uiuzvJHz1gp0iwuIp0dlGaJKwgvLrdJDWsT3Q5Z
9zKpPxM4F2ZMTAGPc1S8GU9nAYiUZyQslxVP/ktDUVJPkNa1SFNVBwSYg2nl4Fo4fQHYcj3ZIAav
0yKWVkp2Pgz9S4t4IiHzcVKqbaWtlbOXzBh4A9ED6Zer0AGWljQv9XJ4CdNdGtIE/6xoL7ddb82E
sK+QPI7pHsLE4EDdg2jug7WWQVgzIWwpLYJPb5gwgZj4GD7SaqesufDC+UsahFNxTvhq1Bgu1xu2
4RzGsHp4gYdGhsVse3uSVj7/69A4uwcD1coKWePz/V+2/qGJV55VwrbQQNQCBQdtboE8BZgvrIHf
QDVQ641xihRIu5RDAPgUbQ9UJm4PQ1iI2Q5bT+MfsuK0MAgLkbS6kw+VYp8MlLiUxxy20TVwzMJQ
LkzMwfDZTBUqOpZJjgmoObQOGdqHYLyXvt8ex6IRB/giQqk0GYhZvGgq4rgPO/tkxy+6cgclLuSa
TrGWY52d5izU/f/pOjMze8XZWJCnmlo5wUxiINPr7BTtB/rGQ3ma2QPS8tXOVzDQ4jVwZXFewDOL
CaSROUoQyOolzhZxSsiKlb3h0ZGLIKeXPqrjAR2Fjap8hRaxNe9vT+uSeyiU6Ght4SmGh1xaH0rL
L1QpsU8lDyS60h+9sP7Y2+Huthnxiv01SgWMKzrljgmrvRAsBdWox5ZU2KcYwjFngOmUmyAgOAOP
agb/qDHcA8YGMOptu4vDOzOrXg4vjaeoivvKPln5xw5FjwDSyZXIac2EcL/Bh4AU8lTap9TPv9Ge
+xVuzv2QWisX9pL/n0+g4JhtWueW4jOB2vA5R5S7dSC0O/ba/u0TRksrfftgxrlPhUPVCpGzQOjA
Omnk4gv1uQsRWltDOSyNhZQVhwa3nMJ+vlwVGXpNKxgC66R3UO+OzlYD9lmk/9Thymj0RUs0zSkm
tcjrqo+Ra2iQwrly6uu0OQyRbW2Laeo+aakD/ymatF8siLkPvHnGDRw6PTKcno+ICjIFY50GkF44
SnDwJEl76MOsvM/8oti2JA73hRHED1GVZA8m8pMblMLU7URV99Uw82FrlgV8iQ1HB3z8Jho+lDo2
HRw4SNIYUfXcdJP5I0py5IeNxCZvZ8SHutB9l5YLAyoTz34XB2a3hT3OOUa5NcCXFoX3o0M1Zqjb
8EMzkoXPZAV5+tqU3kcVtHJv9wQAzRqlMnzh6rEJ0U5tDDRBngwH1fEfXftu6P5g65ybEHw6kOrO
QnDMOzXOe015Tprn3F6JPudPiOe5LRs8ytk8vMuF802PZtK3MvRO4VD+HUlRtLGtcOXFrCx5GdD6
mcZknitbONx4wCE7YzreqbMnZQMJTqDcIf0M/1qUQUBX5Q81pfAcNhRPQZ1ndO5NoFGt5X1OEv14
e9kWBwxvhWOCVKStRdjAPYT4sGUm0skLFNh1o+RzDdXYbRtLR55NP+SvYJuNJZyqEkRGgFVV7yQZ
lIdy1MvLFiDGJK2BCefIQVw9Yu1/t68QWehTJU10RVunEp1b5Ibrd5WJrlb9UExP/RsxGb+uKJrC
QXeSYjGv2oHyeOhNrW7MUwdbdpjepfk/bLJNv4aQW1ohojE0ymdSEV4ql6cfpMlVFNW6CQJvVs77
24Hu6vb6LFngFUQNkmo0tWhhfVKjjaKx9e1TsK3aYOMEbyxl/Zoq8tCUB2UeduS6LoeQenR2oPlJ
1JAg5bqL4jvZPtwew9KeOjcx//1ZWKQ5cSHps4laeUKvFQVFL3rnf7ltZHGiqJ0AB6GZjt7kSyNG
ghzaFMnWqaK26bnR2vXD/y66L4JoAEXmf69i714NuWbRXziVtN6a8QcURlZWej6+RAt0rup0KJmk
BcXjrasaK3JMGaF6e6YR7r4T4t3ntY1YPUpZFTSOtydszZ6wIWHukNta79n5SftBq/Rj5rcz7/ex
95yHvGlWUmxiVuqXo52PTzjNKs/xNQmx0JMHiTfk6Yry5AXWDyTnsmM9Vg5810kFO5Sf72Sr+tmh
zQdszr+bYAc85TSdf7o9fvVXEUSccYRbaWc3SPzZYiBLbRot0nqCkItO1ccSpNNBtUNk1Hrvs1oM
00EuoIaSKu39gOLTYUIC+75pu2I/eYZ5yNCVQ2W2rHeT0kFQU8Q8mXTjmxYPFQIDpQ8YzGpR6FFT
KjBeuqeRRN8HIcyiaN92BvLM8L8lhem8Gn1uuTPL8i6o8+pxIuA6IjQa7ouxhZO2QVKgVMN6m5QK
mm0oazwiPtM9JuEQ3juNA4NqZcNwaHm5ubOQ/t524YiSSZFnD42vOQc9nMbDUA4JHJAGIJ0BHrLa
Mc1jnOPGPgJEdxA+WBsyW2gSjRaRTdfHx6EKjbtIQVzClMny9HUjP+tWF22naDzMRG9WIY8fZM9X
7xFQ/ZTyX32oOyfbT9Y0HetUf0WO92sd63ylzOo7P4ne6XJ6THgE7aVSS09hRutu3w/JlnQl+bpC
kxE38Lt34RhJj/6UjNvE9vWN3frjs1wSnBWJT6YGcb4dYCr+gprpPguCFiGNIP9kZEG1a0mv7lqg
cceqRWtDQuhsC26v+SCF6ATocNTtgdL5d8aQQ0heGQ6NZMVHJ7bhfZu4Ivc8slN12zetuQ29EsW7
umjvFD+E4DRGsgOmpWkDt6qFDtz0oxzhr69aBZKgXC1PDnyvyNgTX5Jubj90GbyUaPEku1ELkr2a
6t1jjVrMFprZjh/p/d1WpvrJizrlwams3tmOsdT902S+YuwySUt2RuJ9chpKHAoR+AFSop9pB9Gh
5SjpTyQj/lF7hD6mhPgWLpQQVSA4g+u277ewrlk8kQprrxiF84xcXKA89N7LkNmOG0ipeZzQ2kZm
asof/QbNL98voex1UERF7mIy3sUZyK2U1tZt1yIaMtZFs1OztPhEPqV0JzvBGXGl7H5g12zkHtl1
Dw2zTaFECNlKlQoNf2cpBzmU0aqt4lc9aX5agLw/2GhAbEmlqj/1Eo5ROBn9I2wN/Tsn0hByq/Ti
MMzU2nSJjhuIoOoThCeww6G8Cilj3T2EWYJCVjkhXGDWrbSzOC8fa6M3H1QrYaBDGu4SOfnRV16L
RkQQPkkRhH5ZXfufVLNXUJKJOoSsfL+T7608Ho9pAaOj5ivBgxJJzp0qN8bWQiPtPvUU+5jXyrDL
FVSgyqLSt3FUe1vUCYP7UKuLYzf97BBgCvDb2nDMnYZK2B9cDnDaGcjkwjxA9vXydpP7zurNPPdO
ENRzBBRtCd1xgEqn/DP3mndm1X2/fTou3dn83zItx5Spr5MJfgsBIBTPp3Jw7rTSgt8QNbK88jgV
6J64bWzp7ua4oZuOc9gibrscXT5qdo5yq3cK/B2rUrwxnfzr6nEsqi8UQ2hjEdPJYBXVLAoVD7nC
dq9WyhMiz2uB2hxfCJeJQYDA62omF7mi/kDgy0aLNTRPcXKUw2MWoQ14f3ua1kwIcVRXtjE0wZho
84OdqRvVh3b7jTXDea5A+wITm72MeH1eq7NgLeESUbQgjFwkrs2Hag2YsLDULDA9XpS3Kd2KwIRO
5ck0wk3rQl5u7iDxvj1FS5+3ZUC2tmqBVDfVy18vycpUpPYUuWGKij39Hc748Q8sKMwLRAPzGIT5
SdHqNAOET12YVtHSsNuVsGxxBGffn53gbP4HpWjqGQfkWp8j/TBIKz60EPXR2AnYGUelNCEWiwq/
Au4a5qFbIMgdOn/Fw9doGmAj7WCu/vYHU3VmS5gqLjsjc6Y6dIfDqL/I8vPtzy8OhcwTlQNeL1cR
/2BLtm1CQO92ifWEzgV/6mF+IECHiXNlVdZsCVsvzDS0YIlfXI3q6nbwoy9Th+ZRCrZtq8YZOguR
/vn28BZ2OyUjiH4gpFPB7wqHoiSjVNKMUeQGs2SW924M84fQe71tZMnb5icHoF2OLZzi0ts8Sxvl
bnAiV3c+wOmYWCtR/zwvwqloQ/HA2xiqBxrDhQeyihZuRKQfuV5lbQYCrEb+hjzJ3nNWEJ9rhoSN
b3ehDQc+G19Tvtv2lwwNTq/6aOQrhckFP7gYj7AoaVYpiLLInC/T33mKAGCNRAhSOYb/VKv/3F6b
BQe4sCVsHwnW7ziGvt1tC1fzjl3hhv3xD0wYVI+5eYHjinx9ehA0ulqw/HH4pdFREN2b8oobLy4M
sC3HpNpqXbUnwbpqZgHChmhaQHeDJEUUfAy0KHgu61DelVohr2QiF1zahu2Nq1idexY1waWtyfIq
daojF7EJuNHXOHcXV+Xs84JHy63UBbJXRW6vegdHjz5ENloumryS7Fyett+jEPzZC7q66f0mcutp
Y3t/F+EhKA6et5I0WbMiuHM4Etg6Xhm5k/RgFPeS/jGvcYHtH3jZ2ZQJjqzorH/jsCIhop9FCVe0
/q52DreNLBXfWHeCZFadQ1MW1j2vzaEB7hS5Y4GC6EbK7O9qSDEqMabxfZtTzeRtEfsHJ0XICA0Y
VNE5+HYp2jwr4132wN+/RHARp8olP0eoz7W8HWT3krwy1LXvC77RBEEE3oNDSGW/7sZqd3smF884
ywR/QV6TerOwXH0fSypyUZE71E9p/F5tn73Y1cJ7FM3/ZKLOLAmxjp5NSj2VHbeP9GPskAFYOUEX
J+rs+7P7n8VSVSqhcVOxiZwKogxP12P0StdCg/npdXXFEdISlBHZXrFkj8h8eHXHaqcJL/1ZMebr
1Hp7G8m1GlWMNv1eR3/iAFyqNNoYQEUtwdULFXFyUs2xm3QbzXjKdPe2ByzNGxADSEAUKslXcCZg
j0E2xU7s6kdUsaZ4hcJonnZxxoCFoh0JeSt+Ns/o2bIUdVA6syauWxn/6DRLHhz1YHofb49BbL+e
HzI2YAxeffCMXFcmk7j31HLEykhqDO6saGdGkL7u5HongW7oG9SLpG2DTsBtw4uTZyuwEBpwZF/V
BKCGVIy4n7Bbv6M3rloJ4Jc+P2OiaILifSOLTGceAtBDVvWJG/n0XR/C8Oubfz6U1yDJWHh+q+hb
o28gYKaFoeu1z/prWa5gJBZ+/sXnhbMRGaesjxw+H0DPj2R6MKw1pi9c0OcWxJAzh+ZI6RMpcE1U
lupKfqGLK9oYdOXenqhFO5pNcE5nHeGTcLioWlLUmZ6GrlxXu9r+0ZC1LFYWe83GfFSf7ZQU2Z5s
SnitIalAEyyEqCGadt1KkL64JlS/GQhdxTA9XFopKjPsidFDtywJmKSPcn53e6oWNjxZhTkAnPHz
Vw2wvhXofgIrvmsYaIF7P+OmPOhQHdbFyposGWLnGVxdMIqw9y9HEhlNmbeKEbqpfwq0n1L7sxms
rT6u1WrW7Ai1E7WyACNMDEhTvmbJQx5+q7qd1dQrw1laGGiKaHSdH4BXj3UZ5bVUn8gF9Oq4g1Vu
AyH9ymm1OBLY5GYeJpuqurD2k5KgNB+PgRsWABpMuaDBIfuk0dItFdOKrSVvRqniX1va5eqoYxnG
Fa8lri1EhpzSRxJmlLydanhrAM+laJBeFFuZAdfcMmJZU0oi+ueCLnDJLe4cUqVhPv2wa8Qes3xn
BMFPtZb3A8c3YsPOvvPkH7HurbxEFsd79hvmuT/bvVlDxRvNnsDtFISvKkC5dZg9keNeyw4v+smZ
IcHtp3qKbC+XOfJs8x2htow+qS3tb2/iRSMkI+ZCMZgEEfyb1UnaTI0euEBm6y3gtv/2+dn82WRZ
5jj4vmfiiPTWkVf7+gefJ51JBZLHKL0pl5+3Yx0dNb9iLaRZK9II3ym0Ju5uG1ncTGdGhDG0GfR6
fd8Grly6mvYPUkdHFS0uRX25bWfRsSgFzLXuuewj2MmDMTXq2Y5j3Y/NkeID9Yw1lNr8ESFKI6tG
/EczH732vzghzxcktJ2sge/bbbSfgJ/8tWbKpUHM3eKY4K1+RcXdt05RJ5HNgmf7HA3ufJ+snQKL
QzgzISx6QCMSypyYcMq97++s3duXAWSd9SvM41YTth21KrXwR1LlhRlBL69sxmaf5itP9IXnhXNu
RLhq4HZpo94kDchrzKhdOXyQpHdScRcn/7Tl16Zbic+WV+X3mITYvIlLRFp9zOXyRy8IN5ZyNLSV
3MbysvxrQ0w6ZvmQxmj+Rm5i3scwa64sy8qMiWQEqTRldt6xLINBqV0a7lDDvSvlFsG+9j2kC89V
rx8oKK8cYPNCXO2X394gIqmK0q8GOiQwK/3ta+0m8lxHdaMMurEaYlv5vy2UKvg20oStKadMoj9K
x1yago1e0I8Y6e1KdLjiEeq8mmfnQE8zL/cnhsz8uxc8mbaHpNvd7Z20dHCeObkI3qEfUakqJSBn
5+/D8K4s3jsQGq7hkBb9jmBqxvDQmWzPIz0bSUQjkGkNFAykNDx6cbRr8rc/nP9fYup/FoQbX5E0
6uPAVF0L/c/+dVY6vz1Ra0MQjhxzrGLblnCyJj5ld53/BxcL8aYJ9HGO1Q1hrSsrI+VoSgScMHSH
w1M5fs68t6fQmaPfNoRV8JM0bQbbC13FybdZ92MyPtaI2E+8zX/enqx5Mq525JklYTU0xBB7I/fJ
O/b7BpHfQjLA3nfbCCBDHUyH29aWl+b3uISlcaCV1PyauZOsO1NBHmvlfJl/7a3RCBcB/REooUs2
1TTlXeR9taO/8tiGV/Lb7WH8qitd27GhRCMLQP5EeBGEEJiO07zfB2RmN03X5e/piFc21YCEqCp7
7T4dM5RIO5AtfeE0kALK2t9qq7ebRsq/qHKvAR8CD6mWkfGUZml3P8rmDzoLQzfMHaRJncY6gm0F
mNIZqHVK0TgvB1qwcdn7GzuskNU2q3hTxLa2Rz8TSFwHZKPT6+lgpp5xl6tGv5KTWlo9CmGyTjQF
t4AsHKdZIUVGOpJSQ3OYlHtcrbwFllbv/PvCzkpoRPM0g+/XzgvgJTn4Kcsoaq/srbVRCHuL9iDb
b4Isdvv6NCJ8ujKIpSvufBDChvLbGA34Oe9YN+96KdyU0Y8kB0DWPvJmLKS1w25tzoQdhQxGZ6kN
5oZ228dIMD8b43H1VlizIuwrGIpHxWvi2DVmfbn6NdBt1OuPVvzX7Y21tjZCZGVabVChkR67dvGz
mrJN77zeNiCytM8Zz1+yW//zYbHNLZNncFKexC7y2HdN9xg7j5J3L3mf8vA75JfbLntuqm+ac98q
B02RHrrxePsXrEzlr5Ts2QWrWOHUJBE/wCu2sCv7wZ0/HZQ1gYIlK0Ch4RPn+QB7m7BVy7a1S2sa
KH+kjtsH+WMeqmioTtsoXlO3WzRlQv5EzpZGJxFO4pd+aVidE7pTSgcHzTTNu9Cc2qPeZr1rp/1a
o+JirHVmTxhaYoS6FCXYM1Ce9aQNXVVB+0bCy19uAriHjmWAr9doqDhvdGj9uEjsYGqoXiPOomdr
hf8lb1dJJ5Lwg/EOwq7LWGuAjb0C5xO6evk18jJwSisP+sWpOjMgbFsUdHIzqlTuFN+6Q0viFDvm
ixGsCYcuj2Nu8ASKQQ1bWJEwSap69Am4ov4gA4LM7m9vmbXvz39/tmWqcNLzEaZdN/6rBHG4ptm5
+HmucRPCPpqdxQaFOrCasKpTiqLxZ7058kD9g59/9n0hWBiotseNRHU/nrZ+98Q4/tv3helXh7ow
7YACtd3vYIZeSzot7m+bPhHbMemaFPPFcJhbeZvxVHSm76oxomoO0t78nE3yyjwteusvBjYHsR8O
rctldmrNL0iF8DBQzE0KYBu0+NaAg+X2dC2NBxQ5Qh2IxQBEFO6Yoh16L057wGmWPUNtUtXcT8au
rdWVd4iyNCC4ogCoaHSNGKIUmRYVheoPnFRV0B0DL/so1XW47SR05D0FfHSOpn0cdLssOPbJtGud
cVOm1vvYG460xB+t4MvtkS85uv5L2wjWqfnguZxg3weeldmUksf+7rXp7/7b1wU317Ky6jqPK6f5
oo077Y0d9r9O5PMfL3i5PkpF5ccj4KXgkNW7MTtpzUpwsOQZVPRnJVWQXnCdXs7PZI8p+jq8upxY
3xQfrUdE6odqrS4yH7ri2wHeEYh8wZ8rVz0scS4PTWOxnzw/3rTGB6Q5g/iuz58LxwFpvoa5XVz0
M3PCHVCZ1TDGEWkDJfxECk5pnm8v+zwpV8Mxof/5xdV1VQd3AtOMQ8/23UnWTlrbj7vAo5ZUa/1D
0eg7B2CWj6Q69MUr/jbfjleGqfDSb0TXFyney9XqJVmKHCUicSmD+e+HnZarh0G17lQVhvR+TY5z
zZxwOk1qOthFhrmAJrmiHw6xKe0Av255Ep3sMPiDU8rg4IB3V6fpRcwyxF0Ret0UBpS1otdSi+lG
jYFtShujzVZMLR1TtPYgkIBqIieV4PahVPVG09WBG5u7rjxO0ZFugdtOsmJCjLrlAk6LxqKyUGSv
Sv5X7X8bnO+3TegL7jCDGBy6AGlMFQ/bJjZSAxb00B3Lx7j+sipEvDQEnr0QE82kLtROL91tCIPU
t40wdrOSDIk+POrKc2GvtZoujeL89SgcongZeXJ7fmh5XzP/y7D2+lj8Psw0zBE7VhfllIPEUqVe
zcEqGUcdqP/97UVY2iQI1f/7eeGGSWunKlV6RVyaSSPjEP+oYkgUj2HwetvO9TBmlnU6fmcU/rUy
WjA6SdpN4IkI1Dc6ieM3UjFx28ARAegWPWi4rghtL1ebPMRgBXaTuBAEbPrwS93sK/lhSNbeGdde
pciQ9RoYAoN1deXkY0T50wIIUxSv3fhcaQ+qsZKQWDKBLh6kgLzPSOnOc3kWPevgCnu56kI3kxqa
l4vNGqXH0mKcG5h/wJmBXh8zLc8wkKfNBqx3s1oUX7DAKwzaGPoJ4L8XVwPVxK6ZgjR1H8fiU9V/
vO1MCxMEGnJmh5Kp2YIkuPz9pLx7p5Qk1jqpSc9lmw6ubidbK0Bf3/s4FNKEJm896BnFSpjpl+YE
aWYCyPcp9fZ0gT0l4dPA7Z/WD3rz5kfBpTXh2pcyszIq9ELc+M74EK7RxiwsiGZy41PqpgONNOTl
lA2qkw6lHxauFNmb4dmGp+32mqwZEH4+rZX0cjUYsKMd0KGh3d/+/nWoRzv32QCEOy+TBkueCr6f
FV8G4wEZtGZ4iIyXt1uxqArPrwxgdoawM8JoaEonj0qXfGZx12n3lX8XFytx0NJUEctzGPIHN5Sw
FkWleIoTWoVrfCudv3T10+0xLOwOfv7vzwsr0fahnA+KWbhFghBZvU3bne1N2z8wggyQboMVAwUt
X/qTZUlTWOhR4VrtQxU4m5Y2/nBcSfwujsSCxwGOUqLGX+QpZ+dUboWhFORq7lrVONzFYdK96mHU
ftL70tndHs/SmtiUBkzAwbTsiQDEtCgNA7Llws3jR1eV3lxtBLVz9nUhFE3NKTGNmK83xkOFYKAm
F5uqXylAL+0QIHvgG2H4uNbRjpUkyNOCJcn9gS63+3F0c1pnp5VFWZgpcBPMEacv/TW2sPKGNHqW
BdmPq8tPReau6duvfV442yUuXqlO+LzH/ijctWNqwaUAZoD/gFMBrn3xDWJW9AmWg5aDmKENuAT8
bVCk3TmT0qxEVouWDCCzpGFmU0JAYshRamjRlLv43CYOtY3ShdseNqnbjjufe5ePKoSszszM83m2
Rzyy052nYSYu/iqrgS4uZ6MaJ09+lCRXk5ptP367bXFxYDNnMJ20ZCVEcF1ZZ1njTzpLj0TLoO3G
/CSlK+fwohec2RAmr+k4w9LZRlh997UJbakftwexsFnmJza4qZmf76pqbktmFif95Ltq8W6anlF5
OIZtfif39cr6LI3k3JCw9a00siUKkr6rb8OYJvpVDtKF5UCSD6Q+uHCg7ZqwYTorKSDCGaWTrb7K
1qHR7vU1mNnCZBlseUJ3qufXxDOj2Q2UrDrppDovejRuVPNrY5Wbqd/fXpSFubqwI8wVRBBO2tbY
0c1+kyevZbFi4Pq1Q0StAQIHnk9kJ2okZmiNgjDzfTAsJTvF3hY+gh61sgU/udGqtwN3L80JMQsl
CS/OCg+x3fhzZbyHW7sOjpm+uz1rC9R18zuBRLgKDAQ2HcEDmrzW5RLVRLeBJ7Wv4LVID4qOCGjx
abC+WHQHxNlHD6Lh23YXVwts7S/qRnCawh6NAVSRMyp8F0aJ9HVYk3df+/z892cH26S2qVM6sU/0
XW9DdSbJWDmh50BIODqZt98DmHfWmYXakGPHqSrfpTss2Zn5UQo/ywGcJ/s1peLFPWrQTjMLaoFA
EFaIKCaOEqpgp8CrpbskiIeNPfT1vZL9QekFZzgzpV4OSrNy2CsqTNkVtIzbpFgJZRaXhZPGgI1o
1k4TgldtsJXW6GnTqL7JwzEsdredammmeDOS1kJxGRJN4fNjX+WBHoPaH/zutWnyfaw5j7j+24MY
7uTfZoQYuUl7vZm6uTlAUl+7UH8Z2z/ZHqC/ZK5JoldIVC8XwrOMumqzJnT9/HGs7obj7YlaOspU
qL2hTIV5m7m6/HzdalGea0bgZla00SV1V0XODq22PAjv38rHOydX4Jf415jYPoO6TeFkuQUEeIr3
gW98TkBSdb3+4/aYlnyLRJ0KFx7R8pWELbRFSp5YmOmahx+RvLLdl78+s96Dn59pWi9nzPYLDcIT
oN6juau799LbW3QgRJ4pbP/3feH2Uocm4+EFXl1vnh2rOkLst4XLaOXUXdog51aEDZL56DrqMqMw
8o8HKfhsWisGlhwLAQ9ThTAQPour5LIcdl2dszUsFRKYKn00vPS5kYf7yJH2AYX8FXtLywL3mEEq
h7waodLlsvSZU2iWxz4hXtt8aHlL3naqpfEg2sCXZ97tqzSznMqJHtKW7Q7Ng9m9txWYbDaeswu/
37aztDAcinPAP98qIjbAaKdEb9USO3Yabcw2uFOl4r1txNvbdhbnyyDTSVKKJIU8//3ZrSVBnFYN
aE25xbu4szdha65M2LIB2NogJ+LosgQPy50updl4AK5RBXvb3HeRvjKEpXiSDMXcnTO/IkT4wQQa
zxrtgbOrknZR721a/alFfxdmopWxLFsi2KMpc5YgEi5ev1bs2m5GAj5lq1npptvE0DgN5h8N6LcZ
9XJNJj2JfdvCjN8DSAJRUYKbz+v6aA9/3V79+VgXYxYLJRUeLfRQXdX2C6j21GFq5gh202h3Rn/Q
lXcweJgtT/6tV63c9gv9pgQTZ/aEWyz38rGBpsp3RyLljPK3Vh1gA8o24SGB53IXglDK/yDFcGFU
uNtkE2WaAJyrqyXbItlJa8TsS1vV0iARponWJMUrHDkKxI2akvdMovM+7MZdVj4G9pqu/JoR4Tro
5NGMEtgO3Kn82FnVNvfurXHt9b+0V8kjAsxGx4f2VmGmNEcd+tjidZmbr033POp3t91tcRDoElJ5
4nIjCX7p2K2jqbkjNYHbauGpHcb7GSLWFcWP22YWGtvIYcgc0QZFaTBJwmRJo1raEChip5Dqjd94
D37pHTQpdidj2I7jDPPTt3nXIpwKv7HX78zk7WSYl79BOPdMNTSi3CgDV3IOtvw4dv7KYbR0E50P
UthLgW6ETqXN3Vr9Y5S/Snp2sCZzF8sEcPKKrSXHAO3MawP/JkQUDr52KKyi9yzC9OZuiu+tlVhq
yS9orFS5uG3cT4w+59vWJrnlu5mSPvWD+V5S+6eaTpTbfrE4Cl4C8J/Ks177/DPO7rpyIixXgDLR
KTzWhziSrJ9qZYRrT82lQxWW5VlrBL3mq4S8ofgDpHHE0pVOyJYrx6y4d5IAzc9gExj9zshfWmMt
zlq6ms6NCt4gNWraqI0SuIic7JosAFT0WgbeNpDXfGFpsUh1zQPkmAC2eDmLdeplMHcAF+jt/H0g
UTNz8nAbOu23t6/WmR1HyAzTLD21WkcDn9/rO39QdsEa5d3ideTASEcuXYHbVCydGIo0eGo9Be4g
m4/FVLx4qX3KWmkjd74LM9pHyFVBoJluHLc7KSr3t0e4OJOkvgle2FRAgS5nUra70ZNjb16z4APF
R7fz/KNna39yQUGzPCubGlRYxOMQ1qcBZF0fuFoxUuf6OTQ/rGItM7kwGLwasjeQJDMrhjCYPPI7
Xa0SWlZU6dQb0v1U90cpHu5vz9mCn2MG4USLcA++Z+FY9aHFTJGioiNysKhmD/DkmFtfevLb77cN
LY4HhoeZpEKfa/OXi9MV6A/nDdQFahXd+512bBRjq9bmSpll4Uwi6AYEAPGiZdFPdGkmVXS47OAS
dCX7zg+Oa7X5xVH8/rwpbCI1GKJGHXl+FRJUtGOzsa1vnaqsXA9rVoTrIQM154cxhBW1UROZOBuJ
DNiYrcVAS6lJKFdgmDZ0gO2OSEYsVZCsDqRd3aj97EgJ4pzeNtGLXWRMmw5qdiV+UdRyo4dPt31h
4aq9sCvELX7u9CgcskgGXYpBHkBK+8nL77MJjttg7fpY8gjUG/E4OuuvgUxjN0xS2fXSiXrP30ma
beuw//T28QCbo32NP+lSFzZR+3+kfdmO2zrT7RMJ0DzcSp56TlvudJIb4ctOIlGiBmqWnv4s9v6x
Y1M6JpwEuQhghCWSxWKxhrVae9Btc1ZetPZL3dVbFZ0w3ndUq24UKukZWjmvDroJ+YsZATJHPK/M
qUtUnLIYUCzw8t0HS4u2c4f2xfkPcsjciNooJQOCGpoXL0+SGZsIxpcIZeRTs81m7dChmsZj1vb6
2n0EooU304Uc4aYt7LarythALdukPEVgPmV1vhvVZk/YEcCae0OjgRl1QY/uOeSdDo1bBWMpKy7m
duHaVwh2o01ZVAAhGLdja/hmWwZ5hpT5+JDN7140+JkKZKX5eH3qwjFH3hyFlr8ZqMTWFZTw5WME
HjzwMW4BPV04QSEr6hTUZSFCOGlqGfeqGoFHK/4MjOi5RCUAkKI31+chnLCFEONSU+a5Lbwmqcew
czYc92ZOf/6dAP4BZ44m0RIwfXBOM3P8pnynxa8/GB6nCu8o1G0iQnQ5fNJWptuUYGZDrRLt0JAV
yd4Wqyt0JkGYgA7IabUpIAFQOgAuzyRnaH14zhULQ8eJ4y8nkE86YM2SZgirmQUqyQMZt4VgsP/d
YRQT/J8ARzgdzAWllRnVQ+g6z5QGo9Fv4jnfKKNfupIec9EefMiyYdjw/sfLFnmAy8mUYzp7czt1
Ia1DzdrG/Z2RvnkIduqPrWNsW30fE7axrO2QMz91Pl/XBW5tzuwAl85JLJFLxavMWDydqtgoSnT4
sFCnk+8BY3+gXcCp7hD8qmIwP8v2bmVpUUyIgBHqEIBJIWZs7ClteSK8CjXg7DTRwUyelHr0a+DO
ZyAruT47wcp9zO5cmGBrmWtEcW64VWiCmxlI/X23U5rXmP7IkjcnM3x7NCSxt7X1PJcoaA61NGCG
kAhPgYKi6hMGKNF3bTPdo54IDXTIVs9DeH2SK6cBZZkIKILCBpsoejWkQWJyVLUqBFz19KOUjL5i
US9GF86a0St60TkYvX+h4+fJudOyvVe8XZ+C+JL6d6PO5iCYpGbwCrM2IGWaDkOGCAR5b2KClpZf
tb1L0NigjPuouW/MG+P9C8GCpbJqxMdtAEKHVRegZZPJug1lm8PvxDNTjo4dls8M47MZlKxo45Vo
OP//4vnlJZSgKwT7JSCAL8ePkrxvey0qQ8v9Stij7t7X2ffrm7M2BbzJeIUVh18UwV5p2zsExApV
SB+VeYMA2N8NL9g/1UkNMk15FYJTrO+/9J2MfWf1+y3u2CH7CagCruFnW9ANCOaAkawMJ/PZa4CS
LEtRrJk03vsA5wZwDoDXvxRQTI3RW6CjDUlZPowk3bVp42dW5ceNu9WrQRIFXzuRHjx7QBMiMIwt
uRTn5kbRtslYh717VMooyIHs06mhI0lKr2gWUm5IHQHlHREOUbMoUaoY6HssJL/i2m/AuSJR3RVT
icQRLgJ0/6BSRHRDwJI+K+1MWUjTLPNrxbwvh2ybdt1u8LQNyHiCDNHXm5XtQqZw3DM8oL3IzVnI
8p+gqdskcfSXEoQDmWtOVOgDZlVNke/mu8wtJBJW1O1iDoI+54ibdSnDHLK68ROy63pfrfdN6Tv2
+/XVWlMBFJyD3xoBVACKCJcZ8M0cNDvGLLTG0G2fGFJj1v66CPFNzg0wwrb/yRA7SkalZ0Nq4sKs
m7u2SQJLeaNe53v2JxNcEv0nVD9buuyWXjEJ4HxDBhYltjwuLUxMLXs7m5FRDk13E7l7o91cn5Vk
fDH2SBAzAdkJxqfukwm+2vHn9fFXTMD593uCxUl6Umt2bFZh0qI/BoxKmyx7xGL9nRT90tDESY+s
FDEgJQ+a5M7UN1EbRDdGsP5VgN97IVamZrrCaOdiLn3ffgGxwGNUpYfrE5FtB//97AZIR4X9u1xV
sm2sgLSSK0y2HcKZJ4rdmKWBhZqbe8Jpl+7BGjLLTqNsFsK5j6KoVZkKKU68z0GJICt2ko0v3Ctd
2ekqOJHgCuHp6XtdDApL3GSfr+/FqvU6227BJQce6Wz3OWaRMeSmH3XlSNQdetpTQ2ZZVq3XmSTh
kJe8NN3IcQi9Ot2QGKRrM6W+q4FhySDmNnMjsIxl+h4x9DtX6Xzda94pUQ9MKR+HPtYRgXG+Xp/8
dUVZ4KenpRZFaYElLvNtUgRt85h9bWWdzmL6UjhRyFVdqvvMcqJSgHCHUadpGzg/1I+quNtkiAT6
SUWBdm9axwybvSUJMJtc4o5+51nMj934xo7B//sYB3TJqAddZrO0BHyiaJDAx9S7rNxJ65zW3s+w
hb8FCArlVZU2w4evwtSoj0BK2KKyce8Sx2eNtjV1EIqa3q7nTTqYpZ54O/DQ72umvv7J1v7+DEHb
ZjWbp8nCPVZ2j06fgD/K8Md2xgNalqpbP0H/SRJj8kViDLZVQ9Jsfp6Th1L9VCSHMn5oZfHy9QP0
W5CgRx5IHrqux8r2+iYDGRbxcSiur9r69f9790T0lyzKhiIq8EJnADmytTe7fGb5M1GfzOqxBmFz
/H1Kpu11oauO55lM4bGptXauGDFUcgSmgsWhSpMsULr4rsnKLfJ8p0FPJMZItpTCDRTrqCdATAkO
h/doNM+5i3jAH93Wv3eLf8LZJee0zNZrLkIxtK1Wd6+WHd+BfGJXD87u+gL+fyzMb1nCVTTHkzqO
zIJnkDy3+o/cfHOcz0NU+2rLWeaRInrzpm8UPcKeTPvXTehv0fx0nE8TeP+0B1NQ2Gj7pgVezFsR
bTMZQ9TqflnoKFLR9YpSFmGCCjWquWiR0QUxXkBe8SgJNtfXkNsD4eGOOsDfEoR5uJGlp3mM28mq
77zuAIx+qzplyo4l21h7mJrbahf+NcNn4gQrafS119nOgGvX9qfKR6Dv+nRWnYez8QXzV6HkrAJs
E85xtn9vZZeIZLHEEEROhkydNCxWom0QR6sBSPQzAnBq+RgHAOT8q6mILSzUIT2aPzEVC2X+I439
RHJVSJRLLGNiVDMbu5twUikwUkNLfRn7u7+bg2DiMtojsdhhwUrgjxz7VFZOvj4FE0FLDbA+i3ay
Ss/TcfLgYhj1IerBwOHu41mGdLKuU7+FCEYT3KGeQVvuVtcHALcM1uFPFun3+ILF7LW86YoS44PI
1SJ3uYx6ZdVUWb/HF4xIM2Ql3AIskta8Zsq9k3zV472TzxJ9le2FYEkcD+kJN+PLFG9Ta1/YcOMk
IvgQS2OF+gLepQAQC/3S6EZI3SFHjyyBO4Jy8VdW7K2UBbrzrcRL4fqmrC/ab1GC5vaqMZHBQswh
Tg+T+d72X7oSiQJHUjexvmi/xQi6VThaMjg5nKgm/mKXgWI/ZNnu+kxkiyaolw6M2gw091U4tI/M
3VLAzZnJfdSAlNH7I4vyezaCpk2ssMFqzQM1nk8ZMkUBAOeuz2Z1X2wTMP8a/ixgh/KhUka8qGDg
WbaJjUe3eCrZk91J8v1rZ97UbQt5DLTzLGgsRicvqy4dYXyTbTfuVdm+rzqc5wIEVXa82aNphIuw
qx+z/HtXggW680l/bB1gf//j9HRT9pJJra3duUxBp5lp6CNx+yq0wRhd+FG2051tXr9f36E1fTuX
Iqg0EktJpnWYma68s2mf5puo3xFtM+sSxZZNR1BsEDKmNZqiESjwojBvh3vG6h3VEtPPikni1a75
6ueT4t9y7u45nZWXLSZllT689Ci7n8etPm4G9ZMrgyqQzYsv8JksbYybce4xL03fTOTZHg7z+JSN
fxBXP5+R4IkVndoYE4WGAyXEqUBehrhtcF0T1ieC9hXwZYGmRQxvakwdQbWNG6Gz7Uerqo6aO6C8
JNk64L3/A7vw0Srzrywx1Fl2EWorubdU38UH1fBBjT1JEh7rNuG/6YjRTqWYgGvUIWri5nutfXZl
ZeWy8QWT0MWEzlPKozKoslXZ/5o6lmyITIJgAOaxHbs0gQQnNGZf+3p9u2Wj89/P9LZDMROKLeBP
5uXebrbFn1zJ51ssnPcO9H2xHXN1Ug9K99nOPtXVd5JICiHWbuRzKcJJtxK7SwFOUIVx+SnPPqvk
qPTbv1so4YCTyXGAmIqjN0672AhkiXgRsPHjkXU+BeFoW2qU9V6Ebe6ybMNSsomzzwkhflE9KPkn
c8x3wHhBCeV3c7zv9afE+2kYu1xayy3TB+EtBr5Jx3ViHMkORRxtvFPr8Po6XrcvhkgDGVdVZ8T8
AaNrr6N5IKhfS1609PN1KdenARjiS7WO4J7NJZq/QgMvPeNgTBIXUDa+cOw1MHLRusIbCd33TX9H
ZeXhqwptGOhTAV0NqqaF7+dVyKDLrfHMy/tXNTXQZF1/jypZJd/qNM7ECNMoiaZPtoFbq6k/1eQ9
AsXwH+zDmQDBeJFJT1mClQqHCndV+9OW0a/IZsB/P7NfM+Cf2h4otGE+brTZ72Q1GKvqCmJkFXAR
GkB6BfsF3kjUX03wITSQktY+tfeasqWDxAeXSeG/n81CV1yE1xt+EbrEH7XtYH0t4fJTR5a8lAkS
rJjXF6RH5z4MJZB1mvhkFqceDdDT8PkP9h3uA2/owl9PMCPT0GbOnMLsz4oDzhPor5QZbfWI/CcC
9RmXa1ZmKiXRDJuvegjt+HP0Xsv6oFeV60yEcApzp48oKhXhQP4z537782/WCGIuJxA5ijuOE574
bXxEdV4mMbSyjxeOXq3UJtMLbIHC2RwO0lDXqiqdLY5w8qLW0GviQGcLe+/uyq+vt8Lu/nslnkkQ
zl5c9TmzeSbcosGUPiOBXMpuo/VFAk4aUA1QUCgGB9WpRdWShUkgGZ4NQSbNUaxqKQ6A64EgEO02
wrXO4IDmNGOIE6GVmpHRt4cHYj8PibbTiOcbpN9o5dFpv8/WfRY9Vo3hp94jyi0lhlj2HcKBNIaW
0QbtjuEUfZrand18QYnJ7frsqiaqvRwOcC3euUUatYXVDzlqi7SDR4uN2UhOzNokziUIJ6aM5nz0
uj4PZ+NXXD6b7M5QZRUyCxkugm6oNUdTDHpjUBZ3eSotGulDPzXlW1Yp5JCUsf2AaI9zV022F1xf
MG3xQP2QZaFvHAC4y+rLMQPmBi3n8i1v9CBNiw1IIIq82XT5oWseOwqiFiULmqkKyjY70umF0Oqg
keLRzCrwIupoz8hQEC/rslsEA/BZ6HFCXQ0gecGcKixBTbsZiNc9e4sbxzfsdqukpxK1xFr6s3Ul
L9qFFRFkCVaE9jXIIgDo+Oa674mX+dQogyTVfTLfCDcBeP3LWfGNP7tjwXGTMYZ08psdR9sJrTNQ
1e1gyzye1cVzATmA9zCKHsVeNJj03OpKxt7U4qc6VkGuvZA49qdZ2RSljNBwYb4wJwCycEwA/GtR
/82cKCW6AWDSzC4/Wy156LNEoqQyEcKZAwOhbSpI/rxFbfk9Q6dYF0WSOM2KCA73BEoIy0CD/sfT
6GxnzKlnlpIX1VubqUH17hYyntYVJbsQwH8/E4CEg64paVm96WnkZ8M9rMZuBEq3Jbtzl8lNl7PB
/p6K4F/FSDqQzMmwIfOLpSWPmtf66QhPrm42c3mXxtoubduNQZN956VyGqOVpXSBB4j2bxcgNwtM
X2aVTl8mQ/lmzMVdgsl2quTls6LfvMYeMMuI5XvAbbhcSyevNGuqEwByjdG+T/XRjwbeAaegbKGx
ImBFZBKJK3MCfBIKbRGTQnGJ2MblKm6cpBEkFoqOG/r7KPO+1wTYwDsHlZAOACIRRMHp0fOXWlb5
1rXfpoRte8+6u27pVxQQ+CboguXQZqi1Fxatzfq2jCKzfLN4u9arv9HI5+sS+P19kWUBUjSMjQaM
UfzFzXW5LdQy+2ws1fKNWHlgsgFM1P8UVvPQ0jHQBjvQ3O04fbkuc31Wv2UKpiEbW4OaNmRmIFNr
TUDrnIhWBJYMIGpVjoG+W2icA1eK/352fPO+6gDC3EGpUW01jHO9jVNU4w2V0wd5Ks0irXgAgDdD
Q4GB0mVggwkXRdJ0lLKJZm/zwJBuodsBRVBMlcFvr2kdfE6cVTRaAjtG2DGlywrFi7z0LbHupk1Z
SlRONrywOXqczB2QqdK3itbFS22Z1b1jS8N7y7X6qPMGzS3vH9DEBqR6ynUFDQbJWzskwHAqtrZu
bmtw+F3XtKWjZMM9Qt8t4IwBsy+e0NoYS2Drju0bWs42qXGYsm9Ocm9ZD6BfKOj368KWKwdjABAn
kBHzAnaxQ7Wx8262Y3iA0xQHHcq8ZUyBSxMKqiqNozYa6IhHWuxSnzmnTTfMSoU6F3NnDZ9L+pia
uW/M35zh681zuRAlHJ1xIFVbA0DjLbd9L/eZrIVkZa00lEJqrosy7yU0bGzQDFTWZvWW5uj8BBYp
9ZtaRkywPP/QGvQKwzS7cBBEbmioVTq1atu9tclGrXY2IOjiwK0lOrYyFXRGcK8X2KDwariFPbMy
YDisNTLMyVsUDfpzPRb51nJJJYlUL6U4CCWhfhzODtDuxAI8C4+wuY5YdIrr1tp4KLZqZCiaMhGC
YXHVRBm0pItOVnLMx7A53KpSlzMQDEukZBNQlDB89aG1NLu5rQrvRw6TzTO4PGMsHA+zsPIe4OXu
SQN+Zf8pbsztzTO4ECAcCttIu76Oa/fUjIU/t4i43ZqzFWYgeIE1h1XDa8M9jWWzQbWOT/1sBmHc
XG6uz2Rpfrk/gccGMNRATyA2QJBsUKeicvO3YnqYiiTzjQkBb/12pb0UI2jUNA7lhE7+/E3fs2Tc
AOpDMo+lyqJMDq1CiLDixYlQyeXZMyZdnevBy97QcOy7h16VVSCsLBQE8FAkjjg8PXHLrSjKjE7J
3iz6gkaxVPtGuvD6XiytFGevh/dvg8DeXbRSFkB8zDO3z7AXLVpug9IM2mRbeTei5uEdeylHOH+p
FtHJiyEnQsFG9T+SymAGVzbjYiLCZriZ01TNBAHViIfyaAYauTUpyxHfEPRABRiAuBagMFnMjEnr
7eFkVFu8lTfurEmO+GK/IcECZhQgy3FjLBBUcpdTrdJhPJlAJIo3sbMd6v31/V4s06UI8ezhqZUW
dgoRIOu0XrxM8iheqJMwvHDm0haQV+6A4SPtvvsVAazSre7Lm/s2uBSYWI4ij2CT2A9IrSy30wlS
QFuvUn9AR//1VVqbBn+HIrUJS7XoBBzVuWmIMfen6bW37/roLZreu0SiT8sWYFwVMFHoZeVtpoue
rALiI9sddIAesO00WA95zwIzaz/NXbu1zSFQlGhnTuavEu1hqiK7cZfJ2w/5wF7H8xF8WSKYU8Hm
OHVZroejR/0KtPaGcaDTFCCHFwzmfZU89dMjaeNAm/aRhQuHHOz22Mns9HKx+TJgtcFMBNhh8eVC
WYIXYNrroVPGQTv1oG2mGwc9flJC+KXyQxKHnAfCLZZbxL1k6INQEzbpofWu9gdVxhskG57/fuaL
zYNmDhR0rqExjFuU8ictk5zedZWBvoDTQEW8dwFyypTGdZmFGQx44Q2lX6J1PCJb00M/xBa1wpW9
KwYHRJCyKvSlbcLanUnmj52zyUXzkBl0NvWwUe/r+WmIH1wZaNDq+uGhjOkBwxchwksRaPBkXZno
ekgav3eCbN7ceqrR0I0jjdsOKMcIPVyOD6CUKK7gsyOrsW3ZgT407ODIIo8r68SDtpwOEZWjuL4v
hZgRAGKJUZghSOLuiNI/EmN8YkzGC8+/9SJyAjA53tvt4nHhcKjuSzFZnaitptYmqsS+duadZfxq
0YITeS+NvqMMFUmqrHl5ZXeAD6yhNxrHFJ1NwsRYOxeFVxhWWJIkqPXXkd18d2BbAODLowp4NYvk
AHPtAFc3SuywSV6HHmSf32rUdFbW6boWrMwD9hZgx7B4HjAUhXlYxuw4JVWssPd2uhIYklnIhhfO
SaZ7DFFbDN+orxbCL9mN4KzYdR0VFniNcQSTJaRuzTxSq1FkhXZd+j+cTJYKWFFgHvIDSQMQTeES
CuuTeVFfFx21w2x8q0kEjAht4zmSu29llcCZwo8jcM35Tlyqr5fPSFSVox2qKKX3yoDGP27eZcD9
4+2NTCyHiuMfcGauJr0g2jgwJzS1XZdsTLq/eXwEQeB7gN2Q4ywI56/Q1cFIEMsLczTjIK+4vREN
FdtsICoP5kSYQ7RNisbK7jxGRzC0hEa0aYqA0VvbYy7HXziCES4qinhCqGoP7U9a7q6vz/JSNwAt
jcgnxOjAOBTWv/CGxmltLQqHnPjMm5+9sXl2+m+OKXHVlup6KUjQJBOUbT2I/KIwjbflvTJuZehy
azPRcNx08AEClE2M4oEfNeljRlF14hWBln61zbe497VGvTWSw/E0IANPDABqLGCCWjRsa6lZxafZ
DIroITElL73lkePjI+UGilTMR2ReotWos6Zr4xMig1l/SGVAZGvjw6tCmAWBEBxs4US4AxapNEh8
UobiaIEcLtNKWY5XIkNU2gK4PHEzQMaEHt5B3XmOTG+XElCajve86wCIlrvFl3bDy4GyX3iaG7Yb
FF+3Mm1dhIQRJTgfnivbmVkydFIkCIq44ZRtB30MjFwNjO65NZwgMrQgvv25B3nwRgyAvfOTKEyn
jUnFep14IWisd3br7SR2fHn6LscX5mN7M23AsIP5zL7BNlH3pN5+312KEO4ja6K5oWUQods78HFW
+t11S8X//6UnhdgNzjcHP+P4kcKTNZrHJgbfvBLq8xiUE/zO8uDGhyF69qL49bqsNe06lyVEQUaS
UU4urYRuc0RY2AMx/M0CUMICClbwGurIO4qTcXrHqxQrCt3PKfCz1USGjLsyA/PjtYZaTvgHYk5Q
jc0euLltFDb3peltZ0PGQbVyQi4E8A84OyE1qiqaOmqiUEuzfdw592W/s/JNrW9svT1Ehru7vmIr
GnwhTzghNth6qJ1hQtRSfyRZdwBt8WGi9Od1MWvrxkFxwUwB6GJgM11OqxtZUZMc00rpKxA/bEns
dnV44MTjXQNNxtvjcvg0NwmKBaooTJqvBRr+i5vzfnhroLoIaE+qBjxwUbEGojXMdosorHtUSu2Y
LqmoWZsAYNJRs4po5zL0Rcxu6uzGs0Kj3vRaQOnm+vqvbTNeSjzgzMFOxbxlX6LwIK5sM6Rx8ZyZ
9FE3un3MvFuz/vxJdiZGPOBJXQ4dnofA9tmo/6iyrkSuJYKtuhheCHJaVgIMHzxwwwIwkIxkweyk
QQyKk1YGWri6XkAM+ODmQ3RYOBYtEKrSMgW/a5zO38HT9dSgM6hN05vdaKyXjbiqgZfskk6jr9rO
YUNmh1rfBk25G6jzJxsPmhNk4jy8xsU0PLAySAVIJyjWPG9YxYBfup1kRmRNewHw+J8Q4Y4y1Zya
Qw8hpu35jfuak1sTcFyvzgQIr8oqLdwsjiGgm3K0U6T+HzgKFwIEA6I2Jbo3+DIBvWzjPTne7e8Z
jnkGQi6enkbUVlAotaSpmUSOERrlfDcQZTtXkpf3ispeSBBMrG72XQTnywgj5R2AxjU93K5KMK4G
rBSgAcFhJawRTmqlqy2xwzga7xQnCsqR+XovuZBWdAnc2ibe+ChkBFKYoEt6Q4C5p0Z2WCWP5osp
68xcGx4RUICnAwUM2Qb18qbI7SYae72wwyH97L4oxvt1O7s6PGoIEcfh1cPiPZGUWlkMHfQI4WLj
G5m+Xx9+xQA6GrwOsCLhablwP2LDy+lcKUpof7OtPtCoHVTWFJSeLK++7JpFlRg4DvAEB2E3CriE
dSo1h86z1SmhSuatOmyL4kFlzwSUe1oWOMZGRUDcLSXXx4oKo/wSNZgACXQs5AQuN2fWa1Vh2eyF
Q/zObGtrVtWBxjc/BFExdiZE8BFjQ53TmAsprJdyR2+ujQU+MRYOJZEIXhgL/Z0MVUlmIPyGTtY9
mV39lCXqtunzJ4DISp7MK9qAOLiFQAlIUfFq5sp45iumteJZ1Uyj0GMbo/OVn5OzJ7IyTH7ehDsX
FRYoGEIhj4NmcOE8ZkOdzaSLvHBGV77jfbftY0TvjM+pJiu7X9l9fmYAGQUKSRBJC5JUm7Q1bjC8
DvppX+OxptVolmv0/fUztDyigF22ObopoDvhwguW2GjGpDajqT0lduMfB7W++Q2C+KFmI/6Nok50
4wpmclQsay77vD0Vxo98b1X/3P75oI7imT/bQ7JUuAq7MnbGsXCbkzd+cpNAK/9yfOHzo2oujbrB
+KCndd6qz7d+ve3AumPd8f14oHGVPlPZwZvHeYy8+G1S72pr19zsJzgoz0FIFRcsyl3FtffyCHVT
DqlP/cGx861Xy5Cklsrz8QbAU8DklJSiH63oU4SYes5OqOP3kq0a3RyWvBxfcKBbNbYj06IMwEDZ
U+6TgkkELA8ZVp6TKOMGR+25mAN0My2e3aKtTqVX/a/tpsDreUeC+e36Pi9NE24NbgVRjYk8jfhO
TlDVrxY9bU7N8DUzjWBCpXGEqoScybJayx35uJ84oybKGZEUv9QoEOgmg1W1OM79noH5Tgb1KBtf
MBcEfNDEaDG+EW/AICOjbZQNLxyI0XI7hw5Ne1KQaLa+TZasl3tFAOe2RDUFZzgDse3l+thDU7HI
VdtTDkT0+k4bZAmTNQHwENA+9HEixABSWfQmmaeGntL8S7st+q/XNWlleAenDfneDxZ7Q1j/2XYn
O6+q9NS5mwY0EpLbYOU8XAwvrD+JFbhZJYbfUOsbuyu6v/x84VKjeWNEyoDxdcDN/K9yk9315Vn7
fsuDy2TD7qEEUjAY06Tp86xk6YkmW3Pagyxl1CVBzmVICpVxGioseQ0vHqvCjdB5uRvPapqiMO7k
kjJo6yRoUwA4uw4qjQp/kLXvrmw5qlNRzA0rpS5Lbc2+pPXsJulJHVS/SO7q/nR90ZYCPEDaID2N
9xAyoGJt6tBE6IFVLLTRZq8RyFBufoldDs/Fn11yE8lSRJMw/JyOO2uc/FJrfaLakq2XzUI4GTjx
TYk8R3FifpluZhmkMdf8S8fvchbCyZgB1IjXEoan5uRb5mdlO3VfUFF8s7uEUC3S+HiQweVHwvVy
sVBgCKAMQsdTXVa+Q4lfS66ilWXiiUQ0iiLsuCxmKqntWJ0+dic7MLtXqoc36xLaJZBnVeESIEQh
7EKjzIbb5+pw0shjmXtBEhe37zN/saAsRMWnLuqUkDKpp6nxphMh9/E+8W4OPfIXy+/hBYcyScc4
iXsMr9vvXX6yt9fXZ2mg4IcBxgOdIOCmhkd8ub91NTHFskv1BFR+5b5UtdxHPM1FqVNbSwFMxb1G
plhHGSQKdS0YQxRqXAozKR53OTPmE9PuPlHtcH0q4on4GB3unWWaCA3Cu7kc3damYU4rNp/cfHJf
gMhfHTXQGe5tpvaKT7OIBdcFLqeDqbhAc+FJfODuCWvXuc6MbhAyHJMvpbuNmeS5vZzP5fDC3ZGg
Pj9NawxvTJ5P2i+6ibbmXSLLMMlmISxbpia1FlsQ05tB5fqzJ9Ew2fj89zNziwdH7DUE4xcecu3T
Q0MlrwpRheFZoj4YZw+lzujRE1O7WoQnfD8O/VFjJ83buCoO+evNO30uQgy3gB1MyWrEUI+aDmac
QIZGu7JEnA4DTT0eP4aiE5h6RscyI++Pnbp3i0dPltddGx/FEsiM8GoElI5ebkGn1FrZkqQ/IowK
PLrUv315UAby0Ulo4DRowrnWAdjkGlndHHnrIkHHcf7P9fXnbtj5ZYctRu4Ij3Vc/ODR1gUdbUnf
EAs1GkerulMi9Jr6kXuHuy5TTtcFrawUehU52h0abzgR0+VKofqY4kRH7ZHYfhRvNInrIRue/352
FjLHnbypwvADfVeGb+at0Asf63T2+fyonI8/kR7kjRhfVb9q9TE9Xl+dFYuEGgpO3wtdQo+04C0r
ttW4U1Z0R8DDfGNVs3MGxVc6ZwdyBYnfsXKoL0QJ115u5AYyFnl3JGyn9T8o3ZZdLJEhm46gtqXV
l7Y9YjpasolScCVuPeYrRPKEEf3zjz35vWii7QD9CKnRjt8dx3rwSan4wAbyZxBrpuSXxu5aIpvW
2mGBo8c3Cq0Ti/7Bya6auYvr9FjFTvRNc8fJAcp8Zt4lNJoexpRN91QbqAzkYVGwjYlyUA5U/v2L
cycsp1KlKPKonPRY15n5otWTHeE2KRzAcwwgrHG8X0ObdLuI2uyxwtInfqG0U+OPrj3sFPBWtn6U
zgUYWpp8V1tOLLknPmoDBSsCf1VFxBwuIQrnhfvaoyynaZJnR9ZWbO+gI5X4dqvZ91UxGNtJBxJs
65qATmRjd2Aumn6ppsU7MMh8RcGm+rOnM7i2lEp5KvBk91PqZSgFzdnP66dsRfUvPlOw1hp6jyKG
vpdjMyXPnVn8VMD0ofcyku4VWwTyKFhtIGGB+M0VxKRpO3qTDiuhvzra9maiLWgD6G/xLOWsSGhU
EBZ7Jq1lj7VeH9udEp286nh9kda+HqlZFCyhOWGZAU50LWdmw+oj7QOLbqwhuH18ZEzhUeDSxLtH
MHX50Dsq67PmaJKH9NDld383vGDeorSxSqPB8JN1svJ3JokJrKwOx3TheQFUQyz6LqecKC1R1OZY
Gxs33caOJEwpGV/MBLFGKUgSYfwh25iRP0j8iZUTcP75jqA7RUuqcgBgzNFsmjvagYTRa4Npdm5+
MIDbGnXEeHciJm1/JNnObsuU1VNbqlZ9LKzDTCx/ro/EqgMv/X59sz+iPILhQSbINgEpYqNPUUya
FkZks1hriyO+xgjc1jUCrbCzwCupvksU4gUVQJ+2FJbrIfGKemPTsYdtAjLuD5TS16GTjF+NaMp/
zRNJX0CiMZxKlpC91sfuC0udcdekuFHUeMx1f6wNR2bcV3YE2QzeV8/fuUhTXzoWg5KbauwW9Nh3
w51JJ/3AKJk3dWR8ub5Wa4LQeIn0L6p4DBS+XQoy8zJ3PNLQY1MV/aep8voHsI9lr7NWyZoUVq5/
7DqKKYHygMJQMRlsuCMleaUUx2w8dNldXD325HWqJK+4laPCKzsQLuMdFwvCZETzQduZO8WxIo+a
u8tkrcNrC3Y+vmBJGPggbbfE+Cl71b0nlj67meQ4yqYgXOwG60a0wEKEqu2nF7veXN/ypb+ClhQ8
GwDYAJfFEmtgvLzTk9Y2xiMxfd38isyiqm/j5Pv847qc5TR46wsq19FfZfDo4qVqtTPJHQvAMccy
PZBtVkusycrwKNxCnzsq6AwkcYSNaHRG3MZs5uPY/UoO9a0tA2C+4C4LLlIUSkOXhAtp7K0+U2Ov
PzZgQDDei5uLM/8VALQg1JkiPrPwB3qAFtoWHY5D80N3ftCbL1SU2SMKhwcifCWEtC5Xv55m5OWU
CcGSOAqyPVDtJQKWBwECuMuLqjDkDAxBSwcni1FfysajlVl+XB9dNYzyW/t4sUgmwOtQKoQ6ctyr
QgkERZNW6jBiHVsQe8L+tZJo6NImgdUPkDMIjwEsBQmhy1WaO5qg+Se3j9Zjo352K7rNvHJrae/X
j8KifoTPAw84nAYsGfdwBDmRGbUJI86xTo7aP8BxVsxd/auffgAL6BCXEs975WhAGgcawot6mXMf
igRBzAnSugSIpcey+INtwWSQt0YiDZesGICYY88t1bFoj1Sz/SePydoLVyaA8ZH1QBYHlSOiN9iD
eaROkrY9orA50LdgYpIoLzcOlx4CT6JBqVwdbe4okb3cD6AMOQS9ye3RTgaUTr78P9K+rLltHNj6
F7GK+/JKUpvtWLIcx0leWFlmSALcwQ349fcg8313LIgllua+zDy4whaARqOX06f7/MjqR/9N+9JQ
sbl9+IuL+SBL0bGq1LJgSCBLq5HMyiOtvRcICu1CJhwILgBaERKqDDb2rNkuZ6I/O/rzwKy9T8dw
9jDBvlubC7S0FiSvwZMDmLTsaVT2rStKhDAdMls/eneXerv7twrhEQxXgEYqJMovP58iYNVSQmWG
IBy8jcvu9tMB2vnwfeUoaiMDiCshw7kSjxqJCm8FeL2kVnBv0baDSOA6sdg0FoZPjXQ8E/uvmn9j
2e+m+1no38v5b8dYGzl0Rb0ojx3weuB24JCAi0da6A/+tDNqkwD74XAO5iCs7I1O9uyFg02y19/d
IgqKQ1U8ND/bNmp4NCUxKV/Rq4v4DS2bt8/tqhNZ/SmKXtR1EAymZg1n7jUY8/08at95/p1oz7SQ
Ex+c/iyyo5l/vi124QnCBQZVBWCkcCtVYlJQsltdSTOYoa/sO9AIwAzcFrB0niAlRH0DSiMLTpc7
PDe6pdkguzt7Xr9p830XdIdRdJFp78sg39b+t9vyFhfkSFw6iB9kD8qlPN1v84IZATsnjnPstCSe
G/423k2/IU8L4QWyEaBNkJbpUsw0k6o1G4RfYBLQmp22hu6V/161rujjhGcGDxPJDsU1sAXoCbQ0
6c5698QyN574afCf3ObYt/32/h0DSC5wZS1NQgwvl1I1djKkponAPmutjbBrM8z41GKwpbdGdSoP
W1kVaAllUzJSLXA4FVFO4tRuPk/DeQJj1NeKzmxjZO91Mlmx2aZrpOALeyhBYSYKXaj7w2m4XJgL
kIRXgsbrrLXATOZgBX/wzX0mQBl3d8SEvYM6/OkUwXOoONIZ8TJ7FDJhmm6Kvo9G3wlvH9LCq+H/
KTejDInIQ+07Y0aSlxn3+nNSJ3iY4qxb63SSGqWeDfBn0AMo9PUI8oAUZK61ajr3abkF713okflZ
H8l+5MGRevUn12rbUE/1FfVbWhnwe8CO/WEsVFdWoA8mHU1/OFNv3n/T3Hl//84hUpOQMRPtoCoI
1Jjmzhb1PJ7p31q21dfQrAv2BpE4hpwjhgIaX1cMgamnHLM5xHieEyv0hq8Ydxyl3Lj/+GUIhcwn
cOayJ+lSlbu5T0arQWoy/2L8FD/u3SGgitGKi1cAfW5XEHPZuek3KHWex5E+wqd7RB5u5VW/3qVL
EYpXMtTMTxjsPcghp0jU/h5zwT9hjtIK8sCU1v1SiSVAGqkYnDSCZhVNObSzza2C5eciYTWGf80j
GOETO/LE8OwF9cE2vqYti5mZbvzOTZ/ahPIfaU6qnz7GLGwD6k7hDNqRXTJYP8AiAz6QurLjCZ/b
9CZfI+69fhzBKYrTlHhoVKhU9yM1i8nmIs3POSl3qd1FvrGrBD+M/nxw4bQD43j7qBcqHpAIGy/Z
52QaUVGkYWyLAISd5EwL3Yhsg4a1+RTGfRPERG+mjVekU2hqgRUT3wXOKLV+da09wwOh42bq82HF
Pbi+/ZICT3IH2sj+Xtk1jbSEN6OenSt2qKOGHm6vd+HzPvQadB7AdMKRU5Zb2SI39Kxozu30o0C3
68/bn79WaxiuD59XnBuQ3zcZa/B5mkcJCSLiTrG7ZmGuH00UqFACR5OKK1tQFQsDvRkTn431q27H
ddXEYHiLHbLvzZU7er1Xl3KUR8yeaVNqA+R43evUYBjE79ubtfB9eTcBGAUxMsITZR2BWxbIm9H8
tf/luo8ItW5/fmGbYLwQTPsA7l536g7Em/QRJXfkyvxvrs635KRl3Q6v1t0eJjoJkIRA3z80FjOl
Lm1x2lKf5+WQnJl2qoZtKrYuuftWgCILKWXAmwAhQJPrpQiztoK5QRz3ms6b5me9BtNZOImLzyvW
2K7stjYDfF5r3/2fTb+SO1kIZWBkJPedB4itvHyXP1+wFmgFdFKeCXnjBUq5+qalj3Xy4E+fst4K
C0Pf9N3PwF0rwV97fCAYgPvyhx3WvaJMyIQ5idaj9OyAglo08zvIdfswm/wupL31Ulksvq10CwGk
TMYjHY95gwsBpGk2TYlx7OSM8ZkhZ4+ioVEW7MfMie35ffC3tvYJM+Fiy3woQDJfGV+DAHTCTozi
ds4js/x6+wddH63sc8GkdGR80KCp1m1oCSYakYwUY8y3LN2na2mra4t3+X3FSLTgYA10OtBz375Q
VoVsaEO6yr28tgpFgRrqBBS8FPSc5s6maX8Yq8MNVtZhK2HiXHI3dTijZ+5HXX2YzZ23BnddXARI
GmUQijBEvcSphfxR2XF6Hn8TfxsYK4mYxRV8+LxyiRnC36AAidgZWaoRmGmwQK4xVF3x2INrV0Iy
QM8IlYKnopzD5LhF6mo2Pef8YQqasHe25fiE/3r2vippTKvIG15s8XVO1vgtF64y+IAkrQr8OGSc
5PI/ZGYqx5ydzm/o2QyeHLrNRRl5CN70I3p9ViKQRVHSq5YJClTXFFG2OaI8abc4qCZOk3igYZLs
aRI24901aAt2/V9BirswmE5b2Q0E2caL33xih/vvvis9BUknjryWqtNTN7ZmX/y5+wPdTisKt7hN
roXjQKMbUhLy7x9OpJt6tIQ7HT1rVoS57Nqz9QOTGqu1yZNLeo1sFMouBoouqLBdinFzu20KG48H
n2MviM0xBGHF7Y1aXMm/Iq6q6LVRmqPrknNabXDatfni59GYbIrVoPraKcGJf5CkPOQk4cmUuQE5
B0bYk20xbjmG0t478VZe049SFFPQNaz1q9EnZ5AYT1NYr5XSF1eBxA1SHIB8Bp5yJFT3J013M3pO
RGQhJz6HVXlw6hUHbvHgAdJD4hegfTQYXR48uMVrIB4cnApmjbvpF28+gPHv9skv2WTQFUpSf4Cq
IOpSBuKdweJOU50xUs3It+Macnhppz5+X1lD1aFFVBisOovgzQEBcI4yQop+DRpo4e2V/EnLKaEu
uFSRukamHCSc6nY1ZZnknp/WZ1JkLPQm+1uR+ZifY0Z6gw6Ood67QO5RK9tVTR/2rR0yi2yYd2+D
IZQPjamY6g2TgyyvmuDNC5v6LkGp3Uw2nbf113zhBbWAIwwGFqSp0WerEr1QOg9t65Tl2Sya5yZJ
ftGgP5Rzfnf0A+gG0oXIrUkMh+rVmyUDqpwwiMl+/XDW8DQLenfxdfn3D7YzF12HLtWuPGfmiXrn
tZaItc8ram3NAE91SOSfA/EebNzi7bauLR0BWALgBsCjBD238usnzHdLec/I2RnganzWnM/3dvFK
JfooQVmAQBubyVopwd6U9mZ6v72AhWt58XnlWtLRyvO+Bb40aPds3vTjJ9chcVe7K5dyIZ+DviCk
MlHnABpbzW93vfAdygg5u/0TmbNDpTXxhEHnOaZmlWe03P8XeRiHInEoFjqUlSeZjZjnMVs5Obdl
FoLY+MGj7+Z80txN0hzMaS17tKRmuOmYioYJNqh7KJEv4bR0ZpEBLku2SQjIy+1TWlIz4CDkBCtA
j64egNTQx3IeC7z8ZRNX/iOrXoT5elvGkibgAZO5L+lcqIBaxhq7y0Cdcm68PmowpTkZPwMkHlGq
xbclXa9Gcn4CqyD70iWm9PLKj3YXIIzBc2bSbmdWb4NpYIjI37eFXJ/IpRBFAbjb9RjbDE8GqPCo
sD7b9VrmeW0ZSsCXzInG7BkSinFCTugYBJFbNyv5jjUhioPhMla5VQqfz+r2WXMQ9aO+RnG+KAIg
IRA1/OF5VTwxg6cClDw4Dk/bCmGEE+hGAvPu6BvH8UGIeXnmcxo0qHtByETe8+x3l6zkt5cXgbhI
XkEk0ZR9EsR2Wn3GPmkmjbqyBWEKABH9mr+3kMCR6/hfOWoDAOKUAaMY4Lb2X8kQ2jSu2t3cb/3t
5EXsHeOozbUOgAV4z6VI5XwccxQ5eBjIOa9YSHiGpp/DWD5pyKoCI1Eb2wLk3LS/2xxcSlUOzJon
0U8zpI6SazFu+N4rQvt+yAeSeGh0BgEmpklejS7jXe+lfa1hO6c0nJNnI/t1vxnA6NIAwaWEUKsl
XM3u6iHLtQKhWRYaySnJVozZkp1B5QmPDBArQIYqpyOSCQl20pZnrXlIAi32q2F3ewnSUl26szZs
JJwkA3REsM6KhNnjpsAA9+I89HFhF5FPnpr+QZA8CvL7FyPLXMgTIxRHcUuJk8sSnSRuM6Xn1Kg3
VvboCXdlMQvbdSFBWUyQCl70GiTUz521abzt7b1SPo+OFZlrRLkRVRwPND2KGRiCxvHLQecn0wmT
JqTf/k+fV/dnrGjOMxOfR7N7WLeb3r/v1frn90tNBWEWfHq1/z9lOSP+NPBTmWpfhlnHcPZ0tWIu
N+GDQqlC1Jm+/agTPZhafgLqPw8xEeFcUect0ILfc1ZFaMD+pgUC+Qt/bU6dYqT/EQx6A4AOcEYY
N3P5CHTdnKNcT8TJYF9RTnT7neWvaLD0Ha7W9kGEVJAP4YTN8NyPrBSn3IvtH52xKbs9u3P6wv9b
B9JvEqJqXOUvGZIkFhMQYokYlGDV2j4tL+Lf7yu2N+Ga3jhpI05Tg0B8h5mYU7835/uezKtVKKfB
ep8P1QgpVrvRrTD/aq2tY/G8kSZFAdPCJAT1Ua5d3tM+M/mJ9voYF372vTDZs9E5m9vXckWO+ij7
WcZs0XJ+cmb9y2z2z2kDD8DJ2Om/yJFYA1hklNAVnzKpWAv2UA9y6k/VGM3slN+JrP7nUJCn/P8i
FKcySDsP5NYQkQ6YFEfr0FljYVlULgmAlJ1cknju8oZoYwXMAXFxKDWa9ia0mAxunDQPk7lGbLdk
jGGIA5kVRRh2lZ/o/ZxzzRYnYLj7sF5jC1o69Y+fV06j8Hs3KEd8Phu82PxrfBmntbk1S3uFAb4w
Vsi4gs5V/oQP1oQzzco5qfVT1sZ5E6UH8Da77Yr2Lm6TBSdFdslIHPqlEG/UBKnZLE6+4DHX+yYk
vvN2W3MXFyIbrmVNHh6Xsld+kSR5aqT6yfemTUC6PUlqNHcbG59sb0taWg167BDWSa7rKzZ+m8JR
cjQuTl7njzujMEsMl/L0Fdu1JAXuHKaPwksBlldRYt0Dz4WW67CQbKtt5jVU9dJ24SwAlES+9Xqc
plumoMUUjjhxa4RH3wLM62EQF2YSrcDjlnQYnelgFAT05JruwGSVY2dTMp+qXA9H+gOs8xhwvr99
JCtCVPPYDR6zhkYKwdSjpn0f7Tr010Dvi0Jk+IUEMroeVA2jgajQv+bMOJEuKrW/IQsEYStByeKx
w8GTsNwFCDQK6h5BvgdsfCQJHphozF2SDn/f3i55F1QXAqfxv0Lkj/hw6RMMDR8615hPJWWItb5V
aRM21jecTFD/F1EIG2wTSfdrQvjJHstAeECwkpnXoal3j4FmvIy1+NQQ960zkvj20hb3D/14qLsC
p3EFP8CkW7ujrc1PutOEvnGYGiu6LWHx5vwrQa20UV23GNp6+CnwdkSLRfEp9ffJmgP2J696dUaY
3wRsFNwkePrKGY1V0/Q2Nq7KOINn8WkCJKso2HvaFf1jQfN6Mw5u900bXB6VaKwNy3n2MVJ8COts
jIF+XYvSpET1FyF9AoppObToioUPPFoG1Yacn5qy+1ka+SenGbJI83pMfm6GHsNldZDmVeXP2/u9
dKIfxSrKytNmAhFJxk8duqbRRrpp+fm2hMW9RtUUKFSAX5G8VYJCdHAOQVZqM1aGEbbgM8S4NO5j
TvfI3EedG+xRG/PgeS6LIJzy2grnSis3pKTtoQ3aZpeadRtpg01WgrEliwNIC1KWcDCucweOSOqs
srHjZHrMvg5trGeb20tflAC8JBhMMXsT7fWXWpZnxeiD7IafDGRdKKAyifZWs7Xu9KUrg3yrg+yY
gRnoqpTWF4U9BjDPxWzElegfaHdg/QsBPOj2ctYEKbqClt+qHwkEJVw/aXode0V7nEvQyrHAfr8t
a+k6IAsHLxmlOLRpKkqDwSlAOQUWLqimfTInvqkDbWfn9UtrUBEWyALqen5fv90f31meExqIMNgL
ALTL40rbMUv8TohTkRxr+8Uv9HAikbbWt6FiP1Q56nuqB5yYHYfDRucqrnNji/pMGMwayLa+eMWj
VZ96ExeePIyFfmh6M75/az8sU804lbxNEg1JyFNlxIxHnXiv2YPhxOgW19e66pfMC55CbCaedQMA
68stzenc5u5gIkbsTMBo7D5E0Lg27ntJV+D9gJEOgCD0zCnn5pPcq5EYEieEXePO0jTxZLVoLE2s
HvONaeFtiD3RVwaY/3/ZSvgs8PLQonk1fNMqqlTycYtTx/ad2Ufozw+F+Tk37G3gngxvxWtd8Cwk
4AmEyygZyojicjc7P5/QrJeIk6O9IK4v+bbpHrGv7trwogXDBZ8YThiYc4EUUl9hu3dnVhKin4jm
RaL7rU27PvtyWw0XVAM9dFALCX9A44q0Nh/cJKYbnHJv0E+1+JyIrXMnIEHeMnxZfl32eaPX5/L7
TZ2Wxji3xokFEXACq32Ni7//w/eV3693Iq0GqzBOSK1H1JjD9s4BNv+sAEUVyYgIImbVJdaR+igL
buknHYOnzVgEa6WBpSUgU4sJvqjMo9FCuTiNz6ayxIiQk/+JEyvUtDVCW/kBxamBqspP4+0HgkE5
A2RtCpbYo3myC+rFYCc9JMTZaNPwaM3OvnN61FrAMx22lH69rV0LbxVYj9CqIImG0emvLG2oqA6A
Kq6KqMNpitwvWrAZqxXXZlkIWk7RsIaGXTWfY9HEAN1Gpp8K0NQj/AoehkRPgFIVb65V7v7DisCC
ipZzXMurAMmeAlPTKwgbmHseBvKaproRaiU5cn/NZ1uwqD504n9lyb9/uJsaI4VrzhTh/vi9KL4b
3Yubx2b+NgRfymBtgvGSsbHkhFiMCMS7q7a5g5/E9zpPE6exTSO4amFvI5bN1tpAl5TdBm0CGv9Q
Xwcrw+WaTJrYXiIYnj2rj4KARdV9GMQ/11ViuFBLwyBE0CNcCuhS26n0xkXqWEPy8JHMw4r/tbyC
fwUoFscC8Dvwekuc7HbrTg/9X7cVbOkcENPB0kjWCrCMXv5+MJJ5PU8McSLfuP7gW6dkrd9icQGY
gQAeXw89OSpuN/AmjFsIBmSqyt8NGm9BXnF7CdcPJFDqABnJch3+r9p8w0zA6dUR7+jkRVylD2nw
NedpZGVzPJOVZO71YiALDBkyOY1klWqd64o3jpFz91gbD/ljfif4Cz/+8vPKFcwxacgQFT5fPfk1
KnUrcfafqODSNKMtDVb/z3wSRChyKz9c8aDhbmGMPeZq8A1IP+NOHIc0DYf2YDiHxtRjt/9toGBs
a49G48XG/Pn2UV1r26V8ZX0B53WRepNz1IK31gFUPH8YyjshFn82EaTU6CSW4Jcr6NkYTJgcTrFI
Iz+3w7FNy5B6L7cX8qfzTd1JQJPk+yY5NNTOuFqgB43ABT4iLd9uu7F0p2hOLec1G3KCXnfDikBk
dA44678MjWnBEW3yLNQKI4lE0YwPVh+wRwzv7J4nglQ4+upI/j5og7/r7Xl4tPMsPfUVaMfwymBK
RdrRXWNV5kbnhZVHc45hc3BFGI+dis8PM3zHfYpEQwhIznTgY1/8IAWvn1rhpltCfOOdill7T7mj
bz2eNacxK6ZPQyeKMHGLLKKpoGFF5OyYknvxRAej2uHhGUMklppnzNoad1NtW28zCV77uv87nzQz
1DK9AGkBqN7EFikwMIFznn6ruS8eO+4PB99twUdejK3796yPxl+Fye/EBf05bfkSy9GkWJ/65nsV
sWu9RHO60R6LbOuhJX7c3D7spUv/QYQaulks6aqsgYhgCxx4ucYQv2S/5BhaYPPR/XTlUNQ1dnIe
Uveo69M21/ai/asp+9BOHlKdr9jK5aX8K0u5gHPb20XaQRYf/V2q/wXc3YqNWZDgoklJmmQ8u2gW
vzQxRp1WVouX/2iM22bjpPvbZ3HtfcErhpWXIuA+qHwcXtogU5ga/tGYXweEQK3DQkPs7bUsztIy
0LwADxY9Y7AhykYxkqetZoz+Mde/j4+V//X+ZWAdYAWDpwzCJcUQI7OvNVkauEfDwji22RfGF+K0
2mdRWNOzM+rFSrOBSkCHa4JGZHlZcFXARKeGy8kwpKMouuro8LZ9mRp+MIARFZsupyKyEVaFuPDf
fL3B3FdBMQq5B70UqTCSIuk7PdZzpAswdCZ4rWGi/I3vFu2Wd3aFzfe9CL3U9Ad4QcwX3vsiqrV6
+Hx7w65fDmnRHQmVROToqr8/LYx+1EpRHsc61J0xRHUi7O6uq6B5FkYd+QR4i1eV2gy+tp0ZEzl6
ehuJRAuZO4fEiW+v5FqzpBTkYiSNFE5ErvTDG1wBL2mSwSNHbXw0giyaxP0mERLgMaJmB3pDxEKX
ErI05bOtV/SI6b2h45Vhow/hNP99/zoALUUgBFZ9hN2KlLnmDup2dXHkeVS/8DVU0XUUiUHTHz4v
t/HDNhGjnzA3Bp9PnG8i32j902ZKXtp+R/rdKnHN0pnI4aSSDQCJKzWmQyHF4/oM7TKr4pPnh0U9
3YeHl+cMGk7ZSoghLyg+KmbRghNP/L5mx8aMmbar6xW7KO3RpT+C7yMEkSST6M5W70du61keWIQd
DZORT6PuZ591bcweqON2T3YyTgdL071wzqbi7idFSpaVegwDwcQ+xZRldmOyom/Zsf89FiF5u1fL
Lr+u2GGdU0Z10jFwXOaR2x/G/5APQSlEt6T7ENhYg3IfA1q0LYHJO86hNvGQoCPn/iXAZOFUkC28
bnC2UsOuDBtHz7tnLXnSrdUTkMqjHD4oHkHTgG41QP/VjIsB+kSa+ql57CFrk1aTEyWdMegRyvde
aEx1EzeORosHBHt15AYVeP41hBpR0KPFLewTnpswEI72o04wqbDXky5CQvLLnDtVWIzpKKe8uMMW
6FH/hYJdJM7qDEN2g0ILK5MXMcoOJJot8xV8Wc6znzjanmRVBnTmVIu3OXC5Gxq1me5ZWpEmHiaP
bfWaiMfJbKe3ssdDPrk5APYV0zwtYp3O46pr1khrr50H4PvAioCcLRiqr0ozaLYFN0of2EfHGnnc
w095NlEL2uG2VE8ZGmPWGgqu7QoEot6I+FoiPdVMuAhyTbRIuB7NIgYhdWxTbXO3cqFLH3gyhCCS
AE3RXgq/P01Fax+bzHoxOFittGrFo1Phy9J2wWwh027IPi8QbFya4lG4fdL2jnWEE4wyjG7Pv+qy
cnYTqYZIhpOPDp3yfZa1JmaJUdApJOD2Ql1/bdyGXIyi5+AQlJBzLAvAFyW/lzDOLBDOWkfb2Yrm
gYstz7f37yfYDkDAiCQ4Hk/FmoHfIrAL5lpHxDt1FqOEd/v7C3Ug1AWBQAH1BB6bK0esLSbeAdU+
HrMkYdvOSto3q+izIgxqdOdaNDM/i8b9xXlSb9G/YeyyZuyfiVuWWlgHyXhY+T0LtkMmZZALQFEU
eqQokN572sRabToSmwKxPejFpvJHlC27evYRz+EmGn1rRcSoyhPwv1o49Qz0mgk8xJW9uQ6EHMCm
JLMUCAcQuyvHm1HbK5rUMY68hhHCMLRgiOt0w4LY1u+/NhAFey+pza6dMNbZwGICfni03EPhvhjT
ylJUIgP5STcw0W2N3BoK+6qXR8q+zpqqM46dTssHHf3QW2cYx5cEdPOb0S0sHg6szLvQAfPjno2T
+0C4j6pgnZpIv3DnyRFBv+2IYaFIzrtN7WTp59T18m3T9lys/N6Fm3WhBdJyfvC2HJqWZqvT+Si6
gxZsU+vJ8u/fchysbyFDj/GhhopYI5yBBq2DCF49WzwPtfHnbVVesO4fBaj1K4pEiQGvdz5iSHSC
fPLeE1EwrfhZCxb9Qojix5mYuDvNaKJEBiskXYgpa7cXsXQQH3bJMy8PwuW4XSat5qMPjsb85KLd
dK0x+NqzlvPoLB+Me9IIXYUHSS8CY9L7Y1fwyQ5BU1NOIfDv1e/WDdJfLsvTsGsCEc1ebYoQD+Sa
R3S9SBfASLzCoEcDTbLak26JKcvy3hqO82QOUZCmmBXhPSfAZty9mxeCVBQKFxiRTBNzOGpGbIDq
p9jOa/3110YLDzcosmQkL8EYyoPh2OVsTz7tj/AdRwocXgT8dW+/AL1zWzMWnuFLSYor3KC3phZW
3h8D84shNk72yOY3s9o62c6nLG7dXd4/FOWd4yNhyS7FKlZZ4+5QMgdiieWIQ5m5zgMvh2HlHbq+
V2DO/jMjUUeNG0/8pd7rRpbbo4F0bQKcoSDv5Ro32LV1uBSgWLgy7WbRFWw4cqq1EW20McKonPJN
K+m0pYm1RopwfctkBhrdvbhoaF1Qyx6+rxmU0h4LekvejDLy+Y5GdhVZ1a6b7i5CIaPgIqoERQ1K
OOpjk88d/EyPmscafbItJtDFt1VvYe+QsQCBBHxAeC+qG9tMtKw9uzGPE3siZBt4kcG2/OdtIQsa
ACGyrwt5KrgBqmVFtOpWZWYeMzOGIz6seV5r31csa941E2OuDJL4a2m/286P279/wRBc/H4lH9KP
BqlKWzOOU5Hrp6nr2ScDcOYqHPTRasMpM/PnysCM9ttiF2zpn+5beKtoWLsCgms15gVX8OyOXN+3
5LE0Y2+t6LUiQn1YWarXzHET40gLEFZGiBWNtflkayKUw+es7CsMh4Y/Nj/S7yM5dHRFhxckAFJh
YlwfcLPwv5Xj8YtKq622EkeqMzuuCnqozK4IXad7u/tAkC8FthA1VcwZUFO71Cy0gFAujn6H1lvT
fBzTEqlU7t7vLgMrJ9lpQHuNJJwKARwcBNNJx7CifN744o0BhWDm1Sc7a8J5jYnjOr8ERxmURci5
Iz96FXplScYm0KjVJ5eQMLX+dpKXuf/qDoe8TiJvFWdzfVoX4tSSyzjkoi5biBvEd7c41PUYAmxz
70FdylB0TvBqLhxTq4E2/FRUe3t6zaz32yKubc6lCMXmzLODLEiW1CfNOUw+B9XL3UbzUoCi1cQ1
2t40UM7jI9mxfpvo1crDfG37YfiRMkEhBKjpK3UWYPYhmMmSn7x50kPuZPs0taYwRRdmYhf3OxuX
0hQfx+6TmY2gpD/lLsgzffKcOasJvwVVxhhypGRkDkFm5C5djXEY8zzNvezEy7j2TyN7cUg0oJTE
Xni6YgyURwG4Z/lcAu72Jzl3Bd6rOgYrg/zoa0DeLOs1K78GxStgNcmdPaxSkEyMgBVclkdMW9E0
B+OkUFfvy9dGK0O0uYToPblLl/9IAFky5mGhUCl5OpVtsy2AOm2/ej3WSPvNQFj8376vONKY82Nr
RZNUr7bY2NO+mlZoFJW7ePX7FdXCuK0JzIP4/ea8p/N2LbxVLJb8PGJ+gJmQNZBYFEWrWqPV0dBd
F6/E/9FqiOsJpjvla71lC4v4KOXqKa7mqiuNpnhF+Fn/cu8zV+oa1Klb1GZ+XbpV8YpR7mLeMHvF
liz+erh48FLRi2OoT+PYTjjfIC9eBebAkpiL+LYKLZ7Bh+8rR2wZSU8LJytePXvTjeCliMo1Hr01
Ecoxz0IDay/IvV9NoH2zOPd3xhpKR7G4/5zCv6tQKffJWMy1hykwr9T3xt+c2NbZRp9q5LAm2cDD
Efvbu6bYw3/kAQ6KmTMgeg5UP2LGpHVNYJLhqzPPIdhv4nTe1c5fzAEgxPraiTsRrhACbAyYATGQ
IgCCSs0/UDMpSQKa39dO+5GzaX28+7WaXQqQf/+QzBqGrLDMpoWaAcKIfpJpe3vD1r4vdeTD9x1n
Tms+46onYi+qw+rMkWsdu/z9iqWtU9IKkBIUr2kZN1Y8Bs/FsHJTFpYAGy75fSUyD1Rjl0uoEmey
ONpLzqh2YRpGXd5tzOEsAtiJYj1aIYE4uPy+l6V1mZapeza752bvrg18vn5WLz6vUiqIpgH0gGrO
ue6aZ2Ap/kJ19QGIkRjMOjt/JCu7dX0jgS0E3z0Y7wFnhn2/XE3RFsNsDAk/F3H2s8m2YxXxtRh7
4USkSyJ7k2SNSi2ylDktAgbkx5k2p3neWMH9J3LxfcVTbLvcQ2SC72fWuelP5loPn9yDD7UZeatl
yz7mriN2RxFaru/jpSCSGaRwx3NVv1h62h3mvHtmgfMX6mN/t3P3MNh99hBkr7fv4tXRSB8OiUzI
x9Tmq6xyZoxoG87M4az3JKzt0OkyNLR8Scff/0FOAJAvtBp5KnV5nTXMmq9jUnCOCcFsjMs2buwm
fLkt5ermYxXAIaA65APgBHzp5SYm8+C1JakxvKHagT0182Krudd4QYQc3Az4CZoMANS/FIGxqUNm
zC07Uw1InXxAiSvg9+qalAEWQ9RXTNQ+XQV1TUa/cP3J7jE2YFf2+y+3N+nqpiCrBoy/7NjCXbmi
O/FZ0xCNl/yMKcbjNr2zs96USbsPn1ch49o4jqwQ+PzkPxm7gdzrhiqfV6JOUiWWC7goP/faNt04
9v3Hi18P9lITSBYEA8rWF0WDwV6uyc/jk1Hvx/Rwe+8XFPTi88qvL0w3GRMPn+d04/ufbPIp1+5X
HpQlkMZEcQBYPzWZiQ59TDitW/2csyQsHzggUnevQdY9ZPOBi4ugZjP7ejabiWc6hr4mYaqh9bRs
o3G6E/cu9Qj1PzwWaIRBykl1q5wA5P+4z/q5dONmjn3vvvTF1fcVgzuPetBkM77P9CMqRVW9FfmK
ZxjIqPHCqMs1wLziHACwvxrMWQM4jCm/ljjTdBAHEMw0W5MBy5CwMc1ga9lLxvyd7Q9f8bZMv1tT
EDgTk97SkFLTOOdaXkW2TYFKqVMvw9htn4YBY+RAsrSIMIGles5Ylv9G1BrMIbX1SduaaA6KBw8V
UV9443bMzGoHiqk5soAe/z53ZnHMq6mZMVZJ9M/ejN4UQ/PSiPqTc6aWyfqH0mniwGsB8eCtA3Ki
yS9jr+JsmzCdbwhPtRfEytZ2KIxs5wBlFjc6alKhBRbubZbm6U8TSKmXZHa+a2ycAaJD1wLRx0Fs
GuZh4pGZRroxF3sRdCA9skxiPGHIqxb2neibqNNs7x0QmWJjZ3n22FEiuwQL9tLUXPxObWt8rDMM
TqalGCI/N7LI15i+FWPQhZi25b6XPkmjrqhZ6KOfbUtKm4U95tz90ifP25a1a59nqxFTaKROEgFV
7x7dQBi/qO/P/0PalfXIjTPJXyRApO5X1V3d7m61+7D9ItgeW6Lu+/r1G+z9Zl3F4ha3vBhgZoAG
lMUrmcyMjEhWVTbXAXy/Hq0jG4hsP4xa72VMpmRbO9GPzgxdldqRxC9wbVIukIdOkos+JfD2Rygf
hwsokzdsPESGX+eKIofUBJBtqOgBg+KKehexVcQmqZcFjHY7TP+Q7pmq10YSTCCVSuEXdPSqgEvr
/G6MoDJYGam1gDbVXpFmm2oPFg2KSVXKk9xgZ3b47ziJlZrQLpc0tZdnAqHnfxZVb5Xk86ASAK0F
2prxxPooJJ58npUJ+Fm1BjKbgLECeHRjko57nrPvC7mmenI7uJ7WeU7zDRC7/pSZChf9odooOB5k
6ABnslAo5gyT5zM0oQsyTu0kfJ7IEn1v0zAMctf5nkHR7z0f4nQF5CmFkijIQFG61pYt1wtD9zS9
C+PiMFB9NdTar8bSPtPZfbn1/kCAizlAzQ3OHQ/n89+GlgkTdAbMfDZMANbCrck2of3zuo3LJTy3
wf9+soTT2NdNA+72Z8LW3kNc3xwl4PNcDAUJPde84FRzjcooy8kxnu1JO7aggEgVeHPp7wfPGZ4c
Fnr8xEtcM8um6CK4qQhBskufexVj0OVRxQhODAhHaIDCaEQmy3xerF+ZCyw4ejHrFEKTqrSn1BA0
dgB0Rmrkgs1pMElbZ2FtPqfu53HaGeHrPH9xaXLzbY7sC4qfUKVDyHDRtGQPGR1H5Hogjdv6cXNM
oOuSqEpTF89mvPQhXvvBt4Mnhujf6jROe/DpGc/LZKwXAMPL6aE2D6R/TdJft29g4FhAA4CaNEiO
hTi0LfWx0/uRPBv1y6Q9Dbvrn/+oBp87CJCL4LuAViE6ueAAzejECAkH8txnk+/Nv9N63IG2cxWn
R8/9h7bHpL4fUazUWmdTVXdT9wqNRL+2m81SPJPiYeweivqnsezqWBHgX95Tp78MN8n50V3a3jUi
DyNnyVO9+DOENgbFM1F2uriSMtShEVpe4H0ze0ryZGzos072+ny3KJocP/IZ4uQiNMYBA3gNobIw
BF3vdYrwDXve0FdO6QLkm62m+oUke9DlrDjit9aAk9/GNFoP4zar3C1hv0IGctnyW1nsabPXVE+P
y0GjMxnCgwgA8Ky8gC059uLaLRIPAeDgK06sorhzLg/6+fcFl1uRgSWguDODuf49Gs7GpN1mzg5u
NygMqQYi3G1ZHRpmNcKQgTBsoKuUqdB80qHwQAnbA0wU4voBogMdRXSfBKZZPiX1/LmrqsNYd9+a
SUU1LTPFdW7hHdE5c9HX0CPRELK+tINxGB/sLtq1DThzWy9bUaoqpl2eLIrq/R9bQtxRhqnlJBls
xd0XA6d5jO4qVT5JtjiI/MA2CgoE9CwLi5N642iGLLSC2hl8r+v8G1k2EDwB2IpXJzoWgUVAK9u5
eyjiJM+gkWwFsTn5Orx8FY4bHJ7r/lE6DBDamDoXawVt6rkVkDrMSwpiv8Br4pXua/bNwlV8GHBB
KDjiMCLRe24ANeE2tLoFw+izTTvo6zRpX3ptUpwVEfT239N1YkdIODh0cKEColsBA/kc+r/Qnko2
Rv25R59nthmGfjXrpd/mXwz37eYpxLzZ2G7Ik0EnVFgojySxRQZbD+oIWQLfI9vr35fs5rPvC/4m
jrrJrid8X+tXBiDO6Yq9X7cgOZtnFoS97LDUYxF6K4Kx2RL3K4N2ys9EpZsl2Wl4a3zAA3R054mN
TQPeMrrbj3rgOOi/fVTJ2cpmCS9KbDacSmBFhXSlFtl13BuDHqDNelUPmyR0wXS5uT5RFxUwFEBO
jQj5/XCsNPS8YAxsKXwt/IHG6ZUDKp96m7B9WyuWRTEk8eg0jTMQvZywLKx+dAr7uzvWR7eJFYPi
l/T5JX42KE84OXMD+rBxxqCW4c4Id6x91tkn6sUguVeluqSmANwDBBZE4GhhPncGC9VIZHSpHtjp
7zl/X0DfOU7DjkXPRZUpclKyTY0w/EM3CQ1bomeDEmDbznGhB2APXhf695CHJbhxyPfre0JuB9EG
MBUQQPSEjefkblHpdqcHWbQjDlock01sfjaSf66bkW4GHtT8x4yw9WZzpj3tWj3ooxgMmKz1Cwst
FiRSDEdmhzPCo4cHtFVoBj5fIpzcxI5qRgLH3Ud0XS2+93L7SE4t8F9w8mS1oAtMkMsjQedACqLY
tyH4/xWjkDmbUxt80U5sFAUIQ/MFNlLTd+Z13iqerdJZwtMeBRJkOy9eLdGMjCoJMxIs5nczu0cU
4w2K/SsdgkHQPgcJJjQYCfsqj8bSG+KCBFUGboW9i8ze9XVQGRB2FC301Mq7lgSj9d5vu1bBl3ep
CQ1niT6wfwfw8feTNTAzu6lpX2Od2+KuRv2465GOM5zxi1MPe9uFHOdS7MKpe89BsZxo8Rrh0EZn
8aqy001qQlQtLbxVnEzr2ECKtmXrLK0UpGnSScATibf3YI7F+vM8LqyxKg+0qPHGjdaQ8/mLSf7z
fdGHRwWYw0N0UAaM7BJ2qFUeVfr7gZGBChFS7xc1LlQlsmgIKX6//ep2L6/Xf73Mt4GVk0e5PGEr
Ztfsxcvmpogov1TBTu2tZnvXj/FmHIf1dUt8N4uXENqSOXO4DsZaMQ1A+9YyolaHt56Tg+PlG1JY
h9l0VyPRen+eoEXqqrDE0tGd2BRuIyt3WzaDUzZAgczXvMNS3FEAsJ3m1/WxSZ3FiR3hOZKEdj5n
9aIHc/EGhXfL+oZOTMU+U41FCEIH0nbYaLCBF/mnfpw/9QRFsQo1l1DVcC+SA/FQ2zldK74nTw52
nvZOOA+zHugTWxfgCErvnXrDbG/tztVmKSsf1QS05X4pp7cKPWv15+vzKRurha5OlL9Rmkaj57n9
Ti8WI64NzKeFnO6jl/q66wPWet2KbEeiWwfBCor4+I9gBX3YFqpSGOUYf0qTx6b7pA0vbfySTOVG
bxWh3kf3j7j/T60JzjipjXCaRlhDY+0RHX0bNnuPk1mvEMNsiF4damvYl6xau02z0t3l2zRl666O
9rpB1n2+fI0ad9XVtcI9fpy7K79LdOJzFXUxeqARtUMtwPN+GeEBHElz3ft6to9Tz9dJsglVkqfS
Ff4z92KcGLuUsbDGyaTmvK5i880etXXF2k2UuIqHo8qUcDg7AGLtLMXB6eZtMT5V47qs94ZKNVJ6
GZ6sLxXO51jMS224eJ6EWvopIdMWZEp+lZf3pAn9OYK4ZwQxNDY/W0W27bLiqZ3s41xDTDrJt0nU
7BvQGiRxujYicCckU7OqcxVljuwNDeoVFG1AfY1+P5fP1cnBHlnltYnHt3x2BPGEY2tbYh765n5u
INiSh/dxjdizqMEO8Tf35Klp/nI4Me2mPYDcM1a8aTfpMVF1v0sPM+9j5JlKoGYEV2+jXqvhOQCX
lf32EKTnee8zkFpO3Tdj+o6G9M3NzgMYX1xJXFsJ2ARhJtN08Fp0d+ChGG7Scqv/rqbdbGwt8hKp
QIbcMwgnFI8pKOqBHgjkEVTwU3GWouU/zjFz9vy7cRc/sRuo67Bnl+vv0CFfA6q5nbR5e32IklsN
djE83AaobYnEZnY1xk2Yx3owRDs7WVvxykgVsygJbs5MCGcTyaTB6k0MTRuLFanfgaxTXJsqC8Kx
ZPrQOGmOdXLA8A6BdZ83kFyfJ5UJ4bZEO9E40hkmQpAMt0d2M0qWULQO8DsZ4nRcKvT85NAoirI8
yfCmTuh6WDbAxKyvj0C20ui9BQCU67Re1Oi6wYr71DOWoKjNb+mYrYEO/FUoEXpSMwR8RMjcojIi
5tGSJk66PHWWQPOOnr2rNeYv0J67PhaJuwf84I8RYTW0Al4YhaIlcJ3K18rOD5k/kfuUKbauajD8
7yf+LCvGIvFSE4MxN3G78nJI6SlMSJIpSD6jRx7kBCBmEOHRE5LSZWd6SxCRA5j9EHINb6NKC0E6
DsA1kbvlRewLMEXT2bEz6Eswk13T7JpiB2jP9SWRxZMe59HyHEAZQRMlzFWiGy2uo3kOwG+4D/XI
Z2n/2AOtMyTOZiiBNyd0l7f9785o75zEXA1NvuoM1ZJJDip+Bmq3yEsRZKcEX6B7g+aatTEH9irJ
0IK7lLeHGmcGhL0XE3MA5NiZAxMY5GxTmT9akMjnKnYy2TiAHeQ0pygbXIBTwjaqQG05zsHSrVCa
UPVHyqIEaGzgzQkFbPCbii13KK511Pa0GaHMAOmaZF8b+ap07lJD2zad48/kwQ4zv7GedOfnX2wV
aBhgkbBAvD59fqyKqqBtuqRGYGetgQZTcmwsp/OtDj0Ic5O+gu57ExFQdViIqFrnn3aZHhZvfEvN
WMEBJ3Ek8IgmQAuoj1/yEvchTZE/0Y2gtbed+9OpYiCZtoaiwio54yieoPwDBkNUtAwhLBoAolzq
lBjQa7jPu2bdgA+jnSB/461Q1Lo+udIRoQEYL1UT3W4ieJ1m0J2bewPSBuPjEn63+8eMAKiGNs7b
7QBwClgGiv6SlEVDzTjLJthJ2o1pHdvSN3offSWK4yY7Byd2RHxuO9PMGdDLFYzug8Nqv0+D6wNR
GRBuXtQCAF8xYEBPj9CczFTdBCIFEH9oc7JoMEOhsgSoh7D64Lkal7rUzaCkmb5rrb7xK9JDtZG4
+b0RIWUFyup6V9vld9qOxMcrtlq1KPX6XjyoMG+SmwAehcCjoOveRHb4/OjlVmiUsTZaAbgDarqv
i3vSKV6bchO4/nlNFRwCgoPsuy5CUbiyArutvmdmdO965b7xVIJ+0nUDrPdfM4ITGdMoXjodZpjZ
bog7rqe/SK1irv5Y4Eft5PbPmdsx2y6tIEteps1EP1/feJLXjIekHIhTuXrMxTuNkSVmRUXMwO5A
oQUKYMRL2yS9c/WVEu0gXZMTW8IenNsJtxbuy6DoqZ/RlQtWNkeVvZKuyIkRYW/1fTMn7YeRbvVL
vx0ojmOEphNoYIG08SKGsRPUHgcWw+FgrY1Su6fOfLi+IjLfeWpCGIAzUggKQL4xKOPSvUObb7uy
Na/3WyjRQ9ikmLa323NQfQCPI254U2RjB5ymtUHEA3uduXbb3DfMfpUW/bq9vQ0BE0YglMDrqmAi
FZycM1eT5lWVGWj1vkr2++vjkC08rjbcBHjoQRBPOIqpYYOHhkRwoZmvfc9VzAeyzXv6eeEcFiUE
uhhflsHcWOmqa+5dU4Hikjy/Ebf+GYFwPtwIslVDjhFExQ7Q/bJAsWJfaBv3R1X6k624O1UDEvaZ
ZuV5VEFLIDAqF8n4h5EQ4K521xeFf0TIKACjA+JDCCwhXSKyLkHwxewKIzEDln4etNTP0aUcWT+o
8Va5TyncwHVzsrPDkQFoaEPkgRLqubMsE7fx9Ap7Gb0q6AZ4swdtzcbEn1TVe/6hy3H9MSRMXuhR
K6spDM1oCzy2yfTYx57mp3H2liOxsnZrQxXrSPc3RMhdHBz+jyGMzWvHKp1SM5igKhhvWK+I2eTf
h/otmmDQwyOCKsp0QoxuLWYAbqcK1IDj5vrayPYbNHI4zQ7f4+L5RB2/drOqooExbvtii+pIming
+rLlPzUhnNEsHscM3Ug0iIeVtawneizBMu8qNplsosDPDUI5dASA/50P9ORG7pfIbUBHToO0qxuf
EQOUb12twmzJdhj4bbmgG+I2vFLOreisMoypZTRwibFhi33wMm9tzBqeq3GzNRwVz6V0VMB2omMS
ohxoOTy3N4aRZoPXhwZWvorfB9VTT7o0BtiiQB9jAiUonEzaNN4yk5QGzhyFb04+GZumbEBSY82m
tvKs0fqL6wA5UyQyIUhvXrR0geG6BLVoS1FWv3eqB0t1HKXbmWPRbLDhgIyNz+fJLmjQCVV0EGwM
MpKv6/gpjH+RROWjpbMGr4lHFLi7L/CnjdNTrRhtzFpl+fpir41Q35og2W4V4bLMELKvyNaDhhSN
BsJo2sH2Zpdh9fuBZKvUSl/pSFufEkCfjJSoFJFlm/vUnHCEOqj/JnnPzVlfY/c1y7dhti2GV8P7
crvTwTPU4OkLHuYKIQfBIyA1PqRK+y/O+A3yXw1TkGHJp+6PCXq+EWqKVpRlgBqq0xyYt6mWg9ke
CNtdH4gsNjgdiOAOIJDiJjl4OgPgnZdpG92BcGl0diz0jd+hSn1VagybGsqrKNQjE3w+pKrSaGdo
OKw5aD8Pup1ZnxO9dfBAyMnBmjyUbep6tNdIsSa6H4aTs74+Wumcgq8DkQNqs+B+Of8BteumYezm
NCBR/6lu0h9TG6JUhASiP4SqzSg7yQhI/8cY/zEnJzmqgZydtQyer9k0/xTJvlTFjjLfyvu4eb2I
C/gJw8mtbCmhIEGDwXpm7MEuD9enSz6CP98XRpClFLovekIDZNj8lv7TFPv5L6BWCNv/2BD2RD4n
S+sNsNGG0BafrOUdO5/6rBze/3+DEUKroY96iNzgPAEPtEPGGMy0w5qp9ApUSyJcd3U8JVMF5rwA
/p35Tevsw8L9G6cKbXE8R/CvC0h8PsxGNaBdBRtrHX3S9FXzaVKRakiX/sSGMFtO2FSaBpljgHa+
xdO2I/t++P0XCwLiFGDT+D9idS7ziiglJaaKZsci/FqazNfHUBFUScdxYkTwolVHobZhhBiH9ag3
4LmdNiZT8aZKF/3EiOBEk75muWHBCNWeOHnH7dkBg2NJwFnGk1q6iN9Eo++QTKOFRG6JpPX3UVcF
HZcDgNSgDgwY8GU8d83/fuKqFp0CYaAhhzvdgbAbEsfJ6vpaywygxIwqENCnoFARjkVI5qnRUguP
gETfuFO6ihfFI/fStaO0jCYtEL1wEnmRaaieQInaTUhEGtUc3UcjeUVfPmBgWfnsNapmcu6Uzp9p
SHmiUg9lUWRrQKZyPl9RCHGztM/NoO7WS/q1WeBIVnr0Dawtt88bTjJsAMiJZJ3g4dsGjBasAQVv
+Algi1BFiCdbFmQ1ONUX6uMXnP5TR9vBSvA209O7IfdZ+/kvfj6vACJBg9UXayFNMUA+gaE9CDK9
2bDrqCK9fXm6MS+oLqLGw3tYRWLa2MkmN/FiK6gdFMT2zAYcU+FAJFMEGQr0aaGobABmJexcq0R/
cI3O5ICAwP6lYt74TZtiU/Gq+Hh2CTsK0TGEeHkzDVfPOt9RXkFct+tmEmiTBxRq44N16vs0OYhL
3mrL9N0p30FhrgXlOAjHluqfrFccINlAgdHk9SJ09FxQCYJ8Bnz1pqYH4ELUdyWju+t7QXJAub7x
v98Xa3JLuUS9ToF3nsm8jdp2M0GQiTbaJgxvzjggewnwPiCAQKMju3A+l1a1NFpZ4O4y23nz0NfT
5vpIJDNFCWYJIlTgJ0Qge/59SKAkJeQNjUBzvw5Br8IOSj+PQ48tjTr/BV4WNBs5MYGkCVzAjMc3
8/aIC9XjP9+/KDpFWeHYjWsANfgbqnoAC0K7W7HYsjHgQqEck8GzZsISNFbB0HE0GkGKM8m+tabq
BXt58lFqRCUcwHP4FRz/8zXQu8nouioZAi3b5sDEMJ+pWLYvxwATyMfbXKqLgizy3EQUh9lQmaDO
yJLXME5WbacIgC5PBAxghkCShTqtLnpHp7fQN+doQ2Bk5RaX1Kouoae0zVzFeVDZ4X8/ud0rQOhJ
OsFOhDC+0dYGiJhCa58rO9yki/IhzsZzfReN3x2B3PNU0gH9LMW66fSfQ+/4hh3/vH7+VGb4wp2M
hyJbOVsJGYKiM7dGkx6yqvzhGtn362Zk0wb+D658AV5/JErOzZACb/+l6vsgSQLHYMBd5VBQm9dt
czuyHE9BBEdcfAy5EhHBgt7Dzu4cowsse1dYT4O3tyMIzacvY/R9Tm5OXXBj0Cq2kDmHVBSf3ZPZ
a6FZjeSg1gX1so+dIEv3Rqu4SmQLhDMPDIQH8A9A/+cm0IhIs75O+yBOTAi2PfMivVttri+P3Ah4
NbicJUgYBS/c9qxMweHWBUgsmdPaJL7lrm83YSMwQuiNJyoyWOfj0GPwuGsm9nNWvXQolRX6o6kq
Xsl2mQtUEWdMgJiaGF8kTU8yMBWP8Mbp0anMB6+0ttXQQOXKPVwfzmXUiggS0jgoYiBfcJErZalT
ITWTTYG79L6TH0a2sTy6NsaXpFEls2Wrc2pLeD+GjdeNgHxOgTm+uu5bU4LSgr1cH4986vgm48oY
F6nYJk7pBKXWMYimb4Rtp+RYLSuoP/7/rAje0yJRQZIOVkxt2pFo+Oj0ceiD3iqANLL7Bol/YCh4
58IFU8EY9V7cGO0UIOsPCd3az2bFrSxdlBMLwqJYU+WliddMQWP8nMpjmACyr8IVSLBXJhA6XDMV
UTkIDYX5KqCx6WbgIw/C5L3U3nJ6XFJ7Y3q8xx1062Wx0uixofdNXyuGJzfNMQ14iyNiF0tNbuTG
yeDQEYCn6svgGMekIJ/Tqn5cXGNjLPZqro079N3rvg14+2I3X69vlf/lB4DvEJSB6IgT08IVmsuH
kWKvuM1zQX+TYVg3+bbWDnr/7iabvtp35N40bs4HYcbR4vevVcETFnMHzQEbVmer8muERPV6Zj8i
S+E+ZMft1Izg1esk6y1Q/49B7X6xi69Vua0AKrqZ/Bs0KKdWxMt9hjiUzq2ABtWPK+bHiqY/mReE
wBwX7AFY7SIJ3eQLSGnnEZukSaqVPrXraMl2mudumB59Bfna+/VNwQ/V+csOA8Kzjt8gH3zj55cI
RNGgUR0uYGADkxyFOnle+v10ICNdUzSnZKXiXpS5EfSowSNy8lJQgJ3b83IjAWlLNAXVlyR8NVVs
TvzOuxjOyeeFXZCxkLpDic/r1VPRx2snArUnFBdtaC+Cv8ob1rp2c/mVt1DhqcUZci7fW0YTMyRu
ozIwy1dvhKRYsmGRsarY2/WVupw5ngix0J8Aag6U+IStB47DogdHUhGUvg1KeE9JC3+59fBxVMFQ
xEVMcUEwAm7XYkqg1RDEW49s7N/ejErYJlO4wUsvz618NP1Cw/RC3gLtlvHCBlhJwR/rG3Xsq+rh
kok6tSA+5ct0yCyXWyDulpMJWqubFwJvOhDhgqWRq/EKCxG3RttDtAvzlDznKyNSZI2ky4AbFoqI
XNZIzBotuQXRLmPE553Zzxnx0+Grpq2Jty7xOro+FNliQCYO70dgYwEh4n8/ibanMQPVTJwW6A/5
7OAdUWyAwLlu4tLBWAgb0Q0PmB0Ka5Sf2BMTzWA5aTyMZaCzdE36Y7t8sdA5gH6lDSu2ml5ur9uT
Td+JPTF/kNj9VE1ZWwY1hZJJBvJ+i302c4/4epXvoyJXhRSyOURTP9Jw3AtcyN10duJZBUSgg0Rn
73RKECAlqznzFOOS7Wqe++LYUa5yJThOMyncvGcOjj+YMw7gZVCsk3QYeEkg/kYNFKzC5+ukDXPu
5qNWBBDZAgzG+UUKMIxOIcTWri+QJJmIPCLg51yZEP8jwpWMicIFxEmJKy7zu+qg1YdimX3dBhe3
trftQ5u/LD3Bjyh9Oj1mxeb6D5DtkFP7Ypxpsr4vFti30+p7Y5L7PEw6H6CHbdQUT2bhKYDusplF
TRk4d9TjCbTrzmeWJmHitnMEBtdsVTgNgqwZ+lF/sT1OjfBBnxyzpU/7lk0wUuhrrfbD5+tzJtl9
2BMEwDWorOF2EHxeOxs9StB5E1g+JJBMlR+Sfh4fBwoLGMaLQkLsZc0SFnMFFGPkt8N7+fUvfj7v
vUIRAeCiD/bdk9lptBCUrA2+H1Zv+U5XSWdLVhgJUVz/BpquTHQTnU9+GBIn6vOkCrw+3tp6s0nt
x0Hl2GRzhAsBSHZkLRA7iaHNWLU10mRVkETfu4H53aQIZFQGhDXWh9YaED1VAbXfa/O3Rz5fXwS+
z89jM16P+jMAYZaSdoihmzNWwZyH/mDtpnDtWXd69eW6GcnxBlAQ+CQ02yHzKnZ1lWM+lKDLKoNc
b9Ca1pi1T4s4QGHxPRzcL1rUKc6GdPWh8gkAGafFF284dIKUWeeSMrCGEj2QE4o8deTcaV6jkiyV
rRBqrUhZgVgcHVaC55rLqk6KidYBJ5N/KVRSurLPg28EOEXORH3RG+SFaZa7Nk5JVJHqOM359Fz2
8e09qSiBnlgR3GERzwNYkbHNSl07pqP5qepVyBDJQICoRxEEUSwQ3iIxpAkFvXiIaBfo36b2OBU3
p0JQNTj5vLAMSw0HEzN8vrfX8dOi765vYOmvRw0EpBkcASmWu23TQEKnxuejb2b/1dBUneKS/Yo7
HKEYmgWBsROdYVK5Wh3PWR/ogCXrqNZn5dpRIbdkg+CE5hyCxtuqBdY6h+naUI95H4AgfJVuQqbi
bZF4E1RukcVHZoFnpYVFKEuWx70VdsFs303VkU13M/DpKhUo2VwBcYM8LiFw76LWlNe1dZRomKsZ
pMdR8aulvygA3bcv+IkRV/DsA6AspT1grlrrS73qC8XlJxkDgF54cgO4y881X6qTy29C11HT66QN
tHCX0FWzKB4squ/zv598n1S6m5cWvl91Rw3s58ZqqRQuVuLT8aiHjhXgaiA6FpeBxojfJ0j/Bi1W
uCHz2qRf2uJ5Kp6j/v3mxeCCGi5wp+jYvchz6m1D+qmomuAL8YJsVszV5bEAzAAKkkDJABFwkYLr
W8/qKNPNAGDmdh92ilBT8nmEZ7iC0BpocKSJsBQLtaq4mAx4cChLg3PC3tw6O8hkcy44qGbhlSXW
TnpdcyZUmQAtiX4dh/if27/O23EAXkF9GeXl85+fDXVHSDJYwfwpax/CShGASGaHI5TQcYqnLt5Q
wkY1jcwZa4CLAy+jW6NY3sCjpKgtXXol6A/jtQvNFIzjooiRFFbLzIIAL9j4sbVqvHXY7K1eEald
njjeOoyaL5CJAJiIbY0zizs970cSuF20yexN4ujbwr6d2AVWcIFy6iq4JxHxX5v15IZaTQFfGf3S
OWjzppoD3VRkPGVTBuoFOHFIzCCyFbxfGdnO7EULDUpS7HULL8Elyh6QY0Vnt3t7izoyqxDKAQge
Dh1AjPMd5rpRnGlhqwWOXzTvcfh2fQNLFgatHh6kCXnVHIM5/zz6Td2a1JUbsKF77dMQRgzwmWqv
181INvKZGSqYySxzziEFG+S09MniD5NiTSQGoKmLrhuokuCoi2W/3u6gHUhwEM3mJ32hqeL381k+
fwlwtnpAYHgWDW8ZPo0nN0ZoJNQuSmoFefYz6rbVF728n+hWX7Zs+n3zVGG9OR8GOtfB0SqYQh9h
y9IaJMD1Ro+Oybi//fOgj4DPRXMk7/k6H8liGfEy6JodFNRPUD9RZUtlC3H6fWFDuUxPZp0wJyCf
mzD13UjVlCw5fQhrkLwCegx4GEOYH7DseIVTRiQoQE81gs4jjRO/rvKVpqITlQwFsC3EtGAOR55c
JMJKUi1v56rWAzDGD0/hrCgzqT4vzNRA64RpKeg9U98JQei/unmhz369cOQqgzV6PuHzzFon8Yrd
zoeJLiHEsmjR47Abi0dAJ0eiTnprSaJkCfL+ubefzPTblNzunHB18x46HDr4W2GpZ62CUkfZAGyc
uH6LVipnPpqTYhn4R4SjjSgT8QcucACgxEgtNvV0sbMEnJU08tMpmFrDd4aX64shNQKiE9x/gImg
KHI+WZXh9lrShHpQ5Y9QpQihEmipAIdyGx6whgCzcbDeuY0+aZEitAAItOkxSsGQsTyOVCVPIzl9
PE+BkAqlEBwMYSCQwwqTMAW1kV78Lul9GB9CDVir1+vTJTkaZ1b4rzjZW/rsQK+hjkGNZ/0q9ac0
3F7/vsSdQ0eDQEMG+lU8yX/+/ThLAAvPQBRsJc9m8qa1By8/GPPid1btF6rOI9lowEmMBAiHN16U
0cco9Zy0B11TOFgbZ/Te5161iSWVcjTS8i4gUClx7lghEA0HlHfrvNEDqs8/mpFu+tyKgXqo9hmK
2LFV793J3NilvaHoS2twmymehJLdh/YFIPsAGEc8KWIFagiU6BqnJmq0V2v+ZMSHbDhcXzXZPKKa
gHQ/WsT42p2vWsfCSgMz6QLaK+feGLqH0BsUbynZ9gb8meeTEEleAKxJSOyoybiJ+gfNQcDvFf4I
zsm/gCnZGAiKiUiOIPIWvU6HVbCqeoTz18vFrwrH9PV5WtvMYKuqmt6uz5xscVCa588U5AXACXI+
cy4r8MqobdxkJVtZAxIo7HPI4vV1K3z+BU8KeO0fK8KN45ZMsxoIAgS5Zn3Ky97vih7Wvmus29m6
wkVcDukj9AbeExpCSNPyzXLiIrqmiRo2xUuQ9BUq5WRFzHxDtS/XhyS1AjkkAFahCXiBVg9jG0Ws
DPxNJNQiUKwsT8tYgDm2jBS3kIR1E+P5Y+miBqyzuUKfHiwR6uf559B59/LfFntpQfWg9+jki/8P
aYrL/Y4GDwPwZ7h0TvDEx38yi32q6WYGrjrQP4IsZwOOT1CrLqr6s2wWedcCd7V4Y4iP/JDaE7re
JpwqBhG7ecZD/8lLfl5fqkvvgKGcGBG8g9XXbdXkM+jXev24NOO9ZbSKDS4dB79ckdDhggaCkwVD
Qb/YrTUHjrfLl0dtfuxV4kWSUaAWoKPvhlOXXKgqLin6q9qkLZ8f3cb08RBRuGnZ9/GwQFYKSG84
UmGWQFEJpLEXl89WWPguSf3bO5NQVIaQFBKdyD9C2Pd8R9HGSnK8gguIL63nYhu/Xl9lYQlARehw
rjYbclsIQC7Ysfqibfs6dtgTmAtAfnRskDZyVE3wwiT9txEPUT8SkFDcFZHK5hD3rdkM7KkzDp+t
UPECkw7h5OuCm0ReM22BtmZPgJQGszs/oGnvIdQBULw+VUKQ859RgI70Q5cal835ShRsbstpJOwJ
OpZTchdlh6RI/FS7a+Z14yj8l8qYcMPE9WD0TquzJ9v8OqI1cNF8mrFVGukrE/Fue6NQ68XghEms
StTaNRuDSwd7HYYAzTj5iqm8snwjYD/juCBJIqat8tZJImB/2ROI7dPXKqmbo6P1RLGnZVYQcoBy
AQVreDC+YU6cMKt6GptWyJ6s6XM/rTxHcYmpvs8vgZPvLwbq4AWD5FhOER/mX7uM3hZffKzG6QgE
r6KXxgR6L4wgyg96sq/0HSsVGUQhuPiPCRBEgC4G2H5HCNmdgdVTPmDBm+6lK+7CFCQ1JvVtkKua
rQohI5+xP8b4309mzLU0ohcMu1m3x/VcgndHcVnJjgtvmf93NMKSg3fVGSNG2VOofZ6sdZRAqA6h
Zl4laxKj90ZTtKzIBgQEm4W8EqKYi0QyDWdShLQH/cVx/pqpPI3q68IGo3pXQqJ+iJ8MzfQfqlrF
2i9b+9NfL2yvDorbIwFS4Yn1QDz3G1p+S/XvQ/SoqmvJXPOpIb5sJ+u+mEXuVtzQ46j9dLeaqgVG
NVHC5ZhohcMSE98vIII7rFS1DtnPx4sWHAl4HqFmI54RNOnNhpuhwgsSCCOe10Xr+IuhosmXLQdn
WUSnGNeKF4PGcY4iF0yE8VPi7jzvSPRng4w7jRqrSSWBIzknAKkgUMHORXVZjLhKtGlDY3qOngoQ
q8ThuJ07egTG+JVUxR7JzUOeomZ0/d6UzCJvB0Sj2kfZX3THJCz0uva86EmL1toPt91ZKtZ1yTZA
SyoGhEozDzKEyzLN3U5jS5M9ESt6zY0D0VUyjRILyGzgQc5RsSBAEk6kYWijxswyegrZMTp6KuDN
5RTxxCuP5rHXUOQUDiQENl3NNrX+qeIyGtFUr1x3eIlornBb/GeevCjh9GEHiDu8eZDXB7Tg/Dya
eW4D/t8MT2XqGg/5VAzoS7IBFptKZ9fQQSVCIL7C/mOQM5CDyB0s20JYYS36oDdTNDwxx/XBfunH
ZON2P5lz31WPTTRttG5ZdSq5t8vV4sAfA8uE6gJSAsJ+yP6LtC9rjhtHuv1FjOC+vJK1SbJUlLzJ
fkHIbZsECe4ECfDX30PN3OkqFKMYpS96eqIj3M0sAAkgkXnyHI4L1HbGIS696dBW5TFNi+11p1YT
RO8jQ33EQc58roKqmB/flB6VVAwxK6H1pqE3vYqM+lBVVcjKHjX8Ch2ffigoiDyKNcKF995OdSEd
EAfbKGmApVjNDgFo2zfQO+9jv3cfBTIPeetvDLfc0SG7d1OOltm2ChvL2spSF2HS8j50C21r56A+
res/NbXxr+ubphl+X5+YJVdGgQ3VKUz+ZVJJ62RRTU7Tx4luaVHhZM5DmvpIN6PlKrpuasmb50wF
QKSg10Y4ee7NaCNgHZpXuzizNlWah3zaMWMzyJvDPXCroecJL0gUDVEqOTeT+pxRLTO7uHDFXcWM
F0NjK9H+0qS5s0YVMuZIx6nJCtCDtzq60fpYc7YG+kqGLr+58eLdY0+NKOPwU6/ty4D1ccA+DVC4
WVmN+a5VXXJmBwDjC6ItqEGdT5Om90YKbmkeE8cPefpHMORL6Vtle3uUfAwWt36ycrMs7fNTk0p4
UUxeIGvd4LFVG9/xFvhSWHx33cfWTCgRRp8XpKIMo9KnR8O5L2+sKv1nUf6dNRUlVRNuE6gO8BjQ
osL6pzY/8vtRwMVunBlB1NbdHpu0Q0VmiAd/nDnZN+WwchIuztCJBWURQK7WWbxFQS9nh+nFWOtx
Xfw83AmQd4TbqFKeuxVjutO40uNx1j4HEalW4BqXAdF/BBnAkYIQ4qLH3ehaz4YQEo9dyE8Wto7U
J8cDf/hUMPI1tbI3MIdvrrvU4qUIACSQFbg30IWsDIkmtpt2RQCb+T4Qryx9goBSmCd2ONJkS/sf
edMe7HZ/3ezSRAJfgVgWqRz8pVgdXS819EznscOO6Zu4Edf07sinn5/Nn4T6qXSMjAcTtj/bZP1b
3q3QzS0dkQi9ABDHkwu8Csrp1YOc2Lcm7HWz/UZ5GXJHhLVcQU8tLs2pFSVeQT6UG9LAJBFfsjem
2fZdQRLnS9O02lM1GWXkuoKEdEp/0KBLj6B7L1Z+w9I6+UAn4QZFkA5c4/lE2qVbT/3k8ji3h5Dt
HG0N5Ls8k/8zoOrp+YNXeQmzeVy5G+idmBA4+4ivnYxB1UNFkyLVhcCuggLh1uwgPPXndmc+NaCs
E3KJNM0bjKH3fjm/iPWRz6NAjssY6SO8y87XAEJRvTY5AqfywTARWPjFys21FLrMwRFQVeAAQLvN
uQHPyamhBRKbMf2RyGRb+PneNe+s9jYYz/uuBLoDyWPUIkDYqTiTO6LbouE4PXXyRO/1+gOn58nn
VfCLZU7/PT0BAL3nI9t3ZnB0c3Or1/IpccxjyteCvsXtAbANWlVBLoeWlPOZC1hZtkaJwzM4UFRy
wEq7sjTz1CtxDMAwho/CylyYUJ+r+lSRlrlBHeeeHo3Dc9be8aZBhzQJp3JaMbawF9E2Ap4Ley67
4fw8H01XT6M2kK6Jg8rejvWw103xqazXEj4Lk2bomDAgEyEJgDDz3IzepCZHF3YT8+nOy774ze1n
1tn3le3Y+C0nNcf3h+LoGFBXE4fr+33pYMZzbu66RPICvevzRJ5cL12aCMgc101sZC/MGkJHVBuh
P6FbKGLao8H9jWMcZVlsrtt9Z0pTvQGq67O4Kd4YeOud2yW5Ly0WtF1MBy2szDJ0BZo7CASKxfeW
PEwQLCav4CAkdRbqyWH0s8jIPvvD16lPQwM5dNZ50Wj/FUzcFSPEJ5pHe4iv/8glJzr5jeqB3vnV
0Lu87+K629bapvIO/VrLxpoJxYFSZhW1K4Yu5ux7RWOrycLuxgr0fFahEPW/qVa7EjzZ2uCXwDCc
8hkZycLqw6FcCYcXwr25/wiInpnNDP9wvpyalNnAm6yL9SIdn2Sha8eMUyvkwciibKqsjRi0r7Jg
7Ucc+NSy4khmHWiO29Mu9oosauyDXT8FZb9NGWCDduz1u7yOp/T1umcs7XukFWcIE56VF2nqlDVt
aTgwaoPLrH0w6t/Xv79wjQFLBrQaIEx48qtk0OOAoM/kZh1nrIto87Oz3FBou4H+H+0ou79PIDGS
GFYd2/ZOd8PC/USDvUFXsmNLTo485azZPefi1BCzBkVmAX7fOm55hK5UNm3JjaKG7z6OBBzquXPW
5oIUSAMZXNsRXC4MYnmO8eJXx3zYiPZbWt2hGfr66iyt/qkxJeInmc70yYcxW4a1EeVmdP37Szfl
6fdn+ydnsi1pnlCO7xvoeyx+yOaQdL87M0WFciU/suRnaHyG7M4s1HHBixy0dm2SAIw2VvrmoZGo
dLIoczZW+8/1ES3NGKJuZEmR6sFdqYzIrIXwR9F1Mem1EACOZGXGFr6PyiccTEdCHKed8v280CGJ
FmQyHl5N44He2PU2exfS7DhD58c+MLbKNZzD8YCmqWTMPqXuT8/+fvPsIByaa16A7kBoRAlWaI+X
ZZ0FIk7o94ZmoZw+YgCBKmB9wD0h4X7uUALXr29MpogHm0WathXdWiD0rsCl3OdocQc5Jdj4Ifpo
KcewbzBXFJ2LDDgPjB21288N6b5DC/lJDF7k0SHsINZKpBYCUfCgl/5vicw1sH6ARk+HLA8ik7n3
tGh/17YbV9nw/IE5/vf32Up4mya6AVIva4htJMv1ug6Dze0GIHMxh7Y445CUP59ju/dcIWo5xJ7m
hbnfhn2+soqzG6hTjBrJ/MB8575SLGRNVYy81YbYnSYjkk7z2efFoWn60EvzegM5pJUhLZwOaOuG
lBNwkiBiUV8hnWmWLBjoGJMW/Zgdn36NPghXKZj3RDf+vX3+3osnkD7wgJtRHCgx6zTnLko1XtjK
T0G1ctIt3EEYBz4M9AISGuoJZBGnzuzO5/FUb8tsB81mey2luTRdpqkDcYW2hXmjnXuAZdW9Xxhs
iKU0jl5aPPNsjMTEXkS1ViVZNIUGInSx6iaywsqGzjrN79ypGOLMzl6biW76jH3xhX/oubUSYC0d
rWinQ6sSersu8YsJ6g5E6tMQdxBx2db4v+vrvvQCAbLUwxsAJWEQHitjCWwcAISPY5xX4PLT+fgo
9ObRsJIDXlcT5AGq3WDkENyw9pIVHzgWLLRH4br9T/f3+ZrlFRvBZ8hFbJvPrvOyBjJb8joU+lCq
n8k+0cZy/nkoUOptMcox7tAQXKVvun0k2QrgZGmB3tsGZ6w7bljF7Ya2KyWyaEOc9O7ml4Z61fUF
WvK10+8rl189IXscoOcYCcLsbuqLuOzztzEfvgQAg1w3tTgUcDDgHeqZgBcqpqqas2SasjF2tLch
P5jp/vr3F5cDlaa5JDyzPShnDCWG0H2oDsSSfzLbB4seefcBh5qLWf81od4zWtq2gcxhogyy0E6L
8MbewfdYBGQIIJpDI/tlw24lNUODcIWMHbLziydpPo38oK9s+qWJArwcRVDAvUAQPi/USQSa5OD6
ET2XMVo6QYrQ0X27hi5cWmuc8sBeYrpAqaxcyEYrm4o6nYw1+lWLuPh8famX6sjv/EvA2s6vXxX8
ISyQ50+s0ePJa4rXMSjIhtlesk9oY4V6P5VbFLbkfQ+Sws04lPWmKNvmuRWBsbJ/FgaKdrz3FvG5
F0WlEy5rSzpoaZ1iQyLLHfRQ1d1eH+vstkpgcGbBP18twbvRdwUsNO2ua6NE+0wgG40Qh4dF/mnU
Vwb03sp5zZ6yjVINgFeSOVM8JF3Uy+96Ye085wkaK6GT7kiaRpV8SXoJWa4kaqA2BZXpxCWh7uyT
QexLFlf6GqRo4ZTCKwbxM/oRIdOknrSeX0JHQq9xI5rVp8KrDr372gA63An27fpsL60novRZhlYH
CkJFJsOvdKewCVLkLVTBCshKrHUOLuw+DAUU17MwJKDPyo2YBharEw+xSqL5UWM+Mu1Jb9eU0xeG
gTaYeWfMXagXnc6j1SFY6lDAFNkbC6vh9gzJ2ecVn8xE6WUeo2hH1JKo21ds7Wpd+v0ItsB9Nofc
F+CuVgzCoVXQx5AYyHaGjG5eZbQI/fv52d9OTkAvkxZtanw+SUGgdRycGwHu8zl+ZkANDWqXejUj
fUwnP5Q/ptW+ygUvApIFtQlgw3GZqphg3UaKahTpGLtpJPwwKx96sZKeXjRhgDrNRf0Tr8v5z08m
SYIAY5Q5Hn1tTfeQrw+ncVt9oGYEOA7iQ8hqo9lJzcJKSj3q0ETEjROlYVl+YKFPP6+ET0lvMzkF
2hgbyQYctR/ZZgCHgBFmRmmhE/V8itjgcX0EczkqdvXGwN8r8cbSEqDU5UPNbT4q1Py9l1YTkKCO
iMsh6sHwVUSTdXtUhhcnXhsgq54zOMoqD6kguTdOSE9AuXyLWsjt33fxcH4XbkByRaXfGvzE5oPb
i9gUEdfCbE0OfT5qlOtq5ouYyzNAy130m+JJ6GaCYYVJ8jgh+V1bbWTRR796yIpkk4uVgvrCTXRm
Tpku5IsnqIuRERs7+qW/dUNYr4kgLJx9c5t3gLACNS4gM1WnagfQOcBEz3ZTsV/rXVmIJ/B57La5
0RjvIsVn+6HUc1E2InYaMOQGE9X2eep3f8yptiMoCYE3SZNF8pBMaNOc8ia9+UWDNBvYpWAdVCsX
2cI80Cwi5lzNSP/oRijQ63rr4X5uQFmigve9QzQTyaBnaT6k4u4Dn0ef2py9x+WkVulLw0D0meMZ
40HWarK/m87N5y5+/4kB5Z3Eh8IZwfQ1xna7E8O2zY5iTbXl0sVmE6DzmAnJkZ1UrqeRpo3ftz7Q
R81Toh2dzfUpujy2oDyETQ9hGBxb4N0792DNBl0d2OSGuLDpJzHIFGUvMO/l/lrD8YIhIKXgymCZ
RF+7+jpu27lBt+14XOjV1ivoXsffIGDbXh/PwnTNyq1YcWhQAZWrhAuB7Ghpp0Yf90dXBFtTX0su
rRlQ1qPPoOJtMwsGRm8z+iRMrRWnen/UnZ+TAeIEJLgRlzjAMCsmhgRCsDyAiaxKt9J5rp0vrPvr
jK+FPOg2DxPQ08s+j+oOPZiy3UjSbkH3c/NEWsBpmgayyTMeSYl9kYAqNenX/lFrxtD3m8h1VrAV
Cx6BF+3MsfR+vqlBi+nxTnDee0eztkIg7LbgS3lxWLni4QsLhrQWmhsQt9joBFQGoo88sGvWeMfC
cSKjaCIm1jgOFk3MbDhAVuESUAG0NvG7lASZfyzcOqwKK2L6SuVuyQISczjG0MEItK5y0VhQvdI1
gwZHcNXOfV/D7Sc9Qvd/v68cZJ5WEQcikMHRllHPNt33253p9PPKGlDdG0bZ4/NjHYmijKi/hjNZ
nCAQgqGBAcBsnPbn51iT9GPNnCk4tkURoZ80BILuA2M4sTC780mM3bayGhsTFtLyefqGZ/b1z18G
R7hjwS0BtAzKZ3gmnH++Meuu9EmKz7fZI6STc8h1BEPoau4/1OeHNtDuoHv1gTGdGlVmDU0EetW1
eXAUTQaYiR6Va60/S5v81IIya31utjJwYGFiuyQDqcwdvT1snfVHkAcwZ84MW90bIs3yrkMJ/ygt
PXR0dAZ8u740S74FaAF6+u136l71TrEqREeceMcxqsSXPvl8/fPzf64c9yA7/ffzynFfO+PkmAM+
X0o6A4tSyM80d7eqm+OdCwEdQEtnvZ6ZVE3Z4iDst9hoF+SoV5FJn5zy7fowFmbp7PuKA4OzG0B1
ZPeOkxUFDcjnotu/P6uNIdWDxM4FPtYuJ9xEU0uOnnjJwiK7+f2GB9PJ55XpyRJkMcoBnw9IyHno
Txvr9mj0zIIyQWxwoCfNYQHNT3zLbu8Jemc+QtELXCTIqSuJngGZsqz0eoJ7Tg/v7PxGGZ53/0GF
CzEJqqpgs1OuIJ9qOikhIorzr2zDMnE2RVXGXW+FqA6tFAkXtsRM/AB9LMzYnLE9PwwNlzJIvI8I
d4NfHf/hWJ8H84e2BodZ8tgTK2pCw8w0b+xACA91mmLjDgHK0R9YctxHMxctCk8Xt5JAYxS1+EiO
G7fgEfQlP7AnTr+vnK6yTh099QdyzKw0TB4s8ObfvunQTYcnDmD8INZSFgJgSy0f0AZ1LLU3P32j
m+ufX7gd7JPPq5qxdmd3UHLF0W2IB+ZAMeeXqa1E00uLjKoG8pLoSLgkLOlYX3fWUJMjS6udMemP
SWV8uT6K+YBWDnBULmcmVVzdQAvPP+EkMjAZqIzLNAiOTY62v8lLosI1tk4V7D0zAdcVckHXDS5t
j1mIJcD9PIs8KasiHO4kg4ExGZoddSNI86w8ssq4SVfCzsWR/WtIrQ1NhWB8EDCk0ReoOqVVt7H6
OtTG4KiRtQN+eVQgRwVtAmqOqq+ZrlZJ24AzW/3W3Q4HNj1I7/f1mVv0BmAF/2tDdTgAMBMn8eYN
Q34Qvk1AxXm7AQTpaJh8JyNW39MNSTjpkMdEvJMhJRTWANBet7CwJqDmQLwz52EvG544qCV1jVXu
0fK/Zs2hKbQwTV8zjYZOtWJqYbZgygIkGVvfg8r9uWNXPPehFzG4R/7om58d/uP6SBYWHOXZmUgW
sDfQaCunV9f4WpK1mXfEEbGhxT9FWd37YxwM9cqivPupskPd+fzCOxbQWFg8H4jp9Rbz69E9ipm/
HsoYD3la3nMX5Oa5+CXGUb/DvH41nXEzumtiHEvDBBcrkoTQfDUuWlmTkkmT9ql3HER5D+HiFAqD
u6RY0+BYWCyoIyO/Pcd3lwlotEHYLa9ghhv7ZMv5ii8szuHp9xVncEaBFA7BarVmuc3F3unuRj3W
5X3V1GFS1OHAD6v62AsXxNmg5s1wcrROnVtlpMWgtKMbfANObfx23QcXdtOZASVqQsINghMWDAgu
Iz0HLhbZr1n1DPhJ/POX69YW1wggfySnENxcdNpmbktSw8WG0ujR1X42dC2hujQcsM/YqESA+f6C
NrIshV+hI1s7wkXCmnx1kjF0HLEzWLnL82Z3fThLq3NqTXGJPCN+j1erdkxMg4csAUFFkj+0AV+Z
tiU7CDmBWYUoBKJ/JfQsypToDELmx7qd7njdfaKgqsjZWvl+afKAL0WDLy5xtOEpudAmsMYpaTEc
k7KQoPP8iDzLCN2cnq4cSAt+ADg5cmiISPDgV88jzR1z1tlaGktIdyR9lAcrR+vCjPmgJp2jNqRE
LoitecA8WkES6piwjROEpdwaa1qWS2M4NaEsvlc2pkPrEimj59Tdjzeq/czPDVBezRweKERdMinp
U6PZvPL9Y19Nd21Vb4siXUlAzmGSciugHohKGmI3oOHVVZgQ24ohxYspsLUosL/W7nPl7qwAHZ4/
SffUrXZeLUzZmcH5z09OM1pNApycMNi/dgmLcAes+NXCskO6EUcTatogiVRTqgkyCbXelyBaAcmR
dgA1n2Z9vr7nl8aAKiT0P1DIA5BOiT2HMRvL0bJAFHI/eQCWHK5/fmEPQsEBgTQiDvBbqJALPCuL
KemNJBZtaUW890FjKA718Fuz6rkndvpy3d7ScOYywdw/COoT9WhpDNEJYJLSePQfRJSZdx/4POhU
5mY+nJSecnKh6kyFzds09rw/os/CG6Xk33cJvvu/75vnHtWBA9KXpE5jtyhkBGGbDSXDVhrDmhbJ
kmedGlIiqKoEAw3oYtMYlceeRQWLumHlVWPMP1bdj7MOiQPcrjsD3s4HY06uT70ONEGVSHadV38q
8ubAhbUpfPMTKz0Wot62QbchKHdRHUmNAKleCRqQ62v2nmq98jvUV0+WJNyaBpLEtqd1x87KnWpb
W+ZzEBC+QZY536KqUT/YAkG43zuvLHH7h2nsu7Bupflbb/zt9V+0dFCdTMw7xO7k3GjyZMq9ChOD
y2uHXsewZ1+08ZgksTnT5aGXYJxWXn4LfQRzuyZq8hBh0i8l7CpEk6XnYmMEWHnw5/wEfin0jOaz
AF1IaNdDt/fGqo4Mv0l2PA/q0KyoF02cD2HTFmKjd3WzoQmnG7yY7U2WUfaAylW7C+ybu8DQT4BC
NUiYUOUBKariOMlo02JCA1VMMvmVFfbnRhtvDXXOTajvugxvcYe7OJec9FNQftPciNF/rq/yxdGn
mFDOCkqaNhsrPQGTBajqut885RsP9Dv0ldreio9fbOfZFnQv8EidZTzUq89DOyXR+y6JKwP9nOW9
Kf/25O8HxnNiQ7ntaqD+HKviSdwLbVNISFWOv6q2hvjdg7DWUFxztHGxZ5GBwdsOheSLKl+fZWBK
Geezwx+fHTa+sIkeEyffBEG9kpy8mDtEJt6JKWVcxpC4udZnadx4FgLetxSgS5KvHIZL99JcBwLs
A4gr4FLPz0JPTnoydhM5dqUZOexQlWuxwpoFJX7TiHBIDfDKceDxILeZ/+368q99f3b3k0Orb/Ms
ZS6+r/8pso0zrAQKa59XHm5Sd4u+hKTisSQoyUR2vZI3XHKo0wVQzhS3y3S98A1yHN2HDkLwvU2i
PHtm9ho10sW2hzu9qyrOogKoY80DPZmnkmR1YfqEHB3yqAV3o5FtfEiDNvmR2GsURou24FHoXUIq
31cVVqkldNQ4bA2DSh+DFL1gNSStoOhXGVvTW6kpL86gg5LZDAWGXLEyg3XD9AC3pXYEKd+2zopt
bZPvaaX9HpM14flFU3hQg4Q9AFZGxZjToeEltXXUPjoKueJPZie3ZvKJofH5ulOvGZr//GSxRoei
jjbBkMnuKZrlWX9XOX0kvJXrd+mMgXI45FSRGpvRC+d2arsfbSjZo5impXd1kT0m0jlAYXVliRbA
+cA2n9iZQ7LT8XC8UknA56Ja8CXN6dtI0THHzWBrFdOjRs2o8rpd1Vm7Xtf3vVW8Xp/PJYfEukGB
ADEG4AfKOBNHYyWqWXiC5UNY1mOo1Xk4al8Z0r/l5+u23pO76h1xakwZbOWKvjKlS45J6fIds+0E
0Zz3u858fm+Rge6buncjq6F6pFkGWhNLEPgdgnY+vuBRoTn0EJABjGrrSbP6TVPvu2YUDz5xEZRN
3SfimkUYSGZ+cgyAKFpkanc905xw0MGTUKGJLNIQKkJnow82BULIMK/L5MXNc3JXd23wUMjSjYIC
fHuIdIKozDtyaHXCEffa5CktM/BDSSN4CJLirc5F+zABQLcBmU62H4XtR7nIx7umtCtoSw3dlpS9
GfmFSx7bnP0VnO44dIGL0BmLNtIzd3jS+q6O2lx6IXhNSCjLrr8zOQphaB+wpQgL9pBNwRClgbSi
iqAynbhZsq3spDjkA32VWg8Bet3AD3anX4iWIUBPpXYk4MLdTZMdhEM3pnt7KtCebYkR9PT+uLm+
rBcuNIcy6CKCHKqNJ6mqd2UNpVm2HUPYFDT/gPmgByk9CNc143Fq2oiWfOX6v7h4FHvKsebqgkxG
TpPYo+nW9iGUM34kEHyXbwY/z9z3eb4pzTrT3DrVkPJ0v8tAj/riwQEoGpKDINO6PnlL5xnUEMDN
AvjSZTGh4XqZZZqPIGAI7el5Fw3mz+sWLk6yebqQTkNSAgQ9F7gWi8CneQ+f8LV4HH6CmrHgKxt7
cUVOTCg3qOYDZNIZk3ZkLJq1MfJbQw1lCEosZksUb6mD74N6+aGKr8/P4o9HeWBuvZwfQoo79Zmt
SSsg2lGnKQ8n5j1qfrsyQcbFMis+O++hk2N+Ip2JOmiGF60oxrDx0nKHqh+597mNKlUyorLrQ9AB
Beo6qopM7krdbPe5nmWRY9T0H73ujY1Fi2DrTHkuQ60J1pqZFv1kbjvFwx8ToSZiTPSo+B7Y02NN
gt7a/DkW5q7Rycr9vWQFGgjgppgJHC/oWi1JfTBRIQDyDW2fiDsHrFSWt7++pGtGlP07JTS153UF
Fi2JQOT6C7Llb7pI7/5vZlS3p8NU682cFfe/yjyupqdiDb+wPBJIMwCPOoMxFOcc8NQBZQTKCUM9
ZJHU+MEQEIOpb2/CgYNC5VFHVnzuLVEDONsC/MazAS5x98L5Vhorh9CS/xvQAELhZVahVZvS6lED
Mw3HiTrI4Ak6FIeEWvdUpht9tKMPrApAmjj0ZiFa9WWNGiRohIiL/Wz8cNPfxDukN5Mpz5OF3joI
sSBJdtExlqJO3qdmi92c7wnd2OY2qbcfGAVy0Qba0tBapzY2NI1hC3AVaceuztI7mbRi7w6C7Muu
WXvpzg+1s6gM8SfoO3He4JJAEknZLcwXo9lX6NQ3uPycB4UT8ip5nUr6GSmXP+2EV4rwjTV+ukWr
SPwC4zwDd9XHSQn+gMnJe+NY83Sb6HuIjodO8y0j22Z6mMC1e30+F4IU6N75KGaAVAHeoRzAjk8S
bagC/Uiqv0kJZgVKwhFtoZb30IBu8bqxeVdezCiYKWbE87yllF1LdCldnpXGMS9H8uBZeBNJOrBd
a4DVytYyUCZ7ztYuXAqZKi/ZXLe+cGagAj2/LjGvl1V9sOK2Y55kxnEw+kg3X9v2haTayhAvq9Hw
GrwZEPYh4XNJZZRkdRrQzjCOvvmcTmbIx3uz0sNk2GXeJiFbBAFB/uv6yN69XplYYKHQwjSXPqDD
NQ/95BrtCV4ojDXO0a7yZiu8ClzmEC/f0qbXD4XeWRteGF/zqWiH0Gunbj/0fRlNU9/98Vt/Fuuq
jKegTtswqD0e5rrb7802bX8MVtd/Ltt2Cq1G5o9jgw4y3FLmi9lM5c5IEBnosoCjNoI+t9L9IWRT
HIQnzEjX+bDD26KIPJCesE3FaLV1Wz3daVMutl2D/skQ7CFJJHCUHMmkuZ9564Giy6jXgFALSw+M
g40kLGgqUKtVCqhpL2qfokvt2HvFIzesnZGzJ3dKdyvrcOHf6GsGyAHkIWDqueB8rBlu8L53wYYv
v2tRTr5e//zl0XD2eTXVy4zUdqYUn5f0vhH3xEFP9W6otxb9p6QrWabLGUNXKAT40AUxVz1UoGMn
Kp2zoWCgyyJx4iWPrky3nN2cHYVaJVT2ZrAjkE8XTUQ8g/wpD3oWW04SuuWvEhrjaeXscKFfn7tL
3nbF0jy5J1vE1bOCOCOHJTcB89yoh1wz78jYRo6kkW1mmxxdK0E3Hixv2o5B/5Sa1nc3FZElZ3HZ
YqON5mYcs1sTKu+/C4xRYI4CjYIaYKSmDqQhGUHS7f1j2z8D/sdZo2y9POPnSf7XxByEnAy9tAzZ
1JlkcSHf+u5zEqCxZUfyl4StpW7XLCm3SWKRqRpbWErrR8aQwN15IpQk6rSV/NCie54MSVlNltg0
NRvMmgOGNShe9uJrF6wlJS+Ds3nesDKgq5oLykoA0E2oi7OyY7Hu1vdEDDjIkpB6d5W3xkV+eTGe
W1IjZlfHvVvB0shtPQq6qY0yOln3JsnojlgtBKEqE0DamlWRLvlagXNpNoGYwNMDFxZg1Mq97CLI
DWTQZLEIJrQIVRv0xeyTNeXppUG+n414uMzX8PwrTtyQlWDqtFufxtR22awQNH4JWn0Ip9ZnYdvb
7jEpoEIH3Ur6yXXLNem+Bd80DAMPLFAiIbxSV7MgKCq4dpHHHV6OSJm5nyaS3aEUdGgy93tpa9uV
E+dyvO8djAGwvUu0O8QKKFJUiXiiiRmWuXhw0++aZ+yyDji7SCPFtktfm6ANvebvaI8R1e/r9h/f
+owAKoRXIl9Aj4a/RqFzeYugZw5hLWoI+J+jwuURA2ppkhD5VBrfh7zeus2rRDqaeH+mzr6vg5fr
03A57e+F2rl7GyHthdKgaFCT0mxdPtX0ZSx+NcUPNstDGflGN96um1qY8Lkm/P9NqVoOaD9oK1dO
8gnSAWFAd0G2zWvw63hfUetr5EaswcwuUyTYNeDA8fGgmlWdlePOYJqZZk6K9621y4bNWlv64ueR
cgDoC0m3iwdIzaQlpcOmpxZgqcr4a5HP1yfsMssOnjhgS2Y5LXRyXzw2WOU0qJJo8omLo91Dvdu8
0+T31n/K+11no/X2DxufpXNzW+K5WRXHUE925dR5Nj1VAnw3Lynaxa8P7PLkBpYWzwzgp96liZSF
GajDUhR2smPet5HdPFBKItvaa+2363bATX0R8p1bUi4i15U8pXmWIbPcytAyAGV0Rv2XBbje1wIV
jjBHC/xr63vZXcFq+y633XrDEZv/LMnU/vK8pglbBz9PF6hn9G6WxT2WfYeg/VsyOs4TYAVTNNHc
3eYZ9b4mJPmdc8/hEZ0c8s8U6DJKHdHtfNbwV4t6XzJemejAdct94tjDl8IQqHIlWUCPbWWaf+mY
DN3BNdviwRym4qvPcJvV3A12PjrGP9GiFi9NUbQoeGj9c+pr31IvD56FqRXbgFX6nknBkjAp8/Rp
TNx2r4vMycO2sy10T9e1Hw3UH+6gowJSRxfvKxD712nIzCQJBzxd9taQu3c51+y7LLGtXd0R/lCk
or7LDKcNk2aY7m13TO7sCpddBjLnvQaHCRmi1G2n28ZuYI25SXqTxPrgpFFetnisIBd6TPqui0yL
JgHwWLr/OpYFmoIy8EihsuAMv0akEu/1aee3/C8J2jfI+ED3QTtMULEBKrF4SYGDfUCb+XOq9fa+
FA2/y9xKbNOqsMM+pVDtwbMlGlAFi7yWOEcy1O0TR3PbD8ek2u/KG8WOimz4bAea9jAFzRRJq/d+
Nm7GI4gHF0enlchfujLDChuTjAzppD9bbvhA+OntU+7Q3xMqX7tuYnqEqiLdFXXTbc0g9XYTdaoo
8Mh4T4Z+3DhWQQ5jGtSHEQCXrWmOI+qloMgwjDy7M1nm4ivjELXC/AXAYvmAlPe0mRw/3SDM7SOt
3HAv+qpTENRqIn/R8Tj6OlWt/5KbVfaYyjIJK9s2HkovwaOZMH9PSVvEg4GW6NpI6u9NATS3hAdF
qKdXew9Q2JmWj0ZAlfMQwoMI/kwUcrg+5RFwUn1oOMy7Z05pvenS0v4aPWLFICumzdxEedcWOd8O
lV7uKdcx2SNaCDJ/zLbc17WtL6t+h/LJsDGdjt+5pDLuNbRn76GpAMknAop4TRpN1HRkiMwsM/eu
3SByKnxnd33bX8ZLaOdE/wEC9rlhUe1YzIH2643BTY+Czmnp/8fZlzVFzivb/iJHWJ796qEGhgKK
Bpp+cfQAnmVJli3Lv/4s93fuuWAqqKBjx4790BurJKVSqcyVa/UXoc2Osz2deRqc8mJIyhAfhXGw
3a3b7cngVv5Yu8UN0PuxhyPZew9cK3DonLmjTw301l0uTu5NZOZkBvMFYBE3SNxsrPA7L7dhPiVZ
+PvzdfuLwXyfp8DCEXhR8EQCB+6sQkBfgKWnplN5M9mF95O7ftVG5eT2F5ntDTjTI02hyhOkPujX
drgYPczVChPmLXKlpA6jqa2NpB9/gOsgdmVoXE+iamNreGYQkKHcl+lQlnOkUHq8LVpTQfQOJ8Dy
yk0vlRX3yPDGHLnVG4p39DaQekor5UGfZ2j7hIumu5aZtI+BV3LIAM7ZZswcnoA5DWQtSNMmYDZA
5asXu9IddWwgS5WMw6gSLxy8bdWy4dcggWhvvfC3pqyHO0O11p/LMO7CzL7WoLyNRBhsLHfoj6YG
GxIoGzmPbXAk3XMbQj4AZnupqOVr29vhpSNcGw9Qc9iOMABENYYogHGEgU9oW0kHgGoPkBVEVqcv
5assCcTXq1Fts95ku6JuqpQ3fXnTkoHFtC/4naLajD/f1RNhCk7D/zfT1RXIaw6uF+IUN0P4VM08
aqYs+foIUGpa+hMg/P6hUUXzkHldMCAaJlNkoIu0OMdOfCIoBkUzEv2o0y69nauAIZzDDriasgSs
AU4KJAAtWtqFYURQbU88r4khDvH5nE6NuOgBgdQUucIPnEmtxlOp7BkOdxP4l4gt/avZNeeUUB4e
CuYBamc2fXE/S+sctcqpDQPPIHzKf90eq8mSskPtfyTFDS4gUB0XemNQ/WUxj4UQCgKt6H1f8str
2gAry1nd6RlCPSoBUU/tpjPQCjqqhn8wjrcDLbN947yysjJmXGwYaAQwqYxoe+ZZcSpKRnoc+wR6
KPCCrB+utCC6K3qjuOH2fCh08dAMatwVlXqdS3UH8EE8FtY1z82rvlAvjE8Pn5vKsh8fvCZazdBB
BZaaDywefRv0Y8thnI3tXwPsQCMjsx61zy9C2mzzIrv7fLyTE357v63AL/XEW0pNHwbC/O7KK+V0
xZG/S5U7WOkMCviLHNQ9I+ohEJ2xoXR2OcyFcQFdl+ychOlfOtTV5JFJhRUtxR7UqNZXBsp6zlCV
2cGfO9AQFF4bbntw/j24Vgvp2a7IE0/2zW6sXA0Gap9fibbpoeii+tsR7BHPYJsk16DPyEBFo6t4
9lj+0EEfJAlHWL8g+bTJMjPciSyYN4hbXtEqx6952PT7XOZMJDklzaZ2+XikzezdFUxmMQHy7kqh
1nVvgUQG+XN/SgynactoDuvpWcMi7zI9+ncsaPPXTATdt9xEgP/1jVq0thf+B3BXI6vx3vYbPdZm
kM32wSJcbytlWxBhdc0jGMbafcizYOs1eXFZYNIgucAZL8DdsbFmkr9+/ktOuJSlv2N5bQG18UFN
h0CrReWDtg+sAf6s7S7O5W9PDYD2W2upwQPSvOabtTita8g1+Qd6Rdwb2pwhOTn3+ZWVodd+Knvb
8A5yvGiaHZ3O3JHL36+seGkV+r+fv0Rgb5xUB1p94s/4+ci8UvSMhK/9OYELaylifBgDDNzwEdAW
xDa8HwOAHIfotvQOzG9AtOqVht+Dq2WgPC495fPUz+3ubslV6S0vZZeYRs8ujGzkUS/yY0DyiGB/
NzVkyu4q6IanozmpnzWn+pmX8PSRxZdUORo6zzzXT67+m1++Wp3MG6GPCJrdg+8f670QX9tcZITA
ywHDARrLMZHmXC1MQJ18AmSVHIZ6Srqqv8JL7Olz+1/t7zIEsEooa2KHF7Xi1UHUdkd0qFv/EBTW
EIXSKB5NiDwj8hyHM0OtFmsZChpcFgIH8EWCb2Q1FHrSDAVHNOKtmIdt1BTO8Ks08EL+8ozgWhaY
V0hOiIqOFgtbBMXjYeAA/XdlPIxPkDE8cy6WnX1js38nA5yADZ+KY/2hL6zkeD26VKtDNtlpYz9A
UTz1zCsJGd3Pp3NyIBcoJhDl/JUXe384iJCZMmepDoQMdM+YNtJCePWuD4pngnORfD7cCXtY6mb/
N9wqxOKdL2fLw3AclW08hZJpzlPH/fP5KKvk03+rh5cxxLdRqEN08n5S1kD9AYUFdRgVj5zS2wb6
4DgqqqqffQszdMQ17erN54OemhpIeqA5BGgYavircB+tG3qiYsKgk4gm69YTPCrtr4HP/s4MyB5Q
Rf6FCvztyHrjL3HMpN17TB0cqDjPj4CJnbGHU7N4O8DqFHmaDw5sXB3Mx2IC+GDjQDzt84VaVn9t
22+HWA7ymzlkfqObZsYQ+c4EL5DxJ54zZFR+fT7KKcP2UaJCcAVkBSSp349CTRlk3YBR5jEywu0U
SW/j/dNqLY92KBSgkL6m8Ml9UOKpoh4PRR9ukJSONIJQx3v5fCpr7MTfXYdXQ34APgGsUCt79mQg
eE3a8UB7HMxNaatoRIariPzmsna3U/ioz5FWnPKmb4dcWXNpsJbZeTce9LXdpepc1+i5z692RyF0
5VaAhevzOznf1OcS3R/NGNp8IFZaMlHQxjAX63hjY1yhaddoBwUvXcbUPAjnhzPzM076o5sh0G/A
BQ9BAfTu+ytDDioXsgtVpw+VMNgtcnFTrIUpmggvTHVRyM54qoFZP9peyy8dgyHl8blh/Cf2tz5L
EDoDHwfCE+cD4blp5LkrDUMecq+Hvwn9tt/UeJbNERj71C+cDaSYHQdJjgq6hFZVzHYS1oArKNRt
YjrPXeKEbQ9qFavZlKQMksm21GNm+yQemNXHg2UYMQL46r4IHLrhWU13vl3YbeQETbdHdt7dkBJ8
UrqcQeouLSOlgT8kc0t+lTTs9w2ZvYRaRhiPzvQ4wjcnoA1gCZg/jFhWwt91hqa7uuUkMnI3hKA1
fcjw2WRUJom6vLAW6lwxQPwqm6Kp6vutNwQyDcbK2jVDIS99BG2b0m/rg8SFeq+HQRx8FY6Jz/W3
DpiqQ0nM/pLaItLBHjQ8zaaYch6BAdLYMYZmt0mx30YD9Ptg8f7RhwLmnuaTTERg8qQy62BvBeKi
KJB+i4qyUxd407zAwQd3xRiAb8Ab52s/aPkefk99L8Fvh0fg6PkbCNqwizFnU6KdvkM/bCXqDY74
q27cBsq9ppEoy242aBqTCXf7/r4rzWkzybE6NJ0Y7xjLa3eD9N681wI8K7Rr7NSevPYiDHXOIluQ
8pt2ZsDDBmOKp8b7bXnc288eb1ONtN5FmxG0MIBVnsPPTnZU4/9zXTTaRBBs6TqqkWjE2jbN3jB0
deyhJZIon4yp3THloq8xewm8pkiVuCHcSYOyjWy8nXRpMRTj2yaZTNXdAqFGXiyPgpBjMpEDj5DL
L6Ns5k7U956/n8NBX+WWxTcNRZGbGaGIQyN0YmpMHUcxhOaXoTf8KVvbvgsrn+17H3zcNjGqA5m7
Zj8D8pq0Mmy3oRSCRLru7ajPTCNWVt/chTUbd5M1MQ99zm7mbHSQgRSEuO1wCVcwJ0RmSIVyb/LA
wRroCYnD+feICiwSI5zUUaFq6aDQx5zNMHdWtXCKsMi1ClSPlMdj5s/1Vta6u3Sp/NEPYfkA98i3
VY00KeLS/ABM2YSuWVFec9+lKTdGM7Fa2t4RN5v/QIXHjAKACO6Y8az7JxmXljVvuZZh6qNa9j2w
2a0huqsyqOOxzdrrEtxzSOk1iXKT7pEWvf1DVHl9n6PYsp3DHH1GpFUXAxlAUKNYcIXEfFdESORh
Y9xiMiPR+d5lqSVLnbzjT10n5wc06et27nfaC3kfua0kaZlrWE7mT3eg/XRQwsqehZ5+Z73NFlWc
LK4Im6uIVnNwMII8BO2Ka0fhnJOEc5x6apvNHlUadYHciLYTMVAd93SYt3gdBFvBh4xEVp9UVtqI
xKtG6ykYJ5Lgim6baJoJqgUiLFGngCLljExBZm+UWVvXxajzi9wz/jBw9Wyrnr7kFhYVvSNhip+Q
vbrUYJvJyEe0IEEi0dINkJOADZQLZSxTlrfrGtPfNYyFyejCKVuW4WGTSy81KLG+BRbQscqbfnrZ
wP8QkVsXee2XSUioc20Uobg0PE3T2Xb4VdapMWW9Cq8ASPEi4EJ69BaBy0tbRp0EJfHj1mHoiEJ3
T34mKXrqugyBggelE4oDwIS9v85Y0FmkGNrhwOBtiqVQ2p+5Sj5emNDFsRFUgrAFgYa1/PubC1N4
ARAZbjkciurByr2kGX+0zffPr6uTs1hgARDmRF19jTRBS7xG91o9HPoIuV10gBpnLuSTkwBqHDhr
D8X7NZuGVFnfgpVmPLQWSoH7OtxIuv2HObwZYhVYDMLzoSpPxoPsL0a9O8cP+HEGC9oAIBz8x1oe
Eu+3gY24ayrhDYdQdhdM9tdef6Tzl+eAJnKkazEQUJloq3g/yESNklA5TQcmL4CjQnrv8zVa/v59
UILvQ7KSLLrIi5T0++8TKFsMg0OngzNmyei9DqjdFvNF5owpunHPADJPDgYdDfCb/FV+WU0mKByj
NPN2OuDM7lt9HZpNrM0yMqUbmf3285l9tGCQ/4ADCM87cOSiD//9zNgwsRAvFyiJ/2T2LgjOLNyJ
QB+i1YgmATxZ4rm1XKY127SphTEdUKe/ta1BRn3AYtBVHsfcyaNKhA9OXd8bY34hbfXw+eRO2B7y
WFCV9lCYX6jX3k9uGgXkJOxhOAzEemyY+Y351YvdZ2cmeWIN3w6zRus6npiNoVDDQbX+q6nF04yM
+eczWQ7hygCR98Xdgv8i+bTuHqkJH2Xl8uGQzz+kHWxQKEtG3SfKcJJ/GAkVHaSeUIgL122/eR/0
BgnYcKhtfelzgLZHl8eFQGajmfozt8DfvMV6XrgBPGCPoNP0IWGXhRnjtj/1B9YpaPu5XMVmy8Wd
Irl/GSprSgcP9CL1TcvR9CMCml9Unsv2liPqe90KIDasMowY8+a0GzwnysZR7j9fkRPncUFM/t9v
XPbmzUUCNVlQl41jfxCNmdaFPUeNohczGG8cQp90e67x5dRee3/B5eCmR1/KymqBOAhGgEf6Q86t
LrJyY2fxMZ2Udy0b78xur4lm8J4kxAdhLwCTkPb80BspBpeavGP9gVgvs3opje++/TDqWyIuB4qI
8sKsjb0LghvB/0z2mXTtqZV9O/hysN6srMBLLCwGDp4r2qP4bamf3FcPU40u5Zl6O3vMXj7fyjW/
z/9OF44Inc4ubtVVvWuq56ARdt8fGpP2C4yA7LhdugkKRugbnobqkjV2dYM3IvC/ws3jEBFU5Aoy
xLh73PTzn3PKP/0V0sSbe6lHrzy95E3bjMUsD0ItqhfMgFB184KupzNRxCmLejvOKvUxlQse3QSA
gEJMc6gSozHiqiliSb+odPDf+iI9hVBlqaCuC6hB3jDwSAh5GAoj/6WRgo9qkHD8+XzdFrt44zXA
reKDCMoHjD6EZiCkPN7bTZ1x3GR+SY+F9ZDPG6/49g/fB1ISbhDtbcG6EbScREkqNHwdkUaOLDBh
dGfwPqcmAGcHoVH0kCxap+8nYOVtI3TetscaD77vXXem1/Dj52HaDrz3QlcIEdrV52eTMj+AcurR
ok5s9ZFJz5XiF4t5vwMYYSGVRu+TiVLtynKpMxFJOsKPgCcWZtSFlxWJzPaKVntVnuHIOzmbRekY
LRMLB+zqzNpQHWadKcWxIVdMX/JZnLlcTw2AXq5FLXwJuNYhqlVI3Rezy4+FrpPWa6OiPzOFlaOD
wQbIq6FaiiDEXF4K7/d7kAadzXbmx6QPD2GYDEPsRUC4fNVsMcrCH49IDkCMdYdfa0K2PVchOzqt
mWRzGPfnWhZPrtSbEdaOJAAnejVhhGagsQJKUn2RRuW/lfqL5UVrNCj2l1/w5koIW9+t0aTIjry+
aDs85Hf9cCHVGcd7Yh6gdAcyHjVmdJiuk6m5RsVhxjE/9pJtSBBR4DC/vBfYdFDVgxsdr9z1XvhF
VUxhHvCjXT7Q7rY/E5OcmABqQUuDJUhLFq7d98tkZN1MmrJsjzqDaGNMv+6gUGsCJSGuSQsZxvW7
k9lS+mGTNUdZ8CRDbkQau88XaHUnLRuN5z/Ea90FVQ8yoPczIG45exoddMfB2TDj2hMXYZ005xLa
J0bBz0dLFAIp/M+6Up55pGkCSLoejagWLy91+Puc8zg5AvSeFlgGihnr4N8bWMdNNmEn7AsW/CzK
b11rRvIcKuKEwwU2Br3QyM6Do2ktLlMDlje5Elee4dZXFfJnhnISLsMNkmLQXub998+354SBvRtv
CV3enMOm4NkoKow3Fjr1HJma58QcVsHPYgBIcKK9e6lyo/i8OumjWc1TPfn0mPENVGeQfY+4s/36
LCBUSEDxjXqZuSabsvnQOHjLdEeQOahYPPzD1wETA0UhXmQwsfdrBBZ/6FBkpDsOGtSEL0gofv79
UyuEhhBgYMBLdEKCokExrgksevTvbRkhdVc2d/8wAhwtGPgQMKHT6P0MmkpBn9DhCKQqJwrKMg7d
Lpqrc63np84IIDH/bxh7tVC8BiJTuBimg0QuvTWqe4dE5EyQe8pi0W6GjYbUBXI0q0HQEwQElqzp
kYcv7f1Q/cOBWDRykPiGR8Ed+H6pBHhUZx6YMFe0enSqSZvqXBl5nSz5eySg3A4utqU178Nr2LS4
EfQVoUeA4CMy7NCzn+TspaqqtDU0EvpmpJgZsYmdWbtTluaCTRceBnRf9oewvSnAXzS77ZHNL3b4
QPgj2Bg/N7UTIRBuE4SKC75/wd++Xz90YAx5qxBTA9YXk87+4ef1dnbpn4BbUQgC6s+HOzWj5VwC
DARwAcL41XCy6ru+z9rj6HiRzTrwxZDUDv9llIXuHtg/vJ3XoWlXFWMDpHd75ONV4G/HKbGyM0+F
U2fHRywPcSYoJKIH6P1EprwxKqRh6HEABVMm0ejfRr069Ko84ytPbBCoQiCzgm5BhBRrtXplORS4
Kl0cZTt9HylJEGhGZm5EnlyyD/7T5xt0ajjUsdGh76K7Au7t/bxCLm3d17Q5hu2dCXurHphlo/IA
Qfbs2+dDnfAMgGzhSQrfACTVh7tzahF+Q/roOPhPXjRaX/cMSDwjeYWGWsQYayMAIhkPXmzLsflW
DvFwDl59wpI9VPwRi+HzeMWvDg6kJI0MKZruKK2kyRLXTzRJP1+gNQx4cTzA3IL2BhPAZbkO9/Ju
xuYLxPWV9ytH1Weq0DHRxvW4keY2DzdZX6UdPWTWuSfLCet+N/Dy72/CDNQe+tm3M3acDHUtPZX4
k33Vtdnezs7dD+vcz/9O0jeXTJ6L2Hy1kKgkNhx5IXa0wQqSV4fAunbG64o9t0OYesFPL/xmlyzJ
PBkP507xcjus3svgFAKGz8LVYcIBvp8n4Nw5QUWKHZnzR4rL0L6qRQEOv23Gd6BMP+OW1vKd/00V
zwIYPIgdQOr5fjjBw4nlgACAgvYWnEYxQ2+xqVmc123cuC9evnN42vvgEyxYxPhtaKfdOf7/dW53
+RGQ6MKdsnS8oxC3+hEl437tWEocR/CWkQwHY/aaJCvKjZXb32yQaw29/Z0b3V0AlZrWBgrV6Dc5
XjStlm20JKdICZy1sLufn9v7B9+DNz6SO393w4avW+1G3gbIuuFQ3avpBt2lkSYbIVKn2Jr5OdqL
D74HQ+HaA5YKLsICOfb7nbAnpgYhBnZvQxRyC+jDma0+NRU80lAXAOQVlrV4jzcHyNOGtopA4vsk
ArNkAsBe0v/u+c/iHPzs1ExA3oHH8hIpYFLvR2rqStoTdcS9F89T2n6RUQXnAkEbXmgoQqELAIHW
+89Ppc0bJor+Hh29iTHxmIjgzFX64RDiSQugK3Ye7i7AQO+HcKmlySzQfuXarzW9L6etKbbKOGau
F1HnzP12YrmAqsV8EM6h/LRu6bMGQwnb6wQ4dXaGeUFuPzfhU59HcgEQPWTEQMy+MuG+rTMgzQtx
L+zXPLXpmWjt1OdR74RoGcT2wGq58suzomhLQuvwfWglv+W5sOnc1xejfmO0bGi9wS9tcc/bn7Fn
n8l+frgwkXN5+9tXkbpTyXxEIVLc/6j00fihhsevLz1yF/BpIPt0PvRzGb1qRjw4+X1DnyUFoIw4
m89H+GioiFuRGsbTGPuLPPT79UHL/AylXWxuEV5PE4J/7yqEaJT0Yz3vjP7Lz7O/gjZ4/aGVZ8kl
rc6F4eDyDbpK3KsCWclWxi3duP5Ddo7K5eO2Y1rgpkWb2CJ3sY5kTIgHd2M+iHtSpl2ZqjPH+9zn
l39/Y1WTiS462uDzA9R52ENT7j7flY+uFj8f8Fvs7SJJsM55MyesijzD94HySaYuv+HoOSakjc2A
xlAQ/Pb5cB/N2IEwDHpgPGR9cFmtdqUJe+nn86TuFfcjol5y/9FTZwpwJ5YMVEwWXjDgSUO72eog
Qmuorqe2mu6Vjy7zTiTWl73gQv+GHMnyPlp6Vd7vSZ71TeGVg4IlR31xXRhf/z6YBCALt7y+lhLy
++9j6dBXAPDWPVgsoP9A5uFMDmZxdO8CNwu8vkCO4rh7KBd+QPi0NaTT/MK9D+sfbnVfthvb3HT7
L281zh5OOlILf5EK72cxuJlGDFU69/3RtqdE9m1aeGcChRNb/W6MVXpklL6EtWGMsrSSUj1yAF4/
n8UJr+WhGIcSCmpyuDZWV5LTgdgZgFvnnhVJax9wswAZ+WLqveGktTl+fc3waITKLLJ6AC2vG8xB
Odc1FKyh98Fs7mozmcvIkOcw40t15qMBABtDkFlCeAX2xNWsuBhmsHZ59n05+o/ATtLrWRV0N5VO
lUd+Zh2zSnY3GSSJYivz7a0AvXe3B96WRY1hoExCMm8iMdCqAZhjhHPFpfxlhXUeBUYD0kCqUdzv
iaQ/Z1KUD0UDlHfkZDa6kmllBeBHVPZvz5no7dRye89r6pdRGE5VsmC0UzVQYxsKbzoW0zAdDR16
P5vJGEDxyH93pZFtJEj2ItPMXxkvNoNflVFZAkvBuVGDKYWIeMx9JP3CiezLrPpVGXWxYdIDQaBT
NxubFPylnshwNQldXEKDB2laYZU/CloAwVxobcFYJZwimLo2s2jdOeaF+0O00kUhzS+/Cy49iEDl
3T2BdF6j+i6ZgTx9akO/S4aSjBu3CcEO0qIVbyTZvCsbCAdDf6BOGWCuO0PWD3UV5le9NszUHoxf
s3bAED+i7wb9AnnQvhp6KqLBG8vUqRm64jR5QA9Q/SAYM3aECVCQu4MPtSt0dZKkgOSinQ5RRfjT
UMvwu0LNr0+DtjK3hA1ogxufSAhGC9Jp6zIIse4RDc08FpJNzxUDKVjkdy7637O2fdCsw+MKaPBs
r227j1urcsDLrZwuCgQFmJhSO7hzBgswSqNo4wxUGjyqgcy89e1O/y7N8YWJvN9w1v+gM3J7EJa2
3CkSOWv9qBmDR8jKP0598GTNM2ACk27NO+nXsK+KNHFt6DwxZxrg7wB4DCMvnDoRg8KA/vEC7UIT
LwOGp8/osUSeaeeE4psuix8ume5yWhVguuuntOzNF0mUiDJQ1N+AlkzJpA8Gt7vujW7YKkFfodzt
ZxsuiQBUYXS/eYvkQZwxvy4ARbZVBubLoA/iYNLlvbL0d+pJikvF8BZuEHWsRfmDcP9OV5DDjYyK
fleE/Z4KbkBoogBsuga6WUEtMEZvtx+VrAg2PfPEPjQGz05LCL2lDahg28Qcs+BSzgWkC5nNHxwv
t1lkLqpTnleV266CatroSpYQr2avYKln+7puH0Bnk0dmVzsp7fKnoTfsR49a3V7r/g9HZzGU7llO
L0DGZED1y/0xQGbBTwzf7oNdW87kD7gJjMgS2qqeTFmXsafUcjyVsbcycBNDg6lJUNJ6FOVkyq3B
fT1c6KIenJvMBB577kGuyV20Y04ZxHKnMfQSUE6/ehWnid9Xg0y7wG0iFz1xzSaYxhm241qRpcyr
Stsm+nCg1cf3vQZHjT+4YAqpFI9pDsKrvumcK5809c7MWR4jDyYTU9d3VoGePulMv4BC52gRBhu0
yhw3LqAnrzZ9L1yo9+rgjz0bfXulanFdd6K9pgq+B7YgHqy2vdKVcdf4HTO288hoC24N4NvGrPyW
Tc0zCSqPg1zHdebELdV3JpWnLkD+Vl25ozCg5EDrEY0QpKPRWOPJESHd49ww21Q2RAdr9UDNNld7
6Rr5Trksv9eFr40EkBuGKMulUW3k9jZAR9Wey5aWKTSzh2wL27ypBQQhsrKMBqv+7ptKR7hlgcfG
L4h7n3WxXYhcRlmdVQfe5s6NmLI6UeM48lS76lKDzDQaS3NnD+ZFuUhuNqNHRjQFT8FvC/flZoLs
4+9MbIZmA2H2OjUzBesvp/xmqhwri4Tw8ohKMziI0mrLpO5c8RQIW39D4fTXUBHzspXjLW2wM5S2
+jt3uwKepeyLuOIt6dNZNVPcZJZ3lbtBs2lcc/o5SJFt7TFoH0xjephp9Uyqke2B7XavrMazrwIO
C8EJNgDOG7MIIGgZVYYJImbbzsCzQvVmwSZfGXVmgA3IG8cpatr5F3PNytiSpm2z+1C2OmoVpFd4
M+b6pyMdK6nVpJIBrn7pNvUSFFWdZPA4RyOYdGcT7D9dGCmFvhI7aH6P3FZxY4zwrNTX4V64NZMv
oZyzMGrdwo3Qw1MFW8dooa4ruVL1ZqJzFkkLcNbS8qC1Iac7PqMtIct67IJ+7nQTQKkcCqgMne2X
+Syu0I8mIzk2VdSQ5lcYIGVVgE1D+rOV9KOwU9ctggdTwa26Cmj/HjDsZ9war9opoaMhu25IAuC7
aDSPiPUiOpiMbUN3pBAVk9ksI2vJecRz00z1VmvawnKLvIOTDisSI3oGW9UAkqArP0DSDn1YUwJw
za7yDfyNcVETSqMyx+8z7Rbm1Sh72xm2lYK4MojLIaiu7alG/+7QbJmbRRnB9sgRvwoZ6+G+6mfz
FlTaNG4DD6c1m4OZptQFFQHTppW6ZZ0ljSN0m2SAFcRIMOoIXHFjZKOf8cpy6nzbTDPaJKR61Vi+
GFcsiwOU8W49bQ/gRrLMpA1tldqOGgcsfKaeeUPKjUmqW4B4spQalXyG41PPTa11Ap/cXXRB0R8D
1nZwDr7D48xX9cFq9Py9LJrOvjYGon4MrWOB1lHYULkgXVxIgk4L0f4mveduPDiFyKyh4DJOVhYz
Y6j3Xo9VCP3hD0Qoj6Yij2hP4UDFGMF9wCp7EwyFB8mMCUgAG4WVSAvS7ensXrBhdCPIDHZx7pro
Tc9C60oXXgUbo/2+RRyEeCno0roU/jdcYPyg7Hq4cGsI0tcWzsdgdaAcbvHg2qraGbaZVatL6Okh
ECumwEKIilYoGgAi52XEebbH6klaQfGoZNVF7hTwyya3ygh0U+aG9oiWmM9xYiaz9m+DGcQ1qTGi
GSmvbPqnl6af4LeSyOn7BrPIzD95g+JkMgKF7EgoPu4Mb6zlzeiQ4ndvIX4ZbXEhQutOOm155c4s
RDWWh2jRIc48ihh0XVdmia55CLfChNHD6rniOQ/kLat4tzPCtoytutgiSAvcKRFy2lRFthX9gLYB
DzBhYkzevtFUxhDvBhWdOVrjpuwCOxVkXmBbuKdt3YJXjaLDa3BbYI3tPM2cQqQTuLjwF30S5j9F
DyWZMWxImgVGbEpwIpWenZSMVdEUBvNCG/dqa/ILxBwb4ud0D1BP3Nbh1qmChGfun9ymZjTXGWRo
7AaKfqIEH2HVIi1XFlFYKUzEYzLGy26+ZmN5D1G1FyGqZjOxukf9pn+yazRBNpb3PGu3vKilewNC
DMjABOy1hU7kocrN4U+vmYneo2z4NgOTCK9HuzvXUNUDzWWXtuAo3+XMUyGayhoT8kZo4IyMNswv
TSz7pgm0dxlAXzBMLKBkZWR3BmKuGqpWaah0G5kBrjWXDh2iNoO5KMrR6jv4r4URmdwu7h1TTiCO
Krn9c8oz+gzeuZ++Mf4ElV4Wt3PRI16rnotAfct0ByY+IQGzKeBdrsxejixpag/EcFWlJhEHuIz+
TMEcbKegGn8idBAJkjboZXNK1GQqKXha5AZP3azRaVhb1WVoFf/D2XksRY5FafiJFCFvtlI6fEIm
UMVGUVRR8l66Mk8/n7onZkBkkEH3olfdedG1x/ymvlOzXt43LaJYlVkaLAJGP14cNLi+ltHoPyZt
CbrRh25mwcS3CtUNdDFNq8CS1I2kyn/9sBV3qZo/1qaZrblyyRTkqNopuemnwI7ATgkpC35FTd4S
mtZmzew0TrgtuJa8XkmtFx0K2FUo64l8bZQyRPVE56b6EZYz+9IkmPVS4cebJK2SVRKFRxqDf9A2
f0Q5MvZwPBxxMepIIJzpr+OIdqsFCGVFFn93wsKvs8ROnoGl2ddTqcbrAULo/chZPrTmRMheVO1L
pBrtUcIMo6oFWC/Hasl5xg6ZrCrT10WaFZsS6Z8jvXW73SpjHMW+W+QikK7UEednNGuF5HREo7Qk
2q6qiBHRRA96WSMOk8yfgqX56aeOEdwYLcVkCxjeTo6GQr8ohYIQgSPUy1poBXyqTt6lsaF16xAK
tOUGI12YGp7CbWXCVcWv7rcaG8Sv+djeKk6EVUrUhzPhEk5hMGTdo+4nDaxMs6fZbKhs2dx0XPjU
QX+p6xEglDJNwufBDGxXslLmAXjSJuX/v0iFAvMZlepfJh4qsmcIYl59sPfQcvBErMMKsOgUeUjn
H2UFAZC4zg+Z3D4WNDkudackwgt4LkfHbjw/zLK7Qs5yb6D/+Zyb+R5IPKGYjNSg2cmc5LAILxRe
jG2klPY2UFuVY6zZq6as80vZEXL9oKNU6dq6X+U3WMBU2W3R0YA25Rd54qW49oNWt+99eaYgT8iU
u36V/s6M7ihr6aNa1di0WDpqFbJRIm/ZKKUrqeP0XOrdcCuq+hpJHhPqm4OeXOnYLyKannX7NQ9z
XsFSkneBaUgvcR7LbkqUCsEgsKkjhI2RWzy2QfdsBvz5elFYr2LqbLfTNVSgYmM9juVTEXcwsWOO
BLJNb42wAw5Y8az3A0k/wqduOFSFa1WSsa2QQfYaTaDjNjjykdD3MbT16FlWQ+uXZoTh5WSgZxjl
DQ6zqKoVtz7yjp1XpGStKXTXdQrQ4BpKcyhvlCnwH1B5dPLVVLd5uZv07qHJzaS/Rp80Vw6pSSIX
Omrgdr3/pojxLWm7K1HFxaoxs1+jNR2UEJmOdWFhJLchRHvV/Fx3swpUKRUF6l1uNaHY7po2WCAb
n22iC23geBVtwYpPxaRewOey7mpVry6MQn6VB+NVd7rYK3LuRiOTX9Umgb3ALeROEZNBDyujmzyE
zFnlt08TWBpvxN2QI5SKv5U+SSh/WgGEc2tKqTGEwXWbi+6y1KQOjm9fXvtTIGF1pUnxRe0jCe4m
gfk8lDVxYTTuIQFbK9J50rs+irlZnCPGZc9SGUmuZaT6dorSkgK6lu6m3g43RYyr2RRF1b3Z54K8
vVRUN/Pj+kW3jXYVQdHdkJP63tBOznUWBYEn97GNzGsqsL6d0l84zuY/qrjLxY4iUH0XA7p2VV4d
4fWWfkB02n6sYA7urL6OYk8N5eR65JZ4LJMgmjVS6xbgngx9l0hR+1mC+ruY1KHvVn4hWdUmLzJz
Kzp0ZstcfiYJ7lcZYK1bNHS6dZMVjbMlsP6VFm037kSAEhDpE0BHmLEuD6CDOo1ceY3tTNtysH8w
9T7U5bRyK5sQFXvPY5Hq/Q669J1jIXOmKBsnap1LubbQSUx9uJNtm1CycopuWndGpF5GjV17NKzr
ld63T9RFtZ0pqT+dkERqKJzHUPBhuBW7Zmhc+7F86P2WuDsJfltN+ZOIzFpPoYbFZE0K6NDvH6yk
P5RB2LbruoboVst9nXqSLOerSsNZprZJaNrRf7U64Xt49WWepqe7LFVhxUCGRZCwhh3HPWhBAaqI
qxwTacUa8vGuNRsX1dU3dQjqTVOVypUWIhXpUm99M6h2/AqtlhQ8l4NuZaZO6o5pfke2+aQ2QbJO
hCDiLpt40zsWNIauSa/1nvrpWMk/Rykqr7LMQlys98tfijT1Wy7WaFejwHXrI81yn/hQdONOxy7a
io9ZO/2Og8LYJpENLbhU1fQ6rbCxFmHpSK6TGPZROMNTWbVywF3sU2ZLI7FKOBceJjHORZVK2So2
RFFghVzov6M+N37yFvcFsrbxb6rw1lUKuucmCkyELPtBIPhn61eTXap3rYJ9nxtkkuwK3Zc52NIP
R+33+jQp2zrX+3URt9F1rwYx6bKMyGqX/7VD6a02Ct117PhgJWgBl0TKEIPlV9/HDBZxSqRDJ3Ty
sUw3zcvBNOwnfaLIFWu9rXjCUmtXHkhjRVDbtmcESnun1zGE6MAor3Okc0OKplS5OkWUO62Jy8co
DxgPW0PhqGIlUlt56HutfIu6SmSuz/U5uUQoP0oeBcwgSWw3A+nffW2q5IymWZa/cctW3b6pHmql
VTeTyZ+BLEPYt6RO+TFPzOGSt5bG3eikw7VII2sziPJ1BFGbech4jFTXav+5CvhD7aTO1kEtIdSY
V/IqCbp0FVsxD3ftZwPFQeeF5D/2gjZrnidwaHf8SSVCza2J54k0kW6RJthrU8XS0U1y39r0/gjJ
rYv1DW3wp7GpozeHYud+FP5zx4O0E4BWPd/ulVnQV9LWk28+K1TrUq5kz2zNVmGCkt9drbZ8QoyX
RamLOFr1pTQ+JFqTvFkzjiHye65CJ9BeWpLNK2myqz8+lssuqmJ7/vhmNdT+SJhNbQztik6sQTJV
R98hkVWE86CK0PeEXliuqhUcyRzbtlSPdG/g6tnEdTFQ0SzVYpNZVfugNM2E3Fx7I8xe24O+izu3
V6M5xZASnU2lDQO3LWmwVvbxLmqwcnfBMQNbKKlNXU6aOWx1ORv3FK3tGx215tWYGfl2vjMe2rp3
JmQrchsfGUlQXJjAQwZab5FhJLrpVYr2TfUjAAnc82h2zK0MOC5LgFpZ6oof9KN2sMTzZK2Ftiv6
73evbNDcgFFMcGnk4R/7PollE2RkiUb7baXEO0pVX3dkTvR80NaBOg6ui3+WsC6DipUWNrl2yKR1
Y3hK8P2e0twvBhUCwwGu/aK7lyWy7ySNYx9a45XblJ349d9/ogX6/veXIE6zQWU7RifmkJaCCtFO
zy8C6m1fD3Jikj4MsmjwUIgf7TBnECW65kWRtt//efATDoAjgGd0kT6usUp5px1waQDyfPkW2Ge6
YJ//eCj1INCBtSCWg7rKx1+3R0eTtKjTDoDKpAs7O9Py/tz9/Pjzi7khidPVJuTn5fLasS7EdNGP
Wys5B0A49xWLc0BlkhaH1GqHfPo9Dcfo9btL8PErFp10tWzKgM6wdijbHbVt7cwKn5wkepHajMaZ
OX0f18AUWW5GpcFfL2/Q8h1LV38rnDOiAKemCFC7CYyOdBHJjI+D+KUSJmVMozsbeB+RM82/Kc3I
fWco6IpiBkmUDwx8/sx38IkIMZIsih3joFOEjPR1VpwhwZ38hHcDLHv1cTHFZcMAnYa6ib3y5XOg
71MjgP5HmA4rVpD6i4WWKqFRa1L1wxPVM9c8L1HLFHwEA8wERBXO2D/U+GWHu3fsJNJwUDj0PIgE
78gqnbmM5jlYjDCDMfjzAW/i2LKYoy7RaZnqrXUQyLwFKye76Lf1g5N//0R8GGZu5b9baymLk8Cx
GaakZbAK0jPvwokTweMJq/xfoe0l/7QqKH2EYWERKxs3KHEa2VanO1xTkPn6ZH9+IJCPm5XC5qMH
snux4K2paCIrHdIMfYquRyM/0JEwMFQU5zw1T3wSfDgIWBBlzM+yZEFIf1pNbPmgKG+DisTOQGJI
wzmTvulFNZ9D0GWgooG0zAqWiy2A+/nAF5vjoR1VMoOqr8UVyAL1JekjapGh7X8bSmggPW+DMYc0
AxRsMYl01kawbq1+CJt1I9btOSGef+g9i00NMlUFSQubekbRfNxttWaRsBSEIYpDwS6Q0AnLotQG
g1w3N1M2Bbh8486drWjtBGA/lf6CRMtCdkipribFTi7oOkYPCkgCNyCV3lJwsm6JXcdrLRtlaTua
Znen0JO91YaXEcEp0Zq7RDHaTSoH/TqvYTZFcmnlrm/EzZ08WcF6MGTptUkT5SGOCT2/3pcndgsU
XMhCKI+AwF7yaRxrDGVzqrWDzV3qpMdRVVGF2lLS+3qcz5j2mevLUHT4iAHYNx+ndkjgj3WRrh2E
Eblav+/QLaDCNTbUquh2B8M1vh1qdkFGSLX5zGX1ma8EQI1NavIwzRZT+mKranMNKrdl/6DcNZbh
qtiI+MbvUn90ImyvSk8h+3HOSIZ8vuPZqkBxIN0w8L/6ge+uLr/DH8AaSv+AtdXWl6TN/ddTeuL3
IZpDhpjlIXAMX8yoNco9RohldKyKHuOs7FJTzjjanRth8dAWSL41qsEIHU3Vdi2Z38ZBEvQDJJsB
ZSYrtFiVxDDDrNOS6BijcIZE3rllP/n3m7CR2HGz6b36cc85XdnJKdKFB4X03sq2avtfluDdAIsL
qfEHvRwrBigpTh5l9cyj8fnvJ2EBkA26FlK+8klWWbQ+QoCBdICNmJQvwzmy/8nfZwVm41lSxyW7
IFECqS16Xzpk1lWubHv7zLH7/OiBPv3n2BHvQyhZrK8qtcibKEZytKeL3Dli/pOP3442Pw6xiA/w
QzJkIDDJ0ZBWMLKyb6q/8cbNErOA6cDtkfsuD1lgS1Vi5HZy1OWL7LIIvn0CMDsDFwqoFeLXpwdH
9GHaZ5MUH/PfIWjmcyaKJxYY4j0oRy4I7j5rMTtJlalZNTrJUQupcbjF83dvoJnX//8/v8iqVVGb
rSX4+Sy/srub2jqz/+f98fE5/vD79iJf0eklJkLn9xG1KS1wCapLpZ6+uRfZ6ZkE8sRepXIC2BsA
JRzvJYh5iE0zTJ0sP1rmY9Fhoz1sMTn7er4+P7YweN6NMS/Xuxehyho7ygnPjtK6BJAl1spcxFx/
PciJNf8wyOJZsM0cNQSfQQqtgiF9NeXfftf4CpWnDc4U2h3LW7WqDH9o4jw/ylayqUvp0k+77X/4
hndDLO7VvvHN3PfT/PjUjDdD/O1nDRlnE44qR5vHZ3ktJamohyAPrUOWvLZAr9Qzsc6JFdBnBUGw
8Coygv9w3t4tc1qAABoK3zwM8iq6ABjz7cn58POLBU4kCLjA+82DiIZNGh2KZDyzT09+AIbRaLMQ
txDff9ynKRqdk5h6JqgG3mi5hdGfGWH+GxcnG8gQ7xpyfpQTl/lp7DcKrDbbOvT1BoibmWx8sfl6
mk4cNkSLyLFne6b5VH/8iAJIj1rQ6zwYDnqX8W0hXZVB7aX9mUfuxGSRPMLYVfHvm9maH8cpSRAi
ze7sAzbrV/5ldjZKmn9gOVfvB1hc4qEahvVI4/6Q/K2bVehsjMizUvin268nbBkkw68AEmKhIoU2
CMnPktgmFN1vysGSjq1FPKaCN1Avpe7JgqrQdagIjyugXrQmwjNXrz4f53dfOBNHyCFJDsgoyVqX
1d+8jTQlQB/5OA4ATKB6JijhgoV4dKZR20Y5/d3aL56i1ujf/Ezt3voCfx/85f2/mYMcc+7LT4A0
KPCr4PkkbVJp7ArAaJpEatFivkdXOKyjVYpqHPS+uetRoZjWqeGd3TQ9hm9OCyD6Umge9JK+CjKk
Cx4lG1cjHNPWTlQ7W5AR5VbpNBB24A8vGqArlasmAzD1DFnva1Cn4UPvGEc4o/Lq66VZ7OV/JwgX
G1aHvUy6/XGPBaojstAS2jEyrn5si/w6+fH1AItN/O8AKLvB+7ROxCFp07SOLHfaURbBCpB9LdQz
n3BuhEUs3iB2rOohn6B3P6Wt/x8+QNXIKmHxwtGnG/JxhsKcelrRKPy8Lm2jONydCdS0E0sAWw9K
pg5FEjvfRSyi9REFNbvSjkGeGWvLT5LbwFLKR6Utgr1sIAKFfrL+1yn8+F/0IwhT44YmNQ0u0WOz
ZGkd2EA1MR+MOrd3nWErv8Fl3/hjmu1ktbep0kjxqoql8sKZGmUbGxI+oC0yzYGQw/VkN+VGtGCs
BJQDsHbYwI8RfDhcV4sGY+ZO/oOzB7gW35I20zhoV8CVhu89/vNG4Z5gEhR0P9gqy8cnhkEamoN+
1NS/zq9Ae/p6Hy7ehfnnWUAZy2Se58/MHGysbCezfe1IcRH3kNgbhkvA4V8Posw35uK+mak48HpQ
7qJltviIbLLaIXEC/WiN1qpIcSb84WwFZRz9BWweSHC8V5K3GfRurrLxj6ncm9aLoGIuiTPTudQz
+PeDEZdCyMIiNFymYKrT+Ok4FvpR7YqbukrXvR7ukfwG92Vcydg4az7wJ9QacPNZq8U5T5gTu3rW
qvu/4RenErhRh5EZw4sGXGWCVP1eKq8CfTrzSH76ThiiM49SRRFqVlJaUuwnRNsNn9N7S9HwTtJN
GAzc6n2ZbLS0itd9nNxVdvRjkNZKk+xlPTpz/ajz+Xy/5ph8/isWQu2QkuXygkh6jWSdItud2tH7
LToHvLQkAyAsymNWyekNkjrFRRgn+lzXUy/YOy3ATVg5CaVtQ951Ni4OgXD+TujbruIsKMEPDugx
1KLfgXU/F4T9c6kv/2Kdruu8OpjaLEvGci2SwYy08K5pJWMdDUr1ENXDuBKxQ9BEIfF2LJV81dS5
5cahSZtC6zclGFi5FH+ivEvOTOFyrzgWF99c7oX7pymIBH68YrVYTmtkQKP7PlCxK+qT9sZSIsNL
O5DJU2SeaySdHI8mDyNSjUV09ON4jtx0WR0U8X0YriCG1ea9BmZd+15fkmPHV70bZXECYrUcp6Jj
FAXazIR41Tk64/JKWw6weLtrgRhxHjFA7UN4sB4V8VCL9ZkbbZ6LD3uFr5g1eOfqtYxI9mJtePnC
GiJYcB/141USFbe6pG0tCYRv2XU426objBBWfuTvLQXeQW4/fv0HnPpIuoqoCxHGfRbnbVs7Ansk
B/dpiGdupG0b664czwQppzbE+0HmEONdXmVB+NOUTAnu1TGH2oJNBBYakXQvieN/+BpgAg6RxGwn
tQjpO6N3gM064T2411c8R/6YJiwoR5x5h5bP0LwzuFVQmkK4FUbtYmco+YBJdq6F9zH6iG4XChQk
wdVFyqFMe7pR2t9KOXcPnhpTNyjAI41BuOQsxmR58KWAHn7vmK+OsYujYxZd6rXjVg6WClZyZmOe
2hc6XNsZnYIvwDKlaAooaUFfhfc9ANv6GNdPhCVfL9a86sutr8/VCN7Sf0yaPu6KROkrqoB2cA/5
yVYOefy9ptN8QVhkwkwX7mlzHvbx93MlnEb8Nvx9BY1WmR/q75UL/hmAEu/sowo6BfDFxwHSPO8k
tdGdfdav5Y117m44MT+oV9F1RJ2PdN6Yd8S7U4NCujUqmPvsU3F7LYz/8McjUgKyAycmlV72x18f
ZC1X5MJy9lJImeC5z86ckRNn3kaFyEaPxobzvDwjsSnF2hj2wX0Dpyb+rZme6gB+/l4VeV6CD6Ms
bpbAGaK8DwTXV5pvoU/8surke0Wn/x0C6QrqsPTk5cU7I2SfFA7E5L05jlugolc1ZMivT8Lpufr/
IRZnOwvQiJ0GhsBKRZNWNuTJfNuea2udONKz3C3wCITE0AtaPsuaKCuBmsw+rQ131BDFvKgOX3/I
iS1L24Pbl2Rg9l1ZHDnF9tupRrFm37aeXu+AIn79+ycmypmffMJQwGyfsEiZjM/P2MqcuOJNlnoQ
35elUD1EC78e5/NUsasQSASKgTCGYi+O3pDaRgBfztlPv9vkLn3qxLdPHwPQhOfFnwXjtMXpg4eZ
I/1u2/s8uI4uKvPbe3auBc1AG+ChVGYWG0qRGpp/qWrvSSjHGyM+E3p9mh5UXOhr/dN8prm1DMkH
Q7L9NKrUfVdc6W9qf6XY668X4NNGYgTEPBAdQq9pFkb4eDvh5uHX0tjoe/SaVnoDLHv6HlRIYx+x
xMhuKGynWf/04whQ4ygsxYq+J00X2UV21pZk/oEPzxsrzDHTAIbR6EVy6uMAhghEk/vltA/TbpXR
KI3DLdmrK0WXeTXC8rqNxkMv/wyMde3v/OrMFvicuM3jIyJKsZxABYXaj+ML1ANqeH7TXjEe9Fpd
hb6BqtbVBNGCmthdXa/IiIIzO+PEulGIguJqUFUlrF0M2isS5VY0/PYm/FLpKmnPXDAndh6/Cu6H
TX0CzopzoKRnXTnuZWTeuhu9uZTC74YNHB0eRXJ6hQDyU+/Tz3tHw/Vs2KfqH0WLIDW+fb23l4iK
eesxAo6ufIqGNvX8ke8edjUAHx5U/cDmrt2o7YGqeCQwfXsnTXuUOH4asbk2BjidTbD7euyT8zer
E9qz9iuRxceh6bUXchGVw17rnCcx5j+S0Txo9bmy56ltoBJ0od1P9s5T8HGYbARKCM5t3HeqKtZ9
ERa7NEnPwafnX1mcMOoSxMT0OgBNLWPUyMmkRsTSuLc1yD8td5H8JsejZ8gZzM6Hr2fu5Ce9G2zx
tJkBRJa8DDjODTyCbAUy+czj9qmMP+8LICf/PD00cJbfgxod51ky2NzOwcaULTfTbVf9LJXerdXQ
y7Bcx6kSU8avv+zkNBJ8IC/NpvwkqiMg0SaU9sZ92DWxawrzOIBLSczC841u26TymZvp5ExSHVFA
FqB0tYRQJnJl9GXnjHsLFlsSZteT1vyXIf7xKQChQp1wsVjlpCuBWWrjvm/Kv3LtX1qZvf161j6F
IvNivRtiscWJPuIgrdVxn7S/lFxxs/xuyFM3NM7sipOz9W6cRSgiRwhaFD7j5AhrOCWMyXPm3KdG
mAX+5wvbVomoPx7WkMswhrjFCK3mDYGeuYPVndOwP7W5aVPMgAkuVjQeFzePPFYIi2Rqv68bCNvE
n5RMqwEubx47DT45YVjBWi3Sq3FQo8cCpupG68+BUmkSf1o3a84ZyAcBthBHLqGIolRHDcb+tJem
Nto0fjIi4pBZAawPpZ6tZGqIMRxv9AFupySvVphHCzetMttLoFggMNoJbyib2RvZn9alQCrBDmAw
TTn6ALCMMsxjy6baCaBlbqrl3SHoNKg1XVrvoky110Hf6Lf62Cv32tBpqxb9nZtisMUuVYInrWz6
50zXhj+JkTk7I4ikp2TU/9AUC9fV7PNphkm2boZKX1kEGJ5i9FwLdv5adhhbupo8ldmqK7o8wrQ0
83eTU2YbCTr6RRUN5i7Qa+G2nTmtWrPPrpxoHNeVbBSPVoPcjF7F+roLa+mO7qi8wi5J83oxwksJ
y/IGi09nixO5s2nSzsIsECocmisl2gpovKBdJyPtJ/drq5oxiaKF4K36kuKFiWk/2HXW3fdyHd05
OvRNLH7/FhjFwpus07sU4wEPqWvTw5s0coOkoIkJcfcm09DSKWH2rwbUZFYVjLl1V7e/Yg3mtm5k
Cuy9UVnxnBduEWb+tRWYMk6GufzQZPp1QNWxhFc45gPkYj9bR05iuiiRBxdm0I6Q+JIbit/KJjAt
Km6x/ccwsmkV4UfqokCG6pHplOgfOdW662Np7XRN8iOHsLsKMH/1BpytKJrRSHZ1c7CU6zaKHmYt
akRMBv8+jp1XrUj6nZ/qUnqLt7qSuRKu9AidhD+dsc6oo8vts1CNfkRERA86r66nn2MdG42XK3Z2
J9lSv0LPXX1Vh6nRVz0H+CWyA/mn2rbNGgFQKfak0bIe1VHNX30rU45Qp4trOWM3VqrzVst5+zxp
iHcwNQc2xrj2s/YtkwbpgGrNdJ0FY/JiZ4VuX7RoSM3869pc6UZku+xFtdhRAv0bisl86BsIblHg
wBG1xwCxGVN4SDSZWyqI4UMux3bpOpBVnxypaV6jMhKeLIWU/Gpst/wGFW76adLKp6wUeLEVIi0z
pNaNVvUHSxrCqzoSU34HszrYQp2e3HFoYEpbIrgYsqy+jcpWXystD3w4b5LRQNxr6Md9qRdiNybR
70Qb45c8sLs7HNRw/WUyHmO6GuaFDwN/A8fPPIw+c++aahjcWwiB3EpKHhzTqnxRrTJ7bkr1Z+Kb
pMc9UsZCn0yIvCgGQw3+MUmDsWGRhjvm1nnWxhYvaDtRVlCP2xUo4WIDbMteFYn8E+6YYSDUhNN8
EXWlRzrGv2r61Uh0OE86rHtX6TJcnQOtWVuD3LwEnMzSw4s6uNGrtuND7dRtbeir46sVvwoCACQe
kPB4C1L8Xo0ySVZKn3Uscsl/aMBcNxsr3ipZ3Hj2bOQ8mX6xMlon3rTIT3g5bEePDFrZaKKuLrTC
0SEbhtZjo8fypYiQ8EqDMUCyQNO9kT3n9pMP8S8YZG+qmsrNIqu+9LnQ+GKkMrgJGygKESrxeqJV
z43QpVe4g8KddKiCmVUKT41S6coMo347pXbmZdBAUeISshcZceapTQd4tIr05mCl6JqpfmRvsa0q
vLqzhr+olchXNfnza1dE6QXqGwZ04wJZOzVBQXSEVbXj4pG9wgj7VSoL5QlhlKbwxqJtrtHkSl4N
ibAHlzXsd7W4nmYVO3GpxZWxLXvJWse51fyW2hHS42CXykrC2W8bjL29U/NW99IhVJ9p4dlunNTJ
Uc3aaFtHdBmFKcIrAQ7jfvC7kmtcghMMSw7P306+7ZLY2CDM1zzAWB3v47TpVl2LB22Q4+rd2Umx
F1JrXuKB6OzaTprWaIQkPxB0yHYx3tewH5GkavHgxS+6KC5NDJthzLbQEUPFTq/aTNevETHCZE1u
75Foyr3Yd+4DSfFXcMH+gCFD+qjHfE5P02faCxmG4BIAeGTHVwI5j40sIVMjOfl0m/QtHFIbFZmk
qngY0Ga4aSq0F0jJhaumAxiiFq28WvfzNQpguBwgXRBfOoj0uImOHoCI224TtUl3M6mwxeXCrtca
mL91lbajp49SsQqNUd8Fgaxs/BwT4oGOv1cFSvfC65uuxzCO1tNAGm5JJdTPSIrXZcKeFoVuXtQo
OnuDqQPukFIMpwfFuamgr3pmneM+5eh/U8ecDrUd1A9lXGbbRmNY4hcDxxf0zCYlLg9wXIVb9Yjv
INos36I4grhUF8uY3frttpSach1a3XDptFG/TjNhbmqIwqgWyMZFneBQL9WJeaEDGTngJ9x7UqOg
wCEH1coqu9ZrEktdW6EwMXCnwS+NYEE8qLIxj1YTrIIWyTykaPTrdLRxWkz4l+FbSBOEiAg4BRZa
Wc+lMUpJfYm0nrJGrS15aGIn2Gpwyh/qIi0vsnrqHqt60FbKaOv3NUoUax6yFEVz0f5Kulm2zx5x
s1cA4cdG26M+5HR/uzz8XZdqvo+ZNFd1gnxtoGHrJqWTX6Sqr62QCKyuyll/QRsd2OVsZo521B70
QY9+xyZmfqKGu48JZo+OC9KR8dT9KQytcYEbxa6qsN2GpFCuOLq+R81a3cyKfVsLoro7tva0A85g
rXvfDlbxPzFmVk2uNqX6RZtL4pY80tQvaUOOvRvG6LRojXlI4qC8HFAmQA9CZu+aU4g1QVGsQYab
l2WgiU2VGZZrCzW7gdkbeGZTIqVXGBn4IqKs0KL/rg0otPlB/jPJ5cn19UlHLWSWGISgtultvUO1
MrXdMTcbROu7Emad4azLAbmTvDJ/25P4XVuD9VMIvAJ8I8LTsFPlbS0KhDxMMHZjVPq7ti71q3gM
A5QMw2iLJlTxlEyS76lG126TFPfwrEFOpwqieCWDB9oYclFvcwAk14IAkokXhTt0CG/UhXDWYAvu
uyB0DFexVESIECHZRn4BLKowUbIa50cnbkW9imdRSmpK+kMZGdzXEdIGnuJA59dFlHqVinCSbybD
2m+aaJdDs9xPiC7siqZrbrMJsIRUt+Yt52lcB23UcFdl4U2dF+EK0JS0iRWp3xY9resRdIvlZogY
raiolZs4af121XVWdxjV4C01Ci/VjLtqlj3CWr1/Nu1IjF4xSfWLZo3NXqm65I9etskPZzKDtRFD
tu7l8HeiJKgDST0qk/6kodvhaHjRE9KqOKLsCkNgR1378hq4IIohorFWxmQP67aLBs/PkNQXpR5s
Ysls3anq9Z2joHGYSgqbjqoBLPPi51g4CheHk93Z+hSvtDwEJKZPkLvN0nYHSnjrQC+k9YCiZuwR
l8vGpZ6Pk9jUPXYKuRh8Vw+D52DSQzdo2xqRiTI01jpN7n2ox+LaAL6TXsZOXJbEs+CYaLF3q1iv
tUujdppbJ7D+9HXSu2XBfteRGNugpEpc2gf2znd6Xp6MlzBKC3M9xrjLgt/pYAAq4cYKivynpiKe
RCOtPVqtlF42TTHtTSmITDdppqa4qoPJkGkO+5UXQ5In4gaacdcM3AmhOg1eR1GOVwW4RjomSECm
RrJvQPbhRpijtuSX6SaknH+dD8J+RPfLL72YFP1yGIIkdltf7pEnVfzoLRV5t9clKzukgZVctZXA
qCgWAaqadjJ4bWiWXkWQt/WLVto49cjNYERw5yc0eSZV6XdpUYW7wumblZ5YLy3b4MYvy/Ym7v3s
aajM+FqEyE8k2VytHEX0GMbduIHdjJDrZGuuVlXy0VbLaI9rLTpCRvQ/pJ1nj+S20oV/kQDl8LXT
9GTN5t0vwkblnPXr30dzL97tZgstzF4YtmEbVjXJYpGsOnVO8M4MyvYm7UZpD2FQ+aFLSnJAEyQy
TsElPXNgC/IpfNwFDax3uV98luqq5t1pzmKSbXEParZ5DLTOP9JiWz4bSTW8t8zSv5WrCC+B7OG2
NKI//F/RLui1Fogl29Kpo/zYxV125MVVumVROkepUmzAMXrv7YPY79xkzKWN1FvRXlObBCotXhlp
4PcfNQ/qYrMy5GeHPf2hkc18HwReusuiPtiFctpt8qHs7mW45Q6j2Y3vQj1t3ukx3EEa2Y1N1rf1
oYq9rR3Zt3DFfYo9Xdq1EegYX+1h4Eqz7kkdeC7VRMKtrGf1AUIQ/TA3yG21Wu5vAqNTdnCn/Pbi
Cj4YsyvvclRJn3IVtokEJrbBlCGOmvoOHJPdPMDT23xPMlrwoQTRHmFsgirBQsUn7ks0b/Ihvgvg
PoWoIih28STfBIq0sZ0MxqRJne56ys37xovKO4iu/INmeNXGn/zmnaNRwqHPDaK7pkrvNdtzDrCw
+vAL9vaDQkvyrogc59CZISd7ldcfEEX+FYWN/SxrRDieaNxcekheQ0lLbkc/tL+rlZICp/DandpU
zbOZZvq9kjnNndXKv00rJza3lXIXDdqwqSEA2JAOTg6TAZg5oM63dbj/ocmbI0zXQsHkBba5l4ZB
uYEZEGKnxI7+6GpL5Unz4fwy4+guzNv0EEPYtaUaHezrHmoPojesCBVnQmjU8EzIyBxoDuBcmiUr
aBENqIchGt7Qd23vyPRAw+IEyS2Ndsb9MJNQen0RbIzQL742ZTTu5d7zoO/p0u0kJ9Odo47x9wnX
3EN/FNxPFeSMUZx81DWJuTTiT71TS4e89X62dZ2+r7SocJvEA6c7qKqbq1a34Ubq7zvVzG64i8M+
pCjqjhRJD0tYrm0U1ue2DaHyU81Sumv9EMppkifyE4IO3rZtoPBNlOwpUHrl1oNBe+87o/SsN+Ql
zEjP76l/5I+dHvUvaQjNKIw478FFAlIu5NR57zk6XCay9FFyQjg64iQPN2XkIHqtlrwBfDm5zzUn
J+Pl/XGyuL23DGO4U7syu9UH/CMM4AfJgXFp28nuk5dMhVowZ3Yk7LeydWvCrrGLoyjdlFlUbLNQ
tjd9XflbLzSKe61U5Jsuk+1tWdjdIQ28eFtqxidyZfaxAzFFVPOHmjAEv1CnBck+NvyO91hVPsOQ
Aumt6kzGJi+U6Z0JRu7WbJVoy7VXvoG050+VxM6xU6GcG3yTy1lYa/elOlmHVFIegqJPt7ZfyG6p
dfMkWuNt40jOLtTi72kahzcJLzAoUJKWpAJUvvCSzjzPEOYBRaqMOzA1w8d8MIeDN8k8K4co/RJL
UvXZG0LzDo5iWOwiudqMJs1nEpepDRyf/s4uS3JcXarANOJNT51kDZsgN/J3ZQh+juerd0++Ud2n
xcBNtZLjQ6ib3s8eioYNATs4yD5C3WmSNLCbpc4+IwG/8dvytw17DmzkkwpNZAGNH3w2G2uopP1U
FMULN+dpI4GK25QyfuU7BqLH1aA82u2QPARpFX66np29yGnOWT46jilnz2JjYo65QsrcmGCKdFvl
1lQfpvytWVm+j27GLJ6gcEHQBNRyVvu1CWxrcpv2aYhuA3WlzrX0+0++f6GUBhLYVkK+7zwndIG/
sYsDTAN/UPtEi4oujotGmsGyOekGb3JhGSBleIfgwBgVK0X0pTGcGhEy17WRGr3ZYSQOSKFt3tgj
ejEGYQkcgIv1ALcu6lNbPX8p/a9vdyFnLjLSAIw8hgiQGa1yhNubilxaf3Nr7fubv45cE3lwhHVm
Lox58k5qgF7VN1LVmbIrVeo3lTwRqbC3Vrgt5xVVSKEPZ8XKuQlaaPq4qAvD9eT0mTIktZ1R+3N9
GBf1xFcb4GKo8fEYEdHBVLEcDcSq4SrOs1K7VUbK4sN1EwsJ+7kVGxIGY4YoiqQhrZ7rYNdzw205
KWvVem8k5OOd5JuVqWtsQLNLnlUU5+EAiMIgNCiYO5+ykYxjORWZwTE5HOO0u5u89gW6lA/Qtf2U
x5a85Ftx+WxETJo63AUzo4gpmJQLCb5VvTTcnJbC5C7wf12fvnkbiEMCosEeB6oGZEbwgkSNudVA
Cuaq2a+puUnDcUNSFSY9rnEK6aBgZddfFnoYEKAKUF+YpX9bMGgUjpNkcBO4WWcp+1L1DCol1Z3h
kSfOA8iTIVEbsw+DJu37DO7D68NdCDrA2Xi+M6lgkETgCOndRkJax3SBCfGWu4vMN3bxzXHnzIJQ
vediEAd9pJquD3IuxSWtf3D4ubOY48Wc5beEwJZzZbZJK+ER9KtQbOl1SjkwH/ut9NbJmnE8GtMF
/BjtYmveeidBaFS4/fdWq7k1ubRg3EgkdK8vxyUWfjYxi/TRLmipjuh+0cQloikr1Z2onfk80zI3
q/qNVdxNBayTUNpJTfpF9vSb2sluAhJ7+vD7+m9YqG/TlII+EClYmfq6sMNSCQ0KCEDBPPActcxo
YyOUoUIYpyn1tovXOiYWzWFFQeh0ZjsR/COqyTDNRJouYnB7Lf8ytPUmIaNat5/1fAX+eLG5QXjR
PAVIykLQ92J2LeTfLAWWPHcY5E+q4R8qE1UVg7IBsX6MIKvPYM5OfiqTvbKwi5YdAr42XyEu8MG9
rhWVpyi929J80rcW8iSIRWS3nvagdC8QVW89uKKvL+RFdGa0dFPMyCJ0ci76CoIO/aROsXveBznC
FWP6ZKYFOhPlLrcbczPiUftUVdfYcpbMQn9Gzyv18dmNzneJXtet5FTO4BpsROhSA1hvI0nlhaHs
+Me8WFnUixA2IxxB6BC0QSBeHHgJ4iqkFjX8lW7GlATNGrhu9sCzI+HVwCsj3cxjJW4ILUHyAm0j
Cv5ot9hOgLoE6bvmzaF4NkPVY246U3UIhc7njS1ArUitB3fSrd0wGc9KXN1e94jFqYKTBoyjxT1N
7HcORolMc9UNblzk7ctok8/jUui/v25lyQFgu6DSpILABzZ1PpDU8SrDkPLBxSUpSB0NCDvL5K5o
keI1jkP39bq5iwsP83Zqbv45J1EZpt1uDL1ycJWAgvrw21Y/ILl0mKKf1+3M8y+6gYW0BMZm/KN4
2Wnlwgl8IxtcsgzvDK8AeTGiPaR/smplo85K7Z31lAKuXgkdlzeEeYA6XfxgQdCuFDdUDtF0EtjR
6IZ5sFE8iTc5tPIG1FD9r9L5mHNB8LUf+lrD0JLb0xLAeUdfwCUgUpIco6lDBWzi9BHOcNI7fwrp
1/U5XTrvXpvXFSCXuLwIjTXlkGoSkveuLz8bRGC1DrdS8tx6JoTycAVPL2Z21OTHQP0j9bdvb4oi
FBOV+SuiuIxx3jAnvqP3eZVooay6ZYbyCvk3P1xt+r50mzMTwvlmN+WcQpxU107rzZDeSOrL9Tlc
OEDPDAi3kkrXktYIGIMSkcDXDkF72yM4FEVfW/XHdVML8WPG/pqcnnP3tCKEKHmirzqiPuNa5k/T
+74GUFz5/Gtr48lq0Ko62WOW8HnYmKPNBO3t9d+/4NKWzB1Dn+MfFy3hrh12OhWFUCFNUIEhLsdW
+ViC2biLe8V4+6kEwwDPYUC9PCtfN/XJWKo4nco274ETK38aNDKyNToGZf6xQjw6syAMZszrbFJy
eaJ5wEG+6KuuPUxSeAjyT3rwC/kT6iPl0QbHpK88lBfi+5lh9XzTREas+YPRTm4V+e8BMO8D7bPX
u41aI/l3bJMVcOJS/MMejRJ4HthzseevkDIN9Fs9uYXq/zBj+UehFnuqFqSZA38TRtkNKiw/J698
0DrgDdddRjhddJk27TnzM3eDcsMQWwPoZjMbVWqhpPfqrWY+jtnH2vno6fmKHcH3ZzsQSBkku219
bg4XwoSsNkEnwUn/ktvb1NyOawxJgutffF+IElNhNcGQ8X3V2Ez2wRn2zhv5cv5jAjA7LFIQHEOr
cu4XgxFlQL+88CVorB08C2RKV6C3S4Ogy4FSm0prEQzH5xZSs5AD6PbDl9K+D6MbtD/idMXb1kwI
twkURmIymGn40rVbNadgtgd9ed2llpb6dBRCFB2ht2+0gFGY9aFJyR3v/qfvi2xSOa3UWm7Sv6wn
f/w03ThrXQsrcyRmygZrNCuQEeHLGH42iz9dVW1XKeHWbAhBxi4LGjsTbLTlVh5J79/pa21kysLe
pmmGLfefN72450YwCIVUSsGLlcPMrxTbIT7SWxRlt633MdXgqNduwQ+2we/W/CU5v7PwGLSHuKoP
1xdseax/f4ewNynooQWpeMEL8mmterCDnblGErRkgiPbITcLLSTX1/OdI3kdCL0mCl9AyGlIWHjv
q+jm7aM4NSFsf6vqOniog/AlZ8WogzVHaS1FvrRgpybmUZ4cql6g1+gXYiK0vijpXsqOVrk1jZWB
LO3PUyvCcsw9UD4KSsyVxxX7WK41LiyuhQZlMYL3dOaJD4nQmMbIhwb+JZdvwRgUFBOV/fW1WBzC
iQlhLbTIbro6UfFs9EyyrZ0d/+H7dOLBpkqeiqTK+ULUkhKXTWgGL765kWQQXSun4eJCn3xf+P2O
VrR5F/D91nniVR9lTzZZ0PBwfRSLC3FiRXAnAOhGWHlG8GIkB/S5YiK+vXI5XxuI4Es94qNVlVos
xBfaVFHccKK7rF8xIrxMXw9emEX/fzWEY7G3k2xqMmYLGeQDaiWkP0ESGN9bwOnWC0WTJH93feYW
/evEonBKGkOgBJrDzA3jAaxatBaa174vHJEd4ke1iYrIy6Btbc0139ikLM6YSBAvhagLhBbfpzpb
/07WcporP98QruZaE1mo47Egk7opv5g//qfJN4SjUY0bzSbWBi9Nc2eUh9WEw6XP2jr1FdL+hs15
Iea7ggAtu6hPZFdOgVNMMfpUjvUL2PmxgsN289bBYIykLN2DdHJdBEMN1Ks/Vq3sZsMnL/2awiJ1
3cDlJj83IISSPFTsYgoxYI831Fd3gBKhpd79ixGYGWBQIDskUkWCAEonE2Yxd9RRSZqa7SS90+sV
I5deNY/krxEh6MaaVhlRHiiuU9820zN7/PogVr5vCV4bZaaEsrqHPKEJ0gWs7vgvBmAphOieQpch
UosZZmcoIQvixrPm/c8EBPj1ESyuNXQfGiCGBUp4mmxLeDgM2Q1CwH62F5g3dJWT7+40c+XsWJws
ABO0CyMhQp7s/AREObdQOonF0M1613gg6LR/ma0TC0KMhQlE9afSlt1KLt4HUf4eUsI1pZVXis6T
JAKBEJ8C9T/zfSCUId4LNRkFYKmxmDET1g89KiEGkx9AvXyUAqQUEc3b+lX9O59KJH6DkC6t/Ijy
xaaOpI1ZFvvr67cUeaha6zNHNi88sRaqhm0nt0OnuuhJlp8kBdSlW07/sHLUrGl0JK9KDkvYRvI4
Wl0LRZcbaUF6tAcj3ZUFucbrQ1nyDwi5yStyTJI0E2j0YgeaDbmWFTdEr8//0GXp/2hA2K124XWd
zvhcK3oIh/t/2aunv18992/6CPy4GifFRRwaiOUbGZVf/e7088IilBMq2eSuFFeyjuho5/Ln69O/
6Ek6vZNUUXnfiZm+thiyOG11hW6nbVNSLH12lAf17S8FmwrHXyvCJHllSuov04jIZbRT2nD35/oo
xNb312liAKhcaJRB8aPzVQgkI/IDEtRumH424PwxY2CobqA+qWH+UNEEbzQekmwDyPHnrl9JhSy5
MOl/apYQM1BCFK7HeTPBJlECCrNtyqJ+tlt5RMwhUow98OGjSULXMUl4wYPpWsyLRKG1NIZEONzA
OlshJxi3n4ZsUA6dKme3BlD/lezlkmcQrulnRf1PhUnpfEqzSGnrlr4jt0eJbdPmyfRo1LR65fSE
3ZkWbHPX13DJHrTkFGBNarCXOecxDrTKrzlVFfMmbexjTSOJeYi8ldlcWq1TO4IvjqOcGjlCiIzL
+zLF1RE07qfrQ1laMIr0HKPU9qAREBwC/n9zcpRxcpFHvjGC6NGQ0QPXu+ExUSFxlJO3PwOZshOD
89yevPeTQIkCW8ZgVn8xursczYxi/NDpa7n0pbmjrmYwKrpnaDg9t1OqEuKllozou1FsW2crT2v8
k4sWLHPWBJHh49Dm/34yEm0aCy6iI0+xEEhwAdb77QleLjbQEWizbsxM539ugfbR0Dem2a/7Yutp
bmEq9OH9uO4BCxesUyPiqTYmTWVFAUbyXhmohc/Nxla7gUPy8C+GeH0QGmZuSMHV0H/x4nR+FjjN
sZZ+ec191X+4bmJhSTiZSYdBN0xZVRbuV2gshqEF056b6l985zekl9e/v7DxobyjUgasBTi+eATl
CtxOkqRObgThaf2lK2/iAMHvNaKNhSXhuqRyCwVywXEn+G5Xlko+SuAuQ5DKQPe/gGC8PpBFC1RJ
wZHY6iXhAQBwY6xNHa6VodiHaf/YDN6+rNaYjZfMzDSxFDPB3nEonDtwoVS6PaJk6k7SozzRUjlF
26pYqSAsLPrMkQ5QhHov+BTBr/Ihm7Rm4kxD0Fken5Lfb58qDSwaaT16Ei4IFU3JoUXYjtjm9CwB
WHWRwvo4efJKrF+cKo4vc0a8AYYU9vpIW7g9tBQXo069GaXuEBfNlzCI10h75zNDOKGhfICgWYWb
BmyycEJbFWKrZgaJS+Y43tzMOG61JLzV6+YQ0zi6QcP1mPlAxovpIavynxWteJuWquD1WV04d/gZ
c50ehADhQBjuYAZwUDjRBLPfcOgTutCN9FMbmZ81SB5aa41+U6yszreumf2V8xquK/iG5t9zEqy7
QZe9pGsm1wC4eJgKJfrVVk4HHYUj79BV7vYQJUJnYErJF1qvzV3u6eh75zSj/0MMAZkAgpKwThus
sAB+ZVcy/aqT6wfDphrHzeg5W/RJt9Ya+6NYZf3PoKE+A7aFoQuE2mikQVnTKu+qZt4+Bn78OYZU
nna3uA1uEjPPnxJJM1Gi1utt48HC20rWPzx52fg8qcFzQbAixjLTS+iEbqnPD3Ww1+zipdGslbr8
UlQ+NSEcxFmPoEetaZNLSmBjDo8oHu8qnwYwJBOue+1SqJmfH6CVFZ0UgRDPgsmh211JABtoW/TU
krXK9NL3uRyxWmwMSPEE34j7yTKsaYS0Bw7tJ0teuSfPx5+499lvMlGS9NwFgaoT8UbuVGhulKQ4
Gtq3MJH3pfI+RXR98N8BWrw+W0vrQjSb54mGIVQmzvccjT6Bk3nV6N6r1ufDVvI/v/374KcMAgiJ
cjoIzr/fombfZHEzug2ivjszeJrUpzBYubUsLMmsGcwJQwSZE6jnRnjEDVbZjYbrbAoPEtiP18ew
/Hn25nzUcw8T5wjCE1OKQTpn6bfMuA1hxbhuYGHN+f1/DQhXokyrpSrJMEAouKnUilF0O8f+oBrd
Hgq2baf6u+sWF4cEih8AsA3QQkycBrHdj3KYGG4V7EP/Jl057hcOSjJos6AV46LtQpixpu+qrK4a
i24BKB623UsW/cMATi0IUxZ3RWfWRm252fQrpqcr1KyVRVkbg3D6taGv1gzCcltvryh7udrVK3tj
2QLdNeC6ZmWUeZFOzjvN04zc4iYOV9sdqdk8flDXwK0L25uF+Gti/gknJiSk2seazBtpfmeTSnM0
1ONv2ce3e9OplflXnFgxEludqomBhPLRSm7UtYLh7C5CTKSF7VUpCFw1GtLn33fMPBuaLrFcI/hu
5nf2cFOE3/Wv1fR2CAcNSEB0SVQgmHahg6JkLeoQWW65U/K1ln47xduTEmffF1a8KFvFJN5armd3
0MHua/BGnv6rWFOtW56wv+MQlr2pISfrOsbRKzedfvQgJ0UB6YfT7q8v/KJ7cXYoGhSo+oW8HIBn
aSThY7qS8SORtrX9HOvb6F+868TIfFs+8a7Sa9VMtz3TlRv7c5CqR8trv18fxzwflw72dxzCYy4a
VTnUesl0eYZ9Lbv44GfduBm84XjdzlLY5TSkB2KG3UIreD6UIfdpsRg725XyzVjufG8lKi6MAypu
cl7QfM+aBkLMKic6lIexM+lzuzHS2/aXtcbMuTACSpO68VqkREFFOGpVve6aHo5Lt4Xg4WcYrjjU
0gBU0sY2f6qzSvz5BJml7NCra3ASQssUReU2qEAXfnjrKiB2OTPvE0to1RPHYPZchOjMVt0ahRtt
43S3179/OQjSz7QawiqKYhejOB/EZBo+xICkpyG62iqat8/V+MYPzJUr9eUmxwyYYIDxCjddsV5s
06yfV4qkuuOQb0rpYFovKdxu8Y0qf7w+oMttfm5pdoqTHRg0phznFZak4b1T3qVgGRXwRsma8Prl
PejczjyxJ3YKM5LSPHGAVJv9Vtee2xJir8YdtGxXVQ9Nv3/7sMgazNdsqI+5dJ+bs51K9xNIkVwL
XkWng8LAf6QZcKNO764butw0dGr+NSSmWPKxSGx5NuTRsz603yqwItctLPkC5Xwi8Jxjv9iWfWBm
4K5pz4TjYzfp0KGoUf+jaGiM7+If6tR/uW5vYURwJ5O6nV8plx1dUul7XasMg2v11q/EJNRYb1RR
5GE8x5hZ8YMugcvWLUXL9TpK9MGNjHfBQQ9W1mRhkypcjJBDIHVLH6Pgaw0tx7Dr8Xnrc9w+VMEj
tF3/MEcnFoRbi2G1KcyWNEih5YWmG5x+b37p8mJHKIuZ4m/Es3P/lQPbCjU1G90IxpGigdzEf2Mz
yusinJoQtkjq2+aQ06ThatwcG7iQyA8ma23+C4kfBjLLNpEfRKNKzDr7+aipXYs3oRIFYUemQWt1
Y/o3vrRlOxrjvjV3KKS8eXmor9H0ieQLj0ZVOGr8rkrjqmlIdav91ob8brXLZcHFsPDaxYMIMr2d
5+vj6WOttFoOxsb/YQfZZih3XXxzfRQL+SO6d0je0l025z9t9dxIkmjIo3bUamA+HY3xEHv1Rs7M
jZzc+u2jn98l0MYX+Zsvslil3kH6Hlj4BTf4rKYRwM4yuXVMSy78Y32p7+VM/0bL4JvT4JiaATiv
unhkw88HqIbQp8ptTtLVOWbd7155koJP1ydxIZqdmRB2ahSjgc0jknxrI0ETND7WdbxyJ1g0QY2L
LAXNjCTazkdRSqlSxlJIbhMeKliImidV7ldsLByfXCz1uSGbvDFYi3MbQdZr08wM4Eq9c0id5Dkt
7a2Zdt+SEm0mBT6CsC5XwujiuCgekBYB0X2xdWMp4pmfsTpa428MMpS/ri/Nwh7CmUgc0Wg+146F
GJebdheahTe6efgoQ9c7QGnXhW+uuHNbBvfCG1aBNUcMpL032HHtk9JLJmkHAec2XXsoLUzTmQVh
acYaDe5OwQIrYn9t05VYNv/v5+8XwAJAakh/0XdMDux85QsQ6GplSI0bGLBjpaG+iWAazprxqYzU
J9uH+CpGlwsq+pVEz9K4aNAhFzpr712oR5RDUOVBC9uaZfXbOvDgk9xfd4D5p18MjQfFrKRozkHg
fGiaZ446rJGtKzX9xqgfRukGOiXNWTGzdAbB3kGbJ5QQpOLFHHguS4AiJOxoRX/b5ge5Nh9l6Vg1
dybUkEoT7OIsu/HtiR6eb/8wRO5tHLSvss5CbKBeNUk+dIxuFn6UJkiU2ruxBdmWvB0chZucGBLO
ilFr5oR5Ar2iqUVbpM6jBJna64NZ8ohX2QguV7xMROgM5aHQitAXQ7DksxQDZVvZq0v+wJUTsRWu
PHQ8CZOVqO3gFzRTu7BAHRpiqdKat5oPb1+yEtoW7tQaDbgzIy6lOCC5554HE6zRp/DTuX39bvL7
fVx89yWKF55/CIuv12dtKczxCAGLy+t3xhGc29L11NSzBu9TA+toDjS6p1H+S5LllevCwhFB6eKv
HcEDprpT+laPWjf8Y/r1Y/VT+9b0+WP58x+8gESdxbE966CYQthu8ihNtGJo3LjbNRt9jWJhabro
eDMpFb5q3Ak1nj4O0y6D8MBtx8QdaBnxyuqdZa9JZC75MqgO3AyCfvBm2vmqmAAV1D412S9xsPvt
K2vw5aWwjfw5/C84MwVWcdXhi1Z62P9cOXNhL9e7z1zglfahoGUhgjjocN3JlrYOrvzK2QLznQg6
tSWtypKEOOMhoJEFX6viZzpROF5LF4jd5fOrgTf1X0PzvJ68452e2rZaz4bSJ62Odno2PEyTd9TM
4mMJMaXsN896jJx2BL2wnvyKfHOHStSKDy6g+PgZiAPO2bC5k1Q4Omq5sKdG5nDK1PLRaJrHPsyo
4srbyjABoze7Jk0/y3L8UHeZswE2egxt7cM/zDmximIIV5iLh3nRK06Vt2w4tdUhpDva3Ytlfck9
e3fdzmuEEM9J1HLAJQDdIh8r+FJnJsYgeUQQo4fGws/u83H4UECKWccQ2cgjSsORvguzz3bj/xja
BjW9FDqUKdtWsv1Tla2dmg9PrU1JU4lvCi15hpd+X8trDbdLWxfcD4QvOhwlvCDOfQP6RkruIROS
mMe8fIhplLShnL0+GwsbF9rcOXGAUgwpOGHlyeI6BqDN0dXlxwwt6+9v/7wGyoSWYS7cONn5GHKo
VVq9QD4qnIWxPxsIRfyDAcIbjclANE1rnsSTDTT1AXxUGb8/R+0CATMFyOR1CwuhR4dMgAvPa4pF
xBSmcgyr4yzuJCVo0tuIOJUvzfhTMz4E8g9vvLffqLk3x4Qzg3NwOhmSX+RObHu88UvpQYJIzk6/
XB/R0pqT0KU0D+QTEjYhWL9y41k+gliGvq8Q4vgHx+UVCqqZmy4IJpGFqtQrYxwcs3N9y9k82erH
QFm5TC9cOLCATBRioLyrZWFr+Gpj51Ypd65WRV+kCUpptF82DsDIOIfYsjPWODIWDoRTgyJZgq6H
cRNWSudaibxJhkNXhtsifC83b3/Cn9kRYtOQx1ZdJdiJbedRHu27Kmg/BKhMX/eAteEIl5tK6dUs
6ydWqCfhpj6Z1Yes+zpY++tmlhwNYR4QUVCsgRASNiccs4HS1txAIYCZjAev/nD9+wsRUgfwTFl+
hi9CwHC+U/Kpj4oyaOHxGTuYBIGwAP2ov143sjQIYGw8emEK4nojzJWpj//djhlUzXX8DgGHtxsg
pUc+mvsNRHfCKJygqOSkr3q3Dbhe1sHN//Z5IQRXNsII+VT3bjnsJmsbr90wl/bi6c8X9qIMDW4z
oSTj2vqhbzZedqMod0Wx79dKziuGHPEqW+WmEukY0updlUDB9uKMkPyTAV15ZS4bovcGBr1X5cBz
t8rsBj3MIO9d0+g2jh5ufRN5R+udPCWQ+q+415IPI9TGy2km17p4O/W5xL8PYXxrp69F/N6WHwp9
JajMKyBceHhf/L8JceLoWqgHx+56d6rDm5h93ryrrW2V3yfFg2lCirzmEkvh5dSgEMUQhVHqeMKg
2X1Pk/s+fMjLr8naIbA8cwAuobuAyEYEGyGSpIOVlXtXQhBlpH1JD6RNTcvJP+yfmfnpv2aE/UON
G7UnAzOoK6DYdONA83TdwuL60OdBPgrWH5RFz/0tBXg/VD4BoETu4T7uuvLRaRBQ8FToV1GrUMiy
yd3RqkfnGMSjcbxufmkeufyTmgSd7ZCePDdvjDH5/YGuytx7r0AdPOy6tcbNNROzw5xcaep8Jjt0
MKGg3hD7O8V579AqcX0cS4H6Fc0IoFG9xJmbQ5mZaa1SRLC+1rtWXrnKLtUPQPbSdjzPEo0sglfb
Xj+i/toq5L6PvlFu6uZT1j6Myc/RiGAt/67b2cYK18BVs3uJm5dar4OMpEI0EvHgpa4Pra0NCsTX
XzukeAqlPxTqvZPtvErZNuiMXJ/FpaVyDIpLdM8osAnNwfFkqXItGM1EnWS3QRdsy+mXPA2m3j1P
hSStLJg6H50XYyPFwvENQtQSPQ+SBqpCA2UfuxsPdf0cyogexQdS2Vuj2jXKtE0I9FpfbyqS2RKS
7PKdKaHgtc9SJDyUH0X/0GQ/5ZZuJSQdyjXB9le6sMsfyBOIFym/T0x12oUzZpVGa9Sk33iNtc09
5VlrzS3P9G1WPejhDb213IQRPPlu6Ldx+UKwgPCUa4j20nW3XIB2RbKWIlfngHDxs0xCHklKmLvE
R1ttZV5sJ3QDkTXQ0wcHZbdGPqJg+ZLmP6QsejHbfWlA6249DOVjmP+YUEgxh25TTNWNpzl3bYuG
Q+Xv7ei5b6MXu0Zkou5XLunLy0vP0gy7oFVWTNXVceZ1GQRgbhl9cuwAPs8nuXk3leVB4TFd2KTu
vL0z/EmNg549pNpdkbkBAjhpku1UpdpXibk1rGEb5d6GqsCLGb282dfnFou5DjALHL/2Hp/4ulfZ
/eCl9Fp0dT2+G3PVf/Azrdyb2biGoFjYxuRXaDOar8Jg94VtFfmdZFQ1SzaLUz3EdYoGStSNd8bY
oe42FfUHO25RhpIcaeV0WbQMAJR8Nj04F7UuQ0W4N6Km4yI1uGtNGbmpp3p8QjLxgLaFNFUru/oi
DIP0JtsIuIq+AKKWcJxkShzpRZQ2bmjfq+P9n+tLdnG14OuWPPNfU8vlASh8fZwkvZdjhfpNbjjb
rI0R58yaFnkYD0EkPfZXOkwuwqFgTzy5UCGpe6dv3B5ahiEJ1E0mg4AgG7gybReXztnQXJki+wVK
QbwEzMDQuOmHFmGlztzWpm/f022hbWwp/Kh2wXjDfK/hohYnc6aWooWGitFFrHeSNtVMvXGV4aFG
g0aK7qf8Y/3mB848tBMzs4eebDNuME2nDpjRMmMn67Po29frXrGwShQN2V1zGuhSv742taRQlKly
rSn41E5l8i4rUE3SHE/5ct3SwpTRAqaCRObJSbpe2Md2aoKtDDMseeZ3KGCepdS59XpU2xL0Oa/b
WhgV3H7gLbgTqoDe53vjybxl4aRYfmmU9P+9wIabJLfyGjX5igkxr0H/qhWlOSYU6a72/U2pPPVr
/cWLNmClNUw27pxvOh9GSj01CEuvcOvQ6snNpB2XmCR5Sr3JWtlEC6tDSLBszFCEuGgxVf1yRFCy
qCge7yf7FjmeujsOyY/r67KwVQEn0C09Q9G5OAs+kKJvJSNsVblOlxpoMTbKcGylUt0opG7u8yZI
jmY7hStAkos4bsyVY3rMGZ3NbApWlVhOJFlVc3AR6bbwUVfMXdk8FD0ikdK9/+a+h9kcFTAAUzQK
kpM/XzUDv9Cb3svdYdLu9forQnI316fxsurweujOtJWU4kk0C+8eb0zbUPNZraS7o++l8O4L69lS
CEDPOgWr5kscPnvlbWqvRIuFE4oOcS6dOAibWEwbTW3Sj5KaV67ZxPEtOnjT1rbstTfP5XsBohBi
EgX5uZWTa9r5DJZWOqBaM+Wu3zYfEkVFFljZdpq/85J4B14o3gVtsVNKA3WqQF55819uuplsHLIf
sm6IeYixQ/GguhvkPnX9qNvFsg9JirxBw+76El7O5JkVMXzoWpqXvjylrpPJH3sSid60xm0+B7mz
uy4d4ycDeUUjnATBwDDhC0Nn2TXTP2P+rqXUD2HOjd4+tv63InCtN0OcBIPzo+XUYKGpEi+g1A20
LWovG0lZA+8uzhrxA7egZ1kWAyIC3mVtN1jI/1T3yUqYWPu48POjxkbDeOTjsXqPkHbnvbu+5Jch
lvU4+fHCpk1kb4gh3U5dyb4rP4zmMY2OenG8bmTRe1FupdDr8FdFuDH4piP5Rq2lbmTd+dXDGNyb
xgo6YmGe5sQ0zSvyDAkXVWgQyMhiMwpSV4YdbtNF++sjWP48BXGwUoClRMh5FaF1q0lx6g4omqvW
ZgrW8lJz+BA2BgP4a2H+BSd+mqpdB2QyTd1ENQ9DQmhJg2MRWTeK6T2MY7qy7ksDAjUNNnuWwqDS
dm4uCFszr6nfuU2O5hoCZrGyvT5ll8VwgiR58Pmhjeb8xRVY9nK7j4aBEcXe/f+R9mXNkeJM17+I
CPblFqjNLtt4afdyQ/TiBrEIAUIsv/47eN5nukrFV4R7bqYjxhGVSEqlpMyT5wwe+ZJM5TG2OnDo
qrcKVwJuFztT626gQ7jRIIM51NUdpB5XXoULB+3ZZ0gTazi09aD5XUaTJfKAkOEBsNtNW/Gdo3iP
6Fl4I9B0Xxn7wraCUfTK4pIELpYLLgYQh7pKK8rIEk40eMU+bcnRGbxtA97HcSo3lkjvBki6aB4L
jXYKoMCGInz2kILdUm3yTY2Gb//6Ry3sQg1XAIjjWED+X5whXee19qSrRaSNDZApEZtoWLC1Cu5C
gIcVD8VIC9pZFxVo7lRKPzpOAUzXcXRvY/0hzZ5SagesgSJf/9Tkr9eHtWgQTyxQX82N3HIeD/1L
ylSKrIS41YMjWj8dtzUKlQRCuabjt0xFaiT/eEADefYsLWeC2wGVhfPdoyjVBF1thAOjBv/4ZtQS
NMqv5FsWl+uPDbl3IqnwmuM2xpUiH+mCeHwk38i0Jge1YAUQSRvQWTRRzBmo85G4E9LYdunQKKGf
h/pzXn7K9U/XF2gh1JyZkDYggbxIrvUWjTp1/6Z7K9fOtQHMfz+JmxybKVYbDCDVjzaQ0qb1XcnW
JGYWtvPZEOa/nxiphJ5pRg0jXPvM1XJnlBDVSccgWeMJXTMkheW6aZoBZxyNrM5PjTABDjM/lMaa
+86rKh02Z+ORDmST2MaUU5ixpy7I819OAcllK/XjdIv6wcYpfjg1kqHUDNy+3lG78O1yR/s4mKoH
DzJXBW6/6lEtJ99WjvVUhFn1Fa+1oBeO73n5fsz7javX/gCuU3rQy61O+MukjdvJ21g19T39Dcwr
Ps0/F+0YUp0iRxfWjhYmoxpmJN251i9VvOY08fPsaVR/DMjU8EoHJOSTl96p2trpu+Cj2GpI1cwY
BEBDJC8iYtDjoqRsBmnYerVprWxlzpctgDcHchA4FeTsaWWNlNlWziJdG4LeRZPlGpJ3YSdgDH8s
SFfFBA3zY+UQBuHaFxHvyPDZUjYf3spnJqRo0XEBUc+mYJHm/tD1Y0PD67+/4P5nvy+FCsEblak5
fr9X74oeoOPDOG0TvnIzmb1b8v4zK9Jiq7bVDaaOpXAM+xaZOj+Jd7gL+TbbKkq/8bof10e1uPTA
GoAkFHqV6LA+jx6jbuDVljCGN/Axc3y+BoFb+33pbc9HlaPrtoLzWl/M4keVr9wVF1dlpsicOWHw
/JSiH+RepqFudMwXiGar7onor0WNYsMamH/NjhT8zB73RRJrsIOAQJxuV3e3sXs/ZStvqsX1t0Ga
gX2Om5BcBlKyNgfhjs2i3PZR/WmnPYW8cfZZqYJprW14cVOe2JI8WiuJ4SUV5i4e3S0rp7AT+UG0
7sfvdjO75b9DklyaQuLcJTqGpMQ7aMf6Aw15tsYyvTQWzNf8YsCVB/587scztaLamh6LXNqEwuMB
5XzXZB8mPUCqCqBV8NzOZd8L+SmRsdg1c1JHWCI/7x7cFBKfN83oBOZavnTJ4+biMgCTqORcYPYd
Ozby2CrqaHSNxNchJE8BOsiEd0iL5OPvEFRtNGR+LfgdBIHOZw//P2WkphgWmohZ2JcbEM0boNOe
HlyywqWzFBHQFonHF/TQULaR4vRoZ7Uwk7yOXP5JxXlrGdvrIW3+WDmEnhqQ3HpKM12ZoBUP4iQl
dMWtln011a1VvzFj998sSZ5dx3GlxiqmzXrO+xDN8Um1jbvDNLz8hR203c5d0TPBkeTcdSzGMhnT
OkoMFKl5r+5JEYd2QlEsRn1+SlfsLbqeg74rZLhx95bvA4qdFmolMK7U+EnVn5paIZ/3Q0t+Xh/W
RawDgx74DHHfQJES5ALy9HE0elg1K6Dv6R4dxDkVSfS4eO7jbpcWym1mrHFia++vnzPngE28J5CS
RXMrqu2S9xVuB6lHjC/SM/Cqao2tBVVrmPvKdspdLRJ7oxQQs0+7GHqUo1ME1dhUn90yFrd91mch
WMG9G9D9k61ZJlMocF0NaA4aMMMrsq0OvXdAtwX+6onAHqgTmm3xOU96vvFSWwGzliv8jChGqBqZ
/iyYk2zaqeXg5276jTD7+sat8cx2YkX3u2HUdig22beG6MsQsnrdPc9K52uB/Pwmq6yHkXM9SOHj
LN+2WgGuD+43xXM1HLU+f2oq5/A53UypfXChDVI8KQel6B9tRT8QoRcbI3WmDZsEwN6aynwHjTVB
p1tlQFRW+BM2XZin+FRvFoNvdQd0oE37pLLhLRNN58dlWwcZG1Vf15ETSkvgrsHFZ+yysRwDMfWf
DEXhoVIbgLl7Ldu2YuowqEQPCG+soEZlZadnyUtOJ3tLFOiMVrx1Q9bFfaBqyZsDJeWwhgjaRqk4
9VlpKIAnpbHPSdxsFUGIrw/4g9UpWdimI+g7jMbwGasbf7CB669U760iNvXrcjS3YGyM/dY100Of
4TrVJLEZGrkBVYK463x0fYw71hfNVjXH1E91ogcQXSCBKkS6U2oCuUs6FXsGWnjfsDDCzMalP7eL
IqT45C8gVE1vuhL406bzui0xDOUBDSZ4HMfuhI4GkqW+Quxh13q82aiDLW69NmXYXbbhZ9lk7rOx
aTeoawFXXhUZidra+DkOlvoVKEEOdZSsD1LIHvsDkhxrL4CLoDkTxSPyo58GmwPowPMTYALbXCw0
gadq2xytofb11Htk4mtr2Uegr/2sUh6Zbdw62T1zdsVU7njMn8Z6p6pTqKMoicsEBE4zeEB8VwLq
nbV9UOPZRtMergRQ7piHPWjVc1v13QHdlr96TfV7cwgmRBh6w0Sy6dwCOfC7JL9PegsxrvDN+CUB
1iauH/TU8s12RyC+yEzrSRvalSm4uEHMMzDDbl30TCIhLOVNCjrYDeQzkQpwYjTuMx/kDWGrrNy3
V6zIZQxGp94ulZ5GeR2g71fUr/GaJN1F9D4fiFzGMLjV284EE/VvzfXz6qh0oe6uHLJrRvRzf3Gd
vLKKcaBREYPma6uRh6IJbPU/zpYUraeStqnXdzRSALvIArPylVWeg7UVkda99kooRmZo9soa1dzk
pkIDHELMz5hrbFy7FT6e5QMATmqJTKgCWAFHsKzQtLVBt9v3Oi9/aqn7xRucNYVG6XxEGwi03ZD/
Bhp8hmrIWTaoQZeTllkoPNmtj9ifuFmAJqG7rtF31owZ5s/XD2TpavaPQfQ6ItkGHhEAUc8XtadZ
zSlz0wiF1DBnbdgOr//Jgjykrs4MYXAvBcblzjBV3+Zv1w0szpk7Q5zRrHEJoxtzg/VoQkoijT4U
dTimm0QLvfyl7nf9Wl1H8px/puvElnTRZL2nZpmhJng/bRKExuLZHFYwQVJY/j8Ts3SmCpZDvDzO
V2TQlTRPPSuJph732G2R36lsbz44Znh92uQK8oUhaT8LE8chSHyTiGaQf8N5OKrgdngkxZGq4ga8
1oGLDZjFf+MPIOn+3/ikDa50WmLGppFEBsodLGDlSgBZmz9piQoCwhpcApOoIRtH3zd4UdNAvK0i
3xbtzNsVnOO4pMsxt1YapauSEtNng93LHeNXNpifoLHKfchemaj8gz32+pItmcSdeX6yAdEAnz53
jV6lLnMGkUToqkvugW0ob5pEsTYFGXAtE+hU8vq8+n3d6JLLozSHzliQJ12SLTetqbd1OsGo8tCw
5gdqED/iZCUHsmgEIEn0jQHOhf+cj6zVUAAzhzGJ1PYH9/DmHT4NyVpwXYp1oH/Bgwrx9bK4AO1q
brdjm0ZxBilii/kfZH9631EoNgE6i47oS7pi6jqtAt25NKp8Z7gl3q1ZIxX9+WMdPf9YwRMNkHqk
JQBtP58rp4KuXpXRNHLVr1lzk9Zr2idLARUu/T8DMss9gpzZT2qZRsL+RRzkBQIjDz3q6+B8tlai
0OKaIGjPXYkz5bG0W7u8aL2OJ2nUKDfKxnUPH3desFjjXEH3qWrILAi8KquO1q7yUAPE54/MUPzU
Yceuh3DDdUvS7eh9VU4syVnVakrBvFLFykMLCe+pfRQlD0xl9MHtet3Q0owB9QPhRCRvAa6Ulh/p
1dgWI44gN6kgraOgqplOGv1Yeuh9OCdW5FO7tAqvKzPsesctvuqGuK+gXQ9h6eckd/eAdgVe/uv6
uJZCAOifXJTnQQaFd8m5W9c6r5vRxnHk8F0JPAPejMZar9LSIiEFYEPiAhQfyKyf2wBcKkcyLE3Q
BT75mnpfaj1ar1o8hjfXB7NkCHV2ZNHmAstFxkvg0Z0NFQzFFruJqyT2UxOEKVwNk2q1kr7gEThO
we8wOwUIOaRRJWiGTYrSI6i06AGeW2jpuT6aNQPzaE/qjR6ZuCVUl0S9pYLLG3pifxEGMAR37rQE
twzepOcWJpbESpWYBJraFK0Y1F9xroX1mDWZHRB7AIgPXYrz34cyCOcQDcQUpSPSadiile4ETiLe
mvb79claule5KP0DeAh31tBcf26rnLK8i+2WRLGIj25TvVl1F6Tohja6fp8k6AdoshuPmRteCW0l
Cs2/fZLrmrftqW05CtnFQMykgu1JmQJjOJYNqnvqLUcdiVpf64YExpr65pJz4MzTAPIGGukipVeA
TM5LoFQc1QRJjHE3qNmK+y1EBnT4z4hKC4sIgrrzCW1p7w1e3JBodKxgRKrE7K2w8NaI6BbNoIUB
SeqZ1EZuxQdqZiBqPpEIrA43WqcFrhvvU9Nbud8vzRcY+NHhhZoCIPnSbsUZZVeKrZHIcPZtElbd
igssnN4460CmB/6amfJbmq2yFqyFV+YgSykDq97FYq+XgbBdH3pTfmk5K6uzcCkFxwgahRDnUO+V
0xtGWbdqS408SsCWM0Ltze6qgIIdOE32zVrP9+LmAsU8WM7e213kRoaKx02deXUeqaA0VxgL0gJC
6wIdRmCjgioY2vQfuPdWWmvPsvcMuLy1wOsHvhZoZgPZI21rMjhO2uo0h9iZ59yiO6Xw06Yxb5Gx
HHx0dpehbTD3JqmrKogJ8FwF63JfWP1449qlG2o2PcakyRqfp072xEa9Db3O9jZ15b6lzshuOqTG
Nsi4uSsXxiXHnkH+SO4DaHXBr0p1t7PcluU49fKXygT5mWLimKiGFc+TIXbv0efEkHxpsPOKjTzH
4tS2N/iVSg5tDZwZXrDVQ8vEXjPZsekpOCHsUEPhRLGKQ6sn2+sBeGmDgcQHnWEe+OrQK3QeLmxa
J4JBIiUae77rU2WffhB++T7OUwv6uQVnQEa4c2ChgHyuetuZu+sjWFow7F1cJ0GDjoHMW+7kvDWa
2gCiGyjbrpxumuLFTcUu0X9eN7I4TXg+oNkA3KW23OvEND0vDTeeMYHIhythQX5dN7AUiAC7/9eA
dOaS2jRSlsNAM9TbDn2K/dj3AXbLb4iQ3fSNir7qUknD61Zl3P/74uAmpKH8PPO2mNJVYhhtUbuZ
V0RxUwVGBr0YG4x7+ZtFqM+dmwxNgeLBtoutU/8iA/+LvXZqXXK+rhDUsmLgDQk7xo23KY1k67Yr
WLzFjQZCLFvFJQMPJ7mMBl5hVyuyBIA/CA6ZHXTgE3aI07r040I/9F4S5nEfIprdTLr4TEf91h2y
u6pL3q5P9tK1CqQCeISgxRtkU9JouQGivjKncNTaxId4DdsoCYdKlg1VtDQxqpWtvbAxwHSKqqht
APt8ca1WaGlwwGcBfBtogI6ggDiQYnn58KAQ3pHx0GaCUFziz3efp9JyGAccoG0Wo3alpj63tY3V
4WZqKx/Dic/OemZLOqynHPKrcezmkVaifujn+srhvLAHMQwN1wDkdufGsvOxGJ3NCdTKC4i9PhHN
2sTsyIvfdXHXld8csKJfnzm5o/mf4fwxJ98F4q5pkFSEOVd/1JTbpj5o3MURDaXEzs+HOzJuPfM7
c5FrHJ958jQOQ0i1H0P/XcS/qb1VvN/Xv2ghyJ2OX07SGZ0xCZcXIKcT2+lRW2OYX5ne91h0EqhN
Y3KLRsmLyFOVwJseufuk1o+iekri10JdIQ7Rlrz/ZDHfo8KJNZTLW2F7BNYIC8bpS5PcsvGbqrwx
97aNua/EtwUKsjEKxFX2UPCDK8AvZz5en9K1r5in/OQralBwOjjai0hpnzsGUhx/8l6vm1gIK1i1
OSVk4x903J2bGB0Iqk0tVi23uo01KVtLLfa5pz9ojre/bmp5NH9MSRukA/uOpZYwpRa3ZdYGIzlw
/vW6jYUbMpINKJmiqoNuEDm5Ccl0RqiFaM3cMkztb17vhuMRpftkxdCSt+Mejh+EXNwl+3w+ODjQ
XBx9wCUwX1trllpaltOflwJjanLeADxYouMeldpQde9aqAsPH7/8zCy2OL5VMCMgn3G++HAKjxtc
zyOWhiDP7ps9cHfXF2Rp0U9NSP5VeC2QDhCDAJmxGRbJXTXf5UGAd93K4mrYM18yjhEH/ernA1Fr
ezR7zcGDwSfOMSn+4ujAZR69RegAQiJQ8lzFzbqM5CMu26zzh/scvaLXv39xlvBmgCQDXpHIi51/
v9m1mVWrPZ4NSRnmiRoU4mjaK9Fk6bqGO+JM7AqqDgdUe+dW0GYrRppglhhzj51GDpUq7lxrQoOG
4yOPFui1sjPbBGquNX2GHGOge/EKPm3JsdEWj9YgA6kh7J/zb6jNvmJ9XxZRSjt12zextfGIUe7z
Mh933Bb0+frMLtrDrduZX2NAeUtjFqZHzYYVZUQwoyMyMzuRfkGh6rqV9z426cWKhv8/ZubPOInU
c+uY4Q3o4UppflP21HeT8r7I0w01ndvUdH01zUOK9BBAQTcG0w+g3wQgSXy3ePaV68V9R9iGGfad
XbsvK9823wwvvg1+hSeaDqEMOds7p8h0dYyLCFnfn2jCBLUXKnd+Rypyk+Sq8EWOVn6oZpEd1bKj
3dY7lowfVN17v6+A0PTfr5DOMk2NJ51l+IpiTHzndQLqbVJavzU//dVw4d5gQYI2gMxhnOJ4ZkZt
FZExZneKQndqoe2MFId2Rtmu6NN7ezCfGmd8yEv6yR7XLiqLHod28v+zL5N0FelY604C+97wbAxP
ieGrTaD/RQZtLqzhlANS9pLdh1RlXXMzpxhlHRj8ngL4o67hcefNIXvOqREpeLdmUgMMR2gkrB/g
SlLEz0lfCa1LB/bMOI06MVi6L+qsNaiwnCSxy0hHmV+twXUOTWx72CvFTd3Y27/wjVNr0jnBRTuY
NXVKNBt/Q2nHF30KaLHqC6MBDi9FbzWECMsb07wTw1rybp6si8k8GakU+VhtMrXUYTvrLL80n4WX
BrlFfBubr80+oTa3cqgsJfDA/fRnbqUt5yAHoKaNW0axlm+HtvKZ+qwNdNN1j+5ghGO90czJ77s1
bcolt7FsNL5jA4KPRiY4EE2VOMXEkbMZ7MA1bsbiu9at0WktOc7MposmNRQzEFbOI27PnJaNCSJu
PTXPk+XdllS74aqNatbgHAjQh3/hO6cGpZOkBVV+1RvzA7zZktrPp2AywtbdkdxnSD7qj2D35Wv0
9YtTCcoVwG3wpESB63yUo6W02ugmBHSlZaAX3xXynJuH6yObZ0p2zPk6MJdU0bspF7kNdIJBRaMi
ERpz812lb/7i54FnmI9ADS3nUuLCK8yk1e0B9aCJ+iW7qz8ILXw/WWYZnff0FwoKkicUNvf4RAhB
lHoS1UFpn+Js5dayNEXvkdYGXBtJGOl45xUfMtfISaTT21J8dsjKLXkpNsx9CDivIDB10ckaD0Sv
UiBuIZuT7ivXAkpXQeuDEdoQ9TUasSmntTZwY3YdedlPbUqulRXC0WtSzjb5tqB5YNjOLqnUsGvz
Ta7ZfoJMelcWYeI626pOt7FNQqSdkWyeodAAQBZTQPA3l1fHkqfHkmUHarEQowlSnv7KzHxD9O6W
xyxQoNHldvxQtd6tETuH2rQ3aCJc2aNLuwU+PMsgeyC+k6kAQD43JYPHSWQK6FlsnGpX0r/YLNiK
6B5CHQ7BR3oK4JacWS5hBFwgIbJIir2yW97TJBfL8seAXJ7VK5SwBYGrQS4c3RuHsRl9ixdbW3ks
nE3bPnLlZ1NwX3XXZm/RCU8sSxvV0Mda1V0goztlw6fab5yXZIhYCwF7HoDJ7eNh4WQi393z5MZc
xr2tJ3pBopKLZ56O0InK155Vi2mcUyPSmWsPAF16JQqmsZ3vQfLki8YCRrrxCTEPdmkeajp9AcTi
k6nX26x0Hwt03+IGHaRoXzB6+/W/jVmKVCJHTcqd67cOOVqco3b1wUatf2LhyRrOO+RkVqshFqoz
YVNrbY/G9P3En4w11pM1P5GCoc0VojsdVi6rZinXl5ExPykOYy62efVT81beVoux92RIUpKihQo1
c2JsCKW7NcoEb9OVZN9SuREkAnjZQ87pvbJ+PmlJRjNIqGNZEr2Eh3yJsxckLNT4ftAeqbh3rScF
mhF1/kmwz2VR+0W1Mds4MA3uF2JXFV+06gcftrReKV9r80xexoI/HyYFGzI6JTp78WG5fS+qLJwb
q5MmUseDjuZpZkzQhoo6/cfEfqn0u6i3afw7aw9gAL/ut/+fffS/D4H83vkMpYlFNVIg6hUgY6sV
+34AhNAnGt1auPtAccJvjSlMzCZUBr6beAsweRaOebbXYvUGl5hf1z9ocWKg+YB+upmHUU5cCYhL
oTVmSKN27HyDHwaa7HslDltr5eBfPFFODM174WQ/TX1nTtrQp5GpjzcUte+WNrfdyFei/tKWAh4T
KHRTRR5WLhAOGWQs0gLn/2hZgVY+thADZVbi21nm9xArL+I19odF3zo1Ke3iaUyTZkILZ1S0IiDd
1nO/Dch1c+8xJ2owqBPSAmk4tF8GstUb5IaUYWP3922FK71n/M1TBUTTs/70zJkiIzU0TwHxX4OY
QqfPI9sNXuaX/b5jDxY6fgT7bvIvQ/5xdJ93alOaAVtPwc8/BxbLI3vmp9Oa1sDiqp4MSopctGpj
bcoxKAsSYWjVCyj76tmKj460UDOfu2R3fVcsPYlwhYQoKihCof8ihQvedtngjPCihpGdAEt8H1so
AvV3tto+jLm+v25uKTCfmJNvKoYuss7U4UEKDxhw82JlOEt7D6xIaAQ2gEgCR8n53qO5grykiqCj
A0NsiZ0l0Ee2JhC0vA9OrEhXBPiy2XXATkRMoMIyPpn2LS3zHa82Q/NMxZOZPcT6MTM032EvrELy
rH0a+LYsD9dnc9FZTr5DuhswMOspMcd3iOlYvnpZAEIb1dg07tF2ttdNLYbz05mVbgltp+o9lKZJ
lKbfleJRWL8QPwn5ko/M97LX2or4uLOzb6BnEw7zLZL5prLy5Fm86IKuC9+BhDqA/dLET5xOSpVh
dxj0UUWz8tgGGd9nmeVbwJ55MfEhM+rb9mO2ti+XavpIHIDyBirSM/WjZBosvRNJJjOFYBso87mp
uU9cjN8yC5xIEM9+s+262KipFm8tm0NXuMh+k1FvnjtCf/RZu5aouVx6kODie2bcEAgaVWnpXSXr
25LOgQhUFAZ5cid3l4gafJSPWvZqol3w+vpfnp7n9qTlz3JnStoKM1/rjzR+SXvFh3pmB4Wa63Yu
A8RM7gspKuC4sFYyOiiNBSdsABIUrDxQf4/dDweI89+XAoSi8mz00A4cdW6Q9E+RxdYkgy5XRoOj
ILPvQO4R7dTSk8jpB6dseYqIajYbECRGKXFDBe9j0uTbosnB6bD2Ln/nqpYvfac2pVHhfGw8NC7j
kaBa94C5bUSubwrabFx13CpchGaZPbRl+33I4r1akRCHWMg4OQpDD68v4NrwpX0CIVKd9vMbzRwd
X3NIQOxD7jS+TYpN7+5V9vm6vcWIfzLd0kbQFEEVgUZstKbgRB7bre2mv9Em/v26mbVhSf7virRX
s25+UTR7anhh0b0yjrMlroNERZn1o8xo76+y0yWVbhoWrflY5jgpSUKf45r+AqHoIY0hVzpC4dNk
ZtBRsUHZbH99oPOBf+FKKIGoYKNDi5sMyYD6XV9wB/MJmcU7rWjRbca+mhagUkV+qyr0QPIpdMQa
c+VlfMGucaHLhqyfB1bW+Z5ycmmuHKBuNRqnkQ5CKDJVhxqITQ6kFEOr8/URLnrMial5qU9NpVoV
myk2i1GMG6EpT9rUhaCEW4GaLY/IgyoZGMtBFCF5TDlwYtYqzOSU+y251QGkKTfNGsbrMmDOE/fH
jOQndOx0pngwo8f8e66Yv7PKWRnJskv8MSGvjZHEZT8hog2Je5ca6VFnHdrCRwjktCraUovm85SP
m2pMycpSLQ0OY0NrG6I2ZlKaw8SmuejbMYusJg8GAsqxeuU8WLKA4wZJOUCjLztBetZlmjAB93bo
gd+z7D/+vBSdvEbJkDbCzyvlt5F8j9cgXYufD5UtUCcCgw9Ow3Nf5r2Cz4eyT1Qn5J4kDc7mv6nM
AOnxrwlpCOhqLIxOA7zfdENiBaUI0rVZWnKwUxMXy1xx0lkd7tM8vvViL3SY8GNUW8uxCzQzf8Mx
+qAkTXA9ECztUAiBzyV4Cy0FMvquSqakoemETB9BvnTiG8PoXkH3f4Sy2IofXJpCFQMXNvTOAFB4
oWtOY55byFVmEVwQqFfyrcYdsY2dx6py7fD6sBZuyXPJBA8gAwqX6FaXplMh5eRlWoYu9WYMpukX
wC8ge4CGSrVr+8+qxrCNkIWzySZT1nIEiwOFYiI0NWZmvIvbT8cn3YxBzZzaPbqHgWIP1B40P7g7
Nxo40xy2ZnEezfmBhdECquGhBALErVw5HHqg5ZmOdEvdK5+cevBRQ0AKbiWpszguNL9CxwPAZfRx
nW+0uJ/iOpuUNKKjVwWd1WwKzbwpOu+oj+aKX15uB4zoxJa042wbooZWg7Mwd7KbzFJu81IPxeht
WROHpCw3Kq8fm1KsNPkuDhFn7+wxEKWW3WbKbWY3okN7bGeGDR3QrZz0vkf4TV4Pa73SS6sGyi6w
ewBIDwJY6UyZ4oFZFdVw3rNfHthdOHa6o6zcZS6jI+qfSAzNougzjaK0aHoTa3XaIuVnjdOAdGON
smu9dt9fMqLP3RsWWj/gg9JIHL0be5PjwlS5z+iz8a1y7U20NFenFqQLS99beewYOH8n0PvQCtgN
3P5IbGyux41lMzN0G+TkyCrMfz+5FyXQUu3HDjXdKb6plQO1/WGV2mN+/MibVX+Hh/9jY/bBExs6
sRK14bjVjtB0GrywbV7LZgztbBd3vd/rjzG/H4fW18yX64Ob5+iaYWmVuqnQisnAsyQzIKNVmn6q
fk3RbsymHAVmAdqLNb9Ym05p1RSuJY2wYJER66UrG3BZgfl0RDr++sgWslG4HJ3M6RxOTuY0dVqg
/EcYKsGXlbyoGQ28aq/pv9P0RwO1gRoifOYr+lN907gpbTweOhEY3cFJn69/yVIAOfkQGcVUOU0K
ARAUkhy1SX21t5502t3kTbHtav1w3dbKenrSK5vUiesBWYH6i3evjUcUXqCp4MfIRtvTV2et+Xnx
SD0dmvTAJq1IzMrC82/yHnLypuoN2sngsOxnp4BOiqbIMs6dHT+1/vH6QFdNS0GMmAakb/p5VutQ
rT4DKU/YW+9FwsWJHn81pjvwx/o2CJ+uG17xXxkso6FRDFxjGLLHN6V4ZNph6FbGNm+6K5tSzuDX
YPj6Z1PiVvSam/ohadJ9lmoQ2izCzlFWdspypP43wHlS8Jm8wYhNFzMptN9D3/qj+HJ9ypYO7lMv
kYKMmypWBh1z3PYN208VBb2ELlQYCAcJSXrbKu59Z0JMqvsLlO4cAvAOnLUMoPkh+cgAhTylLHA7
Mdx0l2upP2nlrhUi6ClYStk212+KhIS83GbGrduv1BwXlxH8EFAbwV0aWpnnAWjStNYaSgQgT70f
wIIY5+Doe7aVlxGw4OszvGxqLrxacwetDNSkScaEYHgp9PYt0wNehVWyS+3QWqsuLcYX819Dciwz
HaIO2YzZiEEjpL2ySvgz/LRMjrr526merg9rAXaHBTwxJ01hbZVZblF4zug9FxSoxrLyTSBN2Y1q
/GqdO+hsgIjwutHFcH1iU4ppSQW2hwpZs8jTnV3tHvXagqzlneWt3CsXt92JHck5RyNVU4OicoAG
p959rYdf18extlSz/ZPzz8zwNq51jKMZmk3HdNCkOhtHeOEIUqFGr8K0Adrgus3F4HgypvnvJzaT
0XMpdYAasux92m+BbiqN8LqJVZ+QwhWtzU4lJebNmqYH6pIwodZja5AbBzxgJd6STFV3ACfstWFc
sb0YyEDYBWzDDImS31QUTdJqnmObKbQNHHpMgNgCQV76HGdi68Y/qnElhCzO56waDNyi6aBt8nw+
+xKVVeDKCFhTtG1Vet/7MguRp3u7PqezK1wcOCdVE8nlh4ybwqWIVEXGgt77zpyVCtWaAWkcTKvE
ZCc4NLlSfoYAFAgYkx8fHwPe9vMxNnMuyCxTbVriMTI6uMkSe1Mhja+uqREuLcapBWmWulHpoDTs
IvaBGcNDocQ02A5lzevjWArlaI1V0X8DCl2kYc6XfOqYk3GqIJSDT0Rvus3Yf1WS1p9MI8jblevi
0rqcGpNOZnDJgty1hTG0+m8b8qC4a7qsixbw2ES7L/IDF6B0XjOvKVwbl4vM88sOKL/Gvz5haxak
ZWGk4GU9WCR68aZPmfN6/deXTgNgACy0EwHTBCKF8+WIHcHSBJjYqPUrZT/2AQqqw1qfw1KoNpBs
xbsfWf6LBuHJFHYzjODGIuUbK7EFCQkYmCJyVBSh3mBkK3CNRR+DUCOgYGAFAR/X+aC8OukhOwh7
Ixwrrr8xzQwy90ulmbvR/np9AheXB0lYJL1wDUPe4dxWBUC0NVAkG2rtCwfe59f1n19cH7RyI8mr
gv5E7i6tY0Mpihw/b/fWRuFDCKGUoItJUPcrlpYWCcwMuEnOXOcXhMw1qtZ6p+Lc0YUVtD04BpU7
Wt2ypp9LXfdpmv+FY0NKAy3j6iyoIVN3dKMr6jrGW66iofALNbg+c/rigJAEAuIf3CRITp6vjFcV
cVxWWR5lY6f+P9KubLlxXFl+ESO4k3glKcmyrc1uu5cXhrvbzZ0ENwDE19+kJ85ciWKI4Z4TM08T
R2UAxUKhKisTIww5eqORRDXSsNBBE1wGNAGbHRp8XzWA2n+wEtwHsRXWq1xylAciJn1uddqGtykH
87FLPMz6QkSZDvyQ2BR0uhHmbEOi/TarocIwHqWBkqGM0SpEoCFpqEGu9O53RkO54OFzXofuGwTk
wYAPAPMkEaFp11t2lGRHJY7vdLWs8BLEgMjtHZy7EM6NTEJ1JXIFsi3YQESGOoO+EAp23PiLEH1u
ZBKiB6dJwEYBI4pXumuxNLc6u1HI5wGVw+PhqjBtlKQXNG4ykHbY7b1aW2Bthq70wv0/95WaLois
QDyJSvH0cjaHxowALMTUp5regxPcK1i5wpgSCJfNvzkU0GVhBAq9MbA4XXq147YRt6D2dFRNOtwJ
O682EFp1PNWhyd3t8yfj1TLNmwD8AxW1A/knMg0+Ru7YWa6YmMDsMARkSXwBhXCMgzVqobPY5a7n
GiUoeUEUD/b0EAU80brfsNXf1aErfZWZVdCC+2jrKMyE7zDpqRY1UIUjzR63URMYqgLCna7h3/Kk
yh6SphnuMUndeBG6d7/CQWUQfeeNeajz7rvKoApIBCsCPKzNlZtDBF01e3fnohHgy9h1jgXue98e
qm9gqxBPjVrKjWX031AAeBvUIXvSIkxapoAZPQyuna06DP+AfAnJ9ZD9VIc62nQyHSlxgPAqB4kC
iy6eWdykd8zo9UfhWCA9V0FBLnNzz+vIvuOVY0EJoII2a14kXsfy7yoZfsSgWfHRw5frOHstxBdX
nqDiSsB1sgHh2bDOmt7HlIv04jDlAQd6SfWyloE0afCryPLDyvSYo7kbSooiqFtMWhqVgbloE0Wn
ysgrv9U7994FDMyv0QdZp7Sq/yYAoAcLUB0mv68Zb/oql33G8OSQYNnQm8KX5teKLYSyucv63MgY
xs/eVFWf620exSkg1apv29qrnpOVLKD4xKM1Tnzh+5lBtIFwA9c1Ht6Y0wY31qW9vMNau7xLj6ne
Ma9MQn4ksVJtK5uEDxWc2tfiQawcRScPWq/Gz22NXoZPVcF3mIa110ad5vcCT7RNF+XGwut8EnNH
BWPEEDS0QDg2kklO0gmbtVLYg9btOwLBkXK4c6hYJW280NeaNYOHrAnEB/hUpvhP+H/rhjzq9r1d
3vXO8NwQB4JTn+Xf/Gc5Ft4s0IPBsNK0uaT0jDtk6Lt9TWLq9VX1oITFutTBjqo2zsKA6Bj6zsLV
h7GR5RWBcWROmjbrSJqRQuKxt3cKKxCWsgOr1TESWuGHrpsBlaSvwdX7W6+UhVRj+mb/xzKy6FHO
Al2t6XZmWmh1g07avUmeVcix4SpOoHsVKlkwlEGsfG14tGH2wpczSXD+sWqCZWCsAqJTP7kK+qzO
nchVWxBm0oCa8GaQD+d+qQAOnltkUznQbxbhUr1/cqX+YxYNPILKI4a0p7lHRlLJlRpmGSQi48x+
hgzyz9s3z/Qj/cfGyPKDNwkYcqaDem3TGXGuG9hQyeSK8FKuQs0CorZTDK+0oY4VEagDRAbNv7Ay
L1aD6chAYY2GawDSRrWuoelX0u6+6NVPC/2Nz3DXBewCM9UYgpykLFpsim5IsnZfogJfAW9vRPeK
fs+sr7d3YWajQVThAiJhIFcE1+JlpILaWB0mDHaY+lUU71qzJDY/57cXFsYE4Cz2DkCTpjwv2j3y
VYqE1gHvIUsKj7TPDRToGH91XHDD63Lhg5nE/PF4L+xO6iVFweyisGG3pa+1Gflui/LxXZs9LfKa
z1lCxXhE7iL+AOp+uUIrLEvS9nW7t7I3DCzGYs/K95bvVfn0+cM6MzR9bfQ62NPzoW/3jQ5Cwcel
+fo5Xzj/+YkvELWNUzPEOkRaeNC0WblkqTc/6w3nNibekLS0gLILbLR0PyQE3hDiAZSti+5V6mUA
T4EAcLoenIWtm7mMcBF9KLM6M5A53QoVUCHGLSCsxbDqK7NbjYXdx8jAOOjtU5ozhT4JWKdB/YMr
drKNwBjnpNIQuyBA+ejE5l0cPjbWQuV7ychkH8uC62A75O0+7CRGY7+2zluCjPb2SuYc+3wlk0/I
dlrgmV3W7mN3Gw2Vp9p3pv5iGV9MEvw3S6NrngWJGoC/juZYjoyDxPGp4reWH7W7tFtISuZ8/HxJ
476eGWKGVPRYlbjPwuFBjawnJzN+3l7L5KH2EXjOTUyetCIHsZsBNvi97VI/Kn8mhubrzSZbKmzP
LsVxwDINdCEMjqd3thSwZjtxneNTytLBuo9sSw2EIqvV7dXM+QBmE/DmRM0C2J2JNxcZEjY7Gdp9
BKLpJ9YMid9karVREA8Dt5P80UyMfOFrndvCc6MT7455GouwxCek5Y8p/xMbXyL1USlfPr00xwT0
EzMUuP+v2FGbOHMjEOP0+2So5EmXtbhT88rdQvyCBMwdulNKemshOkxpj0b3ACUfMm+QG4CPfNpQ
ZSq+pEGDe0jlZLdvjWM/NAlfYbTdx2NhU9sssOJdGKe7MBRBI7e3Fz0TODBjAl5AALFxWU29pupJ
Gcq0a/atUXo8MsFP8aovFVxmnAZG8A9uRRMcCJPAgUEztS7qotnHGrlPotgvaPMIQkWP5dB+Wkwx
Rh+cJOWojiL5B50pgvu0hmAmvCuyKG32TZGerDyESFnagFkpe7PaKA+qLEu8iJkvBWu8xo59UdTp
+va2znyMKPyAQAoxHxxs05IJy+OwGQpS72me/iD194T3Sy/lmVT83IQ1rTUaFvqqrVPvM+2Out0u
HWxMHz/rMvWo3T2ZS0Qc+nhKV9sKsmprpMYeieUuA0zWD4MV2U2917VIu8dAmB15NOz4Q950/TZG
buVn0pSrqAXpSI9ZiV2oqllAS5RgoG2av/fMBSkJYbF6z6Ie1FpCJHfC7AqvZkR7gjRQ4sVJnvxB
9bHdCkabk1OV2VJnf87lMc84+iJADFf03kaOqkZkmvU+Kemb3YsX1rfPiljk356JWggi+P2RFhUo
1YnX98LSG9nZ9V5LTRSxdkX/pe9OdvL9864GXA7y9VFLERQdl8fCSJOEToRjCU+dtXOX2OXmVoF6
9pjHoqtx9e0OZc/hUjV2S1nx+oGxt9bxLL5wrcycCebd0KxxNAy7XyFCUTOl6lDkuIdz675VWl/2
mNTOxIKZmW9m7DjB0ihgA565y73KSycr6zxS90yIdxqb38OO/O5697EolNAbSAiyRPynhRh/bRUo
W1QzgawEkw0C/qXVxOnIIKCVuLeAjQ5kL92g1hXPjkxM72WRP4Cil2sDW0jXrmPQaBbSUQRPdfOq
GZELyWulzNU91QLzhWmbBb+7PrPL358sCy9kJCIUvw9IIITYFWg4DSAyC3qR78HUssoKc9Pz7hfI
2L/hafbWNHJNleGoabL0lbwNA6lZazFASblXPBLrgByYxzQ07lJXnCgj+Fb0dpfLmkExs38BuvuL
iCJfj+imctlK0+vnrKQqCpiqTyIBpUDud7oA4tB+hf7lPWpaiVdU3WvZ2HcZt3xbMXyt0x4yxjZI
ARbqaPoYcS8DJEDAI77fximPChyX50xK203tjGPDaZwdZOb297xq9V0pNHYXxbr2BOKnhHmN0CFX
b6q/IJHZPA9RRmxw5W9Ceyd/8LineaAkbrYjIcTnber+amjTBrzrh4Wv4dpBPv7McdoFEqxXLQTF
7CvHzAt7N7jfGvdbFNx2EMxtXG0I2JNRmkKuifsY7djLDXHqbIAyZ2vtShDf+3Xirqx0+Nb2UKTQ
+AoDtomn1VFQh/baLo21bRb3VmMAPVaXW2DZ3gbAZlvRpQEw6ifFcbfCTO/Kstni54IKA4dqVvko
ySMHHcB126FbXbpZHwwClYTGjQ5q12X3UC3B1G5uvutQyIHmteNJvTn2NHoscnKqK7DniqrZ9XEV
+SypV3bVrjA4vkmNof8TGTX1S+hEBQ0oCT3qAKxchnwjqPu1TLsUQ4diH4sS8jFau1K0/EEfs6jE
qA2PxyBP64lst3UCJoiCm7rH3JyvBEglgyTLAt1R/rgUyn6mtnaT0k9lBXIipfYchsYg+syJlw1J
tw4hSVp74FP+Llz7kZXd18QiAS/drUnrg6W1OytNA8OIn7ou3opQ3ZodeQgxRJOk7T0QvV8hFrON
TfuuV0zAdPtAtjLIeL4GqdeugJ5mWtVfnLDZSit6lHG+rlADlt33qtIC3lor5ig7TJciLnOyAmEA
aJmGu2pwvmh2+JTHjN1x0qhBJu3HqFEjL6n5m1mqXyuDB7qi7O1CX9WcQPw135cZj7eFwgKDuWKl
x/AEV1/FifUThAT3atT1fknSyC8liTwx5PG60qLEI0qylwaEVNEofkpEGxid+VMpLWdtYjI8QBEW
rUJe/jAip7mvk3Rj96DcQGHOppVPjCHI+tzcgH13azqFErQA2UE+V0HJ1A3f0iRu7vOGaIFTq55j
OjxwTdv0Mqhj+31Ef4gOcA47tD7XxUP2D/U7sAdghgb1dzCPXn4hSRirTt9qYmfb1G/FvsUwe0Of
3She+NavP8VLQ5PkrdLBcNgZElmIvKuUd/Bqxp+vQZybAKbrci29xZmCx+1I7u3L9Aut13X36TLH
pYnJlUNLyI7ScbuyYiVBbqP8UJfyHfc6itvg6cUcB57SAJBMU/ekghoumEKtnd04Jeh0ZLOBbsZz
2YKQMIbcVUKg99xngVQlXxMt0dc6lV3QqMov8N6AJrUPwiyGijqIFCVjaNIRe4z2W6ZkT4pdfutF
EyRhyaEVDh1RRYvix7QDYd8gunpFW3CPZbJ+EaDz29pK6jeh8l2t6Ykr6kFz+VMhjZMylACamI8J
59lO6FBxdujwZJNyxaBBoSOi9dT8Fmb5D1LEX/OogIhvQTVfa6C9DEmONyg9/rC07lFX6W4wtSBh
dOfkdBtx6UN00vBcNAyHLvmBXg7uZst6TCi110MEKcNc1x87QKez1vyiDhaCc+2bzPDVplmbMUMJ
CqAkKLE8hKZ+l6TyWcsNy+MpeUTJ9Pn2HXP9ssRhYRwGBA2YY76qi8e5i4ZLwuyd1TG8RpyaerQf
nno9eapUxQtt+9NJFQxCbg1ctSraBNNHUFFWGm8zZu1MhfzQquprzBa+1I/OzWUacWHio2Z6VshJ
kKF2reitnUpadY9NjIBT5PrXQanKwXcygmTCMgJNXYfEl0NwYI2+hcS0umqKP5Ab2pSAtCsYURDv
dR10uAUg+NBW99So7X2hNiII7aA0BrYCTasMMN4lX7NUax8zjIEvJInXqS9qCxC/Ggm8ccXok8oN
WKmrgmVS2xFZ5qUXx254P0B+8ZlnBGxRSRIiEMVDtyvbYUkj4jq9Gcf00AHEUNaMxLza1DSzSKXv
MiT9R3QmszXGqvjC8+uD5PLyuHATgM4d0xEgjgZ19WXYc4Fg6h3Ilu9iwHUea6OpX5yiK7Z9Vxs+
QzFuw3oWvwDuoIyDg/bP3HH6ey3uQW8RqcY9xquakYTKfc0r1Xpski4DaSHNTc9yYrJpRZ1QzyZ9
8gw1dLHKIutn1ejRcz9UNPN12kZHkarsCQURa2XlkY4RN8VQX3VqqL/aENg3k3W47BGcgIuWxioH
8ut7qFrdmlQOeXFDHbfCAOljvan5oyPb8NFsKXuo3TgBRXFSB6jId3eDBrAz68NuZdda8tC3ArgW
PXOOLQuHL2Fo8xdWUrgZsu13TW/bdYdw4SdQQQm9OraVAsNCdgQdWdYATSqMDXDoSyXq8RqbHAai
9ohYNVBuBzbm8jCy1OR4i7tsZ7Tdt0aPV7XFfLc2ghKhu7DqteThU7KIoJ5xc9CIjM9jyIWhejje
vmefrNs6ipvoCd9BxH7XJ3+q5CXutnkc+52rBpX1djvqXb/J0Qk0UbqA/hTqatNV2pWoiZIbbMfl
CcVCIDweSvOrpvy+bWZuVRYsGCiGYqB4GuuGVMld4YRsZ1eOH0Zm4RVD8c0R2S81MyFuS4pX2Zvh
QoSdWRyqDPiYUF1GTWA6HIgnn8tc1JqQqYAL+MCKLSZJzKVMYiY4oPqjOiA0GO/6KadZ7bCaRm45
7NL6NJQHfWERM+nWKDwFfhkwfY6UV5cOwcGR2dXQkdsVhKO8BWVxT+ujr6qNqeHbhzS3XUiKHCSQ
o/LjtLgAsHHhiMgQO008u/oaX5RwHvgS3GDJyiSOw+U1ysdA4RiJB4qZTW5878YWkPVyezmzG3e2
nMnGKTXw4JUKQ2r1B28woEFV9et/MzG6xtnHKnRXWJkOExkkocQoXaHwBVjIGGYmYciEBDkwNePk
0FUvpsvMUOuKcbtaxG4Q8cRvdee3jVckm9uLmTkYzCdZIxwDHEAAZ14uhmqil12lsV1mOex3Uqhy
k2He/pCkhr7S0OlfYi2dN4juz6jAiNxrEmHzqmrMntpsByBq0LLszsSyyrjxQ7HErTmzi5BKAapG
R3sCY8Ljn3J2UKolzaFAsrBjra1vZZ/ITUlp/buIR/L6DvKSjuDDUl19JjIAaTIWPIGLwg0yWaAR
iqyvlZztLLOpV82gqmvmDMrCuc34+agNPYp0okByBeK3jKYH0JayncYb6PCJIUNJLNJWQ28scdl+
AA4m3oju88iPiZoniKgnPpKpWuS6IEDdxZKle1aYlafZmXLo7bo9xlQav7KhkztMs0T7RkrlLY2z
BIx5Nl8PdVF+76Sb3EO3IF/RMJZ+2dUkUPI+fSKMoKJRaSFqcZiJNUopPbuw9N6PuiJf5Rgj9EQe
F1tddKDwqqt6LVjuBryR0SOymd6npFM9ZAX8Lhbtr46aEKDvFHwzfVWvBlFBRFTgwc6g74gZXGA3
kYR4gy1WDeQeMeOVJUixROQ1EeByqRWtTWGhj5U7ZJsYY2NBxnoA4RBr25eYFLZTM/+qF8a7Jjrr
nQgJTXjadSuQrPX3usbDVRJ39SYt6+yglj2waT36Zu8yjJRd7kIJwzO0lLq+3bT81KUhL/3bn/Oc
W8AlMLEwkl9fleRoEelSLQe+Mzs13PGqan9kYdk8al01LJQrZ1IldCbG630c5rzKW2UTUiNmGd+1
Sl+uJQidDxmEag+1AoYdw1GMVdhV+aOj5+E7HgbxX6x0RJLbYz8QRHuTQJ+1mYLxlobvXG341fSF
gcPBiH6UL7F2zESRixLL5HvutTw2rBpXcRx6IRDlUeCy05Ae2BJZ40xkhPYdkiUbPHkYm5gYinNu
ECVlctfFALFEB2n9iLTMl8XSFMOVIQgX4ynlYO/QxcCr9zIukq4ids3r9ABJWoxuht23EogZ5/tt
V5yzAkJ5yOyiJzPyyVxa0cKhcDLbSg6Mgd2UAzypgSTPAc4tWXCFWUsmHu9YDYYAp3lmmlETvZgw
OaSWcY/j2pis8vq8us9t9+72oq6CO7YOIgIIh3i9A7g5OaOeWZLbtZ0ehuLBWVO5cO9ffb74eSgg
QnUXUN/r6sCgUz0sFBIfGqVc1072ZUDd027lAmrlo3V4EdFHO+D+RGPR0a91gwRRUScSmC4jRhEY
dG2WKFQ/J9ku7J8Se5N2zxQYeTR/vFQ8VfpSznn1SX2Yh7KFCgUPyFpNvl1Q6mdFp3bJoebOWCF/
pkL50WM6MA3pvUzThefO7K7i1fY/c5OEDfhamsdWmxwy3QLVe+Zr1rdYbj7vGeTMyMTdVVPwwhpY
cih56znGPWkXvqeZVcDrDKgVg7UVz7fJVxvFgHmYHKuoE9MnheYX5mtRbT+9ChgBSB9YUbDfTl+G
SubEvYG36EHLv4f26xK0YubgAWODGh/iNSSEpp8P/E6tcbOnB6qiGKCg4/lQRtCJItS2gzSHmjFx
eRjcXtPsxmFATDVRc7t+qvHCjSTXEB5Ap+nrbg3l7y34qD8fhBwV6FpIjQAU4ExherZVK1REEudv
xF5vnkrxmrYgPNUWTujqUY1XO6yMOF78izGHy7BqFjEoKy0nO3QfwEZXqOuOgohM5eYLCOpqj2Py
0zdTai04+JTeA2BeWAZ82tVRwRz/hEvLSl0DAsvS/GDU8UpTzA065WvMmP0QertlFX1vLGuX2TKA
CNGj3v/57CnitY1hT2AuwYEGIOSldXUwchdT5tVBPbXCh0RE9GnMzahu+v8WpnDYUlcLk9qwgNax
9dTVdfkmMp0tOcq1O46tgbHghxCPuv1kIU0ahUYM0eqDAKn+b9G/2+7p9lZdX1IWAituJ7x6wDY2
Da+sJzlkg0p6MFMC2mEO4nqVgqT7tpUZf4CZkWdsVOpG6WDSTDGEnmaN1tCDmuf7UNUDgXpZRV6N
9KVMzUdXakGs2ZgmQKexKxY+6qs1AqwCzAr+h/fPDKyE266sU00e2paRbZsq7Rr98/azOe7EyvhX
nL0glbSKtMIdSQ3CTTIAZSHToBjcVV1sq3xjys7D5Xl7W6+SGZhEIQZoGdS9MW4+cY8a5MXg5SrV
g8NE+FjiTXQoRJgGOuCsATGadMFZruzhAYlcYJwt0vFlf3A2nS2RtgSgOhl3JxNvp9zcpjH6tm9V
tZDZXJ0XzIBrD5cKPl+IJU2ae/gbqlyJSHsacqSAVe0l3UIha8nCxB2FTitMUcMCpnbSDqpVwe2D
mf19uBwmZkwLbYHJwSilU1cqRvVOySsaoKJ6u/3zV2Fh3CDsDdg9gfe74l3U67xhVE27k57emYlf
gadjiXL+agUjWBQIL4BMRkDx9IHB0m4ILdQmjvaGQHigYEtPpVkDoMUd02NUXaZlbBpGqpqbWXjM
H4GF0Jeyh6stGv/+s58fXfnMVRGQi4GBYe4IEKbWt16q/I6s7e1jWFrCmMGc2Wj7BL2KMA2PYW94
4HIF09tCojBnAW9W5PkjRvjqFIjRRooR9eRYDW+huyrifOFDmNumcwNjBnG2BLsiTqGTjoy69eq6
adFyxSvAfKTofCzs1pwpCJ06mGDDHYDTuTRVGopIa70iR1PbacBD1Fru82EB4zC3YbjyUeVCCo9I
NTn2AU96SDVS5Zg4fbzqNVY95CWUL28f/NxSMKAMVXgLK4Fc8OVSWAEWGS7q6OT24mSS6MHhxkZr
8+DzZsbiJ9IoGMM3f2kmIbQpeKKHR7yNj4TxfaqCubJcgoVfRfURGYKCm4X641hRGFd75gNUp46C
wZjwaIBpyC25b3XJHlV4ACvKzz6JYQrAc1QGMdaPKcaJu+VNboYsI9GpLEv1OVcj88UKifsXX825
lUn0NaQ2FJzF8Skw219G++v2qcy5GPmIvgCaoS4y+XWT1wOakk10Sgfhrghz7EBGZbi6bWXuUMC5
gVuQYMriilMEWI8h61AkPRH9j81+Vt13qv4Q5c9PWwE9BbDj+CRRf55mf/lg9Wnn5vHJdVCnDf2u
0z3TqoIuXZLjunqK4Elwbmnc1TMnQz09E6qaxqcWI0lOU5yYDu5ejN78LK1knerOc0H133+xOhAW
4O2j4x0yfUHyJLX1IYS3DTp6w2nuZdZGHXYJ6PtvG7oerBhXd2Zp4tcU+WurN0506vAKCAxi535q
2HTVmor1nCg699oB0DvIREk/BUXAQ0Vl7OV5bawgH9YsRfUZ58Fy8YzFAwivoGlHEJPCZRGrbXSq
iOXXJUS7Ss8wvxvkz+11z8RBTcW7EvRAQHdeDXRoGArWhNVFJyDzIt9ICm2jkx5oOgoc4W1T41d1
UYUad/jM1GSHO5AQEQaZ05Mc2FEZhhL0AnnqQdTVqyxMxRbEk5IHOWsWYGCzjgtCCryhER6vBjwK
qGvp3FSUI7TOI08m9A8GQU5Iyw5hbL2qQ//DDZtPsmDg/43V4r0HHiy8zK5GOkSdYsrOpNEJ2M5N
geeYCtXI0Ck+H2RgBjgSvCxdDHhMEhhaGYVZ23F0ysUA9oOh1fYZoBervh4GPyuSJZmSuUNEjxpg
NzQrQfA5udBILVSkfQhqjgOoaAGthrWNkaQ963fQ1ErrVanR1NMAR7u77T1zjoorZ8QFoUuOzOAy
+mAqpBw1rqKTgcdZjOFmr7blyjSjhQ2dtwNqpg8zGNK/tBO6GUfajIijW2uL7Zv+Z8cWljL3bSMx
/9fE+N/PAumISIFOchSf6gYtp+gXaBSJ9ZiRL7d3bOaWw379v5mJa3RooyiCKkhxYmiTizx7Q/tm
IWzO7hZAjx8nAlqKSUaYuyooU1wXUdPtVtLZNdJaFf1S82d2JWdWJnCCGgjkftBwJkaF7mcmm3xb
uuZSyF1ay8S1R30zyoYQa4lI5g2GumIVHskdpJD/4mB0kPEguqOdNn3zm4xFtSXH8xfkxFVro2Gy
+LaJubXoKG/hChlJ/ad5Zw2CdonB+fDoIjf0tLYsVjEfDo4Ag8ltS3Nng8IFqkLjWq6QMbZDgfty
SjwCo/i5MG0ATfXP5+rg/zBAMACkB+YtJwcT90CZK10VHsHIDWZuc/jNjSF6IJ37SWmUj6CN5wDA
dSMLHNZz+WVmYW2WOo3DY9vmYDPXG2sDMLmPXBT0zbnrLtyIc6eETALYCBdgjCvYTyNycPY0CN6N
WINCD/pgdyxdav8tGRkP8CzaSFPpjKEebwgCtdh91uygbXrbB+ZMQBFrnF1EGRJkGpcmDFFlYIRJ
EDPDlf0WZmvr/b8ZGG/4szUMeFuh/x1Fpz4rdb8IAa42hS08qy/d1X8zNblnAN3IrLDCWlQESwdV
P+tdXWq7zO4XvksU1TF6DYK5y+UUvLT0qkZCEuO2xghIe2r/orAx5jv/mpjcMZQZViGprRxDdEHS
HhWmaIEZdfyFaTp3bmFy6HbUaHoksAiZrQXX/ETSVRmWviEWwuVcynFuaHL4EgVZXa9x+AXxqwwT
wHuS37eGZ7pekuOfvwhoaJgjBQS1C2jFJjtXGq4AAgTrKryqBqeEWKoJzEXMEVeD+x8xDS3Ry9PX
Q6WR9dDCQPVbo7+W6KPmnAtRn3zMaOOrnJwL7y1m4hpGLYAqQSj1fd69VOADu/2ZjJs+PX0MoozC
Ehjbc6awyx4nDmmJEjl1SQto4uSqvYkco/WHAbV5iMwOmzxhvPEod4uFfvbsBhpjzEQeigHjyX1g
ZWreaXauHE2MQUit8qx0weVm9xAvdzTAQMt4lWxmKW463mTKkTp2cRKVGt7naWXcFW2YL8TOuc/I
wjEhUybIqq1JvLGhKlgyKpWjJayAq99MTPAn2Xd8vwsnNrtroM3ERYOnwlUnse0q6dYp3M6IVw4L
Yiu47RFLvz/5blom46aIOuVIokcHPfH65b/9/sSvDWohB3DGz4ZjKBySuu732wY+eNWufPpshyaB
pglb0rWjhcSFbrGnJV76qvzC+Mwv7eNfpgSK6TV/DOoBRojB0/D59l8w63bAZRpIBdDu/WjBnV1z
GOMcDIw4IGj3K3SsgZCEKPWnTaDciTYhwsM4kzJJ2HUIQGO+L3aPkGcLFDn4oTQO1RJT63gWk528
sDJJ2HnZCnUwFedYxcZrQYp1JaJjAr5TPyr4OxgXFnx71h7yDgMFhvHRPfmIatUJu8au3GNohWvS
V3cWy7wStSpfNMZW78y/+JjwAEY3dAQBoI48cUYLeLcyRuXi6KT8bSBFAGbGr58/KUAYABFDYo3m
4CTK1YjjnSsr5+iEOz1+NoYDqxeaUHPbNo4+IKnGHD2Goi5vohbiUQP04snRhnitV+baXoEqEeAM
xVcLQH4UnNLt7UVNNWHGDHukPP7X5BhFzly81Y06rJOEHHnPN5jq3kRWtYoLd89l5GlxtFZSdxOn
3WvP2oMqxYrT/MkeMPOm51srbrYDXXpdXrNKjX+T4WiAyAFpczWkBR0maZAI7wuDR89USU68yFYp
K+67EAy8PPwNoEfk1SUPjNj4fXtDZu5RwMqQNwMjg+R5WtYAiigLNcckR6PPO0yZhx1m0nOwmlcK
Acdxwr/QOP2Z5mRp3P+6nz+uGr+soy/lAsUy+WbSPAMoKFTIUSt781GiiHkn2kLdJYC/PrLaSjeV
yOLHvhH0qRCNuuqAUN5qRfd+ewc+EpJpsACbjQ6nwDwM7sBLlxC2k3SQoA2PdmJYoAdqwSojKX/E
LJR2lzgZ+1HUeQb64LA/NG3cPJYNGHbKujG/hC1UFKIKwkIhFfVGwzEKFBSVegd6q+zb7T909qjO
/s7J19Jr1DB4EpIj2CJiP6Z08Cqk2C/dwEOfdna84a1qBSSGJMdtyzP3gn6+Q5OPRqs5KgZ9Eh67
wQjcGEDHATTOwW0jM4nIhZHxjzj7MkXMQzsXMFJgBhUD1u66Yr50Fl4N4596fdjwN0ADUByd1j4y
x+oVHkfk2BjmmrBmDZrS1e2FzO/WvyamUu6cRn2J3Nc9cpm9FqXyCvT6ifPFFHjOjg15TvR4ME1z
xQ5Sclex7S4mRxY9RW3q1cJcR/377cXM7RfivwHwJpLtK3BPqvdmLjXEyxIEtwZGUAR5um1h7tzP
LUycy5atqocZLFQSxEB3tf2z+GV8UrXmI+xDnhAfOKpeYAObpB0OKUuryYl7VDEb1lSAbGActv8t
9WKF78V3kgUfmN22f9BrmPPFK+XSmUMNRCZVopFjbdzzck30hSb17NmjFAV8IaC12pQENyVmCFZk
lRxzMPiu7JyBV102ABo66dJ79KODN/1kRlmC/9maxMcC1S/aaBDWEqb7bsUYGm3tnUmGXVVQ4Hes
E1Cib3aoe7xS71oQPQxMPwpQyf6Fn4AFEXBH4NZRr7rcUha3ytAOAzwRMyeNZ2JK+1fWYKgrplnx
S2LQYSFXmHXMM4OTHCtNGxNykxKO+QKBPK8y3xLVq+9ur+qapgrXoA20KNoZNnxzSkNQRhigTZOM
HNve4Vutr18l1f+PtPNYchxJuvUTwQxabEGZkkSW7NzAuktAa42n/z/UvdZNgjDCqmZmejZpDWdE
eHi4PEcCZKePX9ooznZiFQ3bstC1T7obKw9xMiZbY4zzTdurkGD7bbodA7M9+mPSHMDXKPeVAo+d
llrdxqo1dd9FvrvN2kJ+5vHKmO+3/JVFLPlxuC+k3wnGmSSY71QtDHU5Gu45UsKDoh817aiJDCPB
ERC32/sbtnQql7KmV/LimZC6oGjoIqMrJzPyN1OK3WMzeP5308/qTd4Wa/OdSzcZuGmSi8TH4GHP
3BQha6UwkBP33Hd76T2PVi7y4ufJ9JBJoKVBm/tfmpDHaVbRAGRGT/pZis73d2uprAw2MD0ZzF7w
nzkdoFkB5gOro3sWAg/qsayOngcDgrwO12yjlP7f7QiQD5TVxtk0UvOfQRDBQ0lEqXWMJDRWHInF
1dLLCwg0pQFipevDqz03pY2SsoDib0VtEwkryrHkIhFMALwMYhqsFjMXaTSzsNYKn8SmkL0Xbvc5
zdNdnUFxasiRXSb5TyCN/kQmtWsmg6hoAXZ8vSajldM6r1HITnj2y22jfsmLZCO0xJ1/F6K/0iK6
ZPghH5mGZ8kLQadwLS2niuIZLldNGc+j/C0kEWHKa67Y4jFdCJlZfDHThaDSTPcs1pGd+Ym9VhNY
EgAUB1eKrNPUzHW9ijTsaqUBTeE87CTlwcxWNmnt89PfL2xEIzU5PheXyu+Vn2ZgnKjYbe9frKVz
uFzB9PcLEUXXhW7iIWKQThb4pd1BbVbu7toqZg+eYUX+mEtsUvUqth9Kf+XzayuYGW2vUYLQMDwM
myg+epX7PqbiqyGaK8nSNTEze+27aaUBrOCeg/TgKlu32fThilVZFIFFoQIEQv1NxtmqaFv2WsM6
D2C6CsfWpEa34gssnsWFiNkq0rou66pChE+UpdCFs7KEpVdtmu9iHgBUGUpY1+qURHrY922LEREP
rkd1YV+O78UaWNCiFGbkZHHCZseTupaihImVGmLBY9Bs/BNcv9WHpN7cvxiLcT3dmf8KmdnDBlvY
0nfonss0ffXVHDgB5QWUwg/45rVdmMQQzZj8aMZ+6zXVJs6lt/u/YMkbufgB80emnxK1dckPSFKS
Sl7x1Kfac5cqH2Kv3zJu9wd1e4rpDG1SgsaXm1fTwqjqo2mA6gx8XzMcBODifpOg9Vf4wpwtyRIT
dk86Q64PDtaGysw8Qv/SN/ax1jJTXK1o4NLTyZgNCSieF9qUZho4ygHNGkSA5xhAlHfPr+KPE4bn
XjRq6dFrQFQhGxluW8hvnfvnNSnEPL5g53jTptlN8rbXi4NDJ0x8EzuXtuFXqnqOGirbvC/PRZTt
LEYSN4Ix2mkVrlimxdsA9gqTj9NkyXwApwJfTDGakc6BaGiPsaDgJuBXH3pdEIGxqsr9/XUuygML
FiJHGu6pVV+vUwIlCVeSNF8AIHTw07deY+9jmX+6L2VJ+5lRocqCh6DfDHQYuKtx3Mnmma66nYTr
02WnLvsUFhQUpBXndUXWPNPRkt4PhVAh7d38E3ufOhmA3U3uA2xX/HV/VUv292JVc+2UPbHT2w5J
rbyVzE25YrTWPi9fH03UlbpQkzY4h+bfXfFV+aPPT2MKvFB4iDO7K0QxWVBXJyMU2V5kt2twtMs/
/7/vz0xuC4DSCL6xSSr1q5smdhCuFdeWnljr16DFtALSTdcb5Emm13W5aZ717FXRD5q7E92H+0e8
+HBcypjZgbI3FOLIKUcjeg9ZJG3loH4kbPpUZcIbpOZPkpq8SVGrb7Na/ioyMXz/ByzZoUv5MyUo
K4WyLi/nua1zOzY/JePBKg27bV/zwrf9zunWqAt/Petz08d4Jc3zAKJQmpj5wS7WIKjT2DwL0Aq2
h7wE6szLxuCtKV31u0XYeZLCluRzDvTiS20M46Eq3ZB6TNRAZeN/bYcuOjJiUJzgj8x3bR4yv+WD
vO7H/pcMIL2DkOklmZquX5mwWrBm1HBhjJsAiXgxZjqdmI2qD65K2NiRUEtedxn/Z6z19y1oNoXp
aeaDpk+i2JlOiEOoSK0vGeduI3pfzfj9/pEvqDVZf2qdcPTQJDvvVRhLfajzgWpk7uUftCD4e9BE
yAnF5HhfzsIywFb675ynv19EC2WVVVU/huZZA2MXlid35WlZNMRMapO7YWL2BsuhLayy8GA64vvF
ntrnoXMVe8wOapJtA4Cw/mA1F9JmR08ITQtJG5nnKHkMo4dobfBqcbdASZQmKHLOZTq1i93yM6WQ
2jg1z4WlPLhl9alVzG/3l7CgvZSg/xMx/f1CRCUPZVkYgXlWwdAW428ktjaq+1T3H+/LWVAw8IRR
YFLAgPvNC8NeE2a+VrAUitHhJtY14VCGab/LAURbsZ+LOsCgAhyOKAADMtdLChWeAQpT5hmMvZe8
SfYkQx5B9n8bh/ih7fXD/ZUtHpIJ5snUA6OCm3wtzhMEJfaBDCLT+wD532oYMf37N6ZxwqbGrWao
eN7gowmlqAV1icvbDNGPgXLwJjMSK7Z7sRMOUm3JjyNllpEGZhSwqA3vmEb0sdiM6Q62X+WC7Smx
uOLxLJ4n3cYTEMwERD27yLGQVXqrU7EeZXXv1nCY5ttSePuDrQVehKk9TOwNw51geGEFAYF1NszG
fq3z5vfvLy/41IRD2oox3Jm7kKh1W4glzpT4HtJTNG7v//ylhxxAEZPmAYoGpIVnqpFnqVxJo8XT
IPUnLfS/K2qy1eNwawbCRz+mcdpIwKw22rciVZ6zsVmp8S0V1GkNA2iMspVsgPhxrZsyGEtFDrX1
OdNNwDFelDjcVPWHCGibQWn3hVZv/NTYiIZzf+ULVuVK7syDGOXeywEhRK4x/GNlw9dcMmGM8Ea7
npCg/0AYdQOJoSjex3mYy2xFD6I1PS61WusPfgjV3OiP7hYw6M9WH+or5uVXHnN2IekWFIE4pNeV
+zjZnwuT6RUyuKFGgiljfvujpvneKZYb6c1IFOlnMFo1U//y8NrHbr61BnPcj5ksl7aIi/NC5Z29
byupfMibADbSAKDtMDC8h8KHfC4Xqs7OAWrbeIXY23UZGRu/KrtnXxslp1dLz26TutoYlmt9LVLi
XxLUMe90IO3ub+qCEaWHh64EnlKFQfXZIjviKqEOVPPcdPyE9kkdO7tXHVH9mfsrT9CCKYGSUCRV
bZAQF+czk5Yyeole84oG7bapCjZqFxm///wggxl4lkSz1fwmZvgkbmHy/JiNsfGgsEuAX6/MFU1c
3DQ8QIw1jSQ3mI6l6DZdUeDdKGM5ocgfAd98ZSQVYtcAIElDWPGmFg3MNHHI/ALplpuZZvDd1Er2
mqmaK7y3gfJBD/KnPkoc+GgrO0583j8XBChhF4TqW2ylK77vwtsHJ8d/8mcOUJS6EQy3HW9f3Ty2
kfdUa8ZKCnvJlDBOiWtNbxQMw7PXHOLRsZS4VWe3SuVHwZLLD1C+mBAsReaD4vfqyp4uaiPAjLQD
4wozz3V9uyH/yeRCLihDKi9h9RqqTpj8ff9uLe7ahYiZz0VN3M0KAxGtOJGXfBPXKFsXBcDypTD0
CoHJ3JsP5LZVoZ6kowjuElpzQ2+tjWBNwuzg47xV4fWU6Zbq97K+W/MuFj9PJxQ5IuBYrbl34fd9
b6V+xg7R0izAwfDz/gkslfLRJrA+AJUgnThPVQ6CUGad2dP9lh5077H5aaRE1TtIosth1/3jggef
bWJjK/x1X/DkUczfDsiEJ8QJLN1Nt7ZsjnKdFYTWE/2K+1nWPk6YaUWW2fBQd+M/zdr1mQ7iRiAY
nIyKo9E3Ldq+YGUgMeKnpWGyp0zzLAvJY5aYva2UMNfUkavtBHrd7i9z6fzoLvxX6vT3iyfSKlM/
qYAdOfeJ9DEZmq9NTsH9N2VAmAcUMGOdxEa3E/2hG3rVQEXlbNiwzNmkAFcE3FieSQCwIxPsFz1S
8yewaTNX9IFxgNqmtjNxtA3T2+QMdzP6fH8pt3Z8EkXmdeLnY8h4nvm1gNUeeqX2znIoHa2wP/S+
+5Sb+A+qDgeXCDN655S6+ndUJzBLiysJ4BubNxMvXx9X4zVN0Ad0BuuD+deoyZ81vz507Rq48q07
ihy0cKLUhg2Xuuq1HKlJ1JIxeeHU6rlO2oZeyiyJjl5tfZKLxtFLAwdgeNB7aeMJv03ZMQmnfZec
Pk33Nw1cUTiaWmDk7qk34n0Y/53X0S4e/g7H332wJjlMNzNEMIE9zocigrpXGjEZAeRMB7gWPlli
bDfGm5p+va80N3fslxxKxgpZIUmaQ/TnQ5xXehW5JzfeKdFLlG9/+/s41HRM8PoyWzJ3y7gRAa+I
5Z6a5M200+Tt/ueXdJ7vg5VhkHS6nbkLhNEyUzcQTjV0UWgETBQpAC2PIGh5L40SQR5VJSYsA3V1
7KG3g+S9N4+SAs/Q/V+ysJET4AA2mQiNgd9ZkNSNY9WkMri6bbU1XrR+xRbKNyZ4AkyA7luipmMR
pcyiwEwtO6VXFPc01H6+kwN93GSaNTUmQfkXxlL8dejSdAsRrHmgWzPflK0bHvJA1HgUXP97LUb+
vo+8fGNURbjJpSY+EO//ZZaeuYVPXNlrUTRAmCV4uzhvfgaW9hS02o8matSXsZKbbRsGycbQhrVu
/wW7wcomUKNpA+mavr7PaiGl0FeY7kkwYtsNlJ0XG46YZsc/OCDMsGlNAG43nUd0/cmjUaMpiuna
GSHsau/ZZHiuXslfR/SvhDlKVudBWhsLvnByoXRLo4JQR842mWKcafrbmHUKbYJglzAbw4lxUI3m
3Grm09BZR09PH3St2Qh+eTD77kUyKwjUgqOUrAFjLG42+HUgYME5eoODJWlEFpQfUNP8RTe3jMPa
xRoX7U0AM+0DmVNwYzlYwunrA41LrRtyURJOQ/Pmip/SON7KYmHT/bdPhhUDsHQt8O8AFgS4kdzz
LMLUI7XT0iBmHCXnVItvgqlv/ejQBIdBkDd6vRK2L91yokxSPRSoIYKa3cKwSYuKLL5w6ofXMDwW
3+/r6C2JHFtH0wXqycAQT9vMilRmkFWt3AmnrtekJ8HVxY2vMYYX5vQLh+MICQOpOmfMyvDZNUxG
DEYj3nq1+5XBNw92QcXdJYoSf6C50f3Wx4a0oV2ttTtDqPdK0RpPwJp7H+7/6iWdAp+d1JcIl9UN
uGPRNbrcxWxKbX7y4PhQQMqGt2h3X8qCIwX8wb9S5vVljUneKA804SRKKNYmfG+6pzBc6eJZFGIx
yEu48Gva9lp1a1Mr9D5NMRJT560wmMm2DsA0dctE2pkF1Er3F7V0VSbkrQlkmdT8/NUYY6+jSTIT
ToIOcSsINJ31M45eaypkjbhyVZZlGTzGAPDgv8yuCvxwiVVlrE3wk43fMJ+TNNsMEPRcEibKOfv+
0pZuJrP3/4qb/n7hvcdqJudazNLGULM96WANNc2yn2vZCUrZLtew0xfFEdqDmYU7S7vitTgF4NSw
yivhJKeHwseC2pFlM+7tkwlaeeoXNpJrCgsUk3cgmMzxpjQIfcpCwjdr/O4oeMF76yqHTgh2ZRUc
8nhcyb8u2JxLcXPFL7sgyXyz5+Uf7bF+bZKv9w9q7fuznYuNKjEGne+PNH/7drLWTybdhKvAZcky
jTYTzqh5gyVu1KJSMZXEAir1u2xQkrXHg0Z9Nthhpv3Ihh8ZFg4SAIn1QQ6Ld5F4XQOMDq/vc991
z0WeH10xWLnrCxrDz5oQmfE7ppTetcboA+gZQYZHNbr7VqjtuHgU2saOfP/Ye8nGLNfYwxb15kLg
ZEcvboQ0hG0Etpx7MgX4JSLrMU1Zt4VnNQzbUZBWXMbb9MS07dOkCeMsZHHm1TJZZH4/gvLoBO7i
YBtp86KM6V6s3vX4A+mCjTJ0B8Vtj/moHiKZc/dyfcVoL+4xI9eURkAoxehcL3kQat9UhSmMCVxb
FV6b/tDme70+WdaXOF15hxb1TJ3GRKhR3A7XlDlUPNEUmzViulVjbWdKz17/PVOZ7sUOJObG1VfC
NHXxTLHcU685vWTzJJnUmgBOZaV78vU3Buwg34ZOr6ZarEq2UTtG/9Wkh031bf7dHdi+dluldj4E
m0rKNkIKaTYYVplPjDe+RIa4tbzOLiX1NTR1BvaOdVluoPzbVJps9+5RAM8yVJ+M4ikQB94K3xbq
UxYntugeTO01HKjSda8U3jX3qEUPuvy3YH0ZtIexePD7bsUM3g5Y/z/1wuQypcAGzPS58juCjTZw
T17/XrW7ZDil8IAY/mhL4zd9SO1GOso64GDaa9qFdhb5ZCCGnWz1wAiIti6Gdm2Yx/vWTF46kekn
yQr8b7TUzcyZq8aDLiWSddI9yBHrbd98sfD4I6ncFKC7DdQ0BwnwfxDf3hWZN4nEoFr8JYjjRtOA
oAr/8SooDYN8M/YOM7tbNYUnZOJD/OmGz1ambt1iLaehTFs1Cx0YM8SHJaMAn9y8hli7hdGEoWad
In5NGuY7H5UpvJ9pN25l6VGg9V6tCfi+1DndJ8YuUnYtBCeyf1DEfaKGeytW7Cp51/TUdt0nSYgP
cfk6Gh/z9tCqpypzKutzpx7H/r2t4wc9/Z4U/TTocsz9FRf5dkYCWz+BFE11c0CJ55OopjmmtV+5
6kmrJbv1XwWAxaKnoXQ0VD7MP9cFI+MPqbePVumwFp4yRpnwn1W6fm/ZO6ty6MrWM9WT7p6b/CV3
7uvWwikBW41rTg2d1Mxc4VWoHyFoLrRTqKsvVu8fNJ0MFzjS98UsrgIwYWMqtqIWsyDDqMjyMXik
nUw5hMHxuZaK/1HC7OnrvWZsq6rRTqLqeBpYvMqX318C9EagB7EO8uNz06DqaQ/JjnaSYSe1jWqt
SXhpi4BZIoCViQlu0mMK5ONWRV73lFR2fUy+/cGvv/j6bHvKsrKUBqzPU158TOVXs/JWnuaFZ5Gc
MAk3oj0G1uaFA6uhbu6lhQ5Yvfqi9s0p7M1PYZ9/DGV3O9B70WtVsiJzSXlJfUC2w4wILRdzrerk
TmpDlLcNKx7Fyig/ZG3v7dJWXavr3Iji4sNTMKWrePlvKpihThKEubLYgeCyTD/r7X5sVmqGayLk
a8dC1jOhbfMidvx0aB8aWYl2ZePHp0w211q5bx4UVkP6csov0BhAKexa1Ohlaej5iBI72Mq7+iCG
THJZegbVZqh8b7w1MOObIHQSaOEwTbUWsg2zyyN1haa4Vh45UfDF1yEL/bvkAgVr+aqlddFfMXFA
QWatzX0zD7appGmsyNEHq9zXfrLPzerJzLtvhG1HrTZ+3r9VS0dGszZdWzhntMXPllWM4DG4FsPb
1aDXtuhHHytPPeWy+rt1CLYPwBXSJzxA9AfPHIAYSkQw8ccIhDSG1Coczm9FvWLfbi7wTMZM/UIv
8NXQFSOHCPE7qJVfRkV/hJvX8Y36m+xlrzTKr4GULMtULZIFpNduUIxG6h5D1qsR72hgV/4Hvcu3
tfJOIURtn8wqX3kjFo+L/rf/L86alVmEeGj9XFOYtW+9bUJsKLbFxvsTpWAOA4cd28SRTUp6ERPB
iu3BzF7GTixHm7Q3HG2wnLFbS3suXSmGRhg54jmiW2t2hztzcCUlzHMnqgz/jRYi7UtY+HDzfgxc
TO59RV8UBg41BeGJqGn+fg9a6sWkBzKHrshtplKayoKHiQkUmt2VQ1oSZVjsnUTzJdWHmVGP1VwJ
mqTKnabCGnWfB2rA1fiNUOH+kpZ0DyglBlaw6UzXzo4p0bImUhQhcwpoCvdCJHobYdT2Zih91+Xw
A17rs0jj1MpG3rzy3DKTESDIciZGDWlmMXwhrEQjRGotP0vCs7WSAFj7/LS5F7qXR0GTBoWXO9Du
hFtj7dcvXaDLXz/bMz3MKkHO+PXme1YQt7X9Rl8xdWsrmI7tYgUhIAzQOLKCMdiB06b8jxs0vzWh
WiaAgKFd4lF4ldaAQKd//Sro4XgZAqddnxGeCW70+teLneSD1a7mTi2Mhyx5ZCQ8T76G2VvaHzX5
UAxrAhduCw8e0cmEOkxHyLSdF9sF9o2SNmGZOqlYVE9p7QnPBpgHNs06wtYbQnl7/9YsyoMrawLS
pF49tzp9OWZu0fTIs/bhB8qfP1bxLX+9mrNN5K3DNwF+kGGz+SZqAHXqQuunTqInAKqbfShsOu7U
xnI3ppEz4ibswqyDX9T6VCfCroTTjwktIG+GKuqKs6xRNcwDKbQx083HbBz7p8b0I8+WW7r4OUJp
tAcTqATk9LaeW42dt4n4nCtasM0LXdzlaVDaOv/Kg5uqna1Dw/Hk+aELWlcXnatCp9+wdwvlUEVB
0dpQcXLO2Ub31G1MxlQfx11K7gQCm7iPCcA96+iL4vhMKCc8MEXnbjmg8OTFSSrtlU4hc03bhk0h
AkZHuUjeO7ORTmIhvZuZ+1ceAGyxD5O6fvWCSNx1giF7dF1ULQS8hgrsSmj+lJTW/awIomxbvadL
O0L+j3peRW9xroaOKPlWvA31gMQRMHgPoaTQAy150iPABu7fFvzBrd14obURokDexGqqPSax0W11
WjJtKReS16QH26fLou61TBKDjenKFeVauPsKtwMDScRLuW1+92EYihUiK17M5vlHUkkraecF5aWp
iVk+KvcTmuHMjdJqM00iTU0cD8bYYHyXopege2zZwPuXZMFMkqLk9lM2xwWYx0JhNzKdUwepEw+9
bUXPeWnSv7FSZ1nYrAmUEUrVab/gCLm++b6kuJ0IeYeT+A/uB2ONTXXp86D7Q59BjyHx6OwZzgZt
rCRogx2Dsb3IhVdK2d3fpUUJRAPA1DE3RmhwvQArz8VA8NPUCYqN1nzW1+qoK9+f167zJBgSt+X7
qrWzdiQf/6efr82UCQRuVxMHPm88KUTs4fb+56eXYmYEAT1TaDKeOq1ujGA1xF7pR3nsjHqzqfLm
QVFOOOfYugdRWGvFWNqqS2Gzi2d2sZZEgB86g/RkYk7kD/cXs3Txpk40EgTgIJPluD5qNUp63aSX
AODyXRZVNkMvdiJts/19MQv3DuJwQJ7xvhnDm5eaW79WqPskXInRg1k5PamldnR7+XdnwkgAUQZU
6K9gRTfNxXiIANCpQeL4SuNQZbC7Tj7m2rCymgVfgnzKFKKjBBM3z/WmedZYwV7glc4gdDaUFzu9
C3eqBOn1SYdPzG07QG1XchALijAdEU4+CduJ9O1aZqim6JyUlY5/FpJ0V2bZ7196pi5o9ITRiIs/
BxhIjLCEBiYrHAWaPtXW1gomC9cGdBdmDxg44tLMx4CDzFKiqJZzR5O3ydtb/7nst+HmvpotaDNE
ApRKRZF0F3Hr9SYVKhTMIUMMjhUPH9p8NwThqWsE0x6jP9ktKr9QpKHPN7GQkUpqEfaspk/yTcM/
K9nfpePWWMPU76vQuDazYUPFEQFCiooB5jps+2FtqxYFMLoMEwcuMZm6660SBSy81vulQyWo2Mb8
c/8olr7Pe06kiPniXZ8tIJbgFuuSkg0y5GNT+/tVetOlw76UMHtmawMaJtNriUe82PYMGQpJbydA
lrQ2I7G0FIv2+ok1mjTP/Lr7wTiUQ68Wjvd34R+tNRrHxc/juFOMoScDt+T6JAyh9cRB1wunyj4P
xUY2fhuxB6tIe+e/AmZHHXZR3vgKAtTkIIFRssIXsfD7KbiSuZkA+iiFzKyh2hRQN0Bp61QB+MYV
br2crlU+2YLZk4vrD0rHVAfBfsyUyYzzkT6lLncUBo4MWt1W3MIFVbr6/kyVKkls/Drm+51fPURC
94nszV53gyP5vZW3Y2G3rkTNdkvpK7JDPqKY+YLPTfp0/9otPLRXn5/EX0SdWTPKWSlwKYzyiN1z
qUv9NmIBTx5VN4aveciZo5ytQAjKxIfmJHNUPaPOTk+PYA3571tyEqu0p/3iPrydczQaht/djBNR
i91YVe+Vqu6bOtm5efL7LyuZH7q70SzqiPN0k9QbPu28Zu6E0fN4bKKV0GbxRC4+P7t9ulj4cqPr
fL6KHgxxV0k74OEf7h/7olZdCJl5BxJsyz1Z8NxJmR2O92sESiufN2fpWaKBrohDI3f0dBNltrDW
ubF0/0iWKJBCQat409ggu3UeMTtDxi9tg9e+kn8IgRuc68gTH1SlG1ce12nL5+Zk6v8V0WPak+ca
nFVD2ytEmk4Xp9LLWBv+Ro5ay2bsw9hIPFZbQE3N91gJ5LVGtQVtAC+bEW/e9QlEeXZQVRIx1dIX
qTOoCdTUxzI+enTI3deGJSEYZKgDFTqgaFC7NgIxo9ZlE2SpE5U/kvzd7V7d/Mt9EQtbSLfDfyJm
6zAjKeaPiMjBD1WCh9g6mO6EMLtLZG/f+L9dxJx63acxpGkumEGkmYX2k9FMZYHAvRViux6hLa8S
W0jabdmeGO8U1sDGFzQedeRJ5uGf+m9n6xvUQVB0ahLOoNlMLWyN4Q/8bcr6OqlIKn3azQCN4Jod
YPpF5gA77wk/urUxqsUVXHx/tmNhrkZ12meY6Uix5f5HtDYrviQAbhWLcfpp9NCatPDiqWnqUM4a
UQgdQ9mU7NKa27KkxVMqk3kRErZ4F9ffJ50m0bM0hg6oY277IAi7Qjne1+I1ETO/ogTTUgT2OwTi
udiZTeeA4XoKCuPw+2JwhbUpYUMBdP7CBFDFiwZFjSnItrDO9SFR/+DKX4qYXXm/seTe8jvqkO2Y
H0wwS+iyC91dVCni9n9bzexqFG4can0xRA7ndjY6/1XvH8b27b6QhReBvqoJWXcqNhnq9PcL5Spa
0xrLlrRKle4AOhh1Wyw37j/3hSxp8KWQmeed94TDniVHzqBb30ehGmxX6lbOfkkGA/7As02ZQHzw
64XI/SilGrhecALaDOOtMnUvqDCxNNl4SIHIr8wL0CWtZJblBrkjVF+Fvt4a2VvtevZvb9SVkJkt
6UvfZJAjJK6ud0Vmy8KK9i5s0tX3Z5vkg3/dMeqGf6GEW619i1bbYRe3SWaDpvLILQJCkCRtknhm
RgLKHv7KKzta0aVlAUx7kx4nyzEPEg0lj4ekHTOnafVnbcgfzTp7Lty1LMrCu8tD+J+YaScv7kXU
UnKKoj6j20UE3uowUnzp+8YevFdV+ivw//qDg58SBFNSfuIivhaX8jRmosSquqDeMKVoy9WH+xIW
F3QhYXb0bqZRHqvEzJFS82iN0Nbop4rBsd44q2AdB2sN6IvnBLQIJTIwf3l8r1dUeVroiXqeOaMc
Hg15/Dl0RbEZXeHh/rom23HjY17ImT0tQV9kuVY0mWPI2WDHcqvvpIrwPu1hi2+NWnhLxi5ZqTws
L27qucKHvoXAgLmmaD0d7ehoACgOjQv640ooviZi9tAERUbJqUaEBT6E/uh9DJmLvb91iyLgmqJ5
HyyPm1ZfrWewsi6pZYfaW9r+sIrXIN/dF7F4OhciZs9LDhC70OS4d1k2biLNCWpahPXvfvRd+oNy
AbNbE14yiFi38/OpCwRTXLqp0/jWRs7iFxdgL0uSALsY1S9Soq0lM5a2D7+JnCFoL0RUM81TUkGM
1cFIHTmTdoEfUJH17SoyV2z2mpiZaegx2ZJvsC5B/k7N11aKb9paPn/pmC6XMjMONAINRamayJAA
+JTzrRY7QVvYtejt9PHtvk4suBw0Bf23bzPTKnhjknkxC7I4G7X8rA3ttpUzMg4rV2jptQNrxZw4
XIHdn/dfi3IyDZp7mSOn2hPzw8+K/9tQ4ziZzJTRDcB/F9LTnj7QNoYOUDuyoX8ahc+Ntb+/X0vL
uJQx2y9oJQRXaTWaAfptXjJ19Qdm4PL7kwJePHXaoFPzkPg+YR99RhXMba29ig69dOqMVBh4Z4R6
0EtdS2npdCp0vU8cqZeZnTiVdb5Vkm+ZvGJxFneLVlg8QJDTzXlDYuUGAaCv4Ny4wlugPbjjym4t
roOuswk29pfdvF6HknSVFVQwDorjoY7BKfQzu4wP3++f+dJrDW8NVTaqXuBLTBf24kxUv/d6Iyeo
hFMeGqNjM74rxWPrt1tD8bZqteZ4/mrJmz+jqLEORSttxKCSXQtknjkuSz3OnD7UxidD0ICGEUpl
K/aScAjNQj3qbfvJFYtsl8vasPMUPdy1XSPaVMgaWyr0YTMoSmmDkZxtAtnKHl1Tkbb3t2XJFupT
pVycYrwb1Dej1bsO+FNMbvo5gjR51L/KzR+87ZcyZvZWb3JRkEQhdUTZEYpTqZGHWytFLB7vxTpm
uz1aQ+ol0Jk5lZU/GnL3Zijjp0xWHosw38JTUdgqSdL/be9mZiSR5DbuTPau/JoYNLBs2+JPJDCk
SYxEvZ523WsdAmx5NKSC7OKYJZuiffDbf+jjXrl/iypwIWS2jD4xR2MY6MNs03yjCoFdaKVdhR//
YLPw7ihywv2MR369FEOQWlK9OgeUPfndeBhlEpaENPelLD27OF9Ug6cUHzn+aylhXihNNxj4eG3G
3M5HNzskVmkPBQiA3++LmrZlfr8vRU1m7cKghPTPSTq5fqfvP3ftq7Ly+aVTwbSDTzMBeNKOc/15
I9ViI3IVmjq9+Nkz5b3UeQ8CoLF/sAoTFDW8VcvC/s7EQEuY6+3I3VRzZs9E4SyY5j/3ZSwdCo0T
2q/+vtskEqwYsiSMUeZgvZJ6b/l7kYGsfNOt4egt7Bk5N86dBiAyL/PKbZl5qSsoBhMB9bc43BXS
PjJWjmVS09mpT3Ud4EeZLuJ/s2fEykJBMzSBaYD8Z+cea93aWIK36dKHIPe3jNOtwkQsPI9XEmdh
SxQRDEYoAXrW25HyUnjMaFK60hltvH9OS9tnQrqp0vYJOODc2vgB/YpwQpHsExK7D/dlUDANuuJC
Li5HpXFn8vGZe58pnJIk/miUPlkl76uW5IdIP4ZVvZWytWLf4mqAIJqI5mmfVaf7e3E/m5KKTNag
DKrwxdAZtjS/1sX7H+wYsy4g69ApcANz5Ml67o0+Z5PK9ihAlHkSux/3RSzt1xTwg4o1wevOszN6
VgSmWarTkBDgKBETIVK/FSPcpGHlmuoLFo0pF1JMtAgxA6DMTLQQ1u1YNgwZWGpQnQu9eS8SN802
GhQeoe0mMPSm7imIg73ghJ66F2Jtn+EAbVw/F471KCVfQTqJdlY9VnaRhzrx6Zh+TdwhOHajHP2M
qRrsrVG2XiK9VB7b1hsO5iiUOy3XKFQIcn0EJrB33CpP7bLr+kMkqAC4WnLrlHHYvbTAB2xLsZO/
Z3EtPOlAMjAkXynA+uWN2m/k1Gy2SgPJ7zgW3c9aDcuNkg/dj3IUg08Ak4ffvCyzjqCDSo9alghb
s4nbA2g7n8I2BSALytNjIOjjQcx8dV/rYr1pBX8k+gU5TnIZUoijIP0BFxyd5HpY2J6uR3umeYTD
/WNfsJlcQqi+GXBifG/eyEj1Pq1ooCXB+3+kfdmO2zqw7RcJ0Dy8Sp56jJ10Z3oRkuxsaqJESdRA
ff1dDM65x6YJC84G+q0BlUkWizWsWiXeijHhJK7LNcYBrWrhrnsI5BDQqarVF25Z5RnHfW/3phG/
zkbMipV1aHUKC0CezEWZ+k8b8tktbJYqcNoKMijrt69m3W1v79P1GkBGi/1FIQqtWVdMMwCfGLXb
45anovm9eNaWd9WXKbOeqX33GDFwAyBfLUt5eJTR93hpULxmHvORYRBJuk8HFHVW0m7XDcHy+xjw
DrAyUqBXN71prKWtLNRaKCqg6Fzq4YmhGww892gMnPgjaeYnTKT9LtLwuSqXve00X00wod+/oXij
0fyDobSgx1NyMGZZdybF3LITIAenOS8O5oikgtf0IPwfktuyrp12ueL/k6X4ON7cpEDHo3dqWLpd
Y/GNvzyUC9+x7mPYhS/F2pNwrYyQh+wScCa2i7SW8nhPQxe4CEaww2O6Y8R6Hu37EbwQgUwMtBIt
fFdwUavsIh4im3kqTZgj8rsHwO72pmkXAfpCxJSoY6Pl8lINx8yocz45xWnZRf5jt4bR1l0odG9b
MAuYkYwK6eXnidHZjTeisEiz4UNVRVurAFI7D4o3gCxXnE+tLEAngGcH5wSu8KWsCd3JZdSmxalY
iumBdu6864J+3ozBXG+yqL27MR03DC9phGgKDYeoX1/KK0eRRtFUQLftfRkCcYdU3O7+0wG3hkzH
IMi5glj7Q4uGpqCBiJkEO2D72Haw02klor5+HbAQ+JmgaQeuD4H75UKaynJlVxZqprUNOpjPXvsT
1NcWak8EPaO3V6SVJaczod4Iy6Ri0nve+dzjWYmcNh3ffOQ1Ew/RNmppTpruTREFH+0R3SC3pcqj
v/SzscIzqYppiOB4WCnFUfFsPkgPIvGdwUrAZLFGbaqVFIJUCr6ohUhIUUJSibLsC4J+0eZbPaPJ
f/po+ytALY0MqBtaHF2cF1RQUTxwKTqiy6L8lCOOW8ZNVNsbd60yoDEMF0Lk/8+eWiJRGUUBIfSH
G7abAomPu88E9gA1vBDsZXJ4yaUAUzQmKA/b4sSmdsO5+QW0mC9gxF5JeujWgYZky0b+F5QIfyjh
z9aB7o6hzysb6/hs9+9G/un2KrSfR3cmKEMBkwGH3OUqQnvkcKrx+dQoE/9gg//qtgDdQ47oU1bM
QbJuXfkks6D9YptzfkKjjXiubONTZHl018H/BLcK3Pdgbn52hue9YLrUiKYuXj+GTeU/s7Gw1rAo
2uUCRAv0houioZqGrA3RhhNm9p5mNO+N8/iCiefvtxesecaBPURJUqYRr+tEIBOxWmFA8Srns+9n
m8p091n/3GJevZXZG+asnKDuNiEABxYNfAMammWGydM15sSeirT7SL3uNWrzA5/I19vL0rxOkl4e
fg4qHZpqFGiCB47G4VOXdgcymt+zJn2IwHaTD+6326K0K8KAD8y4gnOJIEzRyT6vvSYP8xPA7GA3
CprXqU9ui9DqwZkI+f+zW9VKP9xkOKRxspqNxIglflGt6f6aFMVEdHNHTIIRN6e8PNjOq3c/nBMP
0dkq5JmdrYLysWv6EN9fArpxzPnoNWTFKdEtAacOfBhQKejEUKLg3kPPI+JemJ96S7vN2sOmeU6t
CGORQS8I1O4VPJg4PeyrGyLPxsH69GSHn6L8izk/Bc79ngiMHHITIGm0rxOuSJIWfOZldhoXYzdG
0RZ8l3f3VaPZXWbcJAD5OpfjtSWPZAh5yt6aKM5/3q+x519XzrqKRO6THF+PQOlUPwN9fPv7f9KB
io9x8fOVcKBjaIjzevnzrXbT0CgpeysxCrFtqvmDnxmg+R3m32LkL8Sd3xlby4vqHgpAn0DCBpgg
iMFUqCZsfsXF0JITKe0P3nhk/GdtDJ/tChP7eF4lhePta25tHavY+cT6VFp/cV/Pf4FKEj57Ztq6
NX5B77uYa5G+Y4jqSkCpsW2AwqG+JEHqkurh8soS322nqbPJyYyeZ+OFojEout9ZhAjMT7GQ64O5
VmxbFvptUDk+OeXerqePi/NopGvKIh1ORVmA3UX0gBAdzMhq56efe+WANhhyCnk/PYzZ0j/MwhrR
qsCNZ9+NCEg0kSNqghSN5RHSUlnrRnEg0JtdOt1a2kO7qQ5q7RIHLrPdl5s6scbuzNnLTtw6VvSr
1/4ma+OsrwnkHbSISSp+cJugPUYdvdNQc4RnXOcn2Nt/ULT8lRE3Kflv3g47wPafhrp7d0p7iDOe
Zis+lMYIIzkMn0V2DOJZVK4mD7OidMowO4E4L5m/LHm28hxqN/BMgOIFGp1YXJEG2Yktz1b5nDOU
Je/uLsL+oUEN0Ayg6q7c5cGcUsvsGRzNpd1OIHmj7dttC6bdpRDVEww1R41A7acOy6HmvTHmJ4Lp
9knpzCYYuzFg+b9JUW4XL1ynZhOkFBhS4ALDMrRrxH4aDxJbJdmp0Y94zQofsRA9dx3NkeRu+znO
Bbz+Yhm7p2XJyoNglvgQmcTeOMG8ltWT5ufqXkvWFIR+iNlVXEDrLkU0uXDWjXZ49Gf+WIXLmz2N
70S4Kwqh1bkzUYrOpTPwrnUPUQDRpfE4ZOzVbpYpCc1iTb21moF6niTyAdWvanQXr3GMoobXHwz7
+hPGKN9WCd2mWWjjl0g3yUWvmJ80B0F+NCz5STj7qplfQ+fZqoak7f3dfxMkrfKZv+eYi9s1IQR1
1Xs6uE9G/xGtAejZWINr6DYMfFGSRUfS3qvmPZ0LXtSNkZ3Sat/ZB7GSsNF+HskT5BjQqHXNdUSq
ki4Mn++j1+k9bf/iAQQ6GBgOpKWRzVc0C2UjZhWCZafBs8gmWAh7n4k3Pfsd+k1un4jWaQFBVCS7
ngDRUnMZTLC+YLOdnURv8CStgQ2cy7J7DTCYkIE1xIqzPMM463yDFNW48QqGQS6l6f92piFaSRXo
bhQSU3AqEBVIAMuleqAjafSsNCQnfw6frCqPqzHFENr97SVrtT3ArsqXCCkwJSLIKKuzZayzk9nw
X2HR7MUS/S5blLx4/zcLkuO3MDgN7GUqIWSDNxETvorsZIElbTu1gn0YMMnzcQJ7/IpZ19lcuL8y
NQDDi6T45d4JYxhbkeMcM3+YP/QVYDJee/R6X2zIbNkvHWndjdO1YiVo0CoQmrdBhiuHy+PCXQqO
jNxvzWLOAIyqjyyLNpiEEPNKxIKBqQ2FwCoYQWrdR2ieATHthNpAKpz7obpgOHGDQHZpaNj4i6wJ
2cIqipCboayexeRbuxZz6xTnTIbaB8TSLkjtEDLmYd9MIOv2WeyLB2e6vyUei4G3ISF64MNQq4U2
GoCssrZRJC4PgZsE9NP9NwBd5IC0gKgUbQIK9LwoTPSR+wU9Vdm479uvKBrGFv9s8794IWVTGdp0
LdgYtbWfYDCMGFNBTw7YkVMUXwGfNoDfuX81CBNgwzDrF5lA51IBPYfUYFoZ6akTu8VO8vCBAza7
Nq9Yd/jnUhS3qZibrnaciZ4mUGd1Xrep5h8FiONr45+/WA6yFYDloiUUwxAvlzOabl1TYlanwtkE
XcKjOG1+CD6v7JrO1iJnISM55KiuEhcpMAid34JIabCGIY46+to4/PvglSsAEZ0cyABjAVKoCJwU
u1TksxPNAVhR66VHPOWQNnaiZr/Q/v32vmkN0bkk5dUEYGHsImuuTpbT7mqwkmO8zvNkRHFZeQ95
7m98Yu6WJfy0+F7MqvzdbayVi6XzC2SCEVcLBcNQrYARTNwFCfUCRqSQfweLwLHJ1sDOfzK8qoeL
kgPI4wCKkuXPS/2wmDfXIq/pKWq9N7ddMFYn30wtllc2CR4bQNPdPg6m+dkBEKeco0faFA9oZd7c
3m/twcK7R1EUTQLX2Y5isWmEFvwTZj7yTW+0mMMSgusccN+/EOShkC6hc/BRFGuFgbt5PgywVtNc
Fm+1l5PdyAbR4AzJX6TXUUoGQR8kwTVQX9Fy6Qj3OTbX6vfRK6/+wm88/7yiojQNUm+Y8YKMlh9P
JIyHL7f3St6mK+UAc4fswUPlWq1+dcXgj7VNQF/Gln8C9hiBE4HWj87ibaeeb28L02oAJjTDSwWK
4gpbYEWEz+CcBb1V+AGtJbHZf6iCNf7XP3SXV0sCvY2kLwRfj1o/Aq1eVLW0r0/cxTS4qFk+eGm4
D/Ni55Jx5+bllsUiHtjGtTf2Yrw0mfUhbbJDP0xroxmlZ6j+FA+GWYLq4KeqHFVz5rMJ1A/ooKnQ
OgOIDEZAOwvbWZiOuwmCkSY1aTGxro7eQVKyZrF1ZysZ/sGxCvDlVQKCYr4WqS107Ido14+E9a1t
MD5HIFjYzm3wL3ig14YP6Q4YBRmMlgCaFGAf5WUtzGksUxQzQC/1LAE/Uf7VtX/cViLduwo2LswX
RvAhgWqX5oz5C+HjjD11wr1dbq1sZ0d7Z/yLrKXMyGIqKrLneIgupQQkMrKqBa0fCoj7ltP9ZFqv
S7U2Dk/nhGOYAXwrU7rDgX0pJk8tOPpRBHYx61vkZ0lKfpv9GGfB18Gn8YCZ8rc3T/fenMtTDsh1
xiLD8BmYqyqpvH9te03ndAJkQcCEh4DiqqoBzYjb33ql9BIecvLk3V+cAYEYeKWkvwvqdCUUozQc
EcyEJbx2MGgaXczaJbl/i85EqClx5NqXkoRA+NYZpw9ibqtXOyPTihRtdhW+GlrrUACAKVTcHNga
0ZkdcFZeToNvIp3zA4itaOK543SYy7Tcj7wTTyjeljuryN1dPWAI5cqv0N1XpM1RukUqGZZS+RFk
BPs890f4WsaSAHTztVzmQ13dTwUoebp8MErCLqAgpWhdsGS5tVDZAZemiUA+YFrLSujU7lyC/P9Z
nkiQvs7Q3A8ywCgOQbPh7e5XClBRoekN3d4Y9Kx830v7MAsaMFcu4Uu1GeaVuEf3TqCgLfuUUaPH
LOzLn185DaYNMPjWo/scgocPzC/JCKQLXqYMhM6FnXjWyop0ZvRcpGLgCBx9ENsB7MsJjcNmTmj3
YKOK54yH21un9T/PJSlKtrgcUDvKEZzmwaHuykPt+tuBFrsh9x4nMLHEVUAeQ3AYRAb/Utf+pg6N
tyEtVhIPWh2BAww3Gk8iPIPLTQ5IMJJmQmDhzv17VE2PQKKvrFUnAq0UKA/B7ZSjOi9FeK3hN4wC
wonWr+wtTGn6FIKA9vPtHdU9GmACkE4bevbRWXUpZWyAmREhmPtnf95k5N0tkH19abxn7o1xYHy8
LU1+TfVh4K4hF4WZLiCoVNZEzIX0MwWizfFrGrMxOtAqesjK6oWUzlNUjWvhua4ui2TG/0lULltk
9KifF0C3iaJ/GRnNktrsHsWIsY4zHZ7mluyM0Y8FiI/jMHBbTJBaG9qkPcizn6BcSJuKZckXChKP
Lp6dTUZXglz99+EHg+sRlTUVZeuNmK4aWS3eMfLRrn4txv1jCdClIllR/0eA4lh4vORG0eHUcipS
wHfrh8GsfjnuGquDzoyg6xCoDIyxkQzIl7pYzagOgYC+PBH0+MXeMny0qEicsvrh5t7mtibqXisJ
xPEwRQttleprFdZZANYe6AVSRy+BcN9yl24Cp/7nthitwp+Jkdfv7C0p51BQv8fWeX4aZ8ROiInm
O2Jsy7KO6Vp4vrYoxaOxzNqYPReLkiPRMp7FLGvj3L+7UUUqw/9unWcqxzTAwtIK479PBmZgkJ3Z
fWiC+zGOFyIUvxw0Av8jAvx99rTv/wGJ7e2D0dq9s0UoOg1e6o4H0hJVzvA8Z9Y3CphjRz30laUf
AjJ96u21Nn69eqN/AdACBMhqfsbPKhYW0QyO5AgHsy+bXebH/V+AxlFFA5gbEFsH4YZiYlFnmYyw
BS49Mr6Wx7D5cnvftItA9wVyhBhJccXXlfbeEDUZK08js5G3BSMVMb3DPKD5pqtX4qY1WcoZzTUP
qQ/K/BOotez5AJ77ydu2a7M+tVf0bEXKhrVZCOgpxYqCNCriNps3vHOfxyV8KPHkjmJZi5u0y0Ji
XVKegdZWxSPQkDNhdmj0ysbHSjaziKQLDKR0/+Zd8P5MnEa6HdXCS9tDnIb7oOqvTuH8YIHEM7mt
CVpjg84S2bgIGkF1lmdQ+mgxyRA+ddEP0/josF9j8fm2CO1OgXAfVWEX45lUvGnKWD9UOVbAabJ4
D5i1MNIDWu5vS9G+n5jkgF5FjAZDBfBynxriVCOR58Ep+U0bc9sY3q/bIrQLwcAdJBFDvDi2oslG
mkd5GYD+qhSYKJiQJfZR2lyLlzU2DZlfUB+AsB5lWjX/Bvx+ahrwdSV/2wNWa8eC8y5uJ+9jP4cv
QW18FsWyVu3WxBsXUuXaz564BsAzPyDAvAOz9IpmuEcYj8T1hk99vfxrz8YPgw27JltrW9CoH+Z3
ApAIousQ+Rvl1GrmTWMVooMqDJ86VsY9efIBdbt9blohMowCeBclW5X4iQDr7NEQgTUmaSzLqxFh
0Of+tgiN9iFqlxh4aB/iNcX8MD5UNeswoquqkj4Zxf3KffF5Kf7sdMK6ZqWd4vNLDnasx/Z+fkVU
ytFwg0SQ5MFVaZv5mImqdoGf5mguE0m94gjoduf884r/NGC6dD9jysqJ0G1VvIN1Y+WENTfTBZb9
D78iEGLqKAw0w6d2VADcgjgdoSsBv052EDmig3aNT0ArClh+mcry5fiNy6PI6cxaOwD+JJCDRmuy
6e1/zZnEs702a1JnCACk+UO3h9NX+RHSsujMOhtyQDjQKF/5B5OD30lEqEwyY2sX+b6Y+s+39Vh3
VXCzsTTUnq6rT0vljMihA6FmF9Vxjuynqe/eJ7H2eOoUAlOEYKohCBNSlE207IaFbl4AtA0i8uXV
uf+6oDka7crIoGKSpgpGGpfcZvVgzye724Xf8rWihS4cvfi+8hDQcGqD1gDu3/AeSs/bMfd1tpO+
CzEZ/nGM3kj3daF54rib26ejcXLQBoMsOiCeSEOr+QpaRwy9as6EbsUq9qZflfNEjYepPjCy4rRp
dA8VLGR8ZCZSEv1canlAR0wKJWQCzcjJGJ5EgQHNy3e7O7bii9m0K+el0TpIA8hFMqPiwJSIx6FV
LkbDGU80yl6Mwj/2tfee83F7e/s0WgedBuwYsakkhFCObW69xTNGPsJIj7HIPkd/0ad0IUBR6yji
tmjHAa3pTTw0O3eNpVazTxfflws8ewZ6tE0jGYzvh/QnMTazuQ3IP7f3SHPwFyLkTzgTUaQhJcEy
ySW8mRPmVFUcpubVN6ttWD+xeo2AVaPSF/IUv4OnPJs8fx4R6ASxsJH5g6eOX7Ar+RHzjG4vTqcA
cnwDxnZY6HtSUxN5NEwVKP/GU9F98vbW+Hb787q9O/+8cmmGwXRTGuDzooppuS/4Jhpeey/ps317
P/UjIMSoz8JDlE3FahhKIo/2YduMJ2d6tTjdtMtnYq8VPjRvHXjYgQYLgPK5BtPZFLRZbmcPp9Tf
jA2ogFwvHjASXIT3M8sCowheTrgeskioWgAjLAvbZGQ4ZVkd5+6vZeVd05382ffVk2e1MaL9thpO
/Nhbm7JZUSzdxTz/vHLyk8NoSTh+vgOYSPG0zI99uxIHas4CrTvAxtmWjyqRSpvQ97PJA1LxE3gq
8LZUzqFZXukaPk3DURZCDMoOIWA9eOoVEybKiloWtfkpdEc0vs5x2n6t05+p/Xmq3ssu/pwdkGgN
jtlvI0wyf4f+GI8cbt+jq6VK/AvGUYFDDjBOVPYubRAlrpMz1PuOuQXSD+tjGL7Q+ntZrlzXNTHK
q5OKdpkdATEjZs959kcneJ0HZEPApnN7PVc2Tq4HISP8KnjZV8wdDbfrIMuZfSyYsREt3TeDdWDh
kJBmaWOWevcGI1IeHm7ZCo7mXEtZWEkaakUA5B7hlEw55hOWa4iKq+t0KcFWkoe0M4JBCNM+euOn
mb97azwk+u/D04FPAFVQY2CAYfPWqx37SGu+mb38tS+KlZjkGhQi14Atgn8Nx+NqfB6wyT0f2t46
oqnMe0vniGwxMsp8rzB8cdMwv/wMWIO/MZnL3kZDkIea2SIp7CHdUJpb2y7Lu/e6NaMXgt7h9/tV
Rjp5mLsHzoCrSdbdMjpkKhbrmDnlPo9ouDHt4cVOuzkuGH3iGBa0oqS6LUciCyk0QGQQJilKY1C7
FK3fQmm8x3bHh5U7rf18hP7tAAgAtFIqfkVIkQEwusw5+nUQ98HPrLRXnEjdLZO5ODyIgIoCeKVY
jSDibg507dGYj0Xz3SJhwnoeL+7jMK3V6nWrOZeleJKCBj3zTYLVAKBR94eKliv7dY0GgHqei1AM
cTfVs6hBgAQvCFUuA/OJX4zWTrF3nr2NRmHuPF7XhwYgf6Sfabu1HNRNb2uhbpng/IARBiobFWb5
/zNn0ChtUpIg947M2gIDvkZPoDPAcPYlw40k4FC5Y7uJVVlRz96x7Z/NDPTFT313yGn4N6sARwHe
NFynq661EsPug4I43rFyEn+OmblyVFePP07qz6Q2eEhI2qno9bHti7Kdeu9I2WvA35cFnZp/YdHx
fADBhmdEcn1fHkTLWTH2fQUR7if7eSxWMDTaFcDMSMwiqtRqLlsQRu05pd6RZz+RZ0x8H/Rry8oa
tKeN1jcHCgqH1VVedcBMCwy0xWk3VTx/bMmmLrab2/qqFSGRpPCPQOhiyf+f6Wufdhlch9Q7+uk2
oCiaiTymxa+R/bgtR9rCiwK4PPEzOdIUnckJWEcytgTeMSveM7bN+u3CtmUxJTn6XSzGwSG2Zp61
R3QmUtk9wLKcpoFZPUbTLndjsNQAuXh7VfrdQ3yMYobMOikvAB7cfJ6jEVoATzzG5JBtnWFaxVR8
M9y7J0D+2cH/L0sF5PrgDBFGJrwjBqMcMgzhnuq326vRbRjedkyKs9FjDHakyzOyLXgQDUCrxwi5
crf5aPjH0spXTMufvK6qCRgJiM2CKODPlGPp56CtwJbqHq2p9j/wOpjiOZtND2MlloEhRzP8IiOr
D0tqLhjJ5JMkn4rH0nuZHDd14qly08RvqfcKdKHdY3J06mLg9NK1cSOsAu4VdT70veds52bwE5aL
fluOToe5nBZxj3BD/F/CDLKHJRsRNwtR5jsx+/5XZlZFAvpbAfQYpv2MTmt/BJfIGBObdVMcNOlr
BK+QDSwhZG/wfRWYw+9MsOJkL/k/tteRz1lt1VsQP9VJw4A8CitRPcGRKuNpaaYdhoGMcYQH92Cm
RfXz9uHpHh50sWLmEyoDgHYqj59TDQFvWOkfC/4YRo/DGoORTjmAwQUJgux3ukKwFKM1zbULW5SK
cNP1xhZ1pYfCWYumtMs4EyP/f2YnMDfS4TmSTkezTQZ3M65RHK8tQ/7/7PuL3ZWktvF9D4/C+OrZ
p8H9i8ctAhkgSpyhTNQoXpUwgqjuWOAcu7L4buTF19Zxh3jmzsrrIC/K5UVCWQ2pYOmIo2lFxfBa
GPcyVehUxiNNgodoMJw4E8NOLDSNKx7OT/k8DZuOoXZ8v6qhy1hClJHyBsfd5R7apuD2wgL36Ls7
1n5K/Xvjdli68+/bl98PGrQcuEHqHjPxjD+DHGp7F62hhnWadi5FuTCZu7gOl6ugflJ/HII1O3d1
OnIRePMACJUTnJVFzKY5L6aHRSw8nv03Xr8DknL7HHS6jOZRF2JA0HoV8dBiiKbWnt2jWAgGcNlz
FeeF2JhOtqJpumcOMQgaHOUE4quGSoMh6vZQEzxGKXM/OpWX78YpLX4shJC3tlvqze2FaY8GfY2g
mUfa2VSfuqZHCzkVHS5p+ua9ONO3//Z5RX8dj5tjOOPzlhVbT3a0cizaX4/HDUEAzgZTMi/V111E
1Hhu4x0nTC/sDqgD/MXPR2MAHE/ZSqYWTm2/ZsgJwhKLx8YgcUd+/7fvy/WdmcjeFrWJES/Y/Tio
XqLm3u5cebvPfr5igbnJ7Qkkhd5x/BKK2DP31byirrp7ESDDi0yvZAJV83548ft0WXD1WPjArL3D
yv3A2IoQ3SmfC1FOuUiFRzwHQvz6qU3KeaVnSbsGQJlCjIkE0kQlWGN1kIKRhXlHJ/xgN8+9nQh3
e/85ywgP/Ey+dPiUawBWDfAoTKGHcPkBjlLzNytA6gJNeTBNeBAv1Si1lr4UPvOPZr0R+XvevC53
Q+KhSuiDgquKvnWU+JQVBAH1BEgc/aNVjGhK4mG3BUtOs/Ke66wf3nFQouPNu55BgZQTpr3DJzpi
REwXG272Mo/Z3gRlX4bOu9tnopUFjDByuUCwX006dmbhgq/Ihqwx7BLgj+hjbqXdfqlGjlnzTuac
bgu81jM4EZJlH13JYEgOlVew8ubQKinyFYsZp162DTA/Aymg20Ku78qlEMWiLBVF01wFIUW3pzQh
4e6/fV8u8sxihTmjTiq/b/47dp/KtRll18VrEAmYaL5ApQoO11WY5/lViw0s8GDk474x3WRqjRh9
6Ubc9vyZTs4er7AZO0zOLxvrn8Zir6zwWi8gGVoWossQGHK10QVwIGMoJkkv1bEHx8UQVEA1dl1N
P6XtWq1ed1r4IDQCigb6hOByN6e8dKpi4c6R9w95eFjzu3QaBxwoTA60HK+jYheszM1cmjXucXbA
2oIWPowWBJ/5WleO/IzqHZ+JUbvtc2qWfbgwOJFGxYN966X06ExW/XnOavtIcrsksah4/rA0TPwb
1HP2fr9SAgyA9jcYcYkUvNzGnhpZV1DDOabIRNdzUvdixVhoD+pMgn0pYTQweAeuv3PM3kAOX9kP
/20BimlI+f8uAMTC8cySql4DBklNujqjswUodqEB30pgLr6DqkuWVO3O6hG0H9wfwbiW6dZuFfxk
VOrACoLA5XKrmGjKrB4RK3nRz/Ahs1aQ4ZrKCKhGkKWDZwNI21XH3kiRqGsjZBtT+23gn1vkUNz9
iDQK8NwJFRhCFC5xDt6lAumu0doNfha/FvfXmPArQHyJMTd4zxEVXq6SCg/z0jKko5ZftYt44+P9
CoF0KnKRsoXrisCCgCGUpkPtHWfzaBRfrDVImu6QUL5CVzNASCirKDemnPqg6OFPHDGkBSO/mhV9
1sTL6L0BNhxU/XCbQ2V3mtZzqiBY0mOODFLl/FwOxnfM2okrd4nbca2CqTFzkvoNaHe5ZVfkckaH
2TN22UZH0qYblu7rkO0m0NrdfSTYKlRIpYsl4ZqXJ24K5hrh4oVHDJVsURid7q9nWIgv/3iISNrh
8bkU0GaWw4bGQG9t+/kXJgDd/vmaTQJ/iHxTI3RYYyDe5dd5TlKnrAXakFMk8ja18z1aQ5holOpC
hPLcNJQWIHGCCG9n4AXoVvrhNCYMITgifVl4RcCqHEAI1gKGujQ9hTkmS6VB4lrHvDqhcpCYa7To
a7IUe1/NeZo3JihXjGwLDmz0uRo/guyFr1ED6/ydi0Uplt+aJtewOKenoUG3E4qPeY75ji85cLR+
SA8EI0jiUWBIa9HH/YgRg7e1QnNk6MfDpZHJTMxNVi4qnYUwKOnBKuR9YHEwrByZfnln31e0bnYL
2jAODg2z3Xnpux0+e+2L1xxohKbX7IG5Wy9/cclK3KtdFdD2aFMG3dsVJS7i1XD2PUpP2fTItsHa
lDOtcgB1BA4KmQxUq8WRlTuDXYBDozBeRn9BjfWtGPIDZt1uZrKSoNMtxUdeBiwkKK2BbfDy2naN
1TJSge+Czok5mLGXrQ210BgGiagFtRAG/8E4KLe260Cpmc8hLhKaBSz+0iGLZtxNGA2UJjIlsgwB
Di30pVwuozI7MIfnjuxHSQorKfPNsvak6dZxLkLu5FlkwnKvE4Vs2h7GalNM72H/1KHUcfu+aIKD
i3XIH3EmpGzNmrYU60irjQd2E5DR9Ds417el6BTsfCnyV5xJaUOKhnqBGUqTGJKm/KefI5RGfuXF
3g+/3RalvaHnshQLgHkILTNyyAqX9kAcc2tY1qYlgDuO7Hc2iB0Phx82aTckEkejWp09urZWxUIE
aJeN3MKvQM+XJyUyeB1/Zt2etAe3uD+yAzAaHlsI7DD4HhRNr3L0EtkTDm8Gf1DovHZBMlk7b40D
Undlz8So4RBFYcVChQCKmNlxhJlL3F5BB2lVHTSZgFjCBQWq5FI/ctvIaNaCPk3M37lTAvH40zZX
bKhW089kKDro0AgtuakFqoVskwdJgdLdkFhrD4RmJQA7g8FDOg5yMZcrcfq2ISOtQCSAWY5BUCT1
8hZld6fHJKL6/4QolsEH1YzJZ3B8NM1rCWpg+7EZVzAKGkDMpQzlSGokuQHFgjvC+N4Pnk0QEwAN
Y+2yPAkiNNV/69foAXQ3F8sCpwwIe9DorqLgu8oBOUHLoGeouHrD1yZ95ORJLGWydM9+8I2bB8Pc
mNn2tsWQt0SJJC/EKq5RURlFkBKI7XkVL9BwlFwxOkjE07Dl9i5F48ltgRpNRCgBz1WGr3hBFB0p
vai0kPQpT3a1gY1Ip32xJP4au7omZLmQoigJD1nepwJNTCjp2OIhcB/66UcXsU1eGJiJ/PP2mrR6
L5kz0JaFDlq1rjcGftdiNCNIW+x/LfPdwgCFNT7sNRHKOdVTY1VeAxFNB+aKXwXdmvOv26vQqsLZ
KpSTAdqwp5j6iQF8tn2w6u9u8TkCMwAb//HqL1XxWKcrRmltTcohzSIcC9agx9Fsgi1jP/r+oTan
FX3TCkHnInCAstqn9rFg8CvmLoWg2RPeU53uR6Qb6+BvFnImQ1kIrfq+5AN49OoqqVnMm01tJrcP
R7cMhKqILv6woqt+XW2VeQiwB1g3so9VHbPy03Q/Jgc5eiQnQEqJ2sAVHQ+fhN1akj4kMpIhf7Db
QzN+SOc1dJHcDNXiADOJZAjSpJav+ttGSUZgaUYQHIwYKnyg5se/2Kmz7ytPXRkxD2T58vvzlzH7
ZjS/Q77yPmgP40yE4mXlNp28qRAlotVNMbzSfGM7h/+2CsWR8nvOwZgwoQuz35LIip3ygedrtliz
DsnbjgoNMuTX5WLHFxYFaqU91WG/s4S5YeFTa68VMXRSUIkLQXAtx/SoLxv1B5+kXt+eLP7YWge3
fRDZygXUPCrwA/9UYyQFrdrjNxopsyzWd1DdceO4h5JX2y7/JxP726eilYPOeKCEJA2pWk3IjKmd
m1p0Jxe0sFyA7SkfNjURcW98vS1Jt2lgRETxBBPjMXxbsfcotdMiHczu1NblhhU/cs+POea83pai
c3TQhPt/YhSb3861HWZ8woIstsmKAnDMJp6NMSHOthTDgWZhPLUORlh/uS15bX2KyRSdMS3CWLpT
BQ9n8l+pa8f1WiJeK8QFoECyB193tQatR/xmwXF14/w45tN+md/T7n5/FHE2yrXIuUgyayUOcTln
oevz7tR8Nk1kXU4p0KC3N0tjMuV4AhS1kTa4pvkElEiS0kK9p1I8RF61Ec5ay8+aCMXewFtywFwJ
EWjI+eWS+R97lcVCcxooBEdAX+AJA2xe0TU0yg40BL8MiJWqQ9fTVzQw7txwLV30Jx2tPDAXchTV
qjDyrFoQUaH1shSPaJX5pxuDYOM01Hkug9x6AH7JToCWC7bCm9K4TIPwhbvBb2c0vVMr2UlYhhEM
CymbuDBq0Dy1brGd/OC3wYohdiLhbTqTjU/uQquHziW/iwFJvcU13vy2dZPeKer/R9qX9saNM93+
IgEStVFfJfXiLZHt2LHzRch4EmqjKGoXf/17lIs76VYLLSQPMBgMYIyquRWLVafOCcCf8Jr2PXyq
az0rPTMPmnS9Y+Vp8RcldPJAWVK8WkYJbcHGIyAqmdownghaeTtZBq6MY9+o9RQJls4LSk+JY+KU
9V4m5RA0jFrHiUu1L3t7DBAYMMg5VWaIIoPwey+FJFKWNzeKEz1IBsN69Sw0V2pcul+Ad2zwqNG7
r70suyB2nG7HktrDXz0dhG+VvKNGFQcNNdhX6F44oWVN4EmwOrNHe8j8nyyzip1Id4m4pbTNb2d5
Nh8Kg93nWljlbV7IzgflWuWPboYkF7TfDp1uNzuz1rpgKknqs0JCnq2z6O76SVlx0DiBaCibTwsS
44ussiHbUVQyEY+ueO/zz40afYlX01aovGVm4Z3HKnWqnDMx386c+0n+kKBdR+yvD+ZXHm25k/GM
QawEpCIOzCLOmBLGNOwS8cgt5R6h/zwEEkiGoJRl5tvmqB2UnWohkSVAwL1MfUpG8BCkjnHbOnX7
mLU8PZptl95zqaugS3R1NzptvlO9NJ9abmbBWJlWkE468I5mV4eEtUUgaDO+jK3tHcp0UD6REisp
q+9Vm/7ouzI7DKPX7TSd8pBJyoLas2Wo20oPqgnVYFSJqF9wUgYGnky+QYZHK24nvyzRtN7wPtlI
S8+zcDFLCGPgVCyw7i6R+KKbKM0GvXzkw7esu7EMuevkvZWIPbqANsLwX07qmrHFklCPQza2NstH
a/rWaHexXQW59lqO84Z/Ed5n3Rb7xvrZ6+4+FW8Z29gSaxsPEcF/Y1246ZEIq9BjmB+AMTOPeJUV
eaiGjTT1qhXoTEEhbhYGW3IaoHE5lsVAy0cFFTASGNUh73zb3Tira/cBpJ0AmkfaA+HhYiqdWGNk
7OzyseE7AiSD3Itm425eudUAIPhtYjFdSglqddQpHxP3Je/fPXfj+2sTRX8RHIMQGD0gi7s/yasG
hb5GgEb1szUezECNhzrboOdc298ovAKtBbAPXrELn+YlBUMzMwZR0c+9uosJg6t5LdiXEQzO1z3O
PB/L3Y0HIFA7uBbRzblYEqsjZmnlHtznnKMWDG3/X9hw20wfoj1ye6P4/+uXX5hz0N8CnB7IJJf+
Tao0V2jALR+LuO19Z6gI6gmlXR/x2yq/GNHHkNgdMmBlmexHkzYhKGWGAx9Gx481rTh6GgUrUqal
ezrw5NYxu2Kf27QIgL0uAi2pkL4aXKd6krKdXgyQN++gUeuiUV6WT3ojv9iZzHdW0/5jT0X3BdwQ
7pfScbIQYfF4MxpIlaZ2U0pfCirCjnnDR51mLRghZXyYnLgBOr0Xfl2p8gsnQ7P1Vr7cX/NbHBEf
spqAQi/lodoBapOTOSWPuQpseeDpp7TzS/Pr9VW/PCXnVhanZBwSdyC1CSs0sPkx9sLr37886Off
X5wSiPuZgrnoumvUTR9l/GbcklbfmCe6QKl0gsRWM2AEg35LFYosfj/8qOK3Px7HHFLYLmhPcRkv
H7KyzUFzODL22ApfjgGQsWO7cZetLAVoDNGYAK4F9N4tIdBQe0ytKum0KEH457n/Sn3cXx/EylSh
4I6m21kIGlYWUThoI/Qc4jhxNA5mOOV3XvbsDkfebb1ZLl0JObMzj/Sk6mWYGu1LbsVRoX3DAybQ
vEfiidDxUsQS34jYmLhLJ3lubt6DJ+YIZSPxGMzp5hvPojg5TPw9t+4zc4sf63I3o/USDz4KSKGH
evTCHcdScjXlsR7ZzhE9Vm75qe02DszlLphN4GKcu8UvrxWHJaYYzNKIShK4zNq1SXa4vgs2LCxh
XYoWWcN/WUjB/B4MWxfv2iThOTxzrYE96KKp3mjrVCvLEQ3vzNl3uf1U8emoiX5jGJerTtHMC6a/
X92quLDOV73KbF2pvDUi4ZTHmLcHra7+NWIIHk7OZ9l0G2dndVSzwhkwUCud8qqCuPbUYFRc62/t
NPZpqfu6/nF9bS5PzoxdB17VBmIV3cqLrWyb0nVI4uhRnYx3mRyeGrcucAeqjyFGDlupZ7CBbwQy
lxM5t13/fpsvbDqszJRX4s0ssx8lLkkCeQxDBtVwk3hbWcfL8cEW+MxmIXfc18veT+Y2hi6zuHok
AOc706PUvpoAShameZN590a2MbTLrT4r3kGqG9sRndnLIKPyLJViwgWIeJCtNdJPWSt311ds3QSQ
7h5q70hzLmaPq8JxmJtXj4NUPVpmM23fltkfMwrhdYMCADB+YMpCGDiv4YmLy+pUpGjaFI/1Tcbu
MVV/MYiTz8/LdvL5qUlYNaYaPm9/v/fKf65//fLawY//FYijA3JO/J9/HRT8Wqd3TfXImtZGCVpw
X7Zl7YtYu0cdP7xubW07QxIHDhrqxoiZFwtiIU2TakMCayJDVfOY18xvdWTmskDD5f03xlw0zSA0
mCVEz4dmpaXZFHVRPZbypihebCTQmQcaBVn7Dd1iIV7L2OKY/rY278WTZdIQgFDNgbVBpkESKx/k
XC19pyC3c54lf2d6A87T79eHuHZkgb6ac/jz4i3vPCMZmq4d8C6wyqjL+pu6435saUE7HtPxwJ2t
Z/a8PsuHwUkaZ/mummKwHhpTjKchInZtuh8RrqBefH1QG0aWd2DL6rbTRhhJGv3OYtnNoBkPMgbt
5XU7vxhqlqNByIiIwQSO+kJfocoZZ0bhlo+xkbCQcghUVlPaByJ1Js0f4wm0WrmgO9np71mf88CK
nUc9yYpwMHvw/JWldgPymCTkJX2GZnIemh3LQo2r9q5n3YsLorGN33ypTjanUk5+83yeT7aZQXhj
GxyPc+AgDmWnffXa5C6WxlcIKO5rsw9K6Mp51ngE28p9FougU1vZ+zWvevoTFv5u8uK8STNMm67e
Ne3WjNnGa3fLwMLj2T3ypsk8xu7Vdn2Zb3x+bX+d5moWfgENZLytkOB9FLIMbfVQ8acOdq5vrtUx
nCSE5r+frFOdQV0p1WEk48HkBMlWq8TWIOa/n3w/FZVoinkQFg0yFU48IFvykZe4gznFiRwn8P8z
S/ziaihjK0s5Tk5kqS7I48FPeeZr6p23aDF/6posnLbyt5ejgkmowQAnOadVl9X0wU17VyZAf4Nn
0MoPTg3Hvbu+MBsmlixwsm0GXgHsE7Es+8frjOda95DOiN2NWvTlVTcPZW6WtuaGxKUsgc3xYMzB
axYNafVh2tVN2edJAIDRDyPzeh99x/rh+sguLwNYnOvG8/MRmZvFlqjAJU2o6mkEebgR9EDtFHox
TXdmgj2ot62+Y8gWh5OFOPy65bWxzoVXNDqA/AGM8uebMS4kCiSjBZlkdVOTYEzC1j7U+Y37x8J3
6B1FizBY4QAxNC48dgq+FTNtIBJbZ9864+e0dYtfnlro9YFiZ6a+nbHaC9em+laP+6pOHgkNBvPO
sv84lsP33ZlSFSA8D2X384kqqd3UxZQmj5a404rQ25KvvYzmEOei4gl6U7Df6MuUJJTWTKg3MTfq
+/HAet0fDXtXjo/tFiP9qiH0B4AWEgkXBFjnA+lbrTZkPzhRDJoYYWQ3IAe46az7YisYWFkRd+bx
wboDCn4BE0ptaelCb22EN45ftb43bfVsrTgEoJBcgPug5wYbi9umZrYYVIYOVcseImnmXwat/gKQ
xwaadHUgqH3NpwT0s8u3CJB1Xatc8AVlw11t3pCtFPHa93E00MoEFWUD/z5fkRQQoVlFHl3oZphP
B9E+Xz/jK94FiJTf319s3YzlFbEVvq8PO/GNN/muqbMdpTXETzofMPDr5laHA8QTzjoYBy7SYS1x
cgWNDSuyDjHoMvINX7nS3zaXUcA7hho9gvbl40BTAm0ubLAiSJDpn8ZYee+0LBq/tWR/ywRcmDs4
9T0tc7QiccDGUsPwDkKo9FBIR/kms7Wd9Jzx3hs2CXHXtiSYNqCqjI4rJJjnyTm53EFWiLKg21oR
G+izJvWjzYQIXS22g+uzvOK40ePngNsZLumSB4MXelbFTmlFZg4daiZ8u5BBnfahkR5ckoXXra05
DbR04SijtAAWs8U1oQpvQroJPYtEi0hdovKPEr71oshfbFUbLZEz3BlkbMt2G0rLxmIJWhaJ95y4
3Cf6g9JfkHQU2l2nvV8f1Npa2fBLSDkCo3mBoqqSXPy/RkmbDX2g6VyGdtpBRle6W1jDtTNxampx
xGkMBAfUeuBCxmerevIACbo+ltXt4IKIY84BXcYskJHu6VDj0A0FlTuLTmlYVPp0k7lGtut7271P
kppuHMVVox4iB/z6+dJaXCUOLzoKcWf4X52EccF2ubVLLXrflk9J9nF9gGtODOlbJPEgb4guw8Xr
ySZVU6KL2kYCt/xpJVVQuuVNXxuvFm2/T+AfiyWqeNdtrm0Q9HyBpnkG9F1g0zTSToPHsRuhnBFI
HhnkaLp/QTCDzN3c1wiqBVSmFpNYxrxkg7QtsKZ/qvrUd6qN0vPqKNBuPONcEeAtyxOdBSzJyEAu
VJFQF3tJ/HRL82rlvYEx/Dax8HpIAdauAjtp1AHdPHHN11I37JufvfupL7+j9/jgjW/X12YlBQD4
GQ4vmtXAcXmhr1ClXdNxD9cAmKnbzwo8GLdpkjsHgBWs0K7E6CODOPoqA4hC9Q6anWjXfKrFRIIk
z35UbjVGOfQfnGQvarBjZyx2D3HT1b6emBnze+BwtpTw1g4MjqJpmUC1gcJ8/vvJ7WBBJq520dEY
0XGn9X5rHj03SFy/35IaWPM36IhzZ/Jv/TLatvqsHPIE/prJzM+4xX0QBG2R/6yOBtHq3BmHx+Qy
JCa6IJorO9BK6V8BdN4hdPZ7+Q+pKz8ztuoS6yOaA1aQI8+41POpI4XbufoAqj5dfabuzThuONC1
77togQEGFZgA9Hyef78pEs40giBJq9KXOh8+FXq/YWLtEj01sQhXE+RGWq0BTU9eE+V7vQbtMThL
hLA79PiE18/HSlZzFgeDJg9eXCbarRYTZppaETPQqUasYU4gpiI0tfYOjK27oTO/aYX5kIJ2lpTp
a6fKjdLh6kjhNvFsRXiC9TqfzEpxzRhqHbZFW4d1PTY7rUUALSxj2NvFJDcuhzUXh7IhMJugVICz
XixeZQMyWoDSM9J0w++YeQDw3ofM2+H6nK7tERwq8HiCggWA+/nvJ8c3FaVpNE7jRo6MYu2hePyL
z0N10QD4Fb3GSybaUZpuAvl0N7KmgwQG+ub654mJn3eeNNURHPz+/mKWQILk5mCOcaMCXaC2b4ES
JJIKZT2agVHGr9LYPEhN70QAdMlbE+sZnrkg8BvcRAukzotDQXiyd3N3CHIDKpoW5MHfnLrOHqdu
hBK6iPNbMQnvyCTvAeqs6LsoknhjHPPPXA7DQxF3Tm6hTX/ZpcigGMhglEadx4NcmT40b6sErLSU
3VrZFtJibSuD6mZ+zKBFF8HA+ZqbJNPrhk00qsAG4r1Od2hh+4vWhJkibMY/QDAQ/diLlfGqGlh7
UtKIF89FCXKlHsuz1Q+3ckjOjCxGojO0cBQZHkUk4QdLHaZ+3HPveH2TrRwRoNuweREVooF0mQbk
TklJU3lu5On9C8SOQrtItiA8GzaWecCYKWOsFXWjsYyfWTvd01y9XB/GPBfLPYbfjwcWXmzoY58D
npOTTlhDgPiVNGqGHS9D/Ya/adIfmgB619ctre2vE0vLwWRaRhOjaGjkSe0xiZ1n4B+PTJmfMzL9
+7+ZWtwIrhlrSc4rGuEE+UVhh4pWfqqQHZ7+uW5pZYVwR/83fSY5nz6jhOScyHBEAetOKx9soNe/
vzppeLIh6JjxIst86VQCbCtjnJcuA929K3zd3XWt/TAybSN4Xt0IJ5bmX3KyEUYnNfVxPplN+70s
DQDBP6g1htAi8s3m32wrxb06cSfmFo6AxolIS6ugUeEQqGjPUenGAV3xAjNN3X9TNw/4ZEC2HvPJ
m+AFRH6cnD0ZvhZbF83WIBaHh2VTVg8NTPDhyW3/sazD9dXfGMKyygi307tJgkmqvJfR/qaDUNst
tvLJK+U63Ja/J2qJe+eypnUzCeSQmhEvhOrFstRbRuv7XhjPOm2fLSoBiNMOpp0C7+g+CLKleLU+
0DkxDxoNQPrmC/1krYqBQX2VjG5UMe9TJt0D89h7Negbp2nLzLyeJ2ZYnphWo01u1EJSK/fQrGJ4
e7A7bxylVTMWkjtI1QLau6xAG95YEap1bpSyryL9VrGfRbqRelz1CzPZ1MwK5SFLfz6SLHFLJ+kZ
BdEaSFSk70DahGZfSPHl+g5caS3H5jgxtDhFeYXavVVpLhio61A2Y0Ap2jv6z1JLfTJ9BR1JCxbf
Bird0x9LR0FMEG95HSkQFG5QMzofo5MYeVelKY3K+EHxm9QKMmtjQ6we4BMTiw1BcsNJRQsTDZR1
+kMiN+DX698HDAvZHA8be3ERmYXKSsZc7ITYfYc2wldixru/WSEw3c1WZlWvxTTZTVIZZkGciOnv
jIG5BV04bdCUaeE7abNrbUiBu9NnLrSbXrX7UeWv13/B6l5EwIXxzWHEkji4ICliWDtzI+BApR06
b4UI8M91I7MrvYhTTowsZjKudIiMWDAyEL1KQr2v/mk1q/wqWnd40jy9+14qNuyyqWnBxxyrjXfe
ai4e/gktdEg9os68OHBFnSPXzCs3MkbnNhH5we2NsI1BhEHqL57rHqZk+qhY9q85NjeOmz5mRX9L
ef/Yk/6Wd/Tn9elYn3PQkFOo4eJ0zC7oxJMNA1NdL2InsiFdHuGtRj/rWTM9NaBQOTBSbSUN5uFd
TD96CGZZjBlKtjgo2pTmOjrI3YgWt6l5B/VyFIot66iKjVt7bZ3hzmxoKuEauND1yvKyLPAjnIgg
soKafLUvbBC5Z2X/pHql7yYi9szojsloPF2f0rUhgnoEzhSri7aSxQ5jHk31WqEu2ZbfWuujah6g
/rB3vONkb9wPa17h1BI5X7xMxeAtnGahB34w40C54fWR/OpaWq6WByFbVE1gBwSJ5wb0uFCq6Awn
couKVz7XUhoaUy3R19xU31UiX3Hd5z6RerMbEr24BfVOcT/YgNh1Q9/ftFkyHWVqVsGkTc5OFs7j
9V+4dkOe/MDlW8BB24VDOqzyZGa3rcA7vGz8yvkL73tqZbGiSW7kmouKahRDyqwNQY/zF6PA/Q7n
7iCnvbzni8bS48TEPQ81ym+NFd/GjniLIXJ43czqxgQE1QLd8Vw0XwyjoJ3raA6CI88WIW+qIKmm
T7UTfxjl8GbWVbMxrNXteWJvsT3d1rNbbTSQ01J6GHPxKZZ/AQMBqT0AqS51wWm5hCmjPNAS5Lsd
YGiCLA4buR+cHTpmSX1nbj2hVvfaia3ZlZ64yn4y08ku4SqrnPqO+O4Am0y2IvU1fww9Lxw1ZGwB
5FyskZXTmLMUCTOtuhFx4o9lfZSgizH74ub6blgdztzSY6O3f64RnQ8HuL1h4vbgRsIcP6oJFUrl
PiMQPfxPZpaXOqjFs1HWMGNYUyQtcNqZdGc6W/Hl6l4DJB0IDSACQMB9Ppq0zMc6BVAxMuLxByvE
PSmsDVDD6vE5MbG4KoEURrOvnE30PrEDmu807b5GC85WSXdlDyAjhDAPDXBo6V9q7DipzTqrxmuw
SF5I+dq6z235mj5fX5eVCUPaDMVpwN1Q5FomBDSn7jIP3V7RiNGYAflzl0lR0kfkjYgSQluLfcwY
ivq0r+GYR7+cQrGlMrJyvZ99f+FbpCGGCiAQJ+orsS9dftc3w9NY8rA3nQeQqn6nJH+HxuvGjbu2
NIC0oOHDBa4FIkjn2wyy8eOAqpgTORmE6XEsQVmS7aT1cn1xVrYajj80T6GFiNBsWVpJjTyWTQVd
aA4VCiQmoH+F7LkBfRgzaY+mqjbwe2sX/exv0FfmoK0RmKrzcckk1zuNivmGI08W+VolH+zeKVSI
NpDkKdZZctsWiekrr9ODjKP5hOf72MnELkEv8PexhEBSP4504wZZ8VEo7+I4I4+MCfcWp5rUnazA
q4EgzrnT4vdRY4GJ4t9fTLaD5DiiURw4b+EIk8zMCPAn0CGwwZTKzOKg9OJFle4rVuHWRsnxur3V
rfufPVdf7KFKUqGyCncWyxHYQzqtBZNSkLlgmc58ILJrdXPd4NpRJ7OMDXpqAbpagr448udp644I
E0FA0fjl0//2+cX8jW3ulrqOz4MwbrzV3b/5PGoW4KMD7gR1//OtSUvR17qGz3P3zhOfUJj9i59/
8v35LJ5c6wMi2amJ8f3iBg3gMt1f//zaapt4hJhwGnOP+eJVPUlby/DesKOm4C2EK2mYquYdjci7
cuh3pdB+GDS3A63fClrXXNWp4cXZ8QYPaTgyAf5RZcGQd0EPmgCLfAw0Dq8PcW1/AbMCECkQc6BV
WWyAvBwsB7gWG0HYa6Y/ehsRxMbnlxHEIHk5EInPZ3oOvJbjb/FSrhkA8zvS73B8cO2LJXIa0vZT
N5iR5dYUtCa9PNhT3m7AYdfWA/4VdINzr/lFFqpNGB6FFRQFCD8Uaj/II2mO0xaOfdUKRRCEqqfh
Xmw3g3aDUfSCRBXSNaPp3lBOGMiUmhB1rK2y0pyzWzwPZ10V5A2AMJpDr/OjkwFrPWqQE4uayYQe
gxhuuel+lZ14rwEH9wvHg8AR0hnXt9vaiUJRVgd8AoT5wIScW+U5mIGsfDQBaq/uJBCatOJ7Zmbf
p14bQBon3kwP9ZOu8P5CpXluFUR8CTylg+1+blklCpo4DTMjveu+JNy7yxXfuInXbjykSaHVhUYn
PNQWg4MiJRhlaWJGENnVpgkMA2GXvF+fwLVlm1GmqJqjv/ei8aBPPSACPAF4E2Mi9Y2Bf3BPgsO9
dMqfBLSmx2JAj1AsQN173fLq6HCVY7/g3ruo2paisc1KxxkwmrH/VtF6fKWVU4QVGVTwF6Z+QaxQ
ikYL8MIpFcqZiKtJK4pz8ZCC9zw3kttY/HljJ6hSf5tZVlZQuwdLa1LDDD+AMSn/cwrq+fvYByDq
Bgve8ohBYqMRo4Pvq/pBTrdd/J0aL38xU6A2xxMa/QzACZ/vaqqVaSPwFoh6Ub/a1nD00vhf2dH/
zcwv9M3JPatQfYyH2jFxj5syFCTx9hNufOSTEmfjpba6zX6P6Fct4sRU4uidSkpqRhUgFnaC7F/q
u87GBluL0QGU+//T9qsadmKkQVEh1ScGUHUKFXEfyQHtyF1h7aYGbCE6B4JnMDdBV2tDQ/oUL3aw
cOoXJIOqiYsZmW5FOt9p1jFhD1m+8XRbNQGwDizgQgcc6nw/VN2UWiPXgVxWxdsQy09mwXfgKNn9
+bYD5v0/M/NNdjJ/jsF4AsFa6B+CEexLnlppCH597X1QRrdliuBby4vKg6Ifku5zjWv5Gh0NnZtm
wuzIRS+R36dWv2+ytAmkaxedn7JM3INPYdqLUoqQNjEE1SptDJq4z3GwJ0Cd8zY/tq7GdyMz7M4f
dL04NN0oAiL05pZOhvQzByJfyu3SW0fIR5DKOkil1/m+5XYMGnTT2uu5iT4yAZqmHJ0kk2PAvdfO
R9zMSua2auNgGITjIyApfG8YumBICPsBpXoAUIX+zdZ07Q0vRrKDknBz30wjgmGUdi0wJKfGDmUN
w89t3Xy2Y3CqZ2mShlbZtze1LdK93sdb+cS1WAOOCZlhQHFRWFtsFCHTsbFazwJyxQtNk/uGBoU1
vIpZvqXKOH/qYgFPTC02S8ISS3pDYkfMCwrnoca7c0uka+08I4EILBmYT0CqsXCDReaprHDhaUXf
3s/J3krEbNcL+3PZU2tf2nSjFLQWduIco9qmg4YWrvf8AHRWy5pOs8wIKKfvrjvtgft5/IszdmJi
MW0eFFr6HpwGUQkG/smwn7zRONbleHPdzFpAgabimYwECkZoKzofiRL5qJWda4LOhb+2RnWranVw
uAVodlKFLetyv8i3QNqr04fdjvSlNSu4LNZLgbgr71OEgQ5/mlLf7jbmbuX7oKMFqhAjQ6S5rIwV
08zgCzrDaHLQH0dTv463mrJXDhCCybnYCu4HsIMukmRijDtNjLinoLDzwUirP3cmr3a80qydNRjO
xgtkdUQoOwJRMLcWLmPLoW36sevRaeOa2S4mdii3OOtXB3RiYf4FJz59AOelNxSw0CXxU2l7x05L
7upOBW4HSurrm251NBZahlDjAxfuMsDzNNGpOWKK3N6XrraLbWN/3cKK08F18J+FZWyXOxOezgTR
6pTF35kDAOg4VF/pCC/3F4bQCAwoLoKwi05JwNKHuohjMxra6oeGBn2fKoj0cFJvWZoPxcKPAvD7
29JigSp0HyoyYcdpb222s16bDHMXQHOkKndq2kiWrs4fti5824z+XRKHUVegkwLcahG4zV6tLN9R
XgJnTDfyab/wG8tBQSzQnamQZnDb4hhZRNVt6gwkakcd0oo6B+TU4jb69ZouSlvbDksBnRuvUeYT
Omq7L7Y+Tr6JOK31nTob/dhxpemPnNX/cgDlAHeI+z2x2/GtgOrPLJRE782qbm4cqokvaEzOA4PF
1TPWLb/jCr7VShs7ACFucmx7KFz48cT5Hnxg5V2co+Lmu5CEDdzEco68buvPtlYXdx6LE5BfHVXb
3dToxqOgZShC9J4f2FiEoxGkWjCyOCwdepcxaT3gCkdekld1qLdW+5SYIE0Sml7fGbS3H+2Gsp8I
XejO9rJmX2eD2tcTTcHOKho01elDUA0IWDoHnB1oDnF/TsJNfU9kxCdVp4FhtRl3ZkyLPXCu6dOY
muatF5M6bHtdbazZ2uFF2WEuRMJ7A+F07ii0Skx932Q4WuSW1D8YpDquH6ktA4s9UQzcbPMKBvQh
jG+dacM1rH4e2TykPoByvujU7R2r4owIEyBH+bMz+8+d2GoGXolH0LGp6+hVNAyK9PT5FCnJjdGr
DIKYNT5ONKx09yjKFxBJa/oWnm2t9QHGwJIFTvG5PW0xXaKfQF5acLyYSLtDIPTFTMa9k3kHlMWP
Rtd/ziy2sxzOAsBWvlxfql/hwfL8AhDjQHcEGXgACM9HOrZNDvQUohRT5nXQ1NZdm9ADgRvMhmoH
IWLbN/IKbVJUeycjOMgTjx0QtI8+Z2j73vg189a7+DW/aKFApoM67CKpRZKuSxT8QeTktzXwL7EN
ZT72j2eCGTlWITHyMKkeUv2f63bXnCW6/EGAhYhmfoifT4ImuG1IYyIRp3dE3bD2tuk3/PHapj01
Md/eJ7dz1RuVsoeRRLp4aR+KdCN1tfX5xcQpXPHS9OCGk+7NdN82gIpbX59j0JMfb8vK6NGVRyLy
ao9t6DAzvL4AWwYW8aRpdcU0tTDAx6OjSx/x5YZPWouOZko9D/BrlAOW0C9D5B60fx2C4mHn+EPK
rUM7GX1g6xq0iCm0b66PaHVL4b0HmRvk+dAbfD5lkruqLhUhyCXaYQIqdc70oM93161cHl+kzcHJ
5OoElHSQe1usey/x08no5JE7yRva3hG2H9g9eMKCEtV+Ue6b+s2uX4bsvnKfDe+PaTJQB4YbBv/D
jGK9mFVBh3LsG8LBBBJ1Zur3KFNeH+HFzlhYWGy9Lh9BcdUj1VuYYa2Cdoulcuv7i52n8NC0ygnf
17M+VErzDXG4PoKLnXc+gl+doSeHZ6SiLVpT5xEjtwl43mWCpJhuhgJO7bqliz23sLS4SJrJ7EcT
2iTAE6udIM7OsgHiJMPGkqwPCDQW4MsAvGDZvpbpVNq9Y/Koa/ayf2T2MYtRb/jTAzsP5heAyUAZ
/uJ9pne8zTXmFlGGBCIR3+vxSej/dtPT9TlbXf+5eDa/NsDeRs7P6eSWQ5tDvjJSb1oW9FuQy9XP
A+aBPDJ1kNqf/36y+FbMmkZBFC/q2HNWfsKYNxZjbc0NUDXjtTyXOJcOQMdTtfbitowS7zBQ5D93
er2xgcEbgl95di3jd4EgA5xBM1DuooGlnJq+m/q8RLLJIHeIw2M/y2MAI1Kw04rRwBtzbEsfKPMX
6g2fAM+Ip0P9bqUiLGznJh3Efad/hxY8Ol+6H9XYDT5IrVGQvc15ut+rQn0azfJb0+J/TKE+FR+H
yR1CouegvRw1HlYNH0PoMkB9OHUTP+ZQ63Xt7DuUBjXfVVq6G1iNrmELDZUV53bQqCINqAeq/CKI
WVq8qSlRYZmRf9kECquY1g5i/s8Na+/STHy0qtb3fII4vDJdtmPVM9FlA758qw/a2jNDXK1fqZg+
LMKto5e7ySetSIpdI/riawPt0AezAZ41q9tDHmVzSuHYeuxe8Xtm1SHN9RtP3fU5e8IjnR7cQVZ+
WRtFqCN5s1OMvUndUH5bAcTBPzyR+O5wCyyES24myws8c58lMlBQm5msjy4vqz3St5avN8O4G82p
BPKy9ON4x9jNUGpaqLkQyB5SCLkMTiikFjjkI/OCrIfOmm6WvhpNoB1GYPVkI4xjaRRm57ut+bPS
6vozUMk0jDXTetNq7Ts3ofnM0YqJrhHdCDhT2cEz+b9Z00ARj8Vk19am8CcLbfNEx8vJivs6KPtK
28dKfPTdSEPFhLeTadaASFzieeVAcLkGCw7khqDmrZd6+sAH9K4NEI8IPQPMTnHfSHDj1NnnjjYu
ZFvQxZRDtf0+7WvAYNv8bXR47ivZjH6eFWKPp18SkD7r9iruizfcysaubA3+STTYsl0lvxWQAQMc
qsxCA1zg9+Ywujsei3/QEWwE3eS+lwWD1BKjALJKj+wyE9Lzbtsle1LYz1g43KkNY7dDaZdIXlP7
/0j7ku24kSTbX6mTe1RjHt7p6gXGiGAEGZxEURscUqIwzzP278vej73rTKUIOpHwlnJVlYeZsDC3
wc1tuLbTDA1LxZrcSsvURyNSgRtemYpbP9ECb0yMe5ht4spZW1h+LApm0OWyrQ9Dc5iHCEDFra+7
TTjJF7k8BI/SAID9Np8xroWMYWvVijHbfNZFT1ifhE0lPVHwLpEvtCpHHT5NdVPK+djpgqk4xE2u
7ZvMT3EGjWpxlS6ZTYUnQzdM8tGPM930x3o0QzTem1HZQXQD6mUF1wUItrTeiWKyQ6Kuq/67b0T9
KVOlITIBJCQ6yeAXjtBgMZuOnQaC6/bD0ONVMPs2+rvDKw5CdKKkDm2d4wKT7CnDoGsR26LBaW7D
abBVASs6U0DYI62PmVy56LG6wJ91q5WnBFtOkupzGiKNbwizYXV823iiluJt3Yy1o8a6kmLorxPt
ugWyRVEgr49zwBo3dU4dYPi1Voy5TVuP0m4fimJj8Vw0mmOHFHIbFNJ+NOocTR6lgCxB5ltTIMlm
0seBrQX9fT6WpRX10icVeKFmKxjTQdbhwepRfUhaUfDGQgAIvBZ91+SgwXuclAYUsMN101Vel5wl
c0HkGHUmX4YarFgGQIYdBENqVbMRO0DzEcwoUnVvKjjd7uuiOqVFKu1rI55spRthicKIBQjIXTgY
Ue0AEZdGhxzlEBPoC5lZB8HsTNgEZnYVbDdPqt6cgikw1Sx6GjjFMJNEKw4B2DUTrp5cna/znein
/T7r5kdEjWjPlY0A4xZzaHNjnUCiNfIdklI4aDzWdr2Yqm4ViyHjbiLB54drg5TKdMz0I5FG3a35
lEb1HI/5uSm/SW1rZX3u+PNzAOeJmsv2Pb56Dy5oURet1qLpUdCG/Bx0RxEJJ+BmRNMv9yCQe3BB
hPyIxW0ecrIPXwMijfKgpbeN9rjNxOo9u/g+9UjkWyHisaUqP2N5kQnDN8a7f0aAei6oYdb44gCJ
hNhTNZslC7d8LTRcHhAVrSsy+kO0HgyMuPX6mwKDRPVdozASWOuyRsCGzi5g3NHZZ8zai34eCvl5
CC14a240C97ePqhVEkBrg9JiGAvI0e8lncmlXmpGD3XyL+fsupQea/FXH9VEmRYkqLMaW37ikh4k
UCpM0PvIQnBdZwE5JYJ48rHnKSvmsIPZ5+cSUCqDX5qy0eJ1w+pDWtVZDPbh9QfUxw/TcW2FO0nj
4vwMt++U416Ck9+WxSuSxAc/siBB+ZGmC5Ck66L8LEqJaje1Ou31RpbNWgTwPhZ1hR5ioHtEPrHV
zuVwQtY32ynT0NhiXCOfP8W6OQvhFy3JDXNWyt6S+RIrPmZ9suZIwIBMNUZON82qow3YtTXq/mRr
AyaW0EAfmL6gsYZOWIdGZ93kUI7SIM3PuMswp3/VNb/ahUGU6xXYQMAAK7p93uuv1ifpmGh6do6V
pxZXrFrseTFlCGadC4Ke8EqE7irp0Wbe4BLPzrOQCKbKCRYfIGDelv46EdKQj+Y9GCJliXndIcFR
hPnZV3rzikeZf/v7q5fUa8P/n9+nzDD2/TYuG7xtSthg7o2669tDdxB+x7UvyFAC4SV/KLoAbHTZ
sx8fFeP7NhsfB8BfJf7znOgNKHlSDNXUcNk58YuLKPPtRJ6dWYpvskqwlTF1NF88YGuFZonz6IQq
Us1y4Wz/iFWX88YkncnWpK7t/NJHsqa6wniYOfn3g/LLPcOE0dfhCZTsMOVAfsTiEvYDLI2c1Dw/
K37kyujWkBRWpW6VjwUJ6h6W00SEa67zM4+m9BGrvXztAB/H0DwWFUqztTjs27IHI8YALMQ8s9Ac
iPKTuy2TVftZ8ELptxhMii+GJY5rtpFJGX656ZUSB6XYBup/KHwV+TkfHxID8bh8MIq7hNU3uRpZ
vLFBNyLnegbPjkoeQNDCy7EQzTmITVl8HiVGBxbjvBQqiYYOfq4aZPBTSz6kER2rmfu6LRKG4BXq
Pot89KU0JXiphdLpE+TP6sjOYp3RcrBOhsyUoMeFhDHvDSUDGbKSKj8LxWmeAzMV74ToepuVdbG8
0SCnuTBGNRlayZ+r/NyLqhm3J47TrCCd0EHBekysy+WNEuF2QSlq1aCcQnDjz48xzz20868j9byq
8hsJyuwDzagnrgOJYgLMDDbJ3LSFxohdiTl8iGUw9/eXUChzzIXJSGUVNFAhuA9q9B8Nzig/hvkR
nXGWEYeWNDBKT+STWyQpC+XyMqkGCd4MedYLYOjaChISfKnbBpfd+2rQWoXAQr1a1z20OOvoPiBr
I95La+rmUmwC3Kqq73SiG/Ve+rKteSwKlBEF/Bw1EzYjnLE8cPwW1m47MiKPNd0WkVZFxyeQ4tEQ
/p4HPx+DIhHhCRLB84vUFKNLI3cCtKJsc7JOB6OABsrx6I+k7oHSGAIDQFTgBLAHXZdZrdqbxXQs
f7lICP0GJOlPQpTuVTLXdkqp4irgj7XWWPnEgiBdM9IlBerIxklFbhermDDlfECbR8rqoloT+uL7
dC3Fr/lBzEV8v9W+8uKDVF3UPcNA16xlSYLSXDESsjLONPiZwu2BCydWxrHBxQk8X9QPrKr7ti39
1SNDgVBTAKOHyXDK6czYEtFrnQ8P2j8oKE3K+ZdtAmsBLkJ0NAdicAMNSJR6AZ6fizIjK9CHiG07
iteHT2Gf2J3xnGMHzzat1cMDXii25GG9HHo03pvMMGCeKlbwMhe1ixhoapHJPQWe9IQ66Dah1VNb
ECJ/X9wGUhSXA1Kq+Rmw4Ag0x9nZ/v4qIypaP1BaETByQhRx8X0xVJC8K1SA6EqF7UsBUrznPH9G
VcLihh0Xftomt8oOafnGjBLQsTWanKInQpEbqNxJ6HfAPpdv299f1YHF9yklS5DNjTACgMA8MmfO
Qqw5Gm5SXZWsgvSqgS4IUcomY5IrjRQwUkSTWQQ3PJebBWvfL4sIEd5SOJGOGSMNROqpvkcr0yX6
RS0BxfztQ1u7qpHXQJ8UaaH7gG/go7tcqADJfk6n2E3C/VB84+fMJQBuIbAcGyV3sAaQQXT1MlgQ
pSQVqnFdi6TUphrncMrsKbBLCdtjpMbe5m71EDF3THB95Y+TXLVh9H5PNLwVLpUGGVkv6hhGusqL
gdk0tAYqH/eVjXJbtCUvZADBRiuPcawrwPpkV7p+t83KqvUs6FD6YKgxQs5iys5Ixj8kJeOg1r+O
WS3gIsE06V5kPpj8Tg86fL0SjqM83XH6xHhzrMqCjIP9IEEJfYiw7KoKWyRSPovhrdIeMX2+fUQs
CpRd8v0EDMASFJLgOlPOfXfUfUY+c50EuBAI6I9Ad5J1WhzJBddn59545uNPA3bFtw/bXKyL4o0E
+fvC8NFYiG1xGJk7DwIqx09lz8iarVk88Iqwe5GAtODZ9P77HFB0VD1AcD61/F5tBnOaDdQjP03K
92K4B7CY0v3O83lJkrox0RzAtTF2FABmrjr2bWKrc2mPunCox/h++/TWBIRoFqPQsMePU3lBIbS9
ps0IzlAZnqonqZFQxPoNawGUFS8CP4FsmaUiQF1qMKVZ4Ah17CnkS3Uf6DkrylhTA8w8I5xRyDAo
HdGoQdclKRaUn4F+NHuK5G6f09rnMRhChmvRdvKhG7DNehGvzTA7K8ad0l39MjoHonDSbS6I6N/E
zBMR00KJ+0zv+y6HnTSpmaF6zeoIWfv5y+9TzoQbyzROA3hDJXX13FRZlTb6+9gsoyJOFTFsAqRu
QaSMBFGk0ITq0J5CtEto+nPRh862AOh7g6ZA2YQUj4MulGN7SoYdX16qxn19TBRvm4iwwgceWwjt
IAQAXNCITCNnTAZq3O2pGoQrsQzcyQ/uBCn30uQpC7BiNT6nWDiDqPrAcZ8U6bGfu9DsMtaWuA+Z
W7CLVRjw/QAfR0mLbhVMMQEqjJrenfzKuM5446nN/Q5ldDTYdEns8aK6H4HSlsWBp1X8sxQmIQbW
VNbMDe38Xn8GXuroRMbv+TCJrzdGhfopfoYQ9K6hGV7fyNivNQ33I8GrlhNednQlC01pRrf8tjBe
s2rLHAWMAUslMGqLZmsM2n7AbZP8FGu/uvo0Axre8/suO2hNfgJu8mRpke9xKvepDAr9BLyIgx8r
X2qpf5ExMyCM3X0foJwcGT5wTiOspRSxZ8cX2tqt0XnnYLniTYpWbjsVhtyK2tnGZuJ9CETccETz
kjYfJGO+xHVmaY1vp12Egs+Ye53akv/TmvJkXFRzUaBrQnsBHP9R6YXY7iIjtvQgcudS8SIt8/oE
NbymClw+RrOPiKuC724zUQstTkufAXaXMI7so/oiGEFkhXZltI5/wHw2On+W9DmtT82nLDhIwZ9J
o//6Ov6f4KU4/3n2zf/8N/75a1FOdRSELfWP//PlJa+j/L/Jf/Pz33n/X/zPKfpaF03xvaX/rXf/
ET78g7D91D69+wc04UTtdN291NPNS9Ol7SsB/ETyb/5v//ivl9ev3E3ly3/++Fp0eUu+FgDh/o8f
f9p/+88fQBzEfKEBgwWqD49pG4LF/l9Lej/+5cunDN/5f/83fcq//WvfkP9pmB96eWra//whCv+W
AC2JgitBe8fUK9IHwwv5i2D8G3MyuHmh6HhTYCfMH//KC3Ss/OcPlf835n3RfEgmzeEDSOjUFB35
k2L8Gy9COAhMWWHuEUtR/vjrB7+T4ZtM/5UjFAXsctvg1/C4W97MDHVAgLAitkG7jYCEAEK193cP
Z/QDml9yyZbMwREtDOFavi1czK2p79OL6etsSU7pyTfVw3Qh7VmoKO89zEfq1M1RV5jDLTEcYmPV
1iF1AabkqW7tNbuFmH5wveSSgvn8SIe6P6ZpkPRBQ8Nw0Rcer3I2tjObfvvYiP2pQ2dFEN4HOequ
E9BVa0XAot6voc7ZYTWZfMSqL1Lu/c9fg/5sMviFJlDMrLw/87wRhzxRZ8lGD/ZRcRtPtxsX48l2
bYWObm3z/v7q/IsYZq2RwsI+M3pdXgf41DmLGgmddc9Zol+rnW4l3XTR1IykMosQ9eaK2mTMdLz2
baGvLqZG9vS++66itB4nrGL5mtoAhvknT+Tvi4ApUod+knkobSjYtbHvsUEsz1y/PDaNYCKkNUXW
7oFV5nAfIgIETNuHADNBg0mT67VkQzkSxW1Rw+x1bOt93BYW1b3/Q1oLOtQh1hpAMiZ4eJv3tKto
l7ryYxebQB4s9oU97ZJnbFlmkCQ2RnsABG0/WaMOszTQqxjKYK1xBFdzMW82mJqV7QWH38mBWbFs
kUFPJR5pITx+VsYAMP6E3mijV/cCAx52ZWPDnZ2/sDBTqZ0hHw6UDiM4LRlzrKeQbPWkXAmuZItW
etTMdp9fGQ7Gom9Ft3a6x97qHSAC7NRL7lHab58wOcCNA6Ybyps8zTnMCmLuMcmBpBycgDmWmKMa
3+qj7EbaNT8WV2nCf98mu+r0FoL9kHpVZsCijyFalQH7b/vfGwuLs63wobFnC/vbFCuxObtgvPlJ
2mCLWRKkLKRbFAI3Tnwl2b1xmiKrCkX0yJpZDCyGiuHZqDG5D7KloeJiPW/zVoIfTQG6YPA3YXvo
Bav3z/1ocfJgp9zlwBLmuvP+aS5AC3jPIOpmmhyOcHMYp3bafer2O8XJjryd4TQVRki37XYwmf6e
GNcArjOfYCucdpXpNh4hsnyjVgzPzThIRELvyXRSKkhlAKGlUWkRTAL1OPLnUca0nasBoCz3GytT
Gc8taoaAFh8mo95TxWKdCgE3qMb7YIdRGzu00Aluon3WUna+XV7It8YJYytu5Cpn3saSKZyv9Etp
sI8/gtLXvmuLZhKxuHQUvivDV8T5fsEQorDtAD7sX+WjWMxD8G9LV+VetdB0N+7yB1O6rB3BUqzI
Hna5k9jN8zXLGln6Q/6+sMZWxf3bSbgoOQxsdsV1iSeMFrjVwOpceX2S/r3dI1fynhI/KlokGtip
1Dj5HhvqrNSt9zLiSQxVDyaqmHDw+i2aGxzJQp/2KXnQ7BAS/bXpnY/ypC7QQdB6A9toEVFmL7x+
SlhJ8teAeItR6roURk4XIx9a2zi6p1qVByjEz5pHouSRlbhhEaP76Ypo5CQ1hOZEnyanMdEE/qB4
o6NY4YHl2MjBfOQLQ794DuFVRPeGYMiFH4McrqaTM4zYfOuiYzxaYfc0DG7za0up/pLSGzHK6qQu
FoYwaiV76IdjLtzLk+KFaEid0ae9fQuSL22xReXWMg4LgwQZ7rrTLzl/tCaMHP0zCpSNkU5XOc8E
BNj+oVS+GCWjaedvbpy3w6JMC6BjXSnNuObk/jjWF5p2kvXvGWcF+q6OznVjSvxFPh96juGg32eH
PwiJXgXc6FEkDhjat6vy05x8Rn9g9WtYlR9JUNJB4Uwd6wzedzIug+lznTC8O0OpJUo2uhBLhTiA
hdm4j5vB4qMj8K6HzosFxTQilqNfD21/SoruEe8KY0oDvoNaW4NDnF//DIAkUzkULiKth229Y4mH
8nSBouV1jmEWOx3cWcYsmc3VDEwkBgl6VrEssKmueL24UOXW+eIOiWQTDSOMmPFvItWf50Y3cAKY
WhYBACbZ+ZFzMU1+yN3A0Zz5AIRRB3DVduSyHgZ/89J6o0mphoRu+yQRQLN1OyfYZY6/l+8aGyNU
lnhhMONihh+SKSPu55JvqwjXRhjdN9nNzNrCSyWvP5iSTKnDADSRUaihe7r8ueCvSt82/IOYIKS7
CnOHS5xY78ymOfkYL0rEo8KCXmSYGt2woKN/vq1KOFpRRsu/qHzjq4e5jQ9Jfp1I2iPXszZGM5RT
owRYc1FRDQUIRhjz41741Kr7x20TW1cS0iJF2ot1zNO/j2qw/SaKBawatcN98Uk4Vl67q2z1SrAk
q7amC6ZSrjqQBT3KHypNL6N7MnlzIIFDckN4G7uI2nbb3K2GpQti1AF2fS/JoUKY8xOzSb5lEVLU
X6bQrcYLObEM8Xab3nocvCBI2YCCpT4Zr4K7/mt+rPe5m3ntYXrMTukzMFXc4pzYQB20c6Qbm99L
c2BNOo8iJMptdDFarP1ybELcoq3re6U77lDIDfbFPnWmnfJNbRhRwbo9LuhRqtPm+uA3BRIPWNyz
S5xxl9rowLf0W9nNXPXG2LPqxuvKuqBIKU+VzmMVBDhe+aQeBq84+XZktU5z9M3WAqAQo0XhtQvx
Q2i1oEfpzxRHswzYDAQ+9oT7DiOeh+Q+cyIkGdpDso/uSEzMA4eQ9dhYtfwFYUqPOoHDslMVrjut
d3kfmmnu8Mn1trIyaGiU+NDjYcR5h8h78BUzkieMAF0iVbNNhAL6/+G03zihnWZdYuFVhZSCzR8U
t77VH/lv/GNjSwe8B93cwmiLtteOTDezehktyFKSE9CZkUjG6xtmcFQ81UJbu4ws1eyOtQlAnXvW
VlUmo5TIGpgfhl1wnI0T3cigKGkmyLryXYsLvrZkYH8FJoYDGUr6Ctq3oaT0Jue24YMqT0hoIdgY
tjcbK4YVphcKrIM8TjNLNiugLluiWXqaPTyw2rcIZ1s/gHovNqHf6PlIEpBDYKfzMZndFLvdc+NW
Z719/+aU0ZOEYryKZhVKaX09aKc0xiM8mUzVI8w2lZl4+YV2owvmbPVPNbINsRfG9rYiryvUG2HK
9WTlkLSowUG8mdNghaAyff5nBCiNnXu0kM6EQDc7QnLidYYlMhigHwrFWMah0SJ64orTyLemETNe
IusxLirpP2RDvw2aWJ7LBFPlyHbh6rOre4w9Y557N7iyW1+LD9qjesk0u9V4YkGUCgqhcrwy8/Av
wzXwsrzOC930oT+ILikmhN62jIgMPmr6Tw4/RPFJVWljDBsX4i9TepEoEwA1PLVRGVfrumt+o0Pp
gozhkrxCmz4GZB6CwE37zpykp21e1q32jQblr1rsBsYadtBINaRd9GMtyuZoHGf+ov+9cuCbkOg8
vd707QgLIr7RR0YpdrH3xe1sEieklvZtmzGGoqvk74uMYBUXFeaKoIahDmSW74nGaJhbz1ZghT0A
JjUssqevNCGdMq1uYKnS1eBo7rzrzfaQ7QML+VuXGfOsKviCGqULfts105wghuUPxU2OXHzpJHve
rU3i6LKH7bNbj7AW1CitKEegkYSEWm2PyFeTu0Q/B57hxbvaGnYZ4128qoQLcpT1KhwWmfTkNZCP
wjOXfJ5q8TLMd1wfOXHCmm9nEaPuKU5Fg8xUIZ3gA9EyBdJHVWu2kDozp6LjiVW6YVCjZ1O7xmhn
RARwTAf/FO0aL/HQXwnaZq6Zg5udRRKHvFQ7rMrYFuLqq+ftUOk5JOAY6umIfRivVYfGy7xoz3ni
jtVysOqkFmSI4i7sbEwiYHugIcdWJsHKEQID0mMndSwyqz53QYaqofRBaNQAEUZ0MQPd92YAhGe5
TzjG7UsU7YNnX1ChnEbTKHXeqND73J+uozK+D2b5C6BanUAoPwU8tgBx7raUVt3UT4o6XU7ItTGd
gxF8cfUu6B8iVni/rQXYXvJePIqfA+dVhP6R11mDZ/3rNcxsPNlWc6yaeU8mLeWYLwiZuAodbJid
J4cnUE2ZlXEMvWacGF0qyAtA42CWBKSMwkqa0J10nUFiWw0AMviem5jP6ywnIcxQWq1yFTefjQao
oAC9qk5V/21bAxjE6DVAKRpXdEDqQ+e0vaoCBat4RoO2pQuTKY8XSf55mxxDUnSyO4qERvDRL2bX
Xe5U4TegF2EkPvnalQHmVYyUEW9uuwf0AL0/yp7HTEeXiCA3uvzkJdq+K3bbHK2nW95siI5p23wI
pqgCjdYdHN5JHOPSsBovcLBj2VTNyRbN9sWw53N4YL4wid/5e4+BDUjv+UuyVGn9htD+3CEKSA7t
rtzJpm7yNnbH2axH1tpx6kCcxKYlINcKKlGmhbetsPUBHRZ4+FSzUwIAYBZkM9ZYVas1lVxSoaw5
jvqJ12YEanJy8I3KUuKdbnxKlNwTfdOvI4ZKrvmoBTkalVlJJlQuerzSp0O7F3bqvnXCXe3F3rae
sMhQVq3oQdVkOi5E0av3ndfv/rwQWWRWA8MlO9SNGFdTZaArg7hcyc3tGbehG1mD3V6GB6U0/fk3
nglLevTVmMziHJJLSwdcgxbfZeqzztplv+Y1ljSIU17oHR9K2FUwwSPyk38jDioSw2kLMLr4QVWf
1SFiZDNY5CivIRZhEak1cgm6f+zC0ALanA/80zk8zRNDK1ZjXR3b53mgUGMXG/1Q8JuBrxUS607e
7FaXuavvewvA6x7n1V6KFO22Fq6z9kaOYk1Am6LajoiX/Eq/qGrZElrRzMfwUlVay+gbVgC6bstv
9KiHQ1iHcS8NOMrBGm3pmNr9rvI4S7+bvdlCDai2vodfsNDFYFRzVxtuF+dKW7WKVUSYIIcZlPbs
yhapO/m7ODeFm+xzagInDg8lhTPVy3hv7IDJxmB8LWBckqesvQxnP66IY86ih2nYC8nnKrqP4DK3
xbkWjSzJUMYelHULCCBwWSifa6wBKDLGO/N1qIS+YRYUdMq8NTkXB1FDaDXV5oTLrTjJGPm0+1v9
XNmDLTnFHjvUdr4zO6kDeMaHYTc+bjO5fuv81CG6OjTH4ixyHH5CKd+U+hdOOAw6g83VMsKSTcou
tHzkY47008GtuCQ5oO/DB3KRShZAUL3YmhlxF+NggRP23qe1Oe5SzkAk1Fmje+oOsjchR6wfQvLa
Lc2vgRenaOfB4Zr1fX4IXFbsv5rGfOMZ+7Xe/4LBl8sxqKGjjSO5pdvuK89/ROXtK3cCKrMZ2dJg
KncN47UtbLsEgMm9J4thkr42Zjjz0Z0w3WJpF9EB8x8X9QUK7FZgVbfDhbyLbBQaGa+dVecH2G5Z
AfwbhiUpo2xnfZhFUivSsIyqPGayUyZeSmAfGNbPIvRBto2UYLmFYkeV1fZuke5V4LNO4U2nSs62
caw6mgVPlBAxsqkW84DEu0wWA3yLMV3D3RSTvU1l1c8sqFAyq/k8LgH9h75AAJ0aE5CApaC926ax
auYLGpQJtnODIkKCAEmrUTJMHEUuLV5hHBeLCHUfaV1WhmWL40pqVzTQoc+bacEKiVinRdRjEa4A
LSf1Mw3tMJL4Mol44zDUa7WRlODP/1BkOvlXRCX6rRI8Qv0TCVk5J7EUT3DEC1Y0uRq0LghRxyVx
UVMj1CJBa7t/e7+zyDCkQkPNTVHS9QWAtu0peuCTrxwQ4VCm+kfqRVeoBC6rY+yuwy3SmX2LQT7/
JeT+IQ1ynAvBy0OTNfmMUm2F7bP1RY8pF//mH7FBZ/QAmzHOoUKSAyoW6gEi8Wiwwt/VdsiFetG5
uwiti5MWoJ11OIgWZyaHzPsq/a/0a/XxvCRFeUo/Aa73PMMlt/bgTAceTcmJw12SRCWuP3IdZG63
C5BlRmyx2z5KhuukQ5tqnHNspwBtv/N7IEtIo9lWqhdHkTMC13eb2LpPUMnOCOxcx9Km96oR+QPI
kQxin1/l8peRtXZqnZmf36fzUpISFYmWQi+SeZ9Ft0nshOF1Vey3uWBRoW7QWhe5USJ3d5u46FHT
9QqYVpkZ1QFDNuvBCaqrP87r9Zm7NCXD98O5xUOlwgIyd3LEpxAzc5wznZUTeuYP0aO6Mx4FRvmQ
IaXX19qSajV2oUGy85Vf76GbDgCiGD5iPf5ZcEZ+w4JGn1dpylV48cVH/qCeJJe7IpV6/WxYk5sc
48vREt3KDZ3f87JvR0pdsEEbBIEy4lqSk+9BbI2ll3IP2/qxHvi8kaDuC55L9SolThY4KlpyHMY7
I0ksUXFqWfq9S/AnLTr3xZeTIKQzuTQOwQ5Rs8s5kmccMldjKP1qwPomMIn8fSEwPLB6sRpBqNYx
mm1XMTbaR07qY+c3SvC/Bn72Z68KaSv4ofgS5SjmPlF7dYDi96PLiSYffBN0S54Z1wj5yodn3RsV
mX/PU6zqCtbHIQ7iMC8gFGatY1FOb8sYysc+GzJnrTHkxTAtekIs1YCFWYTEdeSPsvakCozIbv3F
/4p/gtFBFQO971nC3sAoUUbYbrgnEwPlVeDkz9lJ3X9VzdHJncfwEwrybuqBNe1uW+9XA5gFbUpo
/CxriCpBW/XP2KlqqvGXRooYJ7ge9r1RoaE420Adx1kuEcIUJWYvsWu+eqwE1SwaO6i9YHJbrOfF
Hr5t3lZbKvQFWcrpy2LOGQMxahmZS8GOHDE288ZqzdbJvtVWiU0fVWxxjCNlckuFBlqX5mqIVaf2
iIfUpJqKUFgVL2L/wUFJnGGYTA2VsY7F7aqeEtwpslwJc+OUKKdYxYJhCTGcciVaomM8BwfV7mzR
jc3YiXf8Ttkzzpcw8sEWf1IU6FG3USgTFNhBkdvpnoJSfn1BZgfJnDI7hb+ecFxQo6QZjeXUauTt
8FfzfHyr7muH9KpEtwayEQzuVk1jQY8SY9rqUpdn4I60XRSfFLfygnvV5r6oduvwR35XPLOAXtYD
WBn4DAIvKAKwit+7AmwBSaTJR2TXu1ip58SugsASST/R5ncjCyV9NSZaEKP8zohFYLUQwJUGvGz3
4ewa0+hMrX7S6u6WcZjrqvLGGKWcWY81JVH2I1xG1IB0arkj8ULmDjtmZUtaVcyf1OhLok5ULm+x
ZAY5VNXjndwO7eikOQ0ZInaNMzMhRS6dj4bwRo9SzVZKsZETm8xsMWnMYriKNHTz7VT9peFOc30s
swOwBxn6ua6ebzQp9awDmZ8lbIu2q6K+nePSk4ZgX6aftgXHoKIQp7MIIeK2VPRZJtEsqglopR0E
s+NZ4/rrkeWbJirkVyyoZGqvqNXrULAb7LALnfTOmPNOu6wDM/vcHAGbd8EHpniadjMjcCaKtyE6
hQr8xFgr/VQiQS0HIJZbscdKobOeaFhvw5sFEEkFgEVunymLJGXkuTAUAAMBSb+4kdIXH/hB2nXM
32fZdaichZpV/Fy/GH5qivLBzjUf0COwBjUQb9SYt6uuZVwFLBKUeUtcHstdJ4AlAeuYDNWLItao
83p98E1JaFwAQw8TJPShioBYIIXIcWfcYFLWaj/xdntiNc6sKz5wV4BthF3ptCeOy0aXa4JWUaWD
hV2TBwyNWmPTMMo96wf3RoaSTTNqgxrK8MFjUFp4FdhxyMofsUhQspnDNE1zEpePsjOFX3kWluLf
XFo/eaC9bVp0RVQ1OKrB6m3hmNuxG3nzIdyJD91u23QYUqET4TNGKQclhumUXcuZnFJZQaVzlsSx
sMPXg3KCu/On/GXKvQIFPcFS74nEjv5B2gVfSH4nO/XmV/Wq/US6z3JLdXwnPeQWq49w3UG80SbX
28Id8iX8+kjatPlDv4+v6h0ZH2bHb6tv3gWLRHEWZDDe82NAaqpvciB5tOm1VHyK5tuBY9xVf2O7
bxxRDr7q1CIuQyTmCIZIaCkXoa3upWvRbb3ugTWpvB7XvBGjXLqs5CpWWEIfNQHYyFj2jd3d7hg7
/0wVKS8+1dhloonI+nfxQUosvqlM0WCVnNbDpjdWKPcwanM1FkaMNuPjeMSamlODSpPoigCTQPsq
gxrDUdDo5TzGr/g2B0eB1BzSRNhl029NPelvOkf3MnNdDRhI0tepfhltEplFh/ZB8vxXcKPkajB/
L0z6eYJ0m4Kcln2gkQliqdojQIpidDXb25rAcoAqpd1qgX2akkTqvOOlpp4i6aHTj4K4D1EFFbEN
0pKNR+yf36bKcIUqpeUAhOTn0kdeti5PuWTWZWsm1cM2DSZnlJIPSiQhpQ5/2waOepAxpTZfNqk1
Oligd2Cl+ZjUKG1PAXyV+TxkNaeSZQyKiRef5WsqFlGlZWMm2D9mJA+TDpiccTo1zKa79Zf7Qjup
q1KT+labRwhSMWdXcqUd6fts9uKOxSpDeHSThzYZOc+FOFfg26EaYtfNM/YtbQuPRYN6lOAcgzIi
LRaDJJtF0pqDGuyM2WfUBxjeVqMuyl7jB17JEV1G/HWjunE+mk1pqjXDObGuEI26FKOgiDHWAeXo
IRmCqxG66l5zSIKj9TTW23g9d/RTFYzXvy8ux6Ts6i4OoQrk9W9caXj9E9yreywwPpK5ReMu9Lhv
2xL7mxTHX87KeK0tLIj6cqqj8x0pDnJNkmaOEBAB1mz92UuBpWV3DILrD9c3gpR9x4ovNBEZY4nm
L2ls1eOtzL8o3GHunnr/UyFb8egxSG6rpfH6FlzwyGfoVxEHNKyE+3KfOYU3SWbYmuEzmeQPAHCX
8SaAUlhtK8yzpWzbCARkcnXkIOXT6zz/IbQFQH++JiFaPJ5N1rOL4U2M1xBzwSmWDHOcnxNpym5r
7AofkOb/n7TrWm4byaJfhCrkBl6RSYrKki2/oCwH5Jzx9XtanjHpFo3esfdha2tdpctG39Q3nNOA
8uZbuBw05TpHqwStwu3Pu22N7ziwy4Ek4LVFVIhKbFdpjiRolmY4NS/7oYrx/tn8U3FYSN9MxVJS
EuPB18yqI8S6myfg/I1aOytAgqHmf/VMAu0Fk6rqUyuZkQJxSuYOTeORUeU4mO3sx2R3I1Wg1QJ3
Grdlrl5a7fvm6e9uhtrFmTYstS7nQ4u/n33PO18Dfp5pN9wZpe2E0XwjRjyTEsbdJIMKlL7FDLpX
vm8PgFz24+BtLIoTYXjKxniPKo+ALEqPRDIvinezssurW5AucXSaZ7omk+pIIMEbJ7p82WLGjYKA
RW7i645uCX7hRQ5v1PQ35aifys0ypMvNMIwhTQP63MYaw22NvTFxF/nlTeETG0jLJuSG94mX7kN3
W0sut49PccdkcqBpBKuQViLMiXczxj9jO9lHT3Vqqzd09LO1zZfYz6+4PQuO3rDNA1FYjVFIkCyM
XnI/+cA6cZLdarcY4qtt5WX7kFt6Y4r4z6+mAOchrxiTR99gOgDvHbyTYFEO2oaHO86Tw2RAwzCr
Tdhp8BpadYjzK4ANejl5GRoODA4NHe+cIXYLoDEKYHnZRYom00BUruGVpilfisgr5+c0CyKMBoq+
0GaWEHNqlhdD6Jk8RkeqpA0TClnroGYUg4XcfG6bP3rTnGSwlRYM55EyX2ADsh/6qB0FoVftqDJg
P5xTHeAcR2XMW43LtF0GqHycXpnAo5C/5tmfDMbrYP6VDYC1iOy6WC6TrBkolMnaqm4xfhZ0Yy+G
e7LsU+N5W7kvRsaTKJm5HHCmJrXSQtSUB9L0rKJmDu+xHiQeA9DFz3YSpDBWFJrZIAMSGgFLccPM
1ceHQuNNF190CycZLChKBnLmdR3h4aWb3qGLcPWramn+6hZAYeEtBXEOxEJqlFqC1uYQwvXVlb0s
6BQ3d33OsZ3L7wiUICiCP0iAWXBlQYwjqXgb3PLqq3G3BpmtOsVudelG8B8d6UwY/b5n4ZjMmV4C
zBWWOj6ZqW5nox32vKLKxe92JoRJjmRdEeOKQBEmvbPlXrQEZbSi+cu2XnM/HE2gzs5irjEpshVi
CkCRyE8RcGPAPRYldhxj2qPZz6IfCY7RUuB/3nPsYnJ2OiI7g1EZ8UqWBrKrKrVq5VPIq1BeDBVn
ApiLSkaTDIS6u0o7iNmtWX1YNFcdeLX4i3AjIAb8V/vY+hcIHcgyZ/B1FNN0OCpXjV3ZgMH9GKMK
VmIDTsLkIPAvv9VfMDtw4P4A3odkLnFSJzFOlhopm3qvmvcVD7T18lzk6YDsM32cVGUWaSdIxeDt
coz2dLVvDdQX7dPgSO54hJHtWp+A6teX/tK2WQ+iNXWSpj+gqmeHdpnDneZ2PyoEO93dNgiOyrCz
zGU6oNkFVgzMzM7WJGtWWO20NZi5E4XUft+lF2eflImP4JtMtK6DzvTOWlnEq/z6sHg/xgLSfcRd
luRZukkdzpmlrzrRm7KGwM6dvmtesk988zgg/SzdxOM+ky8GzNPx2Oy+lEptEZFVvWX3MAwso66O
FozBvKf5fe6LqHf/H3IvxrYzuczrRSxisZUlnJJqao+hKwQC7M2okCYGvIcZR1nepfVVGUqiAGXR
8++d2QFtCJRw8gwg1YWjltsWbr5d7tnlTUkGP4mY4LTrw1B+jgTuoNHls2Ct0UBmIMpvK0lnEuQ6
rJaqRlKgRU67w+PoMPWOeEuxESO7wvxnBOTw3Je+/om9ncQy95WLyjAQBbG0aL1lfSrVY6ruhep+
W8rlx6bxUwxbtcny2ZjiAfXM3hudxS296pvp9vvJEZ3uZghETmZ6udB4Jo+x7n6J/0EuEnq73iFD
PWiH1Kk/AIk5eTSC5bW6ibgpN+cKFSbcxdJgLGpMMIIaHdsOuemHUDhMHe9s9IH1znOhdqqDqccA
PCIrJgRNUQiaabwqkTza2V34mFzRMCAGEXdj86I9nwlj0iCgdqRdQYW1uDaZrrPfY/4N5fvCS594
I/gXrexMGBNHx5LISURgA6K4k+QbmTfmehE8zzgTwPjgJFLTpWvQMVX92ZGcfCfaFCwnsxvkQJbo
0UrpEFBIsm39v6gZZ3IZdVQXUpVaD6+YTM6Q+4Vmm9lO5jn9y0uEZ2IYYwY7EuocEZ7MURNbc5EF
EnCX+0U5dJXpq5nQ2GQJvamZnakqPhpGaa+TaGCJvjkulFtDKq0iX6w6fxjUxJYq8NNJIfCOowXE
XLW//U3ot/69GutvLuPM4WHkXdQXWiVXwdqk7pR1NwvBtog3i9uSwSiUqIZ52sWYNox3uk8sDED5
qku5drS3uET9bOx9+QKaD6/0M0uBCmCZHPFYth6+R84fJTc/70dn2x+zPEfpRIEHCSL/7Peod5HX
mdcG21Y2bPwxiYYsRzmQXJB1ly5lMBswOS48F+nj9se93Fg8Ow2jbbIakrSmYyOjidEhuqNDoXyx
+BvELs+AeMrCvP8xVKkRk/Zw4vBGyLCs8NzJnBDPEcHSv6Wx1pogbcSa/3qUs+s16Z1El+3tj8a5
G7aSnOQzyFcVVJLz+PMSBbKWWhWminmKdjnZPN2NzNwNmKanLqF9vc4FLxn6QfKOLg9j4MUSuHHv
cnn1TBpzOyVItQZwOqCg5UkeRS6YsJ6TOjOxwGSVvGh7Cp3PA5nknpHpPcW1KS2AYXpLqN9wv2PP
dLMr2rmMPN7061uGsuFK2MKQOLakGSoEQjooHV+NmLPoANtBz9l+IMf0s/RW6xCD5hA5vOyQ+qkN
4SzSSlROi5msqO2aoLKIDzJ3WJR3PJ35mO0kmCuq1fR4zXNzjW7AHszU2MQeLfHL4tB9UhFYnbKT
eaaTfNi2Ct5Vsp37dBSbJqPqWl4plYV0Dewu43fDkp3W5+srxwgJU8EWi9wgRYRJMLAPOiPoHbXw
s97Jvt6Gu+2DUTPbuLd3bfxV7rD8B0lq7o7xVUnuBMwyDyXoQLjrINuZms7WCCIlrQslxItvsiVP
dN/gZV3zqHoUAlDiHGxbIQnbb0ZBojBi+kw3m50aftdHTtFh+4pAuvdrDIvGKJ3nEYdRos9L5Zct
safQ0kZelZxzDvZdAmyXtc0p7IIp26v4KvGoEDjneKtcnSU5bd2teUFfqEZ+2+mlb8bHLmoDk8eR
fhmxwgQxkqjL4MemlIrn1YVWNMcoN9/sV7Sba7odGTumC9x0q9nBam94kCqXVfunQJMplC/1MJT1
ilxzTj/15t0gHuo6tfLsttA4szD0p783opMkxlyVea6arkMSN9P3DtKM/w81jvcJTeZdpUVZSMwa
TpYOp+BdtQdF2gtxeze0Wqt/yn3C7cFeVo/T0ZjXVan34TiZCJxvgHgoWpbowvbEGl5oIarxQBh4
ANU17+4ua/1JLP33M62can0OhRDKkhT7aQi4BCC8Y9FU6+zvG7NMxpLeWJHuyeDXZE/AV7vwYjJP
MejPOBMzVljXUOnbNJ90t03aINUXa2jXj4D9tUA9edOp9xXhYdpfzhNPH49JrVpN6cako4Ua+TmV
lGNPrtO15rxceEKYjIqA9biSKuiibNj68BIndmS+bMem3wTd00EYlzFpoSyD4hnvhO+jQ/Ec2g8q
VttCa7zOPG4LftNfYK+V8Rd6R7pOT9ELGMEEUDrlg5ZizbmwI0CBmt8LJ3PSp/XWuOcpyeXS07+e
EcUD5lOu6zDUiYRjCkG+M/YFxi3F2zEY7WqnB9kDLy3dvDmIY75qus5TPFG4OqNEU0W9CcHZnHHz
tU0LA2k28zVzPFSqiILUtrETCvcmsUtimyVnQIj37dh+tVxOMvwEDoPBFwyYY1yP3NcBFj0fRVxY
9MB75l1kpzNOl8UuCISxoYo5Fi4hULQp1m9xXd9KFkWMn+/wlrgltv4VBV6bZtuoiT4Yrn6UeH6Z
93UZt7zOcb/MdE1FK17KRrCbGUTWt2bPyz54chg/bLQ9gFsITovM0xnQC2ibnVZ7SmtY27bOMT4W
JNw05Wwkb2tt+YNWuzE4FNWbbj5UYADYlnS5F3d2g4xT7ou8ErMeVYFlXz4uduMu9oLXGUU0aPBW
UmurADVGa9WfjCDf/x8brbyPyvjnupr+wYts3AE9j9KpgBNBATh1p3Pie0i2AS7KW4/Y9qawSMbN
qEVRFyHFcdBA+0kpnYdvYOTAlJh8VR95Tob7lRkv069yIswVpAmBDmDHzKWUNdqHAsu0xJ3t6Qot
nmONhWG60pD6vN3MzQQCnMCMgeD9CeHFitAxJAdxjW/q+o/Ac056xK4YxL2g5XOOUm0K/tTlPi6c
hQfCwrEKdsPAIHG96jmS8xasgjPqv9prMnmSAd41f9sqtnNLfDDGKvSxlMNiRjxvQQiAvo4dAeZM
fswtydZRbMxueJ6Up486YwaY6za0bEZyFEl+O3lZiM5H+6WOrkZpX9QOHsCWXu70Ya8VvGoFVzZj
CzlZ+3ClvM2N+wMDN/PDqx8dY3PH08XLg4VnmsLYgmJOJAtNfFuxRq+ncKXeqgMgPTjz3kTzcUZB
knbORlSFeNwf9CC/fZoQka1bVHEmTkBDRCIt3A4J+KIRKBaQFeyMwZYSziwtJ7NgyxaqMIllTjcC
h7yz9NmP1lsxcbcVlWPYbMGirgYSCzJMYqmAXHFn8LIxjsmxRYpp1iUhVnVEvPlG1x4FbS/k1/l6
g/2G7YPwPhYTWpdZV2OTvqzG+Xom+6p6zA1OdsT7VvQnnD0/tFo1hJBiLNE6/vih4ikX7wiMz1jW
tAVwIP5+McmOIFqkqGy1221/p+1DSGx2vNRiLKDOgjdUdB/pjll+2/7724eQ2HS4qNQVLG/4+1EW
kOV+aoOK24jgyGCT4UjPTcUsUSxKd+vVckyd2NOu6WSM7rW+tkO8d7Dnvn2ubUWW2My46HJRLhtU
9vLk0zhi66G0BHBWDZlh5Z+2RW0nNOC8/1XPdCkGyjV1MlOnuG2vp85U6J2lAtxRaGrO1C1PGBPZ
TbEtkp7qQ2XYWbzr5SCW/Xj9+HdHYqxzLacaY0VwA51e20Pm9A2xqhBsDa/bcjiRCFhrv367RmmG
eKHD9BRw2NhjixovCeWIhp9THxuOg/5NR+yfFzWR2JnbDIxTcyLTwvJO8uheXxlUuxSsKPxxot8U
7E+ymPgu92Y4aXSVugVUHlrZnmy3V921ElS2mFpvc0zW6BsfNVsM8idej5FnckyEXxtdSVcK0TjG
92J6S6I7aeJYGE8TmbCeA4KaCCI0sUn389ewu9ExOJV42wqyfQ6gwP6qH5hsCBu9giLOmFRaP5rS
vuaNLl+eRfmZn8hso7udRrXpAfXqtEDlrx8pf01hm4DojHaGRfbI0D0erAPvWKx9pWMydD1ENrlD
tE+L7Mh/+eCR2WZ2IYjqAKpzWrtc3MlP3PaD8UjwNI+DdN+qzvZF/abH+K++y2xXO4nbXk4jiNOP
dAoR7XwMboC13gLidKDsKTJkxOWP5fgP+W2g5CzGT01Y6mFNUIe7C32wO/qFHXq6BeKB/4NPgeM/
ZLar0uUAtNE1nFGZD2v3YQ0PpTpaRRzU1WKtka2rn+T8QTJizsfdNjWZ7bYkS2hORoRTGuRajo/h
uMvNB6Xn2BrnESSzzZZlARVoDM/xBm4vuhWWBUFA7XdOdFt5eKYeefNEPKVh2y9pWHVgx4XEyU6u
KfepsUu98lV10ucVDy8Vl6jcdn+XG8jsGt9Sz5jwU5CPCGVkm8XHQcISgZuvd/0LxyioHf/+/SGz
G3wznniCNOJ8qj896/Z6KPz8IFwPnulHdp5ZuQ/e4W2Zl0SaokaJeVVVFtkBXSEWNEFtEePk6npO
bwSZtx1xSRnPBdB/PzM5pZ8y8KkCPC96Lq5NrzvKIDcNHeW+RXrlSNiemgzKbvonuPLncpmAGo5q
NKkEBYekPHTzLgk/m7z9zovu5FwGEzarRWgiqUPTjO7cQZIbfi3BwUtH90I34SQ/l4LAuTAmgGop
YAgFmqJq+j3pbltwGvMG6rZFvMOqG1Kl6VYTRf3JrC0l+ygmT4vMKylerEKfDgIQt181QjJBLaxQ
rMjGDe+wXHJI/ORtdY9OI0QOrzt26VF/Lo7JCYYl7bKMcnBI9bECuqcOnM/xq5QHJejSxoVjTxyd
kFjc/TJr505NoHeSZNUYSMsaqyZWBzYFxLQHPoP9xSHI8/NRCz8zsCRqqxios/RzkgeqhvTBREfE
wTNA47foIJR+ife89JijLO8ShoQQNab9plF26la3pLKwWh4nKu9zsnlCOs5jogN8DH0myaPwlP1r
HWh+t6ND/RnHxKgJsf737FOy6UGEYcuhpphCdNpdChK0ptGY4BKabbtE7Ff9emNSYVZjShud4rpP
EpDBiLU1yg/Sysu5eVfEuAy5LxczNpDWm/J3eTZyq2x6K11M3nIVTwffDdsZeTgj0YFvij4ncPPq
bSfdZt1rMz82i90OVl1dAydHb03s27v1eNf3r2lyG/GiGU9d2IG8sRlIR38JMgSoyyMdS28c9SM6
FHapWjwwoIsp0JnCsHN5DSC9hgnox+gSTO70OdsbO0wz7ikYRXxAR83hQdHynCe7OSkb8VJhpwa6
409ujxQodspXbGFZ3U7FpJrMS344KiQzKjQ2saD3YPlxCnWPzFVbSivEMPHfJCESW7lfp6EwcppJ
poUny9cNL65dqu6cXRNbrhfLZRkzmjeWmZe09jCPfph+KhMdUAmcggvHhbB1+lLFhP+koZVSGipw
1xIrUWRPqO1QuwmF0RrzCEaY8IIOJ8axA4UqeKOJPrzp4fiTUzW9qT8o1yPYwSg0CuK4cive/xGB
/fm3ZRRkVlDGFjuIpmM28+0M4BlykIBdNgiWuCt25b2MMSLL3P1d/Hm3YWPkkaHWi4FXTmbpiidS
fJLd3+jluzdxG4XJOMh4SM3x5AhjAVjPh20J26Hg3TNY7dJijDp6iO5KzqyBPOf5odD+o36oioT9
VlXTMKiB/0ai/2vEwT8miyKt6o8+/FV2H4OYhy5zmbMFbCWMbQA1IbkBU/KV9nX7hIxqvhPNVCA7
8JwMhYamuFpea/VeVdxGcNfh65J6DbBSt4Wxm5XvpDHJULpgHD8BNiCIkxc3tpdv6m3qmXb6YYZL
1q9mW8KoAXi7wX80hgFHOD3KWfrwTjj1pWeZWNopZNazCMXW2G53k68KloyVztlewKQlB+Ql+7At
kXHO7wQyb6u5NOo2E/D+6JN7OOe1PMSEM7n5VtHfOhTzjsqm1CyLXlKdrIlcrU3tuO/8JceXrAZH
IO1uSefbOCRXKJ9fpVPqmu18nUbp92ZOv/ejZJEl9vsSm5+m+kwEKViz+GM8h08k+64oog/YuX0c
plfYBzi2meaWGDNv6ngX1utRnJadIhI7EbLXdPksrICZrfvUGpPQkxOsQpDQ2f6iVD+2TsukZhWR
u1jT0eo0y9DXqvJGEXitXN6lMQ5TS8WhHs2Kop4DmSJKg75bLEVbODGVTYX+UQ5dxiYFWEnEt9zl
TBuFfh0jA1U9OGa66gWcLAyQaoCTlIPII5zmGePH3gljVD8TEyEkpNBoM/NoksROjcLTpcxOM8Kx
cSaYvxPFKH0WzfNgkg4uU/V0bNVn0a4SPqX1LZfNmx3LYEWxFa5siea2yxoNGKPRd/E7HWCixV5w
MmEd3fiSHyrQOb4NL/nY8vT+Y1X+nXjmoaw1qbLKNTSlIE4XfVMMUFZyehyce2NrW2Un1GMu1rg3
RASzdgoZfLZPXbJ623Z1WemBY6OL6A8Sk4kCjUrJQ3qiOhFWh+P9uB6NkhOseSIY10/6BCWfYgFK
ezfacVcFJOzspeUN0V3+YqeTMJpedV1jarT831NO48gSxNzOpRu94ByHrR7/c/snQYyeS3Kct1UI
QYTsqiLIlcKKkr1iPIYYmiY3raLYWe/F08v2TfHOx/j7WsOm7SwUGB3F9nWFFrKOJVEADwm8pJV3
X4yrbUDLBF7GUnVa+Zu47Dvxe7N+2T4LTwTjalV9HCeRUmpkhiMPL9MIOrjP2yK2P5fBzsHOfdmB
yQJal3f7Uf/U6neVdE8mf1sK+8BmlMFga2ZDoyjVCqotOHO0Pa8WN/0CviQ7DOpn84m2P5eD+bgc
eLHqN0HkXyU0WB7LVNXntIiAUz57FUpJWEMRXNQTJi8OMo+kLm/nlX3fvjso4yhmcxIkZTZl1HvA
eErDlukOnvwy79Nrw8seSt5g2uWIfzoh4zb6LjawwoeapyEDz062FoUXsDiWbIiMy2hXsdRWmqZR
mCiU9QOJYKRp8XRPDHpexWxb5w2RcRtz2g5NOiKDkUcnLo9y8pTlvJo+tZv3WdLpmzE+Is6yUO4z
RHs61lvdYwcXI+CNjY1Rq9i1h/g6tFKruNFuw3seRsTF42mKJJuGZoqExV+uWpXomUlFFwesO0RJ
b60DZ0Lj4pPlJINl4ikGyUxMI0KGRuwGNYJ6tivpecKI+Yh3dPL4J7Z9Jo4J88I4pKUoQwPnm/Fj
v8Oh3MQWnkzsj2R2v+9d3cs8HcwOHOQBzqfUmEdhIaqJPsxIL7L+86J5adNabfuVc7iL5nV2OMae
40WcQNeS4Vvui88N5hnqV7yj+70E6PvqRirtyMvtbZkXE8QzkYxFpyqo+NYi1Zy2/BgbL1N+nEtX
lQOR1zPnfUD672cZ9gxINoVIaAxGOJKUtJ+NLLULU/+4fZ7L/uPsQIxJN2UrkZlmvNTckiB/SHz6
nM2DJYg5gebykTSDEFMnosaW+1QJWP8VRvadkDgF8jTRV8VXznHoMsM776H9lPFu9bZpJlFQNBlV
dkpRUfiSD9ACq/dTnp+iGrwlibEsBasJg0x7Mf8i6lOLEp6aHV0p5hESXI6VZ+di7Cmc58Scq7cY
TUfklSB2omN2JfhyMB14xnvZrk4fkbGrUpvSJSsU2ZGgc12tHYdp4izqcXRBYe1o1aQx1WNUbuSX
FXN4ujdK3rYuXDbV0ykYCxLHrl7VWQU6bgK48v4gTKm1So8h6pQY+92WdTFonV0PY0Uk6eJwlAcM
C6TxIa3nh0ob7pLpe7HETl1IB0N6TjRe4kb/6JYGMpGyI1JIeoLGyCh8CufUzsqXmNjRwmt88OQw
yfSyGt1UUqz0PnKU4lg1uyy1Yl6xl6cRTD7dpYYQj0WkOn2bHsfGcHuxOurD6GzfFNtW+ZEEnq6K
nQDt2qppxl7AmGxsNbml7wc/dOSd+EU5qth/rTzwpXMKGDzrZSdA0VZBG65F3kTr2JSexQQlAbY2
KY65WFi8yWnOhbEV2UEbFSPRRhVt4m951O7w1reaRXwUouw/dgHffU3GVYziqNVrBgjqWoqtvrzr
tNd8+UtXqzLOIgSMpFCtSGLynflRB6qc4JZB+V194y5beep+uTJzpiGM4xDqaBTyGu+SGE/jKZZt
IgEGcCbi9aR1dolR16FsLCM3XmVFODTV4nWh8KGfHjsiFJayKK6GuqSl60DbU7Fhva62qn7VjZlT
PmWnBd99fMbrRFEoi+aEfLXCplJiLW5/2/lK9DbRGQZ0PRNQl3yEIk54UBm/k6dEbSUKGpPKz6ty
1CJOjsU9F+NwCiJM8UgRwHJgNJYP88G8HuicKqjBdjVA/6eDcDBcjl/gxHM2+Y+HWOwHmimPHgh8
3fXQHkJvcKiShdc80jOOhbKvAEWe5Giu4YTMHmqmu6UxONm4LzROyvWb9O5nEGTBVsNGkLuSrtdo
oaeCrKkorKn+0oxBOvri8LJG0Jz2Kil73h1Sw98ITuwDoE3UNpzCXHurEKs2xpd20MyejmVh6iH+
xgsf7DooawwsUm7Sgi9ukJGP6Z/e1kHvQqwpR65pz3g7ElvxxY/zfnY1sI7GsF7giuOdFxicc1++
WAxeasA5NiUWiVqPp2hJKoxaJ7lT17G9osHQHxL8L466Xk50T4IYI1zQcJN1erHm+A1LZPBRuR0u
t0buJb2tRUdsOdgFb83ksuWfhDKGqTWVURc6+m1xddOat0Dz3j4V7+sxOcAEPM847eHQxqvyJkmf
88LqeGxpl1O1n2dg439TJtj2GfAyrbTK0roHNfqS525ceVL1rJuPYcxp2tOLeG8IJ3n0zGcPOYBe
L1knYkaxW7Fb0ntggMvll9r82PIwei9nUCdJjEqkoV7MXY5SkNS5ue5363XPg0LlKAC7uQrC1DEH
jheev5LTy58B4bGtALzLYRRgkVo9T0YcoY4caQbjZe7HxREDPnXkZfN3fuLO+WasIzaGXmpbOmVZ
dm41AajQAPekyXkdXFYBU8FKkyqCzJC5mLoaq1quEpAzggxEeozqxz591E1f4dUbWVS/f5zgSRJj
oHPYYm5BocqGhWYVm8X1FWCLdrE9H3K66tg5oys7S9AE+hunXenzuBsuf9DTL2BuMI+Kdim0RnVA
ZZskBJSKbsqj6bmshf/KQKnwV5PqirzQlRoLe3J4mxT33BXc7fsy2YJ4GgKCcQnxONUHzD12kw2O
wr08iMGUJfv5P4/6MrdmsoVwMdEUYRFDGfjCk6u6NL+V7hVfxUpafuThnV42sdPHo4H7zB8lS5pn
xroie9tpINgy3dZF24xLsPWbN89JDr3EMzmqbKptWlXq25I7ANCs4k6wdafaGR6qt7ttv8G7MaqV
Z8JCXchGgXIBquCJTj2VXLVrbtWAyKkyXuSlNvTeoZ8Oxjj0IluMXIzw5Bm9xZ13jS/Yw0v6ILj4
f1wFsy7LIXRLX3sR77cPuW1aKFD/ekjNqCIxNTN0z/pP/XRVSZkV/1nR5HQ4xoGoJGsxpQrVj7GP
IA25F+WyVZWGLTbTrg8nTnC8HPBP4hhvgee9DlIIQ3WUwa5lUG4pthDHVjvwUC1+86b4KemNK+pM
Q+YRO0FlBQ1JdwkYjqUPpZd8qoH3vmI+KfoIPrHb6nX7vjiK8pabn4kEXD8Z+xUdwri/S6vVb4TO
1ifxMRLSnSQ+gemO01v4TbZ/OiR945xJVJJ51JcFjpHOGNc3FVbHdCBq99c1dlu3D8exOHZTbSWJ
qdUEmUCOHLuwOxXcbGAeAC/AvHIRy+jv3jA5dtwkU2uSLgOtFh6773Q3p/DjD9onyjw/feD1JTlm
xs6eI9zkAjo0SOHnwVpHr5O/rau1/fV+U4U63RTjREwyEqFqUGNQAclR7aM7084JuJQppOwSFK8L
+O04InnnYtxHM0jGKIVIrqUbRBmUkLNj7swHwSagxwR8YubNExh1t6VyDJwdRy/LsQMTLB66Wem2
Tepqpp/oo9PoX7flXO7taqcPyniSeSHqNFSYSKIxlM7yz4foibJTvz3gI6viDLdw9J8d3ylks1UK
FSq5CpmzaIKlZ8aN2YaWaihBoXDyYl40fatZnVl2DSLEJI81GnSiQLvCInkgP3aO4Lc+uFq4k+AX
T6crqkIIWsoGOzQ99/WSNDm6QuK+sSgiD5wy4JwO+hV6sJh3R2LiF+ANll62r/Gijp7JZcxirQCU
QAyMDJWyhae0NQpXAzcdZ1FAfuRbZ1IYS2h7KZxauUHPawFJG/ES17jNHQy7ByFgVhZvwGgxNUPt
9o+y4zPJTHhdw0JtVoG+BOSXpr9p090yP29/wsuu5UwGYwlili1prOIb/oBhLwFoH6YW5VYguDqr
cCJv4I5WXEzJT0JZdJMa+DFmXaMcke76Xe5kIN2y80N4lSO+KnaOpbWq5rgWjq6wGCfAlDTA5gIX
OqIDN8LCzSBOOVbOk8EE1BIuZY5W2IFeXnfZGGCambT/ddn1H33UwYVkAKQfqyy/hu0x71OSjoTm
/xQLAL4LvLfS3VsB104eQptXx7nsTlCA/lcik5xneG80Ml2KoAjFQASA8vfB+A/dB89VUoV7F73P
hNGPfOa7xgS0dnOCqtGMymrnU0pf+rTpgm3Fv3xXpzMxviOcBllMJ/oVW6dSPxTTh6KTOXGbJ4Px
HMBQqMJk7VVHFwWrLI2nAQ2+ps15Nnwx4Tn7ZIyfMAuxiFYJqeOyV/cU47gGiyTFf6JIdn9UszwT
xjiMsjarEGg+b0/2sXFEJPpyMAzu9vVwtICtu+VmaCitiuGrN/zSn9CsfzTXejoM22ojYxz1OQiX
nY7YArnuZ6fN77dPctnX/VQ0tr1W5WultArNRtv7Yf7YVpwXJkfJVMYdLFlTDXMPJcuGJz29NeL7
OPs7PWY7aq2hVXUyYNgOzLg1gP1SaW9W3CSX/tANw2cRVeJ2CVdNhhbTEYnoUGK+D32c1u0omqYT
utHr310M4wHEvhNFjfLXzUKITajWlmoeXhnvbhgHUPXlOswNfFlr7oEGrhY3qsi5G/ort74aY/tq
Qfp+klP4mKdY/FIYsxXPu0Fu/1LLGKvPlCSNa6Swjig9LuOdEe651eLLWeRPQ2GLq63QN0VZoGCh
mldZp9nJYC/YyDZQFeT1mzj3wva5VGlV4kWATcKBpcN1PX2qhIpzMTwZ8q9xrKm1uG4apI2VXltm
v+zwwj9KCvmPa5FsOsB2skQQFi6aVmpOkpbe2E77FYCDYSI529bCOw6TA0hN1Q1jg3ipNYGYXQvF
QRh5nfuLXaqTN9bobzgL/UrZTZUy4/m37H+QmK6+tpcBqzlwgj+LcfTuo7G2TzK9bmOUPuhGiorR
3vow2pKVOvnq1IfeFZ3czZ+m0EZ7FzyTvMSeY7Qa4xeaOhRNaYCra9ZjKVlIvxF9nBFALNuXxjMp
xjksyaz0K6UPFDGBKzw26rVg3moAbtd4e7M8SYx/0JRVWivaJyNog6+PUfepie5Je90qDceuOJJ0
ppy/iuaqZgWdUTX34mr34FKNQLqjfk6ah+2vd7lKcNJHlsZyNcCrJ6n/bPzjseKBgT66In4eiEFq
iz6vz0+vY8OX64zLaPVBE8uSamXudPNLPap2XxdOWzgNGWzSNP72ATk2zYKtoiI3pH2G94qKrdjU
C5ug6P/oSfTTqbNgq3nbzLI4oVmRFd/a5gOqYypvz/ktMGx9NsZtiNKo9rIhYKXUaLD8JJfXS2Ha
rZaPtlpno1c15TOgjRJb1EZAz0X3dQF4rD5vbaUrOgvpH2a7VuKbcr8flGmxwqF4GlLRryJyt+og
ucmwchKtFYjTX3MJpJ/m8zLSvoG8lzXhcQL/Am7ns1FnrjQJ1hgr1lQu9hgC2anosLDS9naBVesl
1T/L8nO2Dk9zIXwBo5bdaXEgG+FrHqf7rta9Tnmuponj7jjuhl06D6Vm0VI6rFIl4l3VPyCXwzQ5
sbSBy0DMU2FqvWcuXFTKYQQhOi0nUDCtzg5vw8fKn257Wq+cnB4vkqKz28nSdibnmJw3A7t6LpoY
pvgfadfVZCnOLH8RESBAwCv2mPZmpnteiLF47/n1N9X7xTatYY/uzj53RNeRKKVKZTKlEOmSdUoP
JtIX2RJfz7Xpzdq9AaiIl+J2IIKpGyFIcMg3ZrVmxaxbjxEBrngcM8JkhGP2m1yQkENG8C351EmU
ZSWNZnTrhVoKumlkTMZPer46ayhqEBCtjE+ZGHIdRXqI6HU5MT2zGSwkmPI5tx5rRVwOaFa7DEf/
kIuipqEamAxXeFV70q01KTS0w2S/WEM2Y5QonPgXKzr+tZnN58sW999mFgUhGiWazJduNT2TlZ4A
APvIU80SScTXywb2p6XouwUO0mMp7RpTxTuWUTOz8xDfhlfR6bsZI9XFBDghHvxsPOWiTsu3CtXv
oPhuWP14EBeJhmvIIhw1CsLsE2pzFI+oxCszryw9Yr2GliBC5DnR/hdUvZvkQkRSGHpc6ngjxMfm
03JTnKoA3cXxpxkKo3UwHFi1E+2yT4It3o8a381y8J/Uc9ZpGsuSXrdH9dCfoyMS3cAZ4yiwxD7W
pT3lokYd2C/TGuCWoyoIteLU7g8RBDI1TE9Jqi2ii9rfUINqlmqCAQun4uM3nMtp7HLWxk+CNzYl
P+8c7Ud8+z0K9MD062f9GC7uH43yb6wyiN9AeNi064qxcOKq5rMyoSNutQeiCqK4XRjbGOFQ00qM
eZl0ZC2QR6jWFzmTbClH6Tj3L3+z3RDn3Q6fR5IbI6a6gsVI8w04Hmbrc6YIYEtkghvtSAw0AGsd
wo+ioLGt9o/amhCEC6IhCMGW/Z5IMstY64H8luYp9MuanrTaVZPvlzdsv/S92TEOOEi+LCRvYs01
aHingQc8nzubrKWNHkYUk9TSTeTlaBVozkiIb6Goa+tVF0zJEGAy9DrPJEGUup9+3vwiDleMes2X
tcQBf2t4cUq/cQqnPMi+6gE7RSjG/ttvh3xjjYOTyITAYRFjmztP9ZnAoda73zOHzUjWmAtKrzHn
d3nLRR+W/X1z4HJ1nOYMlB1unoPU0VGtV2u5LaU/ShRsFsahybjQPtcttLzm4bWc3KWRrwtDhl2E
3NjgsCNpplWjIcL91v2L/Wc+tOiakH0IhgZCEs5d5N9Y40BkIWthxSoenZOhBgVSRmn0mLVoiTI+
rdNzUrZHuYHKkar9SdjwbpfPVE3GQtFMX2NiArJQkvE6JA+XPWI/EtpY4DBFUZqwb7sOTxrM2Zm/
2KRu+zlxqGWrTnlivOOtaJBB4IV8C/aoyJkiVyza0yq7AcU51jZC40R5vrw25mYXzhefr+rqQm8r
iyCT2OqnRp9coPN5kNEyl5b3ZiMqjgjQWefAo5QThSY57uxQ9fGSb+kpWQVv3P1YC6wwxDIQyyn8
VPXYG3MnlbhklhN79EB/484I2Ei1yOP3sendEIcUNXrEi6aDoYacjPlhSgUNVruvt81COIiY1cyo
MkifuWqOp+nwhSqPOnmW25cwe9VEZUXRYjisKMqhnSsL2b5CvlWTY0GDy44m+v8cOqA/l+oSq9tn
4V2L9G423l02IPrufJeYglEJc1HQ1VQ1jPjrpuqe43q2W+WUL4Wdm7lHo6D6o4y/qapUN3QQW/JK
F621LsqcoGs3HL/Gq3GwlNmmDUHraStw7N2zs7HEnZ0iW3V5MYDmCxorVludS9vUBEnf3a9kUvBI
GKqim3wFritDqcnYRLEi3dfLYrfqHy3i3QC7sja3q9k2FWuegk+T0VtN+WqIJE+nIkXwXfjcrIML
m1oJQkVdh0qinOqnKqau2lfe2oT2itGKy37HHPc3BN2Y4j6LlqSRsZqIh7SAzSNCg8pvjvlJlCR/
m6q9ZIeLhKZRByHPgEuoNObH3ABvpSH5EuJn9PU7STIcG21t7US/l5bpNDf0ZUFL/DgtV0lFP+nm
Qh1z0Ryp0276BOzmeXWeFfnYTZrTEIq3djj6IMpxmyE7dJBHWowedYvOJ3llJ2X5olrS2bDSI0Er
q5OpHXEvb+P+8d3sI4emeatmkdmwFrfessE4tEJ/uPmaYCovmtAndZXOrl4Lbr/9psuNUQ5iNRrn
ayqHYGm5wqjl/XgYfAOU2sRGSlkAgLtojv5wtGXJOhi1OQBMC9koMoppBYsMwTr1J6l4zcngScpj
i6GPROmOl3eU/fbfHObdII+HUYspNWvA9VEs3Uk3W3cxTS+qFrccMigW/tGgxMYcFyRROhtImaP0
qRPbUHo40iGdWNNNjdfL5ZXtIuHGFAciCliF1WLWUQPovAiCV/GIeOK/fa63dNwGqCAHoEDgEQhS
V/FV249uiUGteAw9dXm1MPG36Ib931bFAUlIQ5VIK/AdHBXuQvxZq50yFjjFLlptto5DkXXIlTZi
/TzhHGGu0B7wsJFDFZpo34v8WgM97fJyeVn71b2NSe5gh12zlOD1IxjuW4IeSVniyehJf2N7n+7W
XzEmWyCv6lVPYCs6iBSs9yeCLRVC2dSwQHrHHXFSgqezjtESzF6QybkBewr5QV6lLyaSHE7tjR5e
Q18k1/SKc+dZ0FHzLm/A/ot58wu40CrUiqaB6jpOxqN1y6SNC0fC/R00R2iCoDdTcDr2WyQ39nik
SaqpbMu3ljTDjo/10fwKlWi/PjRX42l4aa6IC9bvz+RaZFm01yZXDazRxEGbGpYJSIiR7DwP2PPh
OrluD8pJeo7uVi85yv4YTAfVhszLIlj6Psb+/a1NDoP0UpOnsQfpVqw6mJIph5/a4FbFQ906sxCF
9nMz7/tscjBEIssahwpZMzbqnLuQL/eroD3MJ9ZpS1z5YN40ombN3cBmY5MLbNDPSPUamU93SI9T
dESkPnQuKQ+XXXb/6njfRw6KdG2U9GaGx/bt9Tr+jAuvm+7AyCYkpWL/6Pc76t0QB0eq0o+JJuMJ
NYzPWfWEkt3lhexf8Jv94sDHmNKI5C2StqNV3HVmGSQaSoqShCnF8LEOMas1R3hZW4MfjZMgMtzP
GG+Mc9BTLf3UNAXeBixVRjFHPV+VfhYwSeLISb34IINuVvQqFbolBzfKSLICron59ENkQBnIZuKo
0Sn/rF9nrTv4MiYvEp8+XN5p9qUufUkOdLq4h8p0hfejZrqj+mVcXxZhRUpgg9eiD4usJzVBCCUd
ohtlsMNAexNENSxnvc+e3uQ1HHSe/6eVWRyoKNY4IqeM+6vM5Ycp+iEv/WNnicY/RZ+Nl6VPjbqT
EtadNvrmST8ATc79ebkd3ObI0nXF5+VexJsg2k8OTDDIMuYJo0EEnUqroUlVOwm7GgSAZXFQgpHa
Ti7TGXGU5NPZifLGG2NMZaa6f/kz7Uc2f0OJxRa7CdjSCE9nRUeC4d/1qO7XYd8PtcUhCqnSQilq
PJGBI64V3+RH7dcMTripOw5oTEjAaYJJkmb+LsQTwe322yhyMYxDTSG5FWGmGiIikTusHhQjwB8Q
ELCaXN5PwR1gcTDST1KtRyveY5Rcx8WXFDSj8fAgL1fqnzVmbraUww55HifNWvEKGxpHy3Nbrm4N
IlrP5d2j/OBxPZJpjCkS7jXqdUNnh+Ud3sKpdNWkz4MlunguHy2Q2370RlKWkqosSIZb811Lva58
VlSBw++npf/eNsqPHq+pNRiVhfij+KT4xQHyLi4bmtJPsotuC7d0RDrmgtuU8ho2w1iN0FFmvo9E
eHTG+Cyo4psr6otVZC5HBlTmcKPIU2mpB9TxluheMp+09cdl9xZ9IB4ukkJSdAUzZ1V+strzMgZE
FI2KTHBIoUiREvcUF0ecXNWag+kDe6wE9FTsf/x+7RqKbFFodVl8m7aObiVIS7xdTqxaRZXGTqtA
7n9e3q19/nzr3Q63FiNfSSulKy7BK9Nhoy4x2K6zn9F9AcZr9VR6sdedZ481FIluqX94P73b5sIo
SW4htxACHuQTcWKnAcehizSY6cyMsf8gfLDt3yTv9jjka4dktpoWDVqS4pqjVykHDFigMe3XpN0a
8PjmX4oY/9WqsdlcDv+msC9JOuNYhc9dVdjp6oWjwN330e/vNfFFsjleVXOQYWIJH5NqsPUY6b5U
fTStEGpDmVO31fGyy+ztIvokdE2nhLLZzo8IaCV9Wo4S8FY+scpteFTw4M1PojaQvYVtzfA4UYYT
ARkx4ovpTOXbsr+xFq8YbiX5ENeF4E5k/4w/bVtjHGjoS2UZKiZI3H48D0ttR5HgOO9i+tYCd87y
YewzvVPwXvleX0k2vP25rdz4V3hL/eUgXVW9uLGF3UWXVsWdr6HswWefmQTj4NYNahmumRfHevyp
L3fWiMdD1V2XTemWyXrdjSK+u914arti7rSVakSWnM2HWwNY0Eo3Nm31iw5fYQ1K04F6whYl5nmX
1ssdtzYhaheV9K+RPcPP/dAtz2qAJDg6iXNHJDgocBp+2niyjHUFgTQB5Zp0Xc76Xaypopcmubwk
fsR4yKScmhUbawrGKzZBLXlIrYFKlwnnZd8un+y9e23zxXhtgEYLh0w2UcOJWe+aGfuF8bXUx/94
FHjRSwzRaVq0wC3lE8glnOzUgBPBUwLZ728wxXwdgS1LcL5FK+PAhCRdoYAFFL5oBFII1qc7JLIv
b57IGzgImaxmjKDzhty1cZjCH5NI0kq0BA5A4jzpEoMgb23Nn8eJ3Krx40gkAbaLDi2vb2ZIMZrh
JKyCfIk+MTVDSLE/KDe9F90h+AxEtZO9KGfrcRxGyBqGd8yUTWjUToLhkMSyI1Deq6I+OOG6OGjo
KqOOYih+u9EsPfe55kGFxtW11TPpBFq4xE6T8AdaM0AQmftmtR5mOXEss/mP55mnQu5MLUv1GOEW
kqTge0i86lm96dzu2MPthYwBAvRQucdKKC1gZFLAr5IfVT/z4kfoLbvzaXjjOG1FmY69h+XmY6rs
12we6iTTwqVhE9PJeuzWYErv5vWgK0eDChBEcBT40WyrCM1SDeGk+nJTQdOzfqr+6+3FcyG3RDaL
uUXdlA1jr65il7GdIMNnBZU/nbM/kn7Zbh4HH6k2W9k4oykb6a+kgBACudI0UZgj2jgOQ3TTGv+a
/DIIqFCLxxHzuHP06zIQCuJDvp2WZJLaR0yPgPHdZCd6VE7/nyYd0ZFWOezIV2qaGXQycJTCoPCU
Q+gmARvQh7VzLk4X7hayt5+Iw5Apq+u5MTvmErPb3aznGrrlCtiCzT/g6d8Y4rtpF12eulVhK0uO
5nRP22MsensJPIHvB4FWYdxlET7Sahwj6aFfnVzEG7n7tNwug8ODUJ4gfGogjQEJE6hg5G5/7pzI
68+6pwbTFUGOPHKlp9TJgz9KaGxtc48UPdWlMUHZEAUr89QFsZs5g98dWV5eRHGwWxzb2uKCixFz
rpUcY509hg++tEcKzajQBT0Lg1swPYV2BfUUNuAYuXkgUkXczS9vzXPIoca5UswasodpYs8ucZQX
VooEr+vwKlu25kPp7+dwFvFH7I5cbM1yWIIYrinz6u2YR4fMy2/Z3WLdYHjFX3zZBbm/F/nKXS0a
uRDAC0903FtFXA89egxnKM+PRyP/kpIDxh+b6mmKrmJ0DVyGM8GtxrNrrmWZ5maN564k/4T6UyE/
jYVj9hi5ikTwLAghebbjepFBFlZgS3NyNaZPdXK4vBRBtMXnCvK8gda8jtxlVN21g09au1JvslGA
XiJg5se+i2aw0NP2BsxIX6KQQ1KbHJHl8VUv8Ztv/et/WxaHM6tMlp72SIFEWe6A2uAYg7WLlIPd
SaJmSgFs8l211jIvdT3A+Yj5SKururuRhVRBIhscnMhFLstVg6zY4hj2eJRnlPipy8ZfliPTdQV3
+KuowC86zfxM+KAvK5Um7KFujy6U9TzpxnJ6tLwxtiDFYQxF8qEz7CW4/O12exo2MKLzMJIpablE
eNbojyPASz1g3Cf/bD3Qo/WMfvYHBpuNYZteeCMSc97faNUyFRQNDMo3FRjFmtYmK4bHkTdJrd2B
cG0WBEO7OU5owv9thHPOeZiGWMvetE9YEiT1UW6B4OuRtWrIf8aAtjXH3XuLnuhLpyPNNMi3XfUt
hgZ3OstuhznZZi7+7OO9L45z1WFCx3faoC1jhla75OfH+QoRxefxbD5FpwTiUCNG/AvFjmI7fr7s
OKKPx/6+eWyEU92vsgLTqnQyi8g1+9kuZ4Egyj72v6+Pc85GGjrLClFLMKPbLP+WDYdYPsjRa6mL
3oX70Pxuif2SzXK6qJqynDBgCdhEB+r6iJNCaIvnthWMEJsMEWeKTr3IKBdBG1O11oOOyCFLT6l+
1ZUPYCywo+zp8qdi/+b3tNz72ri4WeuTfAgJYjEV0vDoaR2n8wJVzQGE78qjZQgakQWL4nsJKEV8
QJmgUVOeSeRQ41MV2uN0f3lNIivcy7qrlDipetAzZdpJ0W5J9Zqnd9mfMAdsTjPfOtC0Oo0bFmMt
aRGURWNnVRlkkWikVHCWeK3OdFwSJRnhB7IGRgQSOspcHqok9S7vmQgL+ZYBaVXUKMpQ+usxtsSm
dKtny0PrwF3j5wF5+CNrhqagf19DnZFzO7nIAOoTcn40RLbHU+n3ZHmg5ElaK2fuv8XKswaNN/lB
MoVsxPve8bdpPtCymkWNBwvgNPphEOM5MIKRmA3TdYrfM4kZNAlFxOtFOch/2OF3w5xb9mUdSxPj
tWdZC1BEImEMqe8rNCT6kitU0NmPV9+tcXdbhanZNm2RXmrf6obqQXowHqjbg7t6DmIP01Oi4P8f
HjvvJrn7TdO7rqgM5Jjql3i0pe/UaQLrIXOip/6kB8ovVkwR8V8Kd5W75sy5V5OOwOhfuSBMl0Oj
svNZKijyRRpzu81lCoQO/+e3fCiWEMTP4YxvyPIa82MTJAHEbNz8GwsatEPi43w+KqIhG5HLsr9v
LqAshDKXJr89YpnnQPcY1RNwvngg0vYnVzqxta7C78lc5Pe74X2x3L23ppEMBVCWoUQN3U0Oyak9
y0c9eHsv34ouvH2ge7fGXXilRefC1ICnPbiu1Do7hQY4RKDHcxl69sOGdzMc8pTNoMUy0+Yyy7sh
/ERz18xco/hRUVFeW/DVeJYeQvS5U2I05/UdOuaMczR5udke+1TgHoKN4yl6Ii1ZKUlA62llfles
dlijRiQAbAGa8LQ8VauE5bKw9Fp9k8XPrejK3n/jKLKpq7pmgviC87VJG8Gu1sPXRl/10UR81wCZ
0SFyO0Z2COUFJEqcQbaV11DkEPuwtTHNOV4vhZLcNQgkO29238p43ZneDag02OkBvL0OBtka2V4F
L+Pdvh5lY5fzxGpAeK5WqIhiSASS8JmnpbaOK5dRFBuigaldZ3w3xtdDS6uENEOLD7hgQE8r3F5W
/CXS/XbsPl0+YPuIvDHF3XNGJOfVaOAg6/bkEQfvKvRI6Z4RoPjgi9Kx+wmNjTXunmvDoaEQrv6r
3VeyO4QPoO7NcZFbaJCZDvqfBMwbe9wlRxu9XtQWvT8GFHBSKbsKpzxYexmvKCYYoutOPueCmspb
1fU3JN4Y5S+5isStlON0TM7oGn5/hSzip/WKZWzN+k3na3bWm9VZ3PW5uk1/Yk7NCf8oQtz8CIZD
m1uo78KijlGjeDsnbzwufnuuPQk3bX4t+Ze9SOSv7O8bY3WthKYuo/iIRhN7VFF+TBMnXR6kVDQD
t3shbJbFIY/emLNiSW9D3y8y1F+GxEbdKtef+ujH5TWJkIZwSDM2nbKOrEmcMUOVd4zcZ7StZ3bk
CXogTKcMRJeQ0CaHMmZX57QL4TrouK+PjMxBfSCveOI55JGVY+hnA1eS4JJl//SCv/KVVDPRMBbE
xiYH5bpIG492x4wgyr/HMGhdSHYqSjOKQIevptaFVZidAa4f6AX5GngMIy8LoiPxc2CAKAzcvQ3f
XYYvpkaxWkeJBWMj61Xo7LUV6VKILHAoU0VjNtRvCqK+kTuMBBq9Ja8d9FLW0+oVvnUnCr9EFtnf
NwcuS0O1n0eiuUl03SvPTSNI1+wmGhSNQOWXEGKYHHqMqVmbaoyEnhQtbi5rzpLKttmUzth8a7LY
Jd1PwWlj98zvTvhukYOQUonnpWdzSUSX7bHw9eGuja418z5tHjErvsqegaFTLRCYZZ/mklkOT2ay
zHGSI8CUTzrq+tJNf87Pml3arNCq3+k/LtvbB8r3VXKYYqLHabUwcermTMD7utSDvL5r41+XrezA
CEb50PYMEWoM3YOe7KN76FUqtxVTzxuc1Wc5sAr9oKk7o+6OUSi/8qXXfy+Y8tEk55FrObVGG2GG
UB8sUIXl2UmfcleTUJuM4ttRFY2vMw/8+OE+2uM8tFBjOSyiGhmQ7pRL59lwzc4RbOPvzvHRBueT
YVlp0ZBhTengxHeYAncYv5uRYTBxceOzOI24Ezp8tMi5YznPxKAJ9NfL0PrVGqBRUZfSlsbY0c3Z
qaPwl1lU92uWPme5FCyd9anLUr+0EF30pTOMuaf2k1dE3Sc69B5VG7ej44OxvpBcOq5W9q8zhB9/
LufOZRqpqY42HDcdH/ve0VqQAWXumgjeTGzVl741dysC7Ya0paBEiduXlRy0/Ns4fRmka7rmgk8u
8Cp+OlMyGvQHNxNap7VnxTCcOoWDJYJdEyyHr5akfSsnkoGnZtzQyC6V4ZgjWVzQ5ASyqsOc/PtZ
8A9fiR/C1GgS9sRAFTFbkHgplOcMQG5S1bt8XH4PIz6a4UCnGwuy6C0aw8KmuOohxRwatZ0MhZ+0
oxPnta/Ej0YeuZet7jzMPprlgCeRlE5bWnwy9hYtvCZYCztxWLCU+aroYbbzgPlojYMdvZzImmiY
r2MJrOqBTQ3SJ9aaoDrdI1JYAs///b74aI5DIDQQqlSO8F7SImKD0iyNFHAi2mMYC2JAkSEOeAwt
H40xZoaWQ0lA/moGzXSOhIwLIjscYsxUIZpkoTFW7x0aHaviazfYsyh2F1nhAGMcy0nTI7wSFPMo
G74eBYqEvjP55bLvCTyeL5AYWcbIoXCwtIBpDSYgOWQDlqIOo328MJi0pgrWSML5XJ2ZI2q7SHkk
ymszH7XskBh3KcIkOfwDTQPmcO+2OIdTqxgywyMCvyWY/fUK6YDb/lx+ZnymlV9CiklwfPe+lIGi
LsXqDEQrXPohJGEtUYIOZqXRb1brqVdXP67xPm+VWuDiO11UYKTc2OKSD9SMKtIZSOHoj+hscIp7
vK46O/5aXaffWA6aTYSFD2NqY/bSxXV62Vl2mt4+mufwcTEGxeoGxH5sMiw7sKa36sjmjEWh2N4l
tl0nh4gQtxqNbtGBiPTbpBbfezRxJLMhSHPsBplbM5xbgqXMMDUK4L3W0S2lOUPAIszsOr1NP4PL
mJXlM9O/vImipXHuKekgrlpyMLbqRhCScy69GBiGvGyDQRAfbWzXxUGhSla9QDCLnFFnOob6pOdd
0PaIwPrl3GiKE2qTYFU7hYqPrsGhoiFncZYxiZrRp6cYrRvrYTyvZzYHP7mRMz/L3/I/kDj8aJQD
ySw2tS7JDRz14WtrXpdqDkbTgBqpnSSLyPkFm8qzQKtpn3c0wyOcCQLiPRJkEC43X3UZ9CKsm0k6
xkH8vNagvBCNP+2h9OZ78qzQcVvSVYEILbS70F6HZgpWVSt8UfOi6HwbHLyASDiTNYnRqpo3vYQn
8tdadssxAWv54lea064vVi9sz5Qveyv/1AObaWFlEe4g1ko7H5WDdrTu2bSpiNxXcPQMDlVKiC8n
5QISr7Jr3ND0WkV2Z5E20G40t/1YHKgsYUS0yWRDeCdGP92Am7A/SNds7EgXxFYiv+CwJJ40BUw/
rPcdY+nTKaLnnPR2FYH5a/W1vPeaf98d8OHE8Tw7xVAUfT7gsuu6h7x2q+hBHgVQshcrbPePQ5Io
VVoQaiC+6pGtrI4W+Ikj7UGqnKoOj5dxUuQQHH4Mhm5pKsE1kyUOmHWdFHQr5fpH8YGBAMGkiqIS
zkgtS73Z19DYiYfHeHjN0vwLcjb+LA2CJN4+QP1tiE+CJhX0YiT23LOs+7U+lOlkT/FDZ3xZtc9r
8fXy1u0kQJknvFvjwp7cirI1NXF3suEVAjkXVJM0uzgy4TjjTqQzIFobh0yGFZG+YjOZjW6X+kHH
AF/4SovXtvlaGfeXl8ZOze+35/vKuChH7cJyXhPkZQoTHUpasJY/CIaQTEn48BNZ4gApnUhNsxxP
scprFntNMAmau+NB+qnVNsuWhyCrz27lyhWJZIkM8xjVTbEuFciXS7QNSN39sLLCgyrLnWGpAvf/
Bzx83072WzaJ3jkEV9OgooA10tFL1zboF+SVocxm5GHpI5GAyULZtHUaHaK2ts3h0+XPuX/I3+1z
wZAWm3JidDjkZlsFHY6HmU9HhcjeZTOiLeVgy+rzqGpqIGOiv6SJZ4Xnvvs2Gf86q/3x1HFgEllR
HjWs1WzIjtF4uyafjeGO4rFRpqqtdyIiqt1kweaU89Mn8zhreZQwe6fBgyz3gTEBDP7gYgDQAZ2a
KMhiZ+vC2eNHUUIpzYecZe3Z+ATIakB44YODz0A1t/QS2ZVcUfjBztglixyy5GXahGMOeFbrpxpy
lHMiKk6JoFLjAGWy1q6QwL/8tijdRzsNynDRFevlLAPRsJpoPRymGISaa9jCmJ48J9NpEum47V/P
fx8nnosizxZQUVTwc2uCWC0maOaXpLDL7oGKuH4FB1fjgKPpIzqaxEI9pW4OqVz6fV99U+gqgHuR
GQ4fqIUpC2WJIaM1pNeoSbnDpJ5qZRHgg+AG40dHjKjqFwviLm5f21X4UKxOTUu7T1CXskDUIEjQ
CtCI73csk6lL1Q5BFDGcKHpU9NXuyWi3tYgAQuTcfHujNA8KZsVHDTXmPrENfz1QN6tAPy9Dr9xy
RX36Qntc3BHNWjiFQDs8NPUXAwo57CgZ94qjQ/BENNX/D8/av72dZ2iviyqyloSVeTGRoPvKwXiQ
btpz5ysnkIWw0dnnIbJFDXgCl9Q5wCgHtHJpFmroRnLVyg9F/KCImrgEx5jnaFezNSmmBq+U1fiq
1NfqcDMlhtfrNzKee5dvRtElwjcx9nWy0JA9U0a/xgNWsZOTdtfbRqB64zO69QWXiMD3+SkSDBmC
yJtNToEHyl+j2Feyzo+RfBzaIbi8NNGH4rCjlcy5DCN8KEw5q8DC6VETPYdEJri4YqXgNbQyEJ6v
o+bNVe+1beKhwVmwEtGmcYHFFA91qLMR5zV+QPY8USY76T+b5HB5wwRm+B7FtlZN2rMZfx2NictV
jlmDxpdFBOcikOBzsjotO5NGrGHirbuvCirJrg9MDK1EngbkJ5dXtZ+XVU2VyJTolPJhS6PkPc2h
du4qjwMaddmMqeSh32B+SK71L6xPynvT1PyM1GxmCM7X7p5ujHMRjIzxl66O4N99ZXcxkjU5GmgP
iqiEuZ8t3djhUAlc6+imzDGLNsqznWrJ9Qp6abBSeVaqBNJS+hjtslUpDeTuqZkhLVSqqxvryp1G
m0A1RNQhuxeqxoSEdENVQbj98V2RRXnctYzVuzWjA6FnLf6xGq9R4jVa79WLIPBm/+23MHFjjT+G
mMFDSwK+sByBXx5Jdw1DYpEhXU0UwkND8XDZo0TmuOMYppgSszI8mkLqprNvqYgTimuaOwUk0y6b
2g0Y31fGF4xLWVfbYUSo0JQ3YLi3lfb5soH9tOLGAndlkzoNawuh3Fv8m5yVQ4QmduqTQyeIevZd
dGOJPwrdVEfaggE7TPFFDwkeD5JDr8Kr8DC9zDiCsi1+QOwev41N7ljIWdOslD0goCBaqKeYXufj
V0l9/I+byMX15tSExYDamkva3tYwVm7ZcXTVqyZw2llQIbQehSNvwv1kl9Pm7Z52yrgQgpYm1lq7
up0zDK50Y7o1ak9v7LYmpjHRSCK4jHbvvM2Wsi3fmLWMrIIeFLa0yo66ptqq9WhMwt4Y0YfjAKTQ
omTWa9xF6VH3ZczW+dEp9EFMiWR+BwJd1j48nUXvs/1oaLM4DkmUrslxHsBlxjTXC6TOusB0ASjg
pvL759zBYO1l1xGtk8OSbpzTRmlQSi6V8cEqprNcvQx5diDogrtsSXTS+XIyzVRVszTU4FPwD0up
J4H5ZfwcJz/A2wYxWCq99KUvsCnAL565t5yGSU8HEPmxEZnYKW9jV37NbWorUHggny2XCLBZsJ/8
IN46k2IsUuQo4uRrVl015FcluaXoBhCcAX4OT6toaYL2EQF6cQs+tnm+NUWlSNHOcZAyx0qqphUW
kucgIUa2k/bj58tfR3CP8Xy9c9itklIgrJTM2xg1OaucbUjOO+rkSaWgnPtWv7lwR/OkvSveTUU/
K4gI6jLQ5/I0oNGYJCuOtoRXwDC+jpkJVv5fVdrdIY5zw0U+rmkOMZLOX5bFj60fSi576GE6qSim
qHTIHaJQb52Sh3gYbswwO6dz6WQm6O6Ll3aAwG6Z3OWIdUa0kE1K/ckyEXz0a9Anq2qXGjgYQSI9
q+NjrX4eaHIf5bVtNJOj1M9LE1pgEgbR5EowC7tS9P1UThyiicqUfZpWZyObH4bJsrN58PMSxX2q
2mEz+BC+uob6iF2v0UFrlcOcvkp58a2z+sMszce0jF60Oj9Wfe21TKF+AUEF5svR6eaVa/yV6otA
xIpByMedNxVL1qkqayqiMb4fTIrVaR1mMFnh1zmoO+ez5cQacfTBmbUXMGlZ7Si4I3ZIFD/a5O96
aylJZsqsuX3A3cTGPiSvh/Id410ndhloIi4L9h8vrZK76dfQhBMYiGNad/UVyA6HbngF6gyUYiNf
VKzcyZt/XB93Oge5mvux16Coodt4NB8we/dKvite5qOp1718THeA+6Mx7qKvVXWRRo09YOrYWyrj
OZ8bz1h/zNqCVDM9EI2VJAi9bcz812XbIqDjruGyKsJUL5B/i+T7NT4P5tehE/nK718OafP3O5en
uW7QSNxpM656dueiyOLLE4pVFIQ4bdB9E82S7GeNNua4G3eQaE9R82OzsPlR9nK4pnlsnhntkH4y
/dRjxEOa4FoSBGuQVv4YNeH9OdYje/TOePTWfhG0Z/3adOXjDA7dHO9e5Y78UbfV+85qPAV2VYbm
oOUoA+p2DXWlLljhqNpjc6U6MOmKEnI7zmLpSPoqRCF4bPP6SlI5dm3D3rqyBh1nsjwOSuakaxPZ
l51ybzO3ht4OzCYEXRIqlfOC0zdhYBzkh4U3n5vJtgxnBYcok8YOH/4f8poMQj5CjPHBLPdUyujY
FZTiHEb5/5F2HUty68j2ixhBA5LglqaKVe29WhtGy9F7z69/B31nVNVoipinu9GmQp0EkEikPcdm
BZdqF4PafLlbUB70mr2Fprbthb7jeG5JZFfnbKETGghoumDWd5zf0Nj4LAc/SxDH573hW9R6HkDS
FXa9rUbt7dCCZX2uXgMSfastyx7n5aZJnvU+Pw5j7/R6hylvFNn6aLmXA93b/lJmB7Y+lLO+A0K7
QNcBTDBn/lB8SYzeJsXdJP00hChaK+bCMkxVJSYmQym6pD/uidWXBTrQUENhUCYMtGhRvOBWeqsv
FS86trHg9VyzvrKiWTpgMaj2uT0S7SitDHQWwEqFrkV3KUC3l0NavoVGAMqGu1i+m5Fl3t7Oz14s
+P/OZLLfz85dSeVxokYETVMf2/AQdbfm4mvRj20pK5A+VNEUlFNByK4A/Zo7NWvSJmnUICYBf7d+
kV9hutstOuTs511+q9qRl2AWjbUdiwYnV5KATDQxiGpp8Jh4p6SPLGmkw8Liu9hXj2zSlj3YZWlj
/O0Cw96CpX6+u5CnAk+e4BQJ1ObjjsZ6bWhDWcFk3HUuQyHMn1Ap+KLu9HeMY9HNXTnAD+K4OJJk
Zav1EcYTdan0tRYReQGIgOpXP3cC7+Cz0QUqEsak4dwB51vnz1AtK51iWF5x28AD1r2to5NbDwrB
/V6TAgIxxSIEmiLzpt0wlyopZVbYmXYkPuY9aAsF/VLvU8cfbQhzc37L4K06odo4y4xds9vRPePp
Iei2Z5w90n3jm3cUiFp5ZHf7zkmBHSHqFBas8N3jO7ty2SgRvUqQnYr1XT0+9kVld2HvCNTws538
uEbOoBdBE9RRhGZB+Ygs8Et0Q1+rb+bTvGN4YfKLdhsBQciqbBElkWh13E3XwUamhiWQdKvWj+gj
Cs+95m+vbT3MOB0f5xLXeqgNSfheSAp9xDUgcoz8/6EPkr2yn9XkdzjD2//IKGnRV5hN7EDpJNlA
vjjKYDRjPZ6it2btFp9FTiZ/i82iyDoGyx7Le30A8vAIYpnr2Xzd3jmRGM4jXUBtvVQVQRzeOQpY
ZPL2GM7PsSHIkq/rwO+N43PJRGrReszoVxpY9qG1lejYxaIwTLAWyn4/u0Z6KOdRlsA1qxTU7N/5
oRJXD20sLrXrQx0j84O+KQBsinpFRMvjLbxaxH3BRmdM/duCXpF8Sp1GFuG8My3e0D7KqUQ0xlRq
I2h5qxR2mcSXiiKqnYi2kFMHtCEUUsm6tWcYgjEufDkfD3UEwsZhEajESr7zQ2jJ5wSjEJS2bQab
y/JzLfJzDGej8mbAbCMfP/rI0Wzr+qrPcXan+IzgEPYEs2E4pulGv+mAW77gybLDzh2cxdE81rjU
282uYlAb9wLZzLpuHB6fHKyAnBi3AXgAmOlQAJpTOgx0icEDFULQAlGO4FOSkGDypI3R0cxwGlQA
9Sx+cfHeKrUTmXdVYBQ/AXbpEbiWF8TptbfsktfsEanJCz1xwjt6iB15Jx3THTDxfPUCnVqulQgp
L9cftt/Ghc8lWg1pB0tGJbxNHnpEItZkB9O1FDqDJPBaVZEozsTUoVJmY4EAPsuoX5P4oNSTa4Yw
zHHsFBloMrqHqEn9uqttooLBQif2VJn7WVFtqU9/9D0AECPFTaK3KqjtakLkqIc7Ob9ro95t0tju
49axWnAeA2tJoP+Cy80ziAGxolEDCdWTpLlRtetpfFLmvdI/CjRdpA+cmVK7MZ/MCck+444R9jAf
yvRmPJLqi2gwQXQcnLlSwDlcaBSqR0B0iEZHNf7e698S6krqg2BV28b3UxJlAAVBBPOBx6UEsAOL
+pX76AY1b68/TFfFProqvW2RbJ/+bDE+ZVAaK6NS17L8l7HLjeu0+bpEL3L1WimJqzUia7x9aoSn
E9PrUJ+ojpz/gPYEjTg0Dw7m+LMgiy03LkjanD68rzs/rvztZQqsMuFpxZIqTluq4U7Vv0YPSfaL
yDXvu2+mx6yy7jA0bsWbrvAg/Cvfh/AkY1ZC0r7NUP9K6cNMjh25SSIk4ZLh366QuQ9njkmhxDXt
NbiNrTeDCRRRvGM65l7xYazsxUHvgB/ti4MMhp/tvRWpEGeuEjkzW8VCb2GBPQ0cqtvZ+HNKj2l0
HZnP27JWkLPO33Mic05QIgVmqWTvudTklsVO5j2ABfe1hIwqfUew0m7R5pLciayAwJMgMtuGs/2V
qqVuTIoIIwTqUVexmrfiGHHmgCvX0ZTcBtvArZTXXm88NeBcpmRxjd4SNBlsm1fw1n78iqIGTWg2
slEEDQ1zCrBfdCSI2u8jYAwEWy0QxYerkxmUqRwj2xk8zQ6Dri/3em5jOlzbh6+JXTmAgpUdd1vq
urG1ZLQxyRbQMjktDqvJpCUqg4yAskw99vA19wYQHCXBRooEsdWfHael0Wop2KDPVHw1rcjVzGi/
pD8iA3kaoIVtr2rddT+titPaOabJYixYVUnd0voZJjdBtd8WsX5aJxGcekZhncSRjouhKHZOUdpr
ZSeqezstFEGMv7oYBTAyKtqxCIaKPu6cFteY6ASwHSZ9juw5NCdbB7vr9nJEQthLeXY8yH1HmVxj
RiTLu0MiJXBwyHWtW4K1rPTOwZ6cLYbTN8OaLbXr4MOqd3FjJwcFcHwMBgGOM9hxe7d6Uw/lF2lP
/dEXNWOI1sipoNnFBICJBppq+rcwArVr6g7R93+3j5zmaQC5ISYbxlWDh7rEGOVlJpo5XHVazraQ
07yhi+LWsEp0JLS+2V5nIpCUlWrIxzPibF61yMUyZhUM0dXgyoAODA7kkACTp7Pjg7Tv9sUVAsnt
fVt/aE6r4iEEKWJUVS2QhWf9OeN+enmnsSAoZ42uCkpI7TX8hSHRgyjKX00cn2nkeyR0rvlNkZAs
RRbDuGqfZZDJkNv6S+8mfub1viiuEqggz7NGu8HImkZT3XzMvahUnHxRrlHJF7gIoiN8x+05W1Rn
FrQGGjwKdYotPTSIigffshzpCY7JDsppF4AMqEUsFsJD5KxIOJZm0JWwu62n4WJHaMhjU9ODvdyx
/u/Zpy3ACkJXlGsVXAkecaKtJ8vIgWKLspaTRz8q8iDQzlVH+kw7OdMRpiZJFZAVuOHb6E2H+Fhc
ABPR0Z/jnWgt7HZ9ihDORPEWxOiHMAng3g2x5AE9qM38dngFYvuewt9L7HkUpVDYX9ySyBkUq58N
S+9Qa1vC5whNk2ipKp7i4k4SskKLzD8/HmtqsSRJJXyc/igfGQhDhikLYCoDLvAdb7h/nxOYfUuz
rUf5fvsUBVrCj8xaypKWkgyPXQ0GB/gkL20sAgwV3G+N6dHZvWvyZglbgoBrxrhKWNlpe0dF+ICr
nsdJQXh8wMKSZLllNdxa3ZPoOAc/jek2Xb5tb5ZoJZzXQRHtV+HIgOYip60vu/LHHApCtXUX/2wl
nLlQS3S4RvO76WXD82AAOeROekkxCNtgWE4037iu5zpcTbQtqajZfTwcY9EIcHZYWny4wPtfy7pt
jba2+EooLA+KZKkfZSmT1HUTGJaBHwE0VYxTduiWoK+4XmqP6BCFjJv+YrmNjiLzIRLMnVvct4Ms
sV5yuX1TpghdfoXXjs9JOdtpMDnbSsIsw2fLcdpR7gCzQM8HtQHnCIrWsnaMw+P4Y0i/VOFOUgTx
wx/e6ZMsprBnVysP9KXSenSAve+oU/8EP82vwWNxdnsh5JpaV/+TNM7gUzVHuj9H3Nd3b9Jwm/eP
Zf4o2Dx2FFu7x47ybEUVmdD2XwA+rVCSnazR0Y1KgCR12T5uK1fPGs8aC19ber+qyZ7o5cWioZw3
Vv48VU6taHsqVV9jozwoNPkShIsb09w3e+BZL8k+pGaMCRE8uF1mT3nq6Fr8WE3DY4reRisDE1vb
2XJJ7zLMFefhfEEnQDxEAHeLJHeRs7tWmW0T/y8ftcRppMnuJ+rkqroLNPOyMAK3X7QLS5sBdFl6
MUIGQrqdsSz2sATebOlOnIROOYZvdH5ZpOVOnlApIvJlXk5HuQE+ZlXvg3B0u2Wwh0p3TJ3aKLg8
qUH91qvfrWbEd1PiZRbrISjcqWuQ5JxNW2qqL6opXTQ6HAw5uO+j8hB3aeVFMb3bPiORGnBPo9ZI
4xAx/H+juyy6C9X041TUDyKSwbnb3axkaMtBxorss0fWaFg66qtxyXB7yYXlageG+7+9rPV2SuW3
evNlGuBWJBODr3Dj595jKDPBo3pDf1hXIF4CpG2T4PndFilYJV+myQKzz8MRqVY1V++1rDgmpraf
En3378Rwdlduu1kFPjAGlmPzLg7AQJSbwEPuRKDZf/BkTjvI2dlGBpIpTo7R9oDZA/PrqpffLd9Y
8m/cDceFnZ4futFVtf//A8Gw+OwkmrO6haapmqQWcO41ycky5ByI6Y2j2gLBcHGlilxMvWbLlibY
W4G150syTbOAbIWB+yXRU6FdRqlTWAfNusiGCs5qav+7k+QscGmSTgveMborJ807W1EBlI9Lvi3l
Dz7IaTM5I9xRazQAKv9PGpc4rPo/+KbHYGdxfjdCpvJ19/4kj7MoUmiUiRThHrBhRQYsxVhTQq/6
Zjm1O3mslA0nX70i++IvwOs+Kg5nafTSBBAIyzA2c+FUepajnBUf6+hbMZBYYGLY8fz5cdP5/lRS
ZkOnmxjUWAI8IxmKRU1u58p8m+eLQC9Foji/bsktVa0yGOk5jexePuRhbC8GqBoL/18pCzJyH19s
vQlIXjWwLhroovcEhbAMGJcveM8wAN8+SH8Z2P5XW3S+jNI2Zdt3jJTbkA9FeSxFjI3bVlnnqyXd
MFj6YuEdSBHMymjUi930b0bCz/VOl9lXnDk6+iJPSp6jSWnYoZPHrZ8GtEIBPYj1KM0v0qV6JTin
bSdYlznbkapmPqYUyVlddaZ8t2jXdeFmQ+J0nT+CS1H2Afc6mxeLcRxQzFWn/agPngm85PGw/Snr
TWi/jbXOF1ACk2pBx/o7GACrZMON2XXoM+3v0X95TWz9qBzRiOayjKd0EAEpiY6XMzazHLYLfEV0
aQVv4WDdlwDgVCgVXQv24Gzddc6uZFMe1IUKJDmpCC7a6VHrrgYqXyIK8xqj8tDR4vet5FkF6o3F
Y9ApO1Wb3KwjghiBLWfjO/gKSkpiM0xVeFKdhYbq4BIdk3Y47NsKlZtXIZrq+uZaGDXQNMD186gb
uWr0ZsVS2XHiQ69m+SJSBdqzXkZVfsv4hLfRZKNsDiya27Oxl/SidsKvgPT2etc8SlfsArHWJ8sX
vlPMlH3ey5NkzqhW6QhMThPhVrdDcbw55MC1s556t71E9VYIGfuH6O4kjrOsozqnalS/97YsO3os
dsmD5ak32RsDqBUOSa4r7Eka57wBWiaRzQzSjPHJiJ6k5K8U8fT3OQ+tXBTJUlGOdxvFtZbvxnCB
yV3WNB9eavXXbQvzBw/mJIyzruo4jYmVwMLodnz9nq53TU/ZY3YXqfrAE9mU9df2JI6zrWqgG+Aa
RRatxryb1eaPZWvswhgh4mTdC5bGlGxLCTnnrB+UDn37TJZO95UGJOkK2ckube2+MTxZxoR8jkG+
HMMB6G4IFFmQRxetlbOfVjqTWerRw2sqhm1FnhTfIL5wh0EQZjIDubVOzoDKJdz9pkcTT4+p8uHS
KG7T4SpIB3sCC1DtjJWgMURgunhgjq6eu0SusK65vNVASTPDiAmdpXVr/FtReFgOtcoJeObfWwfm
Xwp68DBWE7nhFcp74Y7YGNh1q73yal5Kt6Iyi+DceEKxPJVSBsSouovynCm3dfwMms5kEljn97LC
xrEZnBkBhN7ctAYS5+MxuMsvWCOIAiBQxqJX7IxXCxUCaoPhEmgk2h4kNSCM6dCOLSphCbTH4KxN
auXTOLMeBbLvAKj6v8J6i5SGszOxJS05lYDQ1SuPenshYWHZ/t9deIMzLiMoJQvdwFBvCk7A90az
Y+PrmJVHFC04PdFyONtijFpNStZGU8MBVa7QnQAATVuwHqYBWxrCGZC6TdWpU1CYio3ZTazYWeLB
rhPMlck/k9h0KzLeZhXwHUK6q/r5SgMb3BRS0fiP6I0wOANjFA3eVwbK1ICvk7XxNIoj346IWhqn
InbvjwKLJrj8PH7yIpEp1UMcZBiMdgjIg6ZzFvK1yB8U88UIBO/ter1TVakiYyjZUt8Lk2cRhhIp
M22R28cVmL1qBxjB++A2e2l3YH8FfXL5TToIqf1Wl3gmkzvb3OiqmvU6uLUMyhPlW5X/VOljTVDT
ddFBs61JImHcAca1VimpBotttdauL5/CsXam9GDl9wbxNBEp9Wr8dFoaX4xvKamlim1notpW/iVX
dLumC8A/rvLK3V7Yuud3JotzNOVqHLqMAlUrO3SHbJcClZ26hR9dM0LXXmQrV2/9mTTOz0xnZVJH
DbmCrEXR4pdS2638JljR6qU/k8E9C3mmy2MKWmLXfGguMfyzl8D/C/9hrzm5G7vCZK5oTZz977I0
GgNgyL2nlMhbBgbx9D+Dq/ElI0ac/UGkISKZ7PezC0e0BpyxJkt/Kke5eGuV0JZCEZaJSAj3Gqij
TsGwpQHElXypxp1mlUDB+bV9WiJV556BKVYkfWwwXzLg6c4OwKXVUX42rpFe/XeCOHMx9YWWqAZ8
vEqpnaEHfGKrDTctMHUSk/4wMlG308pcOrIuZ2rImQzSVKY2xYDMSnCxZqCto3vhWAEygZG/lAcd
mUaA9AtWuep5nYTyNXYqmXOeRois5CTcxdlRWdx8SvwwFHjmIrPBV9q7uE9jjTWstR6orrzJB7s2
ODH+iYdFCMoCReRL7r2ha72FZmoXUUdbPI2Gl1YP2+rBTuOTp3C2cZzRsGZAlCQEnOVsfvV/d+KE
+8YZC6sNI6WxkMRnGJexX+/RSat97cFnCnQ+pxe1BK3vnKGi5AJeN50n5gubllbjhEdyHtw0/tGO
F2b8fXvnRCI4K5HomVlqCVYU534oIadN78xJMEu6XjBDb+B/18GZCZoMtM1jJEpb0PgWt6xhMd0v
SOCBX8OmYLsQQZ+yc/isDyeBnLkoy8QISIfYomjbr2mJsZIsFSxq/a6eRHAGAijFKg1Z4bEGleDk
B9L3JPcpcmb/6nz4WqMVUCstEwTxWvIUD3dLcWEVgidXsFl8cdGaSNu0rCIWlIkdxBd187i9hnUH
+nT+/KSXJEfIMqvwUkAagCAvRiSr3rI0HAEejP5qeNvyRAvirEFrTHoHZAh0Sy/XYXJNReZT9PfZ
72fPd5dakTQY6FPK0feNKRVn6YTJG4F68eVCmnbBFIWIOZTvGmCw2bBasWOuyTuWrmO8zH5wLbLU
68/5b53mUaGSMo4lEDOgj3lI7lv5i9mapq2YtavS2QZo+8v2Oa3P5IEHioLmStUB6vBxI/UlNZcs
hF+eHMrrHJ2yAcJVGQ2WsSviVls/s5Mo7swolEJGYhEYDnlg98lyLVnCqvaKDMKS2QxxRSEWf1cN
M6epRDqgGqBaYaJCCRLoo3b/nRE/YfqtcET++Fp9BBKRw6OYPwBgHLPuZ5qoNeZQqxnypNElo9bN
U5tNlinHwE0ZB+i3+DC68yE6YmLKzV+SxBUc4PqKT/K51yNOl7Ju+xzACsg4xH7sZaljOUFhgxvt
uXFiV7qMRR77ipJ+WDP3mNRhkqrFzHYZiYDmSk/vavNbQO1SBI0r3F3uFaGpOXQ1lZT3kVEJjBMI
RkL7nuFL1a5yz1AIZb8EOvOPeOeIeOBWHuYPy+Tel7TLcuD7j4o7DbXTNsSvi/iln0Tcv2uAKpBj
whwCd0T5hDoCyBEwhhBdAQYCwySKdqmTHhQvOwpnktZXdJLEXUErMgM5naGsrAcNBNvoccYkpIP9
0+FTN878YroiZJMVM/phddwFWQhJDLDjKm5nvunzZT9ihtv0o+CX4CKsZBg+yOEugjbWo9xFmLJn
s8zZ5eBaXxgPb7rvjsodEOVZ3BDYuVv8rIWIyqI1chdCzyUztuaMWdHwJYvt4gCP/kKRHXPGGLd1
pwANqfxmIFRytlctEszdD7MYUjNTOnRdJV/n9CIM7kl2Ser9tpRVtVEZLg5AVeRP2DR0yZt6yjDb
0A0XUbLT6l3VCBay5teDvegkg0tsZATNukP/T7b93UGhP1BtxZBlg8H39GV7QatG80wY9+oh2m/i
PgQaTTRjGEnrHUvY7inaM+6qpXMXSRXeO4xloA+Q5bXJbQBgdxu0ws/jTnFKpDUsIb4oyzZxbje2
kei6ISswKHxR1xzlZaw7wPrQ2fqG3sxdofX7rH6hgLKUSXOn5vI+INIuz0LHELrKfzjF3+L5em9h
KbOelaaCPO2MKoLmDz5DILPQS5btlcPfnOJJGJd5s0iJflEVwhZ6E4KhlYgAQtYt82k3eUKFhAYA
aM5Qh9HRLsPCWoDU7QHDd5X81Q07LYVTyF6SzVGVNAXTfi999URq3e4kEbXBSoh+rhs8i4KepTKK
E1hNkBwt6aapPVl50UpfrR4X/RG0EoLAafWWMd/ItAw8XzyO4UTUUCsZzjyhKAsG46HSy922Cqze
sjMR3BPdS3ObRawrc1kmu7VSJ5K9iP5Frob1SPxnIbCCH328epwmgK7igWbPZub2tS158615tzDy
2dA2RcNk26tSeZhCmeaVLkk9uibyn2kFDNinXDhaz56kT4bibE2cve2aZNTUUoVnhaf/u4nMJMj/
8v0iO/OX8hHNz24BXFLZxtCuwNSLVsfpOs1NJZY6gnSl9YKR3Vi7X0T492thzYcT46wvOoPbrC1x
YrX0otdHfbovwl2tvQTxZZtfyc090a/mv3qMz7aULfwsFCBJ2EbDgIVpMpqQEwBmkfo5LvrrWG1F
Q7XrlhbAbQZGMjEPwgduc9YbLdLmiltcsjojA5QdkENkUPX5Q+9vX7O1bmHs50kat58zskd1XlE4
VztQRnjNLrqtEAtTdwJkQPmTHqSfzTMbkMu/Da/bslet1ploblfRmdmZQOdFq3fyUltoQcm9VrvX
+leAgsfFl0ET+AarLtWZPPb72SmWUzYDjgcbmy7hYRpBVBnkrgns5SquH7aX9gc1PW0ru6RnstSo
UwbkMQC9cgiO4N70LC+/ZE1RyVHUUrB+606iOE9xzCMSZsxSgu6tGH/I87WyhIKbLdo6zhpXQZOp
aVsgyVj8qsjXujlkkxcUguYPgRS++UOu6Bxksszeymu9PIxhauuLo8TdXz1fv3eM7/8AX2mpTsg0
uGmKTogeDeJtrQqanwSnwjd6EGSWi5QRdTT5Tg2+ErobRHdXcH/4Jg9aLwp8mJLFJt2huIn3y5Gx
u0ainlVmtj8/KKft4kyErql1H04wuQw5y/Qxb/0zcCtP3wO/0h+/ld8Ed0e0dZxdSIO6DEls/SMP
EJZH+BhX+jVCBuCpRR7ruxMxPayGmCfTwHd3VHGTxc3IuhkH12i+V5ofWV6T72lH0fXwdyHRmTjO
OvRAfLXU5T1nz8B9Epeg6x0pW9ZNor2KYiLRi2JwFiLLRlVNCCIWxpEa++0+3U93LEGs+pa7CHL3
oq3kTEVm4UEJWR07jNAd2TcYkZINp04xyUjNW0NpvDkXIl2vBkenDeWbOma0vKYjMofu0FnPmWHY
spLtad0+yaV80RajnTbj5aJ1eyMNb7tUBCEi2mGeGTujcTBGDfO5jgxxNb4LgHctXTFcb+kg3wsu
CPPgNi4kz4+dkapCnhy2JUrpvswlWw6/9HV7mVpf22SwZ/WtK27bpPNiCwQicfS0LX/VwSSKCTRb
asgq5U4YhFYSqcdWdct+AfSZu4w/lny25datKoGoVVNwEsVnfcNWleky4t2Jpzc6zR6mbpylFpEH
rr47Z1K4cDMOps6KWNYT/AhaAurAedqZisCMrsZMZ0LYoZ55BMA5jFMwNCC1quTHOp+O0iSkklm1
1Gcy2O9nMvROVmqVQga9yt/668yNXLQ/ZBkoApkqhg8isHfR+XBPg6woXQNSJdagcC1Lu97wJBE5
tmjf2CecrUlbGn0aTGR0rODr1P/MRQWt1Vf0bM84rzDuSDdWEWyx2gUg+s52fWd6ahAcpKEF/Ngj
CXqUaXJ/+w6t9YWhP+T3JeLR8ZKqoqHcw+8Or5Wb6sBiNGO0u3cygOi+AfCvuKQhuLh82A7YxKbs
ZaRVIvOpsnYGldyhaPHAHcbKsLcXKNIMzkgscZHEeotId5l2rbZLNWcKd9sitpeD9OVHzQiGetKi
NIK2Z17QA834Vmt2kroDC9W2oLWGlbPD0viwvYl1vW20d49k9rrH2D6UTjsCQaR6vmZ8n3plA7RE
oCLbVknjR7rCXErbJKyxg/3slMC/GjK0gaozyEypLvC8RVvJGY42U8KhA6S42xcXQYf+swO8fNo7
afFleytFi+IMRloFSkjZRFxY/zASV1YiewHl7fC4LWZb+zR+rgvMiMOAv41LLR/HMrf14jodRL2r
25ZJ42e5+sowrEYK0UGSgt/41RRN0wpshMZPaJVSPjcSm/FOUIFUPbxLki0tdv2FFT1Ro24c8lUS
ZnFEusAcvDODO+TyOEYTHpFliMCxiP7wkjgq6CKrwbgvzfBp+6hE4jhDQejc9LRlieWD+rMZf4Xt
QR1uqXBgadVp+m1wUUr+uCxtBhxpAxpIV8udMn5mqDVQDKPo7Ti4CrLHpQORjmqb0qEaBbdrPdt8
JptzMKYhzBadJa167TiO9qhc5Rj7SyvAsPS+FNROjW5W0fiN4Kq9+6xn5xiq6tR2NXzStAFC9KHq
bpcCrJxS5GwfINOHT94ookMZA4Ma5q64B9ooC4AcplhcGaPHbXDRs2hH6l2dXQF8LtFFsNurrv6Z
OLbss2WZIEqXqx65uIguTke7q16v/LoHnXUfyjvaxleTKdvlMu4bucJLNwketvVtPS2X6fOZfKsz
4kGucCmb6q7pj5O+z7TKMQtJIGfdhJ3kcNewWWiT1RWsC2lMJzOuaNg6arPfPrvVxegqin9UNsH7
wdn9qjPBrBRAR2T9wkweM+mLKjnzX1aPzuRwZr81oyCtlwkF9+//9PZ1vnrD4l30MexE2drVnTsT
xinkMAZL07Oqe0FaO05rQIBEx7ApRPAYbHM+Kf6ZHE4TC2CK5Rp6ehBWl2/4FyRH2pV5HR5YcVP2
A8vdPqz1KPNMIKd6U0bomFAUwtW74I51SMI+O7h0rHs73In4q1WRcvAaGEdWF2kxqkpS+1oWxB+V
h8Vsd6SrDxWtr/tAvspM5bYoQ6dT4JYY0iUNLbdPvlbqkXSyvQBNd76ukqt8yvdmm8K6gqIwzu5U
FUxlcXoxJyJfbfVRPtsj7jlJY0su6xBl0jzzpeqlXr5vH8K2cn0CZu6T3uwSinpeU9UYIQHjE+lA
+g5onG05q2HJ73Wg0e2jmZHQnWIoGZSY6JhuQCf73sjv5+qStokzBwf0LvrbAte9jTOJ7AE9M2xj
YQbA/MEdBfoURpyeWxtMds73CQho8xfMCHnzi6gPhynsn2/QJyzmzBqKhRZoAmr1/jAvTwnaswdS
XZIh8HTyKFigaEs5IxQE1jBEicKKfZVbX3Qu3SuuYkeRnX0znc7TvfDACMNku3gaRLhbIr3hjJIW
p0FZMAsYSAAWSsClZ/SXdSkknxTsKGeTYlkZlb6AGFW6bsg+ye15eCD9L1oIjJHo6DhbFJFGi4Ds
AkHNZZfdGOTaam+N7iEVZbvWO8XO9JIzQ/Gi1lOx4MYlh+Zg7ZCRxRDVNctAA04K1E25O7sl7F+y
D74WT6L6/bYR/ASzHJalnugykl1meG8WV33vJ/RLIBpJFewm75y2ldGiSwClKUbpTS0gXr2GynNM
fhamwFsT6OF74erslpuTFHV6gysXL4d22cuY+qsGWeC7rAfMpzPjfU+pk2PaZZBSucYe0b+XPlW7
8gqgqcfJK3cYLcF0n7Ctj2nChjl5b5U+W1uh/tc1a5evKXgOG2o3yl2SwVreK0Yh2EmBZrw35p9J
s6puTOoeFnpMf9XZvtKvhvQYL4IBQpEUzm7oPenoMCM8mgPLo0nhKnXqTEvhLm0qyFCutZKDN/W/
3iB5P9WzFTV4cizaoOesKNHohvkYYM7mzvelsatrwP/sROZfpIucDZGMNgUjENvB8jsh0U0JepQO
tE3bdv8dJ3dLLTgDMgb1JFEdNpHsVUZnuOwWN3JQ4z5IT90FcZUjXjeb+JHdoEA7+kCN3/4C4cZy
Tom6dPkS1Hh5jKvJlezWAb/uznAz4C0CoWMvqmaJ5PFTkoM5TKCohMkEwS8YYmNPLXfk0HmLRy/S
G+swiO6C4CTfj+BMc7TSlPusgJWk4+wXObnUutJJhr9qMNF1VMdMcNyZfOGWguV4mAKYlSmL9/KY
7xTgiy16LTiv9dWcxHCekN7ksRmQGQozuGZ/ndKbdvyxrRIiESy2ONuwphrzwmqQ3MO4wwMwHC67
pLHDRAjdzz71s+6flsL5PImJslgTYYKQaULqZzvLmxF4LZ7qi5sv/xAxnKSxVZ+vKrRiqcqALlKn
0a1i1GhG1D1rroFLAdjIsLazHoMW5fLSd9qluij+WNG71gp81ewe5Ni8LSNMa0ajU5dWao/GdNNl
t1ae7dtMdget2jdj77V94ZWRiPZv3c6ePp39fvbpaJ22IlSBgdCD+QjFK8O9ugC0WeA1se3eOg7e
4gUpsOpAiOnqXX+dWMavau4f/p1mcdYOHuDSGjo0K86IT9A7YcXELxtJ8PqtO9MU8B+mrqOyypm0
kuBISQX/r4EZ7S56Ivk0sBVlZ6GQsdybbSbYuvUD+i2Qn9+c86UzTYltnWIrtacFl9ZP2gqyS+vn
cxLCRV0GKMVl1ewV5D2f++5GCUVP7Pp9PAngTAuINDQysnbQ5IAYy4s9XArlft6x8lz9TQRtuQZ7
jhf9JI4zM2M3mvG4/GdqBmHWPnpkPWXgEXyVbxYH4zqgOrClgyFqcVh3aE+C2UafXacoictyLvDi
AZfOaarUMUBCk//K++ug+ZeKwRmdNAuXWjKRkNOj6cII8yPIC/cRw0/uRoEo0ao4I6FKRZQySBxX
It5SIFOme7T/IbeX8yKQtJ4yPjs5zlLQVK4yi/VSNpN2EWfprjG/a1Vjj3VrW0Tv7F6pfqRmZAd9
v9u2IKJVchYk6VG3MzIozRzcxpk7zLfhgiIAYAlqb1uS6E5zRiStAQk8NNCSob7r0/1cfQ3hqww/
t6UwXftsdH/rIuEy/0M2TGUuo4mgIRgSkfOLqmwEW7Y2hXt+0QhnOEID3QmUYUUAkmxwQzSUT7bh
Ss/p5T+TDsnV/5F2Xbt169r2iwSIKpT0qrqau2MneRGSOFHvXV9/B3NwthVGWbwn+8FAAAeeIjk5
OesYoj6b/RbDdw3ROFMySFKhriG6empyaQfLtYAKOtzE9b2mHSWzBLUbflRP6wU2UqAeGmdTQBEW
SrSAdxSOhr0aVmljf4FXLnkS7EkfiQYu2P29dnzseLemJEOeUc6wzqy/KNmtlJ4U9cN1DREeH/uG
jYwctRJDQj8d0OzQ+gFgjAzuZSC1TnS0gvScuDmAER6uC/1DXPKul5w1CYFkNzc1Ul6Vp5yyH4zc
vQrSr7kPFiuwNeq3tbdihnv+DC4yRF/rp+vyBZdP4yxM2CS1Wpd4UNEAj1Q5smD9j7iofSl+uy5I
dICcPcnboaITO0AwizTTQ7x4lSI6QMG7yk/HLB0ZmrSDDNbipjlINmAH8/NwQaH0/Bc8B9vLzs/C
pEqJfpEBwqLQS5RAzm7rHJV53ITrGye4aTpnVIZy1JUkQ4NnV3gWBo201cmBn0ytA1UqgT+3B+j4
y6I4cxKTtU2SHIsyR3d0Z0TIjZN9qE7jV2BePesPst/amV+fJKROry/zD+HqPxeB73gvzSQBoj2C
FA25IkCx+SrYxR6RkD2xMrd0Qf/edYmCF4GflymA/TCkHWprVfWiL4+GfPh3f58zJ0oPBvFqZHEQ
EHmhmgEKp4JN271UVFF1YigWkKW425vLqz4DnR2XqvTi6JOMtr+/YcHQ1I0M7uKSvCOGEcOzGj8S
UJRHDzHYQzBTyial5ENaOSKTJFoU5w9g4keScjaOU4ReNXnqctRUwdHs6/k/i/oN/nnpZz1UB5z9
CLDbGpOyprsGC0YeLEBrT24Jcu3Ko8F0EOFm7DvjG8ncde4rGdMxGRorhmG6pNKnkZpeVhlOOiPD
Jjfhg9RpHgFaqxzG3+HjAc7BNF2oKvgN2sckbo5GREGaEIqgUPYLi5sv4+6+nq7drLH21R5Xn42a
V5pdfq0+Mmqk7C4V5dT308MbeZwLkVmMRBcjEi78V/Nhdedn4Py7c2Svt733c0riwTz/P8gFruvX
b6DSpYZm2HLF2XegFphuGLFP5yupTR7+01GjHxvDFuUfd634ZrGcMRhmpSkwOMmSVs7YOXFyGXGk
U3dMRbAp+0HDRhTnUcht09BlhkfBKnigBQ60Y3FkwzuiDOOu77ARxFmfpR8XzcLQtpupftQB0Fx1
zKGzMyrwkYSawpmgfl7Ac44iM9ielxZAnaUv3VrolW+9+lUNQvDxaGczskUDqPtP0maBnCWKIhLO
K4WTW35ckUHtPmSY3teOahAfKDB1ROAgopP7+fuNA2oRtcuVmVFtKM+gUkwiL7KcVge1cPVlnG+N
/m4RJVN3H8H3JfKVoEEvDUUnqDkZ6EMKyWtEj3/xCm4EcFYl0rUinVl/pmI+9dNih83rvxPAmRED
HqxlJkCmKgriJ1J01s3Yvy5ifz5uswgu+ujllPaThV1KFht+yOxHt8kPgm68FICA5LMExehtM/MX
t3BjT1QhEdiOnzX7jVrETaYRacWTkWjr91iyLHvUXxpdDyZpwDTMYj5eX64iUgrOgtBy0omc4iVQ
77rcZpU7tLoikP0QHrovGONwwPTmhMf0xbTrR+3wJKl2dvfv3AB4OL9GYwqpFk2rEbCPy5O8qo6i
vpiFKIEpMGE//YTN1uoJgO7MHv5ZOH8ZZYyAUVCLZr2tiYh6BY/OTw3bCIoKkqZdz9IPemiXRuJo
jeZJfSHQVIEYvuZjGUtfRyZObm494F6P8XNcC8alRSI4B6ZcYmMtFZYYkg8GLe0qDLr++3UNFBwL
z0NpWGpG5BGVpDR8CLtgBHye4QnTk8x8/5ZTeL/VCmc51LZVprqCI8DmvrOT5U3IwMKlDa4vZn/D
AHWoUoMaisqJKXVr7ZYCgU1T3jbpeVyPjWjmY3+/3kVw9ikEbWHTpbAQDVi4yBp7rbbC2qp20yuC
qEkkiq12o8hGoUWqLiEckMqH3pSQiow9+Ndeizr7v9s39iUbSV1VzDnR8XKAZttT+9GrVSlIqt67
Lka0IM7OzGYvD5GER16O4Ie2Jys+VOE50QRasK9s70fE+TAqgdMfjuAezcinSn/KlEDXgsHI0LD6
rVq/kViETvrzkvyu3u8SOe+FSvncxgVczvRowNdlI2kNflK/PUz3q7O42kfmZbO0FrrJnFQItilQ
fD7lCi60Ok4zfICkgPb0ECWXSJjy2X+q/lkkn3ItwNIm1zNA7/Wn+jg/MYwDDYxFsr9cFHCSTwdR
Xyk7pyu7yidc0fXbk74AIJfZfC2ob+ZfleGh0hKbTJ/0XlApEugmn2UNRyVP6g6uPCbrLB10ypOz
FkBmHUTaKToqzoCgUyezwgWufKzYY1zbaf/YdSLT8Qf/9v2wONsRVy3gQooW1TtbdsZjd5Mg5iZe
fyOKtv4Qy75L4mxHuCbpKhlYD0Nt/umoofIMzjE7PmR++qF4vW5DhPI4I6LTqKaLgViWgezHjnoG
XIOt3yB35Q+vokFXkQpypsQ05dYYLGiFRI89uAVnN2tKe61uuwlBkAhzSGC4+KSqWkZmqLCtXE7m
iUHk9J7m94HoyAQayKdT47GwVq3CvRrMCIwS91oluUREd/SHSPIfveCTqRZAH0agirInX/qWH5NH
luY33XSx55N6kk6Fb4HPkAqKJX8IJN/FckFQW5uFXM0Ta8BgiWnGoZgFDGnSCnIv8TWRPKZuV4wU
n0tVrdSYEhNvGvNsOoeA928+oGMMfA+1xwjL4brdr/eiHK7AXPEZ1SUCQeiCYWG3woAc9ZLJkZRT
OrjXL5tIUzgrMkpKUiisZFEut5J2k6G55K/GLuj7eXHmY0T+JA3ZmG4GZ206SrOXUYE/IFoFZzHy
SlcMgEQDV76fD6BcsGVzQdGuFqiCwFbonK1YEyoVMoWYZUHJLLkl4eqrYXYfY3ETkCOJ9Bd4usgX
v+8d53bk3aphXhHHo7ZPln4m3V3aCzRAZG55jJCVNtkwLhhKYPdpPIK17FCfQQ93j8Ttveg2CU6K
7zfDsIWsVgm0Op7OJgL99FDO3nWVFlwcHifElGk+9GYGVxcVvtoNO1dHSlJ2rksRLYQLRDS1SxPK
+o768FQMd0isx9nLdRGihXB+RFTOfZewwC1TlRdlnDM7mu8T6duwDh+uSxI8S5QtdhMdRKZuWGYF
sAdgMh7UQxaoqEco/zZ4+x0TZCwlbYAlna2TGtqj/EkRwUuKVsJZgtSoKInnlmECNJ8b6wV+2GUt
2zs5Lw5lROxWGk+KsKzD+h2uPBE8HIjZMmi1Cq0l8YWepNf5PDqLXyKbYxyvH5TAAvHcLmPYxdai
IoxbusTRx4CYD5GUO4Z8BN2YlX29Lk301PIgINrcL1PSQskV8xZ0s6R+1hM/1k+m5OgttfVlAEmD
M/UfEsmtE0E9TrBWHgFEB6nBOMXI8mQoBWf0loaVM6Qv9XSR8wuGnv3rixVcaB4CJKvU2YobrHXW
hsCSF7su0mMm9AAF3oTB2Q1DNzB4UeLBWNXhkjSfkxZzW1J4mcMc8HLkXy6KMyHJMITUjFCCbnO/
m57lPijkf6sknPEIaSQ3SYyN04IKvFhhUKPdwnyevil+7gFJ7nD9nPa7dN7fRIOZzY2xkovZKvUJ
l613Vx9o9iftqKOIAOw/N/Suy2Lbc+VeG5w1aWaZpJRFctmSOJIx3Rad/nRdhOj5NTinQqFSxUCI
0SXwmbU5dQHIM79MvgH3GZohyDcKpXEORdKnhdWxrg722CtO56Ru6IYg0yjhOouOSvCAmVybmCa3
saVT9H7qwNBBejakqMrqqS2khdi1+oZCdRBxywzO9VeVWIy1SXQVJYX/8AqNh+yo+eC4CP7mrDZy
uNBjVdtcitkDxpghojNQtALyiHE+hHDpd0PkmO0awI00zlSUKlWrXIb2pYi6l5vcT4IR1QIEH6f5
tfbmH9lb65SBjPBLYDZ2jdRGMmc2VjLHZA7hQiEzTScZdaaPWRiM2m0nnuTYvWMbWZz5KI1MG4Ye
GlnEDogffVBCHelzeahfSZDfslKrkNBo34RsZHImhJQAkosxIQoTgoY7FzPND6FfHEvQh/1VGLcR
xZkQzULkI/eIVmuptxvkdfPoJgTC9d+wE2gAAfvnDvB2ZOkz4DghOGE3uziwfrfyYAUViBdF91qk
mJwRaRTAIxKG7hROX1KG7yN3ThYuF3SCOnJWHYy+FfgC+50e76vjq7lmm6wjHdCDPzjAQ/jCZqkU
zS5u+oOBxKQbOdVTeEtfp/Nf1XQ3gjnTUiamFWaShdfNzA7tWJwnI3eum5Vdz2MjgrMqpGhILym4
56VyWarHvruda1FDyq4p3sjgbIlkqnUoFWh8U/oLfDhKfuTKubAEJktgh/kBvlDvcj1P8Za16YdU
O0ZWbMvxWy0fouVNb+9q7f76zolWxdmOaBhUzMcAEqkFNjlVfUNWbd26VZZv1+XsP5ub7eMMRoqq
ftIUMBhr56rTNwlOKYhos/yr1X1HvrwYB98A54hsOqooPhdpB2dAVJK0GKWBkDAPkvqrlUUYQBZm
k/elgJUD9OUmymqclNIMm3GgsMJKMHnhST1I3hpYj5YDGkuHjVIAkF+UC9g/vXeZnMWKMUVVWSx3
kifzeZUNV1uBM6jVdZA1nQA8VCSLM1naPA6qmuHchuptmh2i3rTGeRY6CAIxfJVGm9sa0SeS8hOK
QIqDas1g634XKPeDP7nyJTuuXh/8VVRo/LORfN0mnbIx1xJkcIh10sjNMoGBB2pCKODjblIi6vX8
gzF+l8cZrEIlUgr+dfBdE9u4S27743AjQVNCoDgDbi35NLmqM9yJ4bD3A9LNSjkzRifQRxR9g2z9
wQwYflN/qD1qg+AUrSKRPwgs876jYILzB3GZIhs86tUSAtS+XWukE9a7OirtSAWJ5KTehpKCfA/6
NbMlu8vUGNdjOq3mWtnXDc+uI7aRz9kdDLmuMe0wnknnwxKldt+kdjp5kfylFrE8/mGtFJgRuqZb
ssE5faaJxMKqoWggB/XR8GdwOFVHDCmDxlJU99s/R/NdFme4U2mpUI1Da4UWmCfWpA/DrXwjTumV
Ablf70QCdz2WjTx+H+dqLecGbbD9cCrmT5LxnKy3YeEbUWIbsSBNvP9abKRxxtTM9ayp0wmPhFY/
6sMPI4xflqh+7ml71NJnGVNPdptJTgWfqc/QWFDqo0Bxdu355hM42zpJnVxnEhasDV8W46WcXbn2
ruumaE85k0p6s9TVFFZgTDqnq05anmEysjhO+ucaFDKd4K0X7SofTWZSMpFqBetJ4xGfOphKcwsn
uVTH3IsfRIzR+9gt7xtocn7fDJAMLTcQ6pkfBu/z6uYupjA/mW/ZJbvvnvKgF0bLgiMzOauarV2k
9TNgOUd0gizgWUndLhENYu8blH8unskZUKsxlGJNItWNn4c2eZKG70MloW+2vqhFJPAGRQviDEpk
NVY8VECjT1c8RsrwrQzDZ6MSjRDuOp2bk2KfsckHIaO7TMRATnSlh5V+sdrYqU0nsvw8dpL+GbCF
gru1+8hvBHLGZDSWLLdk3K1INrwuy4ElRl2T5j6Iz/zrd0yo9JwpSXWgI60ZHAo2hYP8hq99Kg+s
zp+eQiHVz35PwWZlnNUo5CwvxgbPXZbGQdrPtqTEAO+jQJScH4oCT61eXWqjcIyVvFxfqUgxOWvS
I+va5C1O0eqa82RdomZx6hkjGLKnzQJ3ft9yWaZqgWnF0Hh/aVJHEzP8eFXTOvaj2euHxU/zk1kd
Uw3YoMfrKxNJ4+51PMxdOkSIINfqoVYvFLNnkW4nNBirF3PsBMq5v4/va+MuuLJaddqyQDmUT/Jy
msrSncwfQ2jXkgjfav8evIvi7ndfIP+vzkjQz/roRWvoYHzGX3NqLzoRvDX7vQbmuyzuknetnEoG
wZPau2AKA1mhZCdegZxYe1g+olZl9zf6ZIuC/z/4RO9iuasuSVJSG0mLwvKlPlKHgKMpOkqBeRb7
tqLd5G56loagnCC4e2T2q8jXhodaQuuhwDf5XT0sQoihGVSxFGLx7KmV2g5D3gL7QbWiJ3CM+WqE
Joowb+whjL4kxdt13Wcq8GsC/VdxnO5nkaT2BIGzW+WHyYps+NL/s77/KoHT97WOzaweDBndrTn4
3cNLRaXDEBdOk6BDIxXRXP1+Sr+K43ReUq0uaxWIG5PxkjYlsHAVf54n10JX9fW9+/35/FUUp/JA
e9Ksnq0MIZ2EElgZ2ZbIVRXJ4PQ7C7MZc+k5bBPNbLn3rbCy1fXh+kJ2vP1fV8KptkSKCKwBpvwz
bc7AcypMA4c+eu4vyiF0oq8CeUyrftM6RbaIolCKcIbTibjr0zEtVNkNM7u8sF7N+ZCf6WDLqEgl
vogHfXcTN+I4ncjGYpUVTA66ugYsotBpq9ypZU+wKJEU9vuNm5NaJi60muAqefRBT+z+omF4YH61
HHo3xe7PditXVC/aVffN0jj9sMo1l4xCh7mokqCe1g9rFp9iebqM6ixyq/YXCFRw5J8s0+ARj2CX
5LotLdxk4zg1l9AItFrwFO+aIxVqIRMQlGs6p4jtPIS1mmAPI+05XY+J6O/vPFPQ9I0AzoFaSDFU
GIlj7hrUrsDkX3aSnPxVBxXJ6tHcIV7mN19FVn1361SN6hQQlqrJAwaPurq0FQCaARQKCsihdIxx
PcPHEWyfSAynDXrahXGE0gkc3xponfLbkA02UJ0+ClR995HaLIc7Jpko65xRBUbWr49a5BS661uO
/OR9Ailpik7k9LPxVguJBXeVfSOWP7xJqWaAWsiuWbWOuaYO6X8MKSAfMl3waCm/+4RMT94PjPN2
47ysxlyJZXA/0iA+VofenS+FByS1n1PiBQp9sg9n50wOIcaD9If4kHoVclzsR1TlZsJ+M5fvH8Pj
ABUVpSaYqHDxWPfPuQerdXxohU2pO5AQWLROTBU2GVVavssIqed4bBOoT6t58g+Kzs2YuW9vuT3/
SO6RdzqbAm9n90Q3EjmFlfM5yosO96LJn0LdJepRr2/7/32I59d1ceqaz0orm+xahPl3IBcgHQiQ
bvf6ndhdiQF6GMPUDDBYc+mITMoiQ0HJ0k0rTFZIqe5EpYoQzXydiCZqEvi9nckiGgCoDHDYKoTy
Qzar0huW1MESyyfWWM5IjxlXXnrqBGW9PXu8FcS9nG1iaotlhXjT5KBkUDzt0/Vt27MkmkLBE22p
Bubs+EeTtlnTSClWArsRdzehdJylxo4tRxOlw/aM41YUp2ua3Jl5b+GpJJ3XAz/dONSZYLt2Eu84
GBXwU1AEqLXGyajDAbDsMzSNTSPLjcPgrvAOy/eMOV11UuA76I4m281Z1BGwk4j4VTSn5IUJOq9Y
x04C6veZDb4ox/ysPmCYCBV6TQR2tesyblfK2WKtBFeSNEIcQ9lbXQZ3aroJmq5Zu3zkWm/X9WT3
8ADZDn5IGRwTPDM9PLi0nXvY4yVdnbEuvSKpD0u4Cuz+rhhdg/thKCZQQTmzv8pROFDKXPrlpqBu
F/6I1+e/WMm7CL71vzQ6sOyU0upK8Wfa/ChDZ+pEkclOngjKsBHCWaO1KFbF0uDQlz2xRyu3l8qr
0nNm3UXdDZpv7UH7TkIRO4hg93iGYZIpbR8nMWb/EjTclsoh061T1WUCL2df1Ter48KHvrXkpsmw
OtZJkZzZi8iGC0Cv7SBVGlw/r50Uw697ydnAZJFjxVqgepMjO+z5X1F4AVEonkMRMZNwZWyHNzHE
oheLLhPYW/RL5XaZpa99E5+Qx39ekLxPZ9NdptDL1M4PFSUwwTmhhB+ur3fP89mqDmfC6KK3kxrB
BUf+VO/OGkRp92N+StWzEHtQuLec0RosXHWpX/Ay3zCQPiCTu/Wh96if+cIaLNN53ovaLoyzWJKm
dVrfQmtaHKdd5vHTANbcYl0OtJjdSqq+DmOOerB0lNIEk5FN+SnqUsvuwuUmmSW3kFeXxq1TqcVh
mtA5sRivuomx8FhH4FpRT5anYyp3nhEXdl6at+WQBGnaPNSF6qOKbo9Z41ghqFjw/6VheK7WN1rR
1xkAVEs/eAbRXS0bHWVAIKw0qh82BbXzVbr0avU5HaObIQaIbpqcskT3qvaxIMZTWJTAO5fzI8XU
raMl4HdZY1BaaECTKVdg0xI0PSTfp0x/orlsTyuovdDyZJsUrZmG5apR9joYydkoo9jRUHCrYhUp
p/IlpMC3aL6UyXCEu2hXlvF9qoaL2UwZpq7im0iaRJmiPRcKIR9VDVCqMMfmV+Wf004thpkiqrBO
SxXZTeYNykVv/uYp2YhhyYnNHTNUjCfBSZPduR6dEbnzdCmCKl0FXBm7ns1GDGekMniZXTeG0Jlo
8NcyPVT1Qym1dgwERaInApuoiMRxVoqMujkbPfzPpW6fxiR9mKLvo7H6WRd90JveMWMoipl9Govu
ae1nF+wxt3O7oO2zI14J1opU6U5rZ6KhpFzv6SR9nKYxd6xOPreDejbI6K9mfgF8mzen2kM/xofr
dmf38aBENjA4rsOL5kyfWtdyqGFgw9WH9rSYmVNFvT9FIiUTieHMm2TO+TBLeOEb9dzI5zj6EX6/
vpBdA7pZCGfTSFuSzNCgxv1SubDS+pzYCiwBuEDq4rX+C3agX98nzmcB/eeQjh1saHlZvM5ugLTN
MHAIeiVFNnR3894fXn4SKZTiRltZVKzPfjr7rX7uRHVdkQjOCOh1a9R0xPPTTQAuHwGB82yIGNV3
T2izDM4CjPoc1xrwblwF06QKGdxUNTEI/BQpnd0vTRDNq3NdJ0Sr4ozBHC1LbRrYuFQmgFWkKICO
Jxlsc9fFCCzoz/BkY9qyWFVHZZVwPqF0WYvcm/vknBQSEDEzEcGXSBb/nNKSjCAt+Y8Ttrolyj6K
ox9i1PxHtKTVj9OdJOxL2d/Hf54IHljETLIyLUtoR1LfzyBUoh6JBP75H3ywf2T8hioCFVzHCvc3
JQAEbLQcHYv6rYQJmikluq3QCVDvcmxPsRJIMiBjcin82AGw5fpZsmv7m7uyMSPc/qLkQzu5g0Fn
MT45RIEOBzcWtsyLxHDWY+4VBOAWxLDh2f9MljFGbZEXzZ6fK6vhWW07a17RaM0SCeFTVF1iEdLc
rja+7xZfNqMpUTSgtMpuDlTPcHZo9Ea756kXBPi7+rcRw1mOxWziaCnwSPUky+ymGw46Sj5GJ+r1
Ei2HsxdmkxtgNECuQpJfW/qZdsQGJJhNzO/XlWzXa9ish/MaKMEji6lZHEt9W68v+Qyk5fGb2T8Z
mqg+8jPHfU0F2N5ujVNJyZqVkJW35U2+3K+5bhfSR7OSb/FenrIGebM6T5yYpCe0/gNWt3INKX5Y
VvUJ/oJnmhitmDXAyJWnOKeXmIKyI0sDw1q+y/lLJDXBQrvj9Q3aLRhomx1iJ7X56omGVlSyawju
U7e/bwILTaOJF7qaXYE4KbWVM0CHRfgAonPhfIhhaicjRJMQCFDT+zKxnpclPoR4bFN1cWEXvglW
uRsbUU2XLQpcTcIX5JqIkmLsoNdSuzhrdMa21svLApaC9qavnbrymtwJu1aQbtlX83exnPqRPCN5
jCyn2xlPJEEgU116o7bbQrQ+kSBO99DvoGi0gXmgN2FAHf2O+DHS2yh4k1t0xA5O7xR3paM9Xt/X
fXPxvj5OeWpMZ6bYb9nN5I9SeF8rsH3udRE7aG1w/zZHx6lKp7Rhm8w4OqCl+NEjsAieKqc/tN7o
WQ6jWwntyk9c4wh6PoG7sbc8XaUoFBAZpOh8C97aSmtZRHA3pL62QSEMZHjTMcCBcX2JIjGc0Y3z
DH0rLNs9KLPT6Y0dSV9AwC3Qxd2c2XY1nM3tU4Tb+oyidNrmntqc+hlkx8VHKj1kqx2Bwck6gl5X
sIW7GRCdRTwgltdMwtNRpoDlKucas7vpMTm0T7Hb2xNS+eVD5IoQF3djxK0s7rotXVMTEq/IgFPr
h96AJ50WoFbKUnLMlOjWyof7bK38BZUmi6KBE0HY0H4ZEO4tXfWol8QjQ/JpGUFiGCM+X0rF6+ru
0qjmZURZvQutIB6N1yxavVk179SkFb2Lu2ln3QAjhWaqJiun/mqOl0iXZg0DrWgzIh/Ttw4V9uhD
Dy3Xoeo34qafXd1DBxqVTZgIi+f8qJNB6SsCQwzY1kJ7wOhDXAhqYLs3WH+XwZf3qJxoasxkdJ7s
+BqyYItHQVgR3TBu9PoLYNrszD2ARFeUsN1z/raSud1MZpDMJypb3Xibj8GsJo4h3eboz5Hc2XiJ
Xv/iIm8Wyl3kpqlSjJyiZpDoZwm6VXzSmuC6CFW0JO4WF21PjRUoZ6hhludRQzfaAPpo45W0QLzr
18e0Mx+7HE59LyWnWIkqO036IBwwwrlET/KSHEhNjkuZPqVaHOQLGlWX9gykuUvTLB+bofyMTOzt
1GCEda78VZGCqjeOTZockRB7M5Uht6ksuVYJftIhdqSUOGYG3MDhR4YrhfYkQS2QmXfeq9oeIXen
FTWUi4ZFlp18rNLMkwZQSh6k6Ea1Yu/63u5byM35scuy8YWsWdaaIkG1tqgjOwYxkY3jtEtVvQGw
qrNWyKpGrZuEzSGuh48C4YKbqHJvqTqUeQ2bxVLFxa2GhqGhtulbCBQ7m8ANy1zjHlyslsA+i7aX
/X6z5FotukTO6eq23Ynkz1XnldQF+Z0mkMOO6doxctFeC2q7Ev28UNvqUwZ/Vxaoye61AIGYqhiY
vv6ttD+VtbWUOv5+9GOxGrug90p1a4YHXQmU5iHMROXw3Shatwh8VGoSQEGyD9psXAfa3lwpWwg0
nbx2rfpZS06lelirezN8VGZfmm8wd1i1k2Anf6aJf9tK1HENrFLX0W3zq+QyAxXjZDaoocTVSTFa
oF2HoANXFSeXZqeUQ79Tlqeqw0hqV9kGjjI3NTfHFwPtFl2QbXSnzObLXCieEX2ksvVklJYzEFFP
0M9Zs2sfym2RYoxEaQigMvu0vM/10UFiwykqjGkN7a3UTs9hG94MdX0C2OY9OhheWqs7GBO4OBf5
SMbp2OWtvda9061YJB2d1rLegO/oYSTKXpX5qJm6PS+9HevgdyXZjdIPB4Wkbha1b1GFOxRWz7Me
n6nV+ytpgrkMb4uptbtxOmRyZxtAZRd4WXuOONIl/z0cfv5OjdpubciAqY2hu7UouZc0ya7o7Kp/
1Z6JWUm49milVSHyVz2QSznKAG6AzIb8TNbGVqTB78JQ5H/v3tyNGE7dIhXVORCVswRKrDkaWidb
1ssIo6QDd2C4Ww7V4bop3N/D94VxehNGYVcZIWZdJfIjVb6m4C6fFr8TIsbuyYGxQJ0Y/UDox+Oe
Umo1ozQCccVVQEq34pq039bqsZWO15ezayq2crgnbEgaLTKmEZkudk8NgAqyehz0gtaWizStQ+Y+
ss0odNRivAEhlU0j9Fde/wq2afxl3H4E97ZNstL3SopjlMmDbqGHTTuurAsl9ZPlG/4xJt+uCxQu
m3vQWlMrapni+rMqNjAOfiJNhwdWWa6Dv0mrU1VB1ybKKwbhqytoshrzcpzgN2vIWkaZm8N2ZIvo
Gdt7LilgL2RT1QisL6cySm2i10fCUXbjhwljkODi08ybtHWWWSSK3avfDmwjitOaImnGfgmhnSXt
/DJT7yhB6i8tx4M1gGNuKRBu56KkN/NQrwnltKSOq0oiC1416cCgbaoT49CYH5rjHJQ3ImSK3c0E
o4CJ2BoIcyZ3zwHiUBg6Zupco3y2yHBYWiTAlCmokUPTw0lQr9y9AO/S+AxtNMujWgBLCoEoOmNP
40ENrFMbiBLBu9EO3cjhYo4lLIokYi9A707ecGBcWu7qNqfkcxRYN8PRCIqA8VyzSVNRf8WeD0kN
jciarINLlYehibpmqaQGwUGaPhoVwInvjdETXOu9VNpWBhfkLFLaoVtAX4EgqjgM/bJw0KmEkB6h
Y3Bd1v5y0CeN7IsBaB1OQTL4XvU6w6lLwDjYg0khkmZ/CRVB0ns36DYJElWY7yHw5zg589AOWblC
NeLj4uRvxEa3141mryfjB5r2PPr4vy9rI47XxKVumgEykZQGvHfiGwgWK4E7vHe1tiI4JaRmv1hK
gZopStxS/iytn8Lp+4peX9Fc1N4RbQVx2tABsWFk3e5AWGLpzRszDCY1t69vmGg1nNVtF4J5ClYB
nrVvaS3fJS1Lp7ZuIeV23XUv16XtTN5aaG1EwpS9JKiTcZZXQTBM1RUjSvM3s7Wh5BjzNzwQej4V
l9XB5fKSJxGize5ruRXKNnoTTzRtShbTwkaOmC0rIDE7rAflSE6mX5m2qND9E06DN/QmQElRqLcQ
M/FwG1kVzmY5w3nMVvMptZ5XM3mIIihj07zlRmjn1XRW6PJtiMODlnYA+OtP5kpuAQiKoDj6bqXq
qZ6mQzUzPAJyjHUJTafpOUYO2gDKFmjbnaafYzQFTZ8pzFFs9o/yMl/GzPyuatJxseq3BGRro5Gd
6VQ7lqIfi0hUz9o/y806Oe81kybLTGP4BfGRkb5Y5+xzwogvEhscFHbiV1+lexFu1p5fud1bzpzo
bdpLRg0rTMfoWJflx7ZAltrqEKuMgnu+e/3el8eHG3BGpkEO4dUVwGbNL5ny1hQP16/D/mqoAsOI
NubfOpizvgNuQYIdzOi5pF4dfzKSBxPu8nUxe+6Oqb+L4bzFqDZIPTLPY+4mOzHv2/oF7NF2pbwM
QH7JRIiZolUxk7O5bobSDWm4YuPUWbfN+Hta3ffFa1aKyhf7B4SqE0WmwNL4GGOqQzlrKubjkAK9
d4VrNCbALBP3+u7tOTcmXsj/iuFMVi7pUaHl7AXrUXSkLtBU0Zf1qACRMAIT0OQP5fHfSeTsFTzw
SS41ePcWTV7JpLlJtvj5kDglpo4mzPeHGdrAddFC99/qzUo5PTHnNdLT/yPtOprj1pntL2IVA5i2
jDOjmVGykjcsp8ucM3/9O5DvZ40gmnjXXmilqmkC6G40OpwT0wgcA06FgzZwwRq+dle6bVxLrrgT
A150sDaMcLm3jKpEU9VXRjVJTlnfaeXNEH2N57Mq7gTVLsaHMnSW8Mf23q4qDa060TZ7jBkxDiSl
NQBC19jP8y7Lo/1kpjtd5zJXU634cAm8yXnNh14YwRI0RtBp6c8XWnoVPSPaR4c7LakV7vIjdgyO
ka9e5BcCmbCkqFqS5DIERsbkLEZ7X6m9jQ6+b6WkXSdZ+geJBONCHBOc1EGUhGUGIzeCwM5qydZi
tJ4mifI1APrz9pmt7qWuKMBdAL/ihwZ+SApEZULYrwcHcXoW+/+OPoKo5EIAo/iFFjTIWZWogx4M
3/TCg7hfDpINHinHxEjm362G0XmtrfXWmDE2rS7pdZ9IT2PScESsKvnFepibeYxUBQTDeN9Kjejq
6vg89kDtVwoe4yrvYFhjampB1kMYU1YCRQITHB3hhKerzvdtJezEQxcWel0F2KyiQea5+yqnwKXC
naV8n0o7jJzFfPyT09GQa0BhGtOeTDxc1NE4LiMCDAOzN/USWymPbmb1Ngbq6/8kMPdJUtRAeW4r
5Jjl1uub0JpC1YmzJ9DnAc26t4Ug46jDaqHYuBBJ9eXCGZmZ1OmNgQuFkjlUXrBH8v6Q7UQEaTww
ptVCD4g1kDhFmdVEAv+9rKTp2qYoW/BdN6krd5+FAp3tMlpyyYJW9c9y3OxnGaSoQeBtnxxXMuOS
xpSEmqBB8ms72pXpEtR3KE/Vn3TYGJh0NA20nBsfJn3SYcqEWoEgnFYwW/lkTe1VoNgdj6Fy1ae/
CWK1v44EIEqneC0hUPRICu6NVreEEr1LIUqtveFzdpDu0IdLy8BAHUGSRSNsD6iehT14VJUFfYPZ
9x7JFB3MG2NszU5jx176tC1utdqCocdf4hg3ZaqFbC403SH7gR/ZzX0O4IDUrn19F9ykfuMaIKyM
n1MPlJUoiTphx/Eu6y/Diy9gHBhqTOqs5xRCGwklIPA4kUNupgPF/DX3vD7DVW/5JoxtDi1J1c7y
RItL8uJ0Y+5nGi8IoBfVxgGyYxCCnESk0Ki7rMk/ahntkVAt7GjpT6jLcAKOVT92sRzG3JZwXOpJ
B3qR0BzCbE+iRzLu4uRhmW5FlZM8Xb0GLmQxXjlrzFnsWqyrFI5abKflTRFeEVwJTfbUEAfjK9uq
yTsqxkcvYiQUORIVzlBca+KjwcNSXffIFwtiPHKjg6dSrjuo3JFyh0tWCQJ72rwjXnGzpnRzPigF
Yiedpi7Jh+kIo0yjAbEayqlTcpiUz8moO9GifBkTDbN8mRUYojWJgDjtKOS/+FwgWWE1NS9iXPfP
F9/BRFlBgNb5fIKxTWj5yltiKaHuYrTKNzG8W4XzQ1zKPnYmtJS6/6Mr8EI4E3WFQzaQyqCuzQe+
8H65Wvz0k2yJFr/RfNUIL0Qxbq1W01Gf0azviMKNJN0tuidI+5aXO6AasnWqjOtCpnPJpAUmQeZ9
EJ2m6XOQcqxgXQQyxBirMjHBz1hdIdRyL9C8mTocpsgrs+uAh2i1nkRCj/j/ZDCWlgK6uMtMJMvo
hKToZs50pepW9FW+1q4px8C4m651HlPXqvmBBl7BwLUoAlKD0QajKBXc4ojBaCEhvaI8rSKqB6WT
HFTe42LNl1zKYtRBNKIsjCQcVOfUj/EO72qk9YUf2blGa2W74+sf/XhWMy4FMpqRleKUgzEJ41yZ
o/fwzecY47qJiekoXni+dgdciGKHeqY5TcdmKJGpUAYX+CuWKjyrsWw1zd3YH5b0T6wYSDggy5aA
XyCazLmZwMzPVAXXp+iX5wpUFMGu3Hd2Y4fccZHVXUTbHnpPMTuO6THs8kXMLJSSnqkiHEbUYAwa
FTv1oNW3vXRv8MAFVvMu5oUo5sD6QW8boYCoxpldagP1ifZypkfZQ+tobvFi9DUHdSGPZX5Riig0
wRUBjWxqR27COylOnVBXrGDOdtsXKU8U8xqopl6fBqDJOMbilvVeJugYtWXe6D1vB1l+lzqqCnNS
8IAfyv6gqp81aTxGnfC9X8RPDQFicqzbRRlbvTHexNF4Lc/yaZlette6agxvx8jmI9slQsPMRD+i
L5/7IrbFPn+omycZFMMl2gKmNttvS+TtLuM8SVoOdUEKlAXK26mz+xRjb+OVGSW8OJkniN4UF8Yg
JTog+lS6NFRQZhPUIqU97OZr/XZylVsKIi7u+qeAGyathS6Xmkq/60KuKRu5lsmwd3MXn0GvDbwl
kAFeL7ZiI+XLtfm1Cw/tPjIFilAVBEzvxVVyJJcBGKgdrWhRcQth+6OXmpqzfWyvaMsfPPSFHMYq
ABUMePRARxJywDi3VPhy0N2k/fzJKJ6KyHjWu3YXluM5HOK90Y9e3vVekzS3k1SA6Grwsxpd5tpE
SZq+9/Jwq40dULVmZ+7178qA3dGTz9Go/8AbXbMKsdvHWo2Z6DC+UZa2toCIvasyPbamaPm6AICp
bjuUa+bmCDDXW21OTkWG6pyktIZVAOU46hV/aeqrpiR3SwAY/MzY1YVhNZroh2YGdPzRAZK134TC
Qc/Hb4pYH+ZaPaB5zpq77+OwuKE6uUOLHgRt8LRQv2qS2BPE5qUKmlNgKo6SEWdUOruKjXNnyp9S
tbPFsdy12eKVuvC8fQCr56ybNEaTcdofAhtzSEA2DbVS85fFsATlcxByqkert/6FCMY0MyS2mymG
T1+aU1R3lol5kb9bBGOTTVnXYdPBJrFtY37o5XP+JzGmebEIxvzSMBiWssMiQqW0uvTUq3cG7zJi
NooGfgAkV9H2oxIiy2zOYaonKTKACOMYjaeVD53Gib+Ys/7w+8w9bgy9aEytoSAXusvxsF9OU8Lp
wl9dAqbaZKS9UIhim/DVVhdG2chAHZm1VhVZHRfxm73gfq7iQgTjMdCVUuidAqxS4ite5S07NbUw
Odg6k1uCiXUq7Gz8b/r1QSTzvp96uQ3CvlApKfUCXmrJayZOdMBdFvPCyPVU0QckYV/vFfQCXA3o
Bih2vUNRPITK4rUCMPfYhzUxVtlGYdNUkghl0HditEO1NcZ4U/h92zLZwb8PYhjTjPDCLjCFqaCQ
hoaDXXUf7MMfmjPZ3RfZStzCVp3sJPNoYLi7yZhrAhh8IJhidRRBitit1fqlbbpwPj44OW95aVCe
2jPBeJfSHsRsUWhTwif0gd4RYCBydpKJwj/sJGO9ix4FldnMdCcnJwYpV+SBnrqzMov2yIpW6GQu
HjYYUeMIptp9cUWzgtmXjRaiu7opR9j0QfLoyEDgaVZgUZn/Oe74IIyx7ikFEvaS9IoTl6OHeTVv
6HXQmPDGaDkHxpKnJt1gmFUNP0WGh278Hst3nE2j37m1aYw59+XQjmIKc072NKuVOaEb+xROojkZ
7rasVbf+5hA1xpIjAMKplQzFiJAsHjDQccpVDqc8mx3+cCysGSMSqgogGsE70T7Dwks8Ad6J9hem
17yOTd7hMMY7lyMevVQYKeOdUYOCQOU1THC8n8YYbD7qTZNGOB4yOLpyjJWzUJ0ReG2fDE8KY7Id
2gqlIoAy9+1n9AhZihoCPyw9z3nNmwjgKIHBLKjoUPKOxA6MMYBl1JKzoX/tZ04gx5PBLCcw8ziP
0d/qREr+SJbikwJ0rWXg9eGxxRBW2dhGyTmOl74gWMvgIRIKd/JhcjQ7drW94le4EaOd/PruyXaS
HdqgJeccG13Hhu2ynZNmR4CeK0B+ViER7MjibT++iMaXMr0Lqq9/pSIs4oJapYUgg2DEqdODCqqU
DlBCpV9FqbUtR+Itinr5i/dj0OlDuES4EWXfPI52tVec0pcSOzyJ++wp3SvoatH38l30g1eJ4Zgz
O5sbLbredAXURmvvAv06SznHxft9+v+LlQElj3QowOKuF4G8Ho5WxPOwvL1jvF8TZ2Fe1lhBjpFS
DIjL96KOUW11sarGm3Xe3bF906uEuTvEPMiWAWDHTvxo+CBjvQ321ZX8CeGLm90Vn0MHk4GInKY/
eR78ukfwBHm/jwRPZmOJ4XZbjCBqE2plgpXz/BRvbcxWggVWnlO8gZzZuBdqNytTOxFPVXUXRv8t
B8V4EZUwt0g7m4DvyXBoQXqf4ylSx7u+rz0iu1W9B1rRtn1t+0bUlt5vngzK7zGPNMWplH8yQGFX
j7Xmb4vY1nOVMO43F3ozBFE6IvblbJSfRt7QLwtc/GHHzPdryBuZlLU8URcBgHeEzJUXuqk9erT4
3N7zgz2OMrBFfVEP60yjR9QFJxORbOu2mk2U0Aq45W3O5qlMXBnMNUqQdG2DR4Hyk+vqKT/FdudS
0j/jbL7wghjObmoik0FLVDXMwgEhRusO6AN2al/Krfwo3ut4gmCc7Ur4pHBCdXpAv7+4PgxmgMZ5
IVFJoxq/2bcgH+i9/w+//bY71ETmKlmqRTPQRA6H3h3reI9bcuxPSf6PqLlNv9tWerY+xSglRuje
K6UqdRGsF2syzBu5pwAC4QKCyLMcPw6fNflMgFqe8/Bqtq1ZExlXaM5SLM4DVoiQWm/uNcPXh78L
qTUWszkAGk61lJAR9ndl8qM3nufiS5LuC/UmASYP6c6BeQoSTxK97S3laQnjGMVWJSPpXyOBZl+B
AC/ct/vO553c+h6i818x0ZGMfND7g6uHIpCzoFCcYnwy0LaiIP+auNtL4clglEMLIzlLVSRmtPna
kD0JSac0vd2W8RtDflsIs19q1aFxS0AUr93WgJYId9KODiNV7mLPRxmTO7xwg20P+Ffn3yQyl4mS
VVWBDJviLItkBwh9x4MWepL2KdC+hgDPHw8VLzf4mxfeL5mv33QRRRV6NBXahLTaT0pP4ko7stes
wUW78xVvjpJu2UdH9UuYzGxpiTZWM88QYYsol4SfKlW0UxmgGd+2j27d6b+JYfZRMjJtMlScXBlH
vhwbO7UsnG0RHA1kx+TDQFV6MiHz0+vOaD5WKHURzkghTx1ewToujqZNxwrIs7gm6YhrBxQ7sv9J
XcA7lt9k635tGFvpDSW49ViUcWfNFp2mFQ+0Sl/axRMK28Xj5IK9YJcDiZ2TNuboAzuCF85DP+sq
QvhALS1VrgDuezcKyGhxQii2x+KnZZkAegLsDVoy2a6wHtRvRVUhV0J7X6glh6foOvEMtIEG9xpC
AQnh/cu2iqwnI9+EspNegBQ2BwPQhhetdRRt52fsEXq83NOqSl6IY4xrBFpWtZAS6lLc0Kl21bCr
gXMtr94hbzLYcCqtojGKaORGG0wLj0YalEuD17D1US/oiKmiogQJrQM57fs7BKQ8wajTnRuRBASg
tXgVYFCSlwxi38a0w1Ok5AmSDHQi5NgZMbMaB2RITPl1NdlRtgXMZuaY+yhtwwn94H50ZEv5Edxx
PT395QtH+EEyE9P3ZgJ447glCBKbfeFFGB7LnG433YK72cYYP8iFDbt/4lWaWDv4V66BAURRl8BC
xFyc05wJWR9i1lW8ldFuus8PkUec5MvgUvIB1IbQ5MpLq7BXzAehTFRVEr2Pm0Sn5Ha0xTR2I0c5
N267B5mPz2sxZazggzD6/wunSUYpkFITTNhJ8WIGz4tmGTz2hvXDe9tExtCCoelzQCsjNG2PgCu2
AeRLABMnP6TiA8eFMDfZh9UwGhqiF78ru1+3Mxg/D5iEtPLXtA2vNLQyXE7t4W1hjFaaYhlVodS+
Pl3gj70MDjLe0/eSDkw8QDNZmldet1/b3S2XgGPt3ODqdcxjm9RFU89zcW5NNPaB1kAzjZPhIwV3
rd/lJ3G0AHSFxN90Sh3Eyjx7oAtizfBCKNvtYMTqUqZjROs3D5PsNKYnJIWdqJ6xHM3pefswX1Ei
tqQxb9EkNDGOlSDbnGkzUGUmzB2Otx3gjCOx2oFQCC+c6ljMoD81m0MN9mglCE8hij2JmdqSMf8D
qk8rDqsb4NyjVhyiZQD9Zo0iPCV6aGXxcjfEqt/NqdUnwh2pCkdQyV0kzXstwswt+lyVpnWyATkR
vQT8aumPdeCF0pcyxJMKL6wuLY7Ad8dEX+xWYbSPlx9przpNmNld8tTUyg741e6Cxm0rnL/UTahY
YtP9yEbVjZfArafQNucXncTXqjZed2KFe726XeLgpLd9ClCdWbcKmqlTo/oaJEB23afnQoLjKYCX
l32OZvMYaA+AqQutdEwTS4lmr2+bm2SaT0VaOIEWA+KE7PCCsuI2PWTCcOrL6fP2Qa06rEu1YJ4w
kqDVYp0I5LWKSLFFYldwMfboK251+u8wBJp4KYxxyW0aiVFTV6ozYXhs/BEL3qLwaJGZ+/TVjVzK
YDzwkOr6pKUhEi6hsJdHtI9P8s7AlFzMy76tOCxZMzETguFC0CtpzGpCpU3GWEWE34oHSkPO5RZb
IQnS3klgHHyyZNMilAhB6MhE7wrgFqOhCEXOFh7Ip8muP2XufMXDm1pxFZdiWVfRknYiQYtjAnTm
ECWult8N+lU4fV8KVwSjNUcF6T4xvgLiDIqoSUeJ2AioR8ZeKkyVIDQpz5TgsboKvNinM3lQQj/n
gZGuRQbvBDK+P8YYnhoJIgG8VXFvCsRNlMYP0+AYteRRFlQA7IwG0B7QMqlTUoswA2ySAArS/JSq
i59JWe5w9oCppVKtffdJzJUgi9NQRkDNc8SovGnQp5Q/Z2XrqHObOUWiOXI6ADdVtIXoqRyX2OWI
5xwBW/+e1RAQ0jKu+do1fLDy+OadciYO5VepfCWxpD1HIGe9LDqnlInltKDl9vW9B/wmXPahT8mw
Gy4XIPu2/HdvgYtDADNkGGytIdd6yYhyWJHeq1YgJFbbfUkxY60Ij2XybZx+5HpjDUrAmWJZueVx
pG9iGUck9BqpM7CXOCkoS6v7ojqWLedNyRPBhEylGYXysMSqk2boyswrB81P7pLyZu3WHd3bShh7
SRXcuUOEFNQU9k5sZvdoROVs1m9s8pcMlTGAdknEcCgQ/U1g1sQTAdhdXWdVmEYHw4wFgInr6WHk
0ihxNpBVQ1LUXQ6MK5RqRB9oo/p8ingUEiv30aUasG0YUh0nXVMgQdPFD+MEdEDgUOb2yJuZWrvI
QVYMEnQQ5UoIrhhd6PI0WhplgLoZ0j863EUlRpaYyQCujgQ/zaUnREfXRAN0TYRByUI4Ern5Z9us
6SGxnvzyGxhFkRKlJbMS046QEHSpqT/+v5Lza1t6IUZhgstICJYm6kosNTP9phNs8Jb5ALS0S7nh
OGaeKCY8CmMNJDeDSYfOrsz2vkOuQVA9YvAQl1feWZenx/I0VqlYD6kQEKeWMmccyCnvUqsUW6dO
aqfUq4ftg2L7D1594uUWMs4pHcVmzgoM0wFryFa86b66Dm60feKhcdV0W0f24ufulNyaKJcnD7y3
yFo24t1yqV1evICURBVylLRpbmV8pFX6wfD0UwayNPFIW67MY3Qad91L5vM2ms3/fVg5PfEL0dmU
LVUTwh5VS7TjXevnP+abXncHe3RUu/PnXf2kfNJmjiKteZrLDWfM08h0pZcLmEZNMFq106vJMmYe
NCFPCGN/ZqeXYDzE2jLFHuQvUmuRkueoqcZv2DibqV16o9WSDtEaGLn714wOZrjO1T+yl2Oeipcd
W7t6dBHQqRrY7JAjY+wPYO6ANwDFGQrCN71yM6r+tiGs2/fb7zMxvDSBCgshtuokADUQS0w5BJ0t
1KknF529LWr1irtcC2Nzld4Iedth/J/muNGwaauipZ8pBQ7xqoOA6bCCy9S7rhFv62MMbQJ8gj7N
2L9SdxBj2jPE6RMngucdEmNSQD8hkRYhl6LNu0X6MgocRBDeIhjb6YHylhsDDklMDlJ01KQf9fS4
fTjr/vdtnxjLkZe0BjkWHFI61TsFSLhlFLhzoX3KSOcr/fK8LY63Y0y0I2sBQINT5K8LUC7h1X8M
ss7dFvGbgODXktiYvqqDIOlrvOxbV/JA0UwrAB7lLqesqxKnsYbuz0ev8EsY+2SsymCWMOVMnKox
7LkHdsHUXcVKdh1q5TE1uqtqMr5uL5BjujoTBQB9EJGvAK3rh8XSUuQUYqRdXqrxdlsORzXYabNy
kmtj1vAaVp7bwjXH2UJGZulfWu67dO0VduEg2Ix1E+m5mc2vjyIJmKEFpmNByIVGcjoZWJx46Im8
DWT8kdFJ5ZzOGAhSaswG+iIoijTMQXEuDI6q64wHmnXSRtUCyyrLmyi+JoKzfTxs98S/F/qb6jHe
RxPaYAyKhPZux3doNTigneeb6Kl26uVP27J4qkD/fxE7DIle9GlSq04PqoA2zg/6hPRgEPtS8yhk
0t22NI7b0xmfpAPurG9zPMrz9NCIX2XzWuaBt22bLdB+3y8ICQf062Z4dQWmO6THpDokQKiZjrEM
hMj77eVsqxtKMu9l9cs4Z5EAddMLi6T+HPtj53KxI9hKJKMOOou7kUnRmC4qXOvwrdYs4gIt9qSc
ZpASXSto568eho6jgdvnpLMFVzA1lGIa445N1Lu2uCv6o6lznDln72QmDAJHhBb1GlIYnapYRVdb
JEdBa5asQuOBbL/+1u9dOWCg359TqhTdpMYIIvuDplp6b4HEwqd4ZhLGAlGjwLDybr5BSgw05alT
2IMfewrnOuGtl3FNbZvngzTApodwPieV4upVaY8oWvKQIniCGO8kCLkMEGhsLHxgAuiZ5EpOj9X4
HxuhPigl/YwLxwEgy1muTOh+5wCujSLPeLmtn6hfB+TYH4VLSHSBi8ZEVpW5GHGigE4ukK4BK29b
YMJkT/Bs3Tbm1aSaLr4JYTRSkTrZWEAJ81o3GPbxoQF0Me2j4b0A1q3rTRCjjsYwxEtW472RGL6B
asEiuEnyuL2adS14k8GoW68G4NyMUTOIA3fECFxsWpV5D0dvb8vhrYXRtmCqzHrMFNkJMZ2eRaoF
LmGBWwHhng2jbd2E5oi8WPBEkwerTR4BXKWTU5X6YgqiqvKs9w7JePAhv7mH3zaRuRyFuR1MpUHp
mw4toq/A7wt7OdCJxcKfeXVp3k4yFxd6ToUcozO4G+VbqT1XhZ8lf2lGzH2l53nStQNEBMZTIll6
fkZCflsfeHvGhs1iAxz+Jgfm55j/o/4Ik71u+l3hSdHVIKF7xjzns2llNWfIharzRw//66TYyHlI
pEyWFg25VuEQGo9jwwmTfvP0eBPAOAcioFoLBlYI8H6OtZjn5qrF44MOegY8XVjPOr5JYzyEksxj
1OQErsjArA7ZTXlnpyGYd266wiXqdVrzoNs52vc68X/hzuUqn+MkF5DMwWiu7MrROeU9SHlnxLgK
UnRS0A+gm2mEz0N1LwYcB/56jW8pAeMkxlmOK6EJfnaqCFbhqNfRDR1/jGxaYTTtEgSWvSPkzvxM
py8jN+TeVFz9Z3xGJbZ6O1JFoe0yNCUS3IgAAqIug0d/xdMSxmP0kT4THV3BTkHcTL6px5ck/y6k
Vyjmi4YlKjzgR548xn1gkCyVtTpGEU38VmRHRdDt0tinw02kVfZiovGpEv7uejGYdvw0jkS1a7Gb
w2BiaM1TtZc6/LztstZfDL+MjQV8JNE0VWqBXEwsumn6WLZWSG6WyRbEyoomf1sYz5EYjCMB4FWh
6T1MezyMwMopvGG33BFLP5ArNAvvt6VxTM5g/EjXKvIsTTixIQBOBvAyCK83geM3DPoFF36jp/h8
YqfKtFfEanD/583tqOy2l8HdNMZ1AP5tbOUhhOY5kpe9KLvAiW1FBThmeW2cZU4NkhM7GYwf0cNg
rIwMmR/gm7bVERhAlpl+HXVve1W8w2E8RVM0mJcsUU3NtBQYqvWDEJaclfDiJoNxEcQUeoPQ5z36
hrxsEa8FtXMEQdpVpGjsSEWzbgDAIUVA2xQPQppnV4y7KEnR12KLXr6iUR1Zs3sFdRk0pmkvU3bD
bevjOV52/lPr0KjT0hn0wUtuKPZn4KmH0qG1F95sJG9b2flPKdamEchb6O9QzOu5kK6EuXZL6QlT
B1Yhw9ePujV2kQ1Qf45D/E3K/Ze3Mhn/kQxy3C0TdrWc7WJP3BoXDPn+k+tW9TH3asUO78HCMQh2
FpTEZpnMEjpte5xfOL3k5ClKiR23k7NtEhxvYjLeRIn1CB3zSN4M0d1CruvxKpk+bYvgrYVxJaNB
StCX4ynZLjspcPLwrh7ssOFE2r+pyb0dE+NDJqEMa7F8bcaUvOSl9QNHt/NTbpN7DXAWoV18Vl7U
79tr4/lJFl5uqYVxViJM79AHS30but1OO2Zf6CM2sJeKE3BxF8l4FxEJnKCqcHPSWCfeKbvIkW9o
g3BnNe7slE4ZWf2OB7vLjvb8m3p421vGsUxiYKqCAhNY7vvGqqH7aPILXcxhf9MkJHGac+L+nQkA
7vH9PadrMakJOk6dQXsYAKMRX3fztcmbR+U4MTC9vxfTmTp4EFWkBgYlvAcvHBDJNS9eRK/NlO+z
nmBoDsRRffyU5so/oIrjhELb9gdAoPfiDWlZ9L6WIB7cUHL6Y54STyz+IzAPc36EHQ6UhbnJWx0m
mPaKW4uDV+m9OxODc7/S+/P3zwHCjgMCJm8MFgPJ5kL7FhSd10dOBcicNrc1keOVeaIYpxJkRh+1
vYKuxsItNQC9Bz8awwEgqR0XvFiIatqHZaH7H/uGPmuQzb0/o4AkkpLTarWRgsO6+ZYEn4BspQmf
FzDtlDZgvLkQEqtdm3Ti4H8yGb9MBALutwY5RaGzO4dyEKGWg/kRcV/plurSEtzgVydgBPLsbj35
fSGa2dowQ097PKLYgtwtplakXeoTB3lbIOhR5BxeP+/q9XAhjvHbkqI1gHKbMcSnfsfDO+7QWBTe
4CB4vnPV1C4EsdGficl9tQf3rFanVjaAFalRMOzwpRgD16i/B7rsFaR1ifS1jIGRa/R+OR4KsbWr
KOIF8evNK28fw17wvamLUdWgTGfed3vxIfL6h9JHOteePaCwvsjfgDNxJUfezEXtWPd4F6IZ1Wpj
hKcRbaAebRChHn/OL+p+tIsO5I5zPdLf2jAdk9ElvSnanoDiAyNdhmpFL+jHd4HcYeEh2zuUu0t4
4enTeqh4sT5GoUCgHJaKibC0AsYZ0uWCcU96p0mOs+wlGVqT1E9gvtpeKEe32DAAlKFd2OTQLaHz
436w1MqbeY2a9JL9/V5iBuu9GwKwkCzGSQL9LSVX69KdrBr7bFKfBxF9R9LndojsKK7vt1e2HuH8
2k6JLRuRJa6qJcMRoqkSDeT+sGu95qr3BH/yK583/LS9kRJbOMpHUa1UE34vNUpvKPO7JMUIw1hx
4rZtvcQ02/u9DPRcVsQY5teXZ6HsX8Ige+LsG70Vto6LVf1q6CahgErgtt3Pp8TT78S9eqKDwhHe
fxavYsPx2xJhQgmxkKOQKPDbxbHb61+nqx6FIju8eZX3oivcBmzOWbE90X01ZvUEJ+rkIrAEj2Pt
FoLP2cXt20FiwVYG0kh6UeGgaF8/aisHQ3fBw+cbr4xx4b1swcbBu8N5xvOWxhxeXKQYWSuAe6aR
57Ky4/wujzgPFp4Ixk1VshBoSDmjwjYo+3xod6ne+2r5ZXsDV1MCMjyBoYoEDCRM7GIUTamANQB5
7cbN1bNCHrP8uUYRQi8EEIJx+jTU1UVdiGPsKgqIEY2Uf0wEgGkRmp5h6k4cp1+jSLGGPva1onEK
tfTqIXZVqbTnVPKVnHgLMRKLSO0JDONeRuq9kUansMvBoa3fCqCeS6YCf5htqxfbaCpbibtDoc4H
dIG6bdt5ZiB6kzBZswrckPnbgnezmX4z8uakm4vXNJol1kZlxUNjo2CSWDPQLwmAYqxBBK7DpO7i
wLw3pmdM1VldLIKSuRjOijFYJon3QRnNmK2VLE3heSLejjGapsRRG3UjdmwB5tmEu1HyMd7GiX1W
rejiWBhdU2OjQKcYQQeyjJEz3Y4Uf+5vSMIpUfPWwkZYVdTHioZqVwriVnTRSMe54mgYbyXMAziQ
5jlJaVE/BkHCXFllc1KLL7ribJvN+q13sWPMi3dOBHGYZbzrY7Rq7XM38qqr5mk4iCAYSD7z5ps5
G8cSR3ZKJze9lhJHwPhf8ELItwmEGttL4uwcYcKHrtNlE/SbxCkzK55eSAcDGZ0SW/l3cphrKAQ2
fpCIOBEhv87rYxZ/KqTdmHFUjXdA7OWTKvncqT1yudqpd+krxbiZRBvcQ47izruO15/D2z3GsXVJ
MeXJgN56Lb8hyOuE8nchdwNJ4ZzS2kyxrL8pHmH8gUDqqGxVKJ6w0w6RDVybY+3nxDHvGlfwdZ8O
Uxnn7FReBWf5bvvo1kPnC+GMnyhUEgMlE8WfLK0xPVP5gPkG4cuAYnKGIVhAuIj12TQMO+y5lKM8
G2CcB0CuJtR7MSUhaN9iHQN8GLuszIATUPDOkfEfqtkXFYjoke+M0WGlWxPgabK93v1JWudiIxn3
YcRjXsUtvHqsdL4gZldxXdsqxsY4B0Y35UOQ+SZHZZJkqlnmQQhaYYRH3V7d5Sez94ZD9PQT7Db1
1Jv2a/0k3fQ8KPHVx8iFYMabZMUo9nWJjOBPCC3K30683OOB6nLCF7Z1H5kwUZga5DsnwaPA+kWP
V/vnzDj3iKB1g9d/Qq14azuZaCnol7geWkS0WfqQY8hqHr9vHxhv2xg3Mod6PYDo9udwE0Ue+wnr
wMvh8LaNcSJBkfddgPlzdKTt5uTRVBASuVqLeS5ltCqZ90Skh721bYzb6HJpXuT+tTPtFUXaDg/y
vtyXDmYROFHzeir6QvEYNxEQNegS4fVB0O0zT91R6D3gO9giwDgoujOvK513ZIzHQGUyGlIRKpjs
6aRPs1N9ZPd3fxkCsLOLTTYIfdVRTcfsQHgMmmuhfvgr5WOb+RMt0hPwGKhg3zYO0q67+ovJurcT
YlsHNSC1Yngeyjd0h0H1p6S1RmLLgDHYXg7vtmKnItsok4JZgzGZEmpwmhXXFlATerdfTjV5krre
zmZO2LE+83axOMZDhHkxylENmT+xH2e73CV+41CwZ2DsowpzVTuCnx8l3/SH87wTOIkmjjayINak
SDFzvuAMBUGxptganmpg4KKx1WivtfGpX7iAuHRFG8atMb5EqNtBlTNkv9XrAGPdmQPAnyvNao+Y
swaJEq/FZjUMQOkA5OMAxFNYcVLYCvUgIdDqGkwzhQHAEwGOUFacOOC1hfvDsi7kMD4rChqwy9He
09n+P9K+a0dunOv2iQQoUeFWsXJnt9s3gt22lXPW0/+LPeebkmlN8YznagwM0LtI7cQd1hocdNJA
HJDtCYgrz6FbHc0zOQdP6WkBo2/pVfaQOLeVdzMPWYln3FibDXpLcuhREMdWix2hem6tKPuR1O23
/yaJ8V89kNdCUUN9fZTOeXRIyncR0K59+UfWuDoR1dzVXEo0KClR6PZOAmTtRPQ0ADWn9tCcGvE8
GwexOi+86coPnLUbH5EdfWykuE5UEzW2ZU79MB8vRVFbJC+93piOYjWNlmwU99PyyezCi5Ebn7KF
WMDutRSsNMd4Pqpx8VSNP3W98yYTXZYxs3Ih/ZzriWuS6rQooL5dil2XZm5ckkNe6W7YRF5ifhPr
cr/UwJSJQy9XlK9DIAzWEKcPbSC8ym3iREXxWZk/B+BejeLodVyyd0EdXUPNTRD4hGdUbS1wiHlB
UdriZFqlAnSY6GtpdndNl76omfoWiT+borCFRHnKjNYFza/dNXjsgo0qQct3UvAuLcL7KGyftTy4
C9uAA6nHMUZ2yLPIgjBIO1Rjw9kSC0cHnwuPMGa7bHnVG3Y1ClmKPpYE+tk5f9H5LTvhEvuDLfiZ
m/0g97fNYfvhuJLHePBGK1JsiRIqb6DovXbiGHu8rwDRH3oRJ15sJpQrYUy+l0tENtsACaU5vmqC
TzJOOWQz/1/9fcY5170+BgmBF8ubx7aKATCLClJ/khYYG+/ieGdhPKaczUbf0uqO6if3FN8jQPXA
UvAilY8mnqshlxmaczoW4H7QpUwdCXKioLjXE6/WThqooAUHQ7O3lWIzql6vkZ1k6pt5Ej7aNxSm
j6blNDPiw/Rtj2+s5DCvpkZTNPQykBqp/nRKntNd5gROcEoaq3XGk7zDBAIgj3lQPJxrZAeYRKkh
ojFgJCyLXoh4wjiTFVNwqKpzR+nl9k1ub/6sjsiYV6cb6KzQThi2UU9VGrlKBdgkIu7LIl38MNa9
yajA7VfbYaFdyn60RpCy54tyVLvnIRPfGvMpRPGwDPrHhZigiVS9MdadbJ54YNe8e2GNc1CKaqZ7
4eABt4UWYx9l4pRktML8Sz9XHFfA8aVsK1SrSmFOKFwB8Drn+N00nKXf37583oEYC5USkaQJnQ5q
Cz9SXirMGs6nWERRvOQtovNOQ3/KKtoj7AaSTBtoYuYoyd0k7jqVY5Rca2Eyl3aezQ6sbjTXxiZr
6oZfRGJLl3wfv9EZw8DGRsh3XoK9+XRe6S+TxnTVIPZajYPJmA4YxFMpfBc1f8AjRl5OnfJ6+4vd
vsbfhpySKEyWscIWRWpepNZugnuMAd0WcVspVLaEEumVVqXU+sMitmoAEmo7wMYX5JgW9m1JnNCq
siR5TS12BsCm/ppOA2+nqyWYVQFDwi5BbEXKxZHHuT3CGHAfamIsmahggwT6tJwoxWRznBp7ACgo
hmABh5DZCQ9q7LaCqITRyqECAXFe4j6VsXlUlMolc3UJZdVTp8ErcsWaU94a/u3HgsrWBgBW32QG
xZweDJ/AeSqXMvCnkJNL3A6C2Pv71aSNZhQMRYSUurwX+ksguKbS26HmBj2YeHyDVwvjKCZbJzDi
3KwEE8XmNHnqQSw+CsgARatY9kL+eFtTOIryW6VArGW6OYxevLlvBm8WPxG0FP+bDCbw9Uo0DIsO
ZVyWzk6w8Yr/KNxxRXnrNf63ewJA868fSY1Uwcwx+IYaTuBjJmM3YPCTTrdWeIvzcG44ese+xaeI
VEtNMTmi+KQC1xJYn2Xiyfrb7ZvjvMVVjYlbVbNkDQAsKNq0diic9MFwCPY0KHNWZ81eu0+AHp/Z
kS94IZdFi6cbTCSLU12rFWpc5QSQhNAmc+G0f4Q+svpsjNPQlBJswxIUMK+zczMl1jBq5wSMqbdv
kn79f34Pqywo7CRiF1mVkNFo7Smbv4095w2w7SIUAM4pqg4WbyZ/XVIpmcsKvT3AVKrmU6XplgQQ
orZxpNirhUMt8eCJ/yGmXEVSg1glGkRS27qXkNOIB9mO7BrRxMH+lWFjKRS5MneZm3dExozbRUiC
CIm602u6q6afhNqwx2Z67siDUReHkbTenEmc77ZRyjRkrGkCvBs1Eg3//PWUSUCyehaAbz0RIM9K
lzY61MSV0aM16s9F/QKkQZJ9u60sG4sNvwqlV7G62lElGCeLZBl0TVbnyHZw6H3hUu3Kz+Z5cTGK
+cR/0v1ubb/IZIlPZXVI1VjDJELey3YtPGIuwdPan7dP9rvf+lUIo6a6oelArcFaoj6+ksISRdkC
tm45P94Ws6Gbv8phdLOLJlImogGmzP0HT9j5vffKPYRZ/IvbqJNAmKkYADHVTdlkw2U7DOUsaZr8
AcUjpxikLF9Cf3DBreE1B4yU8YZGfncmvwpkThdrqDS3IpxJ3WdWJutWkHJL+PRv/OqwfpXBWNsA
HEJRymFtExg8pPBTlaR+kMeYuhDdhEieIVW+qvSfBCwjggXJks3l+fZH3FTI1bUyATUKxgwgCGhk
zqCUGYFSmt6P+f62DN5N0t+wMjSpmvUagImYzJOctAFySf75toBNhV8dggmgRJVmUetyFMphykSc
fJKiFzKWXyaz+NeTcfQBL+qargKSUmMnXbGSoQJ1CmpYNLsRnQf1S8PrU1FnxyqFIqqyqOBBRHnV
f70uZTJLgJyhIqhha029dJh8H0KLBG4a6o5ZcDoqHyOlt8Qxl1fB4gJ1BIwhUMHQRU8PybPizT/y
s7IznNpBq2M/uNh6uctqi+KIUsx/3tDy77kwvdXrkZkkBGDikSzkWBudMk+cAe2xzJY+nMx2dlJe
C3VL49eymFgTJGPYC62Jsseyi/qfg2FL/dttfeSJYCJLnE6FEpEai5ZYySt105IT0Q1nmVOe3gyb
q6Ow9f9FifJ4EOm44UdysIDxhUL9zzve99kyMEWSKPA4FNxgt4TicTZjZZaQFRCMFT625mOf23nM
c7mbEWUth/G5gOkukkAfMASTxy9BFKFhr1oZ8o1S7f0R8MKS3uwnTHCF03KogsHSK+7qL/W5v9nD
6qyMT64XqY+yBbrYOIHfXqRjswtP6Qn+GUDa/U75fltXNvYRoPuSSiRJkfEPNmmdpSwgYyzJ/w/S
EODdx/BU79Fx8XjFHZ4sVmEwVL+IQ4XxH8p3rXvFU25TdgikQHc8kqBNk74ei+2dgDI8X2q6Mye1
rjw/R01kt8OrEVhKa/i3r3DT3FaiGK0x07jJo0xBfeBdThXLBILiUNm3ZVCT/V0r/v5KLK6cOpfY
Xa7wlcRDuFOO3ccYhLzjsaFtG9pVDBOOh0Ke45EgJ13CworFu6Y8qCKYV9p/PaAFpZMlxVAosLLJ
ssq1UZoKSYJXXz/04FgAncK8OIbK8xvbCreSwwQXNY1yRUxxng9OqvvFQt/uoPulU73wVic2r24l
iokhbTmUS5sBO6eUia1K8qkhrVMahV2hTXlbGbjHYmKIImFNLgWbgSM231vBarT3ScFOyjlqfb2x
2/FC8qcFu3G3xW4mBrJqYPEZxFQyq4MZ0MmDqcdHS2dwHMvvbSodR2WyJIAsDG2McY+Md9DNSyVA
ODVMQ5aAhPVrLlIHzTQIC8Yx6fdD08uejkA9MrBYIcZg+6zswpcv5j1vGmijJAL9XMll7KBphbHP
EzgqKpciq6Ds5w97CkzYe+J9dKFcozkFKAT5l/yvWxW/CmcSsLYdy6TNVdmptGgvR52tx+mnRODW
i+khfvMpq0MyxiE2i6ZFM+QE0oBt/grbtlMaOXoyXtQSw4tJ8takspOO4cNEqsBK2udZb742fWkv
Mw9PeutLI99UJREUEiDRYsqfSyrnYi0u6M1hZME4p91bTx5r5Hy3dXjTj67OzFhp1pBADiiRtRm/
mMODmu+CqLfNCUjdcmaZkzvL7m2JWwdbqxJjq4KiFQr44nCwKnpsJMlNAtUGi8y+jHhTLRtrjb9q
DpP4dTqmdeoEFkrxYilzXOqWdgUujJfqOACCFFhKntZhSg/keIRjq5ve4XqzbP16KINq7GYRjf15
shaSYeziGcvdVlDscg07IrxJRM69sg/yLqtqQ+3w+q/dyRG/ji/Tt+SpQ8XSeAfaEUYEy28RuIo4
sX47RVwdkwn2UdVX2FtJsI0M4qdhv+xMW76jW6OpBxI0ju5sZhYrYYz7GwGaXJSUVTZp3Tr7ZvR2
EHOSeN41Mp6uUrVpUkfUFPPGvBswVK+P40FpMXkVJ95tS9gYrv9FPdmXZRHGFWa+gJ3TgqCU8hvT
1YH5LABAu3fwpH2I97InW6il/8Esw6+i6TWsagD6sihGTN1LHZ1J9GbmTgZUtgm4G5w2Du8+GQej
VAaSjhRL+GNb2qECmE/5R0Aam4dju/34WukG41eyYR7qOkTW+dfjKz5UQG9EE93jWRrvRIxTGboy
IaIOB5ZEyuc4ntxMEi9DLj2UVcPRd3o5NyISGwQyU2rzUoEPiRLRN+v80pBEtZo4epTn3CmlYuap
JLWgWxKZWiVJ4YlzunIh3WkHzdYB565blJZJspFeTJYW2LxIxwm77MQVWfpoXETwqpnNPtZPhs7R
QKRjW4eixSG0IFQEVeZQda53ghCicaSWy1kUE7sB2JGVRMtn4Nfvuiy3lhIVt0nE+MD8oKnil8mI
TlIs3JnA2w3y0pd6ItitIJ4DEu0qGaPkvWqrMgqeauQZKnpdE3HnJLGMMtgJWeSSNnKbYgHPsK5a
bR/uNeFna0yPkTg4YSjY8tAEVi1HTmnWuyHOHLlr32eACIExxppVya2r0RuM5l6KysJqwugkG8MJ
+Of+pKn+PKhPgGLzZW3wlEL4ahBij4K2L5oMOcv8GqbF93gcLUOSLwLmEJWFPIWaBKqn6B1b205d
C7MVd/1RGEdbGIO3ZgpPbdi+JaJwVNOvs4lPLo7gF6tQCjV3RqHtsaX5LUq/F13stPXrMKHrIY6H
EuQrYqc7k159N7HcoWa2KER2X32uksI32tpWjdDNRhACCIsltIYlZLFVBZKdLKLVTPqnDHuMUi25
Qiy5nTrYjTZ/V/TIj4XSkbMfAQD49RjL+v1sSxOeq+ohkszCIt1yLsPEnqPCTZrJK8LhEA+qK9aj
XVattYxvAWp2apV4aHJ9Ak3yTtT7cxctgEPN8IqTgOve7pLyrDeR08ztrlt6K9MRN6XGIyawAMzR
pdR9ZmMcUjU8kbS1jC45Ctp4GQDObtYEG2XzqcTkgkaGxwa/cuiyxzLLvGguLW2EWujGoWvL1yxp
DlgQ+9Zl74ZggKVX108J0DYsqX8xY+A5CLK41/plF4yp22rZSwW81kYFgbmK7SYUo2WzcYTyde4k
W8vKJ60MLbmAEmtq9nkpuwddaA5Cuezn5EdUoRsmf6+nZd9AZ8SFR/u7sfSA4LGyJybmp6la5mqO
MPwX60PmBffhubM0C7/TSh5MZ+E0+rgSmcAvynm/yC18ROsGfncHQj+7T6zeoygguYNFpswOX29H
5003vzokkwhokRqXQojMOBjv4syP6tdJOQi8cZjtp+tKDE15VoG4ALhhKmaIJrTZ3NwFexX3WF06
H0SW9u0TbedqK1n0yCtZOhiTBoOi1Iy2aC+OZCmvJuhIw3vUKI/q421pW7Fr9YBh62gGPINZxXiq
hqOTyPeExPYiPpf18zxLnKi1lWqvRLG1LXmZw7ZJJlg7fIu+xJaQ77vqIhW7obqUcBa3T7bZqVzL
Y/Rf0sXZ6FqoxuQpXnOX7mI3LG1hBuxVCxgROH0EytpXuRNG9NHHRue1YNYMzIrI3QIzoIOhym5A
1Ys+vBsux8qW8q8FMcoflULaiViSx/yhNch2VeyjKsW6efwnKrkWxKh/TOY8zlMMWP5VkEowQhJi
rTTZYePd57FDbD0f1sIY/SfwW0ZAm0UYKdJrXyjeFYGHIr71oF7LYPLdAKMKZZnhPaRqo9NVkiNJ
YH8FAMsiJeg7lF5e1M4o8+DYeUdjsl+JjMDwoaMQdZI6oBI76B1I54B2cFv1eXrB5L6JMYdTQ2dU
B+3OlF7azMNamN4/35bCOYzB1D6KxUjHUhvhEwNiyXO6kyZQWBWp/9/EMGlhKAkjqQaYMVAN94rU
PinZEzFqkeMuOBrBAr6mFcgoaoKUmhSfI/gKcgGQE6aQq/aLQr6ZEyfd5V0e4yMqKUb9vcGpltQb
09gWAheMA5wzbQbklZqzsK9qb2L4BliDH2sLzV52kyftHsvZcH905b3yF+5yMe9g9P+voldaZGgV
GiG6eCfRBix2ZEu73AfHwUX6Uu6BBOuNu5oXMzmhhYWCHTRxbmYZT/S4vvSlYCVSY4NAz0mXfd+9
5rwZcOpXbzh4g/EeqjCRtlQW9Btq2ZtEczfM3Jk9qgC3ZDCuog9VScd4OS2KzQCoru4iJ3zpPcMK
rOEcPvHG/Xnqz7gMXeyGBq+vv2JW4XW70Yt2qcfbMeYFZXZpYlCLOa8mlKhFYFF7izP60nFOHAVI
YtIDndmLnUi1uARH219Mlw1Zk1B9YDs3jZ6ng0AX9wZvdJd94dQ/wAxuSw8GbdT74yvXELbt4CqR
iWKLLkVgf+3x/fSjON8LyDx45Lk8EYwaykIWiFkXou5Q3onDXo5fWh5E2QakoCGr4vUYjBoGfZUm
44iLM84Dpr3o5uPk5G7ixD9CX7xb7OXTeDfuFG5Tm/fFGIVcymTM8wYmHQleNBxk7S0BIg/ZZ5HX
DV+79rVDlbatMKcFugLpuZw5Ex6cy/0oZK38WNTNKHkUiAdoD6nZezweCN8/0y/0u5H/fbsfz46V
EMxTRKk+oj+a7ImXgbkCEMVgZ9EfKVBw/wwn5uh0aHfhBIZtf3mVy6TGvdGUaGZQuR1x6slJ6sYK
gkOruGX53PPWPjYL/Csl+phSWx0zlnTAs834liK4xBVvONGeWGmre/Py3gKU0sRyfOqhkcOLC5vl
xrVkqmUryV3WLXqnYb467Ig7mLLVRYGtYzy96M0jxiYsJUn8SqRaVnDylm2Per1jJhAabQnoKBPl
LPpt///Xwzb1FDMmErjgUTpjWc7GZcpi7YPQj2juGAeegjnJYeSlR5sp5UoM487GKFyEPEffwiiP
dfl1SgOryK3MqDlPjc1bW8lhfJpelyDR0hAfJm20idq/yMr4ppHcUvTBEmb90JU/0y57+YMccyWV
8XJDWS6SRKOfgXpeIdYn9PQcEHY/3RbDu0TGp0XLUuYpBhWAwp/bJLsrMN4RVZ3TJ9wZyU33eT0R
m5xjVS+JK4wfffTUNH9xkIdZxn3gadaS0Wk0R3q7fTiOIrL8DMIwyGNa0jx9seTgu2BiXcK5LWLT
ba0OxbgtlCriZQnAYgSo/zo5l/UXY3jKsmPb3ku8NfFt17ESxmTorV4tZKQBKNmXl8IL9spDvace
mbfuu1nwQQf5fybMZunx3GdwwLg5Ol8EkGyr/UEnjHRfcZuXfw+Og4C+Esa4pWgGkG3cY7akFO6L
8bM6PmcTPpiBLaRDFP74bx+M8RrLlE+V2lKFz4+d8KaFsp22fq2eo+WuKnmbJ5vRdHU0xneU45QN
KnX2phagwPRDieTdIIIv0YysaeChenxErd+C90oc4zT6ThtaqUSdgrJdRKA5TVXLtCc7eaTD3KYz
85aFuIrC+A+hQxkSegKjNtEXLx+z8g6rDWZzijovmt7H+kGQL2XoF38yx7VSGjZrLyQwYCS0BRqV
hk26ymrL5Jg0oHmuixhElIV5MdvQM/KSY/Ecp8IyOExF0mEPEQUTLf9em7UnPpM55IQcjtqwm86k
RK0kHlEtUXV0CJwGHxKQitLypQn+/arNL8bHAjhjOB783zLKyK10KIYfbcppi287SFUiQEJRiKEy
9iYtqZYNJi2dSbLdtdE+b03MPaFNXQmnVm4tae45Me0flPIqk7G6ZC6CMZwjWvSfMeyEt1xuqSgx
0F1448Kjytl+QEpXcYzV6TGIm6IG4z90WIS8S4CiFuzF1zBcJdnxd7reI/H6GjSu/G7pV5mM3SmV
JnWLguFWVIT2yilEomwln/4CDZSe9O+3naa8nSb8LY7FZ2unolF6dDacpq2BNfxNmMe3OCZPchLf
CUb/qKNNZklhctTi7hjUBtapFntUS9sMMPmdNSE6kd/KUXDRNzzVQuAsBfqIYnEIO+H7qHyKpc6S
O2kXmAWv9r2ddlx/OlOsI0aoJ2mENFErL/X0eRkfbt/NPzjdqwAmBZDB96wOLUovsr94qGd5M4gz
nzpXQU8rehCIzSV544pkEgGzF001KNFHo+V8/Vt8AGfNKd5PLjY2H8w3Xh71D4nH9Yj0jldvlmpU
xT7q4fMoPB8ehXbsd67micCM+o+XyeQCY79Iy1hg5UlW0f3JTktrT4IbdIAil45y41SBbi/qsQk9
vfoqaJwXNrWaG1ZFGGfVZFmQ6godMcM56QOJogHKu3Z3+5TbIeR6nYx/GkNMC84iLYZXhZ01cBbp
Lp0X3mAX1YJbp2H80iJ25mAEeEKAwYIShgHxKvSDfe/Ve4A5/mG2rRMMIStYqhEZl6ROutwJPV7w
cWP36n3dHUNe0Ww7mPwtgq2ApFE/tlUGEeVSWPWAutwl1Z6EoMaWsjcGHMvmSWM8B/ZpQ6mcsI0U
THdZ7KqJH8HC5LtisTC8cVsl/sGkr0djvIhaLT0FDKMD1qJNN0SryKIpt/ZXlxVDeLcFbrvFqzzG
hfRZGPWAeUKlbii+IFaiXSJxUu3NMTXUhP+nER+9gJXbQLJChjzH4whgVZ76pThlH1AxemgFJ+VM
UFwFB/UZ3U9sIvEaTtsp1FU240jUKB5j+Em6O/k0Txi5qa0YS/MF6nTW7Zv8h3TjKorxGkPfJsoi
wWt0TrWXnNgNsBdtDbb5gJEfnzvgu+09ruIY79HKATDCo45CRz/UwWSV41Oj8jZ5eerB+I6q7GZU
IFAqItqOqDux4qSF2572egjGWQCzTAJOAwCQaARLD6mfohEj/qGn/VvMx3j6SgOncMyDtsFdYVYo
aL6AYCLkIXlzboqlszDHOAzHBfkFGY1HkUjPsVr8SWfuakcsdUWU9aKWF3hkNZJj9HdChRkojojt
vtxKBuMPTDzCWwCxUSUWMSdv5S6GBFwV5fSPPMY133gzuRwLZbkr4l5qmjrBsz8YMEeXnHMtt2MV
JkNKVwemHcdKqbf+PRpeVYFxCLEmZcY4QVy2l+3WKp4o2Zjuj3txxyufcCz0I5teaR1RCKjoS/jy
vvwU92/5dBS4hBI0Htw6DuMF8gZUfkWKLRk6/xC9YdtsJ7yU+2gHckbXfOZcHu9bMe5gLsq6aES8
4rABZgyBW0cPpqF8MuTwSx/kbyaWSKauOieTTCxJaG1DspbZF0t1n7TfM1WZsdtS7W7/KN4tsy6k
NPJZblFPhP/dK/PPYTT3VVm7t6VsmrcsibKGxT6Z6Mw9y128pOaEGJZMR709Gt3+9t/fjh7YAhI1
xRBVhEt86JWyJPWozJqAjJeir9J2Vvui7enLUT2JO94yH1ca8yGjedAnVUTZpHYH0HFR9jtjH2Db
v3RioGxzzrZ5eauzMZ9oaqemqSKUvyirYGvHB9OjNFzCD5pXJwc9ceTH2yI3H6pXiazDV0Ns6BKQ
/6AP/hAmpYtpSMC/R0Lk3JazAeqFuslKEJMciuWSRUoIi5gPzXPlTVjZjU+aVTuDPbh0dddwhdPE
uVB5U+dXUqlXWCmLqWNcRzIQz2ZsL4Ka+slEw1iycI9oU7uhNR1jW/cDq7GF+49W3Z68YQ7UG3OO
O+X9ECZcpGEklaUB41uknyD+wE6vgHduyDHx7dKKKmkqlshUWWfHGgSw5qRx+1Famd3wSLHThqO6
J27j9nv1WGIGkbvwurlID0P8WyhjI2YvZ02hYYYNZF8P8qV3aasiccIHwc6eBKByLXb9TuNiYoHB
/ZJ75p4XG7ftdPUbGMsxqwRzTARuhxJk0t6kCaBXVHIFv/OBDf52W5s3reYqjS2m9oqW9bmGYTqC
Rwegv4rSaepLaPLK4Ztas5LDGI0QjQqmtKE1eXTWq9fR8MF4ztFMejO/BcaVDMZEghZbsBVN/GP5
zYxPJDwq012r7cocOLWCLXCf2ZuJxUogYwpDFOfjOGHXQutzV1RqS5vL8xw8D1oH6hj00aYOgKwN
WE2V0DLinlOz2PZEK/nUCa98QlrkUSPIoNaQv2BTLbeGU+GAs97VnrpPIFRziN0+UZTBP1EZA7hF
ioh9UjbtLZp4CZd4wvuqfM4Q/jH0bA3aiEF4TgDezkzVqyTmg+pGrsyTRHsoQ/XUj4ldxtmhx15c
UVR+iC2JPg4PYJQDIZBha0VpVWg5D3poi4nIWSjdHhtY/RbmWwuCiRa6jhEaQOTtaUllOBbfsOiC
epgV3HUuXXYRrewF45qzf/vCt2yHAEoEC7yGAkQRxiPEUxZ1MmaJnDAPLDOw8yCz5j/JqVZC2AKL
gta20YcNkhHx5yLYooy8jrc5uuVsCNIdrNUQDMCpzEGwDKPNed3KTii/ydGTrolen6FOWv9JiMbf
x2iVLgORls2ssljvg5HGKPGhwKBh7HZPiTO8ak64Fz3UkAqMrfEpvje/00oqEz3EWcprYuKxZmiA
93oYkTPXHFXYDIvrkzFXqAqVFvQTTjY+GF+EOwpRGR4MR34qUd0Db5jzJ4SGBv1Y/7tMNrHKp7Dt
5gyaPzX7NEIoCs9SyJvq3laNqxAmPswVNp3UZf4AMTIwPhbcjZLLHTXaykoJtu+JTlRgJ7Atr3RU
FJq6QS+mL3HvaNPrbUvl/X3GIQdzo6StKklOb2SOuRBvTHgksJtKpgGdAO7XIBq7AJoYQq/KObLP
Tjg0w72h7xcessSHebCBlKxk0I+1iiudGVdFM6CvMUkWyez6Z+AXTujG/nxn3FWueD8dqq+hzS+P
b2rBSjDzIlJ7LERBw6EF5SdpQmrpq8WL1jzf/kqbcWV9PsZQSSR2c5B8jLMqHhacvfTHElqVS9N3
rBDkFsj4ODI3NWN1MsZuR6FQKxngDOiWn+rOr5L322eiP/nGJ2PXPqd0XHTSIY8bMjs2XbF/k9XH
KDmWraXyYE85Z2F3Z4gojks3ITUHVO+5LMmlSXicHTwRTORvJHNsTQo6klbJHoQ5fhL9vH1hmwF9
pQQsFIc4AkUnC03avJO88LjstOfpcbIoPgXlYCPApiheonPHp/flmLBOD78yLzUjJBTorAZKuNl+
woxNPVkA0wYUHrGjrzMlFXa404c0QbmlIfRXraQOTReNfT9DA9GrXvZAL09d024dyVbc3AsCmzfF
zTMznXEj2IgXlkxA4GjdBgSE0454tW+6QWF1AFFIDthhFHmv083n0/qzMi4kTQppMegEQI3V+MXR
UHrodrFNML+UPgXubSXi+CudcSQ9pvKUEk4fKGG1NU6GH6j9uc61g1KJ3m1RPKesMx4krEM5HDJs
rAk79QCJT3SRASyf8QcPdWPPVn+sfAyUPt8WTP/uDb1hh/dmU5YbJJ9/1ev/NzqaejzYJN6HY0f2
TMFUhq5DfYqSeotf4wO5oKhy0rzUKc41r0PKcTDshk2Q9nPXZ9QfuyqW1lNXuMgj7nIGbULn96/1
N4PzbNqWiIEoHchFqsjy2EpLEhRmiaBDgBca/gjMh9vfafM1SLSrAMatBLIcqYifqBBNrlb3lqL1
mDY7auZl7n+S5tlAIwwP4mU5KMZbNzoBFh56v8sJT1O3Pc31hzCeBtkJ1g1UxIe/dn0/Ko1ODK8q
Y+Em9JT9fzw442eafspnjeCZiJXvwaJvswYVx9Ce71uHDkaA9PFxjoC3L/O8DXUmv9vG9aSMsyma
uignETaZpF8wkgwyRjPZp8aPOutPBCRXnALHZqt4/YkZfxPJypCCCJje7OIFfkTrqpfY1iwTHCbY
d3vl3Ox2pLqej/E5WWuGxkynP1o3wZAw3Hd6Tm19cGaP1sDEnbAHEnS5uy1226v+LZXlks3H0syG
AmWNIfPAN4FX/bOR25pocixys0u9uk4WDLpu5EjqJYoT+Dl6jnf5Q2lrb8F98k3xwSuLp5TwnGMj
gEL/85SWd0YmwWm1QTHASa86gfkqa4AkuO8KX9T+pLe3PiE11VXQJ7GoBe24UNMAt850QuHYE9/K
z7TL0FjaNwzkcXRmO1xcPx7jhUiSFq0S0OQQgzQ5Yq9wpu1dXqNt+yF89XYsy2xH2oCkE3XgxGrT
TwtwzMhOaXLwbLoCaF/JKTE/mVDX2Bm7+z4GMHrFif68ozJ+pwLZYae2GKT4mI3yjD1dHON3sjlO
RmWcDJklASUgBMZw/KpNZz39KQiPS7YDuPBtu9t+Qxi6riiGhhDFvMGzPMtJGGA4Kc3jp6lJ38Jc
3qMqtBOLeFfr0qFPJg4W7z9E/atMxg7SRZWUWMHhSiz9+BXUU7kE+8rNn0sncnnb3NtWd5XGmIMy
BVIU1Wh1i7IflF4huNiyNngLTTwpjAkEWo9duBBS5hyl+6CypGly21pwy/n99hfbHM8j2vVATKjt
zUYxwgaiaKiNd/Eh9MlHKOCO59EF6t9D3VUSo+yABgmaWUDhqS4vcbYfFifEPrJQWEHsZqlmkdAD
jAQn4G3nTFehjOoHYG5MpA4IpEI12FkVX5ZF5mkgTwYTUzsF9UchQWONjl8pHoi40VRrjqplWM1l
tvgcWjz1YIKq3k5qFgW4SSCyOKS61PlDJHlNwImi227j77tjC7pS2AHxN0ARR+t0W40Vq0oCK279
Ino3Mo+jh9RwbmgHuzuY5eUYCnR8kl4ibZrVwLO0OiwOKnZ1iD2eIW/7DbCMiyDYpFjezCUCylFO
BngydMkoYW9kL0dw4IHTU3ELLgiEvHmXV2lsdaVKQnmZMB/q1HL/VUyA35UJ3gJA44R0AHzMnkbk
RPWo+XMFHVIBtDHJB6VYXFEAMSe8m2kkrtLFriaAEXBWLKHDEg+RrbqXLXmMnNowfeR2thoMzpjp
/u3Ps6niq5/POPa2khVjbDHSFYn3S/lKEk5zevulvxLAePH/I+27euPmoW1/kQB1ia9qUzzj7jjJ
i5DiqHeq/vq76O+cjMIow3OTtwAGsofUbtxlrb6htdUViISg0Qh0t3ERLzBfQHxjl91HLmr8gtbX
pg2tBHKOXMr6TA/ZEudY3pTmuaxf89pt4+/X7227RrQSwy52lT4txKKGXqFmAsYdP31mnYQ89Mqv
8z31F5DHzl/1V+IpNeAgRQ1T0Qk5z64htRjmFiB4unLEXqgf63c2+s2dsMm2abqrM7Ifsjpj2JOu
LBaMLDU+uJlOmCV4szHKYD2AHZfVQkVloc03xUoe59OVYUiluIf7o9EXPXoy9UdbyMjJ9O03d7SS
wfn0RhpMpWAzhv/7Ak18IBacZKB3SgdRLUH0pThXVC+jHs02Mt6m8OriLDd7LC1bIgKoTdQntLP+
1+PxdZioWuyuHt7P9L6Y5y579fBfx0c0KyQ4EV+KAYNW0gC+Hf4i/6IpvhU9jOGzIjCuzYmW9YE4
p9Hm2mIB7JQNOgweQG8CHeYF9mm3fpac3DM/scrW4g9nEGh8kz0UzUEQFZ+FCzWi03K+JDH7IbUm
+BL7LP/A5nsw3dDKk+9Mx/74jqTpaYf4Yfi7x7xlmGCZ0zSiaJwhdG210LxFgK4/TkF+r+1DT76v
fdNBARiVPNFY9B8U6CKPM4qspq0G1An2mJ9w32UQHct9etsA71IE5LVdi1qdjbOJ0rRN06zH/55G
jVvGjv1JS90a33cMANq3kyRMCzrSSUS+vf0xfx6Srx3Ii7RgmkXHaKAle73eeIv0owdb4GKJQIm3
X6CXM/LVAzCu9lRi47+tx8BDCr9GMgzaLwZo07pZwAoIIl+z7Twvx+NsJqxsae4bjLgs5tcU4UiJ
HLAtC6IeSwd+954XIZxBjKYhl5IMxaQ4GEWnYMHk3nKM9/mDaAH4D3ncRRYXYTXMykbkvZe0YyaA
hZ/94rIpthbDTqIS7HbBZ/XJuKCa9nndwpH+N1vFeufLidXQYm96XNz5vaqFvQQ33QG6XzTYJdJM
9vd1nG1SuyeA9wRLG3B60Rem4Iiznuzs+frnE6kI51aqSAOEnopOICnPeFu7oKN3x9m7LkR0GM6X
kLHMZj1GYhSFqAqqYexg4Wg3zgBkGfLDdVmiA3G+pF0yTeoi2BmwLuXsa1S45Si4s+3C6kUx+C3H
qrfjmTRIYFnCwIbu0oBioDJ3pB1K1l71+k9HMriEvFGnohywO+LNWvWi2mnuNAZ1aUR31+WIfL7B
+QtMSZcLrZCbJGP6lsrfjVY3Xb2dfZoB81TT3EwvH5uyvBlL6ZCQ3L0u/3025Ior4ckH1IagPUYh
PwWmmNRlbqd/IHkaxGbqT2GDNa7OSaslMLIFQKnglm+xIZ9NB0lDCRYb81LYe0X4qVFQ4m66D+Vo
CxRZoFz8OxLvOiMjKkrAXdY5CRbLatAbFtlfFTLAN2grmmxZBg/5lKPlq6sUH9xSY9fEwFxlCQbU
9E2nfZHAuZcmT/DGp2gvKdWdJU1gkugEH/MPynQRwXmWLMLY3bhgXp1BQ2CTAnEh2hWYH8eYtUBx
BZ+F58XNSWrJOlD/QaLySNC9MsBsLXArAhdmsJ+w8sfNGKmVMqOXosrHOP0S6wvwAx6iJLhuAn94
G/+McPxm6SB1VqFU7z2U0ddfkofiTUIvbMG8YHksYie5E9bqWIC+ZnXchwLMbgXQRfTAJzSJSuBj
1q/dJzCpHFDy3E2fwi/Xjyi6SS4Y5JFqmXqBSYqhiX3LnBzZlrxIa/fSLIoFwtvkgkHfDFQp2MNf
37WHPIgesnO9b5E0a27r1i/2rSWoNPyhBvDz+5msMLrSkzyeIrxWWY/v1Pv1s+I0jL/zEH2O3kC2
p+3IUd1nwKUG3gYeCv90szxBA0lTOmL3BmEJtBPFl1bZ0cotpI//JoULErSbjSTUGJr6nAaKZJ2a
SQ8KE/h+tuRcF/VOA3pFNU0ut7QMoBcbHayO7YWMu/QufAbeJO50wcKrV52A+3JnucWBsU+EjxTN
f6wrA7bZRRv3aAOBXeDUBI6GZyPWmioZqAX/X+XjLqsRedThybaIqELG7vDauTlvE7Y66JUZrkco
nULgiQPNoxvv8tS1TKeieGjvZmlvGvvCFuEUbQeGi/5ygcGeEkvuMqRqhjphe1nbVZa+v/5V3xnD
r52OczgWmhClpSH4kEi+mfJZdStqxc6i0/0Sxm4oW0HUqaaXptlNF5NjNVjPdM5SNy+T50L7pFSA
sC7rgxkBGrkHRUcxOWmSO52t3Y/kIS3HG42Eh3BsM1BPGp+6sAimZvBtNbyfzC+y8kNJC7+cyC5B
N8eMAfY5/ABwryP37Z2lIVZVAK4DDy5pSiCcgjAQLYvHSm5bZ6qxLdNFo6OF2E4ukJOE8Y8JDiy2
a0etsiOohG8L6aVBa9EOD00XCzRQ4D1NznsO5aDXJSuDLPOtha5+fF9Xu74VBNSt8SEdVO8GgNmI
Cf4/znHOCTETe24UTz/3lqserSDB7q1+L93aJyc7gTg6GAAh/heAB2uxfBeiXepIrXuKDk42Piqo
dhOd7JO+E0TZDSX/RQyXUNutBeIDFNS9rC+drJiOWMQUNIpEIngvOQ+VobSTgu80OcWcnwq1EHwk
9qk5M/rlFJxznE1gbSQ15uOl1Pral9FBn9tTGYdeW4HXk+Atki/eddPdSup+kcmOvQpvs5V1fVdC
LyyA9JzITeRjWUZ1yW7ayXtRDWpD138RxnlBQnq0zFXUmq16Cmo7uVX11rFC5QY9MYFZiT4X5/ZA
uU2lUYPi0a58TEKsxUydQCO2UoNfjsO5vYzWyUhLVUFFzTwWPj0kNwmWp7PEsQ/JQXENNz1KXn6M
glmEbSO6Sc5rdLNtVXnRQRutfRwh7bKfpumQzJlAP0QqybmNok1HalIUnKIkdEbsn4+afoeX2QGu
3CnQlU2V8sN1lRQc7bd9A60rw6zoUREuHRNEK3LsL9NHufKvi9mI/OuPx68xFZWkZHYKMVr5XGp+
3qJUkj1clyE6Cucz+rBtojiBQRvdPsGCdhs0zVEIC7FVRPvlKJzf6AZL0jq2K5mfGCUUBm0xym47
qpN54saUwLD45f0UczcT5ucVILHonmblr323CDRA9Gk4N5FZjTHKEUploVq7TfQjzmcnSz9d/zbC
W2Mfb+X5klBpiqWEh5gfklsbzPF0T14mtzsYACX5i0nhXz4R5yqMNAGhUAhs/1SiZ3sqAk2RD4WR
uRMeDtcPZjCbvBJG3nPw1cHa1kb5T8cXSkpyZ2jpuW5Lvy/1134u963dt8AvjW7a+BvtmkM/2I7e
Vd81rCtqVfdFqRsnr61DHX0FjdleAQy9I6N4k7RfCnv01Um9nyLbTYf4y5iHjoSpPKR97eg0KH8v
yN+SGCmtWnWuHme3pHgtIiOw4h+6UWDoNPOzKvdKVb4LqxIFWLTSS6vzytJ2SxM5yJR/MnLloZgl
r43NlyhXA8PKO6eg7YexQ7NCHZBJTM99k7lSbR+JJQpRm7qHRQ3kIZYMFlDuQwGtEaSgk614I7Bl
x2Muu0Icwe2Yu5LBOW9Tl0qr7QDp0fn9BzbzRI/Gji0QiieeNv33ShTnv5uuNxq6UMUDI1XUBgMJ
LPVQ19/lZmf1h+uKt+ntfspSZe6lbPdKnZIU0T0c532WSjuCf09S5mrz53+TxKV7k1zrcorBdG8w
UsdEeG0MdzGf9PbpupyturCur47EOfBRk6tZRcnB057mI5tPA9nOYdTeFxiKID+T7wKBojvkXDnY
6KipVGCaYu9j42bCAsN7vcFTjmQXHfLbEvMtGDS+Lva6luBF86srrKpkapd+QJk2ts8aAEsT2wrS
6JHKmhNZU4C9EUHutBlFVhfLuXgjomY2aLrihVEDBrT0bPW5qI8lOhXn4DstWkZs7KLVOQwf5t74
2EVYUu4fUoYSKk9OiJHYwjzlVXynDkjg2hFMYjRI6tkdNMPHOzF1bdAcKo2QDojpzTUXzZmlWfbt
XNWI2C2W/CXwUiyvg9P6bEAhehItbIvyVI0zTDOuGyUpERD0z2wnRgfseemFB0UGogHZMZpyMDqi
fibeOtr0ppdXp8YZqj5ktTkteDTFSutX9GVQp8MyijiONwPeT2X6jX8deDQAEirQVmODuGWQ7ZKD
tFPFECrM+H77ahc5/BiYmRggHtIGLGJ/YLSbHSD1kl25r06ACrwB35fgObh5eStx3OVBc5eUtlgj
NqxdRjyqHFHXv274IhGcfwM5cAjMBPZKUh2NPCdg9g5/XBdx3aMp/J5dmiw6JgMR7HLsmQGmvQQi
iY15KkW0Qiw6C+fEFimdJVtDQh8tB0Xfp/atJBp0Y8H/mgKwn7DKrGYSqVqbRejfolKqSeMxMpbP
izEdxii7K7vp+frVbY1RrMKPwm/QNfrUJlqJVx7DAmFbSoWbucCYQ9qIPHU45zvtIIGV4brY635T
4YGPDE0pBnlKUYbIk5c6/kE70yV1tV8U+76cdAfpuGhPYdMfrlSd/aTVxZKlpgMWMaAklcMGgZYb
9UAewQv80Q6yO1GUvR58FH6VDlWwJNIKCwe0D2b1PFaC4wj8ET+qRSpa9jNhKs+QIoJh/9dgomvt
4Me0sqTIEyVmaaTxWkV+PT135r+pAr8ml0aknTQDHo+gLmR+zprPCWApx8NQYEojiwUJpMCCbS75
MduqL1BmQ1JQfVvA8D3MTt28XFfu7ULoRdV4gPtJx2pRg2q0Z57zZyClAwsL48ro6Vh4NIN0wZn8
5BvI0AQ3KdIJznXIRVZFZtj817j6X9jD9CiaMtmO9avjcUmPDU7DtM3xxRgCdnWU/Ryb+9pj6NW+
GjRB648e2P/cfg8AWsHNsnh0xTvykE1LoswJ4A8QTAJ09ANMO4+ueeq8eF8+KIZAmiCs2JzHWDCb
G5kj6pYlyR1bd/IS+0yDS0VsmwKXb7PvuvJM+qz2U67hPWhk4HnQn4auc4gRKIbm2tMsyMMFjolw
iVo0p70kN+iOgf7D0bIfXSfQwu2ix0U9eAz73FqiLgpLxVMf6hN2HTB0GO6th8UHJaoQKWhrRG7t
oXg0+3bIuwy0xUj/DsWt9Lrs89f2h3Jr7SK3CuKj6ecfReOcguDFQ3xgoD5Wcubb51zfo1vjLH3n
ZNbgANLCSSPlkOhUdKnML11RfMI+60pHprCSiNTjUtHC21kBW0UwbjETxUgzYr90W5GpCZSScM6k
qntL1wfoSav+WJabzv4woalDCXaoiv11qxb4ZML5k9woB80c8dTWgL002EnmxHb3YDIUpuuCrhu0
KrMzry6xn/syNQo4LilxSqt3evswWae8FPl/ZkN//liqzDmOSh6ipK+A0ZIfGNK35GsovbSOGMzk
uib+hopdSkPbzAS5dZJR1NCS2stbDGFMmEQvIw8Uj58VU/snrwjwyl8vUZoB8IiNM8Ub6G7owCAE
bH40mE1B/UXgRtT3CtfqY9V5puXUBlrUtKBcaKLyR0tfi6aZVeWcyI49VR1f9TDxpEkuMGlm+ZZw
Ale7rpvoG/16WhmJnFlU6Pop6NlaWujAEv1Kjh5IVTgtoGwVouxjExPVceTpBio4U+J3/Q/dSl1a
fDf6Yq8QfY/A5YRNe5Tr1ykjsNZ8l1KgiilF9Dovj9bU+E26eC2qWjG6HmPZ7YpCd4xOdmvjRO3J
nxfRTMZ7++GKmr5XplY3LEmhUs85Xs6GM2Pz2vpYBtVbi5H/5CQf2PYJAwnRb2XQJwH11Su/XbfG
7asFShL4BABXzw+nD4neqi0xUDJoT/q8K5QTjQTZ3rZ9XERwhjhKwDGjgGnykoq4WZ67Y67cJIrp
tjb2MtPJHYBH+G+n4oJ5Ig9xZXQoFNRDwxoLmfF/aCxsO+ef5+JH0PuxSABuHMIGteygWuot2G/d
AmzPJK/fZMv+cf1Mgmvkx9DhNZNqtNGhU9rZTZPdkIC9vnazDqMsjaPk++vitmaoEdMvx+OMrijz
fLHNEq32DF1NvRr2U05RJkx6ZxzgTVE0M6c+cQwpuknRBjAMcpbD8ocdp+6czi52tFNnBrJ4r5j7
UR/OIcbGBN9Z9AlYwF4ZT2pmtI9N5B1Kd7CN+8JsnQpbJdFbZIommrbz+st1cLE/60B6nbT42ukh
AZx5C35tIM0EojmK7eh4EcPsdXUiLbONuWFVFHxaKnsWXG5Kg5m+Cb7udipzkcOF+w6euiQS7H7p
3/exobbYMdA+z4EZ1DsMYJFTJ8BiYTf0u6e7iOQCv07ajEYFm0wpbxf5i1wK/Izo6jg/oyhFK5ES
ZeCxCj+qKqqtNbCqC4UeF1MSpIICt8kjHCZmTFOzUxUvq5bvWiSfTVk5VWDGuf6ZBGL4cXV9ysvG
snBlIGxWDXCGPy3ph+siBHrNj6jHUmJkVQa9/o83/j+YfjFr/B+eCD+/Pj+hblgpnYtwZHLG2ckH
Z/EU4HtiGHBya6Quw/tkp/htItAKfjLd1PRBqpnWSdEu1qjTNOci/ZRkgrHsP7zHbew7ERSawJDy
q+FaiS1FBAjj/1PCU/YNY8QA/+F/S+aTL39sH2WA0yQiYug/JGkX0Zwtq30ex/aCcooMeqJsj+2J
+9xRXNmrXYBUCzLPbZd7EcZZsUXjWqpUlEbtjH5qli/Aoysc9NdR8I3Gm5nohUDg9ge8COTMeuz0
LqkTCafLqEenzhmxtEMxMxLHolW9LVxoxLyLLC5vmKpp6mtC8BGD6AtBedKbb81jdYvlIV9yqWOA
0NJPj5VnfsOIzORHLkCrXNGsquCK+eQeEMqxhD0CjGpNT610o2BosYo9uXuq8WS6bv1/MMufJ+YT
/KlprKV6ry2+LwvmYBAy7xnSEGusRCg5EzFC3Xb96CKTyyyWkXYgjYPLGd3BQ5/ohvi6w/Dpy7Oo
TCa6Si5ByMxeiuwM1i/rNwMwairqjtYLWdwqmgV6up2fXU7FJQhdlkXTUI+oismtT00/gZqG43OT
P1pp5Bj6veDLbb9vL/I4h2PUTdupBnq5NqCCVWkCArzlNBpKcQponBN6Z0eau0jlvRWL2sgiZ/fe
z1hlKZWV27TOca3/wUB0bncsD5LTuendfL8c5ztrZ2AzMtUdUXlV4A3eq74ryU0B0DGVQHKt/Agz
PLnNfUR2tiwa0fxD+nu5Xs7tNFPW13YMQfou3DUfjCDzQ0C9OtmLej8CPI5hOGYeOah7dOxERc/t
uH8RzvmhMdQ6UqvI9bW5dahUORn1h0yQXPxh6OGnlN8G8MAypMiwRU8dijsyv9Fw8pUaHc9hPmSg
aZlb1OXz8MHA0oAj1/2+oZJrkCm4rsmCw/IDeuBwyrJGguHYmALLx/cpsFb5eF2I8LCc0yGMka0F
0BE68YOXPBY+3mqucavsWC++ffmL1fp1JHmPNCs9zbqx1PIFVa4BqB82mW8lCStAeuQ0Sym4P4GP
4wf1CBAjh6SCpk4DStW7KMRAKgBHdYL5XsGohcDHva/6r07V2ZmpygWCf4t9Psl6y4z7OevcarkB
FfIkwqkSKQbzBStpBkbJFyWEfi5TkBVfi+xU5IK0TXR37O8rESU2AsO4QupECjjLfidrN7qCEnmX
OWbyfF0FRcfhPIrcF8kQyfhOmfFRW7w0vNf+rs1/sWjOb5jyEi80xpsdJaxmRLMkj5yoUQSRTnAQ
fswkTGQrTQmKj114H/aVQ+Szngoua7slbqmarNpEsVV+nIDEXZ31KT7+ELBN3cQHxJsPUDuEFxOE
jcah2qtgYLn+ibYn9lZSuSCe9FIcxwuq4OG5PQAJfZ+52ck4qk7iGYIAvnmLK1Hs7yvVa6WqbpYx
QWrSnmrVTSSk0UJgx80kYSWEN6E86rsJnMmefAyPzW7YU0fB/QH8WjDntfmMXAniDAn79pJFCowe
VVh1XCxs+UYUqL+gp/62jH6pvaqGaLiK/fbf6gkrkZw9mUM6aEmEqnCTSoun5YNfWf2AQbPeKUrj
SaAZ7Mtfk8aZVhpOZTFR3CT1zB1jb8yxgOJip+2BlYEw1gpI3usiBefjpwvMMNZmpUZleJR3ceLR
6iilh060GCJQQ364IDQGokcjnldF0jqDXb+Q/mRFyuP1swhuj58vKKQqLiwb1iz1TSAZyX4BKvV1
EZuu/KIO/FBBNlJNa9kwRjHvtWhHgbVtzIee+qEugoPdIkvW9ZUszk2kWJAYaI76ciLVJ3l4nsfE
x1iLX4P/pUilb71UP5LG/Kh1mqsM4CvppttRTrF8nnzQJfWYd9rtkJSfG1IGKcaeqaUGhZoH5tAH
iUH2vU3vZ4zQdZ2Ib0mkVJzXSawYeJAd2tx6eS+FnxLrpe88ORdkW6JvwbkdVaUVUUK0xNoC/DSl
CQKXOZAAg5eZ9S5pJ8ErVuB8+IEEhcq5MsYY9WBzgcqeojZrgghcNKe3PVKy+uycx6FRGGEpGYMP
5Te2WAd/elBuiJsc5iDeh4EMxJssyF0R1o3oeJzryTJLAmQEEof0AMS5fbJj7w8xXqHAE/BDCVJs
lXSwYECz/WRmX6GmvSKw0e0s/HKD/FiC3tmtqYzwadEHe6cDWiC+kz9JmVMBz2/eS8/a83WnIDoT
l/VLiWpD/SDPkoa7ydb2JQG6FLCM/02M9mssHyczCkcLgwFT50voMk6jP1Uv12UIbIofPtCzXKaL
AhcqlzdEwkfCTqt0b49B1b9dl8TU+Eqo46cOpkHH0oSNS5MUUBbMvYMeL9jdW4RVZJOGY2If/rpE
0Wfi/MUopfpUSNDwqNafpuhFj0INRFq2IEn5g/oZ2FO2TXCq6Nx3Mqs4H3q2p8XmLJn6LV8xDebK
QQiioPD2LwCuESYu4rgw0Q9tS7IGF5nqfj7dA9F3KXcpLvP67W379IsYdrurTFKNI5q2tsaGr9/M
bK/h8xTh2Yr3/yaG+0iK1UkGeKsAcqlJp3ECdNMS74BHciRUNHawWSFcXRyXTeqqPo+ADIajxaJb
vwOr+QE49lh0SzxRw23brC6Xx/l0vS/aOQeeixdHt2GCbmfrgXOriGvUXAWv520tv4ji/Liel5Zk
F6jq/P+suwmUgW8ZFdNUm6mKnToTOFsSwCrIq7V8JI0syE7/8FT6eRq+cWQmBc6iYGUmR1TKA+l2
ASy+u/yoPCAMVd513RNZLt8+KhYwz+s9XkvzkTHd9zss+j6We7bOnvvzq+g5s13+u2gg3zYiNI3B
8gV56gNu73t8YgNfKBntEh8MLrfdx/4T7nZX+vFnkUYKz8q5jdHMslrLEYjJ+FqBr0K5yexDn3wA
nEFPAqrtaeHR/q4HX6YIVGy7A7I6N+dLTKAwm5GEgZ/2I8P+KY4KVkjSQPIZyis5h15+04NsQXcU
lz0jpZMxOvLj9Y+9rcJoo+m2RsAyxNkJSdS8Kka86ZbwqEffU9vvgTkmGt4WSOG7LA2WT5NORv08
kc8yWF2khzg7hKKK2ft/81swtUGcwjChQArCuTJ51BolMlBhyrK9qt8qwEnWP1MjwNzLVLt18YWq
wfXr2+4HrkRyLk0NKyXMIRalk//wm1JPuo12FrQVyDn+dWmb/nMljPtYlaQuUaOirprNpTMWT6mu
OYp908dftF7gBDbzkoso/kGM8nRvdB2itzFXXtUlX8tm8ttoPJZW6rft9zzNBDUaweH4xzFV+zo0
2F6GVWIM7Byl95LlacOhawW3uP20WJ1N/TWGt1kMnD2WAbE2PMDQorf4ddgDLcUJHbxlzlhy8eId
28X/ev37/UFbTMBsgXwXNscpqDQUshVJLEk5sEJbHrCyuPHAXhjEE6GwvxPZ/24OF2mcbs5kBBFA
vPxvmxzo0UfiZ8fp5r1RDoSnxZ92akDd2jXuMy93zU6QLW1/08sv4BS2qMg4UtyEt6SnPAxAhFtp
p3wItEjYXBWI4mOxvfSG3RkIkYyKO3nMbjEsf4zOjLLVDJLDghY9OEc8EXjodgCxiY6yKfyO8v73
VUKYSioBk4TKHMCMdSIM6E9YX6N++ajfJN5EPSF4FlPP3z/rRSIXskDT3ttDDEPJT9UX1W926JYf
q5PslQCFF/XHN/Oo1fG4GKWnWVGXUY/1kfQpKT07lwAiJPp4287mciIWPlZ32CbR0IVMUYlsOkrj
m+mRxrGXEIrB6JtJmMRvd+JXp+LsUG27LqUx7LD1wl37HasjjVO/6lhBttCOx+bh3lb8SmT9mwXi
lVTOHiPQb/d2BFVhfqc7Ex+wvYzhdt/s/8rPXC6UszvUf3OjIRgAkvb2DhAmR0lGGjF6ih8f45dF
NAK6bXs/xfHNzQ4YX7o64mApiKET+b5AV76N76dQDjCj8un64UTCuA3OsqlVK49R/c7Gz2V8m1u1
FzaHtNhXmWglQKD87w52pZdWWtsqBZCUR4tPerozzZfR2F0/jUgV+eZlamcaiU28IXSA7WPR1grd
wVG/616BXsh4yO4YXPz5XzWEb2QOnW4B+BNvsPKkBIWf36Hhjp0OYMS1O+uTLILW2X7BXHSf72YW
4dJrlkyY7tNDfYcMF4ZWMXFnEY/BH6LsRR05d9LIZhsZGtbC0IjZWTfDvg+0owYm6RgBoBe8zTZT
29XBOFeSN4amU0YkvdCnpnyZCk82z5X85bqabCo9MTVDt2TbtPkZSODGD9Ecm3gqjMvdNI5OPauf
O7X1YywNTmkhWLbcPNRFHB9MTbXKrZDtjdS103R3C9DGwRyWCHR/+1AEEK4mY0Pm50uMMFVinY3j
6+m+THbTdIqV3WIGUvh4/fa2j3MRxDnequwVJe3gMmaqg8nP61W0CnTZ6aYf1wVtBjJyEcT53UKq
p8mya2TNzXMfP9H2KW2+SekblW/CUpChb6v5RRjvdRNDnsy2w/V1PkMkRRB7CQM2TFYE81dRXVzw
rfjBEblZYs3u0O22SeNM2puiJnhcOZ32looKUoJL/M3rDnZnljmygfigH3Usk7JE2T5UL5Ibxy71
NZfuGJRlv89ENXOWOv2WWq2ulKtZAlGoSXSWr6rktgu/l+GH6/ohUETe6440izA+haPNFtZcDql+
hklPInUXagaXtCVSvEiWBDHyzma7c3sFtJ+MfrcGHIUh0kPRpbFDr6LkYnRKHrLFABpgMA7Pmuyh
fc3ADgucIUhM7kRFG9EtMl1dCcQHNdScsFscXtToOZ8+N8XnTDRCvx2ZV8rAeY1hJlVYhuyxdppA
h6RgAzH1sD9vfU5vGac1LV3BVW7mGyuJnPsgUx3WZO5VL67P/eK08os17q9r4HYgvsjgB0rqLAZ+
0ZKrXldiT8e8lWQKnPnFMWS3Uf1oejLtQFVQCzIEb0HRffK4JUU+gIw2RPVCH4u7VK0B7xvCiXRA
zIzlk9ENQRnm972JANdST9JmL5ceqW68DYu5b7RKELgFl62xZ9ZKi2bVTIuMAUblrRcDqMusHyyS
/aMQzqHEUd/Wo40yylD2R0XL3goKoO/SEAQ4phhX/JbGTHR1Fuw+KobJLGIAt0QZ0P3/rWu5FQQM
wKaqJjo6GiBofhWD+QVbrjRYhGGETmZ4ZbfHurirk531/bqabvmUtSTOp2QJlXpao+lfYePY7KpH
orWCBtXW91+L4LwIQB7kQh2R4yTFLs7dYTnnfzMithbBeRAZozEarfB4lslrEj1VbeMYmsiuROfg
nAaYkfW4tVFbzXtjjyWzQ1HZe9UqDte/yOYc8uowfMsayO6ZXJcKK7CYO0ZHlwY6eGrBXavsBiyt
3ckBA0cM8c/HSDSfs31I8NuopiYrhG8R6KE2z3REya4ht+bw3KqV05sierBt9b4I4azIjjDTZJdw
jUuMN5f+lOB8c4+3c+0UQpzTrSBmyBdhnC1F8zyhRQr1s7Bses+4x7Pe07/3XnKv+WzbIX6Iz6WQ
sWjbsC5iOcPqulGT8hxn1AzzCPwqL15a77qmiL4VZ1jL2BWkmaCQiGe+VlNXrcpdjhXGfxPDGZc6
ZlpYjHARZugvQ0DmvaWIpra3eqPrj8TZVtjJUayzMY3yZAOortqF++5E8ZKMhJsaAuXjIfGTSS3x
FmIlG7jxPno1tT5ySvt2VL+ErWgTerNquToYD4LfRpQsKJliiGJ8a1HRXzT7c2h9qKXMy7TGm9sv
s/xmKZ9jS1ucuE2x+a0MgoSAfSA+aBkKWk42CsSIKlwhp+1IrE0jVlNCCftb9FYOnbS8kccH3fAV
+8N1bdnU+5UwLtpnnRGrhgLvlQ+VN9ixE+WSILXaxAhdH4gL9nYy1x0Fjq8Hf4xsKi0DUsrHZnrI
+wcFIkds7M9kcCRDA+S69VhUQI8fI8VtlBLbB0vh1vYne9RuTYqOeI7fSJWdpClulYK2rdXvUkwk
qh04QE3Z77rqY9p0rkzPONwRvB7+AILQpFgwkIBtv0Y3nMQMX4ukfFjU7DbMo51GuofG6LxMmSU3
A2hla2SAOEqPSUfvIv0bWFscPbIP42CcEwxp22UXmCl5SUr5az5TxPx8OYAxjzpt0/iKlVoCm940
AqxvW7YOBPnfULJQ15vqskERH6w52TA42MhQ9J0a3tW2qLa36X9BHKPoGBsBggNn2mmm6CA0xGD1
SF+U+hAtH+viSRtFUXPTg1zE8Ol22TfJEtYwtP/hd3GSY71nGCbzXvgQYzr8m0GtZHEGZRrYL9Oq
SEbS5Mx+7LYS1i7MU92A/Et1ZNnpRcOZm65+JZGzqm5scjWrMA2z6N/yImjwvYgIenfTTQC10pB1
AIvYPHjs1BFaGjp8sFSc6/QBUB+qYmBMCvzutW8LqyqbKrgSx4UV/IgW45Q4EhnI6HRE1lwykv1s
SPfdVPhAN3DL8uuiDW+1Puwri953AMWwm/ATbanbU9DDhJbTq3/V9gHtvIyEzgaxEd+phxPOB7VC
bYmBUOFRit7hfM/Y0dNj6E6C8ZktThh9JY3v2KM72mEGRGfFpfbEiPiWG/OgneWgChJsKoonIrfz
y8v53h+uqzeM1tb6MtmYYwWAr0+win+Qfyin3Iu9zIUvKj6q36z3ug9y9U/Xg8OmGq9Ec2os68OS
js2M6fbqgzZ/xRaRKqosbb5+1xfKBQdlWcB1TPG273wlWA4JNtxAGYH1ttnTfHUfuspBxHQjOhaX
z2bDNEVkQc1dMh+J+qVKTkT/G3AckKUj7CkGUQ1+5KLG+MgsowAOuJjFbTAeNCngQgMvyNP/I+06
du3Gle0XCZBExaniTidHeyI4Kuesr3+Lpx+8ZVoWcbsn3QMDpzapYuVaa/8T8fw3cxa9iQhYbjEr
04uHJJPAvmdyfM92TASgU3gDVcJ/mLhVk6KprEYaIphWdcwpcepbP1oUzlW8AMj1yGvQb7qglUDG
1ERyFUhCDhckyb0fkKfY/KHGstXV3v7dbZo00FFjlM80ic7Cd82NrtVBCz3IjOApyWuriPq7AqhT
+YKVG7Q+/5s45lNhdjaVpALtF1nN7Vgabnt1eCC9+E5C+VOYiF/3xW1O/air49FnsDIcSpL1SSxB
BRV/upAPWk3B/wDe9fclbb6nlSD6PVeChqAb1VJGdbhLLrJxSbpH9V8QOSvrszA6WMhjL5cycifS
AeQs0Z2pbjKrnPCx9s+y6VWvkdafCUBpKiWdj6zbziLiDKbAZxmAbt3drAMLdfq2L27z+a7EMRY2
TTIhWFRkN1FKIgtDMIMlcqletr/Pr+jxDx6sElRHWYxIQRP9CosoReiZHWeJcdtKrE7CaLc09Iop
dCjb60+jC55OTF8UZ/UBzBBO6pnOzNG5TRuxEscodyEPSb0Q2L0MhUM5Bqr0iDUWuT4gxz7sfyOe
KEa99bID2eGEdwQqgpicu/aSNfYQc3Jq3kdiNHyMQG8xJqghCuOTOT+aQ49VXR5s8V9swlUVGNOq
CgU4F9D2+0AQAl6Z01kzNkb42KC8S2PSiHkK0VoMES5qwkUQbELe695tgv/2aViQbKOK9bQIkFmm
2WusYxkhN+2kBRJVyoNe4t2cziQRVa6ARYKii4NMwRoqulP1WtTCgyEPd1KWOlUj2qlcHDXB4DSd
t0Okq67rjJEoAZCRCrSRlByze+m5eIqc5C26JXZixZGFr+eiSv9vqsArmUxYJtRqJgoVWsPaOJyj
GgyIc24Jw+juvy3u2RizMWhVKXcNCphJbGl+2wK/AayD4KwsXjsYX5wOi42P3JSQ/vw/UsLV8Vjz
oZhIcjssy9AlDLrZO50LwNtZKDVi5lBJbN4uPsevsOjac9wQzALhnF1kWGQ5T11rGVODbsEX1OkG
Xs2FPq/fz2fKCtEMU5QVVSV/IAHNamWm4gBa8nGyyfKqDQ+JAC3p3BonBgDJ+Lr/Ial52hPIGElB
ShbQ7wItbDaAvHZejBcNZC9aMFtlUXMi0j9ty++HY01lFjZVOKSi08oPHeot09dIc4T5ff9Ef36x
36XQf19FNbGGwmOXaws4+horjI6y4g7EFZpzs7zkysu+sM0j0WKfJksmQRvpd2FyF2axAAwvJwe8
nQBwycibqgRFMA7DKP07f3ymlRzmMxFjTgyjzjATqT4aoS0br3XIm1PgyWA+j9QngMPVFNF5BQCf
pxtW1luRpzkaeGiJ2xAkypnN8Z4b4Qe+1upgzNcK5LQxSb6IQIORvPjQAmVbsKeH5JYCUI8H3nrA
ht36XR7j3xqxmOdUbkRnqdNzbKRvJWZnlhFjBFJ1LpbsbJjpnT5KP2Qkfo0k20WJdkkcoNhkxIdQ
qDgXwFEg1hPKaawpRS3i98jN4zBplhFIT8sMVjhF4oTIG7AIv52ddYW10efZjLYqDSIetcwyvdYO
nKizWgeoP8foDDyao3LmjTdsuODf5TJ+cGoxK2e0OCNKn+BxlQ7akS7Zph7PWG8aM4XoH49RFgnj
/HIxjWSzITBmup0kj+0IcCPzJlPOY8CNK+iP/vNFXmUxDrCKCSKHQgdTyoPh54fpDAojv71gfc4r
bF67cKN8Ra/wKo2xM+BfDBZJVhdHlyzDx0iKCxAa3wD+nYFBQIdmhzyZm3Z0JZIxOUYQDZGWGYtT
muGzoT6jZWl3+j3CthB0jIMVmSYndtmY8/n9lIwFKslcCzM4oz7AvWYXy0NObmdnirITe7xJ921z
d71SxvJUUYuhgEwCTuZYuWYq+4ay+JOqchKs7Qd+FcMYnFArgcc2CyKIkz19CKwMqLzpvapzCpwc
MQqd1V55PblLiUH3oTCpdyjJTRk8AhIglr/uu7u/mM9fp2GBZPUIFIhNAqVQq5tYOWepW4N+CjBX
aKkpyr00ZBap3KLAGe1BewdkmlDz/NSfLQhoCZp9KGoroqFrzI1G2tyFog4HH4KbqWsrtwUCRSoR
dBpFf5C8ZrDwm26TjLPQsxmbqToko2yvqmxspqV1XQ3toDha9YoZ6hw1jEo/mLJuBcqF6LM99t7+
dW9+1JVE+u+rj7pUZZgMXQmG++bYDfdq8jBi3Tj8tC9l86GvpDCvbkkJaqqFDGrv+C5WrQQQC0p0
WwW3ihj5Ko9qevPZraQxz66uDKFox544ACW2+vEmpz0WXhi9bUlWUhgdKUvSAP6pIk79c3DAxHCY
E6uGl0MvyZvPib9/gzxxHx5w9aGUUCFVOqXEkZ40Pz6QNwGsWUA3+mdHhwejyVELtrMQoxaZiSbl
I9fOAXCRxbKyJulgNE+cY/EEMY47Q6e7aYUGM8aiYA1a5GSi6miYUiWwAHE+2Ykm2KM4XBJzdAcJ
k/bT0qJmABDnZngbMcQYxpzXv+nirx/2I55c3bQ+LlguMPFhJ9kSZkRNDnZ7rXx6NXgwx3+W+GBm
NECby6KGIikLIhWkw6InpCBOgU116ay1nNvdfAirv88EEGK7mIR0OXG6b3L+1dS8ZThwvh+Nd/6I
UVYimKjBmLM6MsuYoIrXUz43LxHs5bF14u+NLZ5NBzBL+xI3v85KIGOwOi00B3HUYEqm82Q+T7rd
VOdOuZ143e7tF7eSxBgtQ9OTFETRBDHlDJ/jhKcUCxgmMj4gK/KnWbZj2JU8xmzNeQPSkARPQdWO
ymQLuldqnjl+XxAIVTD/PwFq9v7fLpOxYUGdlKYMdAtnitRnrZdejHry4mh6kVAf0PLxx744jj6y
G7KaFso5AJ2xQZMmtji4BbgQO45GcvSD3YkFqmgUxAIUsoq+RNoDtsXtbClvxfyzJo7/7X2xsFHS
Ei6mkhg4z3I7h0fTeKrKx/0r45gIFjZqHtS+IkOlOJGag/Dnvo68fQG8+2JshKRVk5pICDlkAcxF
nY4xAX2wsQh7TjM0BMYh5i028Y7EmAyCZd4WJUOYDOnUm6CnkTmfhfdyDcZGzBgrkswgUBDkUxyV
3A1PgZcfMYFuhx4Xdom6qB0TyMI7CQB5TVBSI8h5Z5c4pQ+k+vAC1CWndOaD2Nj/7YMxZkKvZX2S
2xrRzSQeMyW8JI3w2BiZ2+Vvfaz7+9LoX9s7HGMhOjNsQkxogZBMS+y2mI59fpaH1taD17IH10q0
cDI0jo1gZ2aLUie6WuE2SU9OAmnsaQiPs/yyf6zNsONqa1mgJzkGlJmMwquDqMoODaeOUw+0ghEP
z2w7m1kJYuKbITYmOVzgRNRaOLZ680nKWwvbdk4D9NrRDG8V6QvCG1sxMi9VhcPUfy4n/RCbsT3W
Ao/ciHe51JuvQpsFgUyKMRnM1veWNIDA92VJON+PozAsDpTZtkMXDwKGNrLKK6TbPvHn0vQq+YQK
mJY87H9H3oHov68OhDnjKUJ7D0G4eVtgAqarX4fiy3+TwViTIRvmArEAceKauKVR+HGsWECu5rxr
+pL+fGmohhgi0WSZzXvLsE2SMdbBGFaOXisckciT9LSoJxUzASIQtf53wFcafV4FMqpZCWpOgkbG
lwruY/2+7E7SxHHG25/nKoLRN4MIsV40GXFELImn9219M5ScsvW2/7qKYPxXKHdSpxoQAZUuhnMZ
njrlvVPf2pnjif/iVa6SGF0jSZXLi1gqKAJMVgfM6caww0KwCtDPKye5O3Qgk8PaZ/xdiHizB7yL
ZHRQCeZh6WiYnY+9PXbTWzn9nPWR83a3PfP1hPSuV6/JlOZRBho8cYxmOAN2CpqxePuPiSeC8V5m
kYgLdsQgYrqr2nPF5QWiKrX3jBiHJYMsqo1lWPZgcKrj6Jf+2DnSApwCyTa84SWway7e/HYE8Ove
2N1fhRgxAGYRbxh5cpTF2BmU6phGYCISjNukeWzE6LCYqaW39zEGSstRtvZvddudXX8A04EuQ1MR
Qp0GcUOIDHp5HYbhRlhMd0nyp31RHE1kka6KadQnwEBg2T45YOYZxe9y4jxpjo6wmyuhHqaClOE0
ZfcqquOrnrff/tshGKNRxXkA9mAddik9tuZjioUpXmGNZy5UxlxkTS/FEkbQERZ2R3LOsYvbAa8e
cDnRSXnkDcbxPgtjIDSjH6R0bhVH0v1Z8wztq8ZTc46lZYf9lDIFOs84EBRCj2VyK2LVpwKQZPcp
+9/5BX7zTCpjJMYyRZqfiThMnQNjwQvKyZpFd18HeFrGGIpWlTF42dAqYQzeN128k1Ju0Y5jjNgN
FQOkXLKEhRBMsI4/ZQA61lgocIQX4QFu/kDoBXIsAU/t2Ck1MkWLUSbIrszGVfpP8egMmLGZ2qMU
3Yithm2H2CrLA9jQRh7D1QYq3W/fTaN2cuU/BGMh+aQi2KUDu8qP4kLROQZA0AJMzO1szDTQKUPx
LFwKn1ex3NjSpcJ1AxV7LK0g5P5deN0ISl4MCASSI/GAy3ESXNApXTAlcsdN+bZf2y9ZbDG2GrQy
wSaK4oAusDgqbuLpj8nX4Pvig5fmn5Is+E54n3azK3E9IVuUXYyojKMYsBJlAUjaDtPQ8+SrMwHX
UIkDG7HdpoGdY/I7nUasmKrf918M79TM582CoO1AJqg4xJiQMZmHtiN2GVScEGG7ibw6J31VKzWS
6z6czR5fEo7bo/hQ+iPRLezzOMQ+RRTm1cRKPg+L9y+p2vWjMk7BUMcZ2KSo+xJLtCmE+gcbN4hV
Iq9ysy/jsfmRv/23G6U3vjppJefiQkREQzommE1hiCxlKp1KUXhMhH8xC9fDMf5BALRRMQjI/HKQ
82IvL/KW3tNxpbRJntRWyjnZX6qZV4FMLCm1+jzLUYZi/nwX65gvkjx9uZkGv5+eTNRjQn/iplA8
BWX8Rl0LgAHOkHsG49Eg35bg+8DDbeKJYKxMWlZiomWhCurOJxzAMmvPkB/3tYKniSxMybJIQNvK
DeXDjjafasy9CW7ydbKbL4MPCtlb8xNvNXR7SkaX6Ly7gT6uzhwsj8YIWCyYbs6Mr+3sJ4Ur9ady
+BTkmDZFwgMuEkvCq0NqE81Ain/eP/NmcHEVz5aGMfMepsmgKE48JscGU65Bnn0LkuSnEAefxblS
7H15mxHzSh4TMUuLGJtBhmy7D2WrN23TPGcKCu3/O/4kvNJKDmMzzTHSBmSOKB4UC9iDDLecR80G
5e9xyke6rRq/7h9sM6xZCWSMZxfOSOylWnGUWX8qpdmKx5Ezdbr5BlYiGENZ5kok9xIKIlFXW0nw
SZReJ53TCed9H8YyyvIQTWmONE6tHTPwB/mlKr8RkFfv39b2U9NBqqea2MQhCiOnUaqOtIlEd4ww
sIT4bLCKBDOmBoAtc2d+663pjkcStm0bV0IZYxwH2aDKIeIkQ8eevCpfdDwuMk5WKPTePHRAgiNH
PZIt1fyxf95t7bgel7HKol6EiZCh5gMoVGn+3PMmeqiV+CP7Xp2MtcA6BfsmuM7og9XcOFJ4tNzj
Bdbb1uJ6DNZYgcmSABdFcURgvoiZ23a5ravgRnokPJan7WjkeiQ2ua8FkTQ9bYW36G9KYI9pMT7Y
WUiAsNInHIGQiWFr4bhwHsD2I/t1RBa/Ouj7rA4btOaWTrKk+btRZW6l8cB46ffY+V5sNl/rpBGM
LkCLW5atNv2Rls+G4OjtI9E8afpXduN6JMY0qXI39oksKE5aa34364fGUO3of99MpBb3KoWxTnKW
hA0SL0Q60sM83IXtOxk5A1d/cZZXGYzVAAZF1OY9Gn/KQ3JP0aJC33jqrPwIxQcLusTRBd5XYuxF
O8UmQF0wiJCUgjNC5ZXs2CdfSz08dPKp4ZVUt4PF1RUyViIdurHJOoSlg1d/Mb3wBMbNO9MHigM4
N3kQItuJ20oaYzMkCVOOMW2RBBNwE1x9eifdqTAfgvJmHG6IUlrT9Jzx3jXHEn4gE6xCb2JEndoU
0PxBvA3Nmzl72Le02w7sl4qwqf+sJcsyqYjhGsCh6A9VcS+3zgiuxH0xHxBQOy+YzfeVMpbVJEMq
KgvSSY/qhz6YX826AN5huhxnSTzk2vRSigTgUU1qJVXpp/pszXHklGLtFuH7EMY2mYf7LAAh5jyJ
dpc9ojr20KeCO0VNa4ViZCE1stNc9rvJPIrp8opsCZTqo6Xn2uv+iT5ALPZOxIRMqbaERZ7hcRk3
0lG7Ee7AhGGFrvZJ+KLqFvEVj45ZEVu25q8ZdoCF5/0fwHPP7FJcgYU4dDxR4qxagET4GIlV5xsg
vRsGCH7BzaqjpjDNnA+5PX97fQYaY7faeghhtnDsxvtnkiY8aUfj0joGBk7Ku8znrsdTe7t30YwV
i7W2UU2COE7UHAp6V/rqo/JcflvsFr1y4cgTuIH28Ztp1hg7puTlrAZprDpGJZwaM7EkLfzRm4WN
NrIVi5kFgp/PRhrFVmWIo1WUSLD0MbL73nxTOzC3CbXyM5HQRxxKq4vnT4Xe2EqMuYWodWsFLKCC
elDn3DWF71k4+ub8WhftZWluShUL0HUFO5ZCr4oEQPeLY3T9E0iTvoRa8ZyPKAKK89GoR/zlxjPF
4FUtwYkZG6c8eRSl0c/m0NKEurDirj4GAyK2HiwwJLbrVET/NrVFBPTg2rEBUgQ+BAHABzWnMr5p
VAxJVQEAqtLJ1N/rBZFSilFWIWuJ269DahvaURePSK73H8BmdLWSwhjkcNEwHZfB/JMa89hFd9Po
wxezmsEDVvyYtMTdF8c7FBPMSUWGOXfgyzvxfKemo5Xrx0Z745M7ceSwkwWiEBlKkKEySu7KLyDP
Ppu3430+2rUzorCEPfzDpNrZDY9lZ9N5X2+THTXIRtXo5wTWpFe9Xr+fexhk15C+l2gT6bz9J57r
1hgNKftqGbAlTz7m29vH/DNlG4sOFB1LPEif9r/c5tFWJotRlLQsUYmkI7CB5ojyTYxhnmQ+Rokr
g4CDF5VwAmJ2JnshUzCMIeZeksybGn8oznXFCVA52Qu7KQN0Q7J0Ks7TCoDpy1TPzAew1I52Xx0q
ULvHElK0QDns3yJPKlOKMJa0b7QO3Q6lu8TZrZ4eiuBcqo96+UIEb469fXGce2RXRk34mWoI0ZfK
yLdhuVRLfemVhXOTnOiKnWwd1a6IJzrw3RM/nu8pu/D+KTYf81X1dMZbZkvdjnOAHqFRxpYOQp9O
uHRYoyrMn/uCeCdhnGSvYJe8BvIR6ikWggKrUblLU5t1/dVZ6FlXoagyy5lugHkC4NvxoXpCKmvr
eLOIbw48fBNe5sKCj8xYqq3NBa9IOHcOOGSx5x3eVC4W8FzA1IAodP/2ePUVnTERidLEWSXSYT9Q
sMu2fli+osJyLt6UZxXQNImbaDZ3dHfTga0ulPEoag5QNrNfEBOrVjDcaDoCDsvoT+a/G3++SmLL
lvJiJGVHc5d/GNsyYAwZR5S2bQop3X/V/o2rXIljTEVamuoYaxGsuzycGiN25rkCFGxvlXPq7H85
jlViZ1s1TVRJP8EWKtg2kAARkh4paSUPQYFjjdj51iEblbLuUE/Pi/tMRhg1WeL0ff8oPBmMrQiD
QjTDAXWHsvP6/qYEPM2/wI/+LbRlcV7LQVjSckY3GWBWvvhjskw3vEwIpFMPjXhetX7b+hkS3QiW
VP3jla8sBuCDREWoYV7j5ZiHx0Q9G7lt6N7+vf3FWFzFMBcHYAF1UrqeztFSpibFbV9ylL6Ub5on
ouTFm2HgnYoxtU2QjAUmPuF+k9ZqNHAKC4NNFCDn8QDS/pJsXU/GmFxN6KNpqPFuRckvxsqSYidd
blJwhvX3RnCXKAeheUzVI5hirWl+WXjoFNuR01U+E6ZJyjInVYPqQ9xj+DT7KrU/BxDtKu8FNCfi
ES78pcRyFcdY4UmVykDMcdzwFlMIlmRFTnWm0GDRibeKu/nYruEuO3/fyuHUCLkCdFbFLYJPOSVE
+MLRy02HuZLBVAh6xVAqWUCJryGxZULzzccyvc/BfZO06IwbGBYpnL534bU5ksWtlHklmSlhZn3R
xOi4o/AXxJg2NSKkruI3ebkLUdO3Jm04xNg5AwG9Fc8ZDxl7832shDPPMYjGxtRoAlPjXZQYwokT
OxHvDF4RnyeHeYfVrM1ap2DQMZ/dsS2sCkR6oT1iAWH/NjddzOo8zCOMs7KppAZuOkOzADydlNwH
eDP/qllwFWMy2hJLrVKPDa5t1Fo71kVwJQlWNFIui8aquLglm8HHShyjImodt5Gm4K31OYYIlsav
tMxuZu1YhMQdM/nz/iVuG+mVPEYr+r4GbEOFKk7n0LGF3JXOzSF8DlA1mi2BW4vmymO0w1SaeawE
TGdQ1rD2C/IxT/lUHLIvFDFzfuNRQHHsickqSUUEIaXZURrZKjDnR/1QhtV/00QWMBPr02M7pDWC
fFDttH7q0yqjfODZxm23s/pWjB3uxqUt9eojXAx8dJwd7d5wwuNkjxfZqmzzHhWkffXgXR8TCoPn
pgqyCnMfgekO4jeh+1rwNmH3FR6zV7+nLzn2KCpFxtRw0vanABC01ZKcimp0sIhrR+AE3D8RRwGB
ovi7vL5Js8is8Z5btzoCbdMGVNVBBVlXfUSn8Qcv1tpuAP76aJLI2A8xWAJAsCAK6rB5CNeiW2XY
+YCCtjthku2kL12xKWwzRv2xjTwVS7nm8CWXgkOMYmCTxE9Z3r7sX8K+6ZRExsgYXaZ2mhJdFXb0
BJ9vOvc9gSQytkXXAjKC9k1x6vm5Lgyvw7b91CVHbAV5+wfa11OJ3XwvomBIzBgD7iVw6tvPy9hb
s8RJRnkyGFOShcIAuEqsHxrtxSwaiwBKWnvYP4fEew1MZFfng6hKIYqnyWV02y/Dkc6R5b74FL0t
PpoHx8AqHlTV5mb2vG/F2JbGbOa66vEMxROgrl/zR+z0H1I7PLaX+ZvoATH1rT3wips8oYx5Gcs2
SgOaaU89Vvo7Ysm5bkXxeFI7LqMz52Y/2jarpCdP0kYJCRok2JJyRBdw4ZS28tD6sQ/E5hkAXZqX
P4Vcj0eV/I82yfX9s2OXbUGaOujhYAvzTpPfYh6kzHbNdiWAMTBZArwTuYNHzS5oNrjoJl+WD/zp
xi9snjnbfgQU1dTQkbKytGgRhmSFJUcEW6BVqJpW3QGANuHY6O0eHjjX/l8KOzRhDqSuVYGW5z7T
oARr4Xe931wUt74xnNYpB6sFnJp8SG4IIj7+MvW2Xl7lMz4il/o4m3N8s3C2SOB1wTkKb3puBPsX
3wCYWNMAlJrxYQ1WOkkKE0yEggL2Mmtwgp+FU//AWK47PRB/doRTZadP+n3Hvd5t838Vy7z1XGhr
hbRIgEb7n1FVcHsAEYhYI8jHQTPidEiFngxnsIEoB+6F/NhYjV2D8DR1Ykd45tWl/hLYXH8QYwf6
Km4EneAHoYcvCHdG4kaLV0SmBVxWQ7uXy+e4vpPGYy9lKMS9xMInjtnl3Ag7Mimb9Sjo+UcERzzF
Nb9GT/FN9IRPYVPC0B6Tmkcdpw/cyI144yDblunX6T9ew0oLWnwKZUlUlGN+znbyTAnYch8sECPg
R7zRaZ8bmwI2yb7EC1x5Csgyv6mpmQDqDzPZtAApvhZe/BC/DJZ+I6FDHnyNMSzKx23iSmXCjynI
tFru8bmjEno/OSCBKlEawgB6bMnAO+8vtQfmSO+/6hnLBjeXWjFHJUwlAFfbn81xvNGQbh9h+t/T
y3hRsVzAC9q3Deb149J/X31co1YnrJNhZG6YPCH81A824iGO9m6XFa4ymMhkQVNV7kzqAZAJpx+Z
8OjQjh3P12zaRVMyNBVk3vg/c5ggDjozNmAXiTwDTkA+dUV9GoTYN7KF8yQ3X+RKFHOmuJbNUCiR
uA2ecaI5VeNiOeLAy+63l05AbyRKhijqQLT8/fvkYwBECQ3heZoBCFwGaq2hnsUK2C2qkViFMJ3N
JHut0cuf5twf5cXBDKRFJMNSzNgNyWuljIAv7S2xBl7dCCjM/Y+7fQ/X38fE0HWfaIWUGbjyyRMX
P4jPBZoRAUYLoi/p8i0IeCNB2yHo6kaYjzyMQorhQUjMwMKH/VQHCKZe6A46yGort3fAG3NQ7/vE
5j3PzUhpJZj55IswdgQIcvgUonkcJfNUJbxS5rYCX2+TCa/loVLIHBCMValuhXLA3PtEeDR5I848
MYyDxWJLFucpHmRiHPRhtnJAVksXgae89M/8EVqaAP7RdV0BGQATpqhtLuX5gjnWLv5iEn8sF4uo
72aKGjuQ2QvO9Mi2Jl6lMXHm3GZZDgxiilYNfE9y6gVM+AVPs/C5K21ZfNBKThf4L5p4lci8TRPA
m90Y4Brnk+QBTB+8RZZgh5f78Mdg0xmuxq5+YAZ6+nfYiaubZV7dUivlNNawPuahd+ND4UVO8aY9
KV7uhR5vPnPT/6+EMQ8ONlQ39QnBRyX/rAPZjdX7XO+s2HiQeWnetmJeb5R5YmPRRZJaIctrEPDN
J708NcmNyOv88A7EvDLkdGELmG7g0JnvYzhazVygM7G4eo7Lm2uRYyJlqgd774B5bmJpSuixQ08o
RCtN60S38MCTh8QucPDtvNBvHcHPXEzeOfr99Ilfm6PfaO8n0MezcvOakg2SgowJy22fZ5M8tKl8
DLKAx/TA+X4suREZ0qBN8Xmxnik4lQT+Lnk5GWB967vhed/xbOeVV7Vk2UNjs/h/W5ldgsZCUcDH
ZQa2fkP9MHixuHsN1IDs3CHLD5pUBd6BDgMz27Pd3qIb7phu9EXxKHgo79Ft5xyr4zHGpTSwbGDQ
WEbxw0Pqhg+Aybiv3AFK0iFxDuyFF21vfTxVBMkW0dFikg1GR2RzlqKlBpFBKrxF+U0G/FDhNje8
/e/2QezOXuNKDDuoFhXDIgshlijOOTYRQ5SJp4NFDqVt2tJDeUocgXZKbLCFHDK/cXKv+iF4Kmfm
fOs9rH8E45oEsM12SwUDOvYvYXqeih/a7OwflCeC8UcBmcxcn1CKMHoNFUa0lhP9FjiHnPRssxix
PgqjKGlWpGMVwcsaMu0XCsUxi0RbAoSo3NR+MVE+RIxJFxgT1dKbqGrfU604SqlU27pcfW1y/TIb
/YM51P4ydbY2izdBKAAYFLC//+1GGK8lClIglQq1g+kpAie06um8IID+iT3lYnyVIiaDFuOSwXhW
2plmWKXEowXaimrW9834qKbO57LOUMvtpeOwpNay3AypqzUHFWiA5mDv39mmHViLY5wVKEizSaST
KhUlIcJqq9O8FWdQwBw7lw4qFLbCwUnh2AGTcVemFg15OMLOqeEFjLUgQvDKKHIG7mTYVl64Phpj
cGaZTOqgQHMpkFl1DyK88+yhynnXH/Yv8YO77+9qQf5o4sylPnQGstxELH52wvKNIHzv5T5Cfx3A
nGoB5nBSW7XcOgS4iMA/6u+gq1YTpU9aZ9ReX2OcWwodMcay/9i7PWWdSrEZJWqAxxGPk2ZaQfsu
ZI03T+NF7DUrAESLEOmcYGIrylWxx2pImmaaisioA25s0TPwZCLvHC6FFxyBmY3GEO/GttVuJYdR
AiNUyj7FstvHXhiK/P4/WNLDidZuqwfhKHDC901/vj4Zow0pYLVGIYBE4wF2jBaK5WdUb53kkDrR
A6/usfmKr+djy+1ypAe9TJ/VSE4FKsSlehCE90F1RpS1Im7AvqnqK3GMv1nyBUTMZQ6G7CIECHhv
K+E3JXK72Qk62Gm8s5tO8Pe1nndExgFhrXgJxxz+XG50qx0fxOllCD+N6tdZuOsr3vjG9vf7FT6g
YPF7iKlUSoQVVPg7cN/QMo/hVC5wz58WYGNgzYTjXTf7pFfjgeLr7+KGRCjypQUkzGjTfklth655
26JPmAHqPHT+TStoLY7xskCWSyPSm8C7UQZXWwxrSEGQURN7EiLe0fYNMGH7kksnG8IY4yZVy7wb
3oH09D3D+kp1DoCFcYtBqswF3cInXn1jg3ARhH2iCnARXQalOwuBM6pETgzaTa/eOye5733hthcs
MwQ9DB35BPQHOhof8LDe9GlfV7ePfBXNmJsAo+9ZTteDIpBJ1v6Uo5iTkpd9IdsR2VUIY2HibBGX
ZYbnVgGzIdq9+NMYv+2L2NyuWt0huxgnztoyFSI8DYiDKDzMoXEXVOg7n2fAODfGbsZJpKgKUqJY
26eR1RJf0D5l5ZmkLudAVLH/dJ2/Lo1FvYmagIhhiEg5wVLSx8MOjt+I5pTYBp0PhityJn6oA/tT
nimCbNTUMI7ARHDCkAWyLKHgWYHWsyotQ2gt03AUTMXkPCh1nix6x6usOADut5g3E1DH62dFfcrJ
ba6GWNu6VwOPc43bn+t6LMZvL5GyaH2DY4Wv8aPiYk3xFDnkEYMAvRMdGl97pFkkt1W5ORupile5
zMNSErUdyxgxluLnt72f+xTER7UrCOOtum7H3ldRzPOqSqmVdRVTnyX4oMMufCRZyym5bb/gXyLY
+kIrtUEVUzNRjWcldeTxTa44Cv+XfOoqg/FjRpKGZaEjSwm/yH5x1L3RxWA1uk9oxbum277T3kXz
irLpeCk9AS2ofVXhnZFxbLOSTuhjYGGsGLA6mL6n0qs68bIKeoidV8YSvZgTCLcrglGt2p3txdHs
8CTeUxZq8AlyElTeeajarB9ZhGbuOMWoaefeqN7W7THmIcF/9D/3jkN/w0rG2OrGrFOPWYMquDtS
pAv5nnJ/0m0TzZLs7BB7ukMjZWqz9j8Y1es94awVSfW6MhM8bUU9q2hTa25UADnwZ9c+xuF5lHkQ
yX/xMVcNZWwJgNT7CLBuGHJoZrsimV2VbxVygDC1VN2RehEonTbhFdw4FowwlgSAMhVwreHZovii
mbdSXFsVSjU8mLVNdfkVKROWm3YJzKxYQA7kLMQOyTnQXvKMV6bc3Nu55hqEhfENsiWDMcYABy2u
0QosBSHq3kw7xLqVLzsAcXuuRs6j27zA1ckYJcUMQdbWOT5bAGhrBOBAyHvsc+mtHrkIDvvpBmHH
SrtcL0SNZm9B7YX9BcAapX7si8OivBPpJQ98Y+RueFO79MczWB2P0UpTkuNIkSmMwzH6Llm13Z1H
r77QTfbK5tXvtsP/lTRGGyNB67VKgjRKfg4Q9BOGF7HNaFHj3EZW8X+kfVlz2zzT7C9iFbiTt1wk
SrK823Fyw4oTB9z3/defht96bBmWifMllylXZQRg0BjO0r39K1g+Mci9bvIA1flOwod3Yf9swDlY
/E7tzTqQnH1A30xofJYiMuQJtGIGXB9CeEXduN04OOsm1n0QXIIfgXJRErPqGFGa1KG1E9xQ8UM3
uQMyV/9mh3vEyjId0TSCqHGYNx2bU7+ItINa3P6bFRa7nsB+rtS6RUIgb25Sr53QXqAvl8OoOXFa
PP2bKe4Vg1j2QqUclamOenrhWGC+Nfe2LcrBC/xa4ztFJwniLBBoUbzpKbrWN9lGK9zyF2sna7bR
w/j8NyJe70ioEeYwJ1uoVIM+W4ysadaIK6GXv5DV7RAW2/XtO1MrNRRTUxWiqagzEY3bvz4uLAxc
LZjMDJZN9rtFF5flxaWzJBD6YTklUB0QB6MEnrUIfPHzi/LRNIe7Udbltm2wa5V/j6biahlVJ69E
XPgiK9xG2g3JlrTD4HENClLFapAXvrJq0TZ+hoiPa+FAVsEjnJIYWY9hTrchVfYgs3FLilGFEnJT
VezZy+RPiXHTjdFTVmEAWqfHpk6eo0hILsbu8EfA//hbOAiO66oC3TXyS9Zx8IZdtgk9cs26lVgZ
WljzFq2cw9/ClIqyjtAK1puHMNwNvUD/TXB+fE+nZdFmbCQgFqpCm7prdplVB4PePq9fBHZAK5vG
E19Bt70cC8abHEeQIXGrOb4s4fPgW1dbS+QtghPi+a86tYznXkcslV3QW4CJF3nGb1Y2aO8kT9R6
K1oZB8ZlEoIxMkZruKVByrj83TZuOBLfUqhj99/Xd/HzM/bB9XQOTeRaHePZAlcs2FEaZIxAPBT2
qHmJZrgETqdz0JH3EfSfDDTAKhl1lAajD/931rCPK+Fgw2hl1EBQavOU9mLMnmsKoROBy4k2i8MM
MGotGelKHdyX23DCxGe1Hcm13InGTkV2ODwY80kzugFPSUNBax305aac7gYRzp55IT/uGAcENTg+
VXsG9dSMsV0NRLZy57BeYHtb+OSZeqLPO4EP8Bm9ueoTrcgVfCqH1wuIkdpY4MyCi8Nn8sCDg4ta
wJmrzLxptf6Q98WuaNJNY2FoioiYwdkxrCAQn9CriBUPDTqsvYEeNMjkytf1dK/SDkKogUQ26xf1
TDblw2kZHCroclSNIbJfXhm1uyhDO2DfYvRZjaEmkG/lpQPZT+OW3Qz1V6O81JABQ/HNK2JwaZf5
hZHnf9JZBxGX/ZTSwQ1JdcybypGSabf+SwXeyxNURUvXQxMQ+J/Zu96uPd0swEKN1Ai+c9ctnenp
/LgnHKogR4apkh6MGMZx2SwY8Zo8BXK0GPT6hqH31GXF3eXYgHkxdfpAxEkgukA8TxV4nNI8nKFB
1O8ZBXXhxTfkeweN6tCxgjkQRZhn0hUfl8vhTxj1KsXQEFamDyjW9NJV1FJnGZegXOx9nkqWg5rr
xrDim1r4WXqm9PvROodKqioPRbmgF7Bb8qCcQifUy6NRhQumqW2nUc0LvTVRs6oup6TZzuiS7eTh
KV9sp4xvumoM7Aj8cBRcaRISLWRwagsKzE1yYS3ljamWKAG3G43+VM3iGDY6wj/ilraIRWcdhGS+
XAlaE6uv1QQYHvk6iLSX6EXglOvxj8zPAela35rlqLOUCIZE3SJiU/SB5PboxWkcJTCvsxdRS5Vo
VSx+Ofn4iNQ8ITpGCzy98WXMTkzj/fqq2FtwBussGyUDaO6+1ixPDChm1Bu11aGJCinpadhP6SZD
A16xVZuDBGrkAmRs6xbPpCJf/e3NJFvzicm0s/RlZgPLjO5G+TNg4NbywGVSHiXkInsvv8+9io1L
XLbfsh8IjtbtfwFjb+a511GB8lymw1W8LOycqHDNRXXkdC+nIrGtM/VetlADevYqesY0XpGg6mSr
oSbivf/J0CHjs408/WijACt5qqBfS2SNvwASHRLFGPHqq3eDRzEWJ/nL5biZvdyTdiKKgDPdDx/W
xl8Giyx1VMXoY+w8pn6b+qVbPYMBwY2vKWondAOyvPVzO/8qv+0m76mJlmWSlIAdJNI0UPmVO7NV
3S6kT6NV7YrxZ1ykonfoC1f575Ocpxzr8zizZQlxh9FurHKjltdh5eu9v76wdVwhPOuYPVkkAls+
QnUMDfX0YPahn1GRpvU6khCTy2tJQ67HkCgC4bl1mcVXg6jpS7BXPK3YYCedKrcgjRjxvatV8m3T
JftQKXyrmUV9UV+A1n/nwrOLZWqpNAUrZpA9vtmu4u28SYJKWEA+73FvGRmeY0xPY3Bl2fg4tBvz
qhtekui2NaKrBBLolT3f5XW4XfcEUeBhMlc5gUZz7uomntGcxwRU7A36DbNjuKHXaBN2ih9tsbMF
PUUi32OnemKw6uq2kxjTr1Jck4deaZ1FEwCTyPG44KZeeq1RUzAjGVZ2KKCUprXZZn3fRCa4CAYF
nipvI7QqTUbQpE+SiOZLtEvck5FGGRThNcy1JKAZTQ+NvJ9EyXPBEngiMYtGWVLKoEatospRyK0u
7F1h3xFnXvr/Lg1PzEN1gybIvLF2aXWjH5YDWC6Ona9tSIDmo2vp386E5w+TjDoJ25KxrtR005Bp
p7WGwITgWHjusDztQnWJGeeW/JimB126gEb4ume9DsSt7Ro7t5MLIhd9bKQtwDlfkm2CVKKEwY68
/WkU2l4fpw2G9rZdS/ZSdm1HP1Vbv7D1+iaJ+4OVxi90ie7GOg2SIfF6yXA1/ec09FB3jN1uSL9T
FZUZYkGBSr7t2+7SgGy9U6bkupch1NSbvhJ3fqfb26V57FXJ16fEbSjajYiMD76RumCuDah6mamQ
lFBCXxrT1s0KcD+ntuaFZfmtRJtlZXdgeJRfJql6IBLd1PjJowYOUst0pPRPuCR+qeRbjPLhN3ae
NSxuQeff4Ti7mpkj4WyhxZDMfgb6nDQrO0x7mkczAw1Gnrixrv8y4slpjdBLu1+6PV9WzXULhHaG
OHfLZW7AiVv6E4XEgUQWZ9Gzi5ZOorIAA6rP5/QeHXBf0WCTz2nIojqz3rXdVUgwWBGgm3vdHc40
gLGwx1QVS7ZMg6jMJU/cwcABa0oEDbTK630LzHixnx/rGmxvXe7EF/OGjTQVD4vktN+En4nn/f3d
ONuDE+PRAjZu6AxCgDIoMCc63S34AhmoM28wafcIXTk/c41WEHad39h3oxx8V10/dKQBtg70tpDw
dXVFss3c/p8b3z/uK4fgllyPYWLh+FKyG+1HJQFBx8/1sxPtHgfiUpSbpLHRYGoijVDnYAZ4TNHJ
um7kPIy/7ZbGys6nR9SX8pIU2K2oOdb5Vd0LWl/On8ZbSMLP707VYlayDMgLs32qXw/lZTw+NqI6
PDvTz5fp3QrnaBY6f0kINg8vnI/zZG4sKIql91rop8PL+n6dP5R3S5x3FYXcj5Vd6F6f7acydfBJ
JpuP6zbO9DIw53o3wjlXOcx0xGAwmtiuih1mAe/QwqZetl50GQWIUX35WpzrFx0U522kSCcVs9YI
6uvl2BvET9rMGdtsryT3guUJTosfF1r6SK0WBSOxxvjcKolXJeVGM2qn6foNtaddVsneotSunBdu
rNygC8hDIjpxNEnZKyNEngrrsrOm7frPEv0q7nsjNuNsTIwWZdMy3bRLelElv2VF2Y0VpKe7fLNu
TRCq8xxvytR1WiThiOvhe2W/ZHOCLFaLHvIMXJ9tsOTlXwHWm0/xTThxryhgDUO8htElg96FVHWa
gnrrqxIlBvkunKpJ5RCaPfpryindh97glBeYaRGmIEWnxe7pCW5lXddZRhohe6Y/K7Zv6z8Me6tV
N2oi+BoQfLp96rvBxRjBvfS/oT0VtLKMuKrZmrv1nRNcP57QLUFfbJS2wEkJdHGtBWIuV8s2QyYq
f4n2jYOWwhpaHT328LvZJZM3LWagDXeZIWO4JffX1/RFhufd5zhM0ZVcSqwQ3vC/fBIjPoNH7Ce/
8MdAFL8LrH2iddPTqZflGlvYob9zukj9cDfdgiFh223p1f+dl+IUoj9xurU6VOlGlgOpuh0Ib51e
2sf0h2UIsHLd+z5RuQ2FklcKaqNeF+4T7bHRGk/OfA05byVC+lO/lEYBDIoscnGpCoGx0gyha2cm
FcZaQBentY5V5c6YWQHRMlerfpj1X8ap/7nKJ+K2zCLVJI+4ZvSxuYgD9aDmDituL9RpNwb4ezFZ
44IJ6Ld9bwfrbrr+pH9icitzKVyyGnGWUf0yy/i2WFARGHPBvq5fPJnvymkq1ieAnJanD09Rq6PR
2YvVA+QffcgIuusrEtlifz8FxzrPu6VNgfUtmn/D+0Z+0Cfdn5SDogvat9dxSyYcntQDCLGjBXgS
Ik5NZG+MvLQwwPIqeL5Edjgo6RVTjtsQ6pyD/pxV0Dr4iazdX+ZN3qNhbuPG0CwTVWI91B0qdvaf
qb9QRDrb51fyboPbsbAqehWdnKBXocpOwhd5o2uB2TaqkyXa07ojfIGJ78a4bevGLk/7gpUutssm
DhZ0T7cbfUtdfE54whz7eb97s8Y33NS5XES6gTJk6zMelwE4rPgyKk7yDymFoD1IPBzp2ridBG+0
YEv5Dpx+rmt02DHp1tAncZBLt2W0NVvBGMsXyc735Skfr1WvT2Wt2/AObVvcV5spaAJ0a7NedFZB
SB7A0rt+fOeR6c0gnwHri0kv7A73GDoldnaf1sdJ+/ZvJrg1VZWk9MhzosiJEn1iIkcyyZ4R1YLA
UHBCfOZL07VuVkvA+xT/UKqfSAV51XjMpF//thrt4wmljZ6mI0UIQLtNaYPZrf3RiJh22P38/K35
fihc5An3JlSfUBaObMWpY/X7LFWx049gNcnsK+izX2SWLEjjiLaP/f0E0JM0qyz0sgGXQEaIUpny
EvabvhVco/MOroOUylBsSDbxWhvjEMlT16CtsgM3Wxpk3kIc+ZZRNzTgAIUsgKhx4SxgnBjksJB0
pln1MVrnhjbI5tABjwW6CG6lDgwSpigaZamMTwd3YozDwqpEenfSMO3QhujDKDZN4i4kSOudon0j
ZNMlx2YW4O/ZC/xukk+SD4ME8C3QIqsul/m4i9qNmQoeRubSK6viMYJGjYT+UTRDxAqYs9BhTm3R
FNhZ7ztZBYcRaVFYqtQgjC9UtzXdLH2KCozLi+ql5x+rEztc6DnLlCphgxJtC0IdRr5kJ27qTq6C
5lOQ1wvTk6J1cWihJpbctQPapsgN+F98MAb4rIl5CowdmzqIK4c4kS+i0BL5BIcfctwvMi0xqAIW
AnRGo3vKjHZN1QrcXXC1LA4yBjmt8tlMNE/WHwzNT+1225q7vACtXSeiQxJtJPstJ/DUDcZQhzUa
eVNI3g36RafE7jJeyaLhgPNF/BMP4fCiJ5gizVtkK+e94kpOdbeLvF/5xTdwy2CSWf2+/pqc73A/
McchhpGrJgQ+4CBm7xQ7zV12cmBeMt+QbyXdUaFGYfnZjhxEDYqCDeUzZAXusL6EiHAN/duk5Y4y
HYZYdajws4utYAU9eK23UAV7i41c5CviW4/1Nj12DvJ+Xucq9/GRcZFO0AyOn6tfomlnwT3gM2Bx
3vSRnrOhzJQ6kmk4Gp2CUDIEkYfIDAcqHSjNNZPp9RTpQ4fGvzTdhKUgiBIhF5/2so2unPJeYxQe
6sZwszvJlR7lvexX22l0hBpVDHDXTo2DkHywwtmukRWwjuE29+k+OywgzmVTWcVWFNWLNpADkqSL
9LSCrI4n2zKkVydHH/ONrki79csmcnkOQ8BMUoYo9+JLJUPdzQ5sDfCr+5kieC9Fy+EgJEGjsUJr
wC8TsmkgNy8XyQ6Z0e36ckSxlM1hh5JD3CZv8OX1v3nE4aDf0guoDLr9LvUKl4hGSNf3D8yiHzF4
Ulp1SQcE8m2VOrZ2JK0vKQ9DdLe+LnYMX7uexU+bzcmSm1mHCDsuqS9DYhBhPYR7+62VorUQSeV1
c+vRjcVTgoBwq4oiViVtwiOJUvAFfF83INo2Hh7QmEOsFmlx2r6Utuk16WM01qVTGigkr5ta9zyL
5wCJzExOlxrBboF5qBDVHB30RJXA75j7rp0PBw0Qr5MWWqLnU1UuSHnXjscEfZ+mdDeNftwJPhhE
K+KgQU5NuYRqIrTQ5PtFC4YscvS/GAtFplXHN4kmG7Km8gGuNZhmWGH08LXFCNK6xyFQIECibMBq
59GNeb9+Sl84+Js5LthtIL0TmjrynwU+hjMw3zYUE+aLebBke2MZXbBu7qsY480e54CZkkhG1CAv
KN9lu+FeDhgfWOri47XxJ/9/a0zATG0L1vmFo7zZZTfvJGazrLxYuqKC4wMvcutbgyXWcnNAc+1t
1KKVuq8E/n+GhPvjSXKQqKaKsiwK5m1DE6yZshfvl9xZvtHjstc27QXCKeR4JU/IgviFm/63VD6a
mowaaQHWvxs20S1jhrLM+CbNngQnyQqEZ67emxmugGjOdow+buxoA4Lx8VJ9Rtneoff6Y7QXUVV/
gVpvpjgnnWS09FkRVmQUB6XAB+2fWb+QZcFTKfBN7bVOfeIjhdagDa5C2iH8AZlDRpyxBKafFCAw
X1zi2Q+GY+4VfCNpom/Bde/Ezf/ondo8anaKWWBv7qEW2Ea7GthiUShIS4vsdFH2RGVT8Nasb6r2
uhsnqx0ygyi2xFLM87VKvGZ6XiwvGgRxjuAWaK8dOydmNBlk1xN7QZFk+YOvXIyLMAEEkEnmkD2w
0BY6HMeDKIo7D2sq5oJBow4peO5dINk4FSPB46PNfk2zg0K9WnZI2fmySICWXePP9+DdFHd2NdSH
5BjE2p7Z6hgGvpKybVtBu6xyKq10zPBFlb8Jrt75G/5ukq3+ZE/zKobwTwbQZm2o8564aVAe82P4
O/pp37CGQbNwo+26UZFN5sInNrNaThOLaS8nxRWBo9q/reivgpP3ZXGACb05THcraH8w6vQh1uWj
pj5Emeybmahwfz7OerPEZ+4xJrvE6ozGcS0/5MmvLhJ4vcD9+Ay9ItmFMlFUBqxhpxq7UNnY9HvV
PY6joD/4ixTB+0o4aNSXAZS+BHQI8z7c1uCeZQKg0g/LYfPokR+6smBp51vs9HeL3Ase9nYT5pRR
FjQNZAn0H7QYt7FaHM3xJ/5CnJjoOSY2qBejYJuG36nyuxibQwXFWqebkstRmv1YifbGaIpKFucx
7f23ca/8XFKjNCY8udZD79sOsIYJKOPZ1RywXG5zD+IiwgzXefB+N8phjd2USSyNqJMs0Cusa3SP
1m4G/rcyf5piNxM1f72ObqwAjs4BjmRMVNUJMgnKzYTxUflgX6LldRcdSCC69KL95IAmHRe70SUA
TR5Xu0TuH7XecHsVatSL5K/jyxdfkO/byAGMoqaGURN8+8w3rd/s2DQhsqE3mKnySy/eiF4I0dI4
sCF13UaE4LGX6JaGLxhdz7RvYR7826r42dtSVyw1V1gyedoY6Eet0RSSlxc25qhmr+2dZitKuAqw
jR/GDU3VkDsw63lji+jvlize+pLOD8S+AwA/frsMwGSqvTae0EtrPx5D5AepwyjhrMKVt7IbHaYj
9aJt9jpJhZTQ+i8QXDh+Indu0CeS9RgHj1JoldPLbvqVg0AH/1Cl60jYuix4+fi52mQu2n7KsF4U
UXL5UKp+RQVtBefPTFMIkVVdgRDTx8dVTiARNORwxsHI4R7JZa6Om/VNO7+KdxPcQwFeiLGZe4Tr
neZHwx/Sb+X48Z9M8OcyWFVqohsf2YvoYVBcBXyLumjU4/zLipjOUtAxqr+iyEkYYqlxl06jCeYw
dQT790VEbsfSxqeONzbTX/nZuy3uNZlatZh7DfXBxsocGd6l7ozhapyekBGcpz/rm3feBd6Nca9I
Cj60JJw7sK8kprsY3YbWi+AD57wLvJtgkHiyd+kwTwN5nSW1iZtPTepM5R+NovdjfSlfvFDvhrhn
o8zS2rBaTMVa6V1uXFeaO3a6OzZB0bh6/Diauwmyqkop+OIW+Qb3goz10pR0Qeo2GaFSbxcPqmz6
RWp4U9LvhlkkwnG2+xP6BhZcQDfYACm3n2SaoAUObE8W+TcpzSBKMIdYQ7ipMhy7uYQQ6qVUmPeT
lglFVtl15YOAU9vcdR4rpUxKgk9iVrtGCt6LX0xIBymbbqt/F9Wtz/mmbRPd1jSkpXSVO88IRZPS
TjDuryEhVWsg1v8bhqNTC9zRNREplFhH6Qmdx+noU2uXWjcCrzy7ZSer4F58iH6SqqohL9rvmeRM
trG8EM1BKpqDxP3lZ+/AyYp451D6zq6GGplJFKrvwwxxWlRkUHM0nUHqbkqa+cD527GlBhrBm01v
inLJ7DZ/8pD35WpcfqaStCbRG7wpE/XyyiWEBEb1fTbk7fq+nkMVG9x4EGcALT0GqT/eAtJ3ihTZ
qGRUQP1uR+MLIpQSOXezT21w7oEJqWZsLWQNi1/QRWMZhPZBgpxdBWpi/bII/icHXWiOKAA++311
aplzms6IlIjUaPgD2xFqoohx6LF2Q3gO3ZFNfR3tRZft/Lm97efreP4JSoPkoa8GDfGb2oxO3Q8O
Hm0n1PCcFgK8FJzca6B3YokwEg3KeGgICL8sEBEpKfEbESqL1sMh1YIWpXrKGC0JCa97KDMrFYTW
DHoArYHoirNvz88+/7533Lfp0FMLCV3sndTXh061LqzhTi2tYzwOj+1iuaoMZr2udaQq9KiGaqWN
6/EXVYITj+ElEIswItXYIpenQ4uEjsdZnzEw6q1fOtGmctGC1Js5CTtc7noejrZi39HR8Iekgage
FTRjnRF/Qn/U+wVX2G85cZPeSIqiCvGaz/tmh8E5t0VZ+UW57g5LMBwMr32lSwOEPpRX4WW1jbbk
QG7X1ytyVQ5kKMnQTRzj41BufIhZKtOlLPpuEl11hQMZo1alTm9xHTqv2DFSm+XQPDMum/yeNTyC
qVmwKNEhctiiDomZxzKwpY13paY7aYTZt30i0n9n/83KpdC4C9jGygQpDkT+yY4GatAF44bxdQv3
j4U7a3a4y6dahWmkJRLKkXHbGduyuF2KR3lyFkjezp6RHQshSefZ7PKJb/KkjIOkQxIoQxikX1X3
8I4ASt7X6KUPA+lG9klQEqcN7J1o+ELgjnx6ue50gsk4XIl6vJ1681Za7kPdFgCJwD007t4N4VBW
lgwws7I/Wb9XEM/OmM0SCQ6JzHBXa84tKZEkdN02vxT6h4b7eLicRP3sX4RDb8iscZfLhh7PVDDB
ZybEzChlhmBCDiQKFOGslOhwuGuV53rTFhbSA5W1HdL7or2wlJ/rcCTYMz5/HLMx0jYHxrdJME5H
8FE5EnoEwfC/bkewFD6PnE6F0YDKFJS97T6d93F5hVnvdRPnY/u3g+EZFo2kr/WQ4iO3sAKD/p5H
UW1LhKu8AGxopMvcqmwGy1cYH8gmf+kOyTemjKNdKEHo1n9T2jpBhU/kipQuRpaxvjmiOWkWZNOF
YoZOfre+dQKnVl//fvIyStRuUoPVttjAF3sZwUG/M7clKNpFiMPux2dwBVMR6GdN9l3x8RHOMIpi
TtCVQBmr8MIk9SpV3vbVIylmDxqem6wVjWye9713ixz8mD3VktKeX+P6DgyFebYxEwHEnY/r321w
2DOQrGnaBaOxrfWtnX6qYEOg9s8yeq6TvyBHZWpT/+0fhz/5WPejFCNvlESIcdViN9LmuTFtwYV9
/dpZOycOfMpwWFBdQjEgg9hI7DAFleZZvpR1p5VQhYDqN7oolRytayBuEE23f3HV3lbJc0yhpyyU
OwIuTsYsqbiyM7+k2xgzG6EzXaIadCmiTBVa5L4yWwtFVrXAvlZP8+yml5rPaJFJ7ZmolktbAwqI
uSCNdR6x3hfJxTNQlGwMO0Rtd7FyZ8CT2A2iZQl8n88ygg5k6AcDfaJKvQFwpPbLqDysg4fIBFvl
KXZAzRoIhTKakW0n0LxIW5ME/2aC/YQTExWoxecyRDVMy7dZ4Sjy46wITAgu8Gt8dmIilTA5FhrI
WlraxhhAgwjm+hJqWeqI6rcALEQ7xoHFkmKWsVRhawarqKVCYH4uvQ6N3uu7dj5cfncvDikWeS6j
AvyHXq0/mVWgabXTlg9gM3VKcHmYs9PlouzX+XDi3SQHGnIOhfRZBn+R3bkROBqRyU4HN1dFnPaC
HeRTC22va6PEGml10AuM8mHRK8ygfFvfvy9exbfV8GkFo4iV2s6hojNQ/bGbem9qB5dY5BpzvPc6
6badKTkz8jhNEwdR8SwwL1okBw8AA1KSCG7CmO+K37rlyIHtV3+S2GXqxMVR+j0eRDMjZ6uXJ+/L
60f0yUWQ9VgOG8ZFtvySN5Eb+8PBujBAg8rE/yDmJsBAoT0OPka9JV2e4CiXK+2muYC+oZsfCYYq
/4RX4F0LWhEkCnyUV7VKs2a0MhXJbtkIJuln22PI57s2v6yfnujwuKBDKcFr2phIJobJHckCI/+O
p/TfTHAwQoktDeMI/wDXxjBGjkxm8EqLUES0EA5FSnQnQ0sECe2l9qxo305P4GMUBBsCpHoljj3x
OWsYzHJRJcixkHttzH2C3gZzZ0xuYqSoUYL0iYg0UgTL4guVht5IqIlhWUPtFcsvPL56+PhP58Or
YtNmolY0AX+1xa012amqQx+JSsgikOKlsDttpn1DsJBef7IqvyVulrm6fB0NL7TeZMbeQJNfPCuC
IxPtH5cjATtEkbYtxjOWxieZr2b+kvnr+ycIj1QOGTJ7UJWJqVUV9VXV3NqRMMpkMd1KjKuyRZ74
XUsXKwZJIAriVurVizPmP23tKk+deahdNXJN7TKx3CIXkXmINo8DB6sK29ZEt7fX000I08MPGw/m
+u4JHYODhzKlCwYzMNvSeSjV7JZA8rtXRSXwVwpAXACpvB4VyYwlykuYsoc7pbe2E/RDKimCV9wK
FiVACpULMMIF/WimjA9iI3XG/YCG3QhTO6wPk1VRwCd3SSDGTEBFi95BAd6KPon4ShgtqmYJYw0x
YpZ6SWVd1PjMa+Qod0O13M/pPQGrXYfrFsb5Pg6hUWAoMoYhUyc1pyCx5v0UfYv6UNBzIXpC+QJZ
KatGZzSoB84gC9A3yB26RcCkXIiX+LYn0nsV3Es+DduXVB+qhgmf2PNVi9KfIhJS/yIb+hZ5aRy6
pE1Z522NBgwm3Zn61FdcCFlsq6B9Uq4IJgjmYEHgJ7qXAj/mk7B1mSSkV5ClonDgaXlOysus3Gqi
kR/2ZK7ADp90bUtLjWxWBJQMxZlm82CjEa2zFXcCQ0bV6i/lRAU3lF32NZMc4oRxqyBzjiirQtYg
IxeVUTlaqPm56vSJSDVXtI0c8kSR2UToq1M8c0SaAMW/pd4XmKSWu+8CODifqX/3Ey44GWlJeilF
Rk7T503WVz6Z7iO8SJpWBd3YbKsS+aUy9MZZE5gWQLjGAdGUg0WQzIgiy6F3pju97JxB0ATK/ouV
M+Nzs2XedU0hozSmtb2rg8jbGrZavJFRv40Cu3Rm1P/W91OwKD5Lm0x6XI6M3ExXf1XG8FKCuLPu
TUGrr8iK8vHVBZtx2xcWts4OAVFNd4/TAYehLEhtv34Eru0fByJmZ6dLOyNroN4tG+Ss/Ne5FZat
Rd3I03bqjY0MZ3+onlqg5N8V+t5ck0/dlpZhop6Dl8rUanea560FHKHdy/qJid4knW32SQijhnUI
3iNcbANM9o0jP8le6qMkcdP5i5/GjuyGV3gOr2yvFwQYomPkIIXkSmdYHRaok8apWuMqp8+yUgiK
tgLg4oWwaWhmQ96y2pGS/mnTXTk6U1bs4zw91KVIOF1kjIOTJI4YOR3iMggoOsm4NTE/rkx3aQMa
ZkEwIdo9Dj9An6GD0A08ZOBmyIpjkQaWJMB8UVzAt+ymJCe9RtG5U6LZw9jH7UZZHrp6S5ubavAb
0HSVfrLsTGRWrY3ALz+H1pirAxemxsoXmvnp3BS5zTGwC5Z2MDQwTghwFG8ZCfT/hx7ZmVD3ozHu
3OYlSqDlBVcc96+N5EGI1K2+1TbZXjT9fmZTP9riDk5dbIwpKAaSd3sUoQ9QFT/kT5ljOQaKJcat
/Ht9Iz+/pR/M8WcYGzml5oxPlHYOUkgdV3eJdC11gqLCZ8f/aIVLfttZ2MiJho9IaVm+6+WCiQur
8qCS6lG0c1GqCkUIGch/BOePFrlHoCRSA5VqlIGSXQNOpiH4hYrJbzYJn7nCufvPEetHY9xLQGSt
reYKtAza0byKrlsookYbFSrflxAX+qMF/bMqODaRRfb3E1jOIINWylTW8JL6KnnOasEbKvr/Odgf
NLVBzyamZTA77siQLi8e1v3uc4z6ccs4dM+7NEsJRZAfab41QdFz2wyXs7UtwxtF3a3bOlN7+WiM
Cxi1sa+0ScX9jXaTR3xz0z7EW+vKuGCAkewhYCh6vETXikMMaFn1lTqDhtRob9PKbcBdEGVeOgmO
6QzBxMeVcWgxVzmZrRQq6aMbX7KPVeRTA4vRd/vNg6hxRbAok0XLJ06HEdbZoJ2ChL80etAVD3pZ
CQiB0HwjGjr5/Hx9WBcv8mFEZt1VNW7UOPxs7M3S3tpC5WTBE8ILfaj4xJQbCZ+10lS49VCAAmRC
HHxd9y8T3XSFq8zXtflDLOotuFy86odCjbSKM8RUrV9BwDzb4GPJzDE8O2+gcQjWdTlxUHAQXALR
lnKQYZugZMRnE+po0xyEhbHJuxgQDPHmQnf0or2iS/eSD/SFoeaM3N7YQfa7hMre2Af5sGwFv0e0
CxzEhCNa7HsFgc9/PQGxL91K6CKTbqhLHPu7aCBPADkmBzmjGsvRNAIzw8xvu02j/sHUhNMrL410
qTSGYL/ZzVt5gHjOtFRrqmRpUO/VmMjWNgY/MBs4Fd1JEQKYHNKkWkGmnFGljS5xWRqDNd3qvgmJ
xAIdhuuHJkIADm4iQx0UjYmN06J0k9aDVBOkOP9EqcCOwFd5fjTZGlM1zQHYMOhAvube0v+khShp
IXoXeAqJzsRMsrTgjMgW5Gjd4LBm98grvlmYQXPsfXdEeTYSfHGI1sZFJnrVW7Yc4h5Wfe2pkrwd
6tLtTVuwhYLrxTMrFvWSTUuDJs16gGRmYyVObSt/1t1BtBQOUmghWZmy4JgG6JY07hAZvqq23r8Z
4XCikKgR2uzVyXXH1rdmc5HogoK5ABl4TrRcT8uppICiMFIcuWyXIIx70NZC2hndLy79f6RdR5Pc
OLP8RYygA82Vvrunx2tGowtDlt57/vqXmI2n7oEoIr7dy+5BEVMNEKgqVGVlqnmgAGLI8RAbBYQP
Qc7QP8ZTVVdjSZWxfXQ6Hdy4kB+jKhwp1JXTEI6QyjRSYtQKJMf6QTY5G7vxtv9on3EdZhnLAHC8
xyH1CPqLFnBe3cuf5HvzjMrJITlQhbfIEzhZC8eLGIwXUeRVbEMd165sgyJ3VKmx9OSHygML8NbH
8nsoumC2gk7fNq75vb4vndTLfLApjPbkgOkRJCryqfSbE6+AvX0tdN0ghqEpfxBHk7pamq6Dl6xN
q+wPmC2V29f9S7EhBUG/3cUGE8zMUej6Xkb+rD1IXnJKjuWpf81PGKyenH+SCBEM2TyI4vaXu1hl
TmxnRhUIUCXZgWpql7ut/oYnvlpzFrftui5WmHO5qnqmRnT/hP7YkXvNfNjfPN7fZ86fWJJkrE28
Rg1BCDpjOukdT/v7L8/432tgAWbGWM2LMRaUeQLSSMjxhMiKzlQjAHNnB/2NlzBz1vRewrjKzdEM
7rslAx4AZfG8PfXC4/6ebbvIy3qYqNVWOQSQWtSTRuOTJDryUNhr8xIn9wJ84/+ulP3hcL9v7tVi
UlKBgLNEiBw19EnTCnJooiOGSbC/Js5pfk8PrsxosINJLeAmijq3U3yV7ravMYPCK1Zx/AFLlxPG
7ZhKER4z0VJapmBnVU2xX/uL2Riy/LhpjEfIjXaISAePkI9PofJMtENGnhbhIFQQZ/eNSrFLLoMS
79Qx/iAisz5PKehBOioN9jLwRhF5X4jxBH2dtWFp4hblGMwD6dAbJjRaQKJiR2i5eJe/lPkuZ5zx
C5lSdEtRYQcTwXQx4WXqD818q7dOND1Lgltqt5rcWkbl7H85zvFgwWYIh3IHmTMglECGDirxANBA
cVzdfSucC8yCzeoURBgmwXRZNtwkS2qDGMBaF8xqN4dVeBx4M7/0y//5/Pm9lzLjL6JFJmidjYCN
TF+M4pdcPEqt5kRGgFSLk0fRz7Jniqm+QawzETUqohktblE6U/7YyQ+ZIDmD6EiFX5uzt7+VPIP0
Vlz5jY5I4jqVwO39Q+FI54RUjz8nxNtCem6uzLShvAoTVBCdIT3G+VlonQQUd/1RGJ/318O5Zezc
minEuSDn6IGY8O1y8ypXRSAqLWoS8/d9S39JyS7HgnEYo5GgzwKKBUfv7RpToqFgkccxEGtr8Kj6
mxyk5+ROOkwBD5bHu2WMK8FcwJojX0Kj50uUBKF5XJUnzuK2C0qXxTH+Iw7NrDQKBYyod4QC2lE5
sZQvNIc2U4uHFuGshwWYRULR9mtDk8zIVfV7o7yrCKdqzzPBVO31BRPZMxWJSObB6jKQUwJyI3Eu
E+fwsfiyVoQOxZjjnToPxMnG2iP9bSYuX8yMx3zNubYK4ydEvQdXfgj3Ps3mea5naLTFXhkZn0K5
B5LmaZiSzy2Z/lvixKLMUjEp9LWFd5rHk2zaDbpVYwcpS3upz8bCuV+8L0b//cplKKvWDANB2R5j
UEt+nKSnJfyP34t+zysT1VitWpYh+KqzaxogaH6ONDfnjWLyTgXjJ6ppWOM5gghzTaChEB3Ao2VX
Bv7HAwHyEnUWW6YJobRKlEY0PRAPl8ivXxtidw4Voyp91NW4fPa8tTFuQolWPdUGqF9CFNVRJxUJ
Z+mGRmKtyf8+3/UhJ2QRZaTPxLCs8bGG/DTMRwmz3pM1cAsJNJjvRGAWIGaIhlmnEsxMx9Wjyi6Z
DTTOkdiZl9vcbg4nk2HxYT1GPfsqwhfrXO043je+mFqUJir2dFeFrFcaiAFJLZxKf+UUijj3i8WN
5SBSFvoOJWSllaxGrDzRPMuFZO8HEp4VJr8QyzoD3QWA13T6oAkTPy8ib66VYN8M7+j/gROLFN3Q
Vhzx9jPGvPzo2Pjhc7pAhvW914yOBMcX8qoW7KQuDomWJyGOPpVuLp3oaIIGS3Nad3JKd0HMjw+8
AQDeZjKeRKv1Vls1JDeJ+BBXhz59iifeRnIyNXZmtw9XoqVKCH4I9Ow7f/LjuzIwHN3uf8lPut/b
rV/6Um/zusC8dIpFiVXhQkRDw8VLXuqDfpod1LgcUA3cDM4K/yWeaCkocXi5B8eDscixZkS7O69x
cKL13EU/8/xzo94sEo8eiWeGyT8kjcjSTNVtJAXcvOMnWs3uc7A3+P/tIrCjvXiqtGM/o3gygX+Y
cgTNlvzWo/66uoVnHnh0Bn/pO/xOFNlB31aM16bIEN3mBL2GbPFDzbD60PRNMZqsSUuOMUYec4wn
GmH4WhSLG00E9AoqkAVEjznvp7+0kC4/h/E3adkWa16g3CIEhr8eGl+wxXvxrgHzcu3XPPEq3jOb
hZS12GgBiufvIvSGsdiV5tVCZcWa13WvCfBCVWGlM+i9OG6VLmMnSrF0kBrRBHGB6rXT6+hnPhfa
v2nsgL1flgwNkA+2rSsJQp1HA5IvKYqDVVOex/SnPtc8Z0PT1D+WcWWG+Vr51IKpq6EDzq5+B5HJ
YLQyW71b7X/4mXjgls1LeGWOSSnNcZjJIoEIP1Qw/iOXHo6LgzzMUkQes+V7DWJvafS3XOWWBTHK
aCBo9Ux29pUOwIeHFFqPxnP9igzdwgA35tJMJz9GTmYhJL7t+4HNUHG1VDZUrKg7ZhXAFG32LBBP
TaFq5O2b2I65VzZocnO1xKYHmnJegTynoQLI8y/yPdIlP7lRjnQaTVM5vo23JibZLERQES8GMHr5
dJoFDMU/1dHT/po231WXJf3RrJXNXGnogaSd7uyIxRy6Q3rkyjJtRtkrO2w4KAWoJJQoKann5dh8
xWAGVGN7K/bEN9UaXQpILY/LSXjeXx5nBw2a/F59sWoyk1JKMbAYqYa1dutLXv/Uax5Cjn73naPP
tmuX3ozqfESvKvuVaDbktc02tuPuNhzsWOZdNJ4xxoXosQ5d4QwvYSLd9tlwBBeAn6mxN4Wjuyyz
08oSJ8ZwvAgr966raz8TyMciCxNja45Tt4ROyBgnZzVSOH6ed04YL1KROczUAR9MEL8rY2gtqqsn
eCKUaPHzuON4h4NxGWo/RnKi4zo3aaAtx1S3Jt6DezNsXR17xmMIs9RpLa2By8apH37JesLZL94a
GBdRk1acJgX3dxQ8NSROQg6m3nIOAMdJsL3YCQM9Y2fgyGlz7XT9dIbRQy/GYBZL7tIaoJVyuWn0
moNRfsev7twrVsgKBf0RBw+9ZkESUhvEFn5aij+yTLPmoWitJPwRpdOvMOzORShaZZo8r0sECVbd
0ccU3BRoy6vgfGsMEDpGEPlWH0XMimZC8pZqsS0OxAbxjJuoEEIsjLuxbKAQ04vWMMeRnYjDk2pU
nh6B8NsQvVk2REtrG+UgydVzi8kBOQTqzJC/1XJyp5a9ZWolFKNzT+2+kLV5rurBr/rQXUrJ6gjm
zjLFzkTDXmsJmLvuOAC1pTRDA4RmbYWN5krd52iKj2aYfP0vTpCwLaxVTvXKHNH4ndIgNgNSgj7Y
3Texf20Jy5BAJ3qSukP1FLgYq9CGpwEkiaU6v4XytyLFJPy+uX2PRN6fVlduHVIRmtJ3KOKv5eek
PoMCr0P8+t+ZA1GA+X15CSvq0OllnouEIozS1yZWLEE8Z9yC0v4FJhJzgeVelkJZxAUOa7s2Hrrl
NPHyFo4JtkeF5mI2tCVGE5PJmcXMIoutCz/3v8i+DcjLfQy0SjlrrVIg/dJCjHTFb3P21De8/OvP
ia7rD6KaNLu++uxd2oO3YoaWpBm5bXhoJdvsDvGEOcvhE0SLwLp7OxscvAtvYUy4DY2ilhINz+U0
NO10lL8syq+0zji1qfeW2p6roz/jamlmN5Wy0eL9QZGA1WMHLHBsRy4kAq35qN1ohwl1nd5PnOak
32tu+omHQdh+SP4+7arJRF6tgrZ4WGKhFNIJ0IMj3GrOaAvogEwBr7Czf4FVkwm9uQoq1dGAv4jS
A0BoVj7dpNVJyWdOeNwYFv14ZJgArCQV+PgmtO/LmygQz9GD5ihH9dmavBGE+0vQBSpXuZp3ZJgr
PclTYcZ0LKOsnxvjpe08buNlPwmEmuXH46IKwjh2IlzTONhR+wkU4VP+dTH9QvPV8cf+1eY8ewgr
D0eMtFplDS6q/0zhMOsprK05QikaxB8j6O/l1VL+HeL593EkrEgchjOXcs6BWQG/unycRxzIytae
V5vqZ+XH9Ovq9j5vgGf/yxGRcTDl2qhzUqDeWCx3zfQ2JV/X3uHs5r4TQ9P+46frNKmO1AXI9Sx8
FbNbc/5mNnYWBz0I44RfCYS7El4Cz1sW41z6ZlLqaoBzXobcDkeMUKySoysxp+W4XRq7+maMC4ka
SZ7GEbVveV5OYd8FkH7+LPbzTdjpjdXm85c4af22Mq1lBdPQqnVubIzeqkIzRRg6jufe0HC5vvtQ
m/u400iEiFJIyHtEf3CjQD2q7moJj6HXn2pX/txSfKbTfVv4ZAD7CTPKuB8tm2WmAICP6wn4ySMV
IK5887HxaYFXeKdzDq31S+IYIN/wePVd3sdmvI+hTqkhdFg1igZFfirrl3467J9hXrbHeB9JCKNi
zvCqKQdfKEobzEeZ5Ja9F/PGgbfrjZcj9f7vV3FxUIe8DumYYufS6b3c0d4kvzkUXuSpt/ur2o9J
ENX6+NHqahohgYGOedPdkNGWaujWFacGEKJ9O5wP9O5ur5aEN4AcVQLcaR1+inS3Lo7xwDHBWwrj
Y4xQKNQoAjg5j4k/as/FoFtLI/urGnECLOcosMgkbUibXpRWxAYieK35xZgA0C0+RyvmJXoegpUT
zQkLTCqyZpFmEtMcZbGnF+FOdhvfdPMXSmcxgtojA8k970JxNpMlvQpzoetaCYlR3Ex30LO1w2TG
2yY6Qrf6Yf9o8EItS6s9d0kkaBNe2qjpPJbefGpfh9qi9P2yFd1loqU/71vkLY4JDXI8S4qwoAkl
zLdKfVwwRxHXtxUqL/t2OB6RhSmtxJDBFYWFNdlRSRa70F2z9JUEMpWTVSko8HC8/zZA/+I5ZMb7
D6KJSoXy3heqb4SA5rT9Z6q4NJ70TyBPbpzqEAal1R3GM6gMeKkEJ5+GAtJHdwLzwEHXyAIpFzBm
e6zkKNgjJKwUMDbzZnu41hivr4N3uE7jd1gb4o01nQVXt8mD4Lc+hBFe9z8m59Kz8KW+VI1V6LC1
BR57OtTGlASe5lwlN1PC5RrluEuWKUtN+7SQKfLHgMQJBkCplGopIuO032orPqUIoTyNeOoe//4Y
IyysKRkHPdQovWlnPHXJi5i4+/vHuXQsmAnTUUB7R2iICuurUNyX0wMesCKP44K3cUwQkHVhXbQV
UAvVfF2UJ229RVlrfyHbmIDLJWNJsvS0GdSxoujD2KIDkfg4sZW/Gm+5NXxe/dFt7sVgir19s7yV
0f29iqCjOHemRuePk+okG+46300mxy/yjjjjPaIlLNJsBvKrK09TDuqYI8mfZgrv9f/bWhg3EYd9
ligN1kII5q/uhPom51XLOL6X5cXqRDUcmxlA72q1J5QYCimQ1dc2yZwsLyxlPsTy0/6iOLv3B3Rp
MPJKlMDi0q0u8PNI/X+2slelT0LF4cHhJfksfCkzInGMUEJ7T/LhZh8zFE1oeyl2RsgjvU/U9Ocp
yJ54g2ecW8xCmVALmkpNBx5mmpyquVGLx3m1h5ZXfOflBCxuKYuVXKqBMXeEJEO4JM+JXt2kWvSz
phxYevwLjU9LN6NXoxjOkhEeltG0VrXk5SYcr8gSYJG41YhawCuqD6GfnBq/sKXbwQmtiELF3Mjh
lqToc3vHD7MYp0UV4zKTIsWpYrt3oqAIcqfw28JKDsk9sfMHnfOw4X1SxrFkSt7rYkIdc33MMwhY
Z16XcvaRcxtVxrMgJ4nTNkM3LSaPgOU2n+bhp9EcquHW6EDK8x/f5Cy8SdLzOJQIuFbiG+1Ye+H9
6t9MjoR8MsMH48E03vO4vU/G5CHiZAJ5PCJDp+81xZsPw8t6WGwqZiSdUm+0QMPlTZ5i93YaRM+r
G0G/dQjiL7ysnRMjWJjTuCaJ0NGiVWv4pQmYmm63Ea/7xrkSf3BijWmtCw1WKy/nRHmooI2870g5
B5IFNwnNkkpJj7eHMaAYmz7X0tEUXrPG2TfDOZMspinvU7kdZgShrv6x5g/tGDlE9uLeh9Qbib+v
CaezxylfsvxXSi1EXZ4CQyVX8ic1mvGs+gzlXHssvxJjvZ2TipNxbYPtLokKi1tKOpIoGW1h0nFd
TOvgPSC6JUZKKXxRcYXD4GAwDuXg/Y3l5eUsbknMpWSNqYwtfQVAbuf9FaACpam4KP1w3Nf2GNnV
KhnfIpSaJmY9VikeaaU2O7YB8YdD6/Ms8Q4+k7Vkg9yOlCXFUevvefkj5GGfeQeScSODtqhQP8Xf
r0rkk+NbVL6O80uV5laPwcXxy1h5+x+K4y7eW9FXKaVWVCQCZSWd12n9CSNWwlIcZV3lnAfOwdek
j5lrInYlZiPxctLbQwuUAwBtUnpOgZkDfFznSahz0jBWw7aIyFAqLbCBpfZNVW7NwR6EDmbeopDX
aOGZoqH8av+mpl8wwjiD3B1MlROxosKwAX/JkbG0w9v+t+Idc1arVl/1LBQ7ZERz9dB1VixDuBQ9
/MrWdTeN7fkrDyTMWx09PVerk5d5JtOMp1Rk2q2W2IJ+C1bOKpOstuMEbI7H15gUJE2NedRMZHaG
6YaJrTetldaptRa8VwHvxDO+YhAbUk0K+BwlWQNbauiOEGgspcbnfCxOEqexrqIY2ynSkTb+QxUT
2+urCag/5UcYz5jg59wwnqfXGNchrvMgKSP6K8an8iDbhYuZBquyBbv4XAeUi43y48ezZfBCDGdD
WYYlCXhuY6aMEKpvHMHoHVvokxk/KBRZpROGP9XIwtgQx+y2R1E1ohuKYhrs+ycf8jEyjRrYHAUt
lkaw0/B5NN6gynrKtZuq5rzsthd5MccUybu2hqh9gpuAEG1E34Ua6StnRduX7WKCcSXNuLSV0MIz
qmF2L6+gMJtR+EzLyFnU6lNq8Oz9pYhxMUiD3dXtztHbHJYJHRNiUYGjGN2a4iF0KGW0fmyt3l8C
XgVtO75dTNJtvjKJJ11d9AbOSnoYb5CVHyR/ugHXHOcy8L4W60yGfEgFE6jLWHoZyRcDquGxwa3Q
bbusy2IYTyLpWaYbo4hm9Hfaoync/E6wI19B1Vr3RQekWDZ4SLx9v8I79/Tfr3ZQ6LJsEKlOSrs8
FSNmh3Mrkn/U2YG2B/qUkyD/pfNwWSPjVSrIraWKDq8yQSC1rCwT6O36LnQgdnTUz2nzPm2Q+7xV
cj4g+4ohQ2ysQ4uwSsRvauSKwikPOWfkL9CT30tjHzGDAFy9Qvm0zafZ0WwQk7vTSfTjH50lWZGr
4cy8qlZ52+aW6KAUFuQ2t8233RS//AbGrahjI6txD1YPsw7fjKUJzLC/JxAUDYtPUlN+EYrONdrZ
X6v0Zf8cbd9EQzQVQ9QNWWQ/bBmBzEyjwGSfjv8AJfhO9RVynNr2h/xt5j2luTquDXqmZp/IUMoQ
vB6sdOB1KjA3sb+Wbc95McJkl1HUmEk8g0QkKdJDZ0JQt1DsZo5B0il7Wsa7+Lw1sR8tXaMmknA4
mxqM0LOrxqAZLlTOzm17l8uimHBQKgLon3vcvDSXXksdAU4pDomePAxI+/b37y+vtYstJhLghEV6
2OIrTfaM11rmxk5yBjOuV3mmw8Omb7+hLsbo9l4diWxKdRGa7SCuEmQ3hkrQUvKeaby9o/9+ZaJF
SlLqGUYes/WMlp4qd2DJetSixeZs3LY3vqyFCQENkQrF1FFi1pTQS03yHaJ64BX5BbF6exJkq5WJ
C6CyK3SrVRkNhG86O42rlyVXb0DXZbVm5MyyflzMxOP8NHro/6xIXX4aEyiSsmrI1CM65cgGkX1i
tu97caATi7xS/l/wLxdTjC+ZIFZvGDWe3/JZPpYpJJny1xgpJ6hKV5tOiACVzEPScXaeBXdG0EDJ
FSoEZYjHQXk2q0MlnSL5Ru6eRY0jJrHpX0yJyKZuYICPpUXsjJzMcjghlW9fssLVp9tkqO0iGa02
+bH/2TZP7pUp5quteWUqgwxTJPO06smIT2311POGB3lWmA9W9WVZUVZEJzRCCSlm53UqyPplIbWq
uOY4sk13eVkSO2rTmlNb6Ak6FQ0RbaUZ3S4vfZg67O/c9gPoyg4bBYRmVQsZ+fP0Lo/YWcO5+okn
11v+a3TpnJkYCM+5z9XO2jyJV3aZcJCt6jAaI+yaIJc0i+cszGxRfiG1Z5JTxx1H5hxGduimG+tR
nEqatas5nlrqay/NT1oi2VGiHYRk9SQTDHyydFaVCm/cxW7RvguN+TaddTD1FNYym2BA4NWdOUfK
YEJIGC2jXFMM3Gp+LdWvve6l0Z2Qcgqo2yWQq81mgkeZLoVcg2HdMSDPPMQAY7o1QA196azqYUE3
Vp46qxg4t3I7QF6Zpau/CihaikKIDH5PkDEPKKBmbnbWnjuHwgzSTzwqvs0AeWWMCSprBsLxPMOF
mdagMV/KkVNqobf7j8hw9fcZH6PrczxEChZDpF8SGJXSxJ0hlbb0GNhoLFX/Jk7e/t3kHQ7G3yxS
netVDIvhcmjbczgGixJZcujsm+F9JnZgpycJMaoCiWDvUeTje0v0W+fIQJBHdyYHabP9fr7sIzum
I01jHSqU04GKSdEYK33T7oe39LZ1KRHHFECLp/z+H5fIeJtiMeVyoUip2QsBrEwexoBgjFDw1SD+
xB1fpEnmn0cFoHiiE6KabCeyrlajNWhNYjjSRmQGtuMUGzo5qdWfI0e631/dtiu9mGOu2TrWYrEm
aHxGzfdZXt0O0tuibOsRKCXWWwEDHPv2tn3pxR5z05Ya2rZdgnp0Lme+1n8ZDIwzoerYNrdcxrS/
HM6LMebazVEiV2aOxTXu5K5O6Zm39Yn6kHdQ5+P+yrZv3MUYc+OUJCziPMWHWyRfUQ5h4UAioeUR
LG6H9t9W2Gf6okiqui5Q0s1JFKTa10kSzmbBWcr2hLV5scIE9n6cSNsP8IctgFCqXXvAUzwqp9Sp
T/MpAeestFgKqFHNyWpezfvUXzi/gPfp2HakTCTJ7MHG7wB+cyKx8L2eDTteJ3+OMlfUvqtjYoEA
xSrAjEx1aztp8ve/5zYa4moT6E29ikCLrJNZLPFB0xtKeLtigr6BZs9qRzY0GxxeQ/svgfay6Uw8
z6YR7xSqWrtmN4nwSFujZm7VyV1fvayV3UiGJyXfOIvcjkwXo2x0l6Z2mY1VgXOjJZnemVxKNR99
as5tILyQB3TwUYhRAKI88DgDeLYZ35MmXTqJBuYbxWMSSEEbLJ7ktv9u1OLqOzIuZ+j6eG41hMJa
vhF6N4oNqxU46QrvWjKexswkpS3e6bsWr4qDAv/V/9WTyFBFSZdNRXk/rlfHsVa6nCwCIu2KV1Cj
QPK3IV4ByriwLexJ7Tnmtj/OxRxzGte1GU2zgguQ00NiOJPgr11sC6Mz9QcZ8vVGyEs06V/8M/Jd
LDJHMVmVXKxlzI5QLtwIqB+R2LOtHCm9yGBVrv7GS/t4a2QOoNHJXZ1UGSq72qeytwkwu/n9nB5X
4pTha8j7gtsjBuic/P8nZE5i3ypq2iXAxRnjVzn5Tkpyk0ZpYJAInUXFD+fHWhftTk7xauDmTpuF
zyvjzBEFEkiIJ0rTR/kXyGm2BLu6Ub3ijodE2A6El1XSXb86qPpARAxNowxSmneK+Gjo/gA9yPHf
0KhclsNWI4ohSaIiRCJR6U49IRgU1lxyotD2rf69EnbkQC77ca4MrAQLsuTl89L7fc459jwb8sfd
ktBaIDKkjZ22PVTlaoHRVYk53ul9tJe5WrIoSoai66IiaayCQQy4tgTOXzAlD1bxq70BE5Qr2MNb
8zkGNcb0/U2zKFbc+RG9cuLLRjr7wTKzvLTIe3R6MZ8EPiI8jHHwkD3fLnfZ4T0L45Y6txKHDwaZ
qJ2m42oadARZCMQj8Tq/D1af8lzJFujxnf3lbRz1D8YYJzlOCwljFQRMehto0ZOsHVTZKubE2jez
5Tg+2GFcowI9EkWljZPyBiJIFiCnnnYoDoiWZ97tfR8y2TsrjFMcNCKMaQUcES3qzDca5oPNx8FX
ekucLKo2MB5xWiiqD9V+bxSsEgi7xOEh47lrZpwl2tu9ElOt0CoVb8EJcRoW3V7Mn6vxaR1Hd5rS
yFrKKKg0/bPUpZ84W74RjT5sOeMu42QZh0FAtxtIu/qA9inm6dTnObSJOzgLWo3Lt4jH6Me9p4zr
jJY6SosJh1c+m3fVowIJ3TpInwxH/KFDayEOaj+0pxNEZ2ufl43xbg77lFcyM4PqIB7XVL83CdZA
v13uQ0wva158nHmUKFvFw+sNZt/yZdkrxhJjrf9MrbxrUvUWaOJe1SfRK131JDjr/Qxu3Of9T7sR
9T8YZlyS0aWjuIbIM8RjeFSCPpiPcSAHBmfIb+v98MEO44nkXDIFZUV62zuSZ3odhuypOrTi00H3
7hsXw8xxRibjjFRIsKPBChzqekdLMZ0fOtpNDDULwY4xtgb6NB8SZrwcinNPTMY1DaQc9amlpa2l
OWVzcphmwd7/YPSm73gkli8g7yotj8Ae5aCUOiWHKr9t295ShMeKBwbceoN9+GaM0+kbWe8WCCu+
Oz+ql1EHuo8B6rv/GDlMxr1UqKnKMwEutQGbV++0JeKHn6Sco87bOcafFOkwR2HVo1qwPCW6p+tv
K9qz9UOZ9pwQtZHGXG2cztIEDBWwGWMEuCH4fvXEE0WvqA77x4BzoXSWHWAaFqUuTVzc2ZM81CSA
8W6cFrTq/6heDgVnTVtdtg+LYjxFW0PSPBqRY4oPycvwAv1QKERGvv4ofMnuu7vE4ynY83aRcRnt
AkG1eMapUIXhYESNi5/giqHi/sedZFyFuDRAmfRY2IiSZn+XuCS1lY5Of75AxwixPON5p303oYuM
m2gbQylWWkQl+lnu/TB+4yyJfos/nQSRdUVDkiuyHKdNV9Rz1GFSnPSCW1UdmjKjo8+DI2RvWT24
wjpbRKq/m5EBGd3uE9DLnEz+L87j909ga3MamUmuakgZhFy06rrzhoUce7T6Fnn1wvVFAG1TUjT3
bRd95qx+43GHk3oxzRTsoBoihsQAqiU9iC+DPwbjUT/WD/wq1fYJvRhiroQuaRGpYpRU9fA89Xdd
djPwLsEWAurDYphbYIxKN60tbKSH/pA767f5FA246MQH0aozfcuP5Rnah7xS+F8yzsvamFsR5VOT
iO9doCOdL4xciNf45KgGgjNwXMv2dbiYYq5DmECmLpfgyjT1pJAvE++Gb+c4l7/PJPFpM2McoMU0
B4o3QXY0XeLH4LvmQUJ5y2DCZWnOkzhDl9eZBvUk5a/yPHHKUH/JSi8rYQLlWI11I1Jk+WS3NxQo
U/hA6AMuqQbTiQdx+IvHv1hjAmY6CGtndkDKUGuim3tA7zrhIXyevO4AGbAz9M/2r+521vbbIjsO
sEAAUlFpn7PvTEvH1FIZBk1taZjw2ze0Nb94fa3YiQCSZFOdSBPw3nhc6HfTryRo/MGnDxty7tGx
FxYM2OFhw51N4a2RcRpRqwgzkZDAZYNiqY1hVeaBjM/xyIlr9CywMcDURCjiQfBeU9hhnzmuZakE
+51DWreOfV29G9Ivenq/gPZGcPa3c+uGXdtibnDaGfEQ57A1dyDUeVDC00K+dcovIfmuV1+SfzGI
LF+bYy60GYGeRGvwWirq1m7V0tOG2s3mfwHj+mCGudCDFGaypmOGr1rsMD/J3ZeJPCqD+i8O/fVq
mEttlsK8LAKOYr/Gx3btHYQ2K1wAjBz/BRwSK1JMSUTxS9XZGt6YmWta0BsdpvHDQoTGInFvY+iH
RxnyXnH88/RdLDGnvFTEJhxNwAdPo6fhaRk9qlBZze8ow/ureqfcjmCU6u3OQNkEL/j947iV6V8v
k4mZS1QIY7kCpRGN8XnS54Map35SiV6iN7dCzjO3lQZcm2NCpWDUsaAqKCYrw2JHYXIcIVUyj5G/
v6ptM7qi4jJLCvQhPhZHlbaPMRuPJ7TZBrL5UnSHZuA0wDdrLqb22wZb9sA4VBtnMmKY6Ku+dpQX
yLsO59QxDuhMf1q8CKUu5Si586fS570CN4sgpq6CC1w2DTxdWC9CmkJIDBiPD1QSA/t4ku91SDJ6
0hHTdMjFh8B8Nm4XzsZuhtVrw4w/UUKj13RZ+ac4ATVPT71XzqNLkwRocfz4F5/RkERTlFUNBOps
dtqJSVvhBeCEWX+jl9KTUPYviqlknEuw+UIEj+ZvQ8wVzPNsyhcwHkFhZP4OaSWvOGOaqfP0B9rE
NGuLh5rf3scri8y9i9uoiEaCfRy99jCdE7cRAp02rYB+y3/WUbC/k5sRztBNTZYg9QZ05McLUQuh
IVY9LsQwfIqnn2Pr5SnEic5qdzusHLTN5uUzJYz60I4Bvhtji4ixoYWAvcnNt3a0C7O0J/J1fz1b
mYF5ZYM5hou6KF1HOyyjFoSyr1SB0PwQOZu2fSyurDC7FivrDBnxFNOJiSXhmhVfBDf9JvwkPj0W
+SeFcHIt+gf/CAVXBpn4tqymnFcDTkW4DFaU9T6UHfEQNTxtfakW5dP+Jm4eClMFiSV0gEWRJXkR
kkVaco22FVEWk5pjA66jtTwRAXJVN2vKrdxufDQF3SRd1OCRNZ2de6tUue+i8L1IFj+HZ8UjQeyI
AiYHUY+ZweMpB01vFbHFA9Fu5FzXhtm5N1BstmJB8B17iBPJk+CaShuUi4HxxTEQuvDztPycTFzz
/f3lrFdn3FdjTHU3y2gTv6tKjiKGHJy2vwGGn2OItz7GfaWm1vWYkZQdpTUdUwXIEvIC4c84CVLp
2Edeof7vTdQPG8p4L6SvzSoC3+bEoHQPq8ECGZHXtTMnV956enyww6QLuZJmgp5SMMFDe0OVn5Lz
+NqewIPeH9Nb2UrR3B/f0vPi89h1thz0B9OMF9O1XpPT/yPty3bkxpVtv0iAqFmvGjOzqrJml+0X
wUNbouZ5+vq7WH1Op4pWJ891A42NbmygIkkFg8GIFWtp4A3KZr+OnqbmrI2+2fxIza9KFGOUN4wH
f05/TP2v617D1sTFgA+GudBmWaOlKAYqoi20XDs5vh8GEU5rJ0LDhM5O/XuCxMU1FXN9GlGQ2y5L
8yxhhklP8hv5TziwP5jholk5ytlIbTAUxeVNkf6Q+9OkHJI/qbZ+MMMle1m1RJ1cszD2Ovi2o4HG
I/JqqGsExZG1oPSjEP3EDtTv3+ifDeTZg6Jq/p/nzt9MxGjRfB1B+aKAZAYiGG/XHWKvPrhdID9A
S1CNLNcSk/9x5Mf16sRDYHZv8vgi5/dKFkQg10lFVJPKfky5LJGLKUZXE6NaUeot1/yHFkE4UUt+
SbnxKe5I2M+lMxL6ZpAZQzHgiJkSDNaUynNatJC2Xb6S6Je1GH4FMvJ+AONa3Ea35tI7Df3SlDbo
eBq8Qo0ikLVHXUOxDI9TEjUuIOPBf9w8LlR1Y1vVEUU2gjlWaA8xSQ/mFuLZmp27+8NX4mLV3Cet
psaMkk26rYvS0dXDZL7G0ySmFxCcXx7rW415jlY2altNGjmkA4u/ilfApB2v753IDBeJajVODHMu
AN+fPEt9LuW7Yfz030xwkciyxzI2O9Qz4+o8LSGRw0mEaBc5MheF0o7kc8Y6TAs9ykMOiSviqJE/
Y440uu/JjS2SQhZtGxePRkMujYH1iWvdX4CHztZzBTnQ6xv3/va5EoL4pgFYTe0GCTAKO1XtYRMh
8PUjBvvIuIyTY5RvUhl96VcD46rGeaBgoyfAACyKO7Xja5+Z3zNlOBar/jky6s6RSYKcqHBl7b4b
B4zFKQ41Ei/untu6hmaELZ31sXjtC5TPW7W6mTspyGuIWkgmZt4H8qMqKo8q6/1UK7FTRZozkU91
LPurAUXIpLpLR93X5+6JokEkVSOIPsDyb1frZzK/NmNyMuT5p93W9ylwIUlt30K+zDGKGUpQAGss
hLh5vdzaVXc31piVub6V+xfuP5GOny7uJlOjyoDsSZe+ttljlv//v4cQGCzQH6CUpOp8C6sBE2U2
scnDpfhpd4ZrZsDLIre/voq9x8oHM9xplbU+kwzGkKSEJKA3600xAanVefGDcbAfmptU9Fj5l3vp
sjDu8HZ5l4C9EfRyQIg5Ed4LU6w6HX1dutYZrGckng15rUX1sr12y4eFcgcaHRCwoLNxWwY00tzO
WQ/K0Qwrrw5F85LWzhPpgy3uLBdT0sRNM6E1J6+tk2TJFzIiM9MTioFR4i40uTNt+mmcCnAyZ1+G
ST+RKPYru3Eq0yaOnqfHhmpBgymrpnsGr5qfNT+TCYPrCT2as+wTFaqmkfrdLDR3zkF9WMWupkUv
EaT7uu5smTRsFuuhXpXzSptAt6lPshei2U6fzrj+E0dtv61JdE774VCsI0RGjG+V3mMmXm9cWQIq
eyUv+hQf2jkDl2x8n8/NbVLoj5pZBqoyH6u6CuL5V9YNB6ttf67UuO37/FbLiq+FLJ9bC5Pac+kD
1Rs0RvVVJouLMsN5MBUc5doDudhLRWTPtFo3i+O3MdUS1zLVr/Lan4AscaxYc6kONjVpwYyI+rIM
k6+v5jnByyhXULS6fhAEn+zdazcwUhrrsa23YHZU5zcFw59WAl4Af61eZ8PJRaLc+7H+nyPw7qsb
Y3ltjnPZIMWd8lOtHtfZE/I+sXP7e6C/mOASsUo38m7oEOibprhVlsc4Lr+vkGKZqkzQM9u/KS+W
uFSpZqTcUQHSIi2kB/VAQTTA6noipODuByIKNAxlQgg8AQve7BkKN0a2Fugx1tHXOflSZpYj19HR
UPQ74HZPEyWCALxXqlXljUUuNcupPK7rhIiRVw4gxYH5loBXbT5lwImbZzaShakzDGbINyB8Pl53
x/24vDHOXGiz3NxScmsq8ZCUT9O34a5wbUC5tMAMWc9M8hQBfEy0u9w1UGaTDk4tA70stUPa/XPB
65x2p3WgrmF8zUTo+13v3KyOuwMk1MenUsLja5BfMqgHSDdK/UhFImW7x2xjhS16s4eVNi1zaQNi
KE8FJiBHL5Mzt5EU9/q3Epnhov3cDBUSFMBoOgPhzNHouWgEZ2yvU7z1RX7GulLTVNJzRIzxxwIB
nSakr7Fvu8WxeOjd2s3D6vCfFsVjuCMqLx1psHcJSYMcPJOrmgXLTILrZgR+x+sYarpSlISir9mW
7UOqR3fFWIN01rq1mzykCw1rImLEE/geP1/dAhOT1B2QvopeO0r8qyu+0e5RFcV4kRkuelRTBW4d
Dfwri3zqWnDrf9KUc96IoB0iM1yciJQCQ4cxaww3x1L1le4+qX4aZim4HtmB/O06uRwli/2MzVGK
tGasLQWdAKIXd1Yae0bNUpQFFPfGd0US0Qn+S+zVNc22LWjk8MULucxsvZ4MTKfdgzz2G9Plzh7t
c3aSfOo2FIhwK2DA1vIuF0KTdzN7crHNXZ2Y9ChJX6BLRpYHbXihfxYvLn+fu8lmu53pJGFIoSef
+jHQCJ4ofxSSLiY458shMqRLLbJ6u3QmaXYi+6mSau/62d13vYsRzvUKLUnqdEWIkJqjaTW3lUKd
DuPmSWEIgpHIEud9YxzPw5ojxRjSk1TcLcmrMjqxLihP77VHEWQvC+JuJSsexjQqoSqshfkDm0tE
7Tbylvu/EfhtWL/ax+YwfBeBmvcvkItd7p7CuI+CPiJSm67DdTu2XiOtT2VfBNe/1948+4f1cReV
rkpRlOUMMai9ArpymCr6FDXxU5NTHzRnN7JWh1T+lM4grjFRIjRS6FkonWPNUuvo5STKuQXr5osR
8Zr3bQ+En5fTzu3abx3NT4M+CM7C/nG2LEu3dQsi2PyqtRbKXwkyKSs7JcZJNsLr27rvnP/8ff7l
kCeTplsRjvMg3VL7liavBXiAWgHck/3K3wKwoqjoxKqKYZvcKtIqhnzsiHpUesTc4KkHDhkQsYOo
57X7SS5m+DyjzgZj1hhLZ5m7eXMANVsuUjsUrITPLPoBVL4KG5Blk4GMmIyNKCgH/Xj9s+zeWJuV
cFG8mK1Fa0zUZ8DI7GTqF6qfiwGdn8wTljREpriAbkiIGxXTKGnmr9J4lsDqro6rAzJhxxY1EXa9
ebMsLrIPQGxPko4mTNpCPfYbmV6ub9v+w2NjgIvqNE5pA0mb9+614kJpNjAeyHlFn1X1Ez/yRSBI
kcdxsb3O7UaTUgQ/bbWf2lxxVumvqBXNF+/BpVSojf7v+bG42F5pZaXMJfYtv43CxE1fiDeE8al+
a/GOa98Yezso5Z7zv4xzHIjg6PttwY11LsIbWdLoEVtkCdJ21Rl0UGwMoL04DIVbAIWQHUrJ8Aw7
tHqR1vp+1N/Y5iJHZXXWZEaMKP8YhRp4QMGGAY1y7dl8NE+FR730ThI9nQUngkc5jWVb6BRCQRAO
N0LipT+g+unZGDdNXDbNl6I+EHsWSMPFW70bji/L5Qe9OjL20WoA/Qnh64c6kM7qubhLIrzZ0zMj
R7NcNXW0p1HUtt8vMG4McwFnaXVK6IRvPJpHsjzP/QPpUck/9PRNlr1iCIwxrPJHwXFlf/XKvcBL
xxqEGOnExCv6gEG6oG7qp/BpLVAOeVgILiHBWeVnvobKpDHiAxMAfRzmuyIbUeT/IljR7pNws49c
AOrKyaxzagEUfYoe+8CCz1ZhdUqC5WEIqtGpbi0HXZJQehGxdYqWx4WiUk8VVDnxyK7L+z75ogyn
RJSYiw4GF4aUqdGplmH+Wsl6L1cdPAtjpfcVqLuRyRHspMg3uKgTr5I8Gun7bC1TCQMRHGCGeBOg
6E0DQ1BBes9zrnkiF2dgTBus94qVPj1M9eJFcxpmqO501eJgWOshsxVnWNVTpNsCVOX+pQgKI9OW
DV3lO5uRAVDXbLMKjPVM0sdU/pMUUrn8fc4xaAtaY71GiieR2Fmtt1WkN7UftC4GOLcgU2+WjYWc
KFMfJxnzBiCntdEakbtfAp9g6KHfv9LFEucTUZJBSLNEWjQHaoCq2IEJ3gYDpCKWQy2iYt+b7sat
e7HG+URnGCCBmLBxld975QgSLSYAnYWMJh2yUIf3MWf8+3TLNIubQ3mSPCGAjKVfV5bMPzP0taqN
tkbq3INuRntt3CRoMWdJ/MVTnOVQvV3fYsG35BuDNmKkXfQzGOyi2E0zE9ojdpDPmkMr0ajq/ov1
sr88b5Hdmr2OOiojC2uPbOQXEOkbO3bss3bsvO5oHbKgfB3eMtEA5n4c++fD8sIqqwl6XA2x0hul
CIwiSrD0cu60VR7kVefna/IHEPCtJ/HDFkY2oOHfJLpHVykkmNOuKvtV6SbBSd+/Ai7r4i4fmhkd
AUkYEpcUevKzl86nQRRNRHvHRROzkiyaliCvjcijbQ5P42R4NJqdNoOyoZQKYqNoRVxowXLiMaY1
kj7bqVW/Bd5I+qO04LJpXExR7X5t2hKlzqqhwdpgIFBXQ3im4NsIorzOBZPekBulSbFvMgq3Zdo4
oy2wIDi6/HTUKtF+bUsAuk3z3gaLW/mkZ2+xHl4PEPvFfMXGS95izf33J9i2mDqtKPJUmK7RQhX5
zfiSe/MheZvdxSvBPyS/iV7178D+30PgxSL3aqRNVUXTjIa02dkA7daNU042WIdwjMrFsdUudYbp
SxRVn8yGuNoUPSvj16xEN7hOYmC2GkySLn46NmELURxSnua1PGjkVTO7QNOAjLH1API8ggRm33Uv
v5o7jITUWqOoKDrLqz8tnzHaKoMR9PrHYE5zbWe4w1hXfV+lEHHFt4AOG+oqxW1ySE/Cft7+ob+s
hTuGhVLOphShWDq5a9APDktr2e3XO+2h9mnYn+gDyPxuRAyP+y59scudTROc8/GwmppHMnQqTT3M
0btvzJ+zEovKp+xP/baVKE5htkQHRpQv7HTTMEXtGKHj4cqujiGP8UDeElBeOCijOoUHlc7IXe/l
AmohQnWUXV/ZGGe58OZMlVU1dWXK2i14NahBhjeDedZqp/UJuCjQqH3WPePpuu/s7u3GJks8NjYj
G64/yez2bVDGT1BqWlG+6JFQ9aJ23L4pA9mtpVgy2iIfTdlJZWrriMiUxn5JHIOeJ+r3pSD+7dcp
1H/M8KnS0PRWb06U5RMELZc0sMuDiakkJkBtf4mUw/UN3P9oF3Mc1N1sQGJuaUh7cfsBMK0Pr4YI
c77/LEf8AR8V/rHeU6jNR8qichqrBQecgW5Z/hmfZOB+mDSaaDxn94LamOLOmpSTitIZ7606r+6h
sXrK6OJf37FdP9DAyGeaeO0QiwuJUZVlKJghjFjWc5Y90Ii4SfQp70WKCyI77P/f7FqjNbGpAhvq
GaieKvOhLo+aCfJwEcxyv9y4WRAXF8sCkmiSiZLCchpvGeVF4lk/6S39CQSkF/n9H+WRG3vcNxqH
TsIEAno8Q/HTMj27eUt00ebtH6ONEf60TpWaKEzdMAOLKHDW7eIY1VPfPTUY4sBsjoIZP9NXESyM
PzrBF9N85U2ncztJK3ILZOF4b2H4wfLUOx2wkfVOXG3bPcAba9wBziVdmqp3Xb7189R6vXmbiSh8
RSa4wG7nkkQVFVwTitG5g6w/AQDmTlMr4MzeL19slsIH87ixIMfNmmOHwvbBU4r6pOzGo5vJIMyZ
gx5i55aoe7+bfWyMcnlZVtujqcVgdGO9EICK/SkwAlnY1dkNTBszXNTQI9m2cxlm0hxykAu0YMo1
uB6Y9svMGxtcxCBjNEtlhex8mr5ijMspol9Ud0z1vgABeeLavyBUPBzayC/ol7L1lLkTZHL7j+HN
L+BDiVYXcqrg1M1BcbZOnbveGHgSZ6FyVE/NC2jjAuspOf3ByLcqb8xyESVT6ojkKH558eLr9MuK
0g1ouASLE8Rjm4sobS8TW6mZKMA8O9X8Oq65q1jf61gANLp+2jDe9zHuU2I1xlxh0trAKGHfdY6R
Bul4vO4r170ekL6PRuJxNnM6MiMZHheDb9mfTP1xLX1qfG1JuJiCzdsfCPvnEykyF0Nio65qGdNL
GJsFUxmkUuJDGfTf6V10QIkeVaDksT5B48ePRXUSwf2myFxYURYqjRCSx6M1tELFb0IIVngG1PqQ
UgXogYjiv+gDchHFVEephE42W6oayJgQjlQHuhAsBzcg1le7wOJHhbMKqgz7/mkAqW5qtq7z9aBK
MaHDriOTI9JXs3DN4miZ3xUR5n5/cRcr3OIaaVEMAkp3r1t80/4SF27VPV/3zf1QeTHBhcoxS7qp
1BBETDoHWg+xny4RnLF/SQ8uNrhQuSaSXq8ZKoRsirv04lMcyijXWWBFrcNV1JgSfRouLNpFU8dW
hKxUau/qgUIS07XVZyIH1zfuXy6Ay6q4ODhhjlwrZ5TOmEI28cbbEpxG+lN503nDLfFTP75H3eY/
GuXiopWrYzc0yA4af3EXkIk3d3i2eOYTFEbDJihnsF8IqdPZjv320AVJxP84O18mMvupUxpG2weo
Pv023g5hESovCSZ1j4ZD3NSRHQmCcsubsK/KAtU1y1zknPOEQisBnsPUng3oII+H9oZ1sIsA06Ui
vqX9OH1ZJxc2y0aaJibK/F4b+Rupof0fspN/iZEXO1yMHPHixdX2T3hWv0sx6KJHd/IqOI58GIj/
39yGF9qV9Y5ORYqVJcf589A62ZmRpzAx1fRX073vJ+af/6RMunEbLrSkaUyXiqApXpV4fTzJ+SM6
4NcXtn/WbSh1MTYNm6efAWV7bIIQA90d4jTy1ybKHWl2R/IfzXCO0ZhtLkcxii1D/ikafKPxlSWI
pM/XF7N/zC6L4dyiBBdiNi8T+jbm61D6TfYQY0zMxntmPFy3tH+vXCxx94rW1QktC9xenQ6+ylc5
/yKto+Bm3v00uqpoOtBbisKTy0xLK1lLi9KKXeAopQCiW41raK1vDaIpv91zezHFvwEL1cAlFkEB
mfaL05oFHpsvZhFabeLG2lO/+qAv9K7voGB1POoCHXudDPMMUHX2LDWntVccszpbkQg7K7LDed7S
LX2b57DTdLc0Duz+LzABJZOglLm/gQbjITEJam7clanRNm5oBVBFfmTMtjTsvOQAJajwTzbtYoa7
MftIXtQBI/UQOWjdfPi5jCElHlVF8o+7B0m/2OEuyYjGJEFdEY+HtHISyXTrpgiK5ilWpOdEF42S
7B6mizX+dlRQbbYmiuy+Wvx8eeoiJxNhmva94J8F8Qw/pCzUDDB+8NLkXjfcqsajnp9MUVQQWeF8
LaYQ66MtPk+u5wFa9G5fG2FhYmbQzEQXEotlv13sm03jYl2lGW23TgCpzrXqrjie/ToerIT6RQKh
5hXjcCl47LruMOq600VDQMb2hphEFNlFH4+LhO2iLkkW4ypO8ybsMZOIuWTQw8oCsIhoa9nP2JQX
YykujWmAj+gQMq9DkgRae8wzgRWB3/OS85VlS1liM4qHBkLziuo0c+nqyo02ZxCUC64f5j25YVXe
fEIuaNhQPxwrhvFjMINugeQ204Baobo4OfMJbKLh5AH6djKeFiSJkdOG5tEQ+RHzyWt+xIUU1kJX
pBjFiAa1lx8M8zMfotsld+Wg8hJfFMFE7sJFloz0Jaas4C4tJjVbc30ZK+pAF+Lr9b0VmOGZeOZo
WFcZ6Y6ntd+L2Z3TwypkbRLZ4FJrS6NLuSZIrVkjEMJyh1Z2Smjcx1AhmDzdzTwrdTX0dkTPCZFh
LszUkLSDiDKbR1qPme5N401qCF7nIhNcdKHWIOnNgLVJ9LaWvWp4nKun65+IOdYVxzO5wNHEI5m7
tkUKhaZyScPFwLCk8j1Sn9IsLGuBQ+xXay+HzWQr3gQQIkdZqTP2Fk2VnTn6WXYHZTrq+A/ShrZ2
ovhSrahu9Z4+X1skC2sbq5OWWKSekRfoTusZp9KrZicAC5b+FD9SIEwhaAeabv1Yu1oAuTJvFTbo
RF+SCzJrNpDOkAGD+bu809zZTwa4SaQ7BvgsXcu1v4g6yPtwhc1eczGlsmJlWTQgSDRQBGC+Jzpq
X3S/ORqH91nUY/LXHw3EbCxyYcVcbXMqGrwvVOuQ1KfKfBKG6/0izMUGP+lgGUVC4mlgwiOQb3aA
Rcasj+6bIcqQ+ITXT4fgs/Gt8XbM5lFXAFC0Y3+obssyrGdBVUlkggsjUdrraiwhg0j6w1J/BdIY
+3d9FXtU2Spo2AgxDbSgcZd89H+71WRNzdGsY1fcjLpHFdaH+HF0wNzhQQnCrwIJiDBHYHY3OdqY
5Y5dmZlqOUC+0ktu52C9JU7sA4fJMISyN94BOitaJ6ty/3bONwa5Uzb24G3IV5TMyu7Foj86y7ek
3DXyYBmhnWV/GyENUYiq1LsfcGOUO2ZtLQ9tTVMdpDnDUVqb28GkLi1kwW6yQHxtbdzZypQmttBD
xiDE/Jy1jexEGDQX2Ngf37ysReXaCImiNVPdg+ODXaZgfaKPNXFN94HR9VX36BF5spf6+V1yd1OJ
hi12c8uNbe4ibxWMq6ka4J629FhHoY3OtfIrE0197RetwIOmqwZjI+CB94k5a/rMRHY10y3B3z6j
/AdyAOseilr+/0mxcfeK3Vjkrtiuwwg2MTCZMwFfQw8Y4nigp/kNR8F0B08LwDN8k4byAfH4p+AE
suDxu9NcFssd/ELqQFUOxUGYnr13WvQ73Z/d5ghgjbBOtn/hbBbKnfcptaa+qwGS7/woLEAbXrjG
LYGsVvquSKQ6Ito+0c5y592u6jYv9IWhPqczG7Iz6uJQ1RjGVKenPtdc1exErd9dmyYahzouITzy
uXMoG1WVlgt6GZa8vJQasN5l7+llcV/Li1+YoARBIfL6Z9yNMBeT/Klc0oLqUY0XSiSXHoShb40O
/Y2+FEz/sN36zVk2ZrgDmEGNr6MzyuNF/SOuDvp8zuLBtbpTUrvXFySyxNx2k4+p00LV1MQAKTEm
t0tGDHfOHlQk3ZLKbtFkAnO7kWWzMC6NTpQ6z+sJoJhicSvTpeNdtwSjaAJP9JW4Y65VjTGaMpwQ
Km/oPUlr7tgYE7u+c/tGIO1pgsFKtni2XQoWBOQ+yBDyQfM1OXaJDWynnQg8bj/LMi92uKPclF2X
g0bv76aQ5jI9Be3IAkcVgLNCUGDf/z4XY9wxptNE7bZR0V8t/Cr+qwfN3Zo+TCAQ/G+bx93UvZ61
i94Al7ro3eNq1w82dDRtsDBdN8MiwO/n6LIcLkJkqj5VE1j4vUWT0Yt39fp+iE/WfAMWsEI+19l/
2z7+ld2oFqSxCV43g6w5o5I7kRY5RhsmIiJRwXfiGW4jIGFntUIKssgveheq5vNa3cRjcH37dq1Y
sqmqGlqPaId8DA6THBe9wSZddPrVSADCKh8WyV3Sx+tmdk/Sxgx3XFHCNVuDYrCUDIYLrH1gp2C3
In8EANmYYT9jE+qiBFIJVsTKE+uxmV867aGSbxtTsBj2Y39zuY0VtqcbKxYg31PFEt8EQt9zlb+a
pSzw6v2QsLHBndJYMdu5YGwH0GFwwWSGbD67Y/O3Feg1/2wqbWONO6tJuiZm0cCpp7r1qFSdZOuM
xib6Yi3mmTFi1Vpj7vTx5EZ2IYp+zMWubSd3gotZrkxTwnau9/p98gVjxxi8xdyT7tjgLlluRA1b
gS/yBLOJnKI8nWOxTf5pNd2cfAbS/Lq77+NpLxuqcbd7PCnzPKVgxVpO7REj1D5mQIPyrGCgV2hr
N+3c2OLu91Lr5Fle3wk5AGZZHQZm7MpgdtkEaBbUvQAEuF/DtTRi2JqBRy6PTNKsXFmtDEl9fmzO
/a3mFqcmhCQPmP1td/k8+yQc/RZY9jhxkldMiBz+aAZ18wu4JZt2MiWQ12CNgLtGt510vZMsURlp
n6bXwgJ1DUm9zXOqN7nZEQ1c7Xif0ScIQQAkV9jOO2buoPvRiRyKsD20qIZoAA0Nb/ahChgcF5wD
pzaM/PWnwKt2X9yXH8TfPW0qyxiJAucOEzPpgKeo/dVF5wM18uuW9o/IPyvn7556GpIhZs82NXcH
kKsTI5DS79dt7Kalm8Vw37AupMUoMKbqWethRbN3+TyQT1oGXsfocN2SaDXcHVfUMfAGOQ5j26Q+
pc+Qhb9PJBHsah/as1kQd8fF0GbvUOVHPQ4xM4ao8+it4OTWfuraFOjzUTFdwzrluhtBmHj8BLYw
UzQ4vX+bX74b24ntzbTg9uuZHv1Q/ey1V7VRnLr6Llmfrm/oPlQQgxumqVqq8ptyoDZUkGhZkNtp
wAOGZQAoyvpUhIZXfUbTzVXBvhc/JyH04R9EtKH7oXVjm7t9lyqWtLFHUTs9mp+zQ3wqbxieSH4R
A7f3b+GNLe4WzhKIjxkDzsFwMsL4hhwY4Gb5rGN9pSsqqO1mshtj3CU8zVmjUkZGydi0mcrpEjCo
m2gD2Z/57brdmOGu29xW56WuUZ6c47CSEse233rTlxeolvhVKfCU3aN3Mfbeodg4pCTliQHsGRjK
mhdoRQf0/elpCaq6+7WQjRnuum3B4ApyYHDLyOHg65hrygZPPw8gP+sRl5ubPhQRbYoWxkUvCVWm
parYCcieS/MuB555HoUjEvtWQGarqphjQZb+8TxnY5qolY4H6F3n259Ro3Pbe6Dojg8JnrtIjhLw
9ITXz/ZuWAZz0v+a5KJYpxlZs0ooKxm96ZL2jeKZI/WJO9jLQ5lQ97q1fWe8WOMCViFlatnnQA9Y
8+CQ5Qa6qo5EXozm0E6Ptf3rurW97SQyZNltVcXEGZ+VyV3ZKkhi8aQy3W4Nq/k010/XTewd4q0J
zi8ATFDSmEF8WU1XPTDeJgaK+RP325rhHMNsFgLyCKDkelk5yFaDMkjs94uoDM5iKR8rCLT7LPQE
8b88KxgmIiK9oYyzyfL0cXGGxqf9gy187bCfe8UOHyZoGsudBFQYKqcEHLJ5YJ9BPuAyPiXlYHty
7Fz/Srt39WZh75fMJi5ZoywxGWEYPI0eeBMxUGVi0rTApGl1qwR9ODmAgF83uufrW5uca8gzMbt6
lJjiloOauJN1gB4e5vqcglBOqO+y7+v/fLr3yvxmhXFfDopOgQtk6dV8C5LpURQqdq/H7Yq4WJF2
mToMPWIF+2wJpgatB8sjICrTbqAFJMCp7H0zm0CQzdaQipu6yl9cTZIAOTIRb0ogTD9FvgQUkA3C
xtyIULHIfAVywvP8lkaF36w/yyW5yxaQi8VtELXm4frH3AmT2x/DPyLHJDFma8SPMdDZHkrJkaXE
JflDNv6iy9N1Wzsx5YMt7nar06mKWp1NxIXtEZPCeHJ0xyIQxRTRBmucg8Z2HDd2tAKVHswehj88
BvVtXtuDhssmuWldG7ONgnLa3tX9YXFcJNNyO7fmtiQodLwzzrvNX8ZxdPPzGJbugPeyKP8R7Sbv
tLaZlZKak/cIjQEXcASy55vocOyEzg/r4m62qismUusTcHFJ51aYnmzikwbZlkL6ct07dsLKB0Ps
h2wOOvqHVUKGDPxhax0OA/gKTo3+AJn0kKz+LOIF3ku/P5jjUuIukakEchwCxVrjNITZXX9Cngo9
xsQX6eSItpCtfLOyzrDXvkU3z6NyGBmBVX4r5dKJMDp+fQeFa+IiSzEadaZbBXP8KDQPeVC/rY+D
ZwQZGheCjEdh/sXdddsN5KfHsXe0i5IegmJS9DxAeTSayKkt/kqq4q5muUltfKLm6IPIgWYsK6+P
igV9BK05y232tJYScXK7dofGvllmIwNr1AyCUvsHYAdn0mFo0JgFyCjBh+DJerrRRh+sHPHNlQYu
Bc1Ba7opixTzuqK3usgUF4NAIGX0pYRYl9Z3ugxaytotydGqWsE3V1nQvPYZuLhjU71Dh38mnjxk
TidXr6W9Bsh8/Vn6Buj+sSXf17W9HWTVr1LTTWoQrLU6mF7j50WvgrnRzoCjJs7SG45kLG96Mx+k
+KsVlX7ZaN8ZN+RMvqC46Y0zfj2KaUEVj09LXp3oLP0UePBOAvXBqbigtsTjiLOBo2JAR1oPurss
7J3kk3oCp15ge+R43d5OcvHBHBfcUjNqqj6mqDMM3ybpL1U+KULeW0Gc1rm4ZoIKJM0lLEnB1O/f
cVoBfEsUp/eSmA9r4QIa6SOtNywdTJcnxg1IDvIDmzJjZA6ScPJQtCgupI0FsTGIRRDSJuOuhWQb
XvweaVaQ6Y3+EmmVoyWjA8EbwQkW3e08LZAkg7bYHLGbvWc6q4fBl7D9bnlG4swucSEa5ulfUlGs
E4Q6HuQOdIuiZkoJiMKYBY3Ue3i0CIrRgnjBg9ytSrIjOg34erN+M8VLsIDFMsOUWTQJ5QUEOZ/B
xaa5HKW5jJE55LdWqN7myI+yO+UFg+JBF4w+EyVOTlR2hMASQawyuFi1GpXUJgPup9ZDtQ2EIyRy
Gy85Ez85YWj2+tkWuQo/9pUpRZRpeK2gDsWsYdBMdjvPxDsWxai7OKhuxGAy0WfkAkqXDg340eAp
kfU8xjcdDWflZYz/W9jioe76aBrWoCPXrJtjYt7V1nM0CA7aHvp1G04MLpwstTyhOzGgoeqMXvmQ
MIJ0sPn1N7mzBOX3IajPDPdkHmMk8OaDCNe1h7j6YJ+LMKU2DVnZL0hvR48or3nrlWkgJS+zclsq
uVvXZ3n5hAuIri5B9e+674g+Iwt/m4wtMZvE7jucEL1w5+HXWoLL9bMkHBIT3HZ8H0TpDa1MDJiZ
aPLS19mJxvUxU1K3zMqHrnmskwoarYrTT4Cg5LI32JGjaxh71S13lJObSEvANpIkuLizg6oPd3WF
/Hy2HpNFuelSek8U9a5pvoy15hiJ5ChSetQK877BbBgg9igNZI7W6AcwofpNXDzPeusCwuFoRXW3
atTV7MpB0yFYlcHvZDu0E9ulSuNSqb9tuvasFp/WucO0uWm5E1UCOkgHColBxX5NZvI6SGk4y89L
o7vd1EtuNuhHIg1IEusgqTPR4JPIZfhuD8Y8ZwtaDiz9VfGMLx7H3qnxyGT3QvEMdlcRmH8PmL51
UpOLpFFlt1UVw2I66cd17UHvjEiqQtDS+NaRLByL9TazvsvFLCgi7CYuqP6x8p+q27xe3P8j7bua
49aVbn8RqxgAEnxlmqxoSZZfWLZsM+fMX38Xdb7jGUHcg7t9nlWlHhCNzr2WosxhwzCFD1oTSwmO
srnXp7frb0AkgotbzKnXFbOBKWPVsKkatkkN9blp2ZfrYtamRxfAsj9H4QxNF5ddpzVIMKkFslzM
+LvzVrsBMJAz3s8Ysh9uIwdr3cjLgltRq2I9aLoQzluZedD6UYPbJZviJvyK4QQbRYJ7zK0++jd/
0+H+cFTOrASSVqEK2eK926ixU0/Zond2ao5LnykSb66vmpfz4fhqZCI1E1VyfNnBLp5HB2PvWHpm
P1OMUndfwNklKIEs3+pTJnIhjivvtH3ZTUWeoVefBt4oqdtaQ0s9ab4XWutUPrFZO7rXlWfVTl+I
5N5fZZJgWsoGgKF5HcCAB5xFa0hSyfLVVMQhrK6GTRfCuOhFlrK5nBTcHgZk94D/cpJgdlvjW6+2
dkLK3SBVTpS3dh74e0lHJUZ7Jm3sjmnylikvgyrZKgChsrqyML1vh1VkU5T1Atq7qV57Yz5t+m46
VYBqDNJMsOO6/pjBp66bikGwYv/RobWRJheRDm+us8mNysGmJLptRPjk69dxlsJrQEwKE5t+MIcE
XKJWPnl6eKfT7fVLXw/sFnL4/zsMd+tmSnqZBPEyMbyUa7tT/pOiQ9HbRHHChxiAjvFJre3rUkVf
kLv9ArTpsdrCPk1g8Zt/BOEhEaHXrX++P5bwvcR4EXX0gdLJrEXNAIBsVjd6DFxc4wZDwtdPsu61
LhR5OeqFHJNEvV/ECK3iY7mjW7bzve7YbiThSM/6NzsfiHMhoFUKRkztKo6huV2yYfp2iLzrhxE9
Ss57ZBqdatUvYOM0dLMZxklSAJnSGrg3snEkqdBjiIwq5zGkqZ7UJoMVYN8muwWliWQD7gdg9bq1
lF8NEeiJSCk4nxGzMQaPLzy9AoUwDrR/05JtRQUrdst/uWK73wk1LlQiCWTJzEHS+15M7jZsp23i
rbg0L7gtHrFiJkldtBNMp6m2B63SvQLt0oZWVpAVXimLJsYF3+59AOziVMWc9xFasxDXbkayU7Ce
mwCvJTYF6cIaGNmlY39HRr8QpGB3nKWKhiLcffLd34zoO6A04rYvkQ3r/iB9m5zCC12hMooOyJXL
MoVSf65glOKdbC+WUN+BwwVAs8FGfVt4OcFvcqsIUkPBq+b3wuKmHKcghUYm6ibXgTfRPWjAo7n+
rkUnW/5+8UXNPvRJXpYwt5lLMduvwEOaR3P++r+J4cyHUcayrpcoADYYfNCK3o2YbKUj1l3kUOC2
FsNw7YlxhsPoK7UutRkuOKeJFSepQ+KltgoUYDAMKGG9ibrGu3480VVxxmOe6jYpMMTpaOU9LLFF
ZzsTdfXWO19nd8IvmhiKNNB6RCMgzhrPqJkdzL03TCCAyRi4S9EymvXIUSUUBitDAQH0ZPtMstOm
2BnqJEiMRBH9e738QnHAOF4zqUZwwE6KZ3rzNrFrN9sto06SI6xSCD6wxoUiXalrI0lh0JZQZBkg
9R3DHg9vSzGye9+X0n5ev1LhAblARJvDGTQLMNXsNDqhTV96HBGdlxt5a+6EB1wOcEVrNc7CMJWo
GhYTkJZhDiR1lBc1R4akWwu8HObThRm1wENoywe/uL4GkNINBRkp5C2nI5sJ67rLgj47joBRSLej
CwpU4RzKeu3gQok5e5NqxtgFMr5q46LehLoyagcJhuSYVVvNbeCJjKgoCNM4y0M6LZ0pNjCwf/FF
NV5Ai2nlRXCg2i9lKu8r5QV7VbvMF0Hwrjv6P7Ezv0rfs4BFutQAC8vPTnmM55GOLouUQweYEeBp
bgCM+hyEwD8RqO2iKJ8V6SyY+8ARY0WgZVAkhhCpyJ6H/nH4WUQ3Ur1NJaQjWCueHlhvx7nj57tY
rQQO5R/M1PkHcB+8inS8mziBLWzIQwqmmk6FkCLHahcjxzyZIqutsKwU0WPexYeo7vdR1bk1pbZB
wtK5/j3WDcf513DeII77Uio6OB5ffaUKUnLjMNeCoG79LZ1lcNZfCsN6zHVsKnVmvZOiuAXLjOTN
E8GEmpLagaIKMov1nvBFZsZZi2TQ0xgVPqRhQX03stCS6YRUCTuz0reYfgu60omy3KPd7PXSfY1t
YL1gbxpaHmYVbUn5OHf110SRbG161OTwZLRfW6n1Iqp42CLaXL+Cf3jzf74PD68NAAtStR1UMj7O
XrSdMZHSwrSpGAOI3VxYLVwPAM7iuBeQ5IYyMhUvXgE3k/wGn1iwLWsOeeWU5PH62Zb/deW1MU7Z
JyUqqnBCjNZr9lR/19KvrHytY9HYo0gMp8USHTIsl+ML0pruYjPYBO3ooIG77YPEu34i0fvlIdXC
aKq62ECYgfabp3yVXSBO7utDCrQkq9mRrXmX/RCIFNwYD62m67XvG+9B6D777u+jPTpIBTBdK0ep
Ad9JDhGmekAxCDYl0czI+izH+SnxGGtkakDDbJbQFkyDgdTBpeFg1fJD2P6qSy/BlKS2V+LHrthd
P7TgSk0uoglB6dAWWBhBu+UbNHMIn+P2gajf/zcpXBBTM6PLzAGKEzYvJgLTLHIxP+uI9mv+IVj6
8+Z4DrtMMjWUJWGQ1PdwotnUh9YNwZP0+BfbWEgBz5K4wCXNE1UzU1TYpPwL021S3DciuK71ntyF
jOXuLoOjMSHztHy1xtU8Yzu/VECmUbzuoUHGrmzG3wBe3b/jTrnpU7sRMWD8Q6n+fEbOqgSgsp5T
FfJnY6PudfsUId5FjOQ0jvzYbt/i74rtYlXDFu3xiEy1yRkaecinYGjew7Mltc494DW1/4fVBFQC
xxSVXQT+mYfgHrRRV7IOZZ6w2U/UMU2bUff6G7guQuPRt8eMhT4zUZ1o5O53Ozdb0vrWEInWv65H
AaCE/qg01dAoZaugCFfF23R+HvX7YXoJkx+SKMK6HuEBfOyjoEaPFKlpIQgIC2hL6l9BwyxwawIn
oPEA26GpKQNr+v90pcHvgfEP/dW06QZr+ruF8DMTZiTLz/5nV4r58Y/HyirwbSZLVXbayzbICJ58
Z2kSja5/kLciK/IPlaT/PjFAzH2U1hhml/tFtdRm6e2ykjQeqhNqZQ/+Four3wFe6wBuv9mKQJgE
RXUA/3wU7Pu0yyYV7lU/xTvF05zA1QdrvsECim0CJmkAZ7MIwO56MqLJnD0porIk0YxXrbfHWkf8
d4MFuiDPLHmurbr96YsCVIEd0WTOjsxM1xgoF+F3jh1s6DIvT3Ib6foyoI9Otkh7RCfkQnBwqOrj
sn7pxBE7RcVwY9bpsVPYIZLKyUZHyZIkcDLWgLa8blwEj5Hv/WkkYnklQ3AF1IJGne7mv8CAu3B4
Gr96gGvScj9EBtOnNkh3bFDKR9K3sv2WBWCcEBmX66GY9u7oL1wfqDgLf67xCvtqtEwAwCmFbsuU
WV1Unyrjt9T0m+tfUGCe31XpQiKLOlqbAQKwln2v6aaPH30Rz9N7Wf2KbXk3dxcyZol1JGjgZeKd
ulmAyXLH8J36oJ0WEq3Jq5wZfFbTth+WLWRPfrh+xOuxnvZuEy7EV1QtOzbCYsvfJNUtx+PU2oUu
WmpbHMy1Q3KWBeUxCmArRA0Lvu70FMJ8zvvpWG/Sk6hcJdJ6zqAwpVHnfAnC9PjRiG4l4ZS/wBm8
L5RefDFiJrM0KZgpmzbhl6WBbzwsdzQdEfVsRMZDEL1q7/HYhbQgwn7/vKTTKIM9N/c+qNmlFHBa
CxJf/KsURQqC+E7ju0DAuc90skTL7LRQFTSV1R4qp8L2RBYjzhswSY7RuQV+v0RO4iTWdXVc9e5g
IQFlBzMVFThJnA/KojlWE1RT0c4AXyxAhTdDbME+JkcQtrv5BrtMhWjfee2dXwpdrvzyI5uDrMUE
OgN8/1A60GlXBa/XDyYSwWU7cjV2zfy+azAjcBhCK0a5q04EBmvNRF4ehAtUWFoHafw+TWY4I6rv
yXQ7dK+jNFid5oLGT+BhRIda/n7x3TBiBlTFpkLCw6TMSgIFphiumzIRMeSalQKVCjwzkIsUmV/e
K4ok7Ufoi6Mq2T6olYNvGrtZCe7GMhdo4PqZ/ojivebUtBXRZSggyX7U2WSVwGToyr+6p7MQTsub
UC2aCkShjpF6VXbjT4iW5VefPNd1bgGVSXCm1UrzxffjXWekNbLUzrBZBGtXoGvdRjtEO1bkiBav
1qzvpSBOzU3y3wl0I0MSGtcbEBnZ11/SYsB5X3IpgtNxHbM1WuojfusKVwd1NjCstPItSR5MlrrX
RYlOw+m3EgQgxEiX+Ca79TEvJbqX9aMYskEYsJY0gwsNBxbIhZKhRNcqx2g46kFiMd8pE1Dv3V8/
ybph+CPp0/BPkiuxXiG0T8vqpBBtX/rpfRr2AIUMQK7mv4aZJNDx9Yd0Fsnp+BQ29TSN0Lki2imx
1+cHKuI9WBWhyLAIYCUxDJ4GvojmpRyC2cuA2Wnu5cVNO2yvf7jVerZ6IYMLXeSkamJpCV3Kt2Vp
vdv47/y9hW3aPorb3oKCKp0WXtfFP4H0Bg0x/SSqBb43vT5p/cXPWFTpwtQGndENWSjBLyqZMxjF
KasN35IGdlRYZGkqkKu7jLlSLNuM3MUqyk/z1zllJ5lJr2OH4V51uIk0kPSo06Fs2WPrD09VHjuj
7wNv7PeArziVqGoGkdVM5bbPAbBnYD9taDFxXDSy6yuz3dSqN0jMowoVmKj1qzQ0pgLygxAeMLdl
TS4bGebZK2pllTfp21gEd7YaS6nKWQbn5pUgzns5Xuqpt8t+ZohRyPqHecIYOSyhiLpnLe27FMZZ
wrFU42Gci8XkFjfJ3nS1TbcT72aKxHDWEDspFcilMP6RBC2aVMOjqhWWOkc7AxQTSTXY4VTbPQa7
rz8L0XUtf79Qx5lIkU9bfEq1BL30/NYBjqbQO4GpX3X7FxfGvT2/apKStT5m8MMnHX05f1s1aJf8
j1K4pxVH8tSkYwiHIr/WutvEhxhceFSENbXqTBaWZIDHYvySZ/TNGHq7WQFnAhoihGMnBYCZf3Ep
Zwn8OqYksZHNMh4yiDgYe0aHV9IFUJ/rb+hCBmfV9Tg0y2JJic3tiIbZMvum3Ggb7OZhxUy03/w+
R/TJ6l1I417snGB9Z5DxzYpY3Tfl96orvTIIHn09dZN8fA4HhJpZPm+qwgT+p3oKA/ktMCfM2JL4
tg+7H2ZbvGAo5QTuFYflrauQ3NKT0mVBc4gK+oxtdHBDxKl3/SrW8xhdlSkAX2VQRi8O+eKBpGMt
SZKGocQgtfJdexc/ymCFQP70n23c7FbCsNHuutDVR3khkwsnAqb3Zpyj4MMqz/BvFfm+i9z/SQS/
rhKEQRWODSIWXX2tsScpA65a7X5fF7KGymaCVvy/H4/f4jASbTKTAvmYgZ0Rqx8rLyORG46lhWVN
t0mGH3LbuHk9Y/KsRCXWp40ddonbBtXWGGfgUYBfGoNicRU5FGPZftm6WVChgKN/IYn+8/rPXa0o
qhdaypl6s6i12tcxVlBqv3IwTiZbPdlUc2kNUmRVoQunOc6uLD/kUWIZf5UbwWuaMuiLTMq3sMfA
r+U60DEAD6626Hc3HLp+T0VttFXrpYHLaqF71zV+bLNRjcHUCvhnWdF3SdocgVjxNwEjgmCT6bJG
dL672+uRLNERHjPtsPa4DeeTEj0Lrmr1iZxl8O3cOS1pG1OYSORYOagRAX1Ht4VNH+g9bD5syZfC
Gw7CLvJipz7ZsQuxnNVUuoC15TL02rjlTrJQWd9LNiblNuk2+qs2pHohjDOafZFIaRctJrreJ4Mb
Rrt8+BszcCGC0/gepLuV5uMzGtqvAQtf8VPRClZJFq/76ZMhEAQiG1UUwo+YgpBAqzQVrTGiO6r/
WyvBZfm794+9SCdWU6MLQVyQ0czmNJQSzhIUqZ0kbpfd5hUAWbBKj6WOTGCj1x3ohTgu2ggS1rCo
h5bHtbwfaOYmdfcSS5XdGV+HRttGTXJbMf/RLLTNXPhuHgrM1XKeax+W80wYd83ziMpIOquvST7s
a0yAzWN6mvxKkDutS2JoJFGVAIeL05JqnqockyAoxSqlp3Y4IlEwetV6hnAzZ/Vd02WvhZgMLG7c
A8OiJjHTGn5JTbdV60jpXpcFOr/aHlMvZHDvCmPr8qz0qNQPto4sEI2HYD+9YkawtwJwgE7bagvU
KhHb9Kp6XkjlPuIwmJMsaxKsIkutJtu2/muWanaUHMdpn2dC7g2RvMURXAQuQczCnjHU9MLdUgAO
vfw29FprOGHS5mWBoUPkdQcw7w6ApdZ167yay1wcdbnkC9HzFE96EiKXabQM6StwZnV9K6mBpw0/
/Law+rTENlEuepHL4tOnB0GZrhBCdMJM7kV2VQEyUhWhWgbAaPXVLLdt6KkksrrkOZO8Mj3MWJK9
ftRVd3ohk3uESo0v7Osos9PRS+pvk2jZa7WJrF4I4GLBwSfgjiWISZKk2WnIpdU62WK7AxxzlZXH
6mOVslvZzOwSi2YoGZ9CzTymSb9TsxAbYslO8cutgXTr+rnXteu/39rkBx6S1v8/HBy/SCwpuZUx
kUiHwJHKzqrR3y5F+crq5Z5DSR73vp/HFuvLKN9ocPZLt9ffLbVPshWdbNUCXQji3IihZrOR17AO
iXI/fYvKb72I3W7VnF5I4PQUtYSkKUFi6yR+8cyycZcH4bdSkq04U0QNO4Esfqs5N7PETCLsXpRF
5enpsEmRU6SyCpjNn3pZ3qkVCB46lYB0dvqtt18KBjozjPezofH8KD8uY7TXNWc1HjifnsePNMsh
L2uKPU/fBBW4F2ODRyP7KT90ItwDUe7GU5sFw6SrWQJnMthkL7upE4yo9iWnxfo1dwvPVyfqWq7n
EDolmD4wAUfNg9fPQ1AyecElaly2gbF3MJXwSqzWxX7pMtwkCALWndmFPM7MF0PQN5WOd9G4k1u+
AxWG4BUDeADxMvDUg5duK2pmrl/h+YycfY/TpAv9EYFpgVgbE1VT9qDHRwYQOBG01+qYHJJuU1U1
nckyP/GUUJJ3VRgozvjV3+j2DAS44Gah+QPk6OMIfBMZI6PV1xn7BIUXPI4iQqRV+34hn4sVSFCn
ZdxDW0td8sI4fJFoIFhzWTc45yN+CgzicopM1NfzWnJQafgmBYE7V4Nz/d2JxHCKUslDppZAv3Hm
sbbSat+lvTX/ui5D9LU4xZDQD61TMK86tXTy6RGlm+v/f73/dXEdnHHWuh6T9hVKfG2db0z/FZGp
rQDwWZn7ndaqdhCUbkqADhs3AksqOhpntOvEz/tCkgCdVXzx/TddyGy+GjRdHI2LJAwtrQIglaB6
uS93IDB79DeAlHQzW3p2VUx+O0ubb7AwHSmEsRSJ5mIMRQXH3aRAyclmQZBvt3Sz7ASJPOu6L/qj
6HxHtixKIlOTQUyVWDTJ7BS4JMAYIFTE9yMyG/xAkylXvlHpKBUO+3wX3chu4g6bws5s48R28qO5
WfjuqBM44ym3RT5AoCp8kzYxScxiDFk56L94CN4e2UjfBA9BcGWfJpqGgeppDrs4P8pg9mqs1Ml+
Zb1L0cFqsL+MnMbOnPRUg5pKiHe+bv/PF8mZElZGZpL4EE6DJ7PfAwDVroLvffJM/K/Xz8kW4/cp
pj+/Cn6sqZHB3DkFKpJ6fbwtounJLJnF5vRlNABjNNcPemruGgK6gTF7zVVtX9eVV6ipM+o1sHC+
S1S19CYuXewugjYgfZobMHaTcatVv8u+dJFIYHoDgL5hsonC+efoTxWgDKubUcL8FHBmynbcTHFs
pf280+PmLjTZXlNNp9KVL0OgfcEG1kadYnvQ+9Kas/Bp1Ohe6fVNlJF9UM6OacTY/eoAeq+5oHm8
MQ1m5fq4bRBpybRwKtD6oZWAPZUqxjTJlHkVe5okus/McKdqT2HLymWv2mm76nffD14xqUD9uZX1
6g7lt9Os589hO2J8VgU4YUywDWTW31tzcAqS2rTXrH6oT3oZ7ic1Ql9Vfbl+RavabgDLnGlEWdrf
H5O9QKukRqMBeuvjuI/0/r5roi/XRay6rrMIvtjnsw7Q/j4GaRl1OmTPVWgVumheZDWjMagBEB6F
6ga/xGf0cxeCQhvWSYkOpl8fB13dYZfQTrTRiU3JTWNze/1c6zWkC5mcze9VE9vWCzDXErwRwHL1
W38L7MbNApBoilKoVZtxIY27KXA+j8loghZ82YtU0TbVXgAUbNoL9yHdg2V6r1ns1Hop6AhFNnHV
ZJxl89jEJUCZJT1CSwND7XapDhsjHD0wI7lxE1o9U0X2cdXXXMjj6kijWsVdUeKs+TEF4Bk9jD/Y
bnxYhoMnsPyiFLELv/1VnexCKBcsKnXaFrGEuJhlN8p0UwW1PYNWe6ye/je9IVzI2MamRozWkJcK
+wK/7DvKQ7sfQV6sHyJPBE0g0BvCmfuiKRQlXfSGbADjuVmwBRd4DFF48A/dorNb4YK7ZCCxHpgm
elJxm9rtbFp9VByJWdlT8wv4p6XV+oATbvubWS/tRuu+xWo/WrVBrRCYAjGQy6KQ7su+e8zayibS
5OZ+bcklGjhERCW3/nYvPBMXEDZBNiVIqJe3OzrAh3f8nb8l2DhEHuKJxkZWLeCFMM5QSJnap6EG
C9ixG6ncs+iomp5AqUQyOPMwYgEw1g0UKEfFKnfEjTFQD9eTb5fkKsayAhA5PSHU6epDPZ+Mn1Ml
DW0zmiJleN+6PwFPYNNtxq38+rbYweKouEC+eLh+1FWZZ3/CkyjVWJsNkgRmN9MmJ4n2ZhsD4eng
xwKkpvViwFkQ32VdkPLm3ECI29TW5C4zsOxntAcd8k1gt3b9SxPAeawr5YVAzuxljW50QJNUkS6T
veFVGzRVnS5CMAh2GOFQ86rGXEjj7F2plaVmLsczo4dCetABNlMLogvBVfHVIhlYLElUI9TMkJGw
VwpynflBFgFCrXunPzEMXygi+tBHiTbjeamvaa5ghyOwJPnU69Rqhufryif6aMvfL4rjWVIkZTYg
zxsKgOExVMO1cVdp369LEX235e8XUsIkMbsuwInYt7baa8U+kU6l/+u6ENFROBMYx5geyhnyxmQy
sZSOetBculEvwo9Z9z/n2+GMXxZifS8mMBElDYGlZbd6Z7VSYDOW2BPZ9lPj9KGItnG9sHah3Jw5
bM1GLfIQEUvtxF8WcCj9DtVKz7gxDAABLTB/GcPwt3P9k4rE8gOemlZOZJxgm9gUVZaa0GHB3XOb
IbNipd/FNDyZaDKaynzTaqWVSdVdpbwxg22DVrOVnN0LftBqBnb+DvxA36SWvQx0hQUPSd8AruqU
2G/6rbL4BCzWi+JEkQVjnE0ZVR2TxwF0qvdmoLDQQwz0SOV+YRaKnOrH9cMJ3v179nnxSho/8uem
QabO/JcaQ0V5GiLRAwljZTWzKGIQvBbGhVHENNN+IqhJgIdeH059tvNbwWWJRCx/vzgPurRIXjSM
VBujJ2lbY9oNqcinLRfwKSO/0AfOssS1oklzA30gG83rQ8swLJAEOwtBTfwExl5R9CmwZIwzMple
KDQpYMn6LMstgJW7Sj1s/VH9Ho+iTbvVTX314nCcqYmrQJLDGh6tSJLnsLsPQEcddtOuqIbfbBi/
tCgDuqaSn1TVtPNUBAj0+f4wlGMSGZupy1AG3/0mlZImMQoF4Bg4xpWTmnejaHhWJIJ/X/0w1D78
tuNPwQ4LeG5Ncqdv/+IdfzwKl6IU4G/N9bzRAPEwILVNXMyXLogc710JrxA85BWz8VEc97iMIQjJ
FITodqAaRkD7o2Cp/FC71W5+ArK1sMO9KMLHV/BRHvfSimZKMzaBCTnr6gXj8ZHU3RNTI1eGUoI5
/haoeK4fPzMyvbWZujHm4JiOT53UnRpZ2xlJ4aRTiOKQtJVbLbKmeNsVTvajPM4BWjfK8BCFzCk7
w8vi0M6Zep+E5ZeqaDA/G3mJrzxPVX1M2w4zwsYmbqzyV0mpFRe/+iwBSQdyQTTaGZ3dQvKtKMjf
ZILkF3QcQ5E85P48g82i/N3mQA3STCuaCQaNv9OMunI42CBVOwRU+VFToNkML5IPAqXOdIc2cNK2
dJhZnYwA9bf2RTL8XddOC0iM28W+U/XGPjLmA/BRbDKENhZkfqCu/Rr2kzN3ZWN1xvwW6q1t5rpD
KX0qY3qYB2ZNQ7QLgV1UFnmHsT+MpreTRVT9qzRMaI4qr10d/4q6+ZWxzFOVzrvuCT7HGB/vk7Nq
Q5QlKKgV1IkQp2MIVtvFzbYgj/XwRIHlrW+ui1vU8Zr6cEbNLFvUKQMZmQD9UbDwMcg6QbVHJIGz
ZLMhGUoDul8nAkNyD6pzQkvBZJfIlHARUqoNRkSyTnOoNllFF2zApoiRD/mvTsIUSrAaAtYLTkxS
xr5cdxR5DAAxAA9vqIJzfI4Clrv/I0BfRg8uvGZaKhlpCUyiFgAFwAhdJZ2deS7cERUFVarc63f/
D7bqLI9L0vxBjrtgyilQspc94aXLw3bE+c9mvgjJef2SzsI4ex9KdUvoDMXG+J3f3cbFoSK76wda
V7WzCM7Uq50PAKwB38+gP4j/RhT7+v9fiYk/XhBn3GVJlaO0gC4vWCnqHrWCTVVZRmD5X2p3QGNs
/DWB4fVVIHZRLO6RAslDNmVVY1T/tMKqaGVOyhHUxtQPd40Rv/lKvm1AuFP46DvPsR0mfnjTY16Z
5camaisLmeq27TMrBcA/rcYN8spdKP9Qo+QpH9N//9k//DzuZmcg5aYpQHGcERY+r2pbweyN4BMs
qnjtE3BXW+nYWjYTAzTF2lFixRZk9ladb9Op9jrgqIDPQJ4emnZfR//eQH44HHfl5ij7FSa+EaaQ
Q08yoMyJ4tjPcaX+QQLnwYfZNLRphlmRtupmGeZtgLbaH3ywpiibwcHIKNqDlcDUrDyVD0I5NxM0
CCQLjMM6krnT670vKi6smLIP/5/zK0D+RUe8msH3jDJeBuRpAJPn27F7GH3hhvnniayPH5DzMOmY
ZNTXa4KOeGlJ4WQjd7NZHT8Z5mTNJSbUlGwjqbmjxuGTQC8Xvbuml8vTvTDZbe0b8tCDBr118t0y
ZZNtIuDGLOX9zOsOoh2wlbzgw1n5jZy0buth6vFdqSXbS+tk3gYbQKIDz0G0K7MSWV5eIU9sNsZz
rNcTRPnxdlA9rcc+wID1CNByAmp+zmqBGVlxEB/kcWYkGuZ4qlpQ9sTyXT4dWfNVygUeXPj5ODPC
Op2mRoszLcijmRt63WDRb8YCRXOQIue6cgjMNuVMxxxqpClNHdXd7PcQIrRmz3lwCudNQzD95hBf
8KZXxsw+KgdnSQoDzKBqFiAL3kc3+V3iRq7pstfEDkHt4jLsIeiT4IwrY6EfZXKGxBznsSrLFpy+
p85dWH0zO26taI+D/l72V5PH4oeB3S79Xw8rfZTLGRhQLcoGJfCJ7eil6Ze6+OkbX67fn0ghObuS
x4C5IWitOzn5Ket38zBb9b+H0/x4DM5+NEWtGn4K+9Ekv/PMi/O7rv4WV3eqaJVrBYfjgyQ+uPR1
BbtuoMxGGTEFMMxkJw/1MUQ+LLkJFkhO/iPxYrd8MtB+FZmSRdOvWEm+nFBIrWp2NYifG0M6YCt3
a7QimmSBF+X5x3x1plqtIs33ide3h5DdNOlX+nxdI0T2gycbCzGvb85zhgj9dsnul6FK7YZiD1fG
rP51WQLt45nGdEwBtIGfUrBX73XNI+EBu2jXRaxbeAVUP9hCwEYFZw1bTBnQwK80pGb3kvZE0lel
vJuIHdzq0r9fKlvU7yyLM4a06aJGnlAX6Uq7Jd8zGQjlx1DUnlwPO85SOAuYA5SuG0wd1N9RbjEp
RxHhKU83RvWtAOjL9a+nrKvcWRhn+nqtz4wESwDvlSXdVqxdjGHw8tA4E/DN1AO7EUEFrb+jPxJ5
lyxH/diZBpRcnW4L7Iq0AoVY91jn/8+5YBoX2timCHZjoCr9h6Cd/H/QSgpuiXJ6V1Sj0phphpLA
UKEsFFgTmr0G4JGDQy8JogrRJ+P0LlTycjR0vNhsvg0U7DO617VgXQmIpjFQZtFPQDKYfxgnX0X0
To0dTU3sAL50tRuGIlTc9av5I4efWYybVp6KFOcgm34HiCiXbpaOtMhSC47zbgAv4lmj7jWpx86m
I1W7bNyG9WHO3aATOG+RFE7PihKYCfWQwxe1pqVj6btCU6W+r7T/9atxmkYzrLjOwENzAO0D+MjQ
IgDfqdpdqB/m6KZkTp3+uK4P/2AVzhfFKVw7h6NUYbbknW1W02zD07ZFZelO/hz4WAfFZpfru4nH
7OuCRd+UM30VSKuasjbgAEfVro12m2u9ZdSoTVAiMBPrb+p8xOWnXCiJOrdjpxUBdWRjvDVB/mTk
RHCalYmFxV+cZXDx3WC0FcOKiIb2mwLgSAws6MfeLnbLAIFxF6Px+fP691v3t2eBi7O8OFQ79WPd
lIhRqvomw5o1QBys4N8jQ3w8FRfuqZVelUByIE7gP/rABiP+vgP5Qd9/uX4YwQ19GmYp/aiVOkbQ
ENcdzexugcgjGIEXieCKh009+mG6tIjGcPo6d8kLTQyBhxVcCU+1E7Gy9GsDNi9CxbUdJIe0Y2ix
XuTJRUfhrATw+yXs18Ltyb3v0K7co98ucEOioyw/4UK78pTMNR0hAtXPvL9L8qcOmJPXL/39Vj+H
2X9UmN9wVuSg7ib6Xp5cAI1TB4374L5+mQ87EEp9IRjGZtYyMJD/GhRXERViVobdP2i3ytmFOfMj
XW2hEiq2WXUbSeAhR0Ek2NAH4iwY+MviEXn4jYUzR8y7KDCAKmcx4kjBBpKCanaLfcPgV+Y/0PZI
A0NgmURieDvRJA3tA0mFstSeit1HYoCAnprbSf/XVAvL5wRJh66qVNN57GNjnmRDYUutB5gY3bgz
mhumPGfTL5kKapDrD+AsiXsAQ9aFShUhksVsixy/DZlgHGD5Jp8V8/z/Oe2P9VYCh2OEXKbDstsY
3fWlsusoeAwV1K3M+ZuiU0GpR3Qk7pokxLLVYCbUKdqHWv5O/h9pX7Yct811+0Ss4gzyllOzuzVL
luTcsGxL5gTOM5/+LDj/525BdOMkuUqlktJugBsLG3tYa/jnHW4fvw4H5ViBnM8TEh/WtYkOtxmJ
j8bLcb3X0ASiAqcTbCAf/ZUo5EJ8EsUTHG+3WU0vWdYn/POQSV8XMIQokSySptz289/f7BeN2Rli
1VXWVJTV5zsF6YGucpTRcGhiHVa67C4D1/bqCPjWIOunaYQ7uTodFJTvsJVK4xWzr7a30uhEg68m
Pvi1BCj5hwDtZI3zjFjX7VGBorA3gQ+aDThZTv9ievot40Dtd/0NrLptIEoVbwfwJ7Ocv0ypoaWt
jkfPMFypNUEz9vWUHFZSBEbzg+THbHy8vKts1z4fut8G+QYukybxnBlYZ1NrDgYzHHn4KsWmk083
lvR62dbGPBw7DSdjXDQQS0NiJzKiXpZYNY49iMUXNGdnB1HhYvsiPRlSP16kSa+3dT4izEVn1mo/
QX3EMgTuuA0dJxMcGo5Ez8latvCM7C/aNw+ZIRIUEy2Cw0PLNuhksnzYVKROVroYknF6EZf2H5JV
p3WwX3F2go1V6uyxMDAQExivjCFmfdAODJ/ko7B7WrRn3NWvlUYEmWqE63S/PCdu/Vi5kZf9TIGH
LfJJS0jeLnuc4Djx3VhrBem5bsaVou96vIfRE4IiSLsTceeLvhQHFopG9GLUkIWL9NfE/GvW/oJm
kACRRDY4ZGgxFV8pPQKXCEQCPQ5nUNSCodFtMP/tCvzgUmLGy6TKC94D3RXBNFY+wefcGSKZl7/K
H7LMJ0McDtjdnDVz/qulQHaLG7ymdum7ckWDJBjdJTDc7Eb2qn3vJocx8wXGtxHP0k1VwXQG0nwf
Hb6rKaFqjoOrXtOr/kr1m135Un2hRxPKCppfu1PYwv1F8yLbvn8yy52zclraNOlHRAL245q+6I0A
j/4Q158McIdLrnDrW2pt4CDH4bA4TKAYYnLHHAUsyOx6YBZpPHS9eIproRDYiihcRPvK/vsZkNTJ
2k96ghxXqhxG6avSq07V7LsmNNvCE3xD0WZyB85oB3TyS3hDrIqzHFQmjvFu7cmXwbMPrNtZDYXY
xfD880V52l7u/I220nXogwIauxZ7tmCkf8lA3bW6it/uhnD5533kuCwVBSSwkKcAxRDnMAXpzV6p
0czAsOvvOaYkFDN5bkc6Z3Y4v4lBQYlRuwwVVaRzmc6iBfYd2zUfmQBAHkRuE1oPogziJpqdGeWc
Ra+M2tALdBbMVrjoN2X1ZqOR7rKXbDrJmQ3OSTTIuE5SH/3dcULRcdJPo8DE9qE7s8F5BQInKKYP
MpqJHln/N2aBAibiSL3+hUDwXn8aIccJjdX37qW91kUusgnYJ+t8nR9deUqeNxRQZtWhBqm1KRtv
G9IHZUEEsCn4YHxRAUqrzWirCN0yzbGTp7IOwOF1+Xtth4dny1E/IkgbG2laLfD4XkffXHyYaRDT
XRNdRxGEPrrdUD3n/6a97fyY8WUGtZDrcrYblMMxGMeGWi3NgSoLGxmcjuvXy0tkLvcJRM5WyFz2
DCMrqSCV0aCR0kKfUH/sxnsKndohbMDunIoSY9vZ0TNrHIKkCkSLCKiPwamlBPWdEoIumikarG5y
zA5dGH27vDqRO3JI0ncSRvwjIElp+BlycJ2qOJLxQm1RDmmrJ/HDR+PgowAVW2ohRYoeSN0h1eJi
jnw/V+txjXKXdNVutf7S8K+YJT+qiuFKo3CiUoAuBocu0A7SK0mT0G5nPE/WNzkRNW2LDHDQorSS
XlQKfMVe7qJicOL86fLnEp03vtivzdkSRxXbReheDuhwbst6J2vKdUc0p0+fsi69skZozTeiZkDR
B+Rr/fXQR1kZIW9Ar9bXv8d09SfpWgMLRHIvursF2MVX/WvJhFiygjfuotxTXNpL6xVUtJkC5+eL
/pHZlGuaoEejDdbXBZ0T3bfEbfC+Ud/izh+8/gYyT+H6JviGzAsuIAofzTY5mk+6Co/E1pvykAUK
jE8pHVx6TJ4HL3JUzKVmEMaL/C52RDsrss4hTKTHDZU6WGcCD92u2Gk71tImEuETfUAOWEatKPWB
9dgM9Oeg7BezdWZTkAgRoaXJYcqooVsULeKaV7/+4ijBx7MQ4CElbb2qTuKLepO2X94neOa5mknV
oikxRuFiHNWdWtzVanw9a1Dv1g2nT5Yrs4qcWjd6R5X1n3QUXEUCeOGniida1WXe4VB0GEZvKerq
ere/7JyCz8bPE6u9bIy1sSBKr57K1M+k17QVxQwsJrjg/zxnc1NlFJq+6OpnLBGQQfdjcN43eDyC
K/KLcEyIPUw/W7NkC7l23fokF2C1amQbOppIjX4I1ZZ8UWvJUZvJaSjQM8JwTTYpr12j7lcLHVOR
GovWu/3ZTr+Ai5GsKrGqqUC6Xwqtne6v4Ry5I7J1UKRETzlkCCl+nABkRDa5VFcNnfmEDriJMpBJ
2bHTSN5lR/nD2Tutiv2Cs7homvte11aU+jt/8lV0JFLZIe7gJWHhpR7ZLw8Cg6IPyQHXrDWLrEqo
z0yu7HY36QH9uFDSAP2zMBf5h7vutDgOvexhirIlwydjw16qC0o4WKMOXNRLAyGqMJi65KIcjFUZ
tFKj2WRbmT7kIYVgbwjZ7UP8lclN2GDjml4Gdw5E+Y3t+++0Si4e0lqpJsmAnhAlye7ipEBoZoDY
LIdAkyWSMP8DdJ6MsXvpzF+qZByLdUQtQMW9UwfFbjw0+wwgPQl1FLdB7LcpPikmVXFmpDW+nrIE
MUmCftlhek90ADa705WTFS4j1s1No6F1VPNyJNwU34TsQPVg2W99fdMt7wk4wTRBNU+0Lg5ITFvp
m7TC7UPMLwYYWYbCWfTd5WMm8EWeibktJKK3FVJSRt15VDKOkTU5srXc0RSaNaYtaBgSLYlDkbTq
U7BcsjAhtnzDbnbVAlaOKHH/26o47KgT1RqLDNnLNfZMtHTWX8b8EMtBq/3H9XDAgXmFmtIBfUl5
eRMN4CJ6ktPg8lpEW8ahRSLFUTZoSNplg0+1/Vj6eX5/2YTICThgMCqIY9Qlvkrb2V7SP7Ug+Iiq
DFdoUI+CiIOd+0/ghwedggvaMj+JnWRpR6PWQusjKzBBJATqN2yCV4R1m0s6meHzLktXkHKJcHbs
1huWgyZTJ++81bq2lh//YvPOLHG4kNLI0AbWEaKMR0hOaMvLIKvO2n7RbREEsVv8wt4ZHCC0Q1kb
eYMMj3Q0WcbxesYVrOzIjvWCpIGIlXUzFXK2Mi6oMGs9tsE2AzaW4nbUQIoXYPamQXQBvadB+X55
G7efumfWOGgwIpsSM8NDpYZIy4xEnZZ53bCPrdCerqf+ri52ZSxwxu3k4JlRDiiUVG+LcobRDjMP
pYd0RAgKP0SoBqRrWC6XutJVA1bYxJfuRDWpX4Kgl74nhx65QabGZK4j7/RDAX4kDCK6MRr5y3AI
7B1aU5w0MKANJTodbC8vGeYwRSZyrJgTlp231J274dnqiCB+24Sts53lMCVTM11dZ5YbURza+nny
nAm50kUOysUYtO/HJmsjZM/U2JlXr0mvJwnJXOUxrV+oiNNnM3w6rYjPxch1ByWXCCua+mDA870c
HuoC5fHk6fJJEOwcn3ghUlytsoWU8SQ/xfl+nUtHFXETitbCIYmdT91oyyiHLl30oNmZA56IQ5NH
x7IvBHfx1rAt9N5/Iz6fdpnToiZZ0aCf68fg93vtmATpLgrUu87TX3vU8eIgFjWHbK9Px0sPerEG
1NY+Rp+mVeSgd++R57T2WlQ6U4vC/OSvrWgcYvueORni3NwqoRo0t+i4UssMbJ2loxhXzZLvRyvx
Z8l2LruGaFmcw+d1HqeqBNdIC6jUyEEta84w7jJR5mHbBX+v6hdsngXvkp7koDeFHUj6zG+2+ZSL
yOEEK/nVgnhmgUYxBPcIumjG9K/avo9AIV3HjqULQmjB5/nUedpChnxRUBKsUz/FfM+KFud9kj9m
09fLX0a0Y9xduaZkVtMG61G1YAYLcTq6jbCoKjLCXZHozKgzU0PsNCxuK3t2eZeJshcbqpaoaaqW
ZssKMcHByn7D2Yfp1EQG4RuQwRiaG/CyO5K6eu30Xsjto4kJbR0M7aVdOnk+7WJI1A9y7dWZftVX
XzOIF+t5f7U0+Y2VyYwocQzsagylmbppNIB5sXK1fBElXDY/soaA0lSgToMz//Enx2UcZxJVWX8M
yur3a7gYLvrliQtRN7fyFswsdiF9tWJHVCMVWeY2a4lqTO6vuMDnBtV6lyb+iEBTjXZkEEQqm5/+
bI3sPJ19liRLjTpCf6m3lH4LhYOKgdrsX3bi7STPmRW23jMrlt0ZujEhM5HtIRZZB9EdxEO9Zr9c
MbpG6orqv9tTp2cGOficCk2SVhXyzTJaBCC7eY8hohlJcAjaXLVOv5P2pp/tM0wKiOTtt3M+Z6Y5
LB2yth2qHFmD1mN9GBSixC5b7eqjNeFaEeDD9kzvyRwfPSSlaS+RAldpvdmLj+CTDssjVDL23W0c
vLWB4EsKPJMPIiooTFcrnmDY2NUrg/pq8Vmtg9yke7RJusb96rO8HeImgeHtN8oJPzhHXdSiJAaI
rBBRM/mILLBv5DcmD88yn8ZdK+r53040nQEW57NROcVWCVpvnAxQ0ng1ZDLaGxWzy0MUKhlx06l2
MmjTD6KrH+CC4/A5jD6tlfNezaZDNskYxe2zRgXHUh3qpAmp8lIq+WsykH0pUQcU/Pd1MzqdTPwa
WeCm7I613bpNBzE7aBqQaP6qWJFPKtWXm7/m+r7tTN8Yp4PUaK5EpWCS7UO0tjcg16IIc2cny74q
eRwopvzYQ749XrHTUCaqJekmSnIPOoy2o/Za6RgN8bV1zZy+13JnADekIafgiVggaEBATZf1ii91
2QsYXQqnBg/hUi0Plrz4FVWPo6x9MeJ3mvVhof5A6SWsaORrE1L4KRr0OuWgSctXOVLDpEzDYvq5
ruPPHkS79oiCDPRZHQiYOTSvHCqZyGF9k9Zplzad06WNv9b0CVWxp0aufZNCRQWiiIhF3QpV4HYi
rimX14ZRuvPynW3YnCae1BGUPIcruspM0/apJJmjKnNoLW9FJc9OXz7SEtRKA5rSdKAJlB47JXoZ
xzogHXlB5Qg718ENO6l1VOOhz3LImqTzX/1cggYSYl1Z1WaHISP3VWfeWzO1HH1Mb81y/N6NvZtl
IBnI7Sh1SP2Wlup92zSpU8yL4UfInZDmtpfHO1k2F9eg9W3RPcmaejBV+pdmSXvVwE+R3uWya5wK
/PDNbO4HGRcpekZ3yjQ+o0EkKGz9apCbILZjZHmqWwzn/PyP55ODvXadpmEsEBn3nuzGIbiCZgc3
l4MxRFe5hgbGm8DgJhKdziefnUX/jVHlLbpX+/4aw5evUGN7luvvqjF6UFUApdlTu65+PufOWA0o
zpThNOOuiasfiZG6UHEJaCSiAGSLvHBwbS5nU8TWiAcWGzGZS59gRjqvU6ftjcfc/o6Raa+bDUeT
JcH1yqDvklXu0aUZVIFGd4dG7vFqqK/GPHYKetsKu6q2mzfPtpwLRkmvjb2RIyup2dexMvl0vo20
MozU2lHs/m7BQKgqzUEbr85ip4fZyO+7Nt8lulk7jb54qTQFlhzjRiwg+y3q59kMZc5+HReukT7T
czqiMzBK3Q4ydVn9bSweLnudaKvZbzgLZPRMXyIjxamcInzTK2VEDdAICbpdLtsRrYW77QrLwNEd
cZpAUXNv2MSVB+1IFhGN5OZyTsED3wE1lcsSVxMu1aoGjJd+RmJftb+lQl3tzYNxMsT3Yai9iYiW
ccVY8+qg/akdOgenc4xDKdsn64FIu8sbuIkOZwY5V12hNzmWBVKasXzfK3fpGKKfrAXDnDhbJNhE
vg9jnBWtN2OERGn/QIebrD1S9XpJBOOU20m9sxVxrpdUaQPlHRZX/kBfzpWOqCvxyA2EEWRE0+k+
v1PR62ERx8u/X95LdnA+4cuZZc4Z42LES5e1icpgxVxeFen98t/fTLed/X0u0hoKedZIjJXpxCW0
wuxr4qiJ04Db2mp8moikELdDuzODXHxlLFY71xFeB+yuYhyc0R2E3vfUjwMhIRMD30ubx92LWQae
JLmCI663w892P6AykUVuum+e2LDjIprK2gSO09I+NV50dqQtFW6gJnuZhzvFerRLAQaKnhx840UR
Ud3QMsxygJDskKLOHD0l34m7uui+dtqd/rAKZulEi2J7fIa6vZLRZeyRVlarZ4LMNSLMvhLMA4qe
jDyBe5ksjVzm6AZltfri4VcIg5R5s6uP/U+MBzyDZ610B1ExRLQ27tbSmyydEJIZGJPG4E2SBhNV
g7yoBXi4nS09cwz2O872sF6lOYGCD1qOBminjKnzi0cuKGWMBmgoosuBmTpyaOwvn20BOBIOOxZ5
Mq0hQZK2Vt5Jc63jXp4yZDMzEbfV5pvpbH0ciIyZpCVtim6gRNpJDSRjFN3pxqAuj6RxMu1mKTzM
e7qXVyf6eByQtJa65gTJBq+J7qCy7NSmB9qI/2aDA5C8VluplxE8xtneXh6M1bWFgzGbj+vT5n0a
BezHaDRaNFX0r7hZ/PSAV5Fb+zPE3Mb7xBeFyduD4Gf2uDiZdkaprCn2TT5EX/rUodc16PGg5MHo
8ZBek27kfXcVhYwNA+NhmES4vKeC6IDnbo8tklVqiqwqhn/N4ns/PFN6sMmdpLxcNiRwEJ633WhU
u+ljhOZW/bzSxIsoWiVjU+D8IischvSNKUljAtDXoxt93JPmJhURU4jwg8/fJl1V9JWBdoHlMPiy
37nzMUXDKWjqfnEG6GEEJhHBZxKtiwMPgoq+XBEdIU87H7Rx2YPd0LVqU2BG5A0cdJRT0RV4s6Mq
0WKCWYcJvMXjbm/nuzlq/qMxDjKabmoiqiHkNktwEVO0D7QEg2GlY65hFX+97H6CyI2XPIu6SFqq
Gon92Vbv+5ZIjiIVPy7b2P5IlmlbMhThIJDz8WKhDdGVHkl0sBBggi95M4vRqYRtgtsr+W2Ff+33
tgzuhgExYoaBBnSWTbsGIol4V/YOm/rSZvQpSG//aWX8ax6EIubamShZ5BHkLEvFW5LYy/s4vGzm
Dxnj09q48GYGq+VskAjxNZLVnUNQafZZhdGd/dIvd7FIwXPb30/2tI9fzOhGVFVN7CXtvCKvPX3Y
2zRM5dxLk0CwNpEtDpqWqU3VMUHKINOryZHm6jY2pAx6WUD9Simdefkhl8hXZLkva9abgv/fsWbt
Ia1SZOzrd6Wcr+LYyL2VpoKIbzs0OW0Dc+yziEhT1i5SE8y8mnRx6uiHUiguraEhVYiGVgRHxOZw
bLQNm06RitDS0HaVOrpJOd0Uo4gTSXRGOByzOkMqk/j/pt7+/3iWRSvh0KsszTaiA14zOrghTV+3
vlUiSdTthh3t9F04QDFjCFIWOhCSjVumoRIiAPeTMDuIZgvYj/38NPufIcJLw1fjICtJM+JKk0Oy
ejmovyyMm0lymBNQ+5fC2dXtt+DJIBf2xJVKKAjU8NCVi0NizA46/A5lPO6mcvYsrb3prWYnxSny
y+StWX5a4/yX4DwyE5fWzGENzaqEkhmbyyjdV9YWdOgR+zOcEbFHXj76ROZgJk2UubQVBFmt4S9J
OKYYSbZc07yWetEw5h8KjKed5WBG7nSMfsWI/jPQC+h+tUNBJK2cGSOYVVDuyFMvkl26jB5E5tDD
UKuqqE30CEXNd70LZFo4kv3Y9YLoX7gyDjts8KJGSgQ79St5rPeFz8SBUcpUdtVegVK76FD84R18
2koORbS+suJ2IbgdUu21aoxbeW0eaZXsU9MEl71BnBV1DhsyZ3YvB5aa79oiD1eVOGi22FVK5BfU
cLuhEZTjL0MPkTnooa01zAajQY/xyirMOkxMe3WsEjRsgjMiOqYcAMVGmdYSa//qUcHVMe+tf4Wm
g8fmQm1PRCIs+sC/4PDsGjKVihGWoJWk8+mTirGO+BrCZEPAZrDrnZY5xtPl9W1upK4qms6Gy2WD
+8BzYitG1aNdv9GVo7aAkt/KnpNMETxKNtH1zAz3vaAjk0rUBtKoNHIsdK4Yd9q6X6e9jspdlN3/
q0VZYHbQCFRxOVwzOz1J9AVgY2gPZLxLlat6EZjYxDNd/W2CxzMjylupwUxTVbzF9DDFbyokm6E/
I+rJYP71CaPPDHFgZlDkorQew5nLsh/V1iFWkI0IkY66snqQr7GFj5Lt5PKZSQ7NSB6NktLgodB6
0i3dY6LPrdz83fLYKI4GCcglkD30AkP45/J3E1rm8C1JaDOuJbgiO7/dFwcCHgLJl/csp834Febr
1It8+yr5IuoR+cMx+N/n5HMAc2zEaY8RMm+Z0WXXYCY6LpwkqfzLCxR8TD4DkJdSLQ8KyD+6xSnn
5z7xU6t1Yulaz74b8X6N5uCyQdG6eO+J9EwuWYe6ovkaxn6Up1yUDBCZYP/9DLJUVStnFBxZbdrr
zRQyI9eJJIwD/wAgvz8Q5xlTDk7ETEFmlHV8qKzdxEOP56MKz2CE/PWu36Xo8I89kWewP/zn80d+
lQ/OlpcZs2qXFvIBRo78aO4U0+M64An9fvlDsQ/x2YxhIPDUkTjh2Rj1KYq0opEQs9jfx+wwN4L3
zfZXOv19bv+spUaLLxQR8cbr0DsWO/r0mIg63bcfr/j9/1sFd5usbWknU4Pck/lLEreEuvCKl5tr
76pA8v65IC66CM+scZdKHyHeGFIMOqJVrW4OdXcTjU5q/asb8rQmLgBQ2zydLIj5ePrYhJ2h+iRN
drIqGpIV7Z3GctpnjrZ2o47Cq46jersGJFCOGPO4Vg5oQ/EkTxSOC9xB4x8fa6dRamJKPUkfImt2
1Bqi8YJodfvI/t44jbuF26XT81SBDag/N2g3qR5UtNxZkK1Uvker4OoQGePu4zivGnSEArzH5tWK
bgq0O2WNUxaPOr2thUUv0fZxsFrJcpyWBRsjeTVAC1gG4wv5Mh4zVj/JblgTGkI1XXYvY8Q2FJ02
lP2qMw9p60K2kD5GYj72kuq+hMDQ0O1N4aNbZIfDCnvOOkjpYQp3KiqXLC8rvVanct+CU+PygoQ+
z+FFNlfLAKUv9rofvfoJ6OfhPfOAWSO/fo/8y9a2Q7bT9nFw0aGtq+uQtvaSCUM+CJy+9sX7Uj7l
9eNlQyLv4BDDBqmuZMyMSkY7rMltTW8geHjZxHbV+oR9OocWcZVIWg8NRjzdR2/1Ejzdo4DtW7kT
9R8LlqNzWFHk8ZjrLd4kxbAc7apEM2GBdql/nhdDjyNidUUnGrEUnqMvzSp5KZQOdL+L31G/a1/7
7B8j0kcTnAcUpEAbd5tj1kyLHZpl4VpHmN4ckQjX77XVuG7WRnB7fL7XP5rkfEGNcINVBtPNlq3H
FfyQUSKK8TaqMR9s8Onwkoy42GMsizEpY2zjPvHSa+SVHEY5VdwmkBIVFao3IvWPNjmnsPRkiWwL
ku0Lnv/UZR7YvZffIacJWiHza+OxF2t2MF/iW5GuxWd4+miau1fqtIgWW02hNV1m+yiu7ir0nppz
48brKgCoz5Dx0ZTGIW5D13pooLRMFxCIal+iLg2Usr9ZVszsi8vyAmexuWtlleI6m0xsauejroHB
1fmlP9Yh0wfD+JkvgRBRsMCNhMPHFXJ3ijXFcTMp0CnOFyfb1xiiR3NU5kXhBELWdhc/5i8C5Pr8
BoJFIpsGEg5gav7EZzcQ25pUWGTaFMV9/Fd8DSVJj3TO3w3cedDvyl3xvThqX6tQYPxzYwAzrsuW
CUlO3f61HWdXaNYaJNEGfMxqnl1SsWGK3tgvsY8+TLOXHaVHhC9SG9q45j5a5b5rka9jXKZYMun9
VIJGrl8NILzcr5C6O1qvaeRMsiPTXnDhfQZuZhYqXqpp2JrKa6DbvUKpQTIgKkFP31VZ+GomakRj
J+Dju+WjDe4wJnKHIT+2oa23YKaVerHfhob/f4rJj8r+8gfcPJBnS+IOJC1VOo60QXtd8T7Jr0v/
FaXZkvpE1Nu50df0cWHcN5uJvq5mhs1bIt881AEmkiV3Uhz7S+9jRjm0bqSvoqh8+zSeLY87jcow
Kou22JjQBQAw+enMy12mEaTiUKAf7enybm5UVz4uko/0ysRWtRWL7MfSzdGgrmUsqeRI3VWX3mCb
k/xOTwVW2c5dchn2jc/OoDoOub5aK4wSDG6sbaDFlnd5YSIT3EWvLFRL4m5APr58Vho2KCBI//3h
SJ/OFnevm/JcT20jK2h7K57BKYz+B/UWLBM7A7VnUYvMNmT+NsZf8KvclVnPLvi/6Qxy0GslIUR/
BXgh2DW+xJ3GIKAiWY1xnq53jKy8ii1DkLcXmeDgYgUnQ5dNCIeM6ADFMswlPF/+8qIj9IlrxKzi
3rLh0vIOBcNncLaH+W65bTFD7fVuuRMp6QgNsiWfuXOi2guNEiiXMs4iEtDABAnTC7s+zTD1svdY
dIFuxj8nkLA5kMhzidRDiqBkcilaLPdobzvOLxIEBdKnxSsCts7sXuQcm1bR1WFYpqYpps45vDUZ
6yjNOFKx/ZInP8FW61DZtU3R9PHmpXWyw3NqNB0dUylClmAdyqcyM/1Jz/fl+iRwk82L5MwMF78m
dgelJxNuMrmTz4haI68Pq119W7mmh8EEJ3an0sm+LKLZtY3ZV2DumWXuCNiTVZdVD8uaUzznPyPX
cPQD2uz8wl3ubH91Eq8NWb5bczEPGXRXiOEDEWHf9pvh7FdwF2naSnIeaypzItmlg1s9Vzd1oE9O
fVwRJwQYmc+df5NN/bh47rC0tizVptqiARoFWcg6xlCTzIedpj5e/r6iz8udERIP0tKvuMAa6Sod
PRXz/0kYa++oOF02JHJX7gal8aS34wRDS3bQFOrEvd+kgiBrE/7PvhV3YYKqRI5MA8+CucYjwN53
WeWU8ZWNvl2LRE6ufhtEg6uiZXGnvYG+ETR7gdNj/I2gHyEpMGctIlASGOGnVYdpsvU1xbRqZXQH
OVFRQVB2DRHRUKibMaqlg/PJBOkIRs4/IvSagA5qYaGcchtdZ3ed07hjqN+lbrSPr6vdeOyRol79
GRWE5LoJEh8PD0H9c3upp5/ABSTGkGezFeNqLVso8xyn6TiOAhaCbYA+meA+2dolnZnGChANMIaJ
GohdNJKL7hnnssdvhz6n7eR5G1J76SeS4DUDFSM32pVedY10Cgo/e/SuQL73sjnBzvEcDoqxJoqC
vmdkqq/yfFeWd/a8u2xi+wo/WxEHybnS07KusaI5SO5kPGKKd11zWl/aMeaQQXb+eTMhg8Hf3+qX
x57FDGXaVzXpYDBFh1l2M2sHWVRq3GjdYDaIpckG+OQ0vkfXqIelstcKqPEa7dAp8m7faA/NjyVo
HcwGgRPT/BIH4lj1D+5xssshYq+pRB1mRMby/eCzjq0xVN/GA8sHtTtF1HkjNMcf7qFNdNnWFfRn
oBnF6xx2kUYBU5MWp0K3z9hpbdwxjk3TmDQNqSdVw3Bzfm+g3cfOwWsjPGTbmHWyxJ3mPJFZgZ69
q1+ZUnbppb76lSIqoA+GCz1IX3AEmIt/epSdvIV/YlRJ1BdGjq/WgzmATUGNR4KWfxt11SkUpWF+
abtdssZFXzXEqZY1ByJH10owhdrecMo9k/8w98pOxTx/upt2I6Ig5EtclkvQj6VbvKTC3n8Wb1z6
IdzJH7RmghImHtxr/K3EqOysC1LOIv/k3yMDVZtmJMCvztcC9ExF++hKdxZc3YHsTGG0CuB500Vt
RYUrGrpJ+ClO9HhbqY1WO08yw2E+GNVLSTunKCT3ssds4vKZHS6SmyO5zcGNpXpDhr71ujN+jBih
t0XKbKLlsJ9xhpSqSkYN3XW4OOdgNcK2/7k015DuE+zaph+crYYDrWyRBrspWea1Mx9I3bwXTXN3
ecM2o7gzExxQUanq5q4H5rNHfA524s7roAQuiuxFZjiIGqauNNcRk/BK8mBYBzo+E9A4kSm0Uq8m
blKJwiv2uz8dobN1cUiFrOmyJB1BBjndz9FOyu5b6Uoyj4qoRYL98guG+HCR6n08KiPKksM8OGlU
PJJifBtN0LnIsrPSwWnTt8ufTGSRg6ksJ0qPWRc4X9c4SlJixh1TtqsdynLvmIPhQAlR4IjbeHHa
Tn44OgVj1dJLCIYVstPlexVoLGHCEdSExm2ifp2nsI8OjX47iE6a4EDzDGq2vQyJWuPGSe1H870l
AaHh5e3coAxASHK2Ng4zyqHoC92GCZbeZMXeyGs86SEH5/Lqrs+spcz2oPv4WAoLHds4ohNG1IZ5
eT6M7AbNrNQWB7y1r9ExR+0ZrA+upBii77e9jSdD6kfAUppmLjCe/TejNKMbIr0j4RbLvi3omctv
9Rvxq3pDu4dt7MkoiybOUbJemJQVwJhexamLNDyEb73iNfmutU7kQMbqujsqb/VOVFLfPiAnu9wH
VWV099oruGlU+amyjrS4thPoPPvjAtKH6Omy+4h2lrsK0mSslBZKSWi53GFyrodgIBW8BEQmuGvA
zua4UjqYaJWfc7VfmtdyFWRARSa4a2AGh0MyDogHBg1cMD+ifvBytRd4ocjb2Xc78wdLB7vJYAJE
eitU+9th2E/GnoiSLNtXzenrc8hPTa23awVWWvMdGpVRStyZQHE0xUGWhgCBCMZ7U1ECTWCV75NC
T9Fa6tH89z0KN/i/SqWIvXT7O1kKHk4yonl+ki0HQQXSyFicnL3os2uCg0AoZcqOx+cb7bcNPugm
87jOWYGlyPmhAM9BLaJY3D6fJwPcBUabokCxhRnoqAO+lU6xXKIZLjqiKm1wFVEYtf2Stk8GOfST
bJXWkNdCKO8v7uKbLkigIq/2i/14U++yQyJIevzhujwZ5JBPgyPIa/yrZP63ijW4dUPTYQ2HA94V
lxFoO9Q5GePgzp50Fc8/SfGg9RONttvotdPqeqgM/W4uegHeiT4eh3fjqi2mNBrolwMZPJHAj/ij
gTRBGfbqrk4EsCRaGod8ZaaMEZ5/WFp1T60ftuLL8s/ZOrbqv8mEnXkIh3/o3SgRRWESIJe/Gk3j
mnrhLWQQvE62QeL0pTgANCwoSK+9CccvYkeGcmWEJ7opBePgEfmaGjdWVAkwVwAYNoeGmTQN09LH
6LDtrqTCtedbJRasahvW/7eq/0faly3HjTPNPhEjSIIEyVtuvam1WpbtG4atGXPfdz79Schn3BTE
afyfx+PwxXREVwMoZBVqydL5HrWKZA2GzI04pMab82Md4q9pB5XobfcWwvt3YALfJWc/lKjU5Aj+
RANOFLShsgFGX3Ovdsq/ldxeHnXQqSde6OoHsPo257F0r180wbUGAr//AaGpkpZGb15UdYNamFN4
pCgsUpzxSXJFneXbafDfOqnzzWlTwkbgTGgYM+JviWr5SWigxVQ/LnXiKOQb2GFA4RY4XZE8X1/n
dZ3R5Q+A0hRlq0HwkPnol5r04yykPBfJYJ+vfIEMBmaZVdgANtjOpc6nxV5OkqOfWVwFFT6uaNiu
wAjoMoclmjXWszFC4vgwO/RY+KVjutMDOEuRVoo8UexKtEAeUdK21FH/C49Kz04JRQqhsfxZyv8T
+Ot8yxlR0lynGe532T5G/X1jgdjw1IRfyLC/rhRCdeSQJNWyKo6phiKXmp6R+bGDrnWK0foaGXRv
DYWv1qVtBfPf9SganLCVF9SQItFBpGBQxeT7wVq8qcOI1fOoOzaBJ/GlW3JrPLLOH9lVbbCrJ870
v4+4M98J5dA6NgaKrnCgdWNSEFLmN4lU7K5v6oaSvBPB7anWSEUbmji9AHVl0deyPgeiNN0WaK1l
8AGKKrO0ZmZPd+tpRC1UuTM86Txi18Ba4grrDhgEchj9ThqH0XKmZL+mnGi79jurFYpQKySDShmD
1yIYvP/d9rwTxyNyFQeTVgCRDSPz50q3qzmyrRCMpLHm/6ez4iMRc4ZOH8vEUNhUn1F5Se+GsLbB
FC1QCYYL1zaQA1/S4IEUqHAdq/4kNY3dN5iKVE92lknoJBVZNIECUg6GaTIbZqAzV/y43JD9cGrP
EvIU6Y2xg6+17yRb/DwXaiSHxEQLNYx2mVA4dO5cZBF8TH04Nd7ksZFTf5Cpe6chHA5LyLI2aYIr
Fi4sx5nOvjr8R83ggCJT2iyUDNatmi7OKJlOrNITCUV+PtuWa5rBgUUetX1JhpExId6X89Ggbh97
gUj/BFJ4drZpGOI2XPBWKmrlLLcg2u9yuyynHR0LQQWBQNV5kjZwphVlMUNUKRd2hHI1WH04jlPh
NMkfvMjWasA332qGYWIiBxJy/5AKTHvDY0PVSmQbRScluFU8TxvIjmqUR8D2h5VTlK9F6YT95+to
tNFq8c46GRxOhGFTLYSNb9FIfsQT0EeQw26n3JG07j4rR3+QB5uNRF7Myh6t4PW6fPb1V5TR4ICj
6gNtmCw4/Z32qIPA1ur+SDng5KOXTkanACegTkHz3LBEsaZhPGgMwqOfVvmq1CdDlJv4Fzy6iGJX
YuWLUr2aiWIBBDu/OlBn2YNBWz0gEXLDOCeSUWCztrXjIo5DpLw3wIVboTgnzD2r81rrsR4EWZ3t
m3URwSGSkap1kETwl0L9SzUg0VLc9v3XcToBqv7MhFxkcbCUpnLZpA3e6PFPCi4U8mJ59E5zg5vZ
D2wEdXbZ7g8GJDLl/y2Tj7bFS1aWoE7Gq1b5VGtf0wTjnNE9WmIQQ/SzGQ466FrTJzHD2LbWX+Ry
3g0Je7NtEMZn/SWoPXLifXz823L6L6wjktVC/6E/dZHIOTijFM5dW8HBUXfoRfsLo9yeWVoi/gqu
cyHbjEAzCXl/EXorJ2MS4SLU9FRJp5Qmdi0ikxDJ4HBrKslolR0Sc+0CApt0scd2L9V/kP6Dgpia
hgcJYqV8fjvoQ9lCywoOavF04wgfSpfuy+QTpm1fx8GtoMQ7Sdx6JFRfSIWJBCo9051lGz7YMdAj
k59TZ3wFSdRhdsHV/qJivCW6L2VRIp9p3EccviyUg8mGamVjBhDP3tHDHQtImKgpZo3N9cv1pW4r
/0UUB5NT1BEMtQMit10Fy2Yci7F3r4vYeqS/200OG0dLolOWQDvGI8r7MJkiPKa74ElB0SkbEKoI
cJJh07Xd43CyJ2QkDXN/tV2AiAB4YlBdpe1FhDXbcHzZOQ4ikVkZwGwKOCYoy1ERgOvDxyE7huZZ
LSf7+hZel0X5aFwP3kgdlfJ47hXtbtGbnU66B2We/cSS74Yx2l8Xt5XkW50Y/RiU02sJKTDF7Y+z
o/iYkudItxmyqPrjAL7d0GmfwsIWefXXD47ykbhZIYuhJmjLLA1XsvzR8PLFMzFbK/1GoqPcCvRk
G7T+OUDKh+L0tk6WgSI9RudzVx6a4TUpv1/fyOu3i/JBt67GknQFNcgEVtq4Nf7Mn7osgQOKVpu6
AENV4XUE3rC4xNypw0O2OO0i4HTYdqcUxUQ01DKoxc9fGXNlqno0bSCmTU5Jl5yTIQepuvQ4TRgw
KMfgMoNWaCFa66T+gBJUDNFov17fzW21XP0Izm5WzVSWSgX/dEl9TKpTf1o+pgs62pPyWP0cZltx
on2HphihwZa3IGUlmLOhemyVkmWCxLilpwFx6FF/0jDuQjrX7YuqPVIEAVPR42ZTd1Yy2ecrB9Ya
9TKfZ8CYtY9QRQkGbxZ1GV+pOzn1gflgovsnPGROnQgd//8zsfUwovqx3aW7/otpMwaewhEVpm5i
2mp9nOUJqiQP1A53o60XZ1CcGqH9ri8xTcXTRG+3rTinhpTSb/XlTBDpydSMKqLfrCIqh/nB1BgU
xaFpZvcfdZSzPmaVKE1sINSj7uixdRIX7MJ+94KkNX0a3QYFscWz3rnk03W5m9i5WiBnjYy47pc6
yJFGQWGxgjkv6LJ1xyZzC8Npos4GXcl1gVtt2est5WMKYRKMrcXequH3ycW0aG/czc/lznrUvy3H
BQxx/b64LbwerDmuQLTgavAxhl6x5HQZEf3M8899/3fXtE5KzadSDZxG6+8SvTqmNf7f2PsyAg/x
8LmpAhvpD9Fhb/8Q09A1Aup5403tVnd0KiWwDCQBa21pbhY3tu/yZ/1Ws7Nb2QZKvIj0ePvOXORx
T5UWdSlLOkBeG0dfFBVjLikaNBTpJW6UQ9cIrJcID/j4SqZYlZXl2GfWucNIG1kZVQvuBzaETtSR
yu77B7ftosF8fKWh1WioGHfqZkZkT/LX2DSdCOONVDoLohAiSexU16cGatgkwOBut6i+Ev1smndt
ezasR4GWCowGH02ZM7NLtBCpBg2zjWvsXbeffTaDV8R1v62Fv8GN57qXC0xYVVSEweYstFXDG9sv
gqWIJHDwWXWSVOUsIq/t0kfqpA+WN/rkVtn1LqNeSF+svwQSmSm/pg0cjGbViCqHmW3emY0ybneB
W5yWI5oOMeVNCCjb9+qygzx6higT12rEk0HcfzB868e0t9BcHh5UH4jqIA/syTaYdgQe6HYK7KLz
PP/9hORbuETgLercERUsLcIBuGa7fEce5BJ2l734xj+oagJw66DBB2LpROUWC0WZM8tiEdrue6qj
pyZ0iIYqAsXXqT+Zt5hSdf0w3yoePx7mb4l8ZKcpEox3ZHVULE5bfaKgthzQrRE/x84Aht3aR84P
cU60nmfeuNf/EqZEtm/85QdwuDkmndxOCbClHd1ycLPymLf7UUTfJZLCuadqQZQ8s4ArleRnypOc
f52Dh1JUsLD5bLkcHx/PyVUrnxuT+YXGrkEVq3oIEl9wYMyfvXZgHEKOHcV4CQp36S0AAVLGxDXv
EUHaxc+NN3jMi4lBuwIKzyNcKEd7SI6iorjtqMFqnZwzGhdWSGsTv2F0ikN7q9iJGyG1v4CdnPXb
kK/X1/xWAXdtzex0V1ZhrBONVhHeUmiw/ksOiV+1kVe1X6O69+Y49cD+6ejJsh/bBJPFnucqvyMB
XLyxfiqAU7FG7vGYTO0U0wKTKT71C5KXKAXKwescps1h1ge7aOGXlQ+jJgOopfh5gM9rKcahVftd
Xpu7SnosE0T9FdlHqcGB1up5idPToHT7aTonOqY/DpNT6AUyApP1w5RMT8tGMOz3B70htpaDUiEP
nGjKHjQjcua89cpqvI0skK135NAVijMY8atGnzKUfDmYBGgbWnwoxnixUUqMQbjWucRARK0rvCjp
7gIKl1UNB6fDGMOpLW1D/qua02/JrDpV/iPDlMrcmB5S9YsxdpVN0qe+wHjvfOpUWw4ppGvTc54V
sR0PjIW5do0xVu12VgUmfTtzAianfzwx7u6VVkbbaIRn1PWaj3F3zkQpfvqr3BvHmljHUR5cc6l+
pJmMcnrVvq4828qqggRWRlJBBePMe+WJ0R8TxSVzzFBunu9jDPCJXsgOBdE29mQvihAyiP6gqytx
nK6WyPAWoJ1g9jjcM9YBxgGAMa8C/3bTLK7EcGa/n2lEQ5qB/sjAhK/8u9U8YhySXZV+EwlM4baN
WMniDH465KZWmZbiFjfdjenMR9AEgg+W7CUPsyOdNkNzFmOiiG5BT4znaC0oFtwE75V8ziouZVhF
esNoCjGltIiim2EAr57R77V4FtjDbbN/kfXh6dQP1azVgLY5f0IJX4B5BMvglw2Yuw6djvpOMAXt
ZsTatE+a4oXRrbCXfNu1X/0EziIWVWkiRIrtzm7M4/gcuUCCs+oTh/lX2uMfXQ+dqlS1wELG2ywr
nGWyhD17J6Fcxcm95ceACRrVZ+LIKEYAqdZ1gZs2Ur3I4+yX0tBeTmPUs2rFDnN28vqsI/13XcZW
i4mGHo/fi+LufCOTRtWJqbjK66+ByylGkkUuuY3PGG1123kmMmXqnrH8nkQ3819U6CKcQ4C0M+UJ
Q1F+pQgWV0EvanDP5p6WhxL3AzbAE3Vg/AvIXWRycDBrYan3ZccaNwc0bhaYgGqnuJbFrQr2iGyn
CvIgolPkIMHMk6zvAnRhBcUpL76HujOICuBEIrhb381mWZcde9gon0zqt2psL+nn64qyjaKWTEGO
RU2TD6YTpBYLg23bUj4YzTkdj6rpN82PSDTAedsqXASp741QXhYVpvCCPbFc7pBjtGlAkEG1q85V
k5vGSB198K4v7V/iahfHmlOJhGQx1SkSBTIG8i17MJvYs0/96Chihtxc28ob5HShp0sXyAG70XhM
tzs07fqK1+xE92rzrFZiOH3IGtwreHXICWR/o4kha1XbSl7G0Y9igVZsP6l/7xzPqhloVqDlJi7w
qJLb0hgwMLR2BafDDvyDm3BZjcaBfDCawxhEiN+w5+Uvjq9ur+xYx0J2Fp3QNjyspPHqN0Z9lSY4
IvQMsHkRO7zpwNYQ7AFJrnRQCkdYMiB4p2js85XPXumJFM8aop6/JiYQAHDuNPvWxRIxVMj+s0jL
5dA4u9KNWdHIAd6Rvbwn9VPavlw/MYH68YSFMqVyPxKsR5NeUtMrk5vEAlPOKU1FzZ+bwLc6LM5+
0Epp6uatvl91BvW5HhzFEICDaDHs89XhEBLVYcP0IShepzl1ut5rTd0lZWTLg8BU/Es0+nIyHD4M
ShnLi4mgRuvV3+l59PrvGCWwQ9dM7y5e45Fz51EfHKGuInI22Fdfu2UcZqglkawGLZ/oTetvKgu0
EAE6E0N9l4aZXWDIVaCKIpiC0+OZq8YuXaKlwMXGaL9SezFiR5kEXTqi66xz4GGETa5PjIxU3slw
xjHm3kmfMcw8xuM/dVFlLFCXLRpExKX+ecJRi9OXokRXS6TgAQ7fH3PwEPOTvO4otfZ0pDayNXtl
tEUB9W0Uvsjk1CbTqmzOWrzbpPpLKo92rQvSeNuX4CKAU45wimRpMBETko0KpUw/wnRwkuw+MD6h
mu86eGxXrfzewI9zpfpJwZQ4+PRvFNf3oHS8q/zIpzfTPvAHb/Eqb3GSRwbGcQkNFTjEDDI+3oN/
lmrwfk4R0NnSSohPg9rGvAmM6nHUDmkKwUtNoCjos34PLDQZF5JIiICxtASbXJf51mNzKgxoChtd
N+5zUaZHtDbO0LQkCCyjAAd2Qm46086Nw6yJEfNfEtyXLeTsS5R1NJE75JnZCRI/96ZT+5j5w2m+
nxpUAA2PAE8MOjIERyfcUgY4K6wOQbLURjEMm7YjfnPHXtzyE6MDNu03ivn7ToSaoogN37rTq0Wh
EHB0gyoLdK5OfBz21NV31M+EscRt5/GyrRyy1Eqkx40+KJjSRfyeZbV90BwLwyXbj+rVBeTQZE6D
QjGZO6KdzR3yvk+vgyM9hG8DnEV0yqI1ccAyoFRmrphGDtK3pPg2DH9V5e003LXZI0JerWgM/KaR
I6pmmSob30Q5cc04l73E/IVSP6UFBoeGjExvwg0kj1Eh4pzfXNxFGh8gies56cwepoDFt1gZwi+K
aJG3v62DKzmcjUMMZk5UCU44LR7jZraj4XOqULsln0nv1lHpVuCzMX1pEEWANvFkJZiDsDmp0Ywa
AsJAuLH4YAN7RbzZp/dK42h2dDt5nZM+/R+GrG3au5VcDsdmK0IUlyWcdBS65rfIyLQY69bBSZrd
6VvqjuJIBdvDD2ZhJZLDNFKgt9gM0eHAnogyIk2Ww95uC6jiRY1DAiXlM66hLlt1LYEjopIWz6jN
s2xkj2YQnPJRKmx9as9jXAsCl9tP4NX62FGvoJOMcYTKV5i93rqFTBuzj5TsgdSGrQyHRPtiLr4k
Ha6b+m3nbCWUQ7QFrFZqWkJ/On/EVOTUC1z9tkZlEHjkMJpPxIW9xfCmySt5HLJlfVUGWoZFJocF
FS3sPck4tExXWezpYfaLR9mOvGW0F1HDnggKOOCpp3hSZcZTbdaxMy53GcmdsiP2jMn1puUl0UMc
CplV2PW7orN8XlZdxiIbewbkMIfUiVBS4+hejHRwDQ4xjE66fpyb7jxBQTPG1mHQBuFOU4szFe8k
WF/d7EB+6Wf5bDeVf13Iv+gMxtTByQaHCz85sqsKDbgaoBjxSXYmVHNgkvHzYEefjSOCsI7+9bq8
bai5iOPuRa0WetbnIF5TFzW3wwzNpYom7f+bEG7nolSKOosxQjXK5xK0FjHdXRewbdPJZRmc5utj
gWm9E/QPfDd747TsJWcCnz6r45AOIqOubiveRRqn7dQk0UznGsRTs62eracUTLmhV6B15S799NK9
hAfDYxMhs2PmWJ8C1DqKMFRwbHxJE8ySNJkZtKS2bsGyZpSiDRUJ4GxuVhRzbqjImLYgu0dXE7K6
iObdd94bafY3FPV/+m9H+HbEK4QGL8OsxHHPXrI9mPEKN/Ix6/LIwmCSKwkqZbfx6vcJvt3ClbAQ
leDWuLAmhSOa3/a/OGPEvua2A3ERw3Z5JUZrukRPLXZM+S6OSkejz6oG8q5UNFFCtB7uZZCNsh4l
o4JXeZ7dy91kB1IGqmPJ1aLhVklf9ZEepo6KzmzblF/Wx6HHVHQ5YcXNb6HLCrV1hbvY6TN1zQPa
xthT6IHV+WZnkespEswhihrlMpVDbKzUH0f9pcwfw/aToj6liT9OopDH5uaCXVOmCrIDKl/zZqJp
dmFzUcEGy9htE1/7XPiBG3zqv/4y5TJI1k3QYNyLq303jc5KNqdBKJaswqUpYeOK2dbQQpaGpyFO
BS9L0Qo59Ym1qKGzipr+vrxdJEdWjnrsLepeh9DeONeBKDiwiaAaVdkEWCpTPuatdWo5aIzOI/2s
Onij79OzhSmiilffidnQ2B598BNWwtiPWd3CSMLYc11FHC6RfLL8WEShjs1bvvp+zl3PmyDWiYXv
J7K6M+f0UyCFp6SfnL6LH6+jpGgpnDqA/n7JKCOTG4ppT1FEYRoiplmRCE4XSqmv5uAtbiM/zHBb
RWWKou/nMCOQqzoHUsETn77VFDTs369v0bYuX1SLg4axoTWY8cAnZMHH1n9m4/2IMXx9fEetY1K4
dAoEl0d0/LzvkeWZVGt4nlqqVyw/mmU3kkM/u9eXtYl4KyVjy14p8ZgOBIN/mRJrXhS6ap3tCtBA
yc2ImQu1Uwn7wTYLYy8C+ei1qmlDoqtw2vAMvuu7zEnBlEhH7Twkw5Fq2bFPC4wbDPaK+vX6Urcx
7/cJ8jHtPqiWQJcn4pLhlKduWdxRUShNJIKDhE5hZHgDAr7YR2exSruOdrmInECgiTzzLp37cMmC
+Vd8hAW0lF17AKgerm/XdnxkdVIcKMRFp1RZiDiM8cRKHJI74zZ2DAyeASOqQBa7PB+gFPkbBROz
CMbycZerKieMlqtwucq0u7EQB8m6xlHS0VYmlORlrSdY2qYSruRxd2sillSoMfCOBZHDk3IKd/oO
OZyzMMjETvzaythhru5XbdRDFRdQ9/TndFccNNQzmQcox4yaLRDV7a4vbBMzLuvin66dURvEZLR4
83KekPNCRYNUOnMjiGBtqvlKDOfFh7JO4ykHccpcvSLr60nFq6Ub/vW1CHTC5O5SoSxZulR4Kpip
PVMnoK5SHafwHI2CLM32K2+1HM7QolY6DKUMuxZ/HlzDr3eS0x3zQ+hknniioeiIuFvVp1llFQWq
92RMX5YfY3KLKo2cfru+ecI1sSNc6V1KtHEIdAlPBMRrGEFiif/oJ2NXgx1DCBWiRbHPV9KiZh6m
IMR9YpFF1QEdI0gZK38CszrZ6T8TG4M8d3/0WNVBPw7eAANEUtwS666hVgH75bbKV0n+HpQCUNrW
8sv3c4vSkKSUZwNhNjM5ltGxmJ2yFdzX7dDaag088EV5PBnxjLKJB3VwC7QfoF9sXyf2/HV6bF20
LtujiyTMqRKlYESr4yAwNDEbfGjeoMKTtGMhO8MoWN12WSdFYEvFEanwVd6rRT2rcqh06PKLP/ee
4g5Pid/sJxtEbbvg5m0KozMeGmc+hegjMe5FAZVNrYQ1US1LBUM9P5miafSwRiU7UoW3KLIMopuw
t4XTp7fN5EoKpyaZNpJYYZnPAHmfCkuznPBQokcz8qio0GF7RcjA6BZ21OJNf1k3UhJJA1aE1mz2
LEZ4CCGUAZMQkcCYPCDyvnwRtRduIrFxkcpBVjElRbSoiFDG4UNL75P2Z77cKk1hK8Wn67AlWh93
paMQNt+YEXodo87Vx1dj8FFkiZJxQZxmU/lXK+LODKV6WkJU1DYPodeSJxTt66JhLyIR3M1uTCWX
6q5Fn1lslwS8YsXJAjfG9f3azvqvFsLd4nbWOzJMmNiXHKIb9cigd/FVVGeiZx9Ba0TXHChGfbN4
CSZdC/Vx07tZiee8m3xEYd4SYh878HfK0MVp3+y1N1Zc617UqMXU7IMrdRHG097FsZ6SpUQWMiOx
nWr6LobDeH0/BZrON7oTzVjSNEQKfjDmn1Ncu6pe3OtZ6pIGROO0218Xt22lV0vifJyumTNGVITE
av9dJ3slek5R3tj8MMvFLoL7vHNmDC6z6sZZjEiw1k0FBekOhmBrpkp54ul6qYYpH1GhNcH8FNar
NtanKRYVSm/u6EUKTz2tZLSJUxMY3A1PKviSq8ZOrKcgd3JhPeCmMq5EcdaGBLUUqIyc/td8YdS9
gKCZDbdDx8BOFCkU7J7FnRwJqh6zOVHXO8Ghj/Zt4eepoK1FJIJzSzGk2RijCgGAwHBq/SXud0ry
+boCbuLtasvYlVv5bSQCpVRRId6p1GfJPObm9yI7KYogLCeSwha6kkK7Vk2XAhdXqT71KBdIRtta
7vpFFG7cNsWr5XCwngbaUhgWXqzSvrmJ9/WOPJp3gZ2hY0zkfG5f3ZUsDt8jSc7HzMLDbvDbz5q3
7KcHaisORmIexVMltmuDVtI4nC9arZUUE/k0WJM3zs+zWmFOsOYWL8pudE2/OBufzEdhWZdIBzmA
LyPZaBoV9iUujlp0UufTJGqV3hZhaHiZoiUFrvx77ZBiirGzJa5tYGZ4UBZuUKp4UYoKUkViuB1U
k67BwAD4oul8F2QgqUIxNBW4FduVVOZlLdx2mQHNBpogZjH44T56XfalhGI4BE1CzHcbXxLM4Jwt
AY5/RFgLOV3wshDCujP4/tqxM+c5q8FkYy0FOmkRWhjQnxfpR0oQv1Nk7zpkfNxHiLNglCxCZBn/
vj8udR6kJKzgDKby7Kd6dhytH3qQCKRsFFa8F8Mh06CB60UfkaAoAg3p6iV2pq4+THr20uRIQ2nz
U7fkd0Fe22lJHq4vkZ3Se0fjvWy2BSu8akm96BI4DFG0goShn++WnXFU9+3/DIvvxXBohSKu2Qg0
TXYD+ahJt7HV2KP2c5F+Xl/NRrfQezncBQvqUVl6YIur3zEnLfXyXbuj98tL6qh37aH5pieuqLT2
I+QzmZQSncjIn/OO1KJ0cV4OcOT79seSPYTaXyVCKaIOFKYEHw/qIoUzwlaIqUlEI7JrlHfFDPdJ
4J9t6/rl+zldL8C6aMQKvr/Jv+bVd0K+ZJUoLyKSwSl6gihNBlJP2dXK2046IcCViRJJG7bKkvEE
R+meauAP3/QftcNogp+dwZLi14+Fbx6s779yjLoEou3rCre1opU0HpDadCK5nGDXluY4GH5Db6NE
gHkiEZyrNxdy2wwS0EGdvJgcVem1qR6vr2IDy99tGuGUq4xa0Gyn4PIxOqdz2asqPSl25A+2Nvmq
n7vNs6gKfntZRJcNVVeozBfBh3KqSUkNUxjWr1XlTvFBFj05mJnjr4wqX0RwZhDTKmoppzCDlmJP
3Sc5v2sosn5O1Dhy5V3fwq3ruZbFWcMyI2poDSGCW9LN2D9kqeD7N40E+q0tjYBNFsyQbD9XQN2j
SLNJCbwTmof+YimHvpiPut4fCEoAFwM9IHJtky58pFr3R0p+Ec2Bd5KO4dJWNR6jxV0iOTF5TcjT
9e3bMkPr1XG4XaS5RCo2W1rRImdRvaH/m+SxPZMbutxk6Q+T7K4L3GhqZSp/WRSnHJim0Bq9FiPl
+JbxyVzL1sDYWDpTbqPWDyOnD8SrdoOOFtN5L8IN4XFy+tJMw0yNCeUCpiIf8i49j+ZoG0R2+kG6
o0jWqdpwbNq/0jIVnOZGedy7lfM1x2WcBbKB8JObHVBzfM7Py+C2r5PDypIqh95mkmCvN686htcb
Fjwp1eSbooc6M5MlxctbrSM7tCyXVgl4DwOBmG3oX8nhzEscEk0aEuhpg7Zd3Ufd326y6Y3sF178
JMKvjYAvthGjrBRdMdDayneBtFanzMuCbRx84qMKHtMCTKSHGOunZ6F0TvW7neQSO/GKZ9B0u+WP
6xrMrsQHdFvJ5zA7onBM6xZXho5KClbCylGV7KbV1Yc+i5+jSfSo2PSt1gsm7xEoQamo2VS4MYwr
c/ZyT/lRHxPQjqpPRmOHDhiEUXssKovdeOi+32fuVC0pXwpEVWTkL/PvbAJEcSJHxVNtSUiPpG5a
jNWeciA7TSRqKin5VYylfqagg5EwbjBDL0X5jOmiTnfATAg/Rkozvx++sV5wxUvd/kQ7+//w7t6+
OBcV44A3UvK8UhgqaiMc5kQunluL7mk5P3YJSO+y+Yvaovt57Pe5OjhoMTmp1ojMzXTOGtnRLenT
dZXbho7V/jCdXBmh2UpNsOHB3VF3M+qiB9T9mW5q2TlIBptnch+/CAQyJb6m5BxK5wptJqVnXimu
NGGZeTffFXsZbFWRZwgq3EXbzWFyhbel0cXwtLpyOkbyX2Fh7nRFFuDvthTm9ShIq+l8g0nS0zoO
ehjyYIKxmTtbTwp/qgcBGgrE8Cg/J33a5BRihtQn2p6iM1T0ZPiXq/l7KTw9YaVZco5yFhTLY56U
6jDmIuOR7PpDdhRl+/8F3C+yOLjry2Gg6oL1JIfsvvLZIOv0IO1+RTxF5nnrSacqF2Ec1NVob5LC
HpaE5l6GuWDWT0PFZDURj4FIDAdts2r2EnKGKIdPb4bKXeSvfXInBG6RFKYpq0urzINMBxmethwM
TjUCRotnCY0F1ijatk2dg1Nl4vElG6hp5SS11BiUHCQJpv5lsDB9xThJwU8BJHysZ4E9AHebSjCC
HiEgbjkyyaIlmoHRdfVTQ0FQ5svJbjKdJb6LzUeaPyiGINS1uYEriezz1QZORVqbrY6y6iG+KRtn
Ur5Lup+L8nTbj7CVGG73JitKdZ29wOfj6N2hUdArZDs7sZLOZvdAMSBgf30rReviwFVRSBZ0cNrc
zOrsIazsgDyGNUZWCKBo++6uVsYBK8VYlhp93JgKNFNPLXonHdp9GHVONlc/tHY65s140sPWCZen
AtNulag/XF8qu0kf7MjlF/DF/o3czkbCLvSofO3ogym5179/2zKuBHCv9GKYZ1kDJe5bQ6v8vQBA
1e5yVBzpmLuSK2KMUUUL4uBw7ntFUyt4ReBS8rp7dLg4ZE9HWwMjxIvktO7o6vgXhhI97O1Le9Tv
+pPoV4gOlu8BUKM0jEqCVas74wtxlz34q1z6JQTZkbiaaBtdfl/8t/uzuoaaUlggCO/xnJclfzF+
Np11QGGMLThJ0c5y+MJGIbXqhPTDiN6h7hM9gvjXy52xZ6ledz41fwttm0gkBzAoQB2SjEYsweZq
R1Y3N9htYmd29nl2WThdnGVhV+7aheDApmjUBv2gzD1A9J5xj43oFBbTzIjOjIOYstPqVEfWw50y
J6r2YbezisfrByYSwYGLMWpkGjI8S8Dc7sy91xWtrSl/4rRdrvdbbcJK98pAwtTYAULiEbExaZ9Q
01Zj//pKBHj89uJcCWn1rh9rDRUvbeMrlUvU/Ui8QDRPmG35lZN/68xaSQkWEoTdACgsYukwhbqL
cVmgrwEnIkh1NfAjasbX/7Yuzpvqm3IoghISzalxE7N3ggXvh2R2MkXE9vIvOGzoKBrCOA/KN5qg
xVnN4hb5jNHpPVY1xBgK5UOBRhptX+z+dy5n5oxcxLGbvdpMNIpPkcn4CcvZ7sy/IkWzu/nByr9f
30F2Gz+e2UUMh0kpKMA7dRzhKA7DfRMmnpGEvtqbtxlgIpdEHZSbVwrulYXpqXCz+NaSJgqHdIhR
dR1kx1I6hMTrReSum7pONI0oskJRCs3d2lhLWrlhRLUm/aIvob10vaOjNVwSTRTZtlEo/KDUMi0L
KYH3RzQ2qTWz/B7a8FiLK6ZvOlNoT5juAY9434rK4jePSoObploUL3e+UrObl0hTQhMZqAbkeEnk
wx8GQfvfczh7JfKj1xVj86QwVpSY8LYpvMP3i8v7IJFkxo+j9QhqU+TnR8M1EvlwXcz2tVrJ4fRc
1tMysVokew2t35nGvCvQNBPqsd2EoZ0k3d6IjeNsLXt5GNxpbHZRiYkmeSx4oW9v7mW53D0I0QuO
/jLYZj2fTqRCayh7zliaI1udM6KW6fqyRbvL2eU+UtS+iGC99ABtIlVhl+ZzGAqEsK37cLdXW8vp
Z6lgJJcxQ2HMeT9FoHGaP/+3VXA2GOzYCWkZ369aLhh5m++i7lWnf+YBr9bB3WhDkXSlk5F6ZX6T
CupLTLbGtNbOKxFIj46LQBUEZ8Nb5KUleYKCV+QSp7u6/rYYril8t2yaysuSeIO8FHX5/0j7juXK
dSXbL2IESYBuSruNvEpSqSaMsvTe8+t7QX3fEQvi2+irM6pBRSg3iET6XMsA5BXAYgzHDLBWWznW
DRauMgc4VKf8kPnx7/E7cQCM7IhyaYGq824a8KJxllZ4cV15k5jnajxi4c82gIPcCnrzolNyNqQe
kxl9WQkjAHIw0is9PYSTJ1U9tP16EWa5+/dmKga1UAAD7t/fFquc6kbDPB7b6BmPrWvYC8qq6wtc
QG/rdmjLX1ASExXrRUK5bMmUGvAtLDiimR6q9C6JglU0+LVvItHKVGTTBNg85fS/LgkA83IcrMeh
ihtgv9/rxwZIFYqzXi8H0Tzqrtl4F8fvlg1arKsVZLqW5o3qsZ/uP2E1Nn+fuyfTAh6AkeDv6+Vd
3T0a6hdNmPfsBgEbGdy1JJpWWGEDk7Hc9+61CV6jt3CN2s1P0LYCCIplXNIxrLzLZ9tvZWCZgupg
18OVcTZ3GMARTzMIZijWlp94xgPwDjz1mADvQD53L2zE7LLMXRXciOSscGvRVIkkmPmu66+WYbTr
NQ2KQuSy9j/p+8k4LczkNmyUtICtwmqo4UQzgJmiP4Zo3WH/NGyYFpzRlsWvG5hGtoY6m+SoixBt
HyxQzuZjP8miZJxpwAfnqL3L4TxwotajoSWQA37Ck3FIsTPOMHz0ryCKcmLRctTuqQBvr6vAWlNM
nrW1iJWkqXOZqQWjgcld0tv9uXGBdePkJ8LgrQL54bJe7F7YRiZ3QgzmT+ukQGaTx3YzGHZMb0fw
YE3S02VBdK9wijhRBrQVMQ2LbzzkcVbqE6M67bEJo5tlMEujFwJqfyTztdIojsGaR3l9mxW1K2XU
LlvA7bSDHbXx70U2zuN601a9oxvlgRTKTRHBB47yV8WcHluGFQqc6NtGja4adTkpy/c2NW2LlNcS
UBuHugYvXHWAXzikCvBl8PZUFYMLyvxL1Ytz0zTukGafCVs3R+abIEbXEWmUFrCbvuH4dAC4ac81
WvtABbTFOM57PptYWP7RkGZiRpEzK63FgB0NlMPirv1Rrtpgd+1yjWHWO00ZBrvNatFz3/U6W5Gc
WYlCGegRdSOjLYKoy8v9yqlfDI8NPBV+98MUbeWwYIB/kASTkJphgEhQ5vPrJARIRtdOkJfYjP68
A1nbT+Mb0inv/0JYs/c6KAOUxv6ZYZl8mmiGiRE2jQIvlz4p480ofR3rX1ov6snti8EMnwYkcegg
d3E1MRplZDSo01i7BWZcMqN46SMFmFqLyKTtfUHkhyzv1bANxyeIwPpupEiBrFpvf3dE9dOInLDk
fEuz1lHz1gEHQaCZFpjMXvQCyDFN+cNaXi8bg129ofgFyBpVC6EYF/SRflTkYsH0gmaPbn9kZKXF
k+EpJ4JmQ3IrIjnZWd6B4cG3VdFVALMi37UB3lOupyzLYYCPMnCTER+djDM5MATG/Dz91E6VXwba
K2Y1XKFh33MjW+mcka2TVV+17E06QlubuMpBP+a24uh+cSsMa1hoxL+RrTROm5S2ldU4YRkdwSiI
Bf7GSXaa8blYQYzSqt8icNNrEraWms5bOkPgUHb7SNRSFRVfGV+afzPpWmttRlfUXL/Gryjt3qB4
7SMJc8DI54xBJESj2wtFNwL55opRtXKBtjbSZO3KkANN/ipQ1j27Si32WmQMdX5YmVeyurfaGT5S
DhSflfU6u3HM16p3+5MRYEzrOnTWx+Vg/LoseC8eoBY+Ifyv8nHrdsWKDVYBsTaUlC2DBbLrPHNM
PReYhD0xOBkl2LLVKB7I3ykR4F2aInkbWg57OypPBNN8li7Il3fWKqAPGynsFjelyiQGQO8qIaBP
8u44FpqfSmEKDmv9uVjUO23Jj6WG8S9gexRxYWe9ccAgiQ/mVVtnSH8T8O+yUYC9vHexGmanFdRq
KXY82ZfZ/Ca1rJLaimDeJyv707TFaq8G3stkWKAaKjBLmb/89zeqqTryTsMCSwG/CNaltG5Dingy
IqMd1Y9jar02SyJQ2N0LfZfCL4Itaga3vPayC6YhLLTZmXRKhSThe69ucxSLS9B6uRj6ZUGlu5fv
NPOlTT+lMJtTMKO6uRx9boyYSDgFsEk7ewqqoJlAeqB40x3b/ml861id59tKUI7YLdhuD8Y9hxzr
qlW8IEBkWPcsCpegjiD8sIL2VAaVQCNYgMQb66007lk0spoAxASnbEoXwMfeQh6s1aEFDAz5hs3c
y/q3F2hspXEKP3SmThvWnkhaDP7ALBffE/I8FP9SATl/J8/qHKsdDKY5eSOgHXvfTA6XT7L7dDfa
wf5/ox2NqmNhD5GY23foOk+HdPgzGcdkPKWipY59SZgcpYaO6gq/NBWp0hLWPd4sCY9p5Q6ju1gP
WJIxE9GaKEuOP+gCIYDTMhDjAhTg7zN12KnMYgkLnG3yfaagX6QPWfxb1n7F5Z25hDbgEZ3LX3FX
H2D4dbQn0CvgtxWKpGrrnA3UmXhiha45fSL/xGaMqg+ijUGBKH5VIW+tAuIQuRNMe0g/MlX1sp/Y
5xecaNf2vZ+IcGapiaqmoyEay3n8ZI02OrO2afr/6qvx6woU4z9JasEvk/qgEm/qHRV9clHxQfTB
ODuklumY5Qy/cYwfJO06Bup668RrcPksu+GaRkGpi2EmTcVy299KFymRnNYMx00+zarN7F3qKpGt
3RdfwIv5mLi5I0K53b+jd5HMJm7errSGymSwvsZivfT10ZKdTBOB5O9OqGzPxVWilpyuUZLCt4/+
4q1HzVcOkp08sBLf+CO6rr3sqGBhGTX0p9gunxsg/4EoSLS7ums8/vm6COX+Pmo1aFYpg5XLnS17
GU27BvxBdzdhWWv5lG3XZA35qmwh/+esxxRPRNEkxN1K66WlQ4bf+fgdM9qCaHFfYTZymN5ubk+R
QCGnFW8bTgB0OrBEKvmN/Vj45NDubuWXz3nkjURORdVei+aqQ9uNBsMzi74ToC3EPwiSxaK0hfkT
Cyw+mOGNOE49q3SlpWmgqckCgM6uTpgrCtCOOC5floNohmk3jEKehO6pyVq23CuvqjQqNcaIqynP
yfxV/sxQB5CO//n7XHwxVyRa69YA7AHiwPZOS76kGCuKfwusCPuZH7/ZuxhO+fopjnMrh563/op9
hBL8bO2hPAygmsXMjftJlXiXxylhWk+Gklf4bESxuz/1sQYA0oqSIPp9GAUPRkmg9aJr4lRQkuUS
Q6EwxnNC4VBmW11En5Cp1aVPyKndOM20MGJgEDQWRv/Jt3ElnpSTQ0noNVCybYwreOoUOYt2r2SS
b3W1P6nYWDJRsJis41ItnjaGftqKWjE7nD9I3ZB/KipyYBO56N8vPg4BS6MUOHznhQG4MsBJl90X
gfagxyiGxwf9AHpcl/xazkK0K6Y3Hz/Ku2guCWixXVbIQHXF00/vqNM54ejpd7UnAVM4u80bWz2D
IUcQQ+znqpsDc4+yV3KwltfAWimvVOxfpGxuw80CHVS8td3cATLqYLi6d/kN7avY+1G5lzo2ujYa
M2JzIvmL+ZzogvaC6FOy/9/Y7V6T5CwvkNdIMYD6lQIAw/R5MEVoHbthy+bbcS9Ta7JZHxK2jpzM
7gJsSwMKOg+JT/vVvfzF9lO1jSzuVTaUgovWwCdjVURGzph9Y3SXbzWZJ6FfEJ2Me6DGUDZp2iK0
jLuhs1MTVaBSvynV2qOxDGyj4ucYPs2ZcYPIzW3D4WTmGPIxkvvZauwpon4zTY+Xv8BuxrD5AFyQ
A3SetDIzWHfG31FiF2p4I74XHn3fJf6jmx9KbGlcrmGKBzGw8qlj+ORgHika5tVdH4iKtbvF4Y29
edv72GgqfOIgF9V/2ibhqQDpgvo6Ypi5tcv78EbkTAQP703LNuL0bpp0fYW4iXXoFd3TwjK4fE/C
I3EWJVS6tZpXfMAZa+GJYTOulewY/iQOiEhk+zOIyX/Z7LcobnOoamgSTEcjGtTH1m3jLJCtWlAp
Ya/rgm1+63JvRADBOzKGCo232Gw90IG4HfiS4mx4SNWXvBr+nXl8s9kbaVHcmWkl4/UN8rEurkE6
cvmKBE+J78mHmLElRo6IgtGnJKcoYPyay+EzoyCaDjhwgFqw0R7OZK1Z3CsG49cspuK0FMQOs/xn
b00Pl0+zG0xsxHC2ilrSksnNICPP8HLyRNIDVc59+5AXpxrcgJeF7acEG2mcGRolakQD8j1X/7Y4
jEuaraASYHmwvlzuRb6QA3NX93TgK8jUMNHM4pyZNcVmWY3YHUFTDcufuVzbikbtVcWiqySdrbaz
7KEIEye3ZnDOJTcaGc5jbThtPTq0BKBePKWFQy16M1TWZx7G5sdxLtCoRrSvVbglcLEr+kHNf+rY
MVleSPZT8OF3ldZQFGiUBkoTvh26YCuIUlhLl2Z28YdhWq7n/lBdh6581B+rr7MTH1iEFAf5tWhC
TCSbi1eKQTH6WupkEHawK0+us+P/hRt938lvzshddZSaqlwbkINQAvUJtoNZOWwHkwBrSqRYu75g
I4y7ulQyjSRjBVKF1B6qL4e4p4Kmw24YsRHBWYBlUjsys4qvUYWYzM2vaphNjCg7rRp+uawfIlGc
FWgxi942mBJ2JTI5ipadmo7cUgUUk1IqiER2Dc7mVJwJSKxBM0C2DgcaSNFdXoGG9lkDk3wGlyCC
JHmzxR88z7uwD9jLPdXDcoG9SY/djXQLgCSv/6GiDmyPHqOcK/zp3D5h9EPwPXcHt7SNYC4TqnRr
ARs47i499sfhd3SynPUeG+jH7IoRImKhAUMJPy5fougB8OjMRVuVOijM8ABW806n2CXQLTtNboaM
eJYufWnBNWQP4WAngG82quq8LERY9dmNADcn5wIYJdPGOH9r92CURcXMZAXUy+SqOTLz3ggMqPCC
OdvSRl05pbTFkU9s8FU55D8wCmUnwOidPcVbDqHT+4awUb87JoBwWkOxX9WwzsXdb5ORAhi3I7M1
sjOBjRX0ytfYC/S0m9An38oDa9pHTuGD83guHcm/fNXMlH3U63fx7BI2MU5fdwnSGYIRKb08rg12
SIbYx3CIe1nMvuV+F8Pd5VTRHusr0OLl1B6HYDwrAdCPz8PhsphdH735mNwl1iBiGVfGd2ABmjWN
mmDtq4NaAvM7rW/Spf3MbND28jhHUVt1ZjQ6+3pY1i8eCi91TXd+YPRD7fVw/lSiuzke5yqWaYnM
oUPvpO+8tj4MYBgsI19GTeLffUbOXwwxQS6ZQU6pzbYWlQczTdw2i49JMvq9ISKg3PcZ78rB+Yx5
MhupNiFuSf+05mNMTjqoiCsRlJ5IDOcv6KDUa0EQwI3GsR9PBvk2xWddOEK/b7b+OQ0/piyXbVtF
MwuQQDAHaqNz4eQvJKCoEWqpcKNZZD943oukLzLaZxBXflW+vkVFT9SltxIsSIGxfTYWV/ks3TPc
+vpTbZV3hdQ466FhGdVagA/ukuYrNtMz9TcVVlwEb5pHxZaMLs2GGPER+55DgOI/IGcsp3/RbjpQ
HwPiLuh6QM/aoiR93zSaMgZ+Me+r8lNFGCQmkxGhBzB0fqfdpPL1JP+4/NB2SOGQMxv/yOCrHA1d
Epohj3HRAnAsufoa1SBhXAGQJNUw96NnVPqLJWPMOFXMm8ZsT2ra3q21dS4lkqMiFN+EFhqp3TIc
NDq56ij9jIE1RKf82axl0Sif4JPwZZKmr2jR4lO5ZV4BH5z60Wqc62QRfJb92sXms3B6ZY4LElmW
S4ZPiwP6LD+O7SzQPHLPSDDz36Klxt1zYXVNp+An0THp+bcXVFFi19UYfoM1pc3+S9jdr1bjXL7s
/RrvRgpn56wIM8AmhROUA/2kfGWZEyjQddu0ldrJbyp3OtCb/qswhGRf64OPNwFNIgPiGvkl56Vo
P1QVcsP/WKTeQaPkTAebUQ2W11XniNzU/td8l8e5KX3ou9KcSqAsVLIX09BpJ8Omci74niIx3KV1
ZJGynrI+Vlfb2CsI1EF36kYEWSISw92aNOY9XVhgOOZOVQDlavWzeLIv64bKAqBLd8Q5p1TtsH2C
RivCzwqbNPOh8BKvVZz63J818EKGdmtXj/gFZ9yf15zNBzFt3Fsl6MKP4F2XCjesUVYpAqv2E+iU
YG+zOLLzSs+dqfzRhm42poeZlp4cY1bE7M9FQl2iJ1i5sL6XDT1Wdf6zsszfpAfTTxdObp3WQdQ0
dqkufjpep6uGhqCFzeEBNU8UdAmi2lX29MnCsJ3qhZhpGAdg65bpNysFuwlVbpN8Ej3FXZ/y/iJ4
p9kPxJplEwl+koW2pRU2ke/T+vuou1MpuNndqGMjijNlVA2nfMY8oJsnV4b2G2v7tpIfrPr7ZQXa
z182crgIW4/aJJwVpGydp56yg4IGEvkB8gh7uW0SpBBvaiNj+EBUXnzzUZe0hgu6C5LVrRnCrOUY
yO/s9Zz8p5Ap7Amwv3RJEmfIxqkul17DtWH3XP1GT2jBnpPr5ZU+mjkGm2vggIvwuASvX+Ns2ayP
fVf1iD6q8hm7DDT62RFPcHV7ayo6oBkRBigAOuRXi5pE6ZaFxb+p+lzrv/Lwfqq/hSrWjCsvy78A
MnESwunvnUtHixWrYIhAFD6qijM51rOFWTVfPTEGoQgtjxF7FGNuMxRI3ROX70QyOUVpsUFeLD3O
WVVeV1831aEXuZ7dcHh7LvYbNvlsmIb5kM44lw5ky+fkoICywgJty2hPd+MZYaO3esp1+/SGMhKI
xu53TwicJix5osZl8sO28ZDUYUIxB59ViY3y1LlqioMWrveXNUYghp+2JesyzKRm0+Ht5JuzGeSa
dI7SQTQPu/feMB+CuMHCes8HxNpa75askpDeGrcN9sMAMIke0vKa2xrSmRS8RaIVz93AbyuRc7Z6
B64uySiYFVP82tf8DGAW64N6KwXqgUy2CKV7zxFs5XFuN5llBBCLjIbSKmENpnsGbpjfNqarJ1hy
RmT+CW+g42saqPeYoOrmrHQ+zvoUZcC9SfSzWWFZMZjC23w8fkI/NlK4h5ZmKI02GPF38/66r16K
ObaLz2TT25NwD600KqPNY+ZCZU+ODkl2tegnKqLAYd+ft/hbKZz5NaUlnkmG1aHUegqX2u60EWmR
5pJWtQ0JO8bDg0aJILDcbS5tpXKRpTbooJ9NEYxh5QvFZVuxqyd6TK5YqE48dDd8UT9r90VvbozT
+3VBCiobIRJp/TZJbsr+2yRi3NtNP7an4nS9glksLJK/jy40sy1F4JnQVrvDnAkYEgMTS+mVL7LK
gtO97WlujLJGlkqRR5wuD68lehutN9oo6KWKRHBl1HpVK2MKVRCPLqU9hucs/aY3weVntVsW33xB
ysVy05QMiyVD57N5sHXVjzt7Lq7D8ouuvHZd7aQWEAdBnCUFWuZelr0LvruVzVmOpE7qwZyQEmOd
7IoCjDR2ht9FYBwaJ7xjfo04JQhxnjFTGsRe+CCaGtyLY7fyOZuidBifTrHG54a/h+aK1EFvugjm
L59S+IV5q1I3obSwiVJm/41z4pmu/KgFWFHH+FPy4zPSAJmEhi6GIT8Ak2LXH+xIzIZptzO6fCCU
DhJnPbFIMhdyCu1bFQ1sHsTUGG0CZ1Vygh34pcfZjMfpz+oCZxNVusEPH5H/e/lBnM8xo/HBeG4E
ckbFGjOa9sDIdeU4c2V6iq37RcvsVb9Z6K9Q5Ep3FUQDGQRqZQxDibu6BU5HMsoGVwcWmyXN7CFy
a+mx0z7z0jdyOJewWlHexDNO1US+Ht8ATDyRny4rhugo3E3RquqspkZUUCnAwDNfs+UFK1P2KMr6
903y5izcDY0xOCiWHCoxgdiNgtgt9aPGxms+obP9tfKxZOIoj+TXZ45nsAFLLBh/QAybF8wGVTrC
x5TNbh4zYK1Mj3MmkLIfy+lYvsd2MZIMvrPVgnxqyFgXgb1lNbOTU39gFMNo2dtAjwYrpMBv7/qA
jUDOPANiJUapArF/XBpBJk9YPU1wfdUnwFERAPxzLs4SYwDOivOQlWoM4Ln9AvGQI5lnVbhXspvS
bwVxJjehSqWnDB41NqLfQ2/eh33/3ZIBN1xm9jxntxFW7E0yI0x5NIzq90rnLxb9KRnqC23nK6m8
S4Szlkz1P9gU+AFspVJ0vj4UxY1RD5UcT6Obntby65RjU438GIpj1Qq87X4qB+3UCdQHNVnuFfYR
aBxVCbVx1hntv07YgjUOud+f28hurk1X0VDCTE9oqrQO1jVfRTHZrvncyOceZxgXea+1eCaNaV1F
Rt9gsiY9kazxwC99bkE1PjaJQLf2Vfj9zFyMlteSRSOQ74AF0bHCezl5mkW7xQIR/CRDCBaSxJhV
1PCtgGi3quST6fWygWGK+VFJ/jkFj3hUg6gaq+8w0el8TrPreTpc/vu71VKd4SMA04PQD5Bzmrym
TTQiMZ2wPgY8JUBvfWcTovGj5pXP+XlwFzf3Yg+UWVeVL7naUQzOujujvv0RnCPKtcmqANQP92qQ
mziunRbQrFUV/iKVac+15GZ56asgCkhj/byWauvO9VW90l9pHn1R5hntMsMe0t5f+kXEO7Q7NoLA
RgVrmM5QvTkjtWBgY1RGJNLyqUJfej3UPwwwbftY6bMxxX6te6FXCGYodh/MRiZvrzJahgNG59y2
U2yY3caK7BaIJ4A5wGbzZ/actidker5JKgD5160qi/jX9nptgzw5Tt1RboNZhKS8H5RuzsVddA8E
L6vrK4Y8jE1MDKKgy39H3fQmP0wHS2ABdmOPjTDO6mVx2fbmimMpPXxmvGCuoG+vYBS8OAndy+9o
950C1gTkv5SBeHFJU6sZ4H4ocGE6uY+rU0efLv/9/bO8/33OIXcykK/NCfg7ev+z7l7SIpjHBwxL
2pfF7Fq0zTE4XW8NIwpDFbpu9MGsOlp8G/WPl0XsB+8bGZxuS3k4UfC2skmP1U+AH4yS4nm9nx3q
gwXkUfI/M8oCaBZFNrAmi+EgzhNoJklQVkdVPV4eR/lF0k/pgGoEaK711rl8uN1rehfFt336aI51
bcCeLK2dynCk6jQZh0kVKMPuLW2kcMrWxwk1hmgBCgxFD0mJA6lZbLkQ0VLtv9aNHE7phk4fzX7A
A5p96Wfph8f1fsWaIPEyP3JF41O7Jm8jjFO9eNYmErKOhGzdKdhRanIsn9x35CYLv+uJqI6y22oB
cARKWhrwHPS3iHFj87R1kDNjglI04/hotlKwmLlXNLKd1DHoAAARNk2H2gyduBABou773I1sLhyS
tAlrUSl2FtCRu1G/Z4jmGTDZcMVeAWgHf+sucy8Fxky0OzVIPes4CuKK/fNbClWwX4hePd+1GJS+
jjKaA8l5NA8j6let9qdMEOgbjT0nWJoyQceZgi91SV8uv5Fd5g99I5ozAGGcJ8MY4abnyLpRrOxH
ZEQOgqmzXI1OqjWALy8cvdftcia2NKgC+btvdCOeva7NzXeqNsQZiDvdjt5P5LFNSqefMdaDXqrg
oMyw8MEbpgRMIMIBKBCLvX9LMtQ8poAiwezFNXCdB7v6Th3wnGDTB6DSf9DEDKRvgDkDZSYW0gQ2
Yu+UG9n8OIxmJE2sqmR1MYLtx1Ed1Ob3aO094GP4l4+5Z422kjhrRHozLAirVlgDcgkVuGVj/01N
hdZIdCLeGoHgQtfUCqjPT4PHNvsaJ74dgchG0CRdXKzXe7kQo3vXBm5Px5mlNc6x+IXdFaTeEwqF
macYNuAjkC8hUApEoEEsJLmgMW++c6Obw8xgQBloLACT7UU6YnwpXY4GFrUF6rFbUtiei3sFelRJ
ct3D/k0gdml67ILWfrk+DkbQlbYx367AMitv48ihzdd+FERmQunsrjfnjGB4SNrDBHTe8Py2/hu0
HgAF7R75pyX0LbsqigQDlH065oL4CKAlZSq3CVQ0UgJqPGOjby0/8wreRfCen7TZsKg1isr99IJJ
WVBSFsLuNtPwD9qxkcG9tCTWe1JEGHDusMaLqp2TPenAiGUj8/hqXy4/611V3Ajjnpu26vk0YHXa
zcLBbaAokRR6WvxLbSe7Hi3vsjTBDfHuSNaHIo6qGvutKoi7M3vMAOsuKkPshp6Iof+fHmic5zH7
uGkKNOzB28iq1JmX3v5vIY2BTBe+GIj5o83CyDLIVExLw8C0wXexl2zop0mqNEz4fG9AfB6njvV7
qoU49eyH/60Zf8nh29jpOPdJXxYaNGNFoc6vrv8XPBjA5i4jcRGfbOdbMpFY4tIoZm4+jD2EZjKT
JVGwxP+o/QSlEYassJLldgTg+OC1Q4Qo6pt81JG/JXK3t7Y5vMtUa249N68FLW+mJHQadGQvq+JH
xYcYQA0iWdDBYsADd4/jSEoiaSBAr+7kJVDaK4u6pnHQS/eyoI/hwd+CuBemVAnKFiGA51NwabIg
EKAmXnoSThUxF/VBOTYH4lyYucY6AtuKYK55cWrsDISuif6vv2K/DKydgSSy7qIvyF0U0WpqVfKC
vJ6othmlp0VLPRJms72u4dFUKx/bRn5t6Xjn4KAwO+M2xdOfuspGX+4K6GteONRfpKgVGOndZ7L5
EkzDNm7HkLNVNlDUReg32mt7VqSXy1e6U2j++045xxamoBhTzQ5z49cjgOxrQKpKLOYDFeR6o96O
2H+pA2USTliLTsauZHOyZiyrTO3BuiHTs6RguJF8v3wykQAuZ0FfQjXqMkRnu/uaJd9Mcrj893cf
9+ZquFg5n0szjKtYcxulxuywfNdH3VHvhK2UXYv8LodHslqp2hih1RDUOyePYVJE9+VL7JtYzHqd
ndkDh/W19tonwb86Ho9sBbyBlkYU2MlJ5zeoXYZ32fLz34ngzMlg6TRPm5y4EtbUa3cO7wYRdtZb
W/6CKeGHboxoMbsODSqgKHSBkU3HmRCXrINPBx1GBYlNpQTaYJ3DpPWyHkO3VX/spQn/tl7YGCea
FUGo5qUz5YOT5OV5WS0/0taTNRp2XoRHq5Btq61B642eUFpjHQEzYHKmn6t0eZ4tGP/2d6QPzyNq
YYaVZHYz6S416SGNaqcDT5A69jdGUfuNJJr0E6go4cya0S9VM0f4wASdt+ycIUdvvMt3KHhlhDNQ
/WpayyK1xM2VxulJf9dr5f1lEfuOe/MCOBOFVuZYD21L37C1xrsukJxKAl8YRh6c6ZieMP8pgkje
/3JY5DFA2mN8GOYD5DMpY5rhWL120I0kULFYMWjfBCdjGv5RO/8Rw0dBUdbXRiJDjHYbBtSbD6Nt
XFdHFgABZ0ZwVfuGxJQJuibAQeaRBZNIAa/SitAAFCxwY+r9nOb+2nWnyRTBQO0HCu+iONurJyYq
IiEiEhVAIRrAOybfOn2Gb435rncxvAlewmHssxm+69swva5KUE3Pghv6OJ/7lwid/f/GTVVa38RK
DetLZzcxrsDaQKNDm6Fb38xu0aENqVaOJvsCsbsREGHxHJbSsH/CPSs1bs0hUvGslEfrtj2ilIkF
Obs8MKLtMaivRcOrOz0jnHMjkHtjqh6X/ZyY2J58XDxsrh3k1/ksEyRrk7teS0c5ss2nWjQEsfvM
NlK5ICAeyrLOKoQ3SXbSlqu6vkPcdflTsj/x4YltRHCqOCNcrVo6UQwen0fJlei3FWwblvSHChc5
dkovf39ETh+zIQtBiom4Fe0+oFaVbuxaNyu2XctTiq7b5YOJpPGBQRsCo6QvdfbI+ivEbcFyyyhl
IhA35MEnQKr+OhsfDyQkasNJtbARtzjGF2wxBckBncWX5dcw2eqXFst4SKFKW324fMxdq/V+f4QL
EtYRYOotpuddCbs3qj/FD3p2P4t415kWXNASPkyoKjNvzGWl7mreRsXPVs4xwnQm6ktiHtdUsDq8
6zM3R+LccrUWal+lAFNruqvJekhFhl7ZNb8bAZz1SPU1M+Kkh13EJeV++Gp5RZAEbEE5vJuBthlg
/sez7uRzpjiAhbh8Y0LF5GyJpC5aZDX4mGwzGuMMrmUA0piZrj6I75XXy+JEh+VsSKhLpdYaBNHB
YBN61VWlWzY/muVcFeci96P0Xz88zqQsaT0qrZaQf6pa4w/5OLiswIpV21+Xj7fTfPj74XFGBbvz
GINee0TJ3WnIzkpdYNA0t5PJT8itZRwkKUjAo1a/XJYreBH83K7eTgCpmlPNLSvJjYcT0a6lNHN0
fbEt3S7G58viRErDT4w1wI1EJQ2ONj4qPguFGI0lQz+Ivcj976fF/vqm/DAvcOHleZ5gqAflNCnE
6XqnU0RA9wLFpFwVo+2yPFPHXMMrZMwhWUACBhYpfO2CWIFy5oTOcqOBVJK46n0YVCfzLv9Bbqxv
sg/+3sP6aorm8oVXxZkXSRmKNZqhkbOf3bCMdD6QB9Tkj/oB2EtPlxVD4L8pZ0wKUuCxRdALizyo
5Y91+ZE2P02rtOtEMMKyn2e8m03KWRLsGyqJTCCq8/IvxEWXHyXdAFs28Km9s2AeUxOV7tinuuB3
KGdKijXBp1SRACjq86zfS9VNEQqOJRLB2Q/DGEerUEG9ZWAyB8TggKJa/FYSoXyIvh7fT+jUJRlN
KWV1itGt70q3ul4Le/JDH9ufh/Tbmtrz7WXdEMQG/CqnWcxVmDY4GghmHMThMvBKFSyfEoEtFOgg
D3WwDAbAdGeFuqH6OqXEHpMBSGCF3VXtiUxRcPlU/5/3ZSJNI4j+MVX9d87RSGNjdSasU1wXh1Ad
f0t99WjOlWUri3U0M3Cb1L1TqO2DqquerHc2OFg++crffwUXeKXxGilFhPCy8urK1k9gQj0CgZV1
b+gh8YVRAzvVx6fwLo8zl10JOk1DKpn+GDbrlib3SWAEbDheBLu1/yTeRXEWM1LSRo8S5I1S1jmS
2tvoshwqKio+icSw/9/kjrGWk1pi6QChPxui2ZnyR+4nQbQlEsLZx7DqhqRZBuKa5l2aHDPtMIq4
Mfaf2fvn4u1iHYEaVEEoMIyFndInxXzVwVuyTkId2K2HkHdJnDnMyax1hQZXNvqTJ4PfK7mWjx0i
q8K3XFWQWexHVqiFgGQH9EEGT0cwrnKH5UlUKWjQH7UzW5jWMSbJBotF+fXuLb2L4nM1WgOsgORQ
BWSjdkQ7t12kYFjX/xrsDXHNRgxnOUo9K8eGwiAOuj8BZN9ApTFrPWBHXTZRuxqxkcPZhjyWpL5j
toGMZ9J4A+oD7XGeBacRfTTOIpQmVWOwh1F3qdEijPSzrCT2Wvf+5cPsWvfNYThrECfzWhhLCmvQ
roeYvERF+ZpkhofujpsPGLC6LE50Kvb/G6tQxFPJIEeAnYBWlnylFrdtJ6or7latNkfijIKOrpU0
ziFLAPsjgWYDzsyjPhUiZou+HWcazMjIazLgMEZk2mXzJaGn/yHtupbj1rXlF7GKCQyvTJOlUbIs
v7Bsy2bOmV9/G/I9nhFEE+fYD7v2g6u0BuBCY2GFbtXfih1xpJQ3H0Y/94cL4mpRDDiIOtgGlBKL
apFdkenADPIrGpYmeqAu3/HE/3jfiYmbgkTQyjoGlxgJQKYUZ26SI0cbmRwn5xwl9p0FD0+UTgfk
TSlyN0Zlk85RJnfgPbA4y2HfV1GZEH3KgUCkBQ9pbqshFJBbjm8vZx4u3+jDw6r4z5VHHQ+Zh53q
xpCc9XeaU4Gcv3AUCN8lD9U2P6mcrMryAlH9VmQDtPGsskiUQ1u8MVDpKRO0YpC8L6wO0YSWzdu/
OcAXQ4wfFtI0+KMSEMcPEjeJoQlZqwdF5BGxLTsGFJJMGRPHKiuw0fZgl5PjQnXG8EjiysrAtFpv
JmSm1pfDs8Nghal2BjpGka3pWxwn7RnEdqB2Qqw5N5xbg27MxwN8WREDFkMfDGYoAWiT+jXXdoWQ
u+V0WwQTVOa+RX7iri9s2SEu5pjvNAtg7RUqHa0Q8zaGIqB20HuOK/D2jsEIUZx9UGUiuSzJeHU8
SWJh5UliBe1f+fbvpbDKrmEW+xUZ0Z8g+lByzaHnqqOiN2Wbf9oxnQkfEui3SiA8gRBBeJ+QG7P8
3isP6yY4O6YzkUNrKAN62/GUqhMvShOr7rxOj62Wm9HlfH2Wq1jFTSEHJb5+mh4L+aEcnbzmXLO8
tTCBQ5nEaj6qFRysOkbx9yH+1rW9W03O+pYtDBvRqO7y9elSryIGSQq7WYdsLPISkteec2/EnTeg
qVO/ozlH343AeI0+RE945SXKFvoe39tm0CGG24k5mHYdYtEhPMmaOkhTRKgKDcfmVogtXjp3oc/7
vUUGJZrQr9FmDTxCrw20Wql26fAmM8BT++B5CIMPYdhBwFXAK1BWg72BtLEkR4eu/rv83NXnY0Ci
ac1IlLtOdbTSRsNbJ286grqhch7yzwHiFv8A4QYFiolTsk95hWyOj7ITf0GozdmU4vvV9XYU7FS5
zXq7STlz2TwrDHD0QhmLoT4gEdMfmu5YNzdKccgSzv1BN2rl/mCZiSO/iNNYRd6dEskq23bbec1O
3vKopniLoXHo1XFLkeYWNFqUL0PwDqeuGn1vptpS00fOuaZYt7YeBj8ESSj9NEFJDWVkqikE0RdI
k9lkI0GV2EeVbd0ex99ZqqmplxK5SGg6otnHcgr+j5PKqxrw9o7++9XegdE577qRPkAz1wjsWs+t
oXZr49P6UpZTZJczZTAg0WrIeLQZUrXEgnb9kWbXjYfBCewS7di8Nk6uNQYpYlzyMxRJKAD3qOtS
TvjMDo703TFtC05MsZxIvVobgxfFUINVr8DaRqL1VjqHt0b9yRDLxJaK7BZpwBfVz71A8V0zLRvL
bItNgOJFXUQulHs5KdblxoDLr2FbVCYMr4oIpGQnm6xpQ/UWqrvCxu+abPkhvImRnhMexfv178tx
VVbtNTJzoym6iDhj7SShYrW5a7Y9J/DlGWFCET2N80TISlxt+a1CvjTCfvy7N8nvm9tkoARK9UE1
jj2erHN+PylRamdauRF7LrfUwoTWu1vTZLEkF0ivxGCpG+zgRj9SLTkKKNGmpfSxduWYG7RaWpET
b2obzdWIFwTHd//ts9Edvzr9+Rx2mdngRs2Sc2L+1HsRX85bt8E7jCYDMZnaQGmjRGsMrTP86ods
t71NebeDW16MwLXGAI0gQ+y78GEtP6Ll2a1+EDTF0j7k+qSfxxfO2uhvX7kRTAZoSJuZbVSB40pA
NADy28b6AgIq/6yeW6QmB2f8ym+iWk6DElAQEllR1Q+8ZLWia5CrR5qtBe1gpXmGelNPrk/n2Ft7
zkBAeIwwz2fUnPO3uNgru4zLpijqFeCQhnZqvWvACigdRvMm9T+t7yn9Kx+29MoK45OpWKOCbuBg
KMZ3TW9uG1/8myfNlQXGIZNECqtCFlRnKFxfOkzCXds7uSJxtmsRrghB3gGfSpFZWTxMxRlSM6KZ
08/PQ7AHS6o1qZwXDc8GA4mSPKaNVtBPkhz9YS/P56Li7NZiEHe1DAYSxcyYGqlCmqYRjtp41xqP
Jeh1JO2QkrMPqlm1sNcdYPlBcWWR8TMiD4ixMixK8ffijLgn/tIMj2oZuvV8Xzf3vWmHbepwrFJg
+Oh3l8/F+F2p613XZVhn8glt2+58EIVt5aQ3UA3CtEm1o7wl8akAxw8PROgOrllm/DEutTAUhbc8
KR0ARJ4UrGhvtmVLBHOepfPWyvumDEgGgVoOGMNHk/XR2MhfVTdxKQN97YbPmOpxwwPaWT1EgzbI
8x45+7yMIpd9ZiBzrCKEgSnaf9KjtgGt9rY9IAE9WL1db7MdsXHnefFTUnDWTP/sx03GlJSORyIE
keiWXF11aVnOGFiFU8nBdK8Jr0ElQ1tLt6UKzThS0m6DTOYczj8A9W+bH7JASTYiVwIEMEvULHNT
scAfZUdRZDVj/tj6paP52Y1hPKpJ47RcHQ91fclsdiiXwtwXpwmChKo7FWAf4jHic/aUzQ3NtR5E
s56rjimFFpY5qqcagp/+aJvj4xhxcmrLcTa5bCeDRP0omrE+ClR4N34UP2GEFfWEaKMdJ8T17YhY
idtEuViXuTJJt/jKa1o8kY00Mil7ELEqIQFroH4rJ4FjFuQgdQX4lDSrHpOtKP7vRA8IEK9MM3gU
G7lIQg1zPpnv4pVAX2ZTe6dzX2a8j8iiD7gY0a+Dlt72TblRwpxd4IaFM+6LXQ22psQRzoY9evI9
j49h+alytUQGhvCULrROwgdNMZ4WwawCBY52O99pVvIqWuUmPs28xtFlmL84EQM/GMtTx2LGthq9
fx/59bk0Mtvo0ScBciI/IpwgYDkevVojgzt4OpRa3qi0sje5tOk3OOUQ1OldGc1ef8EO8s5p2OyR
iflTLeuQPRpB7KOdJu0oDK4Z8Sp7HJ9huWjCygeRg4gTP9/muwm3ZQGpj9jRdiCNyazS1e+qHcac
Ksu4hwzq+gWyfH/8/oBsUknJTSGNaP1tjuadEf5AfyXmeaIaQkgTZ8yQA6AGAziBArXaTMLzKI57
G0zV20nliWQuB3CX1TAAM1TaHOU6MhWBktm9Olq93O/HKOLFVDQQXLn+2FxSKvdh3Ji48ZG6Sm5A
n2kVP7RHdCh1Tgy+ToXXcMDze4OBlSbPelK3MCjuZRtJDwlKFuD7ApJACG3YCv+7/ud7z2ewJCrm
sUYWBk2VxkOMfnfe3BTP7RjcwPvVb5IG8UNcoJ/2lBoPU+nk2f26c/PcgUGLSfbTcWgnDOyKrQ1J
m02oPyYqr2zE+zhsjohEUdhpCdK/VBi5ucm9fiuhdQtdkxtz93cliQsEssmhOSDJnKV4klNSAfDu
vAlvEfdXf7m5U3bre8hBeJMehas7e9DSkbQaPA/U4NZYz58qrfG0KtlkKjgMAp5jcLCQTRmBVUAb
lSFE85/0YxCeheaHqdgoY1oBRIEg+rW+uAWixXd+zuaNhjyoEylA+Gyc9M+yqxyMXYQqhGW6+XYA
SYlshW63BaeCNzw3zzoHEXlXtslEJXrWTr5gINdZe+pG8kK7CGxIe9qktkCS4hQO7f7WeL2N1O1X
0ItNIWlG45eTj0v7rT1ma7oRtEQhJcXpvF0unl15KgMiYZmmCvhkqafS0d3kTVn6u2YJG+T3b3hT
7JzDziaPFFkqVVSKMbOo3jfBA4hrg9JZdxcOapkMnuh0Fs8s0PmdthuQ5SvdzTTdDOOPdSvrCwEZ
7fsTp2E2Rp/p+L+m35TKk6Z/lYfXdRPLjSq/P43GZlOqODPHrEoo/wRlJom97Aeq+Nv62bTRf2PH
Vnin3ShWfNcdeKQenDMH9Y/36zMTX2t66n5Ehq5kvpPBRNFvi6dsU4McCClbSzhJ7ujGGAONHng8
2+t4polMFKJDplWICcpb2XjbFBuC9Ice2c3wXfu2vse8z8jEIhKKTWobozlimLvPXQ6aeYMclYx3
Uy+XxzUZrNqgBjM/cGv7cSuH8wgIS4/SAy1QDKcC9aD8gCxA6c52bY0nwam2/Un/m6vhyjJziQtl
JIh6UqCyO7oJBKir2jLjB6MHtyqPmmvZaa5sMUevUuSERD7eVdAliH7G53Q3O3TAkNDZqgZZFv2u
OwY7pMHxEAgcXlVq8WNezLNtakY0xXqK3lxnqGt7MvSDXhieOlacbjjqEx+Q+coMU0geoqhTZ1C4
OKDTcLq5AjVls/0Lt7wywZy+wUAXnKoAXWrzlE0bk8DG/bqJ5YDoygZzxnoz7GuioWMazXY5euCK
jfiSHsiXX/q1vCrTIipfWWMOmmmGYT37wDJVfhzJpqFCDtEelAPrq+KZoS5yFQhVYd4HoLRFkd88
jQZIUF5GjKLxOAuWL82r1dCfcWWmVIqpiyn6y3fgRX9LJapO93lwiP3fsDguZ9Wu7DGXtB+JA8b9
6QiOgHEVv7aG/plUtlicSuS4hO99ehgSjC/GnOiAt50MeAymYmRQSCMorNqtfpLmk1E6ieSuf7Q/
bCfBgAp63CEkxXw1fxIMooV4W6OFoT5WN8k+s1sL8s2TBwGojQBtUI5FeoA+nuGLRfYD5qEoQrWS
0jUE21a2UQVMbGUzOBB5TWz0Cf+zReYTtkGYzxN9HMa7N5o96ND/53FYOMIu4DH7LYPhZYXMpwMr
YaWmtMtBTR29fg6CTZU8ru8izwQD97qhBDKp8JCvCijC3ISNN/L6XOifWPlOLOHiLKR1TKBA7Wjm
uczuytRwe6jcoME0Srax8ixxSb84nvF2FK+OdhMHTenraMqluUEFh5v2UaQH2keRP/GK0TzPfwPp
K2uaafRJCn1tRPnxGWPInv9aOf4DZcGuT76dPK9/seXz/Nsp3n7OlblRncY8p1dXn90O8imJe8vI
vOyvnqPaxQwD9mE/RRC5BlzNzfgj731XE+TPco9CeP0Z9JnW+qL+cJNdzDHwkcihCY4BrCo8juA+
bkDFJaIfb3Yzhz8DxttCFjmyCNS3lK9GzierjD3SnCf9+8wbmeJ6BoMXdYJILaGjii3U5XWvgYpO
MAKkepvse6hycalXuBYZxEiaue8qdKTiuSF51BfjBihMGaQpKee05Tkj97sx+BEmTSy3dML519Mz
dfwX36Mvz8xLTxXnKuMgyVvseuX6UNKZh1qAsVi6iWrDEiJLb/F26W8MjIwX8tMYclLGHHhkKe8q
BWSPQYKqft66GLK2c8EVWsLJcvKWReHsally1w+0eKwg50ggfxdhFJh25vFwmLcWJlgM/A484Dre
ST3mz7qXFL2hLWe7lmtdF9SQGdQIatIpWYLYzX9KIyu76TaFrb6YX40H2Uvd4fBfjKXTP7lyvbAU
Nq2vGb0ZYfzd9B/By9NNX7WAuFXoyOZdE7hpejdmUNQY7d44KP7W/7GOXLyPx2BJJA+x1MS4a9Ld
LyVIssHbac8bJf3D6/M3QMoMlnTBgCHuCTme3gNPDxIJgg0quG/azvf0De61k3Sm77Fmz0v38DBF
ZjBFG6I8TzTkztLjfKvtMzf0og30UTovv1G3pjNynIj+vbUPykBKmaNdJ6HDDmkf7jDDOVijVNz1
gbABP51Vmmln1YLkrH9GzpXADk7mc2Pkig9omTIwr7nBeCcbrZXGPHFG3glh+W3SKoUkArTm3+4E
zU4dDQUoh07N5W7kQARqK+3Wl8bDaIXBlxaK0uZg4lDSQBm9ZafopNvZcXBoW+nMu8o5n4+luInT
UfYVH+4SNLpVqzvwDlhin2Jy4bFDcY0UnKc8B9ZY8jlzNtNUmGQkRyBjkVlT9Gke79Z3kJ6tFY9k
yeeqwA91MF0j7q9DV2kf23EWrFl4rsPkTsoTTpM7b0EMovQxmMh7Ec15gwSgNk0IYHdWO4Wcjttl
j8fQF5FEBQIuzHXQmFPuV7STE0QDcjpbmbGNQI4Y8ea+lgHyYoe5ElBjaPwZI7ZOVRqeEuOl7efH
0PzUd6D2HyKrMnB1J8XD+if7g9NfzNJdvrpUdaGpfFHFN2sd8h19UVvlZsDjHs2pW9/mHbHlT3Yx
xnyykZi5UuI/B432loRQK5Qtdfi0viSeEeYGiKS0MAdCcXgqnK4M7kGU5dbazIHfBcE4lGq0y2IY
vFc7PQpGGeMPyAAiqWSTY+oJrviafps3I1QuAruB1itKN4/r61tuoNOhCQBBEp18EHNLEojG+S3C
clLf9Wli+8I5AhPuHB+61EPLhZU3VttzzvZbCPfhcF9ZZdAxEnJd7DSkdQd7dOYjdIwO8lkHHbWt
OcGuPGQ7BdzDaJ1x9KN60z0THmAuZ4aufgFzEtWhGRIcUNScCVpTBUtIcpeo+6LeJtW29c/lvFf7
2Uq4nA6LEHBlmDmaWSMkddAipoiyws6V49h/CoTCDhVO3L5sR5MU6AFKygdBt3GK5GIcwYgdaNbY
/dQLCx24E3cqeBGmoVjy/2bYREOvj1OY4hp3CPmmhK4qYEA8t7XQ0SGQte6rnBWxGYZZ6MR56pHT
IIln5p8T9V7QrCB8WbeyXD26WhHjm0EAKXMlwQdSN81X2a1QuDGO+r322FP6chRL67vI8e1iO93x
hLZ4K2ScslPGOBP7HsdiAB+tbtiiXG+F6LUFSfz6Khdx7WqRjBeGfdCOjYKxwzgD9zQ80Y+sMnhd
N7IcxV5ZYe6Dpu57oQOpOaRlyqNqQ81t4z+qlmRnZ0jabHi5Qp4v0u29un7UphGTRIXLq9rnMCTW
JAWWKNhhh1EF3vuRt4HMxWAUhBgihkSdSXhuxScS36ZKYK/v32JUd7V9zKVQdAJSnwbyMz7xbURz
mBBSM3Tt71LtcyT8o0cwLwAwqZiCUKH5zEidAURA85M8f1tfz3Kd67IgNpeQk7hrW4pJ+Wf9wfiJ
XInTb2tiyefCVjLLQHcm5ZwnL8GzcG43vOoQZz/ZxEI7TKkhgpLBwekG2YgyY/xPd6Hqa8/5Vymv
nVbk6vVRtPh40/3GR5lBE8OE0Gc1ALQGm3yP0LkYOpNiwW0w9oobTuK4zPJT52qLGQgBUXUL2mM8
5OKd6N4mLuh8WgcTNHcSRCWab9hazkddDl2uLDJQMqSzb9K2ReAlHuNW8sV4iU7jVn9qXdHpbkvb
PKf2ZP6bu7IZiGkqhE7v8b7SAnvWHpXpcxNY6+7KOeIyAyd907R4j8JEUH8zE6iENkedNzK/TNF/
tXsMjihRDlLZCPU9/aF3EqjPTSOSUZIISk1KkFjb+nmAlrTtBxav2Yq3PgZeBhn6PgUdtjKIpcU3
DRKXLee9s/gOuVodAyokrMYioCZk8UvsP2b+z6Z1C/0p72+7rLJ1Hn0nZ0lsRmFWWgxk+4hm/Tq9
B8f3D6NWbIQNnOcv555m8wmqMIJwJaAZStWtgtAi6sHsHPJXaa7L7rE5BDmfRTXogVfT3tgjR3lK
dsIm3vNgkbdpDGTExTDNUkpdEA2fvpKfguqlEpvdP50mNmWQCrlRdAoC7oHcTNWpH2yFJ63IWwj9
96v7v+362JcHdDCpX8JYsrpXH0pS66ugYLYC5wqDCVLXS1DsgIlKqDZCrd0GgrRZN7G8CgyfKCL0
XT/II8vlLCVShr5sKTFOiaqGlpj6tigGvP685bVcDDHnf2pSMx1LuNdw559azKhXdrYxHuk04uSQ
T/z47A9XxcUiAwcTqLhmUQEcqKfuZ/ySQjRKsI1jXVvfO6c5al65KZ55E96c/WT73H25kstRwf2U
d+4wfSbl0a85b63lwOL3utged3lIUXNqwBoEBcNo3JbpcQSDpGicoi5Da6n3Tw7CdrU3QS01s4J6
0xx8TRKnGW+SnJMOW87k6JcVMZhQRgVGtAN8qWkze8STtmppTWcVY6oKJGN6bgs4xxcN+u9XR3dq
y5q0KXg0hj0aQ2zogdO5tnmj3MVfNW/amqVFXte3cfm1cFkigxZp0PRjHKDraUZum+wGYZf1ju4f
kyZz1i0tXxcXSwxoiH07xlGI2ZVMuRP616B9bCDIyrvOeethIolZ6zMC0lSMVimNVWXbafrsYy8x
Iz4UFSfM5NlioEMvRfCqUEJnMtXbfv7W+JlnpDlGSRIvNXnD/MsD8OhvEQ3ThEi6yn4qPcvAkgXa
mGKObMw5IW86OIUmnTIpR9t25qRVaeW+fq78cptlhdXSz4rERyYSVxnTTVcY534o93WabsfEcCNz
eBDyl37+akYqJ7m1iDdXP5b52m2kiaTSaatudpdrByXY9tw5+UXAAfUAxAPRl/tBBVwc8rCtUzzf
EdujTT7/lUdzoGDtaWfjGO2UnxUE5PTB4rUoLK/uYpk5qBi3lnpS4aCGSFpJQuIqE3QB0Ki4fmTo
n/lwz14tkPniRexLhikCtOUxQK05uVeijBPELVf3rmwwH6oQhViv4vDt4XJDvGqjvaRWskv2PngH
k123E7faTe+VT39VFL4yzJzUTqqrPjTgzm1qh9NrnjsqbxyJ5yDMAZ2GbARHOe6IovxuVnu0npFu
L+CJa4a7mMfluYhvV+thrnWhh9rs4GcoHsqWmVdWKu213vYlHgMhx/fY9EESa7JRT0iSK6C3CG8C
VGFDzk2+fPFd1sLmCMoU7YJNinazUd8QKL9FOwNyvNDotRTdyae9kB0M9bbIPHVKOD7P2UY2VTBQ
gvKuTTDF2bROrGNEFb8hm/Rdr8ru+vFazsxdLZO536Ws8gs/hH/Id80EAujcC0FQZD4ZD2RPoMLH
bdiS1w8026SQ99kgzylGX+j8ZurM3/r67Ymbu/mm+Aaa6/UFcvyfTQ8QSZrECgRuTtEVrjBPVpRK
tiHU53kUnrRu2sjNyLnll0sKV3vK4EmM3HRZFRoaWkM0wHUbwZ3OPnowKHsbj3hsOZV2ZYzBENCX
1l0zIbWaHgfMwhqbN7YUV3xp9z30u2mSdbz/1aTQSh6vY3zx/r+yzsBLPPZC1viIaCq00s5JbqMd
KAmL84h4dAKZ7/rHpPixchmwXM4Ymxr92ceNqm58eGqCXp1mx08Pcs4fmzyIIVGdygRcH2IWWUX0
iZCvmRzaGOTjRE/LSbrL9rH5g2wwIxRoAyTpwKkw7vLb4E7bJT8im9xlyHtmkfdXb/wri/R4XsXX
CvQqajXD8SvmXSf8HOpdyxNx5/gE24MgdKrR6wMGJkz1tRChnT7eyuR+UjHDwGMi45xuNpegQpxX
aWvM9Rr54A3FaHflj2kKD2MEkcs4fsFb7Oe6Cy5Xha42kAlIFKnvOr0EOMc7sC47wV6wIbztNBu8
Uu6ro4JM3fRNR9+kdsOjweCtlsGVuW7KtFFx1GWEWk3sisoedRUrxrN9umkUTsqOc8kqDLDkdZ9G
JSg5nLL6rKj2hMdE+GN9M3kmGPSoTSOZiwllrkoQb9Upd2VkADIh/puM09UnY8KSWYjgEy0eRGH5
aPQnE7P0vHEv3klmR2cas9KDfqZTgPvOzW5QyLbGrfYKrSkU7cdTyW3H5OwdS/WciXI4ERH1hCne
SUJhRcKtob2sfx9eEMQyPY9NmZnVgDSqdurcaFtt0Ni3S3aKXXiIvHhoyAkNVCYWEWWkaPwQJeTR
8zfDBvwAZ+lmulX2lPm75GnG8TaQecDgjRzoEMIGq3lnT+qDb54a8CX+4wbSH3EFt2DjqPCYhVuU
CtiQTbtBv43QGpbZBDuhKdCk3n+tVHOjlvNLETxXeXTP+QUcNFYZ0Mgk38+TGolK6aFzqeKCcktp
KANXv9FuyQk3nLlJ3dD9O1K1y6ljhXayKambuEZqwDhNYCiaoTZMVc0J+iWTW14YxIkMWIkdTHuZ
QkUZ3KgMk7RNNmSjeuKWZ4bnMwySDOro17Fq4sGWNaBZne05wsRvEm/XPxrn0cuq7Kh+VJDQRJxT
Jl80YRtmz+t/n7MMVlJHTdVhrHL4RBzRiwQqH21qtfj/v5mh5/3K+YnagnKOxt56iskqYuWZO+W8
jCEnWCMMaER9Gih5hOS1EGy0ChNP2UsagoEm9NYXw3spEQYvojKPax/iBGjk7B06lokmKcGNoCuv
2MHn6ZmXYFlOkl8OEGGwIzaKRio7fCWqCa170X359jYjCWQegtdfCpDSrcYBDJ5vsHiR53jnjni8
hDLS/9qD2MWenPKYtTioxMrUFkYNrms6+aQ2sm2AaqHxbRUKJrPh6uUXzpfjLYkJM/RGzwN5oE2x
Fflc6Td12Vp1/HXCcHsvEVsigyXmyrZEl0iVjd+zoD3QSeYUgu9RJ3D2l/c6JAyG5DpyWnHz/3Ns
QBGHdnTr6FuXDxUHRzgLZ3VtZTnueqKgPBnqT2KwVchdLnOeZHTvVp5krIxVpkVEhP4dIoQxt0Rk
SDAVaDXocjbuRjSQx7x6BAcaNQZTKk2vi1lHB/eAmVvxE2UQyuzp3Nt0vix6SDxejo6DLxqDL4pQ
KlpH2/QEsUaTmeJKAnjnzMoyZYUTAPHe8hoDMcMQlhGuFzrMNrn97egIFnSwXeFT9rlzJMjTgYvE
UQ+lja6zA5emg27d2qdk8KZs5EDUFHq5gVcWG+tpL+QmO/Yu7VRXeZzlH29sQzJlUzNkmcjEZNHN
TMg4DALglN7YCm5sZdMg0fq/v3dhRlEkEPjJmgp6jPd3kI9yXK136GYiCF3DcxvYQ7bj4MvHjXtv
g/HJtK3SuKNp3HBHbwZwoe2DU+UEZxq3SrwOYepw7z/Te2uMQ2L+R0zTESsyt+GZBju0cqqCrlZ0
MPZl8+x9xJD35liflHR5Bm8skuPqwYjPquSQkeP3i65w9Y0Yx8tGtB7nAdwez/Vdp8rfkzG1+lnZ
mJCEmjJ/l4atrRTVhvPdeDvJXHWFUQSFMIOAGumkTWgPaJJySjeJrN6VXHFLXjretfcRTN5vJr0W
ryKiak4TaWzg9M3s39N8shiSe1F7HUHTvr64tyTxmpswlx4oOOJSytGCr56oU5oHXDROcMqg5VnZ
GH58nTGC5rUb/WxuVQzbuAJXgHXhqnu/XOaqSwsNNIECEGXQMzvv/G0IaXUfkjOmMlulfkNy7Sty
wVYfB1aAGQ+OX3Fcl83jJUoVJQVlWRKlXTj4lol0bBY46xvNcV42hde0VRGaCnSeNf1BN3ayfuym
G1O5jXVPzbYGrwT68b59t6VsK1CmqfMY0dbFengwhB0k4BR5K8Zfxmk/a7zGEM4BYTN5WpPIQmDg
HUIHWjM3dYyzfKYRL31bBV7Cq+sshLzvV8eATdUUTWrU4KEvflLWL8kKXOIlbn9Qd5UDyp4U8w/x
HuMP69/wYzT63iwDQJpBKjyIcFYEo/OGVv0cm6+5LO8h/3waVeV/r++8N8fgThc0Qz7R7tdQcsz6
rupPJDuo6tf1RfE8hcEaaap1NWuR3xCb72MGUkzBVqSTpu6SFmkIXiqbt4UM3ISyGMQzAa1rEp5G
qI+P8zdRdTX9S4SU3vrCeMeaQRUVnBpyaNDyWHtfR7dZva2M/7l0/+4Lsdm8qU7D0KywmsGn04hV
dNBjnhcsTNy8N8KEJl0j9M0oYDarFE51eQomB+LAefVpMlJrQHu3+dP0d+tbxwErNp+XZH2kIMz7
z7CztqMyJCJXXGWhov5+aRRYru45Mx4NTQwRNBTu7ClWjVFxjxxiR7CDATIFnZOdMy9/arboyOB4
B2+JDIRM5phr04jaMCThonjf6neisTGqBynbhhOqqRyM5NzobEdKJVXIm6godsQktrroFVTVUL1y
hJRzmhdSse+3lAGNusMccKMCGgettFKotY/HRsPs4DcTg4pRcAh13VHFT+PoxN3LutdwPycDJXk5
N76h4pGXHyHE4lDib6O0kh81CozIgbmdJ3pvtONnEm3WbdPP9TGM0QhRZVGUNYN+7mtPqlNDFgUU
GKf+PkxP3fRj/e//4RT+NsDSWjZlpbcFBS6lHixTOGXCaA36N7nca4GjFLYhOaKyXTfKWRRLbikn
GuRvY/RJSJPxNJFXlaRP6xaWMfKyKuZJ0ml9jWQVLAi1288eutkyjfNluDvHHPKyyGqpmOAV6Q6a
mXa0x2txN+ANx2Oe4C2GOdJ6KRfqPGvote2fMvKgad9m8fO/7Rf9CVdulkht1Y5KiSdch9RhYE3m
phHv1238ISS/fBTmCIs61LYLWk2h4RSkr8EHWIMxMnUCtz3k29YNwaqb2vNLvAvszPkvAvLlgO7y
C5iD3PrtoCUK8J8+8fHiORV29JTYwBHPOMQVn7SJZ5AJC9SqnkXIIlNKFMrAiKkXL9j0MEjZMdMN
b25u2VPeegN1VRLZtKJoRFmYT4iO8/qkotSiCTaawTk3DM8Is6ZAKaNUNEdcoubDODuz9NILHID4
A9pfFsLAnkrKyYAKGsqH3xUPDIC5VT7TsUPFLr+A5vB53TMXqpf0cvltjk0UklYuDQ1zuE4Nv0hj
Sz8UaMiOPxWPmDzZ4Ebb8NLMC+n09yaZ6EdtInHKW7hi8OmN4HdffvuuWcdwm90+8HJ4f7jALutj
4LCPgj5uJTzS0CfaoQ02czKoFxvtQ+x3sR0rog12sRdZCm7lrLUw7bwpx9JuSIbZhHinBxhcjPRP
vd+5VZnw2g/pSj9ecZcfx+Co1gESxAQ/7heLT7MZt+RkbnI38Lh0IhzfZTOMLd4EBinB12A8yfvK
QlnuOXrKepQxqreu++xbhCmW13X3Wg7JLgtkwDXWzLkY6GDYHFnj8GkMnSH/Jo1HXRucSbw384R3
fHhbyiBtOOYy6J+wzCi0IVYNeeJok5nI69CxXV5RcPk2vyyPAdW0n9Oqr/H9YuVVLLxZ+/xv28fg
TYk38RjVM94JGAGZid3kz43xU8kPvrHVo+9d5Kzb462HwR5SK3kuaHj153Vid325baaKcxX+IXb4
vWesyokhDUWgTXCJJrLHajNOHul+jrWn9VszcwyltuPgH52ClTbRiVQKCq2qnmToVif7ZIP+MdWT
tzzGWB56sxonLbBtEAU8val6mYBThiLFBmVQlL4jjxcd8ZCU5RKJyaRqk4RO7A4jE5TDqj0YjxEY
ZiQ38ciL+a/7SP3nKlYyzQZXuk6TmAhjgkOyN135IXkj11a49AyL2KEqqqxJqm6qbP9mrsXxqEWU
KGXX72IveaKkVtmmDUAdjoS3Y+4K1EMyJ7dTW3ldPwjLO3tlnIERJTKlQqEsyuQh36EWY4e33Uvr
UpbSEHoEvHId/XMfLoIrcwyQGL6CR5yigKmhJodZDu6S5CRprZdpPNLyxWvgyhIDKT6G8X3oSiro
fVHdrmhv8yjclDlv6nOB+R2X/JUdBkqKRg0G1UDnVVJb8XEGeRadUTAGTHjnk6vs6aCX7w68gV26
USsbySZ+ZfCjt2qG7zbVx0TeVOCTAhFFax5p6826j3B28kP6N1AlNfo/0r5rOW5k2faLEAFvXmEb
TTbJpki5F4TcwHuPr7+rqHvUrRKm8xxN7Jj90hFKFiprVVaatXQA2ZiGkuUrUm0368f/ZoOLXrpK
MpSlR0ojXb1Kfq1LJ2+IIIRaBheDWDkmPzsBrteKoYY0CXjGqErxTufkb87AN2vOW6c0a4WIb/IV
PD6ku7S0lQ/6U+4YwXoPDmXQFnZfZDd1Y3cjjjLlEVwI0lulkfQiMrz6Yi9JY2/bSZgP4/Q9p6av
CMDiB0NNQ1OsREJyd80xqR19aXQPdBTO2p1Ao1CkYV0QGah/OWS6qUM0kLEzcHsntXEMkWF4e1nY
7LGQHtNT85WJgdY+RMMRRiYeFfP8CzRejHKXQNtYq7TMbw+7+NA7+TlxLTwYmORd47QfKI6n/a96
McftX9wZW6H2+Kpdc1YtzwSnTCV+mpAQAgXMfG7N2Lt95vZrV+rFIof9SAv1kYI3w5vciYGRWLQj
umWIKOxEfUz2rf6Eq4spDvezLJOgX4kcl9S7YFADnchfgdTFwB9wL4zgd0KEGvX3k/iK2TlhDojv
tfvSR6+HZYqWpkt8I4imTEo5oXiLJ+T4JtnSv8Yn0IecgfHoWxAJYbfdA31ljsPEba7HTLDQOiwu
npyHU3O0ZiZ25owgaPiPS+MOmCoYaqP2WJp1GD00faPirrxJPIpu5wjh/529Bjh5tTTuaKFFLlrW
BWXLLTomomuIR0hYTsU7iFk6t1e2e6quLHGnCppBigLNAbQeBfpxRAd777ehSsbD7J/5w7+vzPBH
SRgTRU2R9ypBCL2eYtkzRP/2SpgH3zLBHaE0rqRUjxFxR9AS65OjOFp2Wn8pOl/GNFM3U+jA3OuW
Pe5EZeaoVhNjZGBv9sTRDstdHHyrw9rP35EBPrU4LooqB1NIaxGpf/UMDtBgcyW7etzuTNdwxG+s
/RCz5RD9hAQmcaiJjeNfaalaYtKhQFpILhN7bvBlVa9SPt7eOuIk88+ytbCiokUc6pqfFzTeiacS
k8rj4LUyKRK7mxbQFAMsaLqFQQnuQ6ILSQVrPV7Ss7OB55p1RHR3q48Bzzuq72gX0y+m+BC0kaNa
0HNgRtMHkvSqoapw+7Pt782vtfCBZxyVOTTgEBSq0rHKHjXrSRC+3zaxw0nDkOhigwPZ0rLkaCnA
bZWEOUqtdvlcuHh9OUMJaojKlrzRjezpTGf892/fK8sc5GqVJW2bDMgQDhCbBYGkea8FGmZr6KQ4
9SE5uJ2kIZ7jFnBr9oaTRGf2kh6WF+JT7l+Pl0/J/oqrR7M8Lck2J6yijGZeiQ1ouwN0gHRbcdRD
FVDNw9SiOMitu3ZOtw3xvAWaOu1QyS819WTY6Vb83Ts4zM1FvBrqDR+uuJcdVsaAmIaf+MgZ+dpZ
eoAkIUZf2FhnBLmlO2q+YH+FhmQgaldk0+Ks4/7X8cwDJ5qi3EvSS2raNTV7vh/kQvz3f2xwKJ+K
ctNMDUagJj95YjqcEgSdwzqs0BC5Po9HCm//5cBdDHIApaRwRbHFOL9+7tzVqZ7ANe0azzVKy26L
ohDzf+EeX5QIBIiVWrwal6aoYx2ZaMGzDtK3+DAGJSg4Wa5jdQenJMc1mPv9eX3+zzrB5PD7aZAi
jGNlCmt0XUNBOArzva49W9SED/E5LV6Dq2qUERrOKM4PkKLAXKwNJawYEgC9q6GP1hYhV90484cV
xMWre/vA33ZPixfgEi1r2MQJD84F74XWXsRjVni3TexHb5ePyAEXmusgLzkin/mT/Hw4aIGOvizq
Jtu/ny9m2EqvkGuw4gb/icicy6s7bd96Yf3eqs1hWKxwTSkCXMoaB1yV2BhKL6BzRNK9AvNYVunV
5TkRkOn+jzvEAUgrySYEDUww8serJ2lS0DbLsZo64qGyX3v6BSLgxfj9++W1KGVi36ERMxi/9M52
qPzMjcIJ4uWzm33F3Op9dlSeihZcu0SMsB84XraOg5N5rNZJqzEjmOfHNfb1+r7voRiLPlfJrcz2
v33Qt5z/laNoQt9XSYrxvbKNvbWsUaWYEP5QVylz6xvY8RY6XJkp5wiDIho8pNC8RnlUMqrBmnDB
t+z+lQHI2YlVV+FcMU6V9nl4lNB+uB11qFsb3urrfoZxuSxQLeL7/cuF+mu73kD6yrC56aqlLzA8
OkwAN0HxAM02D5hCOZqgnLBTZwViZR6bMRbvKMlA6g54KxJfmW9VRUn6N1m2z4wHoq+hcRAdigct
aMPWXw/pX3VDX07GW2LrymA11SpI1JCFbpJXq/5kNcdFjZxGpuhT9+sxV4Y4UElBYAUqDaShsxCC
RGgr3Q7DYXFq1CzY0bsNywTyv11KV6salypuLfbIWNYHiItZ4xeZCkwoExyklFnejKIJCr2sP0YS
lGMLu6koxtIdsiUW313ckUOPZYZQgsVqxaC+CeVTFSpoNMMgWn0ycRREHAQWkqwHrzkwGeAMkZ75
H+OStyNz9THVsok20FOiTuh1oeVvB0N51DwwskBiHhT2qhoYL7e3jzoG/MSIvAh9kjAxCvPEBnAk
Oz2WAcRq0SnZPlYOlS8m0OataehqhZBCmtOyZUMIgpe390WbOLr5qufQNKNoEYnr4G3Dr0ypuayO
hYbZqa09LMM5n0Vbw/xvPMu2Xh7mvyqNXPyHZ3rJq7FUY0aOmfWHrQ1K4TgsAbFZ1JK44GTeyiFq
MQH6loeRXvpTFDYfqoNwSt5vTv5U+1WwPEpPy9NfjcVcLY6DFH0Up3liDTpSqb2vjdxR6+LYUj3c
xEGXuRhFiK1SUC0sr7RER1/G0BSkr1NLTcIQ4TgvMgNZEGtrdBCeRBvY9lCLkTUMZb5rs4+3t4ta
Doco0axJhbEgS1d0YWS+F1ZnoWQyqePLJ14sVZ3UqgFisCpTBbXf+JUlayubNddFXkrNDhBROJ+H
SdiMm5ziHcpkpntI0v7sKaCehkTUw8999PlcKSrYTtwhiR9qRXrI5YGIPwgv4Kc9Wm1Oh5SRV7bi
WVq/Z8WPKQ9XMp1OOAFfBkyTuc22CvOv4vyi98d1eChy/7af7fezXU6nwsOC1VTdYiD90XtRIH9R
DknvTLE9+2CugNqy+iE79dR9SX0+9vsVukqZZJlmjSnjxojszApF5UOZFkglEZhH2eEwIWr1JdK3
VnVjTMJYnS2VqDOCZmdVCUPURnFRRgJdRU1JcTOJ5V08H9b5TvoLkT7EGLrI/icZEuRwfv9oiyRM
xpYgwzK46z8yBicnm1HvWYgnOicmKUZ2l3RljtujyZDGLGUDtnP9farCvjmpAzEQvbs9Vya47emX
KDWiBcn6vk5tIXJHaFO0452Uf73t49RSuN0ZjEHvkw4J5q18zLqgksAhTzwfKRMcXG9lD/KQEvHC
aFYoRq2ePppOmw7e7ZXsJ3svn4wvM5hCKfR5hpf4AKVGwa5AqsR01Wq3CajGF2J3+GIDOMGtZGFo
PfRH0XLE6DB2p7inwtbdQsPVirjEOZK9eaEOjN4Aw83l0Qy1s4nRNVYItajy/+7NcGWLZZ6vcGeo
TXnsGjgCk9DBFeSkZ+FhAvHb5GUH/RAj/PmP+8X+oiuLcywvDQarkcuGho3dJVUDvaXUV4bkmOha
b+tN9lB1kT2Yq6MXsmduE3FVEZ5psN+v/gJFE8A5KyPVUFSPY7VhWDhUyAEtylc4sKg2UypUo8BI
m3Qe1MLuV8iHRhW0xwigpQxxkCFtaN8bGCqJdW5n6bOAduuid605JDZuN1q+chUOM2RjUvNNe0tF
MS265OdMlieH6hMamNAvKB/05/Uue5U+3bZMrZBDkqmzwNnQoFgFtnTbKM5TtdhT8k6jviQFJTzH
tzm1tWmkWKGMke7GL4PoYAUDDh5meQh03B9WvXxNnuxbn7cpjdgw3eRLkDluA+05CoMf25ERVol3
1gspzki4PU/4nSctqqULXuQz6kaIZ7LOLwyLWhcDjD8SbFfr4gBF25akU3QETwvWxXggkDMXn1Y/
QwDdYmLv/87L/lsMwFN+GzGEeg1zAs9NldqdaThb5wsSmQQSiWVxmDFLWwmtbdxmSXyPxkodU8yp
Yk+mZ2n+oH6WNAh7ULkgAptNDkJUY15qWZkQ61bBNr3Xy4+3zxXp7xx0gD1YsOIJ0KGALYQxf2au
/MReIOod1dVMnGGTAw9rAj/b0iCwGcugrL+0WW0nmxcVw99dnlAHlMDxben8O6Tpm7kSTFRtVlTp
e2jZd3daMIb1/yL5sp8Z1C+2uKssmwRRTWOkXDV782WH8a2AloANxdq5S33B/eN7McZ5IIQYl65O
cKEIWfzQCOvjWtT3Q5FSaf/9nbrY4byu1htVA38YWhBnN18OlvEpLRxBoCQw9m+TixnO9zKzQOtv
jn1qs4NaHCOQXwqLk/cHeX5C/y0BS5Q1zv1QGS2k0kSjbWc9qs3XfiwdsF7Kwujg+VhSIljUJ+Qu
rNFUozllAuxS8xj3nw3jYxaH2l/QtzPo+/UJ+TnzSemqRECXhas9snx/9dgNdnsWPVAeHBpPeZgc
IRiCKjkKTxRz7/4b+co2V4NdotFIzBbNXyzPyYZ6tzuMZwfyo+RIHuMF6YkeY+qw8dPnSqR2Meiv
WDL3J7tDlNmoqji4oQMztqmiNtujP++xy8fl7rG6NosuN5GITyy7XJx+ASUn8idV4dTmoWzeTSvB
ubKP9heDHJjUiSEUEmv9HaMn3Xo2qD5RdqBuLYjDD0hBt01pgE+v0b82enRupOhZM5JHlBgUUiuZ
ACueN7I18nmuJJwAKBwd++hzbKBDG69M4gKjzHAgkgjjKucajjXrixHsOagqG5RXqv1pQ6qmWezC
oT4jtU0cktQ9yBtFJhpeDeVBU+uHTqdKoQR8qBx8xFM/6K2Bs9VZx3J+nRgFDoQmZKo+Qnw9nihy
NkUlkxI8Zw1R+Qwmbl+q8/ftGhHYu59UvWAFTxgZNZUgzCacIbtvQu2+dRJ3C+SP/0NJRi2LQgpN
xkm4et91/ZwsQokQVHs3e1O4HUqQmJeh6GZe9EAxRhDHimeQVPRZHkR0wLgqRjjq46oEpqjZXfcq
ixTBDXGJ8RySU14K85jDlKIfzMobxh+gJWqiOwUSaOScMoF/PMPanI7dvC34iDlqx63hi9OL1IGC
c3mXGqMtTB96gch9Ue7IBR5pO8WJ1uI607Nj19iTGqhTQADGfmrlF8jyI965aGxlh1YfN37A4EEQ
e7mjBMlBPggu5RjUbnFAAQaYBbQAaEIc08HtVGdUJVtNP6up12aOrFCJnP1312VlHGhMCZBW1tCt
gbrr01Aaj4oFbnGjOQhy1Nuq/Bzn+QFaRUEUTzZ6Cd8l4IdPi5z4wgQ88rPg1VgkuVniWZu1pzb/
uk5E+og4bvygwFhn9SJneO6J7UNhvsjpsY6eN6Sp6sq97SuEO/JckaXZWZoZ4blcMqJlTf+Rb+Nr
JkiEGcJNeIbIAYMHygTuarcRUf3pH1ftQxZ/Ynzpi3RIKRYJChv5Ee5MmpaxXCVkS3M/+qFDazM+
ip9E0V/97X1JCgZQq2Mf+QqKW0FH47cBckOoktx1SW1Dg/YOLMh2BPUMu27HQJepgXHqvtE5IFkg
n5HPGXywczdfQmyabZDiWZzkULuJVziD8B9vOJ157dUy1bWtIzZA43b15NT1+2lo3Rpi66gX5lbY
zegBzT1NfN+Lg6NXR7H5j07EYY2eSkq8miiWy9LLILxokNJQFafNHisxBNUFtVzqaHBY08fW0ukp
yonrUfIhBhHMgj1mthSwnkgIhX0t0REffbl9HomTz+f5tbbtmtHEOEEMCiNJeEUW0NUjW1L9Wdyo
LAKxQj7Tr2iqIastKkv6SX5YfPM4PRX+cKjvjVcJ0xIuXjghRT9CQCc/9z3GaZWKMWwm1mnQj71F
QDMRVvKT3mM/KkUesX+/9MXlHMWDbcZ3UUmKBxOXrMEWenUattbQumVBrkyTneG+PTLmLlXGQ604
0GqQ1FfjEEbbhrIeNhz2JHttJExKnm+7HfXVODCxUkMZzAZHa5lbyGeGK4YHl8GwSS5kyr85DFGW
Rd3KEtG4UPVuXHvp9KlVvslJ4UYr5d/Uoji8aLrVqDSQ3rqTGa6DP1r/mMazTDVDUYeIg4lcE9pJ
W3U0hpjCe6GMzkVuBVlBhcWEGT5rb2DG/qcozda3Nr7dpn9SRiK82u+uvLxh+HT9Fm+zUAt4k7GR
EjbMr/nlcbqrT/ITBC0fN6/E5LERyh8K6LzV3m0ffFNLufF251P3q2h2aZOh6yGKNB9DSK7aoLNC
3MxzM1b3RjO+DtnzFvUI9vTHzJJOaJPw11x3MBhqqxY4tePILZLMidLYm+Xez8oEyocQ4tQku8m3
b3ksnpv8mzisThI3/trPTtLrpzwvvAoAEUdf62Q8G1b3SQZ3m7C+bkP+fHuR//KJDRVDyLpqinxb
/zTP6CNqcIkO7uLKnui9jbkc2pMJ+k6IXBxmt/MYYVzuzoeZonvdj1Qu1rlHoypAsgn5F5CHrock
xf8HRRJoomprrSPVf/c4uFjjsktQNlBVeUDmeI5me5gDIfkkyj+qHLTxbip8uv1l/yXou1jjADmD
tWge8XAUz4yBr/JrJ36FboMj3ncB1Wu0jy0XYxwgK5uQqeOEh4gm3y/Lj6SX7UY6aQl1KP4lBXkx
xCFzJPaKULG5ZOsw+aBzR96zDoRnPbRO40t1jl1Spme/CHSxyEG0ODUjcuNY2uyIDkssQCY0ZI0G
CXFV78+e6BdLHEBjXt2Y5eytMrO+b/5/d5jgGM7giW50MM4McCqHanDYv4MuZjnE1so675MSjxFB
jG1rCFMQ2k2dn8dP6kjRbOyz+FzWyHf8V+XQTaiIo9dOGu9nTcNzQD30VvW+KN+bjfbCapSmljtN
nBN3OrHMt7rYVYBS6F1nVhrgVO4wvFOI6IKZbGOxnHLW0HUzEeao8/f2+5W9agXi9RNKN9Fp9ix/
OVQH3Wbprxx7SCWu96/DX3v49jq6MqblbVcsFfIOSn0akx8pCjk94Z7EEed7/cUkT6SoxzmY4kBA
cCJjICR/mJqKeGhQS+GgRJgTUSjiBinrBqyls+Bom+T1g0pc7tRpe6vVX32yWZ47ce7h9qzhr4K6
kYVzthwkdH7ObusLoRZa7wSXSlRSbsh+vzKr9noXlSMArI/rzYbWb2O31uLGZullPZgk539u3wPU
tnGgMmhyLRsxtq0oY0dNTn3zrjIb1+oL4vm0H5NfXJCDkRxtL4bQIybvpbNZ3c8UPBJ39VskcfXh
hCZdzSjH+zMFS2+Mrn5Pj57b3KlXv4v/rsbwazF8R3899emSs6av/qgGHZp0I6ZhXqKtv/PMb2i7
OeSSQ1W7qBVy0cjQ5rFWJ/iCaX4clFfTeh7mEpwEYZn3dk496Ilz9kdrfyXKm8hoiKHFYm9TfUhk
dFKWIoWD+znKy6fk4pBNU/ItKlne4Mzq5fCPAC/Dl9mXPDbGTCEhcb549q9olZVEZ8TDVq44krz5
urB5gp46YDH8EOcgkrp9viicl7mIJDekPjJ6GJyzzpYxvjNk0XFOhPPYCfZgiF+6ovf0SbKNUrDr
YrOFOqfSltSiOVARIjPNtRklI232teJjPp3m5gyGBGds3xHLJcIhvvFfKFIt79eENcvXD0yERQpM
u7NVkg6BOg0cnlRKmY9thOZoASI2hh2XAdgdjPauHyRb62tiGwmY5GcAQPGg60BlSKR0xzH+x0y/
4jTkg0yY2WdeusQ/fO+/vljiYFWoJI5gwmuPjOtPOURuddeDyhRMpn78bqMylcRJ5wcBJCkvrGIB
WVAn/xNFINQcfOGvRmMN0ZIUcOnris7tVtwJsSAJyPl28R2kLBIpnA0KSXb36GKDTwamGlrljRXv
J6Z1lDjNo/EQo9NnwKS76ndBgsexLbgUL8LuvXZlVfr9wu6qNkeIjDghHl9b630ZExWw/YasKwMc
7IPUf54zJmyWhayjQ4I75E4ZmiC6owaz993vyhb3BFWEMdZlGaMurHau/6NCczT/Yb4wTnbZh+bo
q/WJAuT9zPyVTe4CGKFn2Y4j1icjq7W9dEvkrdtTPd4lyrso93v9mK5OFx2ywR/i7wRcUbvHRZNq
va7gkcXtE31Wj5pfgA4yus/D4oGJ4SXn0abiu33K7qvlcvdBtFpK2zfIKRTh5qJBJ5TcgvVDsn1d
v+dhZONtDOa6Kcjd+HE8qCeKDYqdtT8SR1d/AXcbGN2Wm6vJ9Azwikswj/N1iU07X4NZ0u1GdBJo
HhKfmfnoLZNclCn1Rje3HUqsOtgR3ifQCxK8crbLezD9vwOB6eG2vV1Eu1ohhzZDlVqqDq0wSCh8
U9Gltir/rNRNR6ANn2HMs06FbCeQepYDqzjNkA9fziV1Ogj/5FOMVfsLXcTQat6NGSHJTJ0+Pouo
aOaYThNamjo3CnQnZnWxyRld3S+OGC34LhMdTYTzmRzCrPNYS2WE90Z0Sg/pUQ1XBHrZkerIITyA
7wCOWlP6qTPUMIbu2dbiU9JSDYT7/JMXPzN59Fj11iwMuHWHMRNWVNQ9M8A4MyJY8NRBBNcAUP/k
WKGGfCn342BEaLV+nkcNfNSKaJumk8yZXWrPOjV4QjkgBxZFWZpYIG6EVD6n6G4upIYAB2qrOGzo
lKmvJ8as3XWQIQ/GxScr3JQJDg/KGJPtJbqnQIf40dhcszlrcXgbcoj9sFhcfPX8HPW4x2sJxFZT
/ppgfF1PPb09GvXo3bazn+G8+Byv9BGJ0hTpEXAnuzeD6qnFkZ3s1t2OEqNtAz0n5WlUUGDxAYgc
dW3OOG+Sez2YwuKx+rCCxmHyIhu182PkzGcqECE2jCcgzeZemmomZ7KMYAGtEdEXKRosx+D2x6Q2
jTn/9ab1kpWCvx+kxZHfNndIGCSanxREewq1GPb7lRVtSqu+EjLNlTpv6Dyt8PqO8ApqIRwarIIx
VVMG4qxGVQyME+W2OmBsKy4xNzq/3P5o1JXB82R1yyZp9YCazPY4vF0a20F5nu4mkO5WnviVqh2Q
/scBRDWCRmdjYxbquQshuHcXhSlIs0ybhUrrgeVLKZ9nqHYjXrE4wAARkQyhdZg06/cDhv0Nw5nm
z5puF3FJbB2xPNAF/u4eyzgPrbyimGwdBleBKF682HGLI918yQ4dIsH1uQqoBd72SZWvq0lZlg4L
OEhdSf6hmbY5fJpKwu2Jh4vKc2XpzQr9Gwkv9BG8xf0aQLNbnj/F6dPS4ztChzO7r9LHnOoGo5bG
RRjVaJZajMId9J2+yPmTVCd23RHAQdnggMMa0hXidBhsjzAqXZkv6/KhHYnvR9lgv1/BhhxN2qx3
KNCBB3xowNdwaiefOMq343JwWP5uQ1pQ7Oh64Ox6Rj9iWGG8TXwa/cWroWpBHWRqQVwogU5RZRHf
pErNj5EeZt1DvbrEgigbHFZoWmOUxog8Q/y+CZFL/FGehjv5abCjd5Ij2yAdtZ5SqtlgP8f3605W
RQ4uKkkqqxiyzmC1bMItZM3Mg62/046ynXj1h9trZEv4d2yCJtHve9abioRppg4zD1koDQ+q/jKj
lxMxbov6XEfiE/FF+bqYCUmun5F0O5h34ItAQj1/zDJK7ZFCC74elmRllMgGlmWJia1CMSifDagt
CV4vYdPwJB1BFTtG6mFqclu2KK6F/crjZQ/fbr2r4xbJZQkCN/Q2F/fTfR9YD523gBdLJtnviPsT
bP6/b2DdtlK5iKg0YuytCRs/Pjd3iu4W7/N7tEOB86ipnNsuQwSN6tsddLU4kHBJcV6iw/OnaFbm
b9pJhVSjgs4844hLxtEUiqWOJb5u+SmHLW2nr2VhIc0wO6PH7rWfIkRsdDYhHpVv9ZZbtjhoGaQm
KcwV9zVTm0qcMZCRAmyPjLxHd0H8G6ov2ltLt/7MCC9xWG5/YOqQcLBjjRClMFTcB/Lq1Pm3VT90
KkUaztZwa40cyGiS2q0aU+ne8skWlC9y8g31LnTd17YkUklHdkneMMZX02ZzMdRVxmCQfkI86Y6B
+UlV7OHY3otu7lqfJspF978ghD0sS5JV463b6cpDMyOTFWVjLI0TxKSb2J30wkVxiDoJ+155scPt
FIQT8BVX9p4tszCfn+VNccA5cDCsxp1zORR0xCp15m5yckj1f267yf4WXoxzW6hWUtWvJtxUNxrE
XH7T363a5CrrWa4FYqX/ciZ+GeMnAccpmZgADgZ53zHWvwbJzfiux3PRDA0MOKBx6i18Fu01zBjT
N2Gf2FCVy4uPTb7MyYZs/NSHnXZc1f+F/tJ++HJZIvcyNSctMbMO7b+THx/mzy3yLkPjFLZpMxmY
SaLCpf1TcbHHfr9yUrGNUNnIkbudfNQqPVDXPa+YjQYvBTTtIk8hXlr7N/3FHHdRrIOiD9IABBVV
yH0kP5bxvbg9pVGorM4QPd/2TcoY28+rtfVSHakT6y6SpkCTvqqJaEt4GVQYc4SotLARCEO5B3c7
5HpTxRJrF0lAW6q8SstXs9QJF2T/xp8gdvl+3K2gymtdRozQWZebl9JKA2VZD9VQ29VM8Sf+y6V+
scXhSqYUpbz1IPqeHcnPGRWGqz2z0pOAJsXYL7/e3i1qaRySZLWqVFkC18jr93IPBpH58wz214ma
yCbs8OOAStvVppSAmMUwHxNECdP3pAgLikaEcAZ+GLAEKeQSd8go1PJ5Gv8ZKi9pX29/MGqD+AFA
q5KydO7w1FGD7Kn0ypMCkhdwTtbuejAQF8UUjRtxoPghQL3csrnKVzR41Q9JddKwN6psZ0polr5a
Ub5OfUIOK4y1rztzw8Onat04vZ+mEybKbn9ChYA/fvwv3woxUja2TerwVVCGEz7qac0KR6uUgzms
bioKdjqa9pJ9G6bsmBaPYMJ/SHNwixjRj15v7me57h1LSh+tvHdWc3pUovkBW/MjE6rTnJROu622
rPyIKpT1zboL8xXtd5n+KQfdiz2bVW9rE7Wwf4n9fx1ejQMjKTeiqEiRDcmiJkwldFMmPTqpRZyr
QcGIN7RsN0SNS/9eInszdjZO1gyQOEuKaBgaT+aclVsTmSUavrI6e+m7yjb0+ixBrf325u0c5N/M
cIDRlM225gYAQ0gCa/quqhk01BWan2TvLXxtiH+eRokFensRTqLZkyt6BRR6cSsfLRQ0xzvdu72q
vZ37zRoXZehGKlZyDNJMEVNHjR+FcTje4+3okpIpO87/myUu1igWCM6sNYYM1c+jt3pLKB2mA6Qm
0dviq4fUp6q0e2+23wyyP+jqQpaSJYGGHjpp9Nxmz8Qo7DMbPN/QaGHqykMQP9bErUJ+Tg5F+q2U
+oURVI3Nd2H2k87vBq+qQh0KweNLs55H+Quxg+y7cZf0b8tk5+NqmXWCO6YxQTY2gFGfkUZET2nQ
Q5sAC3Sp3MlesvU3a9xJF5bObMuf7UmSz6yhVvfQHJRg82of3eEh3XFGHHCevTnprGkxK1SGrMHp
dX9ExKiG//EjctGHVAudmdbwFVkFszJaRf3oe6042ln2Cyb6SwSm5CHn0KTVxnpr0TuKlPzkpoc2
iF/zFE0iYLmB3PhCZEIpc/xrVED7Wj6+3d3nGXTRLZKUjOqePUXZ5U18zJ0n4rWPvD2srjyyWYs8
awYgMptkbNCZ/Q3qDkeQppBlhr0m499McaAy6XGWGaXEciSTOyFxGDP1dkieMGJ23c8fETB4tN29
t+FvdjlsMdRlW6YG3CUMpH/KyQqZkwepUzxOH+TG/saEwbHkH/2H/IP1SaTiZeJQ8EzOcT/WuS7A
gQaxchJNeBDyzrf09r/den90ew6CKJUrI2wpwDSehKnhiU1jy8X5ts9Qy+FgxYyyaNU1XHpR9T5R
7HUOEirHtRfA/rZn3Gtm1Ja+iEAwhlhVwuOz8Jlm3IRGA9bcFrsUG+heQvY3exymgGtSgi7vG5EV
Ey1gRMQqjnj5JB+otTG4+OMOMGVNMmQTj0p+CnVZEzMqGF1h20CU14DCNh5sipY1tjGKbrK0nrKk
TiLJ/l9s25Vd7rrTBFkrkG9CM8qmhKJZnaCo5OqjZt82s5P2kbUrM9wVh1hWSJcCaYM+v+u3UO8e
29RTskCjuix3g7wrQ5wb6ua2QAK7x5C7+agJTinPoNG8S+aJWNA+IF8Z4n0xiiazLgWGW6LDuhIZ
09NgMznqJqB0mfYv7StrnCcKSaSnVcYG48BHah4x7b2gXQ6yI+hTUpxtQZFlPAiEb+yRMf62a9wd
F+fJslplJLnKaFdh+5BAjyp/TU9yuBzTF/Nj4c135jOphb0bZ14Wy/eVoRmyHaYNPUXaYwQZQIhv
q0+1hUQC06ZGIuEd1WuxDyxXFrkYelOhe5mMAJbONQNwkgQsyOwO0B6svPyREgVhZ+rGWecbzipV
B7MFe0TiWaxEH+vu3e3DRu0b32FmGcaqmisySxNkrm28QPzytGRwltWffTYiNx+6V/OZ6gPevQKu
viKHJWudGdaYIdk0Lq4ogEmz/bJQndrUt+OAJG/zXq8yE+wK4mO3Ps4kg9tu6HO1CA5ANjnLhGKB
AfRp1g9jkOIhDpKM5gGNPmeSWH839L+yxqGIXPR6KhsI/ZOQSfKxG21ilOrJAXS1z9SBpjaIQ5Fo
qs01n/GAK6sg111dux/mT4Tvsdrrn84N1UdF1jRV5pPeVhL3ACogFaPul+4sb/YhfW2LB2raad8T
Loa4wFERxAregBg1LeegEaYgFgwidmLf49ZaGFBdhcEYDdaLvMOtZS6PSRIgBgcxvJebvrCAQuTj
7S+3f3Nd1sOdnrY3m2U1R3S11bYhuVHu5v2jFRPYQFnhzs+aQ3V0ELA9XXdQkdk2ClefnAnX5O3V
7LvaZTXcMRKmLDI2xiilJsarMjTfJXm0F7MgxtAoJ+DOjzHUvdhrAG4x8lSktZvs239bB3dkUlOa
NLEd8EyA3kp/pxWH9G9aUHDNXr4Vd80OcVmjvwCe3HZ2FKD7yesO6T07N5jrIbMqxM7w+eyuFoRh
61mjXFwc5TX1xFn3FJnqBqXMcFdqFln9xqbrIb4dytrDGB2HnCigEJvP57MxxrbkSmEBalR/nD5l
OlG/p5bAHf8KbWnKHIOgT8wOfetP+TGnOA0pE9yhn9ZaF7IBr7O6ie7H9Vxk42Mqfb3tw/s5rYuD
8Vlrq5A0pS7hxFlYP7Dn/Ab1se5Iy76+jfLdQEw+jWzUorWCspONDCv+4DKefuuhxsteDCZXgnAM
2ElNd4Y6cP5Su+Ld4qE3PMhO6x01NrAnEXh9qnhOuzazMA1rWhJC5tlLP4jBcA+2mjv5O+Noj/GQ
w9ToJ4yZkMrz+2+dX8dZ4yBD/3+kXcdy3Lq2/SJWMZOYMnVWtFuWJyyHY+ac+fVvQedeNwXTRD3d
iSeq8m6AO2GHtURShVFcY594fOgb2eqDy6x7RVrZSehtf1me+jCeI6x73RwMvHZEw9baUyt+UriI
xJyIwULXha1mxCVWRbFtXnldHLji2DxFUg3wlIlTQ1jDOll+MxbGzkQlFA8deMLgqgK1/+w/yiCW
o8Nk0+uMpBwL6L8w2du7Eh5ZgRO9bF8nJ96z2HZzI5biHGOITSL3aBJIOYBzJlsQRzsafqUyJxT/
5dXxW1FYjDtAi7ZCSiN+guf+cdgVtmBXu96aOqs6lEc+KNRfHq03iYy7Ad5zMgc6fH+BCQFA+Ref
lQuAuQG50F743oCnOVR7F+lTgqPJoT+ARAPY8/qli3Z+6wbdh7w0diqJLBMZ1vVeSqrGSZOKFNY0
KzyN+A6Rx4Pcjhw0hHVT+y2GbeokNTjbiwoJjV/8NLFcG4pupnGGuHgymJiZCJEuVAOiQVxUF60z
zsXwLOXftpX8L7WE20mYxLkyi0DrG1xY4xbf6Lp56gSu9JQC1EHDjqNmi3v1aVsm/QZ/hAUi46Ej
i4qI9+f7bxQEfe0XtHCX1VcJZGvFMQVKHShOsg6racDpbjn18lXVWwhkfHCe9pqc0ndVkUYYnZR/
TuGoW6oZWlk7/to+3LpVLYQxGjjqYVH4ElAJaCko2UtW6BE3O2AAB4N2H1jrkrWbMLY40uZD2Ukm
nRqJcqvUdrP5HHWcxGrVDy5kMHo4FkPSVpWIN7D5XA2lHaslWLrF74NG7L6qbcMXeL5wNZdbiGSU
UgVCagJ8e+yREatG+ybbmZ/UwZIPndOda6yDgldxft3+cGuLqO/ukknwNDIIgaLAEvD1jlMJ6E+1
fUKZ0pqVJ62aU0uR/vGV8U4ttCfQg1ZQVayHogarR5pdD5NXVtolJZMdKdBjIa8vqaqkYHBQ3FQL
Snv75/KuiHHeqBgFc05pFboQ86QEqhxyrGY9UVx8BcZjp4roB2YD7CF1159Lr9/3RwyOYniHN2/A
Owu132VoqAYyVNQ+h+JB7y4iryvO02DG4QxF1As6QKEdU3wdY2C/7TMy4ln9KQ1epq6xtr/MeqNg
cW+MuxEN4hdS9XZvaEzYyr49pRYqbx/DEXuns4yziaRo0jI6LBFMgRMLmOWVDLcxQzv2A86x1p2o
LuuSZOhEURlt0IOyxK7jiFk/wYtbeyxf9GAXxJ+2L281XQad43+lMKoQ+mYnAoQZuXm9r7KHMv9C
sl2e/pR5LeL1IHQTxOhEImmxL4Hr860y1ezaPaV0iY+8HQ/erTG6kHd17rcVsjq1+WZET1P8PWuP
c+tt39p6/3JxbYweaEGidYmEVwadZ8fXP4xv7yvaiUidfo9Bieyc3vlW5SXP3T4+fiyk/75NtowQ
+5i8BsE7XeIH7dUxAkUnLVp+rPNxOyc7GJcoZimnpYIk+Ze+k5z+PjpWA/gMaac9eaas3QCYdLYv
d11TiE4MScNE0lvivvBOkSbKEybJ/mWa63Y9NAUTvDsedfBf3O1NDuPRxZkMZtf9p1aa3+uH0fYt
0+PXStefGuQmiTHl3OjkVkkHpCiIpIULKO0kc1rhdS6f08AZQ2zpaHfm+JQ22KGZ3e3rXLMIXVQk
RcFcu44xr/fOHuxTQZirsPC+22Xpj1q9x/yfofPgmlZf/Es5TA5B1Kk1qhh9FTpKQHmbtO/mQwim
+fylPRo7uiupnrL7xvS4XQN6f2yCuxTNZBJynCVBkaOZH1zbc+4A2jewtCfxofpCWbxrO/3HvDN5
YYcnlFGfQkmwoFAh7xSmFniExGpz465IeJu1PDH07wtraFXKpxPi84VZYc3hbkpie544hdy1KLC8
QCYK6J1Qp8WE2VRxwM7DISKXSbLLxksUDtwD7zRMFKj0OFNaCZlHVvzQsbodfhV4pc/VdGB5GCYE
YMFPG0cA1yHSCF8yly7rjrb5RbYih9dLXJ2RW8pi4oBSFKA3KGkOeymB1gg2d/GVPuVqq7aVo+SG
xw9Ai+CZ/duc2T1/NcfGZ5JDH5TGrYJfcXXq+8P/5DHYDf909v3BD2RspbfEqrArK9U2gL9L3kj0
asFpeRbGZSSlHKRSArtFLHXH8cHMpF0kYR2kL91qmBwAjx8nQz6XBrCt1bnzhvyekMKpJGD1i4It
BvGj2VyLBPDuYIoJ6x/bF8HRVhYFQA5jv09n/L5wjL0yy61ErB9LDApvi1mND8t7YFxJVWhtGaiI
5tpYnYh/6orAA8K3JaWihbmUB0ASeWGY2KkfWoY6nHUT6MfSzHnhrAbE5c9gXA2okEa16DCNIh4B
JoP3R3QYHPjtEw/RdTV9Wkpi/E3UKhrRe5TEUaR+0q+QdaKFxgxYstpje+ot8/5Fx1TRqXkpVSv6
vn3fnIjI4gdgTnEw5zjBdQc7gFlYIKyJhX/S2N0Ww3GqhPFDQhYBHo72YtHAsgAh1QGwWcIiTQZd
agdO0sQ7E+OIhkgcKmmEqtZKjepY5+njcB1646Bq5XX7XKsVl9vXk1jAADkyowqno1+PElyBZs3K
7HlH0Rfy3f/m7yQWKIAQ0sethBeXWX0e5b08Xlsexeq2mUssToAiZs0k00GzSvVI86Iq14KXotBv
/fcMRRKZDKVvGl00RIAwAiZwCh+L6ur7gOyf7o3ylxbyno48aYw/ESK0NAsd4Tw0P8vJ5PkGqH7L
n0qte9E4epo2/vwfVYJxHWOpp1FPYFJm/lNIbEP40iLJFY697JLUJSrqNrtJ+zqEvLTzbYtl62YZ
V6ImRaA0OZowJnY3I6S2flAehwD72fOETfhMczuB2IYZAf1EdCf0gWTBt7GX6GZ6cO21V4FM5zkE
+0QxeGYXnPUwswItsyUjDK22NB6yZsDUQe/5EfhVM/mYK6oNKOhLU5jfe2Dg28osemOnPat6cVar
1p4lxZI7yQZfh5XM0rnIi086AWJeV1tphCLeqJ1mLbfCKnEaH5i6bXVUzeqxV5/jodhV4rgfJoNT
QV+D60figCFQMJDiLnTGHVUE5I9dBe/eh9q1GmtviOPekgXitLFsSdG3sAaiCQDviFTY4Si6ufhs
xK2LoQVLzXMHbLOWqElWpBq7SZ6tuqhtDFJhjqHbkdL0SGwe5+B7IGu7pgROfjMdsjY8l2boGmLg
AHl0l5WN0w+TqyjTsShAHT5VnFNSzd7SBia/NMVZSTEagyXC+cGXX4qZ8/9zQrXEbsuAx6ouItqV
Hu9Hrz0kLkWSazMMDc1u7E4nXhd8dUJ78dlY3j1Rl+o4oKC74mPc2SAKxcuqQKScHsJf8QsSgt7V
vWmPUS/evNJfEunfGsMWGZBSDXOCvg8a1+GDik0F3QmvlMQ+dLOXbQeyHitvophHahPPbTXoCCk9
lk1C8UEVDnN4H/vPQscJlOu+8SaJyTnlKMkbvQDkkobNGYz5+M09tkzH/KEvPyvd0/ax1iPLTRjj
9nVDj83WoKOADayg7R0NYGmywGNa+otW3uQwDn8UwlIklFxK9QNkho2Ta7HVJAay5Ok0xskhCrTY
VgD46xv+xdDz69jNVup3nHck73KZMNCZXZ82HU1ky0s8oIDfWrH0bcYwQhBaKQ8kYD3nuZ2acf1d
gk7/0M2Ynq6nPTaHj1LYXNriu0BGb/s78s7FuJURWYimV3jmJd25w2pcJnlTNwARZGdEd2P6ui2N
5mp/OrHbuRhP7QsAUmkouw8d4qOlUm2noizFK5XyXIvG5Iwawd4TEWF0tZl9KwByFhoYZZ5wLji0
qi/siXRfjc605fDaSP9IaM20Ksaiev9LrIq7aQ4dU07324fnfFR24CGYusiPTaiyXj8Zqo0Crjbv
pZZTh+D4G3bUIRXDsRZ0OlgWPGjiTo2uvuAJPjZdNN6rijqUja/JjjVUglz33QTd0Z5zFGubXYke
iNXCa8fH1FZ4mRhHedixhjSVfEGXUWHRlMar6q8xuuXKCArasY9dUo8Aan8VpPKEfdcfQdA8yPhT
R+rHtA0OSv6NNE8DAHDLAOUSLZqt7Y/L8Ycs0V8Leu1MpQODRYYt2zK1UlLtGuBRbIvhRS6d8UNz
Bp7QRJCQ0WeDZ4SvchtaufI9D5MffTlZo/+PH32tpNyby8Hdls27f8YpYaEjkvQBCUIzfy0/aS9d
Oz6Vk/pAmskKQnnXDOZ1WyJPlxnn1ERZnySU2yYW1Ks86U4HNiuTqNdYinejMfEUmgatLYVm3EaH
RRm/FQDXrV/0nYZluMLWP/2YKfoj0Bi5XorGrg1xLKq2JkqFHFPfO9jZNxN1CYh71T9R1iXFzo9B
bumcqM1xQSzPnhp1iJQZTKg0DvhyhnGUfFcUE44xcDSFpdYLSlMUeuxAO1P6S5zuibmfISOXTasN
HgUCIp1gt60pHPNj15ziQQpkqYdvJdVhKJ4Cc18Rb1vEX9oAv4MXy7PXyWiRthOGnHqPYi4VO6XA
BnZy8b3eJUeKmYixWpCSpZgn+7Qtm2MIBmP1o6pkU1QNiJuGHY2KK5FPFdJJPzctefgAMAWapqA1
Q49KxtYYY3WZIpRpAaYnJ5econfK5DEjh5QXp9YLzAsxTC7Qi2ms1SIyquxXe0YpFjzEVmuRS24p
dozBDIxuchzYqr0tJDLmnc9iLcgV5sYUozuPQvlZID4nTZRXv9RNBrtPq8yGJIQSZNRgVaO1xvlE
ngiq57kTYuGIkqW3QHeVsbiAlfM7kFta0f38Gh+77x+ZhVh8x7dS5aK/YmBwYFJEGHuaeTr52c08
M1/1Jouz0vxgIcDvo7qOVTpkHPQHoo0Pnda6w/RrNDTO43TVoSwkMa+NdC5GUBOhA6c1x1l3R9PT
qsesE61UPoL728Ruy7bBrWeQC4lUlxZni0az06cAY3nTY36Q0QpP9hTgSWgwfjE4cKAoCtJ/ebtO
q/n4Qi5j6X5pJGFEca/l6VI3ia0FEkxchy0a1pThcdzwCni8u6VfeXHSJBkzrZe7fxvueGXspSOF
eOJVxnmGwXiVpJ3ALeVjSqLVMyfBVH1YW6Q/YJl3+NCI9lLzGddCxHRoMmNCpq01tm6Gd+rQu5rf
J5aCN0Agj6fU1KxGnR+S0TxVc+bBrYd4JPR70mb3glk7UyU4UzfvAyni4cnwPJ/M+CF10JQaPxHa
jBXx/oy1dAeR/5C8Lab3nwMuN/p6/+OmVSzHSkBIhokbuHQT+5268DNTvKG9GK0Xk4tSTJaZH1qd
Y7N/EaqowNEEJYDEQrhPU6X7NS0+q7vxTJsu6RtdCOXy/ZCx3iQxKtwHVZ0nBS60dfAQOeVOtdMf
yhPdqQ4A3C06MZAaao8nd12lb2IZlYbQXOhHAy1SHavi5kviixgSLq+T3njdPHFXg3nyGLXO4xRE
RjpMSNgneGB8ohM5/kNiq0Blq76oBwWPaXlvvAqcL7nuk27nZPQ1LTqzTETI7cDME0mnDvu5mo3S
t6x/l3pOkF4PKr+FsV3gvFenIkrhAGP1h9bKXlyHx3GcL7Fv7rfVhnOdbDO48EW1GWlFVZECS0yu
YYWKhFIeSFWiRxnxlHQ9+7gdjImWpJtJoxhIUelgk1hZAJc/mef81Lto/AAmtMIgqsIJY7wjMnFz
GOYuHzMYRt9ZcfOo6nut3mXFvTr92L5LjooQJlziSUpkw8Rd9vmr4e+M5k4ZLiV5GVWr5mEFrjfX
pdtNMjESLF6pr5cYI47P3VV67txgT4fNQ6fch94P1RK/TI5sjUdqDeHn7YP+xXnfhDO+RvXVjLQB
SsfqTvFyZwYeXfSP5lJSivoYu/pT8rItkVrXH6/ExWnpN17EZ7w4pHEs4Lvr4BuZnUDazeO1VEVM
VjkhYE0kXlrHPSLjZ+axUDDBhsw8MYAnLqfROcv8c95UV21WX/Jes8G7dgBxJxpIr3OMMTa1f5Lq
fj9+CMJLXxyecT1KJQiTqkCB8/aYDJeg+WJKnC+67XBktuerllqBoRQ0MMM6vlSibxf95OqkPekA
1tz+lNvmKLMd315N6njI8CnbBBMXQ2xH8WcpfM7iTwJvUJl3Ksbb5PEw/Es+0+U/TeM8Rd9z4DAF
r9sHopb2d93EDsZ73Qx9udZ9gs+jD24RndLRNULOzsD6RMVvFQAfynsZNTYMuyCCNjbuAO6xxpYQ
3osjltqd2NMd+UfyoIFRajhhItVJbS6uFb2prTMy3kap8nAMdCy3N8Amg8/xMCZKiUoVlwIktZwb
5X03xr3IIK9tiwiz0fV0lxiYh3sSkl+TzKMMXe+rLG6V8SqC5Od91ONx+F+YkTK0KP5Z/O1t9NWb
eYvbvIMxTiXSwzDSFNTW4ka8Jnry1azL56EfHYMozrZWbkdamd3cEqI4FVq1x/CVqh+arvsqqBLn
M3EU/y33XThldYr6UaYbVdgqtEagZcmRFczX7XPwhLCtw3kqRt+n7IEziLDyGURBQGcxeMDNnC/z
NhSzOMsU+lIutzDiQpycrDOurZg4vVZ9TU1xt30inijWX0SSkqlvPKsgd0jSg5yMtqxe645HKvkX
/dZNwxAltLBYiNA26UWsvf1njF21h0voqU62azBwrZ66F16KvK5yN3GMk+qFOpdIhYpnXwyfVD8/
Gr3ByeXWKLFQl7vJYBxR2KEWXgHfG89Gc0c6y3+kHfPgq+m0R/oEoIjz4Z3k9hc+y/V65LrJph92
oSNJ3td9Ts9XheVnIx5OpTY5Zju6tWpa2iB+KFDexDHeSfTNasw6eCdzEixRBWVLAhq9wBGnPYYj
t3Vyfehrca+MZwoiEflcCKhr6gont7Hn/RtED6q7Hg+Oa92kbwdj8pl4jnxRU5En55l/AkadZ+Ae
o7rgeMBVpJ6FrrC9RgWvplSY0KupMYY4O42djTa5S86zPV4D6Enk6E/BPW+ijXeVbPMRtm0qsqJR
sZKnA24PVElgmgKOWuaFOh/kj17Xn7H593WyHUhFxNZ3PuAl0LhAwhUsbR8c/X3g0rno7jyVVnAQ
PTq7N6PYelZ4zyvO12Q7kmMfkNLwG8S0ctzpvuD4snARo/JDXvN2Ssa5FEjI1ZQunYWtG7fPjfTc
ZI96z4k26775JoVxL2gRJ3qh0IdND+TwU9jYiXBJedgaf3lc3MQwnkSYZSI0KlQEMz/KF5nWvv4h
T/MTVmhFr3pQT+k/xieOhfO+E+NOitas6qzA0Rq3Phhec8kuEUXcO85XQKGiMuSDXnBbJk8k41RM
2U/bhDKBFvIR4HyWOp1JzWn1r3ekbp6Lpf4dSN9kJS1SC/sSZKcNXqQlaFblT+ahAcwrFiwd9anw
ygt3w4gG6g3DY1uXqRJGQiygddk68nF0gC1zbK3oUBxkAARjOZnjozm3yfYtpbg2x4KuqAr6905L
LACy69n+f/pibNNyCurKULAw5sTh13A8d6KnFTwqHI6NsW1KlKUbEqP86+gTRk9iCxsBgmqpAi/9
4d0X4zFkrQbuewjFSLDMaXTXRg4sOeF8FF6QYbuSsRGCBEAGwy+FzQQJDeBOk2O7r930RC4zVs4y
R3hoeG0tXpAxGA8Sd3FVdRicdkr/Xos8VT4aAO0IL2m1rzEE27XHrAeMc/QtBwr3to7Qe9tSe8aR
xKRqKLkb9kfqL6ry4HPH3ahb2BLAuI1ZMvuszqCEINpOLZqMxJ4MPPE9rWXPLrWu0aVtZj5ICfde
mdykSWVtIgkO13sT4KLptpl58PcEw+8BNxHiWAILN5AAKCpOS1i0mEVWQmwJnAFhbY8Sp3ywPjBz
85HskuBcipNZJSjv0JEz5ZTszgiiWCj17Z/burH66VACkWRCFJC/MK+1qvanbPINcDeqsRVG3wK0
zoHSk5DJ8gevjK/b4tYPtpDHVHjkUp4zbUZWEKOeXDwCsxNlCQMtgPjIHdVdzbMWsmg4WKT/fYGd
nIEut7We5NHXlH7sftENicYO7wkaEKObXttrU1rJPQ+Ygieb9WWBMSZtacIvH/AB9+2+e1uajTmr
Sqsuc3FE+vfFERNfUUDSgsGqST4GyYOanpGwbn+yVZ1fiGAcl6KP6N7QlTpAAdkAcTKyQ5slDhoc
23LWb0wxVJNgDlc2GUMOTSno1AyLA+L02CSHHqNxunyN1U9+8snvrv3AyU+p1/vDacm/5bEtG8NM
JqCNgWY+kTqr9h2hirwyfSjJz49hG+kLWYyV4biyFIgYwhmJRUcOfUd31Pt83zmq1+6Iw1suWPX4
C3mMlaUGdE9PYNVq6hjDj6h+3v5W6zncQgBjWlKRj1VGC3FhgPYFgIwEf3SbKT5g4/msNcb9HEZf
QxUrc6gN2lltfNcGxe3xtmn075oBuKxidErxVWzNT9s/bd2h3T4rY3hzXEddQXkt+nofDzshvqdY
F7r5uRivWsYDYF03jps0xv6qzk+J1glIJsAnHnspcuY5Oc2EN9nB+6CMEQokNetwwAjyNLbWMIOS
MA44F7ceSRfflEkTdDVNoyRGhtIq8oMk41UaY8HG7w7pPB3UMnYHHUlSEH6dy9xqtMZLRd4yAMcH
sCt6RBMmQMCi0JAhls+OWrwU+U5MTrXyNW28lhshqJpu+QDG5zRTkAVGgSNL951LvoR2BO5s5W78
Fe4zJ/oQWtHNDShs0yapyh4YkG8uTkBJtDw1TWBHhultm8C2Z1PYhk3UJ6opUgyREivqcXHpC+w7
WMbYWQXQe/83WYyn0SrMjk0UbywCNnXmVZ1tBvYo2mPPeTauR7r/WprCNm0KBWtlooK0fc5MKzXE
O7NtvGJMnO3z/CVBuclh/AepKqFPJ3yjXLH9XbcLPRGxyJqABsaHoNt2H4rIuI9kjsU46ZFPhpnq
mkHllr1oS3NmGaLocg7Gu0DGhZhRl+YJBTqrHQBQXrVT9nmKLdKAxBEbiXj1pJ8lUKDwQJSoAvzd
xEBp9D5DMeJel0gSYPcxApwrqmleu0+/q5Z/X4GbnvzcPiXvkMxLBGCuatAMOGQ2oKYwlGDClO3A
7Dhaz9USxnFkbW4qTYfR1hqE529TtSBJttUvuTvstZxjz5xDsW0bzH+O+pjBS6naCb10dfQGkaP2
PBFMggIy2EqXa2i9FHtF/6wq+7LjpKrrD+/f8QUvjvea0EwS8X1aqotSS7inw8jNLrPBxHxfu9ND
eaVcMdWJlwqtz10sxDKpihLGAwDiIDY8+Duwxe9jz3zIT3RPsHT1+387EMl9dYrP5YU3As0Jqspb
YXGRoDdJrpjIbCnRbn1Gscse9/lLb4NmzhNiiwfVw/uM9O8LaX1a521HARzywM1yx9TPlbbftjBO
cHn7ygsRnV/pWJCGy2qVsyD+kLJTVV8C9VvJG5jhnYVxHO2YpHLqQ+sLEtuj+UnqIltQXrZPwxPC
+ItilE1dA7Ax9n4f1OROzu+Rvm2L4PmKtw7Z4sYmDNdNHaW2oUyQCobvwaRJCyNU36UP1Xpu2s5O
cpsohhDSIFFMI9dXXswx4rg+Gv82/DlbMCApHheAv0HK1BjOIEbHpOs5zmi92r44BOMpwq5uQXaP
1eipCR8kvXSCEC00XXkUm95NQ+w3A4s2Fsf7fs6xvomBAzHO4VZSBxuPnPNy9F1m3EdPzCzQ6CZs
h5/gZ3ap3oflzzm6VOSRoyj0WFtXS69+oSh9HxGDBPAVWIDbUdhH/zAGUJXqgNHFF16FYvuhhCXs
99Jy1Pe7Pkef3pQKq8G4YvNL03eCj1F/LNpXqEluH299JGbxVZkEJAs1khHKH0Ck/wC7mxoARugI
HC3GyHCJw7506A6FDLiewOFNWPM+JetR0FyvTJijU6uu3jqpb0ml27T7QuIcdX0Of3FUxq2YYhjM
pgojGdCaFaxhF3vaXXA03M7rHP3LG8Xop97jUTRxvBk7oo2hO6Qk9QTshfw5QP85i87GPLnb35EX
0tixbNg8hmE0PC+oP5Pgz4CK08KfUdop4SevJbWupoZkqkSVVJ0FLgd0h9/ndOk9C4DzCSCxWYn3
fRufxKnbi+bgpfrrhw54E8l8vcQMO60coKho9vk7bR86ia18He3qgJEtdN044qgH+cPs8eAAYqYu
EyC9vTfEsQmTpG1pREVi/gYngGaUHSFHyF1dtIJ7nh2sz7irqqKrpiTqKgu44yO0mmKF6o2Uvlbi
QQwhzPxHwPx5u4vjxEpNB3N+HEe6qpwLocyt6oAyJ0MCpy4LEtAmWitrfQC38ng5V/VlIYbJzMHm
1pijhtuchsolwzUwY7vIIqeXS880670gG5z0fN0gfovU2Gd97wdzU3UI8P+u2IVeoaGTD0goQN0N
+zzneZdVhVnIYxQmL0DlDnLkf6fgxnNjVzYmrJ6M3bgrd+mO17qiN/aHfi7EMdHYzOspKXv0IhRg
LJt1Z83pF/SpZtOd+8/zcBhaXrVrW1U09q2fwODjfqIPHulR9FO3z52gbDnXyBPCRNta0UrTn3GL
Rvw1MeYHpcIKSzJzchne5dFfsYjpWlGLuUh3+uNDtFf2ghsdKHgmb0+Jdxg2thrCYEwy+gBiJ+2V
xDj06ispk/22q1oNoAtNYAKoMgiiMtXIlgNJsEj3M8z2Wn9IZk/j1VW5NsV4i0TtExILADAKD/rR
2OO1ZpducfAtdf/BObHFuRif4ZNMTQEOBFUAn0NyZ+ROljyE+he9yjjqsD7hdxPFvuWzUUG1uKQ9
qTd2W8lqdoFLMPpTHJAVvPCWfTh68fY2WajfnBO9lkbYriGjXqsmr5JSnv06+7WtGCtiMPxiaKau
ENwTu98fgpw7ysqM7v+Bc74AqpIt8pY1VmVgK0uWFd3U9Dcy8sVR9KGZayVRJKfE4kuN0kGgWkLx
/18aUjVVVTVTAVuXyJZOw0buVaJIkjNNbujbaXJuyDUur1riJh3n0taeOe+EMY61bEFyPw8ahO3S
g+aB6diRD+pDZP+bS3UniVeMW7/D2/FoZFncod/VJELdGfWBMy1bxff1yT8AWv45vQswjW7EwG20
eBWYFa/x7piMo00nrRdzyrk6KmcivAbF5yTcZeOvhOcE14zrnSR6/MXxeqBsgcgWX2/0Jlfbax6o
xl1/7z+/paYgD+VZs/hnaHwnkHG7szFqiCEVhjrUn71+UZoDXlFtec36u0w5zIKr8TB2VuLJO4mM
C8akT6AqRY/QuKONxARA0/RwXJQHnqYw/rdPBaPJAlylfKkAL30un8mTWlrxFTUzEJzXu/Aifld4
+klVgUk13p2OccQSmZQABBLIbI7lQbe176FjuJixo31SysPhP/FewZxzsv44HiN5KlN4FUNzxfa1
9K89FxJv9VAGED4UCd2fP+bdhDEW+xBXGcq22D2m2kPGzejXL+63DHayLWoojUkMtZhKUKJ+RYR2
BVs/5zWe1ZlzJAceGNn6vd0EMjloJhQCIgH1JMNzLNuN8jSGnGyDJ4Jxj5HQl6IZgPxvetSV53Ry
ioljv+ue6XYIxh0OapRmOgBNsEOwU/UvcW5TPLBc3um8BXneWej3W3gmbSpHczThKHRMDXXkZ1g+
DNwxrHVvdDsO/RELIUZpSPqs5BT8GDNYVnSUH/4lDf+Q0WhAMBdlIoqGwjihtlfqUMDUv2Mq7XfF
jA+lIh5KlUeTvJYEqqDNNHQA6ytEYttjZlcFGchrgCOeWuJX9Uj3mKJdbFjkUXTwVN1tZzHUp/3h
fRbiGG/eBvmY6BQNScyqfTLU9iSYBy2er0Pqn4ygQgs1+sBs5bsjMlc51EhjRNKhvGHaSelJ472h
Au7y/z9b804K482jMa6HMYeXm46gIcU0Eo0aMhfBjHeBjPsmWZYUYwQtzzU3Cn9GGZqoGZjRdnId
2ibvpb8e7m/fi/XdwpDXIWasQKQH7EfNy73Mll/np8YhRzpUM/IqGGsMObhGU6Y5qGFgaeW9gYWC
IlRAdqJDXfTZnTp0gRezHoItAViDAgVQjJT4q28nVuCZLp9E7C9nvv0ExpEEEpBkUUSV8BOACOqk
z4LdeDUQ6XRPPhkHHjTzqt9anJhxKXqkSv1YoZoSRXYX/JOlnsbfeqJ29afd3c7E2J0+dOXUzzWe
X6GlX+isu4Q9c/OAMQL/bD63V7oLoT7pDacitRo0F4djbC8Te6OJ0WVytMl8UmuwHyYzx/BW7w8r
LYopSyCyZ/l/McdJpFKDivb9F12SLaXvLf8DKG6qthDCBEp5qIc2o2C/cr7L5+9V6A68t8q66i9k
MKpfhHozqwP0bjj2jplaOcgjo6fSC9zypXFkL92Xu+EHeaN3yG0lhv7z6lCrarL4CYzqq4UqISfF
T8AYeoZmLqhkyKvJBcyit/WHNi7EMCofV5IfNDG1MGLJWMtvI6uRX7vqULxFbqOyEvOXBmJJMbO3
4896vFuIZgwhDtVSmFKIli+tU2Ns1HeUO2UHXAAsdfEeLzzVZLQ/8PXJl5sRzQLdmesXQu4ElZPP
r8aDxXmYsCNWXSKXA5JEH9jEEd0c7zqr61Uvz2dLIs9RWLrbV8g7FBOBWl0WOiFCOJ2i4W6oNLvX
+qNYPW9LWRtlWFoci8QrNEOjGSpe7r1nfJGc1POPyj74TEpb+vWG2+LIT8OecIoTnMOx5D99IPlt
2uE65+xeapyy+1bxUNTWRZgacN1Bq6cZzBdLAVQZdRJEqL3qBNUTCatfiTC/bN8fVa0/TewmhflK
aEwAmiECNEsivuaKJRDDroAPnT0m8udtSX/xW79FsRP7RjWlYdBTa0aFJXdUt7nEDvhuHd3qzqFX
n3p7cEwgR2Ep3ksP4nfs3G3/hLX+P5Tl9hOYp5I/EbFvQyzHxwcF64XRI/DYE0vb0VX8klc4XY1p
C2FMLDDUdh56E08aI79Py2dF2HNOsyrAkAjAkZD/E5YGrZlzqRTVCaMsABZongD/uMPmgI51yfgp
sEs7BSjU04dkYk7GFE3RAJvG+7xLyaWplgNYdXfMrsE+95LdjKX/7709um97koo180ycBrQ/dNS4
yWQuMggiFGoNnDM+p59KQOFlSLTiO8oOG7rApeX5/tXotpBHf8/y8aYC8z41kClQ34/io30fI6/z
H3SndskudX8Jr7wIwBPJBFR9nOapStBm0bvPfkchxfpdFk93UvR/pF1Jc9w4s/xFjOC+XLl2t9Sy
2pIs2xfGeOO+g+uvfwnNNxYNYRp+nosvjugSwEKhUJWV2QhWxz3wu8XRsLNbXN7IXZekOSUtKt7N
agfiIuBfmv6wxRXm4sq0FBw67tIgEm/oGEw2ZZalvVJInEKrE1TU5k1eXKTaW7cwFg188/r8KBVT
Cn9ZBYf/y//v1jVP6aYOVkZHNHVotGSBPbvyvflQQ/CQ9v+asH4iubu9E44ycgP1zjITqJvcIoZR
4pxTzQ/j1gj7h9SfwNJonaj0nH7IfF30VuXnJzujTNwGpVZmDzGC6RAMf5lQZwbTX+FCBggJShvZ
vcBrBGtksUxJr3RrK2F35/Jhkj8VhrC1yXUT3HOAoKLvDt33X/1SLcqtSzqUmLLmZupnsO65hvpg
iARN+FfAzg5z0jqgvjU7RRtGLrdnKnGXaZh6SqGmbeDryUDf5tYFl3uozoarqplgI/l+6hgO8EM6
eCVY0FYpJVmcqfSl86BfwOOF4VcK3JCC5bKGCKsfN4zngRHfFwRu7rnf2WWCaJeMc9ynqDsoD9ZD
8l4CXyqV9S5/9M+mb53l4xrSW7AXSf1wPWdnl/mu6WaXRmHgyq1QtYEo2BdQ3pu9I0hjXrBfb+6I
nRnmsxZKEhcQiaUamlB9DPIHdKbShyQCVCTqn5U7EigeXZ+9uVOYBs49jmR+FlXj6Km79lcwwbVH
KZbkCqouf7cEyIEE6aEIRdUxoRPRw7QLdqQ1JLtZcPqnr9Kt9gBp16B/mDDi8946WxHBLbXcZf54
Iypui5yI/v/Orq4VdtkZSLY1iCgsywfkAU7t5uD1SkTnhPrFta1koqo1dBhl7QFtwiBr0F1Kf3HV
2iNgTx2O6qGIhZA0fkjduRATUsdsk+ZSxQkBT9QPqlcneX1QAwuNB1P4BwPpOuTu/wkDLHKrXZDw
5yMtcHbpexsSELNFznWfCI49P+ne2WHytc4szbmZULcdepfivEEtHZi31XG8K4LpoET6R5opzofm
YLhjkN+INUv5gR0dF81Bqc5mhwkXvM97jC6BY0A3AyMBiippnotxC0ei310PcvxY89MUO0dojubQ
GSOORdm4U/wpG04SijzXbfCOgIkUw3RsXFR4l/16BLQs7gxJQ6Bxhmg0Q8O+zFbkmDez/OW6Id5i
9oaYAzATa6s2G6WktQ4yKCW1vtkE102I1sJ4fNyo6aQbCFekyqKmPMS5H5dqsBG0GafH67bon8ue
591yWEIZ1RzLv1EkqBV7ECOxhvtq8ioriFNQ2fXP160JNo8F8hnVuJqtjbZI0d5pg2eDC01YnRLZ
YG7UpWkso5Tgba3jUorn8Wl6Tp8XPGK3i4zLtI2c1hUy5NAD+3YfTQwo2RZAmCxWOB9mObZoIUeO
4kgPtkN80E4UMQDRbUEM5sGEkbG/2mKuGVAapXICHU/ffsIY6Tfa9em+UyXC/A5luDB+zH2gsHGz
Ys7se/4kZM6jl/a1tTJnTU/sLDZGHbyxJ/0yB6pX3CgH21ciJ/Vkv8KSRRcc9xIwZcfSgXI16CD+
r8d7M0s1KwnS0PliRsUhu+j3VNJ5vkWYRGHiupdyYSd7a3QDdvepbampJVnYYNQwX/iO3iVPTWQF
HQa00L5IAzHRGP/Mvy6QevXOpJmrGrQy4T+p9HmA0NGUuQZQ513md6ZoIpF/Ql5tMf4zLmU7jTpy
7dUk7wk6Fk0fRxCgE2yjyAzjJsBHNHNFcBCL+puc38T2O0f0auY2e/ZfionG4GnuJ0UHHEJ7oYsd
kFRmR4DI/S2owsQXwi946c/eHhOaoY2lZH2N0Px3scz4UnmgqnwY/fQgH+abTBZca3zHVzTFQmHD
UTQ2Ynam3qyrgkTBcEEtA7H2+l0F5DPtWsvoZl13fO7BVkzUrcBz4VgsOn5uYq0HQzICi/qpS94b
8+H679PdeRM4VBMcGoiRus0C1HJA18iYocihghyk1VxbfdDzUCJ3sfptSrx5FdzV3EO1s8ec41U1
Z8kZ4B2gSU6qr6SN1O1uacO6ebq+MN60P4L+68qY45vnFNuioTa1XiZfhZx4ddOjP2Hd0MmNxXC7
W+OM8Q2/jkQ0/9xTtrPMHGbdtloMMg9AqusgEVbVUNI/GeSP6jj7BTKHeRmqJo7pVg5BHDnvskN2
yqLuY4pJvdmnc1q5pxxL9CCvb6xodcz5Lp1BNmeDXqvK49rULtmCcRY0DURewpxpp5AapSAoFNVO
tMaLmzipa9uRkXzVu1RwdyuCBekUobKL83lu1Y5GsI89mPScsPSL5oVJD9qbSPgdf0JbXiRVyI+S
rz7C9lhbSDIaso4VUkIn+dx508G8HXwwW0fOMQtFUB5uGNmZYzKwkvJz1pQ9uHTsYLLWJ8nML9f9
gjegsT9wOpMQVLbWkQTDG3Sq3jGCRspc8GXU+aVtgqyBZc9cRATaAkfRmXCyDQ2RtdbBNm6B1V7M
5q8NomB6HI6ryJQooLBNBBsj2kPfwU+olgQleoSCZpR9rqI+94pbWk5cD8rsSkcQCT/+x71lQoqc
lnM/yjh0+ZHeOApoM4sj1Q4xBPeN6DAwQQUyWeuGeXt8xOIhT24tPTSn6PpiRCaYADJAGFDKa7h+
mgS55pbkR9w9XzfBrV3uYiNbSm/meZSmBE/C/Ch9HKLsTCnqu7DFgJ6oPsFPTYG/lh0D0rWWxWyZ
talxXhVAggynMYDaR5QF4G75tqDPYwNg8GeYAnNnkNlA4sjLIqkrSICSxy7RXKs49EniTpLgRNPf
eZMb7OwwURigHZQIRuQepeOW0qUqgtHwjPqHLXl58u36F6MOfMUW2/KU5HTUnQp3Zp8EGHoa6khV
Uld3Pl03w0/eXtfEduWqBaywpbQoL8GeysHYR/VIAgoOdnxFcJhErmEzYbdN13ZME/Tj5pMdJTe0
NFd48WE7zT7BQ7SM/gThunMNm4nBuFMwrFHCoNRchhESEXeb7v7HLWRirjNLIP2OEQfTIxjKguUA
dWxgyHoQ5v1Gi5Fu0TXHoNFkdztbQ6LN2YaAZDy0R8qCVj1lqDY2R/sGJLCiXIDuzxtrwDTZCt60
6H4z+2fD4a0JaHxfvhCfNm0p6VV8WLzVL4HnEtrjHjELICvw2AFB8FK+3q3O2JxK62Q8a5M79b3h
UgCNAzdJfXSpbBAW4RFDoJX8Z0Aa07JpQ1wFTxrbRBpauUzsHqTdmnLbWTdO+UMTFqa5Z3png3EU
aIgOc+dMNMeJo+IGYRFF6U/6ff9SB4m/jF/Sp0SY6oisMg5TrDGUWAxQpBlJZIz36xBM7S2ZBZ7C
vcR2a2Mu5E1xyLKMGMTL2g+1gf5QdgD5m8AIjwYEGusK6qeqgyoW2wIrqrHuhpGOKJ1HFHXGqPlu
+9v7OUwu7c0YdsceM+fzFzNoPji5K8Kq0u/z5jDsrDPRq1tV8Fo5aMDlg2+tZ00TFKFFv88ctpxY
TWkvONrD+JdqfWjL4E8i1W4BjAOmKylz1YSB+KyArnc5fE2OTmSgaVh6ojSA6xA7W4zbrRl0OHMF
WYCmecV8WZRIUR+ur0dkgvG5YmgXQjZ8D0DQaOf3APZSN1lETBbcA7RbCZPPVMliFbWEur1UhDMI
kLr1fpr/siRTdJHQH7rmX0we02+KWQ+0jWRDXItOdvlFVIbS+x4czu4arn7yVfIHVHFE2ByauFwz
zCQ2CaDlZb0h6tLmY3UqIi0a6Xzr4fr3Evg327lqVmLKdoekvdEaV7c+rI7AABfSt4sPGtOzSod+
tmYDTrde4nMNlbLOS30ZFD2DmzQg+R6PlZ937ujai+DjCZxEY2JDPZRThWsNkC3zi5O9U1A9aqwT
Znmvb6HIDBMiZM2SxxpESL40nLS6ukOF24EivWSpolhBf+mKT2hMrEBPXJ0mglA7gF1Z9wrk8Mb7
zDNdoAyi9EmoLk036Jo9Jl4s06ZOToex5OljexxczArfEVeL1LA9ZcL+BP899HqmNSZ09E0jj+pC
0dZRe5zvOi/2s9vuOL4TNwb4UcrQNA31Bktmu5hVNa0ZoU9yLT7nra/GX2unF3gfv3xi/zTC9i/p
bGaZbA6duZt8csQURYcnl30cQ1pBSW0xKoTbTdpZZI7aSuaZNDrukims7tqwisipOVL8ibibxE0K
d6aYs6Vus1oiM4T4Uv6wLd9RjK3nz30TqPZFF1Vt+DHqdSOZA9atq77NBc5xnyw32rAEsi1iE+AX
hnbrYY4W8G4bVKOBa5OXwCGQVBnfOSS0Kn8BlY52io1bR/0D/ipkTq/rYo5X0ypFtSHh9qcOQjsV
QAM3NRC7xPaN7mFqotwOhtGrRHRIAud3mHOmGOs4NjKtgS3vtPFUbIs7CIl6RN+MuaANZ7Q2vUAo
/BvBU52J5S6XBskgOFg+5Z58mQTPZv5N/bqbzE09qNBG2hIIc0nd0V5O5hat2n0qHxZM2PxJwLct
1O11DfIszNqa2qz6UcU4YO2cze+GLblb5zXgfLxuhqfwA/94tcOsKCcVpJc0ELs0P0okUYfmlIbb
++Wm8kYqZUJ5nRL0RNwi/B3uhpfr8W30fzXPZCDLLFd6BSiobw3S6Dpxd9Hr9VD1sodGp5dlANCa
plvWTeKuZXWEajBIiaXHpZ28aQWdWDWEq2QFJF7usy177tFvcEm5HFu1wsxacVOa1uaaWuHl0uLa
iRPUvfqYNUC2qFiesj2u6VOWpP71XeV7/89VsciFfCZgSp8I3uraeyN24/RzX0TXTfxLMHm1wcTh
sR/STjORNM6nGNp0MUJ+dk+i31Dy5WeJr5aYMDyreS41aH+DMko9Q1gXmgtIqz63YRqq99mtcdeh
XI/cAPSgJ1G/W7STTFi2zGqGCjfiSN3Ox7JECqeZN6k6CD7Yv9yjr2tkQnNi5W2Rzch6zC6EuANw
8clTXx0nFKhoddlMXO2b4APSbbvi+iztRj9OlO4UTkKVVKwwOU0A4/4NzJB8YdFeZI0JyOqYqEQG
9Z+frs/aUETJ+Ijh78UB1lgCNdeI+lXSeE52N5WJ161jeH21dP+uLZYJZ3pfaqiz4CqnjE6tM9+t
Wiu66ngT1AiXqgyIrIWZPeaqq6DHbPYyMsn1lByMAwGMe/Poe0YEpuQuZmeI2Utjmecmz1HPAS5h
cE65/nx9s7gHbvf7zGaNaz8PTo1kn+pHAKcNmghACoXL4JtxZAuT5ajYs/370elzpbIQQag6MGWj
+FvMWfT64+fczqsdJn7Uq9yPWYISm4RKtqlJ991sub38V5ynng5vW03LtVZws0mjJ3ft1+ubyW9r
7swzIURtpkIuDVTvjbL/UhvpxeyXU612Xp82DytEbRPSuDFoDY00z91WBzLJmA7t1J9Rx0g8Hfzp
1/8i+vnenIXdH8TEGmWdcB+3C8pJ04NWhpq8umvb+ct8HjG1eN0WL35akCQDTANUtUBO4G/Z1VWL
aYozpwX8tu0u0+x4g/k5FpXHBDbY531WtHbfEToQNt7G6RMxPWkSZEPcAqAFOQwQcMiU3Ie57RTD
IMSeUcykJVQqgUxvPeuwHDJvwtQE8LZ+h0FW2kxwhK9G3gezDHSiTQv0SMhaf93EyU61uqFP1KEK
TP1eHlxHi5zMy7M/8dW9JeaogKy0gbgkkK8D5rMo4F5HkzP3p4MMnSuEMq94EJIc88LA3iZzPlay
Gk2a4kmsn+MLwU0EkVvfuFsuxnvKg5cdbdcM1wNG68abRhSz6daxZ8Gicz6qBXofne1PmhCXVNSO
Hk53DuQAKe5TdutENOkU9Y65borBThwucADYbIvBBtOdpcdwIdPUDvaqeIWuH1UR/yTvzWoBhqXq
JigvFZu5hJZKrkGHATQg0b6tcedt8+hKlb81T6P+cRAKSdKr5s3+7cwxV9GY9OUQz4At0XMBsWo0
F9J36n1Zutm96raedFTf599FME9uvW2/SuaGckhXN3oKrNl82sLynnqMfl/NSGA2zEzQbrx1Ox9E
XSKup+4Wy7xV5rHUV11FubKafLPF3KIVNFMbINXP80OnBbku+X8QPncWmfA56MusrZSTqgDjhhT0
9oNKBBFa8AXfVHDUKl+SFQ4j1Y/lcNTw1sqGw6Adrq+Ev3eIn7JpWm/FaTulMpVsQjF7cqrzDL3I
rsYQ31o+OfX4YZaVsOg7H+Tjf3TAzVe7zGXn9H0xjSpAgsS33OSGTn+WH6SItkhFgrj8JVqWY5oY
5nujhpUpxJjNGqUOOqrbhnRWgb5L/gSJaOEm+McME6NrUqNm7uD6LsbJLedj5ggG77mBCmEPdUPF
eKulpMVzF5tkRX5gVWcz+9al/dPcpoIrlW8FFLIYb6ZcQEygsvO+MCoFkaPYDmRM3ApOpzxddzp+
nAA89B8jTHiCunO65AmKheQrBWOD5jsA4woK89v7+gdFvOvPmd/cZKIAxXUFW6EXC2KtxmKyC1uT
CodOkCiJFNRgw1WXzCNOdlCXDuRu90vvPDZlK9hS3rsAi/1plfH1NW5IPwxwwKy5L7S73BL8PjdU
gErZMjHij3+ZPEQF3+DSU37DdDgZ9XnubGxl2AmlHLn5zs4O4+FJsrbJ1iPOxtAayQpU7j71dihV
PyRIQF33EK4X7kwxyYdamO2cU8oCaTAAVzuo6o+iOV63Ido25rMUsWO3UwcnrCAgAZkn7S9zC9P5
0x9YcTADgCkA+y0tc026lXQzCmly/pDrjo+KSVCAZncBMOm/WWKuwXpKjUy2kTM18qPqPEz6Z5L0
LhG9crnbhnFTjEZrqg4lhV+z3iUu5gnUZ1RcEHNmxYrz0xxnSHrag6D/za2+4FL6aYoJExbJpTpO
MdpG0972E2aKjvJx86yTFkAP+3spOEfcJ6Hl0DxQx6yKyoK9bbIN9UbB3kNAoOuRBZrlUmpECoOm
YzEt9GRFyFNeSLJlFRFdA4OD+ZacVHMSEKQDUXMyQopbXPGolw+ieVLeV9ubYc6uuQ4xxOOwNKIH
XecaY4oR2jvdFCkrcMcEbdkA0QhAM47DEiNCgxXCKNILcBfTlqfqZJ8AMQdzHfQZ/fUTGCXuzBDX
/JPm2aF+U0cibnkuqGz3F1gMXtmsJ2MbCLC85lk/OWGfulJQoJYVUtHS9bl/AouY4JBzLzRbdvB+
0FQLUwJM4ptWUGhZe9Qj19OACSNyHM9VtFyKs3oc6GCHnz2Imdm4td69VebET4U1mta44TozNt9U
7Ht5tsNEnW8JhNXaTircdSQ/0ll3s9QRkGDxHep1xdSvdxUE1OflLs8UwNzb3nNq9N96N59A6Wd/
vh7W6CLYpwwuT8rGYBkGiAl/NbTKpToV6Ab7HZDL9RbmGaRChtvUeFbiU7l9vG6N7z07c+ytMJVl
0g0wR1HMFshm7U+Uy1m74FK9zU+jW4vYXXh33X6BTECdlDRZEkzS+HPzIe8f9Pk51gUyTdyPtVsU
G0izFtXccgNzxtoERvEptyQ3llHqMkQVc16us18McxAMqIDGRooktSpBsUVAv5Yer38h7napKkou
IOwDeQzjePVgm005Ic+e4s1bpC+xOl3ydPuTu8cG+AllHXTpAVv+1e0mo6pjtUWqWM1+/kiRsCiD
ewCMjj7FOoJ8VbR1/OOsIYkDa4WNW4/J4+YqbvSevp7lya/jsMIU3UKCRCLe/K3LI6W+yXPRM5N7
x0K1BFVAvABVLPTXdWoLZkdkm14M/gLUPlRccrfydHe4pdg5yddFOgD0+7w5zzuDTNCSIXTZVj3g
sWpkn2h5+W9MgohMhevyOzOMm1idOhSZiTTFLiND9of61u6PZix4x/IXY9qgFQexuMaWdZSimG2j
hJf8TdNQRMVRCfJAVCvnLgZJgKY4ePtBTPfXjzTFUOasNIKn3+Z4fQci9jIsxrt1+AN9Lt1+NcRW
HZTYjuEoaAd1s/6tLeugtZqnQfsTtYtf7DCuLuWpLHcmcMR5A1Cv6ukYEgSU+FGLNK9/L56P5QaN
3bqY9McyrMpKRxpji8HV0GMqVMmLpfJP4uzODHNXjaYt11qPwzRBZ3KOvUE6yfN3aRDIZnKD7M4M
c0c1Uj8SKUXn1V7J+84ERJ9Uh+tRVuBxDnMpETOf4hodeLyUK0+rz2SSXE3GNJvz47oh7pcx6eFx
UB0FudOvro0y02LUPdaSlTZIFk6ODLTcfPlvRuhqd8mKOlc1KWz6kNAAd676ICnKUyWXgk3jRoPd
WphYWk1b1RsgH/dTsKdl+d0MJH7/0GDAcUjdVb2P103wZBFZZIKpU0uGVtEXyxSS4xBRDuDfaQmK
PhITf8hs1aqC2rifSLdp6Wml6aWtKA/irwUwf8e2QUrAFmfwLJsmawRY0+xL1+7uNP2wln85tmeg
E26jRXW87hTcBqQNBB4kLkDlh8j6q1cswzBb+gq9z9mTveSguMqNCvIiBPCLKIBz17YzxcSfTDPX
DpN3tAZJ9WerKIFizG+8COj3fnO57uwwAQi9/IQsdDwt+TD+aO7+BrxulkuBmtZJDl0laL1D+yQq
CrykCW8NgwxfwbezNLahSKA7l5AYAZ3qhw2BdqRP6AGdKvtTAY69qXcp3x20UPzrH5HLLGHDaf5n
mO0y5nbeDXUKw/Y5vZ0DOneYBP0z3kNQpbX9wU/ukVAdpkD2ZTfzTVGeSJ3kysJZiLEhTbU11JTm
ARz9w92LesNHgCzReRRNFvNfmTZdKWbrUaJgYmWilL1i5rBlnlc4bO2D8ATEVDctaJpIJKE+0T3U
nuhJz/VdOgnjWIYK1BnjU+h+1oPVIcboPxM2KGmHovo5/+W1s8PcalY/lIuRASJN/OaDAlHNonD7
L8oFgr/g1YTslizjhRlc9x/R4pgtNZ1FQ9UMQeefBO43pTe4V/ZuccwNpHRWLM0J0tEe1H5UDy73
yZfJXSALA0bBB/GQPfcCdxTdUUyIg+KfX4Mb2DzrQs+RZqdS/1iOcWhJH/Kp9WNNkIwIDLHlFnk0
mkFuQTm8kQgKS6b1IdGCZfx0/TuJrDCxOsvUTs1mgAm29SbWVjzEvi3FjQEBiet2uDVAAI7+2TeL
idS2HOvWZCZU26s/Qjw2SE7K3eIBFQgPpFQqWSjqXwptMics7xpSpgXgo3TCfjpS5yie8MXQ7wb3
Kuy23p/MMe+XyRw22+qMraqQqqjrMc0+aWDpWI7Xt5Lr8qAmVNEVg4wUWxPTtDi2KshK+Ot2jrMP
yhZd/30uRhUkFT8NMMlPP8gZWMBmsKuC0gfE+WFMfDJ47Q0JtsA7AfIxu+mpe6ZNRSF7Ejcl2hln
zpc6D3FaKADiUg04zOcccygVpF8otkwL+nMa2e9F47Lcy/3VJEvEYCdap48z1ttaR7CFpf3iW9sx
z79Wmttjsv769nKxNbvtZbE1kwlJSTNbgFZFJWw6xmdIwoXZCZptByQTUfw/hYLykp4p69t/tM6c
w6VP68XqYb1ZXXJruMmHv7lJzCN46g+6q0Bqubg1QTr3O2O19Ouxt7qDYggK2Kqiq2zRMZWSiiwS
oHz5CwZuOmhRehBD7XhOtDfDnEJ9yKDDkANBVOtB25+K7jEXCe7wnGZvgrngID2sDUuJolJbaUBY
HufkW7w8xOpdTm5jUTmEPnCubRtzy3VqIa9rgSvcVC9LHsrxt2zsICp4q3Sipip/62wTw8Gmo8hs
GXBBgbCpClrfqfHWmj5t0q1JBNUdbnHMkX8aeanY7d6N9moW5SRh89aLHW3QBUnfQbrqHaUpk93f
EALhf6xXe8wtlyvGrBfFCLdLAkoER8fVJoi33SHRM++zaPCpaRDEA/EsLpLwAvZ+tcyRi6V2JnGC
V3LV5kdS1Sd9jUVBhZcuO4qqyEB3qRjqZp7Io7KuuVOgEGOf7ai+Te/Le8WlVJIyWAbaGwPVQCOi
JbTyKf4Nskz+F93Zp19g90Vje6y3YkIMjT/XCNzKjelPJ/o2wlQqunsiwAGXT2G/XuaaWOVlVW1a
XtWjl8cJhCErr3RNt7/7jecf/UJvzt/r6liWiESOZalzkM2CeDQAOB5gl/h28SjcZT6IcDXc9/Nu
bWy9Om1WA6Rz8Bf65qP6Ls25vHGiOpDuRe9n7mnfLYxxzTWPc7lpsbA2Bx/2cKOaT45omlxkg8nC
pgQUmWg3YNx6cQ4QNb+gARA0xeBdv9m4Z3y3FCbmyysZcrmHmVFt3KZbT1mNJihJvXlo/Vya3Qld
k+sm/+VLQXVLQ3MBIkfMJVDojZbhFoAXnqka9RjZn3T4YHXfR6K6+7+csFdbzB0wZam2TSoSaKi5
RPJ5O9jfnBrv8Nnv7inJ/qweBKvj7yhIAJAbAY378hftzrTkoGKe58DXkHBCE0MNMCRduRjkmW60
8xpS7Y5KQRZNZzm1x+vGuTGTEhD8zzbzNfu2XNuVpDgD7YeVnMH8ff33uYnI7veZL9eUVbpMCuAj
UzjdVgEd5xlv9YPofPGeVwCp/FwG89FsK5UGXQUIto6f4ubWsVq3MN4luihl581i7O0w4d9Z58pZ
qarR0H7omqAtz4MTLNbjBOp0ubokw41sfbq+g//i/K9rY0L+RDaitQnGJqyscW0TLck4UnVfN78s
mGFWggmDjl1xm2oPAsMi32Biv5n3XW6UwFbGZ2Coz7TwlwSgSH/aTtoJ5agbYRWOe7uiRoMeEUVN
sxG5K2JjATkckGA4e3QIt0aqrngqBh9TQauDe+h2ppiILI+Duak0/5oc3bOkItD7zm2yoCEz9Hlc
sgrwBtzNBLgCqBwbdNdsp00yZ8ucE0ws9PrXtlPdun5//XOJDDBHoK8IWWsa/pvpL1l5+KPnsLNb
AOP6UmfnjV4B8VoPZ3N8NDWRPIZoAYyfJ4qFIf0cH3+K36VyiXlHkQVulNgtgXHoOc7HLbbwDQB7
3sCCuTieYfuNKgJicW/iVztsFzJXVrPrExQnZOd2tZ5mya8Wwdfm1lx2n8NhUu2mSPGsyPG+zI+W
ey7vaa40JWAUwk3hdg8XTLcKSsWiVTEnBi3/2KljdLqG9aDOT+WyeI11ue7E3Otit3NMDmNuW4Fh
ETix/KIJaR6303hEDeRw3YzAERzqirsbd9UrNZnBruKT9c5MvxdSpMaXXlSb5QIi9t+IufwkSNON
eotvRML+OEYLkNvWCbNYnuj6E20bc/bbVJesWkGpilaBKRadYhKIkDyQfxXtPg8TA5y4yVdkRyhx
h/WRUm7LRwt8O7/zlhQtiYkGFTTIF2XF0zXNandbvqkLOcR67c6ZDTUSIn2r4zXQE1Eyxg9CACk4
moFsguXNamYyQhoR4DtD/1oWZ9sRZRB813s1wLjerOh5DegMopweVHdjlPolQRl99kffOFM2kjKY
wSoo8hDu4dU1GfNyMkaSWARGailWY6rUFfOnTLsz6kATujsNAG9eb5BykTUVyhc62wqfzKzrM6qg
hlwP5GoVZBXsRzq+VgbSJ9ER5i/o1Rjj8nK7robagFEbwaJW76b+Cyhl3ethgv/6pbQI6OzTBIwJ
R+AEATproBNyASDjAahjv1ve4jlRFUr3IiQt/3QBYYY2FR3kYvu5m9nPitzDmgkAJuW5hpJRpIfD
g5jEheuFO1NMLO+2srKqHHPhOtH9eUKpQvnhlCe5+vhHO/i6JmYHpWko7XHG+yJfTE8Di4u8LkeA
M/xFJkGTDcdZJ9AwTrbntVM8Oy7Bvy6iLaCh4o1f7hbLHDl0RJwhUVAzGafNlTcXuhhusb1vJNWt
iGdlojSDG0N29piwXy3A0bcWzkGfPdX6R0X3r2+q6OMxrm9KKO3WA7g0Mz0ca4wyfDWUSzWJZBf/
xftfvx0T7VFG2FKVktJqWxFlGXB1zgos2hZ0ixJItn3qLdBsq99rTb+xFycc40xwTwv/BOYWKOV8
bAtaYFYv7TH9uLmxPwEKYJQuvUZFb39uTNl9OCY/TONhVG2CIGnXd7VxRoV5EQHUuPJMzqsNtt04
ElMakwSVIMouv/l4GFN0OTpm6Py7yEmB86aCtbqPk3BczmlgJ66Iy46fmECDRFEU6JhD3eHX/Cft
E/A6lfgjRlP2jC6axkiTjptz2fSPhh17uhkpo+DBxW13Oa9GWaSDVNejomK49KUfQ1dbvwNhZOXV
kP7ufEzt4epb3fE5e87eicYHuNmEqZkYuwXtNkL5rwtu+rrILUq5BPwKVFEzUA/oYXkSPWC5DrQz
w7hrU5dJStVKfEn7NuRRDq/9oyqfBSJiwM1wR7BoBtOwJwjyYiUjla9twzYlvjl9uB5huFzYgA3/
tMKEzFJSB3CaSpSK0CO+824DOUpzwYxbgdMHQPFBfcjuaRPhN7jMuJu4s82Ez3ir537oEN56jYJE
QvJl/LSBjGUE6X0fxcGGqp/ow3FDNoQ8VUClHdru/dU/uqQYdUIH64rtrCh/yb0g7eOuaff7jGMA
fWIveYESX9V5uv7cSOdJFZRrRCaYM52M/Vw0OUGG1x31+ZFAGLQQXDz82ujrMtgOrt40BkRPUQOo
SpfKgWZBLLlZpPQvIi2Qd8NkzlHgivxPA8IoINws7Y2+fSnNRtdtAEitp82n1Ogwqd2VP6bA8PLA
mt3qiyoIVfytfDXJeH/fdMAwSbjAnSxc1kMCULmIXIIbkCgvz/9WxTj5AFE3k2RwCMqF8vskJdRv
36Q+OzNMqlB2cr80tOKxXkAw79bTBxvzPcs3rRahrLhJyc4Sc4LyugEbW4cKrAbuDySxntVYn9Ne
u61z+6vAJbhlwp0t5jRpo9RApYKCe9ObrfwYJ6Gt3Ez5xybxO+1YZofWWr1CBHMRfTLmgEEsVtWa
dKV3yP9nDpv+8Vc+GdsDqxw5n3SZvqJU9Xsjp545fq1H67MOoKdmdyhQCqvagiPGll2tClVXouBm
Vi0Pj/vFDvvuYS08RY6k5UPWoNFOXKv/vJqjq6/BOH6//kG5Xuqg8aG/cEuwSA1l6aWetPQwaB/x
VBjzr5k6uErmKaoIFcJd6s4U8/Ap4t7oFoCBfcs4aBD6xhjw9bVwkaQArP1cDPPimQebNCZFnsuR
HZVRH/a3epAFBeTBQLx10/kUoStWwuTGrJ1ZJmYVaYZnwYg9NLb3RA9n0IxWolDMPXc7G0zQ6lYI
dC0F0pv8SPM35SaLaLObNp5FuFjRcpjAJZuJNHcV3h563rbuEpeXvizPSpsJbk0uanP/uZi4ZVV6
UmE0nbactXA9Q48dnPAyAEnBAvlZ0qDr5nwTuIjICZn4pU+ZXk4FsI0j2E0xOvKCSspuN+Dzeq+P
ak/ERssNzpBFt1D/N2T1Ddikqs1FmeEcWtJ6Uxzq/ec2DtBoFTi/wA6LN8EUaRfnGQW1ZN6s3ycg
LVxOQm5ivm/8XM1LHWVXvbWbpDCB80WCOKxeY8hB3tu+lonYl7nx/nXTXt6mOzOxaUAdvETiQa9o
BY8UI6KceaLUk//G3dlhAoYpx4baUh1NilOTXBAjvTN9Arw51QUQ4b1Fe8eEiVS1Wtmo8YXq7rHW
iRuDwXRSRLxW/AemY8syODhtDGQxp2ojEDt2KrR9xxlT6Cve7F0cNsN4WOTNMxLJI+tHsm0u5M9C
weGi2/Xm/tyZZg5XskE/ewYrHNDkI8bua385gM4RNTsKgBUD/TifDxraCpgEoOLm4P5iPp866/VG
plZ/GUB8EbA4m4ALvDCMhiJiqbc35a/GmM9XrsugdxC38Dv7Ju17yjpuKSc8V5KaBP/vjfw/0q5r
OXIc2X4RI+jNK12xnEqm1eruF0arDb33/Pp7oIkdUSjcwkzPw25szMRWikAikcg8ec5HW8SVNv5f
5sVQRTEustbNP+nI9fsX5dvgKk5qi6+hI3DAatd5z0dzVMRfjMiwQvBQuE12WAt7KZ+mqLfz1qmS
S6f/a9D3R2OUf1ZFojd5CGPW5JfGQ6tDKPck8VhAriPIRyuUK2YDpg9XBa9oeTCcEJiE0bRTXbQ1
46nUHbkJhPW/bhqVpOZqmeijURL0CqlYQ//7Ep3BmrUXduPZcuXH207C2bQ3DO7GR5YimVLBhLl2
1QLBFE+JdhlK2bfWyCnN2rYqLsD9+o75sKi0ZsZsWV0VVor6Fi6ToNnF4BgNT9o33TbtEsg7VMtX
u+O07xl5wkezVOLYataqdemgIvexviwzgI2Z01j24t5VX1MviDD15dxeW15keSslbhYXFXphiJOU
dB8kP3aKQ/zUH0w8tdsHxDHO8eMtKxVZksU0hAIYW7c091X2OdEcIb8Lebt3ff18XEUqpgyzYRVC
j5cMptIzze4gvZNxPuQ6ufpogoojaqROKeazwfyce033Ze45xQFG5/2jASp2yKjAJZIIunPtSUd6
rwNYW3g5AK6u9ABI3LSXAa3l5cOcUCJToSSWrWxRlwGF8F0LOnzSSm72fBIw3nmmwkev9rkUdhZ6
QhB8WPLMFkrc1UhL0Paq/VRoOD7Ouc/omnA/RaM0dKLqjun3cCgcyWrszixsQNrtuOKoTjJm7T7s
HD3rJiZDjCEEJI5EAwKSxgf5oPhKoO9rb3bAhBd8xTQaWrGaA0Vlv+a9PTmLe6WpoSxZG68IIUrv
LBChgCKTtB6n8qSWqt1WvHlUzlmjK8VlMbSCIXQYbDKfwUAeRJZ5RiuA++Alke9jwvVxVanIseaj
rHZWhfMArkuSv0aHDHq51Z7kr7y6GdthgAAxQL5nXHGFSXFbzFAtUt0Os6HTJVKeEuWkZ5es57DV
sQ/cuyEq3gv1bEzdKhLg818swi1E5HpuX573PVT2GBrZXBddpLmGotuRcKekhLBXtlPruEIY9faN
wvaI92+idkrC9HhhWOiZq+lejwJrvohcZUaeDSrCm3IHQJ2B6Dj60+fYycFYWP0KP43wh9KLv6Ve
+o2HbWCfKwA2UGGER9DdLHHueq2NkYEPZeV0+c8uw228WrbYZmctju1xyTmRhH1Z/m2RDltGKEbF
KjdIBqBeUEyVXYPdMq4dUDVyAiSj5E5O17spCucFEKYujWP6V7pD+E3yi4nXoY40QA8Sn1duZ2/f
uznK7csOWU4baWArmlewL50r4Xtecb6JZ4PyebOsVsPqOtWdUVjXHal9NFTO6eWZoD1dX5JyaWGi
zMPfeKYGgxV9zXpeW5HnB5Szi2I3drOgIsHXjnF2mdODBNXHf6/h/dEFqIymlhdFynNckorwLR9/
rpkTp089Hs9lIC07I/FuRwlmSAJBkWkhUoC6mPz7TdopaBhijgUkUHW/kyy/qKVDad51qa8JvHkr
doq7sUWlNcqSjAXG1NA1IJq7JwJiREsYj5XWWWwe5Jd9ljbWqOwmrGIjE41Mhdrd+LmM7zAw7i7W
vLcK+X6oBi9aZzC5I4hgJPRLNoafLH3whrjc315gBgYAG/r336GJFMMb6gW6MlgVLjHPPJA5/+Wz
CnBR5D1G57kF4DmC5EQhYkiREAXykFOMRvxH81RIWdNsGZsWj7Z0r/mgtfO1lzlQ76Vj6EYgAFL9
8YwUzLwr/NKRefRJt70LxciP3iUpcZvIhYqXd+bLzQkEnMV638Q7Ifx5e5WZIWCzyFSUWYvYWCXI
57ozMGLNUZn20sA5KcyLZ2OCijIq6IZQi8R9iuPf9ntBmB2x81q8AED8mfFgRZzDAmmDj0tXxQAW
dSPigH6O7wnZYnYW79ed/IOUJdt/r4D50UuoqGN0K/KfCIXxvryIwtPaQYE44+wR95OoWKNO+RKH
CnJHdaf4hVfsjMWtviB19MvdOtnyysmAGIXJj19FBRzgQNo1IrDBLHkpsp8yeFkS0zbDX6ZM1Ijz
2G3Dz7cdkXjBVX688RIq6oBtRG9BRoQ8vLokBmhnW86Ll3kLvXFVqqDBviJvhORCbcmTJbvzWO/A
0vmUqPIxrV8xwLi7/Sk8S9TqFXMbSrkAD7SaQBc8NE5sFW1CHlkCM0aoCliO8V8qoCAfHT0WyrpU
G8SIHHOjVoiRCT+H3LYIlDbHH5hBYmOJcvJcFNZEGZAnrGAtjDQvl7+Y0vfbi8b7GsrH57qGlGKJ
WqOsDfuueVSEwkM6EggN6BISXh2HfaQ2n0TtkZi2kKSucKX2rgiAGTSpj5Y3OiIUrwSXp7TJGLLH
edpYo5xbXTRzmYQR40i79WJiSrM4lvssiLzQXXfGjgDayiABK9GwF4OY4468b6X7TV2boOEF4s23
Cpn6K3YFR36SHMUZn8M7nvY2A59LvlU3VUkV31iCPrplHZlqadWI7SkGlKbdMgap2dtx95Sbrmj+
FqpjpF4g8XXbfRisOR/NUrdMmy5ilpakbID3tf4NXAanYSd4Ym3re0x8EIhwegB4lvfUZsatzedS
pxBD+WOlKajVaUDldsldmfxRJW1jgTp9g1lEapEhfRaC3lXQeY0w+hi78cvsmLYCWpnIrV44q0ny
i6tovLFJncZ1XMdwajH022LUMgkyOCqSP5+0a6aAJ0JCfuzKGHIcg+g2IZemMi2pF9pWKwlvG7iV
lp0JzonelyanM3zOZzEDmS5irgwYfyjEU5sl91kuLiWWMj6pB9VZnlNf3RsPsgYqzAnAOTFYJyf5
A/ZN+ObGLLWDilnVSQjBL7z2USVxmnOogKtr8eOg8hM3dyQeSTgDmUgsqsCuYlXBckOldZKVipEk
4LJbHkDdfUIlGfPhdwRAKzj6aUJ7qnnKg9Ypf2lfOWtMfvpqNzemqYNYq6FYRAkgTkJAqEQy3H/2
8DVBwlz4kvBP+BSYzqpj3tkgUkdXjKqS1Hdz32B5rdJWyi9Vdwrlc9aLzhw9dNllLE8ZBOWzI5eh
ke1O74bJH7Z5A5qmPgFfilWuBC/OLXvqvSXl1UOJc1yv57sRaiubSE+UaEWGHmaHDNitVN1l3UNR
8QRKeR9D7VsM2e6i7dFHqSSwX2TS4wyhrijnEXczXwObzaKOoNiZuVyBdd7Vu8UGOdG9jiPXp7Kt
rXWQZ5I956J72yWZIRp0eRgyg4OAnf/jNmVDljdSgxvJMJ6l+knj4UbI//9qh95/X6Meqso4F2sp
Iz0SIT3X7f6ikfkH1GnMkwUSPNmSMNFzReKLalpULGGLLKKD4BUwWZk87IehBQGpGWhiGKwjupf5
bDexdDDKJ2FUftbGxGkKs1fz/a+gMqcsjsYoWXC+o3QJhibf9VL3envD2Jf55kupHRvrKZ+EAk9/
cTd47acMU1Lryxh07uwNLui5XCDtBJcHzmRXHN7N0n3azpC7JLRwnokSgeGbh9LXU9s8zQeMi4Ie
THI08IeE3uAgqO6Pgv8PiBU4y0s3bsdQk0JBQZm2d82d7KDuAUpqdd/bySfUO+zoicc3xTz3pgRS
aEmFOhA9y1c3YZMLCKtuWNwt5qmaX0ACy9lPcoNfnZCNDfLRm0DZ4t2XimjN4YTI0DQD4Q1opd7q
NhdeC5AZLjemqPgy92YophCKdAEmqJqf0bqTitiWedAIdlK9sUPd6amQl+gaIWnp3dWv77NDsVPt
BQOl+jHx/+tHUelYri1mFuEN5g6t3ekvBAMKZgFexY1d+dt8E3W0MbFY9lODYgaBRcjOupfsaqfA
8au9fBKPKmdUmunqG3PUKW/MZNFqBSXU1Tpn49NUe//N7Wgl3r4bZ9Bow+1KtDKjr+Ea1AA9mPFz
YZy10IOQTjydBi4VBedE0ROKXdmvSzLgxibkgp0jvZAZReVggAVSISwNoBbkSVPzTFKZSD7M5qrq
CMo6sH6KLwBN2z7dXs23wdQbh1inEpFC7uIOcnOkHrt4RaD5w67aSY81qJ0iDzzbfnNSnNyLIKOC
Kwl9TQIjCz2J07RgIwve3UangslUSaliqaRk6Ye7zhmew3tZsEuwSq3AtWAOOv2lfOWlLRxfpUlZ
Zd2Ie5GcwA50QaPUeWo6cQpUPBNURFFFy6r1IcIrYfmNIkuHKvvtHWQbUIkAIWRyQU70MQoXiRUp
cYcMrzGO5ngseeQdzDwI7Kf/+33KCXsjlCe5w01C6PRIk4KgL+Sg+6N1ejdD+aGudWOvh3hxhwvA
JLrphlbk314p9nF6N0G52LJ2qyCpgKSJNcZxvyjFTuJJkPAWi/wJmysxFqtQVAhsSQYPdpNh1rxw
a9ER4ktbeom269I/QpEQZDPok0zwUFCXSFFYM+DUuerGoY2mrDDdFe1emTEXx3M05oN+Y4m6R/qq
yeZMRGBvu300njPZkUY3EV05927vE/sWBimTinlFjIPTw/QxqKKmCWm/G1cYFG33WjAGbYrpUGHX
XSBr8cixx0zBN/aoMzqBdyez4OPuKtnmDrLZyENB9JaNaEcRxc1/IMDO9MWNSWrbTCsO49TQkdA4
AxBuf7EKR2f1YtqtDYYcoHV5k6/s/XtfVWr/2mWIMlRI0U1Pnlv11Fi4vpZDaAYtLwVgAwY3X0fl
AOmkD0o7IF0jsG4yLgEA7TH1E8gqFXvdjw997/63PbyCJYwgzChKKFJjD+s9Xha9PdqjA3zC4v6z
PeRsIY2o0lTDjOYUJy9U9B0Qtbt06U7K8InzYcws+30taeQUeh5qXWWIWuGZjB1C2THInOgTWUUe
yw3zKrFMBeKOEqppNOWDOQhtB1lvdL+LS2Se1p4DHWF74PvvUwFYr8Sih5onAPjJsxC9WjImaJdv
Vn63Dv+eqQ+lss2nUIF40selmkMZ6YSxT6a91rmKvtpS/jnV7vXM4ewRK4BA/g0weDLTeKVGEKWz
Jkg94OLqjhAKz5CqT91k1/zovTQonnSL4+2shdzao+7keChBQRWhk2d0+WHRwuOcwCeyL7n6Kc86
TjgmcYHOELfGqJvZCFPDbCWgY4XqYiEjLE66cpzVy6BEdmhOnEua5YNba5SPrKkMRm0BOAUIVWoL
ZNQn3j3GxABsTVC+MZZFXclk7Gm+EIll8NA86fcd0Hu/9U+k+k6GJQRojocdhLacirOczOC4NU/d
NuJc5t0w4BRUvxdPhzhV/yodM+fHjBGo+a7/xcusmL2brUHqrqnXLkxWUjaW33hMoZS9Vy//AWay
tUVfMrLeGtYIW5NDWEyhvLWz7nSXQExzjyArOEePlXChBg9IiaUDBEfj34pmEdQBVAE4eaRKR0RU
dBRweGAn4hLXZ8DERA94byFYTy/hImqCUeEl1kufhdqN2x5MKhzHYJ+zdxvU0lnt2FaVjhlUbbnL
1mcpa5xB/jyI7giKrpnX/WWfs3dr1BW9NGParyTHsqLvVgJ6g/3tmHh7xQwa5xPqkjkrmYjnspz6
kyH7ad67aVr/yWwCcI8YQsJwpnylq6FbedXMFaoBVqA/5CCJBHditctf899dAvFP8Etz6ROZQIqt
TeoEx2nWpkUJbM1fha/u3GI+Dlrlhz/Q1bCgGP3+dZTfheDNraaBVABAuWz45aVy6hfxHrKmXwjw
ZTj2vMYEs1y0NUm5YaKL1ay1SGsmRwbrQOZVjuC0x9FJ7hXQc62chz/TTzZfSPnhpEpmG4NzwxUW
v8Zs1biLR06vlWzH1eF9N0HTzpQZ9N/qSkGdbXEs8yHNHobYVbgIY97KGdRLXMB0TpK1yAJGf/Gm
Xe4KnuHldnh54+5wRE6hjbNytNpFHBthGaFwAZ6SaZcZjZ0k4uOYccu8PDvU/S/i0YDHJ4AG8akE
g0z5BIEsktkQEhnL1XBRJj4vrPNsUlnAZC1JtUa4RhTtFLXB2Jwm3jgO85W5cXSD/A2bt7o6ZspS
dQKp9RKwCGmj9kfEEUKCzQWLMDO2jQ9SIWNQ1boGFwX4zcbKs0Ld1cOnplEvEgpPS7Hu/iD4Shq6
0xhAFa9kf4TQgOTXhFtxVmV71ppHoflpWvUfOeC7FWqTBKUBq5CEEK9goqOrrNNQnELJevlv30Jt
k6miy26MGKdN+vYYyxnG+2dMkfBQBOwg8f4x1AYtobiiNYqsbFyeDOvrOn2bO7sNueqJpG14HYxM
iFOYGsaDac3oYhISoUsXgMxH2SmnM9QCUlD1d/FiV9qPVHdalD317OH2Iv4/sendLP1ikIRmySUc
KM3WfkQB6dZEDyYIxURf+Z4feGMJ/88V+W6PChp9mU54LSHHnkp8GGZa6/ZFAES8s4fZH9EfBi2L
GnA+kre2lEMu9SoLeriCokf8mlS+hWZi+GuVVXuExkx0XhKvjD9zbLL95v1DKffE7SXPLeiUXfM5
3ROZAAwrPqxBexSes9PowZ9+RT6XLpEdTt6tUt6KEfBkMmcsrxAMeMLUfnhfX6A7Idph8KZ4jrZi
7YCSqOOqIrDqEUje/nZg8qdtwqYpTeKSQXrlfzOoDjJ8sHsonnjkZd3M5J7Ilr1Jc1/pYI2GNJvW
ihb8XywEGZjL4kAMeCwEzMT73QydH8xiWcgqWMbdpvoha36uPCdIDvTi65jv64m3gMyt21ijsoS6
mwtxEjHFpfffB+UoDL8V8bvUCHYe8c4DOdRXsQZKHSJKUUSjk/JNudFEpYne8lT9QOijRpSOir0I
qbkc2lS3TwJ7s96NUS4J8gthjGb1fy8xsllkrJDnE+xre/NRlP/1WjYTxBkK3vsVyhVk4C4Mqj3a
6J4F3oPbH8VgtEECvrFGZcNyrk7hMOOZJB7Ap+CDVz8AVaFrABCOYcnSyy4KGlT8YVT2Z4JuWH1T
W7lSMapkpYfsNz4TqrdnJVkO4xo7qtI+mGU82FrVOGmmQSR+kuxmCu2kQFZmld3z7e8nEfPKgzZ/
BRVRRW3Qm3JEzT/Kn+TkTrK827/PPAyb36c8VKwH0Zwa/L4w+x2qLpWFYYJHvV53qfDjtilmoN6Y
ovwzHjupTlO8Aggb6tzVthgJxzEuXLnrOUeBiXTRN7ZoHwVDadlUGASMchTA/wJHmHsojbm1l99B
59XpoTHJmz9kLyaqj29MfleySo1Uh5Ia4UFQYizLFlVtl4zVtyIsbW1IfEjm2rdXlGzOtXP8bY9G
IC9rntX6qKlu0kkBlsNb19bvss6/bYbtg+9mqIA5qAl4lyakzknd2XJRHdOcR3rHXDlVV9HmVC0N
qLyPd1pf4p+LLZBJg3a0Yi+BemUq3EMRYUw/3/4YpheCJxqVCllRr/ROknYSo6pAq6lMT+twyOZP
QBp7JlDVt+2w48fGEHVym7C2ZjOHM5DpktJNL/JX7Ty4pGpQvcqPt60xPQFc0ZoO4nBCB/Nx/awx
Lc21tfCUWu6mbCfWnyLZu22CuUXgjkVZ35BEk4b7Vb2lTUqHZ0Cn+t3iFpW3DKkjy7Y8/r5tiblF
75Zo4J/YzUAyNtiitymtu9L6tCiP8cwT9mGv2d8fpFFrlowA2w8KSeFmycn18xBajjBzymM8I1Ta
P5ZanJWDiW9pvTTeLeFPRXu5vVzsevZmvehU34T6UmUhsM5+cScS3TO/RKZRe0SNoXyAAATHIm+D
KNe21mnU4xWunRaVLeST3Uv1vpcuQNlxGla85SP/fpPrpnLYDnWJPksMQutuJzfnlDeXzkw+N6tH
PnZjIl7zPrH6DFjucXBS8VGbL7XlCeJD3/iyzCnKcg4RDRbIaoCBwxTfM/ZaIIqDY3SNPRSA6s6Z
LyjxF45rEB++uiE2H0dlT2kmrelcoHWU/O5AKRceoyXojQc9fpwjXxoe1OoiolF72ypv06iK4hqa
WpUShsyqSuxcLex5fB6HimOF/aJ+/zYahhblqTxkCdZSeloc8gTTU1f5pu4JKyAZAOA2/ThuTwPQ
xLJagPPEeHoxgKIPHLfS+hU8Vb6sJpzLg2eJihq1HOrGOmAF9dyTtU+iGdkK8qSW5/vMnQIrtmxq
mLWW35Lvje8X0GwwYAvgdPUQt0dFfSp4zsCcmdA3NigXrMVoioYQz1XS6ku+K/54EcE5vr4KHugo
f+iVjQEG0Dimmf3v+ebwdtAVXVc16U2o/uPRzsIBt0iB5FaWzlYZVLE3aBzY9hu66+qEbWxQ4aOI
86JfBYSPHtrUWWv3rvADT0nMU4tf0Ve8Q9/7QJSPmxOZg9ELm/ecZT77oOQpithBiDtR0b+cInXt
iYT0CFC1LPtjj7ZLbNfNXoB0cOMp0+728WY658YgFf1NUIyai0YKdYXfpJ+j+LlSv5fl8x9YwfQl
aNOxf8rbum9cM+yqdpSQwrlp4q3K2Ugc8zkqg9tG2DFkY4U6aMmQm3qbIQfovNUnmo8YwQ3ADfGm
+pifecK8TJClvrFHbZa2gkS3k+At4XlGoarZ9ccZKpPDj9F7Ywg8zqk9cxo8XKPUhsVFNEdThf7B
9IDxLK87x77yuD6Kl/hO8RZIWw7HiJMhMO+5zXdS93YnmXmJs4nK9OS33XEw9mijTspe4jkjM4Jt
DFHHLyx76EIV6F5NBWjgfszyRRi4Q5CssqZhGhDl0Qx0oGkyI0Aiwi6HQAtqEP2+wfjjiMFHJPLn
PwGkbw1RO2WVsZFYBA5bAuGcHFqk2WaQ15ykiukQWzPU7oy1IKYzmX0qT813kPk/a5Wrn9BSVzDO
qR4JPWAKKlhe5YhEejpUbs1Se7Vqy2qOLZw/zk8JhIeUBMSO8SmXGruQXnvDu324yWJdmbNUWZE0
WUVfgUpDcmnuxipfCTPP3Sp+F03/3/8+BisN8OPAAlpHH28XMSyK0iIdpdTcF/r90nKeDkyYzNYA
5Q1LLEaiEhvE7WrX9DBC+YjW+jk7G8/Js7IDR6sPojCIEiwB71JhFlC2tikX6ZVkCscItgmsQ7vo
6H1LAYbXUL+cnfx79YkMdM/c3jfrboFAhgKJY8VC1kDvWZK2iZUixSLoFdGr92RQp3Cic+ivvyNg
QaegCbjULCxP2Vil6yhDOWAot9XIx4Y7yK0+Kwaqi+kdaRsbbuVNr7yDzrNIvT2XRpk0SQT1hLhc
NOMuaTi+L7MW0hLRu5d1BC6FLqjkVqdJAmHCStQKjMurMwyjNyglaDSiiymNLSijpKNaWTtQEBwr
fcAQd/olasVjrUf7ai6Oa906A/C/gig4Kd5CxpjkztyiEKtrTtSPnlrJXrmaF1XkjtaTo0Mf3e1f
T0UKVc6neo1RAejf5qRzN43t8DS+QcPmMx60vCyVFZq2Bsl9tsk21gTS2kWI4kYz9fYSD07Y/QxV
0N9LdRA2wimReWAjZuqxNUnlxWh9K1K0gCqhgdw0gP1u7Ktfa8+CpB3Udp+4HSuSytxaU+pohfXY
roABkaMlHyQwo41HVAgOf4FzeUeKvZ7gQzN1aAobdGzUZVXIIgLolht/jL9nKSiWCi8zzo3mqbwR
WyYPhCW+W6MCZdzUkWyV+LTOS53JWYHmJsMz0Pwic9Ln6Fk6zJ8JsyKGyNw15TxEWbkOabODnUEB
ndJV7U3RotRSgddJw0tePajZayvt0U5auKSszEO9sURlq7OpjbnWo9WZJPt2BD3SL1TPx/jp9r3G
9syNGepiK7JC0uMmRtfvDFqqQArQi3M7f3CRjoBtnydtwayUbheQ2r5E7Ppmhi4dykkXfSz9Wpjd
VMkdDQEmll7ACHdcrNVXptFezF/qqPu3P5i9rChsQr8I4ZJ+BWvmKg5DAdxfP6AYk+ZHCLXaHf63
UpXubVPMWVjwR/5tizr1w5woc7dgmGdxRlAkq1570vxmlzx3mU1Yfdvfs4dBlac0SO8gCORGbvTK
O5zk7r6KBLKk6FBK1PEypu72qux6SUuga1alh3k+LsI+Hx5vfyfrfkM94W8TVAC35iidWkzYg77j
W1pkTjo/3DbA+wYqYGfiIq0YB0SDp3tstT00h7Oecw6YbrH5BmqrNEXt8mJEgM5lO+5fxuKoSJdV
4lhhAjW2S0XF5aRVtBZikqgQP4U7JbDuiLj8cpK5XXbO99DCwKK6rMNACE+6/ruioZMjyr4IiTdI
Gt3eG87m0+rASt3ndZMhz0cNooqfpPbzn/y+alhvfCMaXfHojG4QpxAfUuKtPj7Iln/799m+9f77
VDyy0jXTUgO/P05H8LPLYMAe97dNsGOe/G6DOoPhlKRmsiI/m/3ZhTRGUGGYVX8SIO6Z7wTeg49E
7OsT/26NuMYmvUmVoTXbCbM5pAanlu4aKAUy3MGtPinerCHK8FoETMy7JZvosQH/BlwTleF249h0
dYo3Zn4CT5fTQYDYctB49cYzD+vEvIA3pqhrcZgkEJxZOKiVeSybl3A5aZaLcb+aRw3GzGo2hqiL
Mazb0UhzMukpmLuxE8+pGbqFvrrR8Hstf/UJT5aAnP2rfVMA03oDkEAF9uO+mcMsjUaCm2mpU3uC
Bmx1QBlHHKAKdtevgZR/v+2WzBDxbo8OEXpcJcYsol1QdX5cabYUvoA0wbaE3W07zAixsUM5xzBA
Q7QqcMJq4buUxfYcJZwYxHzAgklWEt+KvzrdaUljOGZNCKTIWHVzSDxxcuw2IOxA/XMXZHYL4ipe
hYPZirMUVNNlFW1SkR6clEo1LuUQPQmQa+6U0UaWHSCf8MPL4qZ27JWqzXtKsm3iiBkmaPg0hR4a
m9dMn6ce13m6J7NP4Vf5JxCM5P0aH0U7guiyq3Z/tLwbo1SM1Oql64sMHYoWGqLzSXyODjXeE3Z6
t3whsJwpkH7ykOrsPd0YpYJmnqVp0hO36fBkIoM7EGS1x6MB9hIVMyeRK6AowUtPmb66MUrFznjO
sr7toWJXm0Efvswl57ZhRq/N71OZzCgX86IvOOOTtBMmv+hqpw3v+syNTS72lZyrq3gC8lcTYBAJ
/QLKFijP5kRTkWski92faj/29X33QzuAf8XngfqYt+jGFpU+jUoe5pKILEAwD2b+mkXHRuUScjE3
Z2OECpCZWvRTPOIaHX3FDxto2ELS9dh6oi8cyFslBkkWx/WZ+/W3ySv+3KatE3QM0DJQ1Ffd+iUa
haP2pq3WE6Qr1E+3AyWzBmhtrFGR0oxlZTEbuLx5rpGG3k9303PsW456UX8SMdTIyQ+QhTr2qIrw
otntHbxiy21zfcZ4A2qAUdKDWFpwIkn3Co1Xe2FeOptPpG5VcSwAaE3glHp5l7WlPQg/EsWWLK73
M7OgjSEqZkmjXEu6gKZEJ7zMGBHJ9rPiW4s/aS8xXpz5QzxAWRRordrccccqmbnDxjgVu2RtrqFR
j67Z1Ct3Ydfu+1R0Rn1+yCDIIAjaPh3/vVqvJW99h4pcIM9aGoHU24vVK7JdCXoRXvuTCc/c2qAi
Sr8oVqpX8E/FFh3R077IXrMDrP0lAvwUWr2RnSCyxAcejzQzM9osJxVdsnjoB8g24tKT3C5yBN2b
s29CvU/gQFX9SUwj5z+eRCrUtKHZhWqD0zAcBHSwQYC8Uz/Vr6Nhy/tqLxwyt3Sy1wZAe9AViI8c
6/LNyI205mMmaCxzatZE2PF/Y53FTnejvQyAL4Ac+9vWbkdV7S233zwXlGlpRX1FAUjRf0Rxbzfh
fwyib8+jjQW5KTRhGXEa9NHaC925NOr7Ja1t1fy8CDxOec7Ro4uRglHoUlF0AHq1B1PzNXA7d/1J
wxU7gBFZk/6ASAXwew2tJySBmMX9uFXDaNSNIJCW5BpkyY945twJzHiJ3ogCGkodXRLKEQ0jriII
qKuuBPk8Ce+dPLbNWglKhTeSw64EvpuigflJI0v5oiE0yzv1EB1Lt9hNqd1BLz1y1ucp4PEfsD/N
QscfCuPyFZl031WCFBG3MA23UCHpIhxE46AOn2/7N/txqr/boaIHiDEWxYSIBk6T6GAKCDTFoS/6
8JA9r5fBDFQbU9RuaVm1DBIpVhid8app4GyJrV3Rqbu4iu+zqLK78qug80oY7C80ZKwimBlFNMg/
OiEoDZupIEMiQt/aU/YArMasGrbRHNflMIWHojz3VmvPQ8BZWmZ6tDFMXTrhGiupXL+1boi8qI7p
lDZIL/Frf5R2YEj15EBA14s7E8yurG4MUzcRpOAMJR4hUlV56kHz9cO6T7z2dT6S++hHIYPTFyRh
bnTBzACowiqIG/ASJva3W6CGldD0uGLcjdI4MkcTT4VUijBmdRBy29BL2xSclbvOzKNivNsiF8Ym
gkLDZJYh44ACUjh6bWw8mXHn1QoAn/EYFJAvjq3+tIT6CW06pwxrd1rGxTaXzEUJ+qtUGOCdx7+5
vfvMjHHzR1GpXFmuqyE2qORH5XEQYhtk49XAgbPwPpzK4lIQIHXzgOeuXjsFamXtseuR3nCCLDv0
bT6FOkCiXOI7cuwlqR/EDsRoftWBaivoQrdOvhsMzrOCeUlt7FHnRleSdoB8Efazq+0SQqVJ4k7z
z2JwlPlTJnKssd8VG3PUaYEq0VSHegGok5/eLw7hxFwxHxF5c2HrYDGPHMKYnt0TiAGP25u5gyZ5
gYqmppl0k38G63aSGqSMlqzHKCo8S1gA+W922VRzJs/ZrUE0ISFOgAtZorVgG2k2CiNDnrj+kPzs
mD3MQX3MTouv/UV5atfn9EwyNhPko9zSDPO9vbFO3TOy2i/5kGDWtNSkO1HR7EzMoNKhBtKM8fRo
sSXocmYhJlEgdTJP4+72cWRXmTf2qcunTpTQtNIK53EBJxOSZfBU9xH6C8YOzSVu/GMCi6x3e7R8
fFSPorYKKPqSziFE5tCGDSFr1/k9+tq9E2NAjFfbZsZcTL+bsgjxvCvu8Xwd2tqKkG2BZ3Ud0VVL
n0TZw7StLfEIiZlHlNQUodlExKyp6DaZ9TJ0pC8wVHe15cutaVuTO6pPZfkVheDbe8cMpRtjVJhr
2wHUrqhiuulYgskc/9H1k6x+u22FFQcUURQVjJOCL+uKxHnRq2YsBcItlMv7cKqdrG3dKa12ah7e
QQD0MWwfgdnam814ijrlIkfSvi5GrzfyY2w2XiX/GuRkJ6Vw5ETDhNztv4+xCvjzME2ooZeAVJoK
Uwa4yVN5FeFQIbjrl9VLpAqYAuE/mqHO6Wr0YWZmM9hl6odlFG1pdUpex5KRCH74FOosCoJZJWWL
LkUIdcuqb9GzNO6b0rKluQy0vDqC4cHBhNzz7RUkfkKV/LZm3wLkJk9IJ00NJwnYCLkT7H7pvKbk
MWyy7soPNqgXjy7lq6lH+LTelXzlhMl2L9mBcNPRDmowvPLuD7ZTGOBlQXqrotr+MfVpZD3C+Amc
oqmOHToHWRdYMQ/VwbikFFGCojZ+HxzOdP9qnZd4ihpgwvLoLi92iubkedAVnHuYbcUAOBGdMkul
GzxLmVlD1CFAd8tlFtxsEO3EDPRe5thhLpn0tx26sSNHcYcGmQDpkHY4DGLxYGmVbcQ8yCXTx8Fe
Z2o69MivWJrGYQkLvN9lV5L+j7QvW44bV6L8IkZwX165V5Wk0mpJfmFYXriA+05+/RyoZ6wyxCbm
uqNfblxFOAsEkJnIPHnO1aQ8NFJQZ7dZZEfIBTEba3dKuH+6t945YNdQKNefCLkeFpqb5Ua6Fk2C
Kbtrim2unsRD+e09zwcxyr6tjb36wxTjkQsDzG66mgN9U56E0RaM17I44iH3N1ZwHiAwasif6Cn6
TJejBOmCqxpOrN8m5k3f2X3xbd/KhldQ8dFQP0BmhP+YG6uVcdr0As6DJRZPrZJ+F7gEgJuf68KE
/OctnaAuNI4mAvNQejKGts1zWoXdzGttb2Cz/1gJE5SHKWuRTMGMRvwxvtHFlwEqdqMeaOqLIPt6
D+QgF+GwcZ1g1NDAwYC049Ogr1LixE0T8pwaMxdWdteQK6684/YW/bbBVvwkaLWL0WBJrinlJ2PK
T7G4cLzCVn6o6sAAYb4er9VP7cpIMVu1aIELmH3aDioCwGxBgkfJtCeb10jbChOwhm+mKUBAfWpU
VtlSjzkB8QitYcJ7g0qTCjTRYQvQFNxzJZPErU+I+R9VhCwrUn92YGsG3fAyNfiEkjI96+l00gRM
7qvt7SjmtGYs3rdy5SiSDFm00h1l3cYPDMBU5SCTPEA/p/fNloQZwDL5ogaLKJ2nSbte45e4MJAh
CPeDNV4pjV7bdf5NMSK3JIPuqBVgFrF8JNpwPSv50dDbcBXH46hUjqhdGULrj4J+i8atnVejIzSx
ZeeA5kpxepzGry2UCbtU/dmWsV8Cxmvr0RCMZt84Sqva/fpayXWQ6pI3GW/r0ARyMh6VuvS0FA0F
vLg1HfIVmnFa1jqIV8HFQbrKovJ70mLSTzPL16oxz3H3DfRwt1arOiSSX5K0ASTEfF2tIpQ1TDHV
qBwZEPue3uJG+hlNmU/mH6luHVdo2gqq8JxbFBeATzv+NMfVsRZy3RWZ2+WtBz44v8U/MC7SuY+h
xmUudlEJ/qr0J0xrPGDE4QjuIncV+XrQn24mKMMhe2Bg9h9160/YINFMxGiaZhHPdlAieZRXCh8v
nGqbamv3TnG2uPTFn44ZY5P+/SLFwqS3mq5GI7poSITt/FavEm8U4NNDkjHBpDxARCrxBCoWlwpH
NatNjuotZcosVzs7Co/7weFTFGeMUc9+sZ5FqhV1zjUw6Rx6yL2bByXoDm3wPzeIqRlFApU4JtYx
kM/EIDGt5h5KBaKbdGUw9Kq9KkIwj7m7v5pPD0TGDBOHxhHer+wK0S3Nt6J8XjXMbq6D3YB0Aqj2
fVufHSpjjIlGiTXXfVGYQAR96V3Kh5m45qMSLO4c8OUrPkMHGWvMwSusSZpWRVndSX2RVRAtp7Ft
iZ4IrRFQLpkPaXJqNQ7nGO9zMidRiiozGedRdK0uWK0DQbK3WIHYeM3MC088U8w5zJpUK6eKHhA9
sgs8NuHhvbIfH5b4yarEX/t7x7NG/35x6gUM2iil1mJMbfqGV4WrLNd5/mMQ77OUU8Gk2/LHk4zZ
Nua1Wa5S1Gsz/EWdRI5iqmEZ15yDuL0YFL1UZJLmJ+BYoZdrJwyQfGo02yDfwEkol15fHKDU9r8+
nd8X89sS+7IglTkawwxMvzxXTjsC41dBRF7qOLd4068rH2YYZ6HJpInUFLd4iM/pHPTicZyD/QPA
M8E4CiHtM1J0OAAyJZetDIfonZ+ZC+eDbXpXCKGqItyf/gmY1glppE69iK2xHsr41pw6J2rDSHJm
TMsPgMgoPJGNf/ETHyaZA1epfa8ueoegOH/VdacY3rL5R5Q60Xw7piFaryXI7/Y/5gZWS1cw/aFS
DW+Ml+vM5V3EpRbkFBM1VGtq8QALcKJDekT9EZFY+aV4tUP75Ryr1L/+cbXwogE1Gmj9aHPPZGcx
snlRSaLTYWhIAs4laO8tDz223qOjXNYP6/V/58n80yBzaJZlqXJ8Bjw/uqMYH4Xypjd4Txzeoujf
LzzTHMXr0rZg2DXLW1LfV3loZjfK6iSRqxC7aL6WSiArtgryUTTrOV/0061gvigTY0AerM7ZEGtu
nTuRZq8umqUooUP9/bh6653oaw7wR5yrSA/H3jYyQUaOmsVCuRwavDkKko40Q3cnHDWOH94oHvy5
ecwZnRoTCodgtkZWRVUSEic+5ifwMWKgkncH6RXbWxETXRZNW0jVonYs94YjIoeLGkcYV3tqgroI
h4qXMNJzt2ePufK6FEmjkoFuUgwWh7Kcryflvkfdnw6X8PqeGyigPz8kU9uMElOYcypEpjzQDzme
8UhQD6pNT8eCk2lTWVzRnoAm5sSFDfTrH6bZ+FOgGlinNVDRo4T9Q3hb8weS/yhX8kZKIXMS9TZt
nKqNwmxtHIP4Ric91bhJnHvyKaj/eU/YoQe1nPNJonLs9HEr2CCz9UlgOJ6BKV3BvdMO+/Y458li
/E6d4d07G9D1bopgBPFXel/WgiOpDx2wvkshcYIW50KyGOO1NSH3JqBQoJaaPyWPMQgFHAyqH6Am
yJVJ//TYYT4l43KmOl9QW4SWDgV1YkT8uEy2FERnZJphyVOa5zkBi/E1c6WnVpGhkT5C98o4pV4t
2vM9ZbEXwyjx97eN400txuPMitBpDbS+3TSuD9EM7pM6wyCtyvPanJDBAn2ViTS1sMyQ/Q6oVhr5
GoOJ/Xnyya0MPnZV8mKe3gdvZYzD6QupKxqKxFXal2K8jvHw4QmO8kwwXgYJYK7KMxAeURoqIrEl
SLAQb3+DNopUl/4EjcU/gy24JmsRKrBUKJLqJ6Tv86O9vaJI1Qagb+HhgzgOzGLhYlGSa6BxRqwz
qvbHWBg/p9w8zPoMYFCOGpX5mPeGrSixM6TdbM9ie9NK41OxCud5Lr/sr37fq6C78ufi5x4qYJaY
ahi//JGkXhN9URdP0q5NIngxSC73rW1fPRCTgVgWymkoAvxpbq3zqJoX0MtK062mBvJ616rXpXi9
Lm9afiOmkq3iiw8TL6HadDAfdlmCuRL6AWJOiZyAMPNkB2REJ/lgBY1fBrzt3QwLF6aYd8sU9XWN
oSH4sjp2jFV5kirpfv8zbl6LCxPMpuVN3KRdDsEW0l/J8XGVjyZvWJ1uxKds4sIEk4HKtdyITV2C
8rVEea+E4rw6PIxmdrVUww0BSUCuJpnbEB5fDu/rMZHAXKq2KBqgXgsIgWZf5pWTJvHWRT/tRWYt
G4I1RiCKdJNFOYIkGzVd5ZBlX9KmAceA6S3RlQkB6v39+lwkovHt4msyQcCw+m6ZBkwQtC+jW91L
IfDSR/lFcQo3BQ5l3xrvdDCJZ9kKiZITGgmiL01e2AWETEQerZ2y6TgulsR4f7G09Am1bHjNGmyA
M2bTuwis4+Mx1/NvZI5BHKE4JNPv+1r/JsbZo1lVr8MaB2aX3sxZfK7KuwSEqXYslXZTiSh8D96U
k3vQJ9uFbgW1Sry1ADDUbFGlFwQ3tcSTsoL3VxqwVZYNIekcA9uLbQ3kphbi17FOrgYdaW+hch+3
9Ert3QfGcekkNpMJ71tgDenjtkQvI3HX+wVPB6AKORU3ziXQmYiUjHKLJjEugUl+aYlky7xbxjuQ
bJ9EauU2Wob3qTXJB9YNVUsSkCtAdgLB5VWXudYYfyXKBNOvs0QFTyV/fGicGaIPOp4I0Sm542ov
cbaKlVedmlWV2gqD4hSbAGSmSxo78js3CdVniGc87t82zj3QGYelFFlbaR1kphPjXGh+ndR2BiXN
trHHMQ5EzsngfkrGf+nDWoCjB33IHg/YBax6c6jj2fXPm4N3Dqmn2Dn0bEXHEA1AW5UE08LFL029
iovBzsWzJvsabzyU47N0xmdZlZX8M+xg9IesfhA0N1Ge9zdqgyDnDyesMx5Lb4shNauequxMXnOf
u8lZCYWbJbNbT/Zjp0Hf2I4OmMnDLaC85j0+cB4kB4F7wbdzzg/vySL6rWEFOoTmzvS3YMoX0uRj
aHiqLQQ5pFB4N5DGl52NZFH9SqT3cU7xl7VxTwb5KU0HPLEMN5Z4jpJnicl+OqtIE03A26qo3pDe
2muO6XOQXPDAOpxrxyrxdFlVNmldaq5gXY/NsQKjWBQHspl7OKHFWnMmPLZz9o8NM9h8iBhdY80I
quZsywEVhgKy0tNlZ/RuYuch8XhIUt6HZPzKaBaauFKUY0NiO86PspXYg3zV8kbGuCtjPIo8ihin
HPECoM659jO/BUEhnuJlKPqiOz8tIfkLEsY/rqLB5EPC0mrzCh4MdwmaX9DODc1XNMw1nP4WXbPI
482ObYCC/zTI+JeuL/NozVCbHn1KDg9wcCgfwIkQJm50BSWDgAbyGtRf1ivpbV4pcAMl+6d5xvUo
fRVZKtUU67zui+anEPiyUC4SHBTMvqt+4Uf30uu+u+O5GIPJWPoUo4+pjLezYASGFmjWQQIqhojh
ur5OwDFI4A6dz9nqJfNBTjVeyst5cbHAYLW0aiBN8MXfVQKd7ucYqg+U7MLALFa4v9btu6KDMMi0
VEVnMaO6lPZgnsALXo5uVsxxxvKNNla2mnJi/XaU+rDDbONcjj0xaRovaVB+Rie+sL5NhMMvuwHQ
pYflwwqzcavWZ8KsIcTT2ABU3XFAhCAe6ORre3zLQBfU01hlHObr2Of2U7Zj/m/rLHq01K1KlzK8
LdWA3BMUx3rRFjO7CmoMWas+utqQo1+em95WY96Z4ewjiw8Y505uhxnVAeqKrHMUJE6OcmATQMxI
jL3VaW/EcIQUCGdfeWtm8tM1igpBXBAeCxDdEypeWyRPUXOMRG//oG5QI/+xt+8jTRfPzzZJU3OS
kHcr5xl+SLKlMPZM17ySIE8G2eQ5mE7QJrgG+Qevfsz7uExAEedEk/SSaG6EwuDwUxFDEQUYnfMp
/6XC83F+mHAiNGVnWZTIT8IkACi6AaS9EZ5mD8wfXHpRzn18z/guvqahK8mw6HiDZkLlYMjzqIzQ
/ltXzoN6s7MpixAbNiHeKYGE6M+iQV/kAykThKvJkWh52sOLAnfCAp3O6ukhpYwUTlNo8apWNKlg
07ZLu0yYnI15adHd/KcyOR4kkB3oh9qrDrlXX2MiiXf/tr7npT0mSgqpVJCWvHuemWJZsFIhcsRb
dbBpfFwwZebI19Xz/qXgWWW8ahFreZfkmHsA3UFfHdr0oGqcoYetC365MMalkp5YvVCg6jOYD81y
V3e5XfSAzgX6yPuG1Ffs7Nmn7pQkJ/PYIAHOD7Ij2PVD4tP+9+KapzrgBT56Z/eMMdm2KE3AL1gI
fJryo62bp1Yj9/9pcyy63IsrZq2lbi7/0JZ6JRrqqMPz9Fk2s6OL3WFbTcogT9koT/Rh9o8q5ApN
tde6CcBXldqKJxwG5WBkXB4dmXMsLMYlVpO1NkOFeGMsydWU3qRR+j0yjKMhdod8ac9iTx5lI3/o
F+skjVmgpq3fZ/JJKjQQM6V2AXyu3JeJLQ2KowjGjZgVCItWaIzJdSt3TlF1qwu8wJdaLGu7khTi
72/PZj3g8tsxrglibU2BLiRo9/6v6hEQCXhG0uvKp2Dg3FS2l5XrQ2EaWYs8q7sq0K4QGztvyv96
gxgv1EpRHMfq79oU1XUvHPEs+pWf3PEmS7hngPE+7dyrSUzrN2QV7DhFHDHbcDbisMiyh9IkPw39
Wy+mR7Db+UkxnbISeFmM4oNM97guxdmM+3M253YtWoMt18UNGYdwyJMvfZ89j1Bu1ZfjrJrf0inp
7GTgxgiev2FcWxXNa56qCOt0apUyJKWNXT6TA4W/RPd8vubdO4OTx9QmLUFVC6PBQ5jaWw+NY2Y2
mGxd80frzZ7myKE12fo9f9T6X446CCahGQUMvsYcdbkca6PT0fdv3cFTHdWLj9YNVdMExOKZly1t
Zmqw8tsaE3uFeibLkCAWNt7wS/PxRHXXIL6uri0vPYCL7UvsEBfq6srjyKtt/Eu+8WGbuQGakZpL
Dvz5+6Uub3MX4lgAGT+btwQpR4mCQ9w71mvO7Yxv5YiXi2YugzjK4qiIMPwPpAFV7sZOzoJDeZgV
pw+SsED2P3ATf3pIP8exjwUzh3gROnkpGwOO+IGyM3RBdDBO9H2cXkF4RT/DOl7nKCItb0Mo/lWI
+22crbYD1J9gUgJZViUufrmCU6poH+NW461y++Z82GGCtTrrJAJiBK/HppHxdATbf6qdMFp5GIWX
Ukg8TmjYTg4+7DGhW9Z70rcUVCEeKUtccS1h+EK5b1wqSdZe4wXHo4DkWWSKZKWSm3BFgKjUud+O
KYp/b/tr2g5AH0tiAvbUJzVmgpHvVJV2konmpVN5j/+Tk3jzdorxNNM0Ku2cIqgqoPSLbzPlnJQ/
xzRDnA/3F8S5cGyFXVmSDkRxMfrh8i9rXWwd0rJDoM28tJT34ViPIgtjV2Z4KRXCLwkM0sZVYbn/
bSmM7yhifZk02rSahKt8SWwifYnleyXifDHeShhXIffg39Em0BgQFOtUR+h/WCmx95eyWRO98INs
vXyJ+qmJx+H/BTlKLd6Gmjc7st8H6UPk/YXoKQj6PsINK2Qv4lzL6wrnIAfNN1ruSb9aN+mVAZsi
ehMoa9/FfnHidXg4X5Mto7djpuI/FCbNfLEF4XrKv7UVz/Fx3AJbO59LSdXbJIIsRxbmOhCQy/f9
/eLcIoNxC2MOOYeZAPoo6KHVn/oyrGeMfcUprxCwVdS83CXGMaid1qtrjetqNRjS0ju3nlo7qcYA
veEBlNHKVTe9FC0khVb1VDWx/l8PJpOV5OogrW2r0kqEeYeB8qfsIXIJmqrO6qxe6yQYERr8/a/L
S4VYRg25nipo3eJsqoF57H9036YgBso6A0jpXZKEnK3bMaiRkXAHCGmM2kkMDMapJDHQNNArA1H8
gZKnE28M17scfYICLCU8EjRehsmWzKMlTQkqQLRMPwPUmrvjKQ50Wzv2QR5we/Cca8FWyLulLxa1
QYE+A11y/003bvP5Sim9Un5qLEc3vxRDkFdXgFWo5C5evnB2lfNpWeC8lalraliW+q5nTp8Oc5i/
qXZ10MEvx3tmbXYjLm6OSX/NRR0BPJKZJQrILPMrCRLSYDLO0AIZHf07zeyyoOZRknNiuMnkIoq+
ZBFRUaufq8e0dA059rX6u4lMUudmWvTf2jmlJuN/EnNJFkESaNqsB6sLJLA7hmVIB2v1cOIiyzc7
BJcfk3FDRVoofdYjz+rd93QZraT6DWQ6Ye6Pz/Jh+b46GDY5p4md/cwzl3Nw6Atvb7WMD1K1tSSJ
gFsiB/WBFnj7Y3OgIFNedYvzKjCZpKUfZFONCOAHZuMM6otkFHY5f80MX4+f5sozxprjXukv31sZ
423mudC7xELeJxquSE4QGbPV9T6GnuX+J+REXZYDos3VpctBXuQWSudZ0y9zhdaGxKMZ5viXT5VI
0kixZaCyURg1+GSW+yIpbv/TQlgI/Jw0fR1FgDEkCaQ87pQymGoOYI/nlNkKpNrmbdPTsSLKZE+x
4YLThlSbRAVcO+XRZHG2hq1FlirJddGEnxq6K4G8jMiVY86KOKeMrTouvdoqpIaJRjqk2VsiXkvV
Ex/ySg/rzmFmUe602NglEgrR8VChjK/4GijqJOuxqdSg0y30SQyvIctzr4KFk8S5l8qV22E20RwH
aOthkqrunXYynCZtOS1O3kdmPIiUpQmgOEivezTAoBVSoTGttrxkjWeFcR9G0SepZKKsbGBEJYZv
bKEBb4/eGqyOBOSl+Ga56fP+heBEHYvxIImkEfBHIxLEo3mK+ydB034sbXUeujisV4Fz/XhR1WIe
Q3Wq1lUF2UUw1Crn8QowPr8OY+jhzl7l8seP91ensrW/bDazqlrxRUf5atY9rcfoz+ym0Wuzvu1/
x/29A50DDvdFurCk3aRZ73sn3EUG+H4zex05r/x9/6iy0PciXaJM65FbahD+yaXHicdCu3/RVZFJ
QYyKVBCag3c0huMqVo6p/DCEyrVGzknnbQuTfohiMnS9gXmCwgKJH0Q+DdPNMRw+qQdMPu1vzCaS
RgYZGrygpGGOn1lUJOSCMM54zGUHUPwY31UHQ1gecNRuE1AYDdKCU/WyYJimdQSXh4raPhcf1pml
CkJtRk1EiwxrGIO2q5ReB23gfM9tz/lhhP6Ii8MnL2Ovx7kIiCpmdnNEnmnuHYqXIRWUrQdiD3Xv
7X/W7S38MMl4xCldSrywgLoo0TAiE6Ra+uiwNL2HMhqGCP6C5peWGz7s0d9zsUTRKPWxinCT6Rwk
hZGS2RZASIjZi5fRQ+/oruYJ4Gzfhg+TjGsEfi7t9B4Hpy3OgmnX6RAsKt7Lvbv/Kf8lO/4wxDjF
qOssM6KKHJgYP7SJnfjEUYLyWTyYh/gwv8vuDpDYmmLbvCk4QEHOKhWmPTJklQAyGCRdvUVA/I7G
r4wRWnUJMol37TehFhebqDBO0miTpdByLFSzh3+GWgBq+wfIxgPQbafiv7+pwjzftLmy2qYBpjoD
QUh6TAMquc6fAuZcb5bbq40HeUCnFK/E6LGyrmP9Ohk4/KC846EwLiTXq3xeBoPyoALH/4M+1lDq
t8AhjJEvERyZwwmEO1BZNRBVefW2f8lmPz4k41u0sdd6GTpc7gJY13qVQ5BjxKXzKSESKvJ/WUD5
sMc4lkhcSwHlN8qWNmNAvgsER74d/NWrfAAtOY6Td0oYr7KAV68uZ6QjkdE5w3SwVIgzitdtdi6r
23h9ltWUd9k5J0Zl7psmVVFr0SyXvg5KN/O1G4x0i3btUX1ttCav8XqbjL96wP3+qiyZmlikk7yY
ADlFugslkLh6JMYdx43RK/U5f/+wwVy5PK77Sa2wstY1AzAb2bQKHYHHVvL6a974Pe9cqkxYl6Vk
ImmCW9EW+bHqpms5jkNdj2+E+mshSNeimHkDplfTYnlR2ikAPeuX/QVzPKfK3Eu5zFZpJROypcaV
9AC3gkrVpf6+FU6gVZn7106lVS5Kprma/iZqx0i4H63bHKhC3lgpbzn075cRNk8waoZRFLdcbgsp
dkbjUTWOEdTe9xfE3Tnm0lVaOte6gSylxbjLitFfSPy4yh0d5YnueXGAd92YID5myTysMipP0yjY
kRgl9lKKdm5Ij/uropu9d/iZGL62TTuoBJTfcXUi4yOX04jz77PzoF26il1VANGntB1EBYFuTZbg
Py1BY6JzWZUaerwwsabfiuwmrV/2/33OAdMY/1DHpkn0GPu+KKJt9IMvm8RdoI81iJyVcO6MxvgG
zUqHBkJkaFwvtxj067oj2B3T5L7nqe1xTpfGuABDMCPdbIAvqrvjaN5VxJd0zpN5ywQyXxXKiBg/
NnXm/kOsLbE6KvGpd5XTCOWpWX81JU9flmeFufxdA5WQil4TqTmQOcy6t1wI97d/EzV3uRLm3udC
2ch4iNFmheSrHkVLRL5+23qTS1Mz/WZyeGNEm6wflzaZ69+oWiNmDeLe5ETXvb84/aG6A7D/kP2K
AwqGBUTkaTnxRqp5n5PxBjPoooeiQPd6NM9WFQ7ti8GjgtpyCBcrYzu+jVmQtIQAIqj2SszhP03c
GZCteH5pgfEHSpZ0ZgohCXw7inJM3psEKE4FaJ0FPD+9GRUurTHeYQL/7xRBMhXWJoClcnd+1l0w
Twb1MfZ5Ii6c/WEbvOWMeqJlAEfZ6L4EYk/oo/FGhngmGNeQgpIVZGC1BjYd2YnMF1nL/ax92r9T
9PiyUQc0kpi+AAuE9EnHRyPRIosz6v9kAa7PWarStuov0XSFlrjB44T7lwv8YY3ZIivK4SJU4J4x
KK34Q0ACbX1XhE5T0OgoXnaMXfI2/0Xt9XKNjDOXxHU2BBWVhqFcHbXQwx6K4o3Suvufcnu/PhbH
7JckqZOpr/BObXvQh8dYsSNeEWMrLF2uhP6EiwyrqvpktBIQ2Tfd/dR+IXhjL+ep+NrwqHA2a16X
lhh3vi4gC687TI6OfntIgIofAh2jAGF0S/EZ3aHxaye6SY4ylMCmkI+5pI+YvXPJuPqqKgyFxLA/
WDc5KEGImQCyHI6W3yVPZjPbMZgY9VnlPOe2MozLZTPevoAsrDYMwLq2xqGa8aKrv4L4cTBjb/+s
bD0bL+0w7l3Ka3FZFUBYRyOwpNkuq7Cq76LIJhizQuW3annk6Nve/vfpZJmW866J5qHB0ZGkFnyq
lh4QPX/dXxXnBrxXby6O59CTwaxiNDlkYwwBrzmuqhBUcs7JAzib9B4ILsyoa5F2XQVHP6tqUEL0
b5R/aZV+Trqk5pyHzXbDxUa9//3CViWaQpJEaMjSoEIxhbGnY146v6GaMfpfjcBemmN8iCYKchxZ
eASIuh2hjDbkvmo9pvXD/kZtO2JFNKBMYyCPZYexZyLkVTPB7U/H+gD5qq/kWn7tfN3Gy96pv4Kq
4sRrbcub2cCHTTbfGOs10jUq9jE58lG8A5P9nXksjulTBrht6yWQLe6PdCJMRiyAmkwg/Phvq2YR
Z+k4NRBVR31hPXdefgvdpkAukULKfokJ9CygHX1umYEmOZ882cWymZgnyumQmCYKfIqg38X1w5ya
N23ROUKdftXRBWxbAoCGgBRPe5xVXu1vM2JcWGdiX9xUZQ2WchTfVlxF/RVc7leakqeotg92qyc/
9z/xpge4MMec3zoH6bg4Ii1Sh6cpOfbScWo5rpNngv794kb2NZjMagNOBtQTEQBZk3UoMy4ccjP+
XCyEiX/NOJJRSFFobiovl0MiH4vkoAAGPpARmhKxnaiLU/6FeqsOoYff95LFnalxpQBpghd0D2Iu
w6eVWpBSXbWA3reIs8rjf9suJtxNal4IlYTHjbKKr2pDbqpeDioScV6gdNf3rgAT7ea4ktN6wTtg
maInMzdDUNc09v5SNoPCx5djoWWNQGpxaNHBqmNPxEA7iX6B8SGeRnffzuakwsUWsSCyERxXs1gj
ImSHJSA3FsrZlEtGf6QTbxUoV2RUYP+mCXhplHEiGs6jJGgT8hKgZ4afZHSkkVd93XQVgP3rCgoF
msg+aUC+3i86TS6H5B3TBQTZC838MBu00BmMe0gzeyMEyLlDmJuX7cIy4zXELOtHQ0LmbJxrcLEn
58HP7tXw/8MSb42M89CtvJ/VCGAFWjun/t/AOE0axEfpPnLBWQoqT+Jj5LPg9Qm2X6cXa2QcCpDi
VSxkuNm0Zqk7SojmuKtdyz4dbOWNSG2+6lDvgXyHCqpgVnxOFVOrL8HM7GZGZM/LFeb2Y/OXMduN
YnfN8/6N2A7sH9bY1DKaTCgrdArtj6dot0QH4sWe4IF62f0eH8vT6LRf6Cjt/Fr4lqvfo9e7/ws+
cz+DbEy5+AVMoUFKpNJCtYGmFpQ/gMoWk4N4hSnlA8fSpiu7sMRcxK4R84VQlIYa6EfVqf30aB7o
tKvkjIEJeBYPRrrp1y4MMgE8ElOUnGsMn9XR0RCuKySGKVK2jsOyRF3wJxd9YYa5gpliCD002CmT
tXmEmMRJCYyjHPKyId5qmPtXi7UUlymqhHmt3eglVMijb0plncmU8s4E/TB7K2IunLYSy2hpbMsO
cm4PAZUFVL5SgGrukcSebJ4b462N+p6LxCQfrXZeevqmG2bgUnJ7tRxhRTpt/eQcQt7SmLCdLE25
mFDaQpZA5Wc7p7muHPmQ2w3G5CMUbngxb9MgeK8MCf9Bso1ZmmBIDSSbUEGhE5CJUxyj28inoyG6
T1zrwBtP22xYQ4Lwtz12gUndZD1K2q7+tXejYD1Iz8J950BZ5jWFkwa9s49lWrhw/AHz7Yqvppqi
oVvQ7mT7ZcJo5FlEb5x6TYlzEocc46/Lq7La2r1qT27slMcljFoHmoX7G7sZnS4sM0c2NyypnDQ0
AyxZBgHSj3weRmfpOh/OeyFAxe+b25z5AcH475Uy21rmORRJEqTSSRdmatgKdlHcqgtg6kIF3KSj
jI+DfG8MYPDtXZKiNcmpzG1emYsfwOyz1iXKmqpgIYmb70btWuuTUt008jfOOqlX+eQKLsww+WeS
GAUe1cgvVgkKoYUXgf/sbY7t0WkOrVNjjCTzpjB+45ilsWDHLNtxQzpVTGKNhCqpbP1Y+vNpmGzh
S3qYXNMXDr3GOT6cr8m234bWtKRWA/iOSNfNUtttdzVZIfQJeOeG8z3ZPlzWjROKImhOTE57BfC/
3SyBEdu93bngQD8ubuukUITmqcZxrgfblFPTJSeKCESO2VevmAmyawWbWKVyWK7fFEB4Ofu3Ges/
jg3bm1srqGWWPZB37Qukgz0FvDWj3fkFYIaQ+EYH49T6+yZ5H5b+/SKEJIWKmuuC+VUil7bYWJ0t
Z7WjLMjc9g3xPiXjaZK60Htr1VBCq875/GMVXtp5tZvhF1C7HFPbtSbNhIglVSj+pChbrInaLJSc
tYc1W/QKzzzIZ/LTcmjWpDklseMzrz+zXbi7sMokNMtUGu3cYfOyK6CO0HuSwPGW0pmxLxlq1ryp
1u0U9MIes3UEwz5N1oC8LlMTpxMzDAQDHdqkuTOp1lHXcjs1umsjIl8TwmMg2j42H1+Y2c3IzJNG
mHR0q7MnybhL55P1V4wlysX6mFgRq4jHcouKYefp4Dh0C7BzRY/xER0CD2y1JrBVyiuX+3M78fhY
GRMgxFpPtJ5O568PGPwBKQHxInc2oPFqyyDHsPgMKZuJ8MU6mVgB3ecxNWeQICSgcBoKV8pjSGnZ
WvUtlW1tLJyc57Z5R4flH5PKQo/gvih6Mw0pUXIPMhMcpCOvqbz9CP1YHMs21gjJAGlCWFKDNOwf
wIDr6GcJmDH1OXd4UqLcddH4eOHNlriOzCjFFSyvQHBgd9fqwQCGUjzxXhXcddFjdGGpMnop0VO4
mHb1wSXnqPX3LL8zcnc1vczqTjl0Cs2j2N905GXfkW7HiN8HVGbcjCJDBCl5B7wLx7F6bnnj/5vZ
KFSU8LqVLRP/g/ErQjYVyhIntBFH0X542mJqsT+Np/muOOj+EqZvzVsZZH+RS1yaZV1KoUtEa/GY
Qe4i5HeKel2Prh6/7n+9LccF9WFZsmSoXn3SgS27tsDEFuoUcvO9Gg9a/qvh8WBtjvJe2mBOoVaB
2WChEq3ZofWlH/ENTekplbUy+A3GBpMQc0CudphOvJoP/UZs/ndpmTmVCWl6VZNQK5CTh1zKbV04
ohlmzx0ni+Z9ReYM5pUUZQvlgkxSe+q+RrFbKZwUmmeCOYWy3Ou5TMA9C1ngTnluWrfOODByngnm
xKnirGUGBXc1hi8R3RnNqzTnvbC2vPvlljBRDAzueKJTB0iak/h/SLuu5baVZftFqEIahFdEkqKy
rOAXlC1byDnj6+8a7bomOMLmnOPztqu8S80ZdPd0XGtwC/U4D9ca+SkBEny8NSQes9SWe1jLY96v
ZtYKkSxIcFpZ27dNfSX0onfZhjZCOVVWAEstm6Cj/sLhnZNxFpoExXU5RbgoEN9UAGDXaZ42KFdC
0O0vi9v4TGfiGHMq86gI5sBAag5G92yULZDPXoVAlL4sZsN2VAyrYSIFCISqLDMKhz2lbmwrhDSd
8o7xl16rHVW4jYKPy2K2wsQzOYzWpaKhNlqI2xvtwckf/vEMxpFGpgnQ6yLOKP7m7a2OxehfHdeD
lPc41mDu1WBnBP7IWwLk3RyjcgLGNqZRwuREmexUALiY2e/e9KrwF+fmNlT77OaYQEkTta5NZtjr
eADBw03h5b/JVeh2u/69PWLAK3UVThtpw3jXEtlFE7UDl3huQmIwX+vqc9L6qBzK+kELfs2dq47P
l0+4aVinb8XumoziQPJ8hq+Y84Os3izNu6m7M/ayM45ScL4Yu2liyJjG1Ghzp8qO1fIeGXYXvsgK
x3B5qs5umsxJm4G8BL4IJM8o4pEXzKzts6sOnXfQ6wKrj+PQt6Kys+/FvEtNpCCbVBGVqX63H6+n
l16wyP1iU5w+klg9b0VhaztIBR4y2tnoe6hfCN/1fBxVpZeQPrcPc3ydLM4UNmh4HDXtKICfrdgF
5j4YU+eyomwa9Uos4xKJUZFuUTBWkDY/6/HaTA7gKrwsghotE0qcnYwJJfRyJnEtg1LLkN6m7FrR
fCm5zsnvZdwFhNMI3DSz1XGYz5b3CejmDHw2efquaoZdLT8j41GuUKTz8+I1GFqOr99WlJVExtnH
pCWzEGFIIdmHOwr7LNjJiwLotQrz/Dy4502/tRLGePypXqA7I6pIWNPpmqNIOJ9q05pNGXy0KB1h
RpPxi4HQlVIe0Bm95KUKvDDHrlPjYJiMc2ubWneS85l9rXIesDCPSizSap+S+GE/WNWouPhZnERg
8+MooiIptHhjSOwEFPIAFBdmtEyFq9YNd6DKfgNBOyj/ZCyO8UgWt3zuWhije0otVuVCE7l4thI8
+cC5qnJgub8UvKB56zOtJTE6N6MVlWgz+rF6hnWI7orUsYudFTXlOPetIruqIG/TZRUVMLwn57mp
JOpYm5qh3OIhOLR+fm049SvB7Ym73pruMH/E+WJbirEWyLgjcUhL0cypOxqdTPohfHQxp1m4kdnr
KOZpkkYknYhfSnqzWQ3COM+oxBZ3kvaQY4SpCu6n5Rrh5iLeC/J9bXAgJDac+7lMRjVkoUoi3cRo
0Ty5LaZU0NOeZ69pI8BxVnYNr6SMV1X1XRM497mRQZ5LZlRFnpchMTqUvrLj/FB/gE0NBcXKS69V
zHwUN9mzcqDImJgd40j+ag3nghlXJY+52YkJkvDMvK37p1650rUnKf9Z1Ryw6K8qA0GGphsSEL+l
LznEWISCmPa4W9N8mnXRFtLsudCq/1EKo5h6G2qqHqKYJxRWGv8iuZsNb5ffya9WfX4Q5dzYSqmQ
Y2VCAV3GcEd+l6WmJQPqQJ4C97KgDbM+l8SoYzQbctdnMGuaOMzPlF4jt6Ub+ZFWZZIDVjD/+z3r
c4mMGhZR2gcdFiSdMnvJZcE1O0+Jf7czL5z5Gmucy2G0DiisrZZSKMi5UqxUeQvCd8y7iWNlLemu
4xWWvz7H59KoDayeMWlY+kRp4K3yXvgm5+A3K0KTE/punghEj6BgNCVTZcGH2jSbZFLjRKo6WB3O
oT/Fipsqj1LhVuXD32jGSRoLQmSqWSx2ArrzKMdU7+oBEwgYPWgVK/oxuUBUcPhzTZv2uxLJvDGT
MY9CTUGJ5Gq2gnGInCl/EcuQNx6/rfUrQYwJF2pQCFqI97l7Xbzhie7nSg+V2zv1HpNTTnzLCwi4
EhmLboSFtAIWC53GtJpP7C15X7wQV8PqemOpV/3P/55MEBppKhotqBDUVRiNHGRB71KQVSEG+a4l
7lDezCnHsW8EVecymCQ9HJVlIDP6b2DHySwUvK5yOx6B/Us32cRdNXDc1aZfXJ2JCUoHJR9AMwK/
KD2W832eOH3utQtH87e18M/FsajCSYLJKN2Eg9Kk2TP62U3KzsnB2HzZwHhiGGUP6kUspgKPldQd
5vROqUGSm2bWZSHbIc7pxjRG0xcEPVWfoahqLnf9chAmAJMe5eItTH+ihmf/RRH3TCNYCj+MaURa
X9JBbT38HgFNeKq7bw0kcc5Ff/d5Jnkuh3m3Jqy9C3oEC/5/VsfwEDwNtulT9CSNoxE8PWe7F/OU
oX034MnXJesTrMkJnqQH8bHHnGx6O3DRvHm6wbxdkWkYmGrRKIz44qk2cslH4ca0KTc7wRk7v6CQ
2pevlGNbLJEfUq82a9scYQ1JLTkLUcDeN6EnRO+X5XAvk3Ea9dj1gzGoIHKNLfJuHJQdya32zbzP
HjL3P1iXoE7hkqowTmMGGpWWtKiNXrdut4dG7rCHZQ8HdR/ek4fBnoCaI2JK1wSY2n+fxJypKbss
kvRjIQ8JfElbvZeqhGIfisCK+Ot/u1J2IyQV0zSLRNRVpvfBIV7mBQ4SDLDUdkBy4p2Joygs8nBb
DV0cYq8ccA+F3yrGvm5eUE/3prjjdIQ2uoaGgraaDH4joqnYRGWiqrBrclRLKWAlqNF96Rjfy2+Z
bhFfw8gcmB4TbNlUNrYtOcawoaTnkhklVQtdjo1OkR0F7BwT5i6WK9rQzvd0aI+3U/Q1QaLCUIQC
7xFQ0FlO11xLxwi9KVQiyGvUX03DcxUck9yZedzQ/3KhJ0nUra7C1LY25jzJP8cfFIxvJx6d+o0A
vUKJR/q9uNOd+T7jzv1/jVzPD6ici1WHaEiUacYBdacMnkPA98VHM3psk12V+peN4avvPJfFvAzZ
oIJ8XYcso7yTpthKlu9D9N8b3LkQ+iPW90jyto+1zxX+EVk0eB6uq13rgODNH3fcCvRXD3YujXkO
2iKQ6nTAkZr3bK97ta2A656CBgRP+WsH4hpMcsGdHrLBBQnZ7vJ9buzQnktnjBAo41KWjMr/8wGW
Nnaql0/u2hFYm6AOKTAUbx6To+YGduFz5y+2rcOQZEUTVQnzA+d3XaWGaDTZJ3sIZQWO3fw6BBiS
4pR+cFT8wJKtJrQxkb/wnABVy/OXg578j2S2UyMWctC1+D+cDkML3SOVrN7Nt7TVUD5qoUU4arWt
uid5TEgoGUqrJSOAdLTGvDUK1CWD+ldjEg584lcHfn4sxgkURqEbrdyjTi0EVt8Z/tIZgFnuHSWd
ncvKsxF/nstiLH9KgGVaCSKy8B5I/IngYOn1dqkKtA2nR3EKdlmU3BlpZQ/KbHNkU0u/9Pnov6+M
tMtClZJTAdTqWtq3rnEARyqAwaUb9XZxpWs+yua2mzt9P8YrLEYbEkFYUDMnvVtidLWuMzvtK7ft
f7dTYecxD/eYJ5HxDI3Y1aM0w5/3+WyF2nCjSPF11Ul+JGX7NM/tKJo9zrVuqo8iEWIirURjgPUH
rbDIsTxSIDT1IDlY7cVU9XVnUVxf7Qr79O7wRh+Sy2I3feBKKr2J1cdsJnlRsikEjXujPaTBcxq/
dHJqaYPkLGm7z7uPJuKNl25HASuhjOsxZEyVZxUcLxBGbCkSLQy0PnaR+tRibLfpY2euBzft6ysE
X34634QTebx87MuXLbHArZ1QynMcwX6M4WfZJH6qp1dEKpww++8XUmGpf86KCur5BctVRjQA0+CR
MX4oMoYhK0st9pdPw7lQiUVu1aM80BUdXavSpeiVCKt26l33CZoh/gX4DD2RgdUxAtQe/Pf5idpW
6UQhz0DELBsWkWyAFTgNr+a80Y8+l8J4maQfMjmvatr1U8B5BzBV0x5rh7J/YI3yMOsWDwhk2xRO
52LcTFGUg0CCnErsEBWj6YMeY8OlKNxWvZMY+u8riwPnzBL1Ba5PC8Dv3H8ocW6TWPB6QGv/lVqc
RDEupSBjkjdhgvjwWbZBG2tPVxoC03KPM37njVnyzsV4klCfwa80lPjTna+bmNpO/akugRmzu3wq
+uG/PD8r9WOcx4gGqjrWgeRUIgBvfmbB78t/fzNaOP39LwCKmAhURXoOoNDg8R7NQ9tzRlV4Ihif
0NZToBNqQQKiu9qwzNQdh/f/7RhMNJJpuZQuvYZd8Xofl24C1rKI8yV4x2AcQSSlbRuUMJi584bu
JsjtMH36307BeAEAbLS6ocALDNgtm+xOvG+Kh8siOHrLLnQNslolU4AsEZ1Dpb1ux/ta+jBKblGX
3sYFvVUZu+9Ns2u7EGHT9E5hwlLA9g+2clMe6X5R9o3XHfyXN+GP8auM8Ut6UcyRga9DW1B0DXDa
NbsMa3EFtpkE7/IlbhqlKqFJiHICkdlXThRMadB6ih+jy/exqd/L86/LErYfhJUIRqEXMaqHAAgE
zpDZzb73A6cVsFSkWZT+e97xt1E3mgt4glYSGf1GfRr01MrnDcY3opt53c9gN3oq6OkLu/4PFtA/
scK/6MhKIqPuQi4NuUjVHQpp5UJ6BQYlsPI2t6AhdokSPc+RYknK9NgKxj4oYgsEMsc2X3rLNCtb
D0xipVNy0wuGg6FmOxOiqza+nqXwWUWXIhcTXiWJXvqlH0xdxOoxM4W5yaUAP1j2KR0RECk8/WYB
CVJ1AB4FL8zZdDir62FMSKsUQ5dC+M0M0ybG42C4kXE7jq4iIBnJb7vUIUOAQa67pL8N8gzu+4O7
j8H7DYxZBRVR5ayrUMECc+Dix+YPY3Euqzr9E5culXlJxbxUM2lsEJNLVWhLS3IrKo3VgW+3icVj
kPGw1jcDn9W1Mi+q0bVNOav0xetflezJJPeJiLWy74FkZ2ZkTaN7+XycK2RnkzAbGuhCFUFp5oPc
Alz3auaNuW6LICj7qbqiEBbBqB/1fDJbWtzoBaeLzUPVx/Y8FJyxE5l+iq+f6o8cthBdYXVtMcXP
glWS25j8AMOQp7uDXR51m3IAhG6K/gL6Jx4dAAFGBtAGyT6yRGxBAlTIvnyz205fPf0eJrJIR1XP
ilhC1Wof+FicPWhvxY5mkLmnvwmcggfnktmKtQragWaizPZxsth9WtptXiLKGDiXvC2GIlEBpFQy
FcbiZEkMVbFpgeup20Z+TKpjwluy2owB1JMIxuJKRdKbcZYxFBXZ5fyWCjtZuiMNZ8JlY9eRPign
MYyhyWqBpc1MkLDrKNr5A4ZQbMEudvG+3qP3BHTS0bqsD5xzsbGsWRBl6qMCq3+q21VOpt1jxEHk
UWD8y0P551wqo3VlaQCyLieyY+4weuoVnpb4sd86n+VTLNDABHmkW5sBB5ExYKZCARSRKs3q4ZFq
0CfIC9xwWKp2rYVXWcjTu88tgi/GvZLBPDcGKNMaecZz07rxg4isOoksihcf2+EBe1bADo1uRKd1
Ziz9g6A9tMb7bJ/Yscc1a3qBX38J0TBfiQEVjQXfaeveHMpFUj5jR7oFWPzUv/cOnIiv82pf2z6E
nIQxQYhcZ2oUD9DSFoj8IYQFjnEcvdmhH5I7wbEZQaykMR9yqNuyDxtqE+ixKdCdyFOfGlf2wCHJ
BdDbgI6ABa6kMZ9U68qmKUo8dYNXPMkuCA13+jec1Df2lK27syliBB2+FBzz6bItbgwKnstm/JhW
6XNeyZCt+sJ7j1FPsC14pa3dJR+Y/GkBrSdaAMtUrP9AgTYdATFFvIZoh6Hef24uizGVYwUGLEd5
TG80rHeCRN4bLEwhUU5VtP3yW7xLnDhm03GvhDIRezRKJikSxM+FuRvQyFT8mTewsPn+rkQwIXqt
mmirTzhXrBzKaS+MxyixEv1eN+wl5CHYb6cgK2mMZZRpq9cBIXTL2XzXMqfaj35OgfmX3J2d+any
uSHvZta4EsmYh5qnhlCkpgSlwRYN6BxQLEqt1llsut3ZXnVvHC3lCWQsJI7UDklWTLW0esJwmoeF
We1R96l2Fr8Dm48AsO3cTrrJ2IUQaWm/aHDl/5A3avCuMlaBPzvCvKUT+oW+OFJKYY93WCYqO34f
lWWcaBPmCUViSZ7pLZ0l3UyYVSgdciB25GZI7C7f6KbpnUSy0S46jMJQJnhFpLa4MonhmNpHIaee
EM4cSZv2tpLEGHk/h0EV6JBkajtd760EwNb14+XTbAxa4+5WQhij7kazanIDGZ+U35rTozQ7xnRr
Rm5gPDd5bMX1ThHf2oU7ObCpJSu5jKXnjZwFaYhgk2KzlYfQJQ0C6xHM7eKOT+m5+SqtpDGWrsyp
ahJFwqvkRU/Eq33BDXb5XgHvNDg4bM6d8qQxRm7K4TBKaUpLNRSbvAV/GBrfrunjxb3jrfnztIQx
cKlcWrPP4JVFFE0yoEIFt0vwcPlEPBmMSfdKqgSxQqOzsfONpNjVYnrUR4NTfuCZFhO2x7LaT1MF
vDBTU76nYe4KY+JLJPERj1qXT0R/8QXH8RlYrOLNzpTFXs9RTs0jtKiSyJWa3s5zzRZM7VumF5wK
8WZKftI/FvSh64PUbLA6jLWQZq/suh3dd/rbEtdKDuMyukYNuyjDsbTrai+96l72CAeVWvmxxMhu
4ia/eerH+WafcIGri5Ra1VRB+oQM1fBjcHDm+1i1O5nj6LcVkGCeWwH4n85CkslRCRUX0NbMOjss
jgpAyU2OiO04WTvJYLRvHMOwkQN0V8jt59LHTrAlv9xTLFZ+Zr+tfydhbOoYZyXwFmC1zYgRCVuv
H7vuR/+rDnnh//YL+UeQQdE4V9+nX0ARWmfojJoi8Juk6X7phY/LtrQtAvCTmKHG2D1bce9Qxksr
6oG06bsyRVZW87bftm/rJIHxcYmIRvpAsL4VtA9i/S1Pd7H8KyXfVNO5fJTtQQzMg///WRhPN9cx
IBgbqPNIRMsECnCQjx5asa4ADjWpBb12E8g/QXrpqHIicZzStpafhDMa2EhxHrUChJuiM2eHPPiV
5/ecA26/TScZjOIlQS0ZMS1Jj2DpUIA5DKC3PXFLTOzx3yaOZrCYaFALTR0KuKOmJn7bq24u8/ZX
/sVs/xyIxUGTJIAVlQIOZKSBJRagZvMrNbbN3tYld66eJOFhDB19skGWzvle277vJJre9cq2FMCx
gvQd1TlSv/ZLZQ3akwIkho4HqsWTw8RKpJ/M0oANYL7iwwTPqp7c5cQ1Sk5hbjsfOik/C4FGgLaN
yQPI0a7jl9Fun8XrYA/Ojv6VNunzW16Lmace1B5W9zeCv6CpZwxyNX10UJvpECTxw2V93xShy8BS
lDVVBMjkuYh6qoy6b/BwjNN3AXAsy8gRsIEQjQB6JYH+gtUhIkk06oFO3LSY1ejt3iUe9j7tAUOw
sU0wd5djV5A35rPpKVZCmZsjQzNGgoSSuw5KJPE1I1cmb7mOOpsvEdJKBONztWCKhaTEcwguMUcM
B+T7kmaP+mDVQ5dYotKi2tKCNePyB9vU9ZVYxgGX+ZiSEFChzlLv1GgXke+CcVVH3mUp28WblRjG
1Zb1HI+YMEdAsRfdObPyT6Cgz3S8BE5W61FMrsaPBqfyCScY3LazlXDGB4dB25VJhHCatnIxsW2X
GLVPfNWKbhqMaVaTPXIPzLlXNgLFqqRphBqeUKlPbUkZLTWf3LSrdQt4yn4sFIB8iq+HwryK5h9B
07mKKlwJRi9ZdVMnlhICDpGUH5c/w7Z1arIMmmUd0C9MuKoMWI2KKsx+qMWN3geW0XMEbAYO+kkA
46GnJSjKVkPBPJFDq0CRDPCY0uhG4t6UXy6fZTPEX4liPA1YhqKg0NDlEw+ANTik/uj9JyH+tuWf
TsS4G30iWdtUyC2D5LE2n5fst4zt08tH2e5br87CuJeMpLJSxGjRyN8pKC52ob3cx8ARkO+Vh77H
DCOY5m0KjitaMwDemvfxiufieLpBFXrlV9tyyaGvKO2Q8V0qbaL/TbK5OiPjaELFLEmwoEcU6wD4
TFNbnGJ3JgJoJgr38n1uR5UrWYy3iSZDi7oOajiXz8bgio3VG25fvjWV1SHiL9XOinmEYhtA7fRh
OmkK42UKPVeFuf7MOeNd7KbAvac8aUlhyW+Na1iSS5uI8i5wAeDqCMfC5vU5tnUVQFVYTsGgiMr8
giQRowkNfsRHofYyy9EuV3o/jFvn8vVua8ofMWyUqSxFkXQhTMIob4b2Luw4mSHnGF8izMSoir7D
IDioMjLiG+1B5b1622U4/XQGxlGZBYbNs8WQnAaEASgZWdOViKIpXdPjoVJtR8wrWYynkgRDLWJj
oTVoBRCb4UEBmu+BsqJXAJr5i012qoenozEeS5Oyrk9TAc+pURzDynDGvLGUxfDqNuEEY9uP3EkU
47dIVeWlGcLOxgmgA+BQSe6qPLICdXdZ43hyGN+UKsW0DIAidmb1SoQAUCRjJcFNxZnjibc3kVaX
x3ipVu6qppQ0CaECbd6BJHlnonypOQvoojBHi50S4Zgd+ytuEZNnVYzPKtOoKgUNZ8RWu19hFzty
DGI3BFtlktv4yp15x9vg2X6tT5+P8Rf1QjrS64hq2zLZ67PuGIvgCoHwnOHNSSqT55apon8Ncf/I
Y1eYi7iTtCHCET8nhO0MOmOHR+09sKA6L70VckKEfwn8TgKZeGeQgzID8AYdGADh9QPFh6l2ITJV
tGNSR3/jLlbybJ1dbMYARm406UJnjwTQGCPaA469GpV2lHZHucysCOW6Nkp2wVBbZtLbdcpjF9wO
jE6HZtyNbqhxPQ245Qx4T5jD/hy5k3e87UDuURk/0ytzhvV+RLh1YxkAYA9d3RW+Ne7i0kY3rw30
LxnE6ViMr0nVpoob7D458fM/OV/6O3Yjp38z3cYV/AbNJ9ORd+ae8Ep6vAtlvM8gTmGrFjSo/bzQ
1Fd81Wt8Xna++ewB0wooGgZtsTOuJzT7JRAnPElJtdNh7IMXNpyXddPHrEQwPibvxFGTEyR74oSR
x0SyZW6jadNVgwYZBBMEWHEG85kWTerSyFQUR4gsPdibJsC5rtrmryx7JYb5JqLQVM0iQAxuaZe7
05Vgi/vew7IYHtXkeuSV8bZv7nQs5uOoQxuXU4P8dfAUb3hMgE8UXocgenNpH1m9CR+nt8tv3rZE
LBdjaAVAx4Qx404RCiWP6eJLfCTzQ/UX5IuIE0wM4+tAyRJ1Fq660rph6lq0O2PcH7KO8TryUjv5
qCkCP3ZEXJ6Cb55oJZCJuaZCUUlCM4x2Dve9vuwGAGhevrRNG1qJYC6tLlBCniJaGv+ujL+Mcm8q
zmUJvEPQf1+lSV3fllkxVqjvC+J1m6deE46cuuCmv1kdgjGhMlhmIHvDgY9G+JTInbVEgzfGKKqC
oHVUmruprO6WSuMEWTyxjEmRTksGSa9xsqrqrMAgltZoN53YummZOYUsWk0euJWsc5zSpscwNUza
A6PaBN7Z+Y2GWhv1OQAJHFJeB+QmEb8lk1uFnEvlSWGVTzPaAMPWqOBhzjT9aU7OiBIrd96E/pkv
Ic7qMIwCBmETh4WAw0SKXe0JGH2zzsLaFQYk8jv+m8E7FaONrWQGSS3jDc602aoR4yAyNorB7uef
l9Ve2hy+VEVUAokI8EWDxQwG8qc8aCNGddUmtuR2PCbpj3AZDougHYBJAJZi9aOMnqIxOyL99IfC
2GXZZLWYmzQHxDnZ4k1tf/iM4tPFlbPhZWwwjo1Z8yKZ7UUd3MoULHNBDpZoezEt90pkHKVl2M1z
+VCpmMsvX5QxseokOS6S+EyG9qYdMZAp5HaVfRimarVmik4EseQ8PyxgiArV3q+16FdUhkD0Kl7D
Qnual9o2gsora2j1VPwswRC8pM2PkKAmgQmrpRvRU1OrvaL+UoveygrRM0nrif2bXJR2UudOVkx+
qNShlTSN3SzaE+pQL6CPdqu5uo3L+FsbyWC56+20ib+FRLGWIT925mAVquijfuQUI2DgpMYty9cy
G+xEqa14mHxZ1Dyh721jHPadplpEne6AVnMXNi8ikXdDkvjZqO6ioXrt524PqFYvJsuLJOTXGPW0
+7q3K0O1tB4rf6YW3wpL5aEM+dQJhlX0+uMwBF4+T3+1kKrKIm7YMHVdY0Fa1BZIEWOq4tHfgSLA
ozD6yw3xRWBYYgHevayKWx54LYwJYoS6I9mEOodj5reKkltQkssCNudx1xKop1z5eCEdRCMaMSsz
eLNLF/qNX8IDnXBMbj4TwMoyeB3XrYdrJZIdhC9rUw6AdYORc7Pc9227i0vFBhMm533cRE1Yy2Gc
bUd0E7tZIoLMPUXql66GF9kF8qxd7ep3FKExYm+80g6K6SSjrX3j3CzvmIwXNswBmNYDmof6o/gw
25OTXpXX3e20Q1oGjNUFOELzLuThxPM+KDv/W6p9UM90nma5Ja+yLVnxveEIkyW0AKmgjGcVyGT8
y2fdek7XN824ZtikOcc16tMUnxlVBJduPvHXYTcrWWs59MpXyjo2ebWoPaIqBSQjnrIblH37Rvzy
TgTfssbLILjimChhzDBOjiHHf4pZkpXfgy/jUO4H/z9gi9lMMQFyDW5WLCZpwKBhzoaNqyivMb1J
mfGoIap7cf/PXHzlazwb5IpjPtk0BZoUjjTwQq8edOSgcKHkkyD59IGu8xdhz/pszHdL0fhVxgJV
zhxI8ppVDKrdiIC2iu2/0cPTHTIfTOm1JmwSyKF6SPskNHtFOYBznG3LPolhEqQozGNBHVAUbgH5
oI2Z3+QmIFn+pkuBzXmwIRmgNQGH4LlGBOAOVDWCT2ROL3P9GvDQ4jfbyysBrCMmizBUQguV614l
09K+hw+C1dq5X1zlr3Lo0Ma89pOPMbkVyK3FMn5ZKcqizXOI1YsKumAXomqFgaXxWN42P5Oiatj0
w2gXOCDP728w+hproBih6FXRMoRd1P8wBOeyxm2HiishzAsN9AkTnUBUMoTxRcwfWhriqe0LEgDM
kwW7UJZ/J7loVeFbqj13S/U0BIUrp99raXE5P4XeGxuPr6NWRvsHoRKStMB5Rzw2ugesHB9weT59
xnlcspvVxrUs5m7FPADbdz3QGoHktQ8SBtqMyOq9xaaok8YDr0KwuY2xFsjc85KWQyXl6DglKERg
RxkbNhgwAszaXWwPWJLGXgQIUm1s1mCr5kPj4FTTv37pahlTxIiYnoYSNk9iubT6MraMoLPVpbFi
9DmwVsxbMtt8UCVVlGWTAN+FBVwCPsJUqA08zD9EyKkf7ym3Am/ActNCTmJYdKVl0TG8LGMZqx01
p4jy606o7ESYvMuaudnzVVdyWIs34hhVJQWRGKa+sR6V2b1Vvf5T+kcp9QFTA/5ix28BWsDFB/jY
HPGF7C//iE2vs/oNTDimFUSOtRGGKhs3Eqrw5UGVnyNe6s35cOwr3kQk1DURkVDfIVurkYskZfqW
i0fAyKC7pyF5C60gEDix7mYvZ33DzHM+J5EwzBrMgy5GTE+ti+Fwd9qBjQaNdFUCjkcGujT1hgcl
vR1HSLpKDFNGDsZCEQ1EQ/aK3TdoanNUwYOe2uS63HfoOWQ2T183zXCVe1F9XsV/ZW9UABdHZRK9
OKtor/v5tZg0R0oO/QJIZh4P86Z5rMQxDjVcyqALY/SMmjp7T3Phw4hAbckrN2yqzOoFof++OpRs
GP00hICsAoAk8nvw50JDwEjY/p7CCf37b4RHacmRyK56Fr2hzZOMzCRIrR54IuWNWHl5fGeoO7nZ
B+n9Zcvb1pHTCdmNslGZk6Q1Ubkht/kPuiVoujKAWxUQI/ERwLaj9pU0xtDDqJS7WIHvzI6BX3nB
PtybPgDqgFHJU5DtFHMliwnaNaFfRD3/lEV5ecP7AJjgD8pNsB9s2vRO3BA1ARMF5no37riZNH1l
vzxLK/GM1atyqwV1iVmaEItlJmkwRXBdSHuUk0KFM9KynVeuZDG2N+pABlcalCIaJ38O7pEyeIJb
JpZ2a2BDXQXERflyWW/or790Osb8RLB2dSadvSjzFulr/ZAqM+9UvBtk4hg97aRuIhQpxEsfNAws
Fy/xNUV2VKGg2QOdXglsab/wHvjN12h1m0w4k8VEbrQBo/NScB0LH0P/TWsf04hzvE0HtpLCuJay
FtK8n1HcGckVAYPBFNtC+ePyV+KchJ2QARwVGcYaN1gUt1EzwRk/ksmuudxIm01R9XQYdlSmVmux
wcIBHVegGSt5xbzPveaMr0EBFhnDEg4VvpZ4E31bHi8fcfsaQW6uot6HgIxRfQwwBmJB8cVG4UUu
r+mYCRcWdtsnn2Qwyp4pNZZFKxTTx8OE8Lb/EN3yPnJEwVLu69f8iQa3oTeGVnUfcrEgNoUT3B1I
aRFysiswWTFoeixAT6rpJQveyuEJ3RcJSyOS1QWpnSrfLl/odta0Esiov6rWWqpkCd3QG93hKYLh
aW+ao1mSXXqyR3erzV8cmZvp0UomYwxyNxexMAFKtHXJKw2OMIr7SiMVLGi9cWRtagz2PAiyT0Rd
7NoKyBL1Io81oHbt1NkucEDKEwrKiBl0gFjJ8fH2Hbj78ZsOcyWV0aGhmpJlTFQ4zBRkZeW3qMaC
0VwfgPS9m2XhcUwfCs10hE44pCa67kqEQSbZNgaZE45+9lO/uO7VL2HcKhobshEXOq0qBxjujN3y
prUSJ3KWHEixMFeKlve5IKw7dHUx9ngZ6maouPoFjIaB+jxE4wEOtq7uwuAhi52+ee2yHZj3soKj
zjxZjGYRKY2nLEMaJYqFVQq2bN61wk1qfmhxYPeD978pF+txQVHQKWqEz5wBfHCR3dxG5Q44ji7m
Le38KgQifnRIOY/xdqhzulDW/aJ1iU5ECZVOjsK7eas/xjf5A103zD4qwMaUT4P/w7idHYpOwhv2
3PZPf8yJMCFdMNZjLU00TzVv8vA2U6/l5FkcfChz2O2TlgO+smm9GkDPNWKAdZkdHTfrVMzQbQHc
8ihYugI0LAzgyU3pcD4kjQ6/WIlmmJgcUSTweTFWUmLSRhv1iMI6V3vZpYzkuivuKVpIA34Brlfa
9A8reYxN6FpeVUtXUK6QwKe5mrGHc7+OfeEH9pVRJgqV3eUjbgYHK4mMZYxSYiYy5jGcSRO8aVn8
xOgfdDU/NGYQcZzOphViEhjeVsR9stM4Cck7oLTCLNQ8tCLN74MdiXaDvE8Ta5g4LfbtetRKGuNr
q37owyFFKkpQjhrvAcINTDOyI4kdJk7jSnZjwcPfqDsEkC6v9b55rSvhjOKA57OKyZzh+SzccETS
thtTu+bVTzdHy8EW/udGGX3phdJUugQmH6tSYWUwtUK8+j/SvmvHbh1Y9osEKFDpVWmlyTO2Z/wi
bCflHCjp609xzj1eMi2LFzawsV8MTC9SzWKzQ1Ulm4EpDWiOSG9iOb+EUu5ANFoAN5uuujLNOU6T
jDQmOS7rKHum4y1tBWJ6m0f8+vd5aaUCk3VzEQFRFutQmqVjVU4v5KXdjDhWRti/r1722WCHSaFg
5jwxQNQs5X5YfWxa1ODyY6W40D/2uyRF9rJweum0f/AE+2fziNklk9KUgJbWVp2klryqE5Grbj/r
TZ1xxGAGDuHpr8tLSaPXE/tG1CUYPUf7v9detEPDxpoPogzststfjbEFr/bSajo6SBkWROlnKbOQ
QzvGjRYsTSmAke38ASoGskEwdGzzvWKWIYWdJlP0VcXTA/SoPTv/0MSghJMVR7Iqb4moG8b3EHKA
xuPL/mfbdEtLNVEsgzIqFGh/XeXYVmZCBpCJh+lp0Y7hcKiS4G9MoOXSIrIMNWAOO9qks9IlA/+z
AXVZaEiGn4vx+7+Z4HAjloe+XJhjZKFvk1OiYDZF4N/b6QjrugxupxBcNmYro4mg9xgXFCsFxHA/
AjEvlJIupVBwe9svrhb5jm47VKjVhkhHMIuSw7hnykt1qjxIsAgKjNtvXcs2FIJBXzQhMT9ZeTuq
fnK05CjlyAcL3HwNZBYomo7rT2x9VhA/gtc0mAIxx9a2A14Nc9eanA7Fki8jFhne5t1lKqA37/+N
d1xNcA6ImqbVTTrWpmBWyVCCpnyrQsE52sYmnGEdN/576+evGxjhrdspFdLSjBRjOIxH4mRIA7J8
TuTV3v6KtmPjlTUOnORFzwy9xpJY3XlC1wX64YOQOvZTD1EXxbfdHhGBCsU++5SVjggbt6txK/uc
uygdFLL7GcGI+QyxKl+5ZFAmYY9p5P4RgIjCceHu/uYlqIWNJTr/1QMLe/LAhqwjBr+kA5rS38xv
+9v7h+VB8RbDXujt4sV5RgUEKnmDyxqDwq+z/86FCCEQ/bN+Hg8Req8F33M7PWFfDXK351jHsWS0
MQScHtlkDFOjD1+6A+v612+RnjhktSeqT22Gryub3G0alboZDSZ6WyD2ckCzLZ502vcBgVW2pIFR
j4+kqAUncfNOXZnk3JbQRVlq1nZN1Mci+pF0ftrcVTQR3Kh/OB7X7eTcM0lpY4OAB7FyFhgfrIMZ
pIHtR3i4DkF1AqQVDoq4Ps4JZlXUo3Ccgn2u395ZNq5y5LYMRHbcXbFomNQtZHxO3aF+ewI1mle4
2i1rhkoC0QQ2W8yOMb6mOjfG2NsJLiab6o4sj8Ei5x5a7ASbulnx02XDtFljDSR3+U1tR13O4gg+
2mIAs/1uz2pgh/OPRZrvUzu/SzSM+LXZMULOsERj6hKlTqI2aDwznTn+okZQLJHDv0g4r38UBwyk
n/4vrB5dYzgNKPmEwT4asOuB39+1Ce76MEuV5hVLrY1ToFqvUQQSxAKdn61ji4icNoMMHRIZGNYH
e6jKV3NlucmWDMSo72ms0mtuob4KpWpX9+cgh6a8bDrj37T1r21yh1IpkiKBNCoqyBma9hYlmOP8
TBL50/42boLq2g7nP2YI5Rr0/mig/x298huCzQfJjVTnPXx3SxdrE1hkdEC/fbnVbnLOMSgSKaUU
FtljWb9ZLuWxOs0ncajGzvOeIc5FlMZQZ4ImSExrtZ7efhoScNnnDlIBXXfKsvt8HAVrYx9lzyIX
8XYleKokpgusd76UvabNh/292wKV9cfiEKyG0E1FZUxiFNbgD6Hq62NyjOre3TfzB6d4V2THpwdW
Yp2ruDOcpwFSI2huJofZB90SHj93BASS9R2DSqNwRBXUzasW1ClMA/7dIsPulUWtAn1ZEuOIzYf8
pARY4YwWAuL0H9M7NispnUBBIORX3cq8ra1yl203l3Mq1QY72Mmd6itgOA1fiJc76D0J0s/kaX9f
ty5aCNzD95nQvc138lkRxQDSMkFVOV58O1taEAZJgTz9kEy5EHzDTVsqMmAWCIDRRso5f2XUjW5R
OL8UnqX566z6mG9wIvlvyJFUGa34oIk1TTwluT3EK1YurAqvvOW+95gKjvHWvFdw5pOYjXfjAMAY
Ug1QUpYtwnPqlUafpolkQUgoCZ1ctp9zZPWIIaJt3UCOtZn3SGbljbYdRzlmE+EJJz3Izskhgwa7
/FcRyS92uHOmSTSC7jD2Lr+xHZBSZ04MZpgMTV4WGi5F8bpg83gevYRQXRkmC8ry6EhYMNFSPfaG
iGBs67L8ZU2cP2TgyIoyqQdcfFWC5Fh97o/zQ/nDcMDNENRu86UQXWEMGzjU/cUid1UWMtwiUZAT
grocnj3VQUU/6SU7DTdVUB6EQgHCFbJ9XnnHPLdyJEN6DbJr+it79qCPK/9iPM8YIZQ9KH0g5yw4
zVth3i9r5C5Na2qnGVl74qlD/bSM5g1EO06RSZ05JTcTCDf6cT61cv2kjMupq3O3LqvnEoF2TzSk
GNsHqanPefEXiapffhaHMlnR27oRIwMdtYHWHhpoP2SYjd6HzY0n0S9GuFs1yY3MSHRweE3WfaS/
qB3ytNNdOX6h0Q0VMpSJvIm7Y2lZQSCCgEuCMatCVM+Lg/CGvWmLIL0VieAIjiT/SojMPMpnDaWY
Nuy9AdFeUZdOaYjaETcug/UOahzOxFrUDfNY45GgO11TOIYZe0oEtkFNyOkg2D6N/fvqcEjgoClT
AoHuMQCFnI8OqDNLxaUQB6bHvwkbflkYBzadVC+l3SHg6gPr0L9k59ALb8hLclrc4n0aJHeJiEB8
K1b5xSiHN50+GPpS4B3b+UoQQxN8PLKaNsG0lOKmTn8LfUnRPM9WKf0XoxzoNLTOG0owi9hCrY9p
PUaGY6J/YUH/wnSeFSQENbe5N29HzF2CUOw0CZtL2Wbu4KzGYVCELqksqweCzKfpdHdlgH5kdzmz
GhdLqP1FtPTLijlsKepIUsKeVbfa1h2H4lIlrVPYJgRLRZlqAcJoHMLMrI4G6W7NK3vqmNM3lRZO
VpJz1MZuKIOGitLjPqaJTiSHMkPU6HZooS8hnI9Jcl60z+gfr6Xv+1YE8MJ3eEa4MCYIMxBPTlAe
fy7MU6h+2Dex9VZYfya+q9Oyl25oUuxd4xsHGdVrphjYQoKZJcjmTyICl638+y/2OIDR5IbONero
3tzdmNp/GjoOzPOgfbK7/6bmQozbMkKo+9/+KgWfi3A4I1NJjgq7It5EvqYYWRls8rnr3tpS+7Jv
SPTFeGzBnGs/U3REVdmnCpO4DWge+srZN7KVuP1lD9mvWIF0O8nmCLlftB3eMxoEpiyBVkdASHsn
ZowWHC5exU6eQJyRFsgBpfX9QO/loXOt6ZKktdNZL0J5B1GkxIvY2fXYY2RXJZ52L12MAxv5LMHP
5EFsWEMTneEwshYI1Nre/Bckqr9sKwcjXd5MciwjEG3Iqwxg7O8M5ccA5fP9z7eRZYBcHmNBBg23
YfIdDmVGc2TdEaFYppu2n6pRMOWy7R4rAxzQS5gGT2uCdyq7a4irHWN0pJ8GbwGd2wCV+sP+eraa
KH5ZEIf0ZB4MWrAoqMvrczykmJoYXIIL1kZvhaMusmf2xUPdNt/LSXbtKfEqHWRV4eLF9XweEP2W
UXVLk+EAdmMf1MNPgh+4eSpR2rZA8GKB5YU7/pGtV10k49mp3Jen/gF540OPMVoJ0yqsniM7EdqD
922KTHJAsIyRZugR4ihaXkL6gob8NhN8581X7mpVHAqQ2kYf14iQoqwwLGWBRiBanMxUnhFVuXql
Q6DrM43I278tjHMuRZ/sJEpAUhL32UVTC4hj125tijofRPvH+VRnRFFosdbSWS/cCjFvkyofSiIJ
ViPaQ+7Ix3EOihyNUUQcoqN2TEDJyajLRDwy27fe6lux37FC7DDLUcsMkawvW+pQ4xXKpqMKIgDG
hV4e7fxIu+eZ3lFRtnYba356/m/V7qGp48TAa14fomepGJ1MU77tO8RWfxGO/9UG9zrplSKclASp
qr5+LOJjgm2c/BLqsEN+SpbQGaZvdBSBqODD8axleVUaozEC46bwlNPOicnnXj7NBM1i7tBRN1MF
ER9zuN+i59UqOQyRB00Fc8lEPKOMX0YF9XsF3c1p7+RSEuRketnf1e0Hw8oeByCFFdoLSRFhaveM
YFXxxhumE7Icq8fQM1Bus+5ZOzkkUXqnP0SBCMBE6+XQJRyHuaVZQ7wBgi9xVvql8oOExI9I7I65
7u8vV3DcDQ5Vpqgx5YTJmS/ak676Nf2cmYJeP5EJDlGypCt1O0F3PIirHLvKmXRxs1QC3Bf5JQco
dg1iZDXHUz2qL031n9m/9PltNSF1S2774qgNgg647fh95Sccshi1IunTxJ7Q3oIh3uocnppXNFY5
aBjzcqGW+R+CC3DWmzoomaGV9yuSqSg80ibBOfhf5ZocepfkVL/nV+hR1Jy27YRXYypnzJZNirkN
JCPVxCmU27I+9rhxIFdiyd6+B/5hI6+2uAOem3GjZy1SdO0rhFG84TY6L3cQm/UapD2je5FU2uaT
RFWh3InpAsXie8RKJmdoYRTTI5/V5FmK763puegNQay56fRXK3yDZJ8tdJZnnKvkxxjfVCTEiL6o
b2bzI61scB6RNmEjjYoMl4cgRXSa1KOSHRXd6w0By83m2VoZ4rxhUPQsQljJGkhYoYLxZ0sH8QAG
O6K/If3KDOcIc9nbzaQiWozSU9wclxlq6v8l9WuRngZy2vc60ffhUF6HbgjuDtTNDDCngorToXS4
KGH9um9GtCT2M1bhhxxNWVkYCD8onaAR7UndwwQprem1Vg+RSPdctCYOy5to6NuOtuyF/x1q2h4x
Rr8zJwFFvsgKB+ehmg5x2OGxNi6XJPqmoPgH/sb9bRPZ4MA87iL0/WbAuqTwigQVFyN18kH0nBe5
NYfgkTx1kzXA3xjZsnaU/L8m6wQHyf8Bji1zMj8xrS2jpjAz29WDZrXeqFUfJFIF+3u2HeqqOhAN
qvDoeeQ+TNE3c5GmyBfMZ1bOmY4h+gNaNM395SNrZYr7PsawpGmIW8ozh/FN6YsXOcFbpBYB3BbD
CrbuuiTuC0lNodKhw2Ou84u78blxoeIru0yJXg2sY4rJ4NqbPykCD9++IX5a5WN3kklmAbF6pOLB
Oo/UlR70kD8XpYW3ffxqhUNvSk01DQu4RZacItsHE5zei67Wbfi52uCAu03nosIoKeAHlCYLajKp
B62k5DE7qA/Lo3ZQQKJlXKST1bqF6AW0/TxRbQ1TfLZmGXwTbi2pg67myP1lZeLINdqosthL6EEK
P5atE6u3c3kTKl/2TwHD7d/vkKtRDgOtrKIzqprIYmFy3G6RB/y+b2DbOa4GuFM2G7KVNrLEWlXU
U9mqj1paeWptndSmFDZQbbT8wP+vxrhzVqpg/QDLIt78ahqkbe9CTQnsfD0qk/MZquv+jBfXUvUO
lW1BPL3tnlfT3NEzjbQMi4Qi3EQvJeZeIc4xd64CvUEB1m+1N64XydfyjKRsJg1EPxBBDm/jAz33
N8mRCTMap+jM0qvxXfUVsu5efSvmRBMsk6/w1XMYNj04m1GIle6mhR76UA8kZRB0pIvMcAdRLWLT
TGUbJBUkPVnT9GIX1aGORFQRAufkG+5qOkrxsOCpZUf/1eWNYTwsSHj0qQAgtwPPn76hccFTLcWg
VdRNBE/Jyc51R+of5ukZL4OOtAI3/MMVcLXFdnYVQdVLShOIy7KxAeovL5lffABRdPeV8V+gvemN
VdBGPIlEOWnRF+OAJG0WqdUUAEmXnQfyLGXnohA8IQVYxbcaKVOMMZmIobNyW2hf7fD7PlSJlsCh
B83ibpoXfKZsdjLpo5ocoIsrOL2bN4wGdjUFGXXDtrmYvQTBamP0iNQQQo/RTWHftuReTz9Jlt8b
pcgZ2J34G7qvrHGOZ4GS3KTI8P6/rKF1mlBFZUo3yGwLTuz2s3Rli3M8GX11ZoMmcsQeydPiKU50
VjCPwMrF0y29iLqst0ieVBnT7rZJCCCd79JfmlivswbVCQMV//cGiumonjDsfZ+gUM7IBcu7Au1U
xFEgSM2iOrMWCoJsuszqR3A4VYxNqi+DhnTpoF2SWrmUUh/oqkhTRWSG8xpLUXB52XiigMJwIJ9U
jOLMIv7S7Xaj1Vo4Z2nJ3OPdgPjjnYf9PvdCr76Qe/PcH0If7LfCFM0m+q4Mch4T5nHd5Ak2L82W
0xxLL3Rpj2zW065EJYhN6FiZ4tCJouaeGx1yJkU1o9AzfbLn4XkfPbbjt5UNLtLpErutqY1Mr5pL
F0KkB3l6aI36gjaOY67qbtgbgYWWOPRtiliCNy+YlWkOuQo8oopewftirlo3L8yz1IPyuVQv8jIE
BkibBUtlbv07rlzPHhfsUNKnejUi1rcjsPGo1IlHiKlAxxYQ6g4KiCdaMKZMtVtly1HLnpVeNJAn
WDHPJWm2NjWSGcg2EPwC7Wx1IMor74v6jQ0e7C9XZIt7eRjhaMbpgCs1awPVdsPxpbe8ODrGpbdv
SHAgTA5NdGts9Sy3UNctWP6rOlvhc9bNtyN6sf9xTRyiUDK2+aijngStyXMzhbjwwB+HWpYTqtPn
PjZ+7C9tOx0LdhILcw0q/uMMqlYN7j82hkddvLbdMmBDMfI9I9+TTpIgAbeJlytjHJQV9mBXcgsG
sNmy/a6cTgW6XvRGFXyv7RTC9dyZnJ1aqbUobdE6pKD2wRRh8FqsKocEmBDxFkEUubmolTEOLrMY
RLAg9Id3UE9Bebj8aE4itxB5IIeTVdQvat7ExEvJ17E+0qp06j5oBsFSGD7s4AdPAJRlJM9lpO09
Oeweqf6sKb2fhSqSY4PTYS7MCBOXqvHjvg++v6D3zHIwaYL4u1BjFBnNZ+nSe8a5Okd+e2HaHMSZ
oc1xx4bEkA98NYL0DHmVowomt/g8HPd/iOhLcvDZRaaso0wJaYH0ppkPenrU1GDfhGCHea1sM2/R
09GDU2QMrPP/STiK68UiMxw0qslkpVqN4ls9Q1uAvpix/dnWmoCEZTA38Xe7qiAakAkeAoL9szic
lMhchz0L/cr22KbUQbk4Tr7tb+A2YF2Pm8UB1tDFSiE3WFo0IMYE7SO6nw9tfGc3upcXhRvWZo7h
yehW0cYzBFgOnZZ/+pvfAO5eCBmjlUjm2S6teZ6VXMpZDau+kf3ODR+sl8nF4x6z2JJgxQysfjsd
K2P86WjBulBreAwvEljApuO8fNlfzuZnWxng3L5NjCItWaLdCH1Fzd0y9ONB1DW7vwqFzx63dFGz
bMCWyaCety+qKGWwHSb/XIXCzywVeayzQhLrys9tpz6xQQCErR+iw/C1O+WADftvbrOVRc7d80RW
i5LJgwx6UKDlPxtdaRnd/Y8j2jfO3cvJ6nUqIeNS5c+GcUpNwd/fvFlWi2D2V3mJFsRDqcrm/5bB
WXp3Qbeapd5E1iIIbDYRaWWHuyUxTdNXZo255nhZvCVcnNB468vHqB9PdQ5dgsWaDyDmPezvHjsb
fz47iszdmwulSiNrM2L/Qj+nsXVAh5erLNZLA5LFvtWDuRd9MNGGsqh1taGEdhOSPfAK8Mw56D+S
QfQ9Jc+JUEJ3GwlXW8oBQ16NXSSxYagJ7Gp4rQWa7Q2BBcXG+pD1jv5tfy+3o6qVPQ4nuiJUs1GC
qwzn+mQeISzoZy/QksaUqGhUabvH/mrr/VG32sWeGJ02wyDSZeXJPrLxe+3CeLF6HRkEFsgZoMf9
t7PwvgEro1FuJCgRA0Lqr1kT6BpiuUMlapjeRFsdA3mQngflFY9TWU6qMu0w6qH1xK+l0lnm6DwY
ovO26YYrMxw4xdnUj3VSIGsw286o0WOYoxOh+6zV499ETStLHEIp/ZzkiYm8NwT2yqnD+MprklAB
fIh2jYMpTDlZWpEBBsnohdSn0kHLBJmyzefkah0cQoUlTXqLXSALcc1Yd9ry0BsPoGRKhIxvm2C4
MsXBUmvoZOksvJJZMhhS3n5uOYhcAutkf2CKNBVUU+IGhBb0URKOAW7flCvrPEKRtJQnCQkl9bBA
7Ycx2LBqmtvdaD5r+UkCESWlyBk5pFKVpl7CCcUmS3mZNYo6zBc989Pk698g1GplHELJgxTP/Yyn
WK2W7tSSQwZlV5Usx0hPvaWOToadOHQB8ybEqcAmIsryC1yIR615TvV6aEfkX+KnzPwUKd/7+k7L
HrT+bX+lgg3lkQqdoGNYU/jqqDgy6PTSx1QL8vG0b0XkKe830AoQB6i6UmwdK8WDUMbt71lyoLyM
LuPMKG/FswLbd9r1C75ns1cWY2nOJokxHtHHFg/Bwpee5G/EQT8oeAlFXCsCUHlf/soYqNiSRioQ
+NK58jtZPxTGt7Gj3v4uir4VhytESkK5yrCktD+34Qv6qhv1IY3+DYXf60+rtUTZYgyVjldCX5cH
eX7JVelSj0I9Y3ZSfwuoVt+Hw456zCozVdGeWBkY7EMzQaGQh6K1XQ3ssWbRPjdT40RNe2sZMrTc
Wq+N81vUmZ9aubqVrcVra+WsFdNRfA+xK2Dvp3EgUxO1BUsH2oYiC7dDb5/keRFcESKH4fAFaZga
2zwhQdCeOvqmlZc2/LjvLdv1musO87PnJBpreVbwIcPJYQdg6nE1QBevdWYvRRcMhbLJvknBxvEd
mUU+9YlNEdfp5uciRovX93/7+1woAqhqesqE3oqYoutZOtqFHuybECEVn8Y0ClxpBeP5ZUopzSOw
6oGRCyH2odDHJV9SIqSHei8P7zicysUkmjq2I6QwEDBEs1c2GuR9iBVolDqZbrkF+JraKkWa8z9S
fC9ydB9I5UWJJU9NZU9TW8ioRv6g1i4Ir6DcSFhb6iU29Ns0Ld3RtJ0SgUeBgGrKipOcWh96O3ue
Ev3BKLSnqLN9Ux1dhTZ+CM4JQbgl3E8OtJa0spQBcl3vXbqyX3q55Er+6OZ300G+RPfhncgLBcii
MhhdARgYDyF0YyPiN2PHiF4y+iaN4HhoH+j8se5F9BjspP7+7QyQY6gWgfQ0d5JNQ4syM4RPkmG8
ZJgqsuzqVtfrS9bn/jSE/4EVy8tskdbWNoD8NMuXRzK96Uhao7SGnil0ApZnCGSh7XURXDkiM1z6
L2wVklEQG0Pd/qQvYL2+nVJ//8Rt32rXlXCHOh1y5NUGdOlhMFcae39RW3eIqd93IlVBkSXufdEn
VkqkGrg+TG+K7YG8WwMdc/Jxfz3bodt1PdxhnpLGTCkbsDGyr02zuIM6XKRZ95NIOUdhJ/J20Rdi
/77y9tEq6BxRMOwYH5LlAIpFGr7tL0i0bezfVxaoUUC4cEbtMa5R+5uwZ2EIEhM0KTl6KMqci3aP
DwuSjix9hjyLXkZuor3Gy1OZTg7TKl1AQLG/sj8Eiddvxd30Spzni6qDNkV9tA7TaTmWFx1z77qb
+uaD6Ett49LVGIcUy0TB7C8j1B6Qz1GjU420gARK06M03GTQnBCsTbCTfIGgVKM0VqCMCJI6rA0D
GXWA1v7a0TqHqcv2BwlE0rEfusIM3R8ij58r5fnOo1KTNTqj+qPd/6+kreSaroYZR9lLffE7VOCg
fLWgl4fBKENgIaS9QzBHSsObRM6dLihKbA8E69dlcfgxt3Onm1JGPBJW34uo8NAu/arnCE9rAnZO
9caYILVBZz+UMo/MWePELbJnPVpK2/IpnIhfgFZfJqKxV9H6OcQxq2wKLVxQnkUHR6LF3aBAEzOf
fC22j/tetelUhqwSG03Ims13aA2N1WRtgeS7ZP+nJzXoVjWXxp8tCmotKjidm8i2ssUdzp4k0pKC
S8+LFQ8NFXH/kIvUirdN/KxZ80Is6FAdUgREqDOp31ujctsq8QpFCfY3bRtmrtVqPnlsLOliNIxO
lfF8YAIGvPzGS3YiYILSH0STStsNgitrHISSscFAswZWoehHdLd43RMjM8HBj24G7518ChTDYprK
7UO/Mst9rllJTFBtoSS/KAAcjOdNzojR5mx02GQzBpeEalnClXKIGqKFlEoSWNemr9Ed9bMjMiW+
4c1B4yUH7RyjVwx8b6Ju+O0z8NNp+NxMNIcR7Ur4Zac8Vpnp5OFDOt6jU9YQtfuz3/9bbHndUj45
o01Go44RcpXq+ES0T+nik/a+haq6dVfmDzOuEoGjipbGxWJKXvYDTXAe+gDt1B5jh5FMR7vYd7R2
9EfZa125d5LekR5iEboy9NxbLIeuWRUlY2UDXdtXA12Z2ewWJdg+S1R+vd5+0SePWv+1JIWEkRdj
2lWwdJF5DkSz2VgUZfxf961Phb/0TobBivfX8v9faWITtldfl4vczNAgTRWDg7FpkTLNH2SU/Arr
iyRkUmM/fW9n2Q9ZBXC90ipmyfpKSvOkzU+SiORO5DU84DSxEko1456ilxEjrVH/NnevC9LOrSgF
9v5421sLhzJDl7emteDwzfrbkrKiB9qtDT32VcSllpX6fSEdtUj3ysU+oos+WOKodORGvx0wkaON
L1k5neO48uURhRm8C2MIExeGfKNN8f3S5k9zZJzt8oc8/lX/9Opzc2BlpfHYDiBR88jkq9TPs/Ms
eq1tF9auNviUj1XYdG46AOJcpsiNO1r/IMeeMb8pmPnNjzr7/xddETUVbU8srOxyz8TO7IZBTliR
7ZWhxnCEeCfOUBzYrn5IMUiWfiHO6JOAhX/q0/7RFbgfz0Y4YBReHyYTvbOzH+nPpXocDbdvncn+
uG9IEC3w8zta1rdNVQMdRxCUp/d1Gxjtp38zwR3VQWtnaMSjq0ex7vXoLbbuGvpt38R2RXT1sbjj
WiyFZc0RPpYe+So6T+rLON203XlBx8n0NBRuVN8UQ+NQyevH1C1LrxKJP4p2kjvFszTFtRqihq90
Z6XxY+XREikFiUxwx61T1KnRZrRgzbp2kMwFq7KOSSaiqWO/dAeP+Fkdy7ZiEpsAcTLOQWJjhgU0
EEY1u00euXaonSyJCG5pkUnusLVqrIVxg9cV7SAMQL/bdvJoheV5UDInhTBMWRnHfZd5P0J7q+Ti
AgucVbHdo9QMCdRH9Ul+hESRr/q5l5y7g+SXUOtmhOuILr9Kh/EuE9b93oOqvV/ARQdtpVeWLb+n
EUePvdTri3lQvfjcCdYquJX5UR6Q02Z2wrouqjYooAUQmocGZL69oEFSZIa7/FMZww1owsUJMA91
OLjy4EvNjR2LDrvIDgcoddXY9oApES9HzuFWPSs3SwBlsMfiw1I4+UfFBZmq5shHEc/MNmvIFWX4
l2KJs2CYA667Hk9hVpo+Q6T33nqh6Csh9/Ulx+BIc2LFuOaIRG1++Ctag9UPYMdoFfVIYTZOuY2V
Z/anNv8QKs9m3Dq6IqjkiOBU44AGMFY3Q4nHnXU7otA4HMIH9Q2kTveM6DPypJssEG3u9kc1Qayl
ygYo+7nDULVyobfQJPaIfkmhxF1BVSU+9LmoXX37Zr3aYYHlagsnE9nfRMUWKjkGb4pvcR+i0Xp+
mKziPGej4O77wwvyao47E6o8pcXIqFeYnFxzXo5IrZQX+X70LVDhxt9LUYZBtI/c4WjNbsnwLIce
2Q8Q3nbhEyncVvi02L6Jrsvi7lstmWlRZ0gILxBQUC8QrpNFgR/7EL+j49UE5+vg7u4U0mLnmvGD
pH6WhfpBIgOck6OLJYlkHeIQ5at0rwVMwKSWHVAOOdFLfMww0eyInFzgfHz+cpSljNYDBlHb8XlQ
D51logSsOiH9KBui0XO2Pzv7xycsFdTvW81GrrSA7vWcHjTbUZvP+nLLprMTAWII9pJPV2KutlHQ
Skg8JXuau+opWhrBSRJ4HN/ZnIZap0waIgTwNp+gSnYT1pVTjcTdDwtEB9bi8CEc+mxoJ8q6OiYo
WMnfIx8auB7omYLCsz3z5R/tcQBR601sGSGqUeohfUFmC/1GuMWad8XX9DMMevsGRfvI4UNpFzON
LRyrSXuSoaKp3RaD/28mOHAguZF3hMBEMX4I4wcD+hIilBMdJA4cJIVCdiSFNyiZdWujDKzFQPPZ
dPMw9BopFx2mzV1jAw6mYtq2zPO4Vnq9FFMdggujTr0axLeLWmJ0YBR8nO2gdGWHC0qhpBeq7YiR
v8ZnvGQsr2o8QDM8SFzwJ9+xeejljLe2kwW5q53yA/2rVvTVL+DuYaonbdWkBK3o6ls5BFMhIArb
/HKrv8+fr7y3OjmFTlWrxBAcCSRc9In+FR1vpBOlJ0S2uLMV6zq6SRf08tWoI5soZ3RuT2+yDoOv
VODzIlPcscqsGSXf2EZa80eUfKs0N7IDbUZ9TxBjb+PTav/YD1nFL0Mry1PcorwHXgh0J77Liil3
c6AhIT1/yV1dAFCb8cTKHnfSFsRExOzQ5Wb253K5mZtjNl/07Ms+ZGxvn4bRckxFmxj1/3VVcw9B
nyJ7p7P+oslPZvqoZ89mholUUUqW/aXfrkXzpyU+07000txphkYQ2mZ37yN9IGKvDvpdHzlD0JyK
gAF9FMSH+GwIsjrbuayVce6Zq8xypaLazMDeOpdBcRjPww0jN8BhdvZ3dPP6X5nikGQkYZeRinWM
FPe1PSDG+KRJbqh+qiu/rWYBcG2/GFbmONgo2tkyJwkBIZP6BZWiUz6bkdNB3i9zzAPjQKdfZPTR
irrSRZ+Tg5O2LBatVWcouUjneTra6gdi3c7y1zw/QoZ01kTus30cru7DQQraZrOiyFGlYOtUsU7t
i3VqTZSf1WeItB/pBRo9N6pof0VmOXiJikqthwJtHhpVXFpdtBxKD8TPJ8H6tu+56/I4dIGArDUo
ENz0IJKBBmBJ1RxptASuyb7J3hHkIKUwwynRpAUMysQHi6mive27vmizODBJslgddahbeRL5XqHs
0mGsz3wyTNEUgWCz+Mx0bFSdUiaYzFTCc6iknin5dZKIAlKRFQ4z6oGGhUIRkI6v0RNTBew/MV3A
+jj67V33PB8NX9Sw8odL5qcb8OnnaaoTpc6Qy2x866D6iQ/+vPI4B9E7E0so5pHazrZf8YNvUbQw
0iKRBbDc2o5+aj2mHVHdKY5yrNzMbWt3crUz049hpKzidgvB/cN3K0pzFQ1ahM5dLR3d0rLPkQVu
gHD5lMXJidj54z95KJ911/vetLQyYc+lymn1CnTFJ6N/JamI9EBwFH7rG9QlYk0dDFmzK5FTk2TO
3PtWJ2LCFBxplcMNW8sTHTPK6GtIb2rcpLpIMXJL7VeVVw7CgcbQVyWxmOAFORS4tw13vGkeU290
yuPg0Zs5wE13xlUagDDl3z4WBycAfOiDxziApgJSlpl6NE0ObVZ4dS1K1Aq2kc+8a32dhhEjrFTq
Ksjm4ZJ0k4DXXAAnPBeWZqGdYZjQ7VJA6JPejrLb6QKBy+3ekOu3+h/SvmtJbiPI9osQAVsAXuHb
TI+fIfmCoBHhvcfX76lRLBssQl13eRUSX6iYnCpkpc9zWJobVa/Wbg5xDMH4Kkee2p1r9LuXH+Lk
F4A1C+9b5aRMr2T0bn+p/WmmjWAmCpFn5IXqCrDU9CDaupc8YT7My3tLfsAwsL268qfIBpzzs8jL
mriSmTjEqA3sLaWotlCe9/GQuZRDyMLmkHronNmtvH//LH1N5ByaZzoV+sU3GUGoVLIEcHqKnxj6
qp1jez5+0T0pIA8Lpbyx07fmLLli0IF3OOIOGXBMJ0t8o2N1WaxHWpg5UzqJ/CC6YGS/y/zcIqgX
U6Dk7plvsXl6zFicsdMzESuQqGN0fq8/asuLQlyOOnGsJ8t8o+rIUZcK1nOaD/H6yUgRpmuWPjxM
SUBxBzXDEXQP1AMLccWigorbafxT/HL71+BdMGN/1rnDyK0E1RK6oDc/Z81dbbqpctF4ho5zpSwh
To+xsSwxaGpkAuy9Kp/SeXLLJOMoLP19b4R/bC2lnEZdjDpUqFPwB+LjBT2a6HLAW6vbP42uYj9b
Bpo2C9eRy7VWAWcYcZOWoeGbOHpeA/rn++2Ps3+YqxTGLQG2qJVSHSM21dI6ck8wX9M+ikkZiF15
mjB+h87bahk6D2Vh31Nc5TJKQcRmmBaKN6tjfT99N/8KDVr/9fPZSrVuDgYZKKkHpW74XzTov0Rm
3IhhgttOkaqyaWh8kgbl8BB3Vp75/19fiC1NaySbNYECTteGX+kNuAAHK0nvlcJp+ks6Og0vV/uP
6Pl6d4wXappsbNQO0/+YGqRjV5gazOycjl39OzXI3wjfN1RXiYz3adLWKLoeq1fALbVJ9NwUnTNG
mBrmORuOurPsOvWs9YncQd3L5IvSuIvyXrff2uFng5m2Zb7Hhs/tj/cfFZPryejJN85tikNYYAlz
0F16yEaAXp8G8dEQMPLdn0xltNLksdRORvhyW+7OhQJ9/0oQyzzrcAXaYdc3GD/OggazgXH1o9ec
QVA5seXOM/5NDvOMBVXI1iHFRIeu/FiHNwCQ3T7HR97EGNutANamk7aPm7RHJxfW6YgWw6tmLYAJ
Bp2qjQmAIxitHePcOeZj/Laib96/Jqh83f4ddgzxb78C88bBXFy2po5PWAijLevdU1imdp7Nh9ti
9jKE3+QwFS8BXADd3GCPerJFez33Zww8nsB2mp/GI/muYCUXAdAB2fJR54je1xYFoI6SJIN/l97A
RknXPs9EsYO25L2fR19Euo3moi7AOeD+RV7FMG9BLZNSQpyH6iHmcoyyOk2ReUmI9o9RkkDW8mdd
Xay8ap0k+azH8mlc6pcEUL7gNR4tMSt5od/+sXFokA4THcnZ78eWVSBnSlWPZUzpWDfHJQduSe9W
wGXjHJz+oD+UWAGlMQYDRA3Imb8LMgEppBlYYQWHbfNVdhsbfJKY07cMazmARi/gfc+9aiZ4Sq4C
GVXKYnFQIzIBteH78EYhjGJHnCzVas7pR7SSOYKTvN8+5Y5phUwVnkhUVKRhjCkoBnnpwhBhkRIi
YeksNKEsDWFLrJwq5bCQO13iSNz9fleJbCkcS0J6Z+qI3Kc59ctWOIM6NzAG89KmyvPtw+3ZcVBx
SKjumzigpjJPpBU0TcQg1//GE5bg9i6SktbnhX0fv/UfyrKRxLySQUiLCjgDdNmV1tjHQPKbgxxE
qLHfPpO+p5UbQfTvN6/eJOOqYZQEnZh5clQpsdbq0reY7Y5qh9vK2kswcYGqZpgmUNaAOfS7tATJ
jgrqQ5Dg5vMDsNj8KZ0PmSBZvWACNfNJXFvXwDp0LGvHsV6t0ZROarueQqDSFQswlZGLap36f+/7
47cyAN+PXV5dZocMBFNQs0oUJKfJUPLPfpa8Ft5eLUHRNAAPSyBq14jKPIumqDItB0UAslosAtP+
uBv+6NCoyd3lW8M5zr7yXKVp4u+3PEojdpBzJA1J+sPAkaa8tUuS+6uY3oV4LlbZy+cyfk+1mSOa
RhR/qO1GMmPjhmhYhkZDyXUGOmmbTRap7qTRk5Q7nVw0LjzoXpC6vVeNMXGLmhjjkqGvN3r1ASyQ
z6mTvHbe7Eru6AsHmfchd1/L5nyM/qpDjFKq2GG8Ee3szomHByGLLH10hfHx9rvcdZMbSUwwHJdz
r80qZSAPXR37XNoSrBWv9r9Hy/jb/TEGTVbSXMQo7r8Nr+6Se8aDBOaF9lvtVufFQdnDGwKc1jUP
4+fbB9y125sDMhZOCvMUHWDsxuUkaLVg7V+N0Ep481H7UsAGqhtI0MBI9ftTmJV46eoU5i3LUTfW
sb7vVX0wqAkvrKFf/k/NvwpiYm2hF2ddbaAZ6Zm21Ka7+TSiFasdsQR+jDzeyuq+Il7FMQalDsso
GkmJAZ/0eRAC3fQb6RQah4pHB7C3ygUV+SWJ7Q+FfYLgqCxpqz70i9yitEqCK7yFPyLg/johNrlk
QH5PVseZsdh/AVfBjC0xlKaGbw8lJ9MdUXuIJT9snm/r4L4I6LcCyk8Zf/yuHWEpCoOcpfDnuT8g
7gu/1zwCgn0FvIpg1DwqCnMpoh6Je48xOXBg9GHrqAYwayseSD/vNIyu5xHid9OosOtBgnB1u+Wh
SL3bF7avdtfTMFqO4fair9YEM9hdbmXzp6kBoYeJHZ82dkE57N+Wxrs7VslTuZlkGV6zzLWDPuDu
OiDbR/d9x8O03gPDgJb/OpjJuEzSrito7fGZOjd+mR1YitSp7F5H278Y7R4Q7GZp87jtd/NmIoGM
wJA1UWc5Z/Wom+exxdNS9YuAftMiu7cvcPdzbQQwTsRQQjJEBEZp1P2RBA2s0vimkFOp/d/7MQhr
ridhHpIqTp3UY8PMSSM31gIlOXQqpwiwG1psRDAPaayFsQlNaPes+2HZWdX8aVYPEj5S9q6aHOfE
+zLMU8paoKkXUYZXG3+b+/Q46yEnUtq3q5vzME9JrUStn2t8G9mXvMlPAikwL/JD+RYGIG4ADXNp
J53NM6r7seFGLPOmpiFUSjGB2PLcH6Qg9vCAwWernnhdwL2ODnSC1p90E6E+iznUCcMwilIM5fte
XNCEv6MTSuHL8kBQQRw82YsOoqfZtZ2+ItHAWM1t3d81HhvxTGhomnPaSiu2VhvhrJSPifKkdV4u
frotZf+FGUSVkGLqcFa/e5BK1SfscOA6zepxEYMFNNprekcKNMRrnrnYj3bJL2GskZqaKc9TOpKa
HhSvvV8D44W8UE53yU2PWWfziEX2X8FVHuOB1UQtFaFBdEjG3m/K7IJxCo5D2fVZmyMxXwm8yn0y
RkgYCtOepNNYnWTCiaT3FeF6CiZm16dZbpcFVtZcH8LBafVnVbb69O22IvCkMKa2jfRSUGeKatd8
H8rXNNM9Xemf0oy38rV7YwAVRS9IJZrBcudJUiVketUAkmqRrUoDLGAkvIQpR693j7ORwlinLsnB
nFgi+EK3MB4O63oH8AWhsW9f2u7r2UhhXo+ex8iMc9h0kllSCIy+YDLf0vph5A5eUP/9R3h+lUQY
/65qWRpiexPbVofw2CD9TnzNN7zM4yUc+490I4l5NERd1mI14Dro8LPiETs5xg6oELwK6A7iOw/g
cN+PbOQxLwj7oGPeNzkSxcfyMB9GbPkSVMXnwpIe08vHoNFnPvo8/f637pN5VKBb08ZWQCDYItEX
ms9JfVcRwJTFjq6Dyo630MBRFMK+rlJXyrZCeDZVb1N8BAqgNRTgGwFA8Px0Wyf3Q8HNhTKxjF7r
g5nRHJ9W4IsLPqBb+PWpOEQ2zYjjIw9knKsy9DFuanC1roDWrcYzQPCJ/Dv3lNAmDtY17PppRLej
TS3OGalS3Pp8THxD6knvBBNKGmPrUMOURXQXHSgKEB1L4xYzOcaEMMZElnJpToaa3ujkLm8fbZv7
8EzjADpTSzcBxEB54JyRPrRbZ2SMSz6tSmlWqOqFd6i4WZSRUz1oPvHiI28jimOTWcw3MZ6yqBuh
MpL8I9IuSWjamA3gfTTOgXTGspQj6iWxgGvs3NkZHqNjiUhRAsVX4nFLiPT93rg8lg8H8/mNPM+Y
bs1Tq1R9ZGF2i0oGOarpex9bY1c7fXyH8M4aAdwHlLvbH493oYx5MZpeE8YIiTkpL2CZqJJLSPy/
EYGiLNatRDBCM8+crGVYZzQ3wogDhqEtPL+4fb0tY7++pl+FMC+7aep2NVF/widTPtF3Fjvle+wJ
ruZ2Dp0XwZi+Rym+tAMvePsPq3KVzbzxSomTfGk/UtooGO+HO7gh23yl0OrjnQKYTo4z33/lV3nM
K6/qcNKUuUVmUVYA/nAkEGKFvWYpNW9ObV87rpKYl13gZKFGY61B8aGSpXyI/wLxXNGuH46dYTSz
pS3KCIfp1cmOy97OxTsic9SDcw52ijGM8lggArXCy0MHcBkB+KJKyOPa3m+6bM5CncHGvWAMWon1
FRGj6i9udUwd40F8bnzaM1+8NACwlpeAOtgWOUWBfaf96zMpzCNWpqoTQNeCSIhinjTfiykwwc3Q
SoeYV2XbzVQ2R2Tig0ht9XLI8ISV+ZQn7zk3fuR9Kvr32ztMqlYrc0zDtM7orOfsVPmC/X21u0Nx
WF3qNVeO/+JJZEyHCmTuQqmgHAVWoL1afAylrxzrxBPBWAhhbOe8qGEh0sPqxHbq9N/oqClm9GrA
f0d25oRPee9wpO67sataMHZCjJNEFmgfPMPyCZB8EYz3QXFQMNvJG9rg2V8WAqBrdcVIKBuZTjH+
wJZH87JkKuw8Xc+G2dmI1XMr1HpXMzpfEUa/zt8wzOXrHfBiRTUQRxNTXZOl569L+BfELFsjw461
VKsZamIFrZXLyWvLxhLT3FLz1EafiWOc/yNN+HXr7PRBKEwhtuBg0GottbQKXDB+ONm64ZvVMRaf
sSSpja+Al5dELIw374Ppi1JucSFL9+tP15eqMsYI7BHdQHIYhW508gXf4X4eA2XxKJ5yAmTqqnVn
gePq99uvG6GMJcrDtNebAW9pqG2MX7m1R8nHKtOiIPeZx9tO5spjzFGrZKWUzR0d80dHXQ/Cw3eC
xarZB1/qiSdtPxW7flnGNI3prCwhtX2SHpCmsHTc6uCIkYPB3kR84rzefUtrmKpJTBUNc+YqlzxO
6lBF2462gzobo1caVltmO3+q7iOkDuaBlx7tW6mrROYypaprtXCUJafEdFmHeaD7QuDYpN3QBVO0
hkYIZlZYQlsjElVDTvG9kvm+0R9InFmTmlgt1xfzBDHaD0YH2HQDNVGifgoNVx0exf4oVRzWKp4U
5huJRVbGaw/utKj11unSkuMitlbJYy3bn1XbXBvzZWKSZGuYovSQD2CWrL3Gx0jTc/IIoKo7uoWK
3PWfj71Qn1sKpRf1R36yEc0ofSEKnTLEaDiIRzqv38wYbtLc0kA+pLhgteShAew/6Y1Axh0r4PY2
FBF6Lz/O8JXIJn39Up1V0Bsv3Knv/5CmGbKEyjIYxZkIt4s0FW1rJCey3x+UYA4S+MjlfnDiQAzG
lKP+H27wz9v8JY6NdsNqHGSFJuh1mUuWHiUvndBbuvItMYaDsS73WoVEz5itZogvcTF7hTY+1TCm
RdS9YUvRUpshsWIjCsRI8WPSeVFl+EoyOBUoDsw6P5TL93J816rs81DPXibE32JDtFSpeGxW9HJU
MtnA//P7Cuj66vQ6i1+AXPiuFJElF7nHsWH09m4dl0mk087sK6EhkpO0VvFW/aQQGd2XORDe2p+0
JCH5Esi6ZZQmIi41z641A6OgBh5y/MfyCsalsqS6CldU1i9zecjqR0nlxN37z/8qggmwAGnc9/2K
oAd2BsxkuaxbpeLpRWHdvkeeHEZJ00IzBnUxJCeGI40DLW0spXxITB7Y6n4mC6ssmxp22lU2kRiI
HGYtCiqOgcFfcqTee7SqTzPqcb0duzyHSs3WH+qxEceYtXRugXPeoScxlD+k5AXwjLfvbTcv2vx8
xnaNGLTNuhJm04gyJx0+AQjMJkaQroex4qj67ifaiKJ/v0lbxDQx8lHFw86+5p2/xh7mQxadowe8
8zBpRBFJZifTRl8snSvdE8OjrgtWj0Jp+u32ze3bxc15GNWWxExv2hnnmT9JtLTuzgHtXxYvdEEr
5ayRc6UxCq6vKOnlMjpHIzi09CAFLXv8PnmAVfK0z9Lh9tl2DcP1aGwykPaJJmkSAuNlsdXIboaD
yYsLeCIYu0dENdOHHj5smu5FbIEpJ2ni6AJPhPy7wg1GG9ZIazC0k6HN9i6g4CC5ty9qdwqXiIoo
4j7wD0vsIVWK2mcG6hkTgnkV3j86ygflCLoqv+E81b3jbET9UdjVVoz9wyA5a3ckwj/CctAFXqN6
z9wQDOboCuZidZOdu8/isi7Iiq6utjSgdlp9vaz/IiAE4LsimqoCVDh2xl2Vu8WQC9ozlCxU5crl
CU6XcEcadk+yEcMYzrmPRyzlfhRJPvoYoPGztAsgf35SXzoF0mdekXP3+2wk0r/f2Le8WjMi5Mhq
zYriV0SI2XlzirtWYHt5jA3tjGwk9Qqb0zrYyMDsbvxMSatp6oheCcd378bUW2mMMU2A6DmaKU4E
GCjRlm3U6zzsPOQnTD436AlNaEEVz5QlynT+Ar8GrMtXNWGsaxvKatFioN4R0MAgpS2CzEjprXKS
7TTirVfTJIT1slthrHGtFh18SijiojQOmITyfvwWBv+2hHqUp7kUWLtRBJFxQJ3O8IOc83dd6Vv8
A3R4Ouz3zxxG3jhUWEvQnUgqvldx9xUB90kQJmsqJVtNXolencxE4Vj53VWm7W/B3LFhpnqjZZjN
nsD25WLT2AG6tdW/IJH+nPm1S2+gehhd0UFe7eSv5EkOeMgYu69mcxPM1YNkvqjDFuhVjbRawBvz
pOGbqHSco9Kf8scHvkphly9TeVmXRRZp2bk/5F4f0Dkjfid69zCKgnAXC7JEZYf326zVyFyiEy2t
6/1QSseZ9B6gyO3bXocnhnFsYtEm2ZAibpe/LGOFZMgh0uttEbvmc3MSJm3X9TLulg5Wuip8Xfi0
EE5TjarWHx9k8/MZ86xoJRnaGjdFhIcpDuT4oa1Tq8vvis4aebZkL/IkG2H0PjeWWViTph4Q0jtx
9BTpnyT0EOfGnnWOZ9ut8G7lMNY56fUQ+yNIQnoU5jH6cKTDD7q7Brq7QN8ot01o0egwt1ceOtW+
SdkckjEpa6M3tdwgU8hzmzZlwSHTWKEDjFkSmD5seMDF8OPKZAxINtejmFL43s6lxBq5B+4n5dK7
i1M4Ym+FF14bZ98lbU7JmItizkSs9CD90qzkInjAK6b7wMVre8ruIr91J5gqyV4O1T13hW2vV7D5
uuzEWy4McV1KeBLZAqEoWR+kp85JL3DG3J0rzgs3mehYUMDqkeYga1skv13O5eSU2V/0dLbHYYyI
gHmEPCpRZ9SiJ9Td5f6ISuNtI8J55Gx91lTUpcbUtOTIq1sb90kcdPorau1j9WPGLt5tYfux0VU1
TMakCOA4i/MIlUbp0wKErUH0MRGgzhdtUu1oegdOnqVNB1Vzw2p2bsvmWEuTMTBzj87sOiJQ0pS3
pPjcZC+3f/5+mqEAVlwCqZJq/LGz1SogHqnwuCPDbg90B098Fr8vTuWUPq/k8B8X+UsYu7KlGcVQ
1wOULz0PPxUASqCSelAeowf0S33eaO5uM4ioqqwokqlLGCL83Ti3oa4JM+i0wCZjPkdB6fUn7FE7
APsH+dHqRrb4/v/CPkbV+w8HhJxNxNoPyLzZiWCwQw8VzDXSkHu6IzP44zdsjtjFA6Vx+ZuZHILR
Y10XERtgCPn3M/ZC1Uwp9lGdMHeK7CSJbqK8clSE/ow/DqQbdG0Q2wMyYe4x64emLRJQktLBpv5g
3FHsfSnI31Vs9YpO5khHwPUAsoYjl04rsnJ1bBEbYJcnssxu2epJ2bZLKeKR+y2sIrD7YIRbi0/W
vPfINoI+unkbL963sVjOMjrEvdi6SaveD2rNCRP3DNZWBGN2+1yNQOsKXazKy7RaADC7W+pjl6MJ
+jNuc47V2J1K34pjTHArD2KBIqyET4aBVkuykqB6pBFDe4rOlBJF8QF0BM/deuRp5YHT7MXEW+lM
iFfkQxYZEw4roFWBYWSj/jJ8bWAoM7cdPD3jZZN7SdZWHv2+m++XiqvZZgP85/x9RJGb9vijf+aj
7is2AGs9LlUUVfgbivmxkr6RR0rwhBZYw3Piyoresezq694AFKVssppPoWfcE6/1Fd6t7sWa21My
MaDcSWssi8jQ+/G5FL1q8SVMnETlp9vPbleMRBQDs+S6jtXE3y8z1uZKz0KAtw29ck4wGCcsYGgx
0yO6pBw1/Vj9+eMiN7KYD5fPatmbMR5eWcUYCkpfBtEMlqhwjfJBMUHEJerHwggXa4pju1e+VnLm
ieN4MKXK0RB0LkmXWHP1rjU1/pf1oBJyTo3cDdPwUpaS2xWGk6FoX8lpUJDpvkYDBuSJz3EHfplV
wjyckn0nmf4BhFCPedAnYCE2etCypstxEFpHBgn5qIjnRsHYcYL5lzy/ZN37Imc+GEgtJSGrLed5
Zhtjdx7xa6S6ntuVaPK+/p4R1jdXxRhhuczklughCglV68CCGGFsGcls16aNSQ77tg7sOmoskqr4
F/jsBrvwodT5OOSyBiqlI6VSGvyPuszgyJ4aJB4PGHZX5YCjoBP8gXY748SaJC5EVBMkZ03OsXhp
xiCsH1MevspuhK9vxFAbvXm20bAKpSwgaARuZQl2bSS4qyNZRWaZbnZe3f6pAkz9QbErQEbwVll3
beJGOJNerKGSTypp6FZLApCmFtgUcVD7vHhgN3HSVbxbWZVkuE1GTzQhM7spxywmygRugsQJs+qu
hPyQZk7JX23obsUxRklo1hQ7QyNC48FWktTNZMlCayTL7zFewPGh1Br8YS02R2PUxIybxATgouQU
y2AtC+h/ubfHE8GoSCX0glzOmDLpXBoMl8/1e+hlB8nNj7ltnss7XsFl91lvzsSoRVFpUprEQC+Z
Sr80H6O5tnTtpPeq1ZevnEe96yavstj+t9GISZouuD/yOLmSA+4WjzjrI3jl7fl1CRafI2835sHG
J4JgA6V/NknrczMW1vbjMkN/+YIRuGMu2TQWHt9aWtr9rL30KP9FDm8ibtdBo/xpqIoGueykC7pM
Yhgt8CtxfxSJNWqpPYKYl3O+XbOlSwrBXDU2/0QmptONKJ4aeZGcGY0zTNUcx1OO/GK9dE710arT
D9ji5W417H5GUzINEXGx9Af+etyTFU13wHervuKND42vtbb6QCF/+0t1LzhKwvmQu+e8CmTD46hd
hrXK0SCM0g7buwizqiqIatFVC94U737gupHF3Cla4P2QEOrm3PwlCb7oFoC7MYfik4feKg4AcqSr
+AlGsKaAZ6L3vd5GOBM1myVBDDDhoDTRwbAEnRU9qaD3qDzBIbyodffpb6QxgVY7xkZr0qgVYQhN
FBWHIpGS2sKYNBwtBUsiFzpYxE3DeZKZsGucCrzKBZfcg0at/5Rc6B2v7wLm5snLbGMY4NL6+mHi
jVLsy8W7RA9WQ8pK/37jgPO167SRUByTqrb64bKkbxU5z+GzofK69buwULp5lcVYctHA61RVnJF2
tZWzFIyW5qoPOmqlhkURVtfPBQ9ki3c+xphLi9Ipc0PXCZXEUqejBHSYhNjSaq+1xgvR6EtgvaEh
YTZRwzi5hH7P75e5VESQwxXzFT0adhTFf/4GWNlz6Sae+nTb0n2ULG7JYi9TqNsB+030MhW6xe0K
9upjRACUFnPQeatNPPlUnTAx5aTH0G692/L3zPn2qMy9ChV2yIcc91ou2Lozz5WcWEn16baQ3XLR
RgoLAdIr2O2IUGVx+ubTohbepOEkyPBU1Qx6pTmDYy0ggHPtQUmc9foJkPJ2nS7+0HR+pcXnYcx+
3P6V9qKR7W/EGENQgfViWo6Y4Iruavm1aDmtkj3Dvv35jL2r6kStYgVRPlKmIjosq100j3rEkcL5
eixcvFLGpA8N5K01PhvJv83zl3YKbt8U1YAbCspiwo8JZgknEaGN6s/nwc98CiTW33Er9bwbo2fd
WDBRHbNZVvEQNKt6o8OgMSgF18dOsTDQ7QJAA4ielvACvO7b5+PdIf29NnJJphZhm2BsxsgzZ8gU
K14yLyQyB65hz4BtFYKxKd0Q4alRahcF0bVu/MiG7pybqZ0pqj+aMedQ1Gr8+dEweCIZyDBNtj47
qtMk5bOJZ50nfgNKF+QOkuZp/c9Rfoynw+0r3PUIBlzP/4pj7tBcuqmQ6IQ1pQMxKwupmCeAqml9
Mr9QcAExEH7M3Ght30xfpTJXmhkgNdKgNIgpKNLlGmQ+Zk7RNYsfeX59XzmvohgrLQvGNOZ0R3pa
3XJ4M9Gx0mwh5sQtuyHa9h4Za1ykUS4txgi8hEf9THzAJWFzWLoYB1SgbRND8vB6loj7dWM3tLno
evtP4dcp2WbZbBorCRWIN2a3Fk6r5nEnhTmKyfbIxnBIkpVAMXUTrns4ARolF+1hKO0o9aqCp5jU
zN54ByZjhou0WPQiRL8sPwv3dH0ys2u3fqNL7YnDq7XsP/Hr9TFRZyyiMjulGJvtK1DwJIan5qOj
ZcQGvIdbjT1HW3brERttYXtnmVJUyyThc9GYun0p8ej6oD39O1kki1zaRp56MBY6H+vCzCLsQyfd
OZVfiXAseFe4u92zPRNjSWKRhMKKnji8DQBtrMonaIGAfDioOG5tPwC4fizGeBRhb2SRhMPU6tOo
3KNLx7GJHJNhMiZDU4bJXEtE5C32hZZLlFkYLHAEN7HpQEF5VJF0gUSWV/XYF2uqRDeIbABK9Xd3
NkWtKBirDhCA8n7JHqbJD8P7auZNTezr+lUMvd6N1xzkedBBEEN34ymeW3a3RlaE2FXxybkC0AFK
EA9RiPF3nobwzscoYRsWgMYwcD499OTZ6cOTqZ2WnDe5u+9brudj9LAbMUhr0IWeKOrPIFZIxf6U
hKSxCjJayiSi/PFaSYjXa2yMYC2Qozz0K/1pt67iGe1c16oukhnc42A1p8DzI8iO6LR6geQHC9+R
w8tD9p/DVSCjrUtcCZVI9xxDpHT6xch4F7pvia8CGNfWVXJY62KPgPhu9XRvDaQnilys2CmmbnlK
sgvBYUi/pLFoLcJUKVqmG7TWUY6W5HS+4eiVq1qlFWLE88P4myMnb+SoJlsaG+a51IoMR0zmL2tp
FQVYX/yEZ7h2SykGymKiYiiE6GwZeuiMtG9DlLsllKGjE4pUl8HDvh7dwuYWoXfPtBHGvANDGyLD
UPEOqqi1lOVp0dxRfIy569E8OYzCk3CJ1kxCHoqdIHTBscWKugkIoYI5QlFT9OT79GIe+f3pfSe6
OSCj+G0ElopyREN1smmxBk7UAT/gGSDX2D7DPDgnDdgdN9t+PeYd6GJuNjPBy6aMEpLXXTKwmJkY
N+tP5JwcDCuypbvmeQrGz1ykn72u/0Y2W6Uukh58MQ1NelfXDO04OgJ1MRF+qu3RUO/NFbB7nHml
XbNyvV0WoCCW68zIIyxKma2rCk9qzfHi+5nHRgAT4EVtqGULTXRGz/CxNIAyn+pAa046omXB7+/M
z+vn28aZo6rsMlEtjXGjqEg7ZuM+Vaxi+JxXp2TgRXe7HmhzMsbDtlk2Km2GmokZq1aB6fd0trPc
T7FU3Zh+aHqTrFgmeeAyKfHOx3jYSFVzsadhbCX6WWGl5HEIrax2b98iz4yxhElR1lWYiseXU+9o
tX0AA46MCqkM9yZwuxa8MzHmRZ7QDo8qzHqR6HEKnyTyaR0cbClyzrTrtjffjDEmlJmN1C3UXfRL
oEn3zynyNg09QtS5nSy2eHM8u1HYRh5jTEzR7JaaYPOjVH+s5ScZCt8+tKO7Gg7nZLvu+yqJXS6S
JnPIWhOjvzTDN+iMLE4mPgiPpVvf8Ra2OcdSmeLcgrrWOEkY81KT9Ky1gt1hGmMsVx8rya+hGj/e
PhxHOVhEgawlczvJcKilCnSu5HOnfk/le1nm2Cr6bv6I6TZXyETmXVc3imCiuWRGTzE5lFVqFd3z
7aNw7K3KGA05FVZNSBAdC+NzbLxEvC1m3s9nbEOXEpK0GeogSTfYg1k5Ji8S4H17+rE2iQUQc6Rm
qPGEliZy86QNJu1rmqgvk1kfcsLb2+e5Y5UxDGqYxkqc4sJa9GsWt3Qa2zjo75UPUmKEHeKZThZS
jLH8ledHePrAGIu40kzhAwq+Ew8EWJ+AFTeFf27rA/0Zt3SOMRBVnvdDhx4rvldik/nrqvbeADIN
1ck1qzFebkvjnIidQRWAGtAlC6xslh3BNlb0jlL5t0Xw4jWNsQ096ZYmlvCKYtkC7O0TRWVbaSoB
CCyb0sH/zYbYJmhiGQLkLKnzcoJCqkNhaUrsF0PuYpiKdzCOhWUTd33QBDEX4Q+FYPXGQ4M5lsEb
XaAqWcLfZdFXW6QxdmKpBfQnwGPhjKgSTHfE+Bm2L0PP0T6OtdCovmze8kgEQsSafqtyPeRzdI4L
4tzWhw/ywRsarjH2grSoeMghhnKqonDjqIgtXW7BdjAUQIfJvsRoOSfdFJB2sEj3NaONkjhLX8Vs
unQhdiDEFRQz+LCy6rZEcVtQoUVT7iQ9mC46ATps3LfDINpKkwTG+iWWsdOvpkEMjq/WGO4kvbZD
jI4r45xbSSw/aFX0rseraEvNakl5bt0+L+9KGXslL4W8xhEq7SY56NKrrnHuk/u+GKtESJ3Wsjn9
Oxksu6mX3UkX8TCCEEMMMHrH21rmOF+NsVB6TdLOKBesRRV+kp8i6aeWYWbx9fa1cSwTWw/oQ6kp
TKwLOoOsu6GIbSLpNMTcmh/n67AVANNMsEza4FlFX4sT3efRaB/LUy6daQn+fBe7PGjMj+20G/pP
mARI7xuh6BV45FpV7ktZw26WDP6713ksWgv9BCyCN6qngpgKdMuFlesG5slCwzKFObOlMrfHbnFS
uXDGWXCkXnTEUhPsefy5zqZmm03oKzH5OnfRoVsw6jO/t4Vp9YrmEelr3kYg23ktl9UFeYU95qVd
ZfmLKaZWLrT9Qdd/TuJwNrGMmYPTDVjQlrjkgBmaassANH5TKM9anL8b0/zeZbNh14Oc2FKX2aIe
+nlS20Om24rcTs7/kHZdS5LjSPKLaEZN4pUidZbWL7QW1dQEtfr6c/TcdLFQvMRt76zNvoxZRgUR
CIR0r7TvrYywtprUp6HUj2ZneBZonK0udq0gadw4QRNNH80JvPDhL91QD2QEsIs6fiet+aqVugs6
70NfPdK+f4pJe6o14Gf0g58p6KynnduOb0Yw3F22u/UsB2UaNu+LMSa+ClzTMinydEQFCmhHBQaZ
JLc95HsdFe1AiJe3an4LYdxdioxGjvQMwqrgpi3v88oXaLOa3/wRoMqswLBw6OACU1Az11E0f/ln
io+hYFlAhBz9zI+vRbNmzJl9se2FOO6t1+Wqpp2NGr3dP9Y1yMj9FoMzfXaM+v1lzS5/OeyUflZM
qUp7aGx8udbaqajb1YK4fHUXiJXr/rEDcJt9FiCBsq+yOtZuSDd2VGMS8dDNbjZGjmbfE4DjDPrs
1Hi9Bl2wJ73q+nRw02lg5AM+FfcRlYnaiWQhwo36yjUzw7dIumsLS2AbIjHcF0QpVo7aAK9tQH9g
smLXFzpQKCLR87RqEhg9VIhpAUCMxzWKhiwerXjC83Sr7P/BcoF/vcs8YAA6wGDdj4dolxzwol82
kPWL/CGYr50pdAT7F0sUslN4xTqJkjvdGFvZyw7iMTJ2Ub8Y/kIYd2ZmO05Bm7O8Pnpssvt4vo0A
jWUfdSyPaaYDp35Zu/XDM0GpZoIeEhRmn61zrrQg0UtY59QAbfXZrnexRAVfcP3kPmRwgQUt2z6S
WtAkStGjaiPXvq6UJ8zd0GJ3WZnVj/cR25rcVcujxI76BMN/TRvue+hREgAtmFg4CIrnEFUELIUC
xFBElbLqQhZi2X9f+MZEx/sYpCjsDnp/Hiz5bCUiHCORCHaMCxFpEMeWqSGKMbFCa+tOqDeCQ1qF
el1kOyYXThdDrXUJusqecj++SIVDrnVXAZVN7laa0/2Qnkr/Hxb1UhKIXrWPxffjbHBs6zHJKAIZ
HZ1DE323xDELp67vovivJhiXWnK22AOPQ8o1dGr00tUQotk3o2N6uvN60m7VTQZYDvPuslGKjo57
muMY04ukRq8+KI4pPc3z9vLvC4yex5nJpyIDEQKmmBhWQnyIt2x3vd6KXmRResBDiBta0RX6ADfY
+EhxUG+3Ae99bP3AMVx1l7mTyPEKzILHEbd7QvU8hGKU3NS6Gwy32tj4U6o4ofZ2+RuKRHGOY9YH
LdYyDTVOxBtGr7hFDoi5cNA3c1psSFem3mWBokPjXIbZqVOfgZ4dzYtg26HkpGxRwRVu665694+b
ZXFuowKnaapIODPbOJb6tya6k7VvlzURieDcRontG1oQZOFDvrWjQ1TeNPHmvxPB+Qe5HcY0Zv2C
YPDKrAKy7KEiIickyEYtzjEgmwgko0LTJVHADBG6qnqvj8+x6K1Yjyb+hIMAaPzsyVUsGliYKGNd
QDYOT28pMFA1nH51jQF8weu+atcLYZyZxUGQV7WC4JZOb2ZznbbYjH1IW9+UXi4f0XrbfSGJtzQS
BuAzgpcbN9U3esdYStUBTBTdpvgWvtJN8U5FmwWrlrcQyVleqhRBb7AHK0yfKLBxtWdDRM3IDv1L
NLYQwVleYGM2YpLhgkKK9GMGjdwYoVucAvd81t4S+8WcRCAMK3YIqEIshmM1W7GRN362j6YitmSF
poxewbe43BjJi6Ud1EnwKK1KsQ2MbRKGH8YvB2pKlwZKFOHbNaDPqQ5DANq/wrWn75ftYm2ukSD3
+COIu1YE/0x6heLC+NvRKZ52tDbJdbQpjtYWtwwsXjHgqMDicSzOop1ibcX+P0nnPqZJwgImMspe
Vyk7Pah8WyLHujiDZSDNozejkg+tHTtBhLjNzG8Vu/aSudrbfeG05eSE1eRlDXVlGnlA33ATJTpg
2+tboU4bM9IccwqcbqyOmCe7z+3y1g6qY5dZQPtH58/IDrapOUP6vdV7t0K9evwZRH8xnrrUkC9v
RZMup2DNlREYbtFNAHaVkxp3QVkLYjSBwfC5ZE4V3erHGVnscE/Hfd3/VM03rdlcNpeVZ/GTNupn
4+8JEBol5FvsMTHo3uheCvs2t3YRJqCMJ1WE07ESmn0Sx/niKTTBXB9NslfKxTbuDQCf6PvLGq2N
NX6Swbng0Uhp26W4AIkMCrGT0V3Z2oGO2zlRHasEMBugT2MhuIroQ3LuOK+mpM2DXvaUH+U+3RFw
Dqh7TOldBdgr0Vz7XgNGbbm1boZnIdHxil+GxuCqt4AYg1ibk61YPbZyDRxi09EbxUC/M1Pd0Ez9
y19WZcbAOWe2poNpKCLb5hc48b7MlCwqoKO+1X8x6iMCdCF4Fsx7neUN8XsG6Oy229gDNP8jhs0e
Rc/rWkz86U/gDleZIinUAKrkpU+Mj4ANGcd4zNE99FjvRnTZV7/sQmPuy05tMSad1cmeNNzrxO9A
faabglBYJIM5gkWmGep5F4cKZOj1pq/Bm7sPRWSzq9duoQb3qgLdTet1O4NXtq9y9X4UBddCy+Ae
HQVFJKXXoQO5776xRcfc7Z3QSe8KELNijQWZHt3YzvBqbFlvw2g98nDZOEUqcg/PXOhGNnUYFqU0
9muN7PTZ2l0WseqR/3xFk6/IYuWvqEiL8CftTk13rWo3IQaLh1oQQq7ZgymrqqIwjPIvoNOkDii8
F5JzGYBhw8YOzkG1vazJ6jVayuDOK5lA947yDAsSlA3OaFs/BydlC7xKD+Pfz/HzZXlrh2PKAPyz
QMMhyzz0ToOMuY10DYxlw89oONPJu/z7a0tvCKs+BHB3KJaKsh4KCGCroMop3JFNBZB5+VV3WHIO
zzu6hfsX8fAnqdy1CtQuAHIABik10jggv95lsuxEqggXmv0M73aXynGHZaYqBk10A08LBUv5sMu7
vUUnYDa3mBIVWAb7rUuyuGskSR2Ww35XsO32OKQz6ICUmwkrTp6htls7KZ1I7kWZ4Npi5vJD8hUV
mgNkPYxZPepc7JP9CGCtYAvkcHRwdMfElpiTbjEMi+clcMo361U0BLV+5f6YD19piaawD6YZG4QB
yPzKFNsxQbCrVBHIpkgMF2zlZMxDi5V+B0A5SjlmkjpnVAQR3VpiyFIM1oSwLAYd8Pk9ARFc30cB
hihYUxTzpyDy1RJsNHVe/w0zV1hm0kUua91qPkRy1y81gsrAeqvsBaF1sgZpdrRG96YRQBpRvUu1
91RpROXTNW+8VJO7fLKJBgFlxapm2kVB6hSIQzS0eEaBO16rH3z6ntz1C6WQGKGBU1NpuSeVslcU
QExLgTcO9WaQ0aGVp01jPNaaepMZ8tZGKfWye1u3m4/Py13KsQeV+m/qsQm5Yz95pL3LSoHZrDuZ
PzL4oUOpy0oU+nCEVe00Q+8EUuJ0yUZrrvVRlHGvf1IsfQPQDjvfyLk/m6gcqXPfpEgDwEXyD1qf
JmOFkZWDp2eyFxGQrMXmAAb8I467dy2wFJMSqT9qf4ygo8WwT7NHwfYv9i4YJvwfOVx205mmBEB1
WcZMBZgPGgcL5neB17uDF7+2WxEw8OoFWEhjj+4ibiz0qleDGG94nb9a3Y1BbozZ7UXuRPTtOG8S
qnU+NCVcc7Jny0dYevMZFaJImVXzWyjDeZCpK9J57vHp9PoUdxamC7y8KB2waILwS3BO6x+OaATB
FaAAf9cwFh8uVus0r/CqevZ0zZKm8RBkOLD+51/cWpQb/xXD+Y2I5r1cUpSCY8mv6T6VDqko113/
ah8iOMeg2Urd1CYOp7QRZIMcTQFVZDFoeypHjlkLSU1X5QGNyQRYjCV/gabXGmuOaxvvpH5uPeml
Z7uy2+Exuo+3bMGoeQieg2N5Fg3erG0eEEj9I5cz9bYv5CZRcVbZHu1gtMgitCT88DwD/s/e0YcM
MCqVcLFp1fQXUjnTL1U6V31d/b7O3YE+Az/BGz1yxLX2tTfpKjsCF5Cty2OH3RUFYiLh3IXAJJ9R
A8sREXpRHLOMbeTHXheF57az/WZ6V5WntjI2l012PXZYqMwMYHE1EtL3YwDMeWzoSBsGLgZMCNf8
Sc6MbjjdSHsRxPrq06YB+hNlCRtXkROog9xYn3NJ9lQLyzhzfI7V0QebxO6yYquGuxDD3cXJACPN
POF109N7oz1ayS21dlrxbRDVr5klfomfF4K4GxlSEmWlzjonXXNV1sa1ju7ZZV0EImxuMCibYjND
SCB7Yf9I8n0rwidbPRJkabJlAHTW0jmzN6NEo1qlI5eyfuVa4/dDeNLSXuCE1+/0Qgxn4FZIWlmX
IKbxlc28Z2EqqOlu2eZl6JaPxKO+CBdt1QoWIjljs6tRtrKJhfnqw5R8H4ibJt6UXdP09vIRrQc4
C0mcvQ1mA9YAYMGCstv8vXAz7jA312wYBlOpO5JgRXjVJBbieKvLWloWZchWbtBwMqR9Nk2C81q3
ChOcJzqRGcPeZ88wYBi3LyvwBsVzfmrrytV6826sRUsPa0MRxNQ/5HAx1Eg1GaEazGLOEmB6PxST
tZ1m09MU4Bt21bM9avtCoieqP/SK/JNm9ntQBbeN9BZX3XZQVUcjo2CRUKQ79/zQumvjmO2v067d
0io+yZPuI4IVZBrMKL74joXq3MWbdGNK4Qyx0aQe0EJx5OK60Xc03vfRISMCYSKduOs3D6Y9BVHH
SjLhd70FiWpEXw2TCJzVajV+eZ7cnRtYAKm3Nvt29FyZgNkPQSArm0+GGl3NpNkFaei2On3QArq/
fAvXr/uHKXGXUB1J3qgMFyiO93V4Q/KXidyR+p2KdjHWJg4JprmQzOh4wlQexKodAEquTkgwtHar
2qeycGfyfchap1JOefraT4kT6E9JLJrIX3+vF4I5FS14NCPLFBR2D9YP0PNu66N50yFz2+gvjNGg
O47F3xgOYLoBqSubIEDiDlRq7QZlB0TP5fRrKG/L7Mq0Hi4f3Ko7A8QpFq4Bmg0k1c++pramMSAB
7puSv4K/PjR+XP799fNaCOCMvxrj3I7n32FO7w3fSsB/zdgbtJ7EoLBrRmgpoIZUCSYoAVv5WZcg
6aoA3WVsfxAnqIkLo5inxwisQJXgEViLGJeSOC9lyplEemxDeI0kPaUj2pJZsVMmcC+oxQNwkvfJ
VOLQXgTfcu2wlmK5w+okkFwYESIegln2WAalXFcesnZ0MH5+UwHJnQAVwMY4YBIpG9pKGIRvdrmh
vdmpXgm8DTs33oNarD8FDgBA7fJQ6ySX85lW2NhQa2UXx4goaHFHWjDAAaj8st6raqsq0iACfHyD
D1ytJjZwOVDC0EK0tpVyNwWTYJp49UAXIrjLPapyqBZAbfaSMHdM+xik34ssAr6U243HPnTjUf+L
u20tJHJxhJrgo3Yd3IlCkWe0fpdgDSEV4eCtXokPKXwAK7VdoFgUwRElNvAF0zOInLwQsG1yH3l9
o+0un9Rqc2qhFU86JBVxSbQOtYXYGm5JqN7QBJYnqz36UMM+oZanmtFmKn9kOaDPaOBk4/ytybZa
EN/SMN7go6dOV0ubJAIq2pTezul7nEWPdRx6l//U1b7M8k/loiwjCco0HAIcwHWBLgagNPamJ993
HuBINsXWFCy+rwUBS3Gcc4pkZar0EifRNBts6ejV2WoERiwSwXml3FA0Oii4JypwCGk27geb7iJp
+i814bxQMpdNPAQpQIF7c5vn6Q7b/E4SxYILIrj1NvdwaGkzFgkw8wFlaJ2oOd1iC0UQtQhtgHtg
NbOzzSBFrqqBeONfdpHwZDrqpt1K+79YCiNLG+C8TF8FdakpuB2ZfkdABJPlDrEwfCN4J1Zd8+LS
c65lSo3eMmKYWmm2fmrbuxHI76GMFWDLEhySwG/y0GqzbQRTjz4k6KaNTXoAKjqQr+WdKJtct2x4
eRO4f+xp//yyVyj2BhiYRc+73pP8PJIrKiJwX/9oHyK4s7EwSVXNbMUcSUBDXI0eGuVpEh0N+5Uv
ryYQWP9VhDsagB8plcKQFIj6c9IebM2nTbWdpzck/rZwcW/9CmFQRQVolvKFmKHq6dwYUYPyQm7v
0jR9sEd9K3CjzE1+1ehDBud0ErycjR2hcsdqC9ELG6lvDyYwl5Uz6MYFcde6HXwI41wPbfqk7ivQ
aAThSzMc7OiUixrNa6vzuKQfMji/M0510vUxFMpOvTd75LrdD5NjgHoIE5KIKNEXDd3oyqZO8P2v
wPY+SecsvaQp6ccC0mmSODS5Gps7E42iRnWGUnB07KcunRxn8frYS2lPFMxPD28TdjoTNm3hp8GD
cIlKJImzesxeyEbFxj41+cYc3S64k9TStSzijLYIY/33jvcFtXhQ3mDMzDgGw57XYft2GOjVOLfY
r4w3fVh/U+SsczQaPOU2OJ/VDhHy6ORK51hWcjWMsu5oUezH5rilo37AmuaVpSROQvDXNsUhGR8q
s7hSKm1jGpPi1AZ1WkwcD7V6JgQQhdq4y9P0SKwCQJrlrtbSW7Aye/qQe6oN/vQk2lZjCNIKIK/L
dubIRnloZYC+j603JyWqsYXfdHMMvvD83W6VfV7Et0ZGXuLS8LLkucjM/eX7u+6Q/lj773GBRRU6
D7UGJFF4klSbnJpIBq/J0Rhe9bDwI6zTKq3wfrGG46Xz4eKuHOutUzQjcRg6bTPnD0WVb2SjeWxo
sEVqf00b3acFVm7j3I2R21zWV2CKPLRwOnVq0Y4l3FVwQ0NESZtSdXPtRGfvsqBVV6WpyM+BVkjA
GYbPsPiw45io4SRB0GxfGxUbNZup4PEVieC/ZI8pZ1Yt8yJrNynXhto7kibC7BMJ4eLWpiy0qmEG
YmPVmdDKVSvVN81MoMtqMRK7xH++F/eOWCDnkWaClPpfJP15x0DLzH3sVnvqwdP6DN9OFFmsFs2W
crknpc3rQZ51yAXJ3NEaJ1dukKxI6Y1Kyk2t244UJXAKrdcN3eayiQhlc08NCBKGTm2xd5xoGJsi
t1l7sHQ3m+5i+7E3r2TN7QYBctmq/S8+M/vvC7Ps5dnIR3DBeJFd/dTT3uus8SdVyYHAxxljeHdZ
xVX3shDHvTHpCBZdEuA5M+JTKu1C7ZzMKNBFj1lzE6uiC7HaC7A01AdlC1vJOl8cLKOcKBJFpVXa
2VsCNMbiyGhsGHUITEdgsqsR40IYp9usT4o2swHrVAJ6VHesrCejvQPQxuVPuCpGJ5g6xqKzYvAe
erakvKMNthmwiOAQu3bbtr2SzBDbGqYgvBKJ4hwKqQYUOEdoJBdXdh16pkF/GU3iVGMlWptdLada
C7U4v1KoGYpFWgZD3NuHxq0LR/KVu3g/eIHTn6djclYFtrhuHQuRnIsZq9GgtYy51cHtPUxYOPGh
PI4YGTE35db4m4u2EMb5FUMP83RmF40Ujqrsm/KxzN718WeTvvyFfRjgGmXYuOQL8dZcZEYYA8re
K4LDOB1b6xA0laPXoiWJ1av8IYdP9VJS1K3N3u0p6a6BVXvfD6qTRvZ+SJrrMVedOaP+ZdXWT2wh
k3tEGymedElGjUbamdt/ttMNpJgMXVUceq9a/0IYZ/1hQlrDAnukZxY/tezRaJGhh2+6JWpYMsv+
EgAt5HCWX9tq2hgh5LChwfjItsnqHSPFqPbgd5Qd0WA9M+tL8jizj3KrqHUZ2y1tgtFSGmErKBSU
hNbY2zFf9scIv5DOmgGR2qZlOk2+7ksvoG0HYmV9DwTl23CrbScPsxuRk2EtKvWG43wTb4SjK+yA
LinKDnjxtrVTbiR9hOd0cOuT6pqA0GIgWta22kS+6H6vzkEvVeZe0iGLxqodME5R+ZOLHZCjdI3A
dYtZ/FPyZG0LX/+OfWvBjVhdOVtK5R4dLe+GoQHJB3TUXsqfIOE55geUcp3mFS9d7FQb6abZFW4G
KPjpb4AZPx0zl8glfWpMZoqVkGh+VpRHqv+0q21sezJ5vXzzL99FdME/HyXmIiSlCnBHjOBQ9+9h
9EMnt6aQGWB1MsLCOAz6a4Zqf+ER7FINDE5d/c9dxMLgjh4SL9ire90h225fu8mbJlCNfaMvVoqF
ANPEkBX+5R6GjuiJWoVYEGEr7dkmBVF4tKuFtH4iMdxl0GQ6YQ0zxGU4sEFMcz9spO3/A2h41bss
1OGvQQ5sUKWEOlrrqqmjWb6s7AasEiLfVeM7ou5K2xvMXdy/T29lLwrC1p+IhXzuQiitaRKdwrup
oKhjbVkAiJ0ZbHSKnqxoJ+r3AvOlw2NffeFiInT+0rpEgEn78g4t/O0QNM9ZbwJEuqs9e242cgYw
sbx56lJ9E4bGQY5A7TpRTysmP23s58qMN7RPr8GogOFi6xQYhTdR6cGSgrM0IFgYmmbXmeF7RbJ7
jKUd8LQDTMR6Hof0V5E2L1HYP6CrctfEmOVBcUJqixaNqmYjhfcmYOCkUfEjgtXkKD9FUoSrOt+E
VndnBYObQLKfj2wK0/RJVu6NWd0OMRuPxwazUtGjSQY3CCW4Dkl9aevu3hhRCe9I6xrYDHak5CFJ
lAe7BVo8xex+078OpXGw1ewtj6ZXks++qUc+kTuvqWM3I8VtV5SuMnROW2O+KcjeIuNJDlvHGIOX
nqHVxdFek/IzmLncVC6/S2l5H9o3XR3f9RlYEkp5MzW3ObB6/3MPY/9GD1LBloBa0+eTTJpJrbGm
DLuR91V/jppT+qOWfl4Wwu4yby4LIXz7rWn0ls4Z3ggLY8qoSTlkRgIk4m5ec5Y2MgMAXoL5Gl2e
z6p0xIqUWsUVDKqNHG6SLgT2308bu5eXtVnt5S8FcZFEn3fahN1wYDnKNwU5ZFHpyLHbaPclEBiy
ekNMfwq30SB49Nb0sz6uOI9RFAdJbms63ry+c4zmOQlcCRhT+v1l7X47Xv6wlmK4YLM0aJ5hJoph
po4ew2lnfH6l13tsP6ZiK6YH46p1eh90rxukDGd1Y+6mnagRsWYzyz+DC0OjYDCUmLXX5KjeduXk
6TL1wEkhOkz2hF5Sl7Ma02xTwLcgni/JWe5ParwN5jc4IIDUmU6cPgCQScivsfpYII3FpKNuK6iy
f7bUEmMTTTozGmwCxIHyhgiBJFdt5UPCF1vRJTWS2HB7pP1sYsRD9FT3nduLwXZWH9iFJM5czKaq
C9JBlwnZZH6H4Yt7Rntc3k+Dw9LYYY89aL++VY+FKwrpV6s4C9mcjWSlYo09RaQ7lgAzkqZ4awdg
VWozn87je0tFaDXr2fpCIGcsaBV0LflNpJv7GON5YuhJ2nfJb0MH8AGKr7xHvkjJVXdjLYRy7qax
ZyUuSnzhjiGiMc6oOnGNMwGWTHgvai2th4ILaVxclinw1BGx/rcA+WJttF3iEVx4bau41U+gd74L
M5bVu76QyQVpSprKwThAQ8SCJ92d99ikvE7dFECK+jFwGP2y8KuKbggXsBldAGLbWsGoy8m6Hg7M
uWEi41V/TZ4bT9rmm+gteRcN+IsU5aI0Q+0oLWxUw20wpAxPWXtK6LfL/nuNrJtY6FexnXn8P79r
khvdnIwxZhCTfYhyQX+ykFUD4OgqRZ8J+4zov7yTfQIUrEnUdFq/HwvZnH5ppcowVBRhGr/cqwfV
j/3oWr2R7+kpcKgHR049gbqrn3QhkvOlljSkYZj/zgQHv7mL/QAbiJkXeBjthrb5q/5cPQtkMjW+
vBkfMvnNNbMPqiEyoaalOIOvu8ZzddVtA7AGOSy9oF50YDvA5Vu4EYHErd/PhWzO35Z6rEdhiNxT
B7prYVdHwNJ6aXYcgwINuF9p3BXOJOs+5tJcqUFQHX9TAqRzvbILh//2wHlw/SHXzByLAf9QA6pP
3Tb0UyzQyhvTYftu5EaU6Biib8+54Bk7mEaBJj+mG8N7NYa/AOlDpGuPxFBu5T7bqoP8Ls36Qz3E
50kpnCZSAeoS7pVuONT0FyCFnjQjclgjstQQ3RiDr81wNrp0Y8dAirXn7wrtnjMq71NzfMoNwwG1
sYtg/Sg1KG/HL2qKaik5hlkK9JjoJlG7c4wNXqDQOAYtXSnFImo8b+L+Gf2wbR2MrxgJvibqN7Tt
sYQr7yfz1ZJLl1b2MYuG2yFVdp3WRq7ZIoGqi4csFrUE1gsmC7PhHhFtGspyZOXRxm9PJSNocvIr
04393I2+9z5GSm4DR3bYXlF9nkXds1Vnu5DOPSqhrcZToaBFN0rpfjDa96ZQnqhcZFhGLp4u306B
Q9C5x0S1aqXNO2TC5XiM9Zu0dCrRfJ9IBPd2zLQpI3tE0d4oEFfF3eCQAfzIliSIxUWfjXOnpWo3
mTaxkqXuFsGr1gGVaJN375c/2GoUtTgczoMC07kNywxLAAFtnLr/NWCvbTD2Y0f8TEi+zEKyr65T
/71YB8QombOEps/DpEOPEYU7xur5D3CHvNcO2a44V7vLmq2fk40RUg3TxiY/CW1OM9b8LRg9nS3X
yuaNHnw3zXBzWcpqNA9S+X+lcFcrCjOrLmZU5wHAZmNGU9SrF2nBfTIatjSSWUIWSifD8OPm+q94
FxA0fOjAXZo5UvWyaSZEYD3IejCQVyadEyTWidi6N8aY6LZSz8gt1wT/q1T7idQd1ejh8odcd+0f
fwR3reJGl7oyY8+qPbs02mPpzA0nT4lSbxydlhbeZXlrH3aZx3MfdrKbZByDFDU7HSjjJ7nfyKLW
zZptLEVw37WmQdYYDQaqido4pP3Z5O5lHdZcxFIA9826aczbsIIrCkzZaYyrXgZtVHAfqYngY60L
wiWyFfzP5gc5IgxTjpaOhS9Qax5HErsktq4k/UG2RbgA68fyIYnL6qYA5z5LJdiNAXMy/7DmXSwi
0lnNqaDGH224KMK08gw49hhznNEhQF1Y8uV999LsMY29FZIusJCM93nAyFJAO2AYFhZzPqf7ahNZ
IWinsciWw8GabxY2TNTY06s3LINWyXWdY7Lt2KmCOeg1v74Qy/O12GY0aUpSYUA59+3CDQzMWd30
xVE2hHkx+1wXNORpW4JGr4vKxpExNlQGAKImjuF3Hir6GFaRTrlgPW7NUyxV40xER7WbkkAGtGqz
S6Y7W7tHhZcqJzPonCj4efmKrdbWl9I4Y7GLwKKKhg9ZYbaTaRd52TP2ncBlRvaqoIe4fmqGYciK
CpBIfnaDKEavtiXGEUd6PRYMzBMYhda8NYZ+28+iW73qn9QPaVyEMY6VLhUZhWokv+/aZmdOtWCa
4vdkxlfjQE/eVGS0Rnm28tDC8gwKwAwdhiVLihPvMsz9OdZVsdOd9BzuqxNAoI4g9/Gx9iABg+H1
8gmuehTtd2EYu3JfWHPzZAYG/9SCVbae3LAqnBEEnopwv3gttrEXYtjHXnRFplKVIqr8VpRBXMUH
Cgwc85r1m0LPEnzW1ZPTALvJSt0yNgA/C8v7qdFIBBdpYlCbPibh/vI3W71ii9/nrtiga1XYGQ2+
WetGoIQzjT0wWnLjbEtuoYgAp1ZXEGyN7avJcJCyzflIfZhqHfRpjNJV2bAGsoKKr8PQwaadtZ+2
sjB1XfVZHxL5QQ5idmU/YRAdkSgkug1S1xbYfoyjMPOD0BFlrqsP6EIed2CaMTc5DaFhPcqZU1i5
E1f6dWy1x7HWncuHt/45dRWlZUJslJm5sGCsI5NxQMGLgEVWdiNXOYJLEg1Bzc296ShqCK7qthDH
uRG9GbUpiZFCDAb4eK3SU0BoDLxVEcneuiteCOLMxDLbABxPOLQWDQmWPoQHfd+CGIJ68nfRUKRA
Kx531ZZLdbBqaEXxqNmHrM4cFeQ1fSw6rXVBpgKASxD+ov/O3eVkTGaZ0cjUXv6NkYOBmUpy0vd5
yzq49nF6js7aw99AkNk6gKYYk7L+BaV6iiw7pwbUy+drvdx09JWIvuCq412I4DxiMFdovzNs6jC8
JfLjGO1lERCfSAT37WjQyFWoQItRuzPDX0H/nM8/BLdJJIOd38Kxm609ZASwGkBzUjZgTt0CPly+
D17LY+8SjNVMz8XgNn8XVS2+HneJqyocmr5k4/vIle1f5abflfXvzQtwGLyGnqi2yC7Pl4fa0NAG
JuDI+cIlM9dUCiKpAyctAbTYcMgsbINR4zTYeuHE5rdYkk7olZkC81/9ugux3EuTVcYogUQJvIK9
dJAwTSeV5jaioh3Q1Uu2EMNFcZkySHE5RvBR8u1gVkAVVHyt+VHW4fayuYj04Yxey20gmw0tAMVj
9S5KWuxAKDdWn+4ui1kNABb6cIY/DW0A4Ee4eIN2h3xK980wuJdFrMaiCxGc3cdzOBTzBE3suvZq
rGZNta+pt7KB7QTheyw6H87asf+hKdaESR35YG0w4xt5KkZYtNvRr9EBar53jnzb7USTZOuZIMNh
1GzEHl8oh9q4Ntq4q+GikCVtdVDiYV+89+i+wjSsqOu0GlR9COPbsippsnmskCeN4Cusb+zEj2IP
hIMOBYtiXwqO7//QjYAoGJkuVOM+aVAlYLTMwZXTejJm8yI3PtQ7Y8vmfBPBcvq60X+I4iIAbSDz
lBhsjtm+niWXTN/TQiBirfWhyhbQGYiiWoZlc+r00jC0cS+p3kxAU6w+MViudCvfGLezq/jJYdzG
G1HUttbS+iSUU8yiUQDOWuwk/ruQkdwrOxsQe/FN4QNNH0QSomNbudmfRHJBDswRcQJYcfHc9F4P
pukkcuyb2J3d5E7z403VCoNTgUg+GB5U04iKVNK8eGxOsVb7JO8Fie2KhSy1Ilz8G5j93DYzPmTa
mR7J0A200MYORZ0OkRjuNcGIkxFHA1owWmdsx1zbhJJ6tEVc4CvO6pMy3GMSYCWgz6RE9+Da6bAz
isjph10bb/9jB/xJDPeUlEkmFcA01YDPozt63DiFmZxUE4Sm9Xe5JoKqikgp7kVpKwXDa5Wqea2d
n+FOtlYa77RBd1Qh6Qa7qlyo8Ukx7mXRzaaUNBvfry9ve8mTpp0eHWh9nhJBEUykE+czIjNUCssG
IzI4Dcws9c3Icgq784kSHC6flcjwOEcRTEGvGPake1TeTeaVXu2xlCYIldbyuk/fjXMNYFgLkyYA
4zNLWk232mqho131cA2aX2LyxZEENrGWcS0k2vwIclrMBFNnQFFiGZeKcbDwYPm6wya7sdi8ufwN
L5/WF5TWODC1RKrh4ZXy3IPTdDjF5tk0/MtSBA+J/T+kXdeO5Liy/CIB8uZVvqq6qr19EXacvPf6
+hvsPbul4WjEi9kFzuIAC3QWqWQwmSaC1oOMxVkUZhmcumjy9Ko7IgsePRYnUgLF69hHwsPJX/dt
7ju8TitEzm0wLHW04CS3Lvh0hRhMJ55eHWaWICTDRcB+/vNjRc8N0Puj/x8frIvNHBLaic21Zohe
LOM4nDk7/7K/tH3HRzrqZ4OqqM212smynTTHLH6NuB/6H5TAfnJCCi7aoloKTCJLEO+ofa5fjh1K
lVKvM8Bie+/QqaoipYZsPU1EuBTVjPnvQbbVc++E0HoYfMNqbfFJOErO7FesuvjmtbuyR61rqEVZ
hTSjbMsdGiem/oTRAn//62w63soEBYBtDknNOq9lWxMtsWrNkQcrQYSONdC1sgpqBOJ+QfWVLQoC
OX6YUrGBLV52g+qmql+18iS2GD0Hdx/rEJOLfM8YBYWKmmKOzYCfj5bukZaf0hLfK4dIrGXPLGBi
fCi6lsIP3VANHbTOoU5nyB/K+LT/lRg7RxdQolqM4rBAcFRWjZUOkxWH2YiuzdYUG0yKZjEaRfuR
NVPJ8neFCpaWXBkbo0d8QbKukg05cG8KTRk5BmilQ76AKQO5NS5EurP/OWEKFTjJ1Sw0/ISNJN1p
JIAfPeFUvRp/zZj7QvXNGr/gFmMly1nbS2FiZEzaHKMKYaNd7KQpXlanjtBC8rIHx4Bwz/1X51Qo
TMzLfA4SBRKvyqPupX55TgEj1UuIcaTQZj4YNq/N1aZSMCJzkarU0Yhzdwx90TNuNSjYDubX3kaZ
9r66wOyfDNb89CFpXClmTuQnbGlenML2Oc2+1MqDLt8KYCqeLmyequ3jDsUOFDsUEJ5TjhOFYpzk
g0FcdXaMU20N/nKZrMXpvP/He2h7R6/WKIfR9UqSYh6KAl0O2XWr795R/EhGf//Us6xQXmIUIHtu
EoSMWlt+xJ1sJs1dpdc+xERZb8qNGjQ+13VBlIvEbRzIxdQRtFxc0HxhJBCJcxCrZ0dW0nf7xrma
ojwDcjV1zw3AskA+9aqllndF/wIKrpglbrFFHPDToqj7JtSapBhlgMmC0u/ohLG5RPbEfxl4rzAA
XpFZlN5/+2TUrSNMfZRMMo6aqF94KNRXqc9Bb4hFUs3wDJq9RYWAcVcmiPM1/csc3LT8C98j9Svb
+6vZYvlZ7yBdReRUTm5qDTjV2Oll+Qr6G7dFvKgelhPOMTq+GzO6QEoAVXzhnWGb4ZKfJHqrrPo8
j02WlBBkJROAZHqT9JgTKubkyNpOclx/jRX+dUma7mSMhWQphxm5B1A9GI1wqKU/aEn4aScpxAjR
2TZhqA1vCvXShqLVqSYX2/F44QK/ER73944Aw956KOCQAjWZsjqQ7Kpsji1k2RUlfxxSiRHZsw6Y
SKGGNMStNk1YVHIg6cPsUXOEo+pC/oSR22MtiMKMijdiQ5laGIoKu8fAaxBF/th3f5KDuqKgSAFG
kE9VVAAybLF5AF26VRSOKPz1374NhRDLHLQYL8Se5bkXTmeu/QucAea+jS2amLW30YnkAUK2kRgi
cIP4wgFSuZ5+1545q+bAw5sfyBdCf94Dqth/IHr2k2EqiyfwmL+coUhi11X00BbabSUNrLuKcVol
KirtuZaX0X36d8q1g+dl9i33gOb6Hs31iO5xdTH8gnFlSVRwAbZcpZgawK0kJiEy8+ll6AOMdULp
gZfOXMDi3WYdLIlCi7ksslqoYVBH294y/FgKRw2sOnUhuSBPnm4cAo2Ft6xtpUAjz1DKbscQj83k
FTpJofQUBZizzQ5RdxIaV9c/jAKViNElVOPJJWMFxaxNpsAkKkTMny+zZA/DoyRl/pB+6HF1E9eF
p+P9yzgiDEShx2BiVR4LvlOQt5rvRGiXLe1FzFjVgU9lqx0glihA0RY8KtJsku2s7C9lhBYq/N8h
tuZMeUuG8WmIjWOZdz7ItuxlgW9NMZrHhMbMGgP/ylOzEZ6y8V3HtDDf8ec6g9RZ20BqTZruhip0
ynQypxnBp9DE32MJRAOvXfYjWoIjlyHcweDgPLwa3EtQRSyJLdYOUkA2JSq4IBHl28HkxKlkTrwT
Y0hhH8nIH9nZQHqUplDrRtYKHITBJX2YqUcGaNivFYbvyRRsYfKh5lO+kO06wOxH0p25LL8TpOrS
98kdQi1GYL81hLWGSXouRuurBVWsVAJjC3c7PBWuOprKRf7WuzN0kKGI5qQ2piI9ww6W/+b4MoVl
caFMKlq3kFrvRlPm4wNnQELPYJUmtgtjoEqVNJ40bNENwXxYpBj1QphP+FvInLAB/m9LRc+WCtbY
0OVuWF1G275ytUjdC+HCd9CdFZFohDBUdht7C2IR3q9ZKW+yQ7/65NUOtYMJptjkMMHKyAQ02CCd
sIYaIOG8JC2fyXeBwZG01SEJb7kapG6DquK6SAuQHJ7c9mX2JncBIU56zK3A1S78bXJRwdxi2GCv
tXhz9pn5g40Z6J/sUzdDHSdBk0P/xw5i8ZTWH1M8mHMdmWhGvZMSwa2nyan5yNJygVE0+U0gc106
dSnoXV8aS5/B9HfkoN4Wm8i35lboTUfd/psjf7pUTOG07ffV1SwVb4qZLAkCB2wrpsuYhce+l91Y
+zEWMqNN8zc3/dUSdUOUWlWl44DUddlmVn6WNW/xHmbuQVwuteKzaZVYK6NQWy3BayEEuGX1M2ln
wLUDB45sUPne67fopwQH3Hxihe9kETsnhi4f95CEnNMKlcNmrN1ADZ41PbANcJ8v43DgmtIKNDV0
9m+O36QS/91ZuqDMpeW4jCGCeeORc7MD71UHMsMro9Ud/fVQ/yVkS7NfMuBh+1q8mqVQSAN5NcZr
edmOemfEpEzEv+WsPkfGR/zkX1k9jZNFD4U4w3Nfyy1NkMCDiorRJVVYp4/13SjgGZIy7iGQTmpF
vNVe0CrqiM+hYziVo2KIsz9gDPqElKWrHBgfb/vxf91FCnLSJuvRf4gDaAwqaAOXAKSagZ8vL2Uj
O+EcmRO6LZPia8qrFvqqWb5DPtKew1KwE8xR13Ia3puj+KZ1z3zo9+L3Do3h9Veo/kyNbqai16Vo
+PyDiSCoRAiCJkFw2fhlGEQQiiBDHxC2vD4L8ilhTc9sRvnXv09XKoI4r6YJume22mUo9FxG449i
m5UFKpYqu4I3chGfLjk0N9E3GdrbJRo5TJAaYcrWWl6AMbfjqfXhNk/7bsNaHHX29EAaDDXC5vXD
XyqIgwvWQ3C73L1aHHX3N/GEVGmNxbVO/0KqSoMvfvsfIcA9qyi8DWEra9T544YkTZYcnT6t075k
X0kNC/TJdvisfQ6vixhehpCJxZqL3AykVmapw8eX5TwtEzn2Api3KrwqBtnpkaXQjNFMdUxeae1r
3xXu/tfbDhlXdqlTJ2E6IktmBPsNyGTCkwBiAuNzod0pPfQHcGSxOhi3r9+VSeqizzujnLm8IbmE
AUEVqC59zcMPYCpGbl4LK0PUPZ/NATqCVAQyanqYpzeVs+b6kbF/m6i1skHd7fUiZUnGI5YgDcHo
xTDJyQvc2SXNH6zOyM0n09UY3f0eVVHctdMo2YXit0lqyppyCErwnKQ3XMlKaG1eRCtjFKZoSTKD
lBTv6Fy5z9Tjkj2CvmtMb1OI2moMN2R4v0qBCB7deQuJYIJfUJs8x57iyXhGtH8SJ6CzHrMshqr9
MsiV6o2SLlyPoH7orDHTPXWYkIxgTc5s79zVDOV3iwrhPb3QRFuEwndvWJp8m6IaIoFaLHNCzt53
wW0vv1qjPJAYA/+NjjaW2SzDg1j7XfOxb2L7NXTdOLr2AT6HtDbQdWmL3uLWfnCuDoVbW50fW50z
o+XTAm0ANFAhp3zM7dBlPccICv0SG6zsU74oBxD65kCWBjpq6RgJfWcKsnEjkJxnz2q5Y+wnXQPB
H21Q18RTM5OsbvqmyG49/Njfz+07899PRtc+crDEdH0IYJJAKSeV2lPBal5gLYK6xVS9FHKdFHLU
zIkbq4mf6pxRH2B9E/ITVgGxrEpyIJfYpzhC6oTP7L7NnKWDUmzeMuBhuzts9f3Jb1nZCmIFooEq
YkP9mfPJMNqEtjr4nNKYs52YFfoiWHlE1g5St9SQtVxddDkeiYEEosjpPg17cw5Zk8isXaSwYiKs
4EIiob2pXsBs2Jp9cGug7CwNlbnvdAxUohnOwNwWN22CMEqVjmH4mJZWZbyWjTdAfSdPrX1jjN2j
iyFBKk58xMM52spKy4dZ9yJWXMgyQWFCpOpjMeekUi/cNNNNtxx4poQMywZ1LwWNrCQSUgWoh8Y+
3uyPoBwPz8aDZvFuYw4eemRnW/r23/aOinf7aJq7eB4wfoDW/dFM6ke5ZxRXGF5H1zqCuWmnsEFy
oFUVS435D3HQ3ECSD3EuPeyvhoF1n+n61dGt+2IumhRX+xDIVi/ER2iVM+BhO3r4F04lCh3iWcOc
f4GAspTjWxVddHydmomMiLb+2oChYxASbyzF+/2FbfsGmjllUK8pv8xQB+mkcymJWYq4MDFo/dQ0
YJEOF0a2avtTXc1Qi0OvoAF2eAOhEediknPUoIXykCR/5BBXKxTa6UZdStWMC16B3oL8LKRvs3gj
t6zSwnYAezVDo13aqlUeqCI0hPx4xvWae6n40kKLO9ac/c/zm2fj1RYVFw1IhIcFUa7qj/wxOEq+
kpv8Owip3kSQgYmGzbC3ja//2qMTbnIdRHIaotNytsC6fVY94eZvoRA8H0HNGfmSN2LWFzKU7/uW
GY5IJ93EqMq5vMC3a96k8qAPJ0N6/W8WKBhsOCXQu4xkhjKQiEM/tw6f8XBkpL4YzkFn2IS2z9KC
x4GKuZuUd4RqssFwU8ZPRsp4B2w3WYJb539n16DDI6NSFDnO0J3n9U5wRDxxyl7R44gO+uTIHVjt
V4wzTHPQJ00+DkODR+IyPKp4D2DYPMeAQMo4xKwNpKAiRVK7yhK8OwrjvBh+Pj7x0oNiOGxCQ5bL
kV+yAnVoVaV6pKNbnzCMZndo/D4FB9JPOdvgSsb/8Hbz931wG+Svn4yCDm0SKwwnwOQ4vtdh+5FE
gaVX3a0sYqRDQc+xNuROLXUMs9vX19UshSJQ6QK1nwJP6Rpb6b9L2Zf9Ze3+fRVqRT/vpKGlIwdF
RHK0Mgf0+QdZZaWUWSaoQElItL4W50rCVON72yKjVGjm/iJ2oQ+LoPChEoq0rnkgkKxby/QDImNm
kTwuAwakuks2ve1b23VzWKPio7ke1EJvER8Fg11xoOb2g+BQtoeWlS5gGaJQwohjuVciuFYTOtBv
tnPeTeKXNnVinuEFu+cJSyL/fXWelnkSlTHHBsbtTa/fSPM5ZvEr7WIQTFDgEEX5oM4CrsNldNHf
gW4H8Hm9x6yQmWWGQoa+VEoBTdbgCNEsrj5M7WORPjIHF1lWKDBQ0MqtVAuCIq62u2i2WnQipV97
MfL2XY31XajT3xdyEXT5hIQbD9k3MF4rquJWRu3um9laDplu0XlDllGYozy6HYskmbQFy4lMpXZS
wW1Ct2SJem2589oK5c5jLI0jGrnRAD+rj8b8PWv0JykzLCGZfS6YGGvavGPX5mifLvUS01U1julk
Qj+PerKDtNiSGDC09bXWFsk2r04RX+mRsZC8W6V7kuS380UrGNH4ZlS5tkH7d6AvAfovJLwIQ7RL
WbqtIF1JtGUbTy7tPxlyWZujHH0OsqAIS0QOdfsliV/b2tn3POZXojxc0tU40Tj0ZEFtwQkh+RMc
Gn84Gp5+Cl3twPpEWzfFaj10BjvPBLUSFTThhMVdOh3EZDHT9qPnPir9ZtAi1uq2uijW5qirz+jy
rJBD+KC+3DbtiQOpoKyZWQpZeG8E9W6Zn2blDzBjbZO6DINlSsZkxBIN8SZO7pr6pWOpobG8UKUA
o58TsZJquIXo8dZkE8rO8KPxxbcEtP/Gt30f2T5WsiGohqCDv4jaxD7WoyBbcKwk/kWKFT/o6/MS
lIyTxbJCbVs9zjn6wZBviwNAhZXWh7FhfJktHQVRQGvUPyuhti2qZl2tRrwwZs947A7F7d8JbMNK
wCGXQR+4OelPkCC5DUyQ5N0GVofmS5ezBVYubhvwrz+EgmKp6xK9yvFDJjE089QrlciFHoepgoZw
/+NtFvjWayb7vgLFVNCjMlMloL7J9aDGJso+pK8/L9E8NduEoIFFqcG0SQGx2M8aLw5oXhLvdauz
m0Pxubugoe6JfrnFNkk2jC4QrFdJwXIBzi5wfCCxEELbRZmaH6MRPjN2knjgng0Ki/NFCfg8QM2B
0E6AYRylUs2pbcPLnOw7K/3M8hAKl9sBbXWqjG7yTrwp52MO+Rw5MiWONb7OsEMnasMqCXUJ/9iN
aEkaMtwipHl+CBKjn+4398y/Hi9RIDJ3Cz+LHZ5vYFz7OsfGIVYKLxc/pjG+THrnVvmNAvbSRIoP
vLrYEAK1BL5h8RptXz/XX0GDjJo2yNshkTEmvj486dXXQr8fhr+i2hUERpKB4ZJ0A/sgYyhJrnH3
cMu3UktMsWeebQZm0mncUAy0empxDegf6o/ChcSzHxxqe7SXe7U0SVMrJzF5STaLMauzRmd0MQKS
D02Is9Y66QW46Qb2fKc9fF2s+D0xYzs6F18ZR4+1UApQhLqNwr5En/yniN9zeR5OxaNq9+5o94fS
rb4HuckaUNrsU1ivk8IUvWtmcZRw75E2tvI4+cq5PkAN12K16m2RAq3vJbplXc4g1Z1yKkqOKH9L
pwlNuwrGrkST91ldXqzzTuGKJsUzWqnIOaystr5RuAHh0Glk9vpvez8EpqHOjbXR5JFGY6QBH6Kf
pedqs+Z/LCz+ge2F/GuATrfmelb14YQwawqi41K+CemCmcPZS9AhxvC+beC/mqKwKx2nsYo1hCZk
Ki52li9LaFa5Kd8aXulmntQf9g1+ltN/vWmuBimY6gNdz2TInMGg/AMRkQMpPp/DFDiOF0RhC58o
PWVOZRmH8ktUmzyL5461uVSgBFLbZg5BX2UHx9jhulOW/1g0lmzr9qG+rpIKgkSpVJUKMu92Zozn
eEr8Eo33Wak87O8m8ei9zSQ/YxUASQgquRokoJ/jDL2Xe/EBdKLMEdvfwMV1ORRGlVpdc6WIHI4a
vaboDteORnuaqsepcDrQs8wPCqsCtdmpjbP1zyGjycTiuKjFpNCJY9qSq+mQbrCQhXV1Exo6Zvk4
26Vd1bgBWJJEBPr29pQKhWZp5KuqxlqX6j5IT+lwj+Ak158zjLftfz0GjhgUXoHjfmqrCgMGshFY
kZDe16LAeBbs+6FAp2DDLOLSDlICdsvd8JM/CUeBpUewOdR7/VJ4Hv7shEM8jgbpPsWXmp3mrgWd
aHWqz+pogcsfYXhnce/Dc2iXJ/7Ln3RHr21TaFLICS8JEoq9RtYfDbE6j4txlOLpZf9L/Sbq/8cb
QSz98xqjdtH6MMY+ip5+TJ3ltfL7/lPfiCjrBg8Qj39lmNz3Q1zWP5vkMqOcMjKTXWXW8F4cNDf/
KC1QgU6nwjfu+7f6kENuczyxNHZZPkOBCrRTizDPSUVMbk2e66yCuxjJF8by9p1foHO2RiAPYU/K
pbKnvZEXanTbQBZcsDCQjYIie86GtSyy3yusXMqxUacFgYg6W1C/FJST3rNeAtsx+NVNKOwQW7QM
9yFgf0TmYjoUtXPgLtUrCVyl42yjfey2+Gi/4E7jnvb3k+UtFJZwXJIniYjVCcOjAlJTrbt0wnEI
b0WRGTPs36DC522x2smyBCuyln0+uxc3v3Bm4eLmOWoPgVuD4MTKIKwbPEysxML+ZSd8Rpors7E4
1QWHiMzW0WlYBKYWXgL+VNQvlWAlUELvWGkblkEKXBaiNoWOXjKO3oEluQOXJUmFsvToGI75+bxc
ravQcwXKcDgJ2vg4htwJ7XOQiBoYOSjWR6PgJC3qfB6FAdlWxQ2j70P7sOiOzppGZ7jh5/tqtZaw
5ZWyVvGYyYrbsExdqdWtesSDTY16U1ALjnGFsj4RFZjUHCr2TYcSZt2GDlhpn+YIMyTyfJC7xM4C
EYm2p6AQrP3DxtpLCkr4MQ7GWcQXW/DWnvvoLQ4Muwyzm0QXGZ2Iv3mR/gspn6Ofqx3tojGDlBYK
dRgqLp54p3skXdh9AkZo2SSObxJtPaaE1m+SGle7FKCIo6FKmOzEG+SWZLmgN3cwnBocP2QoMbD+
pAt2dZF/PhtWy8yaikunEmctSC9JWlt9VJhIxNpi+br/7RgeSmd8VU7IVWgxYlDbiA5JHX8sI2rr
VXCfjTchi75gO27A9A0UbMC2/gsxPoSgIkmMYc3wF5d38mP+nJ4L3HOE9b//UnmsVoLNG2hlkLqB
pEiduaxH1JDnqQ0qwrOY83Y+Fw6OptUAWWSJVffYPA0rk7SnoHsmkSDzbnd4Uc0exJTUWjcRiDFO
3SZOXu3Q9RU144apxJJs9OPOhiUaDw1LjXi7+LCyQcWymQqx8FnA9nU2UWkg+R/p0oDlrcGIsfiw
74q/saaIogwtCk2n21bFSejDJEOvNJe993JtTvm7oveWFAauCAmxKZOfwhwSIjJGBpLC7IfijfEL
yHp+eexAxPp/v4BOkQapFKpFjj1NDtVThWvcsGQz+JrblaUyOni2kWxli9rboNejQR5RCZbvK7AM
158U0QmkMzGl7gpW+c5OnW+75nV51A3OZ40WdBWuh1L0EuUAxV4uOWjgUdrfRpYZ6nUw1imnKQXZ
xcYeCmR4Ex/y63XMUh9l2aHucA2tQMIoIy+UtIdJ/pDKOzQ3V9rL/mp+A1rXXaMeAFCw47iYOEVw
xtxFBua81tMugSs/Fi/asXSR8GXOhG/j1tUmWfoK/1Hejss4QXgCptm34MwZZncQfGi/+J0/3hF5
07Y0I188KYnJ6oTYDCJWjkld583UpUuok209KNAf5pz4ACUpJjSzvh4FzZlcV5KKEVW0j9ixdIpy
R+ycUmEEDNsoed1ICo37GFIvYo+NzIX7uH6W8/cs/M5wkM3S83XDaBYNqY84iF7iARAWp1K41foL
lwiWGBx11Zvnc5PaIlf+tzMmU+jRl3zc9jPQI0CSWjlohhUHrsoz7pjtsGe1NAox4rrnuaGJ0aB+
iO40t/QMJ/CFo25CLwJhD5O5g/G5aPqMNuWnSmnwYtRVUKKN3nDKXMNpbeHH9ECihNLtT8zsP8Gj
HdSXKRyZegUxQolZsbnnnpFAMeexPYJ13mr7L1MvfFe58Fyq8nnqPsSiMgMDAedcPzC8iHH30Oy3
RVVPtUC4OUm7SY85cCTqk5fJKcGJHLMAhrXPFL4oWVkauYSrtodIcvuj4R76/LC/IAaMyBSMaEqY
QrEd7SZheafXl6y6l9W3CuX3WsQGG6aes/h8N2PZlbNSiIIxyamC9CwojuLKCpfQ0pObvvai3Gfq
3rAWR8FKXmtSaYB/yC44m4eYb3ZJk69zclNKJt55VsFqA2F8L3qufIgmXeM/+5265CxLoym0pdNo
Ieu8s+xQsKKN0dCkRG8Bj5yb9AVqpBDmMh7UA2F3tAJTeM6eVYbnMy4CmgY3LTCDFzQImMfKkupj
FJzU0MuMl3133Laiq5gIFST1V72lYOmUADok5OHYT+9t6paRZxR/7VvZnCkXIG35jxkKSyALX6D3
BC+c0uls7pF0D0By70O3IWKtOHVpSsfa5Q6Z4O4bZi2PfNhVwJDUQZdlGu6gfDaTHvHWcR5BBs4q
xW37/XV55GeszKRaPsoJeiXtqW49wajOXfMjRGorhOZ5Jj02mMaRahaJ9m9C5atVGkpGOZP0GR4y
fJKnFo/DqTr9zQhUHVEaw2azuhi2D8LVJIUlRTFF0axCGKaKZbPFsa4T1S+l4k84z9f+QgFJWeVQ
5o6QqGwd+cg7yPvaEH7Gi5jkFQqPlVf4zYX+z7pEugIS8UpY8SXKOYavegqIij/ZfkAcRaTpIofV
27INyVdzFJ6kspb2Chn0mIzMzFSnAM3B1F6kOTdTDOn8lzMAEa2fnbNoI4lroXYOdkSLC0/KZFi8
9Bz0rELVbx6q11VRDxz0iZeisiD46mxywDMbySBL8kh4Ejh/GJ5crVGQUtdDkXURmvrnY+CBrw5P
xMEC6wA+2ORkR+2wv4vM1VFQEvVJUg3k+VaU5vQpOpHYVYfqzmgrL2xyOKY9ClPaLoEm09/vq9HR
0NoS3CzW5JBKUshUFNqcb0fGggcrAJFmpPspk6DmjYGQqi6CKWVWdSBylyEedF8HCGuodvBtsIJb
3S1AFS6aAO33/e3dBJaVfeprFny0gFAQKeFB1x1Nje6LdrHEvPf2zWwf9JUd6itWS55wdYWvSPpo
VAhsGg/zXefgXWKmj5kVf9m3t3nQV+aojzg2UbAEPaK9IGrMNpwtvRMxdYxB51n9OpUtI32/+T5e
maNuhJYP50bq8BXj/DgYbtlAXjkwOeiUzoOVKwxgYX0z6jKA/uuUgeka34z/oQeNCWU+kXve30Dm
B6Nugm5J9FyW0YOU3Cyu5i5A5trGywcVQCIGwHoBED/75dFz3UGNPGpXN3leC1IaJzJOuSTe5Vp+
USufsSKCt3smKPCX005bcpKh/LuLsgCjXOzJZg25UIg2MWCL8Y00CvyVLK7GuSoQ/DecrafDUdNQ
b1lY9LisbaOgX134ZoD3gcN4uBHzWwFx8f6usdZB4cO8GNCiSBFhpSloHSUJ3E4Qxg01Bj6wzJD/
vvr8SwvJArVEh2tYRhBjvovKH8LIyL0wDqlGYUKLcqGRdagLlcuZU/yRF91KuteSzJSDuyz69t82
joKErM1aaBg3OKSy7kx8fkpSwxpr1pgGA+g0CgtEAdOwZQECukIJnLoLMNtZHOo8uFPrtzr5o+6b
1SmlQGGQ0raYUlBuSaKV6GehF02k5kwpBjkBM65h+LZOQULIc9A94XLZjoX7unvvZobPkR+7gwc0
Z2mroSY4YRoXicXh0J7lQ37QIYbIQoLt58J103QKCnpMnXT9BChondJZXPlF8uX3ym/t+oZodZGi
taCwXs4MsNMpYGjUVORmDF5Bpl73RCdzoa0nP81u5Fee8T6wch3bPWirRVI4EQhdJI0iMjhJfAMx
q1FxuTBxF+F+EU9Vge5usPWwiBFZH5ACjTgWRBAjgoeDyMdIJ+DSQXaTI6tot51xX62NAg7e4EMO
gx2gKIDSJNFEmF5J8pvonmFG49A9s1Le5A/ueSaFHUXT99JC+pn0+dxL77lqFTlIECXGAWB+NAo8
+m6Kai6Hk5ANzOzEJk0Uqiv6/3VBFG4YtdYGBZk6mXO1MyFR4/KcmtpyAJU14WEfeLcD+Ovnovtz
e13pci7B5yI6RpDFs7iHwu/BsAwiYpvF2vdJ8bHzrWgOhBj3eySHQCmj1K10aX0hQlK6NxwuNrxk
Gg6q9jqGg50Eklsl7W1WLnY28qdwQd9FVgwnjf8aidF9NYFXWEU/hhx7Dc974DjCgPGLWs/netC+
d9lj1/D3sj669dw6Wh1axaIdOZC0qyGYlsLRSpU+teMhcBj7yfBGg8IvdMCAh5zwqEwuxHYQCWaa
GXxbPAOcBQATuzelR+MbS6WJZZUCMJAJ8GGa4ityo2rJI++lwstUf4NqHgsqyV/a+4IUdCWg5QxC
cJrbw1sD0tjhVSys3l282SWE0jPE5P+o1rryUAq4hq5YMI+PEZvBldB8YymvnFOc5PflIb/h7cZC
3TD6PjPzBKyFUjhmBGIUqoS6jAeXGpI7KChLl/BQmLKLArrN/9eDSMOYCj0Dvv+8+Ea8+TIbjeTF
6+gSc/8PNQry5/a+I4Vmhl4IUVRBPy+XXbFzk0Y01eo5lENTbyfWoWAEJ3R3cKJUZZkNYP7J3jpb
PGKECU2SKmdWzvy1PVT3ZBhl/xzu33bYOSx/FSKj1XMQtRwpwHk5h9VzatyoaWinRmTWFcSAwH8A
xd59kwwoVenm4VHV5GBBDzscFcTfUBbJLdWu3wZHcHi/18x9c8Ttf/8BVTphthQ9hrVGTDtIjR+I
LqdfMpExGrX/BgBvH7WJ5WRoIaHKWYLO5FOnqV6j9iGN3QnduuLz/nr2IUyle4TbNlbkOodDZpHX
GC4MKdxDWTFckWWF7OrKL9RRGpM8jBR7DhxhvKA12MQbN5xkFk4SnN/7PBR8hNlcRL0CLYHWIWlG
qIb1NomCyCxKhDZrxrq2Zwz+RUmVp+ADH28pNV0gVDkkhE0/OeAbv0ZOGrMoSDhCCvE+bJnD/NtD
USvDFJDkY6rneW2Aend2ugpazl4cuulolaSqDQVVtTJF3i4blibKPqaoPBUlpWPW5lyJKw8jOKbQ
3cXyy75DElfY+YJ0a3ATaEavaABkGTKA3Dcu9UXmq41xwug+4KwtOa0DmZstdVYf3soTb8bGR8B/
D9Hhwxz2Yq2Iik24ro/FMsWnEjCmGk+D2WozFKpZqXzGG079zJatDlnGB1o19iAXwY3tjuRBZeee
+JTeRH7u8qhUZB5z9JBx3j6fJSubS75kSsp9Nt2MDmdC+R3803h6f6rPskY1WFD/uQMra426NHOm
Il9BHjlE2jk+clZnzq7uxu6f8Ntcs97qZ9lyZazmxVlX4kSxVf49aXB9LSnKMSBvwrHmGK8clkNS
MGIsc1yqEz5dVz7loxMs/ihfoAgYcuBylRih3YY/SrqsGgroWDAcRYcFaarmYleH6KJTT83glvyd
Wvj7h3gD71cmJDoO0KtwjIqKzGc35TGtWx/BpJVHipeWKYMXbSsJ/JMtOmUKqlW1ahUBqgoQDHaI
RGtzymNTNxvCU2Av7/tr28L8nwxS51mXIl7vOBgsnRlDGp+on5hNYpGpR6jJFIg7Cgvpi+lOYU0w
7H87iY4NcMZDo1lUweYEm4dqhI7GkOp1f4EbQdxP66PeGgan4FAL6O2RUe2UfMP5OxpmpSw2bpKf
zJClrs5XLIZ804SaYCto9A8eclYuneWDVCigDksOVU9UHAvENUH3dWhHK6nzQxCyPgrLEnV6Az2S
a9mApVKDcPn9PB6L/FGqnvc/C8sKdeNrqDxESgq3y6EyI93o0qOaiG6/GAws2kLZnz4MdcVrUNio
mnES7M5tbjQ3PA6fGn2Euo5NJMzwAvq6jzURoE5kNVAAC80xGL52GUvBguw/FVKsF0Rf9yM4TbKA
UKKFuA0T28CdMd3wDcYzWa0sG9ehpCs8GKohIi+pKuXTQ6jHeZlMJK0zOgJGk8saM8nCkfMwU0JG
TfddYvOkrsxRLh52c1rG0InGa/Iogqq2casKjaHfsvy4dLfVyILazY1c2aMcXQnlMUkUeIboDTfy
CBEtwQw/1EPlhGcB/J0JqA5B4RmFTAGITedfWaacP/g/0r6ruW1l6fYXoQp5MK+IJCWKCpZk+QXl
sI2cM379XaN9rsk9gjlf2VUnPLhKzRn0dO61aKIpOeoC7oSF+Sh/XYfQHsvOFkKDbx9RA5IPMklV
5nEpzJYsxsp4VhqQhZQ7azlhwt6WK3QVSSP4fNueBOjz/18YZ2nJ2sng7oBihs/SKXsBEgzKHfqn
fifv85/h0+xp3rKDD5nvr+vN9m2e5XJqWk1Ag5Epwg2QSGmgVCyir8psJ8PP62K21fMshlNPvcjV
MU5B9srGM5kjGVBWUf8E+xKP7iyG08pQW2hJG11xu8W6WWZQASfVPkQzJtIMGxwNdg60vViE+ipS
FF4jl6EmJvZkMItNPWpJdmua9qhWjkU6Xx9V+/pdisRxRplqxjiVA6YMZb2y+y6Qy69DhJiKfKmp
4LOJ1JIfzq61adZXbVLeS+5gV/a7Y+VMkt3bpg0OQLt9jp9lW3LJp+tn3PY85y/JT2hLMtGXukuQ
wXwePDZplSKwT9DCiIDnIO2b2BcI3PQ+FwK5UK6tEhlbaniAnRcGmKb3uqC/MTJkFKz+p7wNryJK
wO1w9UIkV91RRyOKtaJjlWrFj53hGIMfQj0xqr42MB//oKtx+Tj4Qe1lyHCnYDh3aXFap3sQ5Dlt
DwstqosJ3jo/ij2EHWkxUInnMPTfpTq6KZPntI3hk6gv59RVhgRrnKJyMTNUHzz7xWVyFmbB4n7f
6SNCleaYmgdNCdQmuK4j7B1/FIEwRDMISNL48mImKUROVsyYG6rkp6NhJ0Z3PyR4EBSYAVoC/JZ0
ETkGlrNcE8rppUqaqo6GjI2ByM7ixc56U++aW+YORNRKW3Aq0JDzATmFJF1T6sVcqa5yUp4Uf9xn
hxbgXQxYxfrUuapPn98HagIUqYsnURaw/QXP0jkXmOVFTqymwG5EcT8u+1LBJqzgNpkSXLtMztul
rWlU+ZAjKIsBJDEO/oAhtq7DLJssYurZttLn03D6mGY9bdNxwe4kEAKG24XckhL4y/p9JrJc25Hm
WRL7JRfZ0zKUU0FavOverUD7hVm1O+1R3vfvwAfL314h5+yAHNROAw2Re/SJU5mx22SAlEjQ9MpF
TPFbTLT/0Ufe0+WobYYUNtl4KjFN+KN7jHalG3mmi6QeNDqPoBCeXHooAD0oWu39jQf6da18OqK2
sWW1Cq6V9WWpj9li37gbfIr4XboXTfFv28yzML5yMYFzd217BmzFVtX+RQdIhdg7Av1/P/OFquih
2UqS2WJKDptvYbxLU3w3CXM+okl3wVvmC5Bp03SkGFGZyCVgXZ8ay1dz77o1FongzEW6NuOETBjK
kRT2PH/L6c0kClt/46LP34UzGJ25Nmna1YD0PNGT7DH80LBGace06c82mHaiNG5rA+JS5flSo6Hq
pDMqXFztApEiYKOnMWq32p38mQ2f1kHolEeRVNFVchYkQeIhtSYy75B6cr5b06dQBPa6Nbzxn4Nx
dmNeszCTEhwM86XmHJjK22wG+vq5Aa0OUSY76T29F8EYivSdMyCtZsqTNGIyhYUjLCo3EsOetOF+
zof9dXXcGru5PCAPOoClpmppEoqMOAVKNEKr3Ro9ggMu6m9N1W/We3P0sA5nyS4xPivJd4F45puv
uDYeimAe1to0O8QJ9ffRLzEYkKLbJf/Q7QJTRnUgmnPfNFimbFJq6JZFTO5mrbDr5rjDaTMq+2Ao
CRVrH+k7gIpSkL2GtjGLKg6sYfzhgGeJ/MgtxZdMpQy2SwdqUumPu8Hv9mxGZhDkV1vdE8A5/zob
4YyxBWCTUQZrAzp5i6NhJqdyxldzD7xU7CsnLgZd/D+AbfmPSC7Kmyt9QOsVhXiF7GbgXyJxNIU5
1aaKXJyL/fuF9SdDPKjrCneqBhgB8IqHBmzV8SvbTBsflp36KFDJTbNyIY+z0OtCShCDYeiAARit
AF+OffLYPIMaag0AzIdpnHH0ote/lMqZbGOa5TRlo9n/9mGVm9CNML6fgKwz3vXHHFZbFbRRtmOF
i5NywV5Lauz+1dAY5ZTcjfsV6MgqCKsBLudZj7lz/YSia+WsNXpDY4v9ACwhTa9oCtVNb0e6aLNq
M6i8OBFnrkmmqkPWEQWvTfNLtzmG7vflM0tMqbsKalCiA3G2ZBgTIsnryDgKWwyUMfzlwk4iEXnA
thhd0QwstIN5mrs3mpKy1QvUTaZluVG65BiWo13VIuqm7ZjBPMvhrm4cZRAuKOiLM9gP9StDitdr
u3Oj+xYE5tJki3DH35kWP5rGs0TuAi0yW0uXN4AQOkmnIwbzds2jDMvvWD8mMInnLFeE+ar28Q3a
2y4RgbZsO4Nf8vkq0ayDjnrSkBgXphZoWemQ6VXvZod0nV1PslM3kWdI0u76O9h07ud75ktEIAM0
yzjHO9CxNzlMOkR9X+IgDAfBg2OKceV6dc44t3OmLCvrtBErmEa3CX+068EYdrWohvEbO3K+SM5C
D3M2Ay8YA0zxvtwj7T5kGO1jNS/wmMPvXL+/rcEROJ2zNM4+J6tiWVjBQMIdHdXpiLWMuTwpCojD
MZXQJG4v/TD7l3J2/1IuZ6FHZRkzQ0NhPTyuLpsTmG15z4iAlz+Z5P3PETnDrGmdEuoR8ip1dCXq
t/1XM3TR+ROcSKQhnGlpMmJFgB9l20d49CO4jSMvP822um+91cs+ac4YtI7kGj/+UjBna3oMJUy9
AcfDxiDq+9zvb7og1GztqB1MP33Acu9N6pXB+HZdMPu7154EZ3H6PBpHqcL8/ErAQbYmjjo1gWmE
AdVldEpS3wqJQF0Fd8wv8aewcdPSwyONTXpcpdyv49LTzCZQDRKscR9cP+EWEuml6hhcFEjHuFxV
A9/0ZT2x5j74HPaTJ3sl0rHezu239C4EjaEtBhoSOCp+pb8B91/U9HgfenibA09jvhMiogssNk+k
U/W5VUYSQrOs0+6M6L7SsBprPBZdfhqjsbAx1rjDRrwnuFNmv66ojcFZHDkGF9GQoqZiZnbnzXj8
9VMR1LsRU1DvdAeimvd2Cels4wzO1vR9ZFUjgWtsUMXRHQDy2Oz/0Y511kcjiG+GW4YRWjpYfrx+
WNFX5EyPNS/lpI8oSFfANV6/sTmA/Ot1ESJ/YXB2h9RR3PcVsrB4XyPlm3fRbWmzEm3sRa6oX6Gy
r3Pt63HGhgI1ZzIllAlQyGRUFQBF/CbZBEZPP5gw4wRB9urENyzv7LDAgHTQxOalcFB7W4uIQcBd
bRoGTwKmar2kVQ16z+sp3YdBDZqO0QbK2YnBvfzpczyL4z5kmY7VOFmIbmapdQayBt2a2DFwQ69/
zO3bPYvhviXQNYY5klAw7vTmswy2HTMS1aR/4/HPMrgvWESjNKQ9igTpXnWAmhZIHiNzRNFACFC1
ba7PojgPAbaFEt0SmM9F1va9ogfdmO6UcN6VfeKWpXDkUXB9fLmW0G4ckhQZtPpQ7QybbaZHnuRI
XxtX9nOskYnIW7bf968D8qMklawqSjYia9EK39KpPYIxcFL315XiNy/8LIWLPVU9olJqwoqMn9ky
1/sil1u/hHbhSuKIUPDR+LJtKYNRuzM1zJTddD8B4VQjCMUY5zcTdSRrAIaNnNiRI4PaoRFMugsP
yrmG2ujqSTNgqIHZhpJL7qJ9vmdbO4xXSFTcF52T8wrRWCpqWCEsXKL8ro/Cw1qjKkCyoJtPVjr6
go8oMFh8UTchizlO6/9aCTGcT+zmr0A/ZbuUw+7P0umzynCGZJEKauY1Xl49vUZZ4pTDi6an7vUz
ibSfsyRAc41T7IxjMAAg4mX7mvePei2QIfpKnAnRrGKmVgJ/o2IXOY1cYn5qVtOxjCDRBdsqguPw
xds2DZPBYIiB6YJlnLdytftEoOEiEVw8OWiGmdYmZinj5FHu38LOS0QbHIILe68TXBT4LC2pG4af
6lJyMtafFbmVl9luwgcVA8vXv79IFFP5C1Fh3UaV0WG8TV6BSdMcpLW3aQVkjOxTOnbOdWEC2/4e
mFwIK8Nx0cZwUGBqTyFGXWV9d12A6Nuwf78Q0M1lrLYDtHlUb0ulx0g+sHZe/kAGAWsCmPNkzSLc
jWmyMhvZDBk1em9sWECP3TQSVMlZLPIhRLsQwllR4POuqiXDikrNLpn3qJDY02iP4yj4/Ns18gtB
3I1hea3r9bWDez9YAVaSvB600IBi2bPArw+sx/jhj2rkFyK5OKwalSYvW3SQTHqXZw969NgI10G2
3dCFEM54pn3byxZbRB+W6KGr4u9VutjmYmJHNnyWARRfJpoDbqDHqBu9viL2ohBhBXFT3y9+BGdc
sXxvrXqFSYj8lvnC4iF2jcjufAnOUAWyVR5E364r5+ZzJoxTFf8FgC9nnNLQolU/oWYpS56Obb36
iwqIgTzo6y/XBW0r6FkQF88sTZMZ6Qy9KbFcrNT0ALi8oBjkF6orb9dF/UZHz7K4F0fkrh0sHZOi
2tP83TwUXupGz9Nb+y30lQf6YPnya6J414Uyn/TxAZ5lcg+Q1LOi5zU6jvVIMQf4o6aTPQ3BUDmN
+cPosT4isI2bpuviy3EPUY6H//VuZespNpR9FltBMv5z/VTbCnk+Fff0chRvx2xC3iBjBJWuQPDs
/8Q7XhyDe3fjAgBP0kEB1eKmyzLbSp+VP9jRht09n4J7VqWJAaO+gu5Vut8nhrMAVa0dHiVD0A4S
PSYubjHllOhFCCNcFm9FjUkVE3yS8SMtDpOwhst0+Iq+8VWxIRryLGoxjjP7bGZ4Brqyda8dEVti
WqB9TkRsBYKz8VWxyVxNq1xRcaiy16r6mg0PWhqUKwb6RFA+25YCMGN4+ZZs8gkdmNLqdW4I5rxJ
6lBrV+aN05XIPaSf15V7e8iVnCVxxq8YCag/C6xTtO7iJTtsiiL1UHaVY4JqxULCMzzRfX0UdQ23
r/IsljOFWT8BdslCPyppsDPU7NoYsK7tqzIB8vv79SNuG4mzKM4S5lOxVGbYo06EeBDz0Knytqbe
dRnbAxAX18iZvqpKylUjaJOAAw0QXMWD5XbgT9XRCMXyK3glRCvmwg/H2b6usqTeqqGMvTu6GNTC
hwM9B8N7+BT6DPyr9KbdFPvam/bj+mG3zfz5QjmDWIPnDjwNrMl8iHbKLgsmQNWI0f228PZgss5y
OLPYLpZS9/X79Ge+t2Z79hnIn4wFfrZwkWJeWPtCcnd1WrsCFgOgUASJ0XYB9eIXcEZTZ4MQq5Zg
QeCw+smuOZI75abuHHTxJwCppyg0Sp/aoDwWsm2KVEr0RHhLmrVLOyZob7Sfq90IuEg5kE46hrDW
V+rVi90vbJ0bEM+iWVSB8eHzwaZWDTUdJtWNp2JXZqVHhtaNrOF2IqLl0m3f+usT84M7C2kUow9x
Rq35PNCfnexeV9XfhLRnAZydmdZZ6jRdQWGxqH7oc+gqGMamY9/aUtk7pE0w0AYUwGL+UU0zlgiR
zY1JIoAcfKdY/eiozr+CM0FDOppSouKYJCxeh1h1JrN0w1R1ZGI+mMazHuYOWTJH0Xs7Ds0gXsrP
g6F8qondp4dGCgNVem114zDGmWfE5kOe1vtyfNPD0ZWt/Ih0IEqo7sj0cz1iyENe3SFGYbhKgjCx
7gr1Ret1UeNb9Dr4zHRtpLkvajgpPXyhc+5l7HeC5zJqvvTh6ivtYyIvu6y3AilXPFWXvcGsvvTJ
sNdB9CkNsj1Y7S4VcjkKDP47wfdFQgvoylAG8jz0V/s+VYmDECHQTVFjnL39D9+UogBPVYuous49
z2Sl4ZiWsPihOeylCIlmT5y8QrSjZTdV+C0OqS9Q5s2DUdRTDRUhgfXuEi4OVgxqWY010G+WQ7uf
HjFVZKfgVQEy2YIEqdmzNd9ZVOzansq8kMobQU2XczIiosOmoM968zP26rUd43MZYPjZVl+PSt71
s4qOyt3uUkYZGLBwVEIDYznO2KrvRLZhM3w8H4y3c5SgtVGxegE5sYZAF6RPFny27GMp5R/Atwrk
bR2JyoAPV1QN5NIW+/eLrzctoaSFERYMTJCaVPu29dtof/3WNsOQSxmcaw4lVIowLIgM/jB4mt8F
Y29nX0JXevm3NFEiNk7t60JF5+LcdDZImBNuEIVjiflGNYejGbcHrbAerovZzGgvz8bpIagWzGYC
fLKrH1effbDiEGPMM7od3NAGkekpcUWzwZvjTJcyOTWMiKb3UYrtttEHgct0h6aRQ1Y4//kng9WR
U0fUaBR9Qh4STTYjQ+oyWC89SO9Rk/WBD92h5Y76EmgPSzQfRPWPLSd8cUgeFm2SMy0jsYqRz2lw
MDFzL5mSYMpts/l2KYP3w0s8yFGFcgSb1WCDL9Gh3v3bfBOCOLK/xVvmS1mct5VbSlKkT2y1TLac
f/FwlcqbnWa0S8yDICgWqOaWJbmUyG744mmvbdOlCQoQeHbt7b+NqjHCoOfgmn7mG/ei7GkzrKGy
AZYbVbaIwY8wDCFYI2Mdo/l6wNjV66f2hn5hvW/ZTh8UwcfbfuBnYdzpZLn+3x5AYnyuQLiJMkim
CyyXSAZnHLNsGhvA6sHJNC7G1PP51IrKw9tqfj4GZxvreS6SOkNY2xrTjZSRY5gL4jzhZ+FM4TjF
0VIqMFHhM+IfkN5njV3vGOdS+VBie0GgdqJL4ywiKRTDtGq20YW1TdbRDl3qFEc2iMAy9/6Zutnr
X8rkLGLZ5loDQl0Mayt29sIGL2J/mBzqtD+Xk3Zg3XT9bhX5GNHN8pR1iaH2xmzhhSknthKLOS83
vM32zb53lt0fpV4UoDcAMMAKOMjp//ueIzXOAAPM1uxbGyiwTun2t2yGmzXVB2zzOPkdBsxAOyj6
pO8xxwfbdZbMW3/sIPZJXaboYezKWwApLk76KdulfhYspyawwPAW7zCw+ESCAYlnGlz/upsKdSGd
Kwb1/RJRi+Upk+UmQKtT64NBBNPVTCmvnfCDJ6jMxohlxS0bLJECnQyjLPGbXB1DcixEPG+bg2zs
IxJDAXO2yQ8JDdpA1zFF/sc2SP8duASdNmuxGwSQ/YO7uHPAcByxWNTYneh7bgcQF/K5JwocUNNS
54WNkjMs/eyBlS0Mr3MZFEYEPMDd9S/IjNjH2z2fl9NcPExk7wkCllDaydYxVQKp9BP563Up28/x
fCz+ORrmAnrFES52OYy3wOHcjbaGcQUQBPiTkNJuW2N+ncnktHLQtS40Jyy/ZHMJOuaHMA1qhdhU
PoGBUzcFTZrNN6CqBhqVhFCNctFDi9Q8kVn1o8aYZTqtHvI8W69FS4LsQ3z4UBdiOKc6LWWSKg2e
wTsgMpYeGSCymCpPdBr27xeRSZOlUh3WK/TP/DwUX7twr5V/FP1cHIVzrChcaM2qw2ZVeWebIYoA
wMMlcga+9dWZgE6SZ+HnEm1YDcjItZT6Y/baGLMgPxBdKOd79bLrtBxVFvQNrYOyM/dawADfRMUx
0YVyD1rPcVBJwneLJR9D1c10oNYfhREXF8o94lwzkXOP8LEzSMFZXyMBrUkIFK/ayQNhjrMZLv+S
pvMgZV01mWNCcXHw6ONtgcmxzJGf2LJvj2WvP5kcoxfSuMesyBJJI8bU2vWPQI23s9KnonXEbS+q
GtTSZEMhKLv/V+t1NjlmJIgmR7/er656ZwJ5BdCQcN+9PXrpo+SYt4u/ooJL3/7wQs/SOQ9XrTIj
5MDSZee1+8yLDhMw0BCTme+riGKs4K3lQHpxWs5iaYWCDlKBN172hzo6hOtpmL819YvZn4D2dFgN
NxYOM7Mb/Gi+zmfkzRfgV+o6xQ2zfG7xOjs5qFhjYEcU5XPbL+4sijNhSHRWw7DwGlLpiz7bafM0
iQL3Ta95cYOcBVvTua4zCV46JvumdOsmMMobMxEZyu2Xdj4Jb6LqcJyUDJfGdgJVRJWNE7vhTvZL
L/FF1yY6E2eoihTDOLKKYQ6F8fXK6Edh8zgDtXpFVFEiwn74NW3gDFZvEGkKIxVTwgBzYbsCJSZQ
VwSqCbitWFpa+DD906vImGxGBip6pFRWDVPhaZ/jQenivMTIJmkP7ehE5JNl2mV/J9WZnTXu9aBn
Ww9/CeMZnlEEjikARNBtNian1o+R9g8xBTcpksEZrsWMVFqyybJaiYE4D2zx1VMlwbjBZiJ8vjWN
s08G0LZaEqNgpxaeMX1Xm9frF7WteeeL4uzRosfYGNORRRgyFDw1PUV/QrADXlTl+bok0Uk4K4Rc
ZYrCFWWQJAJIGO12WZh410Vs9lmBAWYZOqUUZX7u0cZhnGhtD/MzsiEDF9j+sk3upLsaO9iTO+3l
nZk66h2aMI/XJW8GNJqpUpkSyP8AorcOdVjNCKv0gMFiZAG4y/8PEeJ2LH8hhzN+kpoDqc+CR16S
167FeJ7pzfM/K7YLSG5XwyGSH6cpiKithIITbmr7hWTuagmYIMnCRr3kyQWpud1UJ2MUumOmbh+M
04UUzhDOakmroZEZMenkjfiEqw3379ZetS+97KT/wQAMvRDH2cKuWZOmtGDkUwLwVUS9nflNN4EI
GP6TdH+yZ3MhjMcFGNNqrWMAArrUylyze7FK8jVrRFSTgu/EYwKoatiZOBOAHOfBpoBhb16IZF/X
dpEMziilU6HqgwZTbtCDPDtKcTNnAgMueFD8EKrSEnMC0iFLuTDoEjCcGTY1ICqibNcczhpAOKuE
8r2UjQDMgsWocns4jG4YaO63xKN31m1xm90DQUX1w5v/ww4Du6Uruk7YLV+ke6Mlheqox6hxgvb9
1tix5aCKQh7oHjGEIooxRLaD5+mSm0yNZgPGUQ/YQhsCbGD/uiVDJmKV9rYU+Mft7sjF3XImQwlz
MkeNgibaMz0RfwLZtemSh/zGCBQPJKT/iMzHtl5SoOBQnaBzxzkzLWpnGvcLei+tY9Zf8mlPZYE/
/s2hzjI4hbGMkMyIPhXs6UV3i8dSMOJh0XJXe4wYVEptkY5uumjtLJHTk0on4zyaMFKShYYnSsWW
5hfrDSppgme93bW7kMR5Fz1WMjLoqFFPzuAtwb+TemCqRQI2O90t2wIRzUr/RivPp+OUJByVgZYs
LGRFP9YpTIFfpbtsy1qcnoiuknMvqtmmccewztSMcSfry502O4WIP4upwMeHfT4S51UmjTbNWsOm
dNCOpLd70SCg4Bg8jEHXW51SDCy6bXaS9gJGN2c27YaUIoXYzFbPCsFPW5fSmnQja+Nmuq/QZyO+
GfOHOQpm800dA7n7TEfRGJfobJxvAS9TVC4VEuTiZ7ObHCugPuYmfsTfltOMTonhFE+RGB992938
+mQ6ZznKooiyqkeYzWBfMy8GFwGKv8F4sPbWnu0LmH6DnrXxNuxGUb9EYLV4uMvWIFM+5mjp4pLD
aBfLb7IIHn27yHLxITkbQrpsaeYUscfklOAkQ0brJZ7xON+Yex1FFiXAOixjsHPnt/Yo8jyiA3Jm
Jc4XdU0pHN0CjgXil6s3iyamRSI4K6KHkpWWjB2jq+6Nxit6tx8FlT7Bq9Y529EC3jLtWVe8IjdJ
et8un/4kqDqrIGc1ZuBUF2nH6LL6xo/IUzOqgTz/vC5E8Lr4KewkauPRMNk2TP3SF8cmf6SaHw2C
JrRICpcZl4MsqUPFep31XRXtTeMbIBgT4WrXb4K3X1fG4w9odU97gINgIvHEmDzQcYifVLQZnpZ7
Ri2NXAW4d+bzBDSbxNVE8Y1A5/i+vtZ1dRxbsMJr2jm9rDvGID2rSfhw/ZOJPCSPRYBQuEoq1uBk
+I7rni2cjrb6xKIN+va3/pjHIVh7qVGsDpZiwRit4eeYWVvuq1vGU09dKnhToivkLIMVqXKVYpzF
HRW7wyTeelfogeD6BD6M7yri4sZIo9g1HBQsAJDIjzWE2IvpWxZGkgqY86IHqkI3HfopexQI3yx6
ne2uwRmNis5WXy0IOJoUVOeZZhcW+dYB37sfssPU5facWnfxrO3HLgHvWGEXdePMCPAik9gFln6U
KAfXtd7aofkndHlomZ2fD2dxCkVq5JjNcYx+v69e0AvyWNtaC+R9VcErIC0+CF/Ndpf1LJVvR9Zl
1ZUKxZUwdQbtE8C6XQwldLkzuKxmEi+BEFBuU890DQwHlFHC84DI+NJEoiRBqvV98OSvA/jWxtBR
7lCkZlWa1+K1F/bnN43ghUwukMnXam0HHVMQJtjmV6ckn2Lq0EEQL4lOxgUuKyOjpRW+YWM99Xri
5sSn8+frWiySwaU8E7iQ66FnE1NFUGFxh56EEFmbzvXisthPuMiFh1CbgX+EVniiLijs1+5i7K4f
YtuMXojgbE1ehclYFbip3q9eEuxCQNO/sEwUsyFCOKfNQVx6IY0LSKR6LqK+hDT6xGYZpiM4GrW7
Fk1BpNsMJgtEjXNqk73wVbMv/iH7uJDMmZwmN7Rx7CA53lc3bOlVxzohfTRjO/uEtPsgmmIQaQdn
RcByYKbJik+X6YUTYfVDLU+jCFRT8Jj4HSuJTrRQUyQilXIIdVuWb0r1kIg2HEQ6wkNl1AqYUccB
d1cxYA4GJw5eCwajG92zYSkRloTg6t5/zoXWm/mkzHOEqyvm8XNcxfshzgaAmg2CMZ7t8P+sEzxc
RlZ1ckYqOHXDzr7We5D3Bur7Wk6I0qqCnZzVGZ06x45K7kX+KNw+EDzv96LKxUHTpTWTaUVSx2x+
DHCjcLIxqIGn0N7prLbmFYI6zbZEE/07C7UgysO+1s0SG1jEg1aaN/38qJqC/fXtT/fr7/PF3CKx
VIDK4u+n4WHub8bqLmsFkcsmWiLVzzK4MDpS+xq4zu8Fu2g3PAOU1JF9gIP6KmjhvXqHIdlbxanc
6cZCyfp+xLq10JowO/XRmpx/A+fF1tJM5C5jwWcLY5XFSB9ZlGDeZ4CHfDbuyNG0hz0D25zfrhts
wRfkK8CjqpsaYRP/tfZjCb9UknP972+urF1eL/sBF0o5EqUssxYCGhAftfvCA+QPnAIbV5S+SneG
R75ohxIcHmHpZt/iB0kQ/IoOyPk8dYzWYW4werCSva4+ZSIysd9Ys/O34zwektWlS1t8OwKOBEYw
rX8yQTHHvE99FLV3RQ+Cc3hNof1v1ibMDiN9KOkTFS2HCg/EubauRL5XZDNIscofBK7VAEXOC2hs
anTmUbJsAZkt25kW2a0IRWTb/5yvknNyQyETTLXiKuuytolcOWofaNQRAjQKnpvFkpkLnSzXvKo6
E/RDeQ3+GDDnmN+mcRemj4ZoC1bwvSzOuIT1kq39AJcQWZ819Bua+6S1r7+w7VD/bMAsznhk2BdG
wxTzVy0AZtu3dSffs33vgmXjiEQk/7o89vmv2CqLi4WbWiKatiJOraECExC3p4e2e2yroAWJ+/x4
XRj74teEcdajS6yQLg1qHKzVnB3YYi3LJUTF/83FvQsrxW8iASlHDdsZh0KXaAGvyhBU/2SHELtP
g0uCbg+ofUdzemyT/eWLtjjzgSGRXmmZ6Y8qVvCyBieP/8SLGrKs6RZIyzWNe1YgT8PuXBuiHq/o
P8KY7uokPHajCAtg23Cc5fAF87Eu/wcSvRwYZxIz9GxIL7VluxQO6W2q4YUw7mVlyULatsaodNzu
NMyhY9gfY1f0xzzvWhG08Ka9uJDFvTA6pnJXRRpWj+ojFmYBhIKMukq+JLLgbW2aiwtB3Nsqi4Wk
c4g2TZQ4AFS1l+gxwrO6/qY2PeKFEO5NaWM90YHAXoz0q2ruldW7/veFesBOeWFeO3XtigkQoohD
w6B0u2O/U5/Y4k97DJ3k9bo00ZVx76fuYovSGrVWKj2oGdBIHpRZcGHbHbuLG+O8LpnCpcwTFNCS
n/ohuQEDwD/pt+J2cod9bD9Hp8wXGiSRynFOeNHndo0z1KlN4qjH4VDuiZ+eJGyVJMRbH9iAXPkc
YfxVxOTwnuR9MLkXh+WshWqOaquxsnJRqPYU6Q5m2exKsW4GM3mhcnEC2JOzACsdROOCQRHBt+Tr
5rLVTG2qoaVH6mMRIW83bUURpCwi7eQhSygI0OdBhsGVg9WXPWWHKlVhrwfWdwVg2bfr6rntnc/X
yVfPu6kL+2RC/Mng3002D3CnvhGH6Y6801AW/dvzcTZkUIxazVGcQxMKlT9QY7BCdv6TbVfQe1Ew
IPpinC0xxzbNrAhlRhNzMC0hTkruJm1//Q5FQti/X9gTU8LAa0+RwBvttK/mztHk7GEOl7/UPs6S
KHW6Wj2DnJTocQgfEzQlRbiC20ufF9rAWZJMMpIpTtGFZEtbrDwGuETMg3r5QTz6Iro2zoSEcp6S
KIlU16L35mwj/Jzzv4ssDM5W6I2mqytbeina3FGArIJ1h3HaXf/82/OGhob1E0Co4H+57z+ACnXG
zAQa8dQuc0c/IDXxQjeOnen76OiAO1H9HrlxsxNxv2xb4bNkTiWGRumxOovwfQ6PRfoSK4dMwpbW
PhcNhbwjMHy0umdJnGIYUZW0lQIdZxPyoLzwB888dMH6OgNSvLHzbzD8++lW3Uk/btQjdWtnZfNL
e9FKPjvRx99hUixhKSZo7jjrgZdmtJbGEGYazS71Z6K2rhXdKIZiX/+qIkGc5VCVqJjNBgfuq4ew
DL2pJ35YLLeWmb9el/SbR3c+E6c/JFFGK5Ugali8Us72tCqdKV29UANIT7XYgJV2m6RZHGnGmqYi
Qvr8jf6e5XNaFE9qmGkdPCoyZ291az/zxp1ykyKLxsoF8zsLMIqwPC9C69lW37NgTqkiir0ZZS0R
RKjzPsfmZl2YNwvIhMK13Rl5+nL9ordD8rM4zuC02qiGUoMeoDQEK/W10TUVp1c+NepuHEVGgSni
NUXlTE/Ty/WYZYj/01vj1O41TAODrxgUjogz5V2IoOn64X4TN/w6HV80iAyA5yaASgRgq53vzcMA
tGziTRTEt8gLfRFUveB98JUDbQ3zOZMBBwaD6PdzYvdr68QEhC2j4LP9JuI7n4xLbyRK46Rj9fis
iOxQ2df0U164U3qTJYWTp3cDkFzUSfD+t73TWShnaKRII51UYlC9GPGfpzTaV8JQSKCQFmdjSrXI
U7BhINP5PvsRBlxBLnBTBGug3teefmJgC8uOfEpkW0Qs/5uw73w8zubEusXAJuE55MPyQnaRBxYQ
t0IhWfNUcO5oglmQzds0keGrBJUenR8hG0i5NJXKmofZYVgDrXu0FkEhlT2oDw8OxWBgNpkatWTu
wbX1oM0yW9UZixgdZTtK98YY2g0I+2LE6lLu9eTz9Te3+QbOIvl+lMXY+qwJoWxTBM1wa5W3HQXE
Vy942kwNrpzs3X9cxJcg/9OqFTTy7mLW6AvdytrP6+fYth0XB+FemKnTrkvYQNAIwLbVzRC9tDty
ZOMekXDcQyiNe1p9x1qFPb4Uhi1uVWwdFdheLPbgdw4iX5QBbHvXi7Nxj2yKaV+3MTS99y0MdTdB
/ao+MbcWH1qR0XhfX7r2qbhnFWlw0e+LNDGYHgqvCgzgLplvFI21GSt3udu/pq/ZXsN6Vel0N9qP
Hqt4PXAfci8PxFwQ23PKF4dnGnyhOutgNG2WwYrpoAZ3wDONBbbKQZr+dXbKO80B+413XZe2X/qv
Z/gebFxI1EFz0yUSXroC3Ohi+n+kXddu5Dq2/SIByhRflSq5yrndPi9CR+Wc9fV3sWfmWKY1xXs8
B/MwQAPeRWon7rDWQQN24yiQIdQgLpJXhSw3w4AskHUSIQpT86abfcHm1T7wlMP1E223iFaXyHkW
uVEMCipQ9mLNDuGXAYuAOnABhn0MiIfgBnl+fmCNYfOyVMiTPke3SN9+wJ/G7upOQ0Ufx17CYmAn
L34DRtJpTI5qXgtC3nYdaSWHq1nSpQn7KmHa8mf+dXpp9tYBs6HArtCQBYbYo3NEq22bOeBKJud6
jBB8EZEMUMxBf26S+xRQe3J4E+mG3Yci8xTopso5nmjsUiVaUOtoJuVGi8iuG+dTrdLddYXZDq6r
M3EuJ5UWLN80ACRoPfKVAUIF8a73GYekuo/dpnM/teK+EsgOvlIQBZlYuswIRAnmh2EJQWlPGDm/
fqzt2yMowhONAMqOy9ajKjLDdoZ2TORAAZNjJn4u4qzfnpgBRtJ/hHCWTSa9xXMIK3TyMd5re8D0
V9+Hl9hJLrMLsMfvCvYBtLvqc5rxJpYz8cQMaGNEONtieGb4nIz7UAQ5tZ0s/C2Cz88DLUPRcsb0
WUYP6XBo9R9FedNTQXmN/dCPAehNCmfCCc2ipG5Q8QiH22W+y4z9TAtPNrymMRwt9P9ngZz9LsFE
mmHGB+vJdIueh72kuZNgoY1KldMOALZVgDFE7q/rougyOUu20qAJogSPnQGLN8OuVn5V2gWDldel
CDSez8/bcGrMMYHjN9pDm4MGw4mEmw7sfq59MM50pVrTRsrSkwa7jmweXyM2I38lR6Dj/hI9OfRt
d/umH1xCkJoVLXVWEM0y6UC68HuYTli8BgVnNF6MbvTQ4PZks/Lp8HtWSWkD9tmV4uGihM9yCXrO
OreJYu7LsPna1Ejd6H1vdCerRw6Xz1+wCX0ztpHftFplY4vzlOm1Hc/1j7rQEqfRW5cUHVIRqXMa
Clio/leQvERd6UVhCs6U7K4zDLsMMlvJWi+aJqeaBmiTVKHsMTqRJL1c/8LbIQ+PBYM1HhWTH81d
orIJ5lZGUTVpjmX9u9U1rwU5p5Z+77riFBPjUOqdJxWyO5bFU9NgRUJ/WcAiUoshszaGlLGPTtEN
t0xCVcp5IRDINKpWZEj05V2+7DLzexn+kpLCKc2dFL/MTWPHqeANs6HjkKZpugFuAWLyO8soclEp
ZWQ/Zdrti6V+COXIG4tFFBNFcjjFs6be6CMZMw3DV/U4ewz7TH9t4NnJjh4zTz4FD6JUlMUKzrTe
HY0LWGFZk1Zhg3WAEX+U494vxu44z4UzQTkNku165cd1ddrwvu8kctGroK0OYIUeH7CrXEP1pLh0
88gDO5pqeqV6N4sIt0S3ymlM2eAJT4ua7fniSYNpcfBw7M1UVAzd8Bo4l4mobwFCChu37/OLrhoH
Y1YirGNVX6T5sVO+mYUG2tynhf6+foMbjv2dJC51alGYGGiB1ElvvwWFp2bwhPpT+omWDWYCZQNk
mwqMny/ZS5qa0wTrFC4N/BxxarrgG10/yVYW+E4Gp/GtlDW0HYt/jTvK5wwosm7y0nhJa6t25Emo
X4tWsv+LTI2aimnpqIRwH2o0y36cEpxLe+y9PxUlxwBjmE3ODCNXOmDH4fopN78XBVksEI4wi8dX
XbrOwsCvhhCZqOBamw5jXzjWYM+i4X2BHL7UEphVknUyLlOXbkrqtf0haFxhK2dLCupTiq4AoJOC
dPu9nqeJ3C9Gg+szUl/CRCx56s0d6b3rd7ZlTVSGJ8C0GLGACv1eSmPJUieXQEfT6OCCwccpS6Bs
NcVNmMpeONLX6+K2D2XJYBKXFfMD7HXWaolMywk6AUnJzzZ6tuhuLoVzXhuZDELX33L47vgk17FM
KkSvzmUQThk2eKtTfGC9L8lVBAXFzUPhQ+mY6zWATML59hy8UWrAiHmM5YsV/MB4l1VPoKVwr9/d
ln+lKzGcQ0/acMzzolFcK31UlVNU/cjVb9dFbNrsWgbnw81SzdqKDAhTN70XAAhNcpIXhj4luzrK
GaKCmOBIfDGBBFhGRsBHwq7poMJ7oNKd9omxQkoV3QIEiw70bH5cbQ7UyZLZoGRexrauvkjll3T8
ef3eNq1oJYNpyOrNyyaRCiWBRyjrH9VwyYPJr8bDlLsVUQUGu1VGe3ceTtu6AYgeaZaymQx0qYJd
v4t868k6VLndutG+9CNPMQSedfs7vd0hp3qg5DHnnkKmYe6V1onVn536eP0Kt43oTQSveXFTd8UI
iw0b36puTKW268itkMtfl7NVr1vfH4+ROlhNMVQJXFDrzb91TI7rT6wgysCPo/tA8LUEF8eDY1vL
FBZFUKIpDtxC6as27VP5SXAggfJR7tXbpbJZFMa/YztbZQg940IfrBvjr+y0OIzNKHVrINfFu+uS
t3LalWXxWJeYYNR1KcNze0KgzXpvaB8n6Ws/PmrNlzEWbYywSMRn0MC911COUTUWE9/bmGE1kjkg
WiLq9os9hfDpIBdZ1C/TmH6vG92RYmAKp+2JqMZdagAffwLZcDPGl1HqzlJe7DtVdYYWfbs+NRwU
/hVHr58CBf2Zz9zL2y/l8sYoMcI2nlm7vjprGN5P7vTiNlU9ediNItK0bbN5k8UUcOV5SBT3cTbB
bOL5Fr0FL6j6r1o6HMdQtBywrcpvkjgf16Y56SyVIS80fie9puWTBeKI6zf3X4zzTQjn3JAJpBgD
x3GmH4wIqT1LXoa3utdioYO8UoHb3hplhi94E8f5NSXqpH5qgNzHavcUq8WSgyIR1j/NAwZJYgdM
0n9QFqwQ6FLu/3hW3uPJNJLbAWcd7w34cc1dTt2JfisPpZ8JgWgEesLvuOqTFgZtAGHGfEf6O7W/
N9GvHgW+SKAjPHJmiY9XgHwMOrKc1dZPrVsAIFy/Nn3LDagKOHrxsqCU5/wpjEYNdGDBuYX5oHWx
jZeTQAm3tpzYH/5bBOdQ1TLqJioBWGwIunOzFGdGfEcSTLvHxs9Bw462JF+USs/tJv+hxpIX0OGQ
t+U+nOpzQ0Y/zaXbsU1cffwZUdnNw/KRpo3bBqLW+abrX/1SzidGAbbNWhWeRjUB7fLYjonTjv4Q
nT/3ZVeS2GdZ+Zk4KKm06B0sBY51ju3COFW6qPK9NV3x7uY5bybpmQSIS+QZgXw0s6Oe7uTiZi5e
l/S8hOes8qv+EwhN70Rybg1Po7nsOlyh0u+mCIRYLHUfBJXw7aQNMwVUw4YYMNA5Wy+zqoo7NsEl
z8Sp4/SQzdFJKYtdaKK1MJmPuZy5k9JpDvik7E5XbGKhwRBoOystDtctaKsLjSP//WP4DKhL1KBe
NOh3Re1W2/XEbmu/rZwRcDYgIE603RKDESUSDEVsK+ubWO6pOaHSqPYaTKmVdzFxTOWYD/sOz01V
ZMGbicnqgJwBIycJ+iWCshbp4ETZsxX8mqX7BJAfhmk38SdWsd7dJ2eFtZRbUWqh0tYuZwLQTetJ
UnZBJpi8EF0fZ4FKtqRyhYFzd+pqe6mOUv19jL1Y2WWFwMVuR+HV/XFm2OtBkRj5wPoA1m451A4g
WfcN0MQyL34sBbaxGTNWwjgDLLK+7soF/XNrchcMqRoXqxCM3v4XjbcAtgCSXtSVubQiUxPsv2h4
Og9AmGWBdn5NvjE4rwxgLNeta/s4b6K4lEKzqsYsmxBPweZ7ZNwORWJ3w+t1GcxbfEiFgen5n+Nw
3iRdliZpCXrHbNOLzdZVHuZsj6LFiq0lbYCWqhoARAHsrfAAuRMgNtNoRKzVbge30v9AoYHa4Z7R
Jo1usid/qELgM93OkdxJtHyzrYdoBsiIxhqIy7jPFqSTZDVNizFCmDJb6gBSkzveSRgG0n5JQr6m
Pz33D/e6ksd9u2kOlsDU4aE6MznPtfw7lyww1szTr742fBWNoqLOfhq5bgO1DZEwc+ZGsvFEegnM
+kKVdo9Bk8QdwHGtEeR0cn2q0umg160zly2o5LJw/wlN0KkK1A6Mmn1AedX7YlzSFihhef5TN/Bb
uhk0gPGZtujctd25RQdt0ETcZ5uuaCWVM9kBK41hokuya1ovlXFjYEFjOEjLYda868fbzFpXgjgF
SHN5MEeKJRdJ/Ukw/zUctPkvWVRS2ZQCUjxMN5qK8QGkEX0GOU1MQ3bjHAwEw1NXZU4374Lo6ROn
AdC0gmIuMCh4zBety+dKk03whciXJnDl4GiE/tQI7mzTARkUD2R0E5QPOANmZOlVxwDPyXxXB61T
S7tqrgQhYvPK4H8sVm5HD4b7MABp1uaCarJrjMUB2xM3FiAHzFBy6UD867fG4toHo1yJ4owyHUxq
9DJEjcmjKUWOEX+5LmDzwlYCOG+Kwm2paoYuu1196Psb/D97+FQR0gQZENo7pvVhLUMv43YkBDIw
TD41j13t1EQU5DajgomOlYLbAP0Il4ZYc6wrRcTa6YcOM9f1sbjNndRZjtM9EHFRBZL3rBIUusoh
er5+hdvq8CaafcPV6yDQlm4Ez6jszuVdVB0a9batnxJMul4Xs12eXh2RfcqVHG2eiQRtlIHBC+pS
L3OHF/Wu/UM0XT9mO9GEwnbavpLHzr2Sp7cDmQ20MsDINd01oHGifngMn7MTCHTprvaLnSgb2o55
xETIpcTSEPrei8QU+9wPEY6Y3fyHdMJ8rA8JunT0IHr8bCdGaJOYFjVUPO84Ox6MKY2KGnqJxbHY
bpXKNpXgyZolJ6K/aqUBUiggPkYMwCm5O1SNIKfdVNmVeM62FzOP1MC0cNjDcAA38r85/UQoOpsW
vhLD3WnQR82ozLjTShrcpkx3uWY6wzgKnKLgNPxUlVKWaQSkcKadDHI9xgI+W1gRpWWC0/Atuwos
w1m3QCnHLLITAycK8Fxr5En4HN90vfBWOhjj4er5FqQal30r60jN9XN60R1sqqAfJD1P2MjE3CJm
MEXwQ9vav5LIORKzGbqasO3hATsIlT+dsIS/Z8OK0ZEc+lDkT9hD8H1soTL+A904gf5rfG+oKazK
ikc8y/VdeWEj0qrh6D04XDXAT9OfpcjePvpJJk9XVTAzUwB0cC66pnRUWWbgYk3PAxdvbRvYWQtJ
dDCkRNjp+DjC814ad5l5lEVhF4YMPBkc7zeMUcNgw7Nn0cjnhhthkogJli1dpQpflLPmAUi1zC8H
ldMdQFy4m+6Ne4JZmnEv6hluBIH3wrjXfacqkawPTP//8KCgHeXl58Hu7PIw7OaTaDFMeDjuo1mo
xMRdgWlWNonc3jOCI91GQ/5BFnKnfzTt90fjvpg+lFZVpLjHogHKl0+Vp2XaXY+hmyIUpIYqRuOI
zleicmPWtYYlu1TzlMDO0wXIj6XAsD56QpzjTQhfYQoxchRYJsJKgbaMWTs6rTGS5+bBr7bZ9clf
XZYJJG54jvciueoSRaewLhWUns179sQPj/JBOVo2SKhc6oo2PwWXyLfc2pwkmlHgXVLOt1L+VZ0e
41wQGjdqoTgQml2ybGoW2IXYb1jlHlgPDKRFwoGY9ab79lydGAS52Ho36t1MkqWiMYaJPyQe7yVF
g9lFWQ2VsFLbBOQmOmsuSDLRBsmd6YGxVi5AY168+C44jSA8yE8iIIVNvwj3iykomej6h5muPJv7
OMBDH23ZYEocBbT1Fbjs//mEEE66ksPZ1yzVZlH3uFNZujPM3dw/ld05FVXqtj3GSgz36RKrq6op
Qkc2u5GxngFwuUPqjD49NmcR0zn7xR8i2EoUl6GGs54oC0GJplF/Gek5F8KtbYZIXWXTOpaiIol6
rxxmlqcYw8VZlh8DtIKh71b7/GuPUYPUT2WBGW+UYPCFVuLYz1lpfThm80IZ4yVj2ZjYDtg9o1BN
4eKrl/gXpq2+jjehA+Y1V7b/sGC6yusnPOTqJ3D+vlcxlxxVeEfJxWMxp3YX3oMVU3DQTY1fCeE0
MVB1PQbWG8MZOhqJP1VegDZH9Xz9KNuauBLDaSJYp/opAdMvFs7aL4zL2vCm3yF8YuGIcptNTVyJ
4jSRSIXZzhGGavMkPyzJsh+Lp+unYT/2g67rhm6g3GWgVsP5qTlK1QqlaRzGnO20/GZIKHJgGPp/
ksLjKBbDSIM4gI+Y5gstjxPSJlHBaTtYvZ2Ep8SZS7Vpu5wt5YAYiWaDLVeBR1P1IauIO6MTNefT
SY7TmyWVbk2au6EWO9ePyV52Vy6TcIaWqHnYZzrGokag4xVPlnqRGUaZ8r0RjYlsR7LVaTmDSvKu
HS0NST3oUOXkpwnIhvRJH18G9bYKfQsTwlX0z9clmB+x8B8jYDb4AlXZVpoB+BoM1U6+lgKD5yYR
QYVv7Ae9l8G9XutokjPC6NbyilySgviSBsDSBPABknWJw+w0jT3YTFWvlSebTPKuzZpjpVZuOoNI
pKO7JBFx6W27lbdjcyaytLXW9xMbGpV/Zcah6jHyBqjnshBhVW4sK7w7PA9glk25RkoLkmakJ8TP
3PCv+AiYhtbPDwxVIP0+draI1ExwPH51O6+sRl4UTDGo2VEZY7svXpuhtIvJv24c277s72vUOeNQ
stEyig72mUzaKQnhz6C010WIjsIZxRLVWVJqSHkSazerfptktoy1GyKCZWFK+NHO347CjroKqHMu
pQFtgaIzar1XqQsKjxaw2ZpbuuROHvVO33Xe9aNtuhbDIBjOxxKHyhcipZElEhRHowTrNa3spOlN
qe2BdxNEgqmwDbwQqKHB6twow+kmrxGFMUQY+oZGsHxhcCeXYenFO2WXfJu80o39xKlQ8hTd6ubX
M1XMmaM1psl8la62ZFAQp+gUlepTZu7k5PsUn5dBEPA26CRwujcx/KS5jt2kVmURD/tGg2349S78
BS6iA31QLt2xHGwgm53H0AZ/1uv/g4pss4BgmoxknFoK9qjf604U6PGA+QN2uWzNuD6HO7asLn73
btob6vjI/IhCic6lKQsd87TL2XiEPjHUqgeKttl1pdxMHlYi2Bdd2UEbFTLpZySWY/cwwmcY4W29
uNdlbDRM8b0IyDFlpChoJ3FGrWfjrMUmHjGM13ZxFTvxm1N4P9/Ri3Eml/4r3YXObGfnqHPJXdAK
fArz7h9sfSWes/W+msa8lVGpiOpXIxwehvBbUwR3tIkAygzahqBsbjsMUAnEbl7tSiz39eYqoVPR
IZctyOTpYejpaeKWFhGI2U5mAahBTBX2rvNoqioIkcAsgDkLk1yy/IaWT0t3p0Z7i43npc9ZANAe
emlGQWNl04OuxHK3WqRjrIQJgoEF9HoLA+rn1nwwlJOJ6kkpkLX9Bd+OyF1lHBc0sky0u8Gfuav8
fBce6oO6F70at1MyzD3iTcdaDfzKwtBJyTAyt9nQ7q+xRjo2y3AjBCLjwm4xGJSAXTsrH5ehfLpu
JNv1u5VsLm1KDV2r6j+bhTu2F1T4kUu84VTse1f11T0RpYKbd7qSx/59ZflSq1tVWOKsqWbuU0px
RMs3EnWvjsAUUEunkKdDPVmCcwrE8rsNcdwmkdIh62VlQwa5lB7+PwSsTPs+2Pzb6fjSq6m0Q6+F
8NFF/VSVL5H5j5db4NJWf1/lbk/D6thgYCQvnv6KAPOQVJ2txT+1/v66WmxGVOz1YfMTrw4Uot7L
6bKh0aiOpCGPkxspQhVv+KvFUHmgVwLswm0FxGoVihoKaHn5KjxGMgOrxaChy2DWF7cAdIAd71Ik
DeQ323KphKtwm4dbSeRcSNqnAGMZERdYcbK/tOC0CXxpRiUFJT10ZtXOln5iz//79Tvd1I2VWO5O
g6rTVUWFw6ybzp6W11K0krTRIIV2UM3AIiZSTDiS918NzsWYSVxh9A3wtfSU+JZLnxvPshWPocoQ
t3u9fqRNq1oJ5NQRPcwyJAkWKvqxRP3uNwBX9/nQPEQjWhzmYDdd50dhKTCCP2x7H6xsJZYL7L2U
97MZI3sIomhHwqK05V7ze2CQ6FZ3OwTUBVSqE5e1XZaAY0+qWxPT/klP7XF+Arf5MV6Cy9CHuyUp
7CSmxwIt1lqd7sok9su4ewpn89BrjxOxvCLpbYXoe0mWdplV+slseFYdVTa2Di9LjH4+jW/KyXK6
CGC6cux3JXo8pKxusDz9vaqHI7FEhdPN2IulC53hXxNGYPH+Qy9g2ynMGk6UkWLG+9phJKOzb/rV
TthNYpfJX/ZaFhcgumEquzbBCJ1hL18bcIOgBO3Jd7pLd6WbpEI6082H/FogFyFmqrbBsqAtl/UO
W6gaTvWIflJ26jzmskNXvxROKJw3Y+Z35Zz8kmJZy01i6jGrRsOvSmCIbYuTpTfudZPZfqr/GZZn
bwm0+t9/u3wMlpT2sJm8sSdfdiS7P0eukjhUdjqbIUBhhE+258C5LngrcVJYNdeC1mDwhdOZuNQw
E1LifHn+OA+3defGppujZixhzsCo/roubfM2V9I4renjkrAwjyqT/GqSuzDSbal4uC5jM3Ssj8Rd
pUS7sDELVD1GRz0q4OQMwMU5+tmFgd6HrugGt8+ksVYZhnowPfT+yw1d1eHToUhXh/dLdDtRbxYt
EG12f/DH/5bBPYyk2VySWEZsmnGg3Ot/lxeQnJ+Il/jpeb5TdtK95cNJvWDYYN848klk76JDcmoS
jGMRIcuAudMzmV9MkEArRODAN21gfUpOO+Iw14qWReDi6wz2K9NJbjFeAIrkyRsRgpVn8Tjp9rnw
LsLsBOAs+PW4rJIyNa4QGxfFVgGI2/mZ4l/XR5EILq9A9aPp0gqWLZXoiXRAjS+p01LRtN+292cP
238fhdPDcQrzzATG+R/vzyiRy3Pgk13hxb6IvGvzDa2sZHH6qI5WEcQq1EG5nTFM0O6iR0tDfsYQ
wDpvdnNXcvt9dgwcsJWJix6iK+W0MQONsRbLLMHAjBntbas+WBm1r3+3bc/4dp+cNspNrFcAxsI8
unqz9Lnb63c6CN5r3xz9QhWN64qOxDktPZlHKc6WPw2tPEptvfl/NLQ2U6S372bJrJi0emaROBlJ
2aDiHgwApKn0nUkTrxjzZ5KiQkUT5ZwYEkaEMUjdYERKoif0LjEB27qqFIHKKQbeTxeBNvpHt6g+
6MVPoAvCQEmNgQHta5eDqJ3mB036rWbkJ6rP9phjmyMmlWcOra1owzkPYuRUkk/0LzL2LiVJQkDP
OlulrxIBuWKOznKgho4qtWdZEa36Xv+mHxqlrRzn81zBRhT5ro7AHRmfiP7Yt16HCXBdEOwEVmLJ
XB6sTYs1JAQrLnkx+ouS2qMEWMUwHO/SKf22LNlzoqa/hhKI2H3zUGcROGFftDbcGWGzG6LohcSh
pwITsV2+AyrGGbrE8K4r+XawNPAsoCjQEu3Pv680QlIMSQsVzBWwrQvTSY8x6Lk627QZlqcx2sLp
sU1FXwnk3WGEXlKroRnOntzNY+LPkg2WwdH/F8Fh7Pen8AU7coJzMpfwIY8zVZXgGYT/8QN5ptok
dSBhHWN0Rq/2/uTHu6x1pHOD993wTUZukOwI4ufuuuStZyUYRP8WzCnBlGojXv9YiW7Swa7IbjHv
jTqxYT7X5Wze698uGdnce9POiAwWiBbBc6CdnZgLkOX3fS1SF5EBcV8P0F3KgvcOK5ho/jzZACB3
p1PgB4fBGbziQfYtf9yjBtfZoqCzeZFwXugJYgYFWwDvDzjVZrzoBtzNGPoBuZlSUIXtahF49OY1
rqRwn8tYaoXAcUEKoBuk30Z0ttT9J77USgT3pcCsW0xzj2pQPAPbZ2cGx/pTzWsUTrDF8AdOgx8X
AoeWrJodEu3OX3w4oCPIPC/y7eQVHrI3UbGGffUPxqUqsq5ZbEaTxwQzBxI3sobWAKPoQOkEj8FA
s1PHBFVjsjdfxpOI5m+zqIEZxr9FchmIVZQ0pSrUffLNI6MhyR2pxXtwAa2Vajc75VXUSt7Uv5VE
Luko4rC0avbZTOqY5s2gHGBkcv0ZM15J4bIOdYgNwBIgQk3ht3o5Vnlsa+HvTyjgSgaXa4TWGHTL
SFBs7Rp3xABXo6I01JqCo2z6CszIEGDUMbgnTs/1mehFZCJJHMiuL8ALQp9qDFoluzF/Lc1PeaaV
NM4zwS1Nehfg1df5FVgZl5OECdAkss3XIbQZRkD+qL1if9ZOX8jP6/e52eBUVrKZU1kFURLEejYl
qL8q2MHTHVTLC7tMXOuOerUr+wCqdrLn+LZBx+UfL2ay0iGhKMZiNBDznO8ly/PQUIlt0QIyIDVc
Wf4iG4Ihx23jfhPBeURtmKcERKysDXGmIyKXJdg53taTNwGcnmBAIS46xl6YVInbZcRVa+0VNHng
3okfc724q2F0gi/G/uZHj/Umk9OWhlRNpoxsHdiTbsO9X/iJK7/OX00f2NqiiYjtp9nqK3H6UXRa
XkcRitmjY+0mt7Xjo3Fhhbnm/Kl0YyWKebGVKkZGMplKgy3aaahPQVr4IALxRmv+PcdCk2PK9eES
kTJir5GVPvhZrzEYpGEwUQMc89OCJabxMQ4fCUUdAltNYHqVJ29Z7ABwcp/5em+C+fEvCwAqcTyw
XMc3GF7yLUWBQH/qseQKMoLHUIRkvP0BVwI5M0skUMC1Exof8nxW8tZtyUGSQ18OAKC8M7PzELt6
4/SfmRRSwKFjEeydAZyPCzmmNOd6zAAdZDAfg3TLl3VsKs8ZShUixMZNK8cMMxaJIUnhAQ6JGmXD
MGNzHTjUAI7onWh+Enw1FlY+qsubCE41sUY0t5EUoIhVtJlXA/2nlqQDiAgPaZM+tWV+QOzD8Fln
d1qmOmk/AZYn3an1FNmRrHlTOD20Kd3FynKcq/h334sAQLfrbDrCFZoiMjZAuMg4jktBKUNdiG7I
rfXco/PU3AKLAM2nbj9gkxpA/G57o6CqztKM2E2eRVMr24Xut9/Az5MADrQ0Mhm/Qb43qB39jJzM
Zdvj1tN0DJ/oUTtavnQQ0Q5qm4kvgB9MAsg/1IE5XZPIpC4zQC3c2VgeQzJhTzkHTV9Wu0kn7asE
80+kq48mVe8CeX6EP7vIffG8xI8p0cESHxR+a01eMiHWReMuqbSDlP7Wq9rOMXFAivo+yfKdVOku
PiyoNTR/yFoYTn7KhvJbCYwEiLjJsul2CnRHJdH9dfUTnY9LrDDGa+amgXfnOHnacqkx9mSKMC2A
cbWl46tb5BRoJkU+GhXD/9Mqu5mS0F4i7RHgIXaVLvu4wsp33is7oClgXG1ygbZxi/Vp6PmvpgIQ
K0KhrSX0vmnKvTkaR6UmD2ZvvrSy5GfS4KRm/jUtlh9FiLmw3vxrSOajFmjHRcIYKhC81Whxkkz2
Sk3fJ9q3qp980ldOb2A9AGDIdkaJPWjaMW5DFy+50QmT5CZJUnAgmpckP9fGj0x5shKvDPAgbrod
oJ9t+IW90UQOuiDHGIbZmun9mJn7Lja+lEDGtwGoYtMW4Gyh/jMOZq+xYCT6NNtVUtyY+vK1bWTD
Nhr5RyCH5yUPf01an9pSruzVaN5hCH9vAAaMGt1tSDVbBbq1PVLtqYjNXdb3T3GdPmYq8RotOVSR
Wthqj9VAWvwyqsIfF3N05jnYjQuYTsbEsIn0swZENjp8E8ZpGnVXtvWuKcbnSjM9TY0w8hg094MU
7Od2etKkwQPny2wrqWK62K+zg3y5gH7Gb5b4MjXAI8lggFjjS9N5Z1HTyVsdIHGTO03kJmmtU4z1
sEWhP/JueZDq8ZJNmFwCr3uZtAAmCJpzVPwgenss5NxZDK1xmqZ4UI3wd24llyUx/uq0hjrZkHuj
UTvoqr1KunEa2rmw8yZ9yEGfrtHqZEzGrdHFg6M2RYYhmpc+qexSCULbGmu7kFH2D+8mJT4G9Lns
oFvxZFeq8oXofjmAl0G7N9sci1gFVjeGJrINaGgkq19K+tS1VuvIOt41cnXWAV/dAzYIu6+HhWrf
Rhq6oxJYdh3PYM6moZ3V5UsZpW6Qys81SKoAnJyDqFSnnppIJr5f4oa9fsbspFNrP3pJuwHAlx0O
8lOUKacu1e2s/TJL8U0/BV5kFQt+C8jKaky8R8slCPLzaIJVUq2OaVm4gZL6Uf3S9YbbFoNLS6x1
SfkFZEv2NCR74B7aoM3yav2nPkf3FUJxGejfmtHageOgtjGx7eSGAu3OUWmcn+aI+iPByIeliiiu
mIv8EOBWpR4ukaVZXXUlS2Tp2O+npTlmZeeRMv2+KMpxGdJYkAexgPlRHhCJFYDP6vg++PdVrpda
QVhn+NtuuOyT6UI7AAUHz1Ew/W9y+B5oZLRS2sd43gOmZ5b2bevV3VkX4WRtnwZAHMRQMPTEjzsZ
UbzMqgmkQnA77zWKpbAscRvEjDn/ej0UbBdm2SYVGKSxhM/PsdDcaGKS/qlBakj9pxNanofkttiX
DshTUcgysH0BVBF603qhX+6vi9/OJlfiuUQoTHWrb1Cwc7WmLeyuC3aSIe3R33PMmewHqp+7Yniq
jDDzl6Hyw/afE2jj1YjRXwUU4cCf4Idr5KXU1TZELx1mALAnG3s0BEwMgmNuftCVFO6N1ZaGWYYx
SsudKzvlJXLiYwXYBoIqDSsVlofCy87WZMeidH3TDhmAFxbzsK/G99KB2i/NianKrjouqDosmJlL
QRmY2UWb2rGQf1ogjl+kTOpZqcwJG9hhScDoY3k96ruIcN6sd6jGVoJ73czULbB0apqBUQG+30yb
OG46CZOck4ETwfs1rSUQsbn7oqxkcBraVElcSxM+nQFYcMNne/LG+V/Zr5jXdbt8spLGpZ4DxrTj
ccImqnwcDlhSODKMR+KQB92e/cXLXbmzA6fxdUHdcjMlXMnlUkIEnhYxHXKVZp9VLyRD101Qn9m0
gZUIzkWjSNmYVY6LjJXALyN0eojyaFSxHQPW9Lq9sV/7IRq8pZ48skHUhwmQRhENgkS1ARARI9GR
sgvBWmp+b/0faV+2HLnNNPtEjOACEuQt9+7WMto1umHMZu77zqc/Cdm/1cLwaxzb4Qj7Qg6VABaq
CoWszH/O+IIQcmaNuxHn25KYtEpwBZfuNpXaSib4OPtogDML6ufsJq8WLhYt1jO4my+dRujINreS
V4XkED1snhnGt9S9vIX7kfkMQcU1auiaJBqx0G6Kb9gLevrWhJWNeuO4hqLnjF147zmgiTtjeqVF
xBjRNNzib2jX383ZYiuD+bzNsq1C1ZXkvd9spa0pkpA04vf2lwlQIe63kGigkHzgPD+GaNK8WIn+
16sfiMrd5kUJ9CNTYJdcCEhe3tjfffOzPe4Y9EDIQP3dVN12GYIWreDZciTlbjChgXg71PeXrf1+
rj9Z41G9bbGYQ2Q1mttsp2T4Ns2PmajNxv7gz4ftswnO/c1VS0CBDBPvfAPApaL/BBSayIxoJdwZ
GNMEgKkhIrisDV5bU2+cW8ccyn/u95+Xw1WucpVRJSIxlHtCM2AjqNWpPIADC74geokVLYmlt7Oi
dZCBHYpKi7gqBQhTcWbI/smid8qdCu/zgriDXCmL3IwU3wcZGB15MGwF0VcNT+i2fMBd3E6vJg+8
L07qUnc+yVV42QPZIi65B3e2+yqGBFIC83rnjstrrAugBTuB6vP6uJRpal26FZ1K3jG9epj4fYXC
VXEq8CVCuOvyaoTWuHBRQbZEjQ24B6M52NzE2cIISs9gfPFMQdj/PWF+XhgXKdStrbKphMSzXKV2
tHl9P7sbLZ1VE0IuBaY0DgwzxnGjVupEcIbRbQmyr/0TLhtf0l/Zdwg4gTkqd3M9EPn/fuRAnwD9
XB10jdyXy6yq7uQZC7Ty2m7W18L6XhjXSg5Wu9yJojd5Ezyv7B+4D4Pcx1OHNspks4OsfP+g0iCb
r1OROs7+Tn6Y4D4a2PQGLdFa4urknuSuhCbK1txDru6yH142g4k+LnQoM6YLkwIdRMuJujcrP3Zr
kA8CD9wpfpkL/t9qNP5NjczyOo+6Qt5fs9nU7BRiTNhhRAbFtUgs9LI7aDxGqO8iazAXFXdr5cps
HYmOzjoch8SOrNu4CZsoEaTinbrj8/K4WG9Nq96atCYYX2KyWkrYhTmmgZtrUTW1HwQ/9pGL9FZl
QbItRtLvas3FxFQwdcrTZY+47Nsa/2rR6JJi9grWAkEKuZZsjaC1KSjhRTaYV54nrJTQON8sqCG1
B4CwCvI6itQJhd+ECwo0J1pLI6yDBMOhPCbuD+s6CeVQiNRgBcPvienjm3DBYEI/X2HuAdZgMPlC
uHkB2wQBT14BMq3/FhY0/jUFYmMIDCrY5Y36h6TaxoIWMf7Tvlx2Ak3gaO+7e/aFmq6MMS2q4wsp
CvDym1Nu0pH0xe3UKOHQb6cokR7Rlb3G0L1dS3lYStlLQ2Un66FXmFYPppVh1rQ5jDmEChPzQFPN
G804LIvymsalL1m1q6WFo/aATWYJBoNSgCEx7aHI6VFtNlcrBjefNrduFEOQfAXu956bzxYXAbdc
LHirchuMUtK7Kj/GomqJedcFp3gPiGcmkq03lTHDdxq77316bHPJTo37kRxikXggc69LlrjYg2nc
mbQNzpJZW9/LCW8MM8aRJnLqFCh5l3Fqq2gJX3YP0QZyYWgZVsPsAZ9wcxSc4PF41LvaoVYlQq8L
jtb7ffZsF1Vt1Ys+1QC5QskJWiEQNKXXjPQZQ1aBqHUhSIXvj4hnxrR+yztZzlFFy8Ganzb1kFRu
JrIiSoV8TzYGLnUqNqCSkZVA5IYZB6iBR1ezz4KTfrj8oXZePj9lJv5WqlrgaNdnFGQdCCsWlO2t
k/nD9/krucWz1n0NZGH1KiQYFG0lX7zU42CoM9GA83Za48pKnT5yZFF3W7SV/KV0rQYrjdDOQ9rt
gE8qgyo07cgGKaQTgwDh8lYKzhk/8pfpJsjPcKNziQpx3WRxrCH1muwe/AwQ9W3cWf9x2aAgBL8/
rJ/5Y98N6SDPMXGbvrE3aP8omqhpsUM79ck9eDXuONKbtWhQyFZX8jOmr/3uu3KnnDRqJ9/1ILLN
EOM9PqL0NSNAow/FcXwR1TQ7uMPPfwQfTciaDVVdotS9VYCXBoDZzR3dy8G1rjntQxWo95d3dqcP
9tkii29nW7tommXFgKRiEjb+Jj8zyjfJMR43Z3VHgKZlN/cVEYmvyH+4mocUXbPKJuqRrTMcufi+
ab6Kh8f+lGxeTUSkAYIaWOWqn1bPIXoDMkQEsztteJSVQFFDaPkqCULAcuqlRXA8BClB5aqgVu0X
3GYRPVf6JYXy9K8i+nX5q4kscEEltTRJMtZCc6X5oVb9gbwu2fNlE4KszV9fpbK2SFJNmkuXL8Ny
2sabLAYHML3fxq+XLb2Hiwtp+x31cOaCc0d71ZJwZ+1em6scrVHkGl87GV+Z+lJ10sE8CODQTelW
AX20DiJIjGilLPOemSdZlcvRhksEtQ6yWXjGcpM1TpHGbqo+XV6qIBnwmFXaT/lYg2zXlbsrrYRM
SOMuzZWuvvw3M1wUsYxtgVZIgg4lPVA0Ubq3Nfo2zALIiyAov0N+zvYtwSx0Pmz4bIN+3zZ3sohK
RRAlNC5K0ClfLEhQYxXxvRIdaPtSlbUjj6chu6owx/Pf9oyLEkPRGMO6AD+UQc1JSxIPd+PHHHgR
NLlFtZxo57gAMVXQ8C5bwgDtk6s+V24dTLbW2/qd4mjeGs7UtsLLyxOZ5CNGpOhTU0uoD4olLDbM
NaeiOKsKbBCugUKafpETTFn+uSxPC6Xb9oYcCW6B1IkeejxbIqsMTvZWOdrhAaPtniTkZRVVQjwd
VBznEjF01ArVFeNPYQOeypHB6dh07vjfvIZnCQOESE3UDUWDMjwY5W2xHCz5pAubKtrli8374N3Z
UZsak2hkg8P03uKyCQiGJChOxG4P7a3kihDFgjBF2Ic+M5fK1rQUEj5ksz535DqO/FZ9qkQVl8hd
WJI7s6ItWVYamUSg/JoFQOudYityL3u9IE8SLoRI5mhi9BFX92i0DoWp/gFsAgYsRgEFmSCD8MwI
llynLZF0gi7bc4T3J3PInIGe4vkm7x4ur2gHQ/qpXiNc7JgLOVnlFr3/NagOmG1zNn9z/6zaqKO+
LtRu3c0B/d4J84dOEoh17EXewYWSapUhphRjU9X+vjZUr15GG9zLz9AJEjq+4NbLY4PyOp/6DSBl
hBQ2U7dYeLrXgLoIGPVsul6Jpu0FX1LnH950aPyNLcKkmsq/NLXyIii+S1Z/lw+GDdU0AdeTwD91
rvRIYiWf2gSX+rYKtubQj+Eo/7jsMIKvxYNxInWYIiVLdeAJT0Oh21oTjNJqkzYRhML/8Yzzd/NP
56JGQfJ8bsaefasGjB2ZH/9qMK7N7vKTkE5H5Bhc8ICKTmnlBcpTQKjuWZSvwuWv2Swxry3z6AsF
qs6FEeCW2y03EOUj/WSNx0wD4QPFrFFut9Ep7Rd7+ueEYzjlgKnJBFqBFuTKPsdGRZaMMUZycc20
/pFJkjN3+nW1Wt+nnmAqUQ2MMRPu6W6WYfR7IDWEYZ60cS1Hi0r1xl79Fjc+5V7tGIcKbxP9gZxi
V43ty665n6rPDHIe0ybGppsZDM4NXKb0+ifzC1ByV+YPxjAoUq8VmuM2ta+UquxGtOpmBE3WQsNs
Wu4sThKWPs3sf9WfPlsd5zVtKc9jlsBF18jTlPs0PibkmCyCKnzXN8+scHXrvFldnON5DI0fELa/
QwXYiRN1JnaL8TOH5BZTjSNIRCM0z1QN8GNw7oGLkj7OgNRPbpEIYtYOZOuz+3OLollsWjEYs9wc
JIrsGakNrBtgfL0S7+o3NNDA/l0Qe8u89f6yT+6Gy7N18ul12OI1MigSgHZKAX6GECKGD9IwFd03
hGvk0mhGSTfECa5Pvdc/o9Q6MIrzxDVc/bp4rg9MtYAe4gdRhlN2T/nHCvnppmqkkm6AqhnCBU6n
YX9VZ715Z+2SjzRAH9sXsbvsJtUzi1xS1RrwUVojCoa1+EPvghJMF5Pdy8+jIoJm7vd4z0xxCTWP
tZokHT7f5FthdTUc5gDSlV9Ba42STAvY7QNoPzXMe1H2Y5eb33LEmWW27WfVbD9GWWGuMi5YV0yQ
cTptwXg1BP8S4XJmiAuaQN5uabvhjW0D9VeJZLeFZZWLlsN+y6XlcLHSUpIKo7vYSO1hgsJk5TN2
RvOQYugaOpPe+F3kl+wXXjLIBRh5sP66PC7KLwZoxIyrJVJlFxxufggpJ2qKERbk8QGEy+QB5K12
hH3UTMHuidbCBZEq7SFEzzARg/xlGP/osmtV9i7HKZEJLnpY6bhCFQ8Rclr8ofWaEgQjh/9kgkd8
lhOmprZmxHsJZkmBy4+ORASGEHwQnjYDlIJDsbbIKml9M+WPQKQ3BrCsgs+xmyI/TozJBYUxibd8
iNHgU1o8INyp+skoDrR+AQLZtqTnjAqAJPuV8JlBLhZsS19v6CRCgma51dVnM/f07K7DU4l+rW0h
abwEyHFwEYvqKUGSNrnQoCAcqDrrK+m35Ch7stfcRl8wUAeQ6ZEAP6iBIboKIkc0crDfwT1bMPPW
s+BHN4lUSodWHbumMWircoBW19E4sulZyKRK9uT0V/1BumZ4a+jEfv1vrsoFD9qZuBFr+MK1fJdk
tlLndiPSWd0vH88WyRUlrTVMQ4ftdZO/iHn/fGL7q7Ek+JaC+GtyIQRs7aWB8lFzzfWtGb4JpaSF
n4wLIF05ZG1noBVdgOhQ160giju7XUqnKXoo/RjfB5DrD8b3ZGqBYlAql0jqyEAWD+BmdsFu5Gmx
7CFPuMOEMZOO6E8jnbwurkWAKUH5wA9ADDr+qtpCQw+E2T8GSFHXznSChiYk6GJQHygOEJ6YlRVx
H4jMclXLotSpnMnwaWhLDLY1g389ewIH9EnPDLcZisfLLrz/9PfhXr8JSk2NZk1QbnXzwqY2ZMZQ
8qKbg8c/wKc6VINaJhRTEHgZz09XlRVtoxntFa1/XMuvmP8UuLEgwFtcRILasVGDKgA359ZPpiBW
/Vr+YooC/P7b7dnecfGnh0B0N644/7o9e+z9CDCCGXe7tLaz5zwwXNZ4Vu0M/WZ60NEZVt/G0yq6
zwryjMVFIbOYh2gzEPYxzd/a0mjYsQLKukW7UeX0ugYj6xx/lyxhrcby1++lk24SxtJvQvz0c/RN
MCoRNQZKz86NAiQdT/1qXLFSHiCKnyKkwX6O+TDGfVFtmqdx6tF/zPAg3mNKNAb/2F203XfpTRGF
gkOxW+Z83G55DohaHZNxBs4VrMky3kmWMMH7dHeqgI+6ax8hxu0sgytKZ7sn/8Mof0MaZDDzViPg
DZO53Og1YN2YW816LYg2lEFgELm8yN0zcmaOCzR5LZMZ8/F4Lk6drqjdJjuQ7mVNRRwMgr3k5X6U
dKBLHSOlKKCAM/3Sus6Sn5eXwj7+b554thQuay3lOJtNg4eDqnslxWaPlqDbsb9XhkJMpCYwZnA5
GNIKer7pqKzb8V6im53HuU1n05aFLCAiS9xSIJMCxrMSh0oCqD89tOrLiper2r+8YftRHyMy/7cg
Lg1XNCr03kT7ZkPJRjwFWHtMi161Lju/qR+7/5xnCq2VD4P8I52uFGMm6whSU/QoxYqNqXENIUn7
F/oCzBDI1IhOTVD88TEZHeaKgCfMpR3oVnGjg347XiowGjGgueLmPdhOflzezf2D+2GSfdOzMtQq
E7KWBqJFrKxoNkBsJv6VdX6hawGAJv/NFueJDRAljazjvVguvQJDoNJ6SEFqEYcJBqwum9rH755t
JeeL6lRomz7OaL5hID2/ichjMT93WFh+061vND6ks+Ag7zdSzkxyfll2paWnOQtKR+VhcsGS9A0D
ax4Y8u+UN1ANoo73AWsVxULRUt9/fvYJk1or6z7HjVC/nYk9vSiv403rNPm1Yjm1SJ/hf5y+vx2G
R7/WM1VpHA+stJw9Bj/M/PSJEctJAWPViv3t6+VPuR9VPgyyVH62PAk0OHo3oOqO05ex+FKNP+sI
rQjBe6RwXVxFYLYgU9Y1oHq7iTxNKx7esyasAe4tRvWbsi5ePMa5H+WJayayp6+TLU2lTdfaTopY
gHbYzwkfS2Y/P1vyFC81CH8Av9IiFLbbU6cJYuhu2fXhqjwydoAgzCYnKQofdXUX6amllaM2z2g4
HnoLMh9R4oy9LjqTbAt/T3Ufy+JiDTXHGa04BG6Iy/m9XT1kioOKAezERtgFhTMJx6REFrmIU4Ik
Q5YLvE3OR3IEWOQE/ejI0a9HN7LBSfgL/G+XnVV4GLm4U8pNO1gFmkxK86iuwZAeqHHMk+dZ+5ZF
IV0hvnYQmBQtkos7k9I3qcmmppiaROUqJxO305vZH6H4WSHXH3pR1S5IGjxyVqaWnHQaFqmrzmDd
gbUYJS1V7kxdpLe430H48NT3O/nZUbCmjdSUwFMZZcHGHqAye7IhGAgabemQPAn2cr8PdWaPizbg
BB5MvUHjnbIrekxnfwJliLbQU5n1pzZOPCNvDkk6QdJlsaPCsKET5VRJf5us5Gao3tSxA9OrNNqd
CSkWYroSUV+T4Tqdoy8y+nR4TvvDKpUXPcf3KWI7AauFLNfXVgGuZYk6ZUoB6MyfdOl56PUQfCL2
pDf+ukFLoUi9RQPhn1L1SJ40NIzqK5RsXJXKh6ZNXlaUDUUJRQ2F+gSfQ0q8dK2DHjJ8WU2+Tv3w
rEYtYNUJ5n2Nw9agIUAUB/+Pr0+mq0vxtVVpk23E1sFKYoRbYCU0sJYb4KJojfxKL3Jbl59WObKV
VD/JYPoe6tQ2i8qRyHEsB2+LIqeqaQZGGOW5kjCMW40B+JecotedRBq9tsQf3KXaj37sUlspya8K
QlgYAvlamg0eIZrRhgCkLS1fSwyhjmMUWpieH3piL7V+QFMy1OTN7rfaWcf8hInq3C42PFiQybEQ
iLWBepd9QuDsGne8yrgsEwgBqG4hHdv0p2r+GtSgV70U2M7LlvbfmT6c77dCU1+UsmQdLDxYf7P8
+Gg58QHKJR572epfRO9p+zO5Z/a4a5Q8S32+lIgcLJeDJdPNFztvbaiog5cWb0/+6M4uQP6nBmPI
awmizssLFqR2HgoWx6YSZeyFtAPokjyp0t1keZZIfkLwAXkkmLRg7LPeEK2MuXHp0D/0TeP0hQKN
9bdVErH+v6N8L2Q5HglmkdlQy5IBja0NipvUS2Ji5wlDbo+YZXpJO+0qK24MIp3UkpyY8ybG26wn
N+aWgp4K3AKK1QdD/NpIiZ9JymmqGRls9YeulE4PzOhQyzYB8AX8afZqjVDBbOw4kUTl+v7l9+90
zaP7zQKcLSoDpxitD2a0on4u9eCyAwg+zTs88iy691uVgt0Qn6YCRES/jku31m5I/RongoJHVJzz
HC2ZOmO2uMU1m9EDFG76NpzoPWNVH74x1kAwLAy2sCsiKLNUruDJ4yjRjAjPQSNG+1bidNOPsg23
9EqGOrd2G/V/XN5OYbZk+322n/U6jEWSoIh9V76E4FAQPZKH6hmD9UHkbYIyVbipXLFTJ/IW6YTg
knVXHdITHNknP+XOGzwoJ2I2CDN56N4J9V2Ey+RCckRJlugx6mOgmg8U+p65Mxz1AIMXwLuLoqSg
GOdR/XMz0wnEK2jgb6ozGmjiS73gGOxPlHwEYh7O36aLbkG/gyFSii9mgGtV0J3I4Kx+BLFSOYyc
+VT9EDiLIPpqXKkTqdUa60is7OH/1jyON/mJjcg1p+U4u8u3ypueUl90W2UucSE68o3XMZ+HNGX8
GYkUe/IwOtokgTkQYJUtDmaQzvVpKXBTkUnuNpWpqs7KcmS54qrNAKu2jhHud1kaGiTIRcpAgpDG
Q/xjWhqaMsFdNuUPippEOxD6ZMZBJBK9FDoNH102oowTq/sXH1yLQRtITnXqXhgpquHnvnWQfv67
8cMzR+UDDAVHw2Qw+BlEG9KweYhcaOThQSk6iSXNRA7KhRe9G9tGVjEUNALqmWKSZv1CZtwbU4GD
vI8xXnBKXkh30hfA+6IYFUL00lpJWAExWKzfZCU9mLQFaWYHQcVvqipldpL2qJ2jp85KbcnUD6P0
pirFE4WOd9G/Ck6oIPTwWOzC6PotMuFLlWWbd6CpvhmDMuh9egNWUjW1IcoS0sNlo/to6Y9PzCOz
JxACFdWGpAXOW0yXYVK2yj3axad21XFcMg/ozaBShms5HQJVt6DLkB/HZvJVU39u0/FKWtr7vlUe
wKl3T+sfFe5RxtC8WBEV3UNFtzUe2Z10XWGCyhslSpbd0r67HY3kYBrpTU4re12/aFLrJvFzwq4t
k6CvLiiPeK7HRpG2WJGQhJJk8td8uAU2ywOVosA5BT7Aw7kHuTRzCmEFt5nAKYr7oykaLRQcMx7A
3SgllTf2drOBDDBrSaBYrZvXv5qJCC44u7FRB6WGrINGDHQrn8sTeeniXo/gz3VxjJvB7tfrJFHs
ZkhdJfp52Y9FtrioD07wwYg63KWYVOk24sbb+ATP36LG4a4bnK2J/fys5Jp7XZPKHMclp26a55DS
9A0R4f++n58Z4UJ9QmZSLpAzAh+f7kMRKBg8h/iJ9yCit9r1hTNDXHwvtyUaKnYjzCPPmm6Ac4i0
+xp37MsfZ7+CY5hJQwfpp8pPHIHWPAJJCC5Jvbd6TORoCregQA+58KIbkcLR/qI+jHGFTqvgTVkz
0AVsQURRfh+r0Y5et7L3Li9KZIbz7kkvoq3bWPHda3ZiFU7WDDdoqaJVozxfNrXvdB8r4px7XgHj
NwicW5L8CaATqXXWfzc2c/aNOM9eMN4tDz3atWaO2TrWf5NsYFo8lPkoEjOMlVR/QNjeAfDchxQm
JrxFd+n9EufsT2Bbfna44qbNc7kBOgtBCTM7LbS6vDSgd/LBumNTfxgqv1K+Xt5b0WfkjoBhRvpS
bBryn/IHiR+U7r4vrpdRBHhjTvdbzXG2NK64aXOjiYz0/ao2pDZjeNPvF8e0B4hiistu0aK4G5Ol
xV3fU9TAM/Shyit9/GkCi9BVonO9m60+VsVnq6btNqlPR0TdwonuVg/sPHhNcORbNEwhTxfkbiuD
OfTyFxNFEz6DUbOsapC+oGOFeygBhC8GuhNlKbs85Q/G/WVz+5nl78PHTyBZUt6Y0ooYuYH6f/ZX
BQo28Ukbvo6CFLZ7cTnbTC6gLNWiRsaKjxZ36LOXja0S3Kr7xK3Bh66QKkxKULr/t8VxkSXr9b6r
c3RkUvPBNPxlvdLqZ2KGg4g6TBDCdC66tIYcYdAKGWAwfrSjm5e13Wvh5cXsN1TPdpCPH2k9jdHw
Pgv352MloyNyGEmD4g2BNjuiZsF+S+TMIhc9IOgnmxIExdCaMIMSlxUXWHNHv6lCy6Nvm1M/MorD
tg0EKxUdPC6cZGRbVwJVO/fPdxLQK84H0yWPYAIAqWI1e/8fz2v7gMizxXJRpSr0WF1UZAgwvzeH
xq8dE52LPNBP0k0X6m+MoA0kVl/XUAXe8F/i+j/sG/Ln9BDJZTL1BjoY2uCA5a5SNFsaRNTLgtDJ
q9xlVVWWq4RTWPfPUpzZudG7oD5ARzYSXL1E6c5gOeMs3aVVEkX1isPH+vGS3aCzlQbbCS9D2t3k
aXjw2gZg7wVHXhQ+DS7O0LZK5CKD2Q48SXFYge+5waA00w1Pb0WTLYJzb3ABpl07nSYF8ANr9LJg
orKQHaX+JjgN7MNfSK78LODQknzWSpwGEuj+DNnuH7Pf3XTBf6wsDS6+gLJklRvo67ikPCWQVyq/
Sej0il6gBHnA4GJKT7oi6lJcm/T21YqCxfzaoM2Z3yWbvRDhI5QgkhhcJJF6zM2rOQ41Y74r3PbX
Ru0UPaXILqDrroaRN1SCBC7yCS6OaG3TRJitBKmVnFxTOQlIW4ajJnR0QebmUYpTpm4EChAAIB01
/5XabBa8dg6xbfz8090RqMJMoNYmOtWUe2VberlaJBkbqmNyTPbGYFDtEgQPaRBf6bq9eMtN7g8i
JIJgT3noIhoRmKaIkF/lwu3k76gYRhF3nMgEFzdaycpqqWCnbLlt5zBaXof56+WTLHB9ykWLelsr
JZ8R4QdzuzUy63pMXqfaBIg+vVUkzR8mM3YvmxRlNcqWfRaFWzkr215CNdm9zmyO8m47vZPH+WnQ
4000PShOjPfYNYQes1cE5ctl+6JwTLmgosWIxcOAy93kVwcZJTS78yh3jBGyuP7nCimAHH6kUH6+
Cy84RQ7WGKTw9WVNQqN+MyFWMz9Lg+AYCNIo5cLKlEu5OtYwVA2vsfGirYe+vxuyH5c3752Z6kLk
p1woqTa8C80SWrmsQb29MkAMpuqfWozCZnjcMH8uJwBlriC6aof0i+JlNiAymRfdiypBwXr5UbC6
zRowZ6BvR/FaO0QtlHwme03N72lR/Lq86H3Q0cdH5GfCpF7Te1zUUXRizGYOpjA+tAc2ZPOvmFfP
DHEFSpUptb6aOBoLjew0gZYnsdy4lXzBgljkuPAVTS6ywA5gLTIqkgaQ+aGnd5BC8xYZgTNW6sdm
zD1zNh8NJjZL+8ckne2lA12DHIvKahabL/0hXPwp+n4toTb1pzupOIvRIb5CYeRLrnDWXrRoLu7Q
XCqgAfsXspL6WONXFnHaQw3a9xhK5KK6T7Q4LtBMCpA00Yazssp38WhCXqyASKXT9m8yMOIl6F+I
bJcZ5sKoI/jAgkxssp+fxVijkfqEJiiquyxyKCRngPa+mrL2ZGrTFbRUrmcK1pJ5PqkUHNxp5ZG0
CvL8Xl2bHzQpnTiOv6ZqJ/jcLDhc+tpcjMI7IY3MsUJ9ADqp2aB+l7dftFLz8eJ1ZSTVYeozJwFF
rWA3RB+CC1pDs/X6JiORMgQfPbFApf7MD+zVfpoFWy9I2vxo2DQuHXiNcbQU6zhiWl9NMIxyuLyg
/axtmZZKLDBx8DTDFCJmkcQQN2P2Mqfh0D7UudMrVxBAl8c/Ltv6H8Hvb2PvPz9zJSVOilHOImQw
7Vedxt4cvRml37RPWuejxWynAJVIAgbq/5GjP4xyNZ3eTCUoiNGYxHNToHpbOH8xbNPG/IEbC/m5
9ivyD2Nc1AXQMhnxhIUgBAihdq8LWUz2feLDABduC0i0qYWFQFA+U9w92ex6GSgB+QL9ObtH/MED
p6DKEu4gF1mBZ5oNq1XxdHfHFAxybwqTF/L+AiC59YvASURbyMXWCeqZa7EyEN+he+xu26cIpQB5
aMLolh5ZJ5noAp4ikUUuuFJMOmhFjMwRt06fFSgBfl1eE/sFvwerj4/GhVC8cCYRGfDR6tKdIDZn
1oeo8AurEyzkHaV0yRAXFYexNkdtzIAzwKhGt/1oaeOocR5YkupBgRfqg+BSoPMCtHziY1zKIbMq
O0Ze2n00eINa+7RUgipffVkxPSOpfaISpwQAr1G0mykuMMK1AHP6w1Qq//IesT249KfzgVWBwiOk
gjELJ4dK0ngNRobk2tEhTy+irhGcIR4TnRiJqRANMXyGcqMGzDCm9D3MqIWXVyRwKx4Pbcir2S8m
3rKstnXjxrgx6lGQBQWbxjMHjyBSKo2EFV+veR5kXWjpbw3GgVaBY4l2jIs6a2LWksLOZKa4yegZ
hrcV3uXdEkUZHmDYrBkpexmnEPRP76yKzTs4TbXRLRQ2f3cXBBE41SQUolT8XWqiXbKQRgEfZnSE
vqtWpHbbvghWtFsrnBnhTmNGmr8yD2r9I+P3Qbv1LgnR43VEc2/7fDtntrjjk+uzlkQV6qHkkDym
YeVDeDnpHer1ruLoThPQA27JTtLaoi7hbnD7sMzfnpZpGXVAkzXQhzV2ta52H99rRUhVwaT8PgT6
zBCXyCFSYKAt9O7si6t6GeZlOyCawsinAXBwXzYH9qHE0IbRt/alFNQRAo/haTbkToX4Us9eeIBM
KLwyvVKEkC3RVnLHrMsS6E2qwBb2HfpPfxIflk/GAdi0O4YVi+zSjx9EG7tflp1tLJffi7xI2nwD
NlRpiWe2kb0stavoSTCWkOzOMm9JBw/vkm6jilqYu+XnmWm262cV4daVHfAnML3kfmk4+Hfc2YUG
1eWfOaYnLh9IdgZ+SzFnxtj2nxmbB0tX0Y36E1j8J5kY4w0RATP2I9mZHRa1z+wkY1uVRgVHzQ6M
LWT+BTEDJ37MwhRyWYmgWbPvl+/C4whlGg+IMzMdg/PvPlM+1IYDYV47214vb9xumjE+bHAbF891
hTE7dLUXbXEn4zZXwDjbQggsuotr97Kt/+GNH8a43aubLhrqFT01mfhyAYn7zN7McDGgYU9uevJz
spwSs9ECqzuOCL1Tii3EG4Ai8+9Tg9GNxdjOClrpULV10yNCS/a9Cmkw3GBKxx3tNUhdy5VOIiaO
PXf5ZJqLa/KUx3E3RwojowJdWeW34H6L7bpwygOrd4spFCyW3UK4g0Bki/1DLd0iPMKedGvcRHHM
Xj43nymUSk4U6u+8c2II+M6p+2SMc55Jo0mntmAaYXB+LRzeBZPENGw75+CTGc5t0m7sZUuzFHc1
Zkgsa+FWEEdNRAFrLwt9ssMc6exw5w0eXDA8DFGmq8FVfCiIOHHYHhnSBkhl+aF6mY7sMRWC8ez5
WL0XfLud97JP9rlE35ugxpRJBwo/w7Rr40uV3RmA92Q3A+QbiE8qlPL/vA9xbpKH1S/5UGnJgomv
vh+dqYFEuOW0jaDE3KmWPxnhTsG6ppMBDCheNtFRIj/U/J/HyU+/n52Js+9Glb6YlgV3sGZJPCIl
ro6xOmpWd4Lvw/7OC2eLR81LmVVbhTJB29WP7ykGw+RDBpwQIwMX9a3VPQgDFoVXPp0aKGJ5hhs8
fmhTosDpCcYTLXVF6C9+NtHsLcXkpOZqR/n0WK0/6k166kzrZqSF3zX0AaBhu1zlL2tBnSxKn0lH
n8mcBFqx3uS9jDzcOLq52bHcveQTZL2t5b4ok1MOPfgekwC5MQcqu2t0NfRIl7Z0IBR+BNevbptN
obiqNRwTcMFA7+lGpqpDpq9qZdxL8psGmqFkNm4xFuJs5XoNLaG7HFKja/3QtCPupootQyMK0tRO
DanOhYxvKAScZsnupSzyzdh4g/y4S9IIzBjQMjGHMKo6F7pzTtOZt3P2Q9auowI5Y968sYtckvxU
6tk1ljuyfJer3kuU2jdq3VejPNSm28kCW+oW2Ykc/ZFOrReVZdCBJJ/ElgIxFu1oRM2RGlVsA9WL
hDQdzYyAzt6oHKrNGOKnkDoHu3EJyey4vC8SaIAOIOExCmfoLXveklD7f6Rd2Y7cuLL8IgGSqPVV
e1VX9epePC+Cuz3Wvu/6+hvswXHJtKZ4rg8M+KUNZ5NKJjOTkRH9i5AMfhKLD0IDRumpFrwmNJCK
i3Uw54WtAPEsmUCj6v1D36AU6cPBBnWGZ6wCODrnBz1UbKCJYigfR3ZfIvVFk900p9tFHQ8mhtv7
MnIwDv5WNpWrR9ODnubnCarasiAdlFjwR2NwJEk6iEpzL+Ty/bQK5wkDmpGA6UHS093CbOmHPI8n
QRncUHobR/OgDT0S0UHyCyIE8zidkkVx27myVkQBpS2PJbgM03i9jZovUQtMKAZM17h/M8iM7n/r
9T1GQSf0b8hwaoTaS+vmbsFbcaEu9+pc20sn4h/UWVBOS+GEU/rYTWDGBcVEJ0ihpRYfnTRgLLUD
KqbwiqV2O1yTeju6ffYyYIJWHlfg2fEy3HzvShAQFcaLNlb3fZn7moQmXNl5Itgxu7rHx8jtVRL9
Nptuw170GlOy43zxpVa+bbXv0pRZSpo9r9ErntRP6yCg3crNbfYv3st5ZTJtLVeLNB9p8Pbbg35D
ee6T04o3yt6fbnjhYT+x2EQHJrkO46Qki6QjOiy2cewwdGLa6Ut1ojyhfNzi/gWsgw1FV4gmseAb
OR+XQoZCt9NHjjCDlGG1p4wTXXcKJMS7iw0miDeLAq5VA69nfedOaQJids2SOx98HpwsdCfj/cUQ
U4kV8roWEYoFpyy8drhv50fJcKr1PeFOO+7fF5clMS4xNxEC7gpLlAxYsICyuauRdUIe9shTzeYt
ivEHtUBvGnRCGFnTBmzf+4whArlpztkwW6ueutdvQt63YvK+RhGlGto3klMr39fmKdPOkXzq/oQ9
5pcvxeR9JDQqbZEa2Smi0pPN9i2LDLcXjK96/c0k9WEyhJNRoTk2LP/jAplMUM1klTSganekt0a0
s+GchR5J/Ou7uIeL/GV9TL5Xj+YQyzMKk/VjdOiYqADFLPFuBPM8OGocXptjP1v/6Y4s7kaM1tKo
e5zi9EBJ+vrgj7W5t6tigTZkyNaedETCuG3thAJKncknM2/vOGeLBdZk2ZCqWZfQx3bVU4MKnHnZ
QQCyOXF4RT/H29l5GQmDC2QYYGpoXlrRgSKeHj6ZMydJ3mvz/bJvTLQIo6VL9KYHis1PgtwbA6B/
XcPpj21AICSVBrWPbMk88EIH1zATO+KoEruxgl+0mnnUytKSV7B3keYBgBSrzgwPj4t2Ic1W0vRv
0vJqFIkva38Ja+eaiuBIWgE6bt5M+h7+55ftYGLM0PRKuEIBAnxKjSvexgfTmh20z+zIiqzwZNz3
1uLJT1QrMHzNPIMTAXiHhYk9Ql3kXSx2tNFDPLBio7SVAbvj+RbPDBNoYmPQJlkHUl+qH1KIJ4F6
UWnOFR5lBHdt75KGc/lxPzYTc5bMHNaqwp2UHtCEtECM9Xf8vkhW785u5Zn3WmeZT8SCUiCn0vyX
lOVn+GGbydVcTISkSFypSIME3w4dckt82qbTDzz5aOqzv5dqF2M0fGxKQqkIl46IKDlXweu6v6rm
bORvnPDNiQts27jLjUxSZFwSog8pgS/KZ9s6f++t6mBAIz0EqinB39et8hbGZC9xoyd5tc6Yokqf
pOjdqL4I5Ot1E9S12b2TQIBHEz2wcrI634bayrXcxbh2q/RrX+l+0gBZvnQtJDKbOz0feMBTGtmu
GWRSP32Mhb5KEYC0NajF3JK5WqZ7s8UQVb6sidm2ptDnrjHwyoVhgy/TLUrl16nGvM8MPt4e1Fef
ALQOXVy54tbyu56/Nc5EdtQekOkz4CidS7Uxc49qYyYnUMoCwEQ4k6q8r0cdaOP5cjysemmAHV5X
H8X5EPVHRQia3h1Apn3dT3ifjYnQ0CwuW0nHvVgTQNCil5AHBOIZYGKw3uRypoJQ2lkH30heZPJ8
fQF7Z2n7XZjgW9Rgn51Au+gkBEX7YyK9Zzpnj3gmmHC71ivaKBGOqzagWCVgh9InIEfmdeKsZW84
devhLADHDPshm6mHK/54osDm6KAeMUnsQjuOs6h9FzOICfSyphGW2xYgsD6MSvTbosKP6zvMfBTJ
/dzjVZLLMkrP5e+h4acpNmft9bwUkwKhQTlT4jEM1JyNw4fq/zPAw+vX793GknSxxtwaaojBaIU2
KtNDf+h87TB5FP3FZRilAe3aqujPN2cUbB8pSTs4Hg0Iig0RNC8DDJ1KYid3PEjEv4Sfy6qY2Ecy
3SDxCGtK+b2MT4b+Jcmf5vnvHGImvXQ2JK9qHro+iMa/r58vjp+wsHHomQgZ6eCS63Kz5mcleh4T
9HNaC++O1y3tXcXbD0eP4WZD17VD5gQ1eKfFwFUmZ8Ecmt/WqbKVJnm8bmqPohIH7bKdTNirjXKO
Vrqd/0Tz/kAxzebtcgdEInGRid6SmnPg6K9/zV+YQGiA+K1dB5gsxfuKvIrpsyE+c5bF+1hMMOxC
M+lN0O+CFcAS3dITbmUw1seOclB9AxwXxnvkdUd+p5tnl4mQ6HCSnJSA0oBG3s7k0dOa2JLSylmN
3FHSmZO1cTyFzULFCGOqWYmAIkZnBdPMeWwtjT/zZNB4ZphIogtDhROeIoeanbQ6TM1hjIOGd7Q5
8YrNQDFtWERmi2+2HNsD3t9uqLwgv0jhuB+LAxcjvPGFcoXJp/EIAuRmOBa87h/HC1gBELWUI30Q
URwI4FiJVTeM0EE+NvLjDBng657OM0VXu4kVZOmytBZUyTFaL5ndYXzIo0Nv2IrGqeh528YEirHL
8nqocZvU46va4MFjdRf52/XF8GzQxW4WY4YA70kmuqZzilukeht6FOS8QT6eESY05HOc5VomSo6A
1w1lgjRunjzOAKf/b2thIgFRWqVZUmSuWqL4S/JBJvDTzqNz3cruK+8mfrPQ66I0lFg3UAG3H6u3
uPg8J0p+seKlvC+s8ai7UA3y+r+pRIfg8GYV6V5dCeUmExjEZg6bbESjFlOzfmpQdrbcKZr1IMeR
raWGRSBOen3F/5Ia/ryxTPlXJxkljMCAIgjt+0+CSbC33vfH7qQEkccDHHHi3m+vlnpH8EwKIvMM
BIoKdrW67ZO7SfSuL4lnhqmoJnEURTGaUHosEFRARqFlmPjMe3saeBNT+0XIZfPYcJF3pdCAPMXp
9MGN8vkYd7zV8EwwgaKeck3SVVwW03TOslNKOPA6XgZoMlEiV0KQoEw9LUA/uYkDzCb5s53fVl7k
Ze/Xv81uW3t7wJhwgUfkbo3hBE7y0p9qLzkW9nRPaSDgFU595mLYOTWCycSNca6yXlDwhXocZaDm
nfIpclvwpBY2xQym5/X79RVev3YVkRl4lww5a1bwKzl5O9zK8cc81U/tkpz1BGKcFZ5up3H1s5z3
KLEbOmRkngTyYkAzMV+xW/R6FWrc9qlpKcsxVLw0f5CyYG08uQz+YIkbW8w3VBN5UiMqR1ga0U07
1FaBiS9Ff5fCv6ZRdkvjTsAg3XWbu9fMxibzHVuVkBU4PpqBOhjjLvqvTfv0JyZUWTNVAhUOkTnM
TVUBNNyixy6Q3CvM0QP6+R4jz3904OSLHeZEt+OykDLFpwqfqTxm4VY+yn/Fmhz5VHGH+fdwdYq0
Mcd4RiwXUTuWI+1ujU4WpE9g5/HFk8B/K6BXxW/X18YS4xcCxA4HNV/o2TZ84pAgdky7dXGZnBKH
d7L3HeKyi4xDlEqRG8ByA3PSPbeieCsWX9ZC43wrjhG2bxLORBXlGoC5srybxi/p6oJX8brX7V/A
l137/PkmSxsGBZiHjur4rfdVftMJQdXahvnSLffy/KQjRnagil3/JP/cWGWufS1PsqhU4YRZ9UNU
JEAzXoSSk3/uV8MbI0xzoQ/FTFNb5DNCUFaWcSy9GM3N7gOyNh1EBUAGFHS8ptpu/N3YpPfpZjvj
Ka1Lc0ag+Och00CbBtB7LtiXnporvv7JKLAxAzje0I3TAESH6kTjcyx9tJNsJ/q5Kg4cB9m9wjYr
YuJFrOpt1UMuCgeYNoRyyIAlfuxJPoUbho+8Jz+ezzPxQpCAwwpXNKQb5c0IY2t6M3nvZ7sPTZuY
9NmR3+ye2KQVmWlFl4OCZz3kXuQq98JqAZBk17cixqLz83qfP6ucw7Z/S/4MGhITNPqqSqF4Dq9H
RLTzsbPyJLwh4QSEkttVwl0kNpxzxnFHduZI1udWQlGBj7fYeuUIWlACk2SEjhx+IVkQxzz/381+
L97CTh+ZUTL0pRaj6Mv/KuunSPMBq4t7zkbylsWEj9Rcu0lpkFbNc2uJMrFDTTwMJpilZ8jTRfYc
G+7MJWHmuCZLd17L0aCMCjYzM55MIyDyt8JIOIkGb2VM/CiiUBlMPH6hVd4eMOB9aD8RF7y3Xd5n
okvdnABlKpJw0XGzaGkwdq+J+q5mjpLxtIF3kaKbk8bym8+p0mmQF6PLAW2QF1nNub2pACYxYusT
Zm6VPiQveNKlvBP+SQKxWd+KsRK8qmF9ky0faW8+wlZGxxGSqZMjOqLXAiYNQhLelcPJQWQmB5kj
YR1mAZ+PlrN4TnOy5zroHPo8Hzkyl92WesOVa0BmAkqSzmTMIZnj6NZi41ngDHUG++vgpIEYfHdy
m3MV0AbAFXMsIjsuoyqJ50/nxLQCCAkxL6DcTQ4dFyi5M8ecxbGU5+WgEaRY+IbrHR1QKNz4qfGX
CdIu9SddvRFZPGYVzrXKEp4nwjgpOs6fM7bOkPlC6AnZw6T86GYOuSPPEJOaiCVqpYy+sox4n1yi
p3IE0xD0s4UbUeM9ie3RC21TcMLElEZfybhA5RISnZJXuKlXfx5BsiLrl2yaBoGgEHia697CWyIT
YloaxqYQS5yRfMmT9lVujySubhKke3WZBdet7Sd7GAtWTEXEaCU7kFTlYmrkhUBxf252O/lAXZ2X
77nVgTrzCJFB13R4iuT7tc3GJpMaZQsyMBRztMdNvAnE25TpHNPwHo9ye79LsrHEZEV1GIPo0fyM
Z/QsQAv6dbR0m+oZpg/q4fpe7t5zimoYKgGnFgQhf70c2q5ZDegSgdJIexcAFQaPuCr//+caFWlj
g/FJQ9ZiTU0kzPXGQFbHwEl7hsYbr9rNtzZGGBfUhmQVihkldbs0t0X/PZaG52pob8EZb5dGctC4
byu71/fGIuMRkzxKkxbP9L4DNRpeTv87HON+H2tjh/GHUhZQuDW0/MTcWHWEaNlNj/5wdRoOYpDb
A09y+F8c8OITzMWmGUI0iCHeWXpPzTF6BFi3a5wqGeRkBXCNvPL6X47WxR5zs+XRmJIZ098gYvsU
KYGIwOJRnCGP3mo/RblsJZsij0sVrkk44znsh3mH+QyNPizeY0DAbY/RoTu0dvpX5PDKnM9ht9/u
0o1Zptm+ArxkaCUyo8aF2tUBtQAGi6Gsgflb9XUM6vcB97hkG17v52fpq+m0fnQX3vKGrPYvh83v
waTS+liXcT8DEku55/DeD9idECGLKN5UP4WwvXHbuHxiod08aWOVCTEQCZinKsU5SV4ooSRGAV3o
szyAbQuYEN5ecw4lO+IfC52srRGwOpiNwijgf30o9xeFFy2JqJKksSRbgyEIqbKsmKhsnXx+0ebZ
6ho7mtxM/EGAQgEFNxThwHoRrxEnNdvN55WLaeYrkkZrtLpDIpgZk5smftrpoJgAGNV0rt8N+4FA
lXUVrUdVFFlRA1FQIzUb0WCG4gT6AQAWGs78OHjg7oCL8uqU3RzwYo1li57yaZ46AetKTLx9TXIg
yQnnttuPpRsbzEkUO7nMI3TBQOdtffLBeeGhX5wRmiXCsYJekPn9+h7u3q9obuFzmQaKbyZ4t2OX
jGIBWIGUOL16FKYDt0Devfk2JphwrcYhii6MkjljEh7rDOpH02Nbrb4WYmxshiqItHI8cP9LXRbF
BGwhmaKhaDBjVOoHZVzfsoIrvchZFBupyTgSpSO4gyiJHUKVnz3rtwugkre6PbqUa1H4XvpVoNcW
D83AWR3b1tCFcRmbHl2pumusQWysReLs32fx9NuFcPlkLKlKh75QOjcYd9XQ1iuV3qrN5l5cMzcd
U/DRvMhrd+wyPZjb+m2NIYxYggV4rO6UZrV0Ub1XxygwMYgHxcTMWqvF0lUCMqjhpFLJvLo89mmM
gTxIxsoa+AZl6aYO0YIqjdFSioazmv22smpqsinrsqYbTOqlrJExjQkAmLJPCdejYxhUB0qKySdV
2Y19G1NMzjWC/bPFJY6N0+2SWFXqj9VNzZ3q2I3uGzPMqRXFVMArLkJR9DK4w60ESIv0FwXhZQ5U
f3i1xX6MuOwfc4C7PBz6DuwfziC8Jo10bGPJkxedU4bu3oybNTGHNh/iZlJojTbqip2oUKQ6SQD4
9+V9H5+F/m5ceSLKuy2Ei0UW4dCUndBIKg7SJJwk0xeatyW/r8sWPMWWKjRW2D7lmKUIg+shd//8
/txOFtrQCqSLkxb5sq4fluGLzMPT0I//++G9/P/M/SsUMSnjinZGyhs58sbkrtEzS+qsOe6t60vZ
T1g1IkIYRdFUSSW/lmfFksWQn8DRUgcLKoF2BpktKchszDDTKBidii+lOwVLyzvTuydAM02iS6Yi
GQbjLZE5hGEb46Ap5/RLFjRnTHZ+k47mEfQwnvx4fZm7rnkxxjqKYNTqjAHpfx5SBlDGD55+pOMY
183sB6qNHeb2R5NQmxsB71/0wWb6bKAVJzr4wdcJ3M+dNrYYL0nXcJ4KOkzwz5gJ1dJT7gdPRo4f
cRntdiPIxhjjJlJSlLEu4ZFjkY452mfCITI4rwv7VdrGBj12mzar3ppFFsaIifRGLpE3RZhzky2Q
Mf1JuwC9CJ0grxZllQm+SafEU4X8Dz3UtzF5LRsMrXvXPWE3u9iYYCLurOJPSjvvzUvfx3YhRph9
91e0irXbNeZ1x3jWmLMkt2I7jRDnc6bBPAzgOljlH+Ncf21N6SbtMOiU9pzQuxuiLutjqWZWItRy
EuFb6dUXY/KX/lTOH718rhTekaKe9Vsw3FhijtSy1lMy0q40fcMo3O45fioDyGCDFNc8iK9/QEWE
HPqnb7CaCKtSFnk2geml67ykOsWJLeccFo/9GmFjgzlM/aAZU1sBL/kPsDr1lNoyHylogtiiFT9o
fxZsNxaZo9V1c6WLFS5KGisyDF2GjvRI/O6Amf0geb3u+7uxYmOMydagtwlNrwUdP6NZrEgQb6as
s0E4y3HB/XixscOkapUEGUVxpWiy2TbDc19D/jU7rCCDjIxAX9/MYrCS9f364nZvko1RJnaomAeP
RxERvjBwWVVoJMXL12YYfWMuD1Ait4Ze9mWp4l2XuznHxi4TUOQEWF5Coan5aXJlFw/n4BQdIc02
QbMVCM5z0vFM8k4eE1W0vpQ7E39BpyPHDGXpFOcEiiujLXslmGD+QOdoe/J+m4ARjHyWEhRkRl+5
kzbnVpb+IHX3JMxjapmR4Vz/kjz/Yee3IxNhqOgxdR9GfxsylHOS4R4nBSjV5ds4986M1lWbdVYT
5jInqnGOCDvUva6LkaMBg7f7yAnHr9FwjHhJ5H4ucvEYdppbhSrsuE7gLhB9+Qj9+KP0WBygWewl
/LeL3UR8Y4uJL6FUaFOeo//YT/4qVJaoOnX+t5jcQ3Y6Wl9T4y7rnKiaeZ9wN4nc2GVCjaDGdbTm
aMZBM+6zjkfrGoBIxRI9EP380az05nJgpRI0xWgNvCKi6gVSoBeORXiqNcGSsldp9uUuiHla8pyL
naX4JATdKvDwASkIOe06GECCgwHH+VaHspPBfdrjHHhWM6Epc0i0pTQBOw0oAzrfcHSX+OCKtAtI
lvMALPshDRmYKaEA0FgGt6XqiRSliN/ghb8bzPYjmhX/+hnf37+LCfaKmNKmM5QVM6JE8DAGkSee
QACYbaCDUt+PFafM+JeQcrHH3A5GpUz6UqBTpt9RMRsggTBUJLnyDbfS2P9WF0vMfZDPBR4vBURL
CqRCR9MNv4ZfKDxs9hNQavRfr2/k/jCBfrHHXAZSkY/CrMKeiIaYOCqBDjRfqYLlT5+/Sk1jp3Pp
R4N8W6GLZIop2PRDT0wie2jfkia9Ad3ht2pqLN1ogP6W3oxs5aTc/5JW/fwVWUBBr4hTUkgxBqy8
9gAOGqoYGbSuZmkowGK08q5vyX4Mv5hjEtMk7dRxhii2M5ivpPCgNGt17dN1G9Q/f09+LzaYGm/N
UrJWK5Y0gxIT/XE0OyyNJ+bGM0JdbVN3aaUkD1KCh80st6KZksBUoiMXnO3atYJqS8FrhkqrvF+t
SEYYpikcxGmWFR1F6anM13NBpqOyEk6CTX3xt13bmGJuo6bXu1ijLE4GSiJBvG/roybKVlvEFljN
CvgwVxydtzrmIqrnWo2zhV7oqPhklwqpgSrZVjsAkzC8gU5D8pp4XKqJ3SiwWSn9tTafrk37vIck
HsyaFqXRn2/KG8EF+ztILgDNO/MGemn8urazTHyrekkXhYq2fTUMQQ9PZiPYcXqI41fBbK3rvr9/
ng2Cpy/RAIydJeOq02EIWwNNm/VpstvDABRGGxin6EBrv8jjdeX3Gyobe8xhy0yjF0UQqzqL+rmZ
FN8bVRbYubzcjTzeW/H+Xl6WxxyI1Bg6OUrhMp15P6pubQpWoh9q6U3n8i/tpmeblTEHQtEFPVPR
AXNmL4R8ROqZoo3IDSldzHxzCeJ2A+PGGnMWijlv57GRwRkfW/qd+qHYkPhzy3c8rjRvY24RzJvl
fsStV/ZWKYuiAQEQ1dBlls6ja4eZxBmCpXGWoR1MscXhqXc1L+NDaPbO+9YW4yvAuogzQho97xTH
XBzTp+6c2bXbgBIF2pP36TG3efrEewnT1ijjMeC1IqZS6Hiy6v1R+cscOVXJ/qIU2dTwmKgiSP8a
Tca1Ks2MYFGjcVePdtxO9mrasfD9+sHe8w9Z/GmGLfSyAsIOaQ9qaXW6yVZ/bj1CvOsm9nfqYoK5
m5U5mvRK74D2K2QXVfqtwJXf3g0X22UwLiBqmWRIFMoen7SH0B/82IE4Re3KHkZEvD+hw5FFqkpo
ihpB1/zXb9PX5ow9Q7YBHWcLgjoBWDDcTDH/gFRla4ZJK6WGcvBHeA4wWt0yTNOJ9a99fd9ohRUN
f1//SLu42q0xxt8WzTQ0qRzpMADE06DJEiLi5pB11RyKcu198wD9o+Mf3Zobuwoz1hZV3VSRkkbe
T5qa1BtvlO8Urq95YlC9c4ek9h3+57dj1edVszDldB3oOim3h2Q1dihY3WSpZzo4Eh8BWlYeeapm
+6f5YpXxz7keZy3OUc0N6k1TOqb2UIb3tcD7iNQj2JRgu5lMUOqBjVZG8OM40h2FGyXf2i8deCIM
p3alx8GZX0zIEGveEoCK97r/7B/yywLpzzfJD16381WVcQA74V4gQSpxGoy8z0Z/vvn/k3EW85jS
Q3W16PQZwK2RgCd73r3F+0705xszUhXmC0De6Oy153oZPEMCpDUqAG/lDIB9ToRc+1RMDGlCHOxJ
xIbppUWFpMDs/Bem9RJb+UprVePUORjDcZAfW3VlE07Y562TCS1xSYW+K0zwj1Jpr6HmYCjciTRi
kSRyrnvG7peTDaKADB+Piyx8dxYqyoOFfMcovqvacYIERKjxWKH2hIoUWZN10YAd3WD7F3HaNV0f
NWiXJPFiCxpmHszcjdMc7MSjp6ea2y6pM/Wi1Q5vk2l6VZ25XbtarQLyG2ibkHU892KLRDo8VLlx
VxTF/ZiCNWZMJ8usKrsai5uiVMDZxRWt2Ds8RMRsrSYpuqZ9djI2XperskCGUkWSRkDUWgnHWFvs
619hFw24tcHcwgADELAZw0b9sRyjQL8ZX+Xvgiv5gNTYclAfp4BXlO8it7c2magHjpV4mgTYlH3p
Q/U6P3TqILdMV31YTvRpeeXcmHu+tjXIxL/UECS5yGBwKaobQRjtsimsKor/IDfDHK8hyfjzu9hP
J6hmriZw6ZJE71P13i6dO8jKuZ5508m7ddfWr5mAlOZNTmIFfq1an1RUFr2SM3uElEPpJt6fzKVu
zTFRyVxmOa9D2sOtbiRZhDQj6JB5wy17xZYMN1cUMPtQXNmvQXZYiKDFa49bSkLL9tgllI3dkqWX
RU04wWfXBbe26NHbHK1kqKdpqRa8KyTdOW1HezGWd8Gc7bY0LGX6wESntSjT8yimTyboqEg7H4wU
rDkqD2i9ezdvVs3cYJoAlT0lw6qNFg9VBiJL9ZEXgZn4fRYk4jfOeaeb+Nv9ohNR0kBoCqwWk88R
MyViXiAV+E9eFR50t3aLg+bVfm6PX6/b2+1Jyhd7bMMPEMG26wu84xOgjbvb/qn5ZE5LjqGjuuSB
atK2UI0ynfk5feZ2y3ddSgfm0gBNAZhhmc01mr4c0NVEUZ0je2vf8tGis2FzYLZ25+hHHKDupOJB
dwp4BMe7bzvyxjZzRPtM7uYhmyhi/7PtEwyj2znlNzo7JfBU7fYDwsYac0JlMQT/QwJr9duCRgy4
ys+62ziqDyZVRzhw4fo0Rv/uR5edZTIFXZq7JRTRvxuOg9sfGjA4r/6ASTsqRvI/W2O8Nq7nQlJE
TPpTsQvwqAaKU4BensILI/5LGa0trqyNLX6bfphqqcaLRHnqD+RGO/RQuVeC0uZh8T9RpNcsMbev
OMZhDz57Oj3YBNBl8GnlUcYQt7Cmr+ON4ax+dSJu/4wJjHdKpp+8Xz+f+/XdxW/YV85ZNVtgoVDf
lW+dq/yI7cSNHWjL5E76qllU1ly0zPs+tdDV5pjeTTY3ppl4X2WjmrYRSi6IYTy09/QG093opLvC
mcKxclt1lhteB3EvFdicSpYGUG7XJZciRARhutEMt5WO+h+IGCpbE0zQkep80GVA6hy1PWZQsDGP
Ag9ty4lr7CNn3wtJ1yiADvcYMW10e25iWwhdc/Wb5eP6Z9pLQrerYQJLp42NlGhYzVS4+fiSpJwK
jrcUJpAsSECFKcER0Au0s2YIe4AJUk2dpXnLuPNh+w2hjc8xgcREA3k0KwwzyL55R+eM5K+ds9og
Ur/hK1LtWwNFjqwQIhoiYTxcJmOS93RtrUNZpjvbfNTR1KVcu/o976l29zhtjDEpTV4OkVCb8Imu
PUWtLelf0vyJiBxc3i4YFWXbzzUx3q1l/WiGOnaQNkqgQ4NgTHnLYrzkaXerXdS4z6E7+f26F+7f
bxuzzG0KAYQMHQz0g+icNX1LjT3TDr3VXl30oBxexbDr9RtzjNcjuR+KykAZTtZbvbipa+/6evY/
FsTnRCIqSMWYwF+URbYASon3vDWABlJODn19qwqH61b+ZdcuZphKq+miyTAbZHvzxwzRyoMOkkGr
fp3uDckaTpXXidafueHFJOPzlZEkykS77mNziAVnSm6yxCE8FpvdMA6q0f/sH+PsqWSkEqhPAYnu
+8OSv0S5/C0qWk5s4llhfV1ux5W0aM9pjZ1NX1bxOE0h5xqkEee3FGCzEsaxMyIVRdjjETQHHDk7
Zn52SAO+bN1+LDJFCZB1HbxS7MNBFkdRNobYMfGBzjwNtOi+iUYEox7MgtyMbfcAXcyxOVSc9Lmk
AfnvZD+ge0WxD/doY1F2cwA2A5q2RZxUZvdjbSwyRyoTM/Tf1QFt8ealiX+sNfSg4ja4fqJ2z+3G
CHOgiBRC60VCuqQ3gdQF8wCycfISJRzH2wWp4BXhP1+LBYZNTVrmAgHuJpr7Z9Be3xZFe16H6JCN
sROSBcWocajN0J+NmeOQ+4XLxjZztkZ5UpYKFSuEshqQDJ4FNbNaEaO/ztSJfhxZMrmTqo9stK/v
Le8DMqetGcy+LnQKbRK8bDpPxqFanesmdovtzdKYw9YnfdXUtB5sR3/M/4YIGMEkipoFUj7bos5r
5u6Z2/SdRCbbaCKylOakIE1zVg/czEFyrh70x+JZd9cjhYRq7/HfEN70C85Z2P2G21YUk1XFilFO
9aqhkSt4ZLRJ4QsG5gC9IqxscKNn6VO13DQTZ7pot3u9NcsuGNJzxiTTqhqvNpCh9003cvubyEeX
waYjo7T4jXorxtAv7/zvRriNcZZNWS5DQ5xltN/Cv0SbthWN77W72sOBaiLyqFP3G6eXZh87+9sb
4JiH7jrSrU/adDWYA/Xxn1xSxeP5FAw21yYNYexdsV0hE33Mto0Wic7IE/VZjZxYtU219szpIdMe
w+m7kN2srSsUnK+6d0NtrTI3upRIRBwn9MqWsgJs20nmh0Tzuvg5K73MeI4b7/oh3YsDW3tM/IGe
ak9mAameTAo7yl90vXAVndsC5Jlhwg34KMwkJCXtKXTfMA3kiZNVB/JdG4CnCFVveVbvG17FzzPK
BKC5IeCLaxERRGVxxFF/Itp8mKriy/+2hUz6KhtGg4FwwMWmEIySd1XsFo173QT9Ctd8kYkwc9E1
whIjwmjAiM0kscs2Ca6b+JwZvWaDCSfZ0KhiZuBKV8bHmYDpc8FQSRl7kPU6Fpi5T0bDWbLViZbk
C5Sx3oFhtZWpd8TwZcal1SSVK5qGryizXcqhG6saJMc/+k6+D8UHUcWL0wCxHL11I0F2oS7q1ELx
BGFJkJPcVVIMVrHExX/kjWpyWPTvJqQq86jxNXDea1J+25nEWRJAxkTdrczsTRbHRzVL0D+u3cSY
rLQtT7myWHknW3rWQjErfYbCdTBDIpIs+etAKrshyeuYNW43gOeoFQ+TWXi1giepKvbqpLErSEnW
+uiCOsIGt7A/pw2YTDQrL/vnURjviwHjyRKmg9WkCb22G28wBB7UuQiF7touc8krR/MlN5Jj0nxZ
da7SBz38v30i9AdMyQToAZqM+PmmkW4WDSQIWgCJRtBXx/ZwVgRwSWiYkwH77F0UWwInGu36HYGW
kW5qwCmyc8bgypYXIDqQJZDe7pTq1A0rp8blmWAOaSGsGA0TkZKv5KUO7yUeHeEnKdhvm7ZZA7Np
khIPsy5Cs6Ss7jQBjYe1dLJQ9Uu5D4z0R9WHgTlqR02HZGtErEGOXEKWhxQDCEOXn6rUdLIak0gE
mkHteFNPiivnqdOCtQrjcgUwO3MzQYC2dmZ9/gin+cf1g8nbIObsdxDXrdcZEMNwviva6jUlw9N1
C7t9STAR/fzMzNGXG1MrTUqM/x88BkWeDH7/ntnCswh+KTS1l8LSbv9ErGtjmB1DrVISL7KI0Kks
bqTi4zvdwLng6Oe98vnZ2eQ4yubCoLIPgvbcxghP/0fadyzHDWvbfhGrmMOUodlRLStbE5bkwAjm
/PV3QX7H3YJp4jyfgcsDV3k3wJ2ww1ou6X1DeQl4oGOL0eZyiSzWehYUGXpcmI7A9pWmHhJi83Pc
RQdwJYPJDgqj1EiuIyfJjvEdnaptD8WAoW6KW1/6UuKKd+uqwbs9qpxXHqcZragUJ1jnCDLyvBWc
NMECqlA0doQyNQnnx3V5y3nl1QnpLV8JVDpzaPUCt0jU8EuPOYC8b8HzLNlFLh1U801JE5AphV4Z
AeWwnB5aIrrrP2ExA7v6BYxD6vQkDeUCb3e6sgwcApBl0nl5nl+iZruml4xbGjPDkmbK49tMSoVX
2OhWkXgQp2qn1/ldqFQnbNTv1o+21AKRMZGMmUlVlvCfM/ojVVlXdRFGTipPA75M5PyCcaYQrcD6
uO3cya29wS0AWqffgYuNt9K2cOhP8hl1yo0sUzPSqm5ojc/GFICznYAmAPxYpXxsm/eyTZ7Xj0y/
FnPNnyQy+hQFWtIJgH5zhc4uiWUL6kYwvVTOeA/5BbX5JIhVG6uTa4Eg2Sy8cSNse9f6WMACKid2
XmKnezHdcFftsn30hVf/WTDST6IZVZqSMOiKXAM7qXI3joNtdoVN0IHtvoX/Qv32SRYTjaKqTUOB
zqp2+uSmSn7TJjMn6eB9MiYameE8xZU+qRS8riE3ZYqtw/IQA9xpXTUWHDaOooDGTLGAtcQ+Ks06
asOZwBgM82QOu0x7kXgAS0s14U8ymEdkohUkqvpYxbI2pXYV7gigv3RMVuYe/PXXieOueUdi7Js0
wtRqUQxiSuCdaVsNow3h/fqtcY/E2PAUKpjy7RJ6pOat3Izb2JF8HWSsLZZuBS7l3LI2XL4SY8DK
PAlxbmZAnEc/X46ddvbSWkYGznH7y0Z0kcPYL0laOcV8L9IscjNgAtCQPQW7rnV5DC3e3PpS6eaT
WjAWK2ul3OsKVLx1BXTGcheDvp70jBe4r/moKvitH+3NG2D/cbc6eCrCGHClRYVQFJ2KbNUP0hu9
9uKSE2a4KsJYcC+IRhRHOVTky+BpmwrzEZT2Mrj/hZ/Im3tZ/nSGiEavDsQvFjRtSgkWHSZNdePa
DqqbMI2dqnqx5sTJ428c7V9Wx9+yWMg0PSonus6PtygIFwQbpQw3PUX3ZYFtXtC/Flht6hO8Zex/
ABHAqo2kAv8OB5XYWSILg/uxNNWqW5iFPYn9McoLT2h5VCNLd3klhh0hMiWtSYYoQY8Rb1098YXO
ifqn3rqJcl7IpI6CDc3XopgeQh1LGaIzTqSBerWaRChi6q9/riVllxUsJRjw8DKeaJ+zyVRulVSW
G9WVxNuob+6zJHXlPnxbl7IU+q+lMCYV10lhgaxSRcZo7mnGSFHF+WRsS7mxfC2HMasOo1+CTl+C
lMyn8+dtIwCVlE7Mi1tNsWXO1uCSql+JY7cCoqHNCOiDVFe2nAG7SrRcM77EvCrdUpP7+ljsNkCA
vZEIzA4wqT3KRw7AlvzCDytb3ZEXA7R20T56nEJ7Hjjxf9FNXR+QCc69AWxOAWN7eE3RIa7plU7p
J0/NTt7Oj4LLy/gXTeuijCoTnFUtJa04gEbPavwBwHHkRQbvp/aEh826PnK0XmUidJ+KJimqSHED
td5lVQ52s2CbWzwQtaVk/vr6mMicA4Iul0Ik80rx0OkbQTgI/etc3kiaO5J/SGxkRVPBxiWrIgD3
PhtyqGc9kUQkNnO2KZOzku1JzotaCwV/6OFFBpMBlBoWfToBeoiapjMfKSqW8kE3W/KbCwtTb59k
MY6JqH2nkBifKNmNR+VAH5nWnk7z8TLQZV24HIrxTYQUsRkGoGWbGwlo3d9AzmFPA49XgSeF8Uyk
aQVBBn6H2+S+gjYt2pWV9rqu1X9xf7+Pwk7oJwj9YpIhaUp2SJnuKRh//gRuMRCKhK7FeYRwTvTR
87uqQ+gAz9HTZlbdXPcMsjO1XfIvgP/XSvBx4CsZQqqRgoBLAZn05FkbrJk/6kfs8rp14fAWlZdj
1OXyGOeTV4ISiGEH5Va9SPY0a1+KQHSpTVepXoX8RhLlDed7cezpYyz86ngFdCJAtoTCK2gWIweU
sudySzHVxWeeli+71svpGPeAfv0QyyoK40qFTKUtT+hrOXMbOEoJZm/eosuybqD4bZmWYWFn5LMz
QnqUD4YE462tbTGL3lgeCeF1z/8SFi9SGC8egzxcqQEijxmS6efsgkIKPJWGQ0AW3WEUiwLXhC5v
YvMvRnaRytxkrPUCkA8QE4d94Dd2CjpxQEfDNVFp3JHxZa28SGNcrhhEOrAjkQL26NinXnS2HOKX
WwmIJDgmUJz84Ea61U8F2vb/svUI87sIZ3zwKKSJPouRiqo3im83OVL59jl1gJ3l69sotXnxn/tF
GV+sVtE0GkJA2zcBiJG05+JH+Y7JIA/cn0621zcEyLQ2OvbrhshTV8Y563WaVTNqYG4YnkrNJ+Yu
5j5oF3P5y12y4wCm3oLcA5gFrn4ib5hTR3JqOa2Xb8NbzaF7q7yaF09R2epNZE6iFkqYdaOM7Shg
vqoPErC/BhdQXLtac9bv8GN69I/HytUBmVxRB3zbMCjI8bU5clJDtc3W2EqTBvI4ddPrD3oNNNKs
vQmTNLL71DjoBvh4u9hT6+daER1dfSuSAUrVt3YwZd+bLNk1UrbtA7QoC7Q0o8zu6tc+f6+19iRM
+qkB+E/VZQ+JkDoVMEgUWebEOO4dMo4skcBuOqNU7Mqn1v21sa3u5PMIqIzS56WLS2tA1/bGMj1L
c5ha1tDTcEcmAEoQL9hlh9ifb+Y9ZTuLKptn40sbMZ9kMu4snTNTTqiWoDMH1sLC17bRpt5aj9WL
fKvbGhDIp23iSOcSGKENTzzH8kzGvY0zWMiIMSFrbbwKvAOVI41f1hWT40FNxom1cqBFcw1/3W/M
fYPFkP+OEoN7kYzvUnJVQfMfF6n6wnl263Nw+00+RyCOKI6WJzwWu2qTnWR4a/WVl7ssDVh9+oqM
B4vKvAxUc0BFeAdIXm/eirtiRzmm/omU/lrUHx1J00QFdcJ9ql3pRrIDrKzNbN1ob92Quuufbjlp
+R1/2M6kFKh62wR4DxaaHapfkuAhNp8IxrdawpHEM3S2N6mHQ1+ENTDxhW1dfGC5mDukmq8z6EWi
PQ+a4S8P68vJGL+SZmOVSj1Yh2dsbsPOi8oWMIqv1faESQWarnMzCep/V/yzxWRLmNQaMXudIl8/
khuK+yPuZkdxEjvZ81eJqN2uCWO8Sl/rg45VA7zeKs1WwqcwzO05omibD+sqsjT49kkdGQ9ShkYg
DvTDtV3mKd1oa522DXPzPY6zG7kvN0HRxhjBGU8g57UNdXTjkNiVqd2SqnKFiLfCxDs5425QuB6F
WsGzqJGFh0DE4JYseX2d7LBM+r+lLRbjcQQ1xTpjiixbVUU7wBNFKJGPauZm/YoXHaiKdz8gciQD
/IKfk3mjEJJyqmDwKB4P4mswY2/xrZ/31XzKBS8aOYkE1cM/VOdKHJNHBLKQV2D4QP+saDwreonB
GLl+oEW3ciWBMb52ngWxIUhrjSI4SEPgGUOAziCmM8FP2bW8BfNFjbgSxxje2M7NJKcDmo+YiAo2
BHB2guSnYeWuH2tpSlvGG+73h2KMrh2SOJ5NVD8pOIp0nA/l4RdBF+8xydMIxuY0FAWBjg7FGwGb
Rwlt4h0It/fNdv1APE1gTKkaBnGsBWhCIIDDJm8eayG6XxdBTWRN2RgTmvsxF7QJ3qPXH+fxXm9e
g/hVjg5EdTPeKgpPFhOjkw6zVVIOnzgAVS4yX1NFA/Svk2ibeIpshcetwBHH9mH6tNSrtChQnO4f
e+1tSPx83ibRLpO/iN3P9WtcjmcX1dMYHxFh6k2xYuBTk8gJjc3c3ISilxcPJDVsUYntHGArADno
9K1JTrmZcyyaY2Ia4zPauWpBT5JhhiG3lfwlxoJC4zfc+hrvShnHITQkkLDiiBLRhu59ATDSHUW7
8fttNXyQ905HeVuJGAPLTjxj4DgtjfEibYGKdYZc3Z2GV7V9J8pGn3RHKG9ljYeqz7tNxo8EVTjI
GO5D2vWzc1oX3V5QC+pHrCRsdHd0MKLh5b7urasQ73yMTyniLgI9HpxyNuVeKlW+MJ4tPfDGsThJ
pOLh3/PEMb7FEDDlI0U4o1GcFNPOAO0wopmtmB42FThxelltNIwrmSqCKLt3kUZDlRsxnv7T+EiU
ftNFTyr5MsypPWD6RJa36ze5/Pl+i2OrwPkMcukM48RuIqNqU1denSEtEL+Vo8Exu+U4cJHEWH2V
hyAlSlFvrquXKntqTZCI9vYw3dXBrdgeqmizfjKqeH9664s8xswbWQam0lyp7mQerOAgp6+pyStd
/iWKXoQwRq4ZeHGImLvEBlx1Q1sckp/dJXbs8ngDlh9t6kUSa9Igxx6aCO0huo8DdC8nimzNo+Vt
cs8tW9KfvXZ3jFFXqZhXfYtGb/+tw8SBcohPgOB0rJOxl7fdu8hZNuIpIWPOQtMa+TRC3ETcSvgR
1Oe+PCoJr0POMS123ltqMHtfj6rihur0rGPgUq+Sp5bE27oaMSZItmHMxSji3ST9TVdV+yrXzTKS
R5WC35I73UkA3OQMt/S7YYnp/r9At+BdJpM5TNPUDXlGS2tALRERd/L7YCcAXsfyKTImRbhI9txi
LLWmFY35KHhcnRMtA6zdaagp0GZ67kqH+lk8957koZf+lZet8IzhYzDzWtoktFZswuzKdJNZm8Fw
BW0XYE3YqB7j0a81Ny4fmp6378pxKSzrmSDLcRlkGPbR4uhejZM7ycjOQ/YPCAlIzX+bOkvdLpj6
MFoqxER9/iALpRdMvd9NxSZtsUDRF7t1R8lRGJZxsonjaR5SDCaI6fd6ik9oM9lDpLliWHPCNk8S
41ZIkWD8v4cPS/T3cRrdUhTdQIztGpTO62dSeJ+KcSlBIfVlSPHHtJlGz5dutraW+hZk6Kz3gTdJ
ZD9MxGlVYaPF38cwcqKg2KrFYx2KTiYSvzYHxwzJTYVAiAEsW5omx2ofLOlNmOUnoUwO4BvInKgs
Dvr4AqgEuxamu6EHsbki3IE0wGuG5DU3uLDFPEtjkpGpDJNcUpBXotftUgbUGKtfE6V22/DSSN4l
Ms6LtHE0xIaFNoT1DEj2RH8ZecQjyz7ZkrHYTXm6WAaCvANZUo+ajTuX56DfFeohz7eN/kNKsLib
cLRiWf8uwpjzzLKShMosIQXJHME8YV0Ju8B4h6zr3mK2qAGhS8HVyBqLDjhUdYM9H4SZPDlK7U7O
303QWaWm3Vq8V/ziB7oSxWj5LAqSWNBqS1M6Zn8i5KvEjZpL6yyyfCWEVbi4UnMDnHEflYLxoaEB
BaB3ws18Q8GFar+4BTz9IUk497hcZr0SzHyubuyS2mhxOmsbv8GufOJYjtp9sDijoeKtf7blhsqV
OCZwdtkIogi0cNz+pd4J74lLHPlsoVwhAA889wOv4bydOF+PfXSTOKimLBbheLXNbD5ExG2Lt/VD
0azwj7B8ORP71FYlxZq7BG5QkZ7EIAby3b8MR10JoN7qKhLXiSRM1oiySzLUHpCubCMGQPX0bf0Y
i17iSgqTZvdDq5Z5hiFpOf3Z4cWnanbRnIV2kz+VKe+hIvGkMak2EdOkKGcognKeHGUDdPF9uyf7
EbSFmQ1kkAPtlFSgm+Z2YXkaQf/96jYxuxcbFa2VRUe6mo2VpFOo2pZj+MZeQxMx8fHHWb/bRad4
dbeMDykmFPrjCpWmVsKLov5SG1+C4X4UODk+z5pZVrymmKtI1eNfbkTZEC/Gdr0IsH10un5wb5Lj
hDXGd2DFvcpzCXPuqg/+9y8FBiHkW/EcHDs3vwmdxKvelZ16kv7/0TqvfaXG+JCmmXWjAnCsWzWd
LUntbT++5W35sv7JOFbNsuNZfd1H0gQpjWaBJwHrY0En84LlcpnuohgsP0KV6VFCBpQ7G68/0nkZ
rM8f9V0KuMX03nJ5Y+fLSf2VPMaVIDckChbW6DbV4DU35Ityo2G8qboPXe6s2GISdSWLcSjKVFVV
lNC+ZJ3dFeVr278kZYB1ZHIw2vamBisZ8J89URBuok5zu5hXd+GelnEy1oCF5KEnlDIP1Tn6Lpzt
jFL0YZOFjx3GcSwsmOQMIohIN/DCrt0eKNpgjNxHZ6S/WJ0JbxUv8oZDwYkMi1sZV3mDzjgW1Urk
mST4nsGj6Ywb0cFSeowR/8ztt8ZjKtsEgGngiKA0yxgte1i3EWppK5FPZ7IWYY7E0CjQWqMDLWDf
xvBps6t9XorME8P4mTzII1IbMm3k07kZfTdt1I245SYnPIVlHEsqGMVoAkTsY5o2+kqnq4hTffuo
I7Tc2SqOurAISPWkVVGMgTkgTt/qIfGUzAXeDyfw8CICS5A3iv04hYCf+/DRVeiAD8/wRoeObwXv
+Y/0fV0jlru/F6Nn8SLL0NTTtETV4NdeNn07mV/jfegPL78g5Jt3FIXWhXJcNTvcSFCnCAjdg+qx
ADIFW4Gn58vhG5wklqEboDpjPNnQxmZfzBLmGvHCNcR23+WK042TM2SSu36Wv/gszJ1pBkXgZadj
ejSrpZ6mJy1YSXTAbRrYygbCaLdL9jOvTbN8cxdhjGVlZtsF4tSgoZd+K7NdkP7LPoZ2+f8ZizJa
3ehEIiquPO0KaWeId3L0VnFZh+n9/+mHfothJ2BCsVVaFaXHX8Mb6IK2NpARMNJtA/D/vxve4Ilk
Ku1W3qBG1QADttvPmxFeKe29HrgWybY9lY5yGz6v68WyCl6OSH3XVdbak7RThAa+KS61w6wU9ggb
a6zOT8aOo4LLjukiitF2da5AGlrSBy/xjGQz5cdKffzfTkP18uo0syBY7dgg7SnRp6tLOwu/imlh
VzyaXt5R6L9fydGLGYyrCW5tGKfNLEdfprKwQ0vn3BjPaC0mDCvxVAhjhTHZjmz7nhbXifIzPce9
NwC25UltDsYgeOt3yLFdiwm+uqF0cdihsgL0dbufJpuIHJ37YD9YsyvGPVS1ECvGTJvxG2kzY0RW
2M74G7NKGJWdHYDyb+jscwaa+W6HQjtmroeteseb11juAF3ciMW4kVoPi6HA+ok7g9uuqEw3sAQ3
FkUnT6r3aU5eWqV8GYP7Js14sYUjWxHpWsyVChlz30b58FEKBIy1k7iWR+cVk/0/zXD8PiQQ2D8L
wmhwEskp5hzMKrOT6aAD4Tk696EzCrcZdvCH3br+LM92XwlkXEo4A1yApLBzUESh20WhnUGEGp7E
75RXDJPszvBu7AoetxjVy78rlSKy7kWdm3aU4b16ubaV9gfBFGt2BzZ3W5U5MInrThNIqp+vtMyM
xACjLYpb2WuBaIqJvuRY8z4ctYK1AzFOJqpBcRdWmHUYIx/gU1G57QGvi7Vv4WdlcFId3okYRyNS
ynZQGaPuWe/VSrUF3a4DjNjx8OIX5eiyhfkyyi3C7ifLxST0qQrnkku6Y1KEhrEKgdCg7TuDu3tN
NfuPC7wIY2t0oyUO01iimEvHpIxN4wS7dl9gqIFPVLGcn17JYqyMaPP/q3d2DtqfG/BvneDEHAXQ
fJQjt/0R3FTbdUNbDEJXIhk7qxtzMLQMSGiJfIxLvyu/6BrHlnkiGJuSZnBgdwb68EoIHAW/He/a
8Of6KZZL1FfHYIwpE+TZnE3AaKi+vp/uWheTZi42pDbyDqF79AyQ5GK4kvv646iixphXO4VmraZQ
+WnGLKBqB8NBifal+cQ5H/0Ma1pIf8eVow/k0gx1Cyqvv1LGgnRvedO5+2BTAhWcsy6N98GY4F31
WlZZDYRlOXGkIb4bTfEWhSBeO55GxrVDMREcXDYdlskwxDM1dyR/J9H3VDqqoZ+Syo6B1v5P3dsr
JWEiNSHxrGRgc3J1WbVzzdcA1h7xVuSXH7UXKWxtLjSFyMLOJn0j9S5IruEwLK9y8VDfhPe8MidH
/9gSXT+1cUNoySyOAB7oJfk2Ai0lTyF45qUzXqLKTS3QE4wUkJ8UgIJulg0+JlBAp9e8WP70ogIV
Pr4HTMO6Ji6mkVd3ybgOpZlrvVKRIpfy96k9C/LD+v/PPRjjN+KpmiUr6pHXnEpAULQ7fU83KwN3
uu2330Bf4Yw35SMvKHMMjC3GGQJYeYwMKmL0B4AQOiZqfobFuTueEMZlGDmZjBD7+MgvNkNyKOQf
RCj+SYZlqooOm1FYPMM6nEWgnxhoshelE+ntpmu/REW7Wf9Ki0kZuBr/I4U5yRwnSmwpBfZD5WPY
nfUIZ8r9NsgdJbtbF7V8aRdRjOsb5DpI6xhpZ9Wdh9ZvtdtI4NzZ8nvs6jiM2+va0qibysDbyPgu
DkhmjWdZKpy5suzC0HaFeBdP8jEVye3clRzXzrtKxgXGtTb1ZoNiRBSPTlnHD2b4lvWFPec/q6nh
bJhzLpOtfJCkiZLJAGzNqPtGtRGno9pwLpMngsmYwtgSlSJFET0b/Lr81jQHYrnrKvGXrOy3TrDL
PsC9mRIlpJ2kk3nqj7qjHCLgUd+Fx+JIdsXX9GzeGN/XhfLOxTi+UaoGw6gpLA6Y7PPOG/HiaXml
a5WjDeySzzy0c94FqAxYRlbY0hjZ+dxvsFmXmMVe08Mt0aNNRZ5AKPElNJ+VBMtAFnlLc2z6BVgH
CjU3LIOjYeR+BPqWtIl/mDkYgIic2r0GSiC99Uinn80Z0AJNDsQT4hbTTuvqDVLAbrBszQKngzb3
lR3WxSYzo0OPrZQh1tx5rL2q0rdCV99klXHGGvU27eNTWY5+lLyQoed858UrRwkV5PGSKEmK/DnF
siZNF9IU2Uje3Sf9JiM/i1HlmN+y7V8JYb6rZEl1j0l72oYp3mQv2wT5pkWFgo7JlQXHb/JOxAQ3
XQJer0SXnaz6Oe0pnGXDm7GlrvePFO7qPPQnXOWlYRumrSgg/4gaz9TcLN7psj2P/ro1LHcir8Qw
ESCd9SoWUygqZcOOgSI52q2Bbplu0/ETcAdzKXXp1147GBMIDDNpYg29CXTnJu8DGXQ7nemQFVbo
nX/Coro6HhMRejWTgE8cIjFNbU2cbL3zCTplnEukn3vtSIzvnwBE1STZx5FMnw4QK6KN3XUnfag2
gqvtyJmXnfK+Gwt5ZKhCWXTVf2rfxAtRDLQ/Fhd/1b5zhzfMsJx+X+6S3T/Ti1FqmhSpao9tI8rd
MaJqpJ4Fv8ZGsvXAuVOOiamM00BZXxvDEPmjdtbc9EnfE3D76DtMUGx0wJehhswdU+J8Rhb2qNOK
qFdqJI9TODhWRx4I6TmlqeW0+OoSGc+R6wD2AmosnTUfPMCJVrZ2MG5qrzu29uhIjvOGDqfBXS/n
3SbjTQZQLQ4F/XaDmThGKt9KguW1ZsH5astiFArCrYBQRmOccC+aURcqKBYYVvW9B200UaXvSi9y
nP3HmO6fBneRw9xiKzRdmFP/q4JEUQfxuGHL/uCpWATC7L51Yz1ar/lNDzSHyc8ddQP2WLd4X9dQ
3lmZK60DYoBdEhl6a052r8joDr4mSCjWpSwmEqCO/8+NMv45mgKzljqkzSOAkbIKFX/PkDZpspl5
rFDL2n+RxPjlTpIzs6YzKSEGbkFoum3LlDeoxJPBuGNtBrJCkNCamPWuhj9E0xfrXVruU9dvi0OZ
eCIGYbCdrHvRwNGZv3jMy/lYJz3PHRkD1F7oGL0MNKEtxQQgKtriNNRVxZa3Xb4cwn9LZOsVIlhV
CnGGCwt6N8ifA2zP92FoC9PLuo4sT9VdlIStVVRiN1VhjYK36ss31RMt6od7zNZ5qPgc6XK5sgeB
LNBGeGGI8z3Z6sWgG2qWz9jeCsngVEO2m0nB0RmOAeiMSxGleEY9H2errZ2Yyk6EpU0VGA4iBmw6
nndeBDu7ukjGr2iW3IlNhK5PLdTuIEpO0NSHPk33QSHac905ShU8ljGY2RLeAj1PWRh3MiJTCQcN
5hdNt0m5k4vHYThYyTeOqvC+GONPJNPoTCkIcMJvbWEHr+kNcAztcTt8zSTf8mnxnfcY+kvMu9gB
41n0acK8YIIcM3gMn0xfxniinmDMuQcg7wc3LOy/B4wsb0yKd6WMt9EVU5EkwL25YnM0h61cbSPT
lXXOqPHHasqfwej384bdmDEBYNgRhD30MYRzsvtgODp1fuTKX2dfeKRTS62f+eKd5QKtBiyI3Mxs
+aNefgGTKyVEHTuVjtyJe8oUi+nP9/JZvO02ygdqzNi63Cye3t3aoRmzHADGkw4Af3XNR93XT/Ed
xVcu39HAOQZHFcN2AD3BZx22I89Gl+Pu5bCMjfZp1AF3EZlv39kT8LBAcVp5aEi4BvZia31DJz/4
d7ysSxepjHnKqho3EsFH7voZSzV3TXMWFcGZlH9q9V0SRJkx0KAzJ63QaL9Fs4fuPMq7UAHD6pd/
8gOX8zA2GfRhpucmoiFtvtG8KWvBK9y4khMD2tFOXczk8wguaIRd0xnGHtUG5fQi/8jaMDiMucH/
DgGIpyBMoB9iMHQGtCum18dC3DeliqV+Xg2YY3Is+nBkjoIxaQo6pca33GwObd38E+bVRRMUpgJX
VHEojCXm/+Uq6G2TyHakTD9j9LILOT6Og4mQBMgVJxn010BAS1MMfAttdY6mLMfE35qiMgoJHLhi
KigwFSl+jLMbF6WtANO8kW/0/KVoKfDIoCoeRyp1WSu68lFguyp/RF0noOkNnEQ6D6c6AOZ2lJt4
J3nyNnBmzmj5omKaoqQBRkyxgP6JH3MlLC5wwm5CrUWpxy3YKR2tnW0t+h6gyiaLtWORH0Um2etH
XPQoV0IZPxYnhaxOCYqfbZ64ehgCpiFzggFo3ULOuc1Fi7gSRf/96nxjXEkRFrZRriJfQfsXGV9j
kaeti3nalQxWTSQ919sMBMDFz8mfnMAvwSdBnBrFnfq5csPvFd5g5h0P/fRj+/UPRbmSyziyRq3L
ICYfioJ9hPfGK3cqZRd8Vr/7UeT0P5FR7ROn8cYzfzeXd2jGow2TIQopLdIl+g4r+CD1PuW6q8Sy
YwycNGO5/HJ1UMat5ZI1pJOOiAt2OEqduo8fU4fs0tvWifa8+L5uEeCc+KwxxTSFjT7hcUt3PH7h
C6sbPlD4Yhbx+0waO/yk6No0hg0GRXUxd6es8GJSYEEW2NZR7+Yh4noecfwZTySTK6GkFNSGSR/U
auqD303sS68BINDoGzpAKJz/xcg1dupJN0Yd1Kw4oFEYZ8kidjHHO2VKfNPgdXSXB7uuLpNxKHIa
SkNRQBm7fXZU95PXOOTLuDUBwipv+p9gxHambfG8fsB1C9BYuOusL1Ol7VBgHcbMVfpvJRhaQXHf
EicQH9dF8XSS8TBFVKtVFSIeEnT2VLdTDqKgg4D5plTulXrbBiHHQ3NvlPEtVjJ3MWbDKRhdvsu/
NsjpJ+RGR8NrPcoiMh3STXcQeXLX3bUmMl4FD/lQJQFVUUyWld8iYZu0HCtYbpdcKQvjTYQ4mqt+
QudXs3WsV0h24dSHYUPZAIzd+nfjHIfFQTH63DRzGn1mzIh2pyryEGHXRSxXQC7H+TjuVYTT46nM
pwkyNLs+angXhBhSRYftkTgj6ODuZTzBMCNF7PwL73jLhaUr2YxHabVOSgHv8htDcG6B993+whD8
78bQOUb38YuuTjsVkdhHxoTZFOu+GL9qHbEVYRdYW7nmXCzH5j4We68kVXJXF9ZgYgViT2nIfw3B
1j4XN5P6pr9HceRhn+NNFvWtXgXYYAxO2W3xJbsnfujrkT1sFEc+0qlbEKNydIZmdWsyGX9Si0Jj
JgDFdRWQ0lVHlKptGYQAyf0cgkViEyu7oNsH+T4Jd4rxxBHOOzDjWlpVnUUJkJ0YO8t3IMj041fA
enwvYlvyMPDjovM28PwKz599WNH112znAmC/mKkDx9MbfTlPmNZ6h6r6iidu0FJxMj/6wpvJ4WQu
2sc225VYMsW6VVg4K31rxlvjnS6ba76+0d/5+Jqci2XRUvR+ksTewsOsKG7N5KDyAHV45s6We8Cw
qc8AKFGAWWlnx8AHaKhfHsrtuI+BIP2PSBEX98IioyRGMUXChMRalPw6OQ+dr2ucfZ3laXdTAbCk
phmGyS4Qd2JtgZJcotEAO4xH6YPmIdqSM8/Ql7/ORRAT2sKwMuQ0QF4JitbIlkLxXRZ4/FjLaANX
p2Fi26TrYp0oUPPO6N4AjLVXstjv0uG2ajRXU5Jz2D+CChmgLOodhq8cUA2ejaS4AUvjP4W+38dl
OwBJo6bpXKLyCeixXaelh0r7OTS81sZygL1IYQoFUq2M+HqoqySIefIb8E2Jyqu60SD2p7O8yGCC
XFS2VteYaCCmqOAOfnQuQA4nYV0gda1bLgD3Ys3h8gXZor9OOYqkFDovfzw/+q3iU6ax0E05Kd5y
JL0ci+rrlWuKR8MQEkpdUBe9o5q1HZuZnVmHJPyRJR7H5/PukAlymhwR8PRipGqIn6vZzvuHodkU
5jGXvgrhUWje9OAEPNew5wQbGsjWvh0T6Fogc41BjYrp1IM1E8PGWgIePPyOaea9d5Zr/Vdfjolr
shUl3dCgTqqeyqN1j0GnveCZD9ind2cv3Ok23RTOnPnr+t3yviPjV8TGlKtcnfE2AKaI8Bbllj0Y
70nzJCJhXxfFszbGuxhyPgbzAN1UjH09v2s56sHD/yaDXRIW5TCwyh67Jd0suhW6XgmSvVDjPRk5
R2G3hPU+A3Jxgd0jSUuwQRvv2nzY1BEPYI8nhtrFlZHp5dw1c2KhSwguqcIzsr3Vc/JUngia612J
AHB+lQYSLkzp9838QpDm85DROCpmMK6iwFixpBeo1+VxucUGjafFxXd5yh7T6ofUZ+7/pGUGPfDV
gbqwrXUxAroMSXZVeaeaj9rA6wFw/ILB+AUdDLu6QJDcJ8fOy251p0k9HWNLrQc0u320FzeUc0D7
vn6y5anPi4tgcanmalatvEadgtYJAZDsdid0A5+/kR0d6lG3/ObNX3K2327eYNyDgrnKSBeRFAJL
8kBLhKAMfx5uVVveVKCj5kEK8C6WcRFVipqkmtHhegUp76j4YtluTLXZBFX8sH6bHK1k6UyKRLfi
PqWXqfiWudHzBzX2iJTZLcfD/uXx8PsOWRqTpBfzoafLu4PTebJjYVchi2z9NgYZDRYHk638XDVO
c+h5Dpd+nJXwZTLuQzBIX7QmTMFIRbsdbuPqJRfPI5CCZk+d3tfv8y+PlcsxGU8C3DzAV9ao+TT1
RmscbBQ4gbCNgtspt0lxlOhfwqlAEOs49sjxYSzrCDGyvjMsdP6i0BNkW1FOYe1zTsdJrNi1AgvL
5GXaG6hVmN+0/yPtu5qjVrquf5GqWqkl3SpOchhjbMyNCjignLN+/bea83zM0BbTb3HuqHLh7W7t
1DuspVaHOFx9c9A+AYmd2AbRDoOm4wffrFYwxiF6YvAMI2qKzGBMKbpZ7bdGO9Jh8pbkNI1OrUZO
rjtS4pApFsRRZmi3VIdZz5UX7QbU5jtWeloODKmk/1+FS/jCZRn2LTmcf6knXZ7UHs8aBn8x7tMH
VgBSDyrwmRsB9otISzjfQqohLiTGVWZiiwHYo8NHEEDd1hIWyW6cht8uAE64rMxsnMDoDlH0TzgI
2m0id8zziaRZunYd848jqM7RrrkANzAejNbJ/3JE4hJ0+FUD2hIVIG1Qvx7A3e7sUrQUQ9XW3gyE
u3hHMFpf2sLJF9FNcs4kXxOlB3IbmzmbXQXzzqVbsUmFj1YAqDW8rkX7ZAJfye8dTABqzZMcga5d
W3ttvE5v3Kl8I+PjOLxpqaBuIIhzFpekdEm4KuhuIEkhd7n11qd7LXPMVqDxovc8D7NANfQYZAXW
VWPSUlnO1bA3e3toPi/JRxXAUsO+qO01X+2kexrXfZX4t+1B4EV4yIVFk4vKDH+uwIaHJtAARCQD
SkqkLQLL5mlE5CVMh3xAgrmUjwDHCOMjGmK3TyISwTmPBPshqkzZJJZa7lRMOneL9aLE5sfbYm7r
hcV3D8tcjwpjQlLS6HaYH+P1q9m6SSZ6JW3DYP0yaotvH2ZGPc0xQzlSUbZaPOrotnbAeNnBctSA
9bsm/98ShbjMuH2TBqiaddwYgOl+jyy5XFY9cGAgOgU6RhG7BZ3dyRJRpPwhHbnIYVd9FcHaaDGb
ske1cTozLr4CLIfaP9lp9koWW3a3v9sfHPNFGhcvCxIbZUoWQOk8zH60Y3SvWGbbDe7iVmB4FzFx
bHWhsNtoYegCVWFQ2nBxU8rLsDJJgvoYSXdaIdnauN4ZC9njaRqY8oxECAgRzlJEfted62X5fvvA
G5atqUCSNXQMfbxnBIhBkFlEMhR1jj9208dY/aiTL/lUeVHWAKDmvMaiLj7z+FxsvZbIN8PiUJYB
qwCJuq0AtA01eGwVK34S6NijDxvAxQmLaRtPhN9EcuXBmK4FSY1QxsPVbnYYEXYUr/YB0OW2i6ue
x9xmeUqv2nkgIrsSieZSd71XRrmhEL3Qya2pF027CLS+lTzbNP90+1tuhL7fjsnFWlUzJm01JrQZ
rS/atCsy/Ct91cgTyLzyWIRkun0yTEXJGoac34ErV4Mxl6Yxy6jlKbYy3RnkWa5OdHot9OD2uTY8
DXij0AxilE/vMY/HoZaK2uhxmvVHTlaPqK0tD5FAypaj+U0M52jSsu1apa0BRvlgBsmuCZLAuANm
IvBgJFeUpmzd3vWZ2M+vvFqtFOYyF7ACLepso7OLGhb4PPXHtlgFyazwYJyPmRatpBX8D94A+TOj
5Ovt2qOfFOSZkSsaxRV9LC7ADpaapHFiyG5TBQa4TNr8sRDhAm+NPF1/Kh44pUzSfJJnfKrer16y
F8VJdthjRUqburGbAFm5jezeY4x5+U57Ffa7N6L7b+I5f0JJY5pFjAsNPw4A2FR3EeD3UtvE0i5b
tkwDHY3EyFeebtvBln1rBF5a1WT9PRpfOKbZSJGLuab8LGO1aErul3W24/FhTMBIKmJb28o6ccyL
PJbbX+monPdKXKEN4ep5GST6eg7X/qsUS8AeL08kbB9pmbhz9raq8rlcE4+05aFuvuN5rQlUeOMV
8dtfwuUaZGpCI8t62e0lvCqrb6Xl3b7aba29HJWz/amfM70xEIYJoHun73EFKNMocf6bEM7mVZok
BbB0ZddosZNcSXbZPa31l9tCtnXzchLO2JVSSZtmhW6aKZZZy89Nnvk0Me+6KN3dliS6M87Sm6lq
tKzGO1weK3fMsJ8Y6S/W+DeNN3x8AxigqomxNL7sFtV9H4KMVnbVD0BqDEqfTra2Nz/Qb6q37EzR
2v8f1P4ijwvZeVumiVFB7dtPDPRN3627JKgBfka/MZhsoHYJUqLtT3YRyMXtvG6UKJNWGdQxb2YM
AkUg4yyfDBG01R/iwEUOZ8+KYURrL0soN5e9O/TJsaybg5m1PtXBrEVyx5QqJwQ+sKaPD7mE9Y1G
BKYkOipnyJae9YgPeC/r5QwWuMGf9G8ytiMn7S9awr9pDWfRUh6qakKRNMyaF0e1rSW2lH29bQHb
QfxyoZxB58PYLUkEg04jT1+/AnpA6n+YuZ9oxl85wIskzqr7Ya2SboatWdNrYjbOIIuYx39ObfB5
+bWZceZsrGnYKSgz/KzgsfSHPprPazC44yt97gASNgfYILo39pMzuulHKrS7TX8iExCTsc3Z99Br
SjSkg9Wxh8HoYs3NMb5WlSM53+TYCW3FLjNbK2whiO7Wkw955S+5fDJB83glbQ2zoGxorgvCxwns
TYqTv8xehf2d1vgbcobfRHIJRFhFWZH0EducfTC/LMtj8um2Zm7a2dWZOB/WN+WkKhU0E/iz/RiB
2u1VV4KxFD1vtn3KlSDOdxl41abVjHAzObIvnzKvCNT7zlWA2VR+j4PbpxJoCM88aGakpnMJz1y2
O5re0/HDsApMWnRxnIOS1ZL0pgURefVcYyBCPpb0k/Y305pQAMZRrwLeiPwcIrhKrdpxmmZthrEt
5/COvTc0L/XbI4bR7O4NYvdqwFZyu1fRRuDWeMJvkjlP0qhqBxRrU3Zr6yeve4RNRA+b8EfzRB8W
7Oe1gfoIWKqPou7x9se7HJnzL5MeDXUXwiFPkhnUNLelNL+Xpb9YyL0+Hz/9ZsRZ2OodgqmWfiDz
p5X+TRJ3+XL88Nua9GsOije8byI7nhe7Xw6T8XZbz/9gVb/uip94C+Va01AEghaemGpUAbDQsMrI
Zo0iX/RiY1/8neO/OhFnwvUAaM1mnTFeUZkHfQLvk6n7Wj14iUmPyZoEXaR5ggNuJvRXMrlUJMHL
guaonbvNguEzp0QLZN0Z96Ev3ZWxU78QV9mJsCL/4Ogvt8rZdlGXKK5NsG02hYm7dTMTJaDZyUL7
5xSXi/X72+cU6Dy/ytiM07iqBTZWhnWXNX4vPWqhe1vEdrp6dZVcEgLUFX01VBi0SbDtEy71/WoN
56of0d0Z3CzCHpBq/VC7PJDaL1mTf9PbNLU1A4XNJv52+48RnZdzLlpYgHmtQ02otQ5RcmY0nEYj
BDljCnlLYTlPgsZprtUJamrKeTB/huziLv1aLnYCUiWX7OQ30cir4Fz8ruMUr8CanmGPLZ4bg7Se
RxqDPDgRvN0288nLp+T3HfUBK+JFw8weyNYmteseIETSuY38bPpx+0ttx7lftsAjUulmEoIafkTd
2ZT8LIQRtGoQjtRT1UYQtbeaFNcuWeUcTCfFoB2nSLBGVNRjJzszCMTECzE1Mbgm6lCx1x2nnelg
ykAgW3SjnJ9ZNcVYzCLFGGWRP5FJ9dDMsPUhOrQTKOA61f9vt8r06Cqs02Yul6zCB0QVzDZCOwnB
6jTX7pCKaBxFGsm+75UktdcpLQrcKWAeZcVTrcdFhD4u8NEqu9srEYOVWOPYIEeJFfm+mJYfWPEQ
vHxFIjh/UVi5Ukw57mvuyd3QNa6iWx9uf5Lti2KIFirS1HcwkkuqhSVmoZFp5fgML+vsmiKgsp83
8d4hXWRwH2PNB2WNFSTBZEwYQUG7n9bCTmlyb+blcZnkBzWZHpoit+c+9tYegHuRlDqxDty6BhjQ
9kJMG8g5b6xnLWlZ72QZ5oxX5ducYhNQm/eEJk7edJNNZsm1ZOJpqIdMUu9FJbDxpDME3w1xcw6L
+ARqux2QMwO9/4zqnSg12XS+qqYTIGRbVOEdh1H0pI8iUBgZH8xgfAbckEtqADdN7nifetHD33Tk
NO1KIOc9kmytyEzQ1RgO2gHAy1hBAyRWMHtsTkIS1q+34+mVPM5lLOFcrlPCEsigusdqw522b73M
adz6RXZyVJxKERnJti++qA9vaCY1MQ0iwz/WiyMD37BNQ7vrdtEqWFHe9oYXQZy5TcRCJXdmBSB6
lMjXVfpUm6dsdPTw+22jE52Ii9BlpcVtn+N9W4WnMNxVwy4DuJAgWv4hn/t1HH5KZ0oiqwxT3FsH
Ti8GxxZ/AP4GdNE6aCAGLl5vH0rgSfiZHWx3p2G+GgiZAL2ND0W7XyTBoMd2Kn45EfdsX2sit8PM
SiB4SmtnBRQn5fi0tiVQ6J1G9m4faFvV5Ys4zrRmM4GDH1FV6jztYPhVYAEvCcmNR31Mve5bV8j9
vXmHCjGoqpiIvTw82kLyyIgpPpkWhAfiKE6BvB9sNUF+rwaLW7gJmIH/pnZ2JZMz6EbNWypPSEpL
/amSTwlxBde4aVZXAtihrwIliAQKJaUQEL2svu73H6IDlhmegD2eYLGMuIwcpH/LxYyOm75Y0WRQ
POmmLPNv0apRMCXAYpv8oXejXemzcpn1cXbYOz7xRUO92x/vIo7XTpI0jbHg6bsoi0ul8Dlsqqd5
SERD+VuTkhq0g6q6ooK41+TcR6WTtSxqzAGt2jejctfBG6PRnlcQaZF/wvhBop8K/S/2e66F8t7E
0suamhJUs/dnf3ThVQLpKcOWXv6kHEUtxG2V+XVC3pegdQmS5RkOMpJOpnEM0fStCLUlC6swqnNb
P9ltvctOLrfJD/6RfAD+bYyARg7JLjm0uwIki7V4dIZ9/ltyOG+SRTlJQ9YuVB/oIUPXZESbOXwA
rOn/oX++3QK+OhVn1bFehek0LGzgVHogXheU+/AAFt87Ntah2cQv/ulBIAwApmN6oIJZ3s3Ph3zS
kBWiv98WRCFerjHUgUAK8pjmY9p7uj44YRwgggu8i0gUF7Or1SjXPh7w9bJdBRRQye+IHfXeYpxv
q4lIEGd0elYUs9b0eLssj2GW24nkJ/Wh0JzSEMSdTT9yuT1+J5CgZFEyqmy3be4GKXbWyaPq5/90
Gh4QMErDyCrqGEPs5b1WemnzOhgfB4BGUkFOJToM5xQpASdD14xIP6zXvraT5CgpgleS4Mu82wWM
GoaxgmJ+FD6W+kFDVUf+AU6fJX69fWnbGdXVl+GMqk/AV2C1yLXpXb4Hv0QgOSawzKhNEJozXzQ1
zn7dO49xJY7d7VXg7HKV1jFDzImV2VblNyX5j5rGPcymslGH3sBTKdF8NXMGjEks8zfBpW36vcuD
gR+ETJdS1qMOYZGthbAGEmb2MHfJWHWUo+jKtnaHrp9DfEkRLzqEzARHykE9ClhGlPIe1SfrTnON
gFUxh6/AeJhFIXlbBX+9+hT286svVU/JXNMexXspBaLRcKwMNDwf6vx+HP7Kni6SOH9XIiXNMhmF
qQHV4SJL/HoGhW0hnJwVfTXO3QECX8tJgtIDKwZrTufMxyQYHUalIu2Fea/g/t4VEKeoLtgooKud
V4wpRZ4yOeEp25MH4kcMEvGj/jwdcK8CA9h8iF10k68oTtkaqvqK6BHJZy3bW8lu6T8lX29bgLGZ
YVxJ4eyY6JNptgPCIdjqAikBAkmmP3d6aY9Zu4tMrWdTBfdJGGJlQzqkqEPToT0kTebpoXUwpNmJ
1dXNm/GxpKNHEtOdMIFaFsSVNPDvJclLL9V365hTp4z7/VTH5yEFrRlml+yuGONAlcyDHBdOWX8a
E9OWIum7Yi0f0v5zakjHNNU/lKb8mBGMi4CQYi4aoLqP+Oj5xyqTnXKtn+Z09pQ+G4CO+ULaKrer
YjyZ8+LpkeyHauvMJPOlOPcwjHKSU8MeDPpI+9ZuausjjbtAjVavm7XVWef4TpHrHixA1cd+zp9o
px66IfclSpy5o8SuZ/2I//7JqrLWW5bhG+nB8WsIJzTZtb93r79MSeW8X6ekUWbKcEy1LDmz9rCs
6KmLEI1F357zDBNabVGhIm1QAERd+uNu8Ju9GCdruyV2pWOcX8BmutrnFWLF5NDWZqj5LM1bKvD5
Zng1CmeGt2PT5fI4/xB1DYbbFwPPATc86xgWlgxb6uz1wN5W9ff4e3ccBIm6wEnwiPZSbFRN0cO1
Z5GPcVe7lg9J6JP16ygFty1WFEU0bgChlGcarga8bLqv7jtYla28RUFxkg+hXbjT19AZfQxb3JYq
0Ece0B7ol8qaMifYpIel8xvze6wICigiEdwbZLBCtS8iNMNyLQUb4XwCDoajhqIm8xba0nUU1rhE
aR2aYo5ymJYWaJ2tfmDlk9QN3Tmyk7vyGCXAfy3vI4fY1l7IZS86JPv5VTCeaQdQuAT1hskxbKuy
S3d9lZzWWwHjPT8ZgLKpgzx1b388kXJyzoQCeKyG50YVRT5JzTmZvEGzgJ/gx4tolV0QtHjkS20p
0p4OOF9e17Y1+iM5l0qQ1v7tE23BFv/2ETmXouZTr8YS0ozOK+6Tl/Gt8aInvPudygE+z5f2GO7K
H5MLEvm9CiL5yJ3fbv8FIqfGs03K49hqBYXzJAF7nGMhD7Vt6Y6NnMeeSGkF18rPOXWjlhmJBvNb
5dQzhiKQJIDBrJ8TUxE4MoGC6px3mSZNjyN2LCU9tIqT1efEEnw8QdjRWXp3ZQNLVhCtZTZQS2eq
5eCS/wjOiiCMciee59wGcKxTDSKWP6YRNyIqX75MFCQ0VVTjfVQc6+irlt5nY+kko6Mqr0vyH7WD
H3easkIpJIIPFp+sbxGYaSSv3qFDJHv5QXKpd1sZRerBeRUyghYmmnC2rP5manaVYNUczW5NsDG5
PYB0CeQ6+zuuvlyqTsqg1ezL5Q496LvKMfftToXXVD5otolVnDqQ/pF2okaS6HxcopJZXUUMHdGV
9WZj85yoT1Hittrrf7tGzqlA8/uVWC1WNdPSbhsvmRqnn90qFeEv/+Gx/itD0bkMBQQ4pkxY5SE+
RV9Y7hWhTRViOf/EsP4sVxMUvURBj6/b5FOY1aaENmeoZ2d1egHy5TEaFtso1qCX6MmaO5sMZDfV
0sNkKAcrsx7mvrT1Ln8wzQorEquj4MG6hKJvKwhOfLVHW4DkOMS4ioxOXjO8UVV6nlVyr7bD97ir
RaVi5r9uuAGe9MFcYSyKDHGGAhW2jqzsni94O5q77O+q7hd74as/uVmNSzLjCdePALafMvDyPJBi
f1tr//BtDQvVAx3CeADoZUjzNe7ZHuLJRLrbPiQYCkzOylviUDu04wLN1sQ13OUomkjc/HaYhTQs
tsFs8d9uqapBi0vAF7fza20goTGfY3JnJakNMFdBBiqSxUWNXE0A4ZVj66pUT109QDNH11wfY0z+
GuryN1Hw6mBcLppHVC2zEB9uXu5zes5QSRXNl213Sq5kcHloLRtVV6ooc05lUHwpiStXu8K6U8cd
hZerTS9Ovwo0ZTPyXonk4wQ4TZuCuR3GQTvv1w/mmSFLYKantssWEz1s7Yra2Jf1rT1wOW+LF31B
Lno0Rq+WXZOhVy5/jyffVLHyDi6/u3IQ5LvbudnVOdlfchWnplUaLCNFwssKbfIufEtfkVIgE6wD
pbALwcNFdC4ubJB8zWaio8ZrVulXqinnSEnsrGudYjaOdREKyuObwfDqcFzskFSSxJTiI2olVj5y
4qpa5zSdG86rIK3Y3HDWLqJ4JK8Y6CaSwRoYWrC6nZ27hRMF7JGy7EQpjEA1eTSvri6iLJZwKlL8
U6cfe6CpdOZ3pdyDDsHWdberWoE6bs+2XZ2O8yhdmUkoMUEfu9qZDuVeQT8bdcT9ugOt9acVfGZs
vM1iXeBAWAtmv/xdHLoSznmYcmoBv16hKvsvkWCCGfLMoc+s79UGumhMZTtzuxLHOZs41mOwZOJL
MrQs4pV+/FAf4w9Yj4DNVy7aUr5ytNy/Gr68Ess5HGrFcgieP+Q50ZO0fLOs12F6ue1V2K+4dZGc
V5GH2ZLkFqMdVfZhNW0af46oKO/dAB7Sru2A8ydlKJempFjs1Q7u7uO6a3ds4z09iLZjRYfhXEkz
jj2Z9AafSRkCjJB8kACe3RND4LHY1751Z5wLGWqD9hXANID5QHdUR1c+p/vbn0Vgzzy019As4xSP
zEsBBBPgRQDBZCSZItgRgTPkFwxrkk0WGTFPTGcvzk+1da6VsyI/3T7MFnzYtQLwKF6DpsV5T4Cr
NTkmGNVfZDtCjsWIRhe39kYvf0JhEcsXArGC72RyTiK1wnVMO+i2FpDcZnsmeW+TfXuMfxi4zvgQ
dphTFURP0ZVyrkIviNRkyPhcZW0+6bWxb/QuGFJiVyih3z6g6HyceyiHNQ+jEu+6VvJb7bMq2lvZ
fmdd/A+P25Uq2pqpBdze6K9+hiJNLnsj5h1VMLFg/jAYRc02Ucg0OVexNCSiSgK9V8LGJjVxzTK7
iyOQSiVlsIC9VcIaQVcnT+X8MNXz33Tgrs7L+Q8VRQdlZVZXLA8DOa6104z+7W8myHb4AZ82mcZB
azQMLmHddRq+mARNsFa1kcnaZjWLgrRAHD/ak+eKGi3sPhnxIXwibEByDCd0M2d56E6hPQdkZ7it
KGKq7Kre+0jNBK/OT9pnzkf2NLUiK0c/XR/ztyRH3YEWO73vD600OXkYf1+r9qvaZg9jpjtag65S
2ztADtqrMfkckgVDvzGGT+vGW+PypBfSVy228B6bRrsFM0+lzUfZyn0ypQ4166BqIuyzGLNTJASM
2Hn8mJDYK+XstTWkXV+tnmq0oOo00DZLpJ1eiYCqts3+13n5NqeqDrNqTJjsUOWvFTlmHaauz+Ek
en9vf8+LGK6+aFA8wLUMYvJ9/li65QNiHeaQqSvVTvXcop+aBtZz5IvKDH94E1wEc9lerMQDtVaU
/dm2I4Br/PHVPP2bblHQWgqsZLtLA0yg/6kPvziRwoGWTYsCNVucIAFDeCq8tEXnK81t1qkGKFDj
CfekttPKi1jOeYfrUpRLAq3VAoaJ2mD7zPoCCE8fKIK7WrjOIxLHOfBWkSa5XPD0mQHvpHnlA4rg
e/XM4K6xRy0CXtnec766VKbDV++6Nqw0rWbb9suBUSqvQJOCmrqlC3Jld/HBA7BLncwevBUzL/Wd
9nTb9W2Hq8vlcr69bFYaVQt8UZUX3lInQUpFH1B4RM6Dy1OUDkpowj5OxMGjCw0Nchc/sH9Fh/yV
DfTIjnlUgxEgWiCHM0X0xEJD4RwfNu9VJSbo1pqfQed1UlG67vw8/zlHFIlRtAQqxHdOl2apWoXN
7Mencv8zVTzqnvSZ+qkXeiKzFDg5vnfayljPrNk8ZbU4VRbIRLUxp62gWH5bU0SXyPdLCZ6ztcXc
XO9qoLUs4eQKBKxi3/jl3V+gaiI7/aWXPPV3loWVqoURJnyM0QNetQ865EAfiOBQosvjfEtBK6Wb
MD7pWuVbWHxZwjvw6mUi6BqRFM6lNDmMa1Up5r7ql7I8V1Nrq6tTCzkQt8umV7fGOZNBrvK8qKHn
vT94FE1g9RV4wAfqotLtgwAUNWEd5GT0SbTYxk5wI7Pge6Tzqq/tujbAMSR31eT1cjDUu9v6J7pE
zoukRm2a+s8pLOrq06le7SV5iF7/mxDOUZhTVFhSjxBXGaYD4CO7H+onxi1ilHlwW5ToY71rgJJc
WSYMArnxPn3s/frU/Pi3bVLXngx6heRT+EGDyygdWfAI+4NHNrEDRgzNojyyZQH05nKheEMYWPD3
4n+Mo/ko34+H3A9BA8zqitgE89H8wobRsHM0EQbYtrpc5HPX3GilLoU9plloeL+ADLe5k2fBlOof
atH/X4bBY15iVCukM4Of6/r6tTMXd0h6W54NV8LO5WROmZsZ92ScgxXNZ4FbYX//e3O4yOYywn5W
RjNmvW3G0sQqBT9LK7jK2yq0bRIXMSwOXeUO4BgtZxBCoc8072j5cQVSfPZVEzr+7VLRRQz3ZDdS
ZVEnZEVuSNFrc9N2V+n3RDEduTz26Qum3oryr3ANtItMzjFPqb4MDUDHsHr0Y12ejNALa/f27d1W
QoNnytPkMSFWB6+cKefM+qGhMio93RYh+kCcPzYmME9iWxANnuVRyYJO/lCNAa0FnoR5vlvaxuVw
IEotaK2jhS0Rtyz8Wn1aKuAajx9my7GA63X7TH8oQFw+DeeIAUamjAPmK11Tr+1mxJTlc5fuiHKc
8x8pWOBz3Uf7Y9X8IWucrhN46O2E9SKdcx1qVFoTBu+gjOWR9MRO11pwQMFH4xFBQ71ZhrmG4wgX
R6l9azqVkjdL/wiucbNre9Hwn1WXK+NdQjOuZXQa3alNHHUmx7jE1sgMxmdqHgYdCUKRTBgkyR8z
KwNijvxJ8Acw73BDbX7me1d/wNCAtXguALTReeWIEUaG0qs8oBXiAGdDCOshulXOidRzOVuDirfq
AFjo4slonBLp/uzfPtSmKei4IUDjmyahXKalg3V9CA043sS0PMMADZ85Yt7hkM0+lb5li+gjbt7h
lTzOwGd05Czs7bOSMHvalG7/tUX8/Ik3dCesnW7e4ZU0ztCzes4Wg51O+Ww9jH67X/c5pvwMDytU
pwGYWMmbmO5MdKWcuVMaxn0dweDUZhcpAYnRee8auxsovqM/JoKxjk37vjojb981zRRQ7aCmUd3X
5QsNBX2CTa9/+f18/0/Fiu5MSIoiBrjHjFy3UW/30RsXOJHtYsmVHC4FKKW1pbTFA2Zy2hN76qau
ue/AEDw6q6M64132f4C331YQXVZUoigUQNtcQqAOS2yYcM2d158SMG6OO5CPOJa3Aj128jtMQquS
bQmsQN3+Zhex7OdXniS28qTsLbT9dfTkdg01PEqqc4xN3imeMTK52CFFQTH9NpD6RBTJHhPLjgfD
lS10nFYQUZcAWtbN7+ZovRA1c02Ktdulzd0863fyimhiVHeyFjmlJgFzLcR8eoP7A//sZ2Cb+3MV
6ba03tXT2RJhyGyr/+VsnEcZ5TEbZ/YikDuAmS+STevpEHWVbRXTPU0KO59EM+zbL239IpPzKpKh
GonewgY6T/Y1zJYTHYBLo8dA7tO7QYS4tB3Rr+RxfqWYurLB3CxKXp+YPHkXu/2hBN4c1nbd4Sjq
i2+b4OV4nEdpkm4Y9ARpq9EBZ0mffGLE+zZWg9uxQCSG8yQoIGCYdkEKWUdfRnU/zMe+EVj5Zp5/
ubh3hZ51lRLJxNZnugdJ467f/STs/cstqys5nDMBF2S4mAwxXPms2xPD+AXwxBw6GMf/BD5WO3Gt
1BaVYLaHCa6ksuB3ZdZdLXWZ0cCF0bvVpy8YGEJRElu0Pypn3HW+FIxBHiwBfRWj+TONe5ebXInm
HJlqmZUhhWgaW6qjTbZa9N6kfovH0OnVv5tcvBLGua85C8OmZC3J6UADtrsb7i0v3BUnxrA+2SKY
TpG5aZxL6atZy4ce+0nsW5Ivqf+s37MlefkOHBaCcCdwzRrnSupZkUNNxkXG1YM8/CiX59tGRjcf
h1eXx/kOEulmK43Ils1MOcoxyrpZdgSN2ZPRpp+7GfB9Xfq4kn/Srt+b5rLr1GKvDrIzR+lpTQ3m
uwPaARA1TPxWJwAbye6zST2l8fI45MY/o7YeGi1EJm4crLT0pnTxcisKRl0d7dUIHTmvgIH1vc2T
F1SaTymVnbABy3TaH4uqPYBo7DhoZTBU+WEpO4fODzIALNJktqcpd6UCMPvFdxkcNJOpAfj1izzo
2CMAmosVH5Lc+EqqOrFTtfcVvXVvX55IyzlHWJtKPaG+CVDYLnY7rHzlABlowP9WKI0j1ePutrjt
itPVt+I8YpFqk1X1rHW8ZA/APbU1IJo2ueGUUXSspq9tlh4Xgtxu0Zym/dSNHbB3AQEUYh222U2G
/BiFGLJLdV/wh22n0b8iAl8Kkya0z8oEFtG6CzgYIB09Av2+2Gs+3kWCuLDdz75cA78PoC1lLUkp
rkE3gnB46pLHbHozdMXp9Q9EPtSl22BuWRrOt08pyCT4HQFknf/brrDoPhy9QfIMPcj6t3JI0GwV
AQ5vj0fppq6blkU18BX/7r2nAn7G7LD1oBlOvUejzh2POWr2maPZxbPybXHZKFju/BWHiHYlmAsb
BhbqR6wRQnDttHsVyQT62rkzYw4z8UVbJH/4mJdjcpEij/A4oROOyZrphRf7SNGkz6yThOag7tz+
hNspxUUYFylSNpTVoh7mDvJzm58V8mNQckFO8Yfs7yKECw/SPKDL3mqszTp5ipe7eJwYeDSwKTrz
STRGLzoSFyBWadGKwUB+W46Nk04/4nyxSfnp9r1tO7rLkbggsaxGZMYFgITGcF9LpgsOODttTm1L
fIxZ3Ja1DcVxpX+cV10wXtGYDN+vGULdTgFv1mT199okb9JMH8wh2Y8t8YDg78gFTIAmOzWsKjtR
KreJ2+fWAhH2ZES2LMc7LBLvCFnvQcsq8P0b81cWIOQBKcPKFKpucGbS4y2Um3LFSgeqj03VY/8c
OyX8jmc40bPiDxL2SHPnL2gjf5fLGUyNEc0xXFOCbIeBuf7LeBO64W4CjNn/2JkeRG3uDTP9XSpn
OSZY2juNNkzq5MXYb0/O5h4L56f8LJqfe6/RTJQJFhiisn9xyhbWWZiZakZc0rG96V2dHspahOK0
YaX43Zoiy2CCUcFVx1mpYvTaYpQaAf92jTpMdJBewELmAJLfyT+Krm/zSFfCOCNtldLEDvcEGNrv
TTX7S+isGA68bTcbFYvfT8TdG6GlFqWpStC1Js7imY3NGryY+Xkx7WGv2GQXPYienu8dw+8yOVst
hgm22Rm4xeYxbbxhdcZ1sRv0wZJMdD6mYr+/KZgsXcc6CSDsqMEpfjlRZQbGB1QQEAvEw/bKuQgs
RMPuVHqJ272KYtP2V7sI5HS+11pd1thyAKmbXTFpdi5Ve62XBEGJffx359KBu2VYWJXRCJfVYdqQ
TIk2r64ygY8995qJOiH4DVPBU2LzWwEKH+BeOiX6T/25eg4my5rXnQUTpunwbCqmK/XmS569RYvl
q2P6IlDHzc91JY7TeXM2TWUuAMSgnGssaaG6Wh1SV/p/pF3XjuQ4sv0iARLlX+XTVWW5di9CW3nv
9fX3sObOlIolJHdnd3cwWDTQkaSC4eMcOzOtwRM9uvjAiwx3P9hGJPMCNGlNy7ip0EUZTUtfZy+d
BR8/hKeJ1LR/+GIbOYzWS7G0tFUIOeZTeqUj+jQmEyurtWi3l/fG9h/2RhyjIAr41FA4xk2OP3UL
o1sdJrbWxwgVYzq+PFk87ved0BMv7U3gq4feaEqZRhMhChXoSR7mRDzlAPqqy4LmQvn4F0qm9JTb
//1k/nuxTMQbIasZVXpOBKCWpn8awkvHI//ad2SbszFuOzcbEy8O3048NneDL7jRwTwCHMEubZ7V
58piLFYdpSswb3EgxZc8wer8GAsVsh8HxT1veYPz2ghjq0ilqP2kdgBWih7y9FjwsD4/Vsrefxv6
9DYqIalxTJYBs8NVDNiKQhcDoa0HRyVoWKzpfVw+GWN0LE1uz+RjfeK9YMaMhAlJMhDEi054oeN8
cxCdqwPwRvlIrfuvWpM0vCfTMNi5/dQgrZkSsoJEoTzonvR5fdSwQBzZGuayubqxb43fpDF6GEtR
i647iqiUyZZmChSy3nB6V3Ap+3dzAE6Al/s8FGaeWEYlpwm16SrDZt8afiuk0lLa61geR6VztYHT
CdqPkLW3IzI6WcSR3KHyvgJqd/V0bw3KH6g8WtGBLmxRavp+skz+d+QdkVHVPB2KtJvxFOafwk/B
au8BaGHFzvKr/yPZFqXdbJ4iR3i+7e+ozf/oE0zV1A1R1gmLvVDXdbEAVG11ZHCoJcvzqAn410kt
vveGnaWcmeVdaTriVlnXdVV7teCb56gbWqoYoG8HEpl2yHuM2C13U1vbJko9Zpu4zaocbp9vN0rZ
SGR8Xlxjzq6UoDiJuJwSXbZFtUEPvw50k7sFt2vMdNMEGCJBgqUyfrzT9DkuWtjN/Kz8qaE4hV27
DXCTaUcD8fmF62J3JZoyWII0QDBiOuG9edMqdR3lAvc5qFZ5Lu5qDxM5B/Wi3EtA6MFhA15hd2e+
ySSiJMLWAJFU19hWNyZk+kgwcjRKgVwL8Cg/u1DX0HP3+naASd5LYkzoYE6VVGgAqsXsrNMf+vN8
bp9ij0Ie9UCUVd0Ze4UA0nKTJ+1OBf4RD570Fc+NeRzvzsp80Eg3o1ihqYnQlZ/BmWzpjYp16abw
4pVYDSiN5/R5adRjvHafQs0MIkE+axFKl2jwJuEEPmzdwrDPnzLTz3EGVN+8CKQ8/TX0UZArpu6m
SHfCrLgAMdTSBp1XjaPf/8MBdCAJE4Dj4lsxB5AGPekinV6hMliSLgWGCt7xkAdDsvPIAPxrqtAI
CBFZNVT1VK6MCGJmbb3vW4CDZz/aIXKr6Ovt17xjP4hoYPEXI1hIPNgt+YTge2Q1igi1mlqkOKba
kYyyA3Z1q5L8kMcGtmOS34ljnF2BcSMil8h/k7Q4ybPZW0L8YyBRY2dLcRfVzcvt4+25nncCGTen
iWEfra2J94xRXdkOfVrGXL5ikM81LwawVS1iZU7u8yB4dvVkc6+My1tVzRxyTG06q+AtyaXD1nzU
Pd0+3I6twtlMJHEIUkRo5HtbNabT3JgTvl1PAA+l/Whi67aAXS0EiTPIEREL4fW8FxA2maYjTBAd
XfzUi2ctLx3w9lgk4TixfRO4EcT4lKQphmKSB8R25TUpH/UUWX33KS5TvO8fyQg+2Um4DpPyX2+k
wR5uxDIXqGv5KqkTwUfqjwrxjN7veEwUt69QZYdXMbeqgt8eCt8S7KgLlKmhsxZjsQC4cftj7RWy
NqdR2T6BUFfGQFKog/iweiMwPOvP8rf2DyU0n4KMyxxIL+eDJfzn8mCj3iuHmAikX4Aig7E3Ulpm
JwRSM9+Z4IzHjt9PtOytdZ6tQh5tozD9HjiHlmZKVrtmXiYllqZVR3EB2lekBaBU9GthsNvefA6T
J1JOd2unX01BAI2F+TykqOEKYWSpuqy5RM0fNP13NGI9ou5+LFPtDtJkF3rqFgR/PM/BEudfsfzk
qHPjp0thKWn1WV8wwdLo46HHAqmdwxdbVY7UUiptpWt+3/4Wu2bO1HRiGDJeJ+vSMyE0Q7WMsQtk
Pi3Nnwk079k3UbyL/3vAaKrBb4IYj16PMki2BHxzUzqnWJyPXPjKUnzujMfbJ9rpdb+XxNgCSQ/N
RIlgSKUB/G4Q5YE15JVoB4kRQRrGxTalCvRRwd7OxhiFoZvlYpkRivWOSNmYrMQFAL5PV6n6F15k
ssNZYBJaAqYdNhOxJuMoFHHMSNLFVNroFI+FG7nKIfbCgO7D1S/8iune+9kKZDzE2GrEmLVIxMhJ
FMjBGGSHOOCDOeypIlaFNFHUDXACslahSYUsWloNNryd/VC56xq0UrpTGC7gLeW1vPasnSTJpvg6
tqmLjDqmTQ0YYQHWztDw7FXpuVIED6SRzigqPOe0/8U2whiNlKciG+rk9YvRMrDsyKc++LkCaTKy
qyc+LcLuB9vIY/SxCcUGqQoNJQDCWhinKnNJ5MrasU4DrDZakcbbfKA6x76A7XUy/qlcZUOZK0TL
PVaaO106pVFzWZbUTxYlkHRMPoxJ65eC6mMC/o5gSjzOZqcRwDN6+/Vzvis7SR2lQipjjAdhe4yN
4CGzROUqNa09apyQZldbwRyiKJoOHWJL+3myliupIgw2lBiHqldwGfmx5mWVbK9NwjnVXowmbYQx
L9Csu7bEfzDTGbqR7ImyKyycT8gTQf98k56TaSTKpCR0Ib3xSx3dX2M5FYS3l7ZXqCXgDEDJQVOJ
CjiQ93LMWGu1kbZfJlRYoCsgM0p7qwHeZGKjOozJsvyISt0zD15o93wbudSGb86n9kY+6SqCAOP3
IN9FmLriIU3zJDB2eZbHaR0VqnoNpnxflCkQ538B2g3jvzkGownaknVDNaIH2MLVEIzHRVi1+4ki
t5t4vC3a3beE4gJme8EaZrAZJFAzWiHskBlMwwsgpvv0eZSfRV4CuZvrSxpUwZAlohA2g8xbsxcV
c6FNsviZLpUD79RRvdzLJfQohG+RO1rJGdNq595vFacH/zi3mLJrvza/gXEHnYk1xlmF/TK+NWAc
tCVLeDTt+Yg9CQpOnvAl7sUMkq6iEobbRazJvIMmGZawJUgkWnjx/qDZWMO+KlZ4jy4Td+V61yFs
hDHKXyyo8xE4XiRFh7R1G8XpxMCovX7oLFM6Gj2v37RrHTcCmbdgYkxa0nqoTrx4SRxI6cVUnCR2
Wt7s/l6niWzvkXkQek3a1Gwg6XWmwWku2q/kJfT6EyBJj6gMeaZqi9zt7j19IRK2GAFAYJo6O+Oo
Civ200ZcqHoPePbQyjAF1DjRczVS2DcHUHQ/bvu1PeNCZEVCGgvKZDzG9+Zr0HJgsxdQULE9J7nm
dzIMZaL5t6XstX8IkXXgxusa6kYsvOsy5zkmm+AFKKFYf0XByFnuEVc68QPPuuyeCKzjsolcyJBf
F0Y3BllAJXVcWwMfrnBH2Z0ET+SltPsiQBSs6pKoaSzqidppRp6NyDkQSU7JQyKe5oTnmvevTIEe
YAUISSRrJQtMeoKiBkI6DEm/ToPJFnlSj5Q43Sid2x9o7yGTjTAmsssLIVfiYcWlTa6pfCuBoNQe
uvlBb/50aWkLHUce/fvYuG4rj4nrxrTWpETD4QainY1mtQB65UgZWL0mxS9Ibzdpdrh9xD2vsxH5
Ov270YtVqMKyBC+FIxgF8OqyAAwp2ILoUGCZvt8Wta8f/3w6tqS4CkD8VReIytZgqF/CwRaE4H8T
wVjedorGWKzwwYg6HhVcHFK7Z1D3erfF7Ca9mJIgaIKLSJ3Yowj5ZBbigKNMoSsC1oOmvfJjihnM
OzgUzAfxJk12Zt5M+AwV1ViM7WroB7y3SOE8J4qoC2iVLdbsCIA1zILMpctoPeg8QflWHVSgeEcg
JiD+cuLJ3/12mqGCQo/+jy1cNGVLJlNF1CDkIjB3nSiuPA2L3bfvdfe9baQwccE0CRVKPzjkX/hr
mf8X/hqvFb5bEQPn/D+nYS5zKIdFbjVkiG3W2Yt5Hrs/onGIUfGR77rejc3zXDw24cVQODCYZNeT
bSQzFqWdVNlsCkiW77HmQMGhxhPdx6fYfNcO/6e3gKuPJpZwNTG+W+ODSl9vX/Lui9/8BMbIkIik
40I7FWNpBFNuXNE7P5EarpSbqO7aM53WuhTFRK2BEZV244pZPZS7hPmq9OepfozlAyHnbD21vBho
V0PfZLFrf6oemXO1IENs0vQcDooVgYSkGnm0BDTA+WCiN2KYQHINpzXPW3xAZUSrWgQ2ZK3yRg95
R2GsmCiZddiM8NVL8VseE6vsziuP1GEHIQIGxSAEbJH4N6r17w2Kvmi6psRQgwE9v+F709g6Gn5A
zIt8xRpdiiWCbrGTWhS7Z7jycaZ3i/vbX8C8hVUTSKJNuEqyFi7Kv5YwmV6Cci4sq53oob/Ef4Bl
9kLiTLH+xRtAZIcFSl1UFbac0I1LPa8lkkdZsnRyNcs77A+PCsec0Sv8oCsbKVSXNr61yAA1rY40
RZ1rt1Ak0BMB4H55imonSp9vn2hPFnZCDUOHcTYwBfleVqrVvSATqH8oYv9zOCXm7wj4rNNFkX7+
b5IYIy1FkzlJE2Ljqc8fwBYIPL3EL/prpyao7LccGNO9t7A9F6OmTViIGCxGiAwYQnCPgzTJxM6i
nNu3D7UbV27lMMpIDKEZhwSRQ3menQ4VEmRPr6AeaOwH/6MsxiyaCdCcUM+iE0vEjl9XYWrIAhOC
xytf718fwK/wX0T+r4HMRgWzVVzHbEKtnMSK3bfo/3SxpacJLyDacyoQoYpg16MZE/V7GznYSR7F
MIf6aQ+z0z+X9yhbY0PLVpz1GAfdPd1Dka4rF6qCmlv2iclEM2lpmQYmjNy5iSSSZnhi2FunMxLI
6wEjD75RcuJ9tt0jYqBGR9aBJ8ZiSCoYLy4FDaW0CCl85xVGZKGgremcq9z9Ym9i2Cyqr0ehM2tU
zsLiTvvdzo8Db5x411SgxoTJdllUCJtCza2m1EOMg2hlanX5UW7cdvhTpUADAlnZbV2nqvzh+yii
hiEW1CBNFua/7wRc54jTiKBGzX5nagOuwMIS1AlI2V4GlOyJh/j12pG5JZMxu6OUhvUCqgoKINL0
yY9Zyw4kWy0tJChOjM09GMkvyThZwtINFljgznKVOHE7OPHcza6oPRUtyqSSeCx0DEupoM8bpTuN
KJdiIHfGjAGcXGuPWmhiOs1AA18Rym+tIV+xBOKVQnKMGhm+bLHzWvt0+zp3lWNznfTPN8+sUupa
LAZEBgKMrRzaLTlm2b9RQCQaeFHYKxPZTCMuokQqRhP2Hctk6deuuzQdx9ruaiB4bNHJUtALZXtq
zZSFazUamPxWLQzEhVlgLP7Yemn14/Z97arfRhCjCpOZVmoTQf3U+jmKTGsEXmeCYUYvzVqrqL8o
6+NtgbvNJwC90flQrI6gmvv+C6VJ040Ffb6dC/jM76VHoV/R87oX/BZDYgtgX29L3FUJDSEM6hQK
lJFxJpoiZNgrQYm6y45Zi/3N3Bqjp9sydtMWzL79LYQNrlNzwKYtfcaK3wORJHZ0D9CO38AP5GY+
So2/sXEIo9uCcrzDisx1AMEkL8Dfzdq2P4K52rpo015scFK6VU0+qZ8zXzRf529p3ov5r9uH3kte
kGlL6DYBbebDllG6qJOQzkh50/ohF+5X9RDpn4z2QNRA52KZUT/1wWbpEqoJukK0D8tGUk4KOca+
EwYao2B4qF7XVmZE4QVmC/nN311fthFH/3xjR2aSxSkMGjKMLEj0zpnInVgfjIS3KrqrnBs5TPQ2
DoQkg4A7XOr8ssQhQD2wsC3rnG7abiohb+Qw0VvUp/mSl7BZy5EgDMiO0QVpfNBeuKWDXa3YSGKe
W9wlUU9CtM17h64xS1b+BGluHzTopi3O6Ne+fhADk08QuRvqvElme61FUYbrGsJopohQFTt3Kr89
Udg5cuLBzu3a540o5qVhe7CJZgHPHfwVWokmqH63YCDaXJxu1jjPbLeWtvl2r89+o4vrMhv9EkIX
6TgHKV2URIIqR3cytIwANlMCuPLtl807HhM0LtgdHUdMtThoHfu5mtkqiBvnjFgkx0om+ia3xe0b
Lh2uzkBRHCEXc52dEbXSZCBjUl73BtZTeAaTDFbuALTEx6bdf9tv0sj7t60IDcJkBc2SV5KOzFp+
0/1sDQSRldMdInv006N+5fb0dtYw0Mp4E8tcalnkk9LpPaLKiGAg608yTMfOgI7WmlvCAuiJcVok
wIy0vIBvB8bEfCea8fJSEYZKH3ZYbemS+34yrUoHxuu6+KtcBIIgBYkQv5Rd5WRi5ldx5KzZ6qad
4qAVi5Lf77ABP8JcysEsdLbcGQ+3v/++EXy7GSZoa6K+S1ba7Rzm0jKEwjb60m2BdXRbDD3lRxfy
Joax6QAcyYV0nRH2moMrdFVgRP3htoj9LNkAaJOiaQqCCsb69Yk49lILGTIacdT6gYP0OQOIQ35M
OYn/rhq/iWLNHVCDogotA5j0HKSRpxKzNVhAiXTOx9l/nBs5zOMUFwkwxAWeC1BGaGuYgnnq31ag
GZD/AM3gtb3+4SttxDGvM8KyYd6EIUi5tfSHTn7l62TlrVrbiyZZcyp81qTGj7TwOcpHkMr21qz3
QLZTe6dcBxdE0pWVKf1RlMrDNCu2rmC7NeyDaliw5ZF8DUFDqTSVXSYi59vvarGBFEbUQJ2GpZL3
ZqVT9LJQDHz6bE6CAfCT6WCAvom3g0o16OP9vIlhPHlYdUVTlfgcwnxXGj9V5VCWvT3pwTBdhzKQ
oj8cld6NvDbnYlTazDNh7hL03KSfo7Oe4VZtuqwpL5gWyxz+sua+BqD2itELTGirbEkmr0BevU46
/Dh4vgDgBswO4QmU8/YQgSGiDjRLPVKCI+ocKk9+oQvniRdfeLDiuyPw8uaHMGZzRUVDrzOEMqq1
euFxdEAuaK8YxehR/zW8CYQjPYIZzn3vmqmNVMYa5hh8wVLbq3uSv0hnakLa0/oo/jR9zUPwBAbe
gCNy1zVtRLKWMR4iU+rg75cYLZ1TRz39eGrT+766kyfswX9ZM95Cw27Dbnu7zHsBVjY2DFoILc9/
zY2ipOiRr7RKBXR6sIE058WZv1GQliXgcmfthjibIzPPqGhHIa5SmBkxni59o3kgRfs9KvlB7TC7
2vE2Dri6xLwiXQLRCKaa4HwySzmKbnNsfJr3UpwLSrKKLAqLz7z0YtdYvJ2SXUNes6YSakHDKb+R
9q6dXN3wzeiamletfQ7n37f1aP9Oae1PVTEGzq5/osAppquCCKeOBmsVfsjqUQayd//YJ7wO0K7z
QzL/tyjGSxiAvBkqOngwLt6SX43moK/uml5vH4gnhQnZIiK00SrGiM3Wq5QA2/F+Wk5DzUnOeFIY
M9MaeYSFLBoYFk+N+mTmztI/FzyGn93JJHlzZYxdwa5XmGq0MZegAAJTJr+acpSghRkcke132S19
9aq0nKiLK5cxLmrcAI2khP8ouvw5WSOvbGYrX0hsSVN6rRTdm6YUkFriRS3G0zSa3qqaj0OHRb4w
fVBM3orBboyGyEwRCbAi0HplniKwjePODFHezQ9J8Jwc0Zw5tHBmtc/FD9yLCTai2OGRzFhJit0K
OOugw6S16aX3uQf/6ZenCqQR8bd/l5puRTLhWi6ZbagDC97J4kRChdW0pErxxyl/jJY5mNTky+03
QvbV18SFqrIsf1jbFaYuBgAkqslRU39ShBlzUwjKSB+QuD41SmrNObA7gVsoSlaXumMaJNFyGELD
FjG80zaKPc+iJ3U/yvKuHrxeNA/SlNtgpfi+YkrWWlDJRS7Cyar3LeM/v5rFW1NaYQaELIoFRvmr
qDpLG89KmlrrRGxdu/YpVHRyb9/UfiSNsvH/3xSLugYkDzkSG3i81plcVMKd+RRdRiyq52752+C8
u31j/CaMsZCrvERLTCf0YvN7Nvt17Kzy97H5E1ccQXs6Lm9OxRhJtAii0JCRXI79Q033Tx9KnXdz
9O/4EPRuZDAmUpMqYs76QLtYNK2q72eweSoW3dCqX4bTwFGOXROxPRM986bkMpEaxJA5ooOula2l
qu+aNvMWPTascUj9JpNPUddYY59jXwM5axPzAGI5j4rlZBf0MgXHNC4Vg9DW0C1+VCzOinZaXfHa
GTTSYe8WthD5tSqipMUuwuP56nlDYA5rvflVN40lmYMvp180MbuUhfB7UjVOSrl3uI2JYnuhmSLl
66IgU9Kbw7qep+RuTOxGfvkXz20rhlGaOFHCsUJF2RmG/Fr3rVWtSyAV4jGutUuRqk40NZ65goxJ
145ahf7btHAUaTeX2f4GRpEKo6oltPjwCg/iUTmW18KtfPkc+hrqk4AcQ+yXPubf/0IijC/RNbIL
D0hMHOCiXSe8/R2MEwY+e1tinZLWf0UbNFSe4LaH2ouBJoRxKnt41nqLl8m82tCPmvXmaJkIXwIk
dqLRwqVoFjbAUIOqXjKgCk3+lGJdXh9eurI9KWl9p8ldsGS1l47qQS21z9B/q4JVxoyaE5llUGs5
GLNIF6zj7BXC6NXid1nPvAbUi2MIlvs2z6xR6H/liW4LfWgtgnYc1+RU9Jo7Y5x8nsugJKk19bED
zhkrylMbNJKIfYCorcp3atl8WyXRnUMsy2Q9Ni7H0J2H7CHNouceXVASSpysi/cKmAzE6NVZFSMD
Rc8cA9vTAxnXX6CWPBVZztnW3e25bb6+xvgCSaimaIhRY5xs8z7+qtnJ0bjmFupSptWhyBp5LW/w
YPd0ElqXhoIdaJ0dpxajOuojDY+vBfeAlOvHVtJdrNk+VXrPuchdA7YRxZxuTpspHehFGgWoq0yg
46aq8amRBr8SAYhZNhp62Lzz7TpzZSOVcXv6PGpiJCIDMY3e6odlsLRutdq5vqRrXVrlqtqzuHhz
9JRJy70wvkzgUOJYuD23uP0NjIXT12WsuhqXnMOiGD4FiEGt/kIJLOYLH9+H/nUf3vPmyIwx05Bo
lnEPNSpq6Sqt9VGMFE5Rc3cfa3skxlDJUdyQ5LVb6xpHcpTB74oW8X35mVICNt50mC/tf7BxQ3/6
x6MB1EqhrhCN/fcOP2ylQp062Ecgtubat6pzC/EH52vthZzYmPhbBju4UopCCd516CnIn8+w/0As
giVGOY1ce5fgaJkDvm6MFfIXivZf45toJikYmnrMUvh/J2qxTL/8UJZTB4DfdHRvn3H3GomM6jfK
oACBYjQEuEhpLVew+DWKxXMl2TJWLaOZt1W5++I3YhglATZsk6cJ9B7+BHDWykMtLofKWD01XbxK
ji2AO7zcPtnuDW5EMr5sauRiWnvE7t16abGSG1bA7a5sWXm6LYd3g4xXUADDHjW0HWT0j3p0JcYl
y/97eh8Ti21vX4lR9lYsRrntoA2l+qiSn4px0ZXnSPx5+ySvA7If3tSbGJZ7dgm7VA+B3+PInTIA
sbworDqsD7oy+KWMCRNFdCNSWHoV2zVKu90Qn/U0ui+n+fekxY/AOjjUmXSOpxErHusJs6K624b5
H3MqjpM8fU4T3UKia3Xq8GmOE2Cll1eySp/jCKtyhHgRUc4qpmRFOXqI0tLKSsGbovk4LDlHOfZy
rc2FsstzsVaSrhDwss3sGwryUTpaY3UqsXE58lR/t5C4lcV4O8McAVI3QhG1S3lO7oDOohxpoyk8
wMcl56yy8jvlnMQWb0Fqd4ZgK5nxeHE1jUVGC9N6rxVWk4NhJb8Wk+DKQM8KO8OWF+M+b1tPHwzr
ti5xXsUr/comH+u1OSw76hW0Rb9rSgMxXou4qXZvi+HYFZn+jK2YXs7R4YZdiZXelSqsPlSiR5Tn
UZ0PidA6JXBcbkvcPxjKmJg/VTC3ztzpVAqGpFAPXsxobYiP5aBbpsZb092VIgOj4XXKEGBn788l
j0u+gGuRtvDuJeNBi3whDv7FQTYiGLWUDLNYdApg0Iad14+Fs3SC084JL5Td/UQbOcyFadlglIMI
JZxs0Q6xV7QGFPQ89UwkMjSRGq4UXrP6zOPK26EOgNXcSGaCLewINMNMC2t0bKA5qgXaFJnfH1dA
IUlufoe1+8B4pOhq3Oxtrz+zFc3o5ZSHw1QvEC0ex0NxBKwaplqUE590ZHfWBDP/KIxi7wEBHeMa
gJU3pXXy2ntLX3PV7DU/pAwrqTtxuZ93Q6I3cayLmAmafSSeKdxsjKFXcD8QfbAbo3O7Urfkujzq
U/4M7eXR1uwbs41k5kkIGHOdpob6wNyL2j9V8xIBY2iVP+vTy1KcxPYw8qZq9mPbjUzmjXSmnodZ
jRlw5SG9yk73ousWtsUiEJZLNob2QQ2AEQwH06Tqr9uvc99rbEQzz2ZIxUkPNRhQ8Cl9wfYISvBZ
BkhH/RW5bk6o7nrji3nlonTu255/NIo13ekw6SkAAtD4utDJyDGQPoPWAtPNTnMoXeEwYEr8BBAQ
zoF3XfLmwMyTwYyPlvQVFFm9N3yKW+QY18anPHHEIV6PzvUUrApog3hzPjyVZmJTUx6EENAkCOBi
8qg2olWkYFdba1eX+ydxCm2hrb6Kk8hLnOgX/BBtbQ7MBKhR2AEaZIbc+GAOVn8e/BBTTdgvFi6L
gxa5zx033bdKb1+WCVW7VkN7HBO+TrKAyC0/RqvfRrUbF0+iEhTqt7B1hITjL/fT7s0xGQNlSjT4
pw5zsmkluPMTd7bKQPQoTkHMudR93cUyKW0VqZjQf+83BUUdC53i6KuwTkbi5uCH6F5ua+prtfPj
h3sTwlyjMGlmX9Latlq2n1S5tcaydfXiq1qrL+rQfUJK6etZ4xRy5S1gqVgX444UE9BqZs9Q8kdB
b39NSuUpU/LHWFa7F4tjtQK8AiAwYpqiuzZZSzdanUDcRftSJYC66ihxm24vxWQr0eIZpL+IUe6H
NXkQh8mqe3D9tPL3fhzcvpFcsVCB2BMHS9HcaZLwKJWlV5LRS6r4Oq1o4LQoWUrJXZOU1tyAd3uR
vNu3tF/Conu9//8pmO/e61WXYUOfGrAZw9UZOP0kgJv5dAQYa6B+6PIWAPcf8t8S4fiZj58MJERp
ju7a0qGnDOyBlA2L6xX2I5o3OYwn0uelmNMJGV93jA+jM55jO3Hje+MwXWlo0dux+0pw5v2bDpHy
z5Vit+v9AfuoXqYkQX5WYmaKxIdEflIlQLCXqJAq9u3vd/slYXvnvSwwYI1aVsHRG3Fsh6mrD9+r
4vm2jH2T/3aRTIC2pBjI00qcZ2kwHduIhwbtxkbyBrJYXZYGt6XthEoGCCZxgQpWZTCmxFyfMU+4
vh5FvQbYFCJIaoCx9qI5lPq097G+w3MsOwHoe4HMHaZl06HQiRgJsKOUmv0p6sz7bqleIjzl0FS+
D0L9UBWz1Spti7YpmSxDXWzgjkfOIj4roP5KEuEwmvlBjAjnOj5+4Pc/jrl8ocqbCbCsBBypl1p/
yDpHjzhzEh8fynsR9CdssjN5acRSA76rIy2f5dBTJ2AhrtfO+KlnP6aBZ3Do53tvlt9LY/z4mkhl
VUcZ5QYG3eCZspdmNnlqDqMPyL6vt5WJdzTW0UR9HOIfHM0sLrLa2KYQBdmiXbEahCqd8rSA8+G2
yI+v5f356E/a3Gaum/0EHjN8sMFf6y+LCkjh8k9dPWZgJv3fRDG2G/uwSySieOxglN3S89JP5/EZ
0FQ/w/T7uMYjRxxVtRtfjh16mmY11GTQLzijDGZ28c7E6NPtA+0rO/b1gBsGnCgW7EFArqZpTQi0
XxCnFJ44jFamfr8t46P7od/nTQajf6MujLlCoO1TivEUsn6NOw1mLHfT7KkV6PufA7XIOBNP+1rx
JpVRREyo16ISgbZW1JysRQxxbEtE615RcR4z73iM+oHjOMG3gTETC3dt7hUUrObpVypcm+457Fqr
53FO0vv6qBVvJ2OUMG3kEhs9uM+itbrGQ68vxzgll2DwYxj+7rOxi2AN0YYonUFdJj4IT+0hc8dg
KpFDU1qp6klwBF5BhKOLOhM+9Kle1sCvIU7/c3DL58lPHf2xAFKHBbxPkDFlT9qjzvG0O9HY+1NS
47kxHqWkkgKlQlACP0V340ENQK0X6Ks1PwwOJWnTJ4uHOMX5fiwiQRSLYh+hu+IIyGzIZxOM8amb
8xAJdm+TsjBqugoQKHbxMl9msRAT2I6yx/7qY5nYJs+N7R5kI4LxlGI810uBTqgjy261HOT0qTGe
ex6h5O772khhnGWYLHW2RLXslElqz9V9VHtme660a4XBu2L1KunHbXvFuznGXrWLYZQyZYmOI6he
eorLxVIr77aQXfO0ORVjnqRiKlAyhRARY9BpclD7B73rrMpILYBcc2LW/QhvI42xUWWjF1nXA5e5
/lIe8isNAUIs6lnRaMVB5oV3PPoe3vEYG4WtdkmLzUjGHbqR9mwYf0bpq9Z+zngwOzvlLzzgt6Ox
tM1di8gwAmKo0xV+k2CPGzPIia8WT5iVMJJvqmbJOQ/jdqf+9V4oY6piQy2abILVKJTirBdGEA2F
rYzAu9b6IJWBixAKXpnGhyH/HE+zPUrRWcSMqKqsV4UIg9VhXqExRsIJGPYj681tMOZMy7O0qykL
reLnh9kBiKon2qonBYIrPq1AeqSmFJt2XFrr3bhvI5gJ6fNanIzYDBGqNM5aPgxKY6EbV5KHZD0L
hJfwcSyPwlieph+0FkP3YHmeycvYCnZHhEvSpXYH8vjbD5V3MMb8DNgAD0sRtODANqrItzZ7GKtf
Rvps9G7J87kcU8eCH4rJCkWJ4RmWI8WDNg6yryAF440z7ZSe3qsvY3yauWtyk1KdT3YJ5On6yTjk
Ft1bT4/DiVs35d0gY3ymNFLEMBVp/rFgcFh0UfLw8xNF9FMOnSP4vb/AImGdlqcmu/HzRikZK6RN
QoR4Hc+U4BqBrrSQl9vKsR8+vElgh2/TTI3LBEA9mMDuD9Vs60HkZnbn5VjmPtKi8Jy6y+NtoRz/
xA7fAjhZXaoW9zkJ51y719eLkPGm7HaDv825GDvSV2oJ6H44DCGoDxSCbg3qAMxCFjo31n/AgEUN
5oeYdiOPMR9EalFdRyAGu0U3pbILelKXV8hWv+T1EDmvTGWMxyLHXbZWAljOa3tVgeOd5oBq8kTJ
LQY/zU7zytvX5ElkbEiZVtWcVPhixKfv+m+wu/D/SHuPJclxpWn0iWhGAaotZTJF6a7q6g2tJbXW
fPrfUf2dSQ6ak7h3ZjWLGutIgAFHIIS7e9sxOKjIttoWYZIadbcoTqUsL+JUo7aMfsBi8NJIdv6b
KQZBSrPMRpwoqJ03gSrYUv+wLm6scd5wPKBSGehQhSHWJiqfTLXEkb8E54/ypIM+CbUmj1cG4H0l
Bi2Wtp6M2WwVJ1+e6yazm+Ie2eJJCCotkKPFTsPD7U3kHOQ/ZiqWcazMmrrFGoRKY4loYo1/3LbB
20K2Yr6WhdpL0Ywt8z+Se56EXhN3wNShfBjeTM4jjoP1bH9mEalxp4bIxZQQl29mWyCf89Qbwh9G
/zkkPN4OjsNrDGqo/Tp16YAHyNq5A6asjdGW20e5LG3OJvK+FAMZmbaOqdQDMmrDRxR3iL3fbXwQ
BQtmO32qnPYTj4SKE0KzqZmKtJFGUoTQw2Jr+UFKXmLtBDkVCLXeXh3PEN3lzRNY7s1mqBUcslQG
PXGU2y16QQfj3cDzR9Zq77Y13layyCFVYHmDEKajSchrmzV4KbNTnPb+fzPDIMcaYnwoGxAIx/VL
LAHgKeEhxy14zs4ARt/UzbyAc9EJpdJRzNMyn1Cmldb3qL7P0B9+e0W8RwebkAk7tEuZFfI+CXLi
9ng2vQ96nqfvnVPeKT54DiBjxc/Wcw4Zm5Yhk5FD2g8hDgrvdpVLpyFNHaL1zqQVwe0l8kwxUUcD
yeouT+nLuzsoyqfKnK05fIjAp37bzj88GiEwIevgx/5DEQUkjeqSKjCUn9uAyoGZ9uR1QcEl5dtp
V6Ch9tUSsySxHaq8pS9vZALbM3RfbelU+Joj3xtW8qDY6EU5ODyiqH9471+tMsAYzgsZ5RLAmLyO
Zxpwzyf1qYbkJR10X77xpgP3D8LVHAOPswIegTqhr87Gy0BTMJOzEnt6l9hx+2DyUif79/TVGkWY
DV6NegUO/AyLE4/0ZYvHPnqIWq6A9D/cnFc71Fs3dtq6zNOm/XglzQ7dxDAoT9BN8Atv4DZl0S36
MwC+GmNgMW2lpo/Bfe8gqAqWvMHIBm9MYx/nryYYSERaolf0EOuJ8tia5mAuwNu4XlQQng88MsB9
lL/aYqCxU9ZCbiK8vMweSacuOjWj4PToXuEc5H3E+MvOx0HffCPZRP8tpmFwm2RW9ZoczFPyIZpb
QSBUOioYH2g8gXu+OB/rY+huYxW1tJGkOTxwaqsT5gisCg25nJVxvtaHd25smFoFdZwacRsVo8Kr
wUmOBKXZ7GKC4Id8hkSnVXiRoyuca4bz5T6gZWOXkAKxboazPBU/0Ro+RV/zL5ylcQ7wx6N6YyKf
k0kwBJRmql8GBrV7Lw2yu+wQBtP75A1nPbJMF1wnZwTG33hRFW95DHhUeltGXQo8rqrvQ3MyxJ+1
yCkIfXz+G2f5407YrK9XCgzUxKLi9N5vmWqqIEbVTvjjELzlMLAhV4XZa4oA70gCktiieSx4fdo8
EwxszJgXm0tQKznxdGpbv+iOLa/l9h/uK3QfGOBoBhUlAxe6lhSZQNMo8+fZoTS5EU6x7goXzUNK
6sBLSe2jxl/m2Ehqzuq6kWiGf1V+Dd2najqayrse8eTJdmFCk8CIrulgB/0YK9j4QStMSjNBIMaJ
xe65FtNjKxffOWdpdykbG8zX6ZQiL9UF1RFKAQA9h+hRsI0X6CFiyCiyRSvxuoMY2rwWjl2ngEIy
FZtChUlkjhFIYLsKI/Q4oWAONV9WyTcVTml63yk2NujSN9s3T0WbJzNaCZbH3jGOyqGy0WNqvLSg
+yuP5gMUTzmbSYOxPw7uxiJzmlDdb9MVjJ/OtOru1Eq+JraPVQQ1uf6O6KmT9JObyjVGTDEqbarv
a1S4t38Cb1+Zz7lWklQVK+7oLD+i1d4GCWVTapxbc98vrx+POW1KOCPtQCY8+Mj3Ob8M5qfbi9iZ
0UXQe91H9lbO5EYsJBl3SOeGfmdNnyJXfq9dA8Wm/EBnw0SfPHFs/tnD+XebTEmmj/ohwYCt4sy4
FMtHJSrQA31vDo7aITQgwVLdl9xePp5R6lAbFxWl2QDvLTI4K8EYXBw7Ydvc6wW6kcP8DrOidlSW
pyEZn7K65GRaOJ7C3tPSnI0xmIfhKZoDAFtrT+FxQ3K/I3WkzfLKKa0QXgGWJ9vwKX95XlrjN4xA
zfaKpwS6KmYL06EDt+eZcxA/ftjGsJ7P6FaVYBivzI/RQuOBBANtd8bEJE8lg7eTDM5IGbgBBAOR
VghxgobqxcqNOywlJyzYR+q/Tt3H836zplqC8nrcI73Y1pdC9iGPY1X9ZKk8mjPechgIKXsDjEIJ
QuKwJw4IN4+QmnsAHxTH/3jLYUAkj8fe1EOcNyK+pIrVRYdqfRAb9/ax3o2CdQn6LXiko7LBnGpt
aDF6pyJUzIg3GeDnnS0N85jJKymt25Z21PIAIBtTzFmWIIIuk0L7XaaK7eoxyazEXy3ZTR3B/U1u
Ak4DR3BiHxW6k/nOK1ftJws2P4F5tkdxRxvucaYJedRBCCCal2g55d1Zle6qCnRDp6w6q4Ydmd4y
nUW0KKumpRW8i3e3GLP5Gcyxx3RhL8tLA0/F02NxNXs+aWfdb7zSbw63d5064x837sYUdebNodCF
JUpkIyNOGLptg2apL9PQ2U19qMCbIGefb1vbPRoba8xJV/p0UDMDnZCxPqId/C1cNVudOEvazxts
rDBRhNAOphFpOOjkN2Z6aFVJrSSgHC9mMPGykPtx0sYe3ePtHhqDOShdQR13cqe73JslV7d79Frn
LiXhKHkJGN42MkcfowTxQq8GR9PvWtGbkyCKeAXIXXi5LootrGoCJCaKKvm/q8dHN3nQ+OixcDJ/
+A45Uzfz8k/cFjSO57OlVZImSqTSpim0LgQEWtNE8Ck5j3zGmHns3fZG3odTGcTJIaMyaiOOu/Fl
9aBujTkX4zwfZxsjcYeISxfMwVKWrGYyo0pqMgOfLT1O9c+p9pYUWCoekukXZ2W79/fm6zEIkuTt
PA4tjkDfT99ElAaNXD1mRmWhL8ht9Oy5MsHkl+g/kwpNyEJ4p9eN/x9/AwMtYzmXE4iAZKdyBwgI
0vSd9DTb0KFHDEE4mMk5EmzpNamUlYAPGpcu+NyLIM8fMA12e0H0VN2ASlbLI9HMWRkIrkJaIs+O
iGg9yqLJS5DwLiG25pqMQ9SDWxjPrqPho+flMXb6w/IAYQMwy/UXUDsG4O50bi+OB5oslR2qvGmY
0JxQ59IpcMh+OuW3JKDJ1uie97U4W8kWXvs4HQV1xRJBkun9Hoihuuu8reQ4BVt6laJURfk1BzAb
dxVof/VP7cx5yvFWwkBIPaIIFY2tDF7H1g0LJzN0Z52/KOAAHx4K01d5zw6eQSZEMQ1ZUIQQl83/
dPvoLBFftYC3dQyAROJclIVCU4RFYkkgKytfu8S97XM8G/Tvm3vTABjOpFORn848kOYN5Hsx8hoY
dh+IVyDUmIhDGKLFLHJcY8sxPGbH/pAFH3mZQ8yBOw64a/Tvm8VUojE0uoRwfD2njqT6Wvc+Np4i
cVVZOdCuMdHGRAqM6aGh3yleJ5dekaCpukx0LhPpTS4s8L4RdcfNstDZqRO97WkDiKrYVESxQQUG
2eHVJhjwggQnSp4n3mZynJzND6atuepZ1eGmVKvYEpCCUo3UVurKWYTm2OattyorVIJ59MWc1bKl
1lIgzSzKOM3d7AzShA7Rw9hzOfQ5PqkzmFEkmWquwwqojdAcq/qmftBSX5icYQxybbR6Fe969/ZZ
47gn2/M+DvWimTHBiNkatMODWDogyJynJ0MObhvibSEDHLWai9oQIiMTpgcMtVnK5CwjL7G7I0Pw
t7eiTn/Fxi31PCetREeOpO9tAH50L3Q0O/Wkp/hOelJ8w6I3M8iCxEPkJG+3V7jfc3jFFJ3BFKje
EmHQ8Iqh9c/6Wbhb3ofv2vsITRIw315KgtINJ/bg7SqDLhhCIvmUAsbq6KkEd2UIpUrxvz3OdAZY
8lhfMPa3IIQi6GsQ39qwCICfvECDOsCNMEpnECWJstRoaBg12cAvBBqpB7EyG0G3jWLhc+RxR0z2
ERPVC3BRmKKkM5snL8sqjUpHnzKzs4Ina/5mYqjl9/xd9e+842qN2cauIMlYEIS9OUHylaDJFknz
8pC/ac/lHUJfD9mnbxyP3H82XW0ye1qW2giuXqwwqUHFQF7l+RhigAd1St0363O72LrhDBXnU1I/
//NL/mXVoDi3OYSmmEej3kUIRcwHvX3OOtfQrYY3p0+/zi0rTAZqBvPmks81Kh2qN0yHrLmIg2cu
1sprMuMth4HlxVRSLZFLJHTxXDLcMWmsvLaziVfP28/qonj8f/5oMCGcahBl6XLcMjFCq8pCx5KV
PI4QcMSlCvoeD52BVvHMnQ7fP3hXs/Tvm8+llVlVKs3HVT47zd3ggzNEjSwwLNvDGcnkzDKdcuLE
x//wmrlaZZA6ktYYPABwTZrLknMLRJqPlR3+6DFUJr0Kj5IbH4Xa4pXv9yOIq1kGo1OyDJjSw2Jz
8zClxwoD/uPgTVBsAwtM3Rd2pHAuvl33gRCdJqog8FFZVdgxDee4CnEraOaDUB/19HOjHirJvX3U
dy8CSoqP6o6mmWzVIc3FoY+aAanBqv0EudFTWXZBl/CGLvYXAwUlzPthPSz/ftMMRqzocNFyfIuU
Yyj8qqVH1eBF57u4BSKG/5lhjhyS4kWtD3gB0LuA9mZFxxKleoR5Bx4NMoXdP2BkY4o5dEs+jfNA
G2IavACaczQQy9Tv9AyJwd5NQMdx+zvtotbGHHPYSINnfPExSdKe9ea+mjq7z98GzW9UTjfHvkdc
95A9YNqyJouAtzTBIJskf52rHyrhXWo8I8xxgppSjhZmXNrxefZKNOAWn0jvaM7kyd7oF7GlpJYZ
8MizeVbpJm8QS0ljs5sxtAD59Hdw+jpdGB1Ck9eWtd8usvlW7I0tQYxRGhFM9l4dIEL2xdQqTwve
1QgfeXqcvJPFXNWkJkI+NMg5Ss2jENXWvLiF9FSn7m3/42wdyxCagghmBYMh7mblc5y9lOpp5imC
7DBSIwi/7pvJ3MxpUepTpGMpGmTg5eQHaDQ9DcXerBIfgL5uY4BAYsgwWz666vzWLJA7FworVctA
L2rXHDPHxIGsFXRhghydxODNNr+bRueTJHLicHA7veag9P7LYfOjGciBiEmnqPTxNdnR02TrZ/rR
aw9TkpcZOb0omD5klDOUmXhZL56jsRR9fd0uDQlxinLF7ju7Vr9noe70yZ1ROBWyfeZTHUrgi+6s
286wH3FsFs2gkdBA4z6VZNphXkTu2q0OekrsEdkKTS59RflV1wV6R4V7Gdr0clRa4YIkZ7Ha8rpY
icQLHPcT75vfQ713c7CjsUgLgQ5eGEYV1Llo14kRZHnotRF5MeQn9OrcIwHg91H6uk4YwBMitITw
xnV4Z4QBtRkNfoqaIUbAXsi5b/R+rXi3d3435toslEGwqchojVaCt/WJBw2YIxQ0nNsmOBebyaAX
JHdnMV5w0ttwtfGfLsKzt22sqAv08bLyWi44+GUy+BXmeWaqBcLxMvSrKVjq2lrm8zhxivW3N+4P
yqQZss+akiDLRZrvRJtex057ub1vnEOhsPLBeS1DHI42oan3VCkqd5pPPRTBkErzkYxGMm04tBx3
uO1xf/AkRVEyglsYwXCdFBh9+zLFiPmrr7cXxjPCRDpFWvVQiMd1Bl26HOx89eyoKKXfNnI7voHQ
5t9PsBhB80JPsJL5s2Yu9iAHUfjVTH/wQ1Hud2LAgkxingsJMt55oKCfU7Da+8jVgua7eqQNdsNb
8swb0OWtjkEGsVSGqu9xSSwGOn6be4MsvtkJyEDGn1Vh9m/v5X7txVRNEf0VBnSsGZRY5krMjfoj
px8/ICVy1J9yC5plZ7QPOrxGrV332Bhj8KKtRH02QTPs6ENpI1NhGWF4yI2FEwDzzDA4MS5KFEoy
nkPNjLvt86QGXc3Ztw/6nT9i+utSWHoeLUYopTZYSu8ZPrGLY/igFhaVRdKcDhrB9VNrT4ffPOjN
Kf98+7PRFdyyzoQ/VSZqmRqiL1fEsDgtYim+4MuHf1XE2iySCVhkQW2hYolFLrNgheZ5Cr+rI+cN
sZ/S3BhhMKML5bzrCuQXpefZk23Z7fzY+b4+FqiWFE7s8kY9Od4hM/ARN93SLTXgozUvY2830lng
hae7Z3izJAY21rBG55yBMzwo43ltH80QerzkuZYzpAEGzmXCWw8DGObQCZhorvCRSjdXgmy0Bx7N
Ed2SW+7GgARpu6KMTDR9KNJr2d8lPO0L3hIYXAhXGbOcOZbQSI+zcBL6p5Sn78RbAoMJ+Who3ZKg
HluQlyHR7lR55WQUeJDA0gCLyWJUiYqcJO18rR3tqXF1a0ZxAK3Zhd2eUt2aPBS1Ic4sWhOG3Dj3
4m6Mr4uyrmsKuLh1tskjnUg9qHikApPwA7z5EAWmn1q1zZc33QOgrSnmEMlSbBRiC49A1h5Xk1tG
pzG/RBDlmyNvGX9mvN3di/22BpkjNUZjmiwyUKJZ7BIPFZCVSQ242nmqArsX4tYQc5zWpTfkSsDl
QWdvQM2KBrjEn20RIq3L4d8k7rbGmINVzaCvWzN8MSP7NYqYduwtU37kzjDvOf/WDHO+piEP1Z7W
FmUFwjxf9Pj19nXE+zjM4epznVSiGIJxRvtk6igDRA4Ibhyo0N22w/s4bPMGuuu0TMIrGi/oMqCy
I/Ob9NS7aNQCjbjI67rZfStu9o1t4lhTHOiQfh7iV26PSazSgxJgD6HJLkCu3uPlyTmnip2gr8dG
HuoavlegB3VwUtWuWhsMuZYhPYMqTNRa5/aG7mLWdoXM5SsmolJJCb7ccNR8pIPc+U2/+y2OPMLn
SzcB1UIN3vQWIMLred13S6STDUVSIGLJuA0pK1HtKlyTYvWqxQ8Rr6qy//3AUk3Vm3To0jLHqwzX
YTIoq0N4acFkghyvW58ws3+HmVE8sipe4+Lu99vYY86ZJA/CjAotMuQSOCvGc+31kCil77vQifzk
BW3f6S/NWt3eFoJ/tZsb48xuivGoVVKFwcRiDZT+Z0Xub/vK3iUNNn1VFmWMwUDW+u/PLnkUloSo
Bm4X7VsJGhg1taAvedvG7oNra4RBX2WYlQnN/zDiaBBOql8o/0xx6S3xXh7AI1xBrD3iiTj/g59c
l8b4STjOQk46MCCI/gBJS0Txvn6nnaGxDqrk4cAbOtj1+81OMm6SlRCNJjncclZjG/B/KgWJw/nN
XRLjDWvfJvmsfECXcWyfI1e9C2NL9OjDDl3sl4bXJrCPzddVseFPMizZJOnwD+0yuMmBduxGfnWm
Cud80iCOM7JaNW1lGKJJxywzA6GcIwmfIVd/2xd5JpjHT26QJksQZDlF8100MztGB37zfNsGz99Z
pkY1RPP2vCJJ1zo0JSx5uENjq0WFEjEObT52MPVgFJbG6VndjxU3X4v66CYNKi9rU9fg3HSayWlB
DA5WLgSrLTS8QZR+GP4NW8vmXLOaNEU/yVpKu+8HJCPF+JBSdcP2URs569qNRDbLYvBjBCEXePVj
gGD3pJKv9fBaxpchnTg4xTPDAMYsZ0ah4bZ2uuqV0v/1+a8ocbSV92rZ5fTb7hsLFUI4GQaNRiXF
NUtL85MDZcgK35eH5lyeVH88GveLQ2U3eIOyuw/zrW0GQsqyDGvdQGxA5WplFyxgp/mAwdzXAqLP
QiC8GLxiwf62mpD3lkGbq7JFimUstHXG/eOEJebL1tM8/tJzya2wcs6526v+6tLVEuP+yPG20zQi
kGydAUNmmUsmizgaCB5aX+Y5/y7lyNYac3WqgpI1cQ9r4pGqh0Ru4i/eEIjchA1vAxn3F/o+MyBd
AJqH7KgueJw5KVjjeYWsXWQEqyzIrkXDMNmwuBv0WRDjCTzfLbj7Ws0XiWJlhcSJ9nlmGABeinXW
khJZgRL6nhiprJEH5SWfeDaY+FeGIoO2oFjpyBf9XvEK9LSarvJFeNLBtNDRL9Rb3EkT+o+y6RR9
s3+M8+WdlmmjTsfnMqtzs+R3hBiYXwcIhkPVBTVtXiZvH+83NhkX1JcxL80WiJUsX5rcVdpTrfkT
WHU72e4EcN0SF2mwpv6P35BxyNAwo3laEeLr7WcBVExT7Kj/iiluu58MGmeFnmeljqCRahisDpQ2
ndjJTx/Pl2duW/IudGx2koHkSmpDeZI0OiMB7RZ3PoQH9ShbopXbPAjmeSeDwLWklWE/FOjWnZw8
eo91iM37HCTcDUavy2H7nSvcl9NU48akWavikLgZes/wSKLUnN2JUhTxnkn0V99wf7bTuRjFohUo
DUcK2gLp0B5UzFRm4Cq4vTLO5rGtzokEpahCABbqY2ODnnMtK7vm4AfPBgMfoVmupRAhsaIIEGo8
CelxVjlpxf24evOBGLSAqGseJ/RdR+ehaUJqPFG9K7QqeZHH+zYf9Z5bH4fBiWXUWrORkCfVLqOj
YnIq89Pn9k26613ipS5a5lzTWXw+/wI9pLcMM0ixpHkdKgnezrIv2sYxtsFbjLZESnMm3emf0PP/
uXRLP+YVlbn7y6BHqw5GD/E22qJbBrKtgYGksEOQJWteds/L8Oxe0JuPyYAHBLsbEayc+JjN52LB
/HRjaeGRSJw67H7cuLHDIMcQdW0WU54s4iteDMrvyQc5rR/5ClgLiYX6FDI6/c/QLf4jZrGducoi
CWG/AIx16VcDOfMJMl7CfzvabIvgKHZpK5qKRFUQxPG+LU4DJqZvw8f+0+y6hQYTfhAB4c+84MaU
/fRFdhtfsJFtlo7UK7tzC769/BILHKscQGH7c8spq0dVXOjQSaAUl1R+yRSeb9AffuOkGQygQEo8
bEcZiK/cU+IY6aD9gGYgOuDrI7J9nACAd7wMBlBSXY6HuYC10RvRAR8jB0f5fenlzB8p54U5BoMi
ZAmFoZdUyTHJUz/eGdWpA81UeJ+ZF2O9G0JPnM69wmkY4boKAyFprhBD1xBFRr8Wu5XRVg3WPSRS
jRIVn+gHBpX+PwwyfhQq//yOoNsxULkHlyFzxhMiNyXImmkyXARBLlLGPgnK+/FDkbuzMZYSqF9m
dwrWI974VgGtwAwKje+cc7LvTn/9DDbvo/XaIrQRGrxmT/I0WzmFD3KgWXTW1pwsXvi1f0Cu1mh0
tslbpANRY3lEH1u4HLUmSJDPajkuux+fXE0wBz9FZb9LRBTX16W1ouQwDkE6WGn3JKFDR/e7MLi9
g8b+1Xc1yEQR4lKNEvivUZHG2F5TCWiiNV8EobezTgnSSHxDr45tjmOQSs27Oo9BX85HpZY91Zwf
uyG9V6vh0s3ZGfyLJ2WWLLlunHCe0FKvHxJtPQ8FdJzJj9kYLM0sD3rUvEat5tSN8hQNjTd3SSDp
Zm7JSevpUnMXpV9XsbnLFvkNVPtUsAdopItfq1lzhAwsY2u9+lGdOSNpHaWUrUaWLTUrrWJIvb5b
rDgRzpC0CjXdIVPxkvbLYVpiS+tUi6j1ocA7IyPfZqkOOlJBKfXb2kV+ndJqxyhcQoSgndzbqvkK
vn1I8z3gdEXWmi4/hFBo7WV+C836joT5RV9XSy1ar8Qxjyl56Di5mdLYeidA2lzIj10W8lRXeS7I
4KcE/lDogRMMl3de0ZZWv9qDyGty+gfcvDoFg5srdKKneKA1O59KA1d+eRgcdKvSe+ffVWLQUPt/
UKIwsNmhKcJoIBLimGrrikPzfSkSXjVt/6FxtcGApImZlLAtNTReIlUWNpGvptIT5yTt3mxXE0x0
pUTTlDcNljFNDpJTsvLYpXe5AonU9yTllEN4y2HQVyubRZxoG2vXdnfiKn8ru9G/vZz9YPGv5bDy
Jo0RTlm7TmCYapw0juwY84zGJS85u7Y7J6Nfvz5LtFMMWUIyKsppfNGOyhnldRBp2usj2sAcOg7U
3rV2cs9D8v3a48Ysg7M5iTRM46G7KP88uG1AyQYMMF32BxrzR5/GY/zUPQ8HMK4ekPp5ub23vPNF
GNAdtDGshQmiJfRZpX1tcF9G5yrAQLudPvLar6nj3biqWc2SrljzcTbAqpOYVZC14OsSlJcuI9YY
/SRa4RjJI2d59B68ZZGBD7GQw1kDNONWrr4SwAdVplCOwz2/FsNzUwY8TKUZc10DUoGHsh3v0v5n
FPuqycMP7hdjAGSOjLgxMpzu5VgHgz8eQm9yaqqbigITj+SQcycTBkpMpA/kQYSxeh4/rdNsFQZx
lxDGZMMya+7ieN+LgZPOmHtQLyGYSwPjo3dnPNLeHVqm5i1tP7F/PXgsv85M5jFPKH1c8vq7+3ga
nPpNuRjP8WG8LJbQOyIHYzg+wpLrqOja6PsP3d/xrV+/L3j3Zul70fIq8HTu84bbs7Q6k6ZJXUIf
80JxPxbe3Dhxf6nr53r9IpberGHCgTcQvhsOoJ9aI5KqqRrbBK8l6iwUMx3368lT1ZJjU6C9q2s5
b95dCNmYYRykiOs+gXwwMqlK9DMrVneOVSfLQBlUrtbUz191sCNwQIQi8B+7+ZdNnRUPHnotrPsG
VVZFWw8zEvx6XxwMU7oQKfOTcLDq8qeCsrKE8a9EnDDG8Hb7F+xespsfwET7UVimZSuhUj42eHuP
nVxYevyvXm8bI8w91FHpFNWAz6AH5ohxnC944b+EIL1ZbRSv/dw3EXR9u72w/fr8xihz/aRdqGsh
YviPtKv4qbFjpz7Fr4uTH3rIQHMZhPYP/cYg3erNw0kVjXTtCrxqqPQ0bUkxHgQ7Q5XDldHkUF4k
zquGu0LmBkKNlBRzg6givKwoHzZ+cpmfJH+1KT+C/oM3dctzFeYWqlttELqcHsMxdsRueDYqndNU
wTPBXECZ0jUYrMScS4tppSGQTc6lvUtDqG++EXPpzNrcGwnNzIhfGrcGCVnstaflRw8WwsKvT6M9
gde3tc2Hwarc2Us8nlT87q23+QEMyIijPskqXeHYBdkUKFNpKaudYz6s5+XXbsOmzvLEgtkxTJcG
eEaiSza/zNWDJnIO2W3I1D+SRRuXF+qsAF07kmn1dEoWu9YGW479FFzxKFeq/6458bp5H/HLxlws
6koRgUjSSc+UW6r0CnuCJMcruh2Oua3/uI0gvP1jAIQM4E/MKaN/Cw2mpNQOEVpvcKtbt83sFwQ2
q2Jwo03FRgwVVPCEA6VSKzHhkFwSEKrJyCM3kM0oP+lO7fMS5fs1841dFj6SLNeGDvChCKYd6Y0l
jwhL2sgiZWxrgmkZc3yaJeFTXPWcp91usLIxzUBJOAqtMdKnQQVO03x4k0jkxrlmZdPo3N5dDqJ8
bP7GZdrRCFWSpsRpyZOaSFY+vd82sO8lyM2AQVUkIksN1ddrCuo4hJWRrLvScCyq0A9V/7aR/cgc
HOf/s8LglqqOnaSMyIgU1d2anyGaaI26F5GzkNx3xr2Yn+fGdJf2MPIaZCgg/RmhXC0zgFXNwmJ2
6kfYvJ6TI5IKvgJWB95b9R8us7/ssFVSQU1NOck+eDZpdYrS/uhPumv6pVtfhIBXRNnH4as5Ju6p
ozjuKh2jBIWAyZHxjmSF1WBoW3k3W55cxz5KXm0x4Y+pKAvmR9BZH5P5WVYkS6xzKwWH2NCuB118
MXPd/f/vLyp8haAtV5M1k+WrqCItioseyxMfyVGwxAu6Lr6uvypHPJkOj2Z2x0X+Zow5zaog9lnZ
N2hxFn0R9B/iRezfBaWyFtSdywRzTZzjsHPmYBAZf8PAHAZam5lIy0ggPpXTdgToGAxouiw8wiMW
2gsVYASN0wRSBorGlsCmqV3TSpgkvBfFu9ahc+Spo+rWCimNMrV7SpLmtf6EuByDfBG0htCTf7j9
HXdw8m+/gfEclBchRUnbZvXR6gbR0ienG34tvBaF3Q8oSbpKdeplkTBnvA6JUXXSTJfao1ORDrvR
vlzejbP72a5m2Fex2eeGpi1ottByd/4RK/f1FNzerz2cVMWNCeZY552cqSg3U2XeD2pzrwQ9E5r4
EBFfmm/Fv3gMw5wqGVQGXCTs7bKUvTKbEhr42n72Wr1wQbQNoUEF3NKQcSeYvi9eBYLdFFROJLv3
2vibaeZG6MqwqYdcRDNwbbdoMKVhg2BD0H1Gh1PuLt+4CE2djbkJ/maR8ZK2S3Iji1CDG46rR3u4
9cLq3qk8lHhQ32VOn+kOQG+tseOf6GoiJESSzcmnZy2y5bByZsNesTa95UVg1CturExmvAYljVQe
dYgBdsnkr/0n6GLa3do9hcp9ogzntrtP+6+p8rmIM9401P6ZAEijvigB0OjfN/FJjmGyAX2SkoNi
FFQwh+HQ9Dwv3YmBsJVXGww+r8tqxgX+DyctHxcy3CtLe56k3B6S54YYPxLwmS7tcx2Gd1o7W6MY
fiOLckJaLuRsNG+x9JtvFpvWURlLCeBM6D+rsnIpKsmaFMPjgACF/z8/53W9zNFYhmxR6vHjIU7r
pTTVbpxHu4RAhgi1G54aO29VzLnIk1jNoxafMJ9OgtRbWnkJeX27/3Dc/1oTS/kSFV0VgvQZ78bv
7Zm20zafMju3xM/JA1WdA6MK547dK7lvveYPAhhx0U09IlAmCqK7DyLfT/VJDmoXtJYYV8q/hC6P
fHF3J9HyitFKUdUldrxSTiBr37foLVC0b1OL2azmEoW8BpD9rZRR4SUQDlJV9rS3k1AmpYAyWeuE
vnSWDmpqg0Iem+mpuMUNqucTvXF8cn9phqlQSR8FPb1/d31xDtUlV1OajZLQLqRCyVq4I456pPM2
KP44pjPYt23uhJ2qKP9lknUZNQ0HMg049lOj3tc9dHWWr/qg27XwqxtMZzRDnsvsHjxFVjRNk3XM
LzHnu5bbptBp2rt1wBV4lx0LFEXWowR3ydDPzkuz7+7pxhxzzskUTSbGVrHARLb65GXNnwUeAcu+
DVOms22Yn2Mb5rOykQRTg0umiCSyRn3qJ8XKFZHzIN6FaLR7/88M/fsGGddc6XVzNNFKCa4cQ1Ue
m4SX3t5dCYEIB4gyMavH9pQ3S7pGcofkiZwE3WyH6jnmCZvvroKYEOQEfx0RTeb7z1oUQfyrRutI
LqEnaHhZmpRzmdFz8ge2b0ww37zoY0Ncio9BsvajRNV5TQAOoeD22ZF3XVmVwbgNjjyZsPrAi1pO
8QLBEKf9jHaPCeTImt0GmfvSYDQksfNXWrp112N8oIzTdACc90LdPb4qah4GIQTvEPoLNy4xEgUa
DTJgSk1hZAL9M1LWY25YRSf6YVP6VSxzDvDu5m5MMl5oTLEwVxVejSCWmbLjbFiyXtpd7hWJO72p
La93nbdE6rKbJbaCMlYEVD1OH36dEDV3xSVTXdGAAm9c2yqCvdtfdfc5tVkfEwilJpIM4YKuRhVs
StVQBXOt/D/SrqxHbpvZ/iIB1EZJr5Javc8+4+VFsMe29n3Xr7+Hk5uvNRy5mTgBgiAw4OqiyGKx
6tQ5J+LPZyv4fN3S6mHTLTBF4lFggfXlvWdkwKNYj3HYJPA5aLdkPNaiwsyqCQpQGsGQoYG22HsT
oA3p1TzAo63DA2D07ax3NJAiX/djjVFNJxcrfFmmthrLMk3576ZGt40huDIDOIwbsz2MDK58UG6a
Y/Tduvuj+L6wzS3iHJSSFpeom2TpvDGhhaL1qhM2oiacYCF5GPvY+UquGria89i37DxTvuZ1/hhJ
wsSDhb8PsWvhD3eipbasAi1+y6hkj6DE25YbsmcPKG0XueZmOqh2dOvfiJgW13AgeNoTGUNfqqWp
vJ7gGMhgWMrZA+DUg+QRc+ipzRpU2bOFrlh0NhzzsfymO4lX3SJ5da7vodVTvrDOnboZ+lPGAMU6
aHcr20KOnbj5FWq1pw+vWVraWS4JDK5+0IVB7hpCYolPaiSYnlIbOwsie7K+aZ3gfSoywrxexC6z
64221JCQm/lN2B9o3LimkGh0NSAvPOHOuFTrQyuzhKr32Ahpv2P0JmI9iNWNeTHDd4qCbB5wxLE/
JPPsR/3ByLJT16g7o2t2c4v28/UNoa/mCQt73MEO8gL0kgz/qWh55uZy7uVavi9y7VRp/WHsp01E
oh9zZT5nOVByUpUmtpJ/JUA3Oqn5lCJ7VdGYsSt0z2hpQbiojnV7ris3qEGhbsS2JJXPRJMcpSi+
JQESfPAdjk6k5U4Q+IiTqW5Phrmp1NwxoIOuBN+JEp0TIt9ppnTsqtbpjO4O3YNbyZhfTfS1DCoD
5fYom/Ix0ZEADOonUPbYgY75Ao1+183etoaqtRs93kUjFdwnohVT3u82hvnPdXmCYExj62hBRQ0V
fJQ1jNoySPBF1b4IzVbSYYIR3yebbMsGUjNgmsxbzWU95fAQnzvh5KZo73E5h9/kRh9ZCPKtRw/y
awC0vO/KD9FJ2Q8eI8wejjGwcaKgtP4KXOxBdr4X51cisNlUqGb1HptKZMhu4J3eEKC1U55TR/5x
fdev9dveLTAXByszitFdQ/jXtgxLPh/LnbHF+PlWJBi/muYsXOPiXwzugyjP4VraW7amfJrzG9/c
j/6DwKH1EKgizUEJHg8L7j4j/az7RgdAQIO2pbLB+UBdIvSCbf3LtGu7P6uS/Uc5gWEQlRGOAAPM
hQ45NlpTrZCPREO2seroRpt+jYblXndt/bhdrHDHrWt8Hc1fJIrQKbE7cC7FtehS/s15u9jgVq+W
9dpMUuRvDC6isMavi7U7BydIc2PWkQHuyFHUUFj/ZBej3GmLrCEwAYAAlVnoSPNDrB/1JBVFklUj
KIfj4USJhXfg+6PV+pPl5yBTx3WC6F5kO0keT5Ds23WKcaAB+VXII1isItsEbmws5s9Tmx/9vHyd
cZ1KRra7/jEFP4e/3Zqxq/qe4XIM+ZTPp6k864rgVbo2FQN8j4FdiYFtKvP9tiGSpdQHmzWw5OUe
HD87sq/2bILJEoIL1925mOLCiF/RIWbTne44jXZQFkeU5O2pbAVJ1HqAXLjERZE5SXJMn+OkkXu6
xY1wn2zlbQtIaOey5pCW2aJJplXPLGKAwgTPbp2/gYDhLaJyACBhbg5qu5utT9gv1/fC6sFemOD2
/9RWVWKFIG0Z/HpvUuum7f5EGk8nCxvMzcXNEqRymgB3w9Bu0U2/l3fomd8Prg+oaeSJ4uFqrLc0
RWbYSAUvsffG4o5IFdSp4BAkXKkDxjibQFO1f7y+bquJ6MIMFxBrC5dKMCFYsVmJ0su2f5VdRJrI
6zvg4g0XE+NJzwA4aHFzZV8CTH+nYGrp99ddEa0YvwWMVsoC8GW7dfSQKw/GtB96IErv/5sVbhOE
Sd5IfYgFqzLTa4rnCNxbQxic42Zy/5slLh6kaU19P4elKNtS9QkRrqVPcyDqQKzmaZZB0RMAm7LC
94ibNDEDvcZGC5KdAVWTQnIge1BYt1EsCzwSmOL7xH2jl1OZ93j3RygjhqMHZj0nMINb04z3fS0C
YL3pSX14l19c46HTc0FyOua4e0jzmvTGKVa+1QQ87WlSvwyR5OQN9aI029GpvoE6m9MTY6f67TlA
tTnpa8cPakcPvsXj6NZDgxctoSerQqlE8k958CnQxsQ2zNimUbFR0RrqOuSbTfwatW8PH8ecwtg2
ssZy5o6eI8bXxpTCSKADrmQeky56sIoQqMQ+2mlzdZCn/FlvQJXcjYPdjs8WeqORTu1UUzyivliY
osuHB9VIt3Nk2PkEpncaOqVf7cYqBCo8b+2eks9KPRyqsXkEJXs+ta++njplLH+tTdnWAiDr0nqn
VU9q2HY22pRfx62CyRVRfX3tNMoKYj2rkpmyxZ3GsoqKqJFrxC/jsRvQrFehIZA+1oXomLzdHvxX
XlriTmQQEbMyDYR+GRT4Y/t5nu4y/0YxNyb5lUHaK77vrO1ggkEDatSDCIzJ/LhmnTulUg1mdVoA
slKqyQmvud2Myep/HwiWDnIXNo6uNCU1lhIDfjT8YeZPgLbY7dR71+2sBemlHa7ygUpZEsUZ2i6x
8jKbXiJ9bUWUDCITXAapQfKEkgKA8TbO7SYqtkWZP2mWJeq+r+JFUNhgORvKqJQHcJQxGo40RVRj
o7XsFRjFrgaW+Hwz7YpP84/rK7eaUy3NcUuXkHiq8xaPXUZE9hcrfebkO0YXUNvFreWKiPBWj9fC
P24h/QxvqMHAm9OoKrBnGc6Qp9uxCryRxIKovfq+XTjHIzaaKSw6rUXLhHEwNWcI29qstpkJKR7W
kpGlIS7nkeUpkOiUsId0u5eP7Q66gChDi95Ka9fQ0gyX82RmpJtFMQJeL+k2alN+v1E7y4nbxCaz
iCFxNT5cPtRbP2qRNIIjBnoxCrLtRH6Kgy8KEX0dtigfAtDCAPsBCwPgya6o1bNuMGa7NJR28l0A
6MA/Gn9iK3PNFhdqKaKDL8t4ADbA2FMUmiGSB9JsvBvqreXOwiaF6EtxwZVkhTGRYmBl0mljPPbg
kZV3yXY8SBumPVjsmVh78ijiOf/NjtcgCYZHi4Fuz/s1VfM+NyUFV4pFs3M3NbtyCDcqxqDSJB3s
rpC+qfEjRpc2ppxtBaFk/WRfbHM+G3FsSKkFeOLf6lqAufiOETszU30zbQ00VwQyNIWnCvhyRJa5
e0ZHB23MJbyns3g/WveRsRsaNysFL7XVK4Bc/ONC5UBI18kz8F9W/wnxyocoJhkEnrz1UD9u1IsR
Ljy2TRGXEFP/axEZ80+3IRuMFfyk7gTp6szpQcmnn8HMg//HaPgG3dAdSIMZH0R4X29mEKYy1gcR
sHA9Gvzvd/HQjZFYfj+bqODVcQE1eaaKKCzCr57RiwkuiNYGTdByRbk3T5HGq/5Lpk12bxFBZUTw
GS0uiHbSbE5qxcxM8iksyY8xeJqaQVDi+c09fvGGezimIHXxpRhmancChVPqmXs2zc8CjrEXCb2s
p5IE4CGT6OAh43FKRVWBdk3C59HO0Yu/hXCaF23TI70dwTv8D+TbVxcRyZpi4R+QLXPbNC7CNg7M
isXT5IZpmCWOvgF3zScmKjlAMD58nkVc96sICPlilN+DqQFdpiJGalS7sgdOeHowPDZEpz+AXfFs
Ya5t3OiY3wMvBc5BbYMh05UFB3TdcQiR6RbgkRoPKJJBVWkC7gtAWBNta03bjXH1S6ulWZA6r9pR
ZNTMAQoD5oP9+eJyLDJCQtZqcy3FVptvfn0U6pmsm7g8dLgdqvWSVPc6solKu+/i1A6rO4oH3p/c
Cv97Tin8PKmihlSLMrwBapfeE6d/UnEP1pAp0Fxy26JbX281aJH+QS/08iL4gHbQpMRHjw43QlXc
DMGj5G+C8HTds9UrfuEYF0caI+t1o8MRiOrXLAzsLvvWtx0G51xpkjb/zRb3qWQJAKzOLLAbYi8b
0K9WiUPp7ZyA4DwXEXKvJrMLx7i8LB6mUqMUdHBvWfOW7lXkzGBVEUXIdTtotasm9rjOw78yv0J1
LcYCatvyiUlXFKkjPZTH6dXaAs15GHbp52bT7NAB3ojkOUW2uY8nt1aCYRWJuPmJsWEpe6jDAjQu
gqyuH7GLi9x3Q8c2x4QglrJOPalx8vyumB+ubw2WdXxIGCAA+/cqcl9rHIpGCmWsokzuUvVZwgCp
dJohizhKPxJRj3I10VoY46ISRpSyVmHKUU3lNfQ006OWnFtJkEm+4V2v+cRlkklayaWpve3A8VTu
q6P/UGysW8kGq51HdadjmIOjZtcv4bHe5lvRYMGqmypilWVSUwOp3Pvg6+dJKQczZtv6vHFmNd35
NNlTzN4PfuBe/3yrUWRhituISafRLiwZAKz5nEWqHZaPafPaJ5sIbNnXTa3ueWgugLBfU4DS4rLk
qk2DJmVEwdYEaIJ2O5Iv1k/D2tBmW82vUksE9taTkoVBLmHW6ikmyaADDwbKPrCV1bfjd9/tnXET
H8sb8TTPao66sMcWYHFnIjko5iDDWrYUUp7PNPl8fQHXczpApdENkqlMeQgmBbVolKgsCfb02xbY
SyiDRKAMgNC6g4kTwdZY34UXa9wpGMuZREPDngKGA0HpAW1RUu9aofzNapBaeMXtiywajKxgeXdR
gT+urDa1Lh+iiggm6YWrx20Hs55LS5mR0jDMF6Ps7XfaE5sNarcgnN0JvtWqV9jnMp7BhBAerCrP
xaC1Gl7gWaUfQxps0OCz5TJxqhEwrGne9FO7783yuUgwE0jmTaVUXk1KuzC/pab0Z4dh8Xu4OK3k
hkImHd5Lu/AuglQCvaNumto53sVkZ7nR9+sLIPKfC9UUEmsJsmUMNBvIieXElRvflUYRX5XIDLdJ
wZBimXKA+mFj5rshbZ6NVrWLNvlx3ZvVMLlYPW6PJr4/KIaJfE4fb8Zm3+rbNPoUR2cl2183JPKH
26R9p0pzZiBmVX7smGXrySMYBMZ5c90M+2s+3HALf7hQ1YETNs0HitCo9jbEQey5atypqr70NSRW
pvw+p4/XLa5Gk4tFnljMBBjAUDoA9zp1vskmxUni6RBKzX1RUOe6qfU11KGTAVUyU+Ohxm2eUCiP
smLbvNfkY+7fadPDdRPrdWs8v/62obyP9SDUreOugA0kqSe0lz3JKd80lQeXJXLyF1FAWV+/i0Eu
lau1aDZywtqnSPKt72097cNyiwEhQdQXLR4XJ2baZV2Y41WmlmczOTbWM2pm/3Hx2G9YXJRNHyEx
rVCpY/zfIChj9xiKdBpErlTUX0Hw80U0krYe/RcfjAsUEL+hfuu/FbaIA/55h0G2NZvhzSZh3r1+
vC4fiwsXUaR0dTWh8D+NG/QV8w4j37KDsddBc3xNcLGJdgYXMrRSokUUYjXVxCvq574dgOT/HGai
gvlqDNQxX4FBNEz4qpxTISTdki4xUf3XeruTUQrEfV2GZwkkocIe/voBW1jjvIpDOsUaxRLKt3Sr
OKVXbYPzK7XDh8DJMN0nKl2zff0hIuqUIK/CYxZKIO/3JJRiDJIOyPl980bpn8Z5e33Tr56rxd/P
7b9Oz2Ro1OtgaplvGvOUFsdWyCq12tFY2OC+UGNOPRTnUaBK92ykDhT0jgI0vcrGkQX31Fsf8Np6
8d9HVUr00bFeuj2gRKzuypPqdV9jV3KMr+1Lu1GdfrTTrah/JzTMXV09YLmVoWBjgEcBpWm32Ko3
hTNsx0+Sw3J73YEaePOYn0URWPAFedScSTGT1rHHZ9uZTpZG29Cw7GQWsrAKviJPITSAR1abUkQq
tXei6rFIdpNybNttUj1n8Wz7zVOgPkPK4Pr+XG/d6JbGYB8WBq+5C4YULc3B6YY0PFYOjZFHwIFr
Jy37NvVokhZAdU9A83e5uRsNwF2uW18NmAvj3K2Tor4wBox2tNLtUP1e6Y4WOVaHcXrQTs2W4AJa
/ZJUAc0IVcG5w0Nm22o2fKLhHTVpjyakf+W9L+SaWqPDRyn8YoTLEEy9UYI8MVmGEO3iJ7Jp7Kmy
/f28VQ9WCVotckqhdNHHduCJiNBWr4SFbe5bykOEqdMCVwJ97vpbXYGi927u769/M6GH3EfL1TQl
JQU6EVpJTEYZUI59d4PZOMbx9lgBd+caW8zQuEDuCqLp+nVOITprIWSbANW+D9eNNUf9yNSo4/C7
CZnIJN7OyIdKmu6CcNxVGv08ovXXTOpzlMWOoYeb696vL7GFfgd6HtQyuFirNooSFCZOKZ12WXIT
kMGu0vum/HTdzPo9CKZ1oBl1TVd5HG3YINFMmT5VClICWs2bqZC83gC5F2l31jQhqwhsU+69ZLae
ymbYFr3+atYvlWUKzujqqVn8Eu4G842hi2QtYxmoF2f7DpM30Z8s6sIEt6gRTY3R7ym0pHzpCUW4
1O7Iq6Tq+1AVJE1sb364vhaWuOvLKuWsyFk6OGUbqQ1t0/wi+HCi5eJ2aJaFhal2KOKRQ3pXothg
OY0b3uBeVOzJvu92hWDx1utdF594lOAQdb0W5PBpRNOfteDy701sN1CGZ4QI1l04COLobyxSahi6
YqrG258vEnmtJhCyquEjIzSeT40THXAV3zFhh+p2OoqoAteX9GKOCzga+HEnuWRvoKnbjBSTMGFm
R7oIawV+n9XdcTHEfsjCL2n0o4F0qCqAywzTViR7MVrreZrb+wh6Dr1FD8kAaEHV2zQAkjEubNlS
PSOUTIhaZSdTze9p0t3gJvWmadrQKXKrdD53GGGPA23ylOkF80oPdTT2Dp1NO8xlJywj35miaW8q
ygkHHX+vVj91fXvy2+TGiMvOHvPpVMugDUgJaP7qG8l41qXkhnSg2NDze4h8OeFYPSUEyNoacFQJ
5LG2qo92TMrzHJq38dDvi2yEDrhk991TY7V2IXVOMfXPaTMfa/M+1AMbRMTPYTQ6VVk4I0mdoUL/
mLRHP7mThvbBkINv6RTYgD1sQBI1OVLevnRGnts6DY6WMhxm0LCVZmJ3U/zJr+pDXSQHYknbpMgB
0ZS3Y5vZyvjCdFq6UfYsVXkxCAZNVTRWlXbTNJieHYljdJNttBSoUnhQy09DAwrf0K+2ukFOXazY
ykC2ILC8Vfp5PwHnXWTP3ZC/lFp/UrMfbZwGdkkir6i0U9/qe2ko7RGJI5mGLcQPEnuI/ZOZgXp8
tNywBNXsqDg+7TwjKBBOMakRtFuTTncGYnwQ6Z6WfBva7NAbppP2UBxIy/tuyh5kdZpsDKMZNogR
nqs83WSlduyaxs1L7b5S8o0WDSBxzm590PfXs/lDr16NwgQFhfKSz4M3TN2LFhBvBtg0agHNiWRk
PvMnI0l2vtw+FJl1kOIevhsQ5uwLO6vQKG39oXalHIjXOQ6h4R1VduGDh8hMQL9lzS4gNg9ZK4NR
1sy+mX7pdKFs1xL+i+6J3MZOkgbnZjK/Glr/CF2G7+hIbcp83BOoLSg0dfJs/Kpkyn40y50sDS40
t7GexA367Eia8dhFwEkASytRss3kn5aEacOxsi0tfBTEUpYrfYzWl/PIXT1Gh0530ObAgr3IHuhy
7xOn1O2/VO2jWypqfq9nF8bFHncPDT5aWlldgunlNHv9Pjood40X3hC33vqOUP9K5B13FzVSa0xQ
EMWkz7HbhHdMDcr/Mb3OG5BW7f6ot8QgAnjjstEcrrcUWr2eyxSdRwrF17j+lEP2Mq+8uBVRGazS
5cgLS1wC3FTmADJXdN7R7cFEIRB2duhOd8pnH/zpkZs7ktC59Q+3sMklvnEzmmSe8eGaQ7dh2ulG
YEenZA/5623gGYIW/PqbCUMxjNWADf1z+wTwRKXVe0xOdFbsGrFlZ/XPEShxMmvPdH6J48rWevKd
0PJZcCJWr8KFZW7PRDQ2zIngRLBhzdwLPeVO+6JgTRF1QVBfeOhKDodRQMrC/PlwDhdWuZxmAJ0N
VB3RqhkpCEDmEpzjm2J8GbSH0doIPFw9FRdbPHjWCtqo7jucitqtT2w8NIaiufZU7Bllo0ibeDWb
tyCgIqNEbWD+/v2FP4LJo5klFdIFdPbaPDxA1dxWy5/D+Cpwa/Wlu7DEhbIyRt297PHhxtdhozg5
48UGNss6B8/+Sd2GO4SYDeLrJ9Ek0XpX22J8Oqpl6CAofe9j3ViA2+CKc4e5juwUYxtxox5Go9vW
kXFsBu04af4DNJq3dWXisjfsJJlumqnxBhVcfkXt5nm3AXU5cplxO2a4kLqKfNdAwHJ9jdaX6PJD
uTSP5nWhjIxnUjatXySMvF7rvktRjnET7AEos1JLxESxepwgB4OSALJYqKy9Xxu/wjUrV4gbxhjv
dC3wEsgi1cJB0DUzyDYhFq3KFnivuHhR0KKHworFIIYebui5/q7Fglc5O4L8EV2a4AJD7E+9bvWI
utqWxb92V2/YnvqjBzjQ10SFigsGnT/QQLUh0Gk6HuBsWBcgpI3vKkDq/AVoFqE/144njqbGHjfg
QeOhOig0aqDrQOk5SWYHSeCUdvYEQKNIZmn1zloa4vbBFNUFfMUHCk8mxv2Th4Zpx0l2sZ/rtyGI
YVftShFce3VbLNzjTqYxGKmERpbs+mhetslg60UFCbB0f/1crT7Xlt5xB0tJ0jyNOwi09F6JJxs4
hT3fJXfWmaUa/6BIs6KMATK5y2fjoupEUTrp+hBR1dxOGt7YN7O6y/xvzbjVM8eQz3n/dN3FtQtq
aZGLrqZRhmEUYFe2lubQ8Gfc3OTtd1Xet6KhydVztvCNO8og4Cj/6qBqGAVWd9Zm8Fgj/Q/P2WUN
ufNcZyTvkKCzARmg+AM7OyTn9OgHG+IV3rDTI/f6Cq4fNWAWLLaOMq/wV0FouFAbNKDzqPfasbFn
XPX52D6McSlInwSmeBW/LhhHM0pxIaEh6Fm9ucFIqB2jxDXi8r3uFdvZH6KiIqN8JpsAWvDYIz+I
tZEkYJ/CLeiNSbFLNdW5bmL1EC9McB8KfKJtW2YWCnVhbgch3ed5Y1u9aJha5AmXgqlxC4l5DTvc
x5vUAuMluMGuO7IeBP/nCeiW31+GfRtZU6QF8OTEZrLUHUWz1HiIHGrLDnmK3OGT6FWymkkrC5vc
syROfV0HjR7GqcfaScGrVqD4B+o8e5yyJ0WWnDrS3K7V7a62vlz39/qHw6vovbuqVaA8QnHCfHKf
gDJe+SXpgr2xutMX3nEBnsZyMWU+kGF1f9Tkz2X3nIP4yRQEv1VWq+Uisr2zKFvN2qxVVMKHMzvV
q7POHuirbCGZVQOPTtoRMH3PyO+tpn1WGM4jazd+bYEpvDnm5YSCzo808e2hsx4rsM1RK9pdX+n1
C2ixDtyFQEcMQkWMhN0IbUbgZHnQXfOoO4ZMWxq8n8J9JVp59ueLJamsXobu7P9r3mQb/9DfRgf/
B5pbtW3eBo5/LJ3UUYSztey0/z7ggOXmvd2mbtu5NnH1scEY4zPToqFf4tvMkW86y+431JuQR7jx
ASyGgrC6+ghebgMuEjWpyYC/CHatx6Z3kg3AZ08lNHeg3u1Kgk0nOj1cPEL1V/PBlye7pr+Jh9CO
6EMiqqULbPCdVx2wynJAaHdRkNLJa158SukgiHoiG1wA8gM6jzUFoCcIzjWGnVHznEQMaaIo9/bl
Frtx0PIpStjlWpUYMwwPU3GXavuid1pl45u/zPqpT18EZ241JbqcOb5GP/W+PgQ1diLUaE4BhA6L
M5jRz6Y7Hhsvvem3k1tApwDD9f9xRblopOs1ZJhz7Awdu844KOFzmn4XOLd+vDXwo6DVipllLqAY
uTkbGXpn2OoligTVIQX/2Q/NBn+3Ozol+K1R3dr65I/i+cUsF1WmCS16hWll+KNNjeOggBBVcQLh
jPxvruKLIS6MjAWQAIPCWDPflHDYPHboaj8ql1G8ou25EXMIi5aUix5Mby4KGyQYajV6lQbGhfYz
mbt7A3rW17+eyBIfOvygCYMOH09DP6DMKieQAVYxXTmt99ct/SYk/m8dedJOPxwqaZrR0CEpmtQZ
IiIEwWcgzoinnP7BfBrb2x/D/8UeF02MGj0NMjIo+OfiJdg12/GIVO1lhhSZ4sWb9Fk0GfGbq/Vi
kctiyjzX09Iq2NuO/JrdbJc/otoaw0X/1vRKXdyCZ5/nmo9cUiNnsZTnKhCdrQchZAeLeswRVAwn
eGZi3NW+u2WkXdJJ+iICawm/JxdbjGoocpS4kQWf2XQjFFyPr2y0HhQkQnqp36RVl6XlgoyfSH6T
9jjtRW2n+9GV7Oxe2pTHzLItsLsZm8bFQDVq9UDeSTsx7/F6BL/Y56JNm3dBoc0GoOTTrjI+hyX6
/uexvJtEXFCrXxR9AdMCu7Ju8QS6o2xIlgpUq5uMme2bG0p+kjKzaXbSx+fUl1xFERzM1RBwscif
y7xPoAIcA4lTGBiHt6ZTqQx2mCQuzfXH6zFg9UhqMigtiCoroNN/n5FppUZQvIaKO2BIaGeOd5Ic
CkZ71w/hwgb3pQhV2hIPWTZiIH8OdiqIG9GafUwwbp+5/0AiSuQTdz100K6wFCbI1tbDnvba1qgr
r0N1F6zzmynD5TSX26HLT2oZfvJzcpyj5tArT+qfVTYXnnO3RjHieR21WN1E3so+mNiQRD1d/4Cr
x2Bhgu3eRfIUZJo6jyMyNKtxu2K2C+M7pdvCuC9ENdQ3iN2H0HYxxSecZZb4Y+YjT2MAZWi47qTJ
TU64KxhWuPCu+7WaeS6McXfFPEK3RrZgzM+2cfbZ0j09Foyjrh6zhQnucvDlqhqB1cQ+UaXzqEBI
bH7NgubW0iOBM6skjki4/j5mfLpZ+MAPtyViiAaNhQkN9RrcsKbf3FBN9+LwaxfkX0BWAgYDwzN0
w6OZf6yb/HucfQqlwm2AYbi+vKsIKkUHJkCzUKoG+fj7fSOVs5rJkcRkqelBwwQfpKkdsDm9wVTk
52mnPFy3uPpBGUyamoYGsgvuYowGqwOno4GiuDzuO9Q+0w4YrWLoXq7bWQk3GFylKiYcYMUwKPdZ
pUH3s8FCPXfq2+ek6JzQ1I+y1rlEDn5GGSh7h8LV+npLpRcKuFgp30PT177+Kz7GoPc/gvNWr+iM
Ei9up7w+B2DG1QQ9x5W7nhmgwBdh6p1+qEhCzc1oTA2oH8brwSgpCifZ+jv2nJVcUTP+47ezgCjU
VBXjdaiB8nC7Qg2jMLRw1xPlPtczuws3iZieZdUK+F6goiZTbBPuyNN8jiySagSt8d5N7zRHtsdd
6oXuKyM+mr+1z6IG58d6BIgSNJmJyIChAZOl7w9BHGVal7DH2NR/j1oCBOGrGksnLSjtxprQyMt+
Xd8WH0POO4N8CK3QsgHN20Qw82VOTp4qoWNGIbH1WpJtvRQJ4An840HTphKk+BdnboDeWNzddLmr
4gmoYpDwbI4i7rIPzmGiH9hhHcVCA2QXfD9KSkpFr2p1dgud2GkDpqrusxQDQ/SvEwpELIBcoVCC
gfiP+jFD3+uBEbRAa/Ru2e4KsCxl1FXnXRx9SS1nijHslrupdjaLwU6yz9e/4cejh7MFBZY3FU/8
Ep3bNT6wY7MhRTB/b26TXXQwT6NDvADkQWJkyodA8t4Y5crOVTJ0cz2mxJ2VF996KPSdwBuRAe7U
VUmUTcCTzQgkoztnTveNTf23tvEVYPcA8CgbhIqi24eFv3epBOcVF6OnUJ4GuXkzam6twi6B1ZBe
oDYDEIz8M/KEBpkX1wxy8TgMO4XOljZDurDf57eMdAyAQ0+xQYoieMB/vIA459iKL1IyXU9aZO8l
QTNxRjmXLad6nh1U7bcEsPZ/PZHMmWNhdWGuppj9UI2EuMXwbAFuSncayqkiNr+PhxubXpM14L9A
C0F46pOuB/GyH4/EtUBnRNwx2xMVIxju9d34IZtlviyssF+x8GWsckXtR6DpEn+T+KZd1oxCH/+N
wJdz3dT6MQZCScbwFiaRLW7dkkKJ5zDDyYr30c7U7AJ0Oe0me6Le+DP491fom2cXa5xn5mSWvali
/EynDy0IakyH5PcCjz6Ee84G9/BhUkCRXjGPIowfYajORGWsPWko7ETn4gT56013lLbA3ZbbRhCU
P1zenG322xZfTpPBz5loGIHxKYY9S2AjTesMyWrBVxOZ4WKvFvtybQ5wMVN8j0B5SEsKrw1qwT5c
NQNsqqnpFMA5vt9LqikiEsERzoy7Nr/rVc+fn69/rY/ESWzFLjb4Rq81GHFaZrguBye6Ue1uw8Tz
IuRw7QZDs6y9eDRd/R7K3iijlFtdtS1XNAC67icjpkMXEaQa3I7JaqPK1ZYASDY/kvZcGOf2X7cQ
3ty8mOA2RtjoUqeONcFYkZdXB1U6Gb0o4q5Gdx2Fbiis4YPxBe8USeXoBwWDb76kmUfSG6KcgFfT
w9sg/BZGL8AmN4nguLG1+XClLIxyJzrLe0OWJHw/qFIl4X7KvnTmLhu8WcS8sv6RLt5xH8lqYt+s
MlyWUnEuUKOoMsdX99d3o8gG95UMIiH5r3KCdm94NxTkECuMjtHwrptha3JtzbjjG8qBFMYtrmG1
OFP/BZJhJHNMEa0D+1s+WEFQtxRI8UEglDm7iEWRCcm/aKqI29Sl59Pbrqt+hb5qVyMmEGbtXOM6
6YWkC+v3/sIstyGacoqntsZ3Ivez131rgM2UnFcDQF/QvYUbUbl3NXFbmOO2RTQ34LmecHYVWtrt
8Gqku+sf62OfhR3dhQVuU4S6KQXGAAsp9J5Bd7hlT7IeRIfGliVq7TnfCl+BqxsROQB0uxmOjp+n
BoTXjNQS304rHTU8Sb1riF59q5twYYJzq9alOlGYidxPAG3N980Ug/BWvR+7r9dXUOQMt92NDCX5
0cSpmqxPNFBtBcUIUQHwY22JfaWLOzyHRDCZnYmOFLtH/C0KGeoudMmX8NfoMEHN8afvmBDGEfXT
BYvIT4sGaPTFvYzNXgRnKzurjV0EOysXiYSwb/HhKEM0G+9KE3KUfH06lSqjn7WOgCilwS4f8y3J
SQ6Bc/NA5UcQkNw0JBVQiq67drHJnWM1Gammzcgx9KRxtARATmXe0CrcWOX4cn2DfCzDvX08C99P
ZWq2b5zzi1CFOKUOlo6CgPJ1cvRXpoyTnAsdQ3HjZtijTXsWCWav78mLRc673CjVvAbfpkuSRyVy
ZAAx/MfrXq1/tIsJLjKhGg366tLHjpT/j7Tr2K4bV7ZfxLWYw5T5BOVka8KlttvMmQTD178N9b0t
CmIfvPad2APZKgKoKhQq7B2o6lVjhppxh6qGK2uh3vEYqXb9IGDh/7uFjDnXapJI4oItzPtnXUnt
hldP39eHDwGMFQvDqCRQOCxHPy3rXQGWKQvUqL8ub9rupfWxDJN56COfYhmpCDMuFwwRrLYunwTl
qpafZ9MVol/FHF6Wt7sqXI8muH9FYFoyh6TpZVoIJa5iwPOaUqgLwdrcxhonT7mrbRspzOFEI6mb
qcGzAPASAabpAXFm3oKFxvuNxVCGSRM5KENmU4eR2jcgi6N5Nc0bJb9PPBl0yTys093FbKQwWYs5
XfWioVKIkdtRczajn+LKA9zdPZeNECZToS09eMJTxMuacbD0QOlPw3rTaS+XN2z/9bsRQ61q43gW
ra8lpcR7FJ3qqZ2G0RKgaOtoge4PayC4/77nDJ5OwYWO5z3mLIBA9Vlg33ZFA6Jcek1NHuhUATdT
eiQckYWhmMm12zj8to2vNavPUtnpX7HE6K8mITmiLA9mdiMrj4b0oyRXufCUzbeD5KXCk2ylDmd3
v/R4M2Lpg2Wzuygq6h3pcYWoWu5HdQGUg0w/R71yk1TVuZJRj5/zW5UM1+rUVf+29sAIZ9RUN7uu
XJdedHHhHIp1PiwYvrq8wPfRD/Ze3pwmOzZDiiIzCfBw3aRUEntSMFzVIq3QGaBgyB8TrbeVSDmu
ohz2zYBLoHgwFzTOrPp1ZAEVQRaPkboeJ6EL+ko6iEBytKzEn6L5Iet0jmfdDcy3H8voeixYUzT2
yBdTnHngwLiJS8BKC7huEFSBTOFweXP2PDnoxsFoJmJmCpNFnw9/zYieCx3C5lz01vSHXHsl+aNX
XtI8AwrLGX9elkd96JezAKqXCYJfjJywyYoZnKlFBN4St1gHR5vOqT4+JsYfeTE6iKYPcZT/uCxw
f0M/JH5JXRSyRaAC4rstt/djkAeYm7qmzf4lcC14uGJ7flcBQiZAJVAZwoTQ5w2NE1IYS5eJbpqs
RyFtgqrrXEvg3Yj0XL7so2pgkAV9HiqqXZ/FlHEMtlY5xrsgDgTzfs0fMROG0fU3YfzO2cA9J69o
GKszTLxSkWH6LAo9V6ISR0hY9B4mvYkdHSU7c5X72VFAFW4ONmVcEFxeP9SupgDSUFV0PIu/1LtU
VVfjTsaM1WAchPXnlAZ1f9DRBtvZCW9UcffQTIS1EkXBRdvR5yViqp/OieCBEHf6GdeCqzWaP/GQ
AXc3ciOFMW3MkqbpAiRAVwN3RFVqdpceJlPGCOYD58h2XfpGEqOEJmnJlPXyihEy/TiCY1cKhEBF
YxPPnPfiWWUjiC55c3e0aZPLukLQtwlQAE1r3NTkvex5Z8N4qERcxTYBdJOrz0CMOMyjL5Wc5oqv
Xb30Ftosg4n8hkHRkQzBMiT10CWegVthqXAuYUYO/WqDBNleeI1Tu8+prVAmyEipbS8RDolCbxTf
0yMckz07pk3eZLAsVg4vgfq1De7zMt9/vjmtZVBQpp+n9Z0ZCNPc7hSkCGso7hZtMrSOgxPfKIcS
47l8VeFt8vt060a6WclS3jZY7yz/qeq+MQdN4oERDxgI8XAzCa8WEKo4hsDRT3YqNFHBhjs1K5Tn
bsYAshR2L9mN5RhX1h3QF4/mav9ObWFzqu+Z9M0qQd/ctqUKI2/mU9ucG+nY8eLh/UVphmlocErq
lwfECHbMxYS2ThVwqUhzBeAI9/LG7buqDxFMWGaUad9PVFMa0Vemsykco+kMFKbLUvZN+0MK43aN
ZlxIr0CKJv3qereow0bkzY3tyVBFXaVVMxE9KIyVZcokKpaA24vgKmmt1sna0WlVTvJs70g2Ulhi
id6KGlB0I1FRmTeKcSwX3hOIbgV736tgJAZcqWKCkpXx6KOWlVHdIqwYwFxhggyPYh+DKQPZYYAR
nYTDb72BthIZ1w5mzCERU/oaeZCPstcltuAkkvdjdWjglLoFLhMhs8s/LuvErlvEfDUQKtHkiV4v
utUbA1L0tYtmmqybGscMVC9zhxMB1xL6oFeHvGVhdvzX5NLwi1uRzOaSKDIyaUkQIsZXaRoipRVb
h3XhpOq+oq1RMXjzq3j066KkMysTc2tskDoBjPkPAkoXy1/DhjjGyxymaMkwdLt7k55R5XcmLsX0
rn6iZVayZEDmmRZjBcZojZgoW5DaiB40jJERzg1K//8X9fz79wMu+/OhLaqRoaAA3z41P2XcXcv9
uKJ3NXLrMTBSwAzwEAZ2zXojkAlKB1kwxMyAwLxdbNm8MiGHx4C8F2Mj6v3PplnsWOHcTeq0Jti0
ampPxVL4GuCOomkGMVQLxi9eMoW3h6w31HF4BPjmYJQABVzYnRY/CfnzyLtRwHZZjBouo1HPigFt
1/XI6Vfc/LFlNxI5mF2KCMu8F7olLKRXPBoRD5uHJG09jBF7Yr0cLTk711YTiDMu0aLxhZqEClrQ
OBfDbipk+42MRSaIxxQ5Qb1yOVIme9rjM2D8LUNcxGMR2bvqtqIYP6fHGVC3FOQW4/pH2jii/KKa
wZx7l90a73CZKNZs8yirWuQWwfL3Ks1QWKl+K6viONaGm5eYcBLUayEZgstieWbCBLZyPhJTnhCN
SILfo8G8CwG+dVnEbuVNVUBrpoEyDni/zFkBZCmXE5QdwA1dvqnPGE8DeqQ6OOVBOHZBDAIl/kTH
3uNwK5M5tKQAZcl7bXYobwYM5bZHOO0I8x1DIP6WXeLWtSSQNlC80c++zQBVTm+1cNvKagRr8Upy
yUmjOynyYEOgOHRAp8vZ0l3PsxHJmGivdnEL+pAVT+5OxvPD7kFSRdEHp/Povpjf4nfaNl6RlieV
OcilsnpDJvQalK7k+dEsb0gRrkkYtw+c9e29T5Gz+HtLmeNr9EbLUUbD+zSxglKWQkluMGa7TLdL
H38zlfmIALdwFLN5I3HPK8LsvkRUBVAkBiA5QdLCXh6iPpNBRNxJ/PpaC2kkpeGBLIe89rpd89sI
YsLoGkysTWbQwFO+U8xHQfC4kNH7h/axFkY7pVqOsx4M8668AsM1Fm2lzb1+jJEL6m1kiz3O0e06
ss2SGNVU1n5s1xqeucVgBdoFT+m14adHwYmD2SFAqsn9+EHyckSIv/Nc2B4bo59xLZWlMtOnlXXI
u6coe2qVt8vL270MVBGsA+ijQm83Xf0m+JxzlIrTASLk5UYFTWL60luBynsjcqSwM1ONmg0J6VA+
WwGXkfbrtWL1IZyoPzcdp9VtX9c/VmQwum4lq7WgSxKR2VF0VCc/xlcTmKr43Dm8RTG6DjK4KjJq
KKLZ36/IApWt5SeYWVJkXhy9q4KbJTEqD1KWVFcnqCAFLtL8MZAOs0/cHEOaCbpY2m/JtYwOZ/Iq
cuHpdg16I5rRfq2JekuNERJO8bfamsNk+GEqE+9GpQv4Ek0DugUZIBQ8DbavBL12dSOrqEkLofTD
/EWB09Kr5VZu3fJg+t1TxuM53l/Wh0AmTLDMWlGVfkZIaF0rKHNk54g3mbgf0iFfgVlBA687tjui
TDC/QmkO3cKye+JaAM+MX9XSw6hgAqntr7Lw+/J3uu1o6va/UpmbRo6IBmoDrEwN+jfFncP1fvJn
DynrQOGBQO0GJRtZ1FVvnIdlJjnQwSArqq8T8WHRJEBcXUXKn4N8qlKOYe/6fcyB0J1EQyQL9t4q
dUfqGD6ksF6r2LDVqjmYQvNQGZ1vgYv9sl/cNbmNNEbvB7VKzIoWUSLxJuqAJ4tsQBtklV+Z/qI8
S3XjXha4W/NVgZctGoB3p9BZnzezwWyL2NJZgt5bvAn8nMa96lJY4vlJcNuXy9J29X8jjPFdArFQ
ycaErtuNsSMMkq/LP3S18S9L2X95bcQwjkssu5ZUOVIqxkN0V9yO6FGj6GTG/XBUD8RRAu2Iiajv
ljs8FcFv3Z4a8ilgXAUAMTs/lAtmCnBbNATU9WnUb3P1XC0cx7V7BXyIeL+LNgaQCGXbkRwi4ip1
ZSFz5C4PS3EMZ16by/6B/b2Yd2ezkYRmeLL2AzykblzX1YOmVXa/PF8+rl0ZOlhSTMAKYuyKMecY
rSDiUiJ4K3TPmH6g6ERSjoj923kjg3G8hlZW8lJgRqHsnhXgUXdulD8v2Xkqr9AiKQNHkgciuW9Y
G5FMiKNjMqJNJmxd+kzc4QArHlB1qA+URzV2eb26u+VX9UMc2yrUR11UWAX8lPFA448epUPh+q9k
3nBNmYwvHxpveWxyXKnkIiUiTm1w0+vukB/TJyWwArASBcKBV6PcT1bSFLyKQUOQkFId2uhhMY9l
Z85omqTV+ikHPG78tAaT+xdnQuFVgXp/eYH7WvkhkdrgRmIu1YqSSPCLsxHmU7j0R3m8/d9EMIrf
T0rRzANaEATBn9MbrXVE0//fRDB6nzd1rRTojnTT5tdCDvFwTNI/L4v4B00A8bFoSZRqmfG2VjPk
7apARiKrVwBfOJTpmjmS/mvp1MkeautImtxeS+lWMpZjjpKUXlTO5Y/YPS0DhETIuSro9mdusSyN
BKUycLEIsu61c30osyZsp4hzPdND/xIwbsQw95ciYYRLjnCxzATUyC3o29UEV3XlWiJX5eknf5VF
ZxlNpLMxkv1ZAa2+IUsVIfoeekx+jMEQrtczBeNSnIFvzruhsGGimwIhAG3H+ixNKomxFi2GW5LE
7Q5KaDZ2lmD0SfUJSH07t38pOEe2u5cmheAzJUQfLJCwuWjWuqTo4h2HN114WCLQminPVsHJmNMP
/7KNQJ1WIAJ5ELYpycyy2hwrLEzs7rvxpRLBzSk/S8nDWj1d1sF9J4V2Q6C86iggsYVX9Oil+qTT
bEug+Nop84s/JByZiRND48b3wulL+7LI91/5dXUfIhmFTBAHlymO7n08Wr7uzupVcoup/cA8Jy5G
NT0BySz9h3ybv987M+9BszuwpG7WzBh/lTVds2CMEmkKyQd221V0jK/pbTeE77MOXu5IgPIBUn+o
AkU9JFf8cVjqxL5sAgoudMQYQKls6XHE5ZDpaI91y8iTm9PY1s7aHiMMAlvmSeAXu3edzYc8tgiZ
xFM7Dxau2skpn8vUUZ/SHEU76bU/S47pTzc6enV+Lyuzkcq4ODFf51bUqIUqTkNOSfaScjvPd73A
RgajThPQNYbGgM8R76yb2VXcPigd9TD8WlwgI/179mZaqLNoKxBeV6i1Mk4nA3lIktG3R4GHcOlm
0mCT1lkmHr7a7jjEVhBzDYIBBN1pGtY1AdltBpB4ivSMCqRBwRlsYYF6orj7x8y7lfYV82N9jAsn
LSo2uYYLvpl0ijRT+cDlxIznqDtNtLhaB1zHWuM8xXcdHjIahgpGbEzqUO3dBC5EU5sZwD1Yq3gU
l9d1CJV4sqc4SMrny96HJ4l6+I2kajbqWKCdY4sYgn57aa619sHsDlq8cPzcvsV9rIlVlKGPe5Sw
IakznDJN0TeW4m/eRDh9XX91JB9iGDXJrbaNVtq/0MnnNrpX1fDyhtHzvvT7GX0YSDEXWoTmAqNq
wqnp/5D07EqyStFOtPV6WosMyE7SXRbrnJPaV8S/F8b2ZupYl26keP4oIOApSO/HVXdodeMIpk9b
WFN3UXJeTxBPJuOvNJOkUlq/D9z9bEvUFcsTuKl0ZbBFPE94NyFHQxTGc3VFlOexbtJoKRT0QEQH
5e8MbqkfhsXWpyRSrnFfIe0kjvcSurerJ7XkKMh+8m4jg8n/GNqcGGsP412Of/VR5RhAl47U+fJ4
KXfjr40oxk8I0txlPZr+XMkyPbSE/VmZZkCk7AkvSd6yeKfDeArJJDlocLB1i5L+MJLZTw0wASuF
X1vKAZCV9313I6z9ITFyX8NM3DgqLrqzXWvUHFMTebCvHDtn875qPwCkLkVT75Kj/L5236VGf1Fy
jPsPYMkkpg3SYq83i4c8llR7zlF0UYxwLcaXaZH/N9emUDPaONGeaH1smtiaZKy/1fliS7HyqOoJ
J9rmnQDjelbJ0IVBR///nAJZd9FsFFSDSK78yx5uTwyAIIAcRxHrLZbrwBpIOWU0C1GgW663df0A
Aq7fEQHkIcC9gCuMRZQZtFLtigSzMHH8OEahZnnFdLgsYtcMAcX7twzGm4hjNyZ6BBm9p/htbBd+
/GfVgS+mupfDllfZ39+0D2lMDN2I2igZCtJ5ed4cRCkJQephZ+v0O6ne7aoY51IJQp8T631Vyy8D
XVG5E5/bM20rb654fW17wcFWGF30Rq/JElkkFtEPOJkPUeoM4686urLyg2bdXz4sniDGtywKyY0+
RVycr4dZvAd7l1YdTEAWrPHPy5L2zwnvVVmnaUp2pmIs+rGsRcxUWIXf6K+Rfj+rnJTQnmfCkx8d
yUjv6iKLvdAYSabGCSKEaCjsNH6TuJy5e9eyRtv8TRWzsxbr+0RliAVxxosxO9N+aMvPHsBD/N72
IAXmTRI2YNUxzvw5g93xoK1kxtPl1ZyIgHaHZFFxTSG1q1githAlB2IlTlJYxwZ9e6Du6x/QQO2Y
+Jfpap3qUrqS9Py1MBd3iQDplAwAIkqGlxws3i1BFx+6xQy95kUUu22E7xOWaFxF5Zat/BjzIAOb
HF8hB8Qlj21YHDQfec4A7SFoEpFv8kda3419HrLaXpgIFD4MttCBIZBlfTadqKikIvoLhIbCfwzh
9N6gxmtD2dW1jRjGyVVELQXMYSIozPPTKGR+0v952WB4EhjH1nZibfYL0mWkBU1g2XutPnFCi111
3iyCfsLGzfSKVCRlThehg0jbbFwRDBmzkNzpY+YpnXIYBzW4vKpdh4MbTqbI8RhdZK5SJSu7vlbg
BkwVwLbfcuV6XF6izCcSJzTYze4Ax++/kthBxUJJlwZYzBTnK7XXDiiFq+5azehl5uAhdebMUhMg
xD4LbXRAv/WpqaK7LpWPSm94RTk5qlV4Oubvii4CwEXyc5DnJ2k2Xi5vyK5f3Hwmo6+S1Qj5rMJp
ieVJi4CCfTsrnLhit4Cz3QpGWYseSctJgQzjpjuUx/SqQJfyeCiOPBoZhX4t+0jDKCrKDKD2loCC
yWhUOeXxTIuHkbC8mD2CQgQK9rwCl1I0HVAMu6XU3inlHwggnRgtAs1a+X33Q1InxI7o2q4f83G0
m3G1lxHkq5PhKP1rs07neY6uAYN3p2PSagVNeYOJYd1M0OYq2XUt+toqfL98MrueZLMWxuVGc2WB
FpkaIAA90cp+koL2gPFLTo38HxT1Y88Yk5CSRdU6gtPJn0Fg6AIzDgOVdRC5xUm+FW+kgCCRXB2z
u/4UOc03nifbt8i/xbPzNrlamtU4Io8k9+iJFO5j7TSNN111nROJE33uh4YfW/q+FRuHg8H/YhKK
BC0c6rc8GgI5IUdTHr2le0um8ji0y5FU1wJYDpvIci8f576hfayTMYKh6aUE7dhImc9PyCEVw3ni
NZjzRDAu25zmUjZjurzWX4rbcnAzg5ORpwHZBQOTGZc9WbUOpld4NWG+1TNkTsGLC/1IvMub9Q8n
haoyRg7wFGELDKWVD1OlQyuyQxTQ3ubep4loygbAq/n/g3v6kMUEoX0eW5WZIdnRNY/Ip2D4+YGo
3wTyaGrglRa+t9LdzOsV2T0qcPApQNhUMZ3KHJU+lTVIRZH2TuXHWL+Ou29W+vPyHu76j40I5qiM
oYpjADWgJVe97w3TNkdXWJ/0Phyqn2ofEIEjb/c238ijS94YV26uuaB1FMSzutXbzB4kxc6n61h1
cxJgRvDy6nYVcSONObRhMotJapEGAJOSr3fzoVBe1bY+qonqX5ak0Y36ovMbUcylEleisFgqdJGU
pLcxw+RaiWbXSemSXnDGPJWcgeS4DkpyIF13TLPYVcep9eKIGM5Qi56Zqocszv1BB0F5ScF2W5HY
i47PBdC3PCf2msd+IdzPiXAdW6tkSwPJbEks7bZr3RykUEuWAV429UxJd2pBCoqhuC7E2Fna7ho1
HB/TAMjdpp48JF5XxS5eOzYAOR9LkbzhkgPU6Ouqj14E/U6iBMzHFjjFx9Yuy9xZ65rjJnbrymCy
wpwwIL11zLB/VgZAc9ZzWsBPyHjYgQW3s7PUNbRjugZa54uincOYiZupvMwlVzJjWSjMY4yAjvVq
N5Nn+PEx8kGZ8M4Nz6/r7F5em2UyNtYAFHdKRiSdjQJDSiI654rCF8rOyevnlEjuZU18D1++aOJG
HGNiVk6iUq4hjg64JWBUFZzIb69KZ0B6Yzr/hX0whQLHAnanF7anyRqbhpZibcBp0uJofawD9WcX
2ytaRjK7c4xbqbGXO14SYtd/vdMNW8A1l9nn9JjmIG1PsFh6BYwBMFcR/6hc6sE969YRpUNXkfIC
+u9nTTUMaWwi2gszZVeR4Fv1/eVD2/P029/P7J0KqMTcWNDyC7C/yjia02lW7csi6K9g1QKI4Qix
gZZjGmxD9qSUmp71qMZ3k2xTqKEIECTD2J+6gsv4RQ33giy2LVsZ0ZOt0RAqO0g+GJ6C6LY5qTaF
KRdfBE6yd8+8Ngtj+7KzvM7SJMeVIgmvmnQvC7E91t+H4aYxObmb3SrjVhTjsEqkEUQhhpNXbui6
qsym5DlRhZHvymsc8KH7qT+duMHH7otlc7kwUf5UR+rYJzCtfA2tDjadnwGU7Zi9a7YPRXU7rbld
ap7W/w6momagExePPzSpsLGwmTRttkjUQ3eRa1bSrTWL3iBbTq7It0rz2qrdPWLk8LKq7lnbViqz
zaCPlCqy0ucm2ook5UYReAdJ/TuroFsJjP+vBCspxRkSBH29yS0gFKTJI6my1aniEuQTgq1mul1n
zUNSrJ4k9rjBh/MSqf+eYBIV8u2XMJdD2+eShjQeWvBTJ9UaW+791ji33V013mKSnxR3MzmOCM7K
M5CMzPpHxSPE2G0s3H4C49ykrsmHSscbUg6iYLpOodKjT7zORiPj/wOOZNdlb3SK8XVToYIWvkQh
L22BU6ypnpoLJ0UgwTRp9mJUziThvWAuvxVtbOQyEZrVVGM/yTjzzqVDw/o7U1IK6BXZbZ54SYY9
b7vdU8Zih66Js3hFcryRnhdyVkY/I2/lyHmW87aS/nwTTTdGO6LAhSWpwYAGTZQSD7qPqQOOPe72
PW1Ww1aXl1jIStOEhmgPxbf8WvXmk3Wtu1FY13DqlC+ZR6XIWdl7DmezMj0S8mWi+QZK3a2EafD/
y5DuevTtyhhXI/ZIESUqVhYXdnUQ7Cmo/6QkVujdQF+V5ND209jlgbfzTI6tNBvpUGuqheVFT4Mr
O8DTsMkfOfrW+/N8xWfN2gsvtqtknExakbRSaVtCbD4kii0hs617l332vgiEFggu0CjKtmglc6at
aYmhFNNqnHhezzoY5ox85nX67MrB+wVMDBqGidmOIr2UlBr0YGhgMnpvnaUHUGqcDPN3AjKAeIno
y8TrGyv6bFko0GeNmlCwixWIgjf56hP54fKO7cUt6GWjDCQglUCh87MIrdS1ZSWI+XLTIckpo2RR
djT7/fLzsqDdaYmtJOb4eyFtBYvOw1PebNwzstecCcjboOxXyF0ehyPxhKC/7e4APnrFy93tmvJm
ncxWjpWUVCtw31D/bm0dNINg14yBgFHfGumjhqmzldd4ynvesXU8oRoko8ET2dUL1/qWOK1jHuRH
M3aByRwIjc2DRqHe/Es4sXlyiZ+PspuTOI51+vSpgASexoHVdfYsjO4qgju4W5x6/J1y//a1xaTk
ATenFAlBHT6pRjdPhEAzYnAHy85l3flyeNB9A3jMGO3FYLrIlshIKTYDGXrZHVVfNV/0KojTzG5j
EGmkT+D5VAdeu8RX38iIZLQVUORp2bctqNDRcDq9tg6aM87VW4RHpBjGXJg53goZ9azkSCbmgIJl
IxxH0Suqw5q+lOpBNA4T+KDTu8sbyl0eE/7o6WiWA6XfJL7iG+ghjlt0TtnEmVzFEe3mqTM8jsgv
nobZUSbyWWYy1mNWUAJmsFMGxO/fqE2gyqo+UvQ+jYZAzvTCs/yvdsgIZqIgq6vEUqpBypXnD0hD
FWvuLMW1Kj0oBrDgQzV2iQ4MbtGOeHQ9XwsWjGh67JsAApyYfQmyGXCvIRuRo19aQaG1QornrjmB
agFQe6AeDUDFG9bIM+GOj184u/7lEfz5C9h5nXXULSEdSrrrkyfYKIDfmC5lWa285ZQEl6VxtJit
KC+iMeoTOnBdMHzbCrnNpshe1s4mIJ0TQIoQ6g3hqBU1jE9Oj1kfEzqVGJbXjAaKXCqaswBzo0H/
Ow+dhqO6JnNJDqLUK0KLTTQsW0Xf1oxlxW45elYl2Je3kLcexu+sqaSPfTXIrtKHQDUnxVHgtsnx
dIJ+w0YrmzKtx7KFJQ5+jGn/NrC8+TjC8EtoIG/A5MsbhDkgxtOUKnBw9QiOtGzfhjBZbKs5mVzi
PZ7mMc4lb3QEhDlOSAOZSRyCYf2oegXYj5C7/jkfVbxHrFs5tmU7dRXOO553ZIx/6ZdxqDCchO0c
7hL9rhwfSh7UJM+HsYEtnliibphwJBrYdWSMma4vuUMAM1W7qB57l3WQdzuwkwc9yfKIWDCq5Sgd
KLR/48ceGBPXO9lvjk3AE8jZQYsJIzQRqHGxAYUUi8RuiC/lvZ3EnPcjTwjjKZqyMFbDElHEEI8W
xg2Ue7XnxCn7fgIpMiSqVIw5M34iKccVeSgY76zMyGo+zbVTm2/pZBt9zfETX1/D73b1IYtxFGkj
V7kcQ+OBuAj6HspVCDK/1KF4bl1QBfUf3ATg/g5+iKQ/3/gNEKdpSrLiIh2Qu/iL91GfAA6ER+sb
zi6UcKH5PKn7/uNDKOM/EoyTA+YP1lVbuLtb/PVTbh/HgbOfdLu+3iMfYhgHIiddmhcWtlNvrkny
OFnfOTbFWwfjJTJVXkgFEHIElN2hd/or8lIGg13Ys6c5eKz6Q2AdeC1evFUx8QdZcz01BADgyhjv
X6voIP57aMnPeshSgCTRkhd9DXpZubkXLE8WjsUIXH9ewLp/Z/19Pix+QGKRoSt7mBY4bJ/BrHOg
U87aLwqvhwoiRxn+wd1+SKNfs9F0dMmaVixgUdMxwlR/AaCJ9GwEw3sehndDcg5JZbxGbJSrSZJa
cY0yCdc2Da3M4DgmjvKpjLMYMJxoxvT6qBNnGXyyuEoRGjyOAu62MQ5CtKosTidJcRNUXBBYXCV+
8bIeV6/0QerL65zcv/M/DonxDHO/1ki9JNA88VFWH7rCtzrVNmV/1Ve7MkQn7144RkyP4ouXUAGu
jryPZKFa/FkvKpTmpDqyqAfsn2eg+umuhEbgQPFAzOEkB5WTLt71uB/y2BJW0ze9KDQmphRyu4nP
vRHGC6dwtX+RbGQwl68pTaXZVfDqdGgNL3lE0bbgpVjV6gGsDLSRXPvaVUfVUCEV03ga2xxcmRZm
gGsYcz4+LUugpbVbitd50XLUfteyNnIYn9skyGxZbSdjLD2zVQ1zUBwBXxtyqPfbSGAUQsNtD7ZY
2K4ej6VjgEugIYmj6aIjCcVtXK0HsOx4elImtiXzEu/79vYhnfW9ZRWv4IbJZNibGShuhiL78hPc
9qDsKxzeU5KzmawHjtDr0ZdmI7urgSaQtL2x8pgTSe9aNNK2wMG3LM1iMYWMYkKj44RLmNJiAjIz
1ALZ7ZAsuGzGu1a1EcM4jmjuqiwneJLkS3lsiWqDp+NGL7nKQS3ni7fYyGFiCiOaRqJb9GocSxuA
yIMSAhjMmp7Twpfkq278jmEvO6l5SrnrpTZyGbUv004YNYDtI68PPh80JCSu7hpPs7N6tErCwwTh
bSdjA6MRy3FNo94q9mrDycqDxJuU2RehKpIG5Aege9Kfb+7jEtXL1qK5/Lr0xCVQ0ydjPFxWiq8d
K9SUMcD/XxmMVsRzlSokMiWgqXcH82rxOmC4Y+fOM9JUiDPsisJ/9Hbq89pHeKtj9GRONG1IRjx/
tD67LZTlRsrXY90kHKC1XQPeLJBRi9FQerOToRax9DhJPyteKuZrJySzg4wizEKT9lZvSX8/UudQ
PgBwHNTUvD4fuiVfTevvw2LTWma0/CeZ2Ei3WnTq6tu4cBbxKHGNibNrbE4r7gcC2hjENLNPy7XS
KTPt+H02IzmRqxjYVRbvRt53gx+LY6LPJhLiKhkhMjvEJ+0mDo0XEFddJW7uGHfW0XqliUMgMiZ2
9ScvmUGV4NLGUt+ysbReFce17HGlTH1hS4BKUgvZzgYwCliNLbYt4pCh/4NjevuO8mPB9Aw2QksJ
ffAZCC6QjcZiw9opnfhg2mBxv+EBCvEUh/EkUZeKudKriptG3lRBd2zSPdTCa5I8/I+LYv3JFOXJ
mvWKW5wxqx5GB9XOD5T2O3V5jfH7gcCHaZuMBzE65Hml+b1aQSEUkf7yDEe9EYLSj30exxBXGuNI
yqIheVXqyntOWXUqPwOnEUb8DoUX+7zGKo5zZDNfXarKpNQRnpoVRdMCrxAmS2deU9VXgJHPvotN
eS2APCeYy4dzlB8HNQmqqrpPK83rrdibdNSX5BUFAsR1czd4rbB6pHsU9PiVCNZ1ZKQ2QAtju59X
XPQGCeSsCiMwbSVpBKqRODJsso7crp3dMPrj1Nm02Qr0+XTsUTSijRfma3U2jzQNlDv5WTysR+2Y
nbIjrw3jfe7ogoewGO80J6oUg+JLwbOrAudwGooannZSkzlzhvR49zMSV2TwMFjYiS+YcLTNJruJ
s8YF64tdxqC/jbQQYIqWXa13KLI9q0gYCKUSjMJg13LbOW1EPFOsQ1ElZ0N8NS0TBM7xqVDax2iQ
DhpgSUarcCxDcLXpyeg7HdD0qD9GP5tCO0/xFJiRcK2k1qmIJrfRHvJRtfvcBIauYYOL4KDXWe9e
NvddNdUBKQ0aRZDHvr+yNi7MBEHWpMei7FrRsZ/Cbr5Z67fLIvYfGxsZjO9Cz8PaS0OM1+ePsgQ3
uCMkXmY95uoPs7rqze9i63Ek7kaSG4mMDyNtXM5jq0jU0hc7BiJr6ci32YIeXppljO5XzgtgP4bY
SGQ8GaBg5XjJCdaYiQBq+j6TxVaHG0V61MFQPj5acQgsSXuqw8tL3bWljVzGp7UAc6wHFa8bGWnG
TnDl1rQN4baJ7i/L2b1fN3KYGAlTt8KaK4bk5s2PKBudoQFcUb3gdW+jOcYW8t+6Wz8EskNLtWzV
qVVgYZMD5CQKUHmMz7T8VwUtZw+/9jFRJ7qRxaQSCmDKgzBcpznOKFiuaFtqEyoAM3UXn1bOs1dg
R0427+z2UxgbuYxLSs0yz/6PtOtajltJsl+ECHjzCo9usulFSi8IkpLgvcfX7ylq9jZYxO3a1bzd
GUUwuwqZWWnPESc478ZZLAwxYpFet8Pvwqn8BghOe/EXFjrAfotkI5KKkzhuVAyjQlm6tXkr/g7U
8WN2VQQEgqu9ZlfBGe6FXmYSylAHXkaLGmE8YGeqwEJf4S96x0iCWGIoDzNzS2eICR7bOn6asmMu
o5AGPMnLJrDvxzbvFnV3odFEedYOsHHJyVJPwX9wlZn0Ryk7CMmpj4KM1UBjhNQ0C83AaU0ptSRk
QUG3OoTB4Ca37K1Olhjq/tplmJuuwduozA9N86NE+By+L6q3qPcYEmtiBsPtrjPZXCTlnotxRPFd
zDE1wgvWOBzF8OcSnWKtNsfJr5jY48SMLr38lG/WEq7nxxBZ+GTNduQjLb4Or1YAz7WHxf9/48ZQ
ARnlkAnBzxhFsOm8OywIAOL3uTrGCuO9YaQDNJFOqc6DVIXwjrEOwI1XVWjMgb/Ns97MFpYn3n1M
//lawEb4nOUA0WEAz/hHV3VxVvhiAgSu3Ute9djcsJcFLyeumB/8LG4ouKUVyddqAJPZzNwt3p2f
ly15111sTkT5Xb2vs7iqUeBaF7ADGZI1CL2jM9FevkIkfNIF0Kl+PkqRTHktq6hcpIFoVSDLKrzE
JEQyFcaypB/ogrvJTfFgsXCkGZkOZs8+C+46fhTmUBBQYC0fJawa1yhJgtrebq3EZsGCsW6Tch5c
mnHDoM+SLUWNm8u923CTu9Szc/mjMQ9FeQ01j6dFFXCbi9diAlM4qnYBM14xZ58w27esQ1E+o28j
qUx5ON6Zdzvhqh5uCo3xnuyGbhstpDxFYURzDqx2dKDLU6v7FXff6ZkZ5XeMe2MdhQrdWr4dW72H
cyfuLyG4k274M7NmSxQQD5P64OQXg8uQSsz0352u9PGYbhKLXpRCQW0hlcCoJEeUkJ3JrYLIEn2W
M7z8ekkfsflGVMp1fRGhXYNSl37oQKybBIRFhUXPth87nT/Yh4Ju5CR53JFpKsHuXwYHCugn1/Md
fxuhw0paF3XK0niG5/34QRuBAle26kKmK8HT5InOiqmgxJrcySaYRBwTQvPrqPNnf0Ung0Oo6Q0H
BGNoyurmL6RyKJi5rfip2/vjYT3BiTi8L7q9xS6NMtT0Y0Nyc9ip7RqjLOCUheoGtUoCIRdJjMDj
X8olmoY0HfR3Kt0MKtYy68UYxXLeg6rgHQttzUIVxAO/uo1lT4ebTf0GntJsgSgHzN3UqtkbIfsB
yflXUO+PVjaqtIB5EJtwoUewIGb/Dx1K99fv6VkY9Qh18ciPSo7mlDFJh7pCzaXKGZ5s/9OdRVDP
zVjNWZK2KL42oDqJn7PKL3v7sj/Zd5ZnEeQnbLSDi4WyxsCGZAvqW4HRIe59FL26ZfBnsqSQf99I
4cGAloMeBFVW/ZRHdo/h+r4zK5k1AsDK/GgWBLCzlkMyr4Kt/pAx8ZfdkfIXylJXk50escFu/1U5
8pz30e5YysRMKzoOvkuwjfQGnbx4YiCrfkWw+pxG034YxJJpoysIfWNgZ2FYyANoZnusvOi6epKD
DvsDhct56QEwxHfJjfSdDaJFFO3Lo7M5JWVYma5r9dSiSqGB9rHOsYi/epf1cH80eiOCMidNWOq6
MeBBsJSg3xEugehEIHNzO3bLo3LCzk7rCNYU9Ney27hs7p/9OOj8C0RKSbO5MgAQgl+QBsYLqK/8
+U41Q1Oxigf2+v1+DLuRRgVC6ayKfZIhHC8NUzzI2LVKbWDmttbcm+EVQKUA6fxBr1eb2Q1rEZB5
VipGqrCkt8yTjEKeYv5ZUY+81dPuZnSES4+5WUZSmQv682X1RY7rLkxxtULXmBq+Yiqasz5bpYjo
vTCn4ijUtzmTfmPXf57vmN4QnNohCwFkAjxpMEktr9jY+xVdz/c9UIFab3quAELLfOz3o5mNUCrP
Upd6ygweLgjo9d9EC8ieFnfqzeQqvi8dNIt/Xjac3SBtI44yzV4QsSdCisApYOJIkEZ2J1qPpTG7
HnwjhjJPA0x+Ur3CB8kgIzJEoGYbmtXJtbdKs3/5RP9SNpQBQwcQHUAFUqZRL13HzaR7lV+FGGNp
rjWnd9TvmkMoglWXzBuX12y07t2oEIh7/yuWsgmxiKesmGGRpH2iWivyIO3H6KiYVcstzmdNnfyL
DZ7lUflDqPEFFlGgnZiqdjN/9mVb8UK0cmuLvWzJkkZ3yDOpz7QpRxjYORP61pkTu3JQY8Mudzrm
aDC5qq/2/s/R6Ca5tOpGM5cRDG/G/pchWmp1XUjOZJgcZuRYxdd9EzhLo0xgjFORCwExYfOHxG88
NSgCzPK4rE7Xfp3yrCD02kee9MIEAiQklpAjHHX7fXGhjszdxH95G84HouI+ERM7BOQABjCgSA/E
rZuwNpMfoNUBRdbsDO5gA6vIX8iWEGvEcP+pP8umAsKhWtaIi1CMHbjMNwbhpitYwxr7bvksgnpo
E2XN+DVNUT9Z11NUr0Ch696wVh1c9iOsk1BuRF5aTp3RnrDHtH2Kxe52biL7sgiWnlMuQxfDehIm
6Hkyz1Zv1O5aYGQhUv1UrVxVfuszjhEnsZwj3f+W63iQUxkBu3jXBiPqDuC8OKKJ6mArGMP+iFYQ
5TJ9FeMu6XZ4G+fDqE3IrMjiWonJQsFHn9udrdifr8m0+vj98s1+Be75CHr/URK6mV12/RAlOQl6
g9Xlnc7jrPQNIRLOulqCJSFfnlnJ0P4pMctrgNBH02i6p0mSu4TnSF1Rvm/QVZRZJfN9T3UWQGl+
yEsN3CgEaBV306qCWcIlZnNoZfXs9tVrtrZ+qSqMNHLfcWkgsVIINYNA1zuMtWrSpEb6ZfRWVfiZ
epQHpw6/i2oGup1fOtitOBat8m7AAJoNCazKwC2knwAllQaUL3HUthDMlbtKuutkvmr4J4aeECv+
8tRs5FDOP5o7cFkRX6n/mHKzxiYKinFHwees0UwnO/8G8jXbCMQjKyLat8SNZCokSuQJEIA8xvRk
z/CLk+qVt4IvS2bpTy/Sx4rZ4Cc3f7XCsZFKdHiTSmtJa8RLhin3DpBCsXSsE5aHYd0o9QLIs9oh
NcAzJ1/PLxWIn94Xp7TDAO3T3MyPyoHHEF9l/wUvCzH5zdEo62iXkOOzFDMTbZZaSUrgDDkvWrOX
QU5e/ku1IZewuUY10/4z3yPeLV4eZMcEQKWE2Vx7ku60O93E43uXWxjUvSx418Vszki9GMKIRGie
cLndogGviENdp2bMde4+rxsRxAltjjZFPF9KwLq05cVfAWmQBAKLCZKhIvRz0Anz1CsTQtew0zFn
g3VptbBG8L3UU2LVCauiv/vMamAM17CQJ+o09HHKrznA9zEPyPWxna9v4gTKyV+V9Bp3rhzaf/OF
/hFGox9Pw7C0GSkhDdmDHj3FmXP57+/XqM6nUagEkVuSZBEl5BmzYdbv/RXhzaoBkaucuAyL2Bg5
eWP6KuIFv3rJ86EoL6kOYjVgOgyd9eQqHAOlBR9LfsN3GMiI7oT1JVteFMDlDrbRMkrDewpPoBRB
uAaaXpEGqYvUMdfyRId/1h7k8kn5xbjNvZPp4DwFCoRBLpXSdkE3sgnzWyTHBx0krnI27BmwBRho
uVYCZnNpz7h0GXxfQMvH00YXupN+0Pom6mS7Cac7iV+PVTMfkoTZE1H2TGwriPpiRaXLq7wMsp1U
ud9m9c0kh4DGLU7NlLiFoN8k8fpeEGD6dnRbXfDXsHfWSrWGSDUB8m6pI+BupMqsF0BVaLHDS5ij
VaLrTKyceNAO2ZiAE6oG0aRyqLXhKcYKxzRBL7T5Qa5ij4vFO0L0KmixKwq8tZaz3Um9JzTyzRzK
dpqXZi3mrlhUjh4iTa8ysymFw4yJni4v7Q4I1EMJA13WU7NUJsGDFjrtphEnc5hWU5RFR64Sa8He
h1mNsd9WjzN+4zo/tWtqzk1zk7bZAQC0QR5FJirsfljxb0XeHttEuRXiGFXQBagJMe9xWen2hXqK
DT5oqsbus+Vg6Nj4wvw34P6xoiKbCS+6Q9S9EBhSbeqCaBKA+FI4hfoaEdqqVjsU+JMqP3qgS8rN
eOCv51ExOwPxdI1hz7hITU1Ek0ievCZTT1IHVlrxN78AWTVt8UPxq6slc8e5wOEKU7ltYkvMHZDN
3Ax6bRc95hOxnmOGcn7oFNmXDd7lOcMMU80L19QXuN9ZyZfmPGN4Ecxd5ZregG/3IEZiwA29K62K
2Ra/ZJXDBTamOEtPZdxrGHyMAGe8ynYrIAUALaSQps40YMi0Cu0Jv8SY6+PIhad6npywV94NeOsl
n8wUHL7TCuh0rCSj9vqjGebZ+xv7BIW1CMh6ntBLfH6N2rGe50XGpBLpkhLQiwLOTjYNb/Qil5W8
7lqnIsHbiIKsfuFrNWogrKOOLNkjZkeNMuCnh7lhjOPvOrSNDCpKiTIhl4ZKwgueTF45iDddLPqM
S9srRekbGVR0kq5lXk+LTIo1C5BgyfgajxElJD5Ie3Ireb4sby8t2YqjghK1H5JcqSBu/Gj0ogzt
ya7IrnjtlYG3cihdkDKBH+s6/E8BxddtAPa4hGSKma/uRQwbSfQjvmC/NeXlkmyeImM1Q6dyykB2
BMFaJPNd8xSUUfDQ+sYta2pjt/67FU0973WmJfyiFzIUXnBB+YfZ++iJbCfLLpm+L94uf7vdYtFW
HvVQAAKyG9eJk/Hx0luQmti8U7vCW4FSd2OrJhCe78sTrvw4s7BJdvvaW9FUBqSoGbf0Uw3H41ZO
bxO489TWsVyGwrpTIwUjuXoIkI0MHZTkvz04MdRNnBsnQ95kBl6i1kaVyqlOxWH2hXuI7uzEW9wG
xTLCer2yygQML6OQf98I7teqU8oBx84Hr5V8oEIPEsMDsERQTmbWm7qQ8kix9elx1uywdmZWJYlh
9B8ByOYU2dzxWaWNaM8HY7AeI0/DciWb72238LxVEsq59Gobl7qMz/Sf0tGNEpmSJx2IK0s9YIVf
tof9m0MwqAiAd/tCC51FuQbCQ8SDcn8lDJGpAF0t/XZZxr53OcugNC+dsqSYhhgmJ98virW211N2
qnKrUX/GCmPle7cQpgOuBvM3aE184ZhOhHoZlaogD+hoE8Sm6kQmz0azc5UFiC+Sw91iLvfyCXdv
cSOUcioGsJKx3JtBObIffeUP0rd4ti6L2A1wNyIo58EhcE/LNoVetLmpv5YzcPfBsrm4FceQtO+S
N6Ko79Uvw6jEq4qa9qF4FS0MO/gAfDEz0eTtHgM/rAXO3dLQ9ptRHqIs1mIpo1m2CYcT72TO+BY5
xj0ZDgNbC3A8K1ePTNYzvptZbsVSXqOqC1mpU4IcMaCrS7gnlu/GqbGLx9Ejp0xc1q7vvnVvrpaK
VIw8b5QJbO8YR8OO+9XqE6gA7QMqID6wal9MaZQvkZt5jSMOgYr+sclcu9k16BpaR3R7L79m9SnI
ddFJ8/Y6qXBlifiuAWYAUrB2AB9kYxtZbObiUa8fLpsCw9rockoS5UJYDXCRofGsyiZAo4Y6uCyC
YW10OV0C92Rdi4gS5oQ38/CpGDorLn7Lht8s95dFsTwWvRHWSeMSV0IlI3oNPfFXgrHc2NacAWMj
Pjj/PGQkw39p4jRuadFLaTIT4AWCRSRg9KvBalLpqx/w7pPPSjR2k4Cz2tP7A0gYMdivGlDEJaji
Hgkg44lh6J5BeZBx7XSOjNrZq+qvRiDhnewrz0gY8+4szaM8RsiVSRr38PN6kfjRJJuCVjyoRcSA
hGaJobxEH9ajzk+FYmvRvdI+l9W3bvqbhsO2YEK9J3oTg5qkwvJIzLnx4FddbVUpSg28zVDvXVPa
lICo1yQSmq5tJ3ya3iWdqfKRzO2rQfeCEaXeWfCiVG5poQrFwtPZvcVNKk3dYg0G72kEsZwtcRKo
mwtPURa7KFhcHbvzZkAZ/idlp7zsoFSjjLlzjCNk4BFoFi9W++tZBFuuCFahZLzWRN5cBw6lmqg3
dQ2IvZMQNHXkZIRBlAf+NhC6Tkb40qiFKXPloSriJyO97iVma4tlJ9RvLcRSxUY+oljFJM3Q7J5s
Vo9WaUrYejU8uBvL+M7M8Uj4c+FloNdEpFIFiWHPowiG4u3qYc+1a60FfDTC6q7yvTg5+fitzZRD
OP68rH27yveP4wEC7ufcA+lOnUcxDDZsAG/kpZJkTuVTGsVWEqreZVmX71ajN0aSESMqsoHSrRDf
q/lJaB/aIQH2BRNTYW+m/fzQajwVbSKeXntpyZEyg/QW+4KtKYdlaSZaaEoJ/p+af5+q2lwXwxGM
2eFS4+XySf8lQkRzlMBHiTjV52vl8wGT/BGSdlJwAWDPcRYsA8jnJLDAo6+lGFi+LHI3/UKLWYOh
gamFptGaQHCQCqTEk1Y3I7ZWsKIgZo5qAFVxHUxBf0mm98sS9w+5EUk5rnEoVWMRoTvkkBhztOFB
Tn8QAkVfC0RG5rKrqhtx1BNW6QNmO2aoTyxfcaNZcAEfeQtWaf+uXLaRRL1iZTjIsZLEZJIKfIM2
CtF1aAOfcnCL2+qh9FagSLBegV0XsJFJOeMy65p+ITUzVB9Q5sltgHkHqMADy9uwC8b7uR/Z6wJQ
A3gedD/01Me0CFHddGiNxldZjti+xsqTGEzvGsAWCYFNxIzsdx+bs0Q6JuXLsir7TJbtAbwXoqPI
3pgzFIR1KjooTQRjiaoJ+4otmvac2VllZhE04vq1xXZwYoeOwCoPfGBufnHdm3NRvibnkK5IHYL6
cZEdvY/uy2WNLQmUwFrUuVw2mvEivKTRL6XCfxcjBsdVvHphmrnrKB+FRPo5yqKJtrRdhVdVx7mp
WB1yYB8k2k3KF8j3lMWZldJLxcdiaX/LM3ocgDuo5+xKXPFQFZIZidI3hnHvWhv2BdELA+QAYNQ+
e7BRDlsM2iWkTPAiH0QncWIsYYRXyRXZzSellsVjr3MRl/H1Ns9SqedXl7TaKGfsqLXr7PDoKiED
fbt8sv2DofyhA8ueV2nSAxwrrzgeBR3sL5p59F1sX/TyqlLu84xVktjX+bMoyo/Ig8rlmrKiM9uC
qX6c7XauPBQPWL5j1/cbAtClDFEl3F2fv1XfGJGe1WghEOjzejJnl8y7A0tnPsrBbOWn2imPnT1/
y538mr+/fJ+7nwzVMYM3eDRNVao+3a1aI+kdaZgu3UGY8zs06xhv2+49bkRQNiYmPV8WWIuxwe7M
Y4VWnX9KBaMNsx+lboRQl5iIkYAx04XUWMieAIAM8Kph5eet9ZPebp0JZCmAUHcrv7JLD5XA5o05
176rm5vfQO56U0PlWwKghT1aOLDsRBZ4Ewfkszec8y4dSocguSY2O/ncu140RRF66SCDlumWOqiK
pqKfYOrZrHqi2D7yxgBmRcW5rCh74d9WDG0NuRDXRkw8SnMP9qe4/j2Oj93CMAbWYSi/VXN8UiwG
1HEa37q8MhfuKLIGhHfrRtujUG6qi6UG+xaox+nXf8CRC0t/jD48Y+shhL58cawjUcFkKtSSwUlo
c2X8tT4GXHXb6e5lEYxvQwOBlt1St9mIeLVRNEAPgRVM/N2m12XFsLI9Bd9cHE1jJxcKQAUqVLqj
5jZGNp12gdw6fHwl8hnj1nbLRltZlNdoY6HlJwAvobgnHzDHgHECj3PWe0ExSetMd4Fu4601Qyzr
hJQbyYs+XblCgRuZwZ7Nv0ZYxJECGQAlHaPW8rG3QD+W2wNS3kJsBm7lkbtjyEa/N7rpF/yk1SmF
tQ71+6q9qoYAbJvCTRPVB/aMWbdNwGk1GDkrPw8lFVlR7+ojcFkV1TEWyaq6zsmbxOQxglG2V003
B6mWWGr3kCqIDLPI0vvKnAvFWyI1aGsMKiiRC1AWc5SwMj+32LwxAOn6S8lbzEKEjsRxZpQ0Zm5o
4IQFyXtagOZ3tOIudhLeuK7rxVwU8NGV0hUI36+bvAqmqDK5SgfjeHilphXyf83kRfWm1zNr6Iar
GeV9fgXFT30nZZWjTC/jXLnckLkzyGG57FmG/yzC8jAomGnoW2dM0spuotoak4ixh7j38G6/ALHc
jb/O41kRAVeKtnBr85OZgelkuJ21B0E9iLqXChzDhe6mXIasahIP/E1Rp6dgm1XTwyQntSKUxwna
jvRMCuSkK9oeJl9nRNS7bmEjjjIhvcUAh7DgWkFXYy8Sj4GcIVDK31myMsa6WJIoswGBg1QuhYGX
D1AjojK6RZ0Hc1x5vBqxLnEvYtleImU3Osg0BVlB+yb5rWKtd/CSH0iYT4PxsQ7E4xaVn5fd664H
39wjpScF36WJNizos9UVBqpST9JCCywZ3mUxu32i7cnILW/0MUEXuYonhM8hvhUqO8em/rnU+Uud
5r9mqbSLMfSFVkUcBexDAM0pGOAW8+akyKvH57yj1APrsomKfHFSCi+oqqyLgkhXQgCyUqGuDepr
IPm/8k5xaHnT6NBj6YLW02SbCdbEEEiPagwTGrZCjzBjmFNvEB5KPrbbBLNZGCWNe+51wrMTzs9Z
V9iCsoCCloXMuKte5xPT85h9qam50qCsOqq+HqVmljFsZf9l20igzHKslqLgVwwNKg8KPIF+KHyS
nom36x1c81VvlU8sCo3dsRBjI5My0DyRuGEEhBlmI+ogtoq79gGzGYHxFJ8iizdjZ3ruSXHUZnHu
7V+nBOJgwHsZ6geu7kane72KWnVGgt3lflFfrxojJNn1PMr571OxnFJNM58vuMwuDcAwlox3avZD
F/5m9x7EuQRNm5fULzT3jaiHhLANDRjxdzQ+i7FTCH9ha4ooC7gkXhJELGh8Nv9m1aMiCrE8vgqR
KTe3HFZiRfynGNqyGqC21Fd3pWCG3EucMipKO1/pk2jKw2E4Uml1bkaqK15V8knsWK6N6BflRz4J
oFwbRmfHpooA6jFZmB21O7JxaBcWCDsC3WdjzbHOQ8K8jdaJaRcNaAwLtt4NVl0YxyiSXYa3Zh2J
0rxWqoECGI6YDD/Et4Qds7jGSt7DHx6I8MRKI/aCh09XSOURgHVbIm2Eevzh6qpdkln+WX/Sj7Wn
MoIH8skvfDEaGbAbsKkz1gq0kXud8/KlX0YT6BAMZ7gvBbONpJIpfOHuy9c+j5sVvCec5o3gjk6u
1oWxALHjIXBvZxGUWcnyKgxyCREy/9jwTqq7a/eWszwsSwplQTWq2zVgSnEQ8V0XPBHVKKFzNYFh
qHsImJ9OQxnSOhlDUtQfhvRn/ic6/EHR5gJWPWMnF/okijIiYWwB4zKQI2EoWBafB+NVb70miu1y
ZhnTzrP/SRZlTJKaakMeAWmN1H5lq3YJ1SyZCy6dCA0X+7LtsrSOMqVFHzALRtydMCPBCHU3L2Jv
YEFC7UsBtitqsFhdp5cDFK6el2bC7myOIQulVK1If2MPhO27obMUKpoQZc6QJKDu4uYE13BzAjCA
UQc8HWhWlVb1dvnq9qr0+FJneVQkEY/YnRXjiaB49leF03ihDVhjEBVZEvB80h/qfctQjn3TOkuk
DDia5kSNUmyrCK0fN77UuG3uKxHDTRAN++rvzlIoA+6VcdAqUMbbvP4wFO/J9CoADzheV3PqjqLK
Cih2cs9P10jZca1pHYiR4F5FApGELfX/G1DD/kN4PhVlw12t16XQoesmaTESsvkUF4VzWSNYJ6FM
N5KqOOZVLD5O/VNsBElymIbHZgpiwTOKZ3n8dlncv7yD5yNRxjuIdS5k4YJFbpCTqlYFkIsQw+M5
0j+yBtxO5mWBjCukMxIsymaNEg4A9BGdeL2uh++X/z5DvemEQx5R4FEFVD3U2hKS0jHARjOWKED1
DK+378//uTiF8hR9o+XDMECQDg3PAj07xVNhNu1Dofv/3ZEoHyEUXJTPAh4pTj8oMvjrFcx+YBAw
f70sR9jVPUUkbRNF1HQa4KlaO6kMVyyiJ4vZXhGySuVeOuYPmYfeMtAYMjv3+ONizxh4ZBFz7T/F
Z+E02NOgj0W7CHgf4yA7Ff56xDKBAbhJMjddVIyPt/uYbIRRfZpYWEHnQwji0shRp0BXfSbI9V5i
qogbGZSC8FKqVWGOiJZEmNoVWKVGALnKGBwVf46LVb8CFPLIamazDkbpCrBd+kRJEdYWeuGu0+88
TK7qnDmmtTNU8ulsxMo3GYGsdkPUDhBDyIMKMLe8qzdk/hAv5F+FaJtrpF4SFYy+bdwBCo6MaMsW
XNR16I4OYQH7q0BmI4p6RaZY0Sex/bg8Oy1P2uiEhsWwMdbNUU8INwB+ZBmwAav/IJvfqaud+KAK
Kju+Yy3q7LrCzXGop0QQ5CltRtxczF3nrdd2pyi8Q1Xx8okYTuPDqWxUgcOohtAXkNKkhrU2rclr
9ooUsQtAr2f12XFSWAP0RLu+BBfng9HJFHjAsPOYwCHWmEacvhlTcPlIrL9PeQcwLsgoAsIVtWp0
5KX4LSlX77KI/W+jkBkvEe/RRztjc2vtqoVZogM/JTMGu9JjFJVNtQQQjcKoyu87hLMgSgn0qNTS
ZAW6XNrLDhYiXXU0zCZkrSvtxxEYINAA7iGLBl1uAQ1WjpkOhEbwdr8XbEmhWs0BU6cKsAoGglnr
b9auFXEjkXIM1aj9B4qWTCeSIsj6rGK+5SPJeWDZ0l6X85M0yjcAoEuV9PaDb2m0+6B0Q5uziqvY
JxwzLODDXQVUVR74YgD3EOnOxmxMet22UMACS6Rcqp2GMmME6PsHwpQCMJdUdLvpmRa11co4EhAy
xwGwbsHijLrYTwG7iYWbP7G8+K4WboTRWlhlWJ+QEPVxQFGrrZl/HFkZB/NAxFFtTCqrWwBPqLg0
5UE+KADRSbz0G6JYgPawZ3P2Y6XziVRqVnRpknXRyUiQ7EV+ezP7WNK2Ci99wzVi8VI7RJYMsEEn
tcLT/P2y89gLPQFOrKKOCHJMnp5RAEZJ0hsdbLqfT3r0nNWK1UuP/XLgGpkRru/B22DR6yyL0vtR
jnNdqZEfpEEbFIfRf18t4yBi5OnymfZq6hAkYxELKo9ZcypyUQA0Ng3z9KebF/lrMDiSO3lhkFhJ
QPCyw/fe4n0jYEaeRPno50TCwBApmSi4VMrd46dw9WogGJyAmWgSzUEl8Ap9mfp5BOA+b3c3tScF
COAy928KXVvZVJCoVmHDJVGMSg0HiNPHtD4J6QmzzYzL3Ys6JJHHUAt8s/KFS3VIVkT7PLzXcgCn
izv6oU8sg8wBsvix9kwd6+ig5EZtH6V9KsBJjKYQegkBTpQ9tKB6XE7F5F4+zt7juRVBeRMNUy3l
mM7IUzANWhTmyDnZ9LNlgvWQy/+iGJujUB6Fi8eE7zIUZ/6Enp2VHAxHNjWvcROXhUqxfygNo9oA
ZcQAGfWcLTMWRrsQRo3e0lUt6q4gjVa+RHZXsEbI9ugXFQkZ3v/Koow6klBJm3rM4gEHSPeAHGrG
eM1wMmzDR9cE9BaTmX7fmCzl2HvYtoIp5Sg7lZO4meBld6KDDikm2Jgg7sRRfP1q58NR2qGAEkTU
h55UNAiJIIDjHxUHW5AmElgXk5r3l5VxX9/P4iglAYYEP8oZ9J2fOBPkOOYQT49x2T1dFrP7vG2u
js6P40GtkpqDMmJY+IoUasKr+NtkExD3wZQeL0tjKCONilznYjLJPBSk6F8nwZfya6QtVmgwkrvd
h+yshx9n3jzZUWIUiyzDkFttPq3AAYn74Xs+KBYXqk/KrDDAnhmf6iOG3YgbGmGdWwngTU2O8T5H
Mp6nkHEi5mciFrCR0eZt0ZQF0HjX9xHsgJ0XXUfBamF4l+x/25c/E+tA5N83wlJQgShLg8e5rq8T
0dX4uzbyL4vYrVBv9Y7yFXoNWOq8bRFsoCJOzGn222N5JCRTCH0fimdWj3tX99CyNdAYFnhRowIB
TQK97YKerp3jYGIWW9jMsjSpeppKiWG7u/onAZQGg906emaU7apZFOs61yEGVt8wCSGXrxikmlZX
YqElMwTRxlsvydpnEUC2FMNLOMC+SS95846cT8GqEeOD7b5aYOzhwd0LjnQ6tewztRjEoTozw65g
Tu8BfiUR9OngsrTdg22EUc42zWcp62JYMF+9Z3FiNlic5yQrzY8yFrcuy9q3rY0w+nPNwNpZyedK
rwYgtwi+/iibZBQZ2B/MPfNdNZQVHrTpsiphGeWzbdWDCMrJriH9utvMcCrup1TGZszEX2PJIf++
seGhTIs0JfUTeUiDrB69OPwpi5Wdg8iBcX+7r+/mSORjbkQViZLIgg5RCqbi058C9ngNx/ghnAZ7
CNrr9Jq5NE++yJe3WNaBTiaKPLgaKVteSyMpZAPOA0BL0Ho3O3BWDnDfxgbdiQNC7vkQ3RJQZrAb
fp+Yo8m7/nEjnnLGMydI/CL3BOpncmp7dYEiCSh43V7vxHdo6f+hhkgU/tKJKbXRVr3nOK6G9TX+
NDlV66rp7dQEfHiz6I+MD7pv6ufrpXSnSKS0LkfoKAFNrm8KQCwa14vdIlGJmAHqHosA3AlK2jpC
VGSElPkl4TLO04yPSZihOBNLhIiIf/Sd1foRUCuLgDsQbHQjiD3tu3Cb3LBWQ3fv9vwD6LWprk5H
bCKnmFUc7tXS5hSyz/dudK96+trPOsNcdpVnI41KC8dwBVl4iuNWxrepOzSJu8SMD7hrkJohGYaB
jyjT6zdSWtTDGsJ7ZuHtyr92rPm//SOc/z6lH3IHqJtcQE4BLJUi+RbGTiVYDB3cDbd1FRNWBnIy
gV55WQYM6C4ruv9k8XEOcrew8ufaGezuUfRDJ/zFkLf34sg8zwsKATRV6ToBNsRVaamg8/qPGOCi
its/JA5nKQ6BYxoPg60dclABsNKzPU8mC5KmGJoItBg6PauSELgEE1yJob9Gox2GiZn3Tob9L/Eq
nwAYw5qd3wOAUmR8HENRDcCt0XHQVMkt9k7grQnBgv5tvuoslHfW0MJiQkC24PWTXnwg2uN/YguH
NbK08zCpZF8XSD+8yOMrfn4talSO1T7GEAk3TabQ3ouc1cbXSvl6+YOyxFA+OlqVTpFmzHWIwJMU
xexFVV7lpLjVQpVh0DufEPtgMi/LMoYCgVn/+UB5qwkJVp/xGC2vWhVbc+L3izVFViwe1o63dDG4
fLQd8/skkLjvzXsrY7tDXSd4kHp6qHqA04SHpWEC8LCkUN+pDOWuVHVERZ0jEJo+T7vPn/WfI1DY
lgB0rPfqPYuLcOebkf02Dd1vgP6hzPP5YHyTpRq2pFA/0N/4pLblNLVE43s6dtblG9wL+T5JorQj
G5ZFGkV4yM7hblY7BnPE8j03q6Bx66e/CGY/CSM3vfle9QywxzBGfpinP6LKkTXHECpTRT2k/P/P
2X6SRDlmvS20Ofkf0q5sN25c236RAM0SXzXV7PLsJC+EHSei5okav/4u+QDtCq1TOrcDNPrFQHZR
JDf3sPZaOaIEXnlD/yvXZLcnQQ6y3+vfb+HF/MOOEPGNPanAVow7rFcB144dRrRib1S4O7BdHK3k
vgsH8Q9jQi4wSk2vp3oGz8xeyqzCwM9jLK+5xaW2+h9WhCjEKJW8xZjxjNAafd3NoX82yxilh8GV
NllgQtt5s8YnsPDmXNrUxWL/0HBoEMOmboOXRAp9w8a4Tn0GlOWxSpKf1zdtqZf2hznBUanhVFOJ
4kN+IAeCyAdxgVW71t2shgn119JZpT9ZvNGKgolHTUPC86UGXqupmscd8FrEbcfQNaBAMAGGpq/M
aS2V+Yl8YUjwiTVtMKkl41POeCPjEPr9d/vWPs7baGBGF+oDuc/2IV4DR1lj5VsaCfnDuOC3agMg
sYx+nB1+nKnDKndnfjf88BZwAg+1wcMapGDx5FwsV/BfaZnGCUhzAXditmMPe9QXoD4+S3SqwfVT
s3j7LiwJzqswQhQfbaxNljc6GPPsHV9jJl9qBuH7oWEoQ55VtkQ+aDZRqhMJNuaJKyv4D7HhXFZY
lYNZPo//WBJnMGkZ5QCywHFZ58IfImdSHYAlvHqbFA67KZ3iqPnmyzq73PJXRDMEAa1FEO/9+QSY
8VjFjYGuqFWcKuJbeEP/BZwLH/HThOAm7SbX1HRALSgcLDAKvzXxsbd+JtrT9fOwkFv8YUbwk6oS
9wbjcCKZSl1b610jItvrJhY3SQW9CigR0D8TY2JmZzFmLpGPmb0cenlv3TMyPlO13g7VmuDMUs8C
/PSfxuYfc/E4jzKPaVnhyVQeZhkK0EpsNUxP3XCAcydXP8/cUOmAmZtpxWUtHgnNtoCwQwdNEwtB
UZ9QgzXQaU9odE7LzDMl29ertad68WNemBHWR2wtnNIW4T5NfYMfhmKf8G3arZTAl04FAAX/Gb3B
zKvgAaeWs7wqGHL4Lr8vMZEqR9Pd9VOx1BonlzYEnxcVkoKybQgbNaotrHMGi3ij9KSHxmtkWo+W
Fd2gwIsBVmhB6FLQq62vY+AObGk+xhFBDp44IyU3LE+eZWV6vP7zlrZT0XSCdBXhK6APf54jIB8L
LqU6yCmTAHKZkf2krEFDl7CM+LT/2BBBrkVqS2Mhw3t9NA6flTcOKev0HpSY2+rt+nIWI2S0zWdn
hbktzZ7Xe3EvBkoTMtAZMAyYYYdptJnnIkWTEu/oj7V29dJzdmlMOKSNkmQSeni4hNJrE/9sJO7q
9ZY2gzfQ9+sLW9yni3UJnjijPZSshhD3wWhcCyZprzx3xSq54eKNuLAjuGOQflV9OGu3cU9HeuFl
2/8QmGKAe3JlbzpBVtC7vrSlngoQUp97JpxBqwp7uwMAF1CVKeifc28CsfJwZ51atF3lQwoRvr+z
KJbOShbXMmNY5TwxBmGAmRAIQsLvc/28xbz0htyuBc3zIoRK6OUiRQKiSdY10mYapLOCcNsCV15D
EI+vhwrzBn21AzggBsHRxflC9hWlaOxwZG1z/osG1cxSglKJW7gmqsxsqzwxP8ydynLalYLCf7l7
n6bns3Vx91jYkj4b4EvyY70rHxgUp+O3tsA3Tbdsb+cr52b5SnyaE656V6hSaSSW7BVG4cjpsINg
tBNhdvdfHZZPO8ItH3mtoYkD99Wxxh3C4vfQkQMIQA8EpYWGnlX6M+xMRwaSK9EgT1ZNUDqYtizW
156SObH6ure2CXET0B3hBf7zAxdlyIY2l2SPjbc6cXm+NVBmVA/QqYhB0WWcqm4lY15MvhT906SQ
oNBBL+ReN6Gnce6RX879gvolfVZcIFshaboG9Vt69hUDgQUBdtLQxaJ6BqkNw0jmi9kc9eo9sY8c
2iHmv9AtIhdmxPsPlubIHBJsqYKJDls90MZwQDS5cnAWt+tzMeKVZ5xq0YQE8yM/UI7RvtxaUF9f
19hdfIcuDAmbxPo2VFP4A4xEgANTc3vWujmGUxP5Xs1211e1ZksImYCTrI2oxQ5BMLKZqFdXD6kN
5g95p5QrZaHFC36xLMGf2GpfGTGIujyVpSesaVe3mq/HKzHgosM0DEMDCamCgEF4WUOwjzZgP8Kl
0o46Yw4iCwfQYyvbEgOgd7Ly9ix/v09zwgObRWPY8RKL0kG3EvWA9Rl9wI2HJPoBcP/D9c1aqprj
oH9aE57WAuolfVTM7dQNZOoDEjnZj/oQ7gmIs1Ha8PAeQMcxCYzvSTCu6tYtvnmf1kVUaB8rwKXp
uGbxLtzOgsGz2Me6YPCyk7qwI/hFLWplpcFB+ugNzASJKLclm8ZTwH2S3vUH7V/kQBdf1RTu2yBz
QE1a5EBZcdD4Td/u9VXc1vxvfPH1F2sS7lk35oWpEZyT/m50ZxZG8Frf1351lL31LzjfpGvGhJsW
W3WjR50CY33iR6N1SBtlBXS5cs1ElK6WJhVrQgSwKtdQy0qIM4TsPu2KNwyKTV6kDLuKRitv9/IB
tAneSnAMIy//88Gc9KpqrRr1izn3yiPbmcptEW+G7LfB+UbLPG1am+hbjmaNT5tCuEAIB3/InIE0
QOySw3wcMVXltT/nmdkoAI5hLZxd9pOfFgUPVsmxWpUT4Gly/pAwMJKWN+Mq0d5/uWSfVgTHBY3l
Qes09IvaOphDgWaGDoQYjgR7oC9HUD9ZBUHPZ/zrsfw0KXovMlmpDH53fMpZmyjZUxCfNp6NNl9x
Dr3i5bq3XNs6UcRd7jIrq1oUVWaB8wSjaXPuk75okMquoRIG/Dr/ft3k8mvwzwo1wXPpBktZ040g
d9eVvYl54I5nj/EUuWEUuyXI0P7OnOC4qlzSY3PCB9VLcEDeNnlgQHEj8vSuca5bWrl5Yk8sJ3Il
VTU0WdNdetue7F2yK27V7RqCdvHom6jQW0gfIaYreMlpbGzQyGOwGuT4ZdJuDdI7RmGuBCKLvuvC
iuAeyzxqqMmxS9FYekVrQy5NO8QQbkvDPCCs3ZSy9a/O4oVNwXWl9pCReD77RujVO2M7ACc040os
/2P63lUPa1XmtW8pOC6oWJVx3OH0F5NjgGA8KXd5vDaavmZE8FVhKFuJ1cKLZGW1xaP9oCmIOyTy
/ycYIdCw+edcCM7KNrPMSCvEPTHCnu5XXB6SPlo54ot398KG4J0oBJV5TNCqD3kfdCgptyNJnMZg
Tlwk93Xz6/qNWi6j/WPPFPnYrSwxDN6jzWxEHO7IMBzU9O5plW6aOPWaJLnN5HhbG4avK9BhDOPg
+g9YvNIX9gVfFbcaJBxSnMgUDyej0KyWleeSjj6KxE5IuDN1rUtYugbUu/6dQfb05yNOUkWhaoim
UdNT15B8kgfMCnqUF6zN9RUuv3EXSxTcSU8hCasmHyATvfdm/D/4VaMa6l56MMPj1gbB1j6p4Fik
GOoHZKbd0TPLVZP6m5VX6E5Ut1NUHuLJeojYD9VaY7m7fgdNsVExqFWjS/GM/Ei9SXtik58nK83v
xTz+4kMKvoQ3EU9UHWdlUpwx3Vnalku3tvq0sl9rZgRvMg0FRB9VdHWMMwUfO7zK3t5VP7WbOfYP
XfrC9iD2fl+xuhiWXCxOcC6ctGVp0RRhQuRwDLE3oCnpNQfFp0cTCoOpu6ZQv/z+QFFdQ9HCBofX
nzfAHFSw96m4+dYIYqv2VzU+KFzeJwVqfCT8oTG6ctWXr9ynQeHK2SDnYfl81bkCkG990nUMv6Ah
3covk/Zy/XMuASnhqz+NCZdOJ3EVQp9rjrrovv81C/vNOsXhiTsNsh1lM5MbN+fIQ9tk0x6SFftr
H1e4gym3xg5MqXBr9U6JXmU0nEL1uS12DRzpKiH38t37XOz894saaR8ZdZozZAdqb5yrMfFDm/1O
qzVKgjUzwv3rIq1OcnV+/xJ6MLO3OLX3PFXd61u3dkzmv18splFYVuQGOB2msPe6qt0YUR9IYbzN
U+qYSUJXXtx5K77kAxcnRbh4JGeM4xhiPJBs1OFbRb5fX8/yVyMqukeQ5wC10p/rSVnBuoEhAkpA
XUJ+QX/LYiuOcXkJ/5gQUwwN4xyWNcBjxfY54xDHMo2V4sTypnxaEJxFwXkzGiPubhG9NOw0NKAK
599rZN2SLXl/9cE0wU8YLJeh3QxPaNaqC4XHwGTQ4lS1lXP2X97lzzUJLsLMrNayQuDeuNf7aEpB
6DQ5WW6xMwPV+Ves5/BIn+YElwBCbXAhN9gkrrs2u9WhPt2uVB2XmyUXNgRHMA1dGtr2fBCO+Q7k
MifiS7+4z7YykqQ1fZTlzPbCmuAPrBx5n9nhULR76xxt06A7xNxhwXg7/vyYmjulysobsrpCwTtE
lpQjZMSI3py9o16wkVzl5j9MVO12jell7V4JrkHiuhya8yMyharfWs1Z1/o1QY/5I311P5/HQnAP
kZJUFshX0AiyO7+QXVPaDdHkM/nbX90qEV9nYe6bjTMobGyfEoIqe+90+svf2RC8BOAjSdZl+F4k
ftKHvTTuhvL1uonlh/Wfz6ULzqGemjIhc8GoVO5ZfCeboAA/U9XJbMtd5fZf8Xq64CEamzYsNFWs
J62f29raynLr8UbKXKsAFKAPVxa3drp1wUeocqfmWg20zww0MFHkMyG06bWetKk3vbJOjbfyNom4
mxGTUWYqwdXO9vRX9Wmm4uvcMUAX+dTsZlaHfwHyv3SDuuA05FavqQycAZoH9a7Z8O3/RiO3iEO8
cLe64CgsdZhGOcRByY/hlrlEdqg33polIurJHY/FuXRxSKFy/3j9gK7cZ13wGb2ttrQb4YJH2JLB
A5BUbh5DCAwCPNctrflfEWbTJY2stbPrUDfzA9YdywBF4d2QOQ3GF7IABI7Uv25z5cCIqBvFquWs
KYBhHUvLobp0xPSOYyr87rqZFccrMsyhn5WmeYOBb3P4oSVuDJHU6wbWjodILRcOBvB08zaVPw0H
oltBfG6/d4cIaQKgBaE7ndheKZ0qWzG8cjxEJMWo1poK9ktMfLQm5IDiPHLUrHzgrXrUWLQS4qzt
luBOqC31oTTjVTs2ugBZVjbmyUxv5VPOXv3LC2aZ4LGRZ7JpsQkjx0XcsbnvraJiww1oNrxN+jmW
vnXJbYjuvvRL7hzC12bHFsscF2YFR1J16RiPM4sjK+0tyXsHUlyBnVKfdOi9ayCc74ozuPdXyrbL
YeOFXcGxFAUvBiNEPM8/iF9BX7qxbrgzK7VmAb1f85er9gSH0hFKihoKAp72gNLAR9Mu0O61U/+t
2HUb6AOtJBPLj9DFAoWIpEh7uSzmwYn/oP9Tr+YO8bk/0xb1b2sx1nI32SIGhsPB2K9r8yG+yPfq
2KxDZqAOkWvJjimGV+it1w/kDjpPXlUWB6MOX62o3hgV1MNr2a3V0Bva0R9N82cx/FIifHpVAtJS
dqKi9kPTXjvhc1Dx9YR//kThqHHNbPRWwRZgogmCV/CyMocg8CyvWAS9/O96bxefRDhikWbyyKow
CKeG/JbWxpbxt8paYS37aJRfW5VwsJoYeZWcAtRFtXKvomzXmm3mKtkrHdh9bep+1TdumsqbLCx3
ZMg3Ok8etU7a1m27ZfKw4Zl+tMEv4YwVf4X38oZwcMpovC3bfs/zJnQSbGvSmgGVunNIfqZS9zti
tgvef9cenzHQ7EMcbXAiKL1I+gxBjFyFji/5GLuZNN4OduR3Sf9tmtCXG/XvEioAeVhDUOYRzclN
XXKv7VVo7lXKrhjvsmmExp3sMkRrGf3NKuBfC+MntUGlNKTe2JQr+daiM7cJqJIxPQhUnPgFrUhS
ugkFkb4z/D4+9WO0S0soRWtsxZMv1+ltzI3gP8wLisMjnSpPFKLsM+YifjfdahN2uJLZ4zysIrPg
ukuff/eXk3FhTAiy5ZzXUSfPQTY552kc6Jprdg8yhIHjo5quqojMYfQ1c0KYLRcJ7bVa+U8UKmPU
KPbITRPY0MDF0OVpzcEtKa8R5WJ5wrMojwwdj7ki0/j2vn+Kg/JAcycDN88NBZiKA7pi3xtgDm22
JTgPEhCxNmtxwHIAcvEjBLfXVYMyGBa+cRxLvmJkDrNf0/olS6DLOADcWMV+zOWfmWrstCndhRn/
RTXjLck1lw79AYPCK92txcmTy88ieDk5YZM2jfhFKrkZYwxLH8zJ7cy9HN4TzbH5fmTfr5+zxSf8
4hsIfs5omrKsalRgZI4JlyzclCnLAKnIbkpKXQ54uzLgIYdI45rvWzlxwsWlLJJZCl5wLyxLgCeK
O97VmQM5ja1Z0mol5FM/SunXDrjwotamygmfZ6J643scjvscsqCSLO2m0oI2dQbhcpAAa2HlaPrk
lbb2bCW2w2d4iVT3p1pNvC6yXpSROEyJMI8MN6iGo9MmBHqVHXS3ir0J9cVSTR0lsw5RRL4zK3O7
vN7J+q8a4p0WyfxhNFxNbjdKDZgleEMzHjlaDQpbpbqR9NeiBVUEZ04qV648tJ42D5yWk68o5DG3
LAeMC35eFg8KpX6Z4GjIRrKRamsP1bt9mFl+YY8o6LehA4TWA9UVf8obR8r7Wwx1BHF9m+s25hQq
BmFkYPBc2TZvTb2gbo44O6yj7Wgoftc9GSkLMADlS2Q8MuUu5hzixdDhlkCqWXbMSbTW7aV7hRZu
bFSvTZW6JX42Y6+YZwoaxjaZAjyMlGL4gKTmcwI5Yl6YLjRMNnnR7tVSctAiO1V6uBmGzi3C0quo
7URStB84B+IVoPEmn75V2hQ7BpIQNmByWc+wsBzjsVPodE2iB4mce1GBAb6GhwerngHfmMRUOttT
woa7DZIkWlouVzPPhv4yl9tTjxx+FutxuH0vkXe5wo5nKpQdh8KPMUyE7R1UQEeB5ia/DfsZuZ0z
SVKglYlrpmbr5GaEnJzw+ylrj1b6qFPiZ1NzjKgc2LV9LEv2osjIqfPIbaWxcyebQiMn7ArHNqY9
tcpN1Q2PHW4ZQV7ah4mHm3ZkNHNMKTmFRV44aUlv0i5LQTBj3GG6+pyxb3WbfJfAvaXnnl68F9Iv
WvEHKD+9WkbqGXpxr0IEVx9KJwljC6sz3ntjeEjqKbDVNLB6+TegYKOTS3dWohUOp4PXxcWDKlX7
KgyPTKJvcdy2TmZNHhnhmW3GuqCopqckoomb6uTRgvycM6seSGH2bdD5UUnelRa0+o1xX5bhK0lj
t1K7O27IPmsxlZ3UeynU7xLyWjN5F2PKOLKYM6q7skMMZ5DcGdrql5xYnsm0byr8XtqUL9YwAxXU
6aGZpLMSVX7FLa+3pK0t6bsuZe4YFUBPALtT6d+G6I6yKTAH5tQ16k/V4OeMnGRancvexCZGfqPY
h6FEWFQURz7lJygseKmVHKYCsnch8aqhfqkzEG2gww0K3O11B7uYANqmDuQYMeayC/zgRWzdmQwk
3I2MIgjEdMPI6edAbvNXNsQxQrxjRpbpCQo69Q9VPXbRYaB/twxRxbGkkjSCkBDBjx499HnoaUR9
7Ps1Xdv5ufnqpv/5WpYQ9kyZRC1pljMiSgT5wFdLfZK0TaM924hR/+6jCSGPNNhqo7G58IYBu3qI
0QuYnGFcm+RefmA/VyREOhkUsBNLAaZU32iBtk02/1uxbTle/DQjxDK5MoXVpCDWL/p8iwKDDomD
4igNgD8jI6jXKNkW59OVz2NtCZFKnmolbSfEDfqHdO4MqIgDVOaj4xjMormIxA/rEdu8/deOhxCt
QPE47uViJkzblLvMnw6QeRxAXgphzzuUH1YnmNa+6vz3i8vbFGrTmxZKVI0vQyxg126KXxQsY+yV
/LAdeCA33kO9wkOutFICWM5rPvdTcBtGgwn2ScPplMy3Svk2qIbbgX9lkHbXb8HyGOPnRtrzsMPF
Ek2JstgYcT77fXawTya2U0X8H/rEN9/5FqXaffmsubKTnMn7ddsraxT5n5tRJ5HE4Br1xElbsA0E
EUpw07frVuYLduXM2IJL6ZnUq8iQUbwhe3PcDOVKX3bFwduiH5l4r1U0xhlpmhtViRBwZdxTo+jx
+jqW8RQXOyV4EoDEVBKPiGmyutpm8TsDD0mt1b5eEsORzfak0MZtS+a1peUpXeRnw7vNq9MYYoSq
5Y5EScDZAGk4QC5k69BE4LIKlb87uOKgZmfKNU/KOdAmw5mok29XxRnjlA60Mt3rX2S5+n7xRQQn
1Ne0DydQP3kG0kUUhWLQuzaxU30DTRc4yxMv8uT7FZsrLsgWXJCUh1Q3MpRs2ryHKBjieF57cUE3
vEZ6VtpBEr/Txjp3XL0nNXFabVy7sovV3otlC14piodJoToAimzXeaqbQEUkf7M2ZtA9reFwV14v
cW7LKIuorWSsdqZeazbRxsCg0zoifOUOiXNbulFnRjHBTGYGsvkUYkxHebi+cR+VoK9+4LNSJGyc
1stKWpTAA4U1OU8Tc9oKdJEDyKEbLajsxLemZ4s0ZyVHSlBnWwrOSj1Of5fx9Iwy3d7UgYwcfoHk
7E6eAMPXI3nXDtIts25ZHf4GPaQJCZ7xrWOQU66sljmVpmzAivGUSuDkRXO0H/Lfmf46qRQSzIip
Keuexih39GwKVhb7ESj9sVoAXUwMRmoapAqML6QFGm90Pvbj5CVN8kyyYceGjvoqh6JOoc9qqNOp
rvL7aIoAAgOTWK06Wt64fMxjx+KN1/Xl2wRJ9SwE33sLnuQ6eUgIfTRJEjoa7fcaze+zYTyopH2V
hv4ENW+f9dEPmSfIOpWnwaQvShaB5ArgBF32Ozn2Ub6znQKtCHvOCpjkREO5LSl5QfZ9MBTq9LR/
kkPkPI15UBC6l5ISyHH3u8AQi5NS3YUilZtATVpLMyyEtzeMkl0lIeGsGdI2XoRIUCzQm5u60/Xh
bQu1jjAcgjpPHbVsvD6iD6rag1kDKuCjDrb3jjJnUoxtCYa/UQq/a0W2hwhCoAE+LyV8UyL/Zla3
Ze10Yxv0zdK+93r4BIGTLQLH3dDVN5S+aj1/tEjqM9Y4oYWkfCLHCgl1lvXbhvA3BjCVmoduHcdB
mEK3WS23hlJuSIqM06a3ozLuyTD+oMbg1n11U0z6Rtb7l0RJH0KNH0al3tsp1BSl8ckOKxlGDCfS
3jOiHuIeCPKuPltx/FRP44+mf8zS3wUdN0wzNpjSL5ByIdFuzMFRWnoXtQ34sK3iLjGiAynlbWhD
bCa2dkbUBCwfTqUxHRK7ArV/+bMkt+hhcUcr+vuGd5ucyW4WNk7FfkgQwZaiAnRtFqoYdvGk1/mu
VX/JoXZu8nQ32s07myIosoQHVnQbrWNHghI1eEg3Pam/0w5IZ724jcCIbJbdFiMaboy0sZOQv8px
6HaV7UgG0GeQEk503VFHMHnKmhdVNQos6j6HqqDWFvui0Z1Epe+qkj51uQmtYftcRdU9j8KD3Rt3
SokmM8ech06mu5Ki38eKajvwh4F14Ax84HAEVoLcfOSDU1R9EPc5iNnKXa33cOe4oX027kA3cdYi
6T1MWpcXoMzPBx84hC2p200KhgAJhQ0etVtooh8x/wE1Vkhah20Z4OF7KPmwnezyZCnlXSdRV0mK
k95g8sRQdlaL+oA5vdM6/53qUNYdDS+JYy+Xys7hmBWZ0mxDxt5jXfs2THjqgBy2IyjnRdStq3JP
I/nJNMo3WiqOAQZhVNwDy2i3EyYYlG64lwbthhPN70K60du7WNe9Oi9rNI8h7Za0v1H/cHWCeWup
6JxE+Y2p2Y0t/aQWDsxg14dEQmkURYy0lA5IZp2hs/xpRDFGwfCXk42gpjepZyfwHMz6FbbRJqqJ
36bat2EwXIxn7qzMrgNdtrdqu6vywmuwGWVjVU5l5kE2gc1KQhFgaHpMTuKih8YZcO1NWZFTKEUO
0MBBqjVOi96Ehd0zmQVl8vJppOkbRCBh2Xo2ACCvEzRCqgaFpJRmyLLHoAxv+4wFzLRdblWxy+Po
JknhnrvOH5XcyWPNmeopcZT+fSh0zwql51Kuzi005COjmdwKs3la9aqSFCLazWm0q/toMDxj+olR
wU1Gk11qHO3acCBv8MNoc1+y4EBN4IiGRrqfiBQ7vTXumzE/ZrF5oC15wU4cJYI6oVVUI870uaza
XTfqgZGZXoIgWM/yoMuNGyO1d2nTPsgt+vsqpn4lOXHCqHN6+XHqJ8Sz9DnX1yDCX9sc88uhQa0H
ksWW9YUIRmZZ2o1WJAO2q7oMABgWmF62mxnY1yZTvqRXgikhfgN9SJPaGQFuYsTFsz1sKARQPWLs
u3Q/9WtUDV8ygdkc6Pyg66piaSLcGtMGdEinbvKKJnGIER+h3LgS/X4JZAQTQrLRFGFU5ANKyHWK
hrvZ7eK0d+1u8K6/718yJ8GMkHPQZEIfz4SZJtpV1YGmqTOS0zSUaxH2l1BzNmTP2jzQIzXxvz+z
Q8xY8jpXjcmb7I3do8l710VBkfuIfWUpoNmdUR3U8f366r4UgWDUkm0Qb4GVU/ui7ysxexjpZOJY
TNlrNaSnoWw3vExGR2uBdi2yldBw6Vxc2pv/fpECp8wujKlUJi9XLS+DILg5RitJ4ldCuHlNCsIO
1LgNSGMLH3IwJgIpxRI24LR1a9hadYXWQr3rmXqPAqtDw8kf858k1o+oGTpTFgYRS/EwwGPK91pT
emhEBL0+rPyypaNkEVCQYQpBn9lF/ly8lpIslsBt4cXyvYLJsPxAaO3AaV7f08VvfGFG+Mam3DId
DZ8JJFraTdvHd6g7rJhYunvWzNEFlnvNNEQkXWIVatlBuRm8lkfS7ePkLlJ/Xl/F4se6MDH//eKk
1C2R8jxWJ9Bef8slVNGz0yR949Jq4elLljkflwtDQrJi97wse2gSeGO8T6HCpQdMOnTkaUhcScvm
tMVprTsyAARWrdz5r3UGwbaQXiqxauhc1mB7X+/0DQoaVhDtE9c4zQMbfaC+Q6nInQUrqSvfjNs1
uM3yR8aMm05A3PBFFkySweVA9WnyFPs8kBahx0tlbrpuBeC2eFzwz4OUBCriXxiylGhq2zHHJ0bb
wWo8uZWdrl0VllrcSPALQ3EJg6zyB9/bxYkxSVZNlYVDiQ95j0bnju9zZ/RicBH9D+qii7fswpqw
dUMYQ60yhzXDaIJcxS5NpheSMADH7Y8+tRwD43UNVe/yEJUJVXnDbK1LU4jKxZV//ap8xTDNx+ji
twgej0g9sYsax4ieBg8qU8wBPdgdnamcN9Lt6o2Z/ZSY8F6YE9USc1YUKSlhrvIHcG7mqGCWHMp8
E7gi+F2/nVb85vLx+WdjP27Rxcb2oznaU4iX0VDdgR86eVO1K3CANRNCMGEM6L8CgYWLkP4o6w6o
LHdI/t8TRX9ukyr4/6hJSCj3cGm82SXRIWp9tVg7CivHUhWc/1CPDYXaJB70n9Vrt6tO6m6GACub
3kPWcWb+GoX+x6/+ehoACVJtTNZ9oYtjRah2SohVaRaiBp675qi7LYU/i034zNhvC452s7InuXqb
Fi8yJFCNCkz7DaSA1JE8F2jXlRJzgXXf9LNkD5DtvcnccKI7irDFuX5blrf68/cKD0s+lL3OC4Qg
aQoJB/TSSZtiDiFa2YmPN/DadxHeFZUPepu2KAuNA5QDo3iT1AMIH6BFRGi7VUJ2iIdwWwA+ihpc
3Cqn0EKWVtv0WLEkA+YOPbLaZBvc7pe+qR5KHYhZXYF+KIg/OvIgFZXmJPkTsZGWxeY2VErfrJtA
YtYGkiabDFr2bQ0JDp7sjLHeGgU4VimIclgeYH78BNXx7ZhKpxEdKwS45zT/QbLW7VYnnBYfmYt4
ZN6Qy+s7aZWm9wh7CA0SMzAV1GbCuxjaLtc3dimWhdCfBV0QgHPxpP1pZ4iSRLbqBAE0AapIdqvp
W5Ehxye7vn64bmopm7owJQLD06Lvir6JsbfUD/UDj3aR5tTKY2e6hD9et7V0Xi9tzXnDxefjJeQe
RgpbWrWz9ZdCfVEjY+XTLdpQwYUKECL0Y8WnM4rygUkKPp3EiyBBva4LMy9Ox+BfLOXCjPBmdqZK
JzULEZlaUCHlDqCWbmac/86IcAzaBiuMYxiR7Nc8PlfsqabP10187eTBk9uqAeonZSYIFDsvZTdI
eTYyJIVgCEQ50QGcIrBvUS/zMxfjRoUzz07zU5I7obfmcZfu06Xx+e8XByKRx7oM02iuSrwW5Wuj
vui6mzRrTfvFM36xRsF/mT3JBw3sayiOZQ7qPX4Vshuz4oGhdgB2AMGhVt2K01ysiFjap3MWTkil
hGWWDXDOgD+RpHViEiQG8aQy4LLqWCiGpb8oBTRm/HZ9S5ecx6Vh4dRooWYwK4JhLfQ7hlrmPufH
XHaJuuI6vgIP5ygAY+gqGNFM8wu7ZMYmJplzsKZkHbKL0sGAuFuQytMy/TzJ1Df08LEu4gwtkGhl
lYvRwYVtITqIm1HJzMlGoKjVd5J2IHK4AhJeOjWXqxOcvdJpcSTNsWFWo+z42LYeyTaqvc9RgI5X
Tsu8J19e2IvVCBcBvNqDhNdgAkF5CDXqQ1X4FuTCQ+W2Nv6PtCtrbltHur+IVSTB9ZW7JMtrbCd5
YSVxLvd956//Djwz1zTET5ibSZXzoiq1AHQ3Gr2ccxsJP9Tp23Ul2XOTOoUqNzS0x19A5TTCIOu9
CSVZWuTN0cUqk9iSeRw7u4e0kcIcEqmHotNVPMpkQfQkNJeLGQ+HZP/FsJHBHBO4wkGxViBoo3jC
OYo84I033VnxdB8FyCCvvOs7t6sWlPQM2Q9YN5sPjMKs7gW5xZMhRxngJl3+CpvaiskrWc+LEvxv
wphgHs1mJrDlcExTe1NGt4txk6fHLn0GvmnO6we77Gym5rxZGRPUS50yRkZOhdGhQnvwUTBw+jtA
4Tq1SylxjdcMPfsc1eftJ6MjaxUNxkzzaBomcnovUZ5iDY9dNajEn0PJwZ3bV/uPw2OUJcomdBBL
sDMJDW/EFea7rOS4De42MrZc6UmlzxpkjPWDvqC0qFsSCpZgrRvRXBpE0akGJuGC+bHMk2ZrUM5p
YtcTJ1FBpVx4lM1hsndeNSlCtCBmH5qfo7SeZlI6rdjZBE0V13V0X5IO1H4NQ0AXOAmDYKJRTZ8Q
QSCCbG+b+qaOPbnmdWNfgty/q+ffcliwhDxHu6fezPDH4+LXUfZYxaAdk9f7VH8u5/GwDD9ac7ij
5dcifhjRCa3h6RVm6mvVtBhS6hyMJh6ur333rtU+fhMT0XZ5pxdRImDtamijvF+uj4P6iDGXfPWv
S/p//NyHKMYVaNKIHGaCA+2d0cGTD8MW/UlxTN8IpoDnuHfXBR47CRUd5EdMRnv6VFgWTcVe96bV
xrdq+yrEd60oIpfOM5c9k9zGgNQ/bGJAfV2TSDERgGaZcsjQFJ635bkZ0Fkbi16lY1Ir+dFHgL4v
CAbFVLFHSXAK1BCt3ebaBaqm/nV9p/fu4u0Pop9vftCSxosat3ilyNGDZt4oKLRmghclILwwrKG/
DWWOk7+cFHyPwcHgAHg6WTVVxvFqNTErtGdhhOBXjeD72DzMgQl+ayuSkfVr3lo+5jlVTNY9gNj1
b5GM1zWnAfdKA5GrDNQuD91IuXijSr1VZXY1fBnVh6R2e5NLU8qTyzjgAvOAS0oLB+KR1glTJNwi
v7kpUSckHNvcVSzQ7qF6gj/C5tqappGnbOqQRJWP+nwzo8waca6T3SAfPF80R4u3+gXto5oLqNHg
3/tMafuWZVZmN6h7dvfpbPEKn/sLMimVgYmKEItNvJryopW5ib3Ln/LkTke7Pw+mgyeCMUawCcd6
LqHgosJ15kmD6T0ZvQrd83UTu+zBoxoPwNr/LIWxMUHojUydEL1PNsYZWmLTLtnQGSYLqeVW+zek
J++5uRdqbKSyCMS1IocpZl3gPCM0xhIXU9V5bZP4Lg1v4+j1+hr3rsWtMOZqMEYV/Wkl4sSseQnD
3/p6h6lJdeJcC7vO6mMjWfBhUQzLfIhw+SZrMKo33fQsTL+n9Nksj017znoeox5HQTTGVU152ICv
E1vYlndC7ZjyYS047lDmyWB8U0MqMs09di4ekM/LJlcaxLcl687tvKIbR/PzOLvp5vEkqbmbq+id
SlMfr207lOafszRYai46g/h7EZQXcZiDAYMHQgSQxKQ4ploEmHf1UZUF3muYLv3CpW6Ogi5rc2/o
YqkJegvbMQPjoT2QQHCNmzAYnNUtMJPYcLaJp1/08404k6xzMyfYJak/5sJDOPlTH4waR4t3o9mt
GjORADGbGKM/aH+g+aHxLnHxGAj6QAdcOAZiguKuC/Ib4w9qGAYouvHk1VBmfteQzdoKMFYosgmh
5eh36m1t2HnPmSTcVbKNCGb71LrJMWIBEUXdWWPe2F2ie4Oaude9wK59bsQw26f2tZYWFcSQpA4S
BPpTX9nAc6R5H2QMMbbVGpjfy2ROoYl+74UybuSyjlxMpD4zIFedaHLeylf0o6H9ArnkkNO9Qs3x
UhQlQxVB24IU7mdFHIVaKIQasWKJDoTavJVMHnIDDW2vSWAcgpkKtZlHCH2F5lCbh2i6S5vXSUMP
pCf2rwU5SNVpTd0y55jY/iZ+rIyx6CmLklxH0ysaFh8XdJkNN2vzcy0fScKLI3h7yGhj1aVh3o6Q
RCloMAdnV88UIau30ts4aO3pJ49aY1/9TQ24H0iVXzATq1FRGynNYpjiYlN8XwwvOs34+7r2X05s
03sepAw6LgVTUdlOoHaM0LiGyTywqo+O6A4vCvAc+1Pu0bZ7DJTqbnEAhP1sKTeJo9/nbmnzcMMv
cSo+/wb23TggA6bLIa4sSnSOgQsbhJivh/Ie/XI/a7c5JKlVOJEXnwdkuLko4rsbrWKKD5xaAJ5n
QVZiU1hVwLcg0L7rnfS+9mZAjhxUINY1DkWhGCsbY3Gc0Hf3bgD9M7oHJND1EcYkjdwYs0JEEWRa
z738My/fWvQOhY/XT5f6kAuz3EhhzFKVi6nKe5QnmvWc/5KbwwB6HyMR4Wz8wYyc69L2zxEdRzL6
vRUDEfdnP7NoaBwVRuxk9dfkJkHm9gdg0xR2YtOEH72O5K+RPd1lXvy78HjB936ovxHPvL+jOjZN
dGRCvHwnovHfEDGzVs+3c0ssLY18TXqNstiSMCYrDR3HBe4f6MfamQNNlKkTDHT8Iz98V+FVNjUY
Rp0was65NnhymCMtMF6/6hMWmWtBnD8PgDkmv9eJo567NrHZSvr55noHi3CcdC21ifi5q5+n8Iyh
8+vasisCvXOEpqXIBSU5Ued+GA04HrDQypJXCXeqwFH/fY3YyGCcdrH0ajdRGV3h1gdwcqDllU4Z
egDEdnmtKrs3xEYYE0hMYmFkkQJh63CMl8e2+Hl9w/afZIYiiuBxJyYYBj4figAiaXEM8ZTFFbQA
rojShGmpNdothiC81Mqc6ZW3KJMazYUL2QhljIrUxihVEXKlWUu8UOycqKkdsYFJ1RlQPef8Vu3z
OxFt7CBAtItOdTCX4baF+XNtu7tZ07w5zXy8/g/5kvgYpRYsFeRXiQFEKWBi2KWcH+IpK1FE72vL
CDUPtFmTrWfCQQUGahpR3JwKfTjK4xx1tmwkZ8zX3LVqjbEO4B2QGTy/RL+J1MHqRPk1zonftCEN
FL+bY3MwjcHSu9ithOnbYMDFl8jYDKWtrqMT65MN9J1jju5vtb2NzNRZpux7QdJDj7L+1HRuKI7n
Km9drYcGyV9ztRcsXUTrXG8eWqm5kZq/6nm2y/oRna3obV4US2p6ewDdfLa0x6Yv0WOfaL+Tyfie
oa99Kl8FfYJryq0IuAqS2vg6wXhCUQqHUgMqiiF8AUgJ+glSTql6z3GYIrjjsce6KLIdC6s6q+Kg
4EGvRo+GKgEw961JHsOa18O8W3PcCGL7Fdo4SomcQU2VRjgaSuPKkmHXHbF7U7gV8u4UlZ0nJS2w
GXSO29q778BEJhMVURM6MxgTRF9IVJktVdYESbJssvA2eiHUKcvlAf7msJjxA8cqqdWxBrKVycTx
RAvJXKY6vfQk2p521EBeL3qlu3CNcc/DbEXRp8zGK4MPPZ0A54OQcH5axJPBY5Df3T6iqpguA+Yc
/pjvLzUt0xospchkKxZ/NtBSAe2wMqBIEvNn1IYcndy7A0ydEIK5VJR82O7pvp06aW2RnFcbgFPE
ltIcZo1XluAIedfXza5lEXA46jREtpjIzmzUntoPth5yq0p7nnKzmPfLaCOn1XS85xLsnmpNiwVC
mqNg53SOPb2lMPMrl6d116I/du+9HrER2MRpJXUjBM6DtdjjjexLnmIXR9R2DqpuK78oo3zkmG/X
NX7vzYWhAR2UyYqu6jpjZJIeTaKW4dBKBW0ZxJrhtYDeVvSHBKnp67J2E+9bYYx1yUJazz0t39CK
Z3jENWFnvzHQ4/e3vV36Ge+OFfesebM4xsRykNitVQd56WE8qK80dl08oFa/8h49u4dnElMFzy5m
MdguKDGsiiXv4SXr4i7BndSkL5q5WGL19foO0h984Z42cpgNjKe4LNUYL3MMSx7woAqIv7q9z/O8
PDHMvqUL6qgpLf0pfn+QAIehgjpODP5s19A7IxqUPojthVLDqtblFWJgwllx34qPoFVZRh4m3I6K
4/miyBrtMZV1tjCRq4RmorFplS68AIXFIUt0U6v6t6lEjWJcOKHwXovXJ3lMkBWuFQqh00S1TkQf
pZV/pQPg5mkNxHvJN+6iAzqsvdEFkj630MRbK/twIaKUQQ9pHO6p3YkoN50edOHB/McIAqi+bDeV
eblE89hVE63sC71v5Icyf+jJQ1Jy9H3H23+SQj/fOEVCgE0K8mWE/DIQFT0CQuSRc2vtRTiACZTA
kY3UCZImjAfs89KUlV5DpI+5jaYCvH19zs0f+Sp5Zth7/fSUzgghDV4eb3dtG7mMLYfCus6JiH7r
LjHcMBaCzPiOpl+ONu54JkOUFUM36ISYyWaE5Aozt3MBGyuXUy+hhHtYM2fQret+aa9ajocf/J9G
FEnCO5A5qMYUW+P9oFywDxNXsiK3PC2e6BR0JpE3fbKr5htxjPb1bYpZVVoWWeKvaX2MMRorv6Wz
a/R/XV/YjicEJBTcBphiiayzbD2F0beyFOkLOiYXS9PsrK9tfTlMc2jp0TmTEftzDmzvmftJJD3R
jc4PYdXXs6ktqHGK4MZGNzuoa8kR43w+r6ax1+PxSRaj+yuGt6OxxvLmX+ZdBGaCwo98/ax+b13J
llwQ+NjxgXArq7vqYiINiDZYvLEvhgeNtJXbVhOwRo/mKTu7qoHfLlGcWOR73CG4fop7prYVx6iL
UmlpiPcKMlbVSRZPU2GvvNL0nkZuRdCfsDm1VqmNWsIt47QtGQCKNY9e2JWHYgTcEqB7nVCfeQQw
e5qCSjg1O1lFifoihTCIQxZKWBbNYq83lGa8DmiAU3Mjgh038kkUc6eJAulEAAGiroJxAWQE5EBc
PZXXlsmTwngR1BMTjLnEaDIFXMroqeYtZcKrnOvawJPCaEMZRxHA57Ftuir7piafMLljIJG0tHLM
8Yv0q5h47dO2MVpBhKJW1hmiorw/Ao0CHEf5Py+sfRLBuItVzgUiSDgZgPZl4jFdHtep4ixjx34+
yWDcBJmlcI5o0zqA+MARbsUAJ1l4pLvvA0bXNou5EBegR2qKgZU0pH1Kw/pNi8bDpPd3aArOnEWf
HWWYnVlQAyX8vfbyPeZxrBBYmSOoOqYWiDC5/Lttku+jkn+dgekB8IdbTNO6Q1M5YxeiTbruOE8a
3gEzkXIltGNL0JjtdCvyRol2ShZeb9hepnC7+2wKJtakCg80yJhsyWvvO2tSLMFWXc2SbOPUZSho
8Ibw98rQn2QyyYMVTQ5qTi0RZbhbWiDTO3sMEhuUEE7uyjcAUTnqDhewbufB9kks42bkUGx0YNvS
941xpDh8yQGc1Xbi8MoLO+4aghTkqzG2ol9MessZSZdkMhen/DVWX0cTqQQXCUJ5ernua/aiy60g
Nl8BnzKXVYN7oRwXO1YJoEaJ4c3lq5KCSrSULKNWLUyFgFYXQJ8c4XS7Li1KV9ExaRp4lTJ2K5aT
IC4mVjl6zQ9gq4FZ2q7ohElqld9RBiN/5Cc+5DEWTPJ4kZUUi5Xz7lgB16YbzW+dzInY9/33hxTG
5oZkHed8hBQQ8tlVm3yTo8qdau3Yr7p3fQd3RdEZZ1rVk0AH+flWL6MCvT5LgnYfzZEXcNqYrgJw
JpE3fLnrYD/kmNQuttGDGKXloKe4XuU20AHZXoVAwC1TTt2bJ4ax6io26w5zlUgJgmglytanyfwZ
Jzwpuz5xsxjGiIE/bMy6ASNu56cmCgSd0wCxa7ub72eihGSKMXwe41BazFEIhl9oN5H8CIymgadp
vP1iIgURE0VhoWIlCiYfRfmrII5HeVIO15WMJ4V+vjn8pZeFBJg3yGtngTq96Y0tpBw3tCtCkUxZ
M9FdjNH8zyLSemi1ccHB52l0BrW9LQKFvyhq9w9WshHD2L/cdrXUCaiDi/WNhoAH07s8/IhdiwQ2
jCaj1G4AfOHzSsSinXKw6iFEbO7lKdAGd1Kfk5Fj9/v79SGF/orNkciSOKG2gVDEmMagKZVTMWa/
muzh+nbtKjKe5qaBCrt2MRRUg3zcrHqcCh7v1lobAGwZrFEvbWMC5nTG60HhiWO0eUzWWTMliGvC
pzx0xNVtwy+rAONR/iQqAo6yiBwRml3YdnZTjqehJpBE0ueqOWRc+KNdLdgIYBStHlI0P40QIAT1
DaXHAqaU/pjeaW+TJ9kyqpmW+RbdaY/XD2wvgU0zlX8vjLkPht6ou6x4lyuAyU8KtEPoKZZhSa58
4kNF0K+7uL//Foc632c1zDE6gxw2xCl+BGEUlljz+EnDXW3fiGGuhdgMKd0BxOQ5eoPdJAzW7J93
GG42TmdppJMFD6yIrqQQz6AYU8xzw8Oy2F0FoB7QhYec4QW90pD1E3LWBbLJ2jNwyST1oTTd6+e/
a0EwVB2Tu7iA2D6fGShMKD0h8hhIaakA/wOmX3gWlm8Rr767e4dqaDtXdBnfyjbfdEUsgXEGDkhu
Sm8G1UKUqMH1xewql44kjAxYFQmn81m52kSsIwUAK0hT0yQ/JZhD7xsXPmwvHW5qqogEBRHRSc/2
K4Z634adomCwArAEWe4K010ELc5WL2xlK+oelnpwVwzzAUG/AHOCFWF4tw2GEBwIB5JZIuHRfV3+
JOizhHoXbZXD/++42Rv3HiegPZmkQaHFPTc8L6AQTHGgp5RSOGmOejS86FtFSf0C8SevvVK+eOQw
0pnLRWkis1OWjLxLJyCxjjH+3fga3FhlG86/H3bwY72dZlbMGQC6OHZGOhMKzImhr3XWK+8+pfP/
W6jzPezxT3vMuOhmatFprILuYLJnR00s9FdiGPxUxrb2NLoR0MfDx+wVac7rWn2ZWnxfHyIDCX7g
8s0zVFMDVCbs7ugp4CTP3MyfH2c7DgpPe/zHEw6MMGaRa7604MeJiENGP05toOMpFajj0FvZfucS
z1xcelSYBLJu5E1lRWUZE5uibkjRLji5KLKmmGB26PsMwuyVly69TCwykphrDvUxRCI1CuzpkJ5T
8QF2FFktZrGi6FmQhC9yplg5YNGAUgIwxJXzirxMeHwWzyY8xgQHKFEDWY6zF/6FN6sdPffAogFC
733v54C0uq40F36dEchcgKGoELMF/ZWjmfdZRoDE6ogFgDOPsexdl8Q5Q5V5G5lFjd73VQAmK0jj
AMu6wMP0h279xxEYsyLmjSSbRIziQgbTwCAAPqd/EYucs5R9C//QR5WJJw3AxKIhFfqIBi+LTpcl
8KONHTqmHd92B9kSA+nb9e3jaabKXlrdNA9DpypQDYrUVfnLXXWI7PzIz4FR2/0UfDFbSI9yc0nk
6TBWXaIRpx/tIf01SarVyU4fB1UqWSOXVYqeyDVxjF8ulrYsBQWagblsINNjO4sHwcXcx2CrR2DR
BLxmwH1PuTk/xnnlUzQhnsH50QlXUETbdP48Osge2sJ9gaMtu9fORhjjUkDHRXq5oi7lQDHK/9VS
wMco51gyO3KmkDLTswViYuVllmtPMz0VsQTRrUjxObpIbfXyxABdZcp0HpFlRpA6tZNDIaNRBJ0Q
ptOVc4CWVMTo6UPMk3YREb6r44c0xnOMmZqV7Qyg4figHZECx3mlTmErVnEj+F1sCc7A8cNk/8w+
RDJORO1MZSA5sJxHY7EmAUDJEjQyV9Ds2PuZkPt6sxzTfnHnqj8hCQdCJ3IaOlTXJtzyefFVSqNv
oV4i0zCetRzVDwwczv30IwcxF2ZbDpUOzicZWYJQ98e8DPBGORli6QE2P3ZXgEdnbXoy8hIA03Xm
xIt2lDO0kJaZEojL6qOIyPEv+7EZ3hBoCKBpYbaRB8PZ8mjqJiWWNvxudmpPOqVPGpDQJtBLj0fJ
Vu3W1+8rzE4I33hGsqu9G+mMRY496UqzBqC7nsBE0N5KG7LG1os6wKFx3jK7h7uRxRhksvZJbOL1
4SxgNQu/qt1TropWA/TiznyVDNfUOAJ3r74Pge9bv/GnitgJqbEmCAiXQ9s9CAjwR+UUj5z4lt4A
F1a5EcPc5R3A1lXwPxCn7Ny2PoIqquHxLeya4kYEY4pKB5hbYNfJjt48VCU6lcG6xvEtu7fBRgRj
ehXAbZPaxGapdyh72eorLb7kFjkOByB63vICoP17dSOPucvLymgBxgx5OtoASNCeLNVP8RoMXYez
Mrr/186HucExB98PTVIoyA3pp7nD9Las27Won0O1/jqK0cEYm6Paqw9GbYKtfv3yR/IBWYzpIEm7
AB1s9WiZC7NVHEHPrCEavKgdg77QzqVJDkJpBGL4vFaq3VF8X94Mw75yfghnYorJaJMwNKCcuoIH
7nEqD+BXuL5AngjqYzZmNk1p1xodTnKOHyUjPBMhspua1+u7b8wfC2E81bpi5/qa6ifYpeBE5Elz
NdlR/zH+K731gHf1n9NivFRcrPrQEnhEGfx57ZNQOBKvC3HX6RIKqiyif+kCVQsssmOGNAiWorpd
B7Y7AOiudgRUtLK0r5/N7q5tRDFWlgxYLNqWqG/60sn6aclBttdVmPjnQdruasFGEmNlWgVUAZIv
AGcqMAF32yn2qnNmpC6TofRsiKoDmhdlBVjTZ00zlqSP5JgGyIgfAWPnxI5+q1hIZbu5azrK4/XN
o5tz4Tg24hivG8Xm0Kw5EhdxkX4Pe/KjnH5el3DZDsWsiPG6XZ6EVaeX8E13uiM+ZC/asTrSAUrh
OfEVCS9QyrQ7/eQGd7tOkZiSgi7snTpj3i5DDng14kQLeS1i47nUavBVYDYgAti52KIwLfr90r/k
pf4imR0vuNy9bj7ks/XHvmrqAVGz7OQ32lFxQUtnD54GXuHWwkgat71g9ygxZm5IIqoDF+WoJYki
tRtLWLWa2krWvaiTygkDeCIYBwUazWlG65nskLzzm2n0e1DfXFeXXWverILxTXPdg3FeaImzhiHG
oJQb9P1aBHmZFjxp10XtmvOHKPZZU6liGAkD/CwxLbmvLNIAzerrdRmc5bDzImsdLvncIwmyGLcr
WrG7H3ES9H/k0DcrYazYBEVlXbYyAWCE35LnQT9M2ZfrC9nfrPfxZ22nrAZgv4qMcig7DSb+R8cg
9zp5ui5i31MAtNgw3iHQ2c0a+mmaRSoDj6JgOldnEJsE5m19+hf1lvQtudPciftm3z2jjVhm95Sx
kdRqSeED05vS/EmJgKPRmbmDE7t34kYO4whjgRBwpEAX3gc1/lKQ2hnBvwlwjdDCHKCLCpuvOzW3
fX336FQNKEKmhJZbtlt5ntMJ1AOy4hTFb4KELajZQpHj5ffX9rcMdj49SdQszHJooNFjIEr6ISqz
HdYkSLu3Xos4da9LSgl6pXysiDCXZF80hTGruPJpj2b8rfO1e9ltfICneNE5fhkcya282EUrpf52
XUd3PeBGMqMrQyylGEmX4J5aw17N6XaeZV4IwDkvtiA2FikIiNHe+45WomBdYBVyw3v9UX6iDKOt
bYLoj/dypa77IhDYLIwufBPhjpEqTR06i524/ZqqQT/IlmTeN3UQY0irmO3r28hbIv18I61OxRFs
O3ivTLUtAFNEtRuD05azb9UfGkk/34gwhbAZ6gh5liYl3zKhfSjL3O6M3h3SldM7tZ9bRwVTA/z5
TmleaYdKktD/6kh3o0OfesVZeVMs0we9nKP/FxMp+2lGdE+ZmqHt1GXjPp8nMhqwgCMm2hBbGDca
Kua0AlT6vMbF3dPaCGO3sgC0XQvP7AzVS9++LsovrXn9A4XYiKD+ZXNaQx6GYoThZEcSvDgGX3Tr
rCNvHdxdY+IXpdbrVc0gxTgbD1GQHZGavRHOitfbiceLP3cVcLMkJpIxw1mZ0xCvrGa+M+rbhTyF
wNgWxuD6zu1XDDQNmm4ALOOifi6WZdXjAYbEyZPmLrb+671e8C19Bck38dPHypuC8RtHKPVzF+5i
I5RxF9nQm4M2YHHvXfLAI6nsEUCO1UEDkCMvg7efSNlIY9zFPA95ppV4pXQuTdzkDiUTaQ65G3k8
1JFdP7gRxej6OqhDPodw8KmCsfX2LsG7gEiChdXaovKmRtozZyupHlzbSkb1hdyY8ywkiqOdleN8
6M6Dnz3nP8UD8c1j42WOeRBuBMCWJx6vWrFr2OiA0QxDpA0RzG22Yko1MoQabjh91bvWFfrxtHaE
p6G7D6GNGCbwaWKxATTCjOyJJ3mUu7oFi+OZ9j3TAci4snkVrd1D3AhktDMUU6IISafAm3xvQboX
a8eoObfqvWIEFVLj109wfxcJnfVF1wPeXp99l6ZNLcCdsIvAcE2Wb8Ad9daB11vNEcIS3QvFIGm5
gNyQUN6t2gOC5Jk7Lb0b3Oh/L0RnwipB6aPUVHJQTr7kX4gH7ORj7CQ+8asDsceH5cTTv10XCbIz
RdRVFbC7jOqjxx8liEZApqt6aZTXuLoHvUg+Hv7kfD6kUG3Z3C3AdNIxYTcpjqiBDaAFycesWkPB
Y4/av10MQI9oOvooL3p/kmpshSZGnA1QtPoAbT8tiGscSh1VozGcd5u9p4IuHMdGHuOq4qyplaiG
lgMT6qV0koc+mAP0FKy3kwcoifcG/96O3dgfv5a2HPzRBbeRz5xeNZtI2ROo5NgfWk22e8rbBlx5
Xo1jV/U3cpjzAx/cGIMMkzjhch7Vu848yuP9dRXZT7ttZDA2LGilboYRbhj0KdjVLR4uXma37uQQ
WzlF3Crg/lP3Qx47wVBgnlmJZ5yd7E+uDJhy4zBaras+6jZ5AGSwN526yOo9HlD57mWzkcuYuLyK
WRwucMUmJnC79k7VfzXigDBctEmEYcFwAvCVkXM8JG97301nY4JlWpeqAAoPqGroD98bO3bQeuIL
Z/3Y+8K39en6ce76lc0qmQsnn8AYUKUVss/CMQOcVvVFqND7y8mG7d4yGynsLZOq01QpjeIY+lNS
vsbTbxmM1uDzDLtDmvDGQHhrolay2UJ5nYpxRc8QBWoqimBdHsH/rOScNfGc2PsM00aMORuYNxHB
b9x7g7tgiDQ6qrc9njLo3jnxRmU5ls0Whokqo20HcbID8NxZ+67IVj/w3ma7kermlBjvIeVyhnFB
WDYID2xxxJwJOD5ypbUQNt/KIWIEjMlOg3RIUARPJjRPlilntuJyXonmK4CTgO45sFVcME3K5TCE
iKtwJayAiBaipwW1CW3+S2oTDA/ofmHEltjWdtdl/nVL2H+abkQzSorDXAsxQRJatb4qYLKn86yZ
nfjFAW1Md5GT8Ux938PomI6n/KnArf6sp2vdzdlYUwX6uwFGjyzjHmNnNlq67R5D0JWzBAYQog4V
Z6f3jeRDOFWGjfYqQjNJTQnhg+x3wlvZe9XoxTNvU/f19kMM41/mURS0ZlCgt1ij6nV2ciz80JsR
0aIHIyh9w+bFf5fDg+869CGTOcg5LXI0bODGEAIgX/zVWZ0tPCZ+flIfmgO9ozr0yvNijP2mXnB4
/ec0Ga/TFvU0tQK8Dj3N8UZxE1e47SzKq9RbNHEpA1NNxvs5eyKcO5l3lvTzzVkKZqWvurYqzqz7
eQrQ+tGSMmuWOXfF/+PxPpbIhDFT37fKHKPi0DuA1ryhj8v8NNoU11IHr7dz3SB5qsO4oxHzuE1b
jsDn6YdgMQwbXTM3SdO7/5sYJp6ZCynKgMCBez62phrMOG3QmCXP1qmeX0agf28d21O6yJVWhutA
K2wWjXij2RotMNKP1jvZ5X8xQ8tRCpXxLmMq9XUP7kNnUWp7Mm4kWQX4ukNEjiPhHBPbUtqYGSZH
MSoFzD03lZ+RDc24/ShUsa7tHuNFGkVUl3JEXBsDh2oN7+YOhl1rtgQkEZSBeTc7dRDXxDEOxCxj
8AnWBnFE07CaEMBUFZA+V9FPFvmooGORFMWrpOcP9TLdgCDSq8HtVeRulXbe/6ScbL8pVDMjyKMT
p1iDHDhV7S/Ca9jYz4p9OC6V8R4hkLABYAbv0bnFrQQ6peJsvIU3i0dTDpGnYg5Bjjj2sB8QfpgD
40nUotTEvsPto0c+UEcx3tgvqTXnr2r0JBU/rm8id4WMJ1laAZW0HhcCbf5M3NgbngtfvCc+5bpD
D9gxP0+8FfJUlnEr3TgUWpIgmBL1JwBbAq/gyxL2MHgfBLyc3eSYIFueNcOQvLedOnWKuCE8ifoh
Uzm1Fo47YSuOYWKKudRQd1KfjPi+JX4hWjqPe3T/+YOGDjqQKCIvxWwbmY2q6GI0tS5Hw8e4lpt7
2j2NFupHOofPQxrb3bkPcezjMtayQTeAPg/CAPlQ9tlxpVTqJndZPDmMM66zYu36CQ8g+qobD2tg
HLS3Br26kpsehS+GHXm82ZD9MGizNibCy/tWilrMaUDrha/EqfxZt8pTdEOnXzCAf9bvi5N54EEj
7UfwG7GMrxa7egY+NnrMepJYWoSHwpcJNLmDk8YToCPuTGCfJpwAaDeS3shkHDZGmLWKmOhfUXw6
jTlilkzwZS5gHO8U6eebOKuZ20lAgp04bXg0gU1RfKt7ziNs18w2K2GccVabYN5OqWOUXoQBQP6R
aqntswI+d45T3L3kNpIYF1xnSlf1y4Q9E7Jz3snuMs0PFGRAnuUgnCU8s7LzMix2KgN/Wx+dIdfs
XjKsfs05voVn9e9V7M3G5gMoSTMD0dEqIToqXICmA+4SC39nQQd4rsUL13lHyfiZFGV4oawRyrbt
7HVj4YVy500xF1GEs8ts1/GQFsBWmJG3XUBI8s7jFQM2sQ4UqwK0CCijH3jTU7sXz8e5sm1xoaJV
XWsih5sbd3J2qOvC0avbQnBymQeGyju3dz6AzblV7VTNWfRxbmuPqDax388NPRqIanlDAft3+WZ5
jHuR44aIDQaW3hnjMfPg6bcNqBPM585BCtJdAvJNertuKrwdZbxLvxZTKeoIH7TyNkxau4uIVQxB
Cfh7iUfUybF/Fl+AkFZNhgVjFrNpqWDdBlOJHN30PLiwS+5z+kbebCPjZxJTBsZbjm0UTsrRDDQf
rCSNi7THqTlLhfU+7YabQnJnd71VfdHJnP/izUyvoItAe/MrGB80hKYRafTNvAITXgH1nC3JmSVL
T0p6itNAjR7GlMANGJbCg8baf8xuZDNBoTnGpDU0dMZE/c+WlN5USihG1Wdp1jDq0Qd5PB8K85c4
Co958SQQ3v3MO2nGAw36LGhmCDudIzdBE1XzGkm3asJrAOIoL9tu1OR6rQ4y7iz6Zjde1J/Vs3Zv
IrckOuq5dzWvPycOmeyOd8FwPCzbeSRpbTz1Ep7vUQPoCmsRXwSZ8/TkOFfCRDijEaOPK8XTHS19
gWliQEZLH67bPi+KYluMIgD7NHqHngG6f0mwnmin8XxKbAp/pQUEoVT7zCut8/aO8ThELAE8PuPZ
F5LUFkPTWnXDWmYutNduVuLDBggT0JjJvBjyZ/+dIVv1D/w3J1IjjN8xm1xDdIP4ppYTSzRvDTCO
68iNhW+z+bpIj23MS7Pu25kCwj7t/0i7ruW6kST7RYhAAagC8Ap7HT0lUnpByDW89/j6PWDvNMES
+taO9mEiJkYTzFuFrPR5DraWsUXyMWhDmlEywMWifzQ4MfFZhJ7YCxUVz0VSOGuiYNY9w3S/4qS5
4QWVZJUx+Nhi04lD0fzZ/otGGxhIEFhM0LiPpkXGpBoJQopM8kr51M0XarxIQPPShZvQ+/rxLor7
WoOEIXtmQBRmjIAGnrrL9+Gg3WP8wR98YOKJ9oD2b/FdHvet6kWXhr6AvCIbrEVxE2AvGM1DDG7s
689aJIj7XDqdMy1IMVXXh90BwBFuFqZYmv+WA+b/v5eE/UwTa1+AugDM70f108Zm6ccMihEWv7IE
lZQftPQXERzyniXcSuEMhgmeHCxIYgOGoFZqBtSVYpHD3LuyrQhO7VTWm1E1ALQiC3w6fF4ClxkP
Zn+8fl17lm8rhdO4EHw0JUMK5CiRrfb3ZeMYItij/YNommIALljW+L3ZJsoAWhrA8UeRr0aVldRP
WfspjEVffv8o73I476QoKmnNqlIBa1MCI/JHXlVWFf66fl+rovIRlCK/C+HVazGzqG4wiGJEdttd
QnZbpK9h8xBFT2knyLJ3Y++tME7LEjMcZ6CHKEizuyM9BPfzp8TR7s3JSo8r62FT2roK9mvBE9ot
KWzlcqqXRXSQwbG9VjKWi3qOnAEC5Yt8Fu1i7T+j99vktC+mvZEBhhmqkXv68thkn69/rd2EaXsS
zsBpVaNLzIjXOlD/GVbHS/0mtCa7fF4Zd/pD8Celz61AztCZXa3VgwmBg5c9Eyc/GRhb+N5iuQbg
x3ZTW+ld6CmiAvqe31Bk4J9o4EEDuBgX25JGKdIs7f7J58sa+by2xhVv6Fj/h7xwd3N6I5JvsEx9
pXbp35vT8POH4ZK7yR2cFS53/kL8v4GJ5wPtHO02s4VpqeDEfLclpnoZThRVr+q1uMSPSNycALOC
Vu8Bu/tz6gWuQJNW6/H7w//nivm2yyBnUVQOJmZmXekOF30YrNqpL+tYs3hhanesdHu7nJlJsqUB
Rgk6HwXgzlbq3txOsfff+WsD9/rJ9s3m+8E4I2OOXZE2KW7SqLCb5Rjklx6JnuFabr12eZxBWbRo
kYMBiQMMCoAT8hTqGdu6X3vai7AgKvpSnFFZMI8yVW8FUWQQ60hu6DbnHgVKbCke/yRz2H4ozsBE
s0bzXF6hpcA32FrB9Frnr9c/0O6gxBrJrLxPKvgsOJtSFAWmVIFX79B8wkJCbDcxcNSV8ZTQR3Na
YqvQCmsmzKoi4ywvKGACg1Nmnc1iUX9s36BufgtvaboyGwFjuI5Lze7ohy4J7OlhxlRfY2e/Mr/W
Bc5oVz3fBfIFva4kqo6Uc40cvUCrnRSViUQTwUyKpHD9AomoEyswtOgMyqWSvsQN2Kf6XPDSRJfH
l+/MxTS1Yp0BWfH9yq9gm3I6t33tHcMrfOyQvVxXnN1YZXN1nBFpGuyPodWIUBiEK5rqheUlB1Ff
fJd0j0MrwCVfX9VvT3wjjDMjKaFJrzcJerU1AWEj8VhQ22FZnpgq8LG7QcNGEmdM9CLu1UZH7D1F
PlWO5vh8/dp2JyAV4IGoWCdEbsTz1DB97LW0RFSy6rjmwrP8rG9WMqH0uA4PpHfBrWoBMkdQlV9N
xe83+C6Ws1tFYXYGkxA6LPO9yn4x9MGT6j5vX2IRq/n+t3qXxBmtdMg0UE9Rxam0y6DeLcpzUXlB
+Aetle01cmZLlVK1q4BRu4IpG0C2Y82xNB/y+un659rX8vfDcBYpVcYupthBwdP93Em91VVuOT0V
y4kWAKwRaPm/POF/pPGb01Wfq7U0vJX31n2PAkvwYWkn35mV3WJD7VQR7/rx9rX9XSBnmZK+z5Il
RFYTLHem/FBXgmW0fcv3/vdXb7ppKfRBwpKsxt9n9FxhMns4GCLkyd2aHtwWwfwBINhNyhmiWErS
JuwRO+kVoIjb8J7N2ieJ/lK6zJkxTFzOX5Ia/YvwV5y3nwtJcgr1KxlzrwieAGj5XxNCoBaP0gBW
4jQCukG+YzOlhho0ZETWIY92F+mWOesoRvTf4qYQ6Mvu7W5Ecbeblb2ijASb700DRsXZMYmPrN75
AxXZCOGuV4l1tQ0pnnPZX9TiFKeCh7yfD4JzRNNUMHcxHhYdWcc8DMqAmrbEvIEVXm0sR1JVNnBB
IswULz4qLs+kA592xgSH21ceZaUkXkGgZR7LOmSMgGsZm/3rBqOCF0dboGZGs2U8E390Qhv9ttHS
K4C7CEKP3ZYFqgbgeAOnoo4t9o9vw2jHUA5j1KI1f3brh8wz7uX7DsU45WAk4jnKVRl+cwAbcZwD
AHtoPOV1i0UaAgbCwguc7GV6YNZ46fzQmURTLGDHFgjk/MBbtVFu8BDaoLXnSbZkWp67prUxzZlY
pQLSZ2Oyc728SYfBmbPUqjTpWCXSjUqYHUrLc5uldqHB4qqYcUhBNin150ImmLrT/JrMjhwodkDm
BJSw2QmUbfDZHXipqE3Uxg3y3Jlk+aQE5rdJ7Q6z+dTmd91co/QO6iWlt4y2cpQmtlKtuEn64r7L
c4uNpluF9IIFHQusLt97dAenKLfbLPiqaNVn3WifljjSbCPAwExVf0po9TMMo0spYWENCDmFDDTL
KrkYauTPioTNkMXCAzqbZvC1YuTnRBs3iiVQRJg3efRFHXILA0VOWb2QRT8CB8rK9dwyk2c2S1jM
J1Y8Y/GZVd8V+lMfhtuund0I+zx9rgHULEJ3tgHYEO4PfbcuLYDzH8YW7b/0qnnqC4Ihmwjpegio
sZ6BCABoa1aMQeTeXsqX3MCY1lh29jQMp4zOaM71jV00w9d6TlGxBT9rmXjhoB+baTibkmy1/S8W
to95gMET+PVyseCzPjWgStAmtysKwfPcDVooxbLvyjkK2taPT0SLgQs0tnAfpqFbi3auW8wzRNZU
XMKX61ZuPycGYxtoPBRdA679R1ExXWRWEIm8gRSsrjc8KUfZW6f/RVyqu2b7XZQufxQ1NaXGQOWE
IZ6seZqaxjLl8lOUiICJRWI4355rsdoka2JXyqVPEKibc29jmufP7BjW2GDMYEB5SGZTKcNQLqF+
K7zD3xRja3lIx+bEfBbt8eweChtz/xG2BjSbgCIZUbQ2shXuWC2OurGcwrY4Z4ksKI7uigGbj7KC
iwAgl9OGNpkUfZBhLLsfaGhb43AeilCg3PsO4F0I38wdQrmjYWH8jXfA7LUUCsjfO0yV+/1ZhNS8
fyKEqjJiElBk8tZYl+YhLbC4HBX2FN0Fipvmx+tvaNfga+8i+JCc0WigDSKFLDjR6qRr5zR2DPon
IeVGCvdpyoaig4tTOp3yqxsiqyB+IFqL27+sladFAUC/wtZ/32hZoTRywXRcViOBQjx2+9G0uj9B
1YJqYUOdADgdQcBHIdOks7ld456COBNQYafbaBR8kX37+S6Cey1tV04KSnArDOyTJD+mCrUkubCU
4VcgHEHbvbONrebMDQtm1GybUHXiSflM0JAxFPYDzDPudSXbF/OPndY5l5ANUTQsiHudlgIjDC1Z
/A/HQRUOsa1X81u4xBjw8rGjS2DYPn4dlmDOy2yA3tWf0lvTq33gkdny3WKvSOqpl/0Rpq2yEcjF
Z6yrMVimQR1opXh6cG6kSyrdBfB98k0Qf5FLwTva93gbgZxFiEIdTnfBc5VPIzi5VtD+FFVT4jY3
oiWeXcuwEcVZhqGM6SS3sNpLZuugtJ/Ai2rcNCK0zv2W1kYOZxvmvqFLNUA5kMoCZBbeCCh/buVW
h9pZImzdoxF0L1rmW//oFU3hp44RNmjSsIKDrXW39GS649usvaibtV+ofT/c2/fcGKVgiRJDWteB
NT/wCydx1v9059Q2nsyHN15UUQN/961tJHJvLdUzpZlUPGm6mCdzjq2qMs5a8OX6i941UqB1wUwH
OLFQK/j40npzzsd2TcGU6W6UDwzjFqOh2WPwzBTRMum/aMi7MM4iymbcD8rqPVqXeMNz6uqJrd5M
eNWhjf7HJ3YrRpvY1/53mZwpaWYzLWU6QkFuWPFdL+6n+Gcv29dvUXgyzn5IJFGGZl7Wk6nryU6p
Hb3oN+uDBvqfTX+Gjkg/RF+OsyAx9j6xPA0LkpTP+nBbYtonC+7B5SnHRBRlrlrw+yt7v0TOhOj5
3OUDm6El/ooPWQAde7KyM8OGbueb96Ld+/3Xpq/wiTLQPFHL+aiVYREwtc7w0QaQo6uvy3ElziV+
eI8SrVd7EuCNrn/A3cvcCOQem8Iy8EwE+H5666aGV0knyXjuyHNrPlwXtPuqN4K490alLgJhCYyk
DuR5/RSHri5Cpt2tmoIjGmgQKMwB1/Pj5U097eYgQvwUYq+eRg4oN634SyiB+XE80vDnHxzIXBmV
V4HIFT9K63IjJLKKLHGe7pZk8uQG4Pos9/9ECkAuVINRA82yj1JIQ2KtT1GbZao3B4fBvOixQAVW
4/ObjqMJ978i+K43UBk1FgA03Gnlyp6lziHmH+WeGxHcXaGAOk8zwZfRiUMqkN6dNBFi4m5eg3Yi
UwHJ+caDzt1UZDRmOeEYA2BvdK/1zcfibYcDc/mPom3ZXbu3lcbZPUMtmkgN4T6w8Wk+VcfKS5z4
BotoDhAUMfCsXJpPQl+8Z43A9iPrBOxNgOTjFNxUF4w1EfTamtfV6xdeXFvqYwkz66uufJB+TiLP
tWcethJX3dl4f4WFqHxgytmpKBpFgAirVXInZ9MPalJLmwpBdCgSx/msmhTJPAcaEMOCS6l7Rgwq
o4BZmGEvJ9H0w+74+vZs3CdMujINawalRF3nENgVVq4Xp7dne7r0/kpbsWAreSVvZUfzZh1NkhzR
u9gtBG9/w3ohm/utcqVgwYRa+mivq+36K3HWZe/iRcII7ewZ1vAQG8Kt6L3QYCuV82pqPkUmGCHQ
RF2h383esBlrfmhp9dTT0LtuwHYD/q0wzoLFoMFJzAZ2srhgyRXs7J3VOvURYY/9Jws5G1H8DiPJ
zKHDhiFKG1nnBJPsh7piRWy2rx9pz89sxXDWjKJZVhgFApA5fSmxi42E1zILvyTf09bRgXdxXdy/
WDYdu4w6I+jucPKGShuHiKGUpn1dvPiQ3VUvBTCHAeVM8OoDU+AP9jy1ivTzP+K4kGA2+lErVuYk
2tmBepqr51xxrx9J2X/o7zI4SybTNkeRAgCm3QIUvRqIrNpwIACLCltUvuMIoyetI/fsGCeNZaBy
nhulR+fkpNah0yRWB8s7j79I3loTespdYPi6lB9BiGzPRYfy/i8yALEhBQi6JOre7PlL1BzBBaer
GibTOIUOgcMxoMaOSKZ6pjMm3aWf129n93m+C+D7scMckHbpEJMF88M4PCSFk6NcOz5cl7L7mTdS
OK2aop601YzQNg2w9ABwogLwKJPaC/YrdtFjN9dlcuo0jpqpx9204vBi/+82dTEpFTjIsRjYSKTZ
yp3qBtzV95Wd2eH362fcd9ObQ3J6JgGNpmKIChxjvovr9tQpWL2o2Jlh2ibpAZDXy24Tpr6uJqeg
rY9San4LjN7vRvUGoKm6QO+Fv4fzp90YLLKSQ3lrd238RXYNVI/jAsSWCOZ+XT0bRksLbNEcxr4N
IVBZUwdqKubIPzqaLqtCiSxrkIf5j/SMMRb3h/4VXb9zYecv1299X7PeZXHuhbblElFzTWJUm5JP
+ugWQvC8VWv4oBVp0j/n4R5hvFQNmyQ8QjZia6Enh9DQvWrqvSIl7typNshv7WiOHTmLLWmScdG9
wLO9bR/9/htWFEKGqiJoOz/eaQM4uBE8vihU1F3klLBUYfAUJokVVaVtztShSoPf9ylOQKgnhQvq
a+DHpd2hl5pvjTxYJQFjZTLYUgw0Gz3EZQGohym3C0ssiWUHfUytMQydjsi345T9RDfSHeoUFdXU
nuVUE2nnvuF5P9D675toZALTu9Gse17rU8VUO8bnz8axchc7vgGyHpZpkYViz0sWLJjtK8y7XE45
CynsUYVM4eA0T5XO83CezS9/opPvIjidnLMM2dWMhxc12PTyNPRktafrIvYjHYTm/9EHTifrMMnU
KaHEKRtsIANk7gse9kpGVnrof4oy93039I80vo/TmEFRtz2iEKX5PqaLJZ4ZWz3AFf3mt++0RVXH
eoaEtWqFsp+nVQDNWykMo5PRWoLbEygfv4jXj6FBsFIKq6GAnstYfvSz4hd9+6jng6e3t7Iyn5Pn
TkJaLz1iSPsGW9F+OgaxHRuS3XSVYEJk9/eAgRMQoxTssnyDcahLsowEuQhV3TJz5fl+WqxIZMh2
VX8jhXMI+kiHCGjuYN8ktyGomOidyM/vjneh2/PPQTgztWAAo6Mk/3v0Lwd2CWA53eLQueMFMx+3
osesrT71N7XZyOOsSNrTIU5MWJFMiQA/GAfuMBRulmGQNo+fu6WxUqqf1MCEDZOOaflLDgGWD0bi
snrS+uY2XVqPhgCfWtaZkbYjVj0NFmOVneiBPc8qvHbpoqDk5mN51PPWKUNg21bKaVYlD0OWt7MS
n2Roj9mnD51MXRkTRE3TWUVSuvjYQD833WDCQqnSLZEbpKlg6nHPEpiKjq40mFAopmy4K8/MYCgH
VZVRNF+BOkz71+rcV74BQXS1oz4fBHF3rVXUTACSLgNHwp+iL3PkMhFT2M47+CCCM84Ba/sCpg3d
jfBGjk4LLaw8/xoPs8AAiORwFrpJ27kM05o4sgya3YfGeMrKi5k6183M3o7Hh+NwRlrDHJ1UMXya
1u0u2A4ENEyAFYsE5L6RZ1zWNfXcC538pTSswKXPTODr1r/PvY6tfL7aRkcyZCUJyVvfpvU7vMO1
QSTqfe0FfB/kcOG9pmeMmNmbnOwZdQ3fuMfyjK94y6fCFpXkBWrIL5JkbTz2sWrIjgoqLTr/Rabs
ISwNwdWJpHDBfL9USjoFyFhKQ7OqbHEmcP6VIvblneweF2cqQI40TPpbC7bLzYzJMc4y08pWGYxI
bE3kOCWnargbRHRaO178gzTuARNgyRfajAestJc2eJTGw3V9372zNTplCnr9v7W5uqkaoyZsQCag
Y+Z7GJ1EAUQXawTPSiSGc2NpPw00GyFGQQlS7kd3jDJHkkXJ5K6N2Jxm/RmbALXva9JEYUOcnjm6
dDZav0LgEwuM6mrRfnuiYJZACwacbb81YdIxUli0wBLFTWaFuTXpvaWa9yPMeSAQtatsG1FrmrM5
UCZNcySRCPeWyJek6tyJpJ4sPVfycxx/b8rOu64Oe9m4qWwEcm9oMdpGmqDgDnmabcz02ephOq9m
UHKRggbeGt+tMJNdbbWiGeVdXUdhUYeR1cCYxXkSRdVoLNEQm+DKryEBKrH0J9Ota+XyHxGcE+lz
OPOpw7Amuevd8JB53XfMUjiLW5wiVxSB7+qJCcxVmVADgOe8NoZ9Hmch7nIO7kv9ko83SfqayTZw
ye3rn23/5t4lcVYiCtKuNxYKp8XOhv5t6QXLlrvvanMS7svoTTwCcyBAGDF9jWrwplZOWZ+UThTk
75qJjRzu8wyR3ARAOCVOlEmHeDJdFqpwFJog/tp7VSrRZbTUQX/7W59E6aVAT+sSpS3lAQgtVl1i
7BbZpfmlnF6a5tP1j7PHMQzuwHdxnPGLWdVHxpApTh6/hLR0MVjumxN76rXeKg0TcwyRu1JvN8rs
62TwqNof5fZpMCdbjX5JBeqWBIieUe+U4G5UlQmdlcUFRZ5VmyWiYgXTZuARHumxkh+kPMZLpagN
4kz6TxUPlXaZXemNBUhlpyrZJSgmp56eulbk5vfUcHtQTuG1ihTLDKQD8J3WX2cUnss2/3z9Mnfj
lq0MTtUbQwtUuSsA31BilAajvuoh9WXVnWzJb3zDEGPc7eQrHz4fp/zEkNKpqOHw2U1Y2/Gh92tb
confArDCBWCgJ2pT7NmN7RG5V9DnfSBrC5GdWHrRF0fTj8NkT+CSSZz/52Vywa4SDyzvC00G8AyW
18CAJrnZy9+Ng8Ynombh3uvenItvv2ikZsCDW6WNvlLYZfJYKwfBiQQqyENIAsXVTJZ6tVQoUS1O
u7LTfFlRcJlVH2usHObfr0vcM43bQ3EeOijjoKjmHC1JzTjnqer1M7nQVvKTbDpeF7U3/bHVRMY5
Z5mN6SzP5nq4+LZ4ppfyBlzsr0Ht6H6Js6nHRvTN3vYz+WBnez7OeKVtJmmGlJF1QUPFgoba2uYt
IFrOoZ9fFG+4Tdy1UYdVN788IP37Cm4c9/q5RXrDmRVWFkAwb6E39XJXai8MG8CxwKzsZV3bU3JW
pSgkwDInsCqShPjUtOsa6wOHRLYxERUaqXjMVqQ2nFEZw76pQSgsY4+HOhn5kVEYMxbZqSHCBRW9
CM6a1CZtVFZX6IeVZ7p8D+Uf17/OXo/6g1ZyRkRqwGeoYTwUXDjWUlorakeyUkLh0RGU2K3ObW6x
hv5FtIau7ebqm6/GryzITcESM9aRVhbSQzbEgT2Q8E5uzIcGzKX2oKUnJpFjnQBbLZQPIMy0zGZ5
jduHMuwvZvsSzdEZcE53TI8OkZo7XS6jeDQ57cT8qCSOCkCxgtoBnc+K1FiD+W3OOotMoV3Ws6tH
5ARwSys1dKekkZ1p9ZEu6LpWmEugtLM6Fp1T3fCDDGxVqeSpS3Oq0bizpHKwyVD9iIP+3iyDQ53V
jTMVmZto+qXNfkpS6KCg9dIGzTlFEQswQr6ixpe5YzdRhRUaHVv9BbntaHbIpfIhk5N7E7T2IFTw
WDw5o5ydA6n10QU55cHngk7I6xaXyXPikAy4bOprimCjBiCbMg9PoLTz0xIVNmLG1mgqP2PaOkHY
3nRt4cdYDzfJr0brDgaQSywlmhzkwKdhqAHoRr0wyF2GLJs1sxepQYy9EerURnwMzOaHjFItsBa8
gvb2KJuWIZVOZwCOyyhPy5ImFkiOjrPa+UFKPfRBbDM3PbVZHFJHjzSKnSisrLqX7CReDrJCbDIC
g0JGP6zo/VgDNECM3ItJB1nOPyMEe1BD5aECdxadhmNWdOemTWwj/q6unRId3H+ZflCw9zQXLLSo
SV6Nlp6WCSMkmnLQjeBHS2Ms1XXPSdM4ZQyYSTK4qtTdqRGWlDoZvaKgstRgBk1yNN3mPXXGmh1y
gKDb9dLWNghmEcix4Veq3Jbq4nXdZB67uniKI/NQ14pr6pNFUKNMOqCtpYqXmRJgmzBiyh4MObvL
R+1rpMeHMsf8THOXN+y7OYcPlT48k1p7NuICG2AKtliWEUtmtYmts/FmSqbHOZT9JcguEybpE2Y+
meqj2pIVOuAIeG9Pmxew+KnHqdRvaEYxX4ezaYHXFe2XMJwfAjY50cB6i2afNS2xmJw6C4aTQ1V/
7EZQNTbKC7KZc5mkqHNouYXRNgsEZY4exDdApeqtJtY9xNtu2A62jIZVWoR2q/SfgrS6C9liz0Fm
teHwGRDFWMmvXVLd9eNx6cixqKnd5Z9qYHw2C7tL4b3DhJxZMYMfur1ZKrDYpwV9VOmPaZHvp0n2
2nb+pkjTbRe3t/NYezMznbRdJiT79Z3aaK0zIVMpdUtSZPxX3U31IbO1JT32MXmkA0MXNf2mpOO3
KWefg/5Vz42HIuhumqRsUb8czmQJPql9MNuY7feSKLxXo9BVu+TYlhmFwVHQedM+9wkYQEPpOUSN
sEoBQWOwtMC/lJYcuJ0O4L7ThMGdv4pPyyzf6XlomfhtSj9b4TB91eBM9UI5LrjkYQJHhi7dzkR3
1Cg+TUXjMT3HK4odKreeMRt/aWSxhmH4rtUINejsGn0A2hlyIBH126izx5nedZn81xQFWMWrknNj
BKlb4xexLsi8mqW2PA8vbSSfKNqgGi3RGo0cjcy2REqL6csJ2KOLD7ZOGxRSSFwT+llu27u8LwH1
iq68sTzrteRKXXYO5aC2ANYEYEfz0pPC0abGkVLl25igV50qX7W6tFVjOmPlCwwvhVXjvpQswA/D
+sqcGGeU+x/H5iE02kOaQYvn5Hkua3epk6+j2tgsBHmWvpJPDod0Ui95SHwi5wPWEAufhq+GYiQW
rX9Nk3lpstnRkvSO6OwSqe2lq6mXp4j6MCCJ/38bW3prOAXr/KyihxY9WGlORqvX5mO5hN9jmKyg
aQ/diJh+1u7kJD72quEuY4tVyfYBoCK2GptHUBB6Oqtdtkyu3ldugqlwxcSObJMjNZ4AZ5w7BICn
eZIKYj9BDKRz5dpSUcsMQBoAgOjx9Hxa3EZUUD7dw4AwsYWlofALCIjf5ojkKdPDfKhXJD5QSp8i
5AOBk55WbpF5XTk8hHbj/x+Af3YTrI1cPoSG2YmrEGdjN8QDfzBmD7DykVrqCSnzk+mIViN22y/b
g3JxdG+OcTA1KJeAaiGMDmnph91djm9cpeeWfEvGl6zw+9a+HijtfkIF2+Ro+4BRm58LwipuO6sN
annL9FImZ2NBQ8+9LmI3cwR2mKqiPq38NsVB6ELx7FFpyEANY5yXxWEtQiDstAjyrDVo/C0r2Aji
gsqMAFZ3LJH1DLDqeXZM609Kf9TnO6xiyIOwbLevIe/n4kLMErupwE1AXWiFtme1NbzIX2pH8nMP
Pd+b7ob+94uWeAn/yOMz1Tau0NitEJ2HrdcYXxgir15U69qvZGyEcE+6NfOiGQuMA6wbqsSpbVO3
UoztScjlWtkSYV7tpjgbcdwrK9V8QEEbVevsqGL6ecWv1zwxfr1ABfkcdWynRhkHZANYGAiCe0OG
H/9SAMhWxAmznw1vDsRlpkWpg/VWxVTI5Jk/1lQ/dNmx/vE3zTPmdX0RkcPbIOUVrecXMFGQm+Vh
xhUO3o3qdZfxdqXOk+9z4ui3xmXd1yncwi8Qmn0yR+sg+oRCleHS1EqhfR/O/TorJ9sT1k2WQ+yv
S80qxApBxXYzx80FczmqPrckYXW3kpVlx8BfT5vb0+MKSow910/izZ090A0TbW9wkMJKAkuXy/Q7
Qx9lbAwRrNOUt8XbLPDfUBB/Mir/QRJ3k3pZR51J4AJkn/nd85qySrby80f1rXsAvvvP63Z5D3UC
4pDBUgPzdb8NiwCEG6xz654QAnRHdr++TpfVvU6WBe43XzmulTf9xnxYXAAm3sRPmV0fpKMpqHvv
vs3Nr+BezGQmVTAYMyzO8lxkNxhZyXtXjRLL0ASD+ruqs5HEfchiUbSFDTCgeWS+ggAFOVYlGgh4
m/j57TluhHDfEEvMWWyCVQLwrUrqZHmBqYPqhZbTqxlpD3VKzwiqraUoLrSmt3E4PpggN5RL6a9+
prdKVzFriNMHtaKvaPQeJ9p/o337sx87KyumNesHE27vT+CQVJPcikftNlCznxWYI2IzeihIjyJf
Lwj09jjePqgK9+pmDRQgso55Cv0JiO2BBfzO2rLoCwBQ7ckenQmPPf5Jbewk6n9CWfFBOOfXza7T
OzAuoljUIleZF8DU5+1o4WsKgqHdAGLz7TiPTiVV1UGGCDtiYq8SqOfzc4ZUnwQvUf6iT4L+1VVp
JsoZH9uo6G3LEsnQWczrzzX2DBDMEm+un9XQm8zH62/9qupDFufWoxqIhN1apCUIYYm6WI0IrG23
dvifu4ME3pMXjEyzgjg9YcwyjIuUEj+qH9OiEXyk/QLbRtIal23azxNTcinT8cJAce3To+JrmaXZ
MJVu6A92eTQOua3b5eXv7RdR3Xff3W3Ec/ZqacJSJx3ByI/fXcpTeAovDFx2nZ2cxPCqolvlTFbU
aSEQSFFMbCMMdER3g/k0Rl8qVQRBtBuHbQ7FWS19UWUW1zFxOvQOLE2lVs1KK0WNq61yP57C20U1
UeBql8N1xfwX7/q/Tgh6w1mWhaQRCOfwuIvLOlq+HLTj7DGv8kXDRaKr5KxIpsnlMlI87jL7Kyns
ankkgZs1gnz1qjfDcTgT0rejmgcRorFK1+xgeKxB4cG0H7Hu0z8ApHs3i6bML9NPaa6qZQxRtD2N
rWb1i0grRB/nLWfdPLVoQoWuHlOAbvQnOXk1Z4/mNzR5ZeE5UCKLxV4hcjWCz/T2/DYiCaYGxqmE
k25HyTLqe30InRCY+yIwV5EczopA1yttCqHxQ3GH3gotDlV1GybedfXej87fH9ZbvrA5TjHLWYVx
LXCOWLK9KjiiDk9x+xvzcb7vzvJT9o2BbXD5Qu8bu7JF4bLA7r+tdmzER1WsVx1wOxzNeBqSB4zl
Xz/fan/+NdqBDq63vPn7OSaRSBFiaEEBID4NpFsTk1pmNAnGmvfF6JglMTSMg/ENVG1ZpEpNUTke
Mi9PbkfU5kQYHyIRnP/CBkTSLwT1nly+a0EloPhC/op9lXs/BadycV2yJWaotehtbRUUlWfSel2N
1kIl8JH77S9sR//nwjgn1U2YIOkn+MgcNU7WjXbYlD+HxXQ61LRQCjattiKf4yiw40SyYh3YMMln
aVFvQ7P3GJPPEZop11Vl3zK+/yTOldURnNliwtBPheKiGe4vUXsDPqtjPL8EnYi0YT8R39wAr5kR
jVvyNqP4VfGNEyq5Z0BtPZU/RniX5BRi+Ni6fsD9t/Z+QM6TzWOYT6WEcUK9AEh4nHosYoI7/Jfg
410G58TCKjXxQpBrJ8e3RazJjjzNSSNnzX7nQyiCEBKpLOfOxoSErC4R1Q3azyj1pgjzhdlXrZvc
63cnkMM3TYOyVYwygHI0Ayb8ovJhNJPDJP0Km+mPLNY/N8jXrLs6XNKmQtXOKAB7AyoXVbGG8n9I
u44luXFl+0WMoAHdlqZYtr2RtGGMHOi9//p3IN2ZZqN5C+9q1h3RWQDTIc05AvsTOBMeeQmjCRHW
QmDphanem0p1ry+TSwwhTc1m2oZRPhMbNZhN5LHXqNrktVUiBTDk3o+BzzguEgFlWOxq6g9jKSQn
79R7raPnJKPY7soDCreTNuRTA1rprP1pksfMbg5Apwba4SyyiM1rePt5/LZPu0QgA+pRTIxMYPRq
0r7EarOB/tx15dlaULS1lRzudQMa8Eo3MQD7q2jZ7oddfsN2tslT5qAZ7ums7CaQuWnsK5FcuFBq
rMXJCwJrr9wPxn0tShy2FmDenYkLFmrRtFJCJLaN0R0yr/4Bup5HNubKHtntXvitNi1wdSB24FUk
10bZGrQediFZt3Z2qWB+sbtQQbq/GQRWUvggMM/AkM8WSLHRbmtydGufqxhsn5abSwIj3G4drYRx
IaCmUZ1LMY4kBwzrYto3p2lveOMu3JtB4zQuvbVc8O8JOwMi5eAiQdrpRp5VqFEyVlYCGgCUthES
XCz3M4yh6Fh/HT5ftwGBJ9C4wNDUHcroIzwBw9hgGxr/P2QtkUVz8cAinQwOIUB/xll7ANTfQ9JN
B/gWgXWJtJ9wtREJMLBLW+E4bIuP/EATgo3L1edfU94X4ImLRsoEB+MxjAbMATaFDnObs8XFpr9X
RsM+ShfB81Akhncb2RyC4KBSvBmTk9IpwrKOCFBIJIJzHKnd6GFpQfny0bPHl7bzVVEasi0CFDfY
ZFYxvMjpt0kVI1dzjN8lNLpFrDu2ZesNtnS4rtPbLVHyJodT6kgdcnPp2AQ59r/NXeYNexmYnyWQ
6UT+fDuzWsniNNuMG3WZewXDKS/NYX4e9kuwHOuD6sj7/iTqmWy7wb8PpvClPy2pinGscbAGQCny
HPTzzQgCc/XQiuLItlt/k8SFxsrM8jy2WEvBeu00wCDXDnYPFVNQxN9Ot/+5PmyhvA8fc1yNXdQn
zGDB9nsuwLpt35DD4LIBV/DhPpav/0o5gFr1XqIxDUo3lZAoH+ubPkiDdlcfsK/oYtZTEEmu67si
c7FRjQorzisMW1P1YvY/9PAmKf4sV3r7UOw3rOJvaEYRzWd8qMg4ZEqQAbmt969fmUgXuHhYJmGr
mgB19goMNekRoLMbFYsMGP1TJ1OEhS9Scc5HFIbcZV2C8+iy4TRh0M7UjTAnYhtuO3y/frDt5+5K
+zhHYcZx1xrZL12IEf2GfXthkD3Dz9lrnC6YHduT9spngVSRWnAuQwtbOc8jDDYAumFHukuPjvIw
PdTx5KczfZQWzCiZmY9drZumDtGmSfZ2VJ7kkjpNYgu6CYIfw1cDezMCZWWCiIkrx9KhM2PosVSa
QHBmZscfCj5vN81XBKlSYyxGx01n5+4QfWNDMWw03z6CrHIncsoCheVrgRHtsWrIpgMgr9RfbdK7
tXHJM9E+4/bdsQkYEyuHhG+hL1G+zGDsxQKWech1IKjfLOXu+sVtm8ObCM72eluRAdyFqDwguvRe
WjwPwy4eXyW8Wq5L2jyMTixAJYPiQ+VbPXMrJ03Fmsi2MbokxKws6c+zvDxdF7Odoq3kcB5/qmlV
xL8KtQjOBvjI44v11O9GD2w2Qf66CKZfNnVhJY5z9ygLV7nBKhEkPujZvZHuOttthC14kRjO1deV
koymhLH+5ABqL/DpZbc6dYAhoT7NO8RrRJcQD7BStGYovE72Wdf+Xx1Sk/ZIQGufDd4UO2BNPrQ7
O6Cu7MCZCAK2SEs+6GMDMN4cXfdBCg+1bDrtVDwBCdIRaAnLLz74i9Vn48LAVC+gFaeYh5FqrEZl
eHtl0QFdC7cw5Ru7ylxjBGoLXfwUuFpLJGoWbpcGVvK5yICeT770rP4+u+pRwTpRfemQRJr30b4K
MFAKdFLRppTwU3JxoQpJN8zY+/41GGbu60BydZ8eDIeNNmWukD9EoLO864+yiMxmvsD1F09zRp2x
xT5kCMQxEaP0dpL8dpu890+oOoTzAOsI0UUGXmVkOc1ruGdlieFB+ixS0v9ykwz5ybBMU+eZJqy5
65esgrzRBVKurzj02JwGFyAHTnWkOxEt+Ha3xlAMWwOZjQ7sz/dGSPtKxZA3tFV3Bq++IWzY9K59
Hu6An76LXeUIjEw8CPS/gDnaOUgD/yTRNHRFtYEISjQeSb0b0hBDfsz7ZFgUceX6yzT9kd9eyeAs
Py6pFaVkxBO+OGJVxVcXlEZqC4s+2ICo8ksvt15cDa6RGH7eW+ewHhzaAkbmumfYVNrVz+CuOlm6
QdIndI70OPPGWnVNRQnmOAeHoqgny+ztgw9aieJ8QD1LVg6KORlDht2hDoyDzpDbMTpw/UTb3dKV
HM7uaQr+gkiHr4naJzlSXW1xrR6Yh4hZzQnT81GHh5CI40Fwj7zxh1atmgorNQNqpsgKh7S3Y/tk
mYLOg+AOecsvZrstgPmDvQVlubWwUVH22kmr+hv0jpw5/zJjxynLrPvrV7oZpUzQYmNXHXB8v1B7
VkFxUomd9BmkloXf02O67LCCfV0EC+gflGMlggv4StvPHTiRgDXRs2rkdzyLrgsQnYEL7ItlllWR
Y/94af0KyN/ER9H9uohtv7w6BGfTCkiGDCPGbkTrLzvk5vBW2gNjWgXet3Bgj5nLtRvjLNfu1YHm
rFdTdMESe0uDpfA7IB/N3Y9FFnwd9r+uyeJM18ZbQzNSeImp/BxWD9r0zYwmZza+RMXD9Tvc9v2r
O+Ss15KpqRO2khgdunN0xsLLrfKJuKBf8G23dLHt1TgMI75Giqu53UU0yCs4Ko+xk9ZSKacJ5Cua
bxeHsDmbneqE2sOsidpT2+/lt7PypM3oQTdD2GAcbNi1R/Wo7xYwRe3lO/l7fLAxwG5+Tm/TnSi5
FigOD7gDCp8YK+uYz6f1SyJ9HrH9XwPnOjq3tMb6tcBjbScPq0NyLwZK2q6JZQTz32RLmEv+ml/A
GuQkD8URoPSiErLoeJwnWWSkKjnzJEurYcvB9kil7YcZxGkl1kZo6zR97l9X2i2vDDhJFQU84GXJ
PC9OBRCyMaxh90W4uF3nD9gXBPRYg5NmX2gjeaUw2dyMcmuZ3DHTMIlGDErifZmDek859/XzgCqw
4fQAQ5tOevmsiHKWrZvF3AcSMsyHsaozvMQqDCytHYYJgcchmP+Uu51u4fH3GFeeXZ7sUZCDberN
Whrnc7RIlkiPwZ1fetM9Ge50Atmgox8bwLEkz3+S863FcX4H6zfhbC1QU9l8bIEc0T1jZOO6mmxW
Z1cy+HaKKRdVVclQTcYIsXjmDq+g19jtfNDbfWYYtqLX+lbQQy2ToVEB2F7nE1k5s2IFiDa4Q/le
l0uXDO7YCSoCm+2BtRAu6kl9Z42E7VoYEXgQ/SIOKuTthqtkx1D6TuonvFfc5g9SkrVQThdl2s5t
+muMhVh+DcJAKwpPmH4SfTJ1I/Kt5XBaqERTrg4RdL7WnfTFOJqn8JAA0gCrzFjF6b+KYFK2ws9a
Hq+GSTNHYRgDvzm6RGxru0qA63SJMSFXghlWoJCbjutNP/istVbD3CqwN+u9dLvoUH3DiE5ggo2g
dLEq+ajdEM8ffIDNileBNkfZVwflM9k808aJhDL282/JsfypgwjXT336w3aBauzQp/RsHskt9tL3
YJbeXT+34JL5gmYCEO6iIyGqLslZat1a8RfVt+QfVfz9uiCB/f3ycSuPWSx1nGozvqZOHjTFDYvP
iyT4hiIRXBwAkWZGzRjcGMncOCW1D0Nmu1HdHP7dSdjPWJ3EXJZ2qFoDsAcpxroNsNjlcn2Ooyq4
LmfrHbVWC86ZtGlcLPg+GNzFy1gLyuVTji3f8ed1KexS+Hx2LYXzHn0p9wmlCNh93F6AbPdZs2LB
QTYT2bUMznNgCi2WKMprXvdJ9+KXySsfNCzyRR72JrzUbb3lYfBj176AJOKEnT5Rmrf5Gln/AM6V
dHYUAiT6PwGUuKlv57/b94cCc3fl1+tXKhL3a19gpSGySUIyqfAlHTaEf5Nq2n6G/bMSE3GiKXLB
B/x1+SthFoiWpzDC5cq67kchpskxwSg4EEtMryjJL/SblYyGZABAanGgtkwcrXoss2O/FJ5Bd8lS
uqn+vUtRBf9ikX0d+rKocSew618MJCvpdOmwKxkiqubVd0sHMsfPMnwSnFAkg/MdGlZny6KBDwbo
tBEsHtbOvkSAut2DiSbQL+WBAQfNIt4vQdDhF/lMQCPnhYI27pp9LjkKN0RE349zJbKdWtSgKMk0
UEkT+AOvJbDIK1+bHcU1sUsrZBcT3SfnVmZQL1tSBYsj5bdEfR7Jt7H7g8mVlVGrnFfJmlKvc3D3
eU36QIZHWgH/TYArue2CTbY1odqyys/gaL1amwur9qT24Caq7nVG7JapfGp0IWfldnr1Jov9faXl
YaFhHjnH8pU2xcFY2PeGjVEjvX4CuVjp6Hl5SOPMl5JHrBo5C3CDiVYJOrb/xXG9/QbugTq0Q9JE
MeqSv0b8dtMrvcyfGDuKfScHQq0UnZizOStPZ5Co4sQ6IOqKu2I37BtfO2ouQ4sTFTM2+y4EWNJ/
f0subCtDaHdAFsFb/4U55T6A4zpa3nw7IsnKPfVVTKTDlPyj23wTyZldWSUqcDSRMS8YvU4mJxwP
tPqS2J+0WLgYs21wb7I4g6NpgRiLpSkU3NIbemrddnLTZxpgbuwwPzVuGTkWsHwEkUFkIJwNAoVl
iaIMNgiAGmdK3RjRu7F9XWSI7P9cu0kugId2Ftk2a0MsyblOX7Kv5TfbVeWb2hIEAsGB+JoXmdLJ
jrFO5xFWvY4rx1LAjdM/DEPmCUKOQP35ktciZX2LqSvW2GUDktJN6hZ7LWBz81VgibobzJiu3CBf
6jJqkFVHOvSj0irwAZj7rJ4EdYrNaGYQE9UfTC3YJqeCU0+lNJyQ4svlGEjjT0Uxb0nZnFQAl6AL
MLhdmt4V1PwTseBAsmTTtsCOzQ2UYXVEJ12HDFazg4R+75K/lgnoVMDZUO6J9ZD0gtWfTRVZyeMc
tdkAdnxsUUnomn4/AMwqqeqjZeRerggrhmyq9MNXW8niHHIWym21AGIZlR/ZHQ7xkRxyNr4WRIFA
Gzf9x0oS54zR6wfqFN7HKMDSfX2M75vXWXMGsLcxfwxyUGx4NjsRAeCmypgWyCGgNTKiOc6/CnrS
ULZSCmJIr8J8UG85beaZ4MTNAZxl7WMzd8rGcK6fdPvzvYnkPh84uzUtrfB86/vGnbL8ziwzR85j
4NMJL5X9/I+f700W9/nQygkbcxl+fz4GE72cwt3vZVKRJ97+fm+i+O9nFZpUaNhsCPMgpa9kfC1S
Ubd9M56tvhYfQjsahcaM45jlvu3OUg5gqQpQl7fWJPhIotOwj7jSCzmvI5JhTM2rGsRMvH6TPvW1
NhNovehA7O9rMToo/PIZYaXW7UM7ma+DrT4kFoYIKvXJ7kQuX6TtXLTUMrWoQmZj2bk55P5wqvzs
huz/LNVZfScuWuaS+Z/JTTal3HzOPHo0gfwLnAYnRadIdapABAW02cAhbzJ5LKCwH/HGHnpMV96W
YCeLU6cCtOXBfr6b0fXLPVD37IGH14z/TlP4RUyNYHAgQaLltbm5zzPAvk+Zn5Hsj5z+P+ZlcF4j
SuWFVszpZ4t8koGO2VA7mGw90AGM968cFA8NlORo0BohRDXDY5VMAQjUgmqovLYavl6XJLAyg/MZ
mq1hnKVijRMzKMKnRblQ0cqLwNvyg4zJVKm9xabXhkG6jxsgczT9KaS935ay6PWymSSuVJBzGqGm
ZpLJJqvko+q27vhM/fzSFI7lST+MW3w6P3oO/fLRSFxV8BYVHZNzJGgQmSSakYMo+a3e9feS3t5H
NXXAw/rX9W+2mcetDsn5kLywRiuSkGQpKXWLPHRA5CtIqESH4dyHJElgVqFQizprnXnAZBHAOPM6
dXvz/vphtjtbb6fhtyzzdOiKvofXGF0rMIBCHXn02fRbr7lR98aNaClAcDJ+1dIYja6fdHwmXfoS
JxcrvlHSnwoVdbM37coCv7MKziLL+rUGtgorSiQDH5IVk+Tyrq+eLfu2Ew0HbJ5kJYJTg2IB84M5
IosZi9Yp5F1MNSdungwinFdknu1DDrOSxGmDloEjvmOw0iOgtJhd0aPtE0feFX68E6EDbCvEmzS+
dAq+k7zLYmAKd97oV5/bH3EAHF4Eri5g0IoieYJr5IunQA0t6tpk7gkcquSQtDu5O2W6wKA2HZOl
A8wQg08AIODyJr2fZzLJLDYWzdGsy71sYKrNyp2KxIGhxgDEVAVhcTOzWYlkB1+p4CQ3VMdkA4Pi
sHchuEK1ntxY8mOjApoji16v27HogJz7q4pBnwq5wfO8OVj0QIwnoA9OBERv03MRfb8ubPubvd0m
p/q0jsJCJXDzRnxEQ4ntMIbkeVH/yA2urpBT/HnBkDCRWhT/8qDRDyS6U+PbeRDoxnbP+E0MT1Or
l1U5DDrEzMfhrCFVq/z0iQJ5Q8wvtd11X8ninluxAcjbKoUiEgDH2btk153q0QFHw1k6yqgC64fm
TzYZsFAj43FnACSP5/8zxnwawog5qqbbpzH14rDxGzsVXCP7GLyX0ompatiWsEyLR7lRbXDF5cyQ
gdmL3dY0GHfRvglEnaQtz67rGLsiQMlWbb6LqXZDDNgvnEYOZ78D40oTp55uTfv/XcXXYrjETLYy
LD+XiFNRc8AqaxTdpoNLZ8HE/eadrQ7DuSVAXxgKZX3nYdcdit3vDV3xnW1lLOvDcK5oDpORNFja
BP3y13j0Z1OQxW5a0FoA533SFjUnDK0AEwjMMWE6v/Rq/t20Yi8EBEwxWS9RlV0UAEEb2g+pLATu
aMvTrqVz7ggFjFwGZxvsN+r2k2zvaN47kjU6S7oESRLvrqvGJvXUWh7nltI0MUAxj+cBfTFvAfOK
PRfddOLnGNMCNpwHVp/QZ8ThfQBsXpe9qf2GbFsyRr4Vla+09WUjLTpFR1ouq51R4d0w0EOuLP51
MZs3akACaNpN0BxxJ9SLxQ7THkZmAmHA/mkCUkQ5pQgugi+3rThvgvhiLyDpu7IO0TpNJflOM7Gd
0EUJ+NpJkI3zqaLLQxUtl8RUL0sInHoxHMVW3AQr6t8n5ctf9TQ1szrVsHPwVcfxeGf2xa4a8p0i
3w8RiIsi4QLDVjq3Fsn+vkoM9NgoFcK+IbhsPs1+4QGAoMImO16AvtyJW+/bOvN2RO29vCjE7pc0
onWcnNG2AoGi5LTAVJNc4xFTIE4bIeyIBti2MoT1GTn3qSV2ntoF3OekOFK+Uwc/DS/LKHi8iE7G
/r66ya6b1RAzbNjPDl+bmBxTKh9obny7bgybGfH6MJz7XEivSfmENXD68rsxLRMn8jB5cpECfXJi
T7TjKDoX507DbCl+T0K1tnmqVPWU5/XXTNYFGerm2Ob6YJzjXLAfq2MvEOM6iaPUn4r0HJHbcQq6
9jy3x8nyFBSR/uVlcq6lnszJBIMHm8yI7hZP37MplPEzWxeaAhS5/yhfeDNwvioGW1vCJkJootI5
rndxdQF7yfUzbYbXlQgupyMtzSNawhkXFTgCXmTR9MVmU3j1nT6UvkI6hwuFntdR41hd4pgaqDpu
IuVZAs2rvIvUQKnOFfXsStRR2qwqrmVz3qOTF9ZghPeQA0DwssTurwGQwG1gJGBZBOcrOuMU3WJR
b3ozNVpdKudB1KFJ0eRCNb2Xc9/spN0wdOBHJn/lUr9TGrprShC7gyHv0/WPKfBcfLlMnSyLSjVw
LGar93L6ZFe+ZFmBnnQCSxBpDedVJrAkkEXC5Eld/dRBazMIJic2nxrrL8d5kT6m2C4OYd0Mi15+
Ic/Jbh4dQCB5bB/X7j3JE8LciG6P8yhEnaqhj6Etlp24cYnNrfS1bm7bP5k8AR81Ch+yjekcvr5D
Q0qjJYZ26LXX6F/C1M2t3XVF2BwKXcvgzjKXJMslijQPRIiojek7FDL7mxaj39UeNHc+Rs9ftQA7
o658kp4Ewj9qhw10cVOWDduQLaJzoU3FSos2Wcnv1nTmwQ9b37NTegbJjz/v086xz0RQQf0YdSDS
1PB2s2WU2fkaScVI4qsRz+Cq9VuMwdb3RnkQHIvlNu8fie9lcEpf9nqsAZIIy6Jf7Fv2TOxerTPI
Yl86F1U6gV/+qIzvhXEGUNoDsWprANSY/VyobqIfw8ZLB8G1bUBKvRfD6YmtGwsexRlbJx48bQd6
LS/0enRg8kBHzyd/SvZ54WTPoizhY5L+Xi4XSWelsxLCEArM+LyMN6OyU9qHYj6ojcCTCATx9RHD
Ar2PpkExWG/HOkXT90F9arSdnAi0/qPPf3cimwukhZJN5digu2nHIMPqv1KGObzcDLpnTDcTvTdF
bHobqd17iUxfVxlkFsa0Ne1f5Rjy0wYcWOcAx99L7/5/5Z9NjYRft7G4AjZXvhQD1CTM01tQf7l4
SVILHEnfJEAOpkI7+zi1ABtWdUB9orEvo+Xy/lzKDOiiJlMXz7pUB2T8N+aF4RZVbiRo+TDl5g16
LYgzaIPMaiJF0I24fKnV02B8K6OXkbi1+grwn//59fv+VJxBQwtjcxlLTFgt5aUEY3ZRxV4zhd51
L7WlhuszcQatZGnd5TMu72/cNLYbLF5922CsfH8czoCnsiw1bHQsXv4znrFcPvvqpTgQvwyafYuh
1+KUvY53rWeinjCfO1c6TIJ1mS19XJ2UX7lQq2KqFTvHhWbjzSAXt1lHMHdVHwZN3V2/1I0k9t1p
+R0LYIdX8jBpi1d5DO0488AWoKC1wNhwqfe/s52+l8YZdl9gFCOnUJUpvM2zUzN7cnYGa5LgUFth
en2BXHY8jOaYyDo+YXRoDs0j+JmeCQYaBx8AzqfwptmJzrXpsdYS2S9aeazWoiUN+wKdjC6I9/Il
24GK7Y6A+MqIvPYWVSeB0W3Gt7VEzpdoZJzDKMLzRsNO2G44sMWB8ADcxIfpOPjUzVHn7S5ZIGoV
iu6Wcy3ErpSmM+Es+9baZZnhGqYILn0r5bHAP2WDS0wzUSJ5f5mDOdOcMP3vJsVdyLPe5wEDHxFo
yaaTXInhlLHE402zZdxg4xUH02kO0i3xk0dQ4tpOl4EmIN2F7gvah0KG5k0DX0nm9HPUAHYyaZDc
m6Fr9gBqD7UDzWoH5BXXD7mVJKyvktPLPLfGzkgUEGL2DDh9LDBvkjrS4s+ZiERe9NU4hRwHgChn
KkXyr/ws1A6Q2eD8/XT9OKKL45SPZlNdhyr6aZVsuIS60vJsMhYEUQdgYygajmr1hbiYJpvtgO8C
RzXswkA511grt934ADoOxtKEdZUTuTFElF4iheQiHBaOknJIofdRH/m60TuJKYECkdwnpu4s2PIj
08/r97ntt1bn5IKdoY1dkTG/BZJi3bGwuyj51Z7c6sHsdWzaXGB0AiXhK8txEs9WGyIrT9XPpPpL
Dm8HQ5T5b71mVt+OLx5X+bCkXQudZ1A0qktc/VUCzQgbLxyehTNlApXk54e7WJs6m70z2EyZEaAW
k6IMOTj9zrqd4IfxhHKlO9FU48Yz+J2C6pwLiYDuWkrYk/GwA2F/M3fgyfRj3/KW+/DWOleZw4g5
TA/MrNhSEH1FkdronFsB1ltqqiXUpvwZ30gOSr3HBjsKINfU3Bw9FlHLWaQ2nG8BNOYM2l94lH65
NJXX55/rVpA0sJ/8IWV+swSdcy1tZJaNnsJ9Acr5Iuv0JDQ2gXnrnE+ZGgzWmg18SmXsu9gnAKZk
MIt97OfqXuk+XzdtgefXOWeS2ybJZhsUjnF6GJNvdvc8m5jtORQiWBaRr9Q5H2Kh9TtEDI96dDuM
bKB1MsD7J/CUUsBSnwRz0pKXC76XwO74CnJIjLEjBDvPWnVvW71jJaUzGXdN/tf1exToBT9HKVfD
1Gs9YnVUF6cQK0aSFgk8lugoXCISU6uMRxuAcuG8l0CTjdzbOC2G4FWx0Vd45zL4+cmZGohpCcKL
lDR3jfxEQVVc2DMKqb1rWnWQTPNlzOlOiQb/+h1ulKvfi+b8xYKPVdGaFWMCAiqoCpB5tp8esbZ7
VgIDTmO5xIUjHDNnTvCKTfNV47yPGjIssGmUzo7g1Wazxa8aEuTJz73sXrRxuv2YevMhBu9D6Nyp
YQi3CGhdQHTtlr3ttp/qs+4mPsUQyfVbFThFg/MnTdkrWlEgBACuaM6+4RnuWKpoZE/k6g3Oj8hh
a0lgjmFjOFawnNkk4gDTtr41mJmmXiZ414gOxTkTjJ2Vmr6wBKE4leprRZ169q7fm8Dc+NnKUqaS
ZCsojnT0RjXvbHNHy8HJctFmkeAo/FClAiI+Eqns5rpzru3y5hKJ3jACJ8+zVyiDpYeLwtJUA1nH
8pjYqlvMfqj/nOrn67fGLv6KLZlcwmHSKQ4TA94D+dtfRjy/ZOFTG8ujC2AB1yKhW4cA4oub/XWx
oo/FeY6hbwY6YJfbG5WD3t0t+eNSnBsRINDmp9Lx4DTAngbGEU7rplGt1M7Cp6prLAEPEhqS6mOY
iUAlNu/wTQyf/RJD0mZtwPMlsg909IlxyoESYoZnoj/0OTjlRdRZgnPxqTBWH6ciDhFZiNG6ZMqc
RY8C8N4G1z+SSAwXwJJG66ws0ZAOgjTTSjWnjDBmrugCwxWJ4VSw7pNIKVsMvOTlyUpuluVLnR+u
n2Tbha8+EadveRyTEHRMbBJQzhw2dghuDcSL/oC8difKa7cVwgDrmGphFpBvmHV6P4wNO9Einykg
XY0ikCk2rtRXI3oY8q9J+z+va9hY2VZAjWtaAPvhxwHjLjSljkAD0zC80bv0WOmWM4XGPjQtwdfa
slxbtYDUbGqYVyLsa65KYiBVNdtIhyeHusnpqe73VusRUXPiF8gB75fWYriYq1OpIrYKMfIxfWCQ
egX6POYuxlKZBiAevIiObFXP2A8vyLzdLHXMO2Hg3/qOtqaA5I/tUSi/gujqrK09jGQJ0SIBcOCB
BMtuvMnuUGvxJVYwAAodCtXyDkyzX8URczP/XgvnVFZfQuT5CTLU1s+eGKTgtI+D5ab1wFMAPuAU
E28iQuLNb6sB0M9Gt9ci/MAbEGw7q88x+tDlt2q2B5so5on8JX25bo1bBm+vxHB+RdV6ay7KCWLa
/lgqEgaxdKdvGv/fieH8Sj/TCaCYaDcNyXME1F/sPI7N63UZ/+UrvV0Z95VmUOVJtGFZx7feZ4xg
mWccEujqdKR3AL9HmcB4uC6T/csPprG6Ps4C+3qZFr2fcK5KPQD/6xSrw5/4y/Un4syvD5VipCru
jpU/8HjemQ8G2uGs+qDdKQJp2/pgWbJu6KoB1/LepeSqCrj0HLXn1Lox0acrX6dZgEW4rdn/iOBD
tNoskgx+XADMq5NDpPtcuYtrP0v+xDli7+E/J+EDszFq82LqmLcqBrB8YLFH+67gbTm2on2HzVef
vZLE2ZAU2ao5Ntim7w2NOqmBOSVpyT1bT/dI6e4UbXDSLveSIvZTW/sjy3o7JmdZVlhkKjFxTK3d
Y3HVkc1vevr1upZvlVXWB+QMi1BgxdTAUsQ0uLeEntVnjhq9VCgLj5igjL9dl7b5HlqL44yqTACY
l+e4Twq4jHifHsH7fsicwU/2KloFogxBpI+cfeWggdH7Fio/x4e0vaPmGRC+2b/Veu4puVhLaKaM
PdYcTj25N7ubur5k7bPg7gT2y9ekwl6axuR3ctWgYQUqSYpGFWgp5tLpbgByjfX9cS9szjEV/+gH
37SQcxtzF3aJKiFaMTyVxcOsEAIkcRh20biv/+DBYiOfw+yyCi/Fp3TUGo1GVpBh2cOjspzL6rmP
Hro8c67f5eZVrsRwz/Jab9QMK4KKZ0vEVaPkGC5kR5NOUGXbDCErMdzV0cmmaWuNqLKN/XGM9QA7
lgJXuG1RbzL41TZ7iLRKHyGjOHdQBp8eUT78lD+hcg78RPEU9NajGQQiyNJ0k2AZkXNKCbgOASOE
LzQnx3rxh+yTOt108X4UAX5vzPoh215J4lzTWHZjiSgML4/SzBHUgM9lMDgNsDwpaqLZ/2MPZ/t7
vZ2N807LZOZF3BuLp6maY477WUTmtHl5OmZYAB5iyfgv70OwNteqorJK/ED/sivZ0RfNadWvcbtP
UoGr3VTxlSju9nqqGnXbI7PXaFBptyDckkWloG3dW8ng7yvMK6VKETxQIXxR3QqrX5HXOb1n/iR7
MfDR9pF029LhGSzD4szJMObejiJWKk+w8/W9KgI6CMq8AhH8WFisxYDqSZCQWZOyV0Nrry+9O0bF
4br/2YxL+j8n4YfCRpKRMLMwN2Lan1vtdcbCTVKDmdS9LmZzzMFeyeHSF32ajcUgIBaq/WHH2Gvi
4wKSzfS52g++eVSd8rbeRUdRd2EzqdDhxxUoOt50XEBMhzme5xBvqoogkZiLOiiMH0XeeUsNYnC7
StGPLUqBT9803pVQzqdbYUoJmIeQS3cPmnorkz8JTav/z2lfu4x2W8VsNBHlJ7ly6s7P+i/9/47P
Ca/3JobvzEShtag0hQ9iW976XWkVIDdyuqLwBLqxGddXgrg5kb6d4d1j5EatL7swYawsdCADtIGl
jyFqQZNm2/H9oxH8tH/TKyibzPg4o6QcG0sJ6p7sytx2DO1hyU3/+tm2rfhNGudmK2CtSEj8gFoT
+mH2tQGLg4hCRSSCc6/5nBnNyFxfrH3OtNtJOzYiDtntR+/qC7HfsKqLTJk2ywPRF89WqTNPrtkc
RtPP2k9G+NDHuyhJvawIus5r0Cq0HM10uzm4fpPC38Bl0Fo5jLXJ2pNR6fSsPOP2l/SZ4Y6OnnTR
j0CNuohmnJklfcg4V+fm3Icx9npls0JvrQ6f9K527US5RFnxRU1sMBLGezNL76t0EBj4r1Tpg1wD
IPMmMRCgedzMbiZd1MwImSRI7qwf1WP+gpYsRiZd/ISb2G1b3wAjTxcUP2Y23iGcSts0ydUP4C67
q4tGkiykB78RXkEu6VqH2mOgCLMw1d4s1toradw1F6HUNsMCTzNmXoUHBTrpbgjssWPvGbvuuRUe
b2uA1wbxHPieCWp9/KRwQ2W7NVuEhd+k7sqpAT+x4mPSQhBet7V2JemDdQKRMUpwkYwSQfXt0lGc
Gtikw9EO8AHv1b0Ym/S/3Ofb8ThznfshM3oTPR7tlr1t64ActIBVTwFTJJxg3MwgVifkVGXQjCXM
2GKD2RHfAOl6f+gxU17au+sOYNPPreRwSjLmcZsTDa40S2Wntc9WUTl5/nRdCPsnHw3PBq87FuBR
X+dCUalTHehECEWNrHkzTRzG4m5GJTi656AqFUGVavtMb+K4rIiWE0kBu4RWfgeQtiQxA5DyfF3C
l+unEonholDYkaEiLcRoGEhLGsmd09C1IxFGJ9Pla5fH6Xoa5h3NUED3JKAttLdpKPg421k+gBf/
/jqcXivhlERt+B9jKh+QRPqou96Xh8JPjvRWtGa7sYqODGglj1PtMOozwIogB++P1r3sD7dsm7J5
/T/OrmQ5bhxKfhEjCJIAiSu32lRSaZd1QciWzRUgCa7g109WH6btaoUrZi7dcrdVKJAPD2/Jl9ls
zkIOZ756jsA1T+rN1SnmL+PW31a+MPaik8Rvz0MhmOfcVEH7wDLxQYfpXrSYL9aZCNXqHt1GA/pR
m4e5yuOWg0mufmhBnbTm/dEE1aacm4Nk5P7v1nTtNV+Et2VVihKsHqglUKTD2Q/gkf6+wNXnfhHg
WmNXWWQ53z6Y4PYi/3XZ4cmn9MGkUDxJ642d0oi9ZvE1DYgrB+USUqA8aiZp4DhROA7mREJOtvj2
981d8TCXaIJWlmvr5gjXjN2EtQtVnD7fFQFLXK0gRPT299W+ROz8ZsKXyIJOVWScVuxIAVQlZgw7
lAyqk0/NlG2I673oGkOmPqataR2VtgCJ3uCkJTrouvFfOpB/2o5/JT36upzyr3H/B4JQKqsPPBh3
nWvQ2zQ1CfupBpSpPVizhyrizJPFYgn4yqfIb4ITDx4dIJEpZqYDdY0k7nyI/+O10NpkmBgimCa4
MLZ5ZsBT2SgE5+3RrR784TTzjxnMuH9/E1+aFmgyXN/FECBKivgav4XQni2DyTvXTEfzLvLHTkXN
eG0N58u9BK6HNYhD2aU60WCaZeyKcy5QLfcsV0PEe/QIcv3N4msfCiaGMEO+21Y6mQR9t+citNo5
dYIiqtd5zwaO/gLZKMmAaSSpLtfvlv5oUUIepgCINvHd6z+DwtnIkjz+/QF96fJ+++4Xt0dTNW2W
Z+i9zr4blWOq5ZY60ZDvC3UnUQX7+2pfGyH0JgPiuJ7tXyocsUWtLZnPrd79mAy7GvUi9crXfxhh
g9TalUdxDRf+9ev5bc0Lz7kCuseYhddjbe19/2LvJzx+gBOa+zzmyZwCERFTtCFcDCdRyNA6Yber
EwW1IH6FGudLa8RFiiAHrMLEvrhfRm8ZlfJQ0Ryz9tAHHKPe41bZ127Q89n5z9n6bZmLDVuY8jV+
hfzpPOvlbs979NLrDDxfmD2xMcxLXQIyOlj/n2eLN2SElCGWmdjz2GC8FuLjzU03fl6xmXM4drGd
P9a5MFGWFxICZ3h/IK5PLYh07v2HAbNBQQrBuP9XZP3Hchcuo/NqYq1ndLYN6Lf97M7x7CQjv9Ia
+OJC+mOViyBHE8U7/1zmMRAFkl2i+HGphsT1MXmdjVfs7qs25h+rXRieLhStmYvMSxP33dR1SHq6
GYT5VmFOQqvKhE5F5jAY3xaHbv7+/r6wxj/WvrBGAeKZRThYe+EgxKj2qwtRmMNM50hXv2wVkvZK
IHNtwYurRTtGgYLgnzQ+26q02owwf2j97f6+ry94fnCE/7X/4Jzu/na3+KWbNxLtKkxAAY12npDe
ZTfdTqZZeg36RnjwhaP+Y7WLHCnjlQFgG57TQvTiZHNkFU/EI7Gs/ChvMW9STSlAZAcG4k7B+u0s
+/tC1Id1nJJ5BjiqfmiG9egaJwyCOga7/n1e99AocDrAzumz9pwDb7+5Z21VNWCaapi6EFLkB/S7
n4eMHNikkcnoNRTC/qjrfOuvQwJ21DvNCTS8+wlRaR/PGY1cSI2G/UA3Tbvgc+yChcW896HQ1HM7
dNb+pcvAdcF4bDttODKetDYk73NevfcOYMZk2tcj2ghElCnh1g9rApULYR+OPX6IrE0WBfJBx78h
q7dnCt2aaX1wp+atLaUC/iSq83A6ZWrD2Alk3HnkeGP4rlCMVvuKvo2T857VqN64fkJ8/y4rlgc3
nyJQmr1C/zcaM4CcJL8VeXYzm+yhtJvb1ht2DD+EgXlamq4Ni2V+BT/wzWDMZhTDs1hopET3NM9G
xRZz3sexPVoEw04YYc9K69j65rROQbSueRRMVepTYPyVYQmvoHjGzbEqfgRjMUSkrDHRYA5m0g2m
26DAqV8rp0kr1d7OIHXksv/FF/CBeTaITDPFI8nEZ5k96NH/wRDpZMP42DjObWXUFHlWl05+8dgq
9Um7+qgb5+Bl1qFk7SP0YB+lQ0RILQuHs0sK5odcYYwJNIv9BCVaSn4uVpCQ3r9b+HJXgthD+VDO
7NcoL9s9b7UbQqfh4BTTI6+WNnSDCaLn7iYA2jVk2mRh1lSYrFxtCKFX+VuX96dqdZ5yZe0XQV6s
HuOXLIB4jMAMAucQVnQTWxUxXYvNaMk3DDm+Gb9/JCLDWMn4ZGb8vPJQFSaSXpDOSqaePcKPtbFd
0qidTJJJlQylxhXh/OJ1k2RGhbz7Ybdz1OdeWPuQiyRTbMtfvFyOxsu9ePHsJ1C57ZTnPFVFk8g6
OKz2ALSsjj2e3WpG932Fn4n/qytZhDOIkUe1pqAT3xeNndh+c/CZvpmKDtyYTuoKzJQWNAKdR9jW
6xKuGX8ZKtah5lAHkT3wCNMlB3cE9z4nL40YltBx1rBaYWRkLbMYBO/bcfT2hJtdPa1tqJnc9FYP
T03fZcujrPBOFslvStNuZMYP7tSHHjDSbGzCEjQpoAEtsxD2xkMu3FtkFUdC2p1gfC+Zu1+L/Dgb
F+dvGDfG6kqM0phfym69uLbbd9z3Kelk5JD+far6w1R6cTvhPC45ahhnGVX+3lCyGclrMS6J8vx4
Zj2oWJRzHItpm6+/nKkTYTkPj2Ugn6e5uSm8EpMtRYhJdxk6nXtvnFun7T4w1uaHgs5J41g/6wFF
kgWNgUWALmFOedB96gbyg6Q44FE1KIQjkraD0yhBFM/GdTcWY4Ra2BY0LZtgAY5/nVREjR+XbZ8K
7UVQSI0tAY5wialpuXZbJ8s3tdBbKBOkmZnTtrCTdanBhd1t63WIRD8cJ68IS/tHsLCYsjns/6Hy
LxEdlnNiO2vi5phx7/tbh2Jgq5xfVrcLK7XuoOUcjy3PQ2NY2Lnkdp29cOIoZHvltz5/YaTaIYtI
Fsq+NQBwmPGbgESBt54zr+wkLWVHfX232hniUBscOhV96Ef+XLCPzhM+vIwfQz53G8yfhGTxXMC6
wXHyOhnzzD10OqaFAY4/pv2y/BK4FLRX3heLTEZHpdIVR8qyb5nO7kE+nkj25IForzZjtJhus8z5
g09BKMIFBkSHSoSMWxHxxgOUwD4Ai437Pk+M6H54mZN4XRa5WmxLUcdDWc8RpeAzZRoiaEZHWvVH
iel7u5plBAXEsGU+pFQhMZxRSNsNL7LUaWW5dVgHwc91IVYolAFouNRj6Ax8i9TnNtfFGyRRIRA2
d6HxnCNQI3tAlu78tkJejcMVLNAj0ORMVSzhlfLmZyaGpFrr77MITLIGXljAHFCXDQtWINqCX6G2
CXOaJ05f/2yEp0OXyHSuAFnDgVBI1Zx97y67eam3Le1Qy+HHGh0Q15+jBirgUK5PcuX9GtsgKZ06
KcX6sGb1W9fy58AUWei4L8pgIIIClC4y63bhwS6wrUPd9j+6NjhQV32verfB/FDx4bEgCE3mPFBz
Fhk3z3TFMclh8ThPYKFVt6Btxx90m/ZmfhRc75gkUZH723HxwKJWxYtyY2KXR2ZEEQ6d/dAXc6rr
EdIazZD2Q7abmgoNG6s/jcUSc9wwQonEz8wt2GSSvsyfqagjS7TwueA3DeS9Ab/lIPKN0wi4UT/0
1yVe7Puib08m/6yhN4rfjqe8OAFBGTtlG8vuxcLeiNvirNbWxtb6YBfUCx1jANCGEL1m95a/JgXN
Y5eUe8epb13j7ZilT24AR9QMfaQL9B7ZuAPc+1xqvlGDg+9UQOt0VFBWIt0RdTBMkWXVoS6yb60q
cSDk9yozz3NQbVvL7yLmtdAgnuku96cdjsbnCOc8umQ/sCHh/oK5e7G3wIFVmfVoOHtRq3hkFkoD
7bwtRyeZO9Qhqrrf9SI4Kof+YL4KItTdksFHPSSHUmi73vQdXN4IGSTEZJPXHgDsSGTZPRrXvuNi
RfPK2oIaJekyK3YxGGFn4idW4WHlB1HT6GMPCbrQ4TTMeZG4sj7Ba/ehzOmH8vlBiDyFOF4oCw3o
mt579fJTW+KhARiBtogDHFDzSJIya0msaT+10ytzskehSFgy52VkVWR5+Tbz8701sh1lFuA65tjM
BeRPJIYMZvhSL6sjZRkoK01PTTMdiLQ3i+lbgFKmxxFW5JPySHCxiHH9hFZfFjaueFs7FYSza4G/
iY1HMiwfVsC25bImllUAsE5uexuTGZPXR9BQ3kJl78nyEd547oHZoJWQNKKlBau3fqpmSte52vtu
V4V9Zj2tlWnTaWAb9HARxjnuZ1NQlEWy9Wnt3HQy+d5186gD93RROSp05iyqZyhdc7EbJWqVCByF
Lr6LVi646scfvANMeKHf50XHS8ZjKYuNMb+MIvt8YnFmJmg8TKGCElPf09gtl8dZ9BunbqPBGjZC
OEnhVDe6Zjcdv0OjAjvXiY+/Qqoy7twVhl2GE1I4qMXHnFVvam4inY0x6NW2iL5xBS/RRC2owbRj
iGnFuKYi9LPihxbFZsqDxzYYNudLrJ3oK2vQ7e84WOCWRabTihqsD6c+IE+ztAeJ3EEf9URvV8t9
g77mri3Xd10uqQ7MneNMMdUFSDNobKR1ny/iZun9nevBGYJl3aj7xim3uvVjwoIXpx/vbMMfnCDf
OsCiTMU3zucE+VhRT6Flte/nYBAl8cOMKhGmUw3EN3xcbOMPG+3mZsZ4vbv0keOCNQzxW1+McSPy
aNL5rnFxxQdBx8PcLxM5yHc9Owe9LOEIx7hA2WUhQ6j7+ofFO9yHEIjt3Dz0cMbqYdybXB6XHH5c
8jug0CI6gZ2PdB+jXaSuWl9Ml8VmIi+ZAxp3sd6N7pQqq4brpukivYTY1hR17gCn4sAh6OIm11LF
hQOTHN15Rx1BQ8IzBElguVUB2k22ccPMrjZOxuKVApkwNgaqobzCOI5737vrvWQsLJVOaQN2o6KE
Ox63xQKAi/DsN73wg9+N0Hv3bvAR0Vz8aNiL3S+brJ62c1MCWqsP4Lv8WS99nFu47Ybvtekeguyu
t+YdyeW+MYgTIYrt6m5Lh2k3zdk2r0FPshYHt8lv64yrY9A2e0urb86CBILqCbGr2vXNGIJ57xho
9YM5c5nMS/lcARQoGrWrcrqp++rRtoPPSi9pnyM2Dgh99j2NGEcVJyPv6WzSognemmbZTB45Gb/7
PCshhqphR0yfpq5pcSs+ax8oAAPCPct6y7v5tlkQbiyZ7KJVeaBeUD9Jbf45PQUI4eNRVPcig3sj
JOn7YaugZxEJTg7rkoct5/uq7B5qa74dHWc7sDVaepFwUm4ge3EYFpYWBPu2cGMgcm9V9VRY3iNu
+rRxmk/hYuirQ81yfKyLIrJLck+Vf4D/iqFQv/EDcQiUPyQ+G9B7m0+d64EU5cWHFUotN0uWJ9Ju
NoOvIzR8YmbsdFAi6kskg2sQZ9i17TsbnelQaZ0OIzSc8zEtAV9RXZFYhIPJC0AAxqIK54DmIEqY
74oFxUXr6JR5AnuKSsDDvWbagww4dKS7la6K0B//KAD/Uwt0A+d2U8zioCx+W/kPFB2Cprf34KOP
nBpfMJDfm7y64UI9OkYm0I5PxdIkgpEtIsyt7N2QNuOGQxIcLzxxiiox8GdTK2/7ej1Z44FVdLNW
4826zge+ZKHMwPPXuMi3dDQu/s1i54C7vfVAlXCuN77lQYgS41RkHlFh0+A8pN29WmFuUjb3Hrjq
8VsQ+azCqevAstHu8t6JrLHGHPSLLaYfkAjYCWtB54BvR/cIPMcvY9Yt1WsGv5e9Kqu8m7S8yzz0
xhGpubMTMqKThT8gDD6UfhOuIgtrTd+sCRg5p82j1lff6w78BdVwHDL/VBmKI5vjnJi3YMXBUYQm
dcG3pGMPI+lQRBfvTsCeJ7d5WhuQwTpmfG/sNTRtdiJ+HXVF+aTb7FkijepgDR4BG9Wc3dMxT73V
jcjcb3JdRVNDtz5pU4f5G79zIkeX+8EuU9QwwNUub3p7jFcJOT8JTBivkykoQqeB9GSrU2vk+Pdw
6iqkgY5CkCRObVcmVZEnfcvvVj0noxpvFAbIqUUj4ax34E55loT/9CsrromG+EET55CcdmZ1Kob3
Hiq5TjeGYhq3uCI2XJdgJZ9DC2UUtGk7ZD7Bo1e6B4s2+7HSH9LD1NT00kstQmvKb7zZ/wmu5j0G
T0K/WkKdO3uO33NUky5qCTMP7KCW/30wU9hV8pRDKlz+1OYd1+K2Q4oXTAtGSORnUUIioWnvpnyO
66LcQj10WzgmRKKj43YGF2IBJjMb8m69DCkNXnGAXsrWgc4Xvy9K0ODJc/wFLocSKRdvDo3lycim
OOkQH96rjL3ofvg1EyseCUxHqneF3LykKJIMmAojIl30nIWLs5jQBN1DZ+cpkeYT0RbKtgxV/iqL
M9x8lhh2VOdW2HZe5E1TajF2C55WSEdZ97OHmeyKovoR3OQQs6XZGiE5DXmfnVTf+OGyYH9OEzoa
hK00wGRr/urZbNcAIo3DP4ZA9W4rM++FzBf8BxN7xv1WQlwynGW9nVQhUQYSNxlwNnxxIxp0YL+B
+vw0JaM1n9bGjubSlZHlnKkfBrEZp+kFXJmp6uwIhTUT0aE9+D2NVm5SsHm8BEGVo6ZWnoglDr5Z
kXIUsXL4i8jpyWkwvAclWeWwB13rqOtPjvPSQVaZI+CxOO7kHMefEvHsWuVLOakfnizBKYPVUfhG
3STL7/BkIw+lKWYLiRIBLgq8rWcb6RPcx+PCoSbpAmpOAnSyyNavyjtchxvwN6JFXr5QBncZrLfM
X3HT/Kyz5bkszc4fAtQxhP/k2qAyqClSP+vQT+S+rMtkUOVuKDq4rvFHV0wodqldoIbdjPJ7Pn2u
xfiAGx0EEmrbSQoWfpRQmkcAqhPCUfpkXlhWw11mvDaaRnHbDt1Ta6nn1hdp5eYvDXdvMKW8medx
J7oAN6J7S/mMmlVRPee2H8p1eCx87wCbCF0EuL6DDzA0zHA22sm/l8WwLY0VVVWWjtLEph6jc3Wg
yTQm62RatfRQmmGvNHDJiJQ7Ut9MXREX85rSEUCken4Ss5vHpHOeW6E2zUQeYchJcGbLa99qbUfD
AhYaUHKstvdJnDGS47yrau+lsSFQbbMb1HfC3kZWqeu9QBrnWyCPMZaC86nCjKIM6zVPYJaXseL9
q9uWT25JnzK/RNze3y92CXc23zOqb4J5OeIb9SjoWQjEVu9U9jTRLX1A+yi0KzeDTpPz6mbVc8/Z
odd5bBjorCs3rs+Bx1jEk15fZLEiO2lOrifPQ7A6pL67Z8it5Vh+FHRMfHfc9oUbgrQrxnc46AGs
cigJlhYmg6cZTsO/B1v+bTmgduxYEbBjt0VhPfh1kIesACl56z6gEojt643m9SaTbZJbLeD5QCI1
C711FzsMbA05Ve/WFd87VBEHBH1jDU1ET2HnWt7MiBdb2W4dj/5qbbMrOzvpebfJCY/nCUIs2buY
i91Kv9l4IYvoI1KPm6kLwsJxd9LtNlwuG4WyC1EA7zfL1s2Dz8ZhQ9iJ/iAWdvQXdC87juKZ3k+G
3i6K3har+ASkIilKvUaNNpu87Z+7AWlfZmUPnpym0G8x9zRZ0XkHqmoTCrmHTliRoNDlhKdThbLD
pcV1PFEe2UgbCfoA8IUmUtCmzvQJ8O4j9QoUFsejGqxI4VIopx7Sa+h2uk7i1y5sxI19EYTaI5ts
hD9FgmtbwG929Tvph41kWezlUJjAXB3mXpWPGXuZuhrwR8q6bQ420cgzCHWbHH9xRXUys17aVR8b
cCuKlX5fuuZkBVMLabIKCK5comAxDiAD8MN6ro5TWY1hRUGOyPKb3PlJirIPm26MztUn5uVhCZBX
D2PX0kfo7H96S/FTu0GqWIVAxHJusZtdS50btDpEWHfTVk7unuK3XVHeWkuNqvYCNlyc58yrjlC7
27i9D7Fr93PNVdp5bliv3vfBF3E12Kcua25Z1j7Srt0xqj5c6d0i/93mfR9Ngx9llb3ptEomKZOh
AkMD97dsrVDUaiDNF9yTBnUsCRSJlNsGGUQN4kLHsUYUJss6ait6X4yyBAzgdQgIvpr41VN1Opdz
aY3U2bQ1qqXB5mxIg/2zot576XR9SAyySbgeN7OT0cxbNkyPReAhZy2/VUO95ZbcnW2rJyibgF+h
99qfgcge0Gz4VVX1vp/fahRrBoF7V8hngO+TsvroC1BbFMU7p9m+rKc4aIMHO/DPsesjF+22R16z
duRA+m5r229+S5JxzHFuepSCvIe58GDxzmYKrBsMcL/AdMOyqI6jIS9z1j83FaSuB7zD89actnwt
vO7XpMYNAZZltpcDRhd3dT5Gw4ShmgrXP8aGVOc95f3najn7ruo3wpebuceIAkp1bZ1HIIdPuVXD
MfFhDQszH53OPk5+vusz0AuiI0UXO2EI3qdAnaxyxKP2vvu8246CynB1y3isvBA8ZhLZmXUwrhtL
/A+b0cSx2b0PLmg0LJIAci42aWLtBXu1DAihV3UK9LIfJQmzsn5sJbABqt0VZkoozbvEBr24NP4W
D/KR8PzAUDWLUPa5zxoPgyJkYwTZFjY6xuQFcS78UMGTAEX0hph321avw6pxbzl3uj0NSK90a167
ytn6PJcgAeEmDBrkng5L7BWYVdgWDx6bfNyCJtYJV96FTWl9n9F+sHSRjG6HQr65075/mAJIIeMY
LpCOZF797IFBwq2nRGWPLakPDfuYLJOHPplOStL30e1Du1FHsO4cwGnxtjYoLC5r2qHq2Uv7cbXU
SSNTEEG/m0mfGr84nmUVlpwily9i/P3Igx03yChnWVkhFNbCQI8b5QJ44AMDc3bQS7PsCOryvihf
zWh/z9myafLvbSMfZYX0zafFzveselfa/ianBKTI7QeBmDOqUFuZj3cdJn5wHpAsLeLTK5d7f/6s
XXprAolArEXBsFHIFponN0fxfEU/M8CkrF8PEStm2Gv/a/KmNO/ENzrLn5Z2bizUu3g73qFXhj64
zXe2LF95VotIzahoWfanJ+bQ8bo7d3RjSO49gUz5xkWzc24eLMv5RAnmvnX81BoY6gcdwn4nMD+I
eUYZ4wYjFftBtjcaSSl1nwYUCJHl/UBQGQ7WfGi0/TgF1d5m1mmpJhZC2vpgCgmWG7bL3eJWwt4Z
AKNI7ZfTbAVPRcXvWtu/Y/CeGVKIFjxktagRmnfhuM4fbBB3I0ZSlhpk7qQliGOqjZHil1/ZqCCA
lpAi4IEAl2zaEOPZsPFqjYoKksg+sKgeMWlerXG21A9i+TaCgqSxBMpiOUql+TeLgJnOtHdq1olB
5XHxmiPqRRHu/PeA5als+qOdg/6wW1D/dwjCSJD2hKZQiFXsGzaXYabNg/GKHRtV1I/fLdtPWhRe
BF8SY2MEOAA+O5ijLCv3yB72RE8pm9qkz0WMcg2Grkl16wRI4Ba23AQ9iwn1oxIZM7Gsm1myBN4/
BoFKrPqPsVIb1fCESrnBdZUYfJBHgaIn86ZyUFjr62QGkgRjhfcV6bPUF+ORQSi6HicdZpPYVla2
nQf0xcvFfyRn0VfkELqe0UEUkaXbMoLwKOLD7o57aDn2Cgo7Adl2SGEs4V8BiXw1kfBH0/8MjfkN
YlDNEEZqZ4zNAKHh/jBJe0LpMxIn9ike7bsV2rsDiPo5pA/OOmvXcERfwRixvGdDKhu9G9Rn/1ze
zzGL9A8LfPB+5maUCTLjXRNZ0fKAtso/fOLz67WJ9KurXuB9ZG/pWSvgN8a9t/cSRGlxFdEjC88a
9mabxSy5guT4GmH07z4vID92QTIuFeCa2csQZ1vcR7Ha8uP56V4n8fxqTuCPp3oB/SkgLCYEwjrg
mdg+j9RdgyluenT3Tdo+Xxu8Iuen9V/01L97u4D+TEvDRsAXELWmuOPiZoNu3MMCAXaWmi3oLTfX
pneu7u8C8OMviHSnGl2ROXL2JG3BrmnvGOg866SIr1H0fgGpw8P0MYRKgE+HcsafJuo0KyjqbLy6
Bm5u1L+qzEo6oCauWMjXT/F/l/kHYPXbQVx439JyxjLevUn6kP4zLRciGrttIxw/kNBfY8X5Gl33
74oXeB8fBa4CqeCZ7equoqE96xB0boNzBf95bZkLD0NACbXSCt1Nez2eIanObd4eQBJ25fmdv+1/
rfDf3Vx4EgMI2OoLLNMNNwbISs/dzQx9wi3iTttHjR09tKvs7OcP/duiF46EE92C2wiAdoqBHJpW
gBmFzk7edE/oRkf9wf28sstrVnLhRxxMBYoRQec/SEXxkqftqx81u/O4+pnIs3q8JgT1NQYNQQo0
7TBOTi8xaIPqyokOsEt7392qFBnMS4ARtfN61+RbvoTV/bbUhUFKqyxaimJPXIMWvt8Eu7MW5nVY
3ZfAyN+WuTBIb2ZDjZYkniFaxNPHjPa2924P55opD6+8ry+N/7e1LqyypJYbZOWK1j6UCqZvbujt
wVl2P2zFVu786DzvAKRW/PdVr23wwipHLlGaEtigAG4iz/9BxdjgIaYtIAr1FSmLazu8sMhxhr68
NZ3x7x5NyZwuzStiM0ABnv++KfLlWfvtUZ6/yG8OkknJ9XKeaDdeGmxkAlRGteGoLr+MP2bME7ab
9f+uAQv85W9LXtxslcsq120RJwAGYrJHA+zjfA08/uX18tsaF3dZZsGBOCX8VjXcjNYLJUfTbq88
ui99I/Fc7kOqCIwXF+/IV5nuZoYxX7SaIJgqN11846QDBCSu+KevLe/fhS7eEWSpHapHjNlNdHpA
7QAoGFU/cY0Ysh0BjfT0FVM/m/J/HDAYLRi3QVTELtWXIF6fW1l2nhyjgLr9mqf/+1Q5sX/7/IsN
FRlpDHPh/QbjHmTPo8qb7igHMe487LxGXtnOl8aAjdge5wHDP/+0cVF5iyQLVMSBnyX+EX2Tdb5y
Xr90si4yGMY9CBtfPjHAX4tmtXAbGg7pwuzEUPSXTrkBieypCryjwMBAp73dFRP8MgD+bdmLBzmJ
Srfaw+k9Q+zPYi1sN6Hsny4JZjB3wzXl8i8f5G/LXZzcTmYq8Bsst7qfkkU+OiV8uranLz3Sb4tc
HF3lEqTJBRYZYrFByHZAzaSKwL0LwuTmkaP2cMU8vr6Mf1vxwj7sSReUn7c1pXaEserNunVvfSjM
O6/XLv7zC/nPyYISEtgDmQ8SwYulIBQRqI6gcZCxMvIA+EOjkAO7vD5csYwvfca/C/ELkPtq/w9p
Z7YcKZKl4VcZq3t6cMAdGJvuC4IlVu2pJW8wpVJydpzF2Z5+frK7K6PIGFFWfVFlJouUTuD4cvws
389CzuScoehvedoNjl2/TKYK+qX1RRtq5JtxRnb8Xc+M2wigWeSzeomip55eoZ3dqTlzGmu4XflW
F+fr2bda+CLmGHWNaeBbKdvJn1utEfbGkY0OJpCi197rJUgmGll+H2x7/jZnZxsUB4uGzdpJyQ6x
pdwLd9GGONPWQv9S6Bq7DoRTjILLr8G0uFdcdhXtV2ncF0+Jsy+x8FWGhIwIHOFLzCRp3Km2xVZH
H2wKxcPVe/+arXlfP3tgfUoLqqDI1aXwi8q7JsgDDdEGZChu6QpwZ3Vwl6dfMlU4lLBoyLW9pfc/
PLC9deQeMo1QmzM3+c72DLRkES93+4Nw69PaYrq4HZ0N7WL3y2urjvsIX0GEe1QDMLmJibcyY9fW
0WLLCwfjX0gcch/WaD9Dhumpc5Bw3TS77DDvSsRLPLld62m+/GxU1yC4CKbaLygeQpko6XxBMNWN
PpjbQTJ3mNYiVZcf76eZxWZri3aOjs9NPla0T1F/WXXpHYqEdwUd/Y6RlWPyckOT8dPeYv+rxzah
Q4eohp6qDqrhT1YRBVXb+j3/Jm2556O5Azffbex2ZcJeDm/8NP0LoAelNLKbzxUtGNyZhxfuIGrm
QB4djT/VSgTwogd1Zmyx0RGu6Vx2MGYlO2bf0TW16cvnyO/juOTy2FWZTHUGf6NqjsX0ROSNijK6
TKwdI5d3lJ92FrvXFKZoiUVd0w9Vmf4q36fBsFcC6+lP7F4XD/6zMVvsXlkNui5S0bioHq09EjNe
OjMSfQVS5DNzf42rfUnyDscDdHsZiubgtS13MAh6aZ0KJQF7W+yQ+DlZNyh8dett+ZV7aDI4QMzG
sffGFlnr8t58GZ/WTqiLswTRdcBILVuzl2AVJZ4sNZ1VdCCv+jBoz40Rriy4NQuLMe2pISZ7VktA
+rsa0TRiv6xskBff2tkzLEYxsruW5g1mIupO9pObeugM/hZvmDNfhZD+Xj3kLk79M4OLXb8fDS4q
ClHk1o+v2F74KfqB2y07zrLd6jF3I898WbN6cTs+M7o4BlBdo5lkpvKV2j5Cn7X9VPQPn4/kmonF
VlyTTmk5rkYuDV+F7ZfFS02fPjcx/4lfvM+zp1jsvkKwpOQZnqLLfE6fqnzbVG5SPyjyFXKI7ufG
LnEp0CoNxLvFQEzU1MUeGNJCKkyiz5KdpKe+ouR9oz+FbvIUAmIXbdGCgPjaeAjvzJWR1OZZ/ctz
nlleOH6QhUBhTA7LP7R5wgBu35bpIAlxjweQAwDbB2ULPthfs5oHSCitS14sKCSujMDF0/Xseyx2
T7vVeop6MoKG7uxB7ucvAvlk5LedCUCjOUmhAo8uVkP5F9/zmd15fM78QEvAE8xUCDYb6m4uxx/C
m1CisuVmrLw6+fb5U16ct2fGFhsASsXy1E5grFV0J+16P9FMb0T56edm1sZysezDEjktgqSBC0V0
NBuh/npPCzzTnA3ffm5q7YkWi33opToaNXbMqN3X8kprdmgd/NzEvNI+m6GLxc57Rng2U2H+KeuK
SvMfQdm1ZMRlp+fs5SxWfDFk8agMGLUWvc4zKox/mWEJ6OoJ2N2aSObKK1omW7IcmIhixEwQKE0D
WXsq97qBUixcpbXd5+N38RD4+Vw/rvRnMxztsZEuNJjS7VNe3lXYUgpvEF8+t7Kyjn6M7pmVSrMq
lE/DI+kohAKtN9k4UrmLUZZno6ZKKitO4+Vg7NlTLfYLY4oTOP14Wz0oG3PiIxROgUsGwRUuv0bZ
0tpGOUcBfp2GNgOR3bThfyxmOtQyOksUaA8OT+oG1fAev838dBvu2QbYpmCCqwfLfgh8LzTR1b/k
XZo/zS9WgVlIE6ojFJHga7S3+WWQHUyAPPI/gT++vBLAAyOMUrSlLVWoubSgaFbBk0W1pYateA7Y
oikoRdEkyuOQn1a58/nsufw6z0wutiydJ4T3s25njK4WtFi/aCx00RLjM1SOOCJKvDifpIMiVj82
IhS+yHSDupJ7tKGuzKyLK/PsmyzeM08VOaoMEeRZfb5FI1KMVtPQ6SuUCSlrj33xznBmbPFWu6lh
dZrg7pPsgJc+Rf6b4QweUA7Xa1pgl3iBBIqlv7/UxfaGXt7GNmuYinYs0FBywG76mzRo/M7TwSds
DvbDXyFrwiZmkUY1k7ElPgXItqRlcwiPXE/+4M9lB8PB+N6/odQbMUMoQKDk5eXzqXTxRDqzuTjQ
+7aE9KUOm4Z51UYBUR8sY+VE+n9m68/nWpzjXTV0TSZgY+bKznqGFrY53MDswPKB7Q60tdV/cfM5
e6jF8oCqregmFS+v4pDwOnH7CG/JkfLFSK81ROSaIDb/w3FcrAPDStJxtPGMmXbMwbEsgmFN42Lt
VS1mv6qoCjR0YUIvb+3QQebG6fT7/2w6LKZ9OrWTqXczFqZGO3PU7dUWPcja2+dWLsfFQW+wLKj7
UERS/+hGTlKP25LguqAFAF3DeceJcDv6s/OAxv8VY/N3/uUoOjOm/dFYpCRthF+AKFQbWAEkqd30
lLn4/wbgEM/yw2sSdB4eGaqaa77l/3M4/HzSxcErDbutklkQuPUnHysg4N6IqegjxrdH6+nT5896
eYr8tLZYzVUvyrGvQfdWqU8hB2FrvtH/pcqNs/FcLGdSpX0rZjQdUaCFFN4ZimhdpMheLFqjoy49
NvlDj4rZHGw13hTB54+4OqKLxU1rtF7VAmEBeo0yQA+akF7tcVz5/oxQ7uViqbOHXazrUFdaTQyY
PLObGx9QnTjPH4gCgnYMMeITd9GZ+/kTXvQNz0wu1rlCCTor+Rz3yD4mdAqpIHwYXgMIjWWFTrN2
J1kzt1jy4MV0edLhCSPDUysnVzyNbyX6jxWXrF1O1oZzKQfUDnWZ18OPSrf51p746NHucWtFwbiD
tofr/NsaYe1y8eDP4VxKA2kjqBC2DpPiWXr9IwSCVC/zFc/+Ig7RK8qr50RN7K4JO1y8R5yZXew6
SqwqVioRZkf3ei9Nv05Rjmo5LfoRPp8ua5vpUn9DKcAUSCws+nmKTg9NkAZ6oATt1z+xna091WKD
0YyEFXKOVjUe4BqaBXU07lnHxkefrge4zFza1BfQ7VkLaK4te7rYdRLkUo1+RnH3G/QzPMyVTfFx
rmwq9uNhTSVoXtWfHBlL8WqFjdOEImJwqfMXkJUaiNuMfkKCWFvxjVbOpmUyplAK1E8LvDuaoEl8
ozQQd+5QnKyDD2BucG1DB8jqhLnoHqFtSjMMkwK6uFjxAOm2Qs6asFogIOE7oLip3P2oWFy5HFxe
7j8tLe/tecnoOLXYyhrPfBa4hhXQ5AJl1J3xsaizv2N3RrqyHi5O0TObC99CmC3am2sFd6P6HW1i
TsH9tLvq9JWszzzTf5kiZ2YW61vjRpYZ87ZpRndCe53Gh8+X9cWj/OzvLxyHshYsywYEbePmOBgo
swcVw/vcxOVLzpmNxWpOFJ1yWeMZCAXIpkbF/VbELhm+Nsijpx8xiA32uEFz2YjCZEE2jfrSrMkV
XVxqZ99hsa4bJbENNCwiHZlFzzW4NkIjfl6NXwuAd8asWxnWy7vlmb2F+yAaU+nFPPkJOqaRUOZA
vjnq9xZx4/qEloWVIZ6nwa/ThM3FQWBRmdZiiK2SNmE54BiItO+SbFX9NABZbfmmeIzpFeW9AwxL
Zt4o3e2K5UuXZZSAmoiQIw4Cp+GPbi+fpEWFiQeFTgMaiOF4hg/Sz65wEAZr+fJLLxH1pnhIgAqo
tqyDAi8y0ULEglxVfNj0lId7UT9WYs+HNefz0nieWVo6ENNgh70EeR6hf23f7tBZhUIE3Mk36LZY
rfO4eOicW1vsJZDfbUKbIczeb9CKiyKPGTxeQKNAc5PbtTL5lUGkix2FgMTQV6WGyswGBBI6PWYo
6yKZts/U7qqia2paa+YW86MkrTYYPeZHM+2UyWfmsRkO6J2GquznM3HN0GIJUHWIx4TglZEWTnr2
Zg6GOwLqp7/Wyu5zU6svbLGb5DZUEPQC0e/kWOB1Fe60RbP3w1xvXWzW5CsubdHns2OxleioMURv
E0LFdTh4HShXeoeCQ7oaP7l0Xp/bmQf4LFicJWbXKwJ7yFR2G1Vrb+xY2YbaM0D/23BUAcYbQECp
3yC+tP18PNde3eIqQtOQd3E+n9/qQ4sGvupeNnvwPMmaPs/Fbfn8GRc+CVDdtGprRDTLDzQWb/Qt
kGeGA/TaS7Jf47TOE265J5/ZWtZrmH2mwHHHeNJ619UH0q+M2sUmrXMDi21DR3S/VGZ8vXEannX0
u6C/e/a0JkfZzIws1BvSW9UPndKPbpMv2t3nb+1ifvTc/mInScORCz5v/WowbqAMuVUB9PLTfei+
0XGDqvIRtkF9bZ3sfc11vrwoDPSIAQINEd7FZFU5n/LOwGqvCeJT5dvQHXvT//wBL3nNhPy0sZiW
RVUUMmMmpmWnvNsdwM8K9ZMSsXZVgh5aXhEav4RK6n1udu3RFnO0tSfwiAB9BdV9nzWBDuZRvGLi
8oL7/cl+zKyzpU6TuAEHFgtO5sgF6Q2Qbejid1iu3aqI7IP0+vkjXR5JoDshUoNqkWV1saVyhmI3
nDkgbeAw/U/A4LNm+b/NLHZKNoxC+eFoJsStoyDF3V/Z23+l/P/cymLqjUUtp2nOF+fK1Rh9SelO
X7uvzV/0163j54MsZh4D+c5kA2Yet+8FSO0oriF7abTO56/l8kz7aWYx0zIeg3NZ47Wo6U4oB6F4
tXH/uQlzxcayjhfnVJRl3exuENQBthQtsMQ3s+w+rOLnXoveInMKorDfgGYJJGB0jb7jG7TxgT0g
r8wSsdMoQagv3WZiCHKCJHCXvw9lCJZVD7kIkfh2bd3VJVqK8zq+rhVSOFEMkOVIvQmYU+DOn6vG
CmiHRt1S8SdAAG3QktJ48ip0t1pDh8QV2Yat6coivbMa9ZCL/GRAXyWVyakbkl0OkVqgebC76e1b
mwpH6Pk+rgcQ6cR9KovnpgGdSIzg/Cq1C+aS2wDRFYPdKCjANw0PYgWYGAagXJYqj1qX3Fu2/oQs
mpOb9VaLIz+OgPFWjV3aWocK+K3P38Kll2CgT9FEU61GmD5/frbeK85ozDhDttlKfKFMp1ggI2oM
T5+buTRtz80s1l+bM7CnEpgBqIPmvg1gjn4s15oGLm0m51YW60+AxhYn3MZmomkAXgXcvraUCJsW
oGztziIPRrvS7nHRbTg3uViPGcrcTOTScBJIwPqo+irLLNtkneLxor2OWXoAHUsDnbN7GwG1SGW4
+3xkLya3zr/BYqk2FvDoHHQQN31Urk2/QjctxDvCLSRyduO2Uxz68LnFlSljzN7i2ZRpIVAse4NA
EDn0SRSM9j4b/rNZuUzP1FkD3ITEdU6PcQ1HT4blNPqak3Tpfno2cMbCSQmTiKPRCQNnBMVDBAmp
FPIf4ylx8y/NS3XUoekbeTXclCJ1oneUMv2VqzkqoAHmUglT1WUVmdGHQG8aqBGoETn9p6YfsHfH
+XKX+qsJ5fk6tTw5DBSrmahK0JHbXSyOzrRK8HfjOX7ZuSZqPNAvadzPBWOl255sd+02edEJPDe4
WBotaqdEOQd3oAZ5nFwZzNlkEC/3OWSzzABZ7FPhFbfx9Vqo9uIEPXvSxYpIJjNromQOPLQAQx5N
BVe9f06e/34b/oe/lzf/HLfmH/+Ln99KMdYxj9rFj/+4Fu/FfVu/v7enV/G/86/+/k//8ccf8Zv/
+svua/v6hx+8oo3b8Va+AznxDvHj9odNfIf5X/7ZD//r/cdfeRjF+99/eytl0c5/jYMz8tu/Ptp9
//tvRMdK/e/zv/+vD69ec/zeYaz5ODXt66+/9P7atH//zVL/poH9a86NvZZuWwauNf37/Amz/6Yx
A22CtqVb6P4hGPGiBDfr778ZOj6CLjL6Iq1/fwT05/yRbv8NqjOYiICQULh4Ovnt31/uDy/g5wv5
r0LmN2VctA1s/mF6M9sycUVTdR3GoORjqYvVzGNkczOLV9uuIvUmrQGczVGF700GqO0gvsqVLUqj
6h9X1GwSsCaCeBOWlA6hpfnzs40QkLMUdacgGjd1DUqhGU9ASYcATYczOlQXACxB48IAbbud5DbV
635nmjH1krJStlBlEIe+7rLvqExQrjPexDckTO9ZRIDjESgDg2JARXZtpvXoBWayPSVJWn9Uw0Qy
B+3xqLcpMuO967KZZdjlii9lbjykxQjBlqGJOlQbDVUd5IP+WFkjGs1LEcY3JgrZMqehcdICwl8Y
z9ywwzdS2co+6awaOhKNAY4L7ZTwusgJYuXoAwX2WEW1VMm3KmksX2YZHLBo7AHIptqTiBMD/KyY
Bw10qX1VyxHNhzrDrhrMOtuwSE28CW7rbR6ZgBjGQNUDqtU8RXHX7GisWs8W6z86aDdIgMcysVUR
4WtdAN/UwpVSjR6oWWR7tQSxDfmr6q3Jc+bWZhY6+hBdj9EENTNj1GKXT8XWaNtvcF1BeckE2vma
Fkp9eoKEEACDRsMSX5rJUdVHOHhAEUHJp4M2AXtqlbemyq8ta1DAOIKMspLZyF9JdItZIm83sudf
GyWdCWonhDl4zd77tlU3VULuICz9VZjJs2hBw1e0HJg40DdZBPUELmPiaIWZbAZIu01FxRFZA+11
MutvvS02kQSS3zYRdU7K7CXG7cuZagttCFF8ogJYZzoBMl7kh5qV7b2ZVuOj0cpdalOvANgy5NOW
5TpGEXov6rjNGNBgqhXvI8aNfVHw730P5dbEjjdwPdC4WX0lSeJFIyqJQDo8AhKDpM+InGBUohs6
s97LET3fen0rNSR6W4u+omRrQyoUO7IGYHA1zxEc0UMAofJxm/bRM1zLx4iyGPwfBdPQiXJrG6q6
x6KQbJIk7wHgb8DeJqAHbtWoUbyeocZiqM1p3KRTor0J1FlHjjKTpnKmYgrcgmMEqmGvBwmI0Dvb
BhLL0KAlIVvkSbNauvkIOCtI95gQRj5GARBb1gPoSajM7IAbY0Z6N2lR7hOgKh+Nqk/eskhlDmBs
6CyuEuVg15r0FRqawP7UsQ7xH3kXM507gC5bnm7N/EalBQkvzSMAq3R66nEDYr02PuuUDtAlGHax
XTh0LKHoACLdjoZxe2VpWGJTk4ePkuv5U0vvaAQpdbNuE1CXmX3fZSiLQ7TcHN3ciusbgU88kfbV
TjdS3XCU3ErxRrr6y8QGJ+kkUL1qUWxITjK/ZWiKrhNCPsyw4wBUhRupmnJbWg2/ViN1cEtUmgBF
GjeN06bJrVARA9eMctpYva2/KmZSuIoYDgOwUJqkxTZt8rueE6BnTYh6hE3FTrYacp8CwpYV2ELM
oT7RMrMBWGvVL7jgKk6SV80r5bMkKsWtpQVCzzZdTUfkQ9pXNTS1t7Qzt0oYuhWESpBb4VglRelZ
qbCdIbvOivyjUZAV0Hk1YfZT7DYIBXG1/5KMg7oRFcRWonGHbwoipF0+xW3mDrGVXGdJ9cJ1PE5e
d0DLxfdEYiB5h2i46DZZMeyj0doVsvCy7Ai6x+3QJ1fZOADkBzwwjx7HrJwhr314NRKAUZPoawwC
OyhpVunkGVIiSecCLwQuf/GuRBWKtiL48Cd7mKYt0NhBnM2stA5wKVt9Yazih0TGyZ0eg+HaEyx3
E7hDUiduqyqnENp4x84utINSl43bQtggS8sgRPWRm6tTs8FqxYzPnQGc9lM7Ca8ErH7UFLExWZQH
ioG4v5WaAKGA9qRZ6CfNaLFpofSuAlYNMt6D0jbxlkgV+Dot3uv19CxUpXKLNpVBldeF04z0WY3l
EyuA4DIz4TLDAr7QBhgtA2RZMdL4oBQMUH/ZvKRV8zIqULdusLeACc+vEkvrHX3sho0eG1Bw6vmd
no/jVhp1dT2Z/FCmaIuJwPLiqLV6EHHzlCepOJq0BtvzWSnnDTGE69fiWqla434AVC0sOw+trScl
yaHWoeCYsdl10gnUQcz8fIOCpA4jvmAyuTI62aKSB0sIWkxa1gMVQVHqD1UdNw1F+3XU8swxLPKh
Z6P+dVAIc9SS7lhFUxSudM82CYtNAoEaK4886BaqTotqqGfBDrXRKNcDy0dM4EjcQTmmtwsoH340
9tA8YnVgIwQ692owNeD4kr4I0qTZgXnLA9r0AVftEGdbdYWU1M00IoaQi/ALmK5fTDtNdqDzgG9P
08ZNOt18CtX+MDWIKpCYP0W9ckBBuRcaeg9lkqpzw0qCxy2Bu2kEgM4NFAa+oE7FuNFbI7+ZahJY
BvDEoRI2ntGOfj9qQD+m7XOlhqnm4MwzECoxdx1jHuCG7fzyTjw0001p9+NGiyH5suETmLll2mzj
ykTeKo1aIGetTRoXthvFIerAVWALCQe4FZDhwBLiKbO1/lgk2Z3eI3JSg2nANMA5m7H8lorqq7R7
t+qgqdRFInUGUNv8iNdXhQnRFE2/HhVQD3majf4s3JEAcbiBQM9Hm1o7vQT4D+RMdDSxzoAty02Y
zACKzIEhScltVZX5piAQ16uS6osgyZZARsopmso8lcLU7lmtaX458HgTQVgE0L9OPRLsthuWkI0y
FNodV6viGPZD7PC2TdwmZMV2GlTxWOkVIkuRRE55dFreQ58B2iVaXjvlpAFp1kl7I5rE13vD46UV
e0yCOCnYBO4RsKRl3vsF5OD3zMg9W21Kx1bSaVsS9CQrkCvNeupPEQMOEbpHWY8uFVZByi7tjDFo
eBgMNSTgeNkDXTs1rtGqT4LKxCVaBXETywEZlfgDw8mkWeIKCmsPkLowoPMF+S67wxByWSHGBVE1
tVO4q5at8DpmYwsf6k0zhUDaT8qmtZi1YWp7i/gRcVoBrRJSZa6R1paDkIEfGWHmleQ6tHjq4V7Y
eyb0KrI0RvysmQPzEEoYQwBGoc96XyvDkdEUhEdCrjRecgBZK/soODS1cIN+KoGlAzreBFyFqNm2
18fCgxrYeOIMXpM0wc+NHAsodCsc+M7s4Sz0crQcYXYPYYEjK+/zrx1uF7tG6aDF00V3WQRO7CSN
A6dxVDmK2UKgKeJArkYhMI8AxLkFQEpPQOLXkI6tH7FmtoTobpcj3kLqPnlPVIpGuig2t+B/h4Dp
g2EYxdo3iK+Ud1NU3TYEw2akvek18LAQnU5w/mLzNU1AF+/hkEIQMERnxAQFJyNlQcGjj1KR5FbJ
NZxkXXGCKt1uKkCvMUKILojmh9uTQUxLGX01z2qIU1kdJMGGnRLl72ySrScje6tN8mveatYhhLQR
4L4S8lz2EL32JjN8ieZkv8hKwNE1wbot00oU8At1ghQdOqwoNDSCmOvtIW7V8ahMcNjaHtNqsgry
xa7Ymx5qTVDRVnUmEpvwIIt4k9TqgCmi8PZerUPoWuh2MV5XXf0CRQXQxEWaka/gEpoOjQG6t4xU
3MTEGrYJmwI4YLuWVPemOR5jdN14RgdVmTw2Os8kFv0ukwj6IiUtjkoKRcWOz9DFgUOAEzINTpU1
IO2PZCqgBKS9t0mO3o/Rrps9ZeUemhkfjaW/kamUbiX4ocnmos7qK43L8KYUGQDEZWMGyKyW24x+
6D1OjcjQbyxrfGq5Cv26Kje2tCwf8/luwgoWOWkDZjgGu/MzQ/sWNfnW5sN0gpMYmLNUCti/Gz7G
KMBIGWQOIAXUUDv3qgyaY5oJseEO/Zd9ge0m19+jmsFpb5stGubrnWopoPNLSORkN52tRyckRoXX
mllyC9i3sdEizH863lmx/iAx3Cdqq/hPfLXUVztuHcOU30koyE0maQlk5vg4Jc232kruGq5fkYoX
mOtkuAlNsCpspuHwEnXsQu8HTofRI4k88oI7szbUYUTZzF6HF3MzWXK65kU3eaTl0YFyW98mJnx7
YZaVC/kk9UpC9q/qq4/QhjwNKU75FAvHioTH0xqeGs5zDnina9Tg4sKG7vEsKk8gZ/TPOlopNlmk
dA+4Nxo4X2N7g4us/IhNGT6EJSd3tCv673osoFALdCY01FQNMp6EZd94HWrHKNSl8AoGDsdYQVcG
fpZ4jkZZBUmo6W8xRRq0YYjahrU2uJ1QbkXWarspTn2EkCAtKFGzrIsPNqueGwaa+RN0PSL6/hip
ShyknY2AeSdeAG/eSAVSRzQkOOtQ6enkiQjdzpaQu8mSaUcN6rJEgxwHRjWDf7ip2EQ2PTpIJmir
BJbUuiPUzHayS5INVp686lQuUMYMPT9eDW6YYActQtTSmHHz1hoTRBOJdDVbnyAcCU2cKvkyxQT9
mUBBAYja9Opp6shVVsY7SH5AwWGc9QnlN714YQk/RjrUk0JRI2AANwyaAM1J2PKkQWXF6jXQx/sR
gk3TC+QuZsq5wsD5RO/63mC9J3rdeLL65J4adr4zZKrj8teTXZ+P3/IIi9FB/fP3NKyBlR58s9Jx
Yiemw/GrNodyo6KkYJujkqS3dwlIDxBwKlPIX2WnGIThkTLttbehDAeBqaeotoAY765wT502U1a/
17ntDw22y1bD7XKqcXMzMulBsGk8cE1pj2mrt5sUkmFTp+KSTXTgZxRGHSU266MxKxM0ajGguFi1
gKOHSCaormVb+BmG8V4Agg0lULaVlgEdrCnfFSw/qBATcoAgHfZhBHEKVNmFT8PURJBzEw2UCaqc
eKWOlraubfWbYbTQDttxa6+3Nm6W6mSfEolrZlqCnw6x2dsYdxJIdemDX1FmbFqjTx/sgsEr6OcL
AuNyjP1eK1HgLcgA/ZE8vLdtAUG8MDMzD6Gy7jhUmnjIoSRxVMc6qjc672M/zVGWp4UVg/Bb1APM
K8qgt1PoB2RGv7XZQF1qpeD/QO5S9w0LZz8P7VNlj/KYKRUN3YYbWLnE7Dvo8nT3op6sAyes3lEV
Yc1Oz3wNogkelzQ7jGP6pNPuphUVUIbAYJ+gWFrfV6Y4dnoElxcrGJgcguvGoKaWp5i9faBdte8k
ZFtJCWm5JpyMAKD9boPoXeKrgwW4b0/ix3DEfVsrSyWQTO0APIZH441Fr0K/oKQou42G7GvFUuGK
DFqqZphrEXrJY+bzgdd+Pgy2i1pFLYBqqwWZpPGJNCx/zXhZfcgaEZS6z9Gwpac220nbLp400aCJ
ixgamsj6znpQE6Dy1chmH9VoaadBHRLowc7AkKyATn2mlEjs6Uo8BKaMGYRA0pa+Q/So1cHqpqnL
wHbahVOs3SIYxBN3VKAaWA6R8r0kShLUiqig6ATdpwJimCk0L0Nox4UQ4TNcW3KRIR0mZ32VEbVy
HfYeTJwIV6Q0MfZ2xaPX0BgQiWrFkPjxgEAj5CTy/NToDSaNWfbbOKybb2GWRCdTILwFr0+VzAvT
7/lQ7PIOgqtMxDSoZfYok26LO3rxXsZGvE2oWh/Azy+gnxCjDayIyfOo6e3VQAcTYjE6bgWF2nzR
wmIARq/voPAQN/Z9CDzpjVZb0XuTt5CSZBZkKSeC8oQEVRM3xK5yP2rMfttAdMMFJ7/2cM5xaHSa
utja8EM3tCCI2fVp9zXqZQfOzTjcKCGuzV2MsvxYrXkgIcHlIRGU38k81u7iHr0BwuSQXM0sHDNT
phV3iNOlH31hVC8Kj8xvoqcNFFAGBCCJaKxnYpqN12vG5JV9RB+rqoC4RWaQ8Z0SMdzStO92UW/i
pUDiPrmqE3vY6ukU75QaUnR8UKdb1MfVb00PCVijCclHja65nVWxCkuBNi4nIXgvmsl9Laf2ro7T
5F6hTe3WWgifrmRVFuCqbCPl2fMUQHOiZIHkBD0PbYKAUNfqt/qAgxjaD2hwnHqIRfIRwrrwgaEj
Ek2MHw1pIt2mKBVUAlCi2g99j9TyQL7EktDBMdQqu4ZLkd8CY57dZFHx0Ztl65jKj9tgGg9fCSRD
9/h7+bY2hRHQtB13eV9HfmmokSeBMLwiNjRjhDlpqVNUfQjlDo6uVhxF98xSxA2zSvNeVUT6AM1k
aMnKnroRiqe2dhVVcP76vNQ2RdFnN1XZ66+QuutdtR8ZypussX3vYlbvR9VKXexvuLDX0n5q6AQv
kfJUu7dCq7zLRUSKjQL4cwApkdRNKx7vyyFL9ii6kH5O4iJIYq5iqGkXHimuyVCm4LEa2Bro3UWi
8blOQVWdTBJEy5uwTdF40dq1q9SIVQLHXmu7UXSDx6MBOdxS7SX1eo6F6sIjuoPYCznJFmKBV3Wm
91FgjiU/DqKu7UCpqzFQaRZHbsRjSIhQu0VwLpPWq9ZjtrokMiH6NhaA+JddowD+D9m2gbCins+H
+tCbBfLyKYH+jWa132ML6rduqKePXGvEl3h04aJbu8F8rpTkJk2oRCN4d9+lBmruJPdEmPtDV26x
Kxbe2FYunBwNXtRonCweFnuevZG2Rh14W1OBGVTFd2OTIspLVfZ/1J3Zdtu49qdfpR/g8L84D7ca
LVuyJQ+xkxuueAhHkAQ48+n7U6r7HEcd2+vorusiteJyQRQIbGzs/RseZYEpVe8M/i4a+uChdBVe
kWElv+d69OJ7Ir9M4waoFjiEZTCV5coYHayd85Ied1Jej32Z31Zju5O+cHaRZKnMdEtCBfZaRAF7
86mhIj8TWWIua65fVHoSltHE0VR1WGfUbbjoLUzlYn26MHqrwY2BgNopLEfQ2o5nUzz11woTwGhW
D717URsGdfKk1y46z0ovh8nEfmFMe6jHLd6li8Cf4k3SCyoCnHC0Q9ra6Us0ydMQUyQwCNHCEHm2
b9JKWzReZtyTm+VLWejRz7KNxmxumBgsLxokzS9a8jRoQY6sq7XWNmH3mOpVfRebWA9gjdws0sE2
8V2twGvXQUqhNOn7mxhzx6sCwZ12LmXUHrBhvCCbrTi9tCMCoeZNz9tm4B5dw0WYl40e3QkVTJgm
tc1bQv57m5Tmq2/IfqcNKRujT6SB52N6tG+gbYKPztEZIq9QTNVAVsxDo+HD+kg8FFbSzZXUxrem
1ZxlpmvoTEqs6CzftORiyjzcd9tULAvd0Ra6UO3B7NhH+pRyHSr6AGn1qjvoUCHLud3i/VOkhpNe
BrWkSDncyVyzNlzPm6WvynxXdAGaBNJyo3HWRiFX96A2o4PnVFUzM8i8gM3LEuZuMPT+JlHSerRN
JLcwjU3SepU7OXp9CscmJHR86Ca26aEJ0UPW11ZkUtm9X0ZVuq8GnBUJ7YHb09TAKyDozPo70FDn
RpVD8Bp2aeXPnGkgvmUZlo9VVrr4UMViE8PFR0i8CbBv5/XrATA5J3u13amfW6FHfjLmlU7+F8T9
OqQLxQqwEvcmr4qjoyQVSKr4+i26fvoM0abyhaI31QGeu9o2RWn90I1R3+to/oHbt53HsIPJkuAp
gKtmgzuqHJ1by28NhB0dfWkUJd7tVtVsfRejBLpfFCuUZfV3FldT9KzRjV3FVTXMwabV+6Hy9BnC
+sdinnsb5sa4TPknw4w+138VUR/dFKkMcdWbLOPBy5EimHPV9uQqzNtqa4QA1jdTr7CDzImWd00c
j7+cEiMaVGTuESU8+vGl8tU2ZT4fLGd4s1sLdihFrR+JyWHbDV2/zCxuuUyDCNbotE83ucjsS25x
OKG3HvwB1/eM+7jEJHNUVYKFYqhzSTSTOqVI4ydvsaybm5Gd21xA0Zwo36gUE/hSLZLcw0M5j+3v
HfJlNAsqrpSO/dJhe+NhUHLhOxK3t6mLLl1PK7BaMrpLpfv5JSRMqFDKi7aiiftLOpbapstG/1Gq
rl0WjqR66Y3aZZZ54qBbPr6EGFmN1/hSYnrrc5XlFjHOplpxUE/uOE/Go1U2zl6QGxF4LF6irMIk
WpPdldfX06oyk3ydF5Z9hX8HrlT1qD9Ok/NateqHZwUbmfTO1oiitmU7aO5PjI/9K5UXxaKbxmKn
tNSl7JUnW22InF3byeGuzDh35lagVQfyjgetNyUeD6Hstl1bla/piOcHpArMaZujVa8o1BW8BkH+
qaXlrrI8TJDCsH2F4ZvdOW7bPg2mxE3YrtqR1DhEJAGXvCnsFlGFydhguuSDrUouPN9MsSxqbou8
VwdAIsaVHEJoNsZYbpo4cK4Kr1fbILHpQTlOmB0t64Zdphfaa1zTwlNZGz3ria9jcFf1lHr0o0+9
1yTZbMRa9baITbnoU7Cwy7wewpvYLsyV0DJuq5mfz/QGHwtsYONZbuY3RsKbb6qdiSPhMrA771tn
gLLWavKqPiMVFG5YHRQ+gYvGpQ1ie9K4Gw0Rb5xGNFQuKg/LTXfClWOkIdHm+L+5dUfjGrG4n3ll
SPQLC5qoWV9tnNTOH2nLSvy8VcAzO6+1lqi5U8lqpxsGgGjNih+4S/bewo+0ZOa18Q39Ov14Fo0l
JTAv6jZF1PTPXltU94Yqhl0J8XgelTt6mbxv3Fbn4WTl+ylIuu+qGfO3pgw8ZMh9mN+0jVk3M02P
u6cEABXOA1pA0DHi8TEu2l/x0fg6zCd9qUOKWKaKHqoj3PTWtK1uZuWCvsHQpYcudwyuiplIMWkm
o+XClIUHsydiYMHIpSUtjC17q14cYWI4+ZBZ4+5sb6y2sap5EuW8rRrr2V0ZRN+1xht3ReDRKfSJ
Q8pVyUaPFWqijaXmBNaW1Arjc79X2t7RY3KdDnRkhPnZQmrecKiSsPumyURQPPFon1mZPS/QIL6I
JlN9c9jteIcoYTxQPE7HeSRs5yb23X3s1Y8oP+TzGNDHIndj/OpLP7iIWwNbJq+e1BrpzewmnoJu
J9Jx+tGIlkpgNonvjh/+GqbcPTiWa6IdXmg35IzOtRFq6cbKlLiuytKdgxaJ5p3uxpCdmnIrRgRi
S0sgqZmWIf3TLN5bPu57RlDFF1OIlQ2SIeIQ4tm55kxN4T4W5qM7ld61kdfJFe5WQIUlvuppbeHM
Y9MJbcd4Wxs+y2ronDmOcjGxK0vmRW2bT0FmRzcyqfofkTMka3uU2Pqpugmeu3AI70Rkqoc+Alxa
Shm8RInj/MpApx4GawxvameQ/ZJyCO7rUQnfmgUfXHAvtX/XoPKD4rGTBe7g+auYuuSbRtUGS7hj
nzlQ2bUW19/SQA/A3ufez7QdsH8hx1qGSvrRIjTKYWsZUiwEHZpXDuTqZrTKbI4/Jj/TK3fVa7a7
CTAdu5+cLtFnqUrwiG8HxDrAZ9CDm5EB+btkKu2L0rRghltd86uwDXs16iUBpayDiijII3hxVF2I
Iklu2g6rQJwg60Vo5tGuNWjp5sAxbqwqipMLTdalmtG09265Rh0tqc1mlTaBh3/oqJxZUlblpovL
orrs3IaQbdeWYbFymtfG76Q1c02CWmVTCeuq0thQ+mkXQUTjdgqyYxNV6uTOrXdZkaqsIGZHmzGY
2q3dhSmYiNbpqOQ09hK2nP4UVsG4pKRCXaY+WCoC5EBKrLGCFlEyHKR/Z4xWdONk6XQ/uk69rWO8
fueNYx87tAXu8XAlV/hKGleprHFQq+jT2hrVQnBD2qqM+vrK6Pp4XyT4cgUhqU6n+3jAhuSgWa6O
qdTgRFfC4YZOoZErSUNVomjL/jExB5KpPgDEHPX0whK9eLVS1z+MoydehgqMEHrSx2hrY0CIkdUr
pnAm5Th76ukkaoR2Xuoszz0DGMjoJ0cAbijYQka4bmJbG+ae5rgbp2heR907dKEdPGkabc9IFY++
hW2jRZtsHLL0VypNsW5VzWrlEoyhnRvIQ1ZZ2VoRdXHvdKpvRt6511NlaZdRZ1V3QRTShqZYqD+k
1Bgx7izS8eegDWrLOLQ43fCYd3lh8iYss1YIOzvTXUIDf55hovFaWdSoDS/Vn/Nmim8DhJ7mCtNO
mm6l9pi0BNo8HGN6DXkH8ABGAVU59zoTEbDqQGvfRic0xbxOBtOm9Z/rF3p9NO8tFb0c3TCPqz3G
JE+C26Cn5unTpTuNzbOh+dNthM37qsVv8djjYxIDJaoF9xFnEflWu8zHnlxHwI7qaVVi1xNTFHK7
AWO2Fjx2oKeHYbAWmqXL2zEhoaQ/lPLl6KkupkRCgh4sd7zq47Sl+o5zQbmIjpbYNu89Ji032zsz
SWzs6/vaOfiaZy1rNbYPmtm4D3bSZOtuqqjIYaHI1Weocrx+i+EC5FJ9aVc4Y7d2V8/dEa/OvKox
KjOnjJgvgwclWvdVC4fHLuRqq5WxscwZcBGhKnVF4gacS6uNCPImdRuzLuJbPXMAHQsueLGXmPR3
Rtan8J0nelXRls53eWvkk5hpUZpetMmA6bnmD8Eh4pJ2KFWSLHtErKn6c53UG/nDr4FWjBP5Gs6K
+ZItjcEgVNJ5MDbJFosK7660IwzylH6s3daVS1sOzNMurVNnZeV9+hTV7qXRYxBJNp9unUpzv3dV
leJt2yRvNPQGDLTJgTbj4I13iJFpIEcaw6RuFsfxPi3ocVEb1rY5sukYWVt1epGg23IdNMn0U4o4
ecCF1rghDhYTS901ntEjDV5w/aufKe+Pm6nz3HUb99YL+0w9ZQ1qIKDywzu3mab4KlTxd+DZzirQ
K3PndUfYvdc07V5wnD+KzGluUeHLQABoBCwUqG/o7kzzilLIxtZSSLu+8TxYrbivzb7tF16DSNxs
YObmle9bGJ3lsXMTBG1HgcEGI5PwM0gJ7v1kK/dWhNmgZpZXlAMW91yOtcRg0zksEWz1gvwmDXOY
/4UqswewlfW9izV5DU1iZKVL89j4GwalNbsiU7W+ysImujI82uY0ErRwZ+KPMqcgEcUXoxpq7bqI
CVndaOurMi09TNKQDV7ZKsqeNDvMtiHIkYOQrbcfkpw2aKDpePtppTDu3WACQw/7FuRJFU4znZvi
0mq96E4PW3/ZmMq+7Dq3fghpxFyBg8T7XebNExWajKZeS2PDojW/KFBiwnFN2HdY3BpHOZFiPrSK
ACe9ZC17ceebzY3pYCHc9om1HPxwusKhQjxWkwOMs4HdQSyoMUQ3vUUP3h68V5PRvSyqn20q23Le
jD59xMhML5Tu4B0wJCmCozTlMi709zmkk3nr4GwRunG1GLiE3RiNlmyoo3a43jH0iM/7qp0A4cS1
F84n7+jAOYFdQNcs0Yb7iET5qsLpDV6BZT7YQWWDm9PEPvJluAUtV96N0hGvJcbM5kzoXbKzHaMB
ikPTaGn7hbug6GB7VA8j/QeMzfYGH2xaJoY/rl3dcQ6pYbfzPE/0H2ndd1vbFpxwWBXe+Pjpzmul
iRsraIq9VEP6aKVRswJxG2+DQiQ3PYnDpTcYlKBMlWMLx41szjlaLyNfRyPRNP1lkTneTdB7wyId
zehekjk9VhWlrNFyw20XVUhNSNd/zRMn/Y7mhfnWF34Hu0Ehfgu7lQuSDYcjB2o6yyPhXltj7f1w
Vc7at7MMTOSYBOnMT0sysNSLH5JITBo1LUPstB5gxujUxRznD2tDBSr8rgdpfogsf1jDEUmeJgxW
IeR403MkrXKlZ3ZzRcHSu6iLY38Nr9fxuvI7fdZixY7EHQ+uOVr6IkAp3Dt+3m67yqCeWVrVJXdl
jngrDffaQLNl8gx7AXxvACFVVHOud81bHw/pVU+J/6Xv8mg5ZIr2j+04eDlPLZQ3Uqc4W+LfyYW6
Jao8C2U5/IZpAAcL7HpRRaL/aeRB8kp9+Zbsbrioe6eZiSAvX8Ai1VewhbJNmHhuTUeX/cdp6qN0
Q0Ek/glTs1vHAUIbQe2XK2pCzaVvTu6cqKrtAjblrgbtOC8autmZO1ibHnDiD1L1+C2gmf1gAnqI
15oInEvdj7wRW8Csnx+hqAEVSBHdR5R/SZwMLbiwflOfPT7R8mz/Ogz6Yc0lvNwNJhjLQU09l9LW
BU/peiVXHmejjZkyObTwmuSygf+gTN8KC4RxZPXGzxoDtG+V4TZouCMZErlJfG8kJdd7tA8vCSrU
SWQZ02OsIqjJQWsPe6/03NfBlqPCEbrAZHUYe24F4SVBHg0QYYY3CY3uX5ov/XnSGHE+M7UeUKmU
CQvaGKZmnAu/i18Tp7AvrLLzVyawF6qx0IqMNKrmDvuG9Jku26VkV5LdtCLbqOPliWrJeOko2b2E
gRk+RLFTONSAGrkdPF++KnvyVk5MQ9JEKWjh6KNxO+UDBRDT7+aVGtTNvywRG2Nkm8HajqIc83d3
hMpEkzvTA/NZd6X+vRMO1Jty6G+m1kwfq6gfnsomAzeodBG528Fsq00/jinWj8mwdANhgRyzg4Un
AaOAqRyPZf5yBuSpxDkS4AE+v5X1bJFEbQtgb5s0KfGZ/1eayUCVeoxgUhioC1FZza90qo1bAC2E
SlHaNFHxHH8jDW/xmTXAlrbhtGzlgK1tq1Agj6N6U4PPWVS1Wc6BGr2ptsOLOCjo0/ei94xZW7jk
fYjCyA1wtPy+pawPT84fj/DwQqLZ1NhVPZfKEHTwSYu2utPmF2Om2Vu6e9yWs6y/zKOxuEgbCwdg
FeXEB29IHid6YsGMdRjOEvKjAynFzm+S9tmNdefOaUYwBzUm1KFtR4oOSIz5lkULO7VkuxUSlJXf
tag+F2wRunvJnRi0JzcngWwUygVeoMeXZaLqh2GKB6B6wj5EYESxRLdLNMOaYYULfHz4l9V03Lxt
L7moJyObW1ILVpXj+SvLpSaVVIA7UuOBE6qfh80R34ajcavPlDNxmdBk8xJFWBznBgS0mVWJaZxF
BcvN80z1g/iAzns6TSuoJtaiHYVZzf6VYPE40ORw1ymJzTqNYavkNbfZfzV17PqxlccXQ2S1+zQE
SoIiULY07LSHMNjIdQtI9B/K539FadklLyBRy1/Nn/yVP3kw/x8SX6B+fUx8uT4yVf4XPrdvP/+k
y/B//cN8gTnzP27geoHp6pxKgQ755B/mi2HaRxILbjceNlkeVJf3zBddJwIjf08IDowjiY1z+Dfz
xfsfFxqNjzskI3r8+d8wX/5UE9AQVSBWW85vG5N39JO+Syhn0GO/DTwKUDKKjDXuqPoXDMePRj/h
03huqOt1KLVDkTrfBUuSIv20ejfP/4fD856z89HYzMx74kxtQO0zubvfEituMJ/zF7XjOWcOfkJP
tLjaS2F24aHI0x8VmCIqhQCOz3ryI9Hp/ZNb6IiCj+PJ657kjiLuFYBj65+d+Ae37P20/Mlf+/cL
/U2oe/dCA2eyKUvk0S2FiZDWulb+zAu6JVEnvhKZ/mDmT8URej5BmyY+whjb4ars8RLM9f/OmeE/
z89eeD85foV/eZT64YF6IGUt2/42NDp77t9b8y9L5qO5Of783dzUtJemMUmCg9eV5E+KLNMxknju
x/oX6+ZIS/wPT/I/T3+csnef0JTDMBWu7R8ir5p2eV9VF8qpjfngJA0HWMhFzPjtFZ2tP/9KH72L
E/pY7tNQa3LhH9K2vZ6iPKBOYo9frKWPBj/ZvkfBwaJwXO9AEwsqU5cjr/WV58Lv1f63qTrZvxk0
sdar2+5QS2NpSioHUznzw43ZfPOnh1JB6iC5zm4ymS4hF8DzuMjblzDceM2KP8vgJdTDL76oeVxd
f3uYk/0uS6O2J5oNhxbtrh4E/RRdabBa0p3L5dOxnge8wAdtmnXmpvOfPBzVC7ZsLuVliKdGANr0
n39JkMf8jjCoAnUevZJxqZW/jlSnz9/3iSDkv1fYqeyd7gMMGuKuO1havLGs55FatcuMWANyvVhh
Qn8Ceq8pfzHJldZWc1hwIE9oRBYBXTQ5//w5OGX+OmP6CTE3D0SK6/xIU04cgW7BrGfmfNGsDTz2
fPC7JncMSq4HiEDUpmfMTznOPQMMn1Lz0A5nQ9Nc8MtZtgK9OSMP+vzJTqQh/jNDJxxlMXpZ0mpV
cpCiA4mrvE0Pi8SX9jyz0mrW5Pq8V+AeaM/eAdVpZ3ndFYfQSb9BXdzWuvyVVME2qcRTYCW35qjt
2iB5GuroQauh4EKmAtV32ZMdqhjRRkPbea2KIC7Umya0HtxePWeo5vQUB+AeDD9kh8F4LhdBHF+1
Gh3KMLwAqnuJrdy12wx35AWXuo64WetdaTF8cU2/PM5YAjuTOsJ13bXryTYOqVb/SAq5QxiKorcp
L4JOreMkPyRuQLNSA/+Yw/zJ82+91tMnzpbKSSlf93Jl5sOlk1SXkFDWdSevIC1eW0Zxm+fVKuqy
Yj62IeYX7nlR8JjpvI+CRi8ikOOZ3JsdB1w8QFU84ubXbW6KHd7yNl0gq56F4HE/f+cfBKpT8fp6
mDj6Ry7oNK5XZqIoPYjzDmv9JKKDSEmAxZrV3u5ZEGjngKevvp/32CfB2y5F5ruVJfcS9OcsdsNr
309uPx/7g7PulMrcaTWYZeSo9nCqIfKBN0OkKVfpDVWZQJw57ycx3Cqs0bOjsd6PfXBobUBGerb/
/Pk/eqUnEdlTaJzU0pN7EAHtbMrL2xaNxcXng/99crA9/XOBauCktNSKasD3fg8eLaMkUGf6OgPl
dNa6sYOT+Dg4flBJ11B7WBz7SdOGmQlQ7Kx5t4OTENcG4Jo7+nz73uO8CZxIXfQq+8qb8e9Tbwcn
25dWclr7dl7vwZp89ygquW709vnEfzT08YW8y49EEI+JHrcK/GiHH9U47W2dJvZ5gx8/9N3gnq/l
TdcTdvLQsOcBT07n2jtrr9rByV5NLa0ojyWefTYEL1NOvaFM9MfzHtz888FzU42pXSbNXqAkVKi+
QuAHeO15g/8/e3SsZeYzuInUCuWZad6H9fjFRvrofZ7s0tAZFHwBnygj6ZR3ruUs0hC6/uePftyO
/29WZp+6wYqO7kmf1M2eml8LLKxcdXl2J7P0iibUr95OLosm7/YOVdWbzz/xg+/jn+za2kUzWc+O
k1Vlv1hPc6sIv/Le/mjsk00blF6U9aBVQFVXRPsAglhpf6V1+EE+hn3un2sI+oQfJRUw3q7xip+F
cDT8bKd6lnehv5zkQGuHZQa9WZrXvhfAC5NjiCqAY9ySMsibonPC1eTRdxwm17rOdd+YFRW8Yc01
nBlgnH5LU/IVJgZKU53hnreA/JOAAOzFGwZNb/b0ut4AY1Mn7Jovxv77Zcw+Va0NWxGqAGjR3vQy
7UI4yoP+433TYZy5fa62rYC9CWiw3py3eE5CxNSA7C4o4+3R3J4ZSs9mBkC980K+fxIjPNMOj8R5
jtrRDUFXe82s9onNnz/6cbr/ttNOgoRhaXKC8tHsHTQjANI54sruG4EglWGcdaDb/kmoaFOnZtVm
ah9rJTeGwbVh7YKa+vwLfLC5vJMTPZRgMROapnuvGU26TPWrO0ZfXXZOhLr+75XC9k7CAnIeo0hA
ve4DI7A3elMaV2DIXzwTroolq2mZDp228f042420M+gsWnKZxzRPzvt2J6Gj9HKirKvUfhL1bVmp
q7YIfp039EncKLXUVko0zb707JdKt1/pYb5+PrR7XJt/WVW/b2jvDmQQhFYbHgUq0nJoN4YcXUru
RcB9VYM3FqmoW1RArxdZ6j26cWwvegl6JSNYXWqo3UCMz4t1gMnqEqpRe+eJQtsJYPWrPhAlt5sR
IdIwpFUtGo5jzN7Xk+nmy6KCgkfT/F52oVgYUy8XKGKYy06b5Cz2Y2dGVAdJZjTioqFajsN4b618
ZBmgBEt58Een2sT5SH0ezva1FtD/oKlZL7Ct8Z+yQIOnGsMdsUZ4DSA5mqcw68dLA1zMgtr+uBx9
/aUdUcHXew+qUFZXs6kH840WkL7u3eDJ6wRoEkgC6LR0qOUM3fOQQP6QIjnztHFPNkTda/k4DqXc
g5DIFnC7QGo04otIdxzkLy/WPdkPdL19u8u6ag9zXsxp1HpHwNKb54JY1iCGI/RRhfHMSLl5TGUc
rT9fUB9EKe+4+d+tp07Fdh3pbrUnlMeQzYpypgVCbgaz++ITPgojJyHcRJQoQwG82ocq3GrC8Gel
qYwvguxxS/1l1ryTEJ6ZfRl2wB/2lOJbcJIKUFvgaVQOtHFjjFr2xdv56EucBPNhykSle0a9Rwbi
plXhD70o7897AydBfEgy4Y8QgPd9LKzvvrLEbaFPcLRdJPA+/4gPnt49iXXjJLPCS8ZqjxbNFkrG
a5r5j58P/cH6OfZZ3q8fVY1m2kfkSCpPzKumBRU9wkfcOVyOv3jHH33E8efvlmhrmZmHeI27NxMd
bQOUCOiXq2oOJG/4r7yL/30YuceJe/8RGnI1ajTdvUvTHLDE+JAGX9kjfTT5J+t/8lyZdBVjazk6
Wm2qdlV9XmUfQ+k/nzsbe3Sw6H7t03yunHV85mXYPVnuXuZro4Oywj7vmo0I+p+RFZyXs7gny90c
BleCinL3XhKAHQtxL0r7+iuvjw8m2zkJ0SrQpnD0A2cv46MQZjnY89GILz9f6x8NfhKirX7oUCAT
7t7RSky78+Y6HLXyi1V+3It/iWSnhi9qkI3ZAtbbS72rrvuQRkoUQEhoAwPqcmD3M+n1X3lsfLCl
Tm1sIH0or+4sZ+8PEuBgirWo7yvtGghmsTpvsk52rRYEGah4w9n3VTLvXflNM4O384Y+2a0QCUez
UiMvWSKaHuk1siwOyKrzRj/Zr74LZQR9Lx58xITU8Iu7DljheWOf7tc40CWYS7UvUkAkBrjpuLKf
Ph/7txT431bQyaZ1QUXEqQNvYMDjoPHW8Ebn+bAyi/swhrZe7YbEWejGehBvpvWcW4+6PV1ZLspJ
4Mv5m7xMpmw1hV85cxy3xd+e52Sn2/FQjlkqvL0fglEchrk/wHsE9YMd4kYPtzQq7PbGk+kGG54C
xmcZEh+lvR4kxeZjE0NChP18cj7YuvZJXOjTtJxcNy/3JAcrkKUWfKy0PXPwk7hQ2E1ScZUs96Hv
7ND1uOxN7atI/EEbDWOmP0N8jBJKD51I7H04ti8OiOeNqKKfFOeh8k3g4eE1jZshqZ7jsLu3jeob
Kgj+7TBOFlrWKOuAa6pnWRYliBHRtyo7I1lgZNzfdIYdHcqa36sb37soy+p7UiMIIQbzB82GnSVl
fuYMnWQJA81/pw1VsYfa88s00Q0KfDCCn7/bD3JA+yTSTJhJSehJYg+Re1eOuBuCl1QYFImfZtSf
t3OPGqvvM4SeDlLS9RC1YdL/bKF4uf23zx//o6V5Em9AsCJ6oXViHw7BUgQpuCK0DT4f2/wg0J9q
KSdNPMl4GvJ9S89yE6NReldZZboztaPzRJ5Em0DUFZhiXyJ2HGnDNeDu/BYlPCSr+ipf9UDCFyiZ
uM9xUnZbWA36KkooHTbcBMFCGPeOOZirsOnfBmXBsO7L3l0Ih1uLSM7ryNunstNRjnhWW3RMfmPM
lBmvuVGcF+3tkyAFJLqwcqDWe3bRGjGfb06TfxGQP3ix1knM8XyHm2veZPvML96CKngy3C9C60cj
nwQcvR8MT2/LdB8prKXt2lWQmur152vmo8FPAo7jKd/2pj7Zi7YXSyPCgw49oK826+939pdTwToJ
BVahOdUE+nsvvFU3dnOyGopjh6Ld0HIXR0ZLiudq+dM6Hu0JUFpjLWw4Zebm2DbJDIyXc2cBsZX6
wTffjlfAMGdREMO0iuelccc+nU/xPRY46MM+AmwgR55llnkXdnJZU53kkxr/qeenqJD987FG5M3P
m7yTWNTrmglKHD2JYdKfUbOZ17r21Wb+6MUcf/7ukkI32kitrMz2qivplQ+rMjHPfOcnMSgJssjV
siLbhzLalmZ9U7XnxU3L/POhYV6lqA+KY9yk5OOjwhcN+cN5k32S8OQEGDwjXLGHhBXae3nmeX6U
534/0aXIC6N3h2xvdUjWBcDKNkByv/Kq+eA1midhIQtRDW61ltFLiRRk+0Rd7vGsCTFP4kJRSpEJ
hTClPmXOPGoztBlgAyzOG/0kMMRO6btDZ2Zwd4Fg12V2Dbg6OHPwk7BQlaaLglab7sc8ejTcGCrJ
ALfrvCc/2ZXh1PtWD1F3P+JEsYqATFteuTpv7JNdmdk6+Dey2r2RBvWy61FMFkFoXpw3+snGnKg6
Ra6RiL0tbRRci+ei4qr/+djG79riX2Lx78bXu4gSRlWWtcgX7XVTWxOIt2x7x/1GrHWkv9FzNUvE
pkYvnBgNvH8ZN48utVhzNOdjNC1gTCwCoR0i5O2s1lorIWZ9/Wpl94yQUxi2cmdrMorbwM522wtq
vzNkoTeWsYV6gpA4i7R8LLl9usR2K0MQq1EzNe0J4FXhXJTtptNXx1CNKhJKi+man0wsC63XN5wf
0opRH/sxlKU3V82O/2hmNgkCqgD++OyHr7r/AFtzZts3XHa3HAbW5L+qYYOM74Lor/GyfFjQMo2P
x0LZHhVn7TWfLr3mzkEjceCLJNVtKjYZ30eL30JcV0XwUrfO789hSINaMHSlWZfu+DVft5c8h4Mo
mS8o4Yp/prGG2a+sdWOTvwybCuaSwHpUX6XhW9tVKyaE06zTq8swtxctZhACTnyhJPJWqyCM+Ovq
eMaNgP5Fl9+URntFxeAxDEBaVo+ms8n6aNtyrTHEkUzkPvIMEfWVKBcXpvGkaiizhfMdSuRVWKCX
gAO3i4bRFEEUaHamu/VoIMURvEUqqG2dzyO0F1GQAfXWXhyn0ED/mUtZq69a5cL/XDXN9xSKBmpF
V3C0FnkMfLBaZBVMBITV2yc/c5FFDdB20xfyzKKCeRLxY8Sg+sBz0n2dRkiRhc4PqIxfbIdjGPvb
ZjiJ+lGMiodecY3wmv4e7bz+f3N2Hr1xK+kC/UUEGIpp22RHtVo5eUPItsRiKsZi+vXv9F09GHPH
wKwGGHg0ajVZ9cVz6ECBBXVgqG6yTg5gMFhf/++v3r/cAX+OKwc1EIGRmZD7Qqbn0a1fROr9RbH7
bz/6jzugLVqW7nRf3HtaimMA6HkjZv9v+tJ/++l/3AGNnkMPcBJ5tFG/VxPgi6H6Sw32Hz3Df/gC
/hnP/H+nUUvT2nUnJ7tXPPtylhGw2BMvmAQ3xfN/jXj64mHi0RvlQa7WxRr+koL9y1f/jw73//0/
l/OgyjlP8vvAKb/peRn3Sdg3z5UXFN9O5oaXgN2Qv9xF//ox/7gwuiURXrN62X0gwvZmClksVH3i
gK6Ee6q1Md+qIM+ilK3JSCQ6hNjRWeGxgf4LrsHSx8xPrb9cL//2wf+4XnzPKcuurNS9yebyLfsQ
5WXog/I9M0XIqbmkEIjL/n986P8IBVlnhiy05OrenafPtgzeqyX9/O/v0/Xh/k+Pzh/nQjk4a9Ux
xHJvwbjgfPbTTViw2HbdajqaRRcejLBcYtuy6/8tBbP+OC3Y5FySYC7Ke7byx4gBF7qN5f/YaPxz
IBnlJVg8mqX3xVR/KFZoK9P+8d//Uv/yAv85Y+zIrjcCoQHOQbi1vPEH9c6/PEz/9qP/OBsWbRRD
Dh3yfvDN16TP4Q25fyuD/dvP/iM8rPO+G8zaKqFbmW9QVndlO/wlgPtnL+c/PDx/TrpaUPR0GYrs
vvPt6jQvJsvULsaWHk7EVuZ2lm4MFdBdro0WutW0PLAzzh5t6FZ5LPGI7Ota2kBsjSo2lnbcTnOd
bbM0bGOKCtahq1KxEWPq7Qo+RDzZlipimbTJXz7Av6XUf87Tdv2C46AJ5b0Gq1u4xY4NwQ3b/hFE
oc2sHohnFgYq+A8TJU0x0k8g1Jq8NxcuQu7eXyMqWK2QNXb9em8Xz011ytGtlDmcBJbSrafBq7aF
jxO7BjcrttfQYQyS6BptZc6PqnjUPX4GttDXXhyG8bep30f9l3vh3776P84or/LNxs35dAS+2bK3
/vaS2f4/I2j/6Zv/40TqwrqbqI7m96XVyKcla/SO4un6AsI3OIxwJ7YIlLptATp3a4F23CsDhsUV
x+PsrcBk5VDnQP1WNAuhOyR2xJhF9VrYknqF0Qvo1L1VxVk/dZepyyh6w0LYjH7Omq+WqB3CabzM
tVtAmQksdjNcEPGjXbPQ7g3WDoxXcTMNqo+6tLJPZtcQifS5GqGg9TbfkDBegjp8NDFqubN1JwcY
vM4MGRCuhbsZ1qWEb9J0G182ax4lyq83So0NbJnMORsydIjkFxa5NVuuYhLrbrFVsXVKI/s29JR/
BqA5vsZ6bL5kk/d3KyvsG1yPBbRDfglGuFF2aEu/IWpJt7wh/gaxkKK4HNiApGfznDDEv/OauTw6
uRHEteM8BJb7M5fOsk3Y1I8g93Ssnsr5xJyd30bKzgGZh+m+aNvPLOhG+C0jrEZRfQnHTl/lKj9C
2ONvoMXdG2H3yX6C/LpzzQY0aAW8eqOcabxTZjnsp2HWh8XTXlwyoBJdmesnwSJnzGwFkeoEjL+q
s9cy65pLboC/MMqkfSUn8gF8B433KVpL3OVD98B1HQ2GFIelFemWn602lontASihxT+gKz3VPT7M
pi62pe+nd0nRZ3cYG1m91oOxQUXyY5phpi0Fx8hSwTMcq8WOUV+OUQFW5cnIfd7TRnwzOIR1wU7V
HT+WSY/OeNFwW6MinZkSHMGMnLIRgsayZigzdO4ZP2H/2LGjNBjsPhsOjtUam3R19C6rfBtcsRwP
aaGsYy4svh3WpwHQDUt6NFXp7z2nmj/MyQWu0wpg02o290PIDBbWDhhqEMW3Zue590ag1U+pUod1
XgaCdrVu8lMCJ3vDfDdRmb8sz6UqMVKZhqS+D+aE/f/SC2BmcrYyPgZtRw+hjsYknZ2N73mh2ADl
m8rIhf99DrlDH7pBpF+Dl9QstZfOT5GKriIvTLBaQGbchYbbAdYzzX2d2EG8hEZ7qYMZsN9qOm+V
2ztslxvJ8JmXjn9UU5Nu+6Vcopyd5YykZOy/TeHyhNZmcQrYt/vMOtbHxUJ2qa9AhsUyij0cD3s3
emkOoADAChVclpndBjXLqOfhsIJUOXaq1p+J27mnBkRpuqlxnfJGDOIERBZ39EjCq0mpHOCUg/3u
gqwJbXnsuknG1Qxsrs38lVWZMISAJNVJhavz0ZuZc2ut+iqCWcLshDfMIfQsATAZy/Age7RpKbfJ
3pyCvt3mg1+9WqNyzq4hun2djYKOWYnDKfRL58stgsqLcscEAhss/U2nKddQOM2si5QhDNrRugK1
G3MublbHBQTBLo91hLOu7oLWLMLt1Qy8AcpRvU7KzfcVGzUvQz+CVnCdtmY7XAbzNrSqQm7qNmOD
Zq1ZoFqlTW7WdtX6BDfKi2b4PL+h1rKxEpTN4sWDO5vgXnOMDXSdK4vh18Dg+sGHBEPKa1LNHPg8
/MoN2Eb8IFe/6rCgqFV003fTGRweYGBmps1sRz8Ea+9tR9uu1m0ZllBYRDsZdCeUs5kR/aAQWlkd
THRzAcE07tehdrZuo9muEn5f4T211SlHfUbPgk+jJBK3rncakOIB2z6LdM4VeOqbtreMbVV3FDHr
AND3KmoD+P+cbkM16QeTAmE855657Qem2opxCqNMObhbUtDjcCXqr3wY1s+e2biNu6zJppqySLdt
lNTssa/q3EAzr0GoM1SmeOBnTAKGf8gRbsa+kU7x4oVQADJ3EptkRD8ATcmUP6H/IPGxU/vRlB7q
NI4KEbNbwC5dMyCvgKgaAeUrt7ONX0G7Gm6XBzi+tOR6JewSv/agEBs5IB7KQtnFIu8H72L1gInB
NQw/hmnQbxMGgnPKKO6h9fWMViEJiifAQ8mDHLKRqkkHP9htyiDWdighsCRsZW2EMmcw//RsGsjp
zJWV0Loyz/p0Fnf4uYANi1BjtJcBQAuhelqdxAx625EzFQRLgdKueY96t21gcDjeHRigft4UXk14
s9CXVwnsYtmNsIPsERhtWKkXo+3UQQo3uzRwEL9z6bGmN893QZ8Qt2S9c8enciAwzNNXAgj4YWRG
PhqwxvyschHs1mU03gRQjuOkG+dDo/fi6YIZCAKTsy2Ep5jm5g8Qrb/Myr+TOdq1vLech7IW60Ys
I4xuS0+7rEyeJpsLoBLAP4NerbgO3DzGkgjb1J81Aj33cxWL2NjwaqLAnstdqehhBNJYYxY4q1vG
5Ia7vpr6jV9ZGgi1EzyXjg08hoWJTSOlCx+ViK4tDIA2JYOZ8IjdSPugoolVN0vFf586n43KoUtU
ETqwKsKe0TwQxfwylQfCy73CYKvQuGVfvjtWzMRiYHADQtWZCRd7F7blccE5va+66+dIh3TXSQvA
eYrVwTQDhQBp8C+dkYy7sGjMx8krrS3tumJbiMRhltcsnH02wXojnweIp5TZPGPpcZxd3Vsl0ZU2
wG46PnT6Vo8mRHhTMb65dHgTvSmy89DbLU7wAbz0V425A3isnWxLCKF7j4h961SZEZdwZHnk5+qk
CqAdm3Vh2cO252HnF1qyF1eLYVvbbrgbVfqFQQbMop+V3ECdGrMoq4yyYl8y6569JWg4oioRS4jN
EZQ/lHxhvext/pwfoz1bW0i4Vz6dsZ4cC31r1EysiTZdGh7HEn0yw2qPIiuDjcjcdrMKA4g+G8uM
NrRf11D2wmauhsdvQweVuEDAUQlSh9pOh7iXHa4bEw1K5jbu3nBAjzZKwnOteYkrDWG/4uo4wQ2v
IXp4xk1phO9yzb2jyoRxrprpJTVHOzIZ7z2i3HQ+vDBP41wU392C/a0Y6le/wacniNyolRYMhHSr
a7zAzTKwx7Vw/xtX7RTx21u1AGlyuxDq7bKTbqA/en7BqBeWumSGax2Cuk1ePA0QFeJ6Hl8XOtHX
PHF6TPFgzONLu5ryVwDzF2nFvB7tNm13ACX7mFe03oB2AUsv+jDbO2Uf7hUUvoitetzQxuzYZzXB
J26VD/3HGVkNDrsB74b1BMeKyDBkGbbpfe9cVwjPmhwfnBEq55QTjKC06VQAf6ibv0LEQ3409Qtm
u0RBCdgYuEfZTmN1vBHl5BPChCRNRrBEANrLS9vb/dlrZ8Ld1Bo1Epc5eK67Dn5tCirsl7RNPPVj
l95AkbsjSLSf83F8HfscADxz/tDZUvOqM6ge86ImtGBAZJtPTnjXJZ3+MjEbndIw+/bCxtw6TWbj
FKwhBbLLXh+m1LYOEmQro/y5f1vWMFpbPOOA17VczklLDgFkXLbXS7rd1HpccDCzvxCyTgU8vjUN
UMq++ijUsCJKL4oCSWNWcPjBmJV5iCY06y9Lm/o361JnP4RX5yC8G2+zVlWJgVguhzmovinak9Do
Xt4UHLQ3mpWS3Txg1Aaz/VW6/hAxdzHH/MHkZXFsXnqLEK+xx44xU2vZdTkSitZzQjYeim4jcM4c
LMfhHBRS0KadsIppvf6SybqAwgryOVqMLET37A6cmzK0O0TxphgiKWbU7xKadiWb98pMgjMAV8JB
ohZ2cYtfdTtCIV7qdmvj7+KJMiH7bkaxskquTMKJLrSBBabVJg+QAqXXZd7aX+atkRVfAtTLg+N0
C0R/VBGz8ttho3ujeoYgVrHzUFFK5/f+rZtqPCJhwrRo5/5u7hpvDxqiOralHxLgagWvDrq9M0zN
R+vBv0YfEUSOv2IloRwOaCubDyzT9bExTnqPlq4/T9BmDvm4qls9W/WhG0Z4t8nSo5+bhwj1WnjR
oyNeOmxiZ3fowLTR+9+EA49UygYFpiBONriAJdG/lNu65n7JjaWL8rFG8gizmos9CSLaDP7Rcxr1
GkzNSqDgmWeTXwG2TeYxb04I7KFJiZBAdBdLpgMpK82yVvTDVsy1jCHzSGYQdfGUL/wGlMp9fA++
zPjuDLwEA0S6q3vro+oH4Wyhkwev7eAP+WZeLJa60aPcdskEI5toA0C7L75XCglwLdEUziSuSf8M
TtyOAnP2fqe45g5WD7o89xlNCWYfRC0Cgl3meu94FIJoNAFOiND4Fo5p7iDAOLChEiBerIFBmmNN
+jlMufAkKLSbVGjvZqlNK27qEKxY6agDH2/dAbG9doUG72QqizmWRtk/a/BtnWLHqyNFIJ/Jrbtp
7UOM7UJBQsz6b2YKPt3CHWuYzqXctmv4e0pktq0QFm5Km8u6x4W7HRpwkKbuzQupLyREkDEYkFt3
txScUIHul7sRWN92aSDPTnm6PJI7hY+LbSDPy+W81caUxcrkC2LNASgsJE/aTqu96xKflQsR1Lfq
moS4tg63SJXMo2Gis3XANp/qABNGiJPgqQzI4TmFyOoWAzh+wNP32PS13CZsNDDiM/q8CZ7zpOBY
mVDk6fU4HUJODaowwtqhdoMFsnZEORPhU2pf83lmUIODHMFg9p2myxCNA14BOQVWzFpSuQP4iHdC
6XFfo03bTjmrwMqe0dKNc3MZ7S7rOZKbb1kn2Tt2u/SGi9J/qduhOBqufc3PW7GBKUzIniYJTNjO
2wB+q48Qv5ZLHZb48ErUOE7oLpeEn7qfzRHZX+G3sRUw95hceWSNXlAT19b0QFOWP34tjUM/2uvv
BTB/DEiRbm0TrvfZQr9nVNWvqsyMB68cjW3T1d5LsFbJoSHevmkp926ClexhrkBCBvNKwOEE2U7k
LEWxHes+Vw243rUUycPYqS4eXRYeKiITwvoSbbCuLefRsodkJxhoOuJYBSq5uOPLUubp3gIMtxvF
2G29dnqfhMceHWRC2oZ+QGfS7w8DFxSWlkzfJPQQNtni+8jQaKnqVgW3vanVeZhd3B0esiKiynQ8
LBYzBqoSPc+FUnsL5RfupDF7tyv+TMp3/XvKHQKYgf6RZLAPuQaqDxRP/U511WM3ijt7XML9vMgy
Bv+VX3r27zbYc+x7FJv3NQIz7L3GLLBAS90DeDRxJsPllLuhDV692rdgNGbvAQRI28yH2BzWL1Ku
91ImH0VfVt8gtYGoaT/O/NmM9ayxJ3uw6ZCwzj/MBGVowN73toBdGDl2FUQD99wz7ec0Hqjc7Pqs
Kba1nEe2gMbsvLgGe0cGr3LqDe2Wl/1zsWWxoUjh8k6FXwnoL2pjJWy7gcRVO312orL1UDB2dyXt
qW1W+Agn7QHPL5LwHDEg7IpSl+5zZ3f2qVacVkJNh2Vu9aO1zsauzH7iSVg58+pmX4jlnnzIP5Bp
j5F/5RHpsn7LZXonqpEnuYMCDHB+fht60/+NEu/qxNZN8FjQar6xc8N+lCJjodLR1WuHg+U+GToE
Tk4L/BgS4xaVJ2PtheWdqJRYl8wlI65NmJh40t57vV4cKW4SQeM+SMoa45+N4aSGl5vIIosnuCwv
FfWFW5PQ9HeusSqlBqSqcVjCzYDmrKjzF/5mYNNE87tEMEj9KNTbqcLgt9TD6zIETwRk98ADyJMt
+zMLy+ehUvmR6V0/qmBJ4sZyA/LahKtmnig7LM6FNGVA6d3e4rqKkilXiIzW8gjsu7Y2vunntzoz
+rPBEg8FBjXfD2Ww/PBn5xpkdFY05NkSJXMXt7W7w6d0DnUuNoUyfAzpieZ/A/5x1QsyAQ9EPKxs
qtuhlq9WKEG+B2eU7c4WX8C757ov6OPnV0zm/iGz6u7sVdJ7praf7QyFf9UbQPV2VRLwdbpIZvS+
7oPqt041+rrOn+CZIj3H5l0CAVeDeRC140UkA8i5Fg/W76SYN9m4WKOjqXEeDMfYmCrAYK0yqO0Q
UU4GIqrDRAKPtzRLd1SsmqtNSxwqeP4HgMnuDigpGjeAutuSOCj2DMMHkCmWyGrn6q1FvXXSNg1e
LVFF5Cq/rHa/bDDqkDSY6QkhS1x3vQQ9bmFGZf3uDPDSeAB3n784OX91vunwJrBVu9XhQBRg2Hd+
gGVpcnH9DkEFAEyRPBIN/HKHmlJ2LfroKqjk3PLiq1Xltl3FjU7qs29lFk6LlmkKNXb4ZMALJs7y
OS6FjKqGIMX1ETjWc1XusRtjhW7WXyjsKRaI8MlHbRQ1AwBBP4AvTSMpg6/R/bK69t2Q1zlEM7uM
M7N99DdWyqLWw1xWN7aTACRInde18uG0oLFubf/cTmwH2b0+d12HQoXHZAO5+tzXIsdTMvbbYrR+
OVxt7dyAIkfCJczRIDfQP0bKJw4xqDUnD8INydJXdOpm1WVvWDYMRiCUvGtIKKBE1vYNFDk3GvzA
i7wwvPLU5clf7ZPX08S1rX3ruHsLo4tvtS+ytYP7QCGlrWEnn9DEgHy0yfNmg4zPNkau5cCMCw9p
k+mFx0xCH5bS5rQtrsIDF8A6E6X5L0sjq2zMF54IrkAjy6LEHfyNZZuHaQCLBaSGWO/gQaRcMff0
TnJqy/rS4knYVMYMBfihXz0Yi/MeB2tLP2JivMPFWBu4XrcTwj7AMK5gm4fIiNQ17ntnHhgyMDpi
KMUnc6kexzU5BYFRHHwJdr8lzHwoi3XbOuHNwAU3DMFuYRg4VesIolVl2Oe7u7xxzp2hoD9W+oVu
6T0wnRsrmR/6nm9fIb6NrcIVUVWu02Ecp/uU2adNnWc6XtxM3RdFWO+meR2fgtSjBJ6t76mym11m
fHZN/rk6FPIFeIOrY4DCYQE0lRZetgv8zvvpVri8lnE8SIkcN8t5VCRhGuqeEL+41vlzSZOrG/yX
Uqi47YHuz4b68Iv2K+1LRqe5LBKFspc1zHPGRY/KyLo1VPpITyVaq/XBhiF6tG3cAINN92xtYc4j
t36d8Qzhmj5ALAdVGqLRFN0j5YJin3tTEAerkpt0Hs/kdOdyModYrdZhZvAV7XYiI78Pi1s5m8bF
l/z61rRuRW7etIwuc/RUBU44GT6tA9ZwnfE3A5tM5RNQxzoI/PGtC8ZUP7l6UZFGeRclYRWHHUWk
STbIplPGYe3Ko+iI/U2VenhrEbhshUzAGfTyXLTmAbb7O2tU5nayCJOI8TQEzD6MxjKh8LTMt03D
tK41/+zEcCCQNCCfV1hk8l9eh455HaSm8NUdglntVZN95G12Jj+/cRfu/mSQzXNiOTet/9t17bfa
7E6OmcbdfEdoEBcZxRAvRIee5wNjwNTiyWsmc0IOovrsTXnqVz9xXIRWseuc7H3Cx3Uj0PuegoEi
n522zm1lI0oDtLZhRv25oKS+6ab11A/dwEgqe8+GNRmR7U8fGLiApDnDbYHQFJnFvVjqU1+nHxQ7
UWWFn6GqqX3BoGZOvt0AVj2bLSl1l1nWUXb2EE3OLV5PeN4Z2yyjtu8ggkLl7azuejblx1aznBGu
bxWC6o2Ymv3CJIsCZBVpmmeRL5qW58wWp3VNd2n6BMUE78q9NZHXzsEPjvvbxPma+rLZMEdNtKfX
4Xb2YTyLcv5KRaj3EtrlZhHGd+EYB8v22iNLKUdSHnVktCunt6LLn1NSl8ZptJbA3bMPk1O5XlO/
ixkEK2lhlwgade5ofNDlS2OE1Jb9wEk5Mn18xdXod1iPp6sgZrm2NZ0HaY8vyfVV9cAr0zXAZF5b
jSBYMUZGeZqQiuyIq6BgY91o9WXpSNGrlgiCdL94pqD/hZOsORiskbbg6uOyaB4QNl207ZabImMv
U5qmu3VG74NauBfbDYLiMnz0mBe0FDS4VJZDRD2z3TpJXe3b5Gc2zmQ8uo6RJvRUHou3xcqCSJQV
PhcM5NKMTMxyRc87a4yId3yMVAY9rbFsvjTxn2kDNfMTqyWSVQzFLQifa1PsDGbU0cI0m9H1bkpt
4v4muVonWbKTU92M/InGRUe+mcGYNrEk8U9Z5x0PeWk+Xa8zu51vtNkpPPfzI7sxW+kMe1/oNz/M
/I3yh/A3aM+96XHhJSRCNMF/pZUFW31avvKi35gYL36ZATaSrmdDbYF9ZpT3QZc+mi0pd+Mony7k
fJN7yW4Mahx7SX6AOJzA71Hy1s3sHAHg8Dr1nR8hHLylqYm4AtEdaHJIJgkBNdWZn3XJ9Jvmbr26
tnWKYjez8g9KXdTGPFmAwqOzpnUb9wYGh3pUW8/D9b4O1ZMxF8+m6/D36S+Oy0RE0vwYeD6jvh2e
A2QEW6n0ynrp+gM53k+cOz/sECOnl69bI7CbCB2hirlgvAip05Ne7TNof0t0PmVSNz8IxqjP2C7L
zZoOSJFUKF5mgvWt08uTBQ4vVgFdjNxw2kfI727cDPWhygZSJ4kJTtmUxBNkBsjT2/J3Nndu1JTm
WzMaSMAwcoJLr6rIXZlGax0uKN9WzaOWJE4puRq55NLhuNWPCdioPS4PZjr9ueBUWgQ+daOLMn9s
IlNYxcHT46tbG/3FTLJkuwYWs6doQ/CSFvNTKdriVWI1vthC9k+BTylOynS6pdXnbY058J58PfoP
Ta0/WikW4o/AgnAg6/V+rgeEAlyaT5WRmc/cBM6jn9YEaXiH8CTOIH46oNm2JkTxpP9urmO796te
8bfmLE/MyXlsGzVBsyZUBVGeOjGrPfrccAWekUcyPtgv9bOz1GLruvljHWhYKRBosd92Kl4tHT5M
Hg5cu1WcJKCn0A1nn+yuqn1FkAyZfoJdYNG3YuTA3tNUWOg1Y6HEnPaMcREvnuWMD2XntkSH2LRD
DaBP1hS/0xLAgtHfjoQGN17jZ5HBosKhNhI8l5ZGUITd9bBO9W61eHoXmRtbr3PSd07slAZs/2Na
gW1uauw07IMZgMPd2t6aXtreWEUjjsZs21uERksEeeGmrOw+gpIdXso0tKkEJpotE3blnqUl1Nm2
MZwGLGEQkS0P+Hdo+xcmG3aOlYNldHMuygRIXpk7d0wizA+yNa7jNua3M/B9oalwnoWjytg1BjqN
nV7juTLe2pnewDSUHdkEXfkpTJ6wzVO2Gzk4m4jXw2l5BfMlpr5gvIDJoLA0s9TMA5QTHfZuedC2
bg/WSM2A6qLnxlkQrDczGuL9uLjdMU1Q+UZ+gFs6Rt9Fm6EX2bMq+uVUu0YTl5M73eO4p+QgJj/q
k1IRSBnZ66RBYa5LHyLPmp6pLkDWpm8uOM8TfcCoFF7mNUjP9oApJZlLBgimqduPWbs+BDbSNgI3
wFiNkyW38zDnR2/OnM82E2u8wnk/Z9hHu80gaGLhOeBScKXcDxmpSEFTbU+b1+E7aypxk4kkowyL
LrmdvOp30gtYQGNlESAyOII301jN5CfmKTTZoWsfh7Zfj5OtxRl+NKob6eXVr4nX6o5/jBlCtub6
6o0DuKZywE7m9eYj+tfyhyhs5zRPiuxUJs2bCCbnJ/0xj6EXZKI5rbuIeS7uCiqmIs7WRd5S+Uyj
OU3tC2rLcOM6ZkUF2aOYmrHyerbVjCxLK7ltMp99uaLvj50uKectY7Cn7ey8dZVp3Y98KUd7UMNN
R3TzXBDJP4Zt3v1OR3tB+gduHCulOVz7bAzgW8y0ZAOzMtbUGvFqaHk/UzT7Foas9tZKuRXPHfJh
Bi4KCt9lEqq4zosSPkxrUMkf8ItmCJZumafG46WZQ9hYuvZP61jkF/SK629nVQPvSAe+c2z0Z2e2
5Be1CrFxooXE4VXvwauLL5565A4p8gkGFoPHdRz6KHB44OkyVXKhHu26Hyla7NuuC9SuGFdSfKuG
r7uhJSvYy6qHWe4XX/I7TNLrY2x13XlyZnk/qNQ6+31qxFXm19tcILsyc7p1FEODfcvnZBjH8Rl4
a+fgUwuvomxM4TrTSIwiHzmtQYHatn943owtKlD18pWUDIMWNHMjI1Xp54h2+2iajv/st2Xew5QR
U2zb/Uy/hoOXDjQ1PqoBaLZ5AELKgHXQfuc8uVau+kvu82UyByeCT5c26wP9UPWJZ3v6rsOR+nWe
UGCzA/d+6HwO+nZOv2dPFI/ZUPmxrx3afkkynZBs+hHOBzo5lpPvKkGYm3Ldn0vRs3KzTDel53TH
0hPMSsyF176tNZdPWP6UqZ/218pNiSm+naKp7eCxhiI5FH6xnRhr3ybzUlNVMlgUqKeA1fZAXuiL
vRYNNycONp4SM3kqw7x5WbsFxWBKVaPeVn3l/RIptqne4KejSyhPoc05nGPM3dlWYZ2Viyoctd7A
rBlzOwnV7k/TCNNL44+0mQoEgnR8/TvtCJgmbYdOr2s7RJhrxpkoV/cLc8HIPht1ljwfJaNXmf8w
WcRo6ZQOxaaha3JfM4e3070tn/q+YSYgM5gOQNNBhU5x1F8ntXc96qSdM/LrGDqtjw0LqrEMXHtr
FC2pul87qGcT+ZkXNCFNWb6ltcLhyklgRFDA3CxuLdX+8FOvfkMJD0vLnbkdWCiGpMbMzzIyR7PJ
DFXsW9l/TgXqvF50P7LAn/csS/f3RTv1ESG4fbBBVV5K4TmvfjH0B5EtFV04h9LU3BDp9+5CftNZ
OxN78NYfS0Y73HKKqrVhPA3LEr8KwWxbLz9sd/H2izklO7o4Aalz4G/9HF0B8tmC8Xv6xSuahl0Y
GPSLp3C47dfCY9ee3lCawFy2JgcNLY2b303CQN2EoTbSTPpsspIllhVfyd5JZgpdZlrcpr47Vmjp
nXRvO4KHMlNu7PXhq5sFvAncz+WHdLrurp6DX95gdmd7SjkUemVys9jlC2f+uJUeNc/h2YT69CSW
hlJBVzvHRKNnENIvbhZqZGdl0zUf1GhEFHq+MZJXkKeG6jxNeUt4mwPhnKbhaWIgk766O726c5LT
4DTpb8AEZwO5oFDjqLq/Rb+9xCjFyQQTXn2vhLtng6K6c0WH88P0j9i+5piMrTrMVW9+FEEynhY5
0U72GVZCUGG+5J3B6GbRPBKONdEy4WZOE2nc4UbHMesHfsxImkXiVxa0GZl+zZIh20CwJK9Oez5+
zgwnnpIfOp1WJoA8h9eiU1v//8g7k+W4kWxNv0rb3aMMjhmL2wsAEYg5gjOpDYykJMzzjKfvL5hV
XSmqKtl1t20mS0uJEokAHO7n/OcforJcdVZDv1ZV9gmWf7LuTKppiem2GxjZ98iqLH+wAa2iSM43
KtFEGw7jdm9wDJVM2kZlP5QjkbFkKt/GykwcaTkFvioFz0HQKf4UpdJhinrlNagbflt38yE1B30b
ocv2NZmQ+rQpG78qh/A2ncAFnGHUpVNcD6OrDerw3hEfWfLZtDuboFQMhocFQk0UV74ZLIzxm+Hd
UntYw9fAeUJC5orJsiUOemgm7qwzkapVoe002D2Vl7d985qWwcQj7OkjyN59T3tR7EnNMi4Yc8LE
T6VnIqWzQ1czllQ0JV/VAYCTZA4dcTnq6IP6zaclkXovzIvC7UhdflYJq/ei3FRdVZvbO4Khm/t6
zJs1Mb7aFg9OxRs5G17isVhDcSMruxyATiJXi2FZSHJ/C5AODN6qmkPOXH0OJpGuYsVQQoeBNt+7
LBu3yyO2Q6GQn8wcknndShviYV2R0gVvaMsg3ButOSLwqC121YLjUTTKw/2QzfVKGub4Pl5giZmh
0r9bYFSAbkuzq+dKX5kzGV2AGkwgqCFKR5+0R/5pu9M5c0lnVd4jaJPcz27wjSDOXheM8B5GLe3W
bAzBoemHaF/A98RhQrVXxoLOYRZp9yrgVXyTtNYyeHPawMsH+bHnU/ncXe02CMvmzjasOnKqpo9X
dbnUXjCR7jtJNeHrebAXA95iSqfMdygjZ0zjNNUz56y4aUQF9ymtIMErtZWcQ9vSN/ifUXs3ot9B
XJhul2sScTLNnTcotX1sGUo90SrTYUYEu7yPWSunHjPeal0xzN3YvdIdEjHMZzroB1PNZx/3VB2/
4LCvD6EYH6qFvlapl9odVOt1iHVl32CAfU01dmYGjymjSGiQyAtvMc35RoLquxWECVBADL6KOwOw
hVGNP2VlYfSTEorKplp0Hr0qCcERPQb2fPKbYgaqn5d6stUqu0LLxsgwcJQwVInFbRUy4PKcP86y
UtrMpKduLNUwCQ0tvkkjkfWQjEj5NeyY3NR4hhJlIW00K8LwmqIqmL/qN2pqxBcRlEy4zLi5mdtl
uo9NXOkqpnVo7JiYR3k6+mkifcsmK3EhYekbvWJ0kl7NIn1sEsN9ZpFczFBU9dSQzQGX0aE+QVh+
mCW99ButyrYFRpnuQEzkmUC2Fx3qyj7OB/VZt6CjJNEQre0peDSy6S3Grc9L81xbQYhA/VeypJpA
DW7L1NrI+mkkDjoy4uqbZOTxqbaa4lZvDA5Kq/Egr4gllhAKRgum9NDcQ2YXjpFJ5yWrYpB89a1i
Q3Y53X8mJEB2uh/WN7LadieFrNOTgRxx6Y1wFZCQtbLCyD7K2fxG/nXhiWoA7G0Ti7OrLzhtwe2y
3KTFKXLVerdrrNeczoRNFS2asZpVuV1PcY0RHzjFqtNhfbY29DukVc8D6YEu1T8uO3JgSh4sX+PO
YAs8k3MZXWoYEC8kNS0/lbks7hUZIobZ9eIWYkfKRtQX4O2S6UjhkDzpUgtdGaIfiZWwGj1Y9tAy
JWUT9FK1k2w6QEK1leymyya4RGC2NWO/wKzfbAVBLHSdalVBwtoIRrAQs2PcsUlTgg+cCRfiK8fH
WGr+jBiVEZdUXSKgue1kK/FmJteR4Y5oDxiBU1KSQBC0Y77PslEhirAPGLuH4XjXw7nzIXtxYo1Z
QFD0PNzXcklaeT/PmypIQleAtR+iWA5daBMgPgMNjsE8xflwpQ0kYAnRdNlWyIIiuQtA2kwhgSOm
i2Sfx4lKfAwT27ch2n2vGbLSjy8wnZQhXbVDXDzWhlYyCwFuhZibMuPXjVrh6SeI0MOC5e/oLV21
k9FiHNO5JfgBoWUM6cbQb2Kz48jE26GjqfjZguafei2JEy80BuunWVgw1XroO1ZUpbsmtu8mts6D
jAqH0iou7sZcIeCqtwEou2R+s2Gl7koJKWGVgiQOOlIc8uuThwEOFdjUMO67poITEdilsSYkcXQE
wUB8JNi/0mw3xxbWKqh8AvMgzMxbU85hl0iD4iQTxD6KFtmvlPoZHJJMtpJE2yWEPr5Ew3f8RPI3
W566E+148JADcfl2vZS7ckknjraY/qRirTaxMW9ojhRXqHmzs/si9np6pMclXohuaIeOI0lgpBkZ
JLyXabsbmhEhgJlA65gUffAtolpPRVDYr8MAwNcYbbAy86nZRCmFTTmUE8EVDDt2yzgoG+QaA3Ws
QWlj061FM0zKKQ2XBKTYql8aXVtWE9uiYyTxdDBjRIoUR0a00akkCEtg0KkKwkhJZut+dIo0xa7W
luUzyHV+O7UwQMqYeMga66OVqTL2XQSpX13Rj4eph1KJoSh6mZz25BrpxTgsM25NEd1Fch34cpEw
msvFC5yaPnFTzkVLbYINbNnSL8ZAbLvKhMylhWrilKGh3ankxx1myHO8Bk3q1rxSwDyEA45k9KGu
MgD1JfJ/R+yDn3jfk1OgQUGlX84fOxu3AUcZjRkox2qjld2r45mE+fBbyNfdxBpokBPO0bIKsPCY
434ncpI1W+yBV5UdEmU70vJnOgBHiCsbblZsv0D3dzq0dg/vTEaKYVy/tcRl0Bok4yaEtO0Kae73
gyDKro7HdFvYVruOF3v6aeoB74PNYepzElVuyanOnHUkSUNqB/QobbKEK6Q4bNFtnIHahPMTsYSm
C1T8vsh9vxpUSJayGs6Ri2e7tNGM+htR80ww4Rqt4PAQhwA/ZUQfQvYGkCnyDrOevo/6UjkhLyy8
4SHykjGO/Jq38CQnC0qjXu6emR5nqzJFDbrQt27l2TJ2WWUlkAqC4luaZi+DkME8I7YTzUTQEZTz
iySVC7IYTYcX3kpuBav3NkW9gHw+43WedVNPIZIQVGOEPa+DRqrgh8TxPwpOuy9zfv1lapr/ozy9
5j/az3/p+nPey2pGvBR17f/++HL4o/Reu9dffrMqAKTmG2JK5tsfbZ91H6lsf/+b/69f/F8/Pr7L
/Vz9+O//gsZcdNfvFsZl8efoMxuV6f8NZbpeyN//2fX6//u//Pitec261+bzP/kjLE3S/6aqJlwZ
U5NNXRWwxf+Rlnb9kmGogowDA6K1bMqI7Ih+/8hEM/4mdDAoWbVUiHSM//8Zl8aXZAJuZVlgK/eR
pPaPz375Q17Hbfu36VqcJL9K/Eg9UjWV78gVGrrG7PyTHo9uFQO7qvxJfCE6ki0K7Fvx3DGh7agJ
nMozVt/TXb5jtz2ITV87pU/ptDH39n7+oR+G7922urSn4j7bSufse/JdePomu1+ilfk+PlLa1a/t
SnapLdx6ZW+QPWzDjbay9zSY3zEUoiyv3XCXefVNvTNeo4v2M96UR/2gvMIg6aGvDo7y2Nx3h3Yn
rduVfe48srs9uErb9FG5qQ4A6jfJFmb7reIiFb3Mq/qmQR3Te9Z9voo312N/XZzLm/FhnHA8dtqb
5WD506F/7Lb1rXRW35Ud4OR69LuD4acnfV37gddt0pW8M9eRa/xMLuWOqzype3MTPOa3NE32u/UT
H8rQ8mhcSJw0GAU6tUEIjwfRYIcvs905zdle6xv5IZzO9a6yL2/9Md7lfNvwFF3mnX2eH7mFBz7D
T2VVrIPt4sQ70k5X+r44Q8twqnV2F9wr29LnAt3WvWfHW+Wr6iDv1EPkDa68jk7WfbAD4FuVruZB
1/XHH0WwbhhvPePmsRNrey2tuk1/DG4aajNpH3yDku5rd0vmgZfjDq07AB1sepBB3NgApOMN2/TR
ESu68C0Te7Vwx72+ZSTsFutpr3Jd02EGOXGtl+5uRtul4Tbp6M/LId/EN9W+9q/o57begGO4CZ+r
c6Cy7ZJttCVLagOCuVd2xX37TTrlR+vCT3iy1wLe3Spip3NAXNapH/sQJm7VDcntyffQdqWndD+c
R9/6OR+ZIQ9P9i1pRU/qvrtrzjRhIvKXAVYJvQ5kBEfayKd4LVayV/m9K9b9q7Wbd13heraxyvfi
LN2xPgc3jooz9YG5phA+8u+92EXAsWbEmDvymnM/9oFvX1oHsejNcIG8EXWOeuKm5fh5eNMm6p1G
9sQ97VlUrKV8DWGmOgxrPD1yJ3/Tvcmr/cjrEjc8XnLX0dzyNlnDBl6bm+z7ursHSzMeEReFyfFK
Tdh9I+Y0cqxV4DK2WwGlwXHiKupv+XHZA9+cERNSlzE0531jGcnutJ0YGYmzUYeMPA4pwDi121oY
zz3dm939lBQTB8ifWbDXc8fQ3UndTOqxcy7v7dqEvrJCZORpFLoeSJ76MNzMd/oDHB2rIIR2z59x
bqDpo8Bv33sPKPSBEHThbppytUAhh+DIUszIIPWKoScRywGGbsG97B0RAh1knvcJEhNc3RWwqK/R
Ub7Wu+WpQAxj78IV7FE3Qdr4Xt73AOpORJ0MJ5vE2i1hoeZrtovP2KD/BDXYzOZdcDLZlnAZ2xUH
zYdKLP/QH+Cht1577u/Q2prUd+v2PBxnh5jZ5ag/amvhxm7mMV/G5LVAX73mFCfDCzDzOjzzoEfB
enYwtwnpYphpp0djudcq00M4fN/seIMd4wGmtIBhUN4MAwHnA20qwLWTHMuL9h3OobHCLqN1lV0d
AzpuzeyI2vFO2hqMfdcFI3h/+il5syvXKxx4XNuBFZPeSCve6S0JC0R0d+or91d+bhtP0Z4MjLDc
/EfVPEkoe7zUr+bUGQEfqTRWinVUMYl/o66NjQ0e/VkcOM1+yp32ZXIRga3G29q1vFB4RrRXxcZe
VhQLLAhAFwPlg3iac52R6jf6dVG46ehlwTsIyFpdq0x+KZQviMK6Yaes0keDv/Oi7U3lWDzU+TZ/
6p9iRjwVdJtNNbpy44y+fCTO3f1mGj6dR/uYRmvDeOxSGPpPzG6QWSDm6lySt9vMkxljPve2py8+
ZkBIVexX7jVQSMo3HO/GO5NJkQuM7U6n7hYSW1s5EnT+XXeTenfmVqC5QsLHmAGzOdC8Q2jfMK8Y
n9on+UbGGWhNBFIvrROn83vJ3ai9VzxIF+u23Xy3McdxiDbLnLY6StqreZSl3u2fcRlPSwdlczAe
BRyjtXruGTLpTvHN7B/6fHTi2vQVI6HQl9zpHRTOByukptvC23Q7L74dV/PKCAiIOybeNWv5nu/z
nLnRTQR3vBzXvBzCk6IdusDqqNhH4w37Jif2IIigdY22bBtO2LmF8aTGCMv92hhWAkotKkNkB8cR
iRTbW1475uBJj4xA8hckvUYH9fgYP8vFszg33TcRbs0OhPTQMgadELm/682DfdbTfb/L7YMm+x7s
Q4eXqveGyX0YVqvxPW9XRkLghwsJq3a0p3D5PhxBxIFQFS9kn1xVx8Fy2dvJY4duzL6a8oWbft0l
GJAPiC3iWL5wYBWO8d5azmIVj1qsrYkwf5K8aDwWvZfeBeji0BYOqwLk3El2/Xb0Krd+s26tkwlJ
zOuONYriwlHe+E93zHYIcM66m3v12+joW34UDxUodJUdrNQhi1naVFuDw0X7Fm37NwCLcd+/qZdx
o+11zRkHh5YkvZQHC2+I51G/iI3h9Z6y5rPSGIk1kwT+J9IcedOkToCaQCJ7PNqwVitkasjGxo1u
rUxGEBVZ07tg8fpy0+lPiDjD7/02QIW6QN1bFfkOtW+KSaDp76Idi4zVPBy13NETp9/E3qu1iSZH
lGvDWo/GLugu8FkZQUyd911uoC34/79X40Klfv335fjdNVP4X8UX86/+GV9sU20bgqJXta2rqew/
44uhjpKvg4SSubyM38k/6nHrb4ZQVIbYqqlCab7aJP0jvlj9m8KYkrmlrqLltwmo+FR//2U9/quZ
DmwuLs3m6jRTtdEEy58sbnQI5iEpa+GFlMT5EulT5g563jh6P0on8shLSICgFI3VqU4c0mI7UtVl
G/I5qV3bLCJpNtMsBz+l8VjRinrg2ISpBrYZ+ZJC4ovzp9v794biz/G8H547f/QZ2+///V8fF0w+
saaZsi4bpiw+tQ9NFREV3TXhBTm3dAO3mwm4kvbrrFFC1+jz53rSoGAUNq5pElM+v8b18gvbrV+d
lK7XgIpW4Y7xi8f3Yc79JyupDuVCp5kYgEqJoZ2DxVRe80HUWxR4EAgBwltPq7vo6YuP/qu/7/XH
8oAUW/DJr/9zXUl/tqyM4qmtQ6UtL1FbxMa5w5TgRc8N5TQrZezj52oelqoK7wmbuMqYh1Iojl0t
loUCNUjjdT4V1o3SjUGG7jwsVorZiC8Cq39fTkT3CEsxZUOzdYagv15iHqjt3FdFdunsuTiMGrLx
yG7ZMw0kJvVGrk2xxbJDP6lDNH3lmfrx7H9dG4ptmaZiaLxr5m9Zc63cJKppt8UliptTIlfRvZZC
c+gxjj5K8FF3uINTKJLqFbD9imbbwmX27CxOdukcCe+L53V9Hr9cjirThhu6aZqGosq/eVYnJgOH
rowvgPe8UkOlju8LktyTbE9tvo6kEHE44PBDadcKdRE+GY6iV/MhlMoiPKaFktORDnP3IH/9pH5/
kZjVIcxUZQWAzTQ+p3zpUqLHeN9Z57qSSzg75XKyRqV9EWKI/Q+Oi9Uz5FYXrdtnSSLtSlGmX9yi
jyX76y0ipdUwyHC/PjXF+OTpFSUdljRM/C8TXGnf0PvqQQDzbUdUEDdtQci0o9sd3g5p1NVuHukp
4/ghQihjd+VljiLgcCnJTMzPw+xx1rQ7QEFQBD1qayfv8Y+R2o7mFueW92AU5s2QoGVMlyT253S6
r6d+5NAkwgnJG4TnIMGsTRYVBy52QLEzhkX+WAQzL9J8fVCyvHTInedlD5TXUTghDooWu3xBF8il
JiMSc6dKZuEtaazQrcTz2Q6L8f2vV9bVPfbTXWPPhtMEIsO6+uwFlQ9G2mhTl1y0eDQOeiGnG+Sz
w3OkKQJiPU77URkJbA6qHGJfW3zh/fWvfryuswEaimKous7h9Od9KLSzBdrAGF9aKZJ28IVST+DR
u2eVNtTm1KpXmm69xmL6vcKV+fLXn/7Dx//Xj2/LqCM4H1XFArK6bkJ/2n7nIbCZlIfZRZ4bVsUQ
oTKqbf262+nL+C4sDWnudVFj8yVOqFeLn6KxEKEWdWaTTKQZ5k0FPRCDGcQWXodWtXGqvhWg+VjM
ObMy8xi1IKKrBf6ut1I8iVNXy7Efol7KKKj6oXchVJSLo+t2cxdI0/y0kOyB2QlOPgKVBYmdXqxP
XJSUF+KUlBhKOWM8haNTLB1odt4M4kTKkDy5BVDhg27ze0nY4zuOQ/qeQXT+HMlD/dBBStsZTCP3
0cfGbjSyeYN/c/WSxxXf/6/v7r96uJbCPTIUsiks+5MT16C3ajE2enqROOJRGLLHXSqhhltFjxHr
ouN+KxhwOLk6RytpDrUvFtd18fz6cNmRFEsVus3iBoz89eHmqFGZEwftGWJQ9TLb2fWNuj5MuF7V
i1a0+heHubjuMZ9+4nULpAJSKKn4yL/+xM4UeZ9J+nimvuElTgmY2mVEOOL+QFZ1SYa6p8cxZhCy
OSCwpaqfUL5LSHf/wLL/PTj6+4GhcsZrmqULAFpqjF+vJIDcRsqSNZ0jGcvQzmrtddVj1oCbUqQ6
jS7HR6hrwWpM8/TQFawmOiBY8kNpQkjFXGBZkuHZir9K9fztVFcpNQ3dptKReSSfLaeJZgsrih75
bBpj7ItpaHaaokYwZErjRZQosjR7Fk5YLvEXq+HDlfPTwwEnVhGOc0YI5fMpJfQ+tLD10PB2qcyH
ahgyJkBFWTgN4U3vUBHESWN4clGRarghxrrOQizxCLgI0S6N5Mqbi3HcTNFcbqzQpDn9T18Xlgwb
kQBbl69vzK+PrJZbOxprRTvL6tg99J3KtKbu+29MFptDpMfd2VzSaEBFLHT49Znx9tc///eaR1Wv
90Y1BcwylVbi1wuQDWISEDxQhpa29NTOObQGgqs9oYT0hU0X+2Yt4mPYSBFyqWQOH4cwSHAiZad5
wBvvP4sfo0j9dD2fTnS4xPmQjpF2huz1jDxzJ+zk5xef+bdC+Poz+Ek0AYJy7/OisMSQNFZooWNs
5lh2raXr1wG78bbAfeHQh1l4SFIyYAqZuBN4LfomhBG/NYciBfYiut4Vmui+l1iRrITd218s2t9f
F1u2rkWwZfAyG+LTFhoyEMs0jRyacAqUg5ZqHbG1MbYBDMTkOGMab8MxNAvN2pExqH6xn/2+gdrC
kC1UVLgF2Ir+qQQ3uoxIUqrdSzOSDelkkdE9WJkln0xsplyzU2na/vp5fDLV5Jmjo1VVwzKvFT/l
3PWG/OlAjlI8ZXOrT270OGvcPgo1lWFmiUa7LJFaX7dR+qEKJ0UBvmJ2jZuRc39pih4ossqrl6Ww
kcs0JmG7LWMMbUL4FJlLeexI+72h9pv2I8rtIIyXx4+uJS17+f6vP4X1eVVpumaatHOGLqhGf6tF
TVRXiHTm/ozDXnWwG6UGzqkRS7ba3dwBQVWhSPGhGfBngIWavvdp/dCIhVMKPgQiaSrNrRFriQdz
Feof3DgmJqMBEdfOj2VSPCdpQxEwiHT5Jk996TOKb/Busup7K1LHHylGDpePCqBMjHJrG/FyO1GH
fscHgaQV+erEkkKK+JYvivKUMsqF6BtQ3cZYjshWwxVatbpR5hpFGBSVdT0OxLSMEOXQctnnAH0Z
2imiW7oZfGkwpIoZXGznfjni3m3Zc/yKWQ9oOba0nYZJVRr78ZTwExJ5vFgmeqBlqR4ldrlD0sEB
GPS+v8s1Cq9FPyvaksDZWmwHSY/0miOquWnhi6+MfNH3VteJ3k8bLMyQ+6ATU7r0Z2RLxYOpqeU2
7CoFZuo0lA8ocOR9Avfr0PXJ8m5FiniJ88DcWppeY5ROsVbUuhJ/sYo/vzeaTgkgaFrhdwniaD9t
pLo9FnOCpv+MxIVCbOrNm0m/Vm6anq/sIZm+KOI/L7frRsmBxoDUoD+UP780RN0u9mAgI+Eo7R6a
san9GRsxRjjNhGXrXy/uD7PxT+co812bVc0vC8HWr6+opHeTUlhYPeBFQUUVV+3wCJUm2lt5O73n
NFmu0eLh5KgSHDiazmGlme1woI5+sKCTEaQScvdDTM48uPtk+YmwwTVMDlv/aim0kedo+CrI6wpz
fS7NwM00obKl/YseddFtfdSVVpzrvhoRGMHndBsq9wPcYC6psA3MRqpG7fYmqsR7U9O+29eSuEdT
8rMbjXGnsFGQX5ACEbdSdj/wkj58cWuv2/mnWwtyxuK7NiUfA/Jfdr/FWgTwChfZ1vKAFyG061Nh
psVaE1nvh1llM2ywg/tsyMQJKdWIKCf28hLPbX2If+jkan9ld/svbxz7GeWzzikkPr7+px2Zn4nT
Sg29tV10fd+2onsgTogdNC7NO2LS4j0h5tM2U5IrkJyV34ZuoPaV0KpYcqLeSV2vHpKyoy2Bj/Su
RdH/6LZ9wJ+qpvCKfzapxh9SRU2WCXCsUZzgwGYXPQme7LFCNdm2KHCSKttg31juZVtGS11R7y2G
taU9785SGH1hPfwbqMcJRiUHuKZdq/DP0FWITBvP6VGc7WrU91oRVy9DULFBZxEqpNlUGvhI3Mwv
Vs91W/m8ekyLjESQItxQP4N6di/67KqXP4eFHb4pPVMNvR8yl2KzXUnKMt4kyNv2jV2ZN6qyYI3z
0QT+D67CUnXD5h5oGhSRX7cHOx2nUJrwQErRZDKmUq0WuYQRrRJDhFc635tcL8Erhh04IV7/vOi7
r7Ko/gUiBaAtQNyvoLgtPuMKZt/0pjopyxnkIdqXJee/WCztPY01cTKDsYQbn52WMYs9vCvAzghG
9//6Rny0Mr8+Dq5B4/SHpEJZA7r+y8tsjqJC2aPJ54nGAxsgQ6bNvr64IXzAzAmQluLVm6bGupiX
6KRFtbibirr8UfZxtHiGplcvxJ0CS2AI3T2k6BO30qApNybOz3v92r6G8VBuG2G08AZHJCzZDDUR
lXwWryHmyAoNTkyZYJk0vR84LUFdX7b53NbfN1cAN0BSQ7D0VOMzip0VA0LQfvz7HpFBRztpZhX7
yHXMG3yHxL4hx8srw/o1QdVxy6lu3WjMJfYkG9EYh7rmx7IyH5pCuQtjQ1tNEoaUpY39cabrC15l
2vgDIxz1BGnvuVEHUI1pGdGnkxeJC0z7yMF4da+D4vYHRDpNqnquF5j33mBjHoNyrIaXGGk4mirT
fIsFXY27rYKpXLIYcHWvaOqU6iDaUqnqeyqYFN+pASrcIu2HLql3fYtdi512+iqVx+K5zkPwDIuB
P7ZJJXEmTXqja1PIwhesrRTZYSdsccu5V24lHtXWwAJih5dkfT/bVf9z6fCHh7uOSmJQwmPEuePb
mbKgTJJwXRwk6Q0WpEzo57XsVfk9HSt+ESBMpc4QH8NYP0FffAwya/Lp2VgqdGXWzTAW5dZirnBT
2/jx5RXueksa7LTQfJLxq8K3TfNDOcSwUKr6+L00cLv5KJyHpaNMEZW1w7E32ZH6Gvs6iPKUJ9E6
RfKwwx1pwuhMqX0lGKb9Miqwya8wWNIPDMntev5RmFF6ihOw37wIqDPzbNzXat2SOqlJT1YByWdJ
7ROprAnzyjnA5zjAAjxS89c87e0dPZm07rsU/9BERGfLRredw7WHi9/HM9Y5zEGzZPBgFB/iVML2
euxFuUUL2j3ktTrc4iHLCcQ06tEUWQ0fvhVX9hRWhc7HX9LkDAPdqNHvGpFi+ddj5GEmhIdqI8Zi
zWRnf5xVWJEraJdBfZsO1wUJYdpLlNT6NqeovhCRKfuqDvHeqXXk0yDKsGbsa/MYR0qJOSqYcd3X
3IaPh4bkS3EDKrm3JE21I2iM6RctpNt+sAuYwpT+m3nE/2ps910Vlt/UYDhmgzDRP1mwOvQicDng
DLoImDABQRteJgehr2tzd1/hl4xIVdcPsd5auybNJrfDksxJlZpZNLVzuv84jcLaiFHP1gsYplSo
97SX1VHMKUFJmiXtqqzMVihVtVOsxKU7gwW/jWVdXgoSXLahLg1ePEE9HgqB/3s8Vp45hJ2PWs7E
F9PGB03NW/tYF/btgO3pobDradMgSfFiaZLXASsZl4QQJVOlReIFwSPWK/KMx2Gfo43xOpxVXE2T
I4QeJtjCHEuRJ2BGu0rVaE9tHcN+hUErkaBKUodt7SOjwiENOrmLUcKjaE2FrTR4zcMsve0m03wd
++g5aEOxsgoth1uemZcMNrFbNZhyfeyKEa/ZA8fQmjEKFxYz7Ee5mLu8jK8Lm/OpltlL23b4pjYR
VOCpKIf3xmrRDl8bjqTD8Ae1+oATUTeor6ij2wfK3u5Bu+Krf0D5U52xCGVNw8FgLqPXtGH3kxJY
4HxOhjV4QfmixiFhCWig5rkJDwFODr5BG/RQk7myspHBraerJVjby+0lGTFZnbUuPEt5F25h/eKT
pxf5XoJJqUB/krCyszRo1Y6pLfMK2nhClplVP1mJHJyCyogAbUy2lzjRp5XZzbfEsxFGKxvVC+Il
NsJuYizhVqxrrLcMBnCqzinTNkn9EtWw0J0PpOTj7mWzYRAMgSg9WfL3oI5L1DCkz/qY85CPQf93
xLw+e8cuSH9W9Xb8nodTeZyk2DobeSndoUifd+2o6OtmatWtbLbjVmgLwqiga1dLnFdrXO1wU56x
jsmDpMJBsKldI8m6B9OagcKzhZJ5icBpPrayeVK6BxR0mAnhrqtsorxlZJngc1H3k77jyFEejZxd
3VbLeyWWj8vEKbsUxM46lQRHTolx7+lL0hYksezyuS59XOXSQ2thkRqHMz9tnkX1qEnYWUxoaUY+
Z4mDft/hDzbZz3mnVT+qLmAWZ1bIAzH+kV9KI74tRmWGQYIEHqnN3grVcGOkmbZussU6dhBrt5pQ
9I2FLbirDGi0ro7+ZVxBWFQwKbIbS18pMMyPeZRfDGNM9kPf6TfWtdq0e5Mn94FwE3olKpeKEOIP
2+2YD3eKrAImLPaKonT5QbDBchzmrPwDckyuxVESSxpiusR0Yx6Vnw0qAJ8aSrBMzBTXnBDijiFF
8gEILIMsbrdkfpS44dRJyNkmRc84Vh8MSU/wygzHvTyirsrHUr7PmdP6VlfP7wV1nwcyE5pesuCD
DN2max8w7WD03Nt17FWB+K7JU/uklZUEHzBBhacGQnFx8Aeaa5N5p9ha70aNmWNZ0DBTC+r02MR4
ri+YuBAhkJ7E1KtY46SkkDEq8bGqhGOVjz9KsqWPAmHKLmUktVJrevTM1OI7JZUNPJ/6a7DFEKwR
gQe3mTT9H+rOqzluJd2yvwgdsAngZR7KG3qKkqgXhCgDkzAJb379XSidmSsWeVnRPfMy0dEdHccI
BSCR5vv2Xrs5mm5T3Kb5SInPDsqZv8xXjy9Pf6JGk95CAST6LRqN7hvQ2hr0L6XS03YPqmt8X1oy
+zUFFu38ObU6r2W4qDUhVoVjBwtPcsYzen7OwkywkNlj6d669J8XuY3hp/H78XM6atphUnk9G4eq
G3I84y3HmmLv6rm9tPTS438L0eJ6GApIN1ZNyYcP/EvQQpSna+pfd6cVskwm8vnsknQoK6/oQJjQ
uOo24SufWp/VrJiI4rBUD5Bi/pZNNm1hWVgP7Vw8y31QS3CY19SUunAlU55U63mUyBOOgBafmec/
jlYvji2Apy3bIONJ1yBNS0wDDDvHo70Qu6g/usS7z8Ni3hXP6oE+FOKbng4aty8j734wDb4ZP9XN
Z8W2gkNEVbF2l9AJEvBpNTMP7E7+St+XnCjnfSTgMPWMJZa/Bcwq4QsQXvuQ1PzVCXPSMXTH+mtY
h4xA3wON5IvJPlDBiQ5xYogfPujvm8qXJNt4mDb2OCLqI+ZAE0PFVJcvtl1yuZTeLCXXCbQFEptP
ofK0W6+Ixaa0pgEgmzHl++LU4jU1l3yNDgAlpv9OjPadjcNXW48ldK+bJEClGcdyeOjz+FYGVjkt
u272IsaO2z3SYKp/6q3WfW3olF2RqQFYT5TsJjx9mNz9qcoDo9r8SRCY9lVn14tvrbTqe6tV5a+i
MulEA/dNifBQnMcBVbU4dOsmBuZpxpj/zA0+7QmaaDk8M/PMkmThUNCGPQqgzyPwslL6N2yxoQX/
J+qPw2Q+1Z6yH/Dt3Y2J8+Smwn8arcHbM492+HZ7fryha+y6cr6ygt5oQG/dZKOxHkWirRjrWNfY
r4TaUmRGtVSFCaMBtNTCctWDE+hyT98GBXwNdyvVhPMcuaq/MqRnbyKr6zeWG4jjVEQHO3FyNhEx
mFA3+o5+g51bBG71dsSzvzTxneJURcwjm7Hc2hHA65QsPhcWhFX9GDw18zhDMWHNy7XqBQNmiYUx
bYKbnDi5fNUMlv2TsRf4e9CtLQrZSHrVUhTjsHMzaDG5UM4Npnv1O/eV6DfaGEckzPh28iUd9XkF
oPIJHGOwqq9eF9XaFeExHVDyxMzKKxeIyzeAQogQjdpHBj6M27ROvWUAFmQRkgaTedZh7LP2YHr9
cNML0NVmkpbXSaD/KmOiMQAfxOl9mnss3qwD8jszojUCvRr8bCliJrO1aB3zaiQtw1/0yne/1x17
eRipdVQfZJ7bn9OQrDOibdrhtqtrv70DSxSVPp7FtERh75j6ZwNDL3+eN1D1d1FSQSqZ4i2BJfk6
Bdx5D6oxWEJNsOkWppwAJt3KneWp+fxn/5CKEi0lkYvBrYqt9vbUpz7VaEsNKg2d72JfCs6x5jiw
i84Cje/bzDo+HTMr+HRO/1iiG/G4gvRb7PUw4QxkRQZCpNPeQ81TbZJxSjn9o3XAfiude94h1XJv
5UNQ3dgVAvVIWM0dmZzeqtIz44ZFk+6joCiVZXH5HCdV/4P5vMcezVGOZZgrBvOpOcwUmwJik77o
oJNI4xIAcZZkgKtnjFJklfpDLH63cY/s/bSXTPP5QJCHbXK0ROEchWjlKoUcmeBLjYvPzXzgDbOe
uiwaFKQkscdcZ48G53Q/dmmztNDUmZvn2l8jbaadQYlG8VEpv8Fy10goIN5wD+OovtVst3myHIgh
wg/5DKPA/PMzClXzB2qhOs2SNk+tn7UNcA3g6Ie+9A4gCOFJ4NS+wThdBCirc+qihhbNFTTuPApB
MEVeWW5qfxp2Yxb9bjsPq2E5jHuWg7u+BInZGVW+zyI/2DE7uE9hTx5oFLcsUtzigu1uuNNkkB60
zk8gFrK30rw0fKyLzLzmmyVo0veR8SZ2YzwUTds88dp5fuw2SVMZonDdSHjOcPSz+8wOpmlpTZZ+
UJG26VsHNGxTw9/PNf5PmH4/VUKM3uEwXuN7NnUZrPyJU4RnyPCnr3nT9eiVBgahUI9e8hjQwaKG
sEUjZX44rjcPsbzu7qgFW8dBs4jYGPEw/nmxgB2ejMGgdOhKsctY0TmdpN2KGpTzIFUGcJlXOyW6
zglG6gECd5uzfV832YvLxvuR6J1iHfcoitOI4ypWXMipiZGtbSMRnzJdGnvOf3BkJ53ihyQrpkAW
eUMaEd5xdgiPWtyw2DIPMj7CIAY5JTk1ZD09kNMITiRFvRBe4cIliYFZbm4H/FlRLQC6y5LO+76c
KxbR4A57KuUj6KLiKdLiF7xWzm1Swl5kBbTHlWdyJO87s73qa5CxBj3U+3asqh9wYlCiR6W0mBp4
YHbpa79qlwrrMu1R8wCFQxzV21LdhCO0Ek1M0bhAJmX9gCKnA3WsG7Jd5u6lysrhxQART11LZ5s4
tkG6gRoA5JGM4J0dpfre09x03XuDvJ2qpAoXuhZ/OxVowhT4+YJ8XQB+U+mOn/8Ip1wBGCToUuvJ
sJwvdjoz7yUGxW9aLcHTNhZimpPEKA29/Gc6BMHdabiXIek0BXuLkO0uX7dMpb+kGmLdN0P6Sc71
a10UROuaRikwD2sUBERItaTsNWYjK6YIVwoNYIBm+dr1n+nIMME7uSAflnyPjbvom3gqFinKLzHX
jbd6YlYzdYmMUvhiVEDy6j62RzbwjtZXGBjSlDbFxLE7g0bS4CGoQlzTQ1Cy2dHhP2+aSJtHemBm
3wDid2S2WNHtaXazUVPsTMd5jKvYu+lqtnybU5XwdESi0lHGMKlS4y6wlPNUzdvJ0/GO9YhiIWI6
DqXoZu5hBlpYQQmruCIGy7vvUSI8TaeJuNK56TyIjklT4ByKBlROLWqAg02WxxHgrLoZTEDEkKn4
S6QrlCQvvDiVCNZWXOp3ul5FG7CS8tmJx2ofD/aa7DDnhuKY9kAoLYeXudKnLKRYjZHjcWGsZde9
o6rn1K4wyCL1g4HUDg+nyrYP2fYosp5DzZBt+tKx9w3Qz9v8pI+aS1ungiTyu+JLapMiJ+oQblw/
astKBeFaK+YSUd0V9YOEj3yToqu57/yOBK2h7W5a1CJbD76qt1Cu890y3fSozwsffIP2JvLh0Ex6
AkaiS3TKIuAJ9GqwN44FGGUBVSsAnMYOesh0wqlg7O6yZozoQVj+D3caqdmgLe1yt30ZM51I6LG4
MazJAPnUEFbn6wG7IsPbaDV6RjdxGHROya6880YFGdR2ohsnpoNsD/VsrA8Lc1kDZeMU36Tx2mGS
GldUyIhykX7a/jRgVNmHdiTggxUn6X+0Dq1VeZIdntZ5YqBYo9xpLgS4pc5YE27Ke5gbQIUfB0uV
UP1hAb53grC/IRFp2FJBcilgEGhzGk8oiI1N4dsUDiA9HoAiVtucOuy+zZW380pH7Usyt/Z+2a9V
HuhXht5FnzqpvmOhjq7Y1LAxcxJ5BQV+B3QKW4Wym6d01mJ4yrXxUWNOAn0dXRucEMD/D+MnafrD
J3Id5I3vszkQQPe3TkLSWtZ15qawsWpwsL7yC838yZiKnzuktcfTqP+4AfCO4IhelOt5jsdUgyT+
rA0MV9Mr4J/TcnSb9BMF9J/eFIOH7QGKdIaTH6pC97Z9Bjk/jrovXYfhyzA1z1rGfh78+qPiLdFq
bVPRB3cf/7q3yhIaRJ6OJ2CWlbjnbZp2gCeYKjndkoWHgx6FjTxJDWw7MkGDFDI5tjDoiIhRZeBf
SMF9R2qE2lK32dQID0WWdaYsCVInF71bkrMexhA78LSr59OsTKWK7MxYltd6pH/u8zThJNEo685S
RfRL6mmB6iOLNx8/jLf9C5wLHrUnF0zyW6ViXJGs2Qaad6tc9mREPNC70Odjo+5SGZQ2E/jHF3zn
Abi+Zwgk7hbpiKZ7JvZiy90lKgu121Fj/UqpK8rFEOv+T8Mc9dtRFfaDVswspNDzr0kGmNmy/LhF
XzbVQcTC//zxDzoNxtfdKn4QncO5xYtfxJwFhX+1ec3YZl/QTJBZwALdu0Hk/6gmarw6GSybpq5/
p13nb0PLg1kzDYTn9eH92Hjqt2/3ZBaZjt7ChVW4KDU9WQ91FRz1PGLXG8fek80Hv2v7Nr7QY3tH
i+AxinTXsNDZuG+UFnoHFaXxTOsWcIRcT7VqdloZUTuSAMbKPviG9rm5C/MkgHcssm4d5Ll25SZB
umwL+r5zjuIE1h4qZwiS+a7Sm2rXhzDHTmuGB3vg/uMHbcwP8vWD5iejy9R9Gv2+f64RLWyZg8CI
nFtXuinhX7W16SIbzzC2hg1FZefY9OywvXB0ngc4xBsZ9s/kvXIy/qeuRNraOEaXPsm3TWt+F6uG
4eKG4dedfZIYVRTYnsq+7aM6+VwUbrBN7Lh9ql0YkADMzftsSFZJNQwc7YV/cGn1kNiJeOfaaCdx
8ObNkIVqdBVYAqst/o0VqZz5JfnJW42tp3P6FPxGBOPuuR5hFtj2IdTnW3nq8pzqYPEo1XPMVn/B
L8PfSDTi3qrS73mcyBWED6qtc0/v4zf5dtLweFDzt8IQtNxzuST7LhYdnabnqamrg0D76UO2QoUV
ZjfB3DX6+HrvyKmR9iACR6iIXWgGK/z9hULKw6bUpeatVQSYHev8By2ZfFuoxEag5znHnsCzPVkG
HY0YNgYfX/2d1cwDtTCPDlP3fVucrWYxFKkpzfnUhsAg7KkRVLVH4d20fkohG6stXQZ55WV2jCkb
hZ50yvLeiXyQRnmm/RgK9ckDynWPIunSk3nnTRjIU3gJFpI7cW5iqIqocPS+FrdxinL2JBI8ac1o
GuN+t4L6gk7nnTfBnOMi7JjXCyQer9/EyObXRm7p3BJCm+wc4mFZz+PiMUsLWjmZBb6kIjkzxbBy
cGzHXVx4FW9lQpRODXSr8yxiWd7Zq9AqQ/eF8pxbqTntHpdKuMu9NP9RzkFgRuKsjHGWEdPm/dzh
ZL02R+9T7ZctGM5e7ELSZi94td4bHPwgCq3CQChqiLPVw8KxqCwlxC11O/EEqyFEyGcl4UYhKqKY
Idzftk1PIar4QIJRg8Yhm60RRTkZYCbEK4Og2ZdeD/sfwzRLHj5+Yu+8MJ4SjxphNZPG+eKmwMpp
oeV6t7Yh57p3ZdPGarP+RzI3aqUhhx+nDfNpvhqGifbExz/gHUEKiyuOAMdAkE9J9EwM0gyF7cdR
69x6XTI+1OGc45lIwD2jPBZO0xyzEBqpQarZLh6GdCsFpdsL4+adNd5Da8EMYps2mePnOilcD4WY
mNTvfKc9ICvP6ckNzZZwDlqi2jR99YYeYHJF6YeGpD1szPheCtkerSIirjGtJOhds/7ehvDXgK7F
pAEZ7a3QKKmUwYQZXLqUCT9+dO+sS+zIZn0Jnws6mrOhBcmT0yRRL3f1PMdRtXLvW9yNR1uJ+WQy
t/5a538v0/+vYUDX8Y+qqIvfzTkN6G8Y0P/6/wgZNH8a/7NHefErpS34Ny9o/uf/4QV57r+IhLMg
+2DCw4Jsovz6Y0/WPP9fvBJX+DojfxZ3/x97suHxL81OGdbR2Z08K7X+sScbzr/w8lkEsvmcs9kp
/TvuZK7w167LQU3OH8CmxiSXdnYpn+nKWzMODQxw9bYhctqLvFWcVwci1TZ/PY67P9u4vz3Frwfr
P5dBMz/v7aAgnev1x6n0fbYbNdwG7Vg0OvXDl8D6OYOpU1te2BCc7X7/uRoiQxRqCHLfmFQltwTF
dqq3XuXehAYAi5gsOFjHFSDrzF+CeqTBpkNEwEaIbe0u6bRvRpA95m58raZoP1QPNqkMmyCsX1j0
aWtpnz9+IMbrc+Y/v9GzPYNDnglF6uzzNXorMAdMqtuASjnldWdpKXqdSjfEKkm1x8goP6Eu3Tmh
9qAQq2C6AYOgJcOdnfhXujnspRbV2DBTcxWVBf04Sjsf/8azefHPb2SMnXa+8xZrfqt/nX0ieprI
tcp6a7l2uwjKkS5ItcHfCfogMQ+aXXzFI7nwFKzCKRmuQzI0FxY8jcHKdhWz+hIIxzNr2zcAvI9T
mO9QHA4LVw/M9cc/9fVC9s8vxSxOMCh8cf3c5Ko5ruWmLk8zNNGyqIyWdEzEKNkFlHUK3wWuYmBg
JaSYivG/58f55+LsrjDLI+gyzwWNOlg+IQNVb9MKW68I+I6054/v7/wzRfiMLHEez8gIUU2eLZN4
62I7spKa8Hjv2I71Lnbk1ijEpcPOvEP670MYf/58HQ65ls6Xw772bFSKxsjGJI/qbeVXv8LcU9e1
pNBfWGm+cjKX9dcjBTke03A1xaSjg9V/+PhOBRPbm5+AO0Rn+tOFzX9eDzony7H9S60iMc6XVzJO
+jW0u+7F68dx05A+pB3Cph+/xAqCaqcFxnMoYYLUaetd6Y4ECy4In/zVKYJv1r5beEsns4b9NIp+
Zzj8URsBivTbUAXXQenfqNLNrp3c9beG7PZTgtYqso0FEdZwfDplbAkeu22V1m6tkDRizsC3nSw2
QzIFTwVFrEWThFdUMizC/ZwrTa+69cj2E0XXEH6yG+JPBi+Jlr1NQ9cOiltPme7ajjmoODJByg7L
HpxBRASGRj3fLfYNjtpFb+oLIdxwGTVS+6L1mtzouJzXoT282BmEHkPEKy8go1h0O4uEiDXAdv8K
S+yFD8t6faz8MyIof9DyRzcMTu5s5BVZ6+GYqKttWgbYEROUWC0SK0wuE9xJZ4lF8qGJSJ7GWUnM
jFJRu3XJOtujhNJ/tbFDJpjV3/at5S8KRvbSJmNui+R8XOihB7S8C6/rzlmEVciEzC1rX4aKv0kF
m1yo0oAlmeTg4hNyMnAgr0JEAYtQ935/POze+8BAJWLYn00GWG5fj7ox1AdnqtOKCaTWntIwbq7D
qf5Utumvjy90Pu/PXxieihkKwH9t62xO7Q3QxBBPgIjrqdzl5QSmiHQLDbmjzqyVtn2z7ur0OWEc
XNgxvnePUBJsgw+bI+H58Ui3igrptaq2dVzIX7SgryMxGM/BhBTs45s8X+65yZORFRYLs9WbKwVT
7TRoMNV2yt07p52B2an9GLLNsCf7jgCjnx9f752HShnZouphYgvEkff67RlaF+RkyFRbvYntdW25
B2OA8uYIIiGUcW1LBEOw3z6+6DuPk4tS33Bx+8xv8/VFNRjL6RD31TYLLQmBLrmykR4uTJvAyo+v
dHZKOn2EAtfyPC1SWOEreX0ph1YakUJlhZ5U/QpH+d1ye3C4TrsEdx+unH7Y923zu9SRktSZ/PHx
5d+9UU4Y7KQoJprnQ1aURBZgjqi2lVUjXnSuRdRs6vKSz/edQTObORFMzMcarvf6Jn3SPxoy0ast
YqtuY07557hKV8WIWUKkxidl5P6F4+9ZzfGf50o6L6nWDuYn53zcGGWFuhGGm9n4zhcBJs5U9R6/
HrPvmD6MI/ZCzRKwqPrQXHtmlTxjkl5T5Ck2juinfUSb9VLN4J01mPo3FXDhzKXb83ElWvzpeRjx
sgP6n25LwqI3flfUnUmNWFBk1ta23t45vjnnHYG+/fhtv/safHzOlKap+Qvz9WuA5Z44Ve+XW0Iy
H5DZbYNsvDJFDgInfEnSMVx9fL35tZ5tOYClepQhONRwSDr7jEahhcyYTrlNJ/9glsWXMukuvOf3
bgljHosXRy2qMGdrWCiSNuUYXm5DBP4buyG729QqEruN8Styf8wWFy745gTCBCj+uqJ7tpyEfpQP
VY7MKgR9vE4Q8NzirkpWWd59rx1lYhVw82RrA7dfuX29I27vqhWSQDjzJhVq5yM93gZu/b1DDxKS
f8U/bw27xI1/ffz03/u2qdKysmNb5BB4VjwdayPX4TtCgNOSz246XPdWeeMk0YUq6aXLnA0q2bYR
gh8i0wQOvpXWSHDgg1wRmxZdmCvf2T6Kv2/obDgVaeXH08ANkev5I7a6ddYBsW2BFmYXYRLvfamn
dc6lduRTy3v9qfQUdSI7rcttYhWEftpXuDTQIkjjpvaca92DnyuxbcZ2sXWd8OHjN/fedwNSSOiU
zRxEKGc32g9x3Ot4ZnBR5NBdhdeByR7U1/+7q5xNyvikBjNiZ7YdPbiqmAUwUV04dLyzeNP0pGzr
M/FzeDsbG4MflAGUKLWt2uEa6syzP0wPRp3cuVHwqJcZQW8+4TIf39e7Syp9Jp4cV3UoDL9+d7lo
zWFSrtoG02BstRxV0TQ+5GxrAa8y+QVxskTGYeySPCVzx7A/XfgB72ysqfgwtenGTEU579eQ8xEM
5pDx/pTxrSjTL1oEeUnIfmmE2dNQymdbxb8bk05RI2EwIfxbffwT/He+Ss7KPnZswc+ArvH6GRQx
w0uqXG0Lpwq2U5X+iifjocsHFxIKuQ1dNI5Lx03vSYK2DtmcsNF05jqKbXc9cE5dUUyR9zVOJSwa
+QFBIxjNuks3g++tKHtDyR2gqackbVf0PJcVACwffdem6bTHuorqoxH2n0eNOKV8mLUGvtw2SIhX
pZHIrTuHUhtWp68ajC1pmQMXjWPOdCEii5zAh0XGGxMaglUqrfkiNgNQqEqSVWrJRzJEQcMW9p2q
3H0CrOkQ+ZCIHNcme6gnuBTeCtRMUi+JI1y3Tfhp6FJyhSWpddVwFXqxtZVRWS4h5CcESkFXzTRJ
PBG1BRu+UL0Gc5VuOq18FPFobsgBEPtgsm6jwQKUW8SIyWSfPxsTYQ3EUx3LrOq39USUYe15V13h
pJsRFfhSqJawFAM7il03xkFWnjYXKn5njvsS1/LGysd9DIALr59PvgLpu8fWMLR9Edr//so/d43p
dJqIg/m/r4fDnOHpZ/qotk1PWDmh8uECBc89pPy70E8e+LcufITvrMseBy6E9mw25rPC6wuSBUVo
d1Sqbd76I6GhXgjZApow5jOPUMRl3+QXbvFNSYuFeVboAQYAU0ff4+ySdkV6u6xhFpLdY65KZ5Rr
Cl/JYzGjg7s8/t6W/E1Ulj4BBc59loHqLZorflp+HZrKXgQK/TjAFRNi0TDeOk2ev9iaaW1a7KaL
xEvj/sJTMt6ZKQATMk0wSxl8qmcTJGplibs9VNtaZVeeqw5EJzXoVLEAWqpeVp5L6HoyYYApzd+d
5j3aVd9emCvemSpoqrFDcGcqpHEO4bH70iLZxS1YbUgsTBuIrCTeRZPrXbjbeZCdbQch4c/zIUhP
Kg5nc5JVK4Vmfii2psy+icTZcOC4sMOep/Y3l6CibkIiQWpyvsOlWlG2SdVhW+rNz3iIawK78s9p
ERGCQgD2vPsRoXXv1gSKfjzjvrfUgVpiz+AAXIIw+nrA5zJJfWvQi21SxwfpOb9SFXxy6gzMXn7n
FM5IbGp3wXQ/j+g3d+swiOfjBDWj+SP8q4iLRN+b9MbgbqVTLUnOeiyhbbhwNDc2UOSPb/C9R0sj
gXrw3O14U90g/BLmAZl929QRoDtbubRJB5aWOCq3OKLKfrRK8Yhy99vH133vwdK9EB7oDZcN0dmo
ceDwFJptqG1nLKj0rpUJhjstiNFWJGM4I3bmSsovH1/0dCI9e7QUKYmC8MB9UHmeP5q/H21XZzWp
8Vx18uXe1uorg1AQ5nHnxUKmDM2VkG5vyF5i0ewoL61yKY/GiCFbqyceC1KRNUXVbBP240S2ueV4
yM3xXmlkDoVVgisQfEyv1Wt8ZkTqYstaGnX16ErnBb/1s6sma0V6+ZMlW2fRGv7N5EptW2s+YmW8
lAqfzYKqMals0jtSp5nhapJwEl9G66ouvYXrVuYmk75Gznr5+PHjMed56c3joZTGIdJH9GmfzVsO
uY2KuCwgPHXGZsrV6O3OBzBVE387Fc7BHlt3owL9MM67g4jQzW/pSOxBnU6PekTyQRvVa7fI9s5E
MI/hkk3TayV4hNh+Fl5CIlcY+5tCYKj5+Ke/szChwMNWAwDLtmhZvX6xTejEkawUq4QYoIXze9Dv
Ijnt6yG88hRvtS0978K3886h0dDBSs3rIZwKtoavr5qmAy62aY4i60lnbYfBXZopFQjFukwJROmE
3JA/7DtasFFpbCxtg5NFkoDc9wPriYyyl6FvPrddgFFAn+4TJewD/tpyrWOCv7CSvrMqzZuEmehB
cwUmy9knh247LN3Wzre6T6G2ST5ZedAs4jn5r9Txk/GX+ZnI5o0U5Y3VkhnZm/0lAuzbCQd4DXsV
9GIkp9D+ef3MhqRURuD1gMcRDOAyutH1aCnrcd0Am81HoqVjtrCEE10YIW/PDxY7CR347NxgZA2Z
Z6S/vn2nGmIn6EjuTVtF0Ibhb1U0ATFpvKUevlRB9MgoXQxOSyL8v7sWn1367J7LOjaiDMUnVatx
J4Nhj2/6qlfdhTf8Zsl/fZnzkrjXmWnklpKPwO+uczg7OjwSs7hUb3qz4M+XMZCYMo/OcJT57//1
IEM9E3h6eJA9WKx9IMrimBogrT7+ot9/XzMLiiYh8EvzbONnTl4ryBwHVj3IjdnYj5Gwb0QcvXS+
f0cmGuS4NDyWVbkzW+8/ujgLPnpWxFi+dTafqLRrOAygqS+VdshbHCNB8nOUDdYO9R33yT5MonTp
VZ9yPAYXbvzN7nF+vn9d++zGE02Lievm2mHcbhw/xUowd2o59I1EZ3fdp9JOvg6e9mmoQbIZzoUP
5c1UOl8e4At9SyqsdD3OXm/uwiORfr7tvBdS2hZVFh778tZMk51r+xcuNt/LqxXn7GJnNZFJCzUO
0G4OYKNadnN6RweywCEm1LlEwr50qbNhG+g0Dzka5tua4OyizyBjNlhaH0yK8h+/wfev5Bg+ywIk
s3OKmWW3qhTI6LZtg4ERMVk+t4oGjrLTeGMKp/tPHuJcG+eLNH14OK/fWEZHEtEyd0aAX7uJTWzZ
VZcqgkozc9UOVnphhL57f39d72yEuL3sWjPjpcWhunON/rquStxYpIqYze4/eJTMMzZiN7728z5K
MlIdTpMg3xoxSgDl2Td+XSyrlBiQSl5qpr/Zk86Dkb4CxetZ2Hz+3oi2zAPfn+9rtGu6uQRXVQJZ
aLOuy2kPpmQhNevp4xt8uyrTuZ/1fMbcK0KQevYF2JWu6U0wv7w2RkWHlbgOohcCm9dGqPbIM6/K
CINTmI4EQrmPaVddOFzNU9nZJ/jqB5x9F62t7F4f+N7LGNlNKnY2HQo4DQ8f3+g7qwZDhhMcJWua
B6dz/l+rRgp9SMQDD5fM0+jA3rwkfK+9NDQRXL29HYqECJp1doJIOefB+9d16mZi2pbsYYWpfSML
JXiwk0xs2BEs0zpf170e3Y9qICPGGn+MKqF5S8lvJc3YovilP0qt/O0VqlzEntltXS+p9k1LfS0t
1aOEG08aVbUbzfoITeA6Gcz7MUffmMRi2HdGRHRM7JAT25WI+bpBX7LH15aBqZ6oT9VXYxH6W6xz
A/yS3D4GWd7MkheyOUUjCwJRA8Y5zXIfMpIFaLLuMu93gaVwV6WRc1WQj93l2l3XWhkOpxgQlZj8
pd/rB6O1vNXUWcegJzS5m33QU66t+86Xu64yzG3ucvcym34qvLg3ZWB/DalvrQZ6vqWDHRF/CMma
tvZkJWl6xUv65qRieGw4HS8LP5wWJtmWuyHE0z6NgbsTCuCw6aTlvu/Iqta0ppjRGccWi22hIIP6
mcZxJW3L+yiBSdbmbnBr25mxRSWXLqRAY2E7nJqE0azI1sTDF+jPqm4/9VqgLSzoby7xl9JQo6K3
N+NUagWxg4bnc8R1l4Qj11dEYjcU/LTxegRltYrkFNxHgdMtEcxjLxkMsnL4wg5RpcOQm4uHfSTl
L22yCLozR3WjV2w9WyLyxjas1n4CEwu0QHLlOWGx1DN7D5zTWdui0fd9Hl4ZmkXvBw7UHsQI8TmW
8WiN4fcgIxAq6R9jcA+H2HCzRQeyaNl48gfwC3A2U/XCMRuDhvBXFvXzhW9Pzday0mTd64QyoS1Y
ow7Fr+TJcTELfXa+QXCNmRi7TnlLwO/+UvijtQ4TZNG0ja2dJvJbKu+8uz7oom08NC6ZoIXzdVTQ
7BZDmLRHxDmgODwr2OBvIKkpMYt+nVXRoScx+slA5LJA6off2s3MrZGFcEgnuzjYbT0QPRVG4TIp
q3USFl8Lr043pJDKJfDD/t5rsMszJtq9VgfXSoz6lx7o0CE0Q3lXBcrS1kWLz7H2B8hYdnAlPI1s
M9vuvzl5lWxzHjyZhKgAcI3kQi933WBo14IM+orycQUYwcDq4puAAdww2nTWVN+3eWtuXSLDmZwF
CUidMyyp5+YLZ1LqmNGq2Gv6sHbqOtkmRSH418GP6c3OgNvy3WkByAaJ88A5Wn6mt4nCt0MBuS87
0XyPLJWtE5Ma9gI+Sv8LvpZpE0zWd+XBN0tC4bRRw1+WtJ/IvN65FCwWZFEsm2BYK6AymeU3mzRq
xIGM2mc3GoxjqRvo7lSKXdZ1p1tEgdUSx8emrXgnk9VyQi7rtloZLSe2RYFbdpnDP92mc9zDItH6
/opM7u+N3ot10LC+ZpaTWCuzCqfbBuqUtQ09UumxQgEyzuqAOaOC+6GMsQ6XFkDcjT4BcXC8sJqW
yqyRKIVhaW5BeuChViBV9bWbFOpW0/Lu2s387lAbfDMbIyEIOhNa/RiPmrEH20wwG7FXMeaH4NaN
ACFOXS3WRYdHosNfdo/tWViLfk4ZHjORXwVJv+/6+sZCgb2EA/XTabXBWaooDteq9KdqqcUONckg
DcTeqB2IqYWs+hsnx4FuZUvszcQ7UoU5ShnNPrbAXpUa2Clp38o2uUOqeN8b8DQC9UVVyc9qVNrC
9bWjk6Y3Xqjv3Lg/2EACFm4sipULjmDZVsYXtOGUZXQkGK1H4rVISbZCZrOd6uLoiRTyw0glJq4A
DIBGXXH++CpMt16JXDQbqRtfXByY65KNz3IMrTuv5hgygKTZDlFzR83uZ+YxLoZ67FddH+6NyO6X
LDmfzZS/7Dfuby7UYvQNrpuyOwYqhtZlr3rrCwBllJhV+6UW2ZdI50zeeRqHZF099H7zKD3rmswE
Mt0bMrRid91rNqKn8qFr7BfbRQ/UCzI4p5GmdLwLeTLG6P8Xaee1WzmSZutXOZj7aNAb4MxckNxW
2vIpZeqGUDp6E/SMp59vV885VVJqUlM9QKMbXZUpimQwzP+vtb5bMcR8Yo/+2PVw27RN2ZBo7I2n
GrKy60F9Ie9cD3RqUdEqKaQ6XXoZk3wRD9WPfOIB+o9p44ey9T/Vdbal1n1orPQnWO1zVMUpKdOL
1B43xM7+IIju0zRbEMb0+agK41wsZRfvIBojOtXVxQWrf3gOf10ze0fx/MpMvqDZBxwRp09T65zM
wjVCBqYM56K+MUy190F6REtS1ndC50svVPVokoEyrwSM2c01vWKQh+Rb1Yv4lk4xND0nubL0KrIy
/Yuw+lurwAvOPBOMnvfMN/VcTFDh3GIzLHr91afgl6TVhdZ13i7x75zY2WIj8F6qpjgNlQPgUi/D
fGI4zp3Yr6V1HGJb35v8g8WMm5scokdEms0SuYDDIDgT681WovaHPLJWZwgtT+0s2d8V9fJjXvsJ
GplWD8eyJydo2aUOSTmf13SZslu7suquuY0bd0k3aCSdbZIV6kgF8+fvt2HvHavPwnbMmkSdsPF7
c1iIl9gdBbbMHY59oq9S9IDo/Lwvxny9GhqB1dVjYs370cs+OlO/c7Ck5065V7ORytC1er0zk/Uy
CYZRQ+JTF/qptyebKCzEfVPOV37s3JitOMRw2lEcMM6dH3pmH9fOvR0IDlT9i1YKEm0+OKr9uvlF
pUtEwbkodD5evCkKzVYjksQb6x2Y6nAmJEkBFBWoQX//1H/dlOrc9DlYFI8nIsI3e+yiIIOHKIea
gT+E5F0EQjBLqLtpLgmASqNGflQQ/fXGcAlR63aJbeVI+dYVTe6gRBtM9WS2nYOng8ctxhMYiOj3
N/bOUfAsQfZxHHNj5tsKKEmfxIw0vNOpH4+Jb++qVKCG7Laa/Mg+897IPR/M2PxAYtEhmr0eP1ZD
Ptzgci23atgAxFtnfTHqR6tvCVOpQX6mphWtlJZb76O+5/lH/3JG+vPSb4WYRLnEdTbwNNdyJauW
/oFfnpf+9jCDP1TqnAycusfJ8v7+Ufuv9/z2m+kFUWLEojQ7M/YfdDy0dt1uR1lfEfN1/P2rfG/E
UELAyw3UWkOU//rxLsqGhU6WGdIKjpqmfssRBbLneP37y7wzC9g2xmwbVSTv8W0LJjEaHesWd4SL
OnD8JwP0ojWa+7QvNoVwP5CqvDdoMBdiy0Ga7lH9fvOBa87oEt488B2s/dHRpmPVTGLfecVXBTYv
QMpAAulqfkpkenTgzf/+Zt95plyUzjVBej6/xZtKSZHCnWqqhtenKjoCw1psc9fJwm7UrQ++xF+n
mLOp9VyvO7t48bi8fn1EZ0zZgilxh32XpBEbE15VGRPNhznbY2HVItWrZQMXxLn//U2+c7L/y5Xx
r76+cktQNyZTbtLtvcO5exh7/8XQ/G8pQO9MM+caEK8Rw+4Zb/X6EolyZKkyvj97HS5qZ++ZVybH
CaDuu9/fyzujE3ERyhpgB8YZffH6QpXjd2k8M8d4RffZkHfdWnxvhLeRfXLh9s4HX/d7w8PnhOGc
sU70JN+siEp4S1ewu97RMgu7wdl2Ddjr5aOn984LOp8Pz0AcnJs0ll/fVJeVirBjPjkkCc/dWZpo
W7e/f27vXoKWAMV63FlUtF5fYilrpbUal1iy9eRUsHGNwXv4313jPEj+UtlJjKV2Up8JKoeYTNsx
GIqPmg7vvBDfQAFPsZH/JfL89SVQvcwt5Yx6N/jaI4GI36fW2qfa+i+szvz8sx+Qgyqa4TePayIY
bdEcrlO76nGq8q+TWRPpPIvN7x/Z+/fz53XePDLXSiayaajtIdURgSqmaPa8B/K+PzDwvf/6/7zO
m7WD4CETDR73g8XvlqiWW0GS2gdz6bvXsLEXnf1Uvv3WMjCuTuf48Xl9cuPNGBt7SVrq7x/X+5eg
M0kB0WWyeVOLbb3VW5AlUAAexDEf6stp+nsoNyqgaEgQr5/dy+fAmrc9Oo2E7JKpgLQDVf604vFE
HN1X2VeXyv+onf/u3UBvsNjWnllc53//l+9F7+LS4fXXu4X9SZAqbmn621oVbgd1DEn5vHySS95e
w28KH+h0vUOHdEWKgwwmj6BCmYVa7n1QqH7vfs6bPyx1LjYO9+3HOQ+l7Tca1xq0W9XfJfFHM8x7
nwu0MKZ9/Lt0qN+sZI3eNU5iT7yctbo8nyqbuKDEmH2gfXnvMkhQiMtxDZ238+YyJQISj9Q7dgWw
tq1moUTJqcfsPjjb/GHFf7NrZbl02Z3TPdHR0r8eAIpauHcOKNpRhL5uoNYb6dbQXdCBMgLrBK4P
BZrvRkNnH2zKOXpi7Ob+S+FkQe3ocNbh0X8jhpg9hAosWQWKpLeiaSP2w8d6tu7rRm2EW+w7cwx0
k9Bu+4MF8p3l+NUdvFn3yfhECeCb9a4cyEOVXwfL2OVaczKsbmMZ3e73n/+7VyM/zMRQyft5e2ZK
/FHLXLJjdgTNRZq6FutKGLoMluYn8aIfvJ33BgE7jf9/sTdTc7Vg3/MyLgb8KWA9CNLRDVzn6V+5
JTDW540hKso3O4w6LQYyXHmAi72StOiFi5buEnTvLXt756M8j/fv6c+rvflCp4mac9twNdW4W9dc
d7Z4TI0PtpvvXwQdh3FWxwGJej2q48klRL5FxuKJdSPqW81voqKTHywF55/yy7eDtvj/XeU8Vv4y
eZaT0npYr7Tl8jjQ/AsFJdGj1Ktb/8vbeTPEW8TREwgP2u1mE3nVt9L4cuZU/AvDAKWS6eERovj/
5nDAWudN1aif9wE9MYE/TQfQq3Ajyl2hkB+For377P682lsvDdqFbOxnrpZY/WZJ/Aj0QLB6BkP8
b4tPWX/882qKTIS+4tvB4EitNTVnZTBoBllv87by3A+e3bvj7S+XeDMSepg32iQWRoJrRFSVvWaM
UvNfGm8Ydtl8srih8X893ujnZOA7GAbzerJTDedGs2k1TsUfmSDffTkscPBs+a9fBJ+Jtbo1DHm2
uLTcFteB+TKEgwEypHr4/aD79UrU1nROv2ddnvFLCao2Wl/LM7Y6te1sTVMe+p4OiRyvcw7ev7/U
+em8/lq5FHYxpOIEFDLVvX56k9Gm+ojlbRcLd+vJ9RH5wy7V0ytRpLvKvKRdW+fDBxf9dWBwUWps
DolNcC3d8/3/ZYoolF86Va3YLRRqo7lPflNeVf38wfD7dVHiKjbrEYk/nBXelg59fUSzXfG+5lxt
sJTQAKzA9jxlk0FVwfngnb17TxybqYjiCP5FuS4xldmJ5HsaBABrjCZklG2qedn8/n29cxmdchof
LLVDRIlvto10IcsizVcgiyu4nEZccueBHOsPqj+/7hipt9M7s/Bvo+J6e2TQFArfrPBgpfRa4URe
qw0PXu7kH6nE37sd/GRkaCG2J87tzSoLBqvMBiK6d1Vj3Vt2GxHdfIO55W9vgM/yehMvBOd49Clv
5ghdFaVZumaFgrToQs9GI5kJ+4P16J3xBuuTABtkrejB38okBy+f2mVQFaSNdWMbzWWl+ZfTKjcG
GSy1VX/9/Uj46HJv7omj9RzTt612cl63tCSugVUE5y7AmZ5BYtGXf+FyJI6Q30OxGpHI62+2ThvN
mJyJy7VdSMLOLrbVLq1NgvW9IKc3+PvLvTMvIXlhBnRwRnDefzMwVqBVMzHt1W5WxIPpyYut5AZ5
X+jaV9m67sfV3Yvko43/OxPvq6u+mQ1HhzTUlay6HWoEIEAgwaZlsxItTzjqPz/kv5Uu9d+FQr1K
jvqf5Us9NBX/eRtBdf5tvjXt2mVJOvT/8ce/Tn400cvw8ur/IIDKhvV2/NGtdz/6sRz+4//+s8J4
/pP/03/5f3788VMe1vbHv//bt2ash/NPS7Km/mtaFDGdfxkJ55//X3/v6qXi712+NP0vf/yf6VKU
Qv/B/MpXjGQcqqLNmPlnuBSV03+cxeTMIeA9GTG81xrESvrv/2YY/6DLwnhkt0OcACe6P8OlzH9g
ZMXMQHWUrAEkgH8nXQo3zetJU7AtOHtBmMxefxpFmsC4H0V5kKquOY6mCfvRRpfPtZUqzLkWQUCO
tYhDNovxZBrCKqO8RjxyYG+MVddGkhoHc7LmP+3eosdVVZ0EyuOTU2eVmJ/CKq7s20UpO8JERt7I
olnESSfd8LldSx0ETUaMSEG2POrzQhocWCoKiyFJ4SXx2537pLXdfNSK3EFDU05XMpfOHgiQDpfH
HiskRy2t7iBuHE+SH670x7YRaNlsmnrBYi05OKc62WojCQX0yGfjp0ZYeRFVcq73syLCn273cCpF
5d2phRJhKP18PlGLWNxNWs81ZS2Bh98eW+veLwoQVSRmIvfKjcHtA6Ja8ZPkaXcYZeLu2NDJNPJy
S9s71UIClLl4TysgDB8YgSOcYMZlfuPk+nhfmn32KAlDf7bmYr4ofdlfMOW6F7mlxqflj6R/2tBp
E3pyJCBJkNd+kGkzwY4SjbPhYRgcUyuVnrIGLqVZOEa8mZ1u2KHt82liV72zteVqbRpa4NeTp1d3
LvQkEim0dluqHplNruWO3Bc9CeA0Eoy7mo5lGrhJ2xB9W+U0y7UiMeEDGOSgq4Xf380uWgg4oaNT
7KtNqV2IWpzzpqapvfeIr/bQFpjFsxxVdYJALnZpnDnPNUGfWz/FgNAPfR4CLBChVZbPZS1nuCp+
uzWzpL7MzgeWiCRQqAmQ3twA37ERaunURvZUZHdYl9wi9AbdKYDhLVkSDIRNbkeN+O5+Rg67Ha0H
z/VPRgrmbUX2RoTY6t9UGf5T/P4k0+ApDpzZ67UwceTwADRoDb1y9qE+xd7eiRfrkbTQ5MZz+uUl
V2Z/8ht9vDEAsfWko2rHoZBIxXokgq3nXTh1oU6yqJJHyGL5N0nEKUpj7A6R2cvqsilj8Z00CFYA
ZFBr4NAZKtkYL85Nogn/uA41Th+ZeV/LNG8QLXQwddq0ynbJ4C5R4ypKMXnexiFAKIw1blKdHGwt
W6CbLU8QLFVg+MLPg6ob462SdnrADS5+5hwIv9s9WojRtUgJnuy+aIJ5GYcn1BPSf0r7S6K6cOS2
ICRvc38iekszxFxipwGPXdBDCvi+8mhV2fy8Zir5rI1tfAkEVrumLSXuEfuZ4WCbGE9LW27MsS2e
Yt2UD6pwwbUA0vC0fZ0YZrQ0fn2HqWi4VW7t3SNF0F48RvIQJpoGCLCTxbZsS/8Ye468xM6ZECyu
V2HVaM410589wrMYh33lLwhNnLkOVe+ln5q5daLiHO4x2MYyco9zL0PmDwJedH9NCd/W6znKhtkl
RbSfTyuZQmE9mPJ6alPndvVKUD/Z7LcveuVimfQaq7mee8NniPUFhq5+wdZkj9bVUFrGiz41zuOY
r/HO7y11Fxe62NjSh6qgeQrQWaPqjeenyV6fChF6id7dyNidNn7bLk+dW9lfNH+aeb5nRHmuq+ro
FxnqUQse1YSY6yIjMumeKE65navB3xA27z32bQ/0k1JOhHrKcwIxTMWFMvL5x7oAB7+Pa8M9mJWp
Hryx8j5pXvKJYP2zqpG4yUs5qeSktA7kcTovIlQ1VxmWIWrGeNFA+lIRD3DQLDfDsK5X6+RB63DE
99QdbogUSe9lbs9kXxnkl89QmVQkS+PMqACYvCncWb9zgZj8MGrs1M5sXbRTYlwZ42Ahj1nldkry
/jrXRX9bG0hh+tZ1dwhasx/pLKcbxKbtqUoSY7/oxvo5H7CGZw4Hu4eO3VygrCrNNrlZ0GfayKXT
IZupoQ89KBhhuvrAKNpZ6s/+klZFOMg6PZSouA5Zx3obtLVsf+hKfVGL6z4Q4T1YFAzq6ZDrXrxR
ZUxwfCWk9kB8e3eYXJ20nEQ0mzTWsj1kW3HZaeV6A/kBkZZD/AAB4Ul/Odbz8qCVccbhMhlf+rJt
tzUr1hVAzWRjyJ6PfJ4S2JG6rt2ZcpIAIpdjOVmI+LLmKjPL7L51az2o87y7No2RXPLMRRLsNrP6
WbfGdJmj8GNmA22xkcYwEFYk5EnayJNNoxWhP9r1nuxe/aXsM/9QA2HdGe1kfUnX0v9kzE5/TEoG
2uacw/SA9HW+SWXaH3pCri9kOYodM6+2hcWjXZGJlxBRN85LICttMOGP0fXUG1QdU1EO+7G1YZZK
pMAyWTpoBV72hE3I30yyk/dYuexv1pjqE99bZjxUVmFEuhTKgYrb15emmqwT4RDqx2T1rg+xw2+u
KtkMEZm6IuIYMH1pFlOgCzCMZ7ccVNjJGUfWYFTWZ/4Iog8fygGY28JerxttsfZoA3MF5bbs92tj
Wdu4UuVxsOywUXobaV05bnIFun1e2vRGH0T5YyBaENVh504w0p0U0ieTFIozdkTs/2Gi30E+9C9m
GKWXZj6qAz7P7kZPde3ozZ1xMEVX3kPjNlGqNtbxrHUnrW6VbWCZtKcLf1gJmIPrtKMbqsCUpdK+
05rR+wq3ar0zZ5eRuuYjUEk5CTQWVmrbQZt56WNeS+OoE/n1okHK3Lmt6apwsSqme5gi4ElrA0ly
3nUmAbYyJs0xFfIqly7xArm3REkVZxt9KU2eS+90N26+Iux1bRSbdj2kx7zvhq+NmcGEG9nErITu
/QDqXEXakIunpJ8Jvpus+EqOqO6gzGd3KVaSn44/5mPQLTGAT6MT43E0DgWIilLBnMmj5EIFA1uE
UK54XbLJj6NexQBNUks8JlXufkulzmrTaX710vXMgK5Y9U0fYxLt6lEHdYY8exgK53bJBGrJAi79
wUpAL0ordvYp3Jg2GFdl6puGzvOFPkr/ULJ72/Ixtldwt1HpJwD4psL0DqIz0q99uwoYGlrVR55X
aRekS+ZfUta3JKA1bT6maY+AsSzh/yVrcipLN967ZF5EAmDnadH9/jBAmSP+L3Hz0LfmuQgNp6S5
FTst369ti8jomxpdKkWMhzGu5RG/v3dpdvpyh9qk2LQsxlHMK7+wAa1em/263LK01YeVFec2RaqS
cMr1XEgmlSKFoBj1Izy0Yt3VZAHsWiIC7nXynB4rvyy2iD4Z1HMr+uNseCLbLOVy1j3ahEzErTXI
SF+9PEg71hKz6J/TMp6iQRXJcRnZrwUGWOvt3DfIMzJdcPQZ3ecUC9iDaobhniiXcm869fDNAgG2
ta1yObRrLvjES/NF2bLcorCBDezNG9XGaVAUzOlCmqkd5ktX3VtDP+818hOPqZtANsURvWwHH1G0
y3H7sPTFfFq81ZahocxpT1h2T6Digt6nssgkWFIt/16u+nRbiDj+spJREjUYSU5aX0krKAA+Xzas
hsiUBz2yiphAOqfT2JXmUMODtGm7LnANL74vjJQ5R9VtEbJFRB69WmkVSOWiJp9ElueBIUd3Z7lF
3wb11GVbAnK0TdZObK0HOcaHNE/nqxSc200L9fd8rNCixZH6yU9ymnXKWhYCSa145fzgGFeTmxhb
CVPHCtEemaSCFGMcNTPoXx8o8T6pXRsWjEYuSo0nOGyTItn0kLg+i2JOtyZN7ZtYX+NoMcppr7AA
IWldGoTJ2JB09N4mpUy7cC+EzxQR2EglcSOufgQtNtmgo28uyCbHIVgazPblRPpLu1bFo2oNuU0L
CJfolllPCB3rBPEmun5b+TPZ3WNnhTXosn0Ohe1W66wko1LQijud3IxjbE7pRVl69vNA9gEBkFm+
oQyfn0rezbbXrewwVka+zWMPGS5D9NDUGj8hgwqzn1ybL12O8wYdDczTQRfLd7sAlcQo78nan1S+
McbRv/TKXqOLMyRHp1O+FTaWAwjWmUOh7OWrDcmI9HADJHSs7Zt0nm4Q+7pX8KqQO3uxpTZJQWUZ
yTuTfSaq4niOzv9qVkisGQ+N2Nt8XA/DkM/fFy8bsEnY7q0ZF/C9csv/4Y4ZKcojSVNLY7IDRv4W
DV5XfwNOWdzFVgVSZkx435pVXjqdv2wcG3AAabhlvK1iPflUimT4MSVNcss64O/MWfWnZar7r5Yt
EAv3s/2zXIyCY7SrbqXuyW/lormPs53rbkQ4ArHfjma5j34voM0lcyEDeEgqNIZS9uQA8IjL2a6x
j8TQjhKhrAvR9/U12B9ON7Pg+xNNQoKg8pPtyO6sD/wzbcvAt/ZtsrP6i23iauHh24gycUCtlSdO
FPynqxzyxKPblyQUk5SHCBx5Jen2hsYRbOQD1FRnI+0/bxU4q95Ir+GH191iXEgf4uPgCkENzaZv
2eaN+iRYQItNBiAVqnmbfvdsBnjAS8tw8uT+0xkd1gSmaOgANEP1ScRQkUc/9j/FjeFGvZ4Pa6gD
HfBRb65OCPUu5dg32ONPjq1EFssS7KJVZPV3/iyOlrJVSGfdPr6IXX1dAj1ptEtD2ecTo32TA6MJ
haf3DoW9jB0gmQ7Do1lxtkpGkXckF6V9GdrrcpGSmMwk0wLXa4lLhHomk/muJEU1Y9ESpBfVLqWF
ZNEyyGWpcYXJXj8ZBWfrRhPuz9UanVOCwvsI7MK7GKQooPqpKuI0NN+UpeW+yMSTkWkV26T1ugvD
ya2NBnKEedNxQxdIuxmRNdEcm9aaroesknt6GfIFY6q7rdiQ2YCumO2L2t8oUhieuTYN97ReXWxO
Rgz8OpEnMLDuaRQN+7hF07c99YxrwxYD9FAgwtcrwcrh2tHzU42mA4IktnGB/n4W7/f3cE21Sz9O
l6fBalDgCwCcp9no6qPhVnt+rQCZZgG2Ky+3DaOlzA82B9vA7ha+I6cvntcCiWOAxDDZdsZkPsR+
30O5rIp7WBl4N2xfEFGlT1ulNcWjKVr1k6gJvr/ETa9W8Gyh40o+Uc+unmcQYG0gbSYP0bfVhaNX
Odm5bKeqFW9a4dX5NaJYxpavfNBGU6XCIoENumiK0LOxXf2VaScpLgx+lZ21aOPWz3zzkaM/FNss
EftFWx6gpal7r5bWPh7GfltPtTzVhZkGjj2P267Lqyo4n5YOkw91PEliALCsX2GiG9nV2MUjmOxu
Tb5iEfzi2tJ2NlZnkJ6t6SSZSqF9Nsoemno92AMN/mXEY+HWn8c+vof/zT5I6usJkKbH6bg3WL1V
3ez52GYRArruCyyBK9aXRBfqK56FT7Qwmo0wFz3dDs4obvWxEKem6dunydT7H7more9pcf6lJQJs
yDFavNXqed1gjYFXq5El0rZq2K7tqoKq9o+L3qd06iuUdPkf921VEy4quqn7hTl9v5L0eLKBaUJC
pBjEQmw04Wo0zjM8pfh6KRYyhZDtBtXU0ckRnAmSRTRXg3RKWhTjeOopj11NhPcskYnvEmAG52IK
ExJ7bVbNphF6mmxvekKl5XluwlqXOvpxAkSCwrtMq/vBLJIvadEMxGIMU8QXUd+Vk+t/d+F3gFhN
2/TSMdIJxzPeoq+E5JhLiPnZ4+9Lg20BcoFrs2qMc+27PbGUkq3R6k/J2ecTW3X51TPmvSH0mIfQ
EBayXdYp1oMu1czLdmU+2Gs1+/68SNQcLudpbssO1cMTCkNuYyym/D6m1eBGYzLPFcezGeYrRYZ8
r5Y+ocGuJ9m2cTvRQvbV/H3FgfBzronlLpO9ouqWmbzqmKCyA5mEedAV+RLGTgOnFzpwl27cEb8s
4TATK22XdJ9dnotOOWssIy0eU5MKoFkRWtNmI8WkenGqo1oq/WebFeXTrMVu2OREiG0I/xZD0GVx
/8Nxl8Qjf7uVp3kpvRtzJKAiKkQ2XvjEqRmfKQ2uN6njxdtuzY2ZuyjQikC4s/kFl9S8yjGuTRHg
Re1iMAA5ryhmarwTGZ+fI+PpZiWx62roJv3B5EC77evJ+ZTEeRXornAvbL2oji0bSMjqKRtXHGET
ud5pvfMzS0D9UZk9bWvllQb6qGZ+Al0kVECoyVqGDR6AXS1x4gRk8ucP5VLHKnKouE2b0enrHQdP
A+Ocjl8kQ2cFSL2Yb4vJWMLRmfvvdcUBas09ZQR52eo/PTqCm6nWnYcZ3wparHS8nohdYMsYY1JB
TaFfOlSgzlEh0/gwm72zM6Yuvapmv3yZfCfj0RR+GvprpW5b3Zpul1ROvOkGAZVnjPU2n/psDOW0
DLcDWmY8TypTEUINEOJ+1i273Ae02IixV0fbU+BHBmqXvbAZEFUCzjiwPVbgqKqbZGvGjI1Ed9V9
2tJQJ9YEemhZC/Gz7xr/WhtG7acW8wdLQxu+VwX159gkbCVcR750fh0qM1rrXdVqNA9zOjTb0e21
Ej+brZ7RP7Y31eCcvY2j+D5T39302gj2cTDbhUl/Lu9StTpfVCYkYL84/WI2VbpvcCt/z800Ppm8
oy+S0iWJ4P6CikzEgx/qmLYukraleighdY6WTjKlO1bmUZXp+Ji7g7njHYDcSqs21LIFP61vcuTM
qWKzDwdY2QfDsp6Xwtbem2k3UvRt168c+ijHpG1Z3cSOUXwrzdpiMnBW9axMl8NtPJN6TzYdMbLj
1G/WuVg+ORYFFDBp83VCWCIZ7VRlCjP72UJkUM7wMF6Scz42PscqZ2dO+pE0p71W5c/GkGXf/Thn
/4uY6pQ7cUJdAE5uUBCXA1I4drso54BLWqqbP/Vrgcmu5NBFAvoIIYeBUtiPsnNsajxDW3/qjWk5
Qksm6HARkgayWVlW4Lm9PKyJ5FHo3eJ8IfoMnyFaPoB6c5LTIMVqdMk2Lf0G35k9de31ZgTKdD4s
ftddjrqXHjjBGQV6PmNcebcSR2POTwgtZ4yJiDQ7PxT4m81zPnHZbipycC5EUrLLo/s6bFvLKD/n
2LKfOzdR925SJ/fjinFZiz39cpWOOBhD027XUTOPsCVAkWv+MrDRN9B+ytXxgzFd0pIKojs+aDkB
lJYqqwtwehSIsGISjEyXEjJ4Nzx2ChdNDTxoE7cGNShSrTcOUMEbIA3iRtpwKHziz77nJBNdmdms
NmznYLsmFiTYTjc3WTyNRwoHzVUzlc6j7hW+fkYx+3t0jW3o0qB/bDOj/oQ3XLteWsWKWA+tv3XG
ZqHSPgr9hZy+co+NI95OS619Xm2OKYORY1Iu6iThCwMzFOipY1ynU37vsCoQ6GH191Wbj1ccCeZo
TsaFcpXlXNlzZXMQwmGaKmM91ZxOXkpbI7ZSUc4KiKW2cDRX1XEiPeeWHbG2x5eeYJLOOMH2bqMH
KpbqrtUSneo5FLhqL1sriVYbSkIgQdZcJUBu00hBb5sjz+/rF/YLFXPnLJj4Sn3yHkqtVvbec1rq
p50QZB7ljb5P0sbRaHPYGVGZg98/rq47X9JfpFkhequkGWP3q/W5r+eZFjwWOSASHMJzBDVMuIeW
+ZWdHvkETE4LcoXQgde7HfQUl2mXm/oLpuHxcaE0EKEKNy/SsW6+qakZt0YZA2kYxkqyO89k2Ya2
NbG9IGa6p6aa5q63HTyg0gEVr4FTbl/NoTJstkFpnJAyoAHgvfeHLnFDSx9i7rMhMirIehG/2Iuj
8WgGhQPckdbsRzmScXYxHXOvK/Lkqjnbo0OPUuiyOcPNh8PU9Y0ZCrstHhqriwnoEr7/bYjXSWO2
cYr0opuA0O7xdpJCYNZMYKGVGGMV+H5D6Xtxzp0z/EPe05STj7AhW7he9vRR4x0SFz+5WKcutj/7
Q8qk3CrPvzdzjRCo/lwECPJUqCYDzSJ9iMeZKrSUUOIO97HO8BObOveqH0WXpvkdPY/meuhIHvhm
OUtp7x0tqWkClfnyQ1sactfJKSHpvMRF3bGrwLxAXxZbNPUR3f22aGKutulCqT0aMq8yQ9kYM4ar
pi4jlc7unRCjtqs8drWbwdUbuWst16qDDvO4fg54z+msmQ4W7sqz9jxeWpcajbTa79vksKQizreS
iN5LJbP02zyQuRrVULcPtSO7YyfX6pYzEzV0p2KPwDa9eaoJ11AXdDfau64t8++qGwnnyqm3eirm
ESdqzx6hIx2243QIi8McDrMzyC01CZYzSNprFrTrMl6ZrVV+tjSVD/veM+cqGoEjrUEJDQjOiFcR
SM+6kqmtqPx2IRVAcoIsCIjNTJNjJM1Mamo9qQGXM8THKYhHtkIgY/M7zvUySrXOOdRdEbsEMBpu
QAad+UKhwoxGOL0bU/IrQMOwL1wtH5/UsHacHhwK4XIR09FqC/9nTRZCNCRLdhpaiSEZq1i+q6jy
PSWUJ5gRCq/8OaIU+UIMmkuiQz7yT0trMTdj4feSaUUaJ63xOD/D5oOF3JjEIJhFyUJJqcK4mObG
vKNV7N6f+183M+XO0PxP8s6jOW5lfe9fxeU9TiF1A1h4g8EkzgwpBsUNigpEzhmf3j9Ip/wXh2NO
XXvl8u7W1ZGAaXR4+3mfoCCxxYF2Gj/bWWTejtKeWXhBfg/8Ft8MRalv/VDvbqI0JLjIVkr6b9r4
cQKOPU7WVN/oiUXX1srVjSlBPcYgoeoyEEe5SqCndyScTJ7TzMboUtxY6KTE5Dzil5jQw60AZHLs
HZ2S6t6o45JrvrEyCQy5c5TE2EVJPnziumtjQtdX8V62jQ4bVbQfbWmQmKIkVbsHI9I2DmiBXNmh
oSabSneGmwSbBw5WNe02dLqG9TgbEyipIT/6M3HTXqK22W062P7HLjOBe3ghGgnKGPfH5RQ13Yi4
Ka81S3+vB4N50ktN8fIsMZgSNu2usB2NybPGTvyAvtbcZf5AuagFjX2jVWHAAiO9U4XhMOblXWeP
pljrWq4ltMvT/l8Rz3/EsblMjPmbF/P/UjabJiCd/O/D2U4FMtM0en7FoFn+yr8MGs2B8oK37m9W
KVS1/8WgIbiNVE8E1gsPBiXrQvj7l0Ej9H/gu8KRQXoKE/A3BRoccCHXmNo/QloSxzXqikVXbP0n
DBrLeU2/+kOgWQjJZ7QruhnQaiI/OzWIssdTBuobAh85Ka6PG7+ZizEG3gu6ef6gL6VYuOr9EdwN
l20RGDQCekq/WmfPfkloE2Qc9pWdj+tQ9alAALIs/sowtopPwnJu53iz5dBJJjdui6D/JbRZ3BLM
UzfCNZ2JjqWbTjr/TAsSheJDcp45HmkhlPTYiuhPSjy30Z3gOB0zfOWU4KWZpq9BmuYBnJvWmb/l
oGyfeieKJPe2hQeCz6aqrCKtVRMyOP2xWdNfzngFExk4twC2fWKX/GimBJGZ0kx7f8h7a027LTs4
o9FjFeMTw524vpOHWLUjUdnmDbbaORtDFpqrLjBsZV9TiMiP5TC34LdNOI2/UE2x1cx1Ij9G+K8s
agZltgoA/dlEojGFnQOFIB1xzt2qTe0YX2Kh5MOvPLdFvmnpRU9bOlFtjZuer+erIQ2DDpJDTOmS
GnpQVexrs6jZoEwJ11/zxUhXssjNXucA6ox8P6o4tNx1utBOAAWFcghBLAJvQAOlEv9tzvVNMeZJ
vTcih6a155SWan8bM1lMD5ASDPgVrSL9FvhsoCvDpaUdpL6KaDl0/WrMJ9AFtzSgCFUETKlqdYo6
chhuRUOk5cJ4suTBrOYs2cx8/SbFoAf262NgAVh8SMtgtrbY16h268Xd2I37BvTS2bc5zfeVOkIw
/1RmFVcTWWUFt+LcmMtHYfmDOICUGMNtHTdh/yWrc4GpuR+W0Cew4VR+QKBVfvZRZ4xeTcEHj4PO
VLuq5s7vdinoG3I8KxmnbUCLgxBXM2hvcjZJZrseqc2Cz2lOvcoEFuqrLut63HQDHfpAx9Uwf7JL
YsNcdO7N+CmwBzM+DbFBc8SxfIULq6MpZueB3PNpUmsSPlGfcmlvASFX3kTVU7khkIO5hoEbUhFk
VuPMG3pCSbR2emgiqxqyinryFdnFDxW2bqoPc4JE5gWucp6nUeAkLkdW7kpLqlIjiI5m4B3EKSx1
aKoYA83dUYSnPs1EZq0Ay2pF3ajFSKo714jJavWVxir76TROi4laRpKIeDBFlOifA5aiargoSfz6
5NcAqD+EHjr27Qi4EX9GcVbopwqr7kC4hZkmpIVN4ZxSthTcK7Odk3F6P1ZaKQw6c0pk/+hilSix
qc8AuqmRAvG9jeHmLEQ41bgtTY0ew0Ydijw6gauV5JMkGNNOwaqycXiTLtSjWNxISG/WYwyjgQYP
XO1UPXZRqyJ5c/DkUV1z7LTmZrIyu/s5DG3X4s3v1Ma0Ukbuh/zs0VGnA5mqWt0y5LMf3DaZTGXs
EgKbSLIROoeZiJ+c0gNQ9330FFt9NzxWmG7S8IyLNq1XhHG3MH0U35o1184pZDsvCuDIAKqiLISX
NdoaWYV92tZ+4Y51qmjfM02b8k9qSlmBxQ93kmijtGaPsCVvkzhaxdLAxQvsYU49K9WmZK8nXL53
UN7racXSnCNq9tY0Ty3g1CYuG2yqok4CnMZR/S2GW0P5Ull+Waygqtlt7DYaK/5TbCeiPc6GROdI
ky8f/AdFjmN1nKdKf4qVwMx33Au74HMXsN5XQ5GY8X7OqOr1wFH6jTLQRcFkihw4FxvqTq4rQ3AX
KrQYUmTHl47QykRQBJTSH1Yyc2jmJEpvGKsGLpGryTzetGGbzUjwgin7oI62PbgU9Ilz02l4QOJU
pIn0RYn1clk5+bSqRm5CHchW8hyPXLNOmH07psu9McSyrLb8JONjE+FXrCLLn0IemNihSNy2LTJs
g1JHvyEuoQW9jelFly992hXzwW6J7t5B9sSFqtazYJjdguELHnB+Ulx4Sra1RvMOrM3HkMeizOPk
rqh6G/xIxz72iXb6qO8rEuzLxZUKp50kSa3oK9K+yqoo9nQ4DdxPaVSqjeDD2X3OAeHq5eB0B9nX
KZ1jWng0sERXBzvgVxHdah1iCpcktiL8ZtjhsPDcuC3e2lUBAhvk49QtCZyGi5DciE7ABlj21TGq
8pUuGl/jI1h0ooYuSZUnWU3htHYGbgd3cyxQm019h6l/gXyBPmtKn9ZsTNiqc+ho8art2yTc13oR
KBAWW+PRUXItWBvTnD01Q9Sx46sYeG0SY0gLrP9bbhW6if3RlxS68N7HxNOEsOD0Nr3oEPyil/6w
V5Qw7ZmpU/CUtHbYfkQcIKSbTLZprm3aNeMnEyJRtp45czCYUzur46QTsCbjRFjZuoDnsh1EEf4E
f9bUlYLJQZ5D0TONejmfpy7bac3UfSnLPIvZGRPVpa9r3xIvIWkt40Sd/cp1CuCnlg+aPwV2Opp3
c5h/dmCmrFhEYY8xL9vBVFTCfvIRayobmuB1dWzzVNa3nErjZ8w3u+Qo89nSblkerbrlCh8+K9JR
H+oozIKTTGa0g0o7y6+4IZnTT9O3DRpGeHdZYsrUDfTwStvSJw0TmvS6L/ZJyLhUkAj5x0Rp3BSB
ljiHcui3duhT6YOkcppVQohyLwAASScbe+3zFBpDfay6rFXulbIV6oPWqPeFXOoE1856SM15m/fl
MWFMxx2nBZN+Qd3CDncLX588I+OdXbuGQbaphr76gr/ZqGDrWEQnPu+wkeE0REd1ADtf+YGBrVwN
DSk/Klzef5QqF78wHDIut7MCsUBXrFB3E65m9Dya3DP9hrnHkoqM8UMw2Ruu5PVwNAbkLJ6eUEzS
HbUjvfoQYCwe3VQ2K/RznTmt/lBCZ8bAO4ijjRlxn/PQ0HW70OS4BcKYzHwdo3O+J/XAr452YKkd
U9fCRzIPrAxelG9FKUTFuA77+8qoOK89fOtt6LN1nnc2fWpV5r9Uo3e6YyqH6Vmwx9ifMwAs42Bg
UJ8fKjOxaMI3CksCxDCWB1XLOnlTmXYK/0ZPoMJhW2vmVDqFnX3nqtbJY0sGVwAXbtS+lbLNk3Vq
BcuBLjJVwUfeil80Hb7WhjtAlW6VLlRCcMoaxE5jsLWbLi1qBwgKIwIoVZgVP0D0UfCHzLNUWetY
aOobq6zhwXIEVIBH1VBlK6sM8DgrdL3IgJ38ul2VvuXkGHEMAYga1fUkxnsMNc3pVEExfsEXJ/Ff
5javXnSjHpw1FXt3BwltyA6Qk6LgaQrqbmjh41QQSVPf9BnV1OoKvC/5D/q1ViTxfJP6eqXtnVoM
x0DRIYTTok2/qqIb7wvfLrV7R2IeGHAqZXSsoSEBSM+2/jXK1BdgjPR7ShgQopwWqi6kMtIkFFoU
OWQIemEJtFfMOQ/EskjCFaalegocGXr9PI8U+A1dwGZRtcpd0Kmw5u2uBGNuJC4LWyWd58orgxhv
yZCO0D4trD5d46uXoRtmKwVGjCab3lIb5QO97ZqQA3eOUACs/Nyga92HI+3RzNHa7kuPn56ywLtV
/YVEZ6XY2LlSh+7s8F3XukzY8CrfBjDKRE06i0tfWNKemsVjpkEK+4CtcPCJWKmIj4W2BRIk5eN9
TfH4aY4gsBmk+92ZcVLC2Byj+iPgBvzOoCWQKdf1Lbc+pAtKNPg0f0en/IZPgb3uzIC2/jxw9O1b
2IabkE7+99IYB69xyqUn2o3xqo/C+rHB1bHZKHOEblEp+kWY0C6Unj6HB5e3VXaDdKEESAf8t/Qk
/TZw8BIq3GqOuC2ysYNm6MRkrbaObwNbTNoUu6IyZo4hf9YPkK3s4ivc5bzwyIiXbkS7lQUo7S3K
4BjWP+zeArTBKA/QmurNoPXQ1ztTmHv49t3JZ8cRLnBcvRDk4+yGiwVWnnRIaSYnGJN9izQ9Pthp
NWOoV5QBtEg1OU4Rx6KbBGPlORwVm9iJWDmtYo0CRG8ynvvUCfV1ABlpxihSzLe2tLQbGs808wui
SaOPQ5uBfeSjAUQ75XLexVZKRzjAvnyig1/+6obaXg1t63wTjd5Ugaur5O34EKK/jp2BF2JcqpPw
BjwZscYO2ae0xB5WbdZH3+JKcyCmpYFF5NPA1jCIJPEPcSIdAD1rUG5GZWgPjoTVX6WyozOT+uGu
MwT20EXbwZga+0ohLDJqyhguLs3RgdnF3frTJG2VmCesGOCtt0G5aWL81Fw5aYmgahWSDDrbTtG4
FM40ch8srJxUMdap9sXUagAwEWhiA2FQ879Xea6oN6Y5z+FmTNhFmRYd3hFPZAm2wwHaqq0+sevp
1V6TLYxKN258PWKGyNa6jQLJZhEHahftSzkS3EUG4Wg8t8boGAekhHW7zzOs4tZ0QTNEeFo+Y0Ra
R1p+N2G20jxAXM3EY1nA1t6Rx1TXd2FZIizY9NJOFbQ6QzP/IJGOsPQ8SqGg7rhilFySBmMwN/ZC
+aAlqXQ6xI7Rkl7tqMNGLQPni4pG4RBlSOHdUEl0umFjUp7yED5Ta/rqC1+vp2hZrJug4wgzLIuN
oUVDsm1yAY5PMVWftH7ykdt1Zd1y6aNxYK370NFfGjsm4sS1g5RwZbvJAxhIgzG3FfxdQ9kVfYVe
nEOFA6gmDfaXZQ5meYtNePKSyyL4GdR91q9Hdh9nNXa2sSB9duy33qzVtrYr49CXqHssvDOz0Mb0
NpZREm+MbKDAUBprn8Ra2zwjrpiB+JCQkiaaxnWEGtAZkmw15TldHbMrIAxulyRz5CJQxaOqPvWd
Ar9hDnrI9HRl9flLXA3ILvZEL2TmPWlUZp+tMzha9S8TeDovV3MlTYSGBX3pYeNHeYwZWNbQIyCi
j8IeNnqj00DXln614sDKby1I76u2icC7YKxRZ1VEWKVDpO4UHD2EdlDzMhcvEvfw+TPLVp8ATYt4
1u5/o2//PwOQi7fHOwDkc/oz6n+9lvAtf+UPAGkZ/1jI84xFJovsjv//j4DP0v/BNgoRsLMIwmkC
oBH8F360/kFsikQY+YS1xIwutuX/wo+K+g+CP+xmFk8jjGfQiur/CQB5Znln4Vrm4MRl8Cq6zdZ8
npjWhHOFhC1SPQP70ba4z5uOa81jXOIu7XdrtUDIVe6oaDd/jdGHP3L7/5Z32Qei8Nrmf/z3RZ/4
lwr/z4MNhK72YqHDSXAurk2sscr7VuVk+uLgYwp+cRTh0rJHO0Y6Y9coXkkLqbWjFZWZS08OXFG4
06h6og1gz1+xNLw4FMaiY8eSjCH+bRb/l0Q/Jzh8rhu87/g67oz3Zu7I1RwaNznm1fYAjRsrsWYM
b7IP74/FWWzdv2OBhZy2BGlY2nl6iROVTYnFt+rhd7jFDrfLrB3Q7Vqfimeq3Y++8kIOwUkLzBMA
3jrXzRspUzQW7YEW+BeLYhOvyZUKmWj0iCD33n+/18LkP68HvWSBymmmSHv5lH8NjGI4PRAd5Ga6
3u74yP3MyyIaTFTFyZQfO/phMyb07z/04ucAnycSQzDJcUR9/dQSkRBIEU9NbFC5LFy3fb8upg+p
+aWoe+7k/aYRW8cfr9iTXXvwuexbooqLepVgyrKft7NeIvtL27vU+qJghF0AHCPpuFVN+2l0wvX7
P/rNosBWlkHW8FJgU8Ds7fVvpnxLodEC4EYmfLUJmKDAAnZuV01xLeHp2qPOrGRojep23PKoGnFA
EURrPZk8MMdNrF2LOGSPe73U+VWsGX0x1ZTLjvP6V/WlOkOIDSHHR1SQfbJrs8zDneCKgcNZOgbz
9PVzzh257L4znEgEmFfC6ikdwD2R7qK5OyBEdAN9dIk54t5KcTHThDCdK2YIb5bJ8njdMLFNxBIQ
z+LXP1OYZjlyn2WZaFt8I1eyR9A5BVvsm72cYpZNFJD8mkfc707Rf9mZ/Pur/3rs2ejiZZ0CKBVs
HjepxtXFAu8jQka4gF6uWQrXMvBr0Uwo+9aqu7ZYlh/15ul4YNEKw9LXEGfbuJgga5kG39YqvwYh
PFTd2LXTeDvoyho26rqUILb5s519i38F5ORNzby1jWZvsXxNK90pWgfV69pWfvFTQDlwJOnvguCw
159CMh3LqGUmNM33vi7cNoUbqZi7puK+gVV2Ne41CJGuYkSreU52WBbfdCQozNhrFiL70BPwHG+V
SCMn4OP7S/wsB+7f78UJTiwwln7ifF9zAKGCPuTEXb6U8TWD2wAJQZbTVu/EKioJKCC22DKhpC+B
fu1q9pvVVHAXYchQPbmTRZjxz1rXr2w++tJzPP+WOqnJvBSBrcB7r0cNOf9I+csxNJk2er4en5qJ
8MNPAf2nwu4Ohe4chWE/Makfimk6cd+HBsT13OX6iaRMEHWSH1mmH/UD9Me7eU6PV1ONL7wjlj1Y
tWDryHl/9o52RdJ7Dkruge6vrQbCOhaCrROsa0gAyyhZiX4yzGsT6rXPwZ+PZlKM4Z3wJ9X59dBI
EU+gSwxNUDv7ZuQ4yGBmD926Q5ReF/lRB6kJmvAGeuReq+bbfuA1HP9THFx5lUtTW1qL5Y6QzuLa
ffYmg/AFHZLZK/16N9LIgLaKG3174DbwI4qeE/pVPPfKpF2G9XxqEN/GyWRyNJE99PqpmWoktUOD
1dMUoD/EGSSbOuyqGSejH0D6Bd/UaFqETXvFAvri/mapFkWAoVqOZp394B6OhBZj0OCZc/il78ZD
Mz3hCb22J3YXy9n3MVYTzV5CWlzewJz8K+vi8huQQySxk1mq5bONvZIJ6BXgi2fn/cEiWgMa/FbR
owdTzvsOPHY81BB4lqcnd5OjfLky+JcmH26Z+Mtpv83LzkYgjcIUIhXPn6ds1+6nT6CTO8SpeA2W
azrqt4493hGO4o15h69ZeYyUzq3y+tqXuDQJLJo/+CpDysCQ5PUkoHXea3EO+dj0g63RhTcIl3bW
rBxtLXxQCv/YILhwwuw41sG1MTAuTEA2H401jxuKfm4TR3d8wEmDUw44DvkoPtyklpi9p5vdISnh
Ffn1XljdWsfvlTQVXZb7eLzmkHtp7ZHvh0OUZJ+jd/J6AOCG1WpO69SLh3A9ZNG6tOl3BalnyGmr
8SbY1pn56L3//V+7Hv3Ze7gK6vR7TAenpaW8+qv8VnNBV06hUqtyf73UpDpIKOS+3XIXGZRo8/7j
tOXfO1/rmP9BfcEI1sJB9fXzwlgL9VQxKEKDdhVB0zSzndUeitzfCMV+6sONrYptru3oHKw436DP
O09KUpDJcO1VFsujN6+CvS7uX7BujPPbaW6EjSgcbfZGU64sB8w9+9CU+gkqxUNWNnfqMN52yZMV
l0dliPZXBuLSnLOZ8ITcch7q6lJC/zXwWjrTfyE0y8tG2wv7aItt7h7XRWQw95U+/gjM5OjXU0hS
/VG1lecp7r/DO73yFhdWHUvf5qaPn60p7eUt/3qL2AZbnoU5IqL1Ypl5wkGgVGVe0ubYK9C1ptRU
p5GQpGvuf2/v6Pbi7/Nfjz6b73UCRYeEnhH+RI9BBQrCIlyHsttK/4OZGSckdDd9HpwiLbqpx+9l
2z21zrQtI+NEm/TR1K6iBhdWIO+Dab3FRqCyH78ejMTW80Adkn8vSNASGyLL6tokpWb2fM1+hFdw
kg6JNUkLHt/siUzeNaay8SGB+qLbmnN8n2u8W8/dfrhajF/6WNjE6KwdXhMjutfvFytxP2dw1b2m
GjYT+P3ChWAieWg+XlLLC60PkQ6i1109JC4+meBT7KKAmzgrXz85mIwgyOucyVqHDzKJCP+h1aU0
h2SSN5bTrH2rXb2MdfPj/fl5qWo0fzvtc7Vb0gnPfrIeRjIyfwviMV1YCP20AjdDOWwCEa/GWO4U
Ed8Lzm9RxasmkKugvyPyCCFFvIvU5RL/QhPyVtHb73OvPBjbuYOlxrXg/fe8dIpjtsfhsTCPHf7X
6wFSnIEbb+dPDJBr1PXs5jCJ1MUGRE2+JrOFgtPi4dr0NDQLwaxbQY29sqFdmL6CsAzMdTVbX47S
1+8wkz6SpCZlVGsyHjB2xiS673N/50/dzp4yz8eqIbejKzXj5d/OmuFnq6b+5uTWFuuVUlI0wrfe
6qHcqM8Is28WuoaUJl35aQtMCeqsuM7kQy+7WsVd2EuB1JbykRBOjpazX240DYLqsGSR1sGm6tLd
kCX3TqUc0wHx4HDQzZCzBEqjNHY59wzYLQ9K0F3Z0vWLr+FQORsWHo+2ebal63h9wKcSHCiVvTKr
mDh5sY61Gg+gkNQoe54+WsTrQGN0kzh4bowAHpnlamV/IN7rWxcgOGk6SF90PMObVHV+wiNSXV1X
UDsiLsD68Mq0vXAaL3CvBlQMWIrh2uspIwBn0VuqTBcjeKyc4dgIsaY9CjVlkD9lMp2U+WO8cD7H
MHJcLd2GAQpXMzvExm2KsvnK+ywjdHYkC5wloQGAU3EJOXufWCTRoDlMJS0nBKmeXFtmdymhRW6v
VShalOo56LqDltNHceDL22P+LZwmT6bcXlPz1OYBOFDzfzLDmV0mC5wz681ZPdD+00QQUJpFPtYK
5gybw0x2s43jFZ1/u2LVt7zkHJT3eTrSR0p2dKhfrozOpa9FN4U9GE88kIez2ikp1GGqJqZ5SCB6
ZWRH2yD1NneeYCFu0scYayLYVD061/I5TuzHuJmPztIzR+hJmviVPW952vm30gH2uTvAJjbPT6O0
i3zdSTh9rKjGPK6nW2T/DFuC54PMXbabqlB/vD8Clx4JbZTrCuNN5XB2GmAgbg2JjtYDXfaqsVRv
QW0zsipibQtZccUbXfv0F4pE6CcSmMcmAZxV8nqF1KVTQoYYcWTRrC9hqK61UeyCNtw2Jff0oL7z
K+U+0PzYHRh9zIyuLdFlyp8Ps8EZKIhCAmuyzlDbyrZnuMK8QJPbJYy44PNY9ZA8WSO4QVki2Zky
uicMz51MeuZFt+3GcKVK7X78+v7oXzpfaAsRaLsArm8WZ1Foej+NCkobOGel41Vqf4Ctdz/bt86E
jp1cSuCS9595CXaFEkUmMdEOCzBzNuf1SJ8UXHEmL6L+cuiOai1Ug1XuQot8sTGOprtLflmBxGbc
Xnn2pd1IYn6xXMfwrX9zNYdC28q5mTzoll7wMgj7sWj7Q0MjHWuRXaiIHRpoThSTSoywvLa6C1tz
VyiTOxr2AcHglRe6NBkldGDUfBb96DdlmCNrMvI0oPQ+vsGX4mHWmzsTneKY1neYCd/lJc4uU7bP
9WSnRfMV19+3E4BrIp2kpWkocWo/W35xTDpzGTAeRdWtAuYBHlew+x79Ifz6nMBljsrdlV+8/JOv
Zz+PhP/AvktMxZtfnMrQLhB+T15bNM86fUy3CfZOLg/1ZHBRuxFlsMGHaJWg7gMVPkb61dr30iuY
rD4OSd2gY7rMkr+uSDYQUOen6QQwQTYYO68xfkYq5i0wWVoAODPuI5YaMwC1KT7FQ+pdGYS3dcVy
JyHyx6aFyiF0dirOgVGndgkOARq3XYpdC8HgH1w32S03NLPMdvNNXv6scG/IiD8NYey9/xJvcQLM
Rekw0zbC3VU7x+hyFc9H8g1Gr8+yXQIbqwiS+8hpXehb64Zt+P3HvV16Onbc3ItBJZYG9zIV/xr0
LhmgQRpcDpefa4+p18fDVkhyQoEn/q8edZ6B0qtFENawXTydRGETrWNcfmhzpMNiuLaZXfqQxKCg
haDY4jpzVqcWhpnBPeJRmo8E1a7v7cna9LVRuHh/gD9A5oJiXKJooxeKNXng4bESk/yuBP6393/1
pbW8hH44gB+C0LSzfRU0IaMuxMyTGMwj0sk9yuen0NZP4UPZf7OCALHxVYzvwlKieFJBebnMgXku
f/7XV22KBoJLWo5eEw2btmciGbCSGwWDtX6NiAP3P2LFlc8l01eF3wd37eP7P/ttBcFWQnMEas6y
j6pn86rglq61GTmp3Rp3K6zXzFOYfBn0zy3Hlz1d/cUXvrjOqU29BgkBBoR4/YvNpsKOoorGxU3A
y63wxir8RzMGafsV0tJQkI2TgrBJHPuphkULK/ZhkYS+/6MvfGt+NfcRfjCttPPWi9X00hgKZfAI
xlqrRoBvyXAwMVHVoBE2Ve+KKfpKb+30/mMvbBlsmMQu0ImieDov5vOqQ7sIGQmTXLkyiKavSrEi
oGed420k8QJ7/3GXfiW4CGcEIy6tc6igRy4ykfE9eBioehEXTpKW150UXoL+FIPkgp6tViXXTqi3
Z7K+VMAa5zLJrVRGr78wFm9AFHFGyjI9o258knA15zjZUqzllquiuAjUBzLgXb35P9gkCVEBqSJn
ggLlHK8iKR2/u8IcPEyJvUpPj4Pf4iBAmn2YXGl/XxpcwTa8cAe4n533FfFJdcwJ7Sk+29AUjNRT
WDmqGu1JctzEiLjCQUL4G69UHL9xk7PzH7ICcTGG5vArz7sCNYRFbD+twXPMXxjoMIjobqtqTYbg
N5j6x8J6RkXoQc/ehpnzOGjwWbRrYVyXNg0YE8ueRWPiTREyV00UmIjUPWKmtyH8VmyBThFiYb9G
QO4o61ZeA1UujrcJpWFZscuafT2r9Nisxjzjdw+UvgG92VI0q6S7j3FeEBbNScMr8RR9fwVdKLaX
jF74YiD05KScH/KDRIxAI37wNCfz7B7j20Brdr7eYcmzTRZsPilXQeAc054KINKb/fsvcGmgJRUm
NR9TTD8P1+x6q5FY5rCE/X6nrkqOpSkPN3kbePIwDsaVtXtpgwJXJA0ZySOJkedL1xBNW9sdG1QV
risEFUmsnyz1Y4jF99Jwef/H/f7nzueyFIyt5Oij6X9WSEoR2monVJYrCkXk8bsKJ2D5DIbbTeNm
Skjwdu7RYV456d8MKhHbpI6A7hPzRgTf8ud/HbpdVNC2KmAc1Zq2Qne3ymMY0mZ7kMFCARrW9L3+
01/6+5FLbAdjS0rq2S8VA7FLRjXB21DMEv+eeqsU4+F3Kg09htKWRyxFag+f+QzK3TWqjPbmu/J4
dkPu7Qtph7Pn9S9WMYPCuxF4QFEx1NXjr9Wtg7bYrTiMV6XMXqax+U4I6gfbxoxL+eyryU+z0laW
gcuTM4lDlI6f9d6/ckD9vp69mgDLe1F6OHArYbydwxeNIhM8THQ4PLrzEzvZR4UMegzEBX5c+H1A
Tx/1dvK0qJSuYyOGjFe5Ht/lBKm6n8N066Sf0j492kN4rzvqD0tFJ4qQ+BRbWBjQwvNVTrrZwTqg
SXAEjskT8a2bPAvWnJfX+jeXBtnBq23p4HAxd852qC6IzSFtIS008bDqMBMNUnq3WY8nRuqJcri2
N11+HlmLFJAL/HU2p1oTJyVkk6oXt+apqodNND8X4ePSLV+apLnW7I1+vM3TpxSP0NF21gPUgRpv
xXQMnqS0P6VSu1LhvO1m8kWpnQm0E7Qz1d+5h3+trQDLI6sbGYREfUL8qzobPc6OvP0hwqNQHzAV
7DZmYdxI3zjluENU3VqDY7m6suDelJnLexBiBDJGk+bNxq30pBEvMkivjLSjNujIHrOT7zff2UzX
foVcXfYHR0Rfm87+2DcwbfhYVXZl+/6dYnQ+weEwqDYwAWyO83VvtF0/aGLhchrpwS5mBDrxUUwb
zIPw+8KmtBuCByTpN8gc1lmp3JeScxsgHpubdTsOt5FOPV7joWY5D6hbPKJpH4ZgOhF54H+sUQ0Q
6nmlsjlLGQFJYY+C+8AZy/C9ZZ+IMStLHHmhuNnKAYr/6IpIfAzN6HPdNECtSb4KLIOGH01ahLDp
brRE6RZ5tw+p6VsFWsCI4XKZfRP8YV1039MO9WyqWOt6xlfVT5UPTs/hCap+5bMvG9nZeINLgEyw
KKB2ngMDgVGWNkpt2Cs2sQSV/dXS1oqGuWCLhAvRUZHr+5LYBGfMVlGkPtXmVe7O21ewVOi7C3UA
eIILxuu9dsJvTliFveBzyke95cBGSeh39T4bhu9NauORjpXNccyjA62PBPfvK2OwPOD1GFCXAROw
nZKU/ab7hDE/roMGltnRZBL1sXPm/Cj84TYZPttqum4KatXRM2P58/0Hvz1WeS6LnwJNWyb7+X4U
Wo2p9vzwkDnbtHQiQ+WYyO+tCLhIIgWbrlJQL/5USFlAsIZ8S1NpceXtczOmwRfqP1p9PNqVem/6
+YdwKr6WKlqV4W4Q5m4iBuXKVHu7+2LHsZxeIP46+MUZBGWOIu+jdBq9ivsb/qfrtpu3Gur9sscz
B1ra+4P7tqfI+bj8TGY3ZwwRga+nlR+U/gQVcfb0wP/ZclSaarMqqqTCQQeSGD5aHe7vcZjcI2HW
UYj/5O79fOUlLo73QlaxyOGFD3c2tytcogc7cyavxF9U+ta68tPj1DoP4uSH3bpJ2n1xwLHr4f3n
LjPnfEZzpsLFIYDRgTz7+rdPiqYIw8eQvavZtOlitrq1zqxnmAeb95/0tiRdyhCYOGK5WvG8s9pw
IugnVZe29eDDXbVQ+rqWU37PzbtCYlybYoek4BkdfuXrf33/2RdmlIqgGj35UhUZ58B+4CcEfsys
20Ck3mTQsm+pYrQXXEO4psvd+09zLo0p8kr2Ko2D+vweqQjiaEyHE8WETLWoHyoQ8qzBZnT0j0vn
kEry1F3jtF3aI9geaSEwhd9eHPGbHmdtZo9ANEmrV/uRK/oz8jQYYJ9KJP5NuYmH5ks4pjuJx0sw
+ut2gP029tRz97rW3KFhmVedei3B/NLgY5MOlMzIa2R+vJ5i/5Oz8+qR2+jW9S8iwBxu2eyo0Yw0
GqW5IWzJZs6Zv/48NR/O/qbZ3M1tA7ZhQICqWWHVqrXekEhN3unJAFyBfgaiGk/DoJ7S6tEgXe+6
rSrY2uQD4uBuNalVkJRfjxb22hSNOW07zETOAI14FQjxnQN8/hPYKJQCwnMFzOb+kq/FEHrIPEBU
gZing3A97MhulmWJHWbq8WWO2rNUhN6IP40bGYJrYn+HzHrSo5bK1Fx9ktuE9kG0cZjXjhiAGbIz
ciJx0hYfn9ESrPxWpoNRh1+MLPirDl6VKfyME8TB0tBFDvfYiKGWaKq/NiZgZd4pOhpELxoH8B4X
QXSCZJg1ccymj5Idar8HbRyPI6SrxnoMHO2UmuOfSerD/we+lKWvRdX+NcqtZyJ4aEnzQ9jE52Aw
Hszxk2ADbfy6m8KZwBxQSwItoTgab9Pr5YHmbs25wx4Eb3bCWWPok79wOsCfF4DIaJWXLJJcFcUL
BErQK5WdyLv/C1YOAWARTeVJBr/AWr4oADLLA9oAYmWmR7iZv4eEdv584Frfh1r45f5oK1GdRIG6
CihTGYD+YjdWKGzBTaV5FujmV8NozyjsPEqx8qrGylbVTCzs4gahW0XtSIRXiAqLsULw1ANCMXyZ
8qnUwgeB6wzU6IKQqVuYgKln29NSaxfWX0F52slWUra28aDfOcR1uIZg1a6XNi4jBFsCnrINkuYh
VfWx1o9zyi6bKi9pxkekfjXaGvdneGVUFQQ9lUKKV+BZFycNAZoI3UD4Y2PWPBmKNxhfNCk4OMHw
YVR/+ghujrOz8XpYO95v1DqaKPxzu4mCBhijkBUP4+Bjp/gPQSi9SP3wsYb7rpx95dlMgVbmiFL/
i6+Frkmlm/iN5fT1HJtIWiL9TC9JG6fd3P0Yy8ucK94Y6KcyD91QWBP+qxSUajdsHHgcpPvLhMHX
O22WNFY2SFFFnM9+E770HToSen1OzrX/vZulHVyG8/2PXblIsVkRwEw2NJfIItkekHbSyrwglA/x
JdS0i0YxHSWQL8rcufgfupJubMzv+soCuEAFymCKnUXrRsGgB0HsfvISNb6gNHVkvJco13Yo5+zq
FuIe0rla9Bud/s//4mvfjbz42lGTM6lEzsSLeYDG83ebDl1R7ZrUOI6T7Bb+FshkJRJS7WUXwRGl
w7uMFyM6Ab450OI2+oEqSncxiuZgzPUhNrkptI28eiUSChtpQASAKoBMLs4pgrpKJFsC0WLgj4XQ
fQWmc5Q++Sj23Z/It+24CISUAW2YgbbNQi57QtEYGrkKm8hr5egohxOGJhpuLXocH8c6GjDmmi6+
ogr63PhgWOPOlFSh0QMDtO5PSlf+jUKza5SodODoZ3uoAWxkKatTT1MBRA1CXJSHr49xjwB9jvkH
a61qFxLiI+jzo0+5BG7wAa7ov3guqwJJRFsOFLHwaL2qBvfxHKWpgBMFcXCIjOxhlvPXeMhflfph
NGnMhodm/oYQt7pxntaOMN1mLgOeUipA2euBVTurrCKMSDkt460MPRI2ohkwg1ntI4QIGnhW95d/
7UIwSPqBYuKxbDjLb51tffAdmKdaP7jqBCSmPFo5fdjpdRxLCibzKYOseX/Qte/Eh50miq5Q6l3W
BYIqrCYD0IqnBYWr2OkJYZynVJO9XPV3djc+Wizw/SFXQ5UAKlEFMtHOWPZt6gpNusrg/KI6txsT
6IjUWdDwPyO3i1SsO8ZQ7SyEQkp7Y+i1KQacBe6XOjsPncWqzqgJIzfpjISp5Gi24FQxkeuB2oY6
7p7xj7lC4M7Y6GisBRB6KPDlkBWg2LiMj2WDoHnEoH0ZXUThl3THTQqsDP95i5Xtw9MB6ukbaXFZ
9xhnLOdSjaGGAmwziKrcQECfWova+BtRf3UqGYgXPxRJEIfXBySthyEeJw6IgArI8EbLbvggnoaT
jHCUrbN6wY9Jk543No/K37uMkbwC/2dc8efva9hlJiOSyitBix/S4qdktu4k23g+PU06x4aKfpp/
mKD7Zk+Cf3h/9NXTolE9R6QWTujyjdbGmowiDQXqqs8esDjeN63zkMTFQ9g9o7Sz6+i03h9x/bAA
/hBMsxVYQt8n/tx33K4IqcPkVqKjlARoUtRP6RCcQ0s7w9DHFjB/1cp/lS5SvAYvIN4BRKXryZ6T
Bn21vqZqOMChjg9FaB7LfD4m58xO0aUZ3PgjRNONt9YtjUJsY7o1AIfhOd0UilHfRl4wB0FWaqpr
97xGpxklJV/LPa36KPkSnfVO/Whk6i+DbkUQducxzTzRuZi6vHYb3GWR/cGkBR/poUFDLBnrXWnh
noPqEH4WW0zctX0BOYjCKtsCzstinsKqmtQU4pFnWfOxDOQjztke8tbHuSw/GZan4ip9f1+sjkjX
UOCqUUVevlnwhKZ/2qmjh9PaQZn9fQ6bviUTMPpXncHzaIu2sHb1UzFHABquEbfx4upvtLHxQ7Mh
dsK81Gv5UWkyz5qslzBSTv7mJlj9QARZZFBfoAiXlwTKSPMw6AO18Mi4dG2H3lv+0KfVk3E0ULgL
8Pm6P6Or38cJYyxaY/B3rvc6EksO+n18X+18rH1nh48LalrM5PyUIoh6f7C16ElCib6JUL25gehT
TY6hArFhwhD+otKea+JYbP7RNCpQnCc5sw6GsnXxrg0qNqdodNNAWt4Ovt+mqGjXrKABLV0NnsM6
8nCiRrNZ3he5g7Kg+hlbjMM//1ab8h2rSNuDIHY9sYZP27EJGTaboj3i9p8lIC/hgOwxkLIc1TeI
JWbmb4TqtXoabWVHVFE5JzePsHmKAyPBBcaLEBAtUY8N/kznL4oKYxCWOuRFuh59aiFOWe/Qrb7/
zWu71yGh0nWKJ7zvF9+cV3kS5/i6eOWvYTYOgx4co9qhaAx2MhkQAd5i5a+trQMohFY9rd2bfnOZ
4a2NsBhfC+i2lsg14hPFnY+VrF0y6euYYANv/Kv0nNqQzKuIfWUus0fgG/CgA2CZytSeYxWKCyjj
rIACGuKOIXdnzGJfFfsv7IX/eQ+ZTPnd0OI4v8sDkqxpUZVlhmf4QIg2NhzVCalyIi329qw2rnLo
5JAHacE5kVDug3p3f5FvAUgiWydZBzUI++dGMMo2elUOQuS9FXlmGO1i+FidxzvrNREMCzLb+ms7
B5+kTfb1alpARVzQj4RU1TKpnPQavxxoWrjbPybC6bAdv9Wd/L2qqzOAjEsOJNhBU80lfH7f+GwR
6ZcpmAOmnm6itoYMKhUSgzkA+jH5X/Ip/yTYRSL1C2T/q1J+p5/7FIc7X/s9Yj3I8fw9RQ18hHpj
D6wcMiK1wF691dCW2cnUoLbstyNQaIO2QEOnJMsf8sA/VU66i+jRl9UWBmsll2dIUiLR7II6KX7S
u10nO2pVgV0hwSbfGPHXxVraLT7FeXPamGRx3SwmmWokFBLRApJvhBbSoHMcdPG44LFSbnxM66Bp
6o3kzkieBFJ5VFGfNBE3SPHM3RhbWx0bnIhoBFG0W1z1kYPDgV4qfKXu76rMuAA9c8f2MpTyX+No
vzjT7yIKzqkdPoOW+tz25cG3/7z/I1ZnmiKIQEUJjZPF+cY0V5mpcgG+VsIfvvXDST8WffKoS9rf
9wda3UWiaYquhs7dKH7IuyVtMxufXZMYViA36+KP4sk9MpnIn3tNG1NisXpXMwEQ3h92GbAFDEKk
N/xXYK2XtyLywqiZT2qPXIh8FNUN3wT3gn4wmom7UomPE8JNMinW/WFvrsX/jIvUNUoCQt5mkeZk
stHZeiyjFtFG+0Dw5aNwF1SRq1cAoUzkdaoX6dgA648gSaM5sLW5ltFD/ACb0gq3MiIyzjILqeUB
XmSv9fhcAOfGeCxAqEmKdglqUUb8gmFQlbho1+/nhIiONYydfjZBEdyfh+Wqv/0KfgHoTTbYTamt
jtD+tSNEMypz2EughLEk3tdyc27w11Uq41BRebk/5E3MfhsTYoxt8pTiRSVm5t1Ow3OxcYra7r04
iS4CszoZGCcEH9Rm2qXyyY6/qlijN3io3h94batxP1PG4hjJcDmux0Xdlq6hyoyPCFloc7ifW16M
moLJp/8oxPyECBVvpeP9YZcn+O1zYV6xyU2KaG/iT+8/169w8Qax6am1cRFyhl3ePLXNnyFmV/dH
Wt3UFCJgdjLSbYlFjaNCq9IJ1Rc18xwFBXfk5pFdeBGU00L9jSXEhyxBtUmvn7SheUiqzdrtMl6L
r3VYWsohQtpyWbtF/b2utWkYvPx3gJmzGLjGBAoG0IvafVFLs8Gm4qMWftv49GWsfhuXEiUgF42c
3liEL7apHmGdANo7CRCuz3A2q+icpQ9y+3OO8dZWOeIIOBo0tM0a1dcU81jV2TjVa1uMl+H//IpF
tE5Uuw9jtRneSPVvbIZqPhbJcC6K2AvASAjRPgGd2/j61VmnPEEqSK59E7yx0ZhQnq4HT0TPBCCq
0A2rRx3cTXsosuQDPS4EeMejnOYbm27lk1HeF+houhC3tRG5lJohMQBtGvLo1ji3IGztyrl2cswX
I8a5QtuqBYlJfJ8SsNSMKHBcQLgAsS2SjxlvYzLCcPDSCVDVrH8cOt5U0n62nL0VbYWr1dFQGDIV
htSd5QO8I/mT/JKugxBFHAcEzvRgb+YPlfytdLbIq6uTCRpUo7IGOm3ZZOkitQyDgNDYqd1ZPGGq
NtiPVrQDFYD8J3KnfvXDTv+pGuPbjCIuSeWbRzgFp+vIqBQ2PbxK4hYAoZsoxrnBQFLVuo3TsRb5
AVSIwjNYGcSSFs25WFJaa5bN3tOT4CBoGeAojohhXxJsMmMDqJbR7mpJ4pOljVtndWaRadJp4q/w
jPwpnguM9P4T/P3uVQhEpUX2AGct42MTGx5BtCWouXK70sHglkfYg/rdsu+K7wIA9h4VLsuePXjJ
lzZ6scwONe4PAjubTfrWDIu78+ZsiEoKg0I+1xbl6AxV8sKvk8FrtX5v4IIt8FlVRGo+PrT6sQyV
oxD1RD16ZyUdCRYilMUpr6yNjtXql7/7HYu7drTDKKEW+B/WRJ7/0MZvoRIc4vYbMvZDvNn2XQn/
SAyIO89A6uGmDhhj91EqJqfUiMcPog7YAxwQUO5kJynGp0JCCDvMjjF67EKWyq/TrwneWRthWHzV
cvaJgtx9wOtvkWN9OQQGXBHMpWIspo1+j1z/LszNvVpI3mzkrh9L+4jsGuFizOr97l9k0+DJ4R8B
7JVtnoPXB5mUFtx0TzpnwRIJpAEBDh7fzU5WvkdIxqbk8Fi+/fMUXhNQeuA4oqC2jB52GegVZtC9
pykI4fIgDHkxCOsBRs8AD39Mhnkjp7ppEYuIhUA2GCkDdUoyyesPndWqkeOeW4f25Kep4C1WnyqM
jXFpcP3+Zay/UM7f4UtspdYZFT5XNscjmhD70LLdoP5oA1eHpLSx628qIW8/C4Yq2TQwWPBj1z/L
zjJwkZHRe3kHscA+V+pTF3/Q+94tS6irvGjkV8FoFJpI9/fe2oHT/jvykg8tF3gbmxHJreiaCpJ7
FfzlR3+a+WuvsOfrzffLSsrBAtD6dujRGze3cJgrEbIvI++XSD9pwwehO9bhdFYNe6cNn/3pO1ov
bofA/v0PXbuPqTXpQi4Jm+Jl/V1Pg2ioMyT9ww4EN5JaAuQRkVLh5/GsJP7hXwxn6ig0caLFO+l6
Rf0uHlU8EzGr5yhrUrcrkF1z1M9Gnrplt1UPX/04KL8G+E7y6OWrNAnqTO2Q8vSyODxKLXpkhnpB
fwo0L8mH4jzf/7i1S1HsVTC04j/LcGFNmPhOGZsm7+k+Q7wVvYyp/QlhwJXgTQQG6oLlVv199ZQA
/hdhiiBJ3Lie07hraskYMGsfjEOgvfgIn4S/HRxJJtSBuZVQ2DvK+nFsnI29s5qAGPTvINtAq77p
N3Q+dmBKx/kcZOruin6KffTgqDbMsf+gvY5N7emtvqvsLRGBleNJWk69DFAnotfyIvMhv9G1vEEJ
MFBzNzGkvYQwbCNXABwUt230i2AA3F/clb3EmlIE50kgJLbFlfnu3WlX2LqpFTRbQ6l2uM3y/oz3
YfuQSKbn61t338pWApXMzQu+DNDqMiDngT42bW50Xi7RhAsBhov0IjZ3QidLO9Is23VKuvGJq4Oi
a8ODC10VkvTrT7S6JJsc0F7eR8tq92pEsQRlo4CnfD2iTChVh9/353RtA9ESe+tl0JCjknA9Yjf1
FA6SqfcU69ybfwoMrmA+aWGBGNdLLL901nAs9Y0bdn1YwF60UQD+3wRbP9B7bQw4MXJPBKILLkAN
uPY8jPF3KcU3jQ408niW+Y9r+9xo6D3SQFJsuEI3+qYO9oVSaxORFHX2hG527Xsq9miUD85T/IBx
vOv8bPvqiGnjxuquxQneHUL2nltevom9KEfbM56OmK6hXCOS2T4xeJZ8x1BuD8MebtrIS/MlBkWI
Ouk/D/w6hRTKoZYKw2yJ1JRwz1FrPSEU18le0fILN+wHxJR7FYhMsiXSs7rCVF+xF0arkX7/oihm
JwEOT2HJ+wRGMc45nh0AoYYRpcxPcfIbpgVeecd52OQ3ix27yFlFx94SN47BDlu8/YypHwI4vrDx
C2nv4CKazMJJI7oAbXDp2Qs9byEEKIKUhYrbvzhQYHDBQQG+4vsXdwE1C8zT65qdrRk7cePh/XMS
CbwRfgdjguQeNo1xsIcsuQUpEdHh5svfDS1i9rsAqeYmEw4k1RNCoSJcmd3PAZs+o0FWua0uo3wm
fcJa6zAPp6lGfAPO3sbnr7zXdJ5qMncScQVa2vVvGHl0N+jL9DgTG66JREAh5cc+OuiIaOtRBK4H
X+eLQJiYsXkxK/srvlBny95q1K5FUiGkjeoHpXgqlde/Q4GP1Zc67qlp3H/GrO1g824cp5PtzDsh
3xxVmE5g777x+StJJDh3KgHQ66naLR/Io4YBfe60HVKA6kXeRVgJpuPfhTAwdDBb4djLYXuek98b
44qsbbH0bHWK/4YQLqCtdP25QJsScGpdh9OxccLO61RDIK3ML0FgnqLIbdnzf2RmuxuFS7K8VRFe
O+xXwy92ntYWShWb2OpMiXGRS8DR8Dpw4+3l+uAMT1PHfuwatwK1tvHhK/uNkUUnSbyVtSVCJykd
qxworXsRwIMyh+zJRTlD3qj2QhQtStBplaQDoLV9VL4MXzL8LectVrjYTMvZF70eiuGwSNj117Of
Rn0017HfeWP8h23/HaZYHmcUJDaji5jHm4FUIZFOFYYm4mKe7WiQsZobO09imYU4vO9HlwaBJtUK
XXGoDI7ZxgyvbS0F9pIKdnlFEV3Ka5mMJO6x7w73xsipRloGBvipn+yX4ce4s7AuzHV3iOMT+duX
jeFXThSSKzjRizeLc2PMYydo+6YpBzmRhj1678HkPBdFA8O5QpwKfWi75n8kjJgHc3PwlSgCwIVs
AYIDz/Lle6JGWC1Negav+vBHiDN6J8U/xyj/bFXOsxCxaJN838++i1/7J99pP2SZ86DUFjbUCuVq
A0+L9kPo6PVO654R7dsKN7cpMTU4SCaQEcSL7mY/VIE+9LWPyTHLYOs7C73SpAmP2Ak+dyGOkrrx
pW/zV9+H7GLaX7Ay4s9+len82AbSNxF+abFsPEpuNylpsxBbokUEt295BchQvbNRUxuvLn52BIEh
HA4oEjnaz7aOL3GWbMWA1QHBjoJTEUXJJUVimNijjjI2Qv4gUn5aX/rGcAWy0cg/9+pOSNSRfHiz
C9bepQeMApZoCPduHJ26ACgF9+PGrr0NS+Lp8N+ftLx+aGdH/jA0XtnosHQxGVc73r7ID1SGa+Nv
lTXVmaf/c4DRhPkjDlEEAdSQmtlp45fcnh9Aw2AbgNlT1LjRRw2SWcE7VqkRwzDcGPnqpsRjErVK
u0FzJULSpyjPjR/tt/uTK/muGFsD4yoeM/x7HRfbHP/FtlVrL82fDPlT1z+gSIA/ME6N5AaIq4UP
efSX5GzRxG+PLQrU1HJIPKGp3xTwAtDfejq3tefgt20hR1oXVMdISOL+qQJCjBzGrhw+b8z07TZk
VNp1XEe0HW681cCAmUqjZ7VnR//xVmszkK7AwgcNi+uT4c+upePFwy74/6SDAUEHzWmw8iacVxAR
gnCvtVvX00oblfKAoLED3AJ1uYRA6rIEX80Pak8i+awyism4k7ayjhtocBEPH5OwLsa1iuT01qWx
fm5Mzu2B4AEDmgqaNWHqpi8/tZIxqZED6xZYV9TCs7jEyJQUr+KnZMhe9EqC5Izh+lTyRZ4koF1S
vqmTdpsjG8BcsZ8jMJGcG4tEyUnqdmgqrfZimbZq81KnfyB4TYO1clshCh64LSHrS4yTufOT3XN/
Gm7jNaMTEYVUBAFiiWxS5S71y8SuvdAEWEZhEzXRUdiB524EVOL+YG+4g+tsgdGQAecCA9IF3Oj6
+KVyEpRTFDVs/fqNj1HodKJAr9nBdBTL7ygX6WMdUNaoUdNOT4qVPqCjvhUMb9MjA3KiAClQlKPH
ufgdtjHpRTHBP3wNk/mTBM+2QFKhtgA2o9gpnIYEisCBHyVSGAsN596X9n1KM6vz/t6YFJGLLSaF
X0H9SCBWcbtZbAA7N7LETwI8mqloA0V2m0cFmGiWfrODv6wywWK8clNei+U56BDR71zVjTdNP26T
Kqbk3a8QseTdU23oJe7fifdH0z1MaQJC97WfntmZX7gi5fxzbQP1lAxP0mMv65uNbbgSHwX1DQAH
disoUojD+m70KfeVuVdwajXbeidKPnqIMxdttCwydiqaziR8B1/9en/qV0fVaeKZyE5RURNz8m7U
bArivGiN0gujYzqitMPiCxEw4ehTQ3CUkKytzY1u/o10HwQHmpWgsWy+81YyxC57CXwCsc+2flSn
4M8o8aLw4vSTG9UlwmO/p/KUzM8GNS5U2DYmeu0IggajFMF9BBN5+Tzh/jECSSu5fW0QYLxLxhdD
fxVXgHgPTg2djBKbExyyacRPJnKvQsmcR9v9qV+dBfY6oD+i8O0NMAAaj7Q4xewaII1o4rX9LucW
hneyE+rBAiQmLkjRyENH3ivRyMTs/Hj/Z7xVE5eHD34NjSSdG+lGICp20tx0cCT3CkXHwutSAmAB
yJx/KuMnC3a96Z+s4VeRSC44TdRovyVJs8umx/bVlHaDZrlV9FKmI8AXa2OlVi5vUmlh3QjqlyC1
rFvoWSrZUKg9h8ZEM7+qxxnnYe6nIHutUUC7PxE32nDsSpEgCkIgeQpX0fVZoIUuDaVSVN7QV0+J
M9OekIEWp7X1pzrpv+bZwMzxP3e0yBEybqJGzXlujHspsR6yYiKp8ovRHZStn7aSML6Rm5lDnha8
Kq5/Wm63pZyNauXV2nwcBtwkOaOi8C1FFEyLwNVbSDi9O5hbXPIbHTMxK+RtaIcBjxUmdNdDK11l
zaM6V1T2W3d+iQsIfCU3AVXaCTk38fAcdSErF+8cKhpis8YN+nphcM7L540lWpkHUaYVeQJgB96/
1z9mdCaQlpVZelMw7of0y9yMbqqoF1ufHruA2h7oo6jKH0xjizB6w5NiHkTHAX1moZpwQzuqiwlL
qJb4rFqpBx8ZRchLihNSiAEGUANhmipjTIvFiCfAOxS6d1YBrmZ81sxkb5JkWmhVd39Kgellaf+h
rgaX6tFWUFm514koghdFSil00a9niPS2USHKlZ4D2YUel6s1gxsGIALsT20n7Scd5xup8OTosTfr
8zRBmI8ohOIRGtMxwlNzqwK6kmVe/SJxBb27YsxoRBd8srliYPQ61H6wLLHTS+68mrx+WmhUIuCJ
ueJYT+ZrQ/KpFP9mH0MCAi8Inotn93If13KcaX7E7d7WP+bys9R6Sf8qNPAaIsnYtzuxk8WqCShu
JaVY45AHhZQxlMPGLl5bI6pSSJywj4EqLY6UPPhZEsth5bV6wq3rfK1JeuM0fyy6JzxozvIYfRe/
ZOqNXRe9ChyN7ee8zIo3zmWwWR8Xx2ZxBUCZ5S4m0JKdLo0kJiMawrlIOOMIBLfRLrNhsaSqTx/k
iDAcst/I6Zp/96YTuSXONBuvtJU4T3We1xmhl2fIUmOgI/1WhpRTLRSEe12nJWy4FVQPpG73eqJ5
4SZPau3y5WJBno6ysA4BUrxJ3u3KRjdNada08s3x2LH+sIJmJyC7A0ZRZW3u7DJFY+FhCIuDrVRn
ZnNX1xtk5RWACRx0SgAghTFdv4mtfTbXaJA6hVfKJg2IY9jFXuVOM6EU+F1jvtQwbDQgcolJWqZ3
ewEgFhoPfozpZPS7zLqz4rdbt83KieVnCcYJria3WrsNvU2IpwEnNm/PrfWVauOlGkx8TrgNHap7
VCnaMvLG7muvq2+0J/o57nbQXVslgbthUwoEwQ1jvkYpZpSSuvQwQd1pbbuTrOzYHKc6ORV6uy+7
5xKoTTH0+7jXLxG99i0P8rV3Oj+B9iSbBY8zbbFR1LkYSfbT0tPV3q3z7CQytRmT2rFCHAqOmRlJ
vEulQ1R3j8JuuYTIcD9grMQLypywMMnTRT9B/Pm7veoUlDvLPCo9uRBIlO7Nl36Ump06bWHcVo7i
1VCLREMresu3UoZyuu91EHwUgBshf+wMwT4PCIjz93/6bXg40PnkGOCySk3s+tsStbMmqJuFJ8pg
ggaqKtIBFXHM9TZO2+0sipFE/Ic6LIA21yNFvS5nvWUUbzYVgDNF/w+2906Ktw7Q6khvqus85qCc
LLeMVCZJ0XaFlxNEQlW9TDO4f6rz+rBVvFjp8vBVooJEfwvRrKVJZ6qXetrkU+ENaGuSjzVjcLSN
9FICR/O5NERDl16+W1iSe3/lNodebEtzjJCc6YbCa5r6jcE7FxTfa/Bx8h/GqLuNlrqF4uwCQsbG
0GIbXl9YfDWMFuFLhvuWsZjhqjRipa/KAsfxqjm0E+Uqq3KzETjzByt29or9OLTHpO4fDczQBa7J
jrJTllFtxEly4/paCRH0MwVsmzsMiPrSyUGWwDcNGLR6gDXaEV3pNnuQomOHKrl4Ueql5KUGsioC
XlVhXL3ZDhLFmuV0UEwWSDXoBByn662dFGlr+53PIRq/OBSvq4kTyw0SJy96lAKFpTkEPbEkWg3d
lnrL2m7H/0pcpWIbLkE5RqgXZYYmtVcnnGCdlJh3KtVEV+aAbay7WNflh4JaJ3ESYHna+YsPTUJn
UEFjomfNc5ldLzUXwWdqMP6mKiMSSR/F51ohWtk7hRfRGG+ACW4+V9XAA/IOEwwYnqeLMDJxBUCq
AoqT9ME+ZJJF4YAWvsID4P7X3lTFxEgIAGCPAUteW5bozNTqCi02c68x5KPSZp/0AG8fdQuicFMC
YhihlgIqhLLMTbdWHmnWjRnDjCO9yjA/R6a9S1Gu6mXnQYBiKrTDtHgL83j7sBTjUgdC5RNX8Zu7
fWiCMqwaK/cySb+Y+6Js6BB3u8iU9iGpt0TZXcXRp0rjHTJMlyHsPpDB70O1w4l7q1t+c++JHwNr
HjlO8Jfo81xvLCmERmZKUu7lwScHllhOsA5yVMTdLPv8f0ix1tb2/XiLay9qnMiSSOpJcZ9RwHRt
jieICa/yp6Oc8NUcVatpXSfbv71rRWMsjPZOso+2bqvbJItvp/wNOgL+ALtgcedXWlEguEocN2Ld
FWYsec7oWht/Vibc03CSPVlTeppTqCFlr3ya+vAD7orRrkeg8/6WXztcBjGdQiz7np1xvQx1XOeU
o7g5Y16sTR7thY1tyFnviy0Ww8ZQy7I/2JdJR0W3YGvj0tHEu44GlKh1x5v5wI2fsS1mGLQ2n0R9
+0aIusoRd4qbuqB2gD5chhkMG6vN8z/kCUEEPf8SJdUzgcWTMu1barX2zv+RTNOPDHT/HEo7yww3
6v83F6j4RbiyUikQwCh7cWOEiu8Yc86VJUvGTkCTui7+OXXW77nAWh2Lp/vrur7H6HqISqfQGVmM
14VNHnd9XHhV2bp1F+7LFoVkHNrQNNhXXBxDQZWbvec4X/Iu2Pcm+kJb8NHbi5qvRoCL6g1IP9LN
xfURQcAxfZO0QZJeBdPKrw/NOLsiitsIDZmoKflZ7gbGgzEir6B82ZiFm/IVMm40X6Emofl762Ha
JFFhYFNZgEHuziVKJGNj+e5cxIDw/Efdf+pogtW+5gXh/O3+2LdlXnCVSNigVcXgtEPFeXj3iFBp
o0hF72deU//CNYbSJZk9aIkpGA6q1B9iYq4jd4cUkpJgSFGMAXq/F1TGvO/OIocSCD2qX6e+es0C
k2fXX/d/421v+u034pILfFpszEUPJKFAPeYYAniixCmkxGUHpiF4EqmhEi/pO2HmCp/a1Y0Ey5ut
kLC2P9AyxwJMwF/F+bieo3QuKrtpmaMx+oo1lCuKnML6LZ67QwK7QUV8D/XxY+DDKrM/S3V2uD8D
4hhc5TdMAE0gskheKkSMRV7bgvpNSsPiB2jVjp7kZx3rRA37pvvDrH7o+3EWE61OUSC3YhxqDOU8
oNQEqWagvTD4FA2TXePgkR25Thrt3soNytZ9u7rUovRBC9TEl3pJQtRAPIRhqdNnob1X7Yt032mH
Fp2/1iado5gcZr+dTna3SfErgZ9OFxRpiKRM8xKFWLWG3ht46vGuVQ7yEJ7SxPBa8pC8TjZqnytZ
Bf119JWFgiZdhcWZQ316MglJxPVIfhIl+4DKCS80jjvXPeWMKN8Y8baJwQ6yqSYJ6BsaQOpiZWd/
nqywwkpHrYqdjr64kLSweoRp0FaMgb6qlFZFn1lX8CwO/L1A4QpIOajnYoS6DDy03YKWr6SYVz9q
Ef1nPSx4ALHdfKpIzdjtmukl5EiPGRcPV65E5Rn/zo1NvhJtr0ZdzL6WlJkxi6ko5Nw1bABHPMfn
70r2I/EnFw6sG8+la7cbWsO372KxBGSSaPRQMbpB9yR5omALjORAJb/minEyeYIKuoA+YApLY8LX
v/U2N+CmEc5qjIfvguQixX8QHYt5Nmu9MwOJkWd66AETnGORjSGCTy7tKLCKCeLt0O6sCbUemcdE
reza+GxCqXp7NsED7kP9ZAB9KEEkCciHaFzcX5cbL3SyIU7+f3/lYl1UvY0TXZOE6eEfdPUK+aSO
KlUC9NQicBA0kXxD9dqzOhVulsj0PL/tgjFEZsjf+5YkwKuj9HeRfRB7VvCU53gjO1pL2PiJOmoV
1IjpEYuD/e6yLCdoj50R5V4pbNyYzBm0rJ2oH01MQMVzOgKp0qWpJ4BCwutFIJimkZOlcfJoEOWR
tPHu/F+mTUhbUmOgX7yYtkzPcLazk9yzv2KwfdRN2hZALwcySpBU4geKoy1r/QEzL9mvvBT+3yxz
XZvhkcKiG0yZF1TmrjYeKyP52doUKwfZ36vtxskTv+T6FrMwf2L3Y/gjygKLGCSXWmUlphaRajxQ
XvZ0vTjo2m/d2aLm3MZXBkLkGrqTIpTaF8tUSfk44gIbeVbKTVF3nozjXhiji1nTNJh3g29tbN6V
nSGk6WkfUWrh65bkSyM27Y5OCSY+ZvYx4pBEqun1YXUMqilyfcv/Fpf6ox11X5I6/+xQDmnz4SRX
4U56mXIF358tOt9KyBeFPyxuKIqgMrMkkah5E45hkvGTLJp5k7xPyvA4zeU3u9c/p6N0MuXklIbI
NSG0o6huo9R/+GHwJVDlX4Hq+hMlOnsr115ZGsoJqHNw7YEzWnZqKyR3ikEbIvi6kRtiF9jJ2U4Z
n9uq9Yxsr0tbA66ujMC48ohlecCeX5/ZrrfGLu7jyCO4wPib3czGYZO6H5ZfZgyaKPYpcYTHHpxT
axl7XZRHTaP/DYKcwkegHZTgozX0W7nWbU6H8qCBArwQJeAZuAjKHU8JSTWkENmM8iI3+vdYkX/1
1fc2yPdF3L5EVXWQs+KC82kwDX+pVvLTQRkJ04NfSAXfj71rkyTMG4WJo0BULFHxIIEaFD95Tsoz
OzOsHzOpObKhWzfD4Dgsd3ppcy8myc5Uvn+t4uI8q7HsNjHdhtDOjzwct4ChK4EN6hPi2hRgkLqk
FrRYODosA/rByIcW/TmV0ZgV6n2V+r1OEHJpk4CzndWARlvVDacHvZ9/6A52NIWS76W4Ow+1/9To
50azv5k8p2sZMLWk8a6G/UDNM1FBO28B8Fe2N/hunvTCqxlgwGJR+14e5T6w+c2l9tDhcd9X89dJ
8S+DCiA90n5Vk3VRMu1vRw8/p1V60j4j3fmhrXOa8dPvtqnTXTENIUw347ixxisbjt8GwAkiH4+Z
tyzh3eUVdW2bJYgjeL2vPBSR+vG5ktXHJBi/QlL5rjlQn1CDwmvNU0e8F+LoZ6afB7n6C+nkrdL4
TWWa+p6QJEJQl9YZ6LbrtU2RwYykBtm4OXW+Rk34jELnN0MX0k9PVq09yHGKiD5ifrL/LKBWG1Mh
/vrFTfS2r8DUAXG9ScBVI3XkvIxxQpAzD1EiJJHoMKvYXtA8TKK/LZRzopBbU4kPUxXw7kkearv9
szPCLdb+bTbKTFBFtAzeHTxAFhU/iqswSNoA2VpUE/4fZ+e1G7eSreEnIsAcbtnspCxZksMNYVsW
c858+vOVBjjjZjdEeLCBDRgGXE2yatUKf0DH+aa322Njhk/xnD/IOi0AJ7yzQzpv+SS9rrwH8Y+f
vQeHGZHAuJJALOrKYNQzmQkF6n3IQ1lYxAvEaaPiDpF0OzKxEDOOqX6OjH2uaSsf4cJRAfWtgy8U
ri5n030sN2NTyqwePjBVXZDezBBJnbzH22baDhARm1WL+AvVJRU8fQTY9PR09WUfkS53KRcox3sj
TYMGu88kxwsSA2g1mNzKcf3C2oluBrvykEkrD3yhumZ1AEoiybWw11mkJZ2emf9xc3VwWHFtv6xh
OVi923eI+XYTRmWdidQu3hSKXP2UMyEWkTP/n1YiwXnZJfoYeJrTaxJok0Vg7Zt4lIzMHDzbLx6A
ujwOYevJfr4N7PpKpfsGzBPAv1Gv3DLnWClOPYMLxgkC4kKJe3rq6eBotSzZwwfQabZJMZNiW2a3
CV3dAIsOEC3vTRh9UTuyUtN5amfUTA2GN2H7Jy/VjRSkm7xRI45Cjz9s/Fql/S9DG++EqNbnR+PS
7nSwJxQyk0IuaBHIFanqZlty8DWuqYmIDkMUX/UISqQYrdLjNuJkJSaet155OX+tuMhTKB21GtgF
Mlo6AF86bx2rBuZvG1C4SMf/+fm4OwFy0E6DZLxs+5mtKY1RhtBijNthoepXhY5/ZubC8d4rpnOj
E4s/X/HS9v9AljPRplg5cxVu42welBbdzqD5pSGG1CcKV3sEvbO/yn4oAWlXqt5bZXHd68UTc7P3
z3+AeIGLYAeMm9Ewqi24LMjiA/x1/9kSfG41R1FzLqIrcrPrwAC8Y5WH1Cp2ny91YfdQJIKcgvEF
png56c+qvJnTCWVwq4g3QnEBz6htZ0peUlcPOA/U0Rpq+EKND4EWtzRyN7qE5LqnTyer4xz2I2/X
gbGUMhKyqmOe2PmmD9B0RJVdCYxDUfwKkqQlxZBeR6TZNji3uOxwd6TbO5c4eESmRmu1c/1MN7Z1
EbRuYP/595eDYA+JiGipng34wnzqSpRdEKbC2oKNclB67bai9RA0yZVFrz1z/tmMUkzvSP8pzFAU
UM8GxEHvZJJkEnlKfd5TMt9UrX5Vjomb+Oku1NeUoC8MMVkPaI4ovFhyySwP5RaL37wnwdBe89ja
5Wp7HNR2p6EMVUz9XXQ0hhcz2xS5vEnxtVYk2Z0iCm8Y6CtR99Kl90GspnMuRD+X/i1tacvoXacj
0swxOtTFXaq9NkH6ONpHLClAp6rbSrf2jtT+wljm32t+shuyTfOj2bkkEmA4ZQSFRYZRKPGV4LnP
knpbx0fJqFdW+tCyXJ7vDz1qcFlk39ZiSFiOfVQ0QorYSvIHpxqva1Pf1nb9Ipodkt3vVCd+ipXo
oI3hUS3627IN7g1uWD3ZFWnxbDX+XQMBrY3fSjldQRldiO5sPMSy//Pj7MWdC7QzzHN/QEp3iLah
3e38KAJVK4GYR8E/j1fSSnE9Ld+FLRwEkS0mwV7yOsuioE9VoTWTSfEHXtS39I2yalB/KaTS7gBz
gYgslKFFRhPXaVk1I5KBdN0mS2cW0zIvBYLBePbzoLG20uLjIt8QZnFLtii4ooIF5pi4KBtIWxsr
r+5S7P7rmZYD4CSgJhhKVuoL+Ogoig1oWBlaD5iDzhqc/Anl1s8f7sIYFOcK0agS5Te8u0Xw1rOS
yWSCdpvAr4gOXqHGG0PpdrHq7Cs4BPb7OH3oS+YTIBru5kpeOT4Xdwz9ESHFS3tzqYs0RORsTowc
k4jAAZD0Uem2625Sl84BgNb/X2axY7quyFu8l2Go03fuwj9d8goeih7qLlodJl3Ic4m8glqKOimA
6sWZq7Mg7FsLvRwx4xBgfCszN2kl7STttm0n5rk+oiP/rofKXUPSiHaNAp/2jDvldGgMjD2qNVHW
X+uYx4q32U3dtRblP6So9Zwg30jgUtXefl7ZSBdeL9Bx4h9ACf5bZgFQ4P3aj0weWYhKwCVgSCko
rn2KXWb3gk7SU1y+10n62DjD18zSO2g67hCNfyRpuqYj9RrqybdQtVdqnwufgjST7pKAwiHXL473
X7kXOtdWlY8U3CkDttyZHm3pJkV2oYqNZ2y3rdh3m6r/5y0twNOk1ApyE9TXi4Qv8Tu6MDEiVKrT
73TrVSXWT7m58mjnkYm5Gmw16kIIxeiYnD6aEcujL+l6B9zxqRuenBbZQflroq9M8M6/LMuAhGU/
ifp12eafJA20r6p0HogEt5Fqtyx+M4otx9uqXHukC6Mq0QYk5piiTAXUdvpMha2Ugz1XqGRP8Z2c
1uSH3c3o+IgavnUWjbPCcdvoVQW48fkGvvAy6YKA3RSEM0axi5eZa1Y1+j2CQF3pu6YEzGp2XD3d
pavtxQvvU7iSO6QmLKMsZ/q9nKtBryJGUijHePQBBH5rikcGY3WWrezD8xsFsx4kUYEHirHfEotb
FznY8Nmhxk4c2D5vWoZR9iC5dneIsgrbrDWllUsL4gaOwAKdFaAli9NGg11t5oQFx+SHHdyP5vcg
9CAqCn+b+PXzL3Zpr6gWo0W8wAX9Sl5A5DRn1jF+sls0ir/9qP1Hp3vL2qsk2VW4pyLJ1n3/fMHz
UMKGpGtBRIcUggzn6d4MpZTUGzCUp1dv0fjUIVUl4xXgH/wcXnj43vgrE7YLO0UQDcRB0ERhJX7Q
X7ErNvo2zcwAqaa4YTKPsPkIJLHz99p8hI36+dNdSAXQXkCXny6tpZM0L45eNUlOWdZIfyn4GudO
ss/NCCn1+pDm8XZytv5Ix90wtrNhX2dRdzfe9vrD//IbIFyT1Qk06zLWtJlsZ2qAjEwYPQ3tTT/6
+zCT91bk7w01c2cn2cmltZOn5Lp2meGoawCJC2EAyiVzQtGlQolgsYF1iT5kHcedV+e5W6W/2vI1
rJ5mZpqfP+mlTys2E/cE1RGzstNPm+u1plT+jPJUbW+CJjvW2otiJrssL3ZF8+XzxS4UKEAX+agg
W+g/nsHMfLCRo5FpKNTU1kaFKhgoj6M/unPzaFYP2ayhsP29sGlKBN9hHudzth3yYavav1W+wHAY
nO+6Gq1E3A/P6tNSARlMoq2QWuBILTtBdZQYZq5H3F/xVd4rrhI8QJTADuJ58F8b9Qaoiptq6Ngf
+vZlHn4E0q6rvvnFLTZrnfxYdo+vfZG547gzs70MjE+L7vRpjQZ/oYrl5XEroWwkqPDLZC4ZjLxL
8KTzRuNNKYYn2CG7LHizE+vad0bkUJvrGbJyVX3t0fT8/MtdiKcnay+2yRBMTalM3BVpLqam7d7q
G8boL0pb7kYIKUFa/fuVwYpIo9JFYo69pKH51lxWnc/kGqNXt2aoRZvBjQrkbfsbo8H6vZBX9sHl
ZwTsi/oIEl3L/F+rdbt34K96ejjs2Ydz94L57b5HxzlD/cMfV7pAF8I4T/jf9RZxborjujFrVNDm
lIDWaxs870ASzshFx9viLWQAMeY/P/+Ol+4qut74gKI+pJBJLUJ5S24+w9jlVlKxPdN+ZaV2lP1k
Y9S/JU3bDebWkGe3idTDysJih5wdMlERCB1NAfc9DTR6CkNBQszSU8l0ZZBOYynDEHtPB8ABJXpY
ac9cmkiaWph5rjVhLn1b7aPtKYq7M2ib2qRNTDeb1cvYNdPXXHkJna9dtG3Tu1hb27sXml9EFPqe
cF/QVQLscfqwed3bVq7mndeX9w6SJQM9iEb5EWrbtDhm497PeVgz3Kj9t5phw15L7ibtuPLGL+0v
vjXy9+iGkscu3viQaLEMAaXzrPGhVpVN1EQYJEPLe01UH8cu3ZPLJ9NEk7t3U18WPwiikII6Wuma
B7ur3QAiXzatbPtLNxsKaUxe+G0MiBfvJsU2NfBLsqVIeRYFUBKDpQKYE2RryugXIyYMfTSOqRgo
UBblrxJKQd4zacWI9nf0LtgEKILHCQRSmv7MFYvWy+SncVipQS90ovn8pC7Aimm3IrN8+vmdSG2i
MeDyDvtNV2DDSfCA6HRQh2NuXnXfu98GMLtiL8k/6IQW0Y50ynl2ABrIV6HprZWe52xaYA1cGCC2
yPLJ9/XT3yNBGpLQGe08NbseAw956a6YcR8Ib9JcPkTWgwo1qnF+mc6862E5p/Z1gzSbj0UgoqTl
DrDkyt4UK55FA3qUChRWKuJl7dFSX+mIC5HeiNnyoN2YY3UzEgdxdWvcPM6OsnwXKC81OJnYyNxY
yq7SNHXN2Vm52S6mm+wNUbcieYJ+8unLaULVTClZeDkBipNB48nBwBzuKQkzNy8aF6tmz5CSjc0d
1Cm1q12VwcqROEvC6FKiZ8wlJwRvqTpPfwJ+6wyGsqn1bF0H98C6OUdRTzYyE4KVKvr8ecViiDnR
i+AU4nZyutgUtE1QoTfm5aEn0URTvjrNn8q/ciZXSbcN2LTQtbCG1hmFySsv++MOPfnui8W108VV
zOUDTEh4UuWqix6frcQVBO/aG8Ivs3U7hxtatpuaty3tUCCI5NvB3papq6WPsr2ZD5Ma4zX7vY2H
jRW4lkqB5aNbW2zyX2oSbiI7huGoHCB37NTwoZzvq/Y5cR47OXU7He3mSnX74lnWMhenjg0mzps8
TDfaXG6U6VHJtoG1Te3vday4MZ1VAw3EQXMDrOawE6hcM9xB+A76N4ysXCOxUH5CjcftYmaHhza7
b0AHfX5QzmI474vgJQjnMJHO2hC4CmRSlLctlhYvggklVILzyQNLwKgcbQgCSGZuP1/zfEwJ2Zg7
mkE9yQmMg8UOSSWpi2MJOUDRoRRofyG6BELDLcFv0i8rkh8xYiZT8D00VgqvC8/LbIonZjaOhqaz
WDrPEmdyCvtDHFHRAsH01513SdNda8PMokvW4EriClhsyJMFFxtSzmsK98hpvIIrOoJBbrbYoUER
zvlzIOFowbHA0luI8K285rMYKF4zGqGEOovrWV7cTk4a5FxQPGtpRK4VXGeF6SJMuxGAbKEtJ6vv
KS/fMFNPGVDhE8JT47Ct1hKFi+/8r9+xyO1reSydQuN3+DOwXkw8NaTeSpQDJhlxIWnE13T2ypWQ
94FdW754QCAis3cou5Yxb2o0ucojs/X66nvbfKmdQ5s8++lm0r9I9t7u/vTkhZQ1cRt5xr7xXb/a
KuMuqfbAtAVBzFprUp3XgXwQmioCmEvPiJtyEZyccnZQ26BpNO6U+mBZB2e6NmtkLr6VB2mmPHST
wIUKScc8az3Nvqtlr4hc+2uh3Rh7a0CcalO9GcPG8Z+09Pj5fvmo787e2H9/3hK0UtR4GPQRbZ84
9Kp5a2Q7fNbqhzjd1Pf1hC7Hbqy2sc25vMluZDA0jc6JvZ6Lw5wfb/LGTTQkFL1W3oYKCIDNAQCA
Mzwq1kr8+IDVnv1QYhW6gcCq4E+evscsjlN/VniPyqRvbd5a0CfuhHIKXopvcQDn3h6zoyNjAWgp
HvPJ7Tiox9TpCqg29Tfk7lzsTdzOf6/jZD+XX9HV2lY9KbQh3SfmuyFDVLAOqXrbmbdlVDHD9yLZ
PthDcTBSVOlRzCPFxvJAdXa5nx8AEB0t45EcYCOpP9p+ZhbyDS3FpnxJKv0hkuUdcLcEa9OoSw+t
pPzE9FRo26vCpfA1TrxqMq/D7iXOn03zGIc0AIxbPduj3e4m0k0oVdsO3LsvPwTye6c9RGxk8B2J
+VPiQSiSrwoy/sKaX8Ii2aVafdRSgDwIL3Mhfb5NzEthRfnIPoFe0CpYhFDD8YNxLFSuDPErd83P
4Lp6NIZdiTYUt+N13B1msL5Q6dSDYgJrYzKzHcaNHiDxsoGRUalXSrNxuocj7idynLihgr5V/sYG
3xrGLiKbrY+cPu1RuW1/ZLupJTZtHa7nd/PGv5GkOzg88bipdXRQPJo9qrEv4+uyvfftHcpo6ZNy
V+2ch7AEZdy9wlXv4/3KSzir98RRBvBNZivwjcuzolfSEGiV3npTV2zzb13+YKOV+Cu4l743nJIO
6o/506ezNLKpHjP7WqmPir7V00MFFqS7s9qjYb6GxbfU2VVRC7dt0zSePpZuyfC62kv5dgrUTZ3T
H2iBcByd8F6Fqj0rHvnMrO9gTGOQ8BoaO6vRXARzgy9gS4x7K34bhuu8uwucTfaSld9VZ9gkSrWr
gjv6UBu5STYToyAQK/eavx9R/VODwCu6NwCMN1GwNm649KJAZwBERYqYunzRZ5xktfBtdSAbhIxF
R44jGWyFCYGbNz/AEK9cepeWo0VOrs08inab2Lx/dZKTTFNiycppXYfjlsu96MyDsDhIrHctZi6W
rIHfjQv3O2gnaG2MvxhKLrJ7p09CaZDT1ish803lDyHXIpRuP99va6ssIt6If0fF5JH2Qkj00Z2b
efwxKfVasnJWOrOryYzgqdLBOK/oMzT6gjIVUMXupYT978D9mQmjI61pJRmvs/nZCe77Gm4i17gy
Bduqme6qFoZVTSHXrk3ML2WK9HPJEBG5gNWyVPR2oMjGRo54NuUtwWVQ7SsJFdTc/pXG38Je9Sgq
A1/B1kDZ9Mbj5y/9vJeF9gPXDIMJwToh1p1uJp+k2QxjjWJ+qFyRuwmUoiDmq/67D0giDZFVA05Q
1F8+X/lCxkRjBSg5xpsI9Cw3VTc4WR/HdEDtiDQYkcFyzLy0LzYm5NTizfGMbm2Se/FhGTJxcvjK
dPAWWyyZuow8Km6gDmHnGr4IVpjwCxG5qtA6FH0kjgD2a+3K5r70lekc0LQnoMoGo97T9xzZxSzj
EMDjJl9L4y2V3Kl5Ee/Zip/l9t4OYXVJYChxVpOSta7shdr4A6QLMASFgDMHHHMyzJHONyLEju8m
/X0q2jcoBBr9D8Oq1h71QjkA7ZbWDQ6ZH+LPp49aovxsJzEEgBjovVVnB7XaGcqMLfS9INg1DSqK
FuxUaY0Ieun7CpMfUk9cipmWLrLwNLGcoXOs2kNpamP2P4QqvCUw4OErweRDKUf5IYRyPt/Klz7u
ybqLdAEvYrWDMUkFjtT8UL+1+o0y7B3jB9arrj/jmct7j7KN4PEFWEV8vvyFwCmkrZg/Ec+Yty9q
oHZQ6qGg1cgM2jy2k34oh+/+GK09pNihi4yUoIkKDwIa3JNLIlieRDlRpCVS6K9T92TQakyoYMM4
93q92+H9szORT1bbe6EtngfBrh1t15SfPn/aC70XgBicIWa3VJ20JE+3VypBTFEm9PxM2gox8jw6
6pJG/bUgW7ebR9F06w23dtA6t6nDDMkb1qRjz2MXPwGXCMH5IDNajuINvyis1NZLTzCptAzNS0gA
VQYZMiLvQ/OiK6OrOV2h/p6f4tNVF2kGjsF1Egl50rTMDhgYIFeArrp+AKd8U5X5w8p7Pj/GguUN
GIX+MpfDR2P4rzRDsZMsCxOYnj628pgSu3XNBdTA8EttN/JdFeZUjztySHq1srR2ttXINgVOBZoz
M4ClCpLRjQ3Rijnc7FyZqGrFaNhDoXegd+QlasnC/Bpcmc4WjEFkCh1xc15zTT5Ps05+xPJYJWVU
hrER1p4sB1hRooQbGQcZOo+K77o/g/9a8zI8H3nAo0CaBvsERFPoY4qT/tcrr/qqzTVlqrxKKbZJ
AGjQlL1Ya49WJW2F+JWPQrDQNRWE20KVvG7IH9o0PYQYSGprPOULtbxgfqLyyk4X88NFWOvHYUjq
cKy83ghp9Bdu28ferxR0b47WWdAAMqQ8DnQXO8KdcH4S96jQCzaxssP5x8uye6UDx9kUVKtoP5ga
QMv7ohuurdIFyerRJ/p863yIuZ9GKX4qWGmk9lF1pN93+gqzwbYnZWpRPx3jLRw9FDYgrNN4EAL0
Dh7GrR64NZI0qt1tg7lzU/lB+EVEx7z7qc93HVeG3T6PPRaK3VUcoAQCtUF0b+owvDITXAHV6ijZ
q7hjEbbOfjhTLoGWoI6wFglChaOk2luopObJD59s3kTjbkAIGolWIVxhNvsZ5c6B35V2aznxhaNO
79yWqfaEVNby3kQNvzMlrWLfEcdEEijkW5LZ2JTlXs1QdtCwJcy7ndmshLRLwfxk5cUWs/q5Y05a
V140YaGDpoAQRBHCMWJ1S7+yM56eLJQ/RZjxqFD4rbfPt8z5hEtMTwRgFmD/BbWiztRqqa370tMG
qGOiHADkmTvDruiSg0wzUaeX3ibTPtGRMn5eWf383bM6/mHAZATUekny6JMiL6xYJapL5q6ZD8aD
NAs/zXgTJ7edf8BWb9+U/e7zZc+D2+mqi92WNhAzzUkpmSHwlbvb5g9HRDGaY1okXmetwNYvJEin
yy0CG7DgUSs1HnJWQxe4jDuFiKPgCY8ebo8kL/tM6H8GFO+R/yJwS58/7uVv/JG2wGM3QUadhoUq
zmdMtGWkXqldm/hZDXZyQr2R2hv43KGRftjT9op/I9M1XllcvMzTo83T/7X4osZqoymGnTizwZi2
KMAU0FfItFvHZ2icSXRJiObiM+MbcJU2+iHM0BzHkjOv1sLjhQyZnwIczIIkClFz2Z61AhyP+3YS
ctnJBnR4N78Uc480Xn4YImG1/hxmDaFwDSJ1XnWDk1DReYczBTpoaR7LrAVQ44wi2BxU+3r+M4eO
WwHKhCe00uK9sLMp7UQ5jaahyFdPv3RoFYijxi2CkdbkqlG9mSodm3KmXuWexuZVMv9a+bznkZsL
Epkh5sIkK8iQna5ollZQYVFQQCoYdwZ5CATN/djfjfjhmlPtGiN9MCbU4a7o7ZfPF7/wtAJbS8+J
dPhcsj6rfSUDDZB7mP0cyrS7DX0XhaUQ3+qhiN7H+s/n613YyoyU+JAAvWBCLWdLma6mgZbZuSeT
/coT0kZBvXKFf3yhxXEBLgjNBRld0INnmAuuhNjO0bOT9HE3aahBx8ZtmBu3kPp2U/oVFZQDkt7Q
W+0XIc5qZvaXaGzoTRa/HL1/q5JgZvRk6p6fmF7g4A5m3wV28j0xECLo5t0UOs/+0P/qMIbZNFV8
MIy+dm0kGT0ALrsolgKEN9THPvz9+ds7NwfRkM4HsgdPm77dmQRZKMV5Zw1ZjiGJiWhQv1Wdm7Kk
jc+tTt9U5E+N3m5aOaLvnrqj8QDSzx3Unyu/48JxhDosyjkxqwEjerplNQyzobIhFSeBGprb7BD6
wZe6iq5EByzAvnHoXVtBvXjMbgQTRwRn6DL7xmyvS+ocS21WvvrFVyMopMQHNGZpbZ7+pBhNcJB3
qOdNAceGFnpKP6ibclcbyAZQaYN8hq4E07Q4h2pQuEK4MZvUfSCv2stduJMZ3P73tyxKTF8P1VCB
/YSWCFO8kcSxCL83qCuYYXpj+u11QHSOcKi3g1W8zaUTJpgzRBL+D3Lv9D2QPiN5kEaF1yJTNmXB
Ts+H3YAhUCkdxORaODrp34vAINvWPq6KfCx3sxysfRCRei2PIYNFtqlCz8s0Fnd2McIlnqcpB/oE
mdK4ZtRKCz9BYcv4UHMrzd6dTZm+BlYmiCeN42Fll176BcRUHVVFgelYgpiDOVXmsSkQ7JPvLXoK
CtpTQsR/QhMXmZGNj92DMQbb1Ar26sHAd+LzH3DplDi0ZukyKKRmS6UhJdMjQ0sMokLIEFuD248H
Z0zN0sblPy9FCwf4io7O8wfN8vSrD7VUtqgq5Z6vynjjhnsHMXatCbjFVr7ree8CQVw6J0KzAlrp
sgc6l3JstTH8GV+X3XSy76CU3TrWW+pfN6hTylr8MPTZvwNmWJXr31Cw8UF7cHFHcl0zbmsVtOps
uMX6uJ/D6pohUiZddVl05eT1Jnf6fZxnW7+NbjXJOEbdsPLo5/o04isCwRdSMNC5lvV1kQRW3s9Q
JaVR8br8LW6MI+UQ3ufSLjdqJomcsunJVtKjNidb5J4kRd539owQ2Hwoouzr5xvsQjoGf5mdDVeP
ARL4gdPPnqP5LeUy6iFO012RZHho4sBJ1D860k2NYxJiaZaBQtgk7z9f+3xzs7SwaBTCIdwAixgX
TXVhlTPeUAoXzqCQpTgPVhUi1RY9fL7SpR3HdQe/E/UdPNDEMf+rq9GUWoDTJaOxKGyO6CF8za3p
Hctkr2t6yW0tO9oOc7E2w738bv9aVjtdlkldKCdCAxI8TEWXorzK1ORusOsE+EHt9U5z48vB9WDr
bLdx9/kzn8tmsdUYp5CBCoz+WTkfG2qsGjV6bWV7rNrymE3FL4D7O8nPf4f9dDDY5PFtoobfFRzZ
aOxdVz4/KFXcyU3LH12RPX3+i84zRUGVt8WVj1AOd9vp64jTplamiAgajvWVMl07HfJAKW4otKZ7
uSC0Gysx7eJ3/2tF8fd/ffdiaAyzKgHiqNUd6rDPkpW+SvXvwQe7nMa3QU3GYf1PJ+q/iy67dt0E
2quYeczG9CLo8FE27aeE4e8U7CWr3PRRtGvj8NZ2gpXHvfzJ2ejcVQxLuTZOn7dPEsPy+xD8Tzru
zQLaRdPeVBkok8jG58e8SrJ8l6r1pikLTElt17ImTytfwWy84V5/R9XyRSuMldD7ocl5eo8LZWSO
OcNFQvDyoNvGmPiSD8duNKSbIOpDNwGd6psPQemUmzJv8v0cgbAoULcn7Yoq51j5NzVcL0cNvLkO
vkaBib25X7SUr8VLM3cmbk7pEbWvtzmWNpPa3EMh+ny7XsgHPwSdGdUJlD0uDKdv064SHSN5ZvUO
2OPRfik7t7X3AbhbK2O4M/wqx/bOUtBsvE4wt4xRl0xD59fKrziv7U5/xeLeCpO2gIpKfQVza8v3
cr81j74ByyWBVoW2rBXN21hP7+QgXosglwK06FTAw2WigZ7z6QtIrNFOqwIrgMptinqfBsZ7J08M
KIPiPujS46A5u0G2t3LQ0LQYv/qyswuVg9S8KBoUtnwlflyMp+LqxHhaSHovu8Gjkjeg32nD1ylw
OxZLE2DOahbuqyC6rp3yOa2dh6GzQ4Yu4b+y50RrDBUCpFBsrFyXNeGkR44ZdqRigTzta1uWXL1s
rmaj3TlJc6fZxT+TdT4WRL8Fvp6Il4vDrMqDpdW2xmxr1O4x6toVZvfFN4xbPAMP0jQ9NUF+/Hyz
icx+eVCRP/j/JRc3MngRzZro8qOvytmLw12nZJsgt7YomexQPVp5pReacqLdCJ9aGPQ6lBqnG4zB
91g2jkIXPjCOiHq7MwK+cq9chyTUoMdqL6FxjzvMe43FcTKlsRuGw1q5r58XW0i2M2GAPstOP5sr
tto0ZCrOJZ6B5mWqdXtLim/7AhD1YEaHVKP46jLysvS1a6NDXIbfJ637SjsV/0imf6Gk/K5kmuUR
4zC/1isvqVLg7/b8aqXVztJaG1+B6FtsfBtVkERlt+un4VuujfCRMxssqD7dlBZANKsJn9M01kAp
5Ux8xvomjvV9mg0brUwPRmk8oGo8up9/9HM1K6gtouHPzcytcSYi5+MGOAxjKloC4Y/baLZe7Tjb
m42DBLpsd67lA2+zp+9x314rwXBIOnXbq8GxCdMZ3LfebOKnss0QgSGr8pVqc8iG4CCPw0q+eB6Q
gS/IgmvCh+IrLa83P5pLVUqU2Ju0ad/IDapSydMcavdpXkM/lptv+S9JqbZhlrwHU/XL1IKfE1ZL
c7Rm7nGWyohfgjIC1wI5M0ns6caN0q7V7ZJfYg2OV9XdsdXUe3SRXbmrNtWcXDW+v3KLnp1NsSTs
Tq51qhjupNMlVd8P+z63Ys+H+0E94Bf1LuvbXWLHB9NZe9eXHhCEiiCTImsI2P50tVi15zzq5dhL
lB8ZA9Cxapk6vjrtff9zaFdaeuIeOQk7PBrqLlw0LCWwMaeL9UhVV1GFyrGmvupzgE1c60pFs/18
n59fH2IZRhwodvFUWMKeLtMYg2Jg/ZV4k9VcJW0LkhPIEwxPLe2fcrzVYhWuz5zcNoryZWXts6uU
tZkI8oBEckrQRe5bh61cZRMQ1FDD+TiermM1uRpT61uUK/eGkd3aUFeohq6nwt5IAiuuJbfV2N9T
pR5Cy2fCGXZr5+nij2LeRxsVkwyys9MXovZZUEtNmADsSq+i5m4CTCH3qJF29jb2ITrN3TH3q5tJ
d1xHGvDGoxM6jQ+pPEMumUqQa9aKaM35mES8KBB+bHGKNe7b099kNVkampKEA7XcbGOzvpHUcW9r
TAVC82GG0mn58oY6Ht3++RoFqrXO2/lepK+M4hn8RhraXIan6+elYlAqlrE3MmAu5nIr+Q/GIK/s
xfM3D2dAsPBJZiAyaotVUK2aW2Vklm2or135VNpUofNtNnW7lX13drXR1gDHQBQGNAM0Z7Hv5FrS
Q1QJI6wOC7dmypxJr/XguzZWJFDe26310PrhyqrnwYNFhTiywZ0unKxO32Gh9LFRyFbk5SYg8aYR
KpiuLGUHlMGuM91yZX+lryLe12kEYUWYNSBDIdmfdbWnXIvkIoiIx9V8FMNbSS0fVX/eZWZ0m/X+
ypV5IZQAdiLvoKDhPJ8x4Bu0DAsj9WNg76IkQWnelK/xSHuoBms7cYRap9o6eh2AkTBeV76pOALL
h0VLVYjgi3HW0iRsRn2yS2ozRn/Q9zJA67ov38sJ0+tqvgltFQhzs9O1+TpSE3euOpCUXbJyTs8q
a/aVUBuA38PeOuMBy1GfB7nMbwinyq258Ca7+2Kn5p0V2Vvcfn4lzviY1CsJ46VVIc9RiQj8LIuf
bqy05i/kmjsQ6hF8m9mtRvUrZnBf2tD2ylB+yLL5tfffP3/hF1c1SJCQBYHKvgyTRadqITEj9pr8
3fDrbZSPr4o6PsaZjd/v+IQd8l24Sr+48JHBxBIauK/OKWMhGFTD9nnBXW3vlNTxxn5+tSlEM4kP
q3cvVvzr88c8R0JwQQkVW0BXJlye5XOGTkLaXQHioXd7lXTOLbrOsbh3UHbQj1rbP09ysx+g+ATJ
ey+Tgyjh8JjX/8MdgJ66wsObjGn5RYuyACnLLGxjOIIKqB9HmR/r2Xwzi+RW0obHsJexMtbv2Owv
oxL/HJ01k64LdxDrmwJJT5uW3ugiOqt2Q140kN3NCbj9Wd4U4QHpm13vVr6/L0scJ5EXNmMxPF4D
9l1IcplSM6SjviVXOAtlmePENfRZMi+ylCEZH8vkxsEEMjLTWyXQ7pXI3mVq6LWdteVc3sp+41a1
tZPCNUWNixtCzD7Y9pS+Z3ZBhmSUVlhM5NvydEBzMC/DA22nOxWx4VprjkknA8uzt2Fe3QSF8zoD
Ji6pFj/fl+c8bPalBdiSU4DONvfY6alvQtTjg1Dofc/1VkunB2zyvBJNROHVm0TTocnmL4lvftcq
G1RxX+1q87q0N1oVeHqBzYb820jlH7qao9RvaJuEf6Kb55XY9DFkX4RlleQcDrKwauD2O/2ZUxVl
aLf5oWdWzn0VGY9RNjw0qnnXB+NdCGoxGdQANHvoGbkiY9RpYGvPIMQtnPq33cigUoprkkd8Psvm
vpfKuyEqn+Isv82dZoerznYa+dr3Tus/SUrxR+98y52m7FoxkWCxQb5mof5scudupS65y9WKRhWj
KztyipXr9sIFz3wUPXtGBsC5l4+q0FctzRYrAoEDLQZgxUG1NfC0qms48pHbAjr+fBNcuOC5ZoUs
k84k7oxnGOAYkOc2FXlX/JmK5NEkMlV1/EQ18fB/nH3Zctw4tu2vdNQ7+3AebpzqB+bAHDRLtsp+
Yci2THAmAIIg8PV3UV1dJdFK8XRGVD3YkkkQwwaw9xqkDhbyIL+WaaYpB1o1vI1AnoWK19uxrFxZ
lqDMwngjc26Hij8F0bjutdi1zgChfjDQCuEmPSgaGSzsWtU8jL0N9gK1wFCGNGqJmcnglfFxJ7yz
ESFrjtZMLBicPGaHubxN2yIMYAdSWgbmz9ey7g5GzTaCQv1rYJsU5EG2RMJ6d/mBJQEJQGRIptv3
276wDVKxETY5a57Lg9GlPyF8Ddhl/cdQ+wyjrr4KmFHYo39gYb3t03HVE39Tw2sh68Vu+t8pXXCe
qe1PkEKgDVCpbTVU0RbS387UkvkKRLIUKRw09lcFINn0nCBxmK8HdWUG8iZETTgqUrZKlWUeneor
MpifQtrzy56mYFGy6JMKIIjJPLBvRASaamZAR7bs1kH0MGq4+BFhpAC25PgdE8yjNgBPPHfAszKg
M9+Ek9AlPBjK1KkPkS6KOOr1j6BWW9XYu5Y+fjz87626CLSCSW4YQPs505jmJbOgjYw1gG8j2BrW
Xqkf3br+XIr2CKZ3HrvS33780veOuqgN/v3WWSYA9u3U4e2Yr0FtX1nRdV7RA5B66ditZATBCzg7
Bt1CLJ0i+i8D+eqdsylXGLqA+hREI5RZXealgQxOtnCAnVbwL6/wkEaZjrE48cw2FejJcxpm+CwL
4iWZbX1t+3oFw9K7tGf/3QaGdBUk7KBBCH4eEmwAl8zexVq7BrC0mQ6QKcKDvKwbdq8N9kgLeSlb
fQGT8MOYRQcj7G4GSe88y7527HalnHtU6mJb2lvI2u/rsLssXPvCHsnBsoCH/6+G+s92Ri9S6jjU
o1L6dqX7XmUEqHng6KEuc/dghd8YO9BgL7xngcI8tjYyPHz8zhd3mL/H4dd3znZNp8uMUUzvNBtE
9Ly7alovib5Xbbs1jeESGD24ynR2c6xcssHcQz28uyL6zjUuKYO6RAWfh9Tali24c/klg4IDd396
pQ0RrfEGkOWF5r6zD03lcsg5QAYRWsGzoWw4E6WhkB7Qil0oMt6q1Dgy2ZQgZFfhRnf6JrRpuKXM
fHKz6NqBMo7jxWVVbkU77iKnu3PgMwNrMNvZwEPllgQ0X9E2GjZmayeMt5/ZYYAsRrGG8ZeDb/74
A97GEHQ3KPEoJwA/N/kSQsT57RC3jVIKTMJ8nePMcJ8b9zD5glyBtcIpcBUWwfrj13nT8L0Z3tn7
pi3tVQV2aFKvG8MUmfSag02sPwEMfyGzDplvAARtgwKPq4+mzps4SoHbb9rhzu+gEZBCHyAnMPQy
s7vBJLcOkjJQLU6K7JMUaj1Ck2cyXihgfycIEHiEAJek1jDeC/SwSZ3hGHawAilAAdA20GLhfTY+
qoA9+iP5Ulz1vbkWhkzyrPoi3f6q9ntr3XIImfjm8DBIN4WzPK7vvGFPAqwLweAkWvuHGhmMgaO1
g1gSoHR/GRuomuOAC89IYClxspodOjQUXUDDj/J11ETbjpJtkMs1uBUQeVo1wTU6ajPqASR2duyI
dUEc9+qhB0RFyO5amvCHbwLxyTMVTJXr2zEDEUIaK6v3IfzhxEy69zzS1wV8X3MWu1uYb6+EheQn
Sjxq/KlwgKuNIzGaS9Kzo5U2lw784MbGONagBFjUXPMuSGi7H+AyAMLmTiprq+zd6KiF0+Xb0Pzv
kABp5RdICkA58xScOxauiAzMmUwDN5tBTVDd1uaPUPz4eHLOCh9/xh6s5anAO2lZzbY2B/5hQ2kj
a6Q5+DQH1wpWBJZFQcO3nZnfRepC2eF1D/sWFkb3vlF+jaJt8JipK2NYV3UFLw3nQNPQiVsHOjTS
AkpxyU1jdh/8TyNx7sWOB6WNed6flr3r67FEpgUQfLPoH31O7+sKGdgR0s9uCl6JX8WuuFLQ8gRi
uym3qdldpQZd4Gi85JXerGVwc2EujOMHkokwFJnlz4EFy5o2xTZG6XhjuHTLUev1unvpds+16R27
yL1ym2wfgD2glBNPFA6QuxJHhvtaOJei/1rpz61k0BoIrhxlPcIqRih7ZQ3iMLg9tBjtI87+uEX0
IN8LaAOVqER+NVvvi+2IG7PMVn5Wr5wxAjkjS8JM7WzmX7l5FWscy6mxbqH6I1fcAKnVMjaegDdC
2R08Va2nPwPVvrHqz0ZowHXa2tgS+cJs67AOQpBibUFHDEChxOHlrcnYHRX0dmKXaRl8sfVwk0ny
JVPVfVtANMGRX6Nh6dbxS7CcOhghGq5bkzXjvMQcumXKlI+9kEoNO/SLyFhpwE2l2Dj0IgcVutU3
RQ2BigezhYhO8+919z/fx/+XPbc3/x5K/q//xZ+/t51ieUb62R//dZl/Zy1vf/b/O/2zv37t7T/6
V/LcXj3Vz/zDX3poa/w3/5U3j8Xb/2zd+ql/evOHTdPnvboVz0zdPXNR9S9NwHdMv/l//eE/nl+e
8qC6599/+96Kpp+eluVt89ufP9r/+P03bISvAsf0/D9/OH3j779dPlVPiudPv/yT5yfe419b0T8B
aXGmyim0v5Ce/O0f8nn6SRT9E2l3rBMAnR0UuCfAU9Oynvz+W/DPKaGCzDzuc9iJrSn1wlsx/cj8
J2oxyMPB2GWCjk3QvN/+8+1vxvDvMf1HI+qbFgJS/PffZuAbAyBv0CxARZ4d5pohQHkWN5M9dLXy
nWoUNojUMOq7QIH91kcKckWNaxvYEEE8qlmmIKXX0XKvsxByrtpoD07Qo/5SOOG+ktQrVrVTQ2Ca
9L19mXZW+AStUrlHdkYXuHrW0CS3mKtxB8n7fC8DMi4cJl5cGP4OQH9/yixORzUH28IV7r6rFMhx
qgi7Zx5Y0CdJPSD0Nx4yavnKz31DrEuHexcZ66i9SkMLta2RiO65zfPws659KmJBR6jrFEWf4rQR
2dVlWnv2F2mE4VU0qvArxrpKSO5A1sWBIMBTCFA4yoRDTb8o2YdbEZjGoxhC90KTcin1+faG//cX
zkKrlD0HsLzw9pDXrILYDXX/HTiMGuawhW18K5y2evS0DlC0ySLoKddpFyzhvr03R7W/3j2XORy9
pqcS4gB7x9HGDZAS1hca8fSPYaTUWLhivN3a/37H7NiZGt3o+VxqTC5n/B44qvmWM8O8DxRwOlGb
j9XCGWKWtfj7TdMB/tWBEx41Tl4MrrPP0Xs/Axy271jKzE89Q1oXDiKB2nWFACrSN6UB99AouEap
Im1jj2UmxNmo+QnbUfhNDmTYAQLWweCsdyOY0HY2QCCGydXGhe7hD8vI5UUKM/F2oY8QL14dmf9u
+ez415oEhQRQo4CFg01dpHEeMf+re/Xfj56G/lWnCCaZnSrdJ0qiSkSanYVd8VVM/DPuvI4zp1o9
/f2rR5dwfHThZt8nqU2vLZPcmSI7s0Om7fLVoyOCWgRxKFrNy3UNTrLTIkj/zyxY/l8aPYuNgasy
Tnw8uazyLdEa7LOlS/+p/pjHKr9yXbduezifmRvbgU+HKdbntXoWJEq4SOsglH3ilea2hFBLWCwd
vU+0ek7Kq5s6r1HO5QmSPbfELp5Z6i7cPE89erb0OTRiwbojfdKG0be2QtXSpwvQmBORa84hakYg
pwtnmtaGQi2m0YEb13bFH4Dlyn6e1elz2uYobNNKa7yjJwPO3J5LoycnkktU/1O9M1uZVTFYvoww
E2sFuBUb2RBLUO8XouGpp09//2oFNVFYuRZ80iDcleG6DPQGowsZkVOPni1ODv8TPnRdn/DRXGdZ
hkqzS+/P6/PZ8uS+ZFY1FpAnt/l93XnrwlxiH59q9mx5hk3byKHJ+8QZg3ULyhIcSBY6+22K6K8g
O0/PaiMfHN7XCCqlVI9pXVq7lJXR52oY9CHIvOIui9ol9+X3vwOlircjywoUQYjGqpI1W2krA3vd
XfiOU4+eLVhXWDKDWBm6CFp4jXQTa7GyeOrRs815wAK1u4jxhJRNHPoFKl3rc6YMdH/e9kfdpXAU
YJwngKF/7s3hDxDbFu6/759dUIR6+2hF3DQI+44nAcQ4tqiXllCtRzY2j6BZGATITp/3CVOnvVqs
hT3kQ9imiMFKVSs/hV6yCIzxzFF13j6dNNKv3QijalPy4KfPsjFuzmv3bLWmURZqZUc8oTZTcZqO
j/WgxFlnAGAT3ja7a/Kqpj06pbL9VVd0SeUG2/PaPdtOSZQ3oFhSnqD8w+K8c6OJULlEYjwx1ecC
MpYgDpwdkID2dXgsuzGpjCWcwqlHzxbo2IInCPARJooHESvfbw+s7ZduA6cePluiRIpKgb+OhRQN
U1EZZFhx1ikUDNO3Y8kzkslhEDzxkISJqPsNXM7zZvfcrpxyz270iPSw7bVxGYYrZsv1WdMknDrq
1bIEfKp10wYDWRrGprO/hGqpxHaqq2dLsq28hhCOmBU2zh7Y3w1XdwttnqbCrzfmX2q2Rh06Y9Ni
bg/AFyErBvxojXMuWLMEEtzKiS7gzE2jVT5QAO1LUrjXqIcVO8hDm13MAasUgN9n3h8iHMMvBHIC
MayDnHUJ8O5NG9RwJinzLngiqTLu8jLyd8boF59M3varKOdx5SFnPFpIkWkHuoWZ53hbRssqEQMl
u47kErwo06p/MNutt6CyqJ20wUUaDV2vDMdzQ5CuW39v8UI855UXgnAdclHERWcHD6PftJs0qsw7
A+myPjZhCXFnT5oL4Kn4S1DoU8MzCz3mUCoWDdisQE5YpYDHc9QAFsbnxPDMQg+vrZo5KVYC7BLv
0ta8M9MlxcwTrZ6bhzpaGr6cpmua70skYH1oB53V6Hl20q+ytO9MPBlFri72cvGNBEuU0FOtnkUd
MN1rvwwqlHfKJootXqKwnIr78xo+iztB34yam7jcOG16bN380NrpeXv2nM6rO5GCstxgjgho73I3
nADzZXbW1QmIz7ehh+gmbATBKg60jUqXOmrY3J7XJ7PYw7ErRcj7YTAFHGsMC/K0SwTUU2M5Ow8A
4D5CsMrmichCUPL9tUQl8+NWz0AJ/zljB3MmoTFEA3VMoBDHSJGnVFcijlzlArWfRg8VYoELHHU4
XFlVwQ91gduUA077mX02W7UjZ4UWQ4F4TSx5NB0dbgzQS87bHf3Zib7gXeMGyG/i2A3l0fFCdmcu
3DnFG3suUW1vYUBg+trqZhVlznlnqBejiFebYy4kxAkAV0ssN38wG6Cf8lye2SGzZZvWZimqEnu6
5RrXeW4mNV+SVzgxRf3Zkb5UPhuLtOVJY7Obqh02BsPe8vEcPfXs2aKt+cgsb2r2ONCYZgeLPp/3
4NmSBWlB696T6I8JizbZ1y2mgE+1ebZkuwGWzlzg0by4pJDTcegS+WYarHcOIv5sE7Usw5CY2P3e
gdTUpvdDA05gvN6SwBmvO6fKLs7rnNnahJ289gjFiIYEQt1lOtyGhV4a0hlf8a+w483Wpm00naho
hrWptb8BL1ZvkFtJkd8DCMcE921ld8o8sAkLPQ4jg2K7W8XQvDV/uhH1z9ts5hyibnTcWjn1y4K4
JGYDr8h88RtPTIE55jl3uk62JnYyXfk3Y93fwFdo4QI9q7f/3X2zlQy3dAYGIvaxXpY1iZEErK7a
kdggOpXpNkf1zISOC1AfAJWiciSHckPHztiDZRHdU39gX1TuNwfaweBjsuWFXCLcoyUgJSD+jnRl
OlW70W5mX7SGJ491wJYIHyd65UXr8VV8040hoZc0sMTqavPgaStdexFfQsmcevqsX1DrhdUMEzTx
IdiaDrBvk+b24/UwRbJ31t0L7OpVwy0p7Eh1IU1Mow3vYZfcH0jjO080G5ZglydaP1fnUWFh06DG
qFIcM3HUj8XZk3F65avWV21RCRTCsN76EF6hX1EGOC86v+CVXj1Z5eDT+x42rLp3xnhQqO/bfb+Q
jz7VI7MwamUGuiEocVXk/qWpm3s3FGde+ucCmSDFVBBwxPpkEws67BsQdP0fH0+WU+2eBc8qo3bh
KqwmbAGHYUJe1WQk5/X43HXW9YhHQfMe9oy27UM/DvYqR+1tISbOzNH+ii0voKpXA0pVVBeox4k9
jQRsSiqoIgzC+KIgM7rltoCe2IgcWlqU5lHUk0yE47UrE5IKkDdr1BH1JZB3izzcWaNpHQdH2usG
tJudKhzrvHPjXE8L92QZUk+JveqYk5iYgiuFDWuhf99PO6PW/3atpGDz+T5kdBKlg/EwMK/eF0bf
XfcegNBGZgNpHVm9vXAlOfW22cmptruSq8IEUhF6QVcSuPGLaMzdS2WF/BKkpalEKoNxQYrjxMSc
oBWv44AieWfAPKZP3KAND7YYorVIMUIfT/sTMdKdHahSFFz9AYBJeNZUXULN3txng8nWaiDy28ev
OPUBs4hAwL/kzRBaEJwEr6Ovyx8gzp0XbeYq5J70RWUQXGs9on5meQf41BLL71SzZwHB6Iaoy2EI
kRjVNjSfbXVedzizc5QXqRa10RBztam/4gRYXoV5F57XH3Oqa6/7sVFcOPDCsVZ938g4INBmPGsg
54RdUHk8FOhwO6vbDj69AIYWYXLeo2cLuNAN6yBvDaBO00Ob1kTS/x5C3+cV6gJntmIjWC77vdKY
Jpl9JXGpWtNO+QtLaIZS/Cv8zgXqWNWnnWEWTuJUUbEPfFy2w1BkG9HaEDqtXJCZSJ9/L3AqvqfU
z5OGhcYxajpjC21vY8NlkB6wVaZLZ/UTU3cuvupws8nggeAkfQ6okD9MvlWk3388VCcixgsB5dVm
k9U2dg674HvCWhgMkWwQt4HQ5ucQGMRPH7/jRIR1ZjcmJ6vbYTQitm9ss0qoR6u76Xx750KlZOMO
fgb4ic3uP37Zqd6aLXTPAnM66jMnUSz7VGiZpH258Ohp+r53Ap2t9Wb0KAq5vp1ghUdJ5xdubJvF
lQUqx6aBRfPCDDzxBS+YsVdD4tjagxqQayeV4/40PeiIls1Z0BZIc7/dfVK718DKE5ZE4dDuzRFu
bdICQvzjrp+Jzf61dOzZ9lO6stJ2qWnSjvCnuSgG3/hUtzAUC4kBPBIpbPY5SnPnBle+/MIYdJjF
BWQiY525zg3TQQVXwUqrywEaFj+tVDRblWbsSsDi/hp7cLNF7rDehzgNFSQiW7BH0hVK03RVFT3J
tsJtyFb7yrkQRaAuGz9qt249to/cU2RVAPnwaJaWuQ2i0l+yVj41WrP9sAPEnEJlgiUUUk6JHZXH
lNjnIU2CF0jYq6nQMC/XBGYBCeAmRSxJDun9NFgq77/Az9+b0LO1ArsgEipG2j1qwVBSAyIUulu0
PCpWkaRSFQJCRKxGx16mU+g16tS+hXOx3vCG8iPIDWBN2ThaNheAg8K8goCCtIp002wLvzHPQ/L4
wXw3cfN8BIOlhytxMFxEZMIucviffzxp3w+AYLm+XRKu1FwaZikTahlWItjQbKrGbiErzZaggiem
yByOqGVlq0LnNKF41YZXDkyCOPgiH3/AqadPBbNXc6TPi06SntiJQ4v8jhiROFpGuZSFOhG758wF
Elq8N+rMToI8GrcaupM3hCOU+zSNboGnDD45I28eP/6U98cCkiVvPwWqASjRykjvoaRXPA6RI4+V
AjLfBMZyYbinXnlnyr+4hbzqLROK4V0OCdx9URrusZeB+xlCWcUDN91q38kRl/MBaoLEypbU2k/1
4CzmBkVtw7raMvccohKA9JcSjgz12DmbCZN6UFBWfHACYBiW5sO0et/7xFkULgQ3IzH4GhL4Qwv4
QgPJ01Ca+Z7KISrArZDpxqrs7JA7KAGKwQxgVjCkqw6OZkntavcYQKFvk0cpeDqyatAZxbOkHSFx
lQ/1Bhr/9ZdMNlbcGrq/GoKOyq3pcn4x5mT87KbSv7YHDtdRKN+wm4il2XXfAg/L0irc4nBVXqo+
g+2nZmm6ypQv4W1rmCuYto0bksOaQ0B12JHCu4RfZ7T9eG6dula/ZEJfjXxrkNR0AVzaVyFW30pH
ZfaTGRrah25NjK9YRdm+YZa5lrmwn12nzC99qft70kXlZ0P63Q1Bvin200nadZRqk4MNZ0AvmZCf
vaiXNMxOLefZYanoWlyvfFyt/enyi+LnZVNb2cJp78QJ5qUI9aoPiInKQAgw8F7QTF06Y+hcQhm7
/9q5DVK/drmkVnriI+bgSwa9GKNIR7GXIwNRhcJlXiHfszCUp54+i3heX7RcjJXYZ5YLK4DU0aDL
eEwt8cRPxIg5CFPapQ15PC72rWXYKh65a171HStvidLjqmqdFqy1SCGlZEMq5uPpOZ0h31m0c1Bm
J3toOzQC6lQgrH5zLNJ0sd2GsBFvswieP1X0veTSLFcGrdOjarqsW3jzqd6cbYAp4KVpi91635nR
15H6l4agauHZM/2Rv06E5vTSVxMOtD06jhkRe8LrVKwisxiOfUqr724n6m1WZ2JcCzNK11CjMZMS
umyXuu/kU9+nAFl83LWnPnAWDyMcS90wN5sEK/WPASEKxFyrX/pC+8TATX//+gvTcHAyCltWSR0k
dp3yWAQZs9ddONGZGYcDgc9ydkyHgq1R64Iko9MC9NU0bRnDm2pRj/vEPmPOAgdOvIQI+HIndd0b
G/APrF3IqMKxG1iStQIPZte0RbcxUSO/GD14WgyOarecgKQLekC1hsRhDbkANBNFf6jycJBQq0Bl
C8XPE5v7HEzqAHTYdLlskiwECzVz+hLmjJCqk3blLoz0xDV6ZxWB0Px2MHred7aCyt9epjjrhymH
2zCstdAJHnxfUFAZwoOjgPMoVKjGjRwKXDHIQPSmhRxpUonBuWcjEEJLDIgTCwCspbctqspOepyg
WjjQXD8zPyKfwaOyIEIEy/S1m7V3BJmjdVlhdTR2Aa9MR9Yei0EWNZcYJO/HM0htvG1Dw0tkYxhR
e9b/AaGTbZmqldupdRh8s/sgkX2zULJ8fwr6c8gqH1I+KjjI7EptJKYWYlt1pbm3iJ+tWk3yTdDm
WfLxqn5/OkHM4e1HZTogfgdZo51dqn5LQy0PlTawe4t+yejo/d0Szh5vX6F1jfyby8zdaLvWCnax
Ou7t8HPtAYmBCmm6+fhL3o9Pv0jP6ACZl163dVIoZxWMYtVlS/H31KNnwSmYZE6MAY8ecmMdWfsx
PPNSNkexhkIopqVbJW7Ysj3lYwnxd+2sPu6SUxNpdjEFUpjWQ66qBLrFHSwx/YlCljPmXiEhr3ZZ
BUmKTR10Pz5+3am4MYe2Epd1Tl3QKkH12U94OQQ/0lGyz76Pk8tYlGkSmbxa5TIHHgS/yfbV6BTQ
I/f4eiA1jBshh78UM07M7LmovHZZmHk+k4nh5nHQa0SJaj2mS/WOE4gjiDW+ndaSq1qTlFeJaTrG
lsjp2O2EbIgg3ZtB/6cb8y4xRZPeGLjFl9sOPm4/CYXW6MLoniBywo7obQsqBRAFEqYyqWS7bmzo
8wsFk57AxOlabSL/usqqDaPNtSPVHiDJDUpX0KTWAFqkazvIfiIdumKFcezNTUChUd6A/pnyS5SS
1nbhHzxaLmTgT0zEOQoXvhewlrXaKhmg3bsuPasFVzP3GtS18y7WplZXoZ8tFudPbRdzaG5uOkPZ
aVYlkVuFfC08YX63pdN+N3TW4wYJssEqhXnfdxiS6R+WtKw0hqPmyA/WwNlCGH/BAvx6GIVr5mx8
QpfUhekNiYKoKMzhw6w4VBVo8ungFd9w7ckSvyysPfB2cBOFrXagIaKH6jNk07JdUIoO+tcVH2PD
tYsNlZLFvsghs+5mBd02cK37BLWxiQGHq2g5ipTENOro594Y0/tCmcgFmqP17LU9fDI/XuIn9sA5
8JBhPsMtE2KrwLzU10XdBVtHUOB6udb6YhDCO5huWq8qX8qFUt+JdTzXDDUM7nS9b4DQosMOuCkf
0hQDmKnHrMnp3cefdeIdcyWrrs1aA8R4kVAXV5MAB75N0Rbu2lK83338ihO74Fw3mRq267PeFIlP
IdREPFvstVeVF8FIzCvI++QLQfjEXjX3qqoGz2zKFJLAZeY99crNvuQjXbJ2O/ERcwxxqeEu5LBg
SMzayQ9Z32gae0ErEhCnqhuXq35h0E98xRxSPNYpdwiqr0kU8C1kXWFqUJx3TghmcTtqaqbTIquT
3PTX5YBdcMnJ8FTvzI4JiMLNWBppn1Q6SHe6qrzL3GszMzZhb7Er68BfKu2f2nzmcFduZWnGBSjB
bOCtvXIMoTc9PFyOLu4lG5WyAB5C7Q41ikPYPRJNz0tJ/CL1kcKtNI1gnA60wmjuc9XwXeNxfd7Y
zKGuqSs5Rb6mwbDTK02rp8JUTx+vvxMzao51bQwv9/1maBKZcQc75mgeRMGWBuTU02eTCiaLrd/C
LynB3tatWJW7ADeTx4+bfiI6zTUH28JMZU5w5cuzIbjUbm6uMu5697R0rK8fvwKKgdiU3tms5sjX
wJA4ivu49xZWjfqIdgpBVm1uqW1X+OWeRFb2Oa3KcmNKt7nqrK6At4mgsbBB1FhbspePUI4Qcf7J
ORQBkpKOcd2WAt4tKWm/mmHZb4Myqu24KfsydnIj3FbS7J8LTfRVnUqcqgORP5mdirYUevBlzK1I
P4NsgZJXXmBCQOtEtU3sgl5vQpldGGvqGcOPQsHd3XW84bEkznhrZ4aBNCo0Yjkp+K5nqYKMW0tp
TAziJJmwy3vBA2wlHL5ZHJk7Th9TlZrxOEhyHY5MINcLNay47L18R106WDHSlvqq0a6FCfkAly4T
0li1jdI0rNjZYx6JXMRWqsqjYAbrYukVJpSe0ZQdQfr3CleHZpUKv/wE9bL0ytDVeN+YjRHnMJht
YmEqd0MA3IXIuhzMe5vDXjAEpvETStYkGSAPr1cdk+IyCgnb+JColZuWuMV1TbLi0oMKxi7lHMKF
Bo+a1XQvDlGQhOYFpD04BM+YxzhMsuHJF0md7nEzDyAlVea7rCCjgjYRV89VSexDXlduu4qIIbzY
LHIZrgZVR/6tR6M6lmNfo+6iG3pTKeV+T4VVHGtzOlDW4DtcjtJts1VJB/LJc+qq2CLijQ1q4baP
fRXyNnCFh357bJAa5j6hBcWQgtPoD3gv+UdRuGTVjMKAC7cnu7i0IVwS8xpu3ZFXOnATJ+0O+aZy
HVJHPhQWLZvt6EEx0qpBkvJyFDwgs9k19OiyyumSSFbjgEJi18E3qEm1E6dWD5l9T4i83hakbeWD
6C1XxkboIg5wawRwOnQh1+QQiIVNVcI7G8nC4Ci5gNBUgA95TrshfKqzHqfWJoARHC6Gw1UVmARv
hcBIYpChsjYeQCZFPAS47orRyOgqIx6z4BNfWtYaOp7516rMIK8WBFX3yaCGdxla2t01yu8e4Cpo
rgbbi1aQgW9XXQiNsxjZbH8LPD0wsr4Ph4lE4tb4ZNkpp/C5V5B7qpn0163uKcwpWeBXq0DDwW0F
eyc35ox3eTxgYdSoG9TeLhwpX+Gabx177bDBie0OhiurvGeQYANZatV2I64KrEP6a52PURj87Oy6
IUhGwOrIH8uR7IhW5Trlrth1vZPKVZE1bBsZVgafJm8YixyOhPkAT1SzWfFCdtvOD8erQlQ5TCko
WXfQkYYI+ygPvXBUuHdRxg7XFYUZVRwOhdHFVhXm1zk09y4jlzpxF0FQ04kMnq1UC8OP2IuGajd6
UXUUZNTdNi0tnkMiqsy/52afsqumA636eiyM4VuejbpJgoI3/UaG5fcKjN1DRX07v4RVQMOOkIOk
5mfeRz/NuoC6XIOtAuI4QzqSNTdz/3qE3PEOZkfllx5Ylgfm+sW1Z8OmWMIbhsXw8NJ1PNiGsuJC
5BS1SdDJPxd9ySaLHnqL5rMfQxb2Q2Kgbn8vjah6gP4UFD38ULarHqt802Ma1EDlKWvfFn41lZro
wRMjo5B6dCj0ZV08GZZYVoTpNZKLzICEj02V9YAafnjddgPfZLUa7wYXdx6kJsvgFjhLtsryzDbW
FZS8120LfxpPEJRpOe3WHG4yhwqadlBsFhSHuIBegi9drZtxHO5zZpGVdLV5i2xmsMmRAIO9kdGI
2BgMf20ojAGEqaodCAj0OjJG8mzSytiGIfOfK9cLvgM4grNWRupvVhsgBpi5W8Qg7TargcC7vbLq
4Zo2rbtN/ayFEV+VYQMIyhB0zQyCfY3RsQOz2maDQR+PkewgwuXKZuOHkOdi8McsgKd3rTEua3bl
IOcTeHSCNgZldyGBLfGrZsPKYh8WuH+Btt44G9i5mnYsygFeYm44/IgGwqAfXCFyUy9byyw14Xbo
BnXcO0UmNyM8nBBbPX+VmXDe4CYTO7vtGih+ORD39RD++5j8f+rOY8tSJUvTT0QtDAw1BY52rSLc
JyyPcA+0MpTB0/d3MntV580S2TXrnt51w9UBs71/qWnrbou21lGHr+ZgumNlcxRs5Q+fgKeXnlSr
nh+rNSO79TMnTLesec26sYE35EQM8zTJHsYKj1SIILvY8UKtMakyarcNW36nte5pDchT79VZPPVn
nsE0oHrRixpbIk+j2zmh5eTcdKjqjWfZVywaiVN5n9Y00NW4DkZ5astmizbXCG57ClFu2rHL30a/
1txcs0Homru0r6ZKurO/+g41ytY2cCxOtdRR21r9NcQY+RGnZZU74ZRm2YNjlW4bTzQTL5GTGfpB
Zgs81eboKsS/We8Ja5NRs1jDndpS79ZU/MSZ5v6M0ko2t0Spc6sXzkCS1WZjokhE8KCpGz5lJEV1
IdGpBWNAbu+MoFO3A2BCSGM52fNq7pomanqzPBhu4X8gYUE24jnq90pi2i1hBfpnnhbTmdTr9DNI
EvtAhrp46bd13i1Ouvh4CQsMDV4/puFWLNa3qbz0vFqZ9Z1J3R7pYymeRrqeYln1Mg4qqwXLn+2D
dr1u3Fd+27zCo6kDxbv2MSmNfi9b4R+apvCpHQOg972BOUXnNtnHCyW1WWWGwqra5a7tm95/DILN
mQkjlzwbblYG1dF3HUrw3NJfjC8XFV2sg1SPh+Iq/gqlo/w4ZyAjxjEoX20/6T41gs9Lms3jcw+Q
8sqRao1cdqLRcRcE9IZyLnL8Vnn5kLXfpWP3x3rm9pnNYSSX2CpuitEeY9tICwp1g9S9KbVebOwr
iX52y0zZhDpzuFdK9ue8r5bH1dLV3ioyUpSbVPvfkyjt3WS6iX9eiqW+kNRKWzSHVJ9GKm9pc+Tf
ktIZENvxSOW8KOHvXfO+LMz2l9ENxs9x6L2ncSBAUmjLPamB/E8SJq3LlGCWp1N5hbND/6jeJCFf
PkBbwJxlC71+EMcEMbHROFNGymnmj8IK0p32MqpFmrLo3ZAo566PCJNymARk/5BW65js2nlyDqoL
VqzQqr+YS7Iec1WW9xrYtNmnUhqHzTLUEi5w2l2UtYk+TJ5bnl01v02tb8dXynQG6PPam8bxCjvM
x8b5ZQoEedgLW/k1pn1qR0UyOJSYOu20NwXrYC4W/9ZgpH+tJb6qybSa114a9bRXMjW6fdmTKpUm
Xh7m00o4QJ/haw510uVZOHSIOMLO7/BcDwNBY5GWeWvF2ZQU/lm7jl18TYzce+YrkKaWWubL4hpU
1hBmUKxhi7u7Cgu5HSzbaIPDwNvVRpZdUOw1GnYQ0cEjajKvBTNnVeTZrRcofSjgXnhAi6yZw8Ce
ibgmHey34ShwNLczfuW2NrI4rTLGWcNI5luyn4zYyLxyjhg88zy06d+KanJP4trxq2FXoVsbwjyp
2GZwxfULt5tDMeYqM9oMqwF55phV4pWoT+cr7UhmC0afTPw065cHgtmD16JfqYgddctso5nXt1aa
+LyBWM9y5SzfRokuUqP88yiNq3bj7DY3liHsH+Y60qnEWYckfTRvez5ZPzTHLCD+rbSrLoLrxCHa
IGCKJrozvX1qrYjsbL9Oj0G9iPumysoDfbH71B/K70ot/WFZdXLH/MmbpIpp55TrN9F/OnhChe3K
o90Nyj526eB+rsnUTdHaaWEdqDs2ayLEjN6Ptq0Q/PnMvLwr8q7DogpTvfBK0m2zzxqs9S379zHQ
+MiIY02RmeTdMIcsg5vFtJYJ405PY53epRWJow5RVruV+WnZBUHvIOnD4jzuh2m8WLXXqwPGu+03
efJbv//vt0j6T/4L6tC9Lsj/wOP617R7XpLsuPYGv9i6tdWlgcK9y1U+7XPhrbtptKazY2X+x7QU
g03G8TSf4CPGvZ3lLD4Dr73nbdqM+n7oDsZwtfcLZ4IoqLK6DftCMCesnp7ZNta04Gktye/di80g
E7yD3j9aRuISB5qkEIHlKOYbXHqjEXoV2axEdJKoYCVkWVCN4RQPedl2v0rDTm6DbpG0abctg0I2
SKNkebUQG9kE/L9YbVO+ZXSs0Ypl+Irs3Q7Fx6CDCRnatpyasq+RSfryZ1JL85EXb7ppBnaDMPfR
AdHqRE6nmi3/ZtJuuZGJCFYUOZyiBMmt7lqcs2UzONxFycXoggeXhV09oiIIXivlLnTUFvbL4ibZ
0TO8jXJAX6IJ9chYoQ8lcXi4PLc/1ZbKbmH9rxNoV/dutNCDF9FYyv/bguj/JDbbbqJW1/qPqpzg
D3GP1D5h7nNvrFx63m2CseLSLmL4wCVjrREtEfK0Otb6NGUWh0/aM9CGxBXrZGdv7fxpFwQpV21u
viuInZ+Bg6xaLZ6V7bu8bF61GsSHNVvsrLmX720n6e8lBx1p/CU+qOvJsJQoJPs8RNl0Vr1P/0U/
bIWCsRqXt8Zvg8fRsdc39uS3ZMGsHKdeWf4O+tk59f5ov9b+JO+KgTTXLbdXPsKqpWexXaULb6+6
5GVZXSeNfM7jW10VJlSIkwh8AK2pGHYXeerTwK4iCwFHdS33ApKtzfHit0I/m66tYo2h7bZiRxlo
ChEFPes9u37cSvsKccwm3RZ1mbrmfgnm5oJODJaFoeDdGbPix+rXhaDbyvU+ksoe7WgFDvkCGWjZ
hnMQuxOIPnKYOqiMN88YHWJrM9tDttuZ15VP+rK4WEQSH2zQ1zWeJjN5NUaLGYn0vuluhkFbwrWn
tiZqCA5hXW5NsXIWFvWEKszWPxPTqR4pChCXtqrVWZf8byRtO/29gVXnMvmC3d3KB6/eefUkP3pk
hSXSGa+zQi816DEajZLPvtDJxdn65pQYjnywpS4dGqLn5RrRPub3KHnU81gZ4qgoQrpJhe3dE9qV
vyIV9iculJYXrDPEeloKw9sP0ssfVc5sGM9st++ks1V3nkugZ8nsB3Ax+L+8pWifzWJJImteqw+P
jisVkvvVvOC76HZErKp4dHN7ChXyN5KjIAhyrAxDkYT10so0FkbaPfpIEX/j6UkusNEkO6ukGW4C
pufzvPY1o2lXHdXgrRFEuP87SILkxem7ETSg24LdlK32qcx9IaKyq8ULyfTT/Sjy7Y0jVYVUbww/
SR7wfnI7D2+WLbc+vpIKD0FjUMMj08W6M4KiYZXPzG4ImavHePYCeTTY5qzddK2+w//aZL9qc+r3
q3D6PSe5WKghkJYR1mlj/bHTYX5DaOjYJC0L/01LVEzR0OE6Jut1/uUUlWNQurXVu3oo1ppain79
oT3DSFFZAdEYmQx+BFuvv/1esODPDG3RtqbibrRG60ub8xCuY4Z9vHL9udmPUIw2FzarvqeT4DWX
ufM7mMbqQm6Lm5Po0jcvrVXK19aeKmYmre5oMQ2eZUfEONHiefDLGZw2VsrPz2obvT0OP0bgwpeg
Xaqpkm/HLPuNlLJl3LfIyqvTXHCn7jqnkTqEknSfMGMyKpCHp//ozHCPnRgmdoVS7npw8FujVNVr
oXNPxdY65m8SuL3YcQyuNwaJWQmzpg04khQVvvvRznt2CmMajLBvLc0taNLWzOJXm9jDS0i2PaJ3
/7bIzDw/dKxew24GKXhVgbaORXadQUpl25FvNaxaTrLaOWNEXtxYqdi+x146b+XQOwA9TZDTglEM
z3SicMJlGyXnoSES/ZrVRno79DT7aZngNPV0tZ5muyZTFBKFXoeR2SPmT9TdA9jkN9biOkVIkI7X
xe7sVu6OIBT7pa40F9xS55qbyhlrERdLm5J8AdXKV0IHdmu587bP2yw541FqfnlT6UbCbEx14TBc
MyZW6q7i5FpBvpZN20blkNpHvzHG56Yv2zZEpuEfFzfQG5L01n4opdxois/lfdN49anqBvCpts1M
NzRXJX62FkKYkOgT8KwyuEaPV0aEOSE5ejjlT3ZmW09zV5Y3Td4OhOyZ9ams1waSJ8tvtnVxj2uW
dHu3KSvE42Z5WmdpXtRkdvdqNsUxGzu6rZ1Wep9VD/fNO1CtO1CAFdXBiJp29HuWe71VG/ND23Lc
+OjQ84mZIc0D77xRQB8thkSf5RB54Y2j8yrcunvVYuPSLClXC1c3zz4Kd7Jylnse5GmyaLYmPRp4
IZtqE2e5K/L9QK9UfiItpbnjUsPhSG/kCgAHPVvsnEwHWZioyvp0g7E+96Yv6cxIp7M3YYbS9JlW
ETi6/bPx+QJtYlCStTHJxk7vOTLiQ9P1npgE5ujaXuJ03uq7pmZy8Mitf83JLwEg7SzRxTyKFKPz
bP6sneCaBg7pfWeUvSHDue3LfYnO9rtKlPuUj+xG5ia2xyGzvBNLWc7jLFbNZ+Rs6wlJqL6Kq2cE
GuVCISOtgesv1rb+ju6xZjctW7rvjUF8zf2SPxQ0/pxXtwKv7sZ0vi95R98VkHG0pah7PDRY+82e
mpOsq2nlpMLwqM2NtCfls79jLz6ZdWVTJWebx5GUZZZdc9yN/egw4c649Wxn2U80aB3ITQh+TPxM
z6r1h+fAojHFo6nkZwP5ciT5pd+5mnPDL9WnX5T+a9WbLZnUVdfHSCJkEhVmZj4Nqjfv2mATUdb5
6syNza02BBbDR1/JqY1lZy2fmyOMB5V3a76rsPjs2iClUDFxczqddR68zx6SlmgzU+kz4spkRyth
XcceFS3WU+4W4/Syzmpi/UjMjd7H1fNOiVOsa2x0TmaFmTmmkvpkf2ZkbGVfHHxHC4+CgUmfJtVY
RB3VrbDPchnVZ+tJo3v2tJdTgKvq3/XfPvp6aVI31lTxcc81mZ7DTAqWlHmdKe9IzXGI4B5b+RoY
tj3t9ATvTEmaZN0yKasenHHa+SKRz20G+kV/UE9nswzym9IPmv3sQ2qE7lIKn/nDAUvY0IaFYPHt
u02P5z6xZuOWSUA868Z3ohWIbTf4vd4xnk2xDxZwW3uZebN2uYxYDoOfk5d6oeDHO+Y1uLWnCn2U
gJFABHn9G6c1JQtNUz9VU+/fV/7YH8RWlz9W9sSBeU11r+tUDg8lcec/PAu8xyAU4lBbrvrhB86z
wRy/t+h5OnUiR2AiuEvOUvfzZ98zR3t9cZdlgfVhjRw5oFVGVIg5+5honLpr+mXdG9u8/lQu7Lbs
QBnDlFPznha7zQrHwYdimWbrJJWVvkLQBK9i7Jr9gEvqgMsMB5jXrfIW1gAtE63LNZVLEDePpaPk
VzrK/ifdHqoNjTHbuL1JR97VVpG/bgs2vkKn7TfAO3eVXien3dkTREGuJufeba7PhQIEMUKXltQ2
HskXuW9gPmgjVrmza8ege1zV6Pugf0Z/9jLLBMFBecIhmAp93gzLOrNWT3fYA+kOGFDHoFHSDRBP
YCiCUZbyQeSm/wRNkFxq/ExsTanwn1q9BCfpkAJfiTL70WhLv29bMuwGe1PAc4K+8sKy64jgOP2K
iXMIQR2yt9ZQ/XkyxLzjCkLm3w3yXAPxfPHfhhgcpH6o3Dq4dftsiKXK+phE+uIrTZ0EcIRqSy/1
cdtPaXrKeG4Po13iJYFhpYQlp7zFnqfs0ps1Ddtd4lVhpfPttqs5QKJsDbo7D0CaDkqEEGCrfCS7
Dl6t3mmCEfD6b/YWGTPAxGB29WeeZOa5U6M+Nipwb5q1EzeFyvFsKH8++WRjP+dOTqSKl0EicF/C
AHRd6kFElkl3mgYX4x90wwI5wUDxCNdGPGfj5STIUq0SdnUxsMhAJOyBErxPRxnTblta70Gj/QvQ
bZUF2qCuVwuJikXzlQ+GBx/EsZ5lSfO+wJQeDdS3MXbZdQs30ZM1snoVVTNLMRsC158VfIC/uLep
t3XxOGs4+UTD1BRL3yIGG8z1ADRS/miDIOPn9nsVL55bEBFbewejLO2fxOnxUGxVgfCFR1jseRZz
JGs1MIhEvVlFjM/6rU+vHGKWbsY5yEyGJ7msw6PPX+++64x81xvreljklH2ydBevk52VP3095b+F
k3A0AZQvcZNBMQJy6+ZWFlbPw1PRXROsiXPrWk2xo17cIil3TJ7XWeMN7hi7wxQE8jCundzJdeUF
Q/AQcyHlx6A03D88gnRgbQ3yqSnAPcjzcEmBRXeL7fdGtJSNFclkXV/6wBpvhkwMLRcznEGUb4E6
MIZ+sHXO18SeLWNy9MzzZuXXNmLgrNRvV4Y9o4gGwMjbuqAPKB9F0h4zUZclO6rw79S4iD5s60nc
snJVh22sgz0KR3Emqmb9WAcZfHiWHnmT3DonkrrPOkElwarf7WAL3J3BL3efe4QIsTg1Ozu3lzu1
WLgxbdpSTiX3hb+r03p89FOGEFNM0y5LneCpwCd5WuhqP0vKEG4l+SgX4jPV7aIHfYapq197R7Nb
lFgL4XjdvSWuNwZRRaHKMhGZOiPDvswpFVM9bL+1rQdrXdKD5VfmW8q1C6nvCLwGJPMENDgC54dQ
C/ScgL58lSRmEL7YFVCAXpMe/VXoUw2qTeuQwVA2+YXYA8WLhzmjZpPhqYkF19MZf3F21PwyD0HV
dAyKc5kf1imxLwX7I1I2mrDjWlfB2VGcZTDy6WkFAHsw0MBZodFv3UdTluZjOibiTOixOFWmGG8T
27EoTi/UV9W0S3EzdOuMNMEd5XG0lftWTvX4LoWwfi2qGPajk2Kk9cf1R1NA4V4mEeRiX6+DmYao
neZbDneQEym5mAtUCZrP411bBCwchsQRfB78tGrvoJj/nteBhLkpb5D09bw5VeAEZHfTjv5S10FN
y5sOmqNB3iYwTz0/bZnnixBoTsWZnIlldB3/MpaTOCnZGruE6O8zLNTybntJte8MfLijWWhwAmns
kxG5YkIY3G+6EiDPlQjUDjqsjd3OSv5oJwl2ZEzk3+3mAyLLwmhB2WbKattSWDRmzdN+tWf5W9pz
c7THarqVzZwyW3et/dEWjrVroFkfxOI2uLSUsu4agJqj6VnGTTbN+o6toCO5S4J2ZyoY79FPUp3h
r0b/NhGlw1O++sZR5YZ7mES63JjpTMnUIho72vK2vMf3lk673HdtHisaVDqgdAjisK7btgu1Oc5T
OOYKaqzu7PYHxx/2Za6wU+1WG92NHRAGgYLtM9ILETub1VHmkBuszL1vR9zz7muAio+aKzIkQbRW
6IiVn/45CWT95IDH3vV1Z+7KbXMe7aAo4B2qlE65JT9DyWU7Pr3yFUE70KRwrKdVlgMPQFWvTxx+
w4k5NACeFOXXNo1dKNFZRBPcI16nrRJPBnajp9Jp86+0qeWlx7nwu5yuqLejN+d5bAi5bYEo975c
/RBIL/kiqeJX6qlx15szc289QeAxRuzGjELvtKrt68s7HUyMxVBw8Psqn0t6irgyRVEPcS46a8+O
zN5WFM3KKNekb3hxAz/S/giXnxTLC8HJ+oH0WvzHlYPuRU2VeSSGy4otn1gPg5cI1Qbs/aH0KLQM
yrq6U4ab3hSeXz5pIkpB4V1ZwBvq+TJno3jOSQVPoqyWTtQL8Pu88POXvK6Xu8p0r/rbDjxec3w8
uZYGs2nSbZfpsvaPygTApT+m4+AkUPtbILQ+zaIx1M7YCGW6rEGZhC3n/4bzvBvipgT2ipcS/EWI
lSQbArjGI4ddZrK2mTU5ngn1gHVD2W40LG5q4vWyvFcXtvAVaUlyx15gzVGfGT8SY1z2dtIYR8C+
5UhFr22H89YX5wI4koujDfSbDpbyR4Yw4dR2Qt1W5FfcCOU5d36DuyyqrLHapW6aGCEcO7LCphzy
MuzcvPzgUHWHJ2tKamruaIU+mBaXcUxebmP/alSq4spsIUgbwnHHzRoAxGainKK66hYzVmP7yy/6
WYYldMPBsbfkxV3QR92PBg4NMS/58GITDhDsM8a3IsIBVjSHuVsd/o2gIT595nvoPx64f0wbQjMj
a+C3i0c/SLlxt/yHxSmc7hmVx98CQc69MFxQl5bXk9QHb6HnFn66yt5GgvNuSdEsQiWNOWowP4Y4
Vr2w5XKNUFL3J41k8+LCkvFJC8eG4pfLLW2oWTR6g+vseuqC6+OWlEl5YVjV5RIRmeEl6en6gVVG
mPDCxrBkbNDsNCQSlL0P9i5Fets7HgWcws7b16Tvqiz2VBY0MU4PPDhZW6gqDMg0+GLWmkwmDLWq
kzUBFMBXlkDMs5ewvNq1RyVdphaGoDVzV0q0mOkn6oCwclE/mLwuzZov6HRcZzm4pm6Wc9qXaRum
RMoZHy34zFFZUNrcw/MXOh7pvTcF7ECYBZ3B2FfnTsGNl05jxN9J0nCWpN7vfjV9c0dIbgm8YLXV
dhAWWvdNZZOM801Z9xu0EChKmdHR53ap3I1Sqot2SvfTcgZIocbwGyu0N9osEhRFj+WauC9D3aIw
yRA12Y7QsbdM67n2cRnL4Kr9aEEPI58jjGlfDhSmK9C7hsWSiLAqNcXB9N0KkikrmhpQO7mWyKX4
FPDhobNplnc+MH+vJmWf66vhqEd7/WtZR0xtNpDZXeJRhnhk3NXmrpZz/w56On6D8zbveeo6z45p
Kyss0FVdoHTQxpUDp3ZnOFusppQBHZG4U91VudZ/eqmDYwsoAzZO6MWv3NwY9gcrzWi+tMxbDFBD
PADScSn7aXAoeLA/AmIv+2gODBkXSTd94Fsr7zMkXc88ytndUJXmuzW3PiV8Wt9aibPeC1u7dAws
q4oppmIX6Vf32TcGI+LmcP9UY7rtZdH23L2t+bK127Tn/deR7RbWjWS8/ZbjFVnyfLP+0fkrBWw1
rDV/WtBVL238M81e82+jzCGjh2yEZQYi8MYSRjlpu/aIaKb/nJHhXIyhGC/Sz/7AQSU3K/EPIoTm
TH9i0pEZapbCr6IxLylEMAvP+eycB1kejYb4AMuhbgTyVIXZQs2l04vuAkYQnJXl4wet54XhJfNb
euhnJ00v+D+2r8XPVlhIgVcFSP15oLnrpkaH/uVMRv0uoRpJ5847NUczWvhQwNBcFI/IniE6382G
ETzyAgZPbVcl9/0kh2hiwNvrVTRxpVbga8K5qwDNR8r2TTCD9xIUXfHQGW3zuRgVCOiWtPA/ydg+
VuwnMlowmdl/19f/j7rqXv7Tgrm/1Nb9V0V1/y+20F2bHf+9vOg/tNCdW/X1+dfauus/+HsHnU0F
HXXgDqF2nPfCu4Zm/L2Dzpb/FriILk2qRWVg/WMHnW1TQmdD9VHsQ7EClbb/3kFnBf8m/GsjJn2j
0g4kvO8/tSr9vTfwP6+g+1tYwP8RGxOcE3h0RtLLzXghJezLX9niTKu88VZbRUsEVhaVO25RMK3I
OKBULKJ/lR3xt+SL/+77XRXW/8hO0ymK7IDvJw9wbhGijCEaj/S+RUE07sifhxOnYLEF5Qv/VZYn
fzu++n/z3f85hmYGORxJHgQQaY3h6Bq2vCm2FmvPlDJ9Hw1vdY2Pstr6KcKXuZw8luSoNc0yiRts
fK8G3MF2r/XafqutsJ68hRv4tLWL0cS9mTjD3jLQIu4DXHj22St70YxIq7OK36ZyKqf9TPxBDn5s
s45CTaRYmkPCY8viwCUL4H6GLdM6ZMdgtBR+sPnIjlj5+8hJG+c9dYzMQLpl59MO9bAYscrgIbR+
W7jfWKkrje0kQQDdKFRbeWKssYKA2UHoYkAKKupithss+b5cIpKQrRibWvfap9QythHhgHP/7DXd
TGHpPPtxv4zaC22nCZxPM+gslk6vr8oX08Xpi/5EA1wg/PDp690Efo50Pwhu+yBMq3xEmliVzWod
BiNJ3Fg1Zv7DFFkv+ZwpzLbe1mrN/JMR5MkTBiPA6GGDV6EBNymeM2QBPyahmiWqunyDFi7LCf1Y
tj0bG4KeS100EJbFUI2hZLN8Su0iedkWoV9NF+w+NCaz9FgUCACKNktZaBOLqX8bdDVfitKRRzLn
CaRYLfcRY285sDmDNYctq+pPJsCa4kJ0xE5cmnBTDGq+e5rWwIw7y0dIkTASHrzhOsvgMxh2cuAK
xXHlcC/6OkvvGR+9b39OEDvzdhXRKBoMTQlyDz8a1qT9TP0+yXdOOsPjk5uSIMbxg/FoV3NTHPmN
9JOXGNZ3b5d/69kdsn1vJ8UPzWPBMrV44/MSKPjlDKX1Gs5j/6q8jtbbxDUrHaWqYQ1E1eeEgofu
WNku0btMh8/bNqmL21ybIhwTSNBJptBSYth7xlDtSAkZfvOUpPHsjMnBbKYeolzrOC399DiNTfaM
bSNHlJ16NGQPdZQGmXdqukKHKCrdMfTbmq+1WGzerQGUsdlWWPYQEW5jbwzJxkZYF6rOCXb9heYx
cTGIvjgwKX24czWeJ82VWjsA1jVmUaAOk5WJcyvU6bKxkw3FGT2ccVhRMHq5KCh/NM23QOrHQojt
WKPGxddYDXHiZl5MjMuwy90ElqsbqvvV6fSOcfBjs+iQlgDkoVvCABY+zIHYpu1U23YXelS8nnJE
TXECpsha1wK9i7y9ODzP8dKRdOD5oMtOZfyxVsoZh6KIxFXAmGNIPziVv8RlKwEOsgyVfedUt5IS
YuTfXQpz3w7n0bSh0ZQt7qqtak4VuRUomanIWNZ2ANTq0A41FMhdnRlRa7jGQcNvIngt9unCEuls
UDkEFLf7KSigBFSFV6LJUxRqThIFtT3hI+/Hna/QJheSP9OY9ypcN4jXpC/srxlFxW8hN/9ooqW+
K6xNX6sAgqizg+EeXoKhrtT+0SvKYzseybOOXP/SNwxp2CeicaiGtwDx+46qPvdS9O0TzPL6ivfb
fVuN9KN2nAAmVLi3kuf8qYHFvtl005zSxBL7DVYTBAXNfDawCYYG6l47SjzPzx+SZVYPK0W8xb6v
TO3uR+TQHIgAsc2lB5N7r7uU5QogsE92s0QqjhDExBWe2Rk4PVHNObxOajQ3CRq7M1LFihgpLllo
sNF46FCefQLrA563JuTeQuBayE9Vs9BW2YMJMEG1pCgPJZgACrUsCULezDlOKEXPd6bUiEkHx/nT
rXp5G3qE60TFVZ9bBjyzk7BNaG5n2/Fjg9TFlvaDPnlvpZO8rhq2og8c0uG7pmwvvav1xbeRzvY2
FfP2lCZhQxPn2aO59qgoGvdCwo/yfd40ix0Hi+nc8Yp/di6BvcJU8qESynrvK8BRTXHsg3bNCUWm
BSZ5sulM3421ds5ljsXkoBFgvnkqHb6DrtieEcmnz4hctyjB1nQDEZm9DYCJLyv6xYNMMXceFj8F
UB2FtM6Vu/kPy4gpaQjW8ZjrlBt07GoPmbin7/ttGaz9dl0ch5MgKYcUGxSH7J0mDox/1bjxn4ws
QRDYNiOVZUrf+2eLmslF6uuUEQIMfbfFnN17I8pvgkO1aw79vzCL/tVOdp2P/vLN/rlY25qMCviZ
b+ZvzVVRCmr9/A+z4sPfp49/LLoUfzWV/cdv8U8jGKCAghP+2wimbvRNFRexsQsitoAdYQ2RdQlO
/3IM+6s40GPoZBwVnmNaSFUEc+Zfx7BmHOE8kFgyhl2dVHF/wF4URBXn4E5esl0Vzf87lud/tBb8
31VY33ffzfOovr/H28/u/4eS6qs59r9eD+6+u8//xd15LDmuLNn2i3AMWkwJUJOps7KyJrBUFdBA
BALy699i97W2e83eG/T0TY6VnRKZSYIR7tv3Xl79x4bq25//7+4gDP9hQu4EgWPxSHvRjYz7391B
aP7DIUyhb9/+E7q33/nXhmrH/IdpAgZrn93VkW/fKA//2lBt+/84LodG6PmOTWEP5/9/0R1E1n8+
/v/CHdlYKf7z+SiMehF6KhTGXU899rUc7pmF1UcVWevWCw3j0URGoYLVY21tcsOLor2NZ3xfiGB4
aksjihH5KHlUnR7yjCk+3dHwtybYCHxgKT8nZ2CHb8lCZxxtxfhTMfPampoSpp0Gm/FjO+3qILIJ
cbjZs0yL/i5rx3LjkswvY9dysEyz1+ca1ql45hJdt2K1zJ8SwTApgGmpjaICPDhtXj5GZs1iIVry
l7UrWtJBeRo+IX1aR2wh4e/R9OxjUVfVJ4mJ4r0vQXIl0pBy57cOK3J0HVKlWExAhFmGV1umOvb6
hhycMprTNOMswEQHla7Ogqe0Fsudk03yTdotqEk9gWeLcXQ3QWJp8ikzlpifvGjmR2nf5nDDkBnv
wdTjVBlJfdzJfJFX3xy9bZHX3oNmJh+yDPOMpIlHrPbmg0yn5Wksuup3bXviNS+lT+ykiKaDjEyK
TTdz1j9jq/W5rm9jHCy3+e+UZmTm+vJDFuu6+oKvtPvDgA6PKqsO/jqDNO4Ktx6+SZibl6KP5j7O
hYcqTjqezAl+FPwta/iGc9ZKVL86Jy40kW/sIaNQWwKOk0TCH3lLXRzZZAhD66uTS/3Vkls7Ulh2
34K5z7rpStiXedk9jZjqH9aO4MjGQb3H0EonA/+sUoxMm9Ae7vy6CqjiSxzmmzEsjb89hr8El5eA
5Klq60OG9lht7GCgTKyLUf22ey881vOqP+s8Mz5bg71mq+X1ZTzOQ3Q/ZGZ/WZ3mofHT4hqauDJa
ZRJm7Xr5V2WhiZV7skM8Yp3jfKvSY9uFcJZtX3ffU2fLl6bmdtuULG//0inKP8EcWh8qK5sM+DR3
1UM180IUacWkuixazCkkMI9e2BG5XX1l3PbO1AhrZbu0Eh/YmL5LYqqvI2uPASfxeL7kdqhfKFka
nGcE5YQT+fvUcpz7QvcESn1J4IlUqT6uzLSxGERtuOMVIEFHi0pus8oNrO1T8Ekk2v0dlLV4nts6
/cuSMPXmmaK9gtZMu20Wlu1ROhNSl+Mqkk1BOkKM9BgM/cbNKpq4nM3+1DqGgZ0sC7q3zoyyIxp7
KzeTMtKtGPm2tp7b5SwJmR2q3XL0PfbROZIssGAKQtuisXLnpqBVXH1ffPdThYPO489aNgEHSy9Z
uytsfqDYUDbemHAx3bcAhi59zVSsr90No1aKAmctQiipLWWbS3PAuTO822qGchp0ozyvxtw9ti4h
SCYnqjtHVm/Vl5EC/QlEi6ZbmOW9mjzvBQtsnkTY/fMzccvoDgT/vOsrHt7Y6Od5v8KYGpKU6mlT
94unE+ln/bwL+tXce9Rim5QFiVvVTt5FISAHhN+GGofISuuVlIv728ADmqzdmxUJfrcrTPGXlfXt
seiW8qEYxvFJj55/Jnk853eDY9kDE35GnvwOOyO1q05U2mXi90wm5qDp0SIcaW871md9N6USccq0
5qWC03usO43LJy06eVLYrQa2BnrRI4G98KMh9LBHPhI/WV1pPkB51x4DpkR+QvFYk6zrHP+QVy1D
Gr16V9bXWFekaeNdlQwx6fsHTox6bAPywqKhSUNc+HHxvP0pYKARCW/K6bUpB/XeYr1iQG72SVHI
JlkZ1/2xyFY12Jfh/6D+GqJPtBUV9yIrx50K14pZvWd09xnJVMR7womnqlO5HWOe4SisPaaTBEsj
j/1Ps33SbtHQOs+lPKSrGfUwPqX3ynEzPtZDMW3HLLj3emON7azIdZLZnv/CGS0erNFSb8zz259R
KfU04VP/w0r5LuY8LJKCCMeXW9X1L+3VzZcTWO1I9nzweTBLfIn8jH518zpi/k1ywPvrbiYke5wd
HV4AUskTM/31b+OE5veEr3zLMYlooOfl0rGYkqn+iBVIum53zQT5TqL0tMpYvSM3LuyRn7xHD9rW
MvLPkWCud8imtj0X8NyuOM6tM1tP7U0FCbyIg3lJjz7Yy8RQTvm7oH9/lsusn2u2QW4bbxzvbGzG
DyWit9hw9AZXZpHgQbLBKRlEixQmo7Rzphy5kT/D2pl8bDJCpsThLCfkTsNwm7QYZZ/14q+/Q88S
5xQelOCT2Vt3cGbHP7x967pv1348h5y+fVzWTZ4ltSB7TyBbRizjjtbvPOX6wYEoGVRWKSntYA4F
OQasvNpU4jkPqwabIvOMU5pa5j5dZ2yQrSH87diM3rrxBVEhkfE8bdKgSxnwuUxANsBM/Yjdu3BX
me+U6ndBmCHmo29ieDMYhLX0+HsjVylPy0Rhgz7Wh2ViM4EfNgRG608VhsGbRL47tVgkfqc9zUyF
lSzfmKwpPzIU6D7YWLyelK/NzeCzIz0Wc+S8z82CSMqWaswwqbZeSO7b274IcHHjZyFz7RTjc+/0
8sQQaTyxHcNLorC0p00R9J1LXLfI5KbHdrqgFHAZbHD7e++KSWdPepzt8RiJe6MjRpCnn1wufXjJ
82a86+Z6+b2aav4eBzZW34LK4bgZ7fWn0conKSbJNVraEQnpyBLJxjfM6+h5/aF2C3kai9V/aWSE
kz4H4PMwO613XNLw5oexlis2/PbD69113GgijTVjbVxlg18TN4sg/gF+IZvltMV5dsXjtEzIYIMX
+POGsYz/UnXmqBMjrbsr/rlbxMVMR71rLFce1ynfuaU97Ow8/6wXTLuR1z9EQ5sleMy+SHpcWivY
zQWn0VyuV8tgpjJC6+1Dv7tbC9lxh6XNA4ERkXhVET4Kd0QvGBZGl1UoSWqPoir2na7CbCNsBRyC
0DgvZobfyFRoUamV20kL+vtUk97hKCtZLl51vtyPws3um2Uwn7PMcfc+M8Jds7YW6MjCib47qzD2
wUTgWWmipK0jcKLaTrZNA9IBM87BxOD12656wLAZ4UDKTOLzHRMVtCWmWjGUSPWz5FSqWCf1Nhj4
HstmoIec10kfcO/bp6kS5V0Q5OZTUIzEJ6fQW4/pyued6WGX5nE59DaKH/Hm47j6w6fwZXX0AwC3
RSTX2BT9NvU63NAGpVwn1zxugVFdeEX1LQHu2TuDLRZzPPPeHnQlOjtObTXysWTdB4OswBcibsDr
7dGL63tchOElNViqHQtm7X9nIbN6E3QoK9EUFK/r2Nd57A7YwnFAGcHbUMgJKzxzNcayRhuvZeQc
Oc/Gc69qz9kVqVHJxMN41GzW3rUuEiFvp8ZaxxDxybAOYf6nXGvjm0hKx02gBh87BaDg1Kq7nceX
azYtj/jG4Yn9QBznXyuL9c7rshVxiIzOptElhqDamh/dtbNhe0VqB1aB8FiRsooZ41F3Frd0CZ7M
9xB17wVsW7t3oqm/SGJImN7lfBdOXvlQYmTBgo3t27GUgC7tLjuOFBffzpBxe2TufTbMIFhKx9yP
pI+9TZO17nRveWMob7ufGIQPfa7WozVoQSY9yrtPlRXBXb8M8wNJzOgpdCY/jM3GN66Oq70tnDqo
cUYR5e86ytTVzcLqfrJa92yh8r5HUaqWU9mTHmVFZFdfzLXs040Z5Eb/HnBNxXjWw/XQYqb8S3rV
2XfCwOwoGglAAbMaLru0Kzg4UrG0id2cqwanfFaNBMBqBFDi5dPQ0dTYs/fAAeKLm3U9vLN9mWeH
qtadSIKOpmMaW9/esU9c71fXSJ/MznhKabOITIaGeWDCX59WPKC/VmPs37C7YKOpLEJHwSiO2Ajn
q0JL2dvhnzqUHluyLOxsI3XBc746dTLbTrddbTPotp7Os0fwhZIzqNVut2lVTdxzrOiwpsx5IGXi
t3s+7am4uONkUXznM/ulwwlQzGZuxuhYcTOfpZORMR0GJS0UTE0SI+z1g+1XKbX2kOHybCxGJYax
bMdaBgQWi6j65v91zldh5lXsjlmLP7Fmfc2Gek7PWDor6n5z0i/CsQMSK/nk/Rq63nuTfjApToVl
OhFOmi8Iz/qoEdovLcnUP4PRe0/w07lv2maFWppZ6VUxAtziDJxOruv32xIDwEftDuUTG226Ma67
LjyLqHJ/S4x6G/ROY2M2zfAoA0miNVy9XckgBiEyew5NM3ssxIibJFcCV2ohg3f6OjHtJtd3zzhP
g51LBNd8MNQ6GM8LEcE7RljvROvNnwEn+CYH7H8bbd9yOqSa4kK5Eev8gjo6lrPfpQ9W1fgvq5Ot
r9i+dz4DlQ3t/atSRI7G3AW6MxoFKfsl2FbzYhKumzkVCEJPKHX0R2QTHfdp0a3xlrtAd6aqxY1F
PFPGTkHisnb85Y2XGwyKG3XVLcpcnk1zdeNqCeoYTxFVlC6zy9KvZKwH13XezSyM3taySYkosL6y
8G06k0AwsguYIkV18EgnbQbHCMcJySNqNKjCGkdgMXkn4Pz2Fn4Cy8kGD/vtJnKLF6cdmk0k6znJ
HWtMgowXlVIk3fW1piIxgJsCAy/rBGEij3s4DveVPfbnBfztY29P/ctCNB8Yrq6vabaQiYPFnY/J
3K3tsdIoGD4YL3MzYXzbYoIP7zoWQmc8uC0Gx65ZzTFmgW40bwTPy1W5SqvD0mIT32CwGh/WhRDq
rTBiu9fKOH9jUJsktRms1rbpug6YigOrpbBnBpxK662QzSN5sAindkSmJILBRFWeEvFmHOVw9unl
GCg5faaG1fLzwtggu8mSHrLl9147NrHReF6VcDIv4A+sLngZW1yVSRT4NH8VF8sHkPkA47zLNIsp
EP28ISqdU05AxJlM7iNnzPN8B3qBSEGosLhnyArXRY3jh4ch8rGorPnGSghdwkfF9LsI24CPJNTG
rSBUcp+lbVrf2+7g9wc7Umbi8IjtiYoifxhRdhf0hpOExdycFj2pv/5AhACb9/qAHNpf3NkRR1Ox
iY4stfcvyv3/St38/8v0YN+2lv2/Vc1XUjx58/PvuuZ//Y3/1jVd8x8rinwndHwAZ5gb/sf1YNv/
EDn18GzagRuhfSI5/kvX9GxcD54TYNBBvnRJ8PyPrum6/yD42zZ5IgfN0+J7+1/omvw7/24DQM8z
HdeM8GXge3DQv/9T3ZQIbRGtfZOItGVcbn/JVj0U6DzKsb/+7UX5v6j7WDwQav/9q/FwhSjsngdt
w7d8XBv/+dUwOktAhHz6/SbvHzkmerHFAFVgIHbNmd5frRhsVy9cWe64clduVxxbOaPlzL6gg2Io
7TF+07KiTD1VRu5eQ+WCt4om2EPAIAqDykQFA/AMpL+t2fp+fnLQGOWzkbUkmSZXLifL9lk+1PmU
fRu30hA7DP4MPE+oiR85MfJ72InmM8ALYBZFOk2vsDxKvJsQkfp9BBXn1S1b6e7cwCRsk2LXA4yx
Nn4W95WxVGhOOXwPftdDD20XCjFhLt4rHohA11yb9RrszTYYPsRQuScrC59L0kYHgw0FeiLT3qTD
A/HTrmXtc6XNs3FD9yaMaqf2OAnUgZOIaAtpMCBBXSM1rhHtmCNGTLZp/j0QxYwO1Cl5l3QU9zZs
Blejfw5F5HaxrVY6R09P0k/yLhPRiaykUR3rLBW/KsoPMBnIVmcjl3Qy/dxGO8i1S7Ub6WIFc9N+
KK1X3Aed8Rsxyq+ftEHw576wDdm9lRLj6tGeez0DAwIWsmabZvbpWLWaii6xWgxhn06jQV3OgcQi
WRZ5MFxSEfJrqVnvuxtln39lVLzuZpa8FUjDzcS2J1asVKfBzkL3g23NVv+rz4I2Ogi/zn6FYZk6
35a0e3ffT6jbXpxVuYWjrlrG9pcl6sEG4wjHLLEjmZqHcqxWHh2VTnyBqhoYFVu1Al+HvD9OtHAj
xzk3AeCkjiCRjsnxzGkykcXBblBIU0UHty9li+zaACo8p3VlrKcGtEv6sJbziCEDlZ1IkF7wvD1N
ve7pa5qCRuM0oPZZ2xaaFtybsJzC5jlAWETWAFlXPjtBa4SnqnTs+b7gWb4p9R0fjRSwkYwDs3TF
rp21X+7D//q1DbIBbpEZCC9RqzW0fCKGdT3QYmF7ZGxONFTd9HUQzHLt47FqhBFzzEzsH61swp7E
JwTmgKiUFPhsVTlqKa2PVhCLfCAPLhnk21nzFCqzLw+kYvVwgSEKCk3pKnNI1krri/q3uORlNZR/
aB5Alxgt6H7yrzlA565CD2QtEwAeouM/A3bPvchMdZgJTx1SYhQLjYBw+R4qNv9hrG5OoeW116oY
xfOIXOnFa8g0oR6H/ko9o3BlWEy759YdcLn7lr7gelFbOdfONhBj+y257O58Y5A3D3jl7pSTfzS9
wmdqzK1vJQwHDS9ZDWM+KVribzGWity4a78IrudDDnRos9YAWjdBvU5YQo366RYmB9zYOi9uZZsP
NBbhdcZBemcq3XzByuojakHyvfhP5mHfWhaxm2BaeJ7a9NWnwhABtCkSFsGWrYLrGcNPdFV5wOcj
YlIARSSKrtGS8wanNHzu1FL6CM9NYEdOBqKggvwhkShMV0JFIC1sADbHI1WRK1VxG07Zq8NCVXJ9
OSW4KINnMazNXSSmdw+8yU5086MzgeLD8fYK6MdKKu3gQYf38lblq4xlf5tdIKlfWodWkUeo3U7l
Tb0p2xu0sF+R7tlaedVRo4ofJjbukTBdhisXQE4fL3IVjybOfMxHZsYe286OxnhOS70l3No/ViAk
PrSLuSzphfWzkJc1YzMipOR7WLH4+55xzbks0BZIscDzVCsbcaW9b7Ba/7HtWdhsIVjWO4xT4pT5
8Lr29rDoU+4THMvaHtt0vhREnUij+ZuM2KLerLZwrwIWPIgMsyFHXaWkVjchRJeLk95Snq1QRIcN
ZX4oEWFX7XM5hEc7mnQUu8IJolcOesgtQ9Dr98mzguiFMK+XbQvZF39HkBRAQ0ZtH2H63iIGFpiR
xLfXIb+rw0nZJ4tlGeQC/FX9EpPK7K0tO4LPvhP0QD10F4JgWQpoU17pRuMrWitjRwYLQYbXBol4
q9Y+Xz7N2ehmchtF9otRU0FZjWyTBFVEuloGY2buDcVxHXelWwZxU0dOkxDiX94ye1V0344Jb4Ap
640xQpg3P0YNSKUziLboEeeI9k4Y7dLsqHLk2jeMUUL+ERW2m5i2Vnnoj2705Hlj0/5ieCQ5o+ug
CONCd7f8gARtxhlUVl9GwyTi2+ZkaH8A2g1YbrxJCajcHQSBZCYjAycj0w0CuO6YtwyTHTpH0CSr
+6yCui63LqiOdhemQfHS5rA1X/Q41miiXuarr7bzAuua8SMPux5NwQddYDMVidy1Hvc57mPrY+rC
+hkyQ3gFZ6i9DdnI+qcLCW9w21f1pTcN8RNVDCG3NBnqrYXVdakt235GEeXjjTRAmhaEHY8R/TNa
hVMZL8bihPvbJobHLqAVm7tFBzEoyvKXZU4pX7RmkNEVlX9tZbTcj3yO/pTgMO8qVTiPgLdJ7mQc
6Jt6pPXeVhBhYycaoIrNWbhBIg22vRIQ9Wj+qYrIgn8Tg9d3HjjcQzX0s5nYOfE7flAdJLkRufva
m5psS0Z62RKwz7gA2kmzWpA/whioboJXhtTmu+VbXR/jpo12Bk0BdD9GC+Z2jpjNnbPJGv09IT4G
Iw1BNkyw0kvr5yqvKiwz5nixGA3dB5X9B99np28dWE2ChB0hW9Oo9UPaB9nOY33glniNd+CLBSQQ
qvpvJ2sviAcR5ZxDg33hjgvvU38heSBWDS5FcugXccltefChOhibAvAMTE8HGb3IuunNIayMAMvM
qD2g5yIZu6x0wITGQ3acfXVL3rqre9cZYXCJqjUsDh3QqS8SW92Ow948sOF4eSl638TaFTS/o/mW
Js/ScqP8cGWQ29g3/EiKlMZev1/sgs1/cq3XB59QJaHLiF1jm2IOeKdBh9g/PE79FotnoPEm3aSo
kNDgxqpt5+wstFskFKy/mmzOcSI/fopUhyIAjqA9IQOG56DC4k5WJN9qons33YkEHbHR6B08FCsF
B6/B0hO089YfHKM7eT7vyKbipThh9vsD4tg6rLkB6qfieNzDPhh2ExM04rl99QvffxoHbtAfsQi2
6N7avuRLzmJxNe8k0YuzxzxqZ6t2IW8cYQus85yssHJYSHvmnz2YtqI79lzVnwyvcP6wWC41b9ko
ebDYo/Vuagxh0HOM9t4lM5ftCaSQ/bAX97FA2cWKROThoceMiq1Tz9NzhrvO1wSjAJI41xEsJfG8
aWpBFVL8m8RfOrT4oen2kDo4pKu5D6CV4jo2MjZmwHFdrb2DNAnIa4mIWhWe8cZyN/dVk01kZGOi
6hJQfKgKZ9h3VbReGEULPlKV+2TDrzwEUMgebAK2m5KR8jMAjuohguzQJJ0VMVvK/Yy50cJ0JDNx
oIb8pV+QbbwTK5bq7RII+Zo3RMDikROYkJQaWV0R6pp4hR0YBgaH28WDXQAtngnok3Z8fLOSV4Ar
x1jUTydhtsUl4lF6Z7pwN4/e4NQaqNpY3i3sy3jtHDYZ5ESDdlix8QO6xmI/ztXEatPMnfJfOJzF
PoxmXSTSn+qOGX0PKLLNIsAUls4ebEraFoFYWHFQqOA5WHkXxrLozoQNaXcgosmzwWR0y3NhJ0MZ
hVtThAWQM8nnr82PY7rcN7J7EqVhXbCDNrhWDTd2Q9i5puf0cZopzsVl+QaJyIMbBvQdm6ovXVif
4UpxuKpLpEoahYg1KokqB2MbdkMe5/PSMFpnsPNQTWG4v9kN7szIa3fGBApMqwIGUmF+iCrwH3AC
5JeA5YYfmDLUvarHsIhDsVQ/i2ZyIwYnuM7E8Q5tnU+PlFn9JmIXOFeabTiPY5C3ahNC2TixesPn
kZxTXJ98An635LnOjAAL9tQ2akzgDI5HtiuucV+G6jGt6i5ZZpgc5HlMVpN62ZVvHvumNWsmsAVj
oQGj7hVsQhUcYOoSSGSyQhq/UvKLrFhKNtFrDlJJ/BHGOA7Ptow459rZPWPF8Lf4mWyc3/iEyGXJ
z2WqpbdB/ISE5hQlWCbZjzKGq1l8eO5iXyeqhC4WUwuvwJ6IbG2hRkN8WmV9rmojfO47eDtbY577
t4ZVWVRrsyPzOAQhcsTkOyT+JPOjML3mVZmVcdKrau+l6hWS6TSVH0PaIg2HQ54xwV/z+pHnaZ1i
2ublk25HJ0LMC+FLT4YflUUjTeMrciL6WIGvNvfWQ5+qvN6Q0RAnHyKIRlqEdLPjNmaZydwN4gMf
yAhblPccnHtjfrciiDQjVodc2ODb7V5jTVfQ7WzZ7pp+6c+Rj0FoszZdO8aAODWekDw3PiC/zAuI
8Qk3ujXM7n3fyeFBUjnaMeEpbW86klyHNozG3Rh6+TEA8vKg5w5bYR423hEeQkAkcXWrj7oanTuX
D/qcNDR1nx4Tu5PbriSpi5rdIhvtL9MLUC8u+dZh9Bv3Pc6kmP0w/VXkiDnX3M4wKWhGEIw/suUp
aCBMMNbn/mkax6iTdranw4SW8dyZrZsMXYBSOZk0FanrCxJdBd4oe6zte8M0lrPhluYBYNyhCaLI
3ZZtWb0EEuU1X7L8hYyyHW1db7oHUdQlQ7SOMcfvvMsqstY6r8ZDxtPFYN31wAVMFBDbfiyX5yqr
DKC1rVEbp4CT4TLghsV+G84u98Tk9RRi0uOcAuE2/6bLY9uFQaczdriu4HEyP/QYBp54yOnDjFT9
hhI79gRM8cdqkff1G0+ukcdjjaMmccemWncFKs8QU6xW+5LR6IdbmQZVnhk6O4Gi4W0c5i7uLqvZ
dhKvrjDFRetZHsKu5htsGn/Z1E7NjlL2rnhPQjvBzrzdEEnnVGZwZ4f+DFEC5P7XEPZU04UdnUhI
Fh+g/XRsYiQrLoFHH8q0Yri2jOPPpBqdky9Ca2IHhsFP6YiZD3w9Te7Bm+ZUJmSDjP4Tv3zHcl/T
AeEApJTwSd151kPPyAslY8rT9pEQbxn6G6rVPNs7i0vqum07M9sTwIXsSMkRZbfCXd4ITVNdkFbJ
8vQEE49GW7A2bQ9AKXyK0ACKrVm00wNat4boLcWvuZb5o++sw5P2OYaOiln8bkHqvhomi3trYfpP
fOeBT0mu9Q/C8vKQN471S47UN0VZ1Jj6jZLVWhLko0uS0wlgXph5/UDTue0t2Gq5TUymd8ZffbtQ
WVp/2dr0h6PBw8IQ7iUrdJPRgBIDYGyMAYG6EHEkOMMge55u+7kZC79mufNM3C6NJZz3ZNSq3674
xjdRjTzvj0/EcxzQh1m9M5bpWRT2c2oGB7Nz861Q3qG10/vbV3dDFfv2+Owod4Np/nt0ukNl8jkz
3V1vrn983votegafMTTtjV0pqmBGvjJ9DR3ghl19tjI8fQbOPXPE0FFffNF8kOv9TPNwDzwHcYQA
ZNF2D+PgD7EL6W5Df35iQe6y81195S5Q52bM7gbT/DJdqgoSOhsXmgKrKAgd3NZMRBBWiSQ6qv82
XFKNtVV+ytA62U2IODUtBcRW8j1WsV9WX1zXnsm3W36yzmJj6PlS+HQdyqivMtP+NbXGfDM69Zfr
zHvuqy0Mxb+UsQPXVikSmincpEJ93lxO2l/JcWDSH9s+qcPyU+HY6W3nlXEzA5Vec/KNVCjLveln
b0UBL4OOu1etvxkBWuBtYUOgbz2u4XgtjAbbqnMZ2/FQwFHhNOm+U9N+R7cqExRTDBTQALZ0JjEW
gUvaDsltUQPQ0u2U8kba/SEnTaWt6QnBKaEK2PjaP9clNBOVvVgqu3qV9TWCGRZlcefapoZYPZan
BfnWEG4D2XKE/DoQHw6CEyw/6LYZFEwAZzrIz1ntbXNpvtqRd2LwfZ3FeCcb+2Kty4/XBn9rrWM3
X385hfsMMYyXNNRPC+aIzTS/ek1xJcR0WJzhyXDWa+3m3X7miPad/FDa+ZcJvH1hOjjl6okk8Dtk
9XkDJ49ZU6fvZ4b+m8oqeCdVuiN1emE83+zY2nautf3Lg5hBw3gGZb8VJhjzTH002sliOHhqn9nG
ucRfFHnjwwhyZEjFwcfunGTSpeeAoeDCSW7N3+vKE2ETgDIA4cTYmpOcMrjWJUSdOSIcxQ3eklTB
fPEwMbnCyWDhBCasfmSaBSQJPssuCGXSrJ0DuIUWMF3hlMLJ2iGMhVyztnni1ALb0UDiMf1q660C
WbdbTnkq/uBm/IJUR/FGMn9TmrfZ0ljsxgHHYqpY7cV2658uggY3ede2qUiQDzXrldPvAiWs2I49
vioZps8dVwnrwqqA7Sxq15lFkcAkeJS3AerUZ8UWpg3PvvHl1+7JXO3taFFHGGu9w428xUfIGVNK
+zIU4n7M9SXgeWwXdTVkQApPq2MzyrfON29rPG+ryN5a1479qn7IUzZFIGjeA4B892yUF5nWRdLZ
4kiDGXvKO1Y97+cY8Fam1i8Ox8u6wpg3RIYYMp8JC558o2n2Q4WQXk+38Xo3mCcwl/Mt8BFuDX9J
RFupxxB3IXTw+pX1HQ9aC3E/lRJgQBlmj0gWQIXMz0J5v7HzajR2t+BKta313hLOYzv6erdUPnS8
KaD1mqpPRDQ6BE/xrTw7URd+2CYsXS+g/omLsV0fC9tJywsxrw5rT9CnmKjrHO5/XtwT8G/QpQAf
AWNYMnTcKuo3A/9+lvirURBDFy6sbIkgT6Rdl13SKNZhxaUd8ONIf5EjCG/JNNDi+fED2GedsT43
JtPrpp8v1Ldx5UbEvKL8K+oNtJluMsq9u67h7xCD81ND2tOHXhPZ2Ocyg9NpxZJ6FpPEkpuzO2xm
9UfdPIBPJXlnEVuPCf6MrK3BLe3XC8Aoi/YEGjj1oJgNdVyXgQnoDFd72/0f6s5jSXIkTdKvMrJ3
lMDAzHDYi3MWHpxeIFFBwDnH0++H7OrurJgkMyIrIzLHIpmBgDsMZvqrfprhQETnr+oHrXSaY+to
nErTqhigisM12BilZOElpZQ/FDS0kG/CzXFXQJS6SlprAOnRKWvdNTYFcENB56FgbA0rW06Xse4m
xBFj613hEfk0SAo9srsl3zWQuR1jK7+zEHh8lwGE6eiCcWtyActVLcYhRFY2+/cgZ7lNtegJgqi9
d2zjMPVptxiN9s82iJ6jkVOIHeN09uKzqqP95A/72Jpee+JiRTpghEGCTCNY/XA1pa19oN9RieLQ
IOzW8WZos3vsKsfJ5Z7VzZ3JRAG8JRUHMOsWQprnnPkGPCDtWFrqjkegX4QTHIPAHfbKxWtR6fik
Jms/w8rzMeFsby9lF71kYbyx05JzWPPZVvHWx+MiCXgKp71VIU0YQWVzW7x1kZp4Kbp145bLqcLT
xYsnmKrHhsN5OInPYmg+gqD6M6rlbIhnxm4Mj6L1b0Q4nryi3fqN/2qMxdE0wDDDQGYAcg0ue+Gq
bGkZ3c4z5EuSGMijsvxk8PiJhZr95LAKiuJkGWGy6/TxgGFlD50Gykl7psmHuofqUHvhanCdJSPW
AWMA2AwX+coVD9V0a2GGh0WxH7DN0kJsgq5LlzJlu+IB619Ukb8m44hzCvgQAyms6FW4pqFp+DAn
FPm0eSEf2GPYRGxPLY2lpSmP8eTd+6n25DZlt6U0Nl+KAiMvgPizUwTvrlkOiLw6aCFrZOsSmUec
Kd1VMrmcMawXdnSfZmDcNEl5n5l1/Db0NJV4s+sY7cLZp333gOcuI+KsDXwJ4e5EMGqXBNLMdVNV
9TWSu7vgfX1rxG22FDgaGltv4Ydb+QZve3wWfXH0ONhsptpnZOuVJgQvIzx0uh8cIGl4J0QpQMla
8gHAyNzY0IhvB+KxmM2GbSZiFMTkzQ5kSZ5vrMdVaGvX7dT/SUQVE5JHC6zV7Uk3RzsyIto9KvgV
FKzMXYQwIooFO9T4wZFYCDKVgY8DorEIgJ6fMvIgzNScBws/9rJygicnd+9tjqjuIk/xUZdj9WzC
/bq2RlM8EZHI4byyGcjlctBHgiut/sThC5WWkDxuZNWsh5JZQq26mt108hbSqrUsTWt0lkUjwaT6
eXdV6hG+4UnquGc0f3rSIzEx5QoHGIWWdzCrRPsIRZes6Ruxzzy6ES26mHqprXut8/m74/XmhWQe
sdezUb0PlUNhZuIc6gyGUCULczEh6TF0Ue+14665XDbWSbUkrDAyzoG+7ONA21Xo91dp32obSFLg
Vcd0HUyBcxEP9rVdVKRmI8KTCvLSLpFuCLdium8nex1kU3+hD5j+qVj2XbIdfRevUElf8cywC8uI
B2AiG5T7YCQsRYFRp2vE52BhxPKtgsWSFFwVFQAbVy+x7Ph59UTQ3T+2RRvdJLgUmDyNnzwGTOtw
0UFmahqYeTwNkLbYUUMGovFc5avBab1NS5vDLfMoPi8mTkdGEeXTUKRwni18l5+F3Y+nUc/HtWuZ
5RFDlViT0SAK7rBmSTXYRzXVfNmI2y6HUGsPwu1ArUgrWoNDwxjcshBgTyBu4OpM1exdxAByq3Xt
hUqK58LPpp0WGtQSJRF0IyKmS9fN5CVGvJuWYee+zERAsYjpE922zQuzHS/7Zt4fBulbD+NulaJa
00ZgmERScBkN6LdLKMrNbJNhUuB759ibwKqF74Ff5UeIKOaVJtr4MOPYOt201yCVdjQiZAcb1YfT
G+MScyw3ZHaBZkeFWvSueV8RJb22AzNcC2vGkE1cwxjBjx5jVuA+5w3cotQdPSSvbZDFNPIokux2
aWQrouCc5pt3OY7BRrMHuQ+poFu1RvM21Gax8RHYjk0TZYw/sTOv8sBM9oUG1jCTV9JPJ6iFaXBL
3VG77MwxuoQQCS5LYz1Bzy+echkwBfLFWmNje+KjwJ4eMskkoO4vakyJBw2ZjjRPetFVCDE5EwK1
LsMuixd8LPepk6UXrdcVW1Jn8jgYxAC6wnhs9JKMgpkf/GSQYKnDYQNPT5I85+seGuxT4SR6O0Gz
KNnamlc8gwLwpWZarRxcx2CbPicjMJYtrTWbAEVbLpzU6Q+lTm9VBbp1wSPAtkRhNfQBj++9KvMv
YC7uKag2NyMmrAaT40U7JvVtrKlnqVfZlmqE8oBXTLKQVwiilXXOpDdXL3HwAuuw1lPvgpYyhi+4
xzGLD8klRnQGcFrg4FHATdYgEtNLBGpy0fvRdOjrMtri5I02GBzDFVxooBwiuI1z7xRENRk2pztp
XptB9YSYsfBoBSQJFVOf0hm14EAXkaXAPLAwOJTzAgqNi9LQ7gOkkHXYZ8WOfgJ0P63NRpTUoH5R
ot0DGrwx5dyCMoQIvX5cc8n4Y7Y5R9kDbxbQAjKNiQ6mfD5pmbMP5EVC6Dh6zkbgmxwzR3y77CM4
qkAR8W3OlzgpkGmN4Yr2Cu0jJ45POwvzth5amFer28mVT1gt39DbtIsKdYoWA/ecs3shu6ekOqrR
YJKeDq6xy+sq+8BnQJcChp9F4XXle9W5zrYe/JERvecRqu/u/Bj8bzBW6ROTVLnSGEzt3UnGHEPr
S1MU40WL3d1aevOnbQAeWaKh8ZIMqLAz9f6Jzq7m0LcyeUizTmxsr6keh0zq26rq2TdG0r+x5iLg
pRsr86pxp2EfuWhth5Zp/CaYwJGt8iynhB1yFjvElEEKcjyvw8DJH/DCEULAZn49zsm7qGTWwPnl
QZeoJs1Q4dRn8ekY/MEDZa7SHXXDq96bIsCqMxbJOezmN4hi2kdEca61KUTu8XSxHcdhbINp6FFz
8PtjO1lpY8nEutPKlO22raMlJ7IhStTmTAnZbLPN+LBdzgcNiR3fohaCYi7qDqs4guTLC9CDj8gO
Fbq6QSnLMJDPcdPoxm7Eo5kPABwGPJvVsJvS6HNwg3vgrCs3qq5tl4lw3mFuxAp0R+rMXlk1CyTT
4CsjmEl1ObkbXlaj1tSrAqxxo9Ov0ZfqTgv966zWEUNyZrFl+5oH4pr0HOMwp1upki+/W/vOJi2M
I7IrdWcqOJjMoRcj1uR9jWM+xLt1Ztd/lA2zZzsIDzF9Pjvck9m0GGoQCTiyWCvKwL2CPa4fAl+G
Z3CFvEdU3kb3vixgZ2d0YSZL11NyJyDiPrdZW236gPR9EzaetjdrZw5YRv0q0kb93m+9oV75fc9+
YPSHGIOKOzDIpfcoWijOT0+8ncSHIhtJHUUot0kApw5oZAFFkoUjORlJjY/IaeC0rMKu0uHiZDQA
Cfgu8NWeJR7hR0Cy/J2+UmgiHtqnIJO8BXXl7KqqxMHk26ISK+KYKYRIM0lfMpI00zEMFC1zJGTM
Nj71WuhZW0OnGmWlm3m5IUwV5De5LQxq1qKxt1ZTHmXOCXAKXH7NLPoHnNpIRLUv/ZfWN9W6asPw
lmIvpkIUUNkNsd8J3VpQrNAuTTlFmyqudLbI2DyAuSzttpiOBc63a62w4uOEIe3THKXz2HeqB1kN
sPsmT0W+4d2m36RZHpy9sjJWJeS9t8k0uj23CaNvotKla/XTkcRcZm1gmHrvAH7oEFOyGGjj7sGp
dRPbt5WatKOHSL3IypHogyXRkoVXj+cYI87C1WxAyLbZXSGUcGPKIWgWuNpKsBpjeUxckm0AotRG
g+EzQ96nWdqVVDklEy1TyCzQicHL8jMtz+53hH8cf21qWbhMU0fD3UUSURd9iuMuG3E9dEuXAA2B
ntLnEOq0T13ep7e5Bf7yFMDXxwlT94uyoucBZYqZuqPxpQEzOGX0alr2nJAmxMbgOOEBNLOXGHLp
CGFNxwJhjTPgzmLZ85dO7gz3mQMdadEncI+XYgRMOtcJuh3Ju9ZbCkdLzn4f1AT+xli810Mfn4DC
n0O7G9eoepO37BlyCD6X0HykO6f/k+YqJCQV63ehCGzioi39sgtL9kxWR78AdcEWL1wQSTVuhwrv
CWIx898l4LOY3E5id9EJXg4dYnBTCZRF3fRUYoRKt5HrQKiOEyCNUlQcDrxBYNkxIfzT/47IueSi
+zUw/WxncdLbdkESs+curGxtxFWwEwMk8+U0pCReI+idhKwz+xr8n1gBXXT47tnpsUBuB61UueZb
UQYVWJ2+H86FGb/aPSnmyvAwEFo5539vojuHySsLdZLkO7fQ4jUWeZePGFNJ3vMdZb/Bah2q3URw
gGML2olu6TWdXOBg4g0FqcUtWHfz7PTJeHYz8oALHRrtWufotAwpiLlB52E1nQq+XAu9S51DqEId
IoxGULqISF7S7LLRi5zXgPDHrdMbt0ahmkvdIxGWW1l4Ba7XOlnjoPCv2dFd62TWSXecbIX8iyGE
xoAZL8o+baqGYYnl9UPYLK6iJwZWcVq97FuLJkzVJ5fGpMZXKxvm8HTNSFrRrieWVW92G2Wno8O3
Dm5xGA3pNoB4J0hz0F1AMRFtUGPdMwxzpR1dAhRH/6RfaEFJMkfwOguml5oES7rU4CDe1NDEq3VX
NIjdkRFpyZpvHpqZTU6NfcOUW2sjpFqZ2gAj+XQbx/4ovCgaN3ZYdudYF+M9OxdaPnwOm2T1CUQU
GNtlWXKgIAZAf47cdlNRnotGS2ZhUbq3qTc8hWyVGFRLi2lABlCEiGgWLLmJ3SXnZO/SNChpZtYy
LvwCqyf1Y5gwl/BQvRNggw9KJMsLCIDdVSBkVm0FXd0nbM54KEo7f3SNgQbiMjKMvUEX5SrtHFRW
F/YcVqgBGtFmZNA2bUc28O0DJi7pPfg12ad16LrJnvmqVjFRZ6F+tOdXeNiUxiKlezU9dl0E3saP
HIDvVacu8o75B+XmqL6LqkRLI0aQnM3KVBoldpLtZEovcbTNODcjmk4GuK4wL1zKCEZtWIxJSmgB
fm67tZHkCFppAzzTrLSctcvh9H1g5j9tVTuqpSiFEa7adpCfMrCKQ5JRxoE1zzLTtZXJZA0xMdPW
RUSycm/4EqB921vFPdZDOKaTr1EnaarkuXKQL2nmdXfMgARjf6YH2HiG/t2y2mBHopeQaZ3Hm8Dj
5zLvqF59WarHpq52PtIyCWqO0yQTpuzTjrFP64F4MWUhnB2UZk7XUaVuOLd5GHz1ZMMoJt2MHHV4
zgJrgmbXx8Nei9hedL4E7gL2vqWSsq6uOBcgC7cdvSNUHQVMmH28QG2T+ntHUzWTR4K1i6yr3/Cc
PLrYPylaMb0tUjNC+GhSJxhQfpnbLS8SouKoOXKexRn0mNlIT0hQgxQrO5T1LoHem8JAbQihmpnX
PdW+wp5sQrYyTBbBoAjKnZFZ/lbXDQwpXeVOLckY17yFWsyj0w2u2IaEMMg5R26OYBiWHt/p3AYg
lllBdQMvv+Pz6EMS/CVU9ae5f8hbOqisHWeBHssaeJrMPs2byengJOjBC2W4RJa60WCsCvdKjd6V
HyilXbG4ON1G0PcALt0gjw2RYBrZyDG9Z0YOO5iNrq2BBz10TVRfeLkBI9aKWP/XTZz3Nz0twMYS
Iskq5hRPOdWQrWKFxXxdOS1VyQ1O4INRJgV8i1FLroKJc/2+p3dMbHJe5sexiuB24lLl9SC4mGNk
Brkkqd1iBHZaG2IiuGemAR1HdXPp+8q/jia/j68rQ7PUQdCVynEdwAl1SyEwDYcviLbBTWO0YO3r
Ir/xnTkC2ymlHymR0W9b2y/3tDLVQNktN+m3BSyHRVhELJZJDiY/AdN9zaRVWwDeyzZtqYp1Hin0
q8R25uJGIOn1lmlVARQaWBlTZ47FKXOOoInPTpXy70tRtvWWaCYCTtdborvrvZojSBsJw9yz4vck
PycZlSfmIOZTpEdWddsxwtVxb5Vz/3FqVhO9IJE/Peu6bK8x47ZPqKzljAjzB/0JUYE7bNhTvPG8
DrXdawkw8o6KwAsZLWVWG0uHjc0Up68yTLiMiaMrl11qfMIEiMvdG2t84EMtTH/DhHZybvvS9cdh
Twxfh3NVhPZ4UU+Tg6eZrVQiPqsu8MD1q9ROb1JwYzmAMN3ZWF6cy41MCAxjHoMl201EsPZaoGfh
3ogTkyRCA5ELh3oNAQujBzk+dccRq7h2Oo0Qs12m44qVy4Aw7SFfIOQV6xJRK1gGXc1EKW2CZzfu
mTJ7nHhtcmo2MjWNdtF7CRHy3jZ7BLIuDyaKLcmErkL0thtOlT5Vq5wo8XZj3Husx1DnTecOA3w9
J4bmgY3BOdhFrOjcIvTLoGM8keLWb8fUsfew2mO1BTXKYbAdGwOIHtaXZVG4020b64joBtWob3RB
les4KCOdMpiO0SPlAhbW2UC4ROkJXmd4G46jmRdrl79SMBHMo3bnwMjg8Fy48G9Y4oxbELvsIX3s
7NfRWOaXyhEnw9M18xjn2KU2nu+MJvETjLYxHdMO9j0TaHNqdO2euoxrADPjU9qRXeQ4r00QHKfR
No5GHVmXnZGuO78CoxnmYg2PZLyNa8j7e96QLxieo/c0Ae2jW0gVMnIq2BxszKeDmxHD3mE8obex
DjcRR1I6pMvglQV9/PB5kArIAKOAmlkIWnagGG2gGzLfjJ1AY60Wbb1jJkdgVHV9fInA1C50g46+
JyuJVbgRDeHnTCocvNzGACREEJSf3VCOTxYJaeggPdKGToHNBvNGwbcQ9kt2WZf0lW8Lz5kBonjp
ThO8tUOWudVT4ibOTtUdI3mnMmp9E2ktLWg1I0ua7QHfMBENqaPpms5Fps6be7NAaMaM7G4HA9cb
b+ZYhM9Wq8jH0afBY+JLe4pWKHUkPOzUFS2jPEpGlArFiqr28lJalDR9Czj9/w6+/dfIX/+bmMCK
nNfP43FXr9Xr20fyH/s6ec3e6+9jcmL+k/+IyQlh/OHqDls0EL+CsTP/5R/4LyEECTrLVlLq0hak
Yv8VkxPyD0EImoSEMoVtGS7xtb/wX8L+w3GhervSIiNn27r678TkvuXg/o3L/Yv+NVPG/p5Y0zx4
sODm6wO9H+coTpeGlx7gu5xjvFwTWm1nak/Evs+DPeNDzWDhGj5RWX8nPKdd9GbxhvUQD9RfaGm4
0D/GFdt/z9L9+4qMv18RB3sj7+VYH6JCPyit9FdMJefwSErVZwCugpkmLzf8gLTYnnhMFXIW6k06
YSKPjAc6SincgAcJD+bVksCOBJbplawNe4nzFBBkhuPMpR1xTsYthykioptHNwYgshvUbXxrqX5I
Wp43czpMU36H1HTmXj6MTKEWmPj6XZbU/i6tNHs9qRzbTckFttb0QZ3dHubTij3BlZ7nd/C07sq0
PSNjSgiYoIF7O3oye6rNSk289ZX+gMXPQf5ngbdzpBDwqGwHnct5Lvndl/IH8UTz71HIf9/QL4A3
eCeO1pALO7h0vSw6uo9bwe/Mnitcuz0cdNdcUfZLqzyGHK9g3x4955nc53P3jDVAiGV/ASXK2AIv
Rf12PiqMdGn30koBK3+4aiIgSCpO/I3K+pQAH0bpxsDu7gK+WWMJx1A2dVTsWgOI3pLS18Ry7iR5
fLoCuuuylPtf/6rG3zmL//5V9b9/d5yh0Tu2f91h9PqrJAmOVRbhYzMvuMm7psuIrFtdsoS/Lx89
k+/vKPtnK0xwfEwQHOym3DEg2oSFf0v2f2uDW24VeNypRqbCUfFk0mYxE8Oy62D0r1qfF8xvLn1+
4H7wINpfMI00+3REY3TgTrhqxqkn8HBgYwtWhrIBEzieheZabbAiBHhpk2d8cA8gbRFHg1VMnVUh
8QYns11KlGXCLI3iEN4LJxdHsyvZdw797a8v9Qvg+193+duT+x3YmyKOwKYytjq0CG8izFaZ764B
lK1GvGcr6CNvlc3XR+V3iRndTlUNjiLw9R3zs2WVFycqbxFFK3n49fX85EO3v0R8HUL1wrbT6qDI
WbTUgdgtT9Zfqe+frkfgFH/8wcyP1Xe/bRa4TuTrVXWwxuJUJuWpJu64KBmBrezOAN4ps2ZJIydT
eLQNcBuE3fFBUsmR3vopSjcm7UvPx+uBtxZEEr3CdkDiLgmf9SS+FdjN8kiSvv7XG+gHD/vf6ef/
/mjme/Tdxco4rkiuYCYYsmRlkfxJqUMjOWlTyAxg7zdLipifpx99Wb/knG3WvzAN2/JA2BXLFsJh
mXJ//G1nqFlGpzKkOLdWQ4XhuPz1b/YN3P6jn/nlTeVlPo1OCbOvns0uJT7AvUEjuVYAhbd3Pmkq
9FYV3Zr3Mf4o0nG7yLEJ2GkTEC3wXm1In8oA7JrGUP0JzQ4eQtX96eY9a5kageFBev7dtf7sY/jy
DnPsUQO3ropD03fPxdygZYAU4z3VTgtlwfkKy2Tr+ATuDAY49jTgZU8fK4ONnfJtJsHkxke9eUpb
jWi1f+Z0t0pdsrl0/sSBc4TM/VaGxk0/c3TYc0ArF9q6TvWL39zs+ab+6GZ/eWdMqi77YBap6Vqm
s9TKqNMibGU6d5jcHm2aikqj3aYWWRGKdcbC2bSgYVpbuyzc+mJMwiXZ/msNpXoy2ps+1480d7yx
0O6o50GK9bHt/vpSzZ9d6pc1P8s0jH5w+g5RTYyDibs6TU3BXAkKx9ntKXnjDMnRmAZAjp4Dk0YR
3+ROoV8CPXMWaaKmhexmX5E/+3oZ2DOAI9INeQ9VoUZHMbx7rY8eTE/cj7R1sdnG/AdtEvjPqw7Y
hp1IaJL+0PMVlbRHlc6JBNu6M7HD/PqXFD/5Ja0vbwePMIbKLVEcDCDYwAWOVKIeUsf9wIW6y7P2
HFdPs0UBTWgDQeQIcWiTIZ/95oF35s/9B98Ha96sfbeuMKKuaOW1iwMVYITJJ+TVDjo3JvA6uCL2
w4AkpgosSwWez/7P2LTe8BQ0y7Clr4XoR7V1LHuhqxFw2YiQ6LbvQwoBZLAFtWN1xOw1xWW1LCow
csFQMv2Ymms6hawdc1mZOiuzqI7EGY6WhspoZcHcbajsNQKCu8lI3Kmij7H0+7vEM14nQ1Nszbp8
WaY0WsGir1eQZe4nlTBDMwfqgJi+eyUDoMroN11QvdhehKBKst2mGQuNSzt3WXMfJ/IxMOPnjkWc
nGJ+Sn1zB1KADKJTbQgLPv/6AzZ+sqJaX15iWHJ65XRGe9AHNrS1X97VnVVCNwCI1Jo6drLAAKtS
mbAc2obCpz4zsHxl/oo3cbxRbEWWTWy9ugEEp7CY4TieD8GsaQ5Vz2GzGtgI//pav33oP/oyfHkj
wpv1yw6o78GzgnPVXcjubOIctczkSKqTLtbWPti4U1ZIkeuKfYFiHgW6nnEUG4baT7Yk2PFWTp+Y
0i9jak795EJqePIZQxeq3BWDBPIEghz1vJrofIUs7njewXMrtjg40MuW4MiLR09sahpidrvdxI6E
3NZtnY78nIcZxLhOnBNrL+GKU9q9D4bc+I6BQpusf30ffvqZfXnZehPrXADE/mDPAVXgcMldnMUS
53gV7oWqJGVX1GkCsQDtDwaMb6a+0iZ32wp7eg2xliJeYqcg+MtYQi/lyiRAtxaEZRamFVi7mpzW
7y52fvX86EP78srGLQNeCCPgIUpjhie5S8Mj5cnjhZcFHntldeknQBDy+QEElouSnEeQ4dz8ZDnC
v6HbkPEuYbHwCp9ue9unikavyaou3FlzVXOrGiwjbKAF3cRO/fHre/ztHPqjy54XxO8WnpGy3hk5
nR8wEzSryaInOW5iZ0fvm9h0bjGtYdE20FyYiY9W3q+6FGgjUm28SP2SypfwhsT2ZdEi64oiWBY2
e+YiiYL10DoWSUfPJj9CUwn9oc06SSRyvmQobxgRhg+ZooTFcljSdvKMifeqwVO0NHzD2oFtjXem
wdik1DpjmQT8h5J0LABcvK9FAwelGvEteGz65l2jVydUBODc78bkWWHcCXuxLSxMOzxF+9Lzz4rg
QkQlTrigi6DAaEYg0XSseg9vM+Y5mnf1ejZs6855bOKGTbXM/TWxwWZpJEm/lj25o1/f9p9teq35
W/TdbRdl7ABQTooDrX3cr4LDBKNihOme2RZqJ6BryBnxUubtx2AZjCa1ApDqUKMozpPT3KwpocvF
o6jpJZgILEbmyaT2mtOJaV/CPThZWbYcifT85hX1s1PJjDT6/pIxYGSWjOCnxLF6DLrmpRn4DGy9
91e5EVxJ13k0DPmYGsHlgHV+m+QVKyUWeSJ4cwOqEV7VBOrHKLz59U386RV92ZmYLLnBDPU9RKUI
L8UY6Sw/ndHceijQzNz7h2+WGaMYcUbCQaKnNOt3SL4HGkkDCSmVGpPFhGZ04XtTuK0IXPzmufqZ
7mN+2VDAncCp0ujFwQ9oGtfNEmCOWftbk2qbNZsofN1UVkvNuWx8js2TCyDVAfi8lqmAdZGQSwza
XCfZ2mJwE3rOwk29xm/u3E/ehjMQ//vPUlBLTKJWdIfMIhJCLrrP/ZWuqQup6FXlUVfttLFttUxF
cP2bn/kTmcT88gZG69eFkQD080KxpYJxq6fU+IWhOjIlpBlU39YuI1FbMlzC7RZ593XtbQ0Y7igo
lMPTdH2lgub4m8v5iQz2Tc357gnkQ7f7UojhILvu3sR8he+7G6ktHK4AC3Oqq9FRqKn5AHZ6zFgl
mFTdAkOgyMvCaWs2GkZX4b/lodUuiPW+Oko7//rajPmd8YNF2fzPLz69aLFjHtqAJkU0HP/FY8/8
KUZBLR4Zrp3hl3TtshkNww6fuX+V1PWLbuenKkQNwGer7zrVFRsUg/DA7rK/bnyH3kyB0aQz15MT
PUvJgS7Tx3VWNpe/ufCffa++vAS9RKODrVH4dEvwIw3Z8Bp/y9BoalFU6bOIm5ceN98SXOHBsppX
yfrMfJ4Zt90GZzw2FzWWYzY4BNhBrQDjG/j6B2X44UNl/t23f34Gf3R7v7zzHAIrgdbb7cHAy7Mg
Mn4hgEQtGSG9m2XL6Sn3L4Gu0TE5lSdl5SeR87qTuuLKUi6PFfZuUrywSg+6Opuztl9phdFsv93F
/7FxwPyDYJiMVegHDU12f/3guXPvb/+wzjC3jdftRzXefNTE8P6Jg5v/z//qf/yPj29/y91YfPzf
//MG07GZ/zbE7b+X+bl8U/6ls8x//19/7vya8ueuXuOwbl7/8x/5h8Qvbch1hhDKMGzdpbeUpeUf
Er+j/6EUQUDlSBdY3jdG3j8bPhzGAuDcpP3tT8xS5j8LPsw/pG7S+wkWyWKm51r/LYVft394eJPq
69nCd9VEG3TurBHWlXei/hR/eKgw/iA1tz7uxSp1bnDBxBi3nJwWMdiUQ15sja4hpALhEzPrgOZO
/od/NxC/pmkq2HO4Gz9HSgXdBbbDmBS92+45HRgjmoYWN6tizApwR0CpMejlrbrWbOrzliml4tQ3
ARV5yOEVKVToEL9bNNGiRtVH5v1pd2MBhT2GOj/oRezjZxaSbIki2gUdo0NSGLtJfhoxjXubNIni
Ci5Z2l9i1nescwR9xTn55A0Zw9lOo46xlgX+ledOVfYgq1T2x7GPcqxXvaD+DFGmIoK1nFJd10+S
fQMlI4DC1UAxYjvFpPZzQe8qiJBml+s93el57/gl81tjdLfjqBJjWZGc9+8RwMqrFHynezkpOwHF
YXJcP7jMwfUzpefCXLp0aaQnLQ/S/squymww4XEAokH9F7nbluTauB0cdBKzO7WVO4QvUG9FsfdH
dmUCwKZT4Wk0zT6hzmlqIX0KwgL5NSRav7hA9OW1wMi978R1Rf6m3qc6RR2LdKBD+wEkC9ZE26Rf
HQGz8hI67QI/t1+aTOtLug2ilrfgqtZlrQiLmXGNV1K2aey+EfX2xKds4UDcmbLJmlORQOW51Cyp
uceq19z0EkJGxwegwN/PYiyMbhQrQDjTfJGSLoKllEEY3JG+tfNLP7IVaULoaxPCTNqIvDnFQ+ao
h9ioSEi2NRmlYBeRmNm6vgUzTGEUpDDViVP3hjyF6C+bNC2iC5kFXbTsIV7V72h6XtWu4RGZ+YtZ
lfXRMmrFoTmlMsTR8WEO3W3mRQqITegn4i6hi9pYFbmvVlVNyJNDGtHnhWlb8EZxyeMr0CcKKlZd
kDbnUhrl2YeASzrLT91nz1IFWAglK4tdsudXE7+QFhEKgB2VwyJO55uDrZ27IHjF9RUFCbFNR+KU
5zVsapAFaVxV2tqpglRfj1VhXYkyFftGddRBZmkeGQsxpq3cwCaPFaKnphsYfBO9I5li48npaNSr
FsnkqGco2v2IjEinF1G+Si3jWidSi1lm4+lCPjMm1ymEqKZ8CfQvRCb2+oqcgEqLbVX05lNfOaPN
dJqT3HrwQyruvCbyQc7Ylvlucda+n/rgT6PDPjulkj7LKYwmb2XT/5Xv8rJIuZxqIowPheXOHG1q
xF2np3fDx5V9hjuvYXBladgTQK+fofD5h7ANAiJAgiuLYwpxlxBhenPfuF6Y3xRamMTkEdq0W00J
MQWsfqlbXZejiq+Bmvm8CHtPXAFgUwEEJV1XzLNU9OrRK7zP3am49grNE7vR1rxu1WT1TVKXzo4h
vSxWgyn7aqNBfS42Dcjbft0Y4MHRqibeSH5m6hd6EOeoPzSlEQOlJh5HZuu1/T6L4nxZQT3PdtSF
Z/Va5OZYX0Si3Gfw0CAo+XkOy4Aou9aBdO45++zjXDQPWWDxv8dyRCKLul5ep1ksNLwZo6lvVBWl
0Y4+afdPEHPC3MZDHnxSg5hHDxUFR4cYtR0djaDdddibZnK2W1YcWFK+ceTc5bLfi+PxT1JZZ51M
o0FjcE/JhNN1w7HobI9CUFYV2M+lRf+GUWvBB/Fe9ywBKuQlBTKYkjpxSbyewog6tUlUZHX3UEaa
9Vw1lnYwzZSjDPFbhX929OmpzEJPKrrV/x9n57EkN66s4SdiBB1IcFtVrGpvpVZLG4Ysvfd8+vtR
5y5anGYxomN2EzOFBgEkEpm/ifJjMHCUkWDq94i3X4vUgEenhw1Ft7KXTeHWNLkARtUaMCqOt2/f
2LmqTS9skan+QWqbxJcB0tQ3GK+X/jMWHfB0RolR3e96qsB+OGAR5SUAaPt7SCk2OyKzBYbHDOpG
PqK64TuXQw1dAHAKzUu0Ifh/crzlTIrsuoqoNnhnwKqciG6v85698UUFVM+2tVQA3O2D6mADJlJ3
Gio5/h6miVEcGrBfkVvHNpTUklqsOBQyj/snyIFIEUZT4t0aieAZNDRhFeH/ZLcNeOEEsaHC5M85
5Kluai+62oItZct1bIfUCYzrMEWRAgXLmWWQOmyI3wif6NWhwbp14uWNSg7FIDXpD0KLahTDfL2/
UeBC5xdlHcMPyXBgp0WIO2l/hMV9jfXOOCAxz41zGL3OwuKI/JaiWyTAv0CgHT83VZy9NPixmpCO
i6q91DoVGZQeBUzjiBhQ1e7wCilqVwlKjBMGu1Uv66JIjFcTshWRuEWxeaTBsY9RKC8PTRk2KdJ+
9CTdqs9leQI+A1sgaQsMkcASajsVhceJxirYeujEuOA+jl5Y3afoH+YoQ4zhcG1puurtR2xlL2cb
p+IiL/B/xCQKV8RPCLO2jwNyWc5R1RKsXgP0R+qrQLHj5uQN9NlQH4gc6n6DpSqPjdrSP/XagL4X
POm6vUX4w+v2Vu2TIIPGVrAeKACr7ny83hGz49L0e7wWgV/ukfKOELDDKRODdqxOyzvIHlQuqemA
e8gneE+7IQStf9XY3H+7krpl+wf8sHBQRGXJIYvh+H2ovV5iL1b6ugoAm7sK5YlBrb7IwFPqQ6lJ
rz3kvjXQgi+H+pMa50DY8QE1biogbd0Ffifdr76VmXLMcZsMWSAqn9eWXToUiwg5J1Bw40Qloxbj
J6eqErHLdb1XYcM1Y/pQBp3xWohCj4Dpo73rEk+Vci+1sIevaep4I9VQZOyToVCpPRoIm2iXgw4e
94DLje8/+RQD1bvUERO6SWkL5CHTFGhRU6o3d5LVSg9B33t4iSaO9qW1lYGVRmYsBmDXqpTq0Grq
ITSLMDXuEkhqwZ4Emzp7N9QxCLDGLpD9Uqn0WpPuUKFzgji5LgOpfSpQukR0gcmf0BqQ99FAP+yA
wkhYP01a1T/xd6s/DOkh8pDrGcA+dapB28lmlN3PqRul7mZDAL9oSJt+PGD6W9sv4M2s6gIcmIVw
ZGWj8v8DozK7OU5hofDSGzLnE1TdIXKlHbCZlcCsw5kxBNiNMgjuMi0RCBGjPm8xVPQzvTwkbQQW
n1io3oR+NnRkW3WSXadTOHwxolYijE/aR+8pt+2Jv6MYvoPSHig5+WHfZxd1ByvnAnvjLEcUMeYR
x98KEAxlh1l6M23hn7VGqST3gY5T63PeIjN2DS5WwZFtGOMU/jJAhQPSKrUPSVybJOEH3v1+0iyc
A0JEJ9t91ekBklMNrE4Yi5ZIdgAjO/+FNTfEtUlOjHxblnX6SVjmVH4Hz5dQFKX0OzyMIhi1R7SM
kHJsm4hqSBah1WKZtvaag0+7QxA5QroLkKkgOwUbeaIsr4tDgiXsdHCgprUXRT0AYZZmlCmo83ul
/UjiY7R7Ffpy9VlCXSlu44CUYad12XCj1kFTHVV++S7zJhKaNIUW+jnSRdreRBnP+Nl7y8xfwRGq
1r02NL28GLFT/4Qjq4E7WZgU93kHUuWiwmBCHEjjwEjT9nVgMbZIqe0RAFad34ahVvTzQm2igmqO
rXKj2JbXXJlFHUqU+UELc2LgDu/KSOALu7PNMrGv2PW4euuqUJT7UPU8BU9Wp8P/x1M4QbuyiAJE
STKHdToao4qdkDTheMKsblp4ZdhZfTKbxGLTQX0Z8q8FJLD+JyBrid1c7GnTL6dj59Z/dJwfc9Ul
00qq2ZhKWt6+RZl3xq7kg+HWJbglylROf93GNVdPAqB+QtTI5zHlh0343Uwt69XDiCo49qHfSLFH
IIwTAHir94+kDrU+HgBU5rVHvyhu++HaM/syHx+0rlGCce8gB9NBt6QHlrGorTR0+DEWJGo9qsmW
m2BE3DRsa8VxM7RikUkM4xGTNyOjku6j91QQFQakazsedy9d7PjKtKO/5aU2UPRIxbLMgkxZ0P3u
ZhVl7OLQfIm8nJyI/n6IdorW425GmMVzrHfYS8egLW15KUUHGGcnnKFyvmKootdPbcCL9CnL7SLZ
16hK+mS1fgsBODEIfjZx1HPhGaGOiHZCg4QOy2qF15RcnGc9s8II4q7Rlfc4lZM6dUQY7KPysn+e
DAyEH4qsDczHIozRa3F4m+Kmgc0FCFbVEOlF2WOata9I7/CHGmuV62tK0+QKxorXnQKwzUhyTPof
vamwIqSqOXxXFVt7pn/XFrCWC7oFgd8iaJvkrVlc230f/oYUCFp7V+spyuUoqMTsQlDycXzskQmL
mKWEaFAXdyk5yQWHsH2ldu/h5NS18kK3JvkHISOeRziG22LPjTvULvZadnILeLwDMhSXbR6nu7FJ
Efueoh5JESqs4iGClDObSZsDsAWB0mWr91SidHjdD5bT4C9jaOgz7NCI1ATYlkyAL1eSVkc4qObW
Q2fXMY46bnW+60BhQiNC87MW55ehNvcAowEkSy3hiBVFBU68UVSoMgPsunsdhF79gKCPzPcGOCII
y7zKsAhHljS4xkNM1AS4WZrbqEQWuiEPnuYSSKByO7YttCzdyHp5U0NQI2FXciOEqWcW1hcBq+yX
MSBN9FXV6nq4D2z0Io9gktsaEzuBjmI3ZOI+ETF8NZSPTAm5tI5iwAT9zKpONSQKaqFk6Fs1aYlv
tgoDluZxK3PLQAdFaC+aSqkDyZdRPMeaTRmgEuzvfTJYubzkwmmCSxM6/WXelLl1StsYGjR3kwdg
3qhlex9qcU+huergVJtgFUzsR/Ie8R2aWt51hclVchg10lQkLTX51AclGgaqg8w6dfg6fMXOp8GP
xqv0va+n8rPXStSqS6gJn0q/tL7ELfoGe02Nw++F10zP0s6QDeUZlR4kemcA/gO0majiKFigFF1j
7ZGwzC4ZZXwwRkNxCa3xI2A0sJYJ6qfpvvUkDAMfBN5lGo1p4OJdq3loNIty3rRS1MeJRABBQIPn
MjddCxs4jHg7aQYgQxjicISeEYNpv/qdYuffirgg5dFrIzf/KKX0g+fUrANqwxo3FrUCKa09Wk9w
HGKnSW7qkeZE1CqoQIV8mdKtKgBCT7PfDXIUik4E9rjBsvYQILgAVKiN8X1lrykaZZyZuiUGKhhw
+oK03ie8zHfoarixk9+BqR8/4+rSXviJVMfrxs+z6icixR4XB2pd/pUy1jN/XJUhYptoThjmw6Dy
MoOxXaaorNkYaz4YcCtvEdOSMBm9Ibru2t5LUN4YbPMABtcPP6f+1LcPFI9aicYmZsD7NvSRGkfZ
dHTxbWg/pbZo0VviZfmgm0iMXQHJHG8HRIMujbIvr0dPN1FJ6LIygQ/E9do4qGY/ZKYpf2j43obA
BchXMGQMnWfDkvGV7xkFGhVtV5F7duHwwrsI40tFqcZpZ0xR3lwrlW0Ve3Cv4xc17/tLD08hEAiO
F90VXZ7+STTbLjNewhoxBF38Kb1OuykZrrtKOtGuncC4oj80RNkB5Bhyaq1g9U4wyjvooPDPQu/Z
Fj72R0qkhJhDxknPWzgelCvda9uC7wqHPJNl7FOHbxDxhNA/licTrsrXVg5Dtye78+5DvddvTM95
bNvAodM49GAnCaboXxhhod8kmZn9TmrLfpRUXb+OsB9jBC+0xLuotEQVYCytsT1NRlQ1u6bswych
DOPRbDz6lpVnjwD2BvtVz/oMiLSRuSo6b2PAa19kP3tDbZOdSZf0VaXehomEQQ7XwNLjG6p3vudY
9wjJ8uas0TjniUBS9RJocPlLbtRHOTa1cgljiUJdYnn9I1S+6aqrbaC2o+ckV35x+lnQqsOvsdoN
ptof7FPjuGGyt+Z6ZAA56FlP/OBVk2wzmJ2gEgdTtKc8D0H7ViFlpX2TxiwFEvHG3egn+p3lT+N3
j1LTZ1TQ6/uxcBrtwsm0FwdtgBFjHeHDeEwSTLcqdMGuIug9ELhKEVyLMgguWRhlV9RwDxHD6eHM
wKCjZcHnF5+huQ8YoZBSI4mpoOazm6s8f4yJRJhzYVAJjczaeXLUSbsPnVbeK0Y0U8hL/HEx4IIB
vIc6nTxGaj90R17hZuwG4Uj1r8Ma4KuhWhQhbM8wqBGnyqPmKM0ljaWmmC0vsp+mQE8PeaACaLgy
ipJ7IpV/YNjnv0yYwfyvWFHENNEb5BLCjAIx9bAAyqtPmdQtnL79CqWPhn6fGTS4IaM03iF3EITb
gYTy0MPVxuGmHYYw2guqxJ8o4iNUOnQAlO6Htu6/UaQq8PqwSvmbg6VfIIx/lylGeudEWnxrTOhr
7qzCaO9Ly/FvieH2jzi1PevmTY/i4X8No7eu8++2kSj7L2A6CKBl3IZwfMZUcz3iEp6NQBr6XT2+
IvAyVq82zPHzY73brWSsRUdQRztbo9pWuDES/KdkCjFdU2FEtdr0yJNslmejTF85G1Obf/Y/HTKG
W/TxEmIRFi1wsuwMFnlpuJ56AzBhqxX8LtqOn1804AD1cK2gqOsGdc5jtR0OpHX3jmFflkjTwfD2
D6nWi4OXyoov2l63ofcSWuLn2Gy0WN8FkNrCXnzPAA2zGMNH04U3dw/old5HHrst4nZdghjQlKkb
X1J7vzlEkZZP/KbPzI1cyQDBUjevqbFPwa0hUY1J0YcFFjtQGK3Cq7QeqEYUmMD3uPW6rd9vdbnf
/9LCXnzptK7x4tPxWJZ5tZfGo8+DqMoQTzzNEkTAYdv0C4j8nbAoonKf9lsQg/d3kLAXABcbO45y
yhPTzbLoDmeDqMU2eqyorA3O5/NnYm0N5y/+5suWHXazXhWbFNHbgzkMT/aQf6OSd4ospMi9xtk6
fO8iF9gsC5xJTHO4wn2WuaT1gU4TD57285Dnrmc2G0fi/VgirAVcBEwn6vdYYrpA/u8dBBz2tYfm
T0Huz+pdRIr6I4kn7VTlSXY4//m0eSn+e8iFtQCB5GPq8ARH1TnP9KtewSjAy7+Dtt839Nko2uNo
0J5aJFssb4LXogUXXbQx9soXtRZYEBRxu6jEWMqlrngT5iai3AUwkOBhyrqL89NbG2IRnfM6bcup
bFi0OMLk76VFaiZoQ7cfX84PsLL9rEUIMdoKnUuyO3eo8RIM0/LZqIPv6E3uGx/PQbb9+XHWtsYi
gKidqZDPsDVEpN6XHn5FKQrenlXvYSteIgRynBDHuNTF5fnx5t99b1ssQgZv7sFzyKtcJPYuuwKW
DK2d8z+9EhSsRVAwQrzrEarBXWl2OoOCvJNoee8+vK0WEQHNjVbM4qauNZOiB6P9SVdu7xnNayg2
kPtr22oRC/SC7pXvM4Q9HlN4XocxMK7sGGFmPJ7Pf6WVBVjSfywLb0k5MoTmROVRVdLvKAx4Gz/+
PrUEfZzF0WsNoVSdwq8PuXKRVAAws4k1sCz686WZ3JW+CVhHQfAskQVsgjx0z0/r/RRGzOCNt+G6
K5uygNRlkirVj16FCXM9WAcVnhMvcO3zUHSXGnogG+u0cmrE4nRSC47VtDKEa8X+dxU6P0y7MXbH
4CdkZ1Sq9W9lljg0nw17f35+KztDLM5pTMccyblBuLYtnhX76KFv2+JrklbTxvFZXbvF0aSfO0gv
A33GFZ7WxoWpvCAbLItuh9/S3qMbl5nDheE8nZ/R2ootjquS1X0JdxWwG4qnRjGiyxhJN0Wjue+T
32GJnvcH04W/0Jo3d7liqfgjzh8vjcsnHoWXkHlBam5s+rWlWRxax48ReO6FcOea2TyZKMPiJk2/
4OF8/lOtjLDkj8Qo10xRpgtXhji4a/UnACNXxiy2vDmJtdX/D0cEZmWlVYzR578G7CJCB6OH8DQ1
8ZGNIJKTGX9Nscs4P6OVWL0ENXUlwrTqgFtXa9l3NDifxzg/bE5mZWst305aZU5o7fHriPzBVoXk
FqRY54Y3sjGPiWc+gzQ4P4+1kRaBwFJy3yhsAgFyUCd/tG7kgKAdzoc449k3nVcihjD+Pj/WStD5
z7MJdLmKB7JwBwF+vUbl8j6hT+SXr3hTXHvN7y0i7tp2WwQCa1AHUA2eCZAzRNaASnnl3Mdtd7l5
la5kN0uAOhUIdi8tdTAzP0skUFXvhuc3T7ObwFGez3+utS22uK5HOhfOIG2TXimlV0MNr0MZAwQp
Pvj7i2OvJsB9nIRjP9bWYcw8yHLohZmxtYUkXbmplyBvrcRePo417AasBClUzfq1GRDX3o1LiDYb
tIm1VjPdxhsfk05c5uDmdijDXdM6vVXz9o+VI4Cl8dV8f/xKfanYOPnayroskdoeItWA5A0eVl12
0yF3p9ONpHNhIufafZl0ic5wcDWlzQ9VJF/MgX6lP16PquIKR5xIKba4wWt/yLz939wKeY69FFQT
0y3wsI1L/Tteb7sKpPz5/beyx5cwa/xKHWuKJjLr0FDdwOrEDyFa/2tJi+sapxvvOIEz/HR+sJU4
NHs1v51LhqzYLLBkugm16ZusqLxPoup6JGiSWkl2TqLbNwgba38GWvPBxgzXPuAiTmgUaB2BOJ+r
ed7D/AE1vzjE+QYxfCUKGfq/U0LtM1ObkvMbUYHiCpLgBLP4pynNjdi9dr4WAQIhIbSIekmYwxYT
A1AUDxK13J9fkJVgbSyiQwUAoqNVQWGmrNVPaSVS3Y0cWSGxCJU1dMue3sUuq6Ya0VTPBnvYG0r9
sd2gLhYmwBJH701KChoNE7XCtxMetYEMgY5zg1obB6WVp/PzXFkldbFKfligtBdFfEQtupjfRJYe
ulX619nv58eGWKyTDWAIaN48xIReZIqODq058Kl+gBQXfktfPzSMPq/km3CAgxCoHWr/bqFbX4au
oZOZp48GkPY9EOUv5wdZCQqzjMzbQcBFBTEWLThnKcOLNehfArM91IW8lygL0hI+P8pa8UWfh387
lxpPlbHjVc+T6Heni4swQxuqshp0u6mL6j7S1plbSXGUSflStfiRfvAJqy+iKp6bDg1qVssSlDq1
qXseCsDkdErBkoyP5ye4sutm2P3b+ek4IYz8Q4KHGdpOjSUycOljJeRFNb6eH2Ilov5lz7z5hIUV
IVnjlVzv9Ocxa/ODcacF3yI4nbO2sMDF4fxAK1FUXxzWMUeSSxkiyNC8Wuk7IV+uGw+b67E2j8UB
reewAkxauBiMYrht3JFrIeHlWkWFRo+OeNbD+XmshNO/yg9vPlg1+EoGuMZyi7LTr9DnV/eaifXl
+V9fW/FFPJ2seMrSABbE4EkX1N3PpPUPBuDHzcrUygja4vyTX0VhWMeMoAc3duMAbmJfZXl8gfTn
1rtn5fxri/OvBuOU2XFtuWpSmrdgLaITAuHeZdKiNK3WIc4DI7CF899s7U2nLj5aojappcfZnOUZ
O/DKeGY8avYdDqQ7z9BuwY24MnhKdGUjhM6f6p3i3l+64pstEKeJD4cWD0nTyn6Bq/rhyQz+/jCc
htFBJ0XrdoFRuABbtt7eK4fnL3nzzYhFpyl9EEeWa0kf4I72Ajkjp4s9bbQ41jbFItCkIILAkaAU
lUb0pJOmp/Qvo0ecgjM3aYrj+YVam8V8pN7MYsoGmK9NZ82pjo6ArvlgT43chRj7bCRTazfCX2mK
N0NkCcuP7YDl9oqNFkb42BTaUx+nMzTzG4AD1+hxj+pwo0EmcZi5FsAXIAt/bIKLIIRKDpXBQbPw
44HooCLtUenFQ7FVxF5bpUWGUMI58cuy51SN3vfECoA+j3j5IJeN2YH887E5LA6TUyjQPFLBF0Rn
fKc24qJs1Ht8sjeWaGUTqIv4M+DRgvC5I1wRlO0PDdCUuqtBGBmHpkjG5/OTWIk/yM79s9OENeP9
gW+6rYhOCDbyrsyVa2HZwF8M3ngfLVmpiwxkcqAnowdpuwZu45+iFqX9XubTnQibYV8ApxMfuz7V
eU+82dgqcDgvkczIwVQU/LKpODeglHGGlFqvfTChXoQBpPykg26xdAesPjM3lJr8DODb5q6e2Y/I
QCIAAYEiGUHatPSVN7ozqxF8ERlECV6uEKHpQu6663M0z4xJM3ZASe7n2wng+RdMup+JUsN+M2V4
/yY3ncVOxObbAqmezm3dWDlFVGVDr603Yt3ajy92YFiHiUAWnNRUyb6JFJKb3307v7nXfnqx5+Di
hSFsA9P1fe9H0cMIruRWP/P9NApC57/bDFfexDMCfluCukBWEGJYfajheEB1Pzjey2Ya8n4YMJ3F
VjPMMfb1moHyFp33QgvuNOojhTGVG3Fm/ov/e0mb8FL/OTA6vmwoKg7Y0A24SJdoOgHu6SP7yuk3
juTKrqVy9+8QI1oJcR9Q+ihQq0UwI83mArJf/FCDX4JQk1qwVrceHGurvrhbGrPO7ZyirptMsHvQ
ArvRRm+jz7P224uLJZ9U0GARRse4jnyqdXmf2+D2z+/WtR21uE/KzgzzeqS+MQwzEqoodIKygP9d
TIBDw+96hhZ5klyeH21l1eXiTDdtiQY47Fo3lc9W493wCsjL6nMzbPz+/Dvv7KpZOfVtGG6HSfVC
CyCKBr8YSdurcQQuT8zCsQTVhR2UtO0N9v4thq/Pv4MFoK76FIlTt6Pt3ljpAZfl/QyvGXNnLiKf
/2RroyyOvGxgQypUYbFkQuclqsIc/GJHnI0Dc5cDq8UyYcwezg+2dmbk4twDF0dWSYwsEGo4h6FA
ZBsw+uucL7eyePWRctvZGb4osXZE6WKr1r+yw+UiGsBpJYMuKQRHtvIjrfE/1fzEvDg/qbVNt4gD
moG3sgdU2bXKKm1cFdryI3K5Pq+PqnIxeDai4/mR1rbfIggYDdY8MCyEq2KeHoe/jVjMOlqHOVJr
tsDUTb8LEt89P9ravBZhAeKyBdYqEC4k5GGfZdrXvlQuTdw8sWo1N+7+lfggF/EBDJfdQc3mRFne
Lp2fatw8NX5dQf1CYnXaRKut3Dj2IjR0Fq4VNsKFLtSyY5/h0iq7BzzNN+Lcyg6zF5Gh8wdUkTJ+
3iicl640bhxYVBu/vXJE7UUgqNC+R8eBhcBq67dv1HetXyIAqxkXWqRcSdlvZZkrK27P//5NlilH
KPy+lwrXTE5VhpEeNPpDPkqM17bq3drah1pEgCnERS/sTOHGKQzCi9ZXsZxTnEAxTymMxIcMxh4S
MshAK3sZhPZnxUSr/YDyNHwwlPKC9tBacx+ad3iqH3EUgIh6fsOv/Wnzv38zfQNAsdEqtB6tufEo
emu2IP19/rfXIt8SRSh6VUU/o2D/gUUDsgxJC9WnGrrV7G3S5reosu+GKd9udq9tm0W0EFCGNLzn
hZvgPYKkpOEJ76pSqffukMJzLBhUEQzW1NIAPZyf5fuHDKryv18wwHVJyeupcD27LvemJ5MdtHzT
NVr/dH6Elf0jlxJavObKPC6Kwk3NmfaT4JKehGoFqbLJMZhEePuo9aZ+pCtt7NTSRzMq93+1AZjY
oNcsOv4IPcZ6YQzu+b/o/QgmzUUE80aqJLVeFi7EXHzRrWdIi9CNnfwzRitXSqJATtuqCK9832Wz
dERsS9NjxrLpFg0wA2JVP0Jn23havH/+5bJfOnW9Fg4l+mi4ie+SApdMxFF1+6mo6o0EauUYyGVf
NHei2oxFVWB3BMu3Kk/9nBZi6DUjaNtR2etGvk8njAjHLVzMShtYLmWq+qazY9+AKIOEvJqnJ7j9
F4VAP89/Ueo/Yxkc1ZQVC4sDce/8pnhfDNWWy75oJgsohaCzXFvTZwFyXlEKpPJbD+QEgJMyO0rO
eyxeZn/s4Ee6BYJdW8JFDNOg9RQOAssuaqzpdaCTn1Yh8sGQPaenVs83z+G8vf+bCsu/UrdvgqVV
jVhXFQUDBcrVoMUHJmKmt6OTPSk14qn1uC+0AlWajdCyNrFFaKEFgol4lw9uxmEnLTk2unXZDzAF
smFjiPfTK6hf/0avxIwNSJjt4OZqdqECLkdW+8BKEVhcam8wPf5k6YbM1/vidmyQRdjwY0HaHaYg
hhXtikHmMQevc+2wekkabW/GKNqVRysCeQuCEQ1S8UJJa/57FC/HnrzayC5WZr3sCA5RbtcYjOC6
leM5Zva3CLocGEzPv9GqS4p8b4qNt8baUIskCSc1q6nB97k6dewG2ZdM/9GBvskBTnvEgMnAsbg5
bhzBlR2zbA8GUMfUVo8Hd1S+OKpyWVjWHAFGhReURBaN+iaSI079p0Db2iJmD8FESfV7GHyVW+iL
lcth2SeEXJzKuGTXIsjghrDnM/GqpOnJ158t6yfUxI1L6O9qvXMcl73CSEPDNqgyYhxoVCj31zHU
OJE19CLy/mevYZiMHr96ZPx5Z9vQz1sOj+lXVzl2tikOPTGahTVkt3l75RUSGHykshd3LbIoSiCu
pDPuGGff5L+Qhd1FSbXRflgL0MsuZOKJqax8jN866FU73XkUCJWGIrwxtOkOkTSklHA+FTdYgR/m
g3h+g7wvEWjLZU/Sl3jdyjmEVVP32bYmdzLYHnK4zE3H1TXvqI0vdl8cfL5i09z2UfbFbCHPEujE
jT1Gh5mtHyHSjPHOqQIZoAXNzsy/qap9qO2v5//K9xU6+SsXgc+hm5kEMvrfNiYANN4Puz5lI5w7
dvK8Zzky+WTsG1q44/gyhA2Ez0e7v9rcxSt9FfTj/o2MgV4GfalylKb6NkFSFcIzJfU7hzPLfIlP
gfHNn0ltk3q0kYjdmPo8xfc29SJGJuUUVMg+DK6SIpVD18Zh/gVRKpcPRMSGjcmnAMhbeyi8xP2v
jXHnab0z7rJJGsUiA7vVDO6ghY91+kXDRHRmshfWs1HdBgiIxwkAb+xCJEKMG4OuhIpl07TiNVOE
GqFCsZVjGd2ZoGBDDjGCZl9rbbyorO8kDmLEjw72Mzx4oA0ZSjj2TdiqV6LD4SBLcswlt67DOWV4
7yssnp222lRw67kYmkB1XL9voXPj4/qwMd+V8LxsaiZqFZbZ9P8XoG/8yGd/8Mq+G6NbtlZrpLdG
f9v3JwtJ8VhzOXKy1zCpfRkxtzn/N6z9CXOa/TaHGaPSS1RvACvy20zjR2tKL7C5cq0t4OxKvv73
EfNmAF21ghKhvAELM7Pel7bzJ8+Li20EzFxiem+JFqWnoNOVTC3JWNgJtvqns3s0DL9xh9stVaHy
2KMNByNpvsF7h0tO3TiZa3t1EZOCeMzE0PojjzCn25fW+Am+03c4ep+L0T/iw/ZdN8yt7vfaKi2C
j26l7Ygixugir4Roo7ybegevJUPeIwiwkQSt7fVFpIkQOEplLQhwufisWtHTZhqykvMsG55jgU1R
I3kIpIZxg1fAkS90lTbRzZy/jm2H21v8TLA+v6PX3lfL1mcdSWNMRoYz7fyuGpE1a14o3kTEKyIm
W0JM7fcPT24RIjAyTBFkJ1DOr5yOfCLCGXpuHHvxn/+9bTb3+sqWW3ZA9YhqMAINg9sX1QG1IBc6
wj2xwR8i4F3VL/Li859w/tvfOVPqIij4SSCSLGNOpRX9mCP/HIaqV5w3rjttY7utxAV13oZv4gL1
zSbvLMbo1fECZ1bXnsQeXv7G63NlN/8HGYleUQWEa6Cmn3/Nde+BF+b5j7P2hy8Ofges0jLHkSdS
OP5MiukrRqOvdlf/Ov/zK0ddXRx1z0ZmClzYAE4j+UUX/w7rDDzCdSQsUDg9P8baFBZHHV2BEeaH
RcxEGBnalF2hH1g+frBHZC/7ylqcYW5k9yQPHRIl6hH/m2t/etTz8lTOOWL4uJmXvf+5bGc+K2+2
ESpsEW6uhH/cwK80k+jLHTqp/mcEBD6Wm9vO4ojH3iCV1ilG1zLV/fyoGHgWGDLYzUdjtilBC3VP
QKmK02ZYWck3kb3/d2KlYcSmbBAUsb3qYo7yPNRIu+evWb0KUbrz61gdX8R4R0j7yL6wly1pqjWm
FNibu21l/4kG7K79IZ2OJJjnf//9uGIvO9KdNhaN4OakwzE+qZ76qYJcXTjjFZp4l4r2/LFRFhlB
iowxOhb96MY83Et8LnYIo97N94xZThdOHh8+Ns4iEFS5wBS3b0dXt0bkKgMNnfX8m642p3bqHj/8
0RYBITWRinMiplNp6V2bt3dV6R3xoboflfC26z+4NIuQgB5IjuhjN7r9VJKdxUcnb7FOzL8USv3i
Gx+qrtrL5rQnC6/2qJu5liXb/72ke2PfBiihRdEWOuT9a9Jedqgjv/IsUTBI6McYfnj7UNfnFyu3
sUTZV0u3qKgr23nZnfaVGFK1xgYI4u6Yaf1tLhtMakEoUIWA6pjEGw+FtRktYkGAk7eNxCEa+3Zn
7JRUXhgG7x58b3eNHxz0pnMtbdyoUK1E1GV/2kFlDdEyElv0A9AQqGkDDeVFJcsfaGy654/O+7cz
0h3/BrfBdGx0+Hh1SL8LdklMR18llp7/8fdvN+qK//642cOE8RCPdtWgKHfelH1GeRIdr43vs5Jf
Uo749/f7xEL+yQmIkslzO75KSg+YfmTYhxeHCfvVaNA+l8XHzqVcnP4sEIju5qwG7gc0xuL6G69k
B1ASikKmjqVU7WnGxszez9PtZSO6xosCN1ReGUyJz3qUKqKd4WkWtYPSvRdNvd/M0le29LIX3cRG
PxjcrG7VDke1KA74nNz9rTAjfBgE034zsq2t17IvnY+K3RSOw/NDKCeqNJr/kkbpHi0angNj9ljF
yW4zH1n5hstGtQV2KHRK5sWjg7Cp592FQKGT3ceXnOaCuuV87P5Ztqp9BCztYsoJP0X/Sfhytrul
GBWDJupifOqx0NifP1Er1UmY5/9ued3sMxVj99E1UgMtHZ5S6qns0I6wzVl1B3g7JJ1kuMcPRin2
GtJ4QD8170kLamXjb1j7sIuQgZ2wlWAXST5E0whc2UM9UQZCla/VbKyHh0919WWTNrkSn5ad6pYY
7hcJyVcS1L+dUFR46aGDd/5rrgTYpaaNJTyn9ZVydH29gKtTzDpz+nPb+/veMDeO8trxWoQNRY9o
KqiMgbyvW3Sqqzb9D7zhdwqvYIvKtxaGH9yGi8wB7VHFEx1DzQtC9zBNBu5A9VOicAVutb7+lgD/
+yRFBvzfHYgOw6CZQcalHgXfSqd6Ha0EBcO43oF1O+D7eNV39U032O78AEhF7JZG/wN17ps5IdOc
8Dmjos1/fz352cX5hVzZJUvlG99qOxzBeRf4anvvc65RgHo9/9MrqcVS2QaGWl808x4RuYkHiHNE
qMVtB/y9usS5meuE58dZuSutRWZhYJppBRnj9Il3M3YWlg1T+vTBR769FLcZRik0258TF0v7KTt5
A5bvGn/h7+f/+pWYYC1iAkLKnUxsMr0JjdxjFxbthWHWxKehqm+DLJ+x7rOwdd61Oy0pxcd2/F8T
vLdvTsVpuiAmOjhmk++dILslL7uqU5h3BmWTnTH7KJ6f4dr6LHINvRoTpc5J/m16V73eHsJKfKoI
8+d/fiVM/PURfTOTQfGzfLRYfkdB0cvhFKl2/jWKSTC0/Kpthqu0uPzYUIswEUz/x9mXLUmOI0n+
Sku9swcEQRAcme4HOv32OPOIjHqhRGZG8b5J8Pj6Veb27kaiAs6VEBmZmaqsJByHGcwMaqqd6TY2
dKJk8rg8oZUzAFbVHo92Jzwqz83ao/LyvXcchSrQDa7MYq74DM+XZNb3WILhrjEPC/lyGtx0QCBk
o5GDK5Rzb2zbtYBWs08q2Q4IdGvgOum0ncr4Rpj0wGx+98EeC1CH/e78QFoelyTH182CfovZ+KmN
5OcgpvtVQ9W4MpVVJ2ExAv0Yq1bFYEkvbcjXoop+fed131aCB2imjkA/49vQl3pcSiVG6a64Sd2y
Kw5gIEk95Q7OLyXVpnb7U2HT29UfrrmobSWRCDqaknnGspMog4RCf8kX3AUI91dLFboRFPN2olpI
pzLgwIIOQLgnVvBPgh2NKltxVbrgV2XEmeZkJO4MrQP0qUPw+StC3iZ/wv9Gil9DmxajrWb3ujDR
Vmx8ipsqJgzTya3qs2tF/tDNR7ObzwkJD8tbu0EY+DzlsMkkJDtm03m6fsQ066jy5nCOiz8pTNwz
UK9wi2RX2cGmREdVFq24L90Iiwd94ymNpnQtM7aRh4EneVyIVOv80nPQsAbFSoSrsROVKmeMANWo
GwvplzV2YArnf60/7mgcvUqUA/kfw6qSet6WmciRGVDup4GRPhRO2136qn4BLHP2gwC0wdd3RDeg
YvRtA0Jn6N5B9xUKNgKZCJQzNxzwiRDMtAE396v5nW4kxQfMYKcNHCvE1NKsOvAhS7w4mqJNUNjC
z/siOdOYNlvDxqP99bnpzoLiFxownrfoRZ0Ri1ajn2TTeOx7O96ZwNgfQpBDba+Po/FuKpSUQU+p
nfpyxpmLdtJhe6hfHIgwV6ahiTFVGCkUwsUAmr55mzRg9BzbC+nSc4MgwANKdMtY6q5EGbqDrbiF
ZHCmVtrYIVvUZzDFP5nVGiuFZg4qGlQkFk+6GmYZ5OiawDFL0HTQxe2Z48Kn88oEdKMoxo9alVFH
jkDsAlCo4MmeNMV5TG5A1L8O1tKcKhUWil6XBrEesCzN4O6g4/zdaIzbKLT34E1auQ10Qyz//o0T
6/q+NMMpnrcAkX8lLh5hUQfhrrGtFxD29UOrG0MxfOwDXmFMTCOJux7MvBEYssY+gVbTHB1FP6wc
Xt0witXXVTm6TYSpDGysbuUQ06ObGEckemBsNFecmMYA/wbwzCSFMCoMfTa6aFOS6cYQBuStabTy
tKTxXSr1TUqaiadQmsAGJN5ozAebf13AXgleLoqs2K2WEXVXswrstKCKMSUD/HGeQFdsvGV4QcJD
UgGNpBZ6MXhWqkGyUopmsx6K65ZPsfsyaONeTNBoXL7+6+kKVXgAyubsNYFgQgGIZxE+L0UxPJaY
qAGmRrpFMnD9IGrWVgV1ZsRkBQVx5xYv5EnxPIPezEKNuQgkCAq+pWATvz6OxjmoTC/Ql2UggUZT
X4ryopxCvA6ShylCNaB/7ulaWkPfT2tUJGccuSyldkO3ubOr5gYyaOQ0jgZ0xu4SSIfx5YXLHndp
bG/q+S97re5CNemUit5kecUFbnK6jdMAWlug3bQIVJR2uL6r6ghNwi3EQ2+BUSLZVwAroUYP3VAA
9drslLjRjVnB/G2IRQbrJVaN6as4T4c2fS06vLJEUWJtCemgGhSl+8kInTPLe3RpX99YzbWlQjIB
eWYpuGHQCmQXvTdCMshzoZG6v/513fFUggiQRkFKNEO3VBSjEYZ3M9+wut5CGgk9PjJ9TALEFr25
eoCWyt87ebGKoYysyEjMKQaTjpv6DRIZxp7GepdFqd9ON2XxHBtfxuCxX2s50O2SUoGcWePOA0HH
ljnw02g3+7YZbyqCCmRirGyQbgjFv8yQiUGwBUKdxOrQWeBY3QWyMMMxBFn6eUS6f32nNG5MhUJC
WnYMmgAcRKFZ/Eyy+oL77Wi7P69/XZehqaBHiOQV2Uxbe1vTbN8x4zgCjMwKAqG89CBm+gJdi61t
N0coG7xeH9N9/yz8jb4lM5DMLCc7MO1N3CERHDcmZFa78qaPKtw8R8tYY8fTARlUkGMbghFPjD1Y
UwGolll9sJubMLb3GEyWty2GTMQuHXezkezW68Ua4/1FSvgm1CmHuWnzCqOaAARC4PGzDB4og7Db
uAPXLcYepxDp6W3Sfl30FgSYpKGh87HlVWITFwJEfQoN821etech4V4FUZ9u2OfF8E3O3V5Yebzp
IRd4fTiNGaiML5A15iJCuri1mwP0mb7mo70J6ukS184HR1gupTeLGQ1QtAx6TKgh9XlE41k2pi/C
jVHL86/PQeMNf4Utb0awKtuZZBksPF9TAuo3YKiJcaYz5FPm/NREo+v1wcP1sXT2rLiNycpdCXVo
ULpD8RxSZnKfEwm2xpXd15w8Fe1oFN1cA18FTYiKfhls9jMGkdDKMumchYptnIcB4qXL3WeFUKl0
v/flY5pfhuFTRlN/QnZS9QN6N1c8n+ZkqdwuZjJHKQdJCLqBqED8G96MWfhUWS0Ygz62GSqmkfOs
h6fGEKaRf6Uu+5KlzW71HU83geUIvDlWITNqNo85eKoyQAyKduGOqgGeN+nw5wDF05Ut15woFcto
ydZAvyUmEVRdtgmd8sgMMW2SOt9+6MiqaEYIDcaQsgQpmuDjXcXcc2zVUPacV2IR3TIp9m0GUACn
hrC3NJsnn0x4PA4d9AUusrYeHTJr5TzpshAV3MhsKkmVYCBOIbkn3d1yjKPhp1NhRIZ+ToDpEgmF
T9BYNmuMFRrfopKjdZbZJ2OIdmlmdDtoNJ/GOdsRwHZadI+WM7tFGHR9mzTmyVXgIyhXeAMkldyG
2V9oVuAi+BxWzBtwBw1QDwVQDwrCPoXC7PUB3984rqIfp6gqIPebS3Srfq9q/uCAJ4/Un4ZixTp/
1YL+HjVyFfqYG2Fs1qkrt9CLP0zI6jsDalsXiKNv3TjxEpQnRGls8KYzo0YVRBDbNC16QBKHnG8p
Xy7dVGNZPDZh6IdOf7TzGx42R/QSxZH5xcXfrdNigWZJXjyD2cmv7HZblCf8Gya7fOk5sWPjT4Je
PyAqBL6YZPPZTfqtE61MUpPjcBVqaRER8a4CHNYGy//suX0GpcvCjN0TYaz9JFlGbpx5FA+GOW34
lA03JmQXwehJhzMBNPcJjaX9tJOjxfo9yI6rm4EO7R2Ur5Bdg2cYrH8Qs36YBnSGr+SDuo1XsgfX
GdJqjlAarMNiM0jhZ7Y8jcVTslqNfj+t5a7iEwwZFzwYUcsnkfGVQUcrtcEjt+hEDRLqdMOn6ydY
N4z5u4cOGtsAcS7oZBgkbNHUGtwXaXY/RYUP3dtTblBrzTaXL753lJVrv45DDpZEXPuL7+mi/maR
Lmr32bhLBD8gAK2hlOPEkND8WOsLV9GOM5gssxZP+duZNBeAiF8iPp1nwlbe1TRLp+Icp7CyRSEW
0pWcu55Vh7d2AYByLspdYczfVlme3r/d+N9gjg4bpQOla9SL5h+tLI4igYJhtkbtofv8csTf3NGM
QEmuWxhdIht9sF0830wDHnHWrFu3Ssuwbz5fM6tOUwGxC2Kn9xEdP5fj/Ckb2gHa6RDtW41gddNQ
gv4EGaIJTU6M04dHp3NuRJKjjkdXPP37KRtXQY1ObmVN3GIamQOMV7Z3IC7LnRSQk4Vxa3aj7So/
iW4miuWXcTA7SY+ZuJG8lz2ebvgvuYMVQ9R9XrH4yEgDPgMHvnXJXxUwXftJsl1oTmJ73aPovq/Y
edfbPA9jyI1A/fsCyaltGMS3q8GE5usqbtHpCU0HiV8vpoo9AL2a7egUTycZ5dW36xPQECdwFbDI
qx6cWtZgA8r0ZzTszIjcdajP05vO2ETVqSkD+DBjg7AlL55RY/nYEVOhi04M4WuooaOcUtzN6UsP
pa7FJebka1/34Jd3vNW4/P2QjKvQxS4EW33EMFR7yogPuGmQ2Pd0bv0yf6RNvnKxa8JNrsIWwzCC
Dvpy1CbW7eyRZFsAUPZt3WxthGBSyNuosj2E6k/xlL2uzk5zRtQ2irLr2tE0l4dcx3oqo1fSNBe7
WkOdaYNMxdOgDbkCISnevEQpHR9aBu6+zK2/ckhs+3XKy58yov0xbUR3jvnSLZ2vSVVqJqaKEAZD
K6LMgWk1I0B+Bsk+1zw6NlW3EtW8nzpzFXYpTIg1jymKNhASvskn9/OwWiTR9JBzFXVp4vU77jJI
xUwBeyktMm6cnp8hKf2Qj+llDuzjZNFvtGzMX4kJAW06AF37tCVg8EDgmxbNBVrTKzauMwDFCUKD
t02tFBljayXfawZB3jGYIF2fL4K6eKBvnC+rbYOaWFHVHTRbBySQAZLHCMpSkC13X7POeq7mLykF
svu6z9KMocIzI2lPgFSBN8pxgud+pr4Docgqtr6u3uOaFVPBlrKmSTVUyOJoRm8ksvmamxsToWm2
56Hhr97jmotWRV6G6Zj1ssRM0tk4RyF7Dnp7A+w2AkQ2BcDhuR5bq5HrTFmFX9pzmIY8cBD7wA9Z
JmRp0SMNxsaxSSFrnXjQ6uaFve53NcGQisfEGkIHMMR4oFn5CoW+mzGyNjPNbqup9Yc1FSvttBQP
xWaH07xFmh8s0HcIs5dFdyAwsRQUs1AZvAUAetODE5CWfI25TOfsVVSmEaNiaEFBeDul1XGAlmcj
k343uK7pU3D6erMz3GZO/AhxOH/h9TuzDLWA68dft65KyJTOdASMC+zkwLvepYV7QAi1H4BWBv/h
/qP3iorWFCKrxomBeH8W4BrK6J5M9TkDI/L1SegsTAmcUCLrelwifBuifcCb4y/uQIoNiemnQnZf
HWczLZrW18fSLJiK0oxjLokVwyeRHhh4KsrbX1EgEgA7TwpvtRirsWYVlwmPNBIbVM4QO3tMUDQQ
E/Uz8IYUbQap3tILu+QwG8frk9IQs3F7me2bXMMWHRnc5f4y0bLl59K6Af3bZ1R/oJZrlPcAcfa7
OCVfWqd/kiRMPKOK/Ih030uoxvgyX2Nh1xmgCuccDdNpywm2ADmdMr9DjmuWwTHqnsb52YLIW1F8
X+3k0VzaqkQiBEhkLGZcrA7j5YFabbxrQAZzfUl1+6d4Egm1KoNWy60ddxczM59tk7yOYbTvRTL9
MKs69flAo0PEop/XR9S8V6Gl9/dNNJqCOrGBi8YAWg0oNgh/PsQ58QuyZFp4Je3Am4a0KyX7VQZa
zTRVGBPkeKG+VnJQZ8ZR4mXWsAd48evExZEXCUQM8+cC4rpMzNHKuuo2TakfDSC0TNoERPq9Y4Zb
2aQPXUbXWvu1x09xhwNKLehQnn85qmMYsvnSuvHPrBSfyZDUG4OZd4Dt+k2Z/NWZlbkS7muiUxXq
GhEbvFo95gT1FnNiFIXsaDOVaEi6fjI0MY6KbiWDJco8h3hD3pd7QCE2Q5PcQNnro/KVXIWx5mER
m04X8y3UVe8kCqFxh46MJA3blSlo3K6q/ViOtKPtDN0OE+qVgqSfaRuBi0/s0Um4X1Vl1CyUCmTF
S3JdBgXuKTozNKjWxtZtw2PdU8dfLUppLEYFtJojWjCRj0CkQdzG80uHZ+vaGRb20I3hWEvANpVr
G6+5GNly4N649bYmJcL0HquGp0/4gMWdOreShtvFPayi/H+9Tb9ToVR1H0dmOKgT4/rog9ZnSBp7
FiYbHpWmVwxZfDDQPr3puqzcC5oeHMM6pnXqPA7xBExQMWW+Qztn4+RrDI4aJ8FUJzGGTetWKPxx
jiYkNlM01oRrsCndIVF8hG1MeY7eI4SioYV3oJH2D9VcIPSFTvWulFKsHHndJJRMKyobJK0Mb9dV
FTkb22rze0DFgxU/qvE5Kl1oVaBBoDPhuNMGCtcd/0zH9JiDjuK6y9HYq4oJDXrJBtRh8LQf5bu+
nxwvqZ8CgWsJxUU2rVGSatZIZQetSnOMQgK/YyaTvQuygNz1aWl/vz4JzU6rPKDBBJ0ZYAz5Ni2D
H8yZ78Y4Ohk42asORxd4qaqIFQXbRxwi/gbQ3ZeO830sCuK5LDyQEUG5gRds2/7htubWiLoTulkB
dSEXLOLtB/ub+N+wokmao7yAWdYSyUYfdvumDW+SrH8Cjrfx8oCOmzExVxIO3Zoq1kNpiYNXYcf6
0HwwnLTYpEGNp+c8K7flFKwh3XXHWzGeumI1FhZSWYWT+5VZ+xGIjTrSrsBfNU5cJQDNhtgYrAzW
Y9tQBU2jcj9Fg59W9XamOCqmROcA2gaqyaxWDEozIRUUmhgZ6oEFsDKcGZ+TrnnI4kXGAPTi3vXD
rjElFQ3qjJUTMmuxWNCDbYIu7UHrOz9f/7hm11UQaJqHztTY+LglObs1kyw8tW0xb6IWmnuOzYbd
9XF0k1jGf3PhJWgWdrNFbMsS9rMs5n1VtCtk97oNWP79m0+zbA5SyLyi+h+y0A+o+QK0/v2q1rhu
hZYZvfl8MvJohtoiThQke0ZJAf8qAWYzDh/ENXKVMTMb3dAIKEZoZHdjGhUamqL4hwj4a++WK6dU
NwvFuiPDRuvlkg70bg6qW+cxTg0IUbCb1YRDN4Ji2MIdOQR0CO6tPrhFhd9AoQbvCSMyjo8dISWL
qqGWLe3MwkagBcyNo9EzWfnX9W9rbkUVkDnSOuRiUUlvGYpjNHW6E2/mrzIkl9ipn8LIXlNm1iWD
KjgzqiH5bsxYJ0GcLR6MEfch+mOImpcYraW3rLlZ4s0QfnFVGUhjfio8k7AqLXrQoW2NdkpPwziL
nZ0Wa6w1ukKZCsg0HfQ0xA6Wb5L2BuFsTyCI64z3tfmKIieexFF5BnTBa2j/wQ1TjD4Ckyh4pLGK
KFwdac2+NYn7EDTGtjTl+rOLJkxXmSanMagD2kLDB2hw5LQz2Es4uOX6mRxiB7TK5Sxu2Zittfzq
hlOi4yruw5ByDBemluV4BaPtj8o18ZZVNOmpaqf2xoJo3NbqOnMtaNZ4z1/H9I17G42mQUcnpELk
MH2Kuug4ERMILXvFaHWJ+68j8+b7TWiCc94EKD2jr2bJN6Kedks0a86QLV4ggEZ3mviMaGYFEaZb
RMVNEMqkUTJMKO0HSMIHl24wN9Bvue949sQRvzlrOGvN0qmwTIsFRSgd6CIJMYagATUW+n25vnYa
j6oiM02TAWM24Dg0zEKA3tu+AfztgH5UA3xkK8mMxvOpgEy0VkWyaaBkTkoTasVRlANqYM0nx5nb
PemK7rGyhnTtNCwn+Z18VMVmdjVC2WCR/e6ykfl9HgdeXMRo/WhbL6jocyiTzz34X7rQ8gV3bmib
/mzmyPZBXHe47up1q6p4DmMEyCp1MeFhqL72mfTzqvokgu7T6MiVspFuTZWQAWeCcMeBTH3l8u/2
NO+XshuB0DkioNMqJaJuIoq3kGbGUC7CKCCPcIF17H1oo+a+7SZPq2mQ5t5QJbozYfVWWDIsVug8
okCya+NmDRygWyUlYOilRB2iRf9P1JNoS1ArtGqx4UUKYeFWHCvgFK7vuKs5dIpHaGTY5ybwDwCE
1d3nSDjZbVYbEMtoomoLDiA89RFGT+VguQ9JXcmVg6a5FW0Vutm6BtidGVTBcQE2ZPIM2/Tx/0LR
ToAeM5e1BzVoPxhBzv5Bd2ur8E1DpmYXVIsmV25t6gRopPJ2BJ6jx/9B960VNR5kydCm8KHkxFbR
nB2Nm5BOGG/mgA+lSH/asVvJSN8/fBDW+T3yhu4TJFMhzrKNsyk7lhQtDngXaFe25/1TYf8NUlEm
TZ1QhERd3vzkxnDHagetRCAykmW+RZfmifDhNaT2/fVT+L652ipTpZsEkFxa8ghjtE59aD2FKSCv
ltEXPrXly/VB3r+SbFU9cWCRKOMOg0QCPOeddbZM59yuNfnovq4kEXUJyrOpAMYmAH51mxfoF4yy
Ymtm7srd/b5LsF3FJdjMqGrw7yMMH2cPFCW3CI5Ltz4BgLzq0nT7oHgDaoaiZQxjGHK8ibP6Menr
p95t/+zMj4H3oe/6+8FNLDuvRshpbd2a7hzLhJxK3dXQxhAfQrXYKk6TscDIQ4kBcGc2XlnTYyLc
NdE1zS6r4MzMqfCiH8AwAnAcuZN74lV9JKb7fP2IatZfKFY9Z+1MOoLP83a8m9Eo3APA3SRo2V1F
C+hmsPz7NzFnAjffDSWG6MvypjOLO7wXfbXlxxgCbJVqEgVaVtoNzECM2WMIjhh/Au1JFpRPJokO
RRqtFDY01qACNImwDMdEoXwLqkRftrWPm6PMjAcgD1f9tyY+t1XqyciVcuQ9oojQJhuJ0AsZ6KL9
MH3rs8IbH3l4MZzav7732tEUA59tFw+5Fq6Lxiz209CdrDZ6WVZvNlgN5Gz2ikyrRLSXHNp4tXtO
d+QUk2eiT4suRsjH07p5SFIr+1y6Th17g1EaXtJlbMXHa24sFcpJoqixhIVwKe6Syasqy5usMv9Q
pG6rGE47CyhpeqDNZZdK6HsXaG/PaJR7eQGwez1a3U5YTf39+lZprkcVulmKCYRxfYOdMtC0gLJg
6pBjl4AlL7W+T6594DGFya7FEZqz/jf4psHTDhz0bGvTiG0MYuV/pROZ/TicKyia8qLy3C6Kttcn
pxlNxYqMY8EKw0yWNAQUqKaVNgdzWtS2Jg7CNWLd2YP8D6fmf/0Y/zt8Le//d3bT/vt/8M8/ympq
0OnXKf/4789ljv/5n+Xv/N//5ve/8e/9a3n7kr+26n/029/Bd/8zrv/Svfz2D1uc5G566F+b6fG1
RV/Jr+/jFy7/5f/vH/7j9ddXPk/V67/++FH2BRgiHl/DuCz++M8fHX/+6w+6NFv919vv/+cPlwn8
64/7KM7iqoqL1/Zvf+v1pe3+9YdJ+T85YS5hpsMEYQvGb3j99Scm/6dLXYuiGi+Y7SztaUXZdNEy
6j9di3NcerZLbfw3f/yjLfvlT9g/ucmJ6y4Wxqhp4eb6Pz/ut+35f9v1j6LP78u46Np//fFe/UCY
lnrwh84I0OSbzxfc4Ec2jD9olrMN9HUBazOHrT1lEGOYyYqZvXcSl9GU21AMSRjGgTtdetr9ZFbx
PMbjN0aKzwa3XxKzX3kWefc5axlHuRLJFEdhYNbjBdncBPqfwDUfxsYJb7Mk6R44FBMeyiAR57Jg
DlgXihrSyzKKbvohyVF7KAvyOAJNnXuZnWdrRv/ePb38qMWNvrmnw8KaBuST06UQzYsrbOrzPp9P
EHutV3zme55/GQGH5e0IYHh1ARtt5cU0ggNe8y/NXAC+HE7PtVWuodx0gyhhcUDB2U5ELlA4ERtZ
leADP3AiEGCuuCvdAMqtyfKkdWK7lhfU1NOflNHx0NDE2PBZ5A+dNMjKar3btrYsl3JRQrCuEQ7o
+i5u5dRfWFmWO6eE0k04iXiLZF3uKsa6Td0Q84BInbzwLOp3MFK78GNi9BcDdfmnOugE3SA+TR6H
0U1wVTU0vpvswIKciWDpKapl/fDGtfzHet9a67sRBX6yChMuWQ4C4aiTF5BmRS9ux6lvVyH53GcT
eMCF0XQx6FN4/m2iFXjKmiyJvCKuoYh2/Qfo1kxFEQdmA6S3UcpLllYbIaL72mp/gNjn0OWDV2U1
xMXt+4E9CQotB4d4Yyb8OHG3tuyPgw3mHBPMby17mMN8axTJPnZWlkZjXSrsuJKRUxsjVkZO9yTc
EXGTrFGIaw6kCjJmCEYni8OsIsE2iXOXA2I2t/2mrT7CXLdsq+Kv5r5NUpRr5KXOz1bTbXs0DV3f
MN1vV5xO1ISNUaN3+xJWXys399oYpM/BrdusuYP3gsDlpys+h5JoQC8NFoc1X1m16G1d/+G67ypu
xhTcLWm8/HDzgWDB5ZpYve6gKO6FAwViiiESZ+TeyZb16U2bA1hdQzP8+i/XDaC4ldylEn0zPL4w
sOhuCwkgBct5s2XdtBJ4a65RNaCzs7itaqtyzj0h6JTPIRMfuz9LozjNdnhs+bSW2mtOj4r+JaUg
hWwCcY5Dd98R9CvTftul0YauSRNqtllF/PZlHhMnoeJc9f0hG4t9XeYrwYbu08uk3ty3pGagMbQ7
cc7Dvt8lKXm1GspXHKHu44rFgoE1JF2FjweEwotFogUsmqw0pmpOkL0M+uaXZzVEXaPKcc6mbV6m
Ln3kTXIfTPXjhw6oSssqh8w0jThwzmHsPLbxtLOY/UAcsfvY5xXLlcCjgWjL5mfQLh8SMzhLY8zw
et3617+vW3rFgCkZUihFhPxc9/3GTL809VrpXBMMqwDVhNRgFgBdxzkC3bZvN8FXwYZntJjcthH9
NLV4l4pE8zEjVrGqBh4KCyjP2+fJSPH6CSKAOKx+dHX2mBRV7rdyXtkPjbdQMavtLN0aShH2uSzz
c03w/tQjkQ2D4NjUWbYxK/TJXN8ZjbtQcastANFZP2CkJDTBJikxTCDAGVR25amLnTXSBs0B+Bt0
NS7SQYDr5twx6kLqdaSesOYV7637uGLYrku6qAE+4pzXBoPUt9tsJtJ+hHURt6WKUG2GtI3rePnp
4qXIXlh/E1bPcvpAsXH5unIXZyWe7/HACL9RPhQA14hhN4AQpG/HFdPTOCaVUNV1rYEWEzxHUbLo
EMjyFby4PRYo5CtVQN0RUoy7AGHGkIcuDiudin24hCxIm0oPCGIoZgT0g7us3NHEHSzJxsE5d7zG
+38IXGhZv1y3As0iqb0ImazR9VbVzlkGQhxCECgi93D3I3hMPjbA4r7eXA80h6Rt2YKsjxjp5JV5
4NcG3imzNv/AUxTOkYqajSrXmMVk8DOhPbopCPNTPqw9hGoMTMXKOhQYWVoG/GzS3PAGMF57IkxW
okbN8VGhsjKxKpMPLj837QAyDOO5rMFn6zRm5UmASD+2/svM3qz/ZAGbxUoHyxNbX4aePssQYqVm
kX3w+4oZT2WC7jtX8DNadoKw8ROWe6SfV14CdUtEf//1QVHEZc44P7fxsYwf8HhwlzPHN4xo97Hl
UU24C+YyQhJ6zrv4R2E17rc8DZtPmazWujB0FqZYb5IKIViPDWBRG/qtVQR+KUfqR81YrjgIzSqp
ONe+mdDfE2MSMnixW2PX0NyLE1CuB8n2+jJp7EAFujZjFU6MV9XFBuXmVysU1t7l6Roi/d3neNiw
CnUNgZoyemZnlxlooE1idznohWSW/Sm4EdySbnSeZMaLYmvMmQw9Igxoo6DrTX4GKWh3vD7HX6BO
FQGz/Ipled+YShuAbTso2vJiDG2yzcKh+W52pD9aQZjXXp8nVuxlGYljsGkarlexDDGDm1uttc8M
yvZV2k3niDnxA3CWNjgUZucsaFJH/hxPwX1MGT+RBp3fDKBSP46CES/+oN66VLJevbQ1YaHKl1q4
cmxcIZqLNTagN5pmJ+wgOzQL6ckigod0poHaXpxVeCOIWytfKzz8Aiy+t3yKp0nzMXRru8gu0pH+
EMhvY81PpQxOrnBvpBv6aZScDOumw89qSudmbEdvIYw2TL7vY3rPZ8k9YUfxxzyTit1FIScWsouz
SyhNeepYbR/NxDZuE7etV8ziXfKO5cgo/sniU0pSCDhcTLsS7a0bDXL20izLEWY0HA+O4ZT4DPir
yOeTJHsZG3gfymyU4lqgnW7ivJouJkSLfl4/w+92FUF5RAVm5E6CdnajmM62Z+9wmfvx9vFeeMJr
j4GHkffJis/RlK1RR/zdWqY+DbI0xkh55rnfsuf0NAe+uHe27Q/rr4XbJ9yYiR9+X5nY++ca3IC/
D2c2sKMyxHDixrkLb8HEX/sSpUxPej/AhuzTXbhxxo21jQ7jSmb7vtP79Zzx1h8kbuJIWZbTORzZ
JzuUn6eOfV6Zzvu3AlUJt8y4TEeK8PRcb5Exb/JtuwHp1gZPXBtrY26J32zWKHLevx2oitzgVY7n
myGfzskw3HWVc8/iNPW4qMCZQ9YoIXTzUW45F4lbP0NM9gz+6PuE4CU8tk82k2vY7PcnYVHlno4C
qEZ2ZZVeKmZQDxlv5Ft2kHtzQDNgCfq1ev4vZ/+eF1MmkneVIS3LLS6oRqZ/wtkXJ0LAb402EnMD
fZi59/FAAwllsMcdJviTHaofIJdNx+ZSyin/Gtj1eCqmqfpLpiNQyRMxgIdnQWpCkTyX8p6ZAnCW
0BHhWTh8uO9Gk5wzWprfigQk6X0Szv0mcrvpQ1kKnu1+t5zWaJhsuBjPiRV5VfknGv/R1AqcfrjW
waDZfBXz0jJ4vQldBueuOUKL3cvx8m3QT9dNZfmZf98QqmJehoIb6PSNp3MPdqrnLq3ACmg1qXUX
Qrz0AncHLjcwGx8Tq5/RTO2aKx7n/UmBIfn3ZRtjbkFLCicuc+/MNL1EaOl36hXFPs1xVjsNekFa
ErM8vQxFRry4mspDKFLmF7gnz40xVR9AI+F+UpsLQlO4c5+U6UU2HduUTratrH6trKh74FF7C7o+
csUwF+WlcstDAKkBK0KRGoT0deI11p0rUPPlHhgFr58E3aItO/UmPuvbMqnRHV9eeGd5JG4gifqp
SDvUdx8+NoByx7g9mkZnXmGA5BSRSxdfIpp5xSr4THNnWr/CiDczKIZ47NAgUFwqKubv84RejwZv
ZH4bkeIwtKZ9mLlBvoENbLpUCdj9MyGLUxnR5gsPLdPvKpkcirrJV2443Yoq4YvJAE0ubFZckkYc
smm4q0ryIx3tSx9nayn0Lxf9dwO21DYDUdW1HfVNeRk2o5/t6n3iFzu2dXamX26Ej745bzjKvdw3
N8Xe8EP/+mb+6it8b1zFk+P1L8BzLML5zoey4u676fX7ehNuy82r9J4ul1tr8/Ll0+AB4Ow1HvU+
/fzZrwRHGt+hth80ddlZbpn8L86uZMlRntk+ERGImS3gEVe5hq7urt4QPTIjQAghnv4/7riL+tTG
xHV454WEpMxUKodz6KkTxY5NoxW0k3gmxri9vbbrngkgS/+rCcnUgphhmopTikqj70ZOmu1AubVi
NBZisGrfQdEZZq4LGKdUfyjTTzbAYIB+V84/4c/f/v4FuVN7Dare1Akqv8sT10QTNrYGEtHB2nDd
fPaAEhTcnmXpFBR7MfnA5iEgvzmJsd6MOfxDH89W7z4TrsJAAywVxXFwgU/GnEe19mts0sDLtahd
A5hZ2iTzv4ess9TQASiKm2dCXYSbR42ZRtQ9a/7L7f1ZkiJF+20kbhsv583Jz81n1tCD7Roryrc0
tOKuCdQuwmohrSJ6ZzhpIGjlWqKtODRL56ooNsNTriBOXpxA+f17HtmXIa0PiVGsoW9eH99QmwN6
HfLZ6FVxmlLyMOXG7yIhR9RJ/b697X+jGv8aJkNtBHCl26SpD4cc5EJRuam2+QbyeWCP47mK5v3P
KtC3pI6G733QhsPvZscDHhZhsqlCc0U1rp+PofYGEJZWWj3h+WGhxCjX7V2j9ythlKv+mm6r+V5Z
yc5mAHqPiWc7gTn549lPL6xKlm5GeWvtspb3GyM1/Gjop8+39/TqejCpYhA7s3MM4VltLFryjdXp
L5JbK6J8VRow9MVKfrizMSwikLNuxAanP3QjnZ79ltZPDpd0d9/HXwzAhxnchLttlWdGnPmNCLjm
nqU5f7o99lVbjq+/rOrD2A1Y6tDf4pFYaGPoWAUeKgwBNDFVkXBAiO6Rp9sTLW3T5WQ+TJSSzkxr
TBYDDDOPHMcvg8qpUUOTsnblJC5D/aM3WItiEAd37jyCdpB4sPM3VybbPpnu3CbFFPoAnEpsMk+x
1fyapy4op3dPoyFnD6m9FqVd2iHFJgKJALXOvk5i1wRjk0MQYR5Z3R2GvFsLxl+9MrBDimV0tdyS
fospMs1x9x68RRqZSUX3hDby6FO26tUtLEZNCDO9o7rm1VZcT4n7Wbg83SWgZjyOjZ1+uS1R158X
uq3mgm2jBsGCpCTOhZ6izaEY0ARpjV/KtJS7zm/9UJ96A9inVnqYyqwOZ43V77cnX9hJNTuc5DTn
TuuDzFTz/5T2GM/MroKKZC85JSv32IJuqqnhguSGNPqcxL5rOzsA/YKkAHW2Edp9yWZ0s/4L8bTs
9+0FXW1u97Cbl5P8qKBgAKSd31nI5gr71QYG/nEmMn3xSM6OdjHLN9I779Lv89gfpd6gq9WtETEs
ffe5yqicVq6eJclRDIVXlalWzOCGtLUx0n0tsrMmxNvx9jKX9lSxEeWAlrGOjCSuzD8asr3jjIwp
Gny4891czYYsXHFqZrkqBr3kZjLFpCme/K7UDulshIZh72z0TNZ9tbPy8X2qk2bFX17aM8V0FA6T
XdpzEnuwSkBs9hKUmHVAHKec3zmFYjpqUXu1b49z7KEOpnkek6c5fb3rTNQc89xw251bbYpHoGq5
pdii1CwyBvqdOc2msxH1vz3Pgs6q8EzEnjyrArlJzJoj0oaBZBNAM5uol19vT7BwDGqq2dENCdlN
9XjItFc9yeD2V++sclZk93o2QbfVbHNaghDMA9IPQl25DS4kLvdm7TphPyBpVOtVG+ppXcbmaJjo
/OEixRVrF4926aCCxWct3XVFZt0nEGp2Wkh0s2cOKWMXraMId3Ybs6AG6D3a++5cFcaJS6N2NEcv
46IaQ2PiG2qxLTOcz7xuHoXG1prmFtwGFatpMJsqbewEBmds4oabVTQU0xrrw5LMKY6DGDn1bC2Z
47ZNQ9ZogdWyPcdxUaNduSaWvl9Rfr9MfZcAASpmVRlx8FXgVl+RuAVr+Td08uFO6AyA0HnAKI0F
5xu7IMEwvuHW3UzMQwJ5ZZIFrVGz01anOQ015Rz3sguFCfR3PTDXpHTpWlMz06BGKpnVsT4mc9of
uUf9LARulQbUhzH3Y43LfOubg7vRcqCfNLNlR75HB7RHuVrIZ/vOZ4KawjZRSp4iwarHtP3sm1XY
k53mrGFsLm3hRfo+nBNY1ousoPBGGDrwC3IpUPxkr+GwLwiBmjGeympOB6/Bl4sSrM2tQ8OJXzpL
GrsP+eS7x8yZSHTbhF7XF3QW/XclQo7UausMeSLXqgLBcjNoek5B0QKi0ULeVXWnW2q3n5/nQKUc
Euc4+8i3JtxCm71vrSjk0mlcFPXDafRFUQ25sHFVkhJ+2vvg2AHA4FZusaXRzf+OzjywmFkenIuC
g83Wx+ufG4d6WuN4/dswcuUVpaasB1Cyo9DYEXHm2tpv0fOkCq0evmiYmvBAO0vIbzZo/6otm0m+
zdA9Y0WGlWYxMydeBiZHMimwh8zeCnCJHdvBKcDnZuZm6CZVf7bqWYI/VWt46InWirRpBP53YTP2
0OGVGw1ZRQ+G6/C9BNbctnYtcso6Lr9zY06+JkzMr27TagCDo3oMBskLP5jw91nheQHxDACQuMxP
LwBT8kvTAElOYsNAtqX54Vy3XR6Wucs/jbPfbRzUO/2gjVe8srZtj1KjLShPhznsJtBTmyafvGA0
x/6QVra7AfSZ9zC6xRwB6EfbE1ez3cCpK/9IUd4ccj0XQaVVQBmf7IIBpLE0d02uNTtGMxiUPgFb
R1tO5ve55G4aVZUo+a5AE+89AUfdVlOg3tSkLZXDHM+85wF6Pp0wB61AMJdFEaKC5Pm2hi5cN3+b
aT5KtyQ9ihnsKWZOnoXoNAMucj1+uz34dfW31aRanfGOFgMGL0eY5fqbzH6hPmXv2/rm9gQLX68m
1vBAQ20kgafMJ+PNS6f2CTmdaUXxlwZXzHBm2i4RgLyJL12+gIM12rDVgBtz36dfDMKHjS8oWCLA
Xwg/BTxZwazrX7NpWgnKXa9t0u2/GakPgzu6mbYV67s4yV2EZvKez0+E1PNnYiUwXXY7a2HT1d5z
hQbFjaOzaa97RbPvLR/gIV3v2mg6HOD+5YX5wIzJDKjom/OA2ssQcDfefrSp8eCNhTi0rm9EOWB8
WJAnzVrQd+GWUlNn0rFnp68cHlcsRTs6db6kZDjNVQUaL7c9gnh2rUlowQCrsFsugmj6ZBocbG9Y
cOEPj6UPfkfEzKLbB700geLQZdwXWjdJGVfpiAAwMUXY94nzXpABV/s9c1hqR7qntQYY0NrkOPMO
vs7nSvd3fidXRPX6Ciy1EZe2Xl5MsJ7HHhdrfqEO0k9z6ty5P4qPoPk2E5rIxlhrP1kmAzfk94p7
KxuzYIHU1BwqnCntR5EcM2MIJzsNUvtxRHgaRVMrM1zfHFtNzvlG0pizN5Qxt8YgHwbUwr0Ivd7f
c7C2mpxzZ11UoxTe0cLNaPfoO33Uxc/7xlbsG1CWSE09REHtdtxWtikjx6LIr1vuyscvbf5lyz5Y
oZKgpkJDIjsGvHrgzuUxrZJQr4u9LXb3LeFiuj/MgC7ZhKHaEvZffCPtV3RFQAvuPFjFMyNDngE+
DF9fuXTfllQELvAFO6GvvVSXtsf478cPssukVxErdl2P7/KBsC3exs22T9sERJVuvpLgXZJQxQAJ
ORXweASJx+bd1X/a+lHOa+7rgp1W+Vc7eFWIZsJLqfPsGxKKMbWMQ9chhojATAb4pnvO2VJzdOgd
J13ezjMK81l26HySfkGNdbMDi9Ow1iF0SR796ylbap5uFgBFbBkeRrhb9tPMYwSxjGDmgqC6ie29
Tvum8WnlTBai3ZaakmNoNcgdj3RolCDuN4lr2A8cjRfZhqBg9ZyNNRrIxmwIU4ALWeg239h8Wrtd
r0uepWIdGHo+EZTneuBA1ZMXx0vnY+cm5mkAHP7eK0SyYtovanhlS9Xu5BEIRp0uEWXUEAYOADfz
o5Tuio9zXaottS8ZAu3kvZ7NsUXJbmhQpi2z8uLvrLWyLGySWlvbyaZOTQ0vMzo/lMMvbWSBLh/L
ZI3UaGl8xTqaVCSJWVgk7sbxmzPW9WNbV9rGnibvZ976azfgwj79U0mrkw51SIiHVX2F7HMj2RHg
mHaMwsq1doGlKRRLSVnHhQTxB7r4fuWFF3VGGmT5Gqbt0j4pZrLJgemt0xreR5cfk9H9QkW6BWIF
0uhy0O8y9pZaNYu3W9NYgFw49i7qk8iZszFA/dzK6At64CsuzlwB1xvvb/9Y9OMWOJ/Pvmx+3LaM
15MTllruyXNmZVMNB4FmVheSHkzUtG58EJX7z6lg7rfqAiRK6qLdlrTr7lM+tQRU0yYyUDH4x0oU
j+h5+Ape0bPOurfbi1o4crUIlKcMbCmSzDF3Iq/KnrW6fRdFAd60FcO0ILEq9FnTs6qhDjFiRNRl
NA1oITf6oQ8BaK2tTLGwBhXnpam63K/Szjuydjw4Gv3Dgakp0WynN6v9agvLUGFbDF3Tp9lyzbip
bbKrE6aHeTWxKK3TNd1eWoai28COngvdyJIjRTNigu79kRRBhsjhIOmKdlz3ISyVvZF2reQEVQvH
BnBkAOSOdAfcrmjKokhKfrotUUs7pfhAsmLAdDYwhz8PF7zEQ5NWT41YgwFcWoKi4F5agnAMgMqx
XrT6i14JZ0v7Mn9hNS9D35q7vVa75Zfba1lwVFSglVL3xr5rhH/M2uLF8MwQtcuAWWjnr87I/bDg
9p+BDivxoYWVqaAq81RU2uRrVeznTRK7XjcHjP9lDp+KPkhHQ3urSkLueyxbKlRKPRRVadMC/mRj
1mFOjEcA/b9Zpvlye++uLcf1/ymQmfPKqVo4rTHSCKHDQBRL3KCsfRBfcMRF1/LS1wz+ZZrL/x/e
JahiR3cwatcROurfNbfe2vpa/H5paEUhE16VjdY1PJb98GVgybYgdHt7c64pyeWrjf9+tWw0cKj6
GY/tZka7iJHqOweYmU1AOV0DBV+aQ1HE0XF0N9H0OtYtO8w0f+c1/VNak/D2EpZ2R1HE1nBllpvJ
EDNpgjnbiLjD3+4aWq2ByWjS+X6ditjrKTo2hrF58/yuWAk2XrOz2Hu1+qW1O/Qzs1LEdp+GwHsC
PYRE2x4P8tWE+cLeqEUuzLRQQ4RmjRhVuBt3kH0wlsBNuW93Luv6IPGprIGEnpV1PMhXFEMHPuV3
jnyRpA8j87z2hy7LeZy4/HfSWPYUmC5ipSvDLwikCnsghUsY08GnbNq0exCTLD8lrAQySOuUK3GQ
pSkUlWV8cEeT+0OcDOkXfSwjAVUL+FCuJQyXTlZRXN9OykKSpIqFHE5ZMnwCe/Sv+85V0VeNAjRD
czMRC/CEsRIcxmvWZumjFVUt02HS0OUn4rQ2Ai2dAuqsdNov7LdagdJPGvDf2DDGJYL3uaSx3vtv
bmpubm/J0vCXe/mDQOa96YKyTYfEDO2e6slbZaC/W5ZrYHwLd5Rad0Kshjl0LMY4QSF75YC4A2yU
NA00gKFUbnef3KvVJw7te0RQBAdNNn8cNGs/UPO97NP7ZF6tJ9H1ujZkZ41xQaZgyI19ORxduobo
vnQEF5n6cAQ8n0r0jrewCS0do4r0ZsBLgugoT1YukqUZFJ2lI8iXzH5OUfSVf88KJ2704ods6ett
GVow96aisf0ApBI0OPKYJflZAxYemKS0B9Pyjm4xfLo9x4KCmYrqwietK3BWDXFmniwkLo3JWXEU
liRUUd2cE5YbBkaeCHsdCn3beeMLS+cd6FGexmZaA7y59rjFpajWkoC4oU2ERsY47cc/nAE4cuqH
AP0q556Bg3mom4D5zhT0XnYPK9plSkW5p9Zmpp9MA0C/8joEKCZwgtDDFYisX7sqr2bnLnNctvWD
9JaacEox9yy2XEGfi5mNx3Sopzryhz55MXOGy4E/T3relpHnFijObLWLl9QNdhnoLYKhYaLnzRQk
DjKp1WykgMvveI4M8VQ1wHcE9nCq61yGhTlryK0PpNjUqDBFl3Ft32m/1cQH9UG+oyfTGPuG+ERq
/1yhvPS25C4on5r1MLzc9zpPjChsNp6sxDt0g/ucpGuv/8tZqmFJ7L/ajzS7wASoZp3G6MT/nJl+
3CUgyupdHoCbdQhNq/hljNU9kCyX01Y8IyYdH7gBzhgTc5SBR8kbTawiwMt9c3u3FvRcreiZdSIN
v8cEufXsNse6eL897sIpGIqRtc0p12oUbMazccqLX7w4Mfnr9tAL5u+vZnzQAAIuVA9Qx30MfD3a
BkiFa23AdK22A4vYzUNSD3p0e6ql3VEsbQoQaVu6EjZEekE3Pc7a/+FJ/wdO+iPi6dLIin31RmKn
HcHIbfPN7n+aa1fn0riKdXU6LdNFC+mfjXaTjfkDGAHve2WoBRman5QVEGTHuJqnLEj88nPftDvg
U4CjolvD9VyQG7UoAwxtLloRyuSIVpTQIDoagtKtkWYrsceF7VGbnEkj6tYCISg8Up7vXSHRd8nR
Q39bXP4WvlwxDmqXcw4wAGfsOdS15u5ey5Aqq4GYjZx9CU9D1ihzmBOuBRqK9bf9VJKIG2MdVg6Q
8sTQlCB4mcU78GSLCP0rAJBKTBQtaHojA9dO9MjiJj37VrWWIV7ajsspfFAlsJB1KNrox1hnlH4u
Sr94GC7o8Le3Y0FR1UKSJsv7ssvT4ehXdhumbZoeNDEPUeZaeWCXLVuxYUvzKO4WkUVe9xkuEyFR
wm+51UOW+59l2ZqoKPPXKHeXZlFtQVdNFXzSMXbb58H9DSiHMO8OhrXy7lg6CsUgiEbjQ6dBdFj7
Oy9++IBKuX0KSwMrFsEiuvBTEwN7dgwnIJzNdEXcF3RVrY9AmnPo5naGQfDqt0InLCyc9KVI7M93
fbmuSOfcaPPf51Js6WcCLCenWXvzLn35Za8+yv0820XHBhFDBju8jIomD3qgtt3+7qXRFXmE2zfx
VqciHj1v0095YOpGhLDS7dEXzlMl8/KIC+hjELHGZWWC+uJhugs45eLaKCLoU6JpchY01lLgj2gy
nEW34cXLVK/dp0s7o8jiQAlcZMZE7DAzGLMTMDMAMrXiclzfmH/y/F2qy6QfGIwZ4UEmz/rw5faO
X3+x/JPc703ZtU6Fl0SnjUeWUWTKAIHevBqAapq7NQrHpc9XHHu/R+jBdBB4cAv3lRUsNPr6+fYC
/r7a/r2XLDUd7Zlg5SjkiCBSmxRW0AmiB7xB3yvaa5wIGZQ0GpvBRZ9ng1iB11h8By41JyrTrogy
oyV7dISxGMhOc6SNfrJp8ZaKtb5lr1U29wH3WB/Wktth7jXeo21LWgYdNUgw5m0N4vDMg6Uk4tEt
WmTLzC7fuHVqRVXtw5PI13BYrptoS0VK0gtmog8F1xlac+uwybLtMHif0DRmhCae9yvqvXRQipq4
1Oqqi1E90uTV5qh4RHPN7XO62tXj+qDU+K9dcktT82dz9I+iD7JfKHuQaVj+Zu+5EVSP5btJQ+AY
5T9uz7awDjX7i0g6HSqKyfqaBjV5TeY7qo+xCjXBWxiMMk4rSFtx9MAI1dt1kGhVUE9jdPvTr7/t
LTXH69FCQ8m7WcUuS3+xUT8lPH0pUZQQ5kzfpGl5YJ32QKtkRYGWtuoicB/ui74S1ghGtjG25LvV
Hci0hlV13SBa3uX/DwNTafZc2LBZrdf6G9NA5UBrsulQt6vUBgtKofJcdaLqOxDKlQBfm48jKFHi
oZvYH9ur+AMi+vd0XF8OXbn0kjGbdc+ZaDzUxWYa/UNhsZfbp72wAhU+rvEH2/QKNsS215hB5TPU
6LNPw4zO16m962FgqZUufeXpknkJizW7eLJZ8l0z1orx/zbQX7O+ytZIhmt1dLoxnjxfhr1VWhvZ
V1pouwJwL5nlVEmQFSDoGIgJGPqZuluJUpghcJJy2tSZyHYFY/zNsVhzcoucBDXa2wOa5fqmF2P6
DFqb7g1tAHaUjh3fYle6LZfSi5CsbGPY4XSb+3n/llacHU3HYKhK670C3U8Taf4A18d4nTtUl4Aq
yAX2Y+FM5yaRdAMiMWODjigR2njkGfUX3dWSegd8TTeqZ6o/jpz0h1bn2dZqzPIZWBH6nzpNhy+i
HMazgTF2rJ1bNNQY3h5+C0oTQat3zliH9EU228Oak3s9KmOp/GctQTLNIFDQHAWFuzSbhrcJFZKR
ZeFlCqTOKujF4NDA8JlYC8UtiKWn3ANcSx0j8fHUngB/HQCUDXnhHhAv0/eUj/eJpdoDNbKx7EcK
l0yS4geqp3/OKdL1t9Vqwa1RG59wO0uHtnMFwoiJh7VGPzVzCYh495Pgw4PJwBt4e6IF66kWmOuZ
jwIGJnkMJuRIICYE+oX7fD61unxoMzS35gaeIKKLBvKuJyuX48IN80+VY0MFEPy0Ia4d6f2uTAZ4
eXQFxuNcuU8tN/OwLyRY5zwHjO9mamxvb9XCfaAW/oxWbjhosrvUsxsbyept6hoBSrFWTmLJwVCL
fkbpSCfXkX5KhpGmYcvBbsRqx3uYLL/YD0lDI2BC5NvU483jbCbuGfiJya4y8vpZArzwsaR28nZ7
rX/jAFfsolqFWVS976KbCvl2tERuxpqUDwBQa0PLIWIvG8sBeLNdbFpgnmzayqw2ItcI6r+nOjQJ
77+l1K03tUjKl9sftGBEVEiMqh/ILFg5xH3JWWANiFI4jrE3Sx0uf8bKkHvdl5GyX7enA/A4bvkr
G6DyWtWodSSldclOt30Wa4lpn2ZwNVeB13XzV2BJjocu8/kXvR3ztwmNcN+9ys2TCB2yGolEbeUh
nesSD0y04mzMfGhjPeGACTHq5Mz9EtVQuuluK1EBxztzxwcPHU6bHI2tIgCjW3ZOiCi2muHXP6qx
dtpQWBKUMeBBCtJhLs7FILWT1WVkq2nu9KRz6j7Jxnd/THLgOzrVkiGLo3mRPVD5noFT4Gloc/C+
dlR8Tpw8f8tckf8iU509NP3ohSlqhHe5nNGWUxGgJtl+O79abVNuHN61bw44xYMUUvHbowZoFbKe
lC9Ic0yhqOcpaOdUxqRyzfMwoxm0QKwsIA5BVztPnTDjKXizW34hnWiKcofocx5y2j52ozN9zhtB
NgKE3u+j1SDvgWaFLR0cLeLD6OzGOusityPD1zm30aFZeSS0O90O5ejSY6HXTYhX4BCynPsRqSTu
T3OcH0Tmar/dxDZ2meMkkUYBYCV0Owlqgb2vm87eZ5mnh7VeuzttSLUfOrOzENUzaWQUFhjYZJoZ
nz0OIG6BKss3t7WNQNp6FqYOCn8g+MY+Bf5ZOJQ2ACqmInvj5VyhW7GWT4gIWqgNIs1TaZpjiPZB
ujOpSaNe6Mmmb1NExSuTZwEKkQEPeCmlbkz/T9+OYpcAJBXIO21/aqgvdu7oWs8oTam+zilPf1W1
0QV1IfQCu4o24tvyvnAN2Jd79IOvK0wTvJatjzBdpucnw+7MBzsxft4efMFwquBFBP1QRs/x9PMN
esarFpjbYKQ3QUm38vVLE1xW9eHrXV2wbqwn/+g356o6Z/S3J+97L6lgRXrjmHSQzRAXMwXxuxtQ
RsF21kTC/H57d5a23vjvx3fSsWzAJwzxLDkqg4B3fYBG2St2c2lrFEdoBLH32ML7irmtR+CBBIs9
mm4nO/z/fzxwqtV6WwmqUlYgjht3LqevhQaYS65bPLpv9MuiPpxrKWezMbg7xRr4rCZU17bzWhPA
tX25fLgiMpPndQAedqZYWs8tLYD3cByS/e3PvuZ8XsZW3hQMOENiMMgUe/NDXf4qzUerf2/XCsqu
uYaX0RV5mYVOwe5X+XFm/5JmC+e5COqkDMZ6APvE59tLWJpEEZt0HMbM9+UUz2O1qQ2kmj1cCPVW
Wn0wrWEZLe2TElGpWEPSNgfYtMtJ4Ps/Sz6cDOtn7uorq1iYQPWiR6bbspghPwRojtNs12HXslNf
tr903buPes1QPWgpOmaBA3CCo/CzGfnJz6ZoHsrt7YNYkFPVicYL0rGMS6d1NY6hVo2I+G3TbEV7
r7qckCXVkx6zscFVZAEvbZf88cdAPNAHFo0b/w/7BKbSV7oSF/+bh1S9qctEqiaj/8lrsU9xBgco
EJv55G6dsImaaArIzn1Izvax/uVtuy16v1YmvWZYL3MqKt4Z0uwuXeOxVY1AQXCsMtQb++32uSxu
naLkVebUupZiRV0fzFszKrbOQT+ACe/UB2gJDr2VM1pahaLudZbYZiIgAKiZjlrrq8/W3shXy1Uu
G6Qo+Sip6U1MACLAN4vHkrX+E2mA9lyZRXKYue2U4ZSb5TYzRuuh6pwq8qaEHEgm9ddWt/nO6wf/
VI5dvveBSPbFL1txqPWkOdFiLMNaIOtEZGY+toXII1CC+EPQ5u5qYOFvIcQ1qVIMCMh80wbpIjS6
Bs3Be56+Js/1o3P0djQA5EGYgTrt7D6OwRzqUfk+sMDZakf2qQ1XX8+XrbryBWrJ/qyj/RhsGQBC
CIYIyhlqwdfqUAc0OH/avBzy4Ee1bc5TsDu9f5cRCSEcevD96cIRcAFMRsfFJt9qkbe5C6UH7M+X
99OHK9OpufBEzyaUYW+z0Qj88Y0YIrgt9AsY0MY/Vfwl1zzmYLnanm2mSAvsPahrAy38PQQuLMew
8YDAXEYghoIC6CvFDdbSLl/s+4dF6Q2XmmZB10Q4b/kGXCMnICtsTfzkRoYilPgVhyFCeXLgBgD1
iFDyg0NgAQkqcGfQsN0PR/7T/1Y8Oj8TP7BlgCr1zVpR4dXiAqiS+lzOrLSfDIov7CEF5JTGzZaG
bthvBPYkP6W7duMAnXrAnGkEdPXb57FwOTiKhUOdbefmaOCPNWgWTdsIXAQOWbFwC4ZHJVkdueXJ
5KJc3NqCgLYaf9z+6AVqBsNRLFqRcEObSww8/kw/uzixiyCZEX/M98nuWxfkQbpBpDPk0fTHPF5O
6ihORdA+sBX/7G/N3zWtVQyf17tNmXj4AhtzJztjU+4zcHekm2GfnJKTG3ZRv/Ef9C1Q2jfFRouS
jbcxD8MWobgva5p6NfF3kRnFegm3a1xc75DqZ7kRu/YM2M3THBFYkQrSg+fSxn4xDsah3TfB9zZs
wuw4PNAzUDLOxr4J7ae1urmlm0AF++06PF+Zhg1xu2iCAUtfXFxpF5T1Yd/uS6jVN+1bgsztIwll
4EcIxX/q9mvT/y2OvXIeKuxvPzZ4PTQXiYis8CsPRJBHSejtsl/FU7q3x0A+mjFuwLdk653Zafxu
beuIbsGZidNBpmGDOvNo7Vyuhr5wLipS8FTMFTJjF18lD7Tz8KltgvmL8+S+pXCQTuzc/GY/yNNt
ZVhyI9SHN1KKfsJACxjPZ/e1edJ+1A+Aad/IrX00TjjllQqWJQdMfYPjBheVQy7CdmxPzVP3KHZ0
575gQ1/d3Qy2HTvUA7Bl7eyD3N1e24IBUXul/MIbfdHjVEVGQtp7wBCuVpyiBcOnvsrl3NGs1LFr
LUeHF9t5MgNS2xpAxJJfofZL6W7f6M7lEu23DUX7eWg824dunz7WezPu3rrI+FnZW+vMtv5m+FE+
WEGDq7x5yH6bK7HzvzBe11RCMVFOg0cku1x541aGzaE9eLt0z3dVVB7RH70rQxaJaILw84MHI9Xu
xIrXvCj+ilnSZx/lib4Bx7YKtK/tk3go34yDPJcH91i+V8f8dVzzJ5akX2294smY2D01p9jZ5fvx
k/5QvDrwob2v3p6emy7I7hNFtQnLMwAtbyZYU4qu4KIwI5OtlYb8rR+8clJq95WQhSa9DGNnp2nr
7Oyv5d7cp0fvlB9QP3/gBzssz2ulqQuCr2INs543BFzHU+wnZ9d71/RD0n25ra6LC7nM+cHLmjyG
EPQE2Bj9uX4BGULyp3q33oz3jgZJgHh7lgaATkPqUzuscSMsLUdxYMCo4Zkawsd4RM2hzOPEryO7
XgndLdgflZkWnLRCaBZiGJpToYpsNyOme3urlkZWPBhGQGGTZgjw9AyNzdmPephWEJmupTlw9/z1
gD+cQTcJkV7oTuJxtC9VQDA+P/XirZ1+WsCU9/o1Jb+WQrvMoyi5ZEgYZYZ+8aito7GpQOVSRNpL
G/cbeqoPxT7fFg/uoYPfk2zu2jS1eWueEiytg0Vj86eyeQOZ38plsBDl+QcvOJuZZqY4DQR3gkQf
w9QS/+PsSnrj5pXgLxJAiRJFXqVZPDPe4ziOL0RW7dS+8de/mpz8+FkjYC4BMgYkcelms7u6Kuwk
3Uyrnez/IM6fGLnZukVYZHXs7ECajX5LfkT3zjG5UTv7ZN2DkvSuPESP8XNzr45y5c6zdGCbbVxQ
jh2538DS5XuTBCIJ7BfvW/FUfpXfo36D6+O23s1sL0/ObfSrv6GHy6u0FJ2b/V2+C20zFmGkWQBi
Kvkw7cB8tW0OdHMOkLMQ8s6b+L76mx2KQ/VDHNWzA5G7c+Sw5qwXnIJJKFxorhQrsZ4Agb41fDfG
Hqjq1uBJ/x7z2VIaiRsaR9rPKgyw3tZbLyC4srf78a7FdbHZvL/ECL3znfez3Gd3fKNOLW7tuKYH
zZ98m57UFv9uxWN+tybhsTRaw5fwYdCNtnskix2gUR0P2CKQuIbV4K9kEBecldktpseUQsgaPrbx
k2CYbuPsz8pWOc/YZzNpOJG89JjyU2zRPmy31gPU60/VbjqIXfow3bBNhSuUfZyxO9TdfFM8sJsG
LuXyuxdmzWwga9sOKq0jFnFCC1db/UhQm6vFyowtPdzIoWSdnlkzwlMh+7qN0jhQ+sbyvO3lT18K
sMwusWR0IpRH8e30wXtrXtxXcpd/aU5y170mv/3XOQ7slShywcubHUqRq0WcZXiTL5INmbKwi6ug
kt/4+ESTvz50cLW9hqT6d3R8shvMbiW/cOToEOyGNyd8t4N08/J+lwW44N/9TI67n2WwS4LneINM
UR5ModgzJHtJ8DdGQiwN/p5en/Lw9fIML+x4s79pGKesGnocbjmhf70z4zmzVx69lAH7d4P+cEAn
lpeDlw7PLrflX/BDT2WQAAr6tfriP4t3dd8e6l0K3U/vaToOWy9kp/S6GNYk/J0Jj1VdYzG9qgzA
9wvmTr25PGFLh82/0X4YlZQpg2wKXK78CobMbX+XHNMHeZC3YOOdwmFr7cmts1G4HOZQYXu+/NYl
MzPch8p8MNAoxGcjuXPdlyL+MYuVDM+Sfu6/gX4YUAV9XiufMVnDznoYbtEt/lR85bfTsX7E+hyT
B39Tr7xrYbeZXVHonKl9z8Xc9UBqlXwOOv/x8gT5n/tXsyGqECMITM/mq9OvJSAXduxtOrDGeVyH
03XM67Zj9kXlaQXWGR9vmR7ow3ysDiKAACfyb+Sh2cpfl4ey4In+rdOH9XCK1nLFhLUmtrwdunun
RuqNCLTgxrelC6Hc2bspkmJl4paW5Pz7h7cBJjSyIsXbvOqloj9quvLcpVEYoUMxkHm2ASIEG1AX
evN9OuvtPHqb4gy1b8FUD4FYZ2Vbfc6Ij3UxAgM6ono5yAmBQe4EiTo0ZR22Z+lyFxnuBFlRG5BJ
96sfs9u6fuwzL7i8VAtmaeo8jhDoYUMOD9fLR8nu0/I14tfQRmNIpsVzC1LXPtYFtMVfKwntKt8/
zmPx1Fr5yhItLL3Z9zTTOa+msvMPIgUpb+eo9tmz6drGWrojm73RwPfIQgMxeQCQrIuCwu3j/eD1
dOeXNjtY0Jnf+bnK91OZV4+gzuv3wAGg96oV/Gby/9SORBuyAjMWkETDxLfoQspWrrsL3sLsrW5k
L8qmcv1DaY1BWn8XetgI/SREFdAkWgleFjaH2WHNMqmioRD8AO5d+hBrhz3QlAEeAFmDlY2/9Irz
7x+MlwkO9Z/eFgdozjc/xjQZ9gDTRQ+UEnflKF16heEfbKbbsppyfsiREQ2kju5K0vyO9LiSbf1X
nf8kFiKGo5AcWIMBFdcDdaL+5LixCHLdpRvNyjmwx4T/Tuxk3nF34nvRp/LFKbvxJh84vaGQd0qC
rKlmZBTT1js4cRttW1e2D9qidghGjxj/tbMdgcL1Lppt5ALjqn0tHFK+2HGJ3qeJxTi50/wm0Vo8
OU6mN60LoGbOouYAXCOagttG70DA34UJ+uu20Kq2Xhz0z99CtxNYkqmH9mngZMl0GKhIdKB1jQoT
iY7tVJFjm3B2KJKMfLObcvrNnKz86WeFw8CuH4N5yIkG+1C7ZXtwiU1fp76jL8U8NtsCREXVrmME
pbkodfwwH5FBadQIvdi6SQ6+AzQ4ak4j2QFbXUMeOM0cRBy8GzagXLPvWhDiodm786u9dguU8KKo
D1Rci005CdsJ7TzXt7MPljRLzN2DLkbktiey1jX7+caxTTbJXOSp8uKGHyLCDnkD5dthugP96crF
g3964Ntmi1GuWVTXGRcHMYF6OgB2Xd8NGcsCVNuz7Zh7kkMBa0qPHjqZV2zhc4dpm/CVak7aIuvq
7qQ8sBiUxYA+nekqiQ3bNtErxZiDisZzwIVvvVjFvT2/5GzF3X2+FI7Zaln0UjIwh8hDawEQmWv3
tot9Gkxt9HbVOWh2XLZkrpIJ1aHDZIEwJC/TKahzJwpB0XdNyyWycCbJst9FfqLzyDrQIg0nGM6Y
3KZ2FV4ewOcHgm1yK1MBcEJCS37o0/6FOcIOLcluBAUrccWh18bKl8svWthCJsGy4p6LK5cQB6by
xwqggzyfVo7zhUDeNumUB8tTrp274qBoC7rTGmDavOtiCP+UHc4Eyax95vsbTqGcpQoZNAoyicjG
RzTMc8TmEBgZhxgaYl2Cll+4hMtDZguWev79wyGlSocOLeioMGR7P0MojoF0jXvQMF85Qpbm1DgF
265Me5H74pB11SM0GkO7nFcO2KVHn3//8O2D73hJa0/8ID1W7aeocoJY5mzl6UszYxx9jj96JPJz
2CVAQGEajywYOZA5pH2IapSQL8//0hiM4DiLciWhC+UfspY9R9C6Q0v3WlVqYQRm72VXRgCcWKU8
4PDhd4zY/NXj9XDfOKAABXH/2vXucw9mm62YwBUngEFw/1AxvWtsGThTfzN1V8XattmG2bXUGgq/
sA41jt8QLH71y8AoPTi0S78PxFpLSyyNwrAEIh0NgXbMlj3b35THX5IsOfrJ8PfyQi8thmEHVOoi
4ehePJAJqJDpVqMdmtfHbFo5RpaebxhDk7lpCvSsPAgXTX6jl4MQJJJ3ddbcQ4Zo5SVLc2TYhO9K
CG8msTyUMzuUua0Cl6siaOp+e90sGeYAThadOR5cfZZ9SaMhVPaxBYeW9lbc8MJRYrbTVWS0M9EA
RNu4Mw85GhlvqGrBRzLFR0lheeAjW7HspQUx7oj5IP1kbCf7VHmvU1IFo4fSRw2NzHGlxLawGCYo
uNTazZ1zi7wt+bZUCM2dLn7IpuHb5bVYANPYJqg2YWLsolqB/x2t0DeD45aveSmKm27g4sanfvYl
a+x8x7g1/53don5Asx8PWl8nSPGMXfwoseOfRFyxNiyl4rd0VP1WDUMbVFU8PpZMzH0YiXPAQKIx
F7shtftDV43o5b48hoVA1ITrWjbkcjSv5lMmUy/si3YjFUSEaDUEdlE/0Xl8G6NqJQL9l1n4723J
NoG6xBIqh+owdCzK3r+NBqlecAnMxk3vVt2Gx0MWh3PfVcBhpWA9o3k6gnqQ+n04jnTNj/1r7Prs
Kwwj7fImcrmrNOhIoawRtC5DHy+XuFZvXJkgtJg5zX6KMke4OdakfPeggncTN1MbtHUFUlqZidCb
0D5FStsN9KSaF+XrIWDUysKs6/n9OLHkB7g28/fc7vKHoq66H4Mu5mCMYvkg0ev5ZfJdsmVeRZuw
bu2zUGdPEeygBfjkzZN6BKIGWlglEU2QNlrtVYbeKbRdzK8D7/QjEW22YV7ZbgkB1eFG8J5CONXq
n9KxERunqpx9RCL32wzUbuATNd30TevtkZ+rb0By0cKSR2dDOq/YqJp2X+eiADmDl87zrYDm+NHh
Qu9GiwCVFqlsj1OthrDMrNAdkLtPuL9025kyGodtQbIMbQNe7IQjKO/KTVG2SGL62dAe9aAgXNdU
IDdgyvHsQE1D8+vy3l0IDUzW8T5L2iEZwKfBJj1vaoHOazbG/ErvYeByIhTOISo9NKemiH5Z8XRM
oe0XZNgGK6a34P/+6f19iM7E4PAqwv37VNvfG3hWu7gr5Y9IrTW+LLhyE7FMJ7fVFWP1SeW4BACh
tWO4Tock8Y+pT7+PQ/Fy1TqYSORWR27rEsUPIkNdISbv4JpecbFLYzj//mGOCo92sQJhzUlFSG2A
KAPE+NUhcYeHucMlthfp7roxnBfpw4uSEhRf1jk3HkGGLqXl13Mv4uVHLxxDJmJ4GtUIgBzSu3Ar
SAzZuX1QpHKhQOmtVX4XtpLZMzuBMNjLBUT0cq94cprRCpKevA519QS52B+Xh7Fgbf+BIJfgq0SH
DQhnOPd/pzhPn/O8XstpLj3d8MlVAWFhC3zCp8IjbxQdxTZoSy5/+NL8GyFTiVw0RSHFPs1guKRD
8hj58yMb1rj+lh5v+IlCIPpWM4gQq9YOs+zdhRcX8Uo4trCwJnK4Q5Yma1RDT1Ldp+33KkcR1f+V
JisedOHxJhoY1wbdKg1OD9/trGCem72yrSkAfyHSdoJdt3NM0C+ay0b0SmN3jhJt0DnfJe5a/nVp
AIZ/oCxDGlRjU0paO5uOD862FpDn80TGb3K3qXaX99CCHzLBuw2ViRi1OOvjxPsoQ6P86FboEAdF
9UZnFZIP9Vq6a2lI5332wRM1jp3ZICeBLdOC/sniERnlCjlj0edk7w5pu+KWFizOBO2WSrh+BMmy
U+V2d0xWN5o7r5dna8EkTNBuSWtuNT4sLqV9eZPZ2jtUuN/dCTmK8PIrlmbJNOomk5GtIRs3crKz
oMIZRNP0q23TF6dGIuLyS5amyDDtqY2xtwpBTrKZyb2XE/cGcjDXcPVw2zYhsQIti0OfQgaiqpk8
tm7WbhMarTWqLHy7CYQdwTXG3bHvTwKiRbXr3fbxGjR1wRhMHGyZ1ymIPhCnTg4uKn5zEyk/zHpn
BwH6HdT2Lk/+wgqbANi0Q/FpaPIGos3pH5JbycEqp6dJCgoy8vIalsDzIhjWhhhSKvSIYB/Vyc6O
2FlORE8bL3XXWi8XblimOgFIIVAekdwGpWQCivPHWoKyjh7SCmizyg9BObmSSFyaMOMIRYNcolVO
yYl2b6D+QjnpXnvfvUgcLi/I0kAMk4sRryCX4RGUix0ABlOrBm0DmEAifjs0HI1XYhhDrq9r6rRN
gGzaWWXORtGcSju9dW0W+Cp6ujySBf/0D9j0wcX2GpLZNa5Tp25CV0l/707xJp++X/VwE/3qqbG1
oSdqn6Lx1nKTjSAFBG/rFb+38OkmBFbxcaKJ8uyT9jX4/rMvyE/HIMC5DhFnm/DXYZ4LOArHPrmd
E4L+/0uXxfseRdnLk7PglUysaxnTdCZl3506WX/vPed5KIEHv/zsBbdk4lkj1WlGG1GDxS0JKvEd
t/wbP/6i2jm06jUahKX5Pw/sw9ZhLosL9IF3p9nyX1TG7MCu0i9QZxfXnTn/WGo+vAAizKTP6nY+
JX3xQEWxryrvujjMVCwoUj7nRdQg+9IVr5NMb504X8l7Lq2rcVKSdKZW4+E4zlMrIKhjsqbbXl7W
BbdGjTRhNcSyAm9Vd0qSEkKeUEKkB1fn400NBMiWu5lYOXAWltZEmnLfaUWK7QmyKaXCPm67IIX+
bVAN5CqNQhuUDsbu8fTE9QAlxwzdrImNLHTY+uXm8kQt4IgAOvj/pyPLWacTRTqyaJA1tNSGt/kI
ueT+m5zozZy6f6lVhX43bO1O//ThVr1uje9/8eXn5fuwb1sr5W3LLZw+VR+HSgI8EtSSwDn56JcN
0tklUJXEigmS2tgfTIjNhPTXTpZqeIT+Tft6eRoWtqKJTpVTJJJ0RtZXll2gqHuLOugKVH/p0eff
P4xxoCDZ4wjQwVtOB8CzKgJpg8S58unG+V2qEom2vuqgKfHmDa/O/OfyhCzta+PcrtwZ1cUKz2V+
dcttcjOl1QnfvWKfC2GBiSiNMpe1ckbYN7M3ZyZBjXSjitIdceqNLUDX1e6vG4fpCFI2VkU9kdPs
8Me+oG6AZG8a0KlcI/hYcDUmltTOHJHHtADFZcV4aDWkgpJzn268fEQ/cNtE13kaE0jKoQocsRFI
jJTT98nJA0KL1zhf2UdLozDcAPpJcLj2OGNb6ZJQetL6UoLb6KHyk3QP3eVriMcROptw0pLlHsgg
YGg01Q1BUN5bGw2GnaOnM7ISqS2c6SaalDACeL7G3s1tsHHx/Nj1X2mLNHr9qxRXXsT+wfc/mLWv
u/aMq+oQac5zkJLsu+jEWoFlaQSGVYuscPOmbylIa7MfpEqPTKDTO5t2UQSCUSAbrjIOE0M6EJ25
sRTOCZ1Xf5kuG7AEzHeWmrOVuGShgxPr/f/Or8gha6xBZXYa0rr/47qq2QiVZVspQU1Y17Q9FLXr
b0RkyRcJVD7qWDn5ATyk/4qjoTgJIeju8mAX/LCJLmWZWyYufA6yws3XDhCNQPtrEJcFb2nCSkXc
MOkNAz2ByNgLEq/5rkv0Q7KmvLnq401gqWAleCyjER+vQVsd6+HbTLq/l5+9sNlMZKiX+XlBSeWd
eud7VbFtBcEdSg6Fp4958Xr5HUsTdHY7H6zFGxhRRTE44Kd/znweOmkR9HRlcs4P+aQ0Z4oNkBrg
F9vrsI0Zf/CL7DlS4gcT5EWzdGWOlr7fOMRBt80J6DPpqZSArbhOkTygGbYJZDzqFa+1NArD5mPm
l14BtreThKtqUMicqyHsqilM1to6lwZhnOlcuHHvSts9uVVtbyDk5dz1uYy2npVM1x1SJioujmav
jVCtPdWRhJFHgT/6IVvTT1gagHGYC8pdnidFcYorUp/KPNVRkIJy9cUrWXYNrzcCGxMXl9QoRsWC
uydH3U/tC+m+M7ECuvncBRETCaebCb1joCM9+V6mwtnm1tEBs8VKquVzOyYmFi7xEqt2Qdd8giO/
TaLhT0na1y6N36rW+13aa7JTn+9TYgoSuGhlaGyKCyEUB25cxJ5QawYHB+tpGNXuGrHZ0lvOW+CD
w+CZ5SdQt5pPUZl+iab0eZ6He9p2T3OeruzVpVcYNo1AfPBaViAG7Z4JYtBqeiDsNRn+XHZ5S8th
2DN3gT9NyxrU0m7ZbGe/gNwEaeG9O1p8t1hifwN3bvr18ss+twxiyickfs9sQmEULQPsY66K6qad
5Etd5O1KQWxp7xoneURoBtYTpL/yEdSokw94YLeyccWn/puYuGY1emkTZVSfbHRIBNaZw1bWzp1S
6hZZ7ncP0xiAyjyFVgW63C9P2MLqmCg+pTsi2QA4B4YSP3GoCe7B6GHHh5773buSaWFtbJ2pv5df
9/l9h5hgPq/NJ6dzZ41erSH54YFBYxelBdnZ4OCVIUPyLNQpZKJCObVs7WaysClMjB8wqJbNIzBs
x+5Wgqg3Lw5ev2agSw8/W9UHA7U0SAyts+KyB5ZbNBtOY2DF8UvVzSuZ6aUXnH//+IKWi0Q0gzz2
Q3s3EfKz5vmut6w1VtiFDW1SfCJ3HKE72Qfj20ieygiV+zSy+/3l9V76eMP4fVR3wZwHoRHb+jF1
97p5bdsVt7X0aOMUBzVJ0oAQ2Dq6xf0Itlk2J5DQXQlClh5uWDnwP2fyilkeZ/FYzlUYt89ts6ax
uTTjxvHdO1mMHFJigZW5+lIUDK0EXPvh5Rl3FjhxiIncq1KmJIom6MKHbKgCkfNQ/mVQkX7OWESy
UEM2IQ/8tOhuAF6j4JdOv9Eh1b9ahOqh3VEP7SjtuJE96w4NAowj+rC9bQoh4R+tKByUa3XqnHzH
1m0IEUO+ka01yrDIEx1qCL+jUTnu2/sCCgkbFLecH+fjJZRdOp7yWrbhnPX9g2tpiUyBYiIs+km8
96pCt5dwQes7WZZVhAOXagimpPd4iDakt1pMXhMov5te2tZHi0vWFi20Uro22Uwitv4wK/PaTQ0o
/EMjLeAISsdrk61gbvfi2AyYqoFn3q80TSWUg3jMXnXq63Bs1QQ8GvHBnjvX39zI6t/HlPkp1MEV
29BkCMC9Ex98CeEOSFw4x6HrQW/BCHB1Xdu/kKr5m7tReRfH8FvcjuP5KU8yJTdERNXPGCjKIE9J
HXRF4eJVGR9vQCjZPbEkanaOrNSznCeNP3c/Wza1wKWNQOVDL/uYkRh+JR3II+ewS+QRvF9gQfb2
ymr5fcKYt3MS29pGwMpuYi9zDh2wgGFFpyoc2FSH/uz4O91S92GO3OEvsVCQuMsbeFY1oPk7KJRX
7wpJqsAdVP9uCUd9ayw6blPbRQWjp1NYuizbTCQuNtOY0JDLOrlzZicG5nIaIU5XtOM2k7GbHHjV
D+4NCFOqIrSsyG42kNHJ3kk2D88lADDfRzch09ZtPT/f2Y4lirBXMr/FXVQf9EBYvZntkn2rE6Hb
wGdOeqOHmKIdC8bBeULRN+xlXh64kc03k1uOb2oE1eIm8vxyC5zKkId5S+09azm9S1jKn5sp8W1g
A/M26FE3vGkGUTRBMbAcDSrMEhVaxKC8Sby81Ac6jLm79W0vPtXgqtz5aRoC7wdl6KRpAw03gGsC
Gb7mlqbjxo8dtcu9Uj6JfgabQ+/1IEqUDVAgLG+26E9SO5mVwxkFyUsSNlUnjzzL2V/k+q3vAi1Z
r2WawXBiVdJu29KmOlDp0n0JAZDHoSzTOuCFKu9SXdv+Fvq7+o23YHj2dTO+oqbrZhu7SdwmHJtG
dduSunrbjZa3w51jBATIsw6qJfkrFFj4V5CMTYFjD+6uk6wCO385P0Wl1d40FUuRAYC4Xu/7altU
JHktSpQnOUC1bxK87je9UtaWp8ULkhf2Ya5E2wZoZhne62jC5xChNnPlkgCrTY5EF+ljwm2d79Gm
4rEVt7bgkE20MEsTOsEV1CcBtALW4qwMLEgYgUn+st9cesH59w/HLONulbCk606R73+P+ACuaz5D
jrVeq/IskOMQE7/ruBF6G0GMfNQPBNpYj+Pr/AMg2fou+To9We/OG38bX7qn7k7eu8+XB7UQ2pvq
DHHNSjdOOD/atS4ClBgk8EmZttKgYbxGR6CONpfftDB9Zj4TIpnt7EGj8VQmNsgifaB6Cif/ray1
RPxCoGo24Ek6Z6kYHetYCXAHsA6YbraJ4ueqB7y70rurhmF24uUkq7puHKGZ0rF4NyjZvqTTMIEe
1VoD3i6tiRG3NFZO6lZLfhz5cLR4+hKn0/ucymMal2vo1YXVMCmLu8qmsU0dfkzSQ1q+qfyPttSV
lmhEL2SOOIpSyJ6AkufgsHg7MblrAJK9vAIL02MCb6e6VrHPhvlkjdHPiuAOVHWEohqWvrXDGi/O
Qj6WmKhbSnXSeT6Q+wh1042cSnSmN1/tsvxGewVZyumBpeMLpXMD6VpIjSgVP6bYGmAxWUs6L2xo
kyQY/OdtTRs3P6EoluxjK+s3ee6rh84Dgj8Wvr23O74mLrUQcrLzbH/wbr2f1HOjEOSnFh/utIdQ
7Ty4l8trtvR0w3cWLFaq7ymOEPv70H5R9Z/rnnt+38ev1lFhtV0uj53LnPuakWg7iWS8ztb/w9wr
ZFpbc9OfuOhaHUjcEIO2t+QdWqbnL9eNwDB2i4FPkbvRdALItTx0QzXsLc2a39c93bilWBJkF46N
Xcx6r3sUkLs6DFPUXfl0w9A7a56Voxx5hGIwJBuL4R5Iynhz+dMXPJQJnuU54kgufEj6TRwSpEqy
g47IuNHcm6+7IJrI2TwZ5ZhalTw6MQRrEnS/JvMmqlbyQAvma9Lfem7NFOlZdpq0IwKqECoXcewH
ulI/I434mK7m9ZfmyjDeMZupmOMJJwTfa8HgkfS2EGv6bEtPP//+wcim3KW5XeTZCWXucJz3VUNx
zaquqkkQEyhLMj4T6Bv1pyl950SDLOFn79RhL1Yu6mdX8N+aBzHRsrqaoGTZiPGUTJAD8gTLv0rL
Bz3C5W26cBqZFLcQTPLduUQeIK1VmHZtkKEPbQLP55qRLc2+YcK1kwhGql4eizH97ihx8Bv/xY2j
P5e/f2l6DBuuMDdRC9n7I23G6LavCfK6tViplS98u4nBBeBCOA1BpUbV5Ogz60eSu0dVtGtV04XJ
/w8Kl1llpidkeBLxze9POCwPWXyqhmglObVgwiYUl8UI9bMoFscqz8EVNqX3wLgGoiOhA3Vfq7Re
rloEE4zbqwk5fJ8i8J9ZEcrSc55I5yQrFra0CuffP9hvbYFqRqmxPyGE2ED+ZJNWf1jxdvnTl5bg
vK8+PBw5tszx09Y9WdQJSPd7EiVuDW8ZkF2XX7CQEDbZZ7vIY6mw4NuQZ0hCKNOJZ8WSIRwUlRaS
GFH3iERS221cqHWuvHPBKFzjUB5K362yGhnV2pv3wq0eSXWNyi6KZibutgcvjIoB6QFonOmwbUAD
PPZrvCdL320YM7i8066SiOotNNzPffXm9PHKabbwaBN3W/excnVtZacSnYC3jZUI9HeXcgXguLBF
TdxtXo0jGaKRHyMkYkDXFXYqDsZhLYO9YMcm7BYJiToD1wU/OlX5q2J/puIusZFHswvgzPzrEFTE
RN9aDGkdSC/xY93YOIbTL6oa97pmK850wdJMAG7qgImRiLMhWF+cKNlATDAQqHoPaw3dSy8wTDkq
PGVDD1Aek+anBSjernKtUzpa922h12qiSwtN/99dRHXUxqOHhSZDsR01uWnJt2osrrt5mhBc5N4m
t4ksPN2zArfZ8loAWrLy8CULMA7iwm6RGENX6RHl9DqY8/bnQLs/l53cQmHPROFK6aa5Ggd+RNKv
DmzBQl6jXozUBXijoETvQ06DgulA1VcWjUw47ojkHfG5ck8TWJD5jPi99eiGcbWCmLIXbM4E4/pj
lem0h5xXWlp632iO202S1F9VqiHr2UFpFO3q7a5rEXaAMzP/iusuMK0iLqDEaotN442Af7tza9+k
NB+3fe40IZIWYNW6POcL62nieR0+WdL2HffEVPnbZ6TIApna/Pflpy9sdJMyNq/bTMqyFMd4hGDD
9J4Mb5ZeOXOXnn3+/cOZm0ySipJAkGsGD2AwKfGTVf6pxBxe9+2GI8gHmtCqRTjiA2reza9Z9ZJ1
K8XKpW1hOIBhmIqsnBFvOroPUBnfTT2ag0DbMFfbei0VuLS0xvkNQCno7iKJoFb0XzNCTqTMVs7B
pe83vADNOjSsQ0j4aLXWt0HMfx2n8EkwN3Z/a/cy26KlcI0kcMEh/xNJ+rDOqJbYVT5W7gncyY9O
B+KIiJ0sv3hI/es438l/MLnwA1OUEpyMvdSgw4wltOdBDWcDFSOTNWGahfUwEbmo5Hgx+Bbck83c
XT4Ve1uvnYpLjz6v04c5amztA1M88WPTVwxMbzrZKrv9eZUhmPhYwW1Q+w04reoh2iBBcPQL9jzp
NZjZwvqayFiQ7cvGZsA6yDl/tGIrlA2uR3V5T9besLBb/2U3P8xOSRzaKIrGEcmTEwSjIK83uhuN
vr+goKraQDjCXTkebf6vV/2Tq7aJklV68GilK0jwxo2zdRLpvVAksw+jrKu9U+bN33aImjfYDyR+
55bvC5rEqGGxCnKFqN99UzbYwXPUOlXASWO9TypL9mKa4ue6TenrgFIFwGZjd5PMMn5sGY9umSz6
0G9yfmqgYndXuy47UDRnbkgp9H1WePMjSGqSPY5XBaXowU4DJsoIushzseW5bf+pM1FsHWdGgTVr
wIAgqv57j7rIHA5Wgitr0WcvDhvQ7jDgenaaUyYDb6L9o7Ti5JciEOLbncsom9htxmPXxO4OHN7J
31F45WvdWXSnVNJ8E0jIPAKCMB3buoMANY31k2X7aNntyKQP45BYSZCAM+tAcjk+ZNDJPdVZK38L
q412IoujDWioppvIH3gZaKttXpjwuj6ssjHNdkC9Dqjr2flpyhndkEoAVWuR6QnEC/KbLif7p4XL
PiqxXfLso/pSBZDeKEJNvSIO6qRHSJMIALQrklGUu9l4qoFmTyEEkUSoa4/N3B8xai1DT9uk3KTg
B9kC5zQGUFS3wDIEMcPCKxPML5ferd929nHwRR5kPsiserdM6davSohYt0nd7JKE+zuYV652BI2a
T6ULmcktmAc7tXEdFK9t2To8RGE2C7z/cfZlS3LiXLdPRATzcMuYc812lW8ID10CJAESCAk9/b/q
u+pTp92O6Dt3h51JApL2XnsN1G4v8Lq0Txra+TJZWw/vAhG1DLmqB7GM9TzZ4eSIaTtOUU9Opu+3
SvvjWIV8gu+lWSX8b3wMzBHIevBnK07uOMHDM1V+xc0aPUDds76iO1OIVnS5f9gTpCpbzK4PKEbi
fJ2CZczxtmYPxl3MYxaECV4a3/k64jBrRpP6NSROI+w3x7DZTRcVDt/SHDng5leUdvLCQV/4Em8p
u7qSixJniLiDYcj+2k7bWGwSowNPB1vdBaDkbjG4BBka9+skxg932wgC0FXwvxKAlvciNQjma6m6
SHxdHRrEpYM3MZZB0KInmODfAW6WqmEn2sP9ZpuevBji0YSInechoP0rWab0KzHeVEeS9vfcOPJu
6nxwXdtw/AZpcAaXTLJ9neesq8ZWi2p0U1YR1eNWu2qrkg7/VrcICCG4/1frBt4lXjxdqzBL8cD2
uA67mFWBOyLUYo7am8DIKe/gQZjLoPMPGafzt1AuaR6yebz0PYxZVjA2LpEM0wer2/7qza0plrBL
Xt3d04XrOe6D9rksGXdBMplhw/ZgZuYf4inxDq7B+0i9zd74BgzCkLj7YUEMaOCn0zYOoosqGYTr
Fy/Y3yBhDI4R4iKaZV+g2Fn3MPdda65Oikl/HngYzWOYyA5Ja8LXdFW2grHt4OWTI0fExsPXc0bN
XAy7gGl9tkdxCZOedzf2+ZktMvvlZ0OcE4KcrjCDRLjmfbZ9Yd36pbVQTyYhqaNopYdon1ywThwd
fRmIJr8sJVPRj8zsJxbHy0mpyClCx5uglqH2KQV5cS6yTLdIUg/YvR8O8yNV9JcT+1vtdsn0KCbF
T6tNgq+axm5fsE1BYtexqRI8C25JxEBPCIRbgX1B3gL86YQiI8EGN2xJvo+Q37vWc3IGn4eSTNOb
5tQ5Lu5gv8A8kT+TaUMeo2HdG0gbW1BgmNB9z4xvw8OCrNIb8cFPGHfCWT5LNj3t3sCOWQplIfc0
ew41kNdKx1HbMBPpsx/vy/dAmZUVPRTJt1gxCF7CJPsrkp0DO8UBwVzjiN/rwnZg4dwUeqNRYRIn
rntkOB10r5FCFbv+OQ0kUG+Y0MGeZR3cGjnFA7Lj24Q0PWezzJeVJrJgSdcXYbh0DWtjmPMnHEr7
ReJGeq1X+XM8g+/iIW+DmL5YdSDw+mbdHQmj9MlaZ37Siu8vnpjSxgW/7JKmxpSwoUuaJSHm4Mhl
p0XmtFveB0v/1Q6dW8Zwg2jsgtBtvSzbed2n8cVuM2yxJK6etTDcjbHV5DbIopeABOKR7xPyLoW7
/iCjAzRBU0YOTHYP6whGpPQn1cBGDodnZ11VSqtX+JgrpwrSYXmNddDde/MaNnA10+WShFtBHZhn
EVfxK+azK7JgZHfZ+bb9EvM03lJnmet+SmGoZQlY12oIhwLjluDqhJ5z3GDZc8BrgTckjfiRE5/V
GkzAigs3LiKpVW4ZdmuBxwRDd83T2gtS92XiXEMsPKfRg6JximzRbHZ+LYAyriJr6V2kxQcZJ7S3
XnPyhfl++tq7bMAIf6bXLtZxk65pUGrTipPy8AEw8OLYtaW6Hza5nDqvhzR4wnH7nDiwLlVxGz5w
uYicLz572l1ih4Igw2KpMtG1X8fUeKcJsDTYQZQ2AefDV6YRyEtMBILaHi/3TCVxkekggLZLbblI
7dwsop9fRqi+6iyd6ZdwH34usPmNyy1J9ks44VklYtueUT9gybde3x93uPkdQ9CVwlx4CxzNPKJA
V4uwtdrHAM3Vm2vGWFaM9XHR+fOjTeYb67N8xBLfGLZFGsy52cM2PUZtF3h3ER9bUfmbNPWQkfFL
lrjy5HMHS0uOCNRLWiHzRPYTxHSmjwmyfmCnVSgn2LZ6wfZ4cAUcXIpM4sy1apzaHNl//MnlnldS
E4LPNjDvaaI+Yvjgm4zlBggiEKPJtzFiTuXsbfxgJ8+tsG25JfG0fnfTZa6gFDbibt8mjMF1bGFF
1mIuHWXyF/y7hc0Jp+bNSz1kfMReF4Q4z4bMLSVKnlfhrPOLl0U8ywX1ea3UpooNbwvPTey3A4KP
Q/IWtzgAgtl7F8y1T/uGdOVT36pU5ZK6AYzRdAQGWCKjORfDlNZOy0yh0khfg9BRDbZC8L2mdDtu
kxMX4CGGcz5tGaonJJqTt8jJ6HlEuheMtYXeQDNOpjxCbeaUPA6wJe5JcuySRDWg6Ng7FGDZS5hA
ywx0GkojpnQB7aT7C5wuCp8fAdeaDe7GOawGvQrOqrSxpndFkfat7UqEagQk30JQJfNeOuY+Iv1W
GwEzDgjAMEVCQElFY0vrnfbTSfGYgh4XEHoXp9107kFNeA43cCJzCGucW+CQCTnIYsB2H6yO/8In
nrwrJxq+u5nC8ZvYcDnBHzk9DxxjbM8V7LCtCVKw13S8N4lmTRv56llusXzgAw4QZmhQ+iK0Sc5F
TAl6wg4+2qtw7bMeOSiI4JMxljNIueITJ6BNC6y3l0XwoSRy8H0UDTu/S2MX8WFjzH2ojcIYW1HM
dFDBi9T56o+2RaIRrMHeSQJKe2CkuIHIgfFZH9tKJ0yBzekNyJqPWdqBiSja91DsSzHLNvqmVg6P
L2N0NYZJ8LQi9elG19bvcrLbEJQ/Mre/FjdxogNkW6BwhL7O9ANIL+tYQLm91k4sDsMswrP1EwKs
MOyRf9kSenbiMTZFbKhb2z7LQA/0fXO/8C0qiUYDG6fSlnpRoKdm226LQVtPFGPAUcwY049PriJ9
pYQVd9boROWrBRUw53NoHjRfbQ2vY6BYiCwdXkGwcvBHCbWDYxeJNeDSylsWFE2TRFUvBbARpo1f
cDianyTOWF5QobDD9WYd4yKM2+mRIa1tzKXGFU+o045j6KKp7Ck5kkS0kPYr9DXb2h5hse5secYc
tzKez4+LGZB/Fo3jFW5I/Qm31yvMmnn1FvEZrBdvuEkztY1aYpEvXg8ZEXwVxUV6cMs32coPXSaD
a4Q69JuOYed3THdH1g7vpweRZn61EBVfhgjnBWgO+30C2f/9GEiFEOdZIebKHfRd6iorC7MM+6EX
fexifA0CrhN34sW1c1AknkMqgWP3xWFrfA2DmZFcTJNohoxGddArjbMdJUgOu+G2kH40NO3YuacQ
efWNDjP56BJn+mZRWh8mS6bzhmAOeKyslJVsaFkE/TwVU0kn2xURTFrfSCSTVzGDnwx68TTkSMLr
RpgjoJmbAs89Z4QlP6ke6QJZFV2KjoHHiNquu6S9JJWD9PAPRpI3Z0VvV/wPupAXN7b8gtAL8heY
sW7d01Y0zHKvCQ3zS5qosIwsHhLQzu7eDKsdKg2JYd37Doif8dQ38PaMLtnOGdYN86FvVQS9JvNO
xI1EX0DHML10CxU/jDOEbzzto++4fjMULJ19eFKA3O14jgOqqM+/SkrcLfeBEdRiEqr03TE7hDRa
X+PZC4+OmO2zdA2yL+yucyWXVSVo5jwDS+qOj49TgDoJaQID7FaX3t2ywnfaueziYa9FF1jQm6n3
cVGTnUo0dgj97bKZH3qcBHcjQjIfXCmyMxgYOq1JSqaLTPRSrTt8Qwu5EomJqzP0bxNTKW3ENqF3
6fWMXiuQZTcLWfV9gNw50HjRtGdbkSW9i8JV8S+sX8T3lKMirfydRsldP3Mun/weRKS3DsMr5B2j
Te4Llwv7BewA/8ynwT8kNhN5JrHPj5JE2EpCA7DkKZ7StjLKj6o55HNfTtnoHVvfW+HQjptAYU+m
5x8YEIy5P6r1NUqGsATxODyiElvmAr6z4nnYBgSdRM4uojzBmOUFpN2oK4mKAkAgU+adwOoG07az
Nj4sG8eOQNCE1mvW/vShr7lHrSJzmOvFfmkcArWg6JkJS9IeFPqD8R5Eej0XNkyTEQRvIXSVTT1c
qdqZ9oUDIOuvVs9IHVRThsJ252OTIaE5h5MVz9NgXV6Slnf4bX52DByrf5A03RpYPdBiw0189LPd
fRYsbst1DQNsQnEwnkcgPrni0M/lcNlajtu6jredxkMl6UhrcLOcV8U3c8pQo50Y+O4X6BxDlo/u
5NZap0Op+NofdOrwJhERvU6bB3wF6LkFFzoMmzCAamPP7Mmi2s4B+2A2SCZ7Y+iNygCJyAjyga7m
EDo7x9uIvoiCozXyK894XMWEycZx9JZ3a9zXbdybq1G7PuAFTgrPblOVtRG/zmwkaAWSrFlCueUJ
Otk3wbwBtdxOa597832rkxXP1w68wp79NBG0Sn5G9VNC9xk9iwoPYav2oqVrWo98Su9k1vpH5bct
guhs2JbBsJpq5sl6SrGEV1TLa/Z9j7BMczGr9DI7bXYYpVJXm4L3JNatf+7NaL+jfGSvg7NtBR9x
hJcKbn+oTzZmbh5zRosKHOBFr+L4jlM1XBy1yAusbQ1O6LXraovG9EGNi/or0xA6wS8JLoc9wkJU
vqGzLp0pc9cCwmzsygIt0pKkXoWNGBx0dm29DXjXOCBcnnFAW4hOg4ah51XrMnCgY5AXMM6h4Rnm
tEG5kWyroyGNAS0G/QuS2RVGfINGo2Im8uqmvH/AaiI5/KH6S0JDUk42ClFr7qryP9qyHJQyZnJw
FVqkgkz+aYG/ZIdRmJy2Aile5A01lFuBKZeclt2IUzaY6SodOPCKUc438LT1Q+L4pBGR759l0s0X
GlD+A1qLrFaIf2u8IA55rgfTNkAPEUxhRj8PXKbfvD3YmyRuNc2xbw03lVn3PHje8hh3S/SCEECv
ZITDllchNvuEQtA9zs6G60820Wwc4Kp09vgCNN0/xWyPihQdEA58Vx1akcBueRi6pBgJBno4KeBx
yGcn/pWZASdnO3IcbP4kfWhphZceNG/TA58RbwQDsC2r2nUGt12SdAAGktAp/ejq1g0iiTGrOmXM
5cOZpUmZ3q+ZWBiykbR9X2TYNbbrvFtKYHCYJ76/XRAcFT6OsFs5Q52NeTt1WtSkraMR9oceaSwW
iMi+Ae8L//JGEG0BoUEN0kZBdOf4mFM6ekmSPIoS8AA24BnfYPDaP22zt0b3dEZ2RRl5RMbFHGv1
nqRseAYallwNWUJdpn4/3tE1MXXP7HA32s6DWmKO7j+ifnBg0vmdqIw+pqJbS2hpMPj0wMKo0i2V
FQ2ZqFytabFDIHkJ/BmJUJMv6olxv577Ca2QZ8AujzORfm2XXkLgOUz3LTbSKgVH5KCWmfxiQ5ic
pmVLbxbZYE0bB+IYjGJ89pVIUU9gzPLqd0BJOfr2Chqg4LDGVDbz1rsXlboGit4u3vMuw4A5xXH8
7oR+G+Vsl/FcgrXt37cm5QdX9ajY9hEdfO6GHWQSnIPTTwbHO3US7GHoURB7gZt6NTDtUXk3dlBf
TXNKbtLJOjDl+6VGRYj86HFut5IsWYAeToBaMMz20QacQYkQBZjgwofLbwJ36Nsmlhv9maKGOqWM
JyG48Ol+mS1AsWLRcVx/hEvgDOT2+2QkhVfeGstm2yL/S6vNXFnlK13OakmLGKv+cTMQlW56dL+7
Y7eXH5dTOBZbDYKIXYTq+v4Bwhl6bXW8lR+u57/o6ry7rtzqrVuR6ggD3drJoNIat91/kyKa74LZ
7N9UMACPTbOlWrZufplQZFQjJ7R0u6nEIVbCsyDTh3TXTmOgbAoPm578L7GAKTV8cNQMkQp1gcKu
0BnlSKECDh9hCPAC18ElJw5BzjrsaatJM6SkOZmq10ghBCRGa7ebfkKSK0vts+rWLKdO5P5wN5sd
fdgIP4xKygugCxg97VtaoxXLDqpFfTb3gNApzrFm4iqtPPg1nDp0eRrm6nPYRB2fms16P2zSJo+T
w1Kcfvg1lACtMwgJ+hVtU3dZgaedKbaWZ1f2TqEIj3Hsteo2wfC8XDD7yzO7ohKY5lLHaIPsmG5F
FwNy9YZkfsOUdrg6AbbrwBBTBGJPzj4svCqx0v77yDxgCxhjXGfKsc9TsKjwBHvEZu2YoiwFUOKx
2toehUrGgkdsDG1tIShG7RqM13RvI1S9qAOffIeAl4bCqZnoaI9Mu1GBVgydhxkWlNhAv4O99Zte
rdETbKSHElUHjlW191XXOobkq5NkBWYe4gYFFP9m6YJkK4jRij1jHKbnFgUR0bQKDDy7/PkDtBfm
a+YlYFtnLsUn7/yrmbrlbuez9wy/06+bdOCaIAn5qlf/3bgOjGXExqMSuiJRwsEkKjF3fw/2Uf9a
fSKKzGhIdWDiXFFNu70KE+w8OWB2iBFt6ALpzZKlTlmWvtqJ2+d57zgpBoW4KCWCIcuHODNVF8R9
DueApOIdtsskAQwNlZk9btQxFwKW42NIdiz/daWPdOsE1HuI3FCoUiocY+PVXdP2rpdyeoM2zsLq
NhgbCSunIlQ9K7cZJ6HYZptzVCWInUDxXicIRqi7HdAfCk56MygDszJOCHiCbeJUoQyyeqa+j//c
1SEOTVaiEk2rJEYW8sDDFPkYe/Aa9dpUzE7ZhYaWV7Ft1YPUcoTfzEQBsjjkMIs1u4EIsVQqQIlN
Yf1SolxVTbsKHOAbSda8RSTbF9SE0S0eqPeuEFcEtBXhb9pGOyTpJBsL1xV7QSL9oyPo3/JpZdGL
17lPCGljSyVHqt4zB1o9391FDfndfFt9IPZDPMxfw71DkqFVexWJlJfxsny8XuhOEGFByp7TtJCu
Czd3B2dUOPb9Nxbj7+0+C2vauYh11HJVx2xvpyZoMXJygCe99X3oHojTbTUG0WiUiJy7S6sjrELg
oHmXQqCSpOsb9iAABe2EW8jn9ZnRLKqRK+AcSBhHDxDlBPghCaYtEHR7UGjtQEgbgynAx7Y9G0Tg
Da7/Exw879VZWu8OQjqvmRzfy1u1JafOYjzT8yQ4+wPwaMyMYPLjw0TG7BhuIuLnlcWzLVHp4FO3
idajA73cQvV89P0kKTiw7QaWP7rMtn4tjDPxsuWpOnQe3nozAiLId9Thj6kz08ZVXXs2etJQv9rx
NFG0ktGgs2MbWlTS60CfYTL1AyOYsdLQ5lbZGhLA8EBMHd27jbGI4QTnlco8RGV1wxvqlQMKkSOi
ISnEPfF+atWHcz8mc+W+oj/l7aDwFofbvSTj1qC+SBOs7VCUUByyoURlBXOpWXaHVvbraQsxYx3v
RhDKk5yIFPJWQP+FGPXu5Soak5OHPCokK219hEHlEt2DO9x30PROEWiZevk1A+i/Q9S33J46AKwk
71PfvzP7hoXpdvNch9Qbv3vhHp6Rhujd+WztT0sSp3GhFcWkqh/WBLHDqcNwBSsObIDAgvW58TZM
zGYFNLMjIy8i7vEgn1CfVHSOvNc022C4zG24Qign4nrU1i8Thvw93mFH3Np2jmtnnBcI+BxWgz0/
lL3ZWDmjPPyqFxuB2ySy4XuPFEvkArszDyqDHvsnNCyTrVjnbuds8PtTHMTxt3ml44kko/m5YsS1
5DEZ42siiXefdSgqgVR6V3+ZPrLbuiFHo3/t+4Rcs20S123Bv85TDM6icsQeKcsQM+4zVH+kGVeP
8Sog43IIlgXVDmZUw1E6dKj6hXZHM8/229LtyhRslLDlnjz9fUO0xVfTxeamBQlrh8V+g8lUnIcw
67wKtskbDzQ/x70fPiFzzHHLUWlVJRxNBJb72ohxyS5s4PuDsWtWRWTfG2/qYggkBAdguXQUouQV
/Tl2J0C0SNaaFYOKP9NdlbA9RD/rBqTo1Lp9Vw5E2oDoqAtgzGBdZOHYfguXOahgIUGaJBj6eojT
9YF70VZNwEuKRO3kBAB9fEAcklcouGjUBA43Twkh5jmBBWzjeulwnX+mnqOeQbs3cd4tvoQwYQ7m
6aYWo1Q+4PUrQihqkTgHLPI12lu8Oiqhl8SnCS53b2vP8/cLHSi6N1fJ6ObG2/wDw26Ivv3Aj99Q
6KxhDsl9sJWrn6xdMRAKqGNxJLsAEo+Gi7t2EyhGVmFsjBS2h04IYAZxFMSVph5lVd9u2PrXAIad
gdL7AXmY5LUVkVO3M+Tk9aa5czE+1k3ujd74DS4a6n1kLgIpzRi1X9H7UAQ/Eu8YJaKDikfyagcR
AP2QDXeMmsPVFHOafszjIWJGSjPcDrLA3LUZrh5y617k0T7Ya7pE9lffOU4x0c2pNg9avWJ0B3NH
d98+eq7pvqXpaBubWuPniLtjxQ65P8Uu0aubgObuvAfdW2qRiWKyiP2l1EJPgJjUC8TmUbEGMIQp
1il5CdZIv879iPdjn5Z3jXX3MmOyHzTCpesBgv8WYmea3GVQpV95KMF2gRPdu2tcCn0bm2unx/WB
fUKdHDj9h+ANyZAkX4ROAvTpO/PQpXJ7k3AtxKaDU7BUPSg6DXOCDvpzmqAoa13XraKIQ2UeBHx+
zhTK6VzB/MCt+kyMSJnu3LXuFgxQMpus1Yqu76R2aL5yOjjZL+QO8ye2Qt2Rr8sqHi0MOxe04MgW
LMZQOUir7vbD6rlp8ZG1es9phEaYAwL4mSg6e6d1Vy6oc2KpdnQQGPQiznTMYbuAkDiC/RREDw9H
5DxwDLxAyskKIFnkwYbofPst2C8rRhFvFAkzz4kI2RVF0/rIkp0dxE55uY4YU6SLTQDuSL9ZU/TT
Gs/nfhw95Eh0LivSKCAPYm/1faL1NZ6nv7pl9G4iikQp6YZJOPNoI9Gp5C6Cmioz4S3Nh4XSMgp6
711jyH+Em5S8szgYy4iuvAEcPMHET2fnvbdostM4qhyYmyAFKFqA68TTO1bbcO8h3bsWbaTvfW37
IyCd5N7H8KOQauhKISZgB75cp0fQy2mNaloc9h7iBI2m9EuYxuwOJEoNX7+ov8eYp4MHl8RES+G2
ic1qZP5465clGJeLXPzwIQhI+I7eejrMXK4LuCgasQEKTiN54Lf+g/b8of6YQSPgSVPIXn30IJiI
JsBtwaQpPNOzynXwbg4rECi4cc1XbwIcrjpgOiWkgO0B7/RwnmJJahEgWTBnFHGZUAlIlPRjIlu/
Il2+3IB6dHKEAl2hLz4lGOhhvoRTF7kkQRF2gblh/KEQiYScOhfVqy62iPEfI6x6dtbODVyK4mqC
UfofmJG/Y7N9YkbShAqWpB8uURyEGT66UQ2SwWVwTIrWsf1v3NTP5oQhbwPegblxjgEbcmiW0CMA
tGf0+T9R/j4bFMrFQ7+ZCRhEw6ekyx2eTuBM+el7R/es+vfv+A1n8bNH4W5B+Jo22A1tFN3QA3bc
f//c34mWPxsUoqWgXmpgliaG9TSsFG3o0BUfA9KezeXQi5MZAgBAWxOAHuZ18VGCRufMf6BL/u53
fbwZf2MbZmSx2NwicJ75i0yeZvC3//2HfRCb/4FY+Nm3kJMUXRskOeeQYWIicuX8ikHt//cP/817
6378mr9dNTAyZIpRqEDXHSI1TxZORLFun3TyB8rz767+E+V5dnAwaNKT8wZmyKAO/TYDvkz/4+X7
/+/lKw/D7RXD47PFpC8kfluiK62jGLNx1x3/ZMz+u5v0aXHvmWdnl3TkDHojap2bG8yHdvlw8LR/
2D5+9/J80i6RTIYKD1WfqT8XJPwFb6Ly3x/wP34yirgP0cXfHjBwV7gpbWt2cgfeTAGtXCP/sBv9
ozgNH/3x///20ZO/ggZFoo9uSNzAOfxrIWGUS8PRCvsyK/Z0++pY8qd18I9PAV/3iezszQvmeK1d
z7GH5Il734Pz0fA4SecPHN7f3alPC3hFV5I5sQzPmHCsVyKm7OyJtP/x357Dx/r4281SUk8gAgoI
aLbhRFV6xwBo/beP/vhBf/toAypaj2lWBnPktM2HuXLG5E9mXP+4fHHTPy3fHS2usQEo8lMKkokX
6APsklTlUn7/7xf/uy/4tILZugHUw0z8DIurG+ykNqQfB3/1bvj275//j+Ii/IBPa1dmY2TaxXDQ
zPeu1O0U3BH3o6SIUy9oEjarB4U5wsNk5/RqJz2u/2Vrwhd/WtIx8ZbNxtCRpLuCONR3bhqFR0H1
Rx8cSu8PD/9/Z///dzzALPTTAl8IKrEwg0QatNamAxnFZ+IOhDrUlOaH4fMZwTRP7aQOwrP9HzaV
/9nK/NOXflr6JPBG3wnYeM4SE9wcL0MlCV6fLQH9A5ZJyVx1YL7UzFERUm+yvoz8pKuXdWhz7YcO
nKNMeBgk7ACRRz/U29yrO5AZowaT7nBD/21AKeiAIOVOEszvAO+HPBqYHA7dupgOBKLdXv11hjkb
m9bDnHny1tvUXJGwQ++Xvg2acPWWy5Ku5qlfenQVcmUhgBOkoK49XmKktlr+3CuFBAHApSmQg3lE
YTBhMH1xk2F/CCVDFmdmSN2aOG6yNk2GHOM5cI9S2fdf2kC8gHTtNJx6wU8OdO2AeSdrZinVUYXJ
B7849c8edBnnrY1tKQK9w99t8G87EreqwVmChhMSVNSGA+hBFuP1zIkwVdWrue4tWNbd8lFFMhbf
D3G41ZOI0CqZdE3Qu+10aqhJhjqJ9uACwqn7p0PjN4vys8/PBqzOxygmPYGL/wEPeq06/tGe9zf7
7GevKh5soAhAU3xKUKRDwkm6PymXf7PWk097bLRHjh2GEH5Os7yf20WVMKh/thtZCheVrFinag2H
owcy979vLr/7KZ923ogOvbsEKM0S+CDUhkNmDpGH/4ei4DdP4bMxZ4pAG4yEnOwUYEANizskuj5i
F/7D/vSba08/HXebS7ZUaIv9CWDzMeOgbokt/FOA+++u/dOjkGpnqYxwJqWbgtEsZnqAxTPgjP9+
43/38Z9uvOPMc+LCrPgM3u+9tQZ0ZnfNd/8/GVxiU/107G0eCTD0x+V7+4jAkbZk060fkvK/Xf2n
M89dgMsPCiugxSDcOyx9guHU/odb4/0vzuefNudPR15LrTswf2pPdkY2EaBbdae3vc4wzz8nI9/g
cRnG4Pw4Qblm4c+ez/yH5vj7Dny+a6n34CWUXVCa7gPbyyCtrMD3I/XYEwauwty/MIWxreswecEQ
DazPkezxQxaAVCviPrnDNHBpwm71mtZbZ7jEd/uRuB3oiYPswULDGfjskjat0YiZB+mu3zuP9wr0
pf/j7DqW5NSh6BdRBUISYgudppnkyfaG8nhschRJfP077dVYb2iqeuPFuAq10pV07wnDeJ9DvHsn
qj7/7vJkPCI3HCL7XtHHyUV8qwSU/lHYwnseMPs7B4Eq8mU35QEViQB4zoRd3NjDTNceYi+k2bzv
ja4PwhlOArkRqW2XWsaRDwAmIG0KV2ZwUX4ihTf8ZEVeHksyneRAuwpAiI6/xYnFn6XRjXeT2c23
vIjmUwGAZciX5/MOZlb5s9XW3e2oIJSYO0UPapA1vfa5Y78NrlXdGqpHeQJ42fRauQk79omkD3mf
WD/DMpffBaVzuQlb0/LpTMo9VLfYg4OS5xEw4vaBzAO9KWYONL4SBFqDY5UcuByml4Yb4tp0GWzg
5wywUmIB24INliCFR4ESr1m6zVKVw6gHaoBJbU5eAnzWExhtPOj6xgJ8HcVAbzIm5sUJAfWCT0ix
9GH5AaqA8WinVh1IktAfBuuadysOpx1UmobrJMyAbwaD+pqmEiAhkJ2uQFlBms8ChKmNreckNGAi
bgkaX+dOj+AbV41n9032ZNSQc+0gQ7nmevT1qx9q5tpOBceqaC1p4fLLJhZEqu+egVCLn2C8MQOb
1pb0YKKMfZfMeDrTsuk2IBshFQeKyU0WUghuRsl8iaQSooZ25QuHjkKNDXK+0rgeVH9rusZ1ZQ0r
UWPh/aML1w6Dwm3SNd0j73+CkuBDs9TL+W0xrkaOU/z5InDoIoI5B14diR5xnMbpyPGu8GDGADSg
/Qc0pcGbCVzKAUmDL47sHk3ivk5u2vmJc5FWi2nrb1XSja4JVJx7xBVxE6JmCC4NREPTFZ2NrwfQ
1t+rTtsod6xz9wgS21sHDg1KHde9jB5t0a8c2V/fQGz9jcpTBmgcc8Lj0E39frAB3STJFYfkqyxp
uQGJpN1B0PA+RAX4krPE1nX2Y+ScUnu0cf13yI2VTvuqBb6zNVeyal/fEsDA+fdtGRlZkuBNDIYx
svdyNr7z1v1+2S/XznCatfMge+xcIV4VnPq4GLZ1vr/s41pYACgC5DQH79YiAVtH8e92E+3EgEPm
/PcX4o6tS+kLAjRynqABeCYSIBic9E4CT48CujVs+7Qy70JYWm5RT++PxlC3m1IWxp7jjn7AS2He
IKabK4Hh68uQrT9xKwJIDEy/gbRp4k1Z1syLYnULYI66sAEtrhVIpc9WbTvHocHmr3sV+pQVT9Ks
V1bZwrbR37Bjn6QplwmyDDTOvN7iPchn5Laqwh2osd9UhWKTKtUjoH4fK/N3+u3/j3W2LrWPKlBj
yRlNTrYV7pJObuvK3sUN/5VS6CvPdvoCvBP0WpOnqTLclZGkC61qOazQAj6tQOr5aPU5GH58nK6G
pF17jnxJeDdt/UofOxRC/oWs4ICZH1IjfuGUvFmpuS9cAKpHIANWVv9CJBVaVABq7+RpD+XJgYV/
QjP8AVj+XdqDhmiAt3V+hpY6cxrCT1mtrEORqipRq4cRN8qcqaN+EWFBOxu8sh9w1h1usqpoX883
Zv3Vfv1qPWgBI21MxwJxIQpiaeTvzhi1yaHmqLf5Y5TF/VWag441gn5hHEfoBjzbSLG8GrXBrgS4
ktcssYoHUk3AmUXdmD+C3yRRZ5uGBDSbZHx3U4FUBUQdgYGJWPQqBlleW3FBt9SwTvbivZl9KwEF
9A0QAW8oVE5jr6/7ftw6g4ML15S9JPkvRqprac6uH8H5+q0G4iTxmNP+EA2ko4DEMT7CAXRbLyTg
F6HemLYvUZW5h9SEtoBU8QCROykrnEam/JUo0e2HHrL2LTctgJtR8gmnTKDKKMUOTEnrlQCTvGlc
CeMWksQBLozWHjfGcfJb1RivMeMo2xGAvhxn6q7wXngICzb6Bfx1UYePyvGKxUZpeWYxdDsoL3xA
ACdHVc4wbpKYWWBZAnRSkoRsSvDRgMmcvssxtP0yHvnGQKIAfwK5HACi+gkwvGLYqqG2HzCk8++o
BM3Djp32G4r+g5CAP6GCjSqDXTv0o63S3zEnEa7HNdherC4igN04sxAdwfqGKjJnLyg2I0lTzu2R
4k2xmwfcwz3TidtnU4EC4oFgiFkXQAcD/iKB3A8zEIWTEyAA/iZ9gQs3ozBGsmPgeDP4kWSmdK7b
GjenAf5rnhOnIJ23CYrqvjnJZFeLEWjrETiLn2KE0il4MCI8ZIVZHLk5kAMdQxizzHYoD72bFs9A
qzmvYGI2hxP5AFB5EomrPLPowQYZdQSHEXhRj9YYBDAd3WiTz1L9iia8ZGrhguXLqvg7YOg1O8QK
XH2fjNEU+w2wzh4Dv7rf1pkSyHmZxRMFChnMI0MBUO5k6a1ZiGibZUnumzIHPMNt2LuCBcF2EtEw
e61DxRWslYoDsNhx7ldjMt8Lt1D7tiLylo6suqtISh5SOzUOLRgIzTYeTE6BRIziYVMgb2fdsiwC
GSC1TfJ4ficvRdjT3fZT2HALu0aV3QWNFx5uqnlghK2IOi0FPe1Z3YRNCiB52wUuhA/wLP1NBL0S
8XwoitVk7tclFbCE//31IdQYVAV4JkRvMGiNLJp3IKSo1xMSH0nfl/c5dLA3Y2t1oe+weoBBzNiO
74RVCvXa1jUTzzYa8iemUfSUD2Vae30qSQXIPLccKOZXUbMSoBdGWn+PzG6ryAgqU8DJoAB5ATDD
zdYSPAsDoT9FYjG62DWTDAi0IKH8FQZjUtzFc/+EEut+DoFPG2y5Ob9mFmZWT3eWI6DLST/LYAYC
xpAT9P8PSXwLqs1ll3Q95WkWdoUV3vZHYQ6HJowa3NDlNo1Ar7ysB9qBnAKDz1XXyEC1DvgJcGNt
gCRM+bMDfa8/CM7Z/nxDC3dNRzuVJ8OJYLkV18FEOGooVPwMnfS2csMLp0I7hivLSYlbwL50cCVE
DACQ4h/QaEXMWOnA0qrV4kNHuEkL2EegAxnzUE58k3228sBcGhwtQjjt7JTwzmuCWHWPFApcbkSB
4hu+nR/7pWWqBYdWua4B2ocFUKzq/QyHks9UiatGfTPAXOKypaQrzCdCFrlZjRUk1fiVY5JvKN7f
F4P8nRG1EkkX5kCXl59kqUBCqk2YSYzttRJRAq5w1KwsoYXHBD9dKD+dAMBmAkjpwAuD5/vB4d7g
vPVuvgVHzQO6bGfnMdCOl47Waa4+NQazCFA/KjEHQGb4o3XnsKOAIWOZr6SUyMKa4trOLmYY30y1
CefmfbhPDtNjdezuxhvoAm4M3/GRzPXBhb3mu/zQHps781DugYbc8u35Nbc0Vae/f+qfPZeOG85Y
0gODQJPxh66ZHC4s5v/Jy+OK0oHw0QRm0j9FIHxuwK19aAZzy8FGWFnLS79e2+zTHIP4B9WEoBfj
FtbF3+Aie3V+YBYOKK7t9Qkp6SwWkMIr7JMRcgmcKHh70eR19PsE0YCsXdNvXVoB2raHFmlh1CeU
2+y6x96GuAQv5VM4Rz/P92RhJnSt+WYEXn4UzhxUsV8rIH3pnZK11w4XCZOaIBz9u4YysIDNwmEg
zFaR74bwuGqG5rlywhWI0cIsM23DG42VjXEBFQWn7m9IBC4NLuHnx+b0iS9ehUzb3hQ2YJGdjGUw
WS+kuYYHThCaINTMTzNbU87962b+VSPaFgdwdRiElaHayuunIbFDLJ6Y3QBuH/62Trnstg3zb1YI
8Krq3QbZJSgYyLR0tirl2V1D0zYAd7u5rmBo5FfVJJRnx2W0n3t+MliC89emM8pXwzbZysb668z8
xW+mWlwQBAyiMKrMIAek2mdDgmoLFLug9d+CPxHCiHFwfMYwGa0p1CMQmeBh130C4LesIcxy0fTo
eMVTko+X5Twds+K1aK4LG5V5676ej5MRrzSxsDt0uCIF4rpXMB0JnOatw9vMhNDWYB8Lp96d78PC
9tYtAAyTVJVRjNbRokgTzNPWIGoH1PjKCl74/boDgErtJGxMXKig/XAFabU/BJJCLgQZiNGsBJCl
HmhRNksp5OkkiotNOCY+ryHBMdvbImqLzfkhWoi1TIu1yEkkypxgPjVL8mg0fbcxZvGG2WebAU7R
Kp83sWnSlRFbak2Lt4Ll1AobDoJsyn7CTRvkezeAou+46ewCOZvwT22ZK5O/ELp0j4DQRRmYocgf
5Hn5ApbGTTMNH+cHbWFWdHuAzDIJ9OnTPihb8CeaqfwgoeWDdhquxICF2Kj7A5iCItHltOSYha9N
cR9z68ptUAseQF9ZLfQvDdBpWX+6fxAWtl1CszpokuTWmslRpc3KAC39fi3sZmldNHY9zEHq8uho
UNc9mFUUviIRXe2myen9vjPjX+dnYynI/0/J34GOFeslOU5D8a0rzPE6Jpl9XdGTTIfTqMqzBSz9
WqhPQAebDTvoRP6mI22gzWMamz5qe2iM9EDQ1iU4k5AeOMlQdIN9SJkx3DAk6X64krQ3xMIj9vyP
Xogd/3MCqIUVRSX2HWiZGwhdAmxP/Sp6IdPD+QaW1qi2sY1U1clUc1w9gAabI/JWO927y6VaCd4L
W5lqWxnIv9xwGmkeE5RlNjlLQFCKQBlCabs45HHY+UAhZH4B1vfmoh7pTgEWpPujohjNY8TZTefk
+84In8QqBvavOu4X567uFVAKE3C/obdgJDI8dBUY+5DVgIxOdhTWyI8go8a+SFl61cS8O0Skzl8r
PqY+vt17hj22W1lCavWyzuoXr6yrGO0j64i05QfJk7t+CCN/Agv6/PcXdqjuKSCzyjaQx3KO4CP5
JSRfG8OzoXXTwxUTl/nzjSysQd1ZoErBxJv62AwciBy14/1QK3Bm9pd9/BTWPoWvLBLQDwIEGlxO
iAJTBTWREiRNJFOtC1M/f1FAn5ro8haSQBnmPitcn+YfA7kCf2zT1it79PRTv1px5N8u2GFMhiGW
87HorOHYZVAayLvOXRmgpSnWIoDoOgaZDpcfbYH6sovKRQg1kibxBNBWY3rhHGtxIJeptOzMsI9h
ahgvgrUlhL4g5dTHzD5cNNO6pUAEqqILMPx0FMa1KOBvZe9bslbk/+sT+cUk6H4CIRnzEpgdBWx6
kiR+MtnlA7zqnGPG47ncyVI079XoTgoyGzmF1qUYOPGqNszg+gzo+UuVOeR3KE2+mc24/QOBCNxl
65yuuYktwJBtnX1T8x7ur4DVHlFohz0vNOsckfWQhHN2rQnlNNarQ9Hk06Yp++vBYSvP8IXda2r3
gzGFvmebxjCIql3IXsMxHUCgsYDEyJStLJ7FrmkXhSHM4gbWJvSYumR4hM/ydEMrR+y5guIi5dCf
yHgPZai2BSo3hia2B3uUn+eX1cLu030aULtqYHJb0COsoiEc0eDjc9+t3D4XBk+3aYBuS5mNTamO
7lBClhPqvmYCMTzHejn/4xfuD39zWp9C0wQJBwDyBlht13dlSvbKivymh9pgeJFJAKhcWnwtWyqF
A2PawM2zt9kRoQ+hkt1kSTCGw7ldGaev7TzQjP1vDJy7HpR2QizQytrjkBubsmF7XE1RjTxA+vAO
8GjS/7A5+NCt2ipIQXXZD8Xj15P2U2P/wCNv5XGyNGVaNE4pE7A0tCcoGljZd+AH7O0wQEoyA9hu
BcO01IQWkmdiAjqgrPnogqvrwGEUwq6Qfl3pwELA120doJGpSGdT+1jVoAnx32FmQ7cAkFGwQK01
JNtCF3Rjhxw3+zqHtAv09bqp9LsMxQTK3bLZjFUTX3T7ITo0iijoj9KJzgA9tLYPXa9qO9R1uAnN
trhs4RFXW9+MAyBVlLyBPmsOdbAhLtR7BSbAcxVV9BtErxDxDVfRGdQcy/2gqBlnXg4aMCTqO4he
eAKKxpDYhOlf5Bt2z0HBO70moF4WZI3TrPzOrze662irshC1aEXtALg3PVsQr61oAnemh777cz6Q
fH2Ph7nrv/uP8zTOwr4E9BH6XRvH7WF7DslXCAKkKA4qlr9jCtqrmQgUps83+fUSghrCv03mKU7N
tBUw5RK3FICMTvqgFq68SxbGS6+xVEpO1JiQ0rXM9lXA2TyK44A06XNBx5XCwcLv12ssDM69YswB
78/CAbgVGqSsfpFFfCG9Sa+yKFIwAq9W5+jKDGJotcnVK4uT9glyP8r0O1geXDhYp0H8dIpA7KV2
QTFHWdNOvSqESInTegxoSmd8Oj/XX8ckV6+xINzVEytA1Zqo9FgxeoU5QCb3rZaGh/9cWVFLreh7
mUFYuCgtuM1Y1TtA7jcShc4dEK9vfdZDqMTud+e7szT12mkFHDQgenFkBwIEd+RjC4jcNoUvDHPl
UrLUgLbdqcrATTGyOVAC5kgQUG6gnsBWsIBLe0Pb61SNqF6bmG4bZNt8AFpG/IzYNRJ9K/Ow9Ou1
nQ3EaTeluYRqQMSuzAjCTaqGyXUSvp4f/oUO6PWU2YgzeMdh+Ociob6LWscNDIAgwllVcl+YMtxe
1s4pWH7aF04WQhEGIe8o7Ddoxfqymj0qk71t/D7fwMJA6XWVsZFjLJN0DsYYJB4IP/9yI/aWps6F
HdA2dtj0cBZCyeCIf7wKLsTG8KcAermaVzpgn9bM/59NLjv17PMQxZzNZqZSlIIr82HmpLkHTxna
WTGxDy2kdY58hKjkjEs8cGxNAuypwZJt0tvhBhLdxr41BNu3Tc72sZPx6zwU9Y1hycRvkxkki2Iw
NyYMfDYDOBfenEYQUykj6wD4XedXDeyY5taQmwSSbrdqgkJZ0UfuK44qAiFXGdsr9fSFidIzsSpV
EvC1GSZHcTaDKNJ+zxK73drKuGymdIvW2oaAbQtxwKCP89dwmO5yeH3NXQTd7pKuldIX4iPVJssw
oiyb43IOuHubkhHK5crLzFurv1OJsz+/pE+x9osFoZetilQgu9hzEtQZnDK6FjLuU0Rezn98Icfr
6jneqmFgfjLY3tncaZDKldkmoz0Mi2TH8PpV2fAQqqR9zqHJCf8JcGRm2dT3oAXXv1VTRzuoGADQ
2dMEEnJGIwyvpdBklkYMGSSrjw5jZKHu1FAYecZILk4rJ+zC+tFLUDTKOui3jAD52+6fyhnije1U
24lf9kh39RqULavInYdwCiJqN/sCyLytCQHHg20ba8WIpS5oRxJUyOYJ2E4BVVpjF3cno5okeoNR
a785P7kLq1OvQWUqGbOSowHwU/qDYmV4G7X0ecjT3mvA+djjle5cdr4y7YQqYUUxRDNOqHG+iel7
hcSkAvj0oo7oJSf4hEHCM+zSoG4h9UoAG3RtqLW6QR7+iKO1zby00bTDacBIAeKMUxxTLnwk2YMu
ZWv084XJ1usSoTmmYoCbQzCASW4NcLSFKFz+dH58Ft4aukfxzPD8gDRkGnSioz/MKh9+lGI0nu2h
Zc0Oiud5CWeGsvll2gq47PONLtwZ9ARDMbYIAhS36Xps/Hy2ow3CyB6U7tskSx7Ot7EwJUTbIjMj
CNhmooKWOBZkIoYKKl5rlfiFKfkbEj+dtAhLrQwJZ0f4YxE/FvUWqkcJCi0hXRmipRa0TQFOiGXX
bY0ahztselVf8UxtIPR32RmqpwyYaQqjlLQMos6GFRScTOZyy/rLvq4XovK6U7D3wXYQcNob44/c
gjZV+3h+YhdGRq85ZTYutEMHKpLtTMcodN7yrL8y43gl8i2sTb3kZNrVVDg5c47EeezLV5hUbwfo
UAKZttLAwsLUDaohBVFk5YDktj32plfDA8MewG28bHC0S+YIFDygR3jHxxyKjky8jA5yqKWVr2TL
lkbnNCmfFv5Qh/OclxgdIx2guvnN6QHfYX/yamXXLn3/NGifvs9TKE/CWGkOoBgfwpnFzh9nflca
5crgL5xrevkokbwoDSgAHJ1ygAb65FwbUsTQmc1voWX6GBbFCkpraZVq4adVMTjpRgVGXlqYPsuc
vW2NgA7NcuUWs7SMtIcjNN6a1IYAfdCDElFk9+ClXriGtNBDCHRHpI33Lqo8xAfS5aq2ECEScpFI
lgmTiX8nGVLrSdpEkBuIESieiskCEq/m6jDl3WUwI1evILEUIlCpOg0/k7fwA/xZp/lP+Mrszm+z
hWWk1ynKMZ7bOMbgd51wD/NoV5seTCYvjuV0rEkPRV7Wvp9va2FL6GUL+IQVNpz35sAt7yywekh5
LYB5aPO13NbCUtXrFnBilPArPUU8WnlFXPmdELDwW7sbLX1e29JhXDY8tSYkgjrHl9DG6Jjpi3kt
z7Twed1vOOyGwQmBEQgkknRwKWAgjcC/w48dqDWen4GFrfa3TvIpKCVN70YztcoAfvMexKdTCAlc
9uXTnH/6snJJO0OauA6ioQk90dlw4jPWYvXSzz6N2KeP5xB9cKB5XgbQeobk8rPR/zr/qxfujLqX
cZawHN5SCe4mZneyRLmd3OFk9zRA/FNt7LAgvhWXh/ONLc2v/W8vQqeIkjrLmyBKJgtZJRjawDrU
2JiSrqTg/l47v3gmW1qstpDwsVjFFWxNunTHCyf2kkQCuwCdiMfW7dgBQs4o60XC/gY+GYo5I7hs
fR31m4hH7hZYoWE3CpPDmDGqxRVHZhjwG5CYvDCOazi5xOUbIgOBvyW03HEzijZyyN2n8yO0MM86
ZrMPU0is06EJUsiP75rajrc5LbrLzhm90g3F5wTrkjUBpG18UTc/UoO+nf/hC1P7v2q2K4bYTG12
hC3xjhJYK8/jB4XXzmWf19a/pVQNkxlQFOxq6BDQ4DQDY+LNLNeO4IXI/Bct/GmDsbxVkzEIwBSG
1xa6+Lime3BFgmvAGhx3YYR0BdTO4VUHs700QJH1l1Fb4VESZmzanHbb84O0UO6HoMa/+wu+tQ10
b4CMAJ9q9NMyhacPCja7RvY5nGFcYMiMMd+6Y5EcI0tZMI2AOfr5xhcGUJfjDAHTHpqpVwGESfIQ
diX0VVa1r8Lvl31fix0tLGpg2NSBzjEh42nBi2HD2rqE9Fkjdk6d7S5rRosf3GyGNu4MdsxgZeCc
aLMR/NCuk6peOYAWloGp3fW6GUoO1O3wlg2l15a3uHGnydrxvxQ+tOsec41O5lkWHhNk1dUk/TRc
Yxp+fVAIXeFEjGyCX2pWYX4Jh+w3dH2gdlCnoN3y+aDkCG8SN5wehi6bVwruX/dG6KonjQHlZdGC
OpJaTnhv8jDegi+xJmjw9b1P6IIndh/2BpEpqG5T69XE3oTsESqU0EuHf+u8pvKz1AftVhBC892c
bUaPc2NwSNRC+JhLsvI2X/q4FhXtFi5+sDKliCTfqOH+ng3xcX4bLA3OqcVP4dC1gO7O4UkbFMw2
bpGjPOBda/qQ04QxRCi/FTxfuRMs9UHb125SJDiv5xq58+Emtfur0RAre3np09pezs3RBqygrgI7
gQS+bEkIv69sc36Evt7HQpcu6ZvGiKGSDxwboRyq8i5TNxw0FuUVRv7nfBunRfL/ywwUkv6dBeni
aQWRsvBo4VllZ80GxmkejJ68aE02e6EFXb6EZ2VZdbVhBTE3/Dm1/S4hRwGddSd9P9+H09nzRR90
tZIYyZaZAUsH16wBiomSFghKo+mXCgJMLLfgEGn+gmPSe9i1T+ebXJh3XX3QUB0frDQsAmMOY9ef
klZCGHospsum/n9iJXF+sp51yiBTxbZsoOEebWPn/rIfr+1pw4L3heTwFB5Idp2SdAvDyl+Xffo0
Xp82de8iXqMWCuCDDXF950WVKwmSpQHX9nCCrG+RNshAWsBCiem2iZ7P/+Kl5ant4GkczAyvfX4k
A38pWoj4wQXMg28eElZju5ZoW/r52pHMYO2TVAJXF9hP+zyB1PpoO2tP5qWPa3uYulPpGLArCmQE
+8TYgPlSWm7PD8/C3tJ1DCoGSmVvIMOGa58/w9yJZpB0Lc3rsrdvcenb9ETu6ohfdHURurLBUGc0
NSAlEdT1jQgtL7L/ZKsKqAvxVFcycEMHKA84/gSNKj1wH3zHrjxjvPAc1nUMjBpu92YlioDZGJIy
dz3Yy1wmKiR09VaqQluVEo8fC4bHcPlV1h8mX6xubYEubANduiCFIDwpzLYCauW2AlIXmtCZeDD7
y0KOo21fpSiHSRTElyAMBASwcj6YvabwvfTTtR1cMGbPJk1xBqfwdkyZ7LcxgRCw6BOxg6bQSgRa
YHUKHWdXJMmUliY0l2TZ4I1Q9MPoJSNshGgiyv0IT7Tt5KoxMCpCdpxa2R2zinT2HMNc43ws7HQd
d9f3MHvvsCWPnVE8pKBCtlX3dH6jL3xaR93l8UDajKPyCSee0jOS0Yd5fOmd//jCzV7H29F+mNxk
BARSJdCQNjK/ovN9Mn3n6pElyO0BIbLS0sIe15F3edJNHYNu6BFuvZPfuaXpm3CJ92qUgVaaWFhv
/PT3T2dcPo+5aSpCjy6UThOzgOI0POHlE1gH50drqQ+nv39qIOE1THIqHEk55Z6KXucW/P9xTQd6
aS5OC+DT12E4C0962uHenRL46ChL7uLSEYc8p2CWTD2Eb2EYmVzlMnc+LuuQtvtHEIggaIAO1XQ7
RiGUpiAHO42b819f6hD5t0OszUI1hZwejby8USYNsjx6UVMG9GC6HYw48noAhVcaW5ob7SBPmsiA
mjJKuTSH0nkyRrepk1xbaZT453uz1IB2mCO30ueug96cxNJxS7s2ZXus7QsjiI6/m7oRDrgE9327
MrfwtIRKb7byzFr45bqSwcjn0RpF2cCe2vag6ev36tFl48quW/r66Rn5admKpgRdV8zYdVBcJijP
p+WwmbOVpO7CntalDJxu7uoCcmXHptjn5KF3f5P+KNO1H7/0+VOnPv14JeA0wlz8eJJeFZJ+483o
KX5VQVjsolWjg5Qmq2vhFOFMQWv2e875i0pxr4H5+tX571P80C+eWDpIqYKfJYUvu4XDDZbL8Gmv
PRGv3TGXplbbwFWVwqDUrB2QDPO7AvpuXjMKH/zjtRvCAjFU6PgkZQgp3TwuAz5FMBEErPEWlLrZ
r2YcEpJCGUEK7gbcoaBgzSR6hpEUTEjyfrp2nKK4452Eb70F6MDKal5YEHpVX+EVM8GwjwaVqpjH
7fgXZGzu08G5NbN+Dcu71Mjp759WXVvkBZzYJAuaIoQvJMwvH5JCoCL4dn5RLM2bFqrgGI1iCw7A
wDQG+FF8jBlczwAOP//1hV+vQ7GgM2iYeNBQVHLgGYbsipg6MPQp7HPWhDoWVrWuAiBoAZ2uyKVB
x2Y/sTZjvXZMLP14LVqxmcdZ2+DHc74p6Pcme4cOXRVeODTaxCJLOhSZWdlByd9p+wxFQW9uHjK2
kmdfGhYtWpUgTEZNGPLg5PXsWcVwsjqPVk6JpZE5NfppUbJSyi4mp5EBEbEPrw3UWHrxs2HDSqha
WJU6zhSbGZY/doprAIcGALV96MxHxdqSWcha6ug6DDU09hsF45JKQlymfi9yWKiCsezuTI56bNh3
K0fSwrVGh9qZ7ciNlrQscC3IwkyhZ7dPjGTeQAqfJj8lKKrnN9rSgGnbuIECpzkiIAWsEodmNMUO
AMgN7eEFfb6BhfWkQ7BElqdTE6MncIgHrPgxTlYC0MJk6OCrWkEr0+GEB4OI5ZVbNcWmUIXaznmT
e9CRRm0lgU33+V4szIdOhc9kOIcdq9oArHV3F/Js/J6WYwh+RDP4OZT5YBgPN7pDPMfuyqv56/45
eurUtJzRUjl8E2V+sPpyX1JYcbfvRdE/ZvXKfvx6chw9eRqxOYENhdUEkBKBG28T3rRz6a4EqoWl
ZWubvSc9tHPNyQlqo/NkxQ8hCoSUrd2VF6qRQsdniexE7jccGjjYGF1eea25rx04Yka5PxMDJqd3
btp6pFrVIP16uISt3VVSSPOFMO9wAgKVXNd5T+b3GjScqbkx0xdb/jLFfZm8ms3dhPuXZA8dHrvn
198CzV385XF8ipx5OWUkLIEiqknnx23xwiGTkNUFAHsqOtgwoeZGdzW18b4vu9+TgEVpPPAnM46u
Eovt+rbdWo1TXBY1bC1q0K43qpA2VhAm4DMqWn7LkurKKauV8Lcw0DrqazCnZOqzkgWxZQZhZx8i
1TyfH8mlT592+KeBLFyzY3Ho8MCsWz+dUs+p18BwC6ebjvQa63qCT3VnBTlANKlIfKO9ZkMGF5I1
MPRffY8vruI6wKtLIOLLEOqClNrTTdzKbI/yhwziLnSRWctCX9UtNIVRP6i8prWqgwEGzx0foCID
FZRpE7UwWcsoaWM/T6U62F0EG1apxj/uDBT67LgJECGx+VgKy3yZ46J755YB59ix6qK3toGWFZmS
+LsNwN+3xOoLyPo1ZLxmfcghuCuMWxAxjC1rw+SmLnj6FKYcRaWpFM5aPmlpBu1/ZxB+THMFYk8X
GG7zBNWHAFqiv88vjr8wnq/GV9vhHYUpS9/DGi6vmuEjLKmxi8KkOkymI39FOAJuJ5Wz0ldJFd+P
0poGD/mm8H5W/bgfZR+vraWF4KkD7ayBypQ4UJELZQXVXTt7KTr+CGO+tYT1UgOn0f20D3KIJ9Ky
FSxIjdyPYDYGtTi/Mx7OD+TXhxeI9/9+vWPS5S1RsNgrDftGgvZHvL5S7n01sOE5h3/ctjD72FkJ
j0vNafHIgCl3ahG3C8K863fIj15JqCp4E5/uSxFDcbtZuR0vVER0LDwokXABljUJst4GHwnSU80t
TIbJpi1riRqqhLW1SdvOd6oBPn0mG+K1I+Dr6OLoBeGwTXk1s9AMKNBzfluTA6mA14bL+a9Jtivc
6KVGtIHM06oxxqy1AiiX9dnkpfk3WoClRX6dXxcLq05HYM6ZM9PcMZEnd+hLAj0/nF/ubNaeZaza
ty21cVokn1a2MXWwj0ohjKZi9ZJE43Cchzj17XhVa2ohAv09pD+10OC4bbKJksCw2W3O6g+wDNY0
Tb+eAWGdevXp2yFz4VOfFGMAM/FfRVvFJ2ley68UeRvN+tv5aVjqgLb5s7hFrc2JBwi2R3eJqqDv
v7YVl3aIFp2tfjZgUwCAJPCLuz6JvZI717GafDiZbFuoIFqof/7H2ZU1x8kz3V9EFWKTuAVmxXbs
2I6T54bK8j1iFQLE+uu/M7nyo3cYquYmSU2lAC3danWfPsf2tqZrbbE1hw297KSGGqAdt6J+sMX8
rITziyflVqSzthyaI0tlaQrFpR0nfPaDBW6zCKeq9nfscs6W0Ivb6vW4fsWgOqpAlCKt2nbxYlGh
HXawkkfF0yffh+Sny70AscU/3ih/3d4A14dF9VIrZU5mmS3wvtQ72d0bcwyozyfIy5fRfS/QjBD8
9LJ2Xdz0pYRYRFcdxPDuD6eKNhs3/esjQDDyXzupPK/soEvXxMvyJOpHZ66/pr13JIm9MYIVG9HB
jqZnSmmWGciyQXxIn+txKx98faGZjsGdzbpltVNb8VyP+3I2frmGsQB2wx5U0f+2F/mPZxQb67w2
CG0ZUK5yOq9PnbjPlkcHeKKATN3G5fFvg8SVYEnH5M75Iq08zZCkW6zmtbEm9mzbBXvOFZve0fbg
Rn6/tP9yKd0oA8dMAD3yPlBFCZq9DFwGaWAaDomoonw3oq9zX9uV3FsFqHIBSkbOj/biaIz2fGqh
4fRiueMMmpNxjCbVsAN1G2Pf8a5/rGraRdOF1uv23r0eTVBdOEw00DQvSneMWYZ0MMyvaJ7RSdb/
YJ4YnyaZoLqkRHW4/bbrHgw4rv9uZGI4bUWA9Yqlz4/lqCIL6Blc2+57+mVjfDpO5qrgws4Ejqqx
enEbIDe5/1hU7Y/7Hq95e1k0rPQIULMNEnpSVhEfvldqq+VhbWo0545Ok2oEan6OeQOqHjepv9iT
8xv4wPv4tz2dBUFNiIGXDsAHr7Ufy6b43ZvsCP3NrXLr9QF4emUGSkTIGFR1g9ODPiD5uRdVLgIq
zH9vT/918/b0ykzh1YntQroz5sx5Tl3ngy33NV55rjb3NWkhY+UC0NKSNqB2GTCrDQbv+b4P147V
YXCGGgn4OS6N+ZRS++BTvpE7uH4weHqLOLgDHNBOQbmS9+/K+7cTS8DqH16/hQBYmXO9NCFJB3Yo
aFifU2p1j7VH+pPop3TDG1z3PVAJ0ewViUtPCVrFlsxlKCs77l3/aczrxy4Fq1MjzY0r08rW1Jkx
0IyWVL6B9SWZDCcIUQ0lZLUye+PxK6ug82JM6FYSZVkCy2WmkdGlp6QnYQPy/N4uN16xNoLL759c
W+P4nVf00xC7mTmeZtrPL+WCRgRU0Lf4u68f1Z5OipHUHUGXWDrHg9dA5BdkOLnwfk5j1oViKb/6
3rQHuuUuOLqn1y4qXpgCeukiNgoRgDfP3GJKXFsLzZTnOnFL34FmLams3+kEyklFljHIG+uh6KYt
Vbo1u9BMukvEJMbBd87mWL61bH4HfeKGt/ibYP3fSMPTm8SXvnZn9NuOcecT+7WqHf/oVX5Kgsk3
5NOSOqNC2rfpAcUZ0j4L/dFTX1sp+YE3s3kYHUjY7YzBNLJD74/Dn66YyBK2fplBcq2yzLApWLbv
XY88WHWXnQ1ijC+NMsk3Mhj1Pvdb/9804SV0y6zMChrI8ECLzM3qJ1OZUJPr3OkXusDmIPPB83Xb
Ra5sb71wUrhZw+qyQMPLIs9Qa5si1iavTc3e73u+5ml8ZQ1TmwOC31ky7Eb3pznLQyG7r7cfv7Lp
9CJ3irb+VLbWFDtJeUolP3JZ71MT4Mgl2zCYFevUSZAZyJFAPzldoP1zenQW+xX8lIc0ySG4oNir
5edHyFXfV1CHvOF/3U1q9qgxGWhQKRogMGUVpOX/Nd63egslubbeF7v65M7GBEJ7WaKs2CZDFzXM
Lj+4XbpQFnW3KDJXDhe9YlLits9lNeFMkSBDMvOwGj7E9J56A7oX7sogeXqNRAzlkvFMkHjy2JO4
TL8Jib2lbR44smUbrv8vi+kVh6CXQ3gxFzaKY20synDaZ0/W2Qm7sIxMIzBCJ2jnsIuMx2Fn7pPg
/Mqj5Kn68HZbr19xdf9T/kA6w4IsgRVPQ1N9q8fU3vcNJ1vycSumo1c/KKSYGfIMTVzUfyTatxf7
C+jaI2eLtnfl8/WGd0LAgKisyYnThoU+ow909o63rX7t0Zed93kTT5mV2yq3YpO0r0hWvqBDdiMy
WpuVy++fHp03GSmXEo+2vP5UEasOXOamQZVAwyFpQA5zewQrNqIn3mUzu0SyaQaeHjKVTBXTj6xy
+MeUm14orQzMoS4p5Mbb1galGT1qen1bVIMdewvuBc2XrvnHZkMgi/usUWfPcThIMpC/auPU2C8L
zsviu1N3oaU2Tua/e/KKIerUOdJqiUjQUhyD4DcEhciji/bZdxU8L+d2V4Tt0fqhqsB5NfdVZJyM
H/1H/VH9Mr9eCm8RPSFa25jJFfepVxzYUBcL58h0WK1/cFAAhZSLeE3cpt3d3hhrW1tLOC3ocXUn
CM3HDfGXp45LyJ+aoGa56+l6YaGcHb/ue455JPZpaMqfNVV3JXs9PefOkg6cHLxw4naU+b7hg3gF
yrS8D0ECqcz/2iW2MCPMce24mowDA6d14E5ZEyTKu3NqNMNH7GAbI8XKAjV3atvpoUi2OPZXNo2e
bK9cUMkNS+/GPakPSjxe+jOJuWXcKztG5z4wDW6MfmLbcV32f1rTO01Gsr+9XdY+3P7vpDf26LqD
Vbvx3NOg7D4qCFvxuQvue7p2YcgqBfbmqrNiL5OPyqO73uzprsi6ZcOXr82MdlfwQIiSWRm148lO
T00jEbBV/ta0r3hwPTMMQQMLnFWExhN156ic0hhq6U9WUaUBh78KKZoFb8/TyjD0FPGYe2wExbgb
u4BWhJkau4iXW2JLK0usp4lB2tORfirARm29uXODNok2aOY77+c6VUPNDAugXqeP5TD+Zuby3Uud
73niPyUELG63p2flcNPzw9ynrU/qEdZls+XFozLdjV1RRMRbvLAtIOBz+z3X7wGu7oHyhACcbI9o
MrWa39QR1XmZZwEeE6cVEUQozXdTeWAcydo5+XP7ldeH5ugy79wWhUeKHLyQzrATee9HzJ3zyPNT
YBo3eT/JxZyvnK7mZW98innKtjLBCuLR2GgnBD1OWSDjTcZd16R0PzlIHQfgcx/O8yTl3i2bcU/t
vDsakkIMySysHyzDPff2kNc2++X3T9/iTcVSQYbdRgfU7POAkJ78SABavg/x4JmaS6vbVCTN5Zii
0/Ro2z+d3D2pzT75Fadgai4Nsltz69N8iIVbHPz5W+qhpxbMDjn7l+a/b8/Q9U0BcNt/Z2hIDOFB
FR4hSEMDV54Stzpa4EYibOsOurYGWgxSDtRBKiJ140xwKN3nSR54UmwkTleA8q5OwQDwEp25gk8w
7UKFfULTr6kS7XM7DMaTypaiA+XTuDwsIAo6ZbZo95BUkYdlMOTbaI12GygOBBKH4OtGeeH6eF2d
oYEW6P+EA0GFaSgfh9H4CvjlnY/WwpbZcZGXL1orLhvKH0UzpEjwpdldJ4Orl5CMJJfgRcNlBa11
87HPXG/fJ7W7EdFdPxpcvWSUAULh9BKbeVQ/F+NLc6Ep2YLVrj1bM3MrmxMHcmBDbE7tXoADlST+
TvCPe0zE9TUjL4VAXqiEibQKgjDmQz5WB2yiwCiNjUNn7fs1Q5+op6qpNJy4zNlprABPnHLnB6nJ
Vp5z5bTRcTggPcvdVKFvwGMN2sSr7ofhlJGbgjZ2MLqgsFMXr8x2tydsbTiaxeM+bVkiwdty360D
i7u7NkXh1Df4Rmfrdafl6jBjSrw6pxLzNY5FDuGAemfZsgvAgPTiT8VWzXtlGDrQOAEKHPhBz4md
S7BX5+zFEcODPc8bo1h7vmbN0hpAEANJtBixQJCB7s7L6yCdtxqwV/yQzsgwNZPBx0pBp7cTH92s
3oSyt+pJK5hDJC3+e2xAKnLsXQknN7nDbm4IEgF58s1LIa/AoCo41Nk+KyYvqFnzc5zzJzOb/ilB
vHOfwTDN4EmJOBzbAiaJpMp3E4A1KD46bEeEM2+8Ym2PaVbvUrsxpha3lcn3Xml5ORI7eczcwQtR
nvt221LW1kgzfNGX6I9ecDayMTuC8RCFs2wjy7H2/drBTjLKq6VdCGjdnOACAWA0NO1/k2EMb3/7
ik9hmpULOrtoJ+BuvFjqVSx52NjeYeirL3UxvgxO8gACuY3b9Iql6JwO5iKsOemBjisI3BeS8SjP
oaq4twt539mnY4umnpHKzwcv9hCDV/Td3pJfWlkGncKh5YkYa7cw47GEimrrC/HGWdKHC2vzPSuq
ZiOJuTZFl/d/inQJVbZfNhhAOZLALh45/lrsjShrZal1Loe5c02waoxevDgI3oaHxC9BqDwA3dAE
pH410cZye0+t9Ee4OqtDmndlknGUkvspp4ekA3NAYhf12zia5tEuUzfdmVVS5cFM3T7Mmq4sI1Y0
6VYae+UDHN2zeJ6TFVAURKV8CDo/NOdDPQY1+gWqEFxVthGwLR923fYdpjmYDkXzLEdfbZyz+Xng
83OBhtLb03j90XBV/90MXofSmOsPKm476+c0lT/b2t/A5qztZ81jQdHIrUyg8uPazA9z+2Tyr7T5
6uRbnYJrn665LWMopyEZ8XxqQslVyKAxNoLnNQvR/FVv2czMihKNcCKrwgWV/v1UgwC4VgBw3Z73
FTvRKSmQVe4nPicqBr9GZIOH36rfTPLcdvbBaM/s3shEZ6cgTU3EQIGDB5V9WBIOleY/dNxS4VvB
yLk6JcXUyAnhLk4lGdmv1tkLq3P3Tn/5sTx1O/d5Dp1dsStfsxf2w3z1H8m5f8iP5Uv5j/jHs3bG
hi9Y2Qk6a0UleF9lLaTaXVO8VVQ99vMWWG7t0Vr04tkioW1rouJjdS92039jzVa/1d/Gmf9Nf7je
5Z2fHHFf9QDfNgwtcNCCvhBjS3Qac/U6FPkcAiUwuSHNGwjg1uPyRYBffJd3o/09tbz2y+whGM9q
l0fZIkEPUZdIY2as+seAVHrsF2U2BYWTQOLIU/bPVA3jvmtN80tVcRUOqikPRsNpCEI9FpGs7O+6
ADlMs3kifGmZTTfHc/XH8Pr94pdRZ/y6ACNv2811p+IwzejLlrB6uBCNTvWjyv1d606ncn7sje/3
PN/1NH84TmCwHJKExEsbockOV9Gdlf9Ip63O77X9pE2QBIXL4o0og5PU+UKEtydD9Xr709cerU0N
NKG8AQkxlG0Xm4JYbWYHaxHLhsO6PvGup/lElfbjmAqvjVVhfmsTekxndAOpfHqRlfvP7RFc87vU
d6g2OfkCBdshb4Y4ZQcfzR8DpKE2ufquTc/l4dr0+H3KysJVQ5x1eWCDOXSLn+LazFwerM2MbWay
Spu6jAWY7VTQKs6fuzYx/60Xkr4ALVAebk/Pygj0MyMbUuVIVSmAzp6LmkdVupUuX3vy5ZT65ImA
zOgm0MSrmJmQNVVBUfsb9nq5oeo+DpOjHxBpm80O9DhVzItXR5onQ75ycEvxAvQ1IHS7PTEr+0b3
/7ho5VB89wZw0I+BAZq7YgaYk2z1kl07qy9juMzap9kBgQKta9NWcdr7gWU9kvwNWfCQVX2woFO2
zrdCyrXJ0p0PsR0OnTjc7RSLluTUcCcagPdaZlDCOM+3J2ttNJqRKclR0rSMLjahTn+q5Jwdx4Gj
xd8Y6nNT2uqjAdNbWKV+urvvjZrl5cPQqqTKVDy2+QMc+FtvZw/cNcew4GUbeISfK6+Obr9sbStr
1lhDat2XGXwIrn3BCK7dwtmgi11ZHZ1eqE7b2U4MmJ8rzP4RslxtmKh6AB8nZHhB313smTMaG65w
ZZV0wqHFtLKhp41CB0vCwyXJy6BNhuzM6FiGODcuHAAq/04msbX5VtyYLvpXUKNKnJyo2ExH8WSV
c/XMZbfsoWsHSGCu7uEagDXpAGOjaRtqTGjO8ljUBP24W5bdssu+FFv1spUdoGOMSQMgwAB4S4y9
DWlh3DvzP7f31soO0EHFs/Cg1zRgb7GxOuUQkcyy5phZTXrIwTIQQcNt40UrDk2HF3OH5Qb64VXs
0GLvqucMeA/LPdwexdVCyGUFLm/95M9as8Jy1m4fg1JzCgGdnY42qfoH6O7JU74YInAVlrtgFbpa
kdN6blCn2Bu2VUZNh/JcPTD1Dn7JLZ3Xq+yDlw+6rOSnD6IuZ8JJ/C5OWAvpvwQw1gY06BzrN5n5
D2k0b0ZV7Qlzd77Z+DDr5R75qsurNZeL9PPsZDaMekSsYdrPcnpnYuMCvLYRNU9rp+lklDV2elf/
YtlPO9vIsaztDs2fWqMY0R+f9LFt+ZFXv5cmDcl4z7X6MiOaA+2S9CKnQ/t4aHN0zU3HllrRxs5b
8TE66Nfy5NxZlPXxUrtTaBmlG3rkwm7ZQJwb3cRyv2Sy2/m1Nf9UxaX+61mO2PUDz0+zk4+hlVUg
AvBlvytUZR0yg4tft79t7dO0jUAc2xB8btEzWsmgoOYRfc8hKY+OSe7bDjp0tLNME5RcBoy6PLdj
5G11Tv8Fo12JsXS0qKNm4ucKD+7DbidPxVceD28kElG5T/dD4EXjvj755+7NeWBxexDhlqzEVbkQ
7BUdKQpt0DKZJjSmpw/2F3ZQJ3cv9+MjWi2MJxAkxN2+OvHn8QGKITsrTs/Jzn+rNzJXaHS/Hlvq
QNKCeQvqj2kZ87Qx7XBKMoD+3f59ojknoU0QaaQeE8/W1KCcMHS+mAJ7ckGkOHTkB+BLLgOg3uqf
2CCcB9CfZubOQCApwiWroOwOufXiaTCs6jxCWD4LPA/6UmODS2kgEuEHA12yEFxFILwHs9vLVFZD
BHKJJTJMaIFRdzB36LVCMpI45GQ27vSFV9bwrZa+9a9PEv4oPdV895cGWgxMuXtvzNoIJXBU130+
PBk1L/c5H+xgYIS+mYoPYe/aWVBNnYhLVaEs6k7lvjLNaZctY31MzH56x/XYPuXt4EDNthp+u72F
+jw4arvHfJbenrbF/Cgh67pjTst/t3XW1cEwSgxNjgVCf5RbnySp1Wtl54YJSTPb+JkYLX2wmgGk
xW7Fo1kx0HLRpU//UMhoBCkKIO92zfunwsspaIddHvYy+eVWlHzYqcWDJkmXZ1oQtsONdES6+ULD
S4ZcREk5j2FikOqsHAXWw1qqB8NZErkjXvkXcdd9nc052aGlW32pvHH8AK+PSA9zOtjfEeQlQWJa
2NNGgWauJi0iWpMlmIZZfLSiTfZ1nakn5pTIE5YQyYVP9k/lxO1w8AU4dUFqYe7moqd2ABbcObRK
CkY5ACH7aAZtMDqTW47/pmgz7IY8sR+YYZNXKW1SBpZMIfnaNR98hPuAX+IzGJIb4Gb4Mhrj/rZn
WjlGdCao1GwdklLpn6f8fSrbXZ5upe9WDhK9icHC+U+BEfTPEBDIAyBnd3VBfy3dPXDpi3u4+NpP
53qnUMsTBFduaKiKx7JyvxcK7Se3p+Uv/uma29PCmLzg0LlSuFYknu1EtZHwnwsETndJ0xRntNNM
4DYR0PGAqFFUm4LucSeHvG65zGFdOcbzlMsWDU84iMwOlNDKVdaXiVfz8fb3rR0oWlDT9ENTQ4IA
KAZrTBCL5geRMxZBXLSJ0MSxu/2Wlc2hg90hN951S4s8MvNBW5k9JdX77Qev7A2d7cflU83asbbP
TQ4jKJfiVweEepB1dOM4XAtDdbKfGn27ydi19tnxRRkzu16OHu4zEWQ4oG8g+rgmeRpVRKijcPOI
jR7YtUn1RYG68mDPdnUwQHh532i1vTQrXiagGsHZvJwy8a0EaRL3Nu6NKxvhb5PHJysAbric27TK
40l+sUGx7bPpNEK5IenZxib42/x5xRR0HHxq0CmrL7tghH29jXOWPcikIieZSOPI/AY9cYmizm9f
dcs7To8KF0eS70u3NINp5hR/tN1LjSRQBB+ZgWnO9fdVXTTHkhACFlHUnP2kHg6Z29TnRDZN4KS8
xr2EXcRrln5PqWO9NOY8Bgjd+71BpRn1Q8s/fNeYz007N4diAIcx85P8qbQ8+5hJKw0pA5s/ZLqM
nXSNMaoX5sc5GVhE25Q8WZyQnT9cZAUm/GswcuuIBFj7klZy2C3d5IT+7G9JDaxcuXUgecsQURo9
wqghKsSulBF9xK1biWjzorNirDqSU7G8qbmBNFtGuidgHs6yoxtb4O9XXtkC/0PakvbcbX3sMkjM
D2gX7IkLFJvHxSvjIkOPcycdsefcId8r2z+rFnjbRWUfVQ85boPyX5lZEERJRrecM5e1e3IRXy8J
uLEI2+QXvx6y2ToGb1yscQD6WsV2O8tIll21y6YKzCmW4xyLyeo/zNr3DyZN3y1Vdhs33jVfpl3E
8to01VSXPo7l5OdUZ2/OYL7PvrtxdVhZVr03o2ylrNWEtF3GXyj7SPK3205p7bnaTQy8S4hu8yKP
u07sKw5FLZ5vHJ4rPknvx6DzbJFqgsPwILor+xFE8vXOzIeD12zJqa1Mut58kFadBx69UcVifhqA
GXaUHYne3N81N38PlU9O1a8RbBXikiqd+yC3j6r5c/vBazOj3QPnJK0oNWGjRPVnsNH9Vn2/YxaP
4Gk2GjtX0ki6yGLfpGrqOU6CrAt88WjIIjSrL8BAh211D7EPQi9dkC/JisYfSzuLUW569ebs/6Qz
nYqkf7LzO6M7vRFBjpOXApWWA69iz7sC4uU7JxvcDYe2sg5688FE/Kw2WsgDZb7Dd1WnCHr5Rue9
hn7It4WSLcqzlW2q9yHkRgdhC6PHyV8tOwaKEgsQwWxjl64N4rIDPu1SbwQMkBOEqCQRoIVi45vv
zR9F5kfWBGd7e8eujeDy8k8vGZIKzs3DjrXavRIMkGkeJv7L7Yev+CAdol+zXOUOMVWsqEoCR7Z+
gBPY3oiR1z798tZPn241EL+VrFWx7y1Q5zqMINXpnY0Ac23yNUu2IKxHKoYUupz3dNm3czSmuyrf
WNq1idHOFPgJznH9xtJ6YOb1xnCzxL02KVp6jyNeBIs0EvFd/mGm/5d4XaCGjQlfcT2mdqTMfWdN
y1TA76PnCbEeyXY9OtDOE7Kgka/q7AhCuTm6vXdW+juYvnnG2hzTUQL31495cchaASIof1bVB+gk
5wfkAqu3RVRZxFVmRDYVSTQbdhpOg2XspSzTcJR98e32x1iXIeoBEjOpDnKt+qnvLxymcW+w4XmY
q+yYGtxOwoKl/JD7fvouKR3mrzbxsnbfcke5UYlO4jZojRoWm9Fyz0uWm2EK2UB7t3B7OBnQ5fmj
/G5eAkmW4ofvpD7guQZCrt3tD7+20fDduvSSb029nYDgFGWn/klUXmzl5sbN5NpOuzz68vsn80t8
vwMnBBBUo5hBZJeFE5pzxXDXhzNd0hQojdodW6S/rT73g3yB5nuf8o1Pv3p7BMmY3k+TZUoNNlJA
sS/rBxB9LgGEwUM2lz+LpJCnuu+QyCjfRF/k+zFpdx1kNvs6x31nQaqL+M3r7eW5ZlGX79D8QFNm
bBZ9iv5QWf924eoVrSJLjV7Y1M2vxvW2rifX3NnlRZpb8EEqSLpWtbHB3CmoRBZTkb4ZMxQDIHlz
h7u/vETzDxaqOibQ/2B0sioRWonxheTlRklzZSPrsT+fkLEp7YLEOD+KIE3GZzVtUgevPfxyqfu0
lS2US1ViNSCUZcO+9cBiURzuWWCqC51mZeYUJXSf49ld1EtX8+nFKJvmhHqYHbWyGp6kV3gbXmrF
InWwPOPjiB7CCqoNkONwLhJJw9M0bozk2uXr4gEvc/dpjurB7AZyYcvzsiTo+690KQJROAEDEEOi
8AYmu8BEXvv2vK0NRTt+zaz2Uxi9E8PNQ27QBtUdORNrw+yuWwPVgWZlziX1jfIyUXUwMnmEiFzQ
g4RZoJX39gCuWzbVoWZKDMaYGwm4N3EHZr06+j07G8YI0bM6IP0Wz+DaazSTQwssbaEc18QTKUKJ
ZPhsi1OP4h4wLFL+vD2WlenSYfGCItk0GsBp+sqB2CYHqXu/dxeQ2tVbnUnkr2O/csLqiGzL8Qml
Bo57mS9VOC2Cvag6r45FgwJMWPZJ8lzkkCOCKrhZ/xSSkVfuc+8xN9EuMQ9uHU7WYoXoGEH5xG8M
/7A445CGi7Kqo6MIgU5EjyL0NJnQDJhH/+yn6YiEvJXunKqiR5m4/YOkgkbCs7pjViwMKmZuzt6I
mYmdUaObPK9Utkty9R2hifU4qh41h9mhB5EtXiQdEMkL/9IShpaRU58q76X0mzqkaS2+1NNIn1QO
YY/RAixTzhAwCDxk54+54XMoQCTOofXUhR199JeonyS0ouQyv01S8QNF0iuw3XE8tb1tnxIwuaJy
MiAdVnQ+ClFIloT9kllL6Ji28zuBmFXczpX36C3T/E3Y5MVR2a8EUO2xs9jBnMouslvePxdeF6W8
33MjS6JhyLIzuG+yyKXIugU+S/wTil7yQVg876IeemIQQsNdTXlNFzrUTqJlkvnXGWyQZxO2mkfC
NjDk1KTqV2pAXoBwwd4qy0+WqMJ15mg2pbfDkloOpp0B95DSPEJaxwwcv6ieFQcx9c7o6qGI0rYQ
93XQUh2qXtSoJJg5ise94c5HazCSGMW6du9Zbn7X8Uf1VC0h1dyYifDPGWrNRQ0FDCI2DWTFIero
RqPLhZNLWoMVAIzHo+Jd6DqgWoPC6X3cAFTHONqDgOSgTOq4dYqDO4GQSJnGTwNrFaTG8JCOxpa1
rw1G81qSMmgrZ3YfO8j3nlJjTl+6ObUhJMWWj7t8lg539J2ejn6t+rixjDmyM686+FPW/ViqfH60
TFps+Mar8BOcizpGXg19V8oOJMgeteVDXjbtoW5l+sevptrZ2QylX9LVQCpRUTovSCYW/+aAbH/k
xKfWxmGzEr/oOMlcCN+FcLGMOUByYd3M+wqndHjfTF5OhU8HP/MMfy4yMOQteQv62upP1yPQtxw7
ogBibbxkZUfoNQiBXlRqo95+ntifwTIDVX2DjuhGMLE2PZeXfhqBNy+1Zyw2EP5Tdu69/MjSrQra
ytGoozsFxLVRQitlLPr+xcuTCW1L4xw0EPsrZ2JszM7aW+z/DoBOtpf1syNRBBJhXnTfra7e1zR5
smt3f3uVVxbA024i2UgUsd0MfHFWD1WLMgsSyIw9iq6cNoBHKx0L1CP/HQX47gbUGBZAzM28hVxT
odJv5URAHHipUJ/UyMVzYi/FbuqT4Ti0Iz3i9fyVJ/YYprUtn0Cm4x38wl9eXWtuQ9dvyRfeWV3k
Dz07OJLwN5bMThPYnWGito7eNGOZxYmjeJIEDPIfIihaAgVXaqst3ZGVEEwHW1KTE7MC9TIYNv4M
zAMcIg0g/hZkxs+u37oOr+wAHV9p4fzli4KGLgFwczeJiX9JfUATgd5w/yXC3Wq7WjMVzTNPE2ux
LH0Xu/nwPjfDCxfLRvbobxfElQhPh8CK3h+Myly6GEfKE7FVSi6SgulTallo582LZT62ZmEPUQq4
74cqSf+PRAj9UNpGdcgtQR5k17fvttW5p0ml1WMDs96x2itjt2oaMyRA9h0lS0lYtMr56S5NumeS
k99NjwSnCUL6Q5ILQAAzFBd2UPOF9FLik2M3GMseXM3skNXTfHSaIj87TiqfmZnm38xSWR9G42T7
JFXsuPhc7sBwMnwzl6U+8XSiQV8R91J0HI/TXIiTo5rxseDTcuSsAfeeXWbn/KIiDNUtG4SyxohU
MWPpsHNpW81B3fVzGXapJZ+qkjlLVNQorJ18LxV/UuZDjlGlwNSTzPxGJtx+b1v85XJ7ZTl0drJW
CtDCViloWmY7ToHjKbzIAbSMcP8gG2BbtpCMK65Fr3CpbJoSB02H50Ut7dnJEhIxr1+imlnZXS3u
9G/a7pOHt2awoObmOMd5cvblSSyPmblRb1mxCF0AVSWJ0y7g0Is5B1aLuT15H+hcbYQpK4ugk2x7
8zjbEoBBgI+KeB7NF6soz2Uxfh1pdlAl+xfopTsy2ghUdL5t8LLm/8/ZdS3HqmvbL6JKSEKIV2g6
YLfDcljhhfJKgMiIIPj6O/o8rc017iqfl33Kexc0ClOac46Q9oi3uCRAnxOqwwp21oX8WqTz4eMV
tRWkVsdUly7SgE7Loac+3BEzljjGxzCZIM7g5PJzrhbuWnwblCew8hMKvgYUXujwPc/CJE0+d9Ku
/VAJ4HXgszdxtHTPDe/9moH0OJ8t7+/HQ7S1mlbxtbcsAHDTzotSIGN29bgEtk6b8OOH/y+SvrOl
1+h4A1Q1LbvsUqVeFLglBFbSI3QxUNvIXGDAefJgpj4Lqib3bqe0XvyhqdMmUBlzwsbO8n0Rt6z2
41fHjznueIOfUVn5NG9ZEOfCC9rUGnbN3FaAecssDSlskgJHxllUjJ0TUkA3HtNRTWfuyCY0MXg6
Zrwr0gnYzlpkFTJoU/oJm8cdxMGrJ0hVCj+bASkP5imLX7x6dL9rgOQeqN0BVD4V5uQ5dg+JyTi5
VVbNwZJW+d/OGq0dlbX2jRl0hoCs23MzOQYWkABR4vJlmVPFyOzs+qbJQ5HP9NArad0vddyQKwO+
IU/hrtkCcLikaUWFFaEusC+bfAeSbxhn86HIDsRyXtz4qyWyWz48a5QQkCFcid0bd441lwB3ZTe5
YHaiibR/3aXdqaHZCV59URyayO41f8qNDb1mEsw6V8JQbLXY5GFXsF0OPE8tXty62n28ZLfecDkz
/gncULggai5gvcAJ+FBy8Yl8014WpO6V8L01UpeN+M8LLDRQM9YRK5IxgZFS7Vt2dcxkZFfPVmY+
FzXWPABuNT2banxF6z1NKCHG6Rwa77bvyZUXbISNtbnqkDolUL3zRVenhotn7zzEqXdNsff985ms
BQJqOY5JRZIuGmqJva+BPtay8WvUGT4zyWRdbp2LHq0Hh7fRVC0h917trg5Ycr94rx8/f+sDVolF
utSDYRXrojG7LUntl+oXdz8n7Yauxn8XUGmAFhimqovsrKzuEMC7PTC0+ZX1//75T9alVaeTMECc
YMNl4txP6LcMOWMCiHjv7nm8TxZ+Jfl6fwGhfP/fr/DkMGhE3jGqveFCDx/1jVK1tf94Araeftl8
/2yyVHQdQ5uujYAZ1/dDUnLcd7NrRIH3YwRKLP99OhmbIkHjWUWSWAfbgn510rbnul3aoE6g7fnx
N2wsonU7U88zyADL3EQqYccaFrnB4saFb3fm18cveL+BQtYFbuFyIZjpVVRTZBBz1iLxrZhbhJVm
2U/VpCKQbQM7bDfdsya9apq2tcTYf4ePVUL0XZlUUV1rCdO6AUDOxg3aBfZpjkjTnddWkCGxZH9l
u2+thlUpYYLmbalV75w8gqJ7Uss+bCZaX7nqbz19tdl5mSxFMc4qGlk5+h6406emSeXx40naevpq
t48j8Sw952VUu1kStpbd3jseL6+xTi6P+f8XNLKuSnLZj24yKvfEOvPbXjjcKyvnoWDlFxusU39S
LUr703lcvN/KwlXn4496/wwk6xLlJLrCQvGzimLnpgBpT+h837F7uoC6hzvgxy/Z2D/rGuQs0h6O
346KxMDSe4i8GSixZVZ9l0qdXZmdrXesIkHStPZEhIGla/Zi4n3b1+j0XAO9bT388vd/glg9NnB1
ZxaKbDRZDnDv6ndJxqtzJ/LP6YGQdbUwr+phhPsnzEZaedaJOHkuu3LPof/rhL+3ttb7vAMGDbw2
L6qcrrNQvivZPYu7fPGRMQ0Pbg28O3prAv7Poj4kvJjQYBr6LpjzpN9xgUu635WdPqD6AnFU0rLh
PC/NDFsa0nXtkRJRfpmmC75+pqr8nWq7BsWurts7RnNxW9vEga84fPqAairq2FfJNPjOzMhZO3Az
XVovDeaYJOBaed6TqHpj/Dal/F6XYt5D2Us/kHhQN2NJsnMB2eCIXcTklc0OqKo7jyW4nUE5UPOV
ESDM5wk6DH3G7Oe+U4NPlhmGBtxpZMAhNvF8MV87a9PxOx1TAITsUjxNeY2Ey6vevCwBwUjXpa8J
OL6EEXJYhGX/5pBH/GrGhr2JxlH7zMr5tLccKw0bZexQo2tSPkIm1aRB1hi0z5rGviNWXe9R3jJ2
0PeWlEGeKWjI9LEsbp0Eh3GQgDA7hDSexEuWWHYQu5ad+Sgl0XOLI2GHyKwPufHIhCpMkaNrrOMm
SuyZhXVX13dQUOy+wH+YR07TdffxTMdzzEbkGiAyAeg0O+fRSO8xhZjvSbsIWH3O1DkGrPu5JQQ3
0jzPbxLD2QHIZfvH6NllGbCCScjpJ2WgnLY4ZUWt97GKq1/lOJFw8ObiCPGf7GTP4J+MEDc5uKjX
Hdlgez8lt1o/SZ0kLGwobofAgDVwkRElupRZ+tUBuf1biU9ZAtKNHrqGbPBudD8Bb2L16LRT40j8
p7EdyCV7kCKlDLVaduHNARUDhVggig69nL1jVVdYfAY0AV5o60AYm44Mc+fXIo4PVIMBzp2xONl9
bId5C2xY57XQbhZwiBwr+JzUXHh+zRu+IzV6nj785KZXWXXJyZupeUy6RQLkI0TtG8pA9AFNQewk
LCx2DATcGwAq8gBpqetnSTWFXBARjoxAHpeBqQanvQmXhHEJJ+lMNJybId4JBwesNeT2PXRykhBQ
1OTskdR811WWBSpJu1uDdnfUsNg+wWZm6oLOJrafLkyMyGjdfi9gS7133Hz+rssy3jUt0zcA/Hen
Nq69P16eN3ddB3eNgMo+hnh3DUVs6HnrfghMUzfSr2ognFFgTYoGovO82NNZOv6ciOXrwigNwS3k
T2C68zvQz/NwEGCf5Wm5TJE3O5WFQ6LsQ6i+kpOuaRk0AzyD0edKDuCt1QAFI8Mty4rA8HPM95M1
qidQJouDF0NdoEiTLwk2oe8s0gVXFbCdhTqWb+LkrxDCDRgZLRe6oCU0yOUw38Eh270Z88WGADmg
kGUPbp/p7DHoy8k8aDHL5GSzQf7JIHJB4JsJA5VgrCQcbYDO9z1vTnZm6aEIOcTUjgN3McRXmJtf
ICJ0UG5T1qUGUoVZ3js3LnyQ9pet5cEr2GPdSbCGN0Cw1D9n1QJ8MJrs1DLehQkR7c6B0eyf2O2n
74p4y3O6qPpY8mb6Y4QmZyEL+rPU1nCqSV0FouDimA7lcl8sWgKO0Ta7LrO9c6ZSdUg8qfdLvLTM
d1OHtUFKTX9Ox8H2J0fTYwyxyeI+L2J3b0N4sLgwTsHZ5HXT/kQhJhMnC/8ofekZQO8TNcIvNpto
fu69Wdc7a5lgvOxCpI/fMDdrh8+du+syxzjMdm25A+w+p34CykeaXUE8WFeUxTVvt43Td13R6DqX
ozwJN0Bo0+yLBrhbF85izbX21sa9bl3JcFniggokmxuYIoESWzkHPsLs/eOrz0aCspZEcFgOKK+K
GwjgPGdYV3OMqpPJdjnEED5+w9bPv/z9n7sJ7Hx05xZJewP00I/e886eI69gITcGft34SyABT5Sa
48jRwgkN1Bn8nAACV1c6/PjHbwzPuu83a1BFTFXFUdqZA2/jn2PLxqCCn2tcXHU92hihtcKUaD2m
shiNKzqhb8NlUM3myghtXJ/XfStul7jG8rK96cZgPnc0yBRQL0f3Wm9v46evG4h9qeBx2zig6Dbl
L0r/8lw8fTzyG3O77hqCqFQBtcdbCLtnfj0owHIqFMGuJXobE7tujSSkpBInC1ZlwR5zvRydrNzH
en5jTXLlWrs1Npcv+2fho6VmDROP2xur/+Zkz+41wYat517+/s9z69krteQXY9l2eTSeebX75MvH
g741Kqt7ONq/bQWFxu6mYyKk8rZIy5NX3DXTfGU/bc0q/e9v7+tc0CXHmOCaDHQaTKSM8/Dxb98a
llVy3Q1N6tgGj4bIQNU+0fhTvSey9h2tcUbpxFLdzeQ+oSCwJzbuvH18cNCQ/9QvX7c+cMBbVj7Z
7c2ApN0fIVHgDyq/sgrF/6p97yRX6wJsN7RTMrRzfOrj0dpTuB2+mqKWx4FNQIjbSR7qhpoQfpiA
vC2OSh9Vjf5XR908CZyYptO+hYLEjWzj/sFShd4LXtv3o0jc7yTvijcGFOc5T+3seWlS9OcSjjvX
aNJz2dHpLjNDHTrNvByY7pYIvWR2zlwNZi5q2wX1l6qCdPg8jPafubaacFDW3zKb5p9NKZtdn7cZ
7N+MnOrdRNAfwSVb6mcioPl4Eb1oL/csObjId4vqtGTVdOpbCPYEzWKbuzSlSgbG6xpMmyBxUDKz
hNXidkBUMXTYF86/jLRvfd0DDYVnozlUcTbCbo6weWcZbsIky31dEGtn1cgwB2GZO6EWyAWwwtzO
sVF7VwAVaY/LCMmlxLBkZwmgdHIx5WdPNcv3zkVml8m+gajCWJbHFKrmw6G3HPajGECe8PvGMnt4
kiMF8TJA9WMQRO/cOInv0jnzDmq21ZclmYcdGKm55cPwIoVvbAsdZt0CKOk6Rfdjgvt4IPvCParU
6XaJ09o/FzTqfzl0sfeAqcCndTHF84wb585eEm/XDDOLkFazXzaz1I3nTewlFqbetV0i8hAXWb4v
0rZAHguAyxzakP3Yw+soCQq3mYN0rv9kyIHfZtiDRpVH+JcS5upHJ/V4QCyafVcC7RDaWe5rOrPp
iRudgWeNL9o5ZYZ7tTs2J4G/+lWVmxtVDs4hdxMXBnP1gItO1hwl0CKVP9mW9HZly9O3gRDvcv7K
by3VqfTTRmSwGRir8Y4DIHEock/7XTdJ38rK5i7O6vgIEyj31MwxcgoTOyiMFnHHbvAzlX0jEgf5
4phbZR00tTtVoQsTQhJ2Mq9ucHB2EdylzaMxyRAudr7sc9WBBC5p36HD6nH9ndo8if2877yvLrYU
4GXYvK+eqcS963U4bm2n+KEW4v3tSax+of/o3qMMqEqfurR5EW1lnu2SAGpNADQt9g6T4n6CIwgS
nqFrfMif6jtUR3Q0OJcVsDgVTISZ9zDUguykNiIYFQzAihxeqE6XdaA8d2z2aT3BR72amyMZ43YH
CGYRsZJXOZJPYyF/ZXnUAUK853aX7auuI4GDLG2Hq4iD2kTbHV23729H7OsQ8gQtsirHHJx4UWHp
tdmedOKSZOTADc89EvJ8oIDawj+TuWQ6dKYrjgAG8N3sdD2ki/L+G4VGTI10r7J341xfhI+0GR/V
nKggc0ExuKQVD4hUS5QDYbyDFys62KVZGqxc4GsDWfTVw5zH6gsgS87oYwDmgwS0BJhdoFVOxUCn
vYkXfa5sXZyQEUIHB7k/EIWW+Z1whBxkMoOvJ2HhuaYvdqNumpcUzMofRTVCc7BW47kkcMaibgmH
RgtY1SkAihRTDn/N9hF+XEkKLwimtU+tvjtatph3ZpgtwIrhCJKjzwpWCi8juIkC0Oz11mM7yMIN
kEjLQ967yxuFke5xKjHyMSv4t66cyp+JhYBRIOAdco8sT3kax8DouOo02mnnV6nnNCg28OI2s6n7
SCdvvsv4Uj6kdQbSPvHE0Yy5iWKC6W2VSO5Lko5HUfd2CDdu60jcyguZScRPaZneX8alfyvydLmg
egicKNtWBEncZ0e3blQ4a1K/WEs87YDYBiqzqiWUChGt9w2kkM45rbDKyYTslVtzGTamivdKsfSl
nONlv0DwB6Q2A2/xmbQTroai8YtcIrVExbYlqROMBYxjIenZBWXvPUt7KP3aSi4BnWRHwnV8qiEH
9AB81KT9RdDO8StZtPvOgQCuzZV56EamfCTX851XiPysPGLKHTcu30ORpkOlRaTHjhFMy5TwW1LD
uziOSfE8FAWiH6kceDrR7IWTvjg4IslvXGlVZ7snyWM5ZWiIV52nD5rW5VdLA38dONh8kVVx1CV4
ATDWVJpf6I8PqNtxHbC2o8eihQ8cdHyws8sqD4oyFkABptmOZNZ4wOy2ANYBXcdsRoNixF0WPsUx
vdBjl9OgtYWdW4K+Q6YS4vd0cl/ViHiSqUs5H6D5GVqYdntbJ974dWqEwQ0qlmFbQ3R9NiIJ6lk2
XxtOphAkDbgYJpY4TEIn38p4zm9td0gPPbQsvjRZyXaAeLEjmMz9jjQ98nEX2IqkojoiKLnfWJwa
/Boq51DwnO/hKb4EeZ646lJRtfdt2UFNOZuKaEoNC9rZjQ+TR3N/rhFbLG/5aWuR/OAMcnY1tZwQ
/zL2M+lBjav1OqyrTgKoP3i3Oe5S98Sge4V6ptX9TotqOsLZ0nnF+UNv4qphi2+PiCJ7dDiebQDw
IC5FGrqrjDLgpORp8ZD3k4HekepuUWWvdm480gLFurZ/w/7g37REfXaZbCgb87H50k6anuKsXPYe
oQ62MBiy8PObv6B9ckwhZnvAbWnEymn5LfYufyhnT/zqUeeDnA5RoZvXzREFx/HeK1h7hAwmCyqW
Ngcza3kaezrvu9Kx7tLGooCe9NYdLqb2ceRk2Qlt9H0rm/ghU8p6anPavvTQl3kZTF9Fvdc8pEWB
Smqt+x2OBkAxeKUvxzr0w2e17A2W5JFrTlAVjsedHeNY7wCmvwVbQ37vFA6AnUhNeVtAkvrcj2JA
4qSGvZmt/veoUUbD2Z495PDSu1+sDqU11M5f27ou33IU/fzGQ0ENZiXevkxz9iiIYz+6Kq8fxETV
n1n29d6Vhbzptfji5K0Km4RnByjm1LfJTO0nZjfW75jVxdNoSudA8omZfYdIcwdauwsJG9v4YO0P
b8Ms6V93kDTCB5uQdHFzSlXMv6BY4B08OL29cL1YB4A4+O/RqebvpaPtUPZQtkIrqvK13dBzvPTi
VxX3+dkZq+UlQTE2QWOtGp/UmGRvzVj1f3HMt8r30Ht7U5luHsdMuOhSTy39InIIbsApHMphvs4T
lA49kIQJolVTXEj9JeTokxH2FD7QVekRB7ZG3cvmFYCfU3PXd7kHZqo13M45p2HdOtZLa2zrfirI
1PpL6aYoBU4XnjR0BSOIvAw7TorU9YWGxSCIMpZ56d2ixlqvoV/XliC0aGd8QNMi9asGVzAo/REU
PQv6CqQuKg9GFAcoBkEmOq3LYNaF/ViNpjhXUDs/6AL611TV7BYqUKCnVDK5y+iMDglwDAe3l84D
bD3zl8QUHBpqogPCDWYFoQdI0kXAjb2NnLk4QVxPQkiMkWNnau9h6gngM9TiKNcbYDgwft7vOFXu
E+rW5tKO6UNHUPtWDaAUQy1OLTfD6JFvMusHHzY4UDDwKD1JLezTeOF4Y/LmGQCsJLnPM1J2ftFJ
g94K4JVNBiUky3b4F2dysDAoyun32eCKOw8y7ntHTVOY9XoI65gn93XqZHeWsLL9ogb3t5UBAYZS
Nlx1EBz4PemsHbeg3lRmrnpwceG8G5GW/9FkLjw/Thvqc5NAvW9GrVg4LWyx4qYz5wRXvcfCxHpX
wRr8UVse5aD0sBkxvm9CNs4H5sLKBVKl8sD43D6iXMGfqeqsAFrbS6h4M8D6AU0l00L6zk8dEFA8
O23+DI3hD1mRwpt+GMSXmWUFbMcTljk7XnvXZE428my+SoYBbUOBP6bNTVqUgZ6/oTcIyfLDx/nq
1sNXjWY4MhKdEnASRNz4XR1V3e9RXWkzb1Qg1kKZGgVgwN/w7B7rEKE/YK4vk93QXxON3CgTrEXl
6pqSno8g+s4OgFVpeu+aYffxuGw9egUlabuGcDAPUAf27nDsIwO5UgvbevBlsP6p+CyL5p6x8jgS
AIMNi/MCUcafH//mjQIhu8zxP4/O2hatBcNlBNHRyPTiax4Xt+gVQGZ5Zs9trK58wsaaYZdP++c9
EkYPc1qkMKx27B2QBAETd6ref/wRW4tmVbZCfdZDbuiCvYab5gQ1EGV9ryHlvZDPCAZKQtiqbjXX
Yz0D5A4hpQr5I2Np2Ofd/UTGaxy/DTgmWWuZDpbIrW5EnwJqI2WIBCoPoAH3Ir67QY9kbSfmawUh
jPg75aC1dGlMtOdCCQ0kHx2pHpKvSJAcC+GoSK/sg43pWMuTZlYxSekm3Q0Q5+gBA4hrUx8EBz+X
VyZ8Y9Wuxf96LacKfiRg67vTEADoHEF24gi5q2FHJtf4LjTEg4/X1sbCXcsBlmXO3GYC7kGNQD6N
90VVB3l5RRlg6+GXEfxnV5RDDwgpVKlv2vip4ugSO9pPuuZzcXpteU+0tMDjEpcSer+zsq8CoPAZ
MNKPB2YjKK0po1CFVxB5tnGhl0No4ZKu3Wu0pHc13bDd1vyOioC0oFFvhJyrRgkFxe5ll4IwPvmp
PTo/ZFeI18WLpyYo4KV7t/RVhoyxmE8dA90sjDnQEQWlGnfayfptSjTxU+DX/EkCbZFq0Fs/HoOt
lb4+Zm1FoOQwsKhf7uwhDzIEhxn4CkE/171ck0NaShs0+qUdAcVc3iY5XBDh6Wh+tJl1zadw4xvW
imhlQnmZD7UTLTUJ6ulUuRJTyZCCfEJyDZO5lheMiUN1YxiNXDvxZf678B4S+F4X1pUx2liIa3HB
QrkyGTLDow58NkiiFcesLa8cjxsbdC0u6GYgLy3zQCOVfgETNpi8+1lXV0LL1g+/vPSf3T9qzVxr
EguC1/hYVtYjWICffPTllf88uiyXxE4GVNKSSX5digq8nGv+c1u/enXYsoG5E3j9NELeHA4QUIT/
tv328X7aGu7VMatbKUcX4SCC6Q50qztfa6yaa3L7Wyt9tVtH1oOOOWOhoILvFe6uQakiG58gaX1l
1Ld+/upinPIRdjKDTSOUCvxSYI3b37W4MjYbZ95aF455CRA18cAjXOsVmhRziQRzhK4aj2qn+tvl
1nzlMzZmeK0Ml6A6MUPre4m8+A0YjyAur12+N2Zg7U6/uBnqhZ5DI6Br+z1aRuXRQ3p0b4/IQsvs
Ylr4qYW0tqhfljn3QM23IyqlF3gWCnjMTr+5lrf/3AtWezebnKpsaEsj9EuhHvUsljsIbV759VvD
tNq9AyRehkZ0NNJN0Alg06pvqhU+OKOfC8lrDakkKVyJkt0MqHDl7TR4y1Xs7HG3fenQA7nyFRu7
YS0QVVdliToVNnMiy6D3Ft+qfnvLNWr/1nZYbWbUchcF0x4spep1blHQOlZq71BQQRGRPp7jrWlY
bee+sIwksUejcmTokSY7eNnvu+EXEtQrO+29j3A9/O+/YRoGHHUrvYxGMcRhdPLsKXCji78KlLLW
5dfOx/cm4vIW+d+3aFZBkJhDvxpS8bgb85FFnpe1UQox+pe8KilkhZWR8AvNsz2wQFNoqRT9tqpC
NQd1eEDD8twdHhbQVG9BgLFPdZ5yYBGlDrpLK8vHZgDfrhyLBdgwt0VZElrfBMglqOEPzW2hdVn4
EKHTt5VV1XdqhOIPRNKcLyhji9CdxjkoKCj1uOAMqGfODfDj8F7pT9zk+Y5Sr3d8e6JDBIzsiBGq
q2hwUzkc0X5EPXYo+dGp0/5V0Di+kiZtTc3l7/+coHYqIXVjK4pGTg7gZL4fQLk2y/StBiixG7sr
9Y6tubmsvX9fw2TP2QyFiq47tqjOKjAbACO9soLfi+SXmV9FKdT66Di3C9QjoHDVsQpunmL38ebY
evQqRrEFfHuUsNsblXyRjuMvw6+PH7w1Iuy/I9JnWR4LUApu0vxHl6B+h05pz79+7uH0vw9vywmC
QS6wdDEnPs2ysHGfhROHn3v6KiaNywKDlrlYIij/W8bbWcNrulxzjH9X+O8ymatwNIPmk8EPSZ4y
llcFiK8D3wsCDenSHavAyXsorJceCse5xM0mkHHXhiUoxwHVur8bvN7bN+nc7rRjZVfi18ZcrU3m
WwbMfasmEi3J8qPIFTghLTlY6BFfWcBbL1iFLgqEN6s5QrBFRaizJzB/do3+8/F0bSxhud7iDomT
+nJdK93q2DL25ujm7+cevdrWDFQvl2aaRh4AKnH6YA/XRmTrR19G6p+AAU3znlsjRiQmBvILLi5P
lfGuzOd7Jx6W2FoobxilHvPmcm1y61eA/V+Y5gcl1QhhL33lHVtTutrfQ0dExQEHigbKfa3OYEH4
Jr9GhdsI22u+ZlwIoHFrTqK5/VksPGzor7irYWsiQiu7Mrlbo7Ta5grI8FQCSRRJ96mTP6BiFi4d
JF2y4QrkbOsjVjs9ZiUDI4Y6l7OnfXNAxjlmFSHxTikYQFkqH2z0elzz8+PFujEjayJnvzRa9r2C
6gwXNyR3wrw2R5F///jpGwt2Td+0IRdJZVkgKeLQWHV+2PzKg7d+9mr7coDJ+15qO5qN4+7Rcblx
tHlIO4scPv7lWy9Yb2KLJiYraxJlcjwu2QA3oUTeZ7a9//j5G9O8pm06aqkpSGwmSsb6POI25bc2
e6o1kjmmfrqCfu4qs2ZvVr3IoReIPdHPRodpU5xdGMcvc8f81LMiUVxr3mwN2Gprz4Maq9yxFqil
zJAuJ0689yzPDZ2i5J+ck9UBnqqa5kvcJzd1MUWWy78WY/wjE59hAiIArnXkSm+ySydNpigfmwiF
tx2YZy8AIl+Jff/rF6yL75fnr3Y2usjwhG9jBD8O4kyirXGfAa8Yqr4Hw2MCOLD2l8KoN1dD7QRZ
cfNi43YcArGWHMC/y0qYTAnIWCy51wTpWKPOAHD90dSV5+1ynmTAUoHddrZgmwD8pZWiW1Fa/X3O
OPlaSZq+Louz/Emyod6zYZwewRymEVQqrEdFm3E3uRSAu2Wcp9+fWuRrBH03FcCVxqyN4HBY+GnZ
n3MlHxyv36tp/AvhtCvvudwI3hnZNYi+p8xNATJpI1Nb32G6+sLH7pSa4qEsvUA05tvE3SuzuBHR
1qB6gCEBvGniDiQ3ugMhCiJgxfLn4+HaevbqwmNPpkVQcLrIW4ajGiTk5OxFfO42tcbUzyUvR1tB
bAD0vpDF+ocppj3J+LWWwP8cEP7/JMg1R7iBRRgo71BUadIc3Tid08yH5ZiLoJPpyMrw/0C/FBkO
slj/Fo6bgfKzKHHl3Hz/YJZrsjDAx05jYT6iFnqvvIAG6ckA0zI4xZWZfz/AyTVRWE66nQZPJBFQ
soep0wpwBfcFzrt89/H0v38kSLE6crwp54AvWCpyc8jOtMYZXvsFNEZnTBvtq5lBRJMX6lq4e3+1
SXH5zn8uk/EE5VTZjgkqouM9dOmOCoiRz33J5ZX/PlqgUaOUC3Ednk3w/xv8OHbJPgdOOGQAe1wO
vyvn6NasrI4dUySMjrWVRT30gBogcgvntIBY+PGHvNuZBfBlzTIaem+i6YJFvUgZ9svy0leWjApX
nBui/hLgpUCZLf08nX5ohZo1sBeArcbdt4/f/7923XubanXdjNM05qAfodHGEfibJ/h1+h0fjhb/
De6Nn9sVSHZvcoIKvNNnEZAoB0BugKsHuxeAIsoAqnXG8MIuTTKyZ259Vl1zly7lkz0cR2/55mb0
EwoHl7FanW8FaGM6d+wsEnn3N828ICPtlVvqxuZeR107hYashLhjBI0GCJp4kEvRuxKIhbYR4cdD
vbH71mwmWSsXTWXMtGsV+zx/beRwap0jiR+I+8ktt47BGj3TMel5FtlLDMLXdMqaa4YJ79pOYPTX
pKZmhHu23UkMEZheUlS7SSJMlXTX2N9jlv8o+2eAlv3KNEE/I5Hgww1ozldi49b8rGLJTAop+1nl
EcB+7bGrlv4Id5By38BQL4qz6nMu1/L/acGBho89qpMIwrQPkISJxhT2ph8vgI1IskYfeVbac7Bq
88hdUu2nQsyBAhYU/dA+uRLht16xOuCTVncpXP2KSJcUQkXM/EzG7hcDh/7jTwDue2smVvHQRYk2
187Comq20z0Z9Hzfy6Q5wuhVA4Ct1VDAczgvfzVSA+aPuD+ehnghr9RDYTPyLNa6fq979uq4VgUO
egOTU9qlT0VvwTGPyv/j7Mya48TdLv6JqBJCCHQL9N7eHdvJDRXHCYtArJKAT/+enqv8+027q3w1
NZlM0w1oe55zfofe+WAAxIFXpi+AbFa4VV7pH4eMyl2veHrQiuQvvl8tTqz7Jjx64ZynUe9a+Tqh
l+/F2JcGmz5DlughIBA6MtHmoEJLGsQt0y16EqoQDSonlEBQR5DpC7YADAOcVg+qDYY19NZeDAeN
2vYnR0fnmgwpsHUYians1zVbCuCggAdED272M2S5ewhT5A7ZOa6utthRMjhk1BDZ1EAK2eMsFDfD
XO1Vy/wnClbtZnDmYa3mNNyD1sB+TZwGh7bWziudYXrYjO7Y/hpn5mxnG3S/BDpzCXIEhrgYugG+
CIYmwegHKUh0JTB0xpdO4oohvXNTuBfiTjVBH1dlkX8oS1MRcVCrkXBbwNneQLkcwdiRRTob+2RG
piq2M0UeDdQHTh73C7lZLNQflhXuT51p2C/8HvYrxDO0CV3m33bpoeAioI0+ajvY1YCkNha1HJan
QBewJlUA+PgwAr0PfQGFeWt5mtCWjL/SKTOvopzmH2GZu0+qduUj8xu1Tt0seJushmkiICVocfMS
blow7n7xYkbbBWmV3Iua2XZ3outmibxRCNFh+5gSd9YSel2N5vmCdK64UoUTE02bKYbX3blFfoWL
VFq8NHC6VzxIqiYjf4qs4t98D9Zw6C6BSJgn+xOpfOFRVHR+gWuqW7mzML+dIherBswBSGslon0C
Q7+BHRLQGMz5ECJPYV/GQPADngt7rMByaKMU0VcoPvX+EjvQQgVxnZfe3u1ltsO99zeuouKxg7Xm
zzSPi40YjJAozXP1a5k8534QxHmviBb3jhjRHM06B1p3RuvNkDI9RKFTu24k66FH8JuFDHnI4WDI
2pC9V4iUsmvEUboIY1awftVVKYKEpJMCaiMElwFRk5DHOdJDvltPC7NDqzF8HFPr439GcDP6EO2z
SI2+nZHc2id1xtoNY3MRu3UAdUsgAbcgvGziMXT7MuqqFJ+ZBulqBEP6KJFd/VSLMICapAIUmws+
YMxxicBJB2x9tN2d4bWWo/7j95oUYOa3ZQJqaHhkDgUm0e2qKlIAyK7zks37IMCgKzJrtqVyv5eD
Unejqc2W+sq+ZTQDrKti+h7BAB28U219PzAsSkRhjZhcoFpVuICGI/xpL1uP31AjvH3QMTf2jcfX
ACTq25Y0067l1YSkocrxdtVo3JVLq/a9wYYLQh94GkygvOPoIEbOlfDw4JuG37Fna9bFzIbbPAOZ
AbEMTcw0oFGIWw5xChKaNXsEPjsGMBkxbmRbyA0bPT3GOZxJIvGMFTctor4TfGX/1RD3qWuzk3+s
BG5SeGLt9F2daG8pb4TMMxUP1tO3Pex8yBS0emUaCI0jMvXp1i17eDnGwsBipiCUXpEOSIRQSrqF
c7X5Q+qavQ5Zu2zRGIMDYDATXYEcPMJ3VQZ9lJet/20Ieb2Fe8vzIXFL9QZwSzhHZl0fqTB0A2hE
ucJ2FdyHKsjR7suRtu6jeYJzXhcjDjhAcSB1WBSIckksMp3AIXIU6phWHyFjJs+zXzpbCxP996q1
qouQJqUizLxyE5ZCbRh3ZbBu5UAiTsIisq2DJI2+nVBLcOjL4rTBvRE5+ykCHpxCN5sMMG5hhu9T
6XLAZ9zy3ukGtUHeUvo6oh3xmjpzEPe2HCPkfWH29Eh1XKywB8MquQVgI1uPGWlXqTsE9wgRyNeM
zMUbJN/5DZJvgmTgQXtchCL7rAKYRnFG7/KgrrB45GNCETyajPAlHvvOCW5R4kC6iBDSfRgJy7YI
dwtvwwKSwWJe+h38PTDs2eBt7Az/OeK8BxlKj3MTPAXQgYca0vI4ZVOfcOMonuCnsUQOttmVhs0P
C1xLeJqeXqMIrVejSosEoUXmJTOsfuyyung4pe5tFuERFreui1Am+DkZKEeK3nZDkT62su5/IdID
RC1gm4dtFaCQrYAuvTEW1BeKqO6Ie9bWMAipfosSd8ARx02yQ8GC5jZoGv8Ho6UPl1Ql3+tMFnvH
gO1SemgJZZ3v7sLJr1cEBvg1rwBzhTcya6ANB81GAnUY4xVq1tgDpx/Tgq4x/DCTfhjSUBxTbLR/
ZgCqbCt4/XCGRy7yb9r39bOp/OyWs6G7mzPH+zFXrX51wkI+D2njA6WqZ85il2v4E0fVIFO88cgL
sK5dxFkI95CziNcqNf2SFCS3Nim6oNwPmQeYcyXlTerDgjzZzN9JU9AVcRx/p5GXtvFpN6KG4cD0
5StYBeBlifwM8WklxAdxB0F2AjhkucLS3b1rLJHJMM6IdMVubor6ock3E5U88tIuvenYAsAmrCIf
oVic9Th5xWYZIRwcA4wnRFrn3wOX5MmgZfAtV7ZMJpO2iFAhxe28TCXcwYwc5hIp7XzS76MHqLcJ
KvMBX3A3rmHrkCDE1+TN9t1wwzTmIZeYxYkqD1EosLQWJdIL3Xb40VDlbaec1jJakOh+nOYMlWeB
WCrU85rjuFBxZ+uQYCD0HVobnYLLSAsXB0+wNqJaL+SBhQg1Ux4wODKX5R+Pa/+A9ry57YFWuQVh
1kO4zClXxiFdbneylb5MxBSG821dDMum9guG+Aze34fwiZ5qRP6qH/tgB5Bn9cz8zGwlS2fsvrjJ
78t2Qo9lcFDeKbKSJsSdnBJWaCbg0cN+S0RQuuFm+R4M4FBU6E1TpOUDyraSnDyXVRNbeE5uulZO
T5ZTzLzAZ8VBPzpbHFBw9pJLXScDnKpuDCoqXZLRt+2bYVKRSA5Bg3FvOnGnRoq5z+87DS9rnguI
GAvyQ9dCf0thwYqN6Js7wIzYqYvoO7AKFblsV2HqgtI+Dii+6rqEiLCmi67XOpB854e1s23hO3d0
AY10SmHo9crYOmSMm9Z2G/RlRBUjfsZXyaiqZlpjQ+S/I9W0+9EsBXto2wBpPLMaJYSVJT2FR6Px
bAj3H7KOi59TJ6rfU5qrJMe6lyPKzYWJEpueNz0ADoTYyaJ9RSmZYaqVvasjLWvv1BPX/h0qugK+
XVLYN1Xa8EkTwvah63uPiEdHTFfGB7oymckTDDJ+V4VBeNPPGTxycwn/GhYqF5snG5BbaNfEuLJd
aXA7erEWnTT3YbW0vxFaBGyPdFv3N0KD+C28cY0fV4N2jh7l7PRcPAm7obXZC/xDZAPrfbv3llG+
AhylDplZykTmAO9gr5TvAYocYXPP3PG0Naag+rWtv0XS9lRHAcKBGtTcXdCnvAGFaFHBidQ4YSZW
zMFBljK4vmOV+5RgDfEc5JWUZG3tWAP9wn14k/qQfRvxmnRK7/M5JFuscOINjjGw8yHWZWsNn/mP
quNTTNzA2/QI50b8Utf/AombqNUYyjzRbbrESBxa3osFwh/wRyzEXVXriGdhZDBHTFr1vXAcnkaA
b9KbXvrVzejP5bdK8XkFkwOFYd+r9rIfKp0speHIgfJc6CTKfPrtp1156yEncAW3EYhg+Ub4vr31
5VLdYXEaAGBu5jKG7VCiNRBAeTQ77kNFkf9eUeaEEQzH06pDuNWemmA4iDkYV9qnDJQzbDuKTpCD
noYUjtg5eLGAIN1XoST3BWNmVwmbwYAJw5Gq+/DuNHXeaCCYDpPTFskEOvOxqXyAECo3q5EGDDBf
pE5upxkbJ4nhpoMDYQZQh9wPVgBB6j9FW9PDXKt6E2Tt/KvHRnof4H3YellL10Ul1EOVt3brCgQe
QL0v1sFQmhjHGbMDlIK/BbkzPIHMTUs4xRHYk4m0Pen69Qo2bQxIhCp18BCEPhhhUMwvJvIgQdpP
WdPco99b/+4bg0OFktkcEWu6dcVBqEr7AnAtR+XDO7NZGy1Q8hcJqzyViCwbvqmyco9OC15gnEk4
/iOWLdMLlJWw+deF+KVO7s8E+2v5WPpE3fpNnXbHYjHhloqlfZgAwtj24zhuuoVhT1SFU93BGkyq
A0FpFQkeDdB5bQe8DCMmm8GxyMZYdWCJ90CCvWNGGGFgpwN67XCOlbPMfzutD8itJhIm9gLbd50q
hMRPPpl/N/BaPrBaVeXGzhxiajVhTxF3sq+PKVqT8HEXdX3Ej3QBNuc+hibEWQGGPiIkeoOgihD8
9t2I4R+7jAxbU1Z+TDX6GXDplfN+xmy48/wQSicXSZ+3RUpxvsCjbxANUwJu0ZadTEpRdc+kJEja
6ubiEdiB4GeA7Ig4xDYrzrhj7rhf0I9e+PPjWJFs2wCreTB9HqynkLow8g2nRdcZwSxQhU4GWqAU
0uKPX6BBx844APPRWTLn+wBk2kfWuOVz4DgGcOeApfiLjQX8bEZk2AqTs+clQ1A0XVJ4NW9jqQPn
faSkxy53hjMUtRtFVg3A3HhhhQdMm+PVJ3q8mJYf0g4FjYBPKFYu972DKD2Dww38jlhQipGPken4
uHZpq3eoZiIxvHCxHxENYsDctN4ZHLQKCNtgfY1Ij53YYglPRFhnNx3AQu/eBNh51NpaHerZG1dd
gQN8Zj03QTHcPXgY6us8gD9vaBjbKAtldcR1HgD1FS4JYMqVd+oJ110sy2G4Q0jecI//LO+9BrH2
K0ggJeQ+jLc/i8VjALhxDBVIB/Y+ldmKjwNO/f5UGTDl53mr+rpZ5VT7v1AeAPmjQboHSIA97NhV
0BxrOqYrECiCJJ1QnYHlm6PaMHGzxg4lDGLrUvbbLdBMqQxVa2+a1b0KNF0vtpZvNUgyRxtiz0Z4
Vr1whSN/q3X23sxyXI1mDFbG2nnf4ow5RQwBYMkQus7bYsEDSFEVStIMoQ66AJQJkABmfzPqtHDE
hMaHobx5tfNC9sYpAJ71aZkdOg2GJOvnELvnYH4NBxTp4ryau+9l049vaSqRboKDjX/T8lEl4GQq
rOio1wgsX3uip/Do2IqjpsTAhVGojGshmnfYeW2Dwgy4E/C/j+UL90ZYVS1MqiznML1X3ZTgON0k
pu2wlwQgwmB4ZI7eLL6ebtUkMatn2G9NdlG4i02z127QPHXzJL9rN4SFwywajv5gIQlS85ZDi7T1
gwokjUs6ld/JFEwQ6g39K1uAO8gmwo842rf3HB/zw8ms+7r4Ad+OQtKj6+So9HB38AQ6w4G3HrKw
WAlDNPzHBKbXU3njACn06U1Cnif2pKZF3m3V+xsoyvInv6XZE4NvI8lsv+xUN9dbcBftphuB2cRI
kYk30eIOZps0toZPd6MCqky0lqwBq6xuPY0wa5iJRbO14KD+8GZb3Z02eYnLYQQHKZS4HwPYpjdI
myKRPzOcFlsRrqg3tUk+YqPlel2Bw1xFceOw9LtD2W8cuLmSReINacGyXgceKmiR6sgppLzJn4Ic
SwzgyW0Mpi6mMwiZV2FQughSVkAVwBLoH+AQMmvDU74KsQKtewtUYa0Bkh771t7AU+3ngPTU5Fs6
cuy4pgxIl75sxQZMwxMJbwKycMFTCbR2Hgn2O00y2DG/xasBq0zX1urJKbMBu0jrO490ssMdAp7m
OCip/qYL6WykHNWxJ7Vet7RoN4gxSd2ICObvAfPJSAQd7fRDYRscw4utSvSQsBVeTJrdzljn39zB
NR8N4KhPaqpbVHpCPLleq13OMfIjgAfwjSUbEMeRU8eFYdZBIK5EusItRvByCEQ3rBHq3N3MMPPv
mMzsWhk/3Q6ldXanI+GtnV1UhgBg9THFNNhx6cFZIETp5yamnC9IpsqzFQGcApU0OHdGrwdN1C86
m4zcZb8ABrc93jQunm1R8pUCXCZB7VjdI+yJ3wCbBIqp6INsTYfRQTEaOyYMvf4my9MGYCcfUIY8
LFv4wr30wTeyOOQC92bthS1+VUgV2c7Owmhia8x4YBCrG16aYNUCVrZpm7JFp8NHcrckpx1D2LY/
PFAZVoyJQUcICBmOPDXubu6qblVi7/ZWcqe96SzSIEzqpY99NRTPrtX6pkU2zxYQp3znLQ2CuEB0
7FCVmOG49yYRwh+etTvRAtUbokYItTNVx0GMFrGcsn9HwXqMwwE4gXYiDTRJmi8AjKoGpRIYbEFA
wVG+3cyt23/z+rbbjIKWe51y08UoqzTfMc93d/Vi2A7cO31Aj7Q50KJit6Rb6jvUidJXScYW0E6W
JVkvaeK2aZkIpzZY+hCrkIc4WMlU+a8cKtdbrlyY3VDlWDYh85w/dA7Iyjoe/h2CUfkbi1rRRdir
VOj6DiCxLN30MPrV+EKtD7KLxes+V7a5AWM52xSozq07/OUkBQNmPTMUq30/mG5T0f8UOAw8gekV
JJingkiUabEOgR+5CefGPXoINE06SFNenZy3zyjmsGPbMz/GsKoZwK9NOa2tmPIkkFJ5YJbO4Q0r
BSqEnCxkg7JDFSLyyqG/WB9qzJKiZXe+QerbfakBJ44JDKaPXeilz2mXmbupm/rnFOTobFd5c8fX
Hojub+WIZTv2hF5w2rRp90uDqXSP9BiAjzxEechoQtH8mWSWPmtUp0kk+rTcUw8VGkRx5d4LRPNm
wqmavKQLAGkSOK8CmVZPAIvVAwCzKMixxQHdVRfusHEmmq5agm1OUrMeYqWFdvmqYxNi1HUdAikB
SgvYQnX7PbRmeJqAwWgj8F/Uz3LKBqgXOPceQi5POBTk5dneAeAHk+HvKW/kD79qJ2yT1fBtUssQ
rDAh6+8FmqRbmAgMsGp8udayutQWpf/byh9bahCQoyBKmNun2g0omizyO7owJMoVaDcYxFd63QKf
+I9W93mEkXYHAtym4+zqXAw35TLn2J5DwyOcQj8CQV09NA5CysDclkfu12L7ec8suPQLz9rWs/F7
NMyyel8CJ5XoRXqx58kpWQDrTWSmqzVAGBVQ1JOB2ofQplj34AdELhJmNlohUpiyoNpQHwHsKDHm
ZTQXbN5kOBo+a+V2t7Orhu8NwgziqeidDR3kH00FxeYs944ND4NDp0aQ65YhjbHkoLagZOU9dqJE
SS7TZfVRBcBj+7JATGNXFgteiqGZVmkGyBV4VJ0tY2z83BuUrWaFerw7FihxFM4fR9bZH4k9zz1S
cMO106U92wfgm8vNYLoFCw8qR2Bm5yteo48Eqk2zwiYlPBrwim+A1PpNG888+saGGGdV+mDaQYKw
RpuXvsMOXOQpf6OlW39rmgk9JobDjSNMvfE0yhbwqZYPY+HbIx0cu8mbHj4TMqssZiHcu5NCHZRJ
873ISBp1ISLdw5l+xSKEdvg5V1HnmY9ZJ0dTjzXOzoRunhSIZU4mQsyKCmDI0G5RV0Qo7kmO8Y93
9xw0PDtD6mIJBGTNGyiLcXoYPvppYDEY1whxst2HHVHijRZkWR0ALMBmxKAI86QD0j99/h5f0l+d
k4hLoDUxV9JqDxDL2mGQRZKmh1un36LBhUNd0L4IxLlWpQSMkT9/ftULIqJzPvEQVnWW+lO5Bwep
fyULOjSy8diV+3qhmX0OKLa+i0YII/kegKPysJjRX4dE2DuGvjHaZmV6Vbx24UreaXL4S7G0cHD8
WhSB9qPCOgQf/knGIELKkylk5rGReH8crAbxgkU9sf7kA3rp/8Kj7EkEv224bSxJX0tZ6vs8Nwy1
qOCr9/hMTZUPpaOg1mr2dEjfUHiuX2ez2C8+wDO9wNxl/uwXHOeUBWF0ru34I6G1viIEu/R6nK0e
yEtuQm9ssj1wARGk4DGw8lckJ//ZsP815s6kUb0biIaYsdmHzsjfQhCgHwkGwftJ2QokvsNfPA/k
QsoLd2sRsxgFBu0lgUNiUpTAdCnQiO4b6hQbPpXhLnDy9oqv68KKws5WFI29JM0D3exb1P/jvC9e
i7EUkS/TJxDtUSYx5hqO58IN9k7v81/v7eibJVNdjRssgFjrsIWnvz4f2Ze0KmeSHmNg7ustqphD
KOsIa5j9uYRIH4OhnF1R3Fz68qc//+vLh+h8zXwyfIcV6F6BQZPJ5Qr7+tJHn73WtKwEr1u8HBPc
g+X8aMnr57flwrM9h8HAeYhebzWo/bAY+4vynO26DgHZ5eKiDJ17Wu8lVChfsjmE52AY15+CFFai
bA+uIkCntwz/WMQVa8AlceM5DWbEEo49c98i38yRQJcKerAyN+F6VoSDphoU3g6lvmxGWEOYlVts
L9JDgW4M3XloCGnwFsprhuGTBOofo/mcV4I+QD0oUWV75Lw5cYAC9TiNL1WtNybguybM1xMm/Ssv
3oWHeA6pCXgBQj8v1T4j3VY77iMI+14cVMuHD9ilg7b4lUnqwrJyzqoZ5pa6dd5m+xl+a9JkG1Kq
qHbfaX7lPb90gdMv/GsIOa2yuupTEDrrEvoHZNOkrwA6IxF4KcTBNSq3q89f/AvzAT2baZC6FXTo
9md7qu6z/kjNAMjlV1T1yHj9f8gyHbaklgBz1cMxUH6EZtiVJ/Cv9+r0yWdzMYdhDqSBBZpd5eh4
5hYSEooOeS62iNjOEBGaf1PL9Pj5TfrX48DVzjWEoDBPIE3y5QA8Y9PDYKGnYz2Vh6keHj6/wr9e
3dMVTr/zrweOEoJniDMBsueC3Yc0GQ+VT4W4GgC2No295hb41/x5uszZe+VXvs7nwVsOaCuvAh+Y
2+yKTv/SJ5+9R3ICCK92PffQzFMMyDB0b7O4Ml1e+uyzNcvFcjU7AhytMGOvwP69qlF9fH7f//X6
n27I6ZJ/3fdqMDNaI8w9+JIh1xrnt73qUh97+/7+a1c4X7JaSEOFE2AMIHHlAPmBvMkn2IMgz/ev
nHUv3Z+z7ZgPi8bQpFYdSF9+H/PqFn7P5PNvf+mjz3ZjKONM3M6Bs299EJm7P+qqBv/SJ5+N4JKW
ghFPib3jIcDcPyD96srccOGZni8DI0r2/TLArMLqFn1a7vV15HtKfmRtnV+55ZeucTZeCeiV6Adz
MNJRlPeJRMEQZNzxyl2/MN+cA8rKMq9RDMzTfcgOCFCO+PLWgBaKncjnT/XStz8brMD4er4PfPme
zjc647Er/zTjtcXxwoM9X/KHDuyHsafLoczRtEUKlpPkouVXNuEXvvo52mpBrB+WP6DucjmXES+G
h1DUt2HYXcGo/KtchQnhnGyVK7g8oBlI92PRIAIMHLeTPqSa7AFN6w9Tt+gZWXA2mLzyJv3HtDrf
Ip2ueDYnuxxLC45T5mDe9BL338UrSrXQ4PEjiO9ojd6S5+nHU/tw6gU/ff78/1vd/3XNsxcAnqdl
mT3g/KYG7Mb0JGONWxuqd2qX9Lff+PUaWZz6DTzjul1PiMt9mhHZtgZx364QgAqRZzfMhMYOaJN/
uklBjh5Uxe+q8XikXXfSsbS93cgOUXER7WX/6hVlSNeoZIAqkqFWig4DQrs+kIhcfzG9+RxyBHId
3oysdg8d9k83DSgZcV/RKhGN599KdJ+vDJ8Lw5OcPbFiCscxHXr3MCJ+yhTQBR2yRSTzcOUdvzCC
zklHo1vCNJbh80WYRi5mFa38r82N5DSs/lrv5jTgiiPb7QAmtlmX3ADBUKbdRrDJrD9/uS5sZcjp
V/11CV5VyDpimiH6BJl5rk5XFNLseMj1TecWsNgVV6oQF6aCc+JRWxvHLHloD60zVC8IOqQx5D0g
AxM0BK4cpi48Cvfsfrm2JxM1vTyYkw3LsqOrvNfP79Oljz67T9KhVQ+EancYi+qITcgzQhQ+Pv/o
Cy/of2aivx5Bk1cjg/DGhRHjjxDvmfxVoDTpyS9+/Nl+IwRDyKU6ZYcgq+5oZ+9R3/8gCkVq0hZv
X/sJZxuPNITuAHkt7qHFTBG6OAOxBTE0D0D6f20U/1dw/esmDcvg+8UysQNaeVBxLLGxP8IM5qb5
2kbkv7fkH9PsOd8tHzN0IbKAHVxHs52L4vo6D/vsR++64sPvsvyuZYwd596OMRqO4aoiHYArhLHi
YBFDitcCuIIotTlbEztNX3D0YcU5p3jxrmcKXcnl4KCTB70DhaDl86d2aUiePbV2aomPL2sOHT/A
9Qpev4y88QuH4tPXPtsxziXpvYK186EKf2oOZX4LpTFuTvjmLXJafeUX8HN8l+sbMi9Ibzj0RWXQ
mx6DWLoQEAHAf2Xx/fe45/8P3cWhn9Z+YA+DQ10IUAhkSUv7pfmdi7Olqa+a3qBB4+wV1AhR04yQ
T/OOl48y1xDlf36PLv2Cs91DKELkhnBWHooBgrFhvjejfvz8oy/shvg53gqJT4bnaVHiLNMsWy/n
CPExbU0i7FncDTDEJGEs9B+WgHNn04XO8oN03pJGgjdDrCqVbYXImp+ww4oHz4jykTH82Sg4/dLM
hEiR/13fgAPPUUrCUd0KvN1hPbKV20F70SNSZss0+OlXbsXpvf7/swcXp9v/1wRl/Q5yS3hLDpAY
LolHNcht7bCf5xSMBedtyJ37FPvTwJ+eplBfq97+s+kVQuTh/e9ljecRhM/YcJ+PfJUWooBvJYsy
FNZiu3RZslQn/2yP+L568XMADaC+yXp9ZcH99/6bi7MZBF4RDiOLmIGB1q9GtB8F43AuVs7tgiQB
gRCtyJn6W4b4nyv3+d9zFj9ncCmZwpyvSbgvIADwETPgIsAHmp6vPcVznhaeIO4jVLU4yyFkC8K4
zBlWPaERTV+gZFgNzfw0oZEHD8bnV/z34s/D8H+fH2ojRY/jXbBnFHY6UNMJAwHwqOWV1ePS559N
MWAiQ6NC7HIg7S26BrsWEJ0lnxC2MT98/gsuPJHwbH5x3aqpqFcqKNJu5FwlrvkpmHdl8rr09U8X
/WtUqRJ2p1zU4R7uwwiClGj2BTTo783yFV4VBtA5casEeUWFJbLGBqis8/6OsmIHSUlj4M+SX7xF
Z4N0zljJcoNhEqg7Dqtpyj7CVF95Z/+9g+fnwK2wV8wvAgTe5jaLBdQ/0EBqpE6nyG6Q+uXzh3zp
ImcDfci9gbSQwx6Y423rHiHbYQ9Rcg0+JY5qkMogFunzK1164mf7BoTCkQlB8dDrlq9wwEaFyBOI
EmG9vQZ3vfDCntO2UFZVksGpd2hc+4d1AUywpd1aH3GDn/+ESxc4G9PQmWZwJM8czGc1gRE0NVtM
0vm9t9BriiD3PwD5P9ab/5Q0f48MKP4GUubBvp5zvj9ZmBKYsUii03lEvljn9nDM8LQ5IAbd21jZ
mnUKeSGcpKlCe2VhIprbxl+FC9LfPGLUtq2D5Qg3OdxoOvTz2y4g7cHLYe5zG22QMT33e7NA1r0E
U3qsC8yQ/aDZN5vW+g7Z0zCVmnZ81jpIH2cQxxPZDeEjDAgcKTZVmCBqqY3UACWhOzRL0jvFOze9
gX8wzO4AYepWyDW3sFvY4o6O8wDaJ9ybd/DlTjFM5QDKh8jJKyYzv8zBYBOGcL9dZYpliyifCQxm
R+55GsgdpKq//KZM13Qqij32P1Bzyrl+hQ8qex8XGCnRpc3CP0Uq5w0vxwbuAYJYL0iv4y7X3Ua5
ThkDMDTcwj8HGcFskd9k4GewrVhepVgaqLadfoW0+fwG0VBQl4wUzfVUduTW5UhSi7o2pFFGKRyC
tlevmos/vEF+UFsiLAxzjDgs7mg30MR48QyHIwLMBWKmSB6+c8ubtSIIPgvokr2OXpZDh5mNsZjJ
Cb1aIaVNeatlsQNCy8rfXZi5W4RI1VskTjYHZrIXiIb1fZszH95lt4Ykd5ljrwh+GqTSPdcLD25C
VlXHLhjUYxFoP+JWh2voIeECWK6RlC4Mg3PQxjyqYEhxLtojq2/TuDC866F/0JO8Uvy7MFP8R1/4
awSAU45QxtOsyjywDZAzhrloLH9MPZ2Top+unQsv/Izg9Od/X2ZETQdagf7gdM5DLtN74CJeqiL9
4mRxtm+EiwSeRDbOB9+HVy+4V5Azm5lcWRxOn/KvWeJs5RFal73NW77vy+C+ceUzJor3z2e5Sx9N
//e+cBPmReMH/r6rvQhha5R88YPP1hq/hSGydBD4kU/+C6x8t9plV/pel57l2eJS1Lox82xnnOYQ
QNZtkIeV8PTKUePCh5+zt0DUYC0LzHzwQIMNTzmQjnfyylx5lJc+/mxVGSHFh3J2aQ4LAumSPAeJ
oKbYV6dB+X+cnUmTnDyzhX8REUiAgC3U1NBzuydvCI/MAiQQiF9/T3nVL19TxO2lHTYUoCGVefI5
xsZYXJlRS7pWDUWlwVvOIuibkqBi2asN8SzJ4EjLjO70pXHDzjf/MJ86luSTwyweV+07bZ6H/vVr
113M07bz4DpRYwFUVibvzEYOeUDnOtsYlSsR0BLtU+QQ6zs2vi4ateBGPIWkf6zyp0agk4pu5EhX
7sEWa0HKmky7SDjEYJ2gJcz2qmLHHdkf+nNUCmK8viVmK9QXR9RicTB4lbi2duyIU3xywQ4kFUE3
jxux+9rT0P9+aCJaiv4/KIqyPhdRNTjd4SyxD3E4beFWW/lA0cni6fLXX5sdi0UDXvVAhPSWjid0
MZdF0JoPfruFjPpUpINDwpKqlWft0Cczrg49lh11cDi6MhLqRgoVljAp7AT2jhKuwEb+jM4oGM9J
uOWqZrKuJnRZ7C8/4sphe8nf6h0wKuuzg1ci4Qo29XBsSJoxOTSOH0BZ716JyR8OFlfFqWlbshGP
ryzzSySXaRqjsgAQiAcGnXN/dyZgXn6elYSrvRzus6tH0XM5xQhLSdRwZAq6WemfHk1FqLL5NzA/
9o6mYFEAjJvu4R+N3i02W0lIywEwtSHxdmkBUT9L201Y/6c7ps0Wk6LmDAkq9H7ESGrvLTpHgMhs
fMDPx6i95NgBcoDGFHCDImd+ZamKxv5t5PbGd1q7+GICDMzF5WFMEmsOCfyABhDA+OAmTq3D5c/1
+eZgL+dAmwJFXRqGjrWAIHf6w2YJWOmvbtzi/K08wXJ8O4MxNMBYWTFQ4/caHriMonxAjXLj9Z83
yv+NhdC3+N/1SFYOHNrRkByf16MHQD5T+NralKNol1r71qrqpwq91z/yarS8jTH++Rpo/08MnLqp
TaTKYzNtn+FkVO4E1HTAwb+5DUzLmdX+uvx11m602FUrG0Zg+ZShSuDfTChQNGkWGEkXDGCXQv++
ESCsvcLzp/uwd+NUe1ZY+kWcVqpBN6APpZv0U4T2AF+Qawj6xuvEtKz3YdT2w+UnWxsWy00RpYVC
JImOa6vAiXoCyeMpneS3r119Md2LGfQPnLzmmE3+SU39lZUMO0qsjSrI2o9f7IEghbcOTH9dZPir
Xdke/QLxVPt4+bd/vjTby2YdhS1UTQVzI+EPD7ycblmXbwTKK3ll21lEys0EcpWiOdIw1nSXltmt
WY23Vm4ciUbOoPefevQ4GgQe8kln2EcxfK1uhC7B/w4xnqeCSrec42ZsrFtDNf3VjK7hncgtirZJ
XeQbU3NlU0cd4r93sgd3JoXWyC2q2jomsyGv0KOP3s6qfknKssbhvx2DUWt68oyaAxXoAZXmgKSj
S6istn7GeYH+ZFlatoxQODrzRqDPeDL1dYOUvc9bzK8EBAQzeWuwbYYcPw4OdzCHSWiRXAEjtsXD
XpnQy9YRXYqzlhGLequssJheLNNHN/4YKflzKO5Q6954ypV5sGwiSY2mB16umqEtHXkAex2IPSak
7bu8/toyYS+WCYt3yp7l5EUw51MmmH7oNdg05Fr7+YtVYhCsAEKuhUmrenaZH1KC9tOkOn1pHtv0
vwPRJEUpq3TwcOzS91bvXzl8yzxz7fsuooJeIpPqDihfoqfNzYO+z3RUDnC580vNf3oiMb9TbqiI
0bn7WkbdXqp97dpHw2xKvWi2cFIyvxf6xZd/DfHLzf9cfmErn2Op8AVgkDMzVW40pCq/5YYIC8Mt
Q7tC+/3lO6wsrUuFr+eAacj8GWUTYQFA4IW9Vt8vX5qeB80nE34p6wXJltC6w0g10Vq5gzoZCWir
E8gKqj+li+q+kUsz9CazA1ARvc8QSBLo5po5cjpD3Uyie4VP8HQl4Xb+PviJGWgJE1ZlzsO+bm31
Ksbc3/dDaZ5GpMcCvwYT5mvzeNnqQgF8BH0FQ7V25idjSmK0CZ8ykjpfvP75i38IMCyXpX07Quwg
BoBkANLfI3N+ACt10zBnJYxdaohlO7iuW9Ya0ufWAJA3+62h63k0LOIGHZoC/zZa10dWejfU9iC5
BjLgegKiG4BP03/nqGGj/cw1Qykq8MQ8n35PqkmBr5WoG0A8xQ80k9pXvqdhbUhUFgo4ogaUV7/s
pCn2KMFVYV+iOAz/dfJCB9B/3V7rvwPijmPp+erBEVm7B0x0vmIgLgBBPgLJ6vfixKlGdZmwn2lH
yqPDk+aU+AWgOZNWfYxO10wABYhLU4Ad5sD3mnvgcSLgNx+csTHvaxBbAm1VxY9GtboMAGdqb1D1
IGGLtpOvFWhta7FUgg06Nh7rmng03ycT7PdG7rrp7+W5szYtFyulKnWX1EYjYqsdOhzyQdKKrGEW
3752+cVqOfpg3qp0ZBGgtDdsmn75hvHFX76IpwAgE6XKUhobHmB0yczojom83Ugc/fP8/WRNWaqo
GeDBxDQ9JL/8eucCSJJ1cPlun0ooMCT8ZIuxuxptGEoSLBdlBVbo8Ag7q33B5xAilKMGVCFvvVPm
dHvt27epUR7LebybsNF1E6B+2cYvXfmCy2ac3GmJxwDsjQzunF2B5iujq74WAiyF2B3X6WQoZGlG
cIV70Dj64dnptqwCVzadZe9Nn9gw/8lQcEOolN8MNlAdCSg/QH3XgHJdHoBr91gsf1kCvBsHOjcq
S7BcHioS1dbPy5deOSAu3aJzf4AbwPnSnRzCZPxpqgIoHRk45Dv3xRd//2Lyg/XTKzqZLCIFv3X7
6kUochzBMrr8DGuDZzH9Xeo6Y2dzHAWbJtQtSADO/LX0sU0Xc1+hjN4gztMxQY9AZv5oq40Rv/bi
FzO/ss1EkFYPMfCUuyqvTwMK56YPnk2x66x0Q4W8MnKWSnt3muZh5Dgll+D1eeRVFX+Fu7/82om3
8gxLnT0WXe0QTyhkOAcdtiYTp9EgIwE9g/jGzilU7+9sd55USAZ4slh51Z8qOJl99+05i638ap5m
euzStrkSfUHvYUFbsXCwzukk1lsQjCXGGbKZArJ7yK0WOkdWybINfG7nE5YvH8g12nrviSnexqzk
f/Nx0qB8N+JginIG8ssYD9g+vTvGOmA1mZ31yOyIqn3znaQOXZtWcqfBM5+ukSGVAizCGTgbkHyf
ytRmO5BepkAP6E6WTpHHVe6i19Lh7r7r7PFvmbrFD5Vl4Os5otgrBjig25f0WE5ienKJ4YyhlSTF
N7+DFfaDJgAvB25T5+CcOYD4KQMky8bMnKOVJunTKLW8KkaSRBVT7sFIsmmXlDW/qoaKH9rcyaHZ
oiSEonEAuNjrAysvBWzBwG8OKlsOx74e7CPIyS4PLA5GCY4jMOk8c1Xkdd/Ufh6OTmPvGstoYrhz
yG9a9Fk49MobAQAt2MlwtPtqwIJun4y9fgRQVu99rrxbl7P+qeFZfbBT19t3loJTY4vkCxjqU2vf
Fz1h30pRODcgVrqhid99Kj1lPSd0BlHC1RIYcoNU088KnCYJcmjT7+GSeJMNfrkXUMrCMK/gB2mb
5h2wJlAwqATcCqxOwHNKyuNkFtMeX9u4nmyPWnuwo4tbF5X9G9Tzmz9DJZv81AhUfwOScaiyXJc1
p2py0SIzVfS+87qCBJUvW3ClM5nuiYv2iX2ta4EKeyJDA8f51w48F/xO2xwgSkC5Hchq32L7qkHr
F5iumYJyozAAoDeyQ8dRbcMRoN1NwzgBDaTHI2k7dYbWtU8Vp84vB1wiuEQlYx4q5qE9Ch11+bPI
NPgIHeTRD60PoH2IDIMxBBWK90/Qzcn92Giwy2qxGzBKd637ZNjYay3fsH+pbugeq57kB7Nq2hcw
fb6VCaAmsEXlzhXLFI/QkjuF6Tz3oUxreSqb8XWmbGY7D499lxgmMMXAjoJm0onEcq7tRtsHiQ46
E9CPdPhaidwm5/X6Q9QOnqPS8BnxIqgihrABlx6+wM8O1MVf21eWEnlpz0OSyp7EFFy0YcLRIBVi
n1B7Swq9cir4lyP68ASAU9HBzg0nalO0c0ITLaKcV+had93x5CVZspFXW9nB/qXbPtynnjTr4CaA
ZtQKZL6SUrQOdRlQ+ZdX6rXLL/aa3CReN+WogYI0RyGnKfhVOfR0d/nqKy9pKZA3HBQgZ4WKf02O
rMnDFCEQaJKTMjd+/somtmwJyrTFHadEQbLk9xSJvs6/KbaO3WvXPm9tH9783HbVSL0yiSzTHe41
ZJF/JiMB/djPnI0YfyXZsuwNg1nhVLSFmGOpCdA2k/cGdC3WNJKdgNG7E2N6rJj8WlhBzh/pw/P4
Bans3lYQwjpvDF2BAg12NsznVCcDl8uNrX9tQJ3f5oe71BnQuDNas+IaUD8YviTlvm+m/sflAbXy
wpatUxZPkXwycdqnzjyimRq8aLQhVjtO/HFvY3JAjdRrwPJr8SU5rL3sqIL1kus6NUM2tRuuOZkg
KiXy1+jJK1ltmRitTZPzu/zwzgCt7hNDIsOQVWP74tBRP8kW/CPHLZy9lWXGRsj3KWzIM9F/+98b
YZ9Fqlo6eey4XnK0gNrYgw1ohSKHO1NQVGP+7BeuHzcJB3KuSdK9EmJ8vPztVkbGsi2FwygPzRxD
ElFQXVq0u8BmAPWmyxf/vNRtm4tgnKaVXUMziP088WAjI+Z+N5rit+knofJwS0SbxUhvijz5c/mG
a6vDYuFsMj4kk2V5kQVv6hO6PE8GAMWBmZEt16TPHsn13WWjbVO78MLxyATwqXWYnPlsyzC94rDk
oKMk+VEBZlbVs94zNW81B3w2EM+3XAzEfM4gt5goTh5GAv0mRWgC+GkeNBU6FIHm3djTVuyO3H+J
zg8DPofyyad5n0Gyq3jcEdt3QlRw6DUb0/SAqc12RV/nh2Gwz4jnCWTcJpX0oC2q4JHSTs+6goaV
zDhKdP483o8gUr8SMMPOWHov+24l3nCP5L5pBbmd0B8JyIlPOuM4UKWO0e50XsL5hnv9Dgd0Apgu
Bxi36QkCZh9dHpYvCRSfffraZYmK/N6ShxJYl3Cyewpark925dw1u5wOxgGcRfulZKz8rawGSFM2
ov5k7zzX2MFeqb6tYHl7n4H4t7OSAiQvAu2warr5UJR2u6sKNID7jPiHeq7QiewiYVsoNITZU9Ud
+DS9yxZAU7ui/o3relPkDV52LLhlQ70h+K4eeb2DiGm6Gzooi+CoKUL4mUONOlnqyWAqD8x5hMje
6n6NadIAmYvj0f9/DmC4LCdd01RzyTwON9xK7Yr0GvzO0C/Y7vLVVwbjsh+s51CnEA929dSty9su
w1wrjPIwkTaPvYyrDRnEZ8sSPIWWHWFwZp+q1k6bmPi//OxQeFtL0ue//38awaoG5dCiLqDNGoqD
02A+AaQHBPOxRLX98iv6bBE6//ZFiCK7xEPyGwcgGCQEleyjDCwEoPU3vsDnl3cp/e92UXkYv209
YQXynTc/1w/KsV5VKraC9M/fkLvMoABiZpUwCspixoGUPavK5RTMogQDmuwvv6G1RXSxTHvgmENs
4A5xC2Od3Bj1jW/Zf+3Se8GZ6KYBFDEoCEjWcCmkG7f8fEC5y8SKtJiRJbTKEaPI29krH3TVbHyQ
tUufw6IP6yaotZDil/0YA+Eb+M4DwOJfvPJiJGkHh3Lm1ehLRfIfyoY6zNgoN9aJtZ99/v4ffnYG
j5aplXKMHRRRsBbput141ysjdNm/3ZuAKBsuzeKCdaAo5yf0417DeeAL+WEscMtjKpw5yqxDNjt2
uP4OTM1u6KBccZvNU+Rn8ez5BouArDcyyjjYm7HHkkdL1REa84YANJzr3Mv2U56Qw9T7W99h7W0t
5rOpeyolGoswMtvXOYUjt0FPXUZPl+fa2mdexmCGKVFjFVlsjGQ41AO8fBicFDaOLyuLxbKf2yBw
M0nh9B079TsO3qGFglQNLENWvlz++StvZ3lYzdty4CLDFGjEL1iX7g3zxpm2OFzWv+m/LLicN8vF
3M3KpndgZ5dE8BmsEQFIPzmVziBusQAy0L89q/tbjcZgXo0zEhYBzVMnSqYOrP98MI0Ha9TTm9OY
tQs7CLt9GnSfv+nBG7+PZxsjNJWkz/DCYm8FHCZ2vJ9RSqSdxXVAZg5aoiXodTr30z2HK949HGza
KDMt9tJiAzzI0krvLRM+UjJBD6NSEkVDIr13LxUyGFDlqsIW9k+PALFa7/BURI6qADs3D2xk1m+n
rEczESmKUw7Dgh2s6w3YANAyxrmieK8cyvYErtt7Zk1VD7CfVNc2eHynpGmSuKwTfRoJNsugHrvs
upjGc667B2rbd4HflvDC8qVt/C3hGoBdtG3NX4Wm3V3mVeibQV6xP06uI4+aIR8qZlPu4Z3m/pwA
k7+rWs85tM4A57NMekkMBDV/auoRBcFmzCg82WqcRjqQyx9cMMIPSZmkzxUI92OQpo64gyGdtWdm
5/ytfejXKOSXD9Pk4/EZx+HTPXMpmShhOOGUQIirJg1Bxle/GjbIJ6IG8FQyzxHfbY20ZCdHpq+r
gXj82kw6ODW1+a2DjuOdPTYEBXzWXNPKBmKldMVBKDib1bCaP7jMqG/wd3CH9Ut4RuRdDkUVgf1I
mqIBqaPAmHOHXwNijTP93Lo8ZK5wAZ6X874EovnFYqbz3AO9fZqRYNyhCbsIckiwOph6mIB2DDD4
ZMYwhgJ+bzuaIQlhJxa7gusUfOucMQmyjCURGrdnKI7a5Js96uTUtt2MvtfcOAk56XDkAIJIpqwd
6PA+eJkt+ek4wBqAgm+Hwjf8J2hG/AM8c6Y7CDfpzxHp41/+nI8vcIkTeyM181+Gm5qhnpxehzgI
eGE7U41znB/iiIyOJpgUzsA52P61svEvoL+D03MVlKP/VINQMc7ed7dN87BUKd/D44eEgjmxU3WP
NLWRKW+sZi8Z8rx4WusA4rHcu3VBfvRVh09VV+oZmkXvRplon/Iq+LVNA8R4RUeKfVcDYg8zriag
TjOewAoFLKgYABL3GlWCvDhXN16SWockQ2kBWfv2W+HjN+dVwUcoNqDREGACXOsJOrXcGPrAR9bt
jqPWc22x1rqzvETtU+i0g5r5BowQOng82LXh/h4YYcguS9YFdQbzw87WY0RbPb+kCp8JR31571ie
fSIqT+ICTMTQsBP3diau+wibNHmUVmPC+qvEiVvlGZQSo/R3CfGHk4NK3wFQBDOEGxkcQMy2AkUb
SRXmSolhYLJDiQ798ynFNs9u3XkVel4j9nNNcyvKvdm2jq2V0h3cLUoAA/BfMxh8oXCNQZ2XPAl5
XlZwJLPgdzjB2AMmvfaxyi31AzWTptxxa66+y7SoY1by5jHzanmEbUT2yrTf/sS0bkJfpF3o25LY
KPm4nTi0ZWuwg+CEQZZQekloGnZzV3VVjjZyMiVwgBoJIFUt3k2Izg4T3GzCXWTZgWt/UDkj1Z45
kFEFPkVPT8HY9FI5qr5RvokxLyxTP3pSsmNRcONphouVE2hqmk5YMJjqgKRvy3do65PvBtxRQHlP
Z1i+WN18NwoYZ8EDRvv35wRxGth20WOlgQn8FdIe3smZh3wMphZckAgK9QKHbEc5t+OI9anJ59mF
hWCdD3ct9DkBTyR8PqXB8x/AvqRhN3sWYv3ZUOhHEqqF1ypKPBzHIrgDhEPn6gfNlZnBacitEMWp
nP/92v64CBGtAdgS2TVTpCB2TdIccQrP3ydWtRsx6PlCn+2QizCx9tokl3AqiudBXMNaKCz94buR
wPMckRfm7VbNfCVOWab0DHgVnSsaUzSp/MHu3QOcpLbkTisB3ZKOhNwDEC/ePEUFy2HVWVjXygBB
XDAG3asv4U7i3NnJuNHQ+HnIAt/X/wbWpEeuppm6Nu7KpyTJ9tS4q5wttMH5Iv/7Of4H1ZE12iqy
tm1is+yavx41zKgHc+DJhjITpizG/MVD7PkzfTgdpMWgTVJXOICjOtB59ftQfh9q9e0ro/Z/cBcM
bKE0TWfIkuGE241yPBAhXCDds60uhH+ngc9e1CKs7l2FLuYS3h/oNE6ijIo6RDG5fRl9mOfAHdq8
HtHqo3vkZPK0u+aVlZ5aYNH3dTmmdyVUurd8yLfOiGuf7X+jcHeAJKmOs86461zsdmQuAlSEnw3H
uL/8UqmzNvIW52pDSJgNNkTEAhvgkx5G9was/ESEPdBm2BkUnHPNDgm1rBqEDjml/ns3JfTJKl3f
gf+EGn70DPbM8ADU/FZwnOFST9aPAOaY9o6U2voBy2OvxsRPYOcsYD9SBwLNbqHXFnNYO6i6cVCW
Yzh9e88V00MS2j7KnPDxlq+ttHW/A1a/tYPBr9skQIuDiWDC8eUeORk0MNdWwu9BEZ4eHDRCAH4J
rXpAYaAHl9Rpemv9zjP3hqi9V2saNcxrWLI30dIXQNZg/Khmx/tOZoKaOuRI4sWzvEaHBMq8J/TI
9zs9wa5XgPe0h3bAPck2t28UfAvjkqftHeC/Dmys6w5ebnQopl0x9I6/n7OxgyUoyvJwLzaNYZcN
wnjNwOdHwpwb/VE6TRWijb6E4+LZ4jdoU548mIaT4JWz/pnUmnwzurNTCYUHIvWK+95FoxOF8XVY
NR79bdVIU6M6nY8H1yDtE8Dm+q4FeulUU47IKZ+jEU4pN3UFUAPphz46m3JecadCLiPPwerCQSyA
qY065J03lYGcXfhrwqHxHv4wxa7xCjdIDMj+IS+Ae13pGDBZFN1OmGPzXgLodph1Lu60VWfw9iL8
UErjR9llzSFjVgKGsJrQjAeQPw8yl8oQSBiYdYH5AxrkxC2YzGEuDxB8vJVEeHBhJbl7T0ZZ5rsO
ThV3g6B2FbSZgRb+bIQ5fUNavDgEcTHybt0tRVQPe70JRkBZB/8m2CIaMlSygQdt6o3keTYAynaS
FOtbqX03/d3k0okk+seyEElUZMMLd7DDzufJm0bb8T9EELwx7C40tFntjNYnOKX4qXlrTraP+4/6
VOGI8I1KfzyVGXXRxmhL9GA0KE/PqK/DZFPG6I2unkzNCrhemflZ5GaHMFGTp8zqqjCDmOwOXnNp
CPS6iHCsGwLTgne847TujY3SF5yVjD7UaJ+8m5iX8IPGv457ms4hNRx6M7aW8QRrPwaNL+tC5ZfF
m1IKHsJe0u7h4ZIF1pBaDxzftx4pvevOjOoAWAU+BpUJwmeK/f86m1DRE0zYv+pW2Te1OZj7dEYu
DVbE7B1gmuKkRVNEKO0QHXhi6m/h/2nc+hqoo4Ob1PnPIjNduB4R/8VwwdNo4GvSdj7ONQIu6tQe
yYEnU3uT98P0oj2/umsIjiAw4ZubJyPV0ITAhgcHlBFp+5OTeOo2r3QP0z6r8Zy99FCPaTwCq0L4
9+1M3WElrqrkeSgSdSzgIXZ26jYIFhKftL8JXFNzyGUB/IQZaWftBpzUwOprUGYpgPDrAtsvmm+I
PGex75kyYbxIenVdmbN+S320GgW+De9z4vn5rVE7+HPFwMkLG7ARikAlo4bptvQ5lsa0QvnCdCfy
8/IyvLLUL7kkHirfCu0tYwRPcwTqcNiELKYaqxAGdl+7wyJpkc8YjyC8qqibeweHTDgk01pFyp+e
PRSvv5QfZEuGEqo4Qgq4fcVVPT46sNeDw/vj5Qf4VOeKFPkSl5RVynf6Ael99iCu85MMWHiQwVWx
S95ZG3Q762GOoC098v1TFp1AVChfp41Wrs/jTDgC/Tew4R0D5AzyzJj1VSjM59reimBXdt8lQUkX
QtYzbL4j3ZtPWQ+Hn8y6qWr29/JL+zyIZd75th8iMsxrek7KtBDvVUc2wJedkMfiXCyGJWEtxncf
EqjLt1p7R4vgD1uQjxAW76iHzmunBRywjMr2Dpev/vmJgnmL9KpOqOmi3aGNOSyFCLF2pm899FQf
5+ZnB6fty3dZe130v68L8OCccCipYiSQr1q4vQbIs70CKnLXFeNjaYG8DwHa16JlbxHelTjsYWuH
RNLDpvne54y+pgK2fHCszTbe2trzLGI7PjIglVAeibF2PXq+eQM75ldO+yOo1bBK6p7QPH28/OrW
VrDFFAFBum7ztNKRjxOYdhGgtSnM53/lIjl97Q7nO38YywQmYXAmTaZICi+a0vqUTdVJGsUjqba4
xCujbMl7IWblW2p0irhFD38KIDEd0UPhIOMDelHxcvk5Pu19x0LmLmZKQeCb29W5GYs36627nb+V
0VigXh0Mb9MPeRf57wiQzY2Wo8/LZsxdTBx4zRZUEFPGcrbRrg0Pdm4EtiIwGSlTHpEy7fZjMTZd
UBXKaA7MyMWGSGVlRXAXswmqToq9tnMRQfAoZ9bJKYtfl9/hyrLpLuYOwDnURnMLi/LszfLP0/QV
8dfGSrZ28cWsQULaGjs0T8NpQ3+Do9sfPaChIO2Sr+0mS1iMUCoRFG6YkbTd/kg8C4FcZzUbVfCV
MczOa8GHaTJCWQW36T6PS5e1R08U5X3mGEhKNXMbD5aV/4Exw1aiZ2V0LakxHIHRgIogixigMY36
pRuJY5KGF3YG6JSECxTi0+qLW8wSH5OyKfOaEYWjHNLrAJnq7J26s/vj8phaWcHYYq9s/LqH8YM9
ARn/W5P5rD87Zx7B19hqI1mZEEvoRZl7o9/yCacer/xb29YPsLwfLv/4tQ+xmOaenpCrNDuUT7si
tGcaIx/+MPgzijflNyhadi4cvEev+nP5dmvvajG1exiL4eRlTnAtg9V31YUDyiU+8GQlYv7Lt1h7
WYspPmqTDQjedcRMhgg/z4Ftxxnn8sVXanj/Q3XRXm1BnA8SkbLtAcbb2gmlEmhXyyb7dk6l3Mlu
cGDGXfDvnJTwjfBwSgHsShrZLQdO+1TDzLfC+SkVrzD9sa+SpAFIElSbt8EZ+W+j8rZgKStv4l/m
5sOMZsYIyLIkFTyVzRyCo2lvVH6/8ZpXlgvnfNMPF4dyO8sUYBuxn06nFJWMpjYCkWXh1JCrpq02
brMSiTiL8akyNEhwbQ5xnZEDc/gRqdVwGtJbLysi21QvppNvCbrX3tdicALx2JvI6hSxdN46C1CU
r2C4sHEvoQutElD/w4Up7lRxxZvueaL+CSy035cH5drvXuw7aOODEd6Uo1ac25DAed+oKf9evvSn
elH89CVawXNc6dWaeRE9163SbirAYsL45Wg4PiG3k5/aBM0J8EniMbqsYJ5bTluuNwxD6ZOs6hLu
Ylq1p2DGicQtfOYCnuUwyAWjsCBA3dXFvBHorI2wxb4nSKNE7tRt3CD3wCf0VlB1VXNjDzbUiXt1
lE8b+oWV+GAJdkFlI0GLLg6is3J2VvHY2fOhyp4uf6m1i59f4of56A3WjH4bD/OxLNGsB2eGYLDF
owaf8vINVr7GEn1huAkCA1hRR3n3kw0AuQAbC3fxXUq/GD8tqRazgg0D+njsCB/X30m7FbcYYOaB
V67aeIiVVWvJrlDShJckLMQj3kOa4N567IrO9j4zvGDzvLF2j0U8kKRYeGvTsSKVDQ2ApGU57lxe
lY//ypiNgj2KUgbdCNtWvvuSYdHPAslmSHRj0cILdBj2vmI3xihPX/vqi/W3onxipUn9yBO0CxPQ
UK9nMH33+Fb6qKH/PH7tPou1t0R1u017i0ZDN/soyifftGfcI22YX5tguV6+ydqXWYQGrGaUVZO0
ohHmqfD+zq4Kw/5t9u5xGLtXtxCHy/dZ+yaLBZlVg1bDrKwobYc/FCY6dVn8gF34RsC5cvklykIb
LTg0WWPGrQWmMir5GqnSLWeRlc1kSbHgWVcOsEQ5M+lVVDbZyUi/gi3FXrKEWHSQrjSOiddvZv07
lB76rPh+T+RIdl9670vShKeyDrVyaYKm6cOp5LEHD7hwv7Z6W4tpjbpiwwrHmlCkvKVjedNx+1AZ
5deG5hIxoTP4j+u5aaBSrYcT1a35iF7T5pqU0kZrrF8dvCbfzB6urOVL4EIxZGY5UQe4FX/8LSm9
pgWEXHi6dzeZtwrhazdZTGnYGUAs4E5gD+ZQ3WhQgjJWATYw/XJ692upgqXPqvT6rpco3cRZ49+S
Un3jOdk4ba/NssUkhvTZcRp38JEqYEGJkANspWB2ni4P1bXAaklf0JRUJifKjI0sf+4YoAA4UBxT
DxgiHyohtPG7YLMkvv6pK76/fNOVL7IEKfh5WaAH0oUmxvmJ+g4I0S7Ec9WJOs+Xb/BPtfpJyLbE
KdCqLysbPRqAhcNhDQqm9DSWTfeNdf5w6xVKPPHZIJHZWtax8xmMz/hMb6eGmi8m2KL3w2Tyjbat
lbhuyV4YfQ3tW23BfQn9ro4t9jkU0yOU6w6db0jyZ/A3Vp21t7pYGOCKVlCOAz+A6jPkCyWDyLF/
TvT4mrjtlqHf2k3Oy/WH8A5SMgcnTEmifsg1qucG8++KUThHV071rmdG3208zsq4X3bmZGhr9XLY
/MQkQZ2sJ2qHRuh36vRXl8fI2vUXy4KUrqSdSUjUNqYIAKhNfnPO0jDlov51+Rbnl/LZKFzs833S
N3oYuBWJpvstvDxuwU64fOmVfMk/tP6H72CI0h2ytk4i2U6wMEClbaZmmE/DnYsiDGnOUHb15/84
O7PmOHluC/8iqoSEGG7pmW5PcRzHuaHeTCBGMYhBv/6szpU/HdNU+TJOFTQatqSttZ8FPuDj7fct
bFnMUgK3ZEiNxbM+p8Or53YhVROkdw8dLDVt7/Vz7zBOQLwqLBAYYKc5evM2VtC32cAgu8AlBDBp
UPvbb1nod7PSdfSgXK7EZEeZA4BLUhUhdnevQaz9lSX0X1HKB91ulrdODOCWcuTtGTWaxN6mEsVr
GeAAL2mcwn9phlN52MPoW0Ju2ID0klfpg0K92+MEEwKUnNRtvpt5w6N6Toszks/8OXBd3oaTzqGM
8FT+kARxkW3c2U2PlReIs5plssa7Wxi1Zp03inhweTz0JMrs7A6Hzy3L25U5vfRoYy0bXZgOu2Sg
UTC76kHkdrbv0kysRNqFp5uyeR90hzGYBMqc0sA59UDH3fu0iVdmwELkMws8YPEq245M/bmeyos/
Q5bdecldktpfmd2suWotfIJZ5hEDgTR2KCs8+4XqIRtx3I3bZWsrxNLQZ/8bvPN5gpB+Ykij0+CU
+PHXKqNRotXL7Zn1bwp9NPCNkNpOmbDoMBFcDEDi2xRluhWc1nuoXf/abSL2Vi7tfd6qOqyzgp3S
CoogZ4qtQzA1v3MHxgQJxCDHoBzaJx5IqB/meFiJmB+vw9z0eyJ5nfO0bmG2IYezC1huWMTN13Jy
nnz4PWV51m6rEbvP222x0NRmjUVQW57qvLk+1x279Jn7eyyhBfHWoFkLg9E0Bm1mMViSUxLhUAzf
k29z8M2FiQYFtOxzv//64nfri53UjevZmkV+ORT/uTDtjTqQ+yI2FqslR0sfcW27d+8YhCrUMI7d
ubQublY/EftSFNnBU2uzaWHRMiWwCfThAqweVIXOM9BFz57vbQS0dywFaGwYDrebaukzjFmlOl3B
YjOhkVDgzBBpR/iqJAyKIfLaeWVtXBpPxtTigmmCu+PurLvhsWPdgQTVvirz/e1vWIg7Zv0s9dXo
C63maBg4tuE5TLLXyOFLnWDE/MrXkO3ZyJ7SJN92Of/ldqiLb63hD/K5xQZ11SvhZ2Hd5Wb97Gyh
OGUQyGvSH/33ae9G++mkDjbEA2H/0/3qPLsPySO5xGd6fC7u0hfx83bjfdw3/P/5LGplDXOF91rl
V2AYIWNrt75YSXx93DPcLKwV1JtyD4YQ50Rlb/nI32zrM/7ZkLqamm3UNCVVwpBiab3hQbvii++W
2afiBzfdFXNRE1SzQrjTQZW7S237b6HlHhNQ7W43+sezjpuehVkLuyF4Ro8R7wv3PoNj2BeS5ygo
Qv3IazK788pubuk9xuweBgh9ISloznaTn4PCvmSzjAaH7atVGMbS+DHmNilZSckMF7oWlQZOWX5r
Gep1MrrGUlhYl7lpPBhMgVcwBTSz7wzfId+MLO8vH7O9iPV9U05bi6JS31XRCCHqxk3rcPJBQUBx
T48qG49B8yxyqAU/A6jFuDNFdokgqOQOJpCi8zFq3Su/+jOmqtdHG0cIG5XnrA6wwxnc5KHi5SNJ
rB1qgz6V8eSmji5xkhEAM63O8D4ERM1mL3OpwVwq17goHwdLbsrp8ipw6ARPsnMyP7jDBUnVY8Di
vY0SAcdaM2BbGG+mqC5ph9gHKkziZlH9rkhwhmvEw9wXa94sCyHLtCWEnVtsU8fCPjxr9gzKXUDp
VmbjQrqKmzq6Gllz3ehWQe3v/kJcPJeB9ZIwBk2ryndNPz+xpP+KYqx9XbZrBs5LDWZMUJ7Eg4O6
s/Ls63rn2cll7sqj66xt5pbay0gTZFlSlgDQFGdZ8UMfeApqa7VG0V767cbyO4AMo8e5V+c5e60g
AHa9X3TNgP3jJAQ3Vb9Jnou+c7Hw5XLEDdxcSPETSz3ZAD9t/+qcPn0gozu+sGYItigwn1Z2Kx/i
7zHNPWOaDzbPdKrba7VRFxYtHPju4aOH7HESwnJ+zxx9L2QR1Uga9PWDHX8ul8e967R9t2OdLbsv
qlE2Z2vqshDObbLZaLg3l9cCCB0m2biSnFqIA6Y/nPB8VqS6qs/d5JGXBIYb24Fb7FcFZlKks8Ta
2FWzBtJfGCKmalDHyIMx5ckzQFZOJTbgWId+p1c6a+np11H/rs0aiqzafH16P71mTr1JkG0LVrf4
C8uzKQ9UEiLUKsHShuWZ/2fBWA9VpJAfA+qD6mFYaK10yNJXGCGgoMSlU4m4M9JgV8VVyJXY8SJe
udRZCAGmHlCgbAsqJFhWXJ0cSD/tc0ZX7g+WHm0EAJa0LpKVrDwHSDMNVf02eGJFk78w/00hYC7s
yU0LxEVUkbp7FDxvCXVDHFWg0NDWUzN41gG17zDd8PxPbixNeSCPcTk/CmRI7AIWdahL/duJrAjV
wOjK1nVhSJmaQPBi+4pODdBTcNWVTb0vvLseyPsYbNDbe9eFwWTqAFHMCCz/bI9nSb80QYJyTFR8
rBl+LeQ5TBkg17Vf5qwrz1b1YwLFxuNq4zio0G9fQPY6+HRlRiyMK1MMqIrBB0c+wHtQ2Q7Lo5Pv
spVE3r/Lp/+fSOKmkZUl2ET6CqeHwFH9Vtkk2wQpY+cgsFOUU8OKLYxRG3fnNR5UuUEPD7MicV6b
oO0hzBrdsKblHGYAi4aVXdK/RRaDHTGizGIUzvyM4kf2FsApBwXKRX9RpFVR3pTVjjLQ8RuRq109
Yos/wqIG5VV58YIkbLeSR1zqHyOSdPCdzJCMUuc4L+YwTUBo5d0mdsY3r3PPPLe9ENnpz21YXWNr
MWgmwO3UJYr9gk0b813ZH8tsrcBzYZUybbWAqnXqMk4VyP4R9dpzg4saYG+3SXEn689wQbHWm+qr
WVmusiq8pO/e+hSA4TWZz8KvNz21vB7O8iOX6oxiNUb+8EBBilGEFHm6tZV1YY6YSqskcOJej2I8
Z0GrUFFMvvXgYNwOIks//xq+3q2rQpe2nGywuVvFZhC9siy0xVSFHaom4dLt3OWV+Hr7VR9FRJ8w
E6E98Vowh88oU6+wv8a1cJkOEDSk23L+efsNH0XE6xuuH/nuYygsxkDgcEAh0BoXD1p3Bx8XtLsG
SduVxeqjeXd9hdFes8baxHQynuFF8deueb4d0wZAsb7nJaTffNxOKLLrQ6sDyfBzX3X92ndf1SfJ
aEuKQwoAGNYOroBvwm7HTd5XK6KrpY65jrt3L2hy8CZSF1/his551Lz0HiTA1tssZcNOYkOxEpA/
GsfXtjOSIIiX2EIgVRTFqQe3cWtHAvLJbjHCYVUUuPqaANIj9Mnnz5ZsUFv9hXXgY/uPST+sdMXS
F5iB0GZAdaDY+Gxpcu4k/+pY9vF2Ly892thgaTcbBa45UAI39he3JhHqZ59uP/qjDRba3Uxg90DB
5KgXZlHHJ6pRtC8HFIJ34IUQlh4C2bEdLtzB0bVp9de+lr987r1Gf+elsP06kNfLofll7CtUD1EJ
9FFAAPoccfrp30gWgFvZELHSQR+Fs+unGuMgawT6fIZmileD3tbjWIU6zgkqX0e8NFDevi29zxRi
XF9mjAY2pQODPNWP+iJ9GJNyVyXBihLow2Tb9dnGcFBTBTdXig+BAZmX7gq1Uy/JLt0623IIk9/A
P8n7+nG6L3bJg17ZU3wcB6iZ+dZIGWkSQ+JEZnYSs2ffwdxm2gXpKKGLba3D7WHx8UinZqKbCul0
reT1OYPp3mlK6+rFyuFoevvpSx9hrAGiisloIfhERea+ZXOmjiIhp0Fm836wVz3rrrHX3Fr6EIxe
3/4+ZE6WLgBKgqzEO9TJQ5M+NtbX2x+w1DzGrGEwn+m035AzLjFfCyae3XTN3XrpVxuzw0vGwg9S
z45mF0SpQQdHh/YFDqHFyinx4+lHzdvRAWCKns8wDbNQeKzm/wYhQz/+QTzU4rtrl4pLDWRMjZx4
cWzZCRpI509ZV50GAczEpxrfTCqzUXvAVwTgcbdz2JZ/yLRGVVloezOnnNMpTZqhIucee+nLQFFA
qxrbOwUJtVfW14/jPDXzypkNsiJMKYOo7Qu2lYMCsELP2tnmVVPsYCmZVZsm+y9ps71uWPF6u8kW
+txMNqsqadOcQOE3UBf4jzkHJIzQsJf1PQB3IA8w/qngTs2Mc+oGKkPSDtZo/svk/h0qvW0wznjz
n+im7e2vWeqm66B7N7FBQYmF9oSP8KGGvZ64CEUi6n3rJGsXKZwsxCgz/QyfndybeEnOnpXk+6DC
jXhv180fHFyUddG1EPe0bR1QidKkzA+uIPmxs0Gn2nipO4nQKxtdhkwHDdaGrolgmgQdlc0dPMtr
dzXsId5IQYtQwGdqC0cV7YDi58PfMKt5fIob+BMJ9NSmDki/HXTM/jglCU6Fjf15SGzh3zMOJKDt
l8mWgDawp71LLyIFYW4GSGXfQ5CGEqnJew26zP9q2/MAEMEo+HPjNdl+CgLpwl+jmaHdL5ML9XoG
dopbqa3M6vjggmgXJX1a/2zHetgXBYIQrJVB9/InsveFX+wpSieei34oD5NQGm50VrNLfDw8pHCI
P0rb9l4CH9KZ3lPkKc3ZeAe9vYpakHa2RQBSGKxLCoBd4OxUNH0M4bdXocTHBkom9S1UAHP9F3sT
98AVvI7bIMlDbfX863B1xrOISw7YSIACndFhO80V/HnAL9/3zlhdrL5GUTfMDp5VDlxbC/7hF2ol
ODrhFh/1rAmn+6kh5ckFh2sXCM53tduM29p28j3mJxgx3NUH8LDb1+YKmwMhMnvBFRZ8bJsWrjN5
0KuN7oGwd2uf/ey5O27Z2Mrnhs9dNKc49gO+icKuge6GYMhPUz2CKD5o9wCAQruVzZzsIFpo70G/
t59AdvN+4kJDPACQ6OGUUo8ntyqLbUwSdfayeboLJjvZz9LTeJQHtpvv/GqBrNwWnLlwIyKo+BsV
zgK5t3EEqkKdIH20SouepsSy9rAn+J30LT/xtiLPttN9zYu8P7oko79iUMIqFEU2wxul87AZFcBx
Yd5gDIc5gMmbGKTev+1cy001T/Mpb1B/6MtCbEfkex8zrobnsven+7Yvgx1Q6fqt4nb90jR1dw+n
uuQyiPnv7KAUNs4nMGU6L0YDTOkdpJkvbiMFqjNxVzE1dXmeplrep7bb7K0hkCGb6m8e3AbvgwYt
bIMKeIrxxFOMkoRDXZS83Mihy7fSd6dXsM7HaGaCHGwcbZAVTuYNqV2xB9SPh7XsNEApdXuQVLOf
SByVlxbX15g+c/nL6lhxCuZpwBYxbQ8Mu/2dsEl8gJFa+dBg/rib2tLy0vKi2vi4bHmryibeYETL
LcBNHjzWoHAeyw5Ab+WpxyC3Id92ElyISBsIMKdMjzyt/E2FkBIGoj5Pvqab6/3oJh+nastaNy3D
WAb+d1e6xVMBDPCT4n26BSY22fLJbY7uZBO1a3gwbmrZaySmcSAA1Eh5586yBPxqiRJh4hf6qfUZ
eYQFUrwp/VpGU9vPhxL26OdGZH9iVjmRzzPosFhbbsHdFEcA4akfpgHUn2HrwQSLw+j+PqiqrATZ
3Q6+A8gIWBL1nHxjl7GVYpgG/nGS0CraxIOEM0P/PE7QQFfbTlFUJIMcbT/4U+3fF06Q/HBt69tU
lq2H2NHirJEihOyqKQeIvpm7i25gJAorLR5a5dzcSRmrvSvKeeNWSEFUDey6w47W+lGnGIVp4eot
aRIf/OgGVUhB2m4Diewq6yvvHryc/n6CEdc+x2npLrULdu5tr/mGUZ19ixlhLxg74xcXuFTEU6vr
eBiMc4syDlRkhjN8jw55S60vUwx3LpfCPsYqYLdUxkpeYODErC2cJeKN7NnonQDB4u1G+szD1ZAE
d8+HoPNoj1YQTpPC3CxpSr+2hQAjM00ClMXq6Uc3tvBXTLEaWCIAPBJQoCDdCaBjMBVi0LNgR0CP
hQQ1AMn3cdODV4JLYsYedNv02wnExnvhyuI4D1xvhB1c4UfUKY/TrByQmjLyMAL89gh6J4iNWoO4
WUsM0xpzAbzWbp+RsT+M2ItfFXIo24WpcgBvcZLKl8JN4B1Acn2Hqz64gYvM3mdB5d9TAlLuVE7D
Q6obtQ9g4BqmktgPeQorCrelya8ODKR9rZr0PkHE2UhHM7Aueb3Ja68MwS+Ko5ERAOIEiec9ZDwE
fnAB9kDYfqFAOy74+BhMff+lylvgqfqcb2t4ce0acDvvGkHLr7ARjwFiBuw0z3LYio0YPaemJmSf
j5TsJQPmtgvEVjhEn9jskB/Ms91jnHntFo6qAezD0ir0OQrjwIqd73D7HpShK8Z8J7RDDsiqNIBS
JUk0Fbp+5cFQ7gpQ5A5AYPqHYfYn/DPtwtSenVM9i+5rzXIsXbKOvwzFPP9MJyUOPMm9J9ajbK2Y
mgzzhAQbwDydo7Ia95T6VDzEMB69qEKWZwfB+43Z1vi16OVvGITZp4y53e9uGIHighDfv1NgxN07
gdX9h0tqAWhbosIY5sJ72NfNl2HWeYomnpAjxGYbi3kOR1oEcIyiXV42oM6rwYFbr+1a33Gzkj2r
pk7/Qz4/32qEhQea9Nkbbnn7EBS1akOJpmhJ0r1wSft4A/1/vPVsXH46cdZeejqy/5TWcR/CIzbY
OHVqnQowdOHfrFr13AO3t6lK4NlYLOlhSlgAchzV97Gs5R+isiDMIbt49QedbfNp6PYVScX3BGjS
S8ph/Im4rS8IvQDoxJp/KYu5ujQIccfCsoK/bCa02dZNTyNvwKarynwQ/LoeJL2KFMdsuJLGKovv
SVUXp7q0h6NSEz2D6J1uJ6Yd+1hCDLGFLUgbZWlXBWHsj0kDyy6QrIOm9k98LuLQ4i3IMFTF+Mqs
epyD0VnJ+CztYo0jEu7MnbkLOrhoCpoCq8LqLW1gTMb8Ua7kqxb2sOatfatVAzE5DOcwDyNeCFTp
Yl1q63rng8u4cpj/ONtKzRt62G25ToMyV1jGtH449PQiofIEYXPPcSdrOT1HYmLtPm3pi4zMAdwR
fQRRnNDqHmLbvDp5CXQBIm9OsVWulGcvnF3NG3mQjQJPKAnyqDXLMOn5EUTST9z+IidhXsBXTFSe
mDMSNXXz2rQeQoj055Vz0dIPN85FwDfS0ldNEKVuWm1nyedISVUebp+6Fp7uG4kJB7hUB1pudXZa
60c+018D9VdSEktTwUjSuaOdj7Jw7Qjeg2kI6OZJyvyeZN0ne9RI11guqT13rNDqHNjyeZrGED5r
b7fbZeHHm+ygZpjrvCix/cNWuNo7mV0dZzrz1wFay5VRs3B8NzUDJUi+DNkaTDELN9NcJQc9Ohfs
Id5qv/qipf5z+1OWZpcRkrzSpnNF4ViPwxS8GGHayINwAGmjGsn+U68whQRMEs9xiwG1hmOzmSAd
KidAKXcyKHa3X7AwTE3VgJsQ/GhIx1Dxhy1Spy5d7n1umJpygXIchK7Lxj4nxauF1ahrn6AIX7ng
WehjUynQCPiHlWXCIo+LDJgXLFMZar+2scwPMILtQtkjY3O7jZbedR3K7xIoc1nkKe+RhErGGFZY
3D8op9y6bVWB4EBYqDK//dzqYGoHAtIhWxPMdlSBS7p1S8E3BcXtPE7OHOB88PLpONbY7npke/vj
FgaxqSjA7qlyQETJsNRbcEyY2BDqqXmd4z4OPbpWJbeQx3ONaJjDwWDoqiSOdPJF1TQcO7It9fcS
OoSJiV2r3uxhJWW41FtGdAQeaWykXUACJ/+y6VvfP/JyN6KvhPX9dpMthDDzdp/HReuNnVWeNWlO
ldP8DGK1rZX7mTozrHr/72Lfi5OMwJs50hz2xaShr2rs11DeC81jXu5z0G1EQJGoy7DHDKlXHzym
Tigo3PXO9ALy8EoQXmgk84a/smBdjdOAHQG49qem1rPop6PM67XvWAhc/Dqe301KOk1N6Y7UjtyW
1acSOdv7fkAi4nYXL8wKk8zU5jAtcLBDiGZah3Ist3b2nY1iV1vOyrxbap/rd737/bIKLB5UxI/m
wD8Epf87zso0hM3vyn55qX2MRTxgTca5P4Jl00C/PjSHVMnT7cZZGkLGZO7snNpK29gfJHDcbv6K
5C+gxVud4l5nZZewsEs2gUw4TCGNQDVwkDB62YnA7h99FudnIOgevETuGUv0zoqTNW+tpf42lvJu
anymcFCNKj5t+/Gv4s2WiP/6T7rgUhPTJGEhNcKLHt2tkDdAikLKP7z+73aHLPx6k/zDqOVQQamP
M0UDFmP5gnRLsbGG5gEZFWd3+yULA8qE/+StI/1xcOyopt29NemXIsk/eZNkUn+QhepBc0j8SDbk
W2KRL6NlbZS3oqRYGK/OdQq+m2qohuikPxTkrDJnA7+YHISB3sdZlZzq1mlCOxvWLtuWesKY1X7m
QHjUxfoMi8pAWjun/ClQPoD03/Z2LyyEDceY1kmekEY0TnZucHEReD/odJ/BQOD2w5d+vTGxKxSa
IjUFBUuRxt/qiuShjWR0OSB1E6RyLXIvfYKxQFsE9qVxMs0wflHtjlLxVM+cIoW4VuuyNFKNyVwS
GJGWAcoNx7g+jaT7bWX+iohhoYVMsg9Sc6gWUrhLm7hzcUC4n0V9KYn9jGu1v7c7YWG0mnyfWgwa
hou0heJcbzoXN5tS8ucy9567ZMZ2qcrWdH4L7WTifpBnzuzAK/trkTxuDlr+ncJg4PZX/FOPfSAn
MFE/LcDsNStqPDyDCVQxoRqI1E6/m9Pg6NXDCQT9g2fV3+BE/YPa1YOXsjfwhx577Ty5onrqM/s5
sMnz7Z/z71zw0c8xYgBpCRj6uLeK8sFXR9eLOXL02XjgYIHdA5qePKBIIznETi3PluNUYUEZPZGE
qf+8pA9g/DepDSy4SnirwHahsoruZXQa3NKrSuHfc+08Ow2ULb2ap01ORvng0IFeGPj1zCFjlLs1
VTCEDMoHDznFy1jNuKOTCXJmQC08aXuewlpJ9HKr6aHIsniPFhzhgaXiuxinGdSpEPuuYHw8ZTjl
hLREybitFRMbgirxjcVw4aP9voyQ9iveCul124pqGzRlGGMhcOttkmE1kIXtn1EgGIcA8A87HeM/
ct/xN0GHyKgDmdznU5C+xqPtHQd3qvcjPL+2lYOwnI39cI/yyDX/2KUReP37u8gs5YRa9gAJbZeW
D4zJk+OsGRgvRBmToJQUYPmNLuQsQXewnEvmPTnT4+3B9I8l8tFgMuLk2MD5vXB4c1aRc5AXmBPA
n51fvCPY0rvqSB/yU/zgwFLoHke1u/JBrUSfpW8yImeAkxqUDvCSlX5hy105lkMZqtZ2djT3xza8
/XlLnWKEzxSmEdBMpQCM6fmnU8/fC5muIacW9nUmVAkXU26Qc49GLeo5LoDyWmE8OjP852EOj+Q1
2bDOu+qk5/7r7a9ZaDMTqcR6RwWpD2mNPeX6x9i0qOJMAxCAg2lYOxAuhGwTqjSTxq18H1ClIqPe
ywyA00MuvDKyaZJu4rp1D3GSFl8+90HXpendnEm9mKWNR/R5Yn9yqTYpRxrZ77a3n76wwJmO5m3r
ex2BdXXkItaBB9ZdXeDgtwwY3PcRVLJPvuY69t59RMcE7hYHhdPbyE7BNUvKCewqUakor9c0t7/l
+rAPpqkJSsIx16nqqkeCt5+iXohH4DNWtpRLzWREAK/OVCxmS587UT0nFopRbRRca/k1hTPeys9f
GrnGbOcoPPcw3VEfBlbO3MH+MR7TnzRm3243z9LzzXnuFG2WFG4QVaBgHksxzRdP+tXWqtS4EikX
esCEI81Xn2U3xkkxS3gOvs/4q3H8zyUYTO39EHuxjRJqGrkBdL+9K4qXusHV8UjqduXnL7SQKb5v
kqJIVIO7mn6q02hQDUOKN9/H/bwm/FuIHKb2fowtKw9KQqIACK8YeHfUTva/qxTC21q/islZySsu
fcn17+/nG6ZZV7G2O8PE57GdWnjQMBlBjLSmAPsHQfpgspmAHiAGauoBLwDwCiRGE+RNE8KHtfFn
lAW6kBSBc9vGQwSj+ztK1vT3H5Y9I1dmCvC1mwtYAuU0Qqc8NAzmUNMkrAgygxLVz9wLe4sEf7x8
Gl873Jg0xM5WmnRpbBshAPeEtsgp8HXd1QXMe5umtYm/9GRj4sPRJY0t3D1fof5JKET21Z/4SlBZ
WID/teO7gUD45IAe18MUTreXac52Y352pYo6UuzI/Mzql9vBZWFgm8ipmedW0nABoXxXCgh8hq+w
bUYhsNf+lVn5UDprp8mFSGzyhHQNRkLnijgaqmSTl68K7sUyQHWaWtuzLMwdEynk+H6gYBTRn3UO
TSIki8VJjTHyQyjG+dxVyT9V5btewYOtlunYjTIr6+/t0obH0TQ720qKX7f7Y+kjjACQJjMciamC
iAmVXMB+7nDvg1LptVq0pcdfh/K7D2Apwhbs+ORZZnLj5lkkB5ArA3L83K9n//t4z4Ucbyq4GxFf
7ZiPxAT0oN9YVq/hExamhVlk0QwjTFQESqoKHBRkXJ1sz5rglkwBGR/hYuiIy0TJSm8vDVljfhdd
7ldeNeFEN4IdS2ic4rTZ6E01dBCEfgYmgsholltoGMqVpe/WV9H9yyDjSw409Ge6wzarKqRV+7GP
tPvZTVu4qDnTmZIKu0VwxFbC1Mch0DYLKsoEiXY5uvo8W+rE2Xjo4jX7iY+HKhIc/zuWYp3C4n1G
3G6vEjZrC0+H0NG/b7fMx2HPDq5d/m4eDCRvayJJc44HW22rIv6esvwLyxnAbgO067lfriThl1rI
mNCkmGqBhRwlA0V5grHcPvf659sfsdRCxmSGXBiK1RxHZwAJN1DwwsEqTMnh9sOXWsiYynVXJ5Dc
4sg/wqbRTn7416sJ/9l3E3gl2yvb86WXGGuz50lKxx6Edz91HpWQ9zCfRCm850KtjYUuKSA1vf05
H89laAb/t8NblJ/YumjiKPOG3UjrGranPtloCfd2J5tWsmlLbzG26ko3pAVzrj478xE5u3Dk/gYu
JzBZyHaf+g6zSsTBKbLiVLHI4oN3nwB8BJdwPz6kWdYdgjnNPhXJbbNmRAUVfCE57tL7wP/By+al
tqw7b5UJvTArzHoRj7SthHNsA9w0wRVLhiL/lePG0pONmV21zHNlb7VnNrEKPpuDDYvSpF15+r9t
8v/fPttmIYg1dO0weTAorqV8lNwTe8cvfHiDl9OpaCCSRkH83DzmDGoHRYoYfuRJsBd9iQRiD4Py
MGPdfMjkWg59YcSZqCKIlwJ41YPbXeYzLulb5bd3o1/2kS0Ug1FzFn9uApmFI7mdUlSzQfEAKQqu
WWc+/Ko9u9/h8J7euZlTrcSdj1d429Rj2XWpS34FxyDJtC1tcOcniDZhk+FZAIAU9zXOKLen0tJI
MUKCo7FgDhlu2NX4w8rpEc6mn5ykRhgI+gLlbg2ePBOyHSFyARIJ9qXPQqxp4hZCvymBxBaoQLY6
bTDKwf0MW5LUEBvZ7OjjxmYlBCz0hHm361fwMXOGpDxL/rsDZRiH7LCBlLQHzwvQztbn29sd8e8Q
+MGk4kZ7ORlrkMCf+3MVa3GwElEcknGa/6AcZ5cIyc4DHM7CypXyiTEnfYxdfziU1J+OcUWyY66p
WvkpC2PCVH1qZQuAoOL2LL3sDGnNGa9fGRQLzWmil2yqRwtUdmw5CP+eTPRNwb42nOrmO+6ptkyV
RVjO5HM7P1PsidsHN/MxRqLcmaPRquqN1cd3iSWfbnfZ0sdcx+W7/dOUdixGCQMo6rh0CLsM/GAg
2n91PO0P4Ko8Vqgy+By8wTbdGh0KZtowFjTqxMl1yp2If3vZFDatu7n9MUuTydjqCCVy0l+TOxLC
9mBov6XDCN9c8Ls/93xjl+Mjje35CkZqXl0d2gq1ZsM3a4w/2dVGGLMn3rVjHoszSspOln0tFxvq
MgySYo2StjQpjOkpkjjLWtHqyPX1vZPlRzi0rjTNwvJl6ibhaq8Uz307KnMOU/E8HFJ5kun3mK20
ztILrgP43UBN/R5pRt5358lpj3WcuyFN2lMypm9qHa+3sI01FZRpQBPcZevuHHvQAdqvcHkOqYWC
g/Sn9j8DO/XhRGZsbHgOHWXRYJRmGfk2U/WMo/vKruZj1Z9tEpc81pcpztAk8qV8FbX1xSG4d8Wa
co9ZsEmlfW57VM4RDRTi7SnxIQDv+jXXsfauX+JiVgFhYA5bc3OagdEEogN3qM3WdZ4FRDF1TnDT
S/ekGZBDEFud/L795oXBbOoox9JqsC9jaMaePuoepI6YbW8/+t+FxQfrmKmejJMulz5KY4FLkQKg
qqGP6q6Ysl0Pnv6laMasDHUZZDJE3UvRbgqWtc/2pOeTPUFWHXq6DnAwcWwQALmjk83s17jibqbm
19gMgHkBloIq2Yzb7aMXWwkKaEcYnmyl0vmm6ov5U/eXtgldEv3IbRSbkciuKxSK9SKcYSGqCmDK
brfUQsQ1lZkVgaRuGrF8kLqazr0u21cUXNSX1LLSx9uvWJj4pjiTAl1Qdh76OUXb+C2chiDMdp70
/3F2JU2S4szyF2GG2CSukBtk7VVdXd0XrFeQWMS+/frn9LvU6EsSs7Q5zFhPm5RIilAoItxdbNjM
RQFLnGC1QbMf4U3GgY7hIMsIWEhuHrhg7ROy9/wE/k6504uoeweshwrI7ZXCB1CqPthAIZ1GYbu7
jk75C6ktstP1FpV/M5vxYHQHvIlEcXJKm3zcthSL2/pka4Zrl1Wfgnq75+4DjtQLyG/Az+qGM6jt
r0+xYlVql6eOzobccQRaYePmVNg08Qu43Y1LYm1wJdhgGnJwbCytsKLGPXJaD5p5Czn1sonLlJ+W
xnXHIjca1AfzZKy+G71TPlBaOVudO2uHUIksBEdVA6IF+TlDS3WayaNJyNkZxtPs9huR2MrdYyvB
hTGKnBGjGUBJcZ/Tg2nkx6J9MSQUR5LhNnNVmyKbmcwpSpzteYwh/xNFVvNkAGC9z3v7FspdbITa
GtlYVcXKPmnPhhF1J8AnDK9vKncjCbfib9SeSDPRHUY1pz+77VHS2De7eG8CN3b98K+NrtzMYwKm
U3PhnO/ZBBGTdIqaHe9S44GDlWQjs7SyzWpvZJ2aVgYgfIu4lKYHbZLTu42epYWTzQWuAqD3xKto
19+iPID9UPsLJNRYpJ6i50y23VtGje9SLMTws/s9Is2TE/e/rq+duQSRF+5MQ7HAuTXMZHI0IywG
9gK0VOUJUWa+bYL03rGjcYc2zRgin9VDjMwX2H/tY0qmIy4oCKZDINiACvJx4sl8wA3a+Bwg7BKI
kq5uTK+0eiCbjaI7ZHWqnVyUh0E9E3c7dDFU+6QzkFWG1I3fpML8qgFou7c7d6tkfMlrUddUU+O0
inUTHSZ41KbDI7PkXUOKjbTp2tCKQx9p4Y46nlqoEjsn3tgHp90iclkbWjnLieTCRedni06vt0i+
pO7GPl+ykWU1FB9uxUiJ8ArnaRBT7E1AzZoxeXKSjTD/0nt0GV45RYYtZVMOlQyllSQvba7R8zTR
fjfMKfPRiuH4ei9lCP48uXH//2tMUg/uMqXi2xMwmNVxXcTnJoMEkJeX0/yW5T07zMBR72YQSyLn
UxDw7jdg4iQiSh40wIaAI254t0+sjJ9pEllHs7LMwp+bYfimER7D7wHGezLYNHPfljEnXstKZN3F
NOhBBrYQ3YOiTnNvmy7QLJrUEEbSHogQS5cvEGif369b5tqOKa8+Fz2IhW3jzNK4Yc/AWZM9Q737
oNtMbkCA/hn5hTVU4Rtog0cdJk2Ts5x6CEvZNhjGnEj7OkiZysCJ7RII7CTTzgPoBXy+dPsjbh7C
1oiF9BOitzH+PwHIS0vcd1Lllsfcslvg1s3k97QB5qcs49lPjTR7ki3RvplT3Lf7qnfQTsrHceN4
X7rol8Og3MJpC0mxmkCUCMVm/Wg5kr9RULIJD3w39AwxrTbduIvXZlKe+0KPiQ0ZdjcARjL63Wu2
TL2mZyV4ZboKPDBx4ZANo1rxBWqtodd6OTc1E6GbtHHpkaFvfYHWow3syMoBU0sMbS9qpM2bONQb
6ydl5X0LDRIvE5xtLNXa71fcZExJVRTIIQboQHqoI+PRbsu368axsgsq81Q09GTsQWwY9ETzgUVH
9/T8IFC894Zii/p27ecrLlOHKDgOmkbx89vXumK7gucbO7v285cpP4W9eTM5pWAJC1gMRCl/NSqx
NyvXn8RW/8qllAIMQi0XDGkX5TQHhQhgc/dNHx9sYYaifOJA31XlsOOF8VtyZ3/bdijmJ2F5daHp
NEjt8cUg5dcJ9YjMgqpvBq6d2+ZQDM/S7MrSGLUCUUUzSGXqh2pqLT+noFtImmZjZ9aMQvG6PRI8
HXoMoqB30lfWOnc2GV9q5myc25Xh1boBqfG7I7dwwXXN3Y/Rkc1LlUVg8JY6H35fX6i1OZSU2whQ
N4jsHBbEpIA8igsiRK9pOs0zhAE3ddskim0PTu9S0WQsIJX2SOb+K8hgAl4NP24bfjGcTwYS66B0
nXlkBvloPzdc/xJV9FgVW2Sua0u0/Pmn4dO6rZG2dU1o2OnemPfIaeM/2e62H69Yd+/0TTu0zAxq
dtQrNHPVoBrqtyqOl14isGyqxD3Az/ekhGuC5PchGuZ7N/rmsA5caZpvsMP1L1jxTyr5QNREjQa2
VDOIsuh3CTlHb6CEIPiHZiToVTdCuGU9LkQfKv8AY3GRlIllBnhYfSF2WXgaG16uf8HaKil23Mwy
AYrFMAMi3V3flN+tFo2VhbCfJmcsvZJXrzdNpGbQW16zxDQ4DeraKD9mNOSDQ0x2IKKr419yJu0x
l5nYSAyufJXKQqBNLbjAy5wFrTb7o4CEjHuX1qd8nsHU9uX6B13sUMUBU7PpgjsT123iBMZIUwP1
38H5NUsHjDxtHcd7ZyFs1cuBHEAEA23PjoyvNks5uAkN1N43/MvK/aXCouPGQPPt1CZntCmcxOAe
ptzZDSQ566DPE7mL2+UcmVv8KWuzKe5mtPuocO0pORuzE+ga88gcecA138Fs7/WoOTQDHgCsebu+
xCvTqaUEgzWyr5rRCUbbYScAXuHbSlcPYsttPWQVUk9rc+BiMttwgpaX3UaUfLELeNlaxe9VLRB+
QD2ZAfQMNM8mU41sZ2P02Y4AGP7oQhzGo2kErY0SHFq7ls/2u8GjfH/9uy92byzzK56Rm6wROCtW
MIHM781ICPqbom4yLUj/GCkNrTwdTvHUmX2INske0KsqLUuwsRED6FOR7SG+0O1M05k+JnArbfys
5esv+CG1JCEb7jQZSezAdKfnaAT0vhXd6GliCwi14ujUusTQmwWLhWYFA4M2NFqtO+sA0JuUG8Zi
LDHQpS9QYiN0JPEpIS0NGBRQm5nvy2R4KZvaB1+YZ+LpljPmzbM8Zk2+G9BHibB5j/acof0igFfV
9Td7BAGX/ShI7UFN7sT0aGNxV64StdRQ6WNhV/GE0FCMzzWoBCvnVGTTY8G+Xj9UK4urFhqmpAbY
fbApnn7xF4m3bEbip+tDX2yMwHlVawxOp+ug0oxZIOapQKxpUe5r4NALIDrKd5MB7BJIdsHE2IxQ
xqCxuS8hfXzkoDb1irludxZzzN/Xf8wl379kaBXbsalk2jCJKLRs4QMITHbg17jXJ/oHzx7Dz4st
Gcy12qCKnZZoJnLNuenP9TiPwGRDm0qT8zuX1UvcOcbeseZv5eA+57kJfnfjPkKs5qXJ1rvrkjku
H2r8NzgDUWVWOAkDl3Epdi0IWzOr2Q/jViP8pfOyDK/ailGMNQT92nMUZy8mr7/ztrqxHddSog7b
cS3TIEgM1gyJpam8J2DZ2zDyS4aE361Cqgen1qkGtZlzhi6GonntcFeUE0j5nHZ3/YRdupaWGZSH
A65cV7cnlBkacEDuZzG/57r5WCflIQFbNXfjcyzzp1wrburvhoDCfzfaTirGpSXa84Rfs+vJTN8Y
uEIPw6R9I6Cg3fBAK+dJRVj3TgcSDk1rzl22GwzhI3rwDUn864u2cpzMZdZPTwlZ9xrvIHh2rtgH
R4w0byER1gZe/vzTwJDCyUEsylGRqcxvZTK9V2V5vP6bV1yJivktpyKK7b5eyjHiYBv2Q1e6jyQZ
DA9U0GIXdcPp+kRrZ1YxZYh+cDoZJU5UvRR8ip0T/+b2y1xlN06gGLPWaKzsSmj7GNOMNiiU9KOn
GC+Vrt4I7y+mSBejUEwaect4NLuoPWun/jD50VHfJ36+N8G7uRvu57Ozm/274a58aB+yU/FsfE0f
40O2cbguBmyYXcUB93HSStNdZgfpduaBqTod9tq4lweHeXbp0d/XN2rFRlT0rzYxB1qimMdyH6oO
2wQs2u760CvnWAX9tjF1ZqvRluJltpOWthdteuPQStiu2RTCkAK/etb090j0nqT1hm+6GKouK2/+
1/xAx97lhpNFwUSIdRoEyBq9bDAs6bkA4Z9z8ODcS44YHuzBtQ9OtflgwBl8DFEf9Xvgb/qvXO/m
L4BdGRufu2K2/2SrP3mEoSgJ0+KyD2WfTl5ruLsCWc/KTN+hCZZ4IrejDQex1lzxL9D8NFVadREA
l3UUCKsB9g3stS/mWBqQdLBBUhulRf4co3DyUdjZX7QuHZrZ8btpfjJRDz+RCOI7WID+az8axRte
iboHR6AnPtgUIi9ySPTl+tlaubH+PWE//UxS8R5s1LwNGVSyHiCpmzzVQ2L5NM2Su5z2cWBaaeN4
fTWKJ0habWVXV3ZCRQcOqJvwZtK7sMVbPAWr696tJhDrZmiNNXt/Zt1GpXFlon/MCp8+EKs5Uxph
ogxqB+lc+6n1QLnhOdU3M9ki01uZ5H/Qx1lCTfBY1+FAJQA5EkWMiWWeNRb70bR1r7WSG/IXMCoV
i1xFbp7Mo2zCnlj6nrP8W5I3L63bvtRgZtjhudlueM61XjAVk0x6N5FmlMTnKLL7yY/nqkn2gy2m
v7Iy8OaZHFH/ni3w9+3NuEyf8s4iP6YxoY9gVKlwWzlDAp4xXfSAPQ1gVwb53/RYxnkfzL3oY2+O
NXfHWGX96hw6/2JQpy92IsWNCg6ULSHDFeepwkPLUnc6qyR1yHgqH5pssg+10LbSoGvXiwoK7WIG
3smUVmE7CQ7majZ3IDVpgQHSWAQSelROtSeR9nhFlrNLD43Z8tQrqqL+e92AVwIEFdfdaHYxoSjb
hXMW6a8y5+YupbX2wEB7c8o7cIRen2flfiNKlMZFSZIe7RmhYWvam9OXlY9OA8tDr7m24YtWtkoF
duOV7XSQiKtD4HmTH3aepj4a6aOP6x+wNrpyHY2mk+MogKIOLPLOoTUK98GMK2vDzaxtgxKn5fWU
uWkUVaD4LZNjhW6aV/C3g3vWGFPkA8b+201foUKE8xrYVIRsVWjGWg06HsgNNLGx8VpfWSIVHExt
QFCzvo3PbKDg0093VPtz/Wf//yNbTbDAcenK+YnLxBiEjbHP3zXvw/ZsL/d+0x3zB9/27u9337l3
qLz7j/N5d3/AP49BcAgO97vd/f3b4wvobrzgxft1PP45vvwJ/vTen3Z/93QMAu8YvAVe8OeOef7+
mHn7hzDc7/dfTif861v46p/C40PoY5zd7nzy8Xf2fuifzve7w+Fj97z8Nd/ffex2p93HKfG2GEFW
HcOyxp/uHQq9KHMc4HcAZGi/c9u1nqNyAFKTgUapmwrnkfCS7TWaQYxB5JVf62b1dn211/ZROepo
EIgSXqGYWA/06MSNn05844isRXUqfnkaZjtphEODKXaXkonXZtpJ73+mDlhD5upkaS8D758qPBMx
uUH5F9129sQRu+vftpyXS+dIea+YxWz1EFOvQ33SrWDUJvJREg0qIUmU/ro+xdryKQ8WHe+tfGwp
8mENh4ztu51uOdF/hZn//fUwz/+eCk3ncWXUVh1ajl5CliD9nrrovoM0kTkJTxeE/OlGK4lPmpXK
XdqX+ltnTdmbjLjzd6S0P9JCksLnAqhZAAEi4UOQg+xGe95zkBIjWhxOw2iZz6UU6V2la/WPup9T
9D/PcuYLa35ieBaFzqdvdQY+0RWo+LvNcJyhZupLCpmOjDcgsU3GgT86LdjU7BnU2XOfgGcDByo6
ylxz/7hyjvxMWAOu+IKkFjQEWmgGJQl+hVmjg5yhSHtEYtqdvI51ERqEDMuBVPyQgD6BWgMAKsD+
7rnR4W8Ix+geDVTNdtpkznsnj50HdO/3b2gXN3dR3UZ4UeW1b0o7+6j7oXh0Gqf3rZEl+6ZB65HX
a3r8JY8EMhRma+7GsTZ90bT1naPRLQju5YOhq1BF4fYZaYheQ6UIzeWeq2fWfi7S9JZ2D4aOYyV9
xPmYGEkpFt2Dmj9FIk59XlRb/d6XryhdhaOjpqonAzYQKPeXkb3M8+wzLbTEtBEwrmQ9dRWSbouG
CNaXdjC61UM3aEcaZ0EjXWB6XB+9j74m610uzae4hmqUkYJrKI820hgrW6N258UA9oC+HEk2ZGa8
qH5s4vfrzuByaK+rfXmTTgYrN8o6TEutOQoUOE5SONUjpa3xgGaHLGwje6uOsrZFiuPOTbT6tzLN
wxI6uOdJivZexl1z1mMH4JKqr29DX+pqgjqpTdNukr46g0Lgj4zFsSV26oGpYyNaXPkQ9e1PRyjG
CCRzwVTl7GVumjsn4w+kpg9OW5WH61uzMonasgY5HDri4UCDEgjp/ufcUK/pHuTP66NfrOIu1qjc
NCNPe9k6VRpCllq3vAj9DsOJVAla9GaBG8iv2xYCPegWaYkHwUDb9AS6HyvPaDvrWPB0E363dgaV
Cylul/pX42Sh6Jk8gMWR/xy73iS+6Yz1Pp57EISTdjhe//DLN6yuNs3ZMytbl8JP6AULnba80xPz
WaP2RsvkCl+nrnbN9VOqz0WJUhvU0iZcCEY5ACeUjPVXxEzjnR1zIzAdo30h+Vhzj41Qh4lzawqg
x9amoEqJhl1ejNrOkpr5PlqgyomLPN74eSuH6n9w/ctNmxRWGbpomDnNUUTCJOnn+xJSPIY3N260
0buxsqlqA148ZnGG+nIWjhBOkgBX4xGpjSmE7xya7kiCMLEcIG12fVNX/KOK+h/1Prd55tRhMaUA
HRPZHDsq6Yb3vej6qeuqPRwRy7PIsPUmNOrhoJEO5RV2ssFu0+eW3zXFW4XQ1zWlbyJEHFGQ7g0e
XP+yS+u4TK1cmhLXewfBxzYctWduDA9lkt9XqHtBpOlhbofdbbMss38K5/sq7jqIGNUh16AqJ/Km
Q8xmhFVUfE9TCNJBw+jGmZaD+WkmaDolvR7XyFHm9XdjMt5MkSXHNh6haNlMf3Hckw3/ecnQl5VT
nmQUioXV2OhVWIvU9aFDSvzehMpvDzbZ66u2NsNyGj99CwGDdK53WDVojA+PDS2Gp9iBnFls9Fvy
HJcO9vIRypWJ93WbtJNbhS6tf9o59BQ7cNtd//mXfMEytvKoj9tRgxAmfv6U1kdXezNmfa9Vf4We
37YDKuishRoYHYysDSG4AaqpDMJke0nQwjrJ2vi4/hEr9qF2qBNdo9Qy4jzMhyz94GVE/BJ6oYHh
Am2Zlbbl0S7rX69PtrLhKhqtLyG0Ck7XLOQNvDSvoEHXtpYTVGD62fBka1MoG54mfVzOSLkFLrmz
G2dPjVMEkbLbfr+y4zKDvjrrZRVaeAMec8jNIf8NHrOubIvn61Msfkl9AuJQqaQUgyugP5vRNKwI
eiIADSbVD5Ey+tIXJgpUOYHS3thQ4NJmUrobk65YiRrv1QN40N0qykKtsu6nUntd9Pyuf8/a0MqS
udyRrejrPLSLjD12uv23i9Np4/CuDa7EYND2SCKTiT4kohk9vA+/lz2PN375imWovQZNT0s7FngD
DaOe/cjQBBJ51WCl98Ssqrt+lpbja41LNyKLtYOrRHFW5qQRhX9FVmb4mU3szXGm72VVb1QGVoZX
IY7QQDJcbR5yEMYDg9LxsQh0WhNQEG++8NZ2Q7lqNbuh3cCkHRQ6eHPiyBmOzdCIG1KoMAwV4gge
kS7pTEGDbJFizR5dOXo53tbO/HL9pK64c1X7AZr2dKxzsJFaiTt87xoOOphudscD0j3APxkR48fr
M60t1LJHn+69yepIb/YE5paifbVpXPcu73i2u230ZdZPow9QbDKApZRh3TUgKYwGMMwbtdzYhhX/
pHbJVHNhsa5DjbRNkZIqdM06igg1i4rlkHEt3NJHl9ev1izeb/oatWemzqMiNqhRhfNcvEievjV5
uhF+rBi42h5DprzSpI642pmqxHciCNsC8HtvtfmpKzi60cRWsXvlaKkdMvloxQPgv8gSQGgABa+j
y639BMSm7Juv19dpxb7VNhndaNqOyB7JoUl7jabmC6PT92bStvCya+Mrpwq0JehZ7jQUyhAS1LzY
54J5aT2frv/8FZNQO2a0qadWDWoaqEAPD7JEe1/G8mTDItaWX7mDRJPmgrp1DQLByITCe6p5BMoH
vVk9ataWGOLaFyh3UQeBYdFa2GOUOMe7VkuGpRn0xlBZ7ZIp6l42s2WhgGTVoKUfkl9yJNSfshvj
JrURxhkiaAmYDWrUNen9uk5/QZGDQ4lva31WDpDaATNNtSgGEeGADl8r5ytYkrMthqB/5e0LQZPa
ApNqoDYDULAPHT0HkykBOmdXYbPhtXVt/EZNp/4uzap7L0FosY9YJ84CpekTHcgI5CraSqvYKSHU
DGZMK9aiNyvTf3YOVC/Ac2beUhvBDaYWMEcL4UrDZRTkIK5iAHe3zXPtCpv6yPpLzyxFckqjHFWF
qXfte7udi31NUufszPquS5n7FTLp8bsWZfr+utWtOHNjMZhPV0VUzEVMlhyGkNF5rLq7KmFPktQv
4Cjw28p+1mZ99q7PteJtVcD9kvpNpQnFhcHZaYZ70CBSb5T6XodKN2Sork+yYun/msw+fVBvJTMD
rCEKsM+/mxYKNchjPxRR8du1t/Zx7SArL4yRgJFiLidgC3MwVrvHxtB8tOhs+Kq10RVfBZEaXS8r
Wwv4RIcDxF/kowFRye/RLOmNUyiequqKpiCjowU2znZTObNPnPhY6Y174y4ooawJ1EE8UyMKaiKr
HaAW98jKmd6YZacBmtcbs6w4XLWrxm1ZMSZlEQWR+5V2f9EYcP0MreyA2kOjFQJ1ClNoQUvuACD0
h/41QQx1ffCL6c3FCSzm8emEOoWt6VMH/KMe1dVZG0zzrkwoQVEiieFuElLtTCMrf6dt7+xZPLo+
mdL0rFXVfBzmvoJ/spgnI0qgYARFerT2zrc9EdReER5pAvQt+HAJYMPwD+jwZBdb2JS1ZV3+/NOH
t4xwyZfRG/kAzXlUtQND/7WxqsvRvXAB/MMXfBq8argZGV2Hnw7CS6/hc+9Ts4SOhzjnDdqrIcDj
NQxv23Ghj5sqfU/n9IZM7bKjisVaWm+7tCFRYJTdI/RVvNHuvJTnh0mE4GzYOO0r7lPtxGvKVOfg
kEnCvDY9LdPdJyMx6CG2rcc56kvPnfTv1xdzbaMU6xWuC90VV8YgELP4Kary6kCn8o8wjS2myBXL
VZuunCSxa3BIJKHlfi0HcdbpVrvyym9X+61qErszyVgUmNL44bR1dogRYTtR02xsw9oEivnKrGOa
HPUIABWoiXGN24/oHuteoihL9tfXf211lEuZ9ozPS/k8KOtTR2JfL7ZEAddGXj7qk5V0Q9WObptq
QZYi3167I9+V+dBt/O5LvaKwA32Z9dPokUnqoRvwuyd9iiB7HH3opv2jg1TMLI0ndDwSb9LAdF6x
4/WFWrnsdfUi7qCqA90S0B+IsQFRAflwRPbauHXnzUn5cn2StQ1XrHsu7NaOqRkFSTbsrOIltVpf
DsPGdbASgOnKVSw4t+2ihNZYW4uHxKx/pVn7yPrmrdOlT7j5njlb9fe1zVfM2tEEcD8TPsQwnfvR
RsdElG9cHJeHZmrbygSBILM0GtxpMnsuiuQtjbeYhteGXhbu06HiLm9yCcWI0EwQn4MJ2p+By9lY
/csnlqktD5qrlTIhNQ8NaN+8ImksbB8JS4fuZWlNZxdvuN7Tx6H+GGfqBo1bTLfFYExthuADypZa
PSWh4eqe7fAHawChj/V2/dBetgymtjtk+UQrrcWHtTMYTdKDraOHyMn9gm3xW142C6b2PfCo6Sfs
DQ+tFMwv+XiqJvSwjgApX/+CtfEV2xZllYMIiGtBze0Afdm7MXafXe5uVAXXFkixanhYYAkWqy6p
4ZUJAcH0d5Y9a1tib2vjK3ZN0S6ApybsOk2F9OpEjzwBd56x8o0njGx43DXjUEy6lr01DSb8ORnQ
ZCfsQ1da79fXf+UD1Cp/zGnlxhBKD0lZ7eb2xBpoCAK7ClWJw20zKJYNsSxW8RphRpr/tdNHjdhP
WvTQ2eTp+viXAyamVupNSTQwoCMss7PiTIr4T8RdWHPVnUhRfZWtaWwc1cs+nKmV+kyS3jbR3BsY
Xe5liC9neu+aNRDXsOzhpRBb2jArNqEW6eMJmr50ZCywxkdAU/1iQYGAB/H6eq2NvhyyT54Woseu
M1k2blPSv6OVIvaGlLzZzdZ+rxzW/yHMobJyowmIlyIFi3tqgNqreb3tpyvWXIGlkQBZFgVEWGAX
A18UegYpiEFuG14x5iTLI2lUTAsm2/phd0iNVHkW+yS/kfOKMcWQIefqOOBOw1M2P9dcerH7PraZ
Pwu68Qkri6/S4iCLYBmuhRc5K6u3HO2xY083nNCKp1AZ5VPAl3EtIiKe+npnijc3tXxw9nvmLTqT
1GUqrzy0bamAoG2MECDpDzWcUmANNd2Xg7bVHrj2Dcuffzr7PUlH9DjAFzH2Sjpc/M6xcF7N6MYo
hi4292n8lPCZpxZlwWC0d64++no0bGQrVtycSh4/0lI6UwE35+SO9WEnWuNPU/K3jDvT0yVpXvOq
SE7XDWHtFKmXskhBkTb1qCEOctjnWp7urdG+pSlw2WfFikfhyMxquywsdAgRe2aT6we9zBKvhD70
fda6+caSre22Ys8cIHKGNp04dNk9aZ8Zf2qiH7b+sbFIK1ElVYx5FmCzslkdhx8fj4G2f7znL9bR
Op4HL/Jzb/J13/Cld47837YnPc2z/OaI8pNv7hBAeb3X7JodCe1wfpcBeEvuJumBT8d/1XagqPZ+
X/+VK95eTZRO+oy2ssHKgD9AxiJvxJdoHH5NWfbn+vgrR0Xt8OQTwV4mMkOHp3E0GH1yrGgDObo2
tHJOCIszrUvGOMxHlt6jrXw+ulFtbbiztYVRDkfNeMwt0FKGehIfrPkNDeaHRQbvtmVRzkbd0rQX
A8KqMf2ud+ga1bcSEyuromZDLS1hmjNi5DpFJxgXnr2J7VqxFzUhWgonLhq3ikMKTgyX4kURxUtK
6KlIN2K1lUVXk6JxL/ksxhz+F5rltvGl72ZPS7cYJVdcpJrXNAht4A57EXYlkIN+NegpMq22MO4G
3qYvLYhIhccSvb/tOaxi4YoIQTKJ+iREtNbfz3EPLY+UbLU1r63VcgA+3SVlA4ffChZDXZ0An+7w
p9rUcp9K9zYvr+ZSjbRgGa9MHhYxv7Oq4ghE2U0Vd9B2//e3j4SDyLjFa35A/5JdWAcgvqB5Z+8a
pLONbiMhu2YKiglTClgR8LUc2t6z8VpNmd16Fp/1296O/yBdnzaAcUcDb9TMQc1C/jozOWZRWnvc
cmIcqvoWvnDchmqOdE6b0UjohCe8A0bd+iujf6+7oJXrSU2RxkTIvNBsjoY/iOql+jfWFIAWybNd
I+Js5z85WuZ5+nx9thXbUwGJNaHgWq4HOGthvkMpudmNUwwZhOG+ZgAkz+689Qxb8VIqOlEzIWvY
91gwOn5NmjSk5psxRF7fbsFvVt55/wNR1I0e/UcGD/Wy+03L7g6k/Z7dI/4xk8LwsrE9aS7dYqZY
MXM1myoogi3hlLBC0aEUXAzgiXPuhwrCQNd3Zm0CJZhLCOCtZNATdLIf+DSBMvxlAv/tbYMrho62
qWTmvNaCsfg2IR9bu08u31qaFftWk6Zmm5ap0eGXp1x/6NIuyLpmIzRc22Plfi6nGBqfQ4WMigBP
CzixUaNIx8S3KEh6pqS17ykYxJ8hL72lKHv52CJv/l+XWNip00uGRBfksziaFoZ8h86dCVyi47ir
m36L2fDydsOj/HeeMZ6m1hEuqjpJMnlkNPhDMTrzQeZpcdO9R9V0Kkjuu6Jz3CSM6iH34gzc1Wia
vsnrUjVh2ltpSjUqkXAU1duUFf0OrN2nVliAmJpbzbeXTxZV86YQZKWtEMjKSqMA6bQNLs4tlpbL
J4uqCdO5cKMxsRweaktCrYD7zQefmOTAyuk+ZfqXXNvSQF77CsWya9eNrMjEBW4mtp92xW8nmTYu
j7WhFbsW9UBk1Fk8TFLtqXbLnbNZdl8zBOXWhpZN1xvTyMPGqQMn+TMWziFmk4ek1IZTunwXUVcx
7s5sTKs0llqCOfht+kiIAfXPV278hDzx7rrjW1kgNW/aU1yupY61r+wCbeE/xK0HSMVFsTFquIgi
OCTDucvqufCMbvymN/SHhRfs7Gjn1M5frn/FirNQc6eUQZLGTeFhrWg/zTbA/o+iHTe24R+dzv8W
66maMJXMEv08j2Y4ZBMKE3q0NDQAHXQuEqL9FtLpfC3h4100ASHU6rkNoLI5LHIW6Ghk5QBlW5Ke
M2Zk3tAw/aHNZ7LrOPkKwHN3SORE0JjYyIOhV9rDBGb6/fVVWTmhav6Vszm2beqAunqRDR7nsnh2
nST+M3QOqIuq3txwdZcjNKriiCcXUj2dhYRXTbJvPGeZ3xvmsz7VT7ohfqT5/CSBpV0c7Ebr+dqH
KQ5jyBDRSmkjVe78H3VftiS3zWb5Kh2+pxsksU703xckc6usvbTfMLSUuIEAuC9PPydl97SUdlVO
O+ZmHLIiVJlFgiDw4dvOOYC0CazbT6V3W+hL/ZcvLaczq0GLKpeEifQgwvJTrcNvXTMfp/GfpX+F
PLMcGqWoBdRD6UFBGpQXwxSvOVQd5KUW5BdM93l2tpr8gvtgo0Gd2ezYwqBvSPovwqdXhXUA47hx
t6aX5uoFA3Keqa2dzdIJ9ZxD4RHwTSjvqZ3JpfTDCy/iPFdLqwEj99Eetwbv5hlaBD7E18gFo/HS
yE9m96e4SJVrpRoQAR5W0xIAM6F/cBcufrF9ffe9NPbT4v3p8m3g63muV1RMeRLWaNt0flxyfiFm
fGELnGdoe5p1QAri5HfNYYSoDqrOm8kgSMU2fH38fwsYhnN0nqn1B9ryzMcDaNQEt3RugseszBuw
7COlElaZv/VrMChqIgowfLniCbLzC6gQXBi9PoKXZvBsm/PVZWrpLDqwTBASkD2IEKRmSovEb/xl
/89ucrbXkcIl3Rig8gloE0rPelOD0tx0y4VZfGmRne11MaBBorEoZLiWHbgmFjqU/zDmFueZ2wKo
U5UPHkoZC5oKlziU/6zzRpwDYNc+dM4/HR09N2BkVuhMlpZ7u9fn/Eee7G9O1HOQKzgsEM65Krxq
6NDdp6cKm+lasm3H0LvrK1PeWnQfx71t+kRJ5HmbnD8Dt87yBNZGxnMAbWJS2+AgRSmO1ezAUFWq
nF84YF5YeedARk+aqV4DtGqa7JHpN4F/7V/auC9d+vTzn8yCpuNaU+JQfZ3BkRJzDwXRjGmIk5ai
UJ9fn+AXVt05brFRkwH5MJLCEypPsVZr/lWuuf/29au/YHvY2b7sO9SiTRDIw1J3VdJ49Z3TIyiQ
0uEZmkcX1sgLj3BOOg/9uVxnAVYgD4rrKps2rnAX9uQLr+Ccbb13tG9g21B+nW8NcxvSLFhql8Tn
Xpidcxiy9JyXigmn7zzLWOg1obOKpL9u6uHd6/P/0vhPU/bTEuoJgfPTncZv7TaFQFgCVpI3XtVm
FwzvCw7EOQi5JEgQdVC6utLCVV1CuF8+eLItr8bBaz6Ajh3UOgPF86xFeKmO8cK0ncsm9igyNwGn
3oFS7+ja4sFM7a7Nhi8B8Z//0bydQ1WhdhJwAvbHA3BUV1CD++YF5GHps/rCtL2wZM9V06Wrs1nk
wl15EGlKnPEPJDflhSjkBSf7HA+phnqwuWHmqk4FVCWRUPrE60FtugCqs0VAwTLUDNCENwTS33lp
Li3nl9bC2flYF+msK4oIuh6ux3rLA/BTVch/f60IuNr0pQPnpTV9dk7aBomROUOSWjQTuiHDhDVV
BBfqwuz9Lc8XnJlz1vnZhtoNc3iKUdrITfMANEQ+oXNBC50wiHiBvF2aJF1E+ggZOR9eGwPFg9+q
hE5Vc21rLu9kD1/69bX40nI/veaf9nBVgdBpgI7yFR/GbkehVvi2p6f+CcMWVEfmKhwuRGcvZBHO
KetzPpmhJkhtCuAFq+q5gAwshxATG6+h/ZC8/jgvvD525kuDLcaT1QCoEHi6klaaCKwrkTUfXr/6
CxvrXIu06cI16PO0vgpBkHPTpzlLWtbp7etXf2lnnY29sGB6KrzAAEfrjIXchW8fPQ7G43D1pgT4
nK/TapokSAP3PuiW7EJZ+IX3cg7f7Vuw8JS641cAEpKj8It+B/LiFlqJiu+4m5BYAvHYP1tu52ql
/jhNtuE+v4LPdNVA8LgaGvSWVdc5v+BHv/SOTj//aUGXLvX6Cmyqx9Zbzc0AWZqo6NdLcpIvbJdz
wL8OGqiBpA05VvWOiGU3pc9gEI9Z+s/EQcEg8evwoQxeWT4y6A63bjukYjul/On19fXSzJyZNki7
kdbomhy7iTxATfe+BHf0hSPnpXk5SxEieT1LqnwMe3pbwOYTsZsGpLGzb6+P/YV9fY6ehvylna0W
5jiDiBdcdanw4tG7cPEXJuYcKi3Damhl64mrtggfUjndQbbqwp5+6dJnexoTPFVBHQRg0alLtPCr
JhpzcWEz/S0ZJg6Tc3i0c5WCejckcmc9TDeVLlyc5cGnzMFfAhGc7I4ASA7XQ+79QYKya6vukhT8
C2/8HDdd2YVkECXyr2boVkUQJPyoynzD13krSX+pc/Olm5ym9afNDFbFtB96S9BtU38JcvO+C5pE
0XYf9v3711fWS28o/PUW3A/aYq2z8ApS1kOU+dWOldM/23Hh2WZWVTuNE3fNEea13c1rPkGlVKTJ
6yN/aU+c7Wcue1BSlBCyHypxS3IJ4kfvioxi988uf7aloS3Qslr1xbHOaAwyc5BOVtdlOf4zO32O
m55YCB1p7c9XynofbYNzzeXfXx/5CwfpOWK6YryuRM4m1M5zjv797PsK0u1IL82jzNgMguXQRvXk
JV7uXSjhveCdngOpAQieJaz2fNX7POaUQcv3Pjusg4jXdSf1JcWQH5HP3yQszoHHiyOCLiB4R9gg
Wr5JrVtBcaaq2KXrdIesOqh/LYrq3Rj2D2pUDUIXxC/Z7Or96s/yWk/D/GbVZojEGNbHka8CL1bq
PYTG5s8OsGVQb3r+oRtGbiH+OFcb30vR8lcAmReFdZu9ywRD211Wk/085u0Oq04lnHJv04c+T4YZ
9KfU5P2+SAu2c6LY9Mx8XXIQgjAts/uw1+SrP+pHUN87L/bpqrahN7kPoCkp9uAWdTFpFJr31tZj
S+K3JfjXfdNBUw5yyXbS685JEh7HwV+uQ9qgoAkMDbjDvHYLkrLhIZv79d4MLWhmACeAnBQ0D288
4sKbFCWTzetr7IXNd46hCvJWOiGK6arpnlv9QZA7ML5esOsvXfvMbKTpIDNOJ3MMKFhQgcos4PDp
BpSw7dgUf6zYf/86/6/s2d7/sWi6//wP/PurdUtbQJnj7J//+cbW+PMfp9/5P9/59Tf+c/dsbz/X
z935l375HVz3z/smn/vPv/xjY/qiXx6G53Z5fO4G3f+4PkZ4+ub/7Yf/9vzjKm+AmvzXb1/tYPrT
1bLCmt/+/Ojw7V+/BafGsX//+fp/fnh6gH/99lSY7LOz7fNffuf5c9f/6zef0N+JClCr46iyS3Vq
iJme//gk/J0pnxGuGJgrfxRMjG37HL/0O7qQ8WXFfelT5AhwvHR2+OMjn/PQx0f4mwdB6P/2X2P7
5e3899v6NwRC97Ywffev3wAcxoH031sfwxKhOt0cnb6cM3reC1ZXBQP+wzM7Wd8vlXg3tlD+6PJl
50ZvYyEwEYde6V0PBVTp6AKGACgpvw1IfaKRzr9lLd+jX/i78WYIjDYsBnltAMJfvkXnjItHrq+t
oLAVGomuiUSZNSf0U5dAgSkOhzruGItlRkxihYb6JnqePE9DvwD0ETNQZ3HusX1em3uUL28XTxZI
BkOeqSJjjDJrHBpobotW4BohfSi12AZiSE535WV9D877DZQWbkZq4k6yuGH1RiHy9XyOZj3gkbm2
T0atOkqzIaFVGKWDu89nsfVACio6/YlLuq9qcGwKPHiWjjd8+dI3UMUp7b0H6assfOw95CkgOHyy
UwTYLpuz/UwfbdaNUZCnb0gVml2DEmLkjVQfWiipKIVI0nnm3hQDBN0nUHQzYum2zC1oDIYvlnyp
8Cier69JNSZ5+EhUHaOxPMb9SFXf+MIDgzfdMwwj0+S2Wdsdpy46fbvv9U5bnBMZIgr/yveXp1Xb
SAqlY5V2HybLsigv1qcK8Thr+pscwaFXIrtSY0JX6OHJMoB0n+wi6r0neBkYEZv8dwxHUUEe9fBo
7CPBC83l9K7xH1KCJl3cGDKkO96yY8Dco+5tItZvTT5+0nkdRkCFR2HL9pXEPQl4/VX3oTV1PC3t
E0LUGPZ7Mwu9Oa0KHHm3S090xHtvU1dsX+c5B0x9vAFjwqeqpBps3zWoMoKDxVpbTrn0UW0ZSDir
JoNFxzsQ87tGVpuhK7+IRb3Je/Lux7rRFFfDd4TNQd6HbFnBHgx0BgbfEaw3PewR7O1Yi1HiaUtD
3vWteqPtvKtSu2mCcKcLvms6b7ME440R01Ha90HhTp3PV1C+HbEDRqh110W+85r02DUriVrT7MqF
7SqrY9mum0nZKJXmaSyziNXZZmrdTc71Rg7FNwox9+gkHjT55TcX8G01PIaQgoTM69GUXQBGGHko
abNNl4IeCy5sYhc+xcukVnCTNFhOpfhU53R5pExXB65qcFo14gmhvrg2+AxyrTyqFiuONRhUk5UU
LNF2yLfdaPJtm4sgxmlpQP1Jw6QbmnTb8Pyjy/A152sOgDs+bGnFIK1d3ee0yndEtfm2Ea6DKhgB
7yVbFhPXbvgA2oTnHvQ+EViF7g02TtT5c7cp0QX12JdttzkNaCFI+Vp+WgU1N6B5MN+5qWFnSMiP
nsLeDWVtEuFPJi4B043RvqOPsu/NjtaqOPS1sXue2nwLfVpvVxgPWYBe1BEEDBNpRrsPy4LdZ9QX
T4U0zQZU/4mc1dY1NKnkuiPOxbottqSynwCHO9ZhFa8m/eB0tgH56pWe1UbUOgbb59ELLqGZ/t4A
B5L5IJNXDBb914gB0HUFLonJ7lIPe14+jiqIcv4FHSyxVOBWI9WjXtAa6q3vPHUpLwANp7+x/yGj
Kgz8gBJ2XrUPaz4KPVR25yu6q5W7chCdjwcnt3mOdWpTsMXvii7cnKwrGA+3+eoX+3btuxiw3TBa
ZqhckFDEcz8EMfgxv1fVUCZo+3kzDhvmNW8EP7XCr+K2AOHy6SolVAdI/QYEOlcsmx74XHxwBJ2b
3DPwPvVmXfTmdAwRg9YS4syTIHZrsuXqZJZ7aHH3BXipoLJFwVnJcC55I/9c6+5ajGDNx+Y9bZwV
1MXGz45uhDTOuGyIypOi4PuuGWM55F8n8VaOJ+WSSGp7qDIWl/Mj1lg0cgPPaPiShXTno73H4nTl
JY81xzZEN5Gog6jw/Yhythu6+Z2b7JOS1XdW0tsgZLfZzCFZIq5VOl6pFmz+ah1J0hRgKayhuDuR
zarCfd8XURnMb2G2DmMjVRWtSAV+d5Azn2GuvaLeZAy2ODfRpL8stXs6PRDDwSroVTvLOerq+rrv
zEdhzR7U5nZltwF4o1z48JM786fL8LOL8Guw/IeDgBQa4dzHzsBK+XV9dro+VSgXuyuHFrgYWG2V
yza2XG0BbPry+s1+uBvn7oggPmhuqfSZOC82QMthHLJV2h234nYo0IyEBlzw+uQPHcmwB92waxq+
9SCrZOYsbuh2Ti898Y9H+usgpAyRMFMBtEt/fWTVZdSgv9wi6VRHjSn24dIirZjCq9jhA5gh++OF
no6zZn43asC6y3CjPTCD9nz64ia+dQyHhRckKJrhIC2jQgC1i5+FKd9NroO4aBr5C+wVCIByj9ym
cr3PQV1+chCaHipYYrKfg/DDOKcx1DZRUZUJ+HiRfgzfpMGVh3S3P4Mkz+7L/BulX1RB7gmbdkIH
CdhwL1SMfxCbnU+JYoGAvyrggJ6jEYwfnAiPrd0Nnh9ZnxzCjMQzH3CyrfGo280aZttMH7v8fee3
aKuo42C9B5FmMs04LYvjzFM4YyaaS7oXTX3d+TkoYLTZ2QyGbvrWe9NjeL9C+ZrO5Nat4+PSjxdS
Gz/i2b8+xcl1Zr4Kw/OM+wQse0UH2NphNlHZ2Ot5obuA1h+9nG86Pe5NOH7xJ3nU7M3EllvCAehu
4cP2wWdz0r+AkdA7mwd714mnoO1vAeDcBv54CBpxc/I9DRg9OqhxXdgWvyYC/tiEYE2GFAkstS9+
dBz8lLkKnVeYic12Z4fwy+LlR+aJuJQraklTFtlx0tECy9kvdJ8rkvhTf9c0bgPRqTWajB9nev1h
3Fw3RBJORvT6+H7kNP8ysYgfcJJwQch5T16oG3C7ZZ2F1oyF89gnPoUxV6X7lM8mdqK6Dn0DGyxu
DaWH0vN3GQ4QH673UMCer+GtmsK3HChnN9xDlzfyu8ehqjc0GOCGNSBAO+lF5O/8mu4qojc4zA48
G6MFibBcjIkJh8Ta8IH6HQS002Tqqq9jmO9Z/u31J/1bA4XcKEVmBCe2PFcM1HxNq7DWFnm98OHk
jQVk3Afp9ajJtiY6WUq+HwukT3GiLEuwX7P2QvrvjLPqz8UgEHuEoYTfcN6CypxDIOtjCG7msSPy
AGsat/OXk5ftF/nR7/QGocg3qI5Btj6Lgtl+YCdaAlpDnUZv+EVakL9xYsCHRoTgwmchYedYgDVA
kxYUIDEr5HoVzWNa0ntklLbU2Xt0i39rBrzqqr8VENyt6IVS09+8E9wdbyNUPgYRnFc5piZIvaVl
WH1wPAXyf91bBm2cWngbUtIHxKkyaPcrxsKbDGRfl5pefmRef13+vw7gLOvbBNkMgTkcGCfpwrXu
YiqRq0LsgrdCA++HN2N4cGo22lZld6jGbtMGH2uO8Gtd9gObE0hNrdjP2DK7tv16svpZWEendS0r
dAe6btf0ebx04jZt642FvyRLhLpgRIMT/Gc97f91Fuem+Nrazn7v/39I45ySqC+ncd7knwv92cAa
/JEU+pH5Of3Kf2Vx2O885NInIQmw+08G8I8sjhK/hxRuO5ch5NJgEfDJn1mcgPyONen/SK+IELYR
rv2fWRxcDUsV4juCBPBysJf/J1mcv2wArgIsfhqcxgfuxvNWZSChnFpnr99XZbHcMyCkbjxWSQj4
DjMJE+dCL9uBQCkcYsnIzCJKR1bvaBFCGiXrFxkmU9vL9sJ5+2vGHCkZnLFEhEhh+diV/JwygFUu
H41G7raqhzQ9BgVih4SjfjQnwVLn16BrdzeQBCuwGyDvem8CMjWbn17j37ivv2Y9hYQLGcBWM1+w
gICYiP7qywk7DmIcEMFnXh1yZGwyCNAwrqEsi/Q3Hv/1250Vz073Y2EgiYSv7JMAybtf71cptQSm
ycWOAikwbEYRfqiC2c8TXfjk01TUEwhXFXQmzTTaWLEKMUs/zO0l6rUfHtnPNgkDoQJeNBam5AEm
4deBuMqXbAkI2+kMXWBJKebgnpIl+5b2qX+rtKTIn0G8qokKss6fiIdAS4for94MfeDXsafGDOxU
ZSOKC8viNOW/jIwHgGxJdDgxRYA8PKs0Qc6RBVZW445KNaVbivwO3bdlC02o11/G+foTPICqNxYf
4mo4fefv3lcmRFqsGXa+xg03WUOov+2dDN6vzcS+B4CURWALHjKQoNAaHkYP0PCF9XcePolTmhaH
EvpsFTKt4iyWCBoFtfTZjDu7ykVGpReUyCbMS5BMTRtm12Qq/me6yViCJ6ODSiMhFPxv6jykn1je
BugwHxC2a/exnDQIhGsxVzaWlrIj/gekQILmbP70+nz/9VlhyTjeKFLXMJHn+30pQMi6LkO7C/ua
jJEHBM4QVx53WGk6TdGWVKTrJWQubPLZasLLRWDNCA1gicnZOjdWrHQKSbtr5JTvQTvn11E5VtM3
o1r3LeC2iZuqGi+1XJ175IIzAfgbOBPwn1LnNBkZV74/9GW/Ax9QD1HFemi/g9J6zndLmRXDDmB3
oeIF0rNmC7B+wC/UUQOY9l+eXCJfxE9HB/wdrG+uzmEE+dSksHh23C2mgDxl2n/wxwxSlqMlN8BI
vnETKCNX65KwQMZhLkEdIPO0LJJsYfOxbbMm8nloEmAc4Tm3TXfIel/tGzXrN1Ve+XctNBahHVB9
rUWJviETFvt8NdMm4D3y/ymEGABW7hOvyu0dgI1pG+VLza48m0LZB1LVzT5HrIKUCnHoVKjzwvu8
Ko14sZmwGdfme4Ae8mhCn4eZQ3HofOR4hBo76L9nxb6eK2RQJeJe25v6Q+7m/NRd/L1ZrX8twrWM
8go7CkhB+VQRYCg5BGnv9IwHJ1l+n4UMOheCHwqZKSidjJBvIl5jPvmV+tDPNU26jAfXlTOgcJr4
qRWqI0PEw/EIjYN+r9LBSGR7vAzhKZGAAFSBXqJQlU/jXAqwJhdkTILBTqClK9oNgRlNNBuK7Sxw
Amy9dTTFk+ld1sSy82kRr2JkDohMZFkUmF2REBX51vpTWS2xMhYGaKSTr47ASqOIuchmgCazlpWe
VORD2A5HdYmdVSZpaQpXQnVwrla6GdqOqnsJGrvFRVMp815iHD0KHhzkSxgOC1oWzWnjPla4IpTC
6BRUOZAhUNW40cJLmyYiKjMANNUzDKCzbKzeL90Eswy9XPC/W7rM9109+nx3oupDBkO4snigDMn6
HZqms/mt9pXkV0VObbUt+IyDPhjkWJaYUDsi98HJ2henmy6Y70aaMkz+OJFnf6iB52knQr/3gMUX
D3Ck6fiYej4uAuEH9zFbQu5H4SDoQCK/ZjI9Mk1gxHTWwc6UaUn8RA8Ko85Kh/F2gcHfLSkzLJKT
hjlEDXtTJWktMTxlJoKBNco0s466DJWI29VAsCaW40KhP86LUsYpn4W5mv1mpB+hSgzhvTQIuyUp
Rmv3VuLYuKZLi04Dh8KyvKV2wKUnr0KusmlJ2x4baublOEHWkxz9lGKmdNu5jw0oxNFCS8NmikPs
N0wU3AXIiObm2hgybLkpsykW84IyGco37XJgfqkfobMW6kQp4EWua48P6XZiug/u/KyZoRSjUl08
FHSg/XZpq9p8LTz/GYwaSxb3aqXf/LGY1c1cMXfnOENYPVGBFYdwtldJ3WsBWb6uxkyNocuShnb5
9x6dXXh/bimyhFnqUN0b2pU96nJFyt0DlSiKRpUcRUTA+/uhDqzfR7w0xxZajGPMZ+1tmmVtu8g1
7GSLck66z0NWOEwIeP+WvSZkRn44R8p75mpMty1ha+w1YClOAIuW4kqCSL6Dv1Zn2d1sRzQNaPSF
FXsBTuEi6RgAOrEYPS8eMj00aAlQbRc7uc7IHzcVn2bIYiislF7ZfIo5K0wb9Y5Jt0/rkd6HYHV1
W3SlNi4BBeTyabXZavaopHhZUlUTzi8XDjizUEIIYkcnYquI5QvMOeuJmoB8LNTOAEScbocK2Lpj
JtYQ9JVtmmbAjdNg06J20OysFB1L/LkYIrOuOKKAMbgxvTD7kRS9ua4RK2x9qJE/Vop4W8WsATDW
46gq6amMe+bX343u8rhRqroLOjpdr4p0MsK2zb+NEs3sb61LgZa3pUhjcIZ4Y0xGH9NT9H23t9xl
YEXWaEHuykKl8SBzteET1OaiRRe2jTyRKh7bbgq3TU7Zl2Uyp43UAOOl1nrZ+ENK72ak0I7atDSC
UN1BuKC9JVDb3M0Q3iuAAcq8vaPzkMbVnIpNTfPw7RAGHDQ4wfqAQ7TbSzohiTr2zXZcIHV0IFXO
DrWTYKImawn1eeNdaVSzY3Q72+2op+nQVc3ypciXcEuNKo6lNNmN9df3xK9QUlJDO8RFaASqad26
7NbaTU9jXQVRuiBoinOTkn4nx36I+mI96d6VcPs6eEUz7HIDlYXeG80Bhq8ymwr9VTOMFKHPA6KV
yOu4+FyFwXsCIdtb6tbmkEN6MWFrpg5zM8jN6rmqSbqW9t5n7aWwT10/Hbvat/lGLiqjW52FkCMs
qCefjNew+ypbYc9p5TZyTGm76QvBh2OYoYM715W+XxToGKF6UqoPbW27/Gq1OkMFe8HWio3Kymt0
vYb9zSw79XWBqPyzg8+1kWlWdFHdC7lxXudv08ZUB9aXXOKNuwYHl14ONajIQHHljVMRFZLlKPB4
7mEaSuj9pY1/vUB3J1XAt0aAipa3xTz26ETRBTjMkNmYxpLdYw7LJKvRSDx0Gqd0WZgnFdJ6s5KB
Xy3ckS8hO9U4VY6nj+AveGAr0v59aHr7PLlg2Sxjk6MNPmyp3lSFqQNgeabyUJVV/VRA3Hw7FS6/
gQhzfwhoWcUBiGHhRPS6jLTtrgGJlmQDOyWfeUXDQ9d0Pux11+uonXV3V7UD8qFq8L3YIeETBaMF
eL0YcvcWig/ePusV9kbJq/s2UGuxSTuavyMT4XtmoNTJmjLbsQ5OAl3DJM+7b9Pq0DGN3XlH+nK+
G2XwwLgtYpuaaTfXM9vA+gYJqdM1gasDvQheVuYW7FtoT6dGJ3yqyVd4gt31DI8nGQhMXpwOAoWm
ZQzvfNle5aIzV36Q45UEoEzs5eAimQnJItPjdceNG6t3dGFgiTEqt7ciqKo78L+hO8u22djDreim
rUFjVLVZqG6QH4Lbr/LUB/lH6EXrAr2p3hUISc0wbnvUsD1d55ARrO4oREfeU5/50M2b34D2/i2E
AN/0kiOHNlq0PpQr1O66PO1u1yVYr8jchFeMpO8Qu38vRwV5jOwbwEHoMs+Dm2EQ1b6FYdwUcrlB
U9dnlq0WQQ8o4SnN3hYT6KdHoCAjJte3gHfcyTKtE9KAkE+27rY0NLjpZo7mj3beg9Vd3wR8eENd
kW8zdAXFFoUBu6CHwp+zcRtMg/4+VP0SwS3bNCijgRIv7+JUlHkk2sBsKAqrS877g8odwc8Nj2nZ
rrdFx6dtqRoSQzq0fEdr+b0fZHFotf7oMeZd9QYJfV7D0xItFuCYv9fEfFYNRQVQkRD45qlLUGKf
3qGb+AtM8A2s+n0dNiQp5VABNjx4caFONCKjYds11M/5Mr4v9FhumZmWBEf8zQrw6aZCHziqvuOC
+n0P8DyjW4NcInIz2a5tWxfBDhX7tZi/urS3MUeOIRpg/xK19OUGaMEU3TeIQpa0T8JuFUmf52rH
4QGhp6bLbmfEJ3tL/AWF2fSpHhyqkYXaT9a/hST3GoH8uoiph7a+dOiWSDZl9awKr4ngU0qU79Hh
aAhdP0DPnEUgxhY3KPfOe6QgHuYldUcYT3TPaNZFaz2SN7CJb8sFrAV5mamtrBadEDVKFDkzhZpn
09uId7qPU4+fqluAptY89ZLFr1FU6sXnRrUsWSFSMFeORGjzgKa5FV+DKoASgvcE8DeKHpCPwctv
/FiV6TsUp3z0KIMBaraM34tp3ofuRFwopj30DkEMZbpwt3pogwe5WQZBP+dBvzYEORiwAj531cFD
iT7qev4WDZH7EXq9UQCi//2Sr30QqZSoxA5oxQCOQh3W1N2KCXTCtlvgzq4EcsNeEcyIctwyRiDf
XvbhKu6yunsawfZ9G6zjeuWaHjqr8ESvy3UsN/MQum3L2Tvflcu3MZzag9eS8FHgFHgEX4J3VZW5
v0UqpUJjwJy9yRtjnky5rpsMiiQfRoiQfy1QlBORRziNWDau7xkwxbuuRv9DTc2XZa7aBkcHyz7X
hr+rcbLczWSlkR+gnYjUcjzWes5uyo7LmKxBsB1sViXZYJsaWIGmj5o2+7AwUZ8yCDR27YQcxuLZ
hPNanOqyZF/56BTLgvZDAJGeW1P77rFD/07C8mZHTdNBTLwu34uReBmK1gGE7FFxu0X+x9wZf9j2
jRfeVg3k5oMBcLmE5IRDN6aclhgs/zYugSiJiF+A0LdGt9FgE6rVcKdk2SY92g1aRLDctJspr+AC
hEJoNNwHCgXUgDRdVDQ+EgBZyDeIzTt4/WGWx31W5WkULiDUQ9Kn8C3Ub4fgTV50N3SC0ALI3Zar
Hupjcd9KBC2+ao//m7rzWJJU2db0E3ENLaZAqIzUqrL2BCvp4CgHHHB4+vvFPbet+0y6rSdt1sNd
u0QGAc5av9QlbfeG6vEr1sTpTawTryN4ykmkVri1RLH04qdfISrRcwIxDHBmSNDouulQ7GN0kQIM
NOuDnVyMeOvDTE87B/S6oMdhoiS6gqgmkfm1HGBJe9QYzcICtuC2/6cZ2n3KGt4nRZ4MDprv0eIi
ANpak74LACWHYzfY7oPd6II6u3HlRqy86mUJ1oix16/cQ13O/ftit4QnFJtHg0lRxoxx1GSx/8bT
GpxcZQh/Vp7IcaTXZ6bHsczKvl/9FCKqeypmo55r2yDJ2cogYXngrj6wRfkmXwtryGcEguNxW8JP
SkyZMaUS0509hsPXtvjDnplFDMeEWQ1qHJSCQjxPRXSP3hzPjTPF6wkOyVUwfWrlX4u34xgMS5NG
SR3db6UtfsTOMv5IZjPfmTZODkNJCQdZMlvK+bWj8wjj+2Ky6gtjHZeghkGsGNP/6k36mOCSKe3q
vrqwBbKwbZuzUnge7Ld089GRGY+YlHwSez0qa4n/BH5NJr2p2u+xGH/D+E4/+Fjor8LYICIRLaUw
6B9vtyo3eTzZZ6t0g4wb0X7SjhM8t5aO7isQ+6+4kQNvdl49Twwv5YW93H9Y68DlJ7WsUwSI/jIG
fM60NkCjad3tmEbardEqDWeIvHRsrelcWo72ctMUzWclpDn2rpHf0ewZNDOuOQ5iRysO2uM+Szfe
H+BTOSdRwHw4rWfGdCaD7+sWWnLfFqrPF6nmV8tAvtcbGTmskE8+oNbLMHUw4aF28wVmnyvsKHR8
g/9e9718Q0a038WzF3zUVbS92ybuDit5AOmqRZWBtJpMMWMfJttt32iHtIm6Ytueu3ZPpT3d0u7i
IFizAeioPgT0FZTp3o/IsPH9X+ohCe6W0o7zcrTDMbd25s6wKFlQWPgDauNoJXdzzqwyV2sS8WZt
A7Tdwa91iV8rV2FOrh3ERNam2FuSZ9Vsbbp7PbCnnyDPGMMK8HPB+U+4+ptZDW2ioz38VMXIljtU
Mrw6ybK+BFYY37WcIekq5I9Kjzty9SXOYjbXdBqLrT2hd2VbT1Q5Q7Tv4VO5MyVE3VKmItSdn1au
a78PQaDzdkd1lMyRpU+JNxW/o3KangqFlIf0g5+aeL4od0Okc17beodE2tuxFlN1XmTYmiuB4OXR
8UaXC7EtBwjhT+Inz3oOlozokJOTBM250y4ay1In30jlOQi5Pq8cuI/GeCfbx+OKXqA3zfPI8LOK
2UeApP/Z+n3OPNO5V2Dbdcgsn34eE/BtSdVM9GvEAoGg321ZLIP5g8T8sxzs4ucUbxzHq3Tel9I/
yLYymeM4JAL1MSKd01CZamUM2aLpcRR2jADGBvEi8H1B49uEk9asolMBDdXUlp2tI4KTrN65E/J+
By5/riZG7tTtdZLcbWJoi9xpbI3IU3joDXt7RXGByHhqnsrexqw/eXXUXmkbmetL5cn4r9Dlst71
MzTqHgfgnMWAdBHT9z4Sg6e76ArnOqVrVX9bO7/KK2TGbbJWmfGnK1EfP2sSQjRFCgNK43z22vsS
wGozeKOotFeVOVZB9GnJmlKE9Wval/Dq0wtIzFcw3eddtU6ZQdiS6sUPUYu1T9j6vmA7mlRRKHYv
dSEyz9ZlXiSsxLFEYVhufzadPHhuceXW/+zK5rSs5f3Y11VqWV1xLKa+z8qgZYA2r8XgQXWjOaBT
9M1rJ9y/sUsokSTVDHlz2/Ol+cZ/m/bk4uCbPngqsRiCGmAeXYTZXoQBG+ByZU5vHss2/Nmr+CSN
bPIy8eXJHuTrMFjvOpg5seqHNW7vXdqPgMWS/dtQbpeoFkU2OTiop+43OgwEYkU53/dxcmRBgmOT
DgHLummzzZ47HCy80Ya2v04cOAd7hNwe5lGwIzDI2wLpgty2LysWceoPoSJzDHDu2HXhtN4lav1V
OQNFUoC99qFyjOKlHBf3UTOGdzIA/PPR0xFtyAW1uaAukfBRxBytnG+TTN6EEsQfF8L9FJOfoe0I
HxaU4a9zb8nr4tlM+C1nC1Lg+odqVSXwapPji4OarJ6swY4Gh192Zr8CnshvINv99tepMZZ8bIUs
fvVepUXOsDqVj+vErpHWs+MvhMh3ZmZ3TrjiGy/D7ehErfgtLVXtCPn6fn72uyrSPxpvll0edHtj
XTflg1akKCCNPlmj5AKIwCnJDaFdOUyH1kaLTG1ZrdARmI9xotygtJ6deP4Ew8/6UTpnvxlrVEBl
mfOW42cP4vdSLSHySlz29izVF8NPfBT2+smIWB+nEZhx6aPXyLIA7Xx7fGis6b5cRPAcrlvjncSu
FztNgsFKi5bXXKrF3L6QZCCPxvhOcpjd1f4GfssT5yarnzlFGcqzaIvxXgYo3ylRt0eAGiFfRdTd
Pt/NW8ilxFFdJ3ChYRPp12CZ+oITyk/uXHuyPGZ6MRM4IAkgXyXT5tSASaTjVA1nvw2/aXcLt+tc
F6V7l+jW/7Cr4g+I8/JYRCa6KxSKpaxZbHc4OkLM3UGx0LMnRQIg116/YlvVqeEwfI28eT4KT6uL
MmPAd9SII/CMfNybaHmNOtql5DoExylwec7d8dfWypnsG6v8XnDeQylaFk70uR51OikbXNqug/hk
U6Dy1Ch9NzTjBrY7gOlLPdUISpu+fSTm2ktX1Dk8CAuFt/NUf4dX3k/R7Oi83Ck0RM7T583Sf+d8
NHcWO9K55Y2VWpsQkqddi3u3WNwwWxLYhRmK7KkTIslGVKp3SekAKTQjCur2lsq6J7M6Lq0XXIqA
bzml7Y449C0KPzqw708k9vKo4mI4jCWDr9O0DB0k02YDhecnxPG8APsGIbbbVzld1nudSxpEuEHL
9c7jDZe7HnnCZTSDW6gIRshqG6Q4gjiH7iArQ16aRxmbVS3hfVAs7XdT7fPbMJgfg+n1wRJF8DJ7
ycYEtIl3s1Zlxi322nSmuff2zrzKppVOmiiN5AmJxWkyrfebGh8i1NGuc1dx6+4L/9euQHZXkyx3
jV11x7kS4u8U7uUVN7z6YfHuS8t+MffWNP9aAEBfitZ6qPEEoy1lAqOgi2GwT+by1eeQPtowIXlD
ldk5JjMhq0NtI37uXayxDjOykxtHftISv6+ApohBpQ62U8O79NGlhPFT489Jl6FWebSVFGN1MVL9
GBieT119UYdnso2xB+gicQ5OU/9py9Y5VEFYXvxpfd92Y59VOIYvlZVsJ1fvye+16IdvbqKsqxV0
xalvggQtUOiBSACaKhWhOrUYC6/R6IU/rVCYl6he7UwUVvUBrRAcy6Xn++h7ncVl4wCPumG6V/P4
mhRELvEC9P+ONG6gQiZKRk6Bn6OwXy+MR3HeMqp8Bvui6IpBJR2rxmRl0vsn0n+rXCvSA1df1x9D
uNSpQ3HuV7l4+2lJTE9umL9mMe66hwiLyH3tjPXr1gxv7hKWp5l81CyIZHgIPYpDLQa8fzqvlU98
2+trHA7e+zpJmi0sN14+FlgcP7N714oexzioDsNYAYBBQ6W0F7Ogtx1JH7zWdzYPz+1/hfXMujyq
BlHVElQ6D6tmZP9jUc59WbJs9J6bpO3mjyaX3jL9smGN7Mwai/BxVYMBp1GW+mk8q/nWuQn5reHU
gcuXLXlOrjvCZybuq1p6X+RJq5w276RBwjUHSl7mBcgULk8cAhIRj0U99HBvS/HUgA8fCpdZKXAm
65LUIck9UVxV3xdXJR7Fk2K1UkzwVZuvjV8fGzOEL6o2Gw9UNIBCRu5DxeduLyslutdQWDNqtD7q
eJLi+dRtjvjgNWXl1UqrQ0sxX7oFw/AJo7G9OpPf5baV8K5qY/0h+7XGzDRbD4Hny6MM58BNh2qO
j557U/oTEsrbdPu5uRsbMlmtPOvJfq8IIEm9dfNOAcGYRy+etsxR25q6K22jLGikhBU9YvuGOSre
A9aNArq0U7PzNnHRs7q1oiewZP8QyUUf4T2rs48wNPWDEtbaxs/FExzl89h+M7GsfmHdiKps6wHI
ylX5nJJRna/Bvl/aohHPbp/0x5ACT2fAaAxDB8BIAyojopjPoDVhbhiIMrZqUNElqY6V1cQZvaPL
lxq7+SGsfPuu2VtzAlCwMpf1KU8IxD9XCTvc3tXscCIC4FqK+AUZ1E5A8VLhlSvLB4T0Ud7gPPg2
lTbKxDicbhBq3H9FS5hw7WeiZpC2T+jMv2QwTQ5UL6VzanceWS+Dv7LcdNZVYZBT2anPiC64CcM5
/kG/+MaRPX/KNYoOXVzirF25EwhA9zQPXfzexASyRXH73Wsj57htpj1VW/gbIqvLcZuBFSbULOPk
8VO2IzRhVvnuB2T66GCIT2Pcz1/zJNgnYYWvjctYvGteONB78r30TAKd2oCaESHZ/qWk1aR9wxI7
VUFzmaTN0BGYtWc1cboj4g8vq+PeJUGvH+eL2Xf50QCT7PngtII1MxzOji62521G1pJupV4GPoSc
Dr4CoD44ZQD5sauxKbKl7rrLXLTqH6OnFhgHKUx1iLT9sFTjLhlf27VEd77smJ52JBGGouYDs9NX
SyDbRU9TxJQ4i+Kpagf20HHeXgKAn4uNd+lT1TMfkvxnvR9YyCqdQgCEaTsI185DwZL/V0oRi3My
x4E4rbFyeMn2xeLfEC0/00u/XmfPK6+awtjfzTolAE9D7V1i7iMKbMO9TWlA2HgrmfivbYvtA7cg
lkbatu6cwrmR1Rp5dGXxpaSDJe0vjSKuOOihET/6mizEqBfuU+dH9kvptcVh1EndX7ewFrkWan9N
wnUnZD/i+qeOKslDZdF005ZwQQ7YCRreq7CbUeoyl2fDLfoVjkX5q/ZXdXChxsl/XX6UUflrixyw
6E2U8jkiRiidvJBXtytmizMRSXElLUNFeaxZ0jCQntxtdbFl1slH58uiR4TrBd87R8XPpW6n9apK
5d8t/e5fi8ZiIyrb6KfXdoC0rcAvaRH2nKtl1g8rJwzpEqU/X91hdM+kQoQn3QhICm8oLb6ePvwW
DZOdMUysAuvBVLw5Q6TfPRrYnu0aff7oilqnW9dqvGM62i8I8nW+c+3KtLa6GT/JDQoyk/TOTm8t
gKuxZm+K+P09h+BFNEgCgPGa5DrGTpmNzeqMmc+o9Y3sXyKA9i1qn7pJTCDxW1lnYb2N4mycvqM0
PEjWq6O6HetHnGNhAvUEuTzFFcjJCdN5S9UdrK532GvL89PBnerPSN6mKnFj+9hrovPY8D0Oobtg
PRF0CdkImEGCttBlHlpIJEK5s8d1ZkN0nvxZPtlltR2aLl7yQsQ4dYv9hnGX6i2OEyZcov+cPZ2G
Nn7ZEzGLRxAw60rdw7gAuAbe27yK6uS27ch4X9lzRi5X+z4VEpg08v3yCAxp8n5iY+OsESpKeSMn
+xMCAR70SodbiphvB6WIhuGoKhunh7Vp87FUkbew2OAJhKYg9DlyvWY7eZCIMOOd6O50AcuYtu3m
ZtPUJG8LLSRZObiA1KPDEZXHOy81xWFDZNvUe/DsA6SIcPtL3/nheCTVLXZel9mdf1odCWsE9Edb
zmaILRhuPSIadvWqp75iHprqfj9YsAZIl6wFonwsOhf75ECmD/OAKg9yR80lXcgCY6b91WonwmwT
y+hbBilXf9m6FeWN7Z4GiXfLZXGiH9wLKQag2j5HKMRT1khSg4ANiF7HXFc9TgtSAXuoitNUaz4X
FgZMvPpbva7B9zYxIXbUaGUNs0pxZlTZr2XSYrDxm3IPczkbmlGqpNM8CaAmgtyor93Z5GF3vYfY
Aljjtu+yeg2qx4GNhk2UdwmgxxINB6iUGYSN8T6bQu81bNsp7/gsn1ERNscaauCIbADBSe9sL629
l8d99X63VajBfjU1ykM/5cpM5XHm7vTK+E3GTnE22wJ+Q73fvdr1kXKJX5Gx2QZU+xaEW/WhGHZf
pAclZzve/Or6MVx9WYcR0yBBddVpF8263bHwQlVY/Ryau1bAIh3YA0D40qXRBsVguPhoMMaOoeCc
UJc6HppyRLfSxEvl5NUQFesrwcD8ShAPkX+Zu95aP+gK3epv//qVttyAu5yptrsPkdjD8kwsmY9T
yzBugh8ODeIh1675q61lQoNqNdVNtlibBFdTu4R/HL8g5LYsigUB094Cm1/oJTXPTjXI/m4LeB5T
UycIfOyNUzmdJ38w//Bse8NPqzTIgsLIUt9jt7bGQ2m1pfmweFimRwt6yGTr1KngqpaJk273VFhc
/6UnaRIZ+edpZiLII0N9WL7YzQSz4ASyW6oUQivkZVGzOL46sh6YPLsiJsP2v5RItgmX7tQKVaJc
u2nzDp0TIyHDFDHyFSRmmy8WxPLw1PJOcp9wn5ZwabN01ffZCnlpDZrLgDbJBoOOW8Nti80DZFx0
yMyn0E4LuKH7VQfBr56BHMzDMclZeBanqEh0xH9Hj96qSCrCsTIfxh0vIVVLnvtYzKP9SoQbVfeh
V64XloTOSVU0iF9Oo9d3tskHDasCETTXcj2MY+iikSOK4uRNnf2lKjd5nVZdPVaSd1/B2PLeV319
8QMm3IVQ0EdnMhX55YzXsaqaP8rQXMAM6+glXXvG8VZgYqsWtR1RA/g/1jmof/ZMth9zW7GiT5TX
cNRSbR/Bi+3+zxXX6nOBPfXJj3zByLfJay3d9TFc2g26XptvYu2OqoidGQc3j0cK+dmdh9l6Lfv6
ebdC6P7IkcOFfYdidGTZ6tOlLVm3gMOVb4b7RYMIY0nznjQl8AdMPiBDcvzCeFCcoqWN31dv8XMr
Wur3bV3DT8hu98DS6aNIidS5Yqr8Z3bd6IBNKYTtdzAqcnJO966O0TC59B5UldU/tIbFveqT17qM
8KNuyM9io8fvILQ/mnlur0Pd1PcNT/b3si2pZguae8f2v6ZC7OLgM+Nl0+5iwCUtMV0N2riw6qN8
3xnS7PmGXifqGjaSnir02cdgadx76bZjVtrJZOdWb5l/VRn9P3Os/FtWyf9P6SS3OKL/ja3lh+QA
mPSPf480uf2hfxlbouA/cGyhFidoJPRtBPP/w9gSYmzxPDfyY9/xcPTdqjL+29jiO/9hAyPFCLac
EBH0zfPy38YWL/wPPGAO+nPSS3DIEXfyfxFP8l/ZSv/TKhAmsc9PkLBlYqSBFgpx0PyviV1eWzqb
QP+MxM7H6BjVm76Q0dPcDx0gPRHUjM82/oaDXNku65sKJKao8uCvBSlCZeh+cBiag4gmeUhMqy6T
3YoQ40kNKtGA439tsyu/8XvWp8gS+3kPB/u7JNDlp1hlmDre1qKxcHS2iHU8eOL/aJ1znf/Saf/b
h4wwyjg+1n9E3ja+53//kOh97IjeNefkrihnnGpSH1zcaL6aqCgQctkIigpcRBtd4aFejo0qmPm7
7mBwyv8ilJX0lNn2XuZ4X08kG0Sf1P6IN5wBuD3bbvWA+YIyPvpuJV7IGHHPq+stLzFt2zdYIhid
nL2jRHKymwUc2YQ/iwKRF7ovhUXeFPcIKkEWi44L4sKYt+X4M/SNPhuSzo6MtfEPQ5Yhcjm9Os5x
Gaw2RdcA8TWzkUmqjWS6B+grstBpuz+Gpoy/ukcAciGl1hlP2yrGHtgMQBlDMz5pwkru1VqIB8dC
x9lpPPkpij715DHc6bSZ1fArgSJ6I93Q8/PZGcpfHOrJF9Kt7hA1m86RXCew6VoECmmUP4uDKerF
yZUfRB8WrQdffrO68lg3u8KvZ8kJZXZhu9lu6HzKVgm8tcELZ4jgbzEMjGeHaGvjh7g33SViND4s
BDqcxYy3x4vZvNW4ET3R1/J5i8lTKMBqcITa8i9dGdahm8viMS4kfKovSNELZgAbV3tWjkHGPDhJ
od6bqLKO626P57qo6+e1b6q8JpfjOPSLh5JnNd91UNFnvJml/W0Y+r72QjhXCBb/YVkQQ23SGz59
goyPXgDtqwt5Y6t2Adhjx1EKRmkf6VW8McyjGn6zLwZPgNw3pFks8LZCVeB+vcjpdgRCk/Z4Z2E4
e1Qz3t6tKUwez64+Vqqafug4ydU8Pib2eHB8f8+6du1xUJvpEsb28KKV66HwGEyOeJeURSV+cxKh
7oz6GsmMI45lZ+trZ7UAxjjULrJrnM84JnkmQN946iu0mbKx239qX0cvE1PM35uooUEjsVVvinaJ
HfhkY1arfJ0rZ1vuIfvi+a7r7e17VOs9tXc0dCR2JjX68YDF3vOK9th2gpNg3y677/7S3lLcjwI+
nCfh58CDm4YtEeYe2oTMX0qTOhaeutCK/3gxfk05Zqi2+0OwAJAEQFLBJIYnsdQHtXPJimGWz2uM
NIsayOA6GOBccXMpl8Ud8vZXNfkKtmn/jcj9Aj+J2p4OM0D09kjqSYb/Cp7SZXjfhuXb6jrIMd1f
YyPd3LPFH8t5G5T1uCPybBvVpWDGL6apPnu9vY/heFeQDmCJ8o10tVe3HM4SHD7x6LKS6ymcqwcv
RMZewHwym9A3qnmY6i7iXBvfu278Ycn1c2TWTCMe9vRGEdKHAK70sSVBjlXtZ+n572Xt/rMBTj2E
Vtg/WSNCjyrQ3jOw9++tFJBn2phHpa37ekO/DCniTDBSK7Pz+KcFUEwb3yKnwmFCWZCa7xMMfzO9
20l34ETKvIItep/RS/gqvtdVw0gux3d/w4efIEWxzQHdXSr24GyTqgzNkXJRyyobS+2htfF+NSEQ
sqVw186UFV/gWepzF3fvfl0EhGcEcOelHH55pdUR9Cbqo3EC1N7bk6P7L0uW8R8rQSdKmtGdXFeS
ACr/YAe6f3OC5eB2jfiG0otlckkyD9Z9aMq7hSXMl9/WXutT6MyHPoz3rObAbGob9OqfYOmgCzyR
iVr+6dzhVbaeQpnP8a7JO1pvCQoVhDH0bnQj6+LHsirfpeczsdfd74K6GTYxd0iVWzzoaE59jbxV
zutrhP4BkeLptrXfJkEcniScL6hMSxs5u/1kjP0QqTHd4oVpvbEelnBdiGRQL3y5uRnjM8i8Otom
KmHHple9A3zbDKtTP2H1KQ+9paHKi/1i+dXDMAaHoHeyoIqHLEoMDrphf3Q5qVbZv7jIVtjmEGJh
yc5B575EFX65Sj34Cd9VNXrfpI4P7LIvc9mi1HVenBnRuh3LuzFEwAsIfS8tdO5tsaDgVxBBwiA/
ltWTpESBh/rNmhRpGvxtIgwn5JUXB4cMqcxYcmLCBhhM24NeAmS6U5NWSj2ty3KvrPm7WjtiNoiQ
KcQP7VWkTxmTFWVCZKFdXfd4svCETCc8kw80vBNmNIavYp6vDWI/9DjsRtZn4HX3Dki8LIG0y3Z5
QbTMW61H4Bhth6nUt4wz77KKFbUtOm8bsYoTEWBeaAJLzFkHH65mQ2LthQw1JJ0H42BSZJLFWTvj
vWmDB6PIGfHVH56vMidMG6GpZ6Ir2aVdFghZH0oO+HvSGZ37gZgrAhGmTROKZZMo1mvyGOPQuutC
/xVtk0iT1kdihdUl3SVxHAmd6TdnAzeN1Sbc1jZvv4h7VOj4LHdoy6lHlGkYKO4qu9tOiymddJo3
8hh/EGwi881f2LYp587wukYZqEZ9rXASRWKzuF8AEWnI6o4LMM2bBdR+M2SY/ccSza9F3346Gqe7
13qfRBGQILkV8UfcT2DEzXFZkQ2EmD5QmDVNcJgSeWzDGxsjzUPs3evhM1bIIRafb2eyqufWvj3K
bjr326NPIBBRF5/U033425DtSx2jLZXfXRLROfTK+hi0Clmg6don3ZAAtnrTP1E4Pu8GCVK3qWxD
TSCQg8ndOUeO/oyHIuH+kz+wvXBYuTGyafV7cLC0RTQIp1ApA6EuaOki5f9euuij3xo/VYFa8kk1
P2+pUYm+BcShy8gmbS4IUAX3EQsfk+TbLNyLssJzN1TPU63eSll+NFN1LSw/Q5cKHNw9myhoHrvx
bUbX0BiZm5ZijcIAkXbv20DcNXJU4t7wYCDGvKsRXfL6Gu5k7CEML4IPfuLvycw1K3rAKvtYr8QI
kEj0ZUqT1xX4Ra3/ykI9JHq4w7hzIiHvu5HVq7IsPlZ8cAjdOhVCv3p9QwT/OvhZqap/yriZ2HMB
v6k9uRPRdnVQrE8tsjulueGJe4eTtO3zUCJ+GHcnU3aZ76CI4qZL79sgw191P+G7yLGg7ZniRk39
9VIZ9NCDHIhxn9d04eAKB4RbIRM+mPj4TIrlzxFMItuQTpyEGuec+LowVZvxDtq8YedyMypHFf9g
eERGf71pjKo5RPwRwBDLuXqFXVryKl7V2S4EPzX0xDKhbHXXBT8O7gfIY//oo6JJ591m+KdV9tQ7
8sMEA2rTZjzOs0NK4XxwJrs5xX2B3tMlewT9Cn3vk+OeK3SwmcuMfWi38ks76lQ2zZ3VdC9+ySRG
YC1/t77lsYGPjKbMw81rUqHIPLSYKggxrLAzeYzbfSV+1oUK0rDhgKQt75AMaNaj2P4kGfOl2PcH
xw9WEhSHhIi/kGs/FH+MCnKr3V56AP9UjZFFGpHEH+BygQ1HocwDjqRy675aEkHvVo+5m3vr6gTb
9NkysZ2FiC9FVdnZMo4IqRGLwnNn817+dchmBhsZP2trflaR++n78VkUXVaIkZPDrekd4aYMa4CE
csWOm0RPBmat78v6slkaliWwSSgIIRQhc1zDSGu7dpLZwHaQSeTTyCZs0x7aBlAcb1BfjC/4Bz+l
Ls825zMhnlkQDnib4DtF9A0nLEnO7eKdStfA0/cIRUz9ERFvl3nKHGrMXoxU+jNstgffXcHW9zO6
jm8hAZJtGzy7c3KuBvOxGvRH0jr1OkDUdBViksdl2vx0Wffrvphr5dl/hgmcXUBJMpJd3UJ/9yam
G1xS191DbjsFSAWGAex+CqYfai4O0cjPsFAEks3j9g+WM1ATuf/gZ/0Rr+LLn8hwrMhDcnq/TV3P
At/slp9x27x4GxKwiXwQiyMzl2Fwk6sEQqM8BZ0TET24FvhgEYuL9p37yraJShwQgJv7brK7zB/E
e4d+8KSCyqT1WqflOA7p6m8PUiwU2iM3EKC4zNBzFpIGmgqMsR7JxuPdGIW5E6JUmuWMzi+sOXZQ
83LQy3ev1iTz1OhPAu+vY2NoaileMER2u9s7avTtACdz8vrqc/TG16bGAVdx5M43WHwaltS39HGt
zXKaZV++N6RJdfmE0Ao+Pkz685rwXKdIltkT2/gridoJGdtcn8C112O/uMmlC5bwZWDaPowmojO5
6B1zsW9dhXYZtUcXMfUJibX3B6mI+y3uS4hoZ432c9eLc1SiJ9WsECn9rg5GEptqxcknDMHqB5gW
M9nWXeknxa+gCb0vO1igA5kuoM6VKqpnFilHZJ0ZWF4nVFJZ020Rbsg48N4BBNniIKbwphnH+1Oz
YHBmVESAMiyMf9cQnoujHl6btdy5EPc4HFalHBKN/5O681iSWz2z7RNBAW+mcOlNebImCLKKhPce
T38XjlrSYTaLFerZHUgDRYhZiQR+fGbvtetGuEzNkL2XqDsObEKErSCZqrfG1e9YTPZbDC7C2eh1
GElTkbLFQt5wz/BE8RE8US2WdaF/iZFGOETaorjPpRGxPoJav7Cg982GWb9rnPXHUkwKzRYsOXjS
m3p4k5dg3puE+n7RZV1HZLCgRhazecKVJA6pExkGe71RKrZyXAQPSVeafmwJyrbHbf0uTwvOHHwy
qWCDX87NbSzmwPVCqzYdZH/Tzy6NhAtredmWjQAZ5Tx6WIvyzazWc8Nx1+jvRJpOV8qJft2rRuo5
FJaYfmVqtf2UxpxWaHcfu1THDSXp3baTLfV5JH/9W6lw8RFq/yDfdWVdLp3HVg0hVj2F505RdlmU
PpuxWNl1F4ubqW1BRddspT2ljMqTYOETbXDz0Vhhp09a6LO9JOCP0Vh0U13owkMXJvj5gzolLpae
EtlFgVI5qHo52gSG0jytmoAf4zIMr4k+KbtGywe/yWcqZbUWTkuPukgMel6FwdjtI0sq/RDzGRB/
PhGTVPQt40RHlU/QKlaHITO2kETTa9oaCYlIWntgcT3584hdshk1xERSNW1HMwhsnpvypQ7z8RvS
2pd24r5nEx3SQm2KRtFmuw/1+LuoJJyrVWtFKU1Sj5NWFQMIBWnD8m4agF1OLBLf1KhMDmqpjqNd
KRSNoiGpbiJjD06UJLjqYr+sgs5qP7RDfapVPXVN+nz+7Okx0Qt900h4O40QRGCra+daoYUrW9TC
uTydMVTpPNbCaGxbPGuHUh9Lf2nb5bugCpkrqazqy0GakDQn2V0NgORrImsKqC8Ke/4j37eBlAOC
HWba5MSIniyOj20zx/g9Or1ORGcmZdcGam7QchnaeUpHxvNKoK4ZPwzKIq3BtycLg10asfwjj7Xk
K52D+d6HrALmYAyOZaXWdh1G80s6y+FjMBpsPlPNuKjdaHr4ImOvUjr0CQO+/UVuMoGTQaqpa8J0
HxR5fBGNlFN70lq/aabkRbW64prCTL4YoRYy6k/Ei1oa413ajsMxMpblNZV40+lRr91Fkom+K5Xm
gzqsNpdyXl55P6hUxiYhtmmp9qvVpSN3VsviU4W0U8bFXRbvfVtRQlKzHqEtFFfNqlQS/xT5abUY
2JHcVYfVTf4oGi1vGRq8tgU7EJJ8sQiVA5BR9hFfIyAV2+FAkxLvLKPSVwo83uhMWNxcUyPHXET5
sUKdvI2CMkEiosEynKxk288mPKqk7kunEyUUdsOcoqgSRK9d5e0hofOUBV2AGhMfjGmI+ctsBkR8
SKXiSZoQHAy5u1Rj/qCDnNmAz5yocSgq5JjhTdPn6sNitIMjY5ZB4qZpNMSrV0lFmfolWpbeBgMc
H5qy6J6qSVRRVGDPTaDaPiy9iR9B1ikgTfR6Brs35gb6LD0GggiZwioRaiHv0YyrIAr1XVOUqA2b
MP2SdqgS/CIpjVPPc+mXUY1wNO964Vyitoq2Mk45fEpdxNO9IltZ1IeHnNxbEZVHI3SnuURAZHf1
zMZOw9vDErspukecWOlTHGStas+WlV1qbS4mVu9rC6jwQMpGwdy6p/GjcVdpRM3G1B/zasE6aaiG
GyXIiw0cEZeM6kQDelcaTqNIbWtbFg2z2ZQ1/vOU+kef5tozgjLb45Sp3qSlknZKBIaDyWZ5ga3C
S0FoHGmQ03ORoopGDiq9ANjtr0W6AkwDmthTg77Q7/Xka5zlQBpTdQke0mEpNoDa2y9yLihvQizq
m7KJ552Ehf/7lObB2yhX8vc+FuWHyoyFvc5aGQUiyX1wVwULM77OWLby6yyeng2L1Rv6BU5kRh0N
d/gomade7ekp43pkBz6ziX81s7D81iLV+x5ITDG9JMia7WCFJYKVuAvo9VbdWJRmkJtzYfG7yWjj
KwpLQhtUA+aH2xgIarxh7uncMpamO9XKOaLEsK0o6uOw9+iBlQdTnsbNKMzaNcJO88jygSKgRiZ8
LPpY9keDwpGVtkVaGFPsZNsMofWs16nhdRmJ4gtzcUwHfT1xYFTVsAd/mVPUqhG8jRYNh+wNzGkg
RJjNdurRT8L5HTdID9TXoEvlr6ow9BuuNhFO+G/BD+BaYcCoz/l7KKFnmgopuIxVoj4LFCgXDX6K
ZMf8+05exuauLRMOeamqlKe2ZmzsW7iOHquMPfUYxXXp5MuKtU0wF7Gpc2okgxupkNQdhi6O+7nS
moc6ywaPzRE+UiyN86VZKuEUF/r0FiqRzLhqKR/iqSohjkyhfO6hWl3DOZfhYBpt6oQ50KEqy7Cu
TBZZ1rYCeOSxFixhJ4pZ/0TepbCbJ04k22SK+gWk3Xs4zJjH+9JiaIzEAee1fhQIZUeVh2+nuAZh
WAGfIFnCKhfaCWlF4/XbcFIn9tqlkDJ5D8RzqlfGihJF5wmPpzmCYJcPmFtFflEJlSb3REkyxKS6
YsLghxPsPewrJtGlpJwUbWoe26qunkr8KxoU+nHZLx1TOJRNseBJKUMss0ddB7tLRQZjBAaztWiQ
/WIsFxRI+OtBVzNkaTQK2yVlec9M+ImmLjgM+lAeaDAbXwYP8zBaArE3OLYlBhuKdsfUrNwrlTKj
d1Ph9FgYXLIO/AYBI7g6pDbnrlAYSUZVbTyEZRBS8wtx/wiOWX9pSkHf9HynZ23Uim03Tk6ezb3i
wvqKvgVLJAincsTQedIQYS1gaJIvKNMLL7Lqxo0yNk+4tGNrLTAQAQ+cIZrXxL28URh0T899X+sX
WgypOM2yJitusMxL6i1VMPn5yKlzUeOmvKBCQWerpEUKTkEom68teWRvjKsyWvkiig7xKrmTE8G8
6zOEb1lbFW9LUhU/c2wmPqVI/zTmFc9EZqlfh7YH+WxAUH9okTtuJ4SNuzqUGMCifBBOEGiyS8vm
+hyoa7CuluDaiNXoUmq1cqwRrtiNCGgtzcTqwpSJO6uz5G+xmcjFJutmijxZ1TovDYfhibFYmyKG
DlsvJMLVwaypevSHuY+mNtrFnEqHlJrnifvjvS10CgOmS5sgsbp7obO6x6UdGL6Q9Frd5Rw1kSst
CrcCbvvizoRyAtU/G12poGAeygYHZZsX7ywP6s1YzFAptEyaPaEXeHbaurdEW23G/JjhyMNB2N81
PdMvSRuzxw4/uwcTQ96zDcS23ZlK5sERKJ+itDd8Drtmo1pm7cbqjPdJ68IQlD+B7Z4c83qQhtrr
daZG5Srf4XdVaMmq7ocxstrvOkG86ta0nDvRkH0pkmWk63p/Ap5D86QaLbJfMdOo1WqSXYyxuQYB
CrxEXB4BUj42STDd50aVezjpugnRtIhpe+Kh8kNMsE+obnSdpmIcezvWciLhAqSrDX4+k+jqhUUo
EAt8X6VZ3Te8/PC1GI1L4kvxmsdm+8ohMx5VfV5OYhIoh4i+5hgX6vIUykpld4ZevaZRI3+BCojj
jdXf9ywppcciaN9xZDCcLaPArxipHGWV1RnqLCVb86bZKfVDPhwQ/eSXATLWNxhe20Uxp73c8Ldm
adnjyx/aescgerrqhal2DtrKtdqqY3yQUZPkx4AOa4GAc000kRNIzatDLhpY5JCwdh6vsepNKPTh
iVOIYQct6obWiupKXg6zZJauqIQF4z/lPc3mDAd+LkcsRVIFunkzzSuROu58Hb5PalOslM9Co0o/
dAR2iJ5Z0E1BNvu0t+OpWfDoJiubCyEmPKNGPmRG0nCb6C+K2hhbQRkUf06l4BqPdUXlG6vBplYE
oXMMTczPPQwYVJ7COYtr/S3UxW+AJaNnq2Tu1aBG03LwKho2H5eWi9V6alErgYEu0x5WhQkeDVEl
Wjpb58dm5I0dM1kousxKERFwmc8gAQCKpMuKkE+A+fQ7RSwb1GzFacwk9KaCcD+0DRE9KfM42t/R
joK1f++lCz7I+aVIWKNMFF5onvnaBrtSF0M5l7pvNkYz6g+THO4qeNA2i/iFTnQhpiNxZSN/CoPm
qc6WNVRhFncUGftZQbs1QFYHDN8Jd2FiXrKkOo946JjZHpVSfA2K4mDWBJ7I2W6SrPtkKu6SEd9J
suRcCgWPiBXchX1jPEvKkoGgGcC5msKE8UDfJVSeui2Ok/hC2YkrV0CGXXT3o44VatAE8qKF6ZFm
g7YeyK8+UlFnhp6/YQaq90tCcJYt682A4pBS8Dsy2NVhGVqGI0Bf3rSqlhORQeFb+czCZrLilAbV
f1u9jBx9myXSKmeJTeWFEKaOhLcFzY5VrKOmarzHuE8MCDZGlp8Ylxlmt6mCgnVOHtsZAyOj+CA5
TjqgfGsa811Xamx/TTN/ZbdNT521jV8rGrufXmfxPqlnkd4S3eJcbS36th6krfwzqSa+hFgGhl0u
GBVGReCUbKPsDl2GeqYlZdjbWDPeVj1YzgNn4WYycvy4y/CS9Fh3MGMH7pJ2jPLpzHfyFAXPIlGQ
vj5aLAyRUdM0QIUDXSODNLAt0xx9qS14SaHyq+7CErX2VpTZVDV1k3KRSnZqIzrdxEwWb1Is7PX6
upZ1pHDsGC+LXfMEMn5B572kh1lp5yPdoupVM1PRglaZhJdo7L9YrA3f0zJiPjbXYfcqzlp5jzR/
YlUkYbeFpXRgFFyIrqaVoI+WLNZ4LKLiJAoCrIIOBymv6vEJA15zbNHdfNOFvmXGR5VhOZrUte91
1U37KdGjF8KM2sOEgIs97xxrO4sd8wZUx6BgUtbpNocYAX6ViSGCQbQwuYN5h/ftEmdZ74hUHQxY
5lF6YPY2PPXFkKwM4lxXvFa1iuM8SULphd0kB2SEKQIe4YWEBZ/1fYFLmB3sA0rMBDeHoZ4Mc0zZ
9afCTpixTarGJN2zMqwZJxTLhpoUZ6suI/8e1TDfB2JcZc6sSJiBSdikq5rl2EtT1XzWIoPEC3aR
JU9MEZXP2aKn/lByEA91XdxJkyRp+M2BoMiLJZ0oGNUdg2shspWwxJtolSIFWiTOjeXn2ah7TG9L
REEq2oHMkhtXxzqwFyvjMctMBlRaFCbnhr70gJg99kHPsYeiu43nTuUFi81MD1Ljp9yk8XXJtJHV
blMpF6XnAXQGRei5H/XsYBRSzL6oqy8JTtAXlm7DaikRXD2NZYc3Nt+PfSJbf75ePKrDHTFpLJCj
sBZQR4/zY6H15ZMOO2w7I6awSW3q/EXXgrMoBSDLortILl+VIn7Rap2phBmZWDLF4SGXlnIrUrt+
UZdSvmZy2rnUXsNrGwkyvr1EOFZFCwQTPB3M8MrKrmgH44cZeekdesnvcszUzmPcVzF8SjVRBbmB
7ROjXsK2S9DJ/JEoNe+LItWvtZoaroGHwgBSbVhv4+r8SOZyYO0NYbWYOcOEWhR+4kFAu64l0XNO
F+pzHCi7sFFFJw1zBVuiskRsRSX9ZLVlhPIAs17V57QuVSN9XwPHXRa52lFkZ7DH01mc57w2d6wK
yRowiu9RUD1kgVhiq6BfZLrKZ9TrvYRFhu8Po4DjCwqy2pi510jWzzZdlsdEjmTwZ/EPparbg2Bk
5A7BxjrBS0ouTI3NRzbmyFPNvr+b2eqc4ixl/BksHbsNNmN2JKbWgyIYtWr3RmJ9o8GnfarpfnEN
5vrdJBfMnAAXNJCrEhpLw5yLbTSmJq4vU/vB7b86Wjr1uQ2LcEuTHzFqEiyffnRL7tuy7bUcFg20
cMMfBBTZilWwXMsqCVhBxDpI64iyhCKSR+fC6gLYgb1+Jw7rDpPGDvNoHhtOnCrJaGdACkJH6mWG
f5kUajuGWNI1L8zy2idRf8bcW56SMVJG/KPs9okKk3b0+GwYxpRhVVa3P3Mxjl564vNimysIVska
BdMrs/xpYfL1wjSO0VldqseQlhK+XVV75YgqKAsZq7DsNIBgZN0lGfFaVPiWHbPD/hTUauU2qJft
RU6L47CQs5xZGRtJueGUtQz82VgLz8oM6a8mMMUR80IabEJHdVQg5Ei6MoXcuNQAVWrrTolU6IxW
ptyXVTqf4BkbzliZ9bMxejWSBCeouqse4FHrESlgHROdCkmTV/aGCoFMHyxGaijh1/IEDfbClKWf
xQlcgGLEh0wdsoM+dDOy/jhBwbC2zOCZYJio076BmfHCbBFlDJ5c8qXSA5Su5iIZVbyhs02flkXp
LrMGy2+axfyrRJe3Ccul/hJgCnvRY0F/V/NmrSdwZSFMw6o2YWwvIil7aqryaWxzd6KPuJhzW+/F
fCAeRVwErnGtnmS1m/w+7uvD3JbChpU8ph8sw1dm/nxXSQGy6TI2EnfMlQPcJiKJVqlYQcJAeLVp
S7X9hqZcXtjfW8F7FEbGVlLqDp4OoEmgG2nyIA4hK0v0h+OJLca4tTopJ/bRbMajHMpkseAfyOAs
WbHyLiK4cxnxn6whV5m3qKGB8oFZTSWve3MB18G+Hyguu3a1I41aBXiVNdejJCEWIDrCG/Bbfk/z
aT1QxXh6L9HqXHFHAwYBBQF5BzdlveZb2MgffwBFFRxI+o+DOKNokYY9n6McUuZrXhDhEYfpWdav
LZoVYpZCWDrA1KP7tO0ci6bZk1gXnya4Y6YLck971+KIPb5GPXdmppacB8ReHqDt2lPqZldnBmkG
IUUPG3JVnbBYhirbesGURofHRGg/4VjfQMWRwRpM2UVFt1Tw86Ys30CkoSlPMcdRvO2DKHRGoSnK
XZzgPaEYkS0fQUrjqegLyAUw5KNJvlFo9w0qvE9ySH4ld/N3mJoK5h6ou8hOzxBvWMtxLIUT9A3g
l9GErS+KOi9W2uSfaOP/Ssv9YbTAL0LtS/WjeOiaHz+607fq/4cQAgV69Z/U2vF4o9Re/w//E0Eg
y/8g3ULUDOmf0mpkwv+MIKDY+YfFg8ndgf1WYRfwb6W2rP8D7anFXYO0m59vFVj/j1JbFv+hoerW
RdhNkqms+u7/QqktrSLl/4iYBVlSDRXIunKj0B5CXCXiJGIDOkqX6Whe863MssPWD92T4P/tavyG
5c/3+O1n3Aik1bAhVg6x2lG/68/Rsw3E8+uf/+WbJ+w/f/7NHQ1xKRaEhX9aORr3pLi8lMfSF7+H
P9XzZ5/wK6773x/xv6KJGbZ1i9yKxyYa0mtnzOgBQjrwpG+AfxroCt3caqZ9NgrbWW7bXT/HwXZs
xcnP4LijWKlJZusnbOsgd5w0W5t0rTXcOkhjmm7FRPmQa9u5bnQq2VpiTFplPnRn0xtVsmwXOam8
fsTCGIIW2lhkdLqGrhqejluFc6KF3BVF0UbixHgxJeb82EVw4ohd+XPEie4YlaYiUupzV4g56Dm4
V1E8U/mZbB5ILFlF/iQTxQJBL+3SPc3zFldN5a3OAyS8mE0LMzXtdBDqnS6SVhZOeXYVSe4FU02I
HIVI8iDH0DVM2GlIeMheC0cJX3MZ1j/EsucYZ4ayAYoa0qzKJUJvUzm0kBE3UIIKj7CL9By0lNql
kdMDp7BwplHYdJ0Jp6JrpdMQ6QimmlmFMRGPBzjB1TFlwW4TR6w44dxafARzqi7PzTcjBTOnqZno
5LDKIXoJ4S4VjWITK1p9INZzdORgnJHWwvHJE8bupcLbLQskZYcC+2suxcMpkSmSCsxum0/upPWR
+s2jdvsWSIR+CJqpBn4uHQX1FBuHZtmuy4SpNTEFHXT9box3prUL0Xv9+TM5Jn77kWu6xt9yp6yg
0KJSyJRjrowjs4JBdro5TZymB9+py7XMsH0aPCGS2k9yEz76xPV//9snojo3+n7mgeQLbnUXf5Gy
kd1U/OQL/RV/8buLuJ4xf/v3DcgvMKn596EGM4rST0nvTVc8cLbQ763BTe6j4gC7y0YAjU4ldCXc
E/G+gKA63P/5osofnQjra/ZvfwPemRr9JMQEs449K2wfWSV5S2u5UZ2cGL57RW6di1JhJZWkbmoY
XzUVolrULOW+WVSHKVOsoSGTXqK1I0BSiLYLVZ9Rfh2F6sCJ8snV+jVI4z9H102ukdF1eqYW7XKk
C4Afc8dyzFZdA2xs3B60917efnJFPniLyPKvV0RHNqdHgFKOyQDv9JHZFrmTMjvdL8Zot7qvoLal
fSIF1diPmRMDY0Ad/GQI167fNvlDlV7//Jd8dPvdvGrajvp5mYX5qILsdvuRZLGjXn1HruFZ4+7P
n6F+9G1vXjqStIZHkEBzVGza1MMFB/oRwIqrndPTsAMxZMdOviPRzKEl90KbZtyfnDMKt411V/sP
5ELtZu+hcczznlm+3R8+e9NK64P9m8dDWu+Ev92aJqiuPmn50yTQRSKNsU13niM8hnRb/gQDu+ik
JexZ2IA1s+vvf74iH1UR0s1TPxEqC5ArWY5hjPXchtvZkrpaEh2stefyCaPDctDN5L8LDvv3fX0b
p9f2Qt6txtqjuQm3kSPZSOMci3NG2Yf+Z9fyo6Pmrxy3v11L2FlZhPt+OeqbYNM/FzvGeQ770G3w
ACdhO+xNv3Jg5J4CD82x88ml/DWM5T/f7fbI1ijgRb1bjkCycV19Y6gBjqgxfbjaHXgyOlBDe4Q/
rcTMnrFsYxGhB1flT+5u66Nb6OZ0A1RcFoj3l2NhgOjos2fg9GeG775JqiVUcScxdgNkhfK1DWHq
1hlQTijpmrGpI4RnCRa7mN9FG3digv+1Ucj40IDJp4e0+GoxyzatGbcCvBlw/aRxUvrC7ieYthl8
Zei8ut2ZeJuTY1veY/qQjQGHxqFeFKcv90L13Ir3fbJGq93F2ksy9zhJnplW2KJ5J/MXEsgBlFwE
xhPeS/NFGWnsEDnN8ZsxZ04b7ILlS29uslQ+kMF3TcpwD4P5EAkEMhgdDeKmW0zXZLylEEKidrup
HclKNnwp3oXtqSt0yBuDPY33lDvjdEIO6FSBuNPK1eKgzuhaH4BtvHRW/zoNvMlhIXpKp2Gljt4i
qT/V1eL++V6RPziIxJvHzjLjrOsXjl1zEx802RZP2UHapoc+doqrtO285Zv5Jh6nJ/0FNMeDfGw/
OfA/OmfEm9dw3M9DTxQ3D7xwlZn2jDYYRrvZEWKpP5dy6LQh5vv9eqXm+iQqr5N89+cvrX1wxONQ
/eWIg7vAVDVvluOU9SeE84Seq561stD7aNw05nBFbbGzGL+qw3OB/sASmImbDHBNUBuPYVt/aa37
ZToUTfsakSPGxM6bjEfG+XafBL4o1T6udLKwZ2Qem1r0shzhXcMNiRB0UodNVacIgXFl4MMxQzJg
xuTEmbtP6tRu0GJJDIqN9LyERynYh01jB+nXZjqKOlBctGcPIPLtvNyinPTQjB17mYIVqAgG9z9f
IuX3BYpm3vw6+iCjSMxD+agRb8J85ssMIzf3503/U64cRfK4fz1i5OoHdKbW12/8iealeQK7Cskb
dsMzC4ZzhZuncTAUTkfVcFoT69Pjn/++G3vwv844zbz5CfOljwxNEqTj1G8if8YCmHtD6ycGNvgD
ADvVAVOoPyzmU7pZwdjTC0d85Yw/QogG23FXIgpo70r9IqC6OxefHX0f3dXSTb0ksuIzh46zt29L
NKoIO7HWYgUcCxA6+UnKv3ag8TltLX1vMvgyNIxL6IKF/J92eIYf4Y/y+s8X9d9Dmz86e2/qqGDM
4wZC4nJEe+nkpEqOBK8Kn9wWfzUavysOboqjlLoF/WgtH+OmFl+nJFq2De4E3FZgM5LGGti9BhqR
RqjOmgTIlxEp0j4jcIlvi9w5VlFxqFBmUBGmsS8FOjrQoB+gNxOIVIWs13E35k47wMxYLB2lYye1
9zLLdx49iCBvKUjU8ZOv89GL8qYKWwjRMbuQa0WhNw9g/dBjL1Arprc/36U3ea3/uksxA/960Exm
1hdqw0Ez78ez5eNY8ARHcBrOVcn7KbzHfrQvPnvtr2/X3/w24s1rHzufpIIkn49RuOml4NVUdU/M
7+hZA6aEIEItlIOdy5BbbQ5lcsGH/Oev+cFlFG9e9+R1SFU2UzHWxaZgScEyrBQuzfRZD/LXJOl3
3+zmoYKQvuafmPMx9+pX0TO/vrW70d1Jtv7s5/v1eUeUz3lkbgv7yjzYkd03yek2jO+/p9+pdt7/
/EX/Gtj87g+5ebj0oeosMTBmgIUndXybS18qt3i/4tf8ub0bYl/fIDlDxmXazUbYo/+OH5OTIG4a
5jdQLzDC/sy/DuG2ZeW37z+Zzcof/fI3T+UQNqEwqMl8xJLA7vY1NZ87fHPLsFl+EogATHVyLNyu
53rcaNV+6d04Atg125jbhGDXTq7W7lnEzcYpZm2gfVZkr8/R7y7XzfNVhyjO+4TfbfE5D4RvvT94
uSu/6FS7n/wiv//qmnXzhMmWvqyEHm76Y+t1x/G+PSGiYgV1SNxia530L/U12QJ9dXpb3sCrdBU7
9KXrJx+/vg7/9zfUrJvyicGrWGCQ4AHPXqxo0xFTUZJAAXEWr40ub5ZC4F3uKvCAQYFF1Vu2JaoC
ey1aAXVnotyv79T4q2VobqPb7Xezhid27D+psZSPrs7NW1wDdppPhIAeg0BEhXXqLp3WkeBywJE5
DE/IilBeKw0xDuTBDPtwoxN+M6PU2ojxGWgEPHKSJ6bimbQvTdm3uitgYka5sMuGE56MMU8xYF3b
4hwRCEXw2ydn2QdPPDPqXw/Owijwlax/eOMDHPDAgdowxGx2zvbicoa5iIkcQGVuZ+dOuENRuNPd
DehvBxvhnp7KRpG1+T/+yDcH6yC12gxlnXKRaO1GnzaG+TXHC23cxeJ2HkWnV85NadkFRLMKQfCM
1rSNYfxSDUFVsKfOD5PXpeftwhZYw0HE2hp5AZ3Y4C7K3QiZXWTd9clx/FcP+7ubcr0b/tZ1poKx
ivHWx47aA8ijLzFegOP+vT6zGCcDUXEZxRZn0XhCB1JbhJLt/3ypbtLg//XC06ybkzqvshp7CGVZ
mbv9lo08nPG9nLvItixWjfDaNshineC5fUnP6jaBBmsjCMqZc13Il5y3+eInX6RD2HnTw+zpD/ld
/jM468K1Sl6UVvLMT+6wDwo1zbo5ynMFcWtg8peaG8VdXAxhPotGR9nzN19St9hHnub++ap8MO3T
rJvzWWWinRQ9nxWfgdfsNTd7rI5kC1AKCE7+iBJko9pYaK/pLnysHOFgucYnn72eg7+7F26OYNgL
GeA3Plrfa0cmKO7kJdvlZHxSbX4wttHMm/MXMTO0XwxYRwsh9OP0gGfpRfihMzQ6pQLTqT9fwY9+
rdvA+5g9loE+RVqnQ9hCc4Pgk2fMtqcJ8YQn77CXdAdqUUp93fvkMz84PM2bxx7X3NTGMp8ZDRui
f9TpTubpfdAw6fYa88hLTJbXAXpWS2hL+v2TT/19b6qZNw8vMdki3LhAOo77GcJEKfstAMAw/DL2
HotoDuy3frjGWrEr9QPxONgRrv0O7PeY++UnBcW6avzdXWPePMYRqm1h0vnqJehDPGT1HiS7ZPms
jiq3gjRAt+vNwk/5Kvpa6ghYqUO3t4m8VyWvOSWDbw0/RfmKGkxXUUrcQYit831V4fal3SFQw8bG
G2KoJJnj6ydX7vfVBqanX4+9TgjA+axPGV60p8rtv0nb+SuQ4+KcfHJLfPAwmTfPsTyKeMjR6h/N
O8l9nGz1gk330yPpg2mhZt48qwaiz7BZn9VkpwInPJaHbDP5w47AxlOMQtTvbIZ2nBO7+Sp5uEXy
T246Zb2lf3NKGDdPcdAg+LZSPnlG1XCOnwmAvK/cdl9s5i0Knd3i59+yq3QAgfAsnPRruYmfJmd4
tvaBHZ25+93RD0+M73blw6cn9AfP3224cVdYswUckqPlQQBmzGjlrDsMaTmgv4huueO4vHxWKX2w
BdaMm0qJJO1SLNdzDGKIgDrQse6rZ7A5kpec4k/O4o+GFrdJ4KakCqS58CGDm3r53vJlr9xkfuUX
rrlZXN3V7eh+3nUH1a2PwDdP3UY8aNd585p51dP/7TExbo41OWz0ocEBc1R8Ep68H8YG/8FG2H32
tvuo/DBuTrBRFvusXUczQEHt9Xu1G901H2OnskUXiiZVnOC/R588k38tCH53796cVWEGdNRaf7ko
+F6ZeElPjCJip3XlzqFmVcgI3nfCQ7RBz4MWODoJy8b65Bf9oMHXjJszJxLSYqzWeid8Lr+N98tu
/Dkdja3+IL6Vj8iq/OW5f8h+/Pmn+2D6ggzk1xMuDBBgNyqfJjvmRt8/3kPcYnFxr/Jfiyv5F0A0
F8KqbdnN3dZ7hovpmJ9c5w9eCcbN4ZRYxElZDZ+d2qqXO5wE3mdvd+X3AwRNvzl+urlNTH29JTsf
2Ju6WXyTFl60a6/Z5V5+n7mtE/q4TB1tC23ORjnBI3PV7eab7JZ+QPEIM+fAioz2yxU/+XGVD457
/aa5U5V46ZJ/Pq6iV/jTsX8e7GEv2SweduSe2omnbno8/V77jHPLnn6Wx+BCaNdx8rrNlk56h2Nm
g7uSt8S4jXahb+w+uRXWG+w3d71+c14tWdqk6vqQNT6S6GPv9ZtlW3npRmRfSETcqTnHV/VL42Sn
aKNvTCf2//zJ2kc/1k1rVmVxRPAek2HROq8Jl4kTmG6d/D/Ozms5Uqbp1ldEBKZwp3ho2rda5oSQ
NCO891z9v+jYBxo+IXa85zNdAqqyqjJXPgssJWWglAydjum+yNEVZ7DY/Y9ytafyUw/XGqQb7mwP
n2odBXWo7rM7jEjY88CoyERAMCqWRk9RWg338NQg0Suainz0ykbAtp3Q9CrJ1lBbwwzuUNDvRkd/
Ww9M+Ri6FjCZtLQ9+Q1EIUf/kpe6xAE4o/z+xI/K50/vehExAfQFaYLHu25V3kCjrskYKBDp7ZOv
PyPbZA4mMWiDcerd1kpfu/8Kixg6qynEmMaQ6B+0cyUw7wy+MzwKNFYNsAkGBuQCyl8G1WCgmXVJ
KcxSb7SnQS9MOArYgXLdePiV86iwCK8F/NDycT55M8fJ7XXBhAXksVSBDVNYu9agRbTFc3kq9tF+
Y8S1CbaIqTE1ABw0j1j4wPeJx4hyJuXEeWZQQ4Kj+fU7g5mHNgY11iUClc7Gemfml/vTd16EV5or
0HE+f2eojvT0EDu5avNnHV5z+nVr4a6lZIRFHA3acBKYAoOwJoUC0n4C6/AzaWEuqU/4wjAh7E/U
obOHCDgZrYKzndVdOpWkKgzX2DsD74xXDjyPWKNP8JquYZCF4/RB6k8tzuXN1pxf+ez8IiSLnQ9c
ySAx7vRJvUw3FLaQzaj+oLLyjlY5cixSACOV0eauvU0+yueNb7827CLkMjJdNNX87SstvYxfk1Yg
qAVzqIfWWmuxrUVI5MFXfWuyzWv4h2/OL+JolDbIXEF7607Ytf963LUtzzHqgIly5lsNawtpc6WB
MUygybeNh1wbcxFBWYBhogRmIe54lo+or6W1Efzp0FugtGgabRTurUJEjGHYIOzDcCMZuzboIoj1
aAGbMSpQVQ1vDH+XQzS+w1xn45HmJfLTa1zEqwY+eGLV4TXyjJIKCrv3L4UR78mVfoH7LHP/fZi1
2bGIRcOA7mIhEbBAx0TEhZwCzzsAC7wBwU6WwOcqPOwkQ7Qx3Np5i19EIk9Euz5cwgHZu4voUT2g
ufhe7qNjjHOt1t4qq3YnB27RSvhVW6xVOKyB0ovWPAU4t//+yGsnTH4RlNBpMKE/DpOl/+I1b4+L
IfcSnSK0QZoAQxRfnFNcqkNwFi7/ccBFgAJiPxFAssGR9iB/yt6t7RUMJMCjTFb4v+wzew1bwCdU
4Y/vFRrz+vuwazkysgg4QSbC/VbCDDp21/zSzO+4fkqOvZba05fs+NfMhHsdu8v1eFIE3EzLI3rz
rd9HX1kcZBF2Gg/wFS8BPUsE17zvLkF5b2t+Y3Gs3etncfb3fGzZy2Uz5JhGgsk6jR3q6OpW5gT2
hOR18P7+TluTPunzGbHY2MvI/LV+WJBkEWPQKu6PHVz5XLxLOFe6BDpRWGHhbg9e2Sl9K4mCZKPa
H+ln71l0GknNinto85e+twC/h+JmQlE2xB8Z7ocv7g7UX+FIH0AQ9M/oQmd3wTndmOJrL38RmfJo
8tG+iD8VAhQ9voUbe8k8cX56A4uQRLUtGjhr/KzAv3iFkYiwDLr4r7SnwTWFGc3fZ85KSRDNEf9+
XDShpWBJz5HvM7ywB4BVDJZXIhtdYp6e3YABEG78XjoSxX8StETBloI0zgHCUlwS9rlBoU4YbaTf
167eZBGwJpkKSFljpo06pLOYX4FKq4kBeqMiaH85tT4GemiUG6tmRTwEBeq/z06NYS0BVYplo4R6
iIvHZAQGmjsNQTvBYkhF27kCCLsDpIue7f2Nub12hHrM+W/1jWSsCSWO+LKtM180WIWlrTBU40MA
IOdOvnS71mR27Ct7A6nkRGnkXH3Wu+ANMAYb5uOBYPC8AWclJ91Xx0H3dsTfWOrziv5hzj1ukt/+
MlJ3sP0NG0yG5iUB+qWB7IeF3C6iaVR4go1RHpe8n4ZZhKsWXXp+RDOMmwiQyAVxB4tbag8cqh6L
nx4gR2Ik7enB5qFcb4CWi6BklhrkRvLXqrs2LCCtkFiCMQArPIsOMVkhIG7iDzGFXRTcttH2rjLN
AdZ4TfRUoIoD3MKZgpiJA1B1Cj6AQUrRWJzh+ucNWauVcBIEjsKKJGNGdcR6nwEcSbPvCYqJwMfw
nBX5d1lUBIh4IT0cxrcqulUgWwuwue0ZE64wytR2hQKQBTgEZpQ8x+UxRqcTQACGN7tAkw5pZrD+
f1+2Dz3OT69wEZML8PCYtocPNvNJ0OJeaNQH2MvVtXHY1kzh+KdOoNNthKK1dflIfHybF2mbwDsD
lEa3oj4GMCyoQYdcA4RUGAXV+pCdhMGq94kAo200cdgtlSgQVCXQC0Ss8fsTz4H/pwdeRFm6qUQ+
9/AntDOKJ8aeYIgsevLKbGOAtWvyY7l+e0gYvsFnZMQrrYxOG/XYAlp/31jdB6UT+zO6zLfSxGR3
sBTeEvCs1YUe8rVvYxK4vVUZAPwQa4O9fBh2zC66+g5QAo5gNCZ6RcZdthXqVw65j8v6t8GSIIHh
gIjui54db/zo2Zw/wJczNPoRroDRnICIDmVATEYCX2Hk9MEL0Xn5Z5TgHN5wVtG3aoiLW1O9EYhD
QwHpcrSv/P59Z7uOHz/wIhinGSlJi2Z6F0jIes+9ihZ37Y4RdHAal74JuStCIAfYtZtDWs/r7RWS
XAYsBHV68iA3hyINaIeNCT/vsT9NtsUZssyaKG49fBZpfK+kWwuk7e9PubKpLzupQgn+8wO8mFzY
kXqMU0G9x2T3jrdr+YkPcz2t9N8HmkPpD0/wSOF/+9ZphARbM+AJamikA4BZAajQI3EHUpCZBPt6
+Pp9nLVAxIr4A74NBJiJALs8TCpUOY75e+n0T/4Z9j3v0st0797ijS/y6KP46YHmuPBtHCiw4f3G
480RE57sbmIHaqJJ2qTK2KYF6ClwpegUUEl2xVNiIbvwvLVfry3Sx4z9NnSHUiKAcRi6OnGAJUBk
jGyq/yZeMgtInU/uHU5lHtnWv699u8XJj6nCIeLnR+1V6ogroj5pgxUYCVJWQOKYofYKaoE66Ft1
nbXxFkdAsLXH3hsxHvzDbVm5ARHnbnUrrRWmln0xRKJaHswq5MahUhgPaOFXImvQWRysfp+B80T7
aWIs4kYA2iZauTABk+SN6//w59LuaS3oNvIOa4fEx63o29cPSd708N1G0cvIncGqjqkDOLkWGchy
7bpdo+dafwR4Xg8cQCn7XVRuHJO4lTvQY6P6NjIPoHcTcYiI+CovYMvTCs8qk2fGgCXy1gSGHAMU
p5JYgGPySPQkeg1gzasPX4FWH3cAoJSgDqAEOs5sf1XUwiN3+v2lr13rl+0uYh+VhdfjrZcQexuC
ivPSH5BuqQvavnbymdW6fWemGnxZNgZc+cyPo8m3lwGkcSWVDI0L4X1y4zdOa0JUlMX9ZHpX6LRl
G7Ux4dCY4Wu6dSBYe/+LkDPioB4z85Cl7p1ja/7aYHE7aHj4j0HtEXG+P1QMvJHHYoTERsauPzd2
6nDP0IRosYvOWquwRq1SeSd5z3C5pk3xtpXHXVuXjyTyt6HFENyycj5P8RwwhLfcnPE6oI3shsgJ
dsHGjW5lI33sGt9GoePRo+QSt8t4YNURHJ+kt36fEGsZAmZxV4wmim2iELcoOFdEr4CgxxeOUauj
x72mown2dpRrbQdQsMrDB7e6+uQiM2cc8cWnrr+xFgAZyaE9oj2xhV3mmWnMiegwWP8LKjr8PELP
gN7egTlobfEzNfz6+9+9+uIX8Yr4nj+Oc7SFRwCyKL4ZGawNwacpXf7jCIvTSxpxRQFT8Tkb9Oml
GuEKZTY1yHKtA2GvbqHCuG/39K4szKVGPCn7BO7IPb4DGkD17kU84g50aezMiO3pHNy9a3OAmrB4
zzfW5cp2tWz5gVslXHnoaE4SlA6TKXBzgdrk72YCceWYvGzsAbMUzqTYVdCrjyn1HKA+W+xpDUFN
+bPxhdbe2SKyRF5IMkIhss92XljqYPt2qZIIJlxmYT5hh7LLXsGuZHsHu7NBTnAVQH3RqjaW5dr4
y8sUEGV0Cdaqi1RP/5VcO8dL1G6rJjE/xQ878lJPz/j0CLAnRbvTcTh67509W2mfhKf+4js9EPYm
MKdofo0mVfj4/YWuHKvpxQnGA12blmCS4XYtcCjwikGZO7fB2wEi6L9l+ehluAFVIKAKvDLcdz+S
XUCU3//0tZe1CAfSyMMMtsLvegDGNV2tdNQhANA53to41wZYRIOClgu5GCTAG2DEdMhu0tlH2sOV
z53quYxDmZmeHqmbtyV1/Dnkk6WivYYlTDjGMu2C6a7Vw7nkSg38MnhEwY6UBfIOdXAGzZKH/Bbw
t6w9//4ef57SYIL+ez9g2KkL+fk9Qhb0hAWzLzcvzisiUdje//vblMSz6eDhFfqH8R6d8juHuh7o
ttN7fNy6/67kWMhSMp5UMnxq4B/nBjbR0Ri+E18GO3ZYmGaXyLvCdCzYlUfsn5IPT5mN2fdzLCWP
Dthv+zMoHlMLG3eczm0ULPInWKVZ7QcI4//to8xz5NvPjx7wo3SP840oIzdF8yoaNshHK278/OMY
8b+Rhizl2jVAiIMQj3MlcqwUsAm7HmBIBQJkwMsuHqDcRstobbMRA1Yq7ERm/30eUF9L2Cdg6xGp
PfPB73t0rkeKbwdnL0UpG+lDF5q+jdF+ToiQpep6bDKxA8gepV1c/6DF2jg4rS2URTyQ6KGuGMpD
dBZqpRnvFByl+DvPwwtrQ1TN/byDwjZ98ZrSrpL7WMT24hQQevBocgqd5padxB3EJw5/zrTiCC6l
kCuFSqPdQTBCLYAyC9Luu7SrdVC57C3h10oVlCy11yjPSL0czel2CLAyg3ZYM0ZGz7sVu9ZFLUMd
9cCAocVBsHqrtSgN5z+NQHLEv/6+Cn6OwGTZixp6vNQwPW6Q1Qj3CRWtyX0HPDLWxO+/v7KIl72k
cEKqw5KCjzno5C51AEBFoU7e5fcff5ynf1hjSxl5m3cNNhD8+pS8hW7Q7AY4Ob915d1jNRhVJNC4
wJ19qx61kmyBde+/c2ekBPgxUgOuRGj0mHTpHEWFUjH2FKgo3oU4XsaSRqOJRk3uwVaJcy2QLAXj
VCPQcT2XG8v+452rjJ41OsEo7QjGEWj4tNrq2XvD9f73d7qiTydLqbfANjATzTBcJNmTbPPsF5up
YaaTWM95lQYdNsFdDOggBRRgpSQOO1l0bBeBguRnBRMuSAdTLa7cEGpiPgbkknHyPgCaVfEiUY1Z
rUQTY1tiZlMu+rOi5pVw7ylSzJDkl8XL74+x0rf3P7a/DSV6XA5Gqhu5E7SPg6zkF9EAhkirdr0x
KMUNRVEk6ITT8OW/Du/hsQZ4516ffh9/JWNPloLzwYfRrQ8slDsY9L29twff4Q4oVWq8nruRg8Tx
pwBBWXahteS/HW7JUmou1LIsiHM6aBa08bvcEY34XOxClCgblXqld825Mb2NLO6KqoAsNeQsDNGk
osMewBj3zsCVZN/cSjO6hHv+Y3A9O3cDK7chN0Ttx/TV6PD/0WE0bwg/LPylpFyue24iIQ4k6DSy
GHCPW3uCb3CiTLkajHoKsFA5/qcLCVkqyxlAZGUmwaEx4OCCpHdXL3kd5Dv7/PtMWdnzlprxomw9
sa4xUbweJjfwKwHV44LesXGrcLq2ySxF46AvgZBW8fhQGnmabPaJjpXU9E7c83zIRiIMCvUR6nH0
jGFdONH8scy3DDegdiOorJy7xcUdCF50ZQdLKwIafNQpgKXu87rb2NFXki1kqRNPPT4iPI/HgwsZ
YO92dqNZA1c7YnOy1shGJz155Uko732mTegKK/TyIo3AyT/ncLyEfUyWwhrDHkSn9WBs2YMX3QGz
6nRI2+BSyLsdj956ezB7eENSFosaopjuigoGy/CX6jZm2cpGudSf50IW4hqH4+J0bPwnrrnMONjQ
gDE1FW18hbW7wlJnLhRUzzHATLr0PbhxVoNc3oDbvZLscbxRf5/Oa3eFpeA8r4VWrNsGd4VWPLcc
+WSCJxblet5KZdBZv4gcgz4P39uSea1hpAwKLTyr4G+M9lw+Pxby1ungoTP8IUgsNeZtJvGgk+KE
T8c7fkQrFQ3K9a1sL+V4FMBwpQJ4ID2TI4sOrzAChMysxsnID0JhchAwBMBgTbWWJTOopsHKhISU
tqJjSv4WUWIA1RfBBxmOtEAJynCMzmklgGiNem5lWBKYIQOpY6PJeKxE9WHwx/6l0YvJwGiHJPtI
RPqvDxWOOFm4r2Dj3foauh10Fs2aUuPS5O337/Fz+oEsxexJPcl8UaByTKvVVXD+dk7mwITN/P3X
Vxa2MB8rv1+iCDyDGK9CHOY/6ebV8zcW9cqxVFgkgUAS9MvUx6eb0iPqCXAhg1WX4m8iqlb2j6UG
fBJgfJZh03b7yOY9LX3qHM5hdFw8wETfOgLM0e2n+beIeu0A9x+xQ66zM8DuUGKlsBkrtSPDM5B0
lE/JxpJbuYwJ7L8fQYBpGVOByO9OHJpUklexChT4PPz+hVeKm0RYJIHk3K9pzCJMINxijwyAzaDU
4RiVWpUNVdIOVQAdM76ysjt0y05zr8z4tqm6WgmLS0k3K1VNQPIAGVw4vKg4xZE73CHcEP3oc31F
VkNz0gMdsmL5Vdy4E60UkMhSoJ3HoLJLPGZ1YneGZ9YmzDdv4S7VJY03JQNIGelzdMX/OE8eKKXv
i2ikkRzKsER7ZzhKTryHpIicqAvsaFW4WJzGy++fcmWxLvXYQZV3USph0pME6GlIpiL+9vsvrwX9
R0PLt0cYmrrhJB9Bn2nbfczVSAgH0L94R5EDTYwfdK4W1dx7GmhBLydUwj1O4yl0lqQ1btqNWxAO
jn9fG3/NysLjF9HDA3MVdGlcCxut1+tLu0/3f2Hqg74nyer2wcZxe2Vq8vNr/vbMcVAWec3is1VM
7NIs7G2GXO9KeO7BIxdez3ZWDxuLcO2iyy9CSU8ArobKYO6oJw6aVBzofhQXRrpo0eI3BllRuZCl
JBvWNowszgq7zGb12pwH8fV4D6s0DYpDE91C1Q7t4KZ/TczoCW5+diArI64U8sZfsFJ/IktBNhRA
0GvMjwnpCfrS4EAM3QS6UdWtmCz/HJL5eT/49s1GKeroCu6ybgwjlRRbtwX7r9pg0ObTOG2wsSuu
5eKWgutqAjFXHPAmKatWvMcnQ0+Ng3Y2MDRGLT5u6aZWnmcprp6oKZE5FsG5qXXITwqAwUI7PFXn
LbXRyu1kqa/mPQ+WIyIGEJxawen4POy3hOFrP704OzQdfHCiHD/NiU8cuXeewcXoKD8WwUbafWWB
kkUYKDmxFakBA4yM2V48sEFkZClKdLCpgrex967d88kiCgxTFlG4X+HlpzrAem3+HiSqhFSvA55/
PB4YXDBqYHN8WNqCn1B+sbIGGnIIrvxW0XEt17HUScPDlZt6Bn8DrJeAx4Ftj5i4kD2K4N3FSk/f
JS2n7vAq16LBbJsXabQEEAXSvWR0UA3g7lPsKRcQpT8bAXg+efxw8llqpUcvhDdFjz9ounYatcsP
rB6eTcbkeQX9FPrGKGuTf3EyqQIBnpg9rkzN+MzndjXuaFjaNOAJTsJbKY0Kaa0wyHG/0yKUYQPW
ySVrpHbicKPfs14J4y2t5EobAnncTb/FFSoTRZ+VkSPge/bU+pURvoZwE5RFwep4I+Tg6sDtQw6O
J/CZt7voDkpdyth0g6vEPqXRgbnzsmBjTq4srKVSui3yQPZK/DHUmKltg3YnFphzEX2dQHEGG9qj
lRP6g1Lz7YlxW4VJRoAQV4jWNKFqx1/KALmeja1g5Uz7yE5++/l2ioH7LvAMWYtuJAbO4aDjBvxW
IXDlhLAUDcM6CF6C80aDxmezcCel23GHTkWXsw61DtIfv0/RlRnKLSIQJSObmkoYpjPad5Cllbk9
gXa36nJrZ/OlLBj51I7AoRPFDIClTv51VJNj7Aia+JK+d8/siwhyJDBF/p5RE5g5wsRH80FY2apx
rc2BxakkZIoka7v58aBuiQcbWHY5SLUi2qgyrQTw/xEFw5wOXqrz46EjvzzgOKBKqKBvLJO1Q+uj
RPRtjtWTD+9ECsd8KUZwUPp7ZkhXQNF1qVdabXJg0XcbkcLkz4n1+3xYASrAb+Tf80c7BVOez/dl
ttckBAaLsXJKSdB9GikDSk2sVUWaANc0Mz7BObY6jBsjr0gFyVLdCy9UOsxZjDx8ot8uqTR4vwgo
euu+SY6JQanRHVQMPKm8j28xcE04eulbx5SVTh44vfz73HLoy2MMcgWqbv4bXPecySCqhwB59S1P
G19jc9y3e2hkNTTvZBfqPFUKKNj7aCcYudXC5kgJ/m58g5UK4FIV7AcyCVgOkatXMy0zut10rg24
uJm1swV9WfvOj1Tst6lVMQQ2jjwkiOlBfsngqhSqnYulePe0UgUu2fUMXicGmox5iLg2lstKzFxq
gdlsqukILkauFLJfVAPtoTQCNQzr19/f3Mpyfxw/vj3UiIx/kAt4cfIxQDNm7W4pNtcOMI8Sw7df
jnvwTCOCC1vmsu9IgmNlPDefnIF8WeF2p3IfPmGK6qEJeqvLVlYSqonDv7LuuPHq1i5YSymwWIIS
/NA1V2AcvIMWDNsKdB/Au/g97NXhrwQbua2E/Fp+4bFGvz3uWE9lUPGonHTQAsNnUi3QPPCHPsGo
GUbIyHN9gpRdP/dO7wibedn5QPrDmWypFR5EivbGeUo2L+m9RBsHjqOfggaLYbvR6V1sbLbVzsHs
h5EeR+Vvj9cVHDOVA4Qb7YUCJEURzQE7a7YvEeY27t4rD7OU+LbS2DFT2KCkLKWtJbHwDKzjstrY
ttfuoY8d49sTSCXMmiIG89F/ByOK0jsVOGZffWK2xCdr4fgxNb6NALeXMWjbknbhMX1BFTm69V/k
DkUSbArCEK3X6CVkTqMDl1YNps6jlu03PXNWTudLZW9Mov8n65pwCXAqYxKPqSnrGUAEsSFGeqWV
G8tqJWIshbw1M0TJRFrorZAMn+gaFvMHqWVgO7kFU1g5YT2K5t/eoxiJlT+yswLAMwDtrihtDMBp
TaFIojK1At4w2rhNrk6KRZp1hJnQ1IgIf2J/HULNq95hbaeKAOC3/iv1Qg0v4Rajc+Xg8yjgfHsq
4sl8QnzocLNQ49BpWthN+qeVjUE0hjrR/lM4fzzn90FSRuJpDw7eHhMw70JUpGoyRGABVX3QKkUq
d8rvA63Fu6UMtwtYz2eKdnIDNeohK44jOJy8JJ7WQhKZakBYaxyAlHmp5JlNJq3rXrMq0Lit1ba2
HS9luaIk1YkYdZPbeU6f72A8qGTgumQ6jUZBwGvh3zyBJe+Eg5169viJsN/6f9PELVJ6Y/o8Gnd/
iIpL6a7XiKkMLj+wq9UNfYIKU0RaP73Soh5wbjTokwcCmzQd2uIQN29j6eHQQFQmf0lhmVrmapeU
T/2QqYRG5yb8l4tRvESJxYEwLA++XrWlnnKlmnoWMh2AkCa4kpkCoLlMumOLQk+j9x6VqIwFIpCG
RfmtFv+MrfEfP/EcAb5NppDmwnKI8YapneewX9kN6gpHVEcjOVQWc85vWaxco6eN0VZWPb24V4Vy
nzFZB++PVvUtGlDPXkfd1/BneBbodcE7cr1AVYPOrGwslhVqEFkKh3PGkxgYUAH3i+5v9lbXyCRl
2ZH1gSlMnmoBrSb+ifAAa023LOJNePEqQhbrSZi5gjgdy/IGLAmMCrAEANYVBN3noFYIYPk8qGDl
t6NWkFzpmAyOCIMiBjppDyOskX9/ZY/axU/Tb3FXk8S4mUSuhweQ1wA3gXLKRIyJt+JIRCbiJqGD
p66xLpGiadnRZIM/MXUo8uoPINeKn3xO8XubM+bo/5WS54xBQsvuCaVUxGqiZyo6tqBcg30sX73Y
jJHVD0Gy4KN+l2KVC2BU1xCAeYlWMs8CCjk0nx1JbhYFpVA0vEX/gnKiws5WYwNKSbOXoUr2HWUm
sl7DKGPEz4GII3PZXpQlVax0AS28fb5RIl1TWC3101QolnHDA+pLIxfAaNSFsTINCdt7aQfQ3VEb
Rc2VqE4v8lURjMnbkiejK0FQTwBUVnzYYPg5WrPHm9y9/v6l1wRc9OKOGWJCJT0PvnOn9Xv4pshG
/FWZ0KDyFmti760V1AcnRlJbM3LFl47R4WjFiwqr5n2hsG6M5KVxoWbro9rqArWtkcwER6M7NCCG
SBsTcmVTgOP3vxGjZRgCjwMsKATkOPsAUnxHjpNOzyii+EVUmwaN8OiVUZlI27porLStcUslNu8J
De0PEY2UcAG9f30mE4oLaFkUjuFzIWl+cZyYW198trVBn0tPHSVlkF4IMyh1kz+zaLFEB9tn600a
h6oVHRowbB1HNUi0FEk/fh8FwsaNfeVKwi2V3RGLfmiKwxGRqeEOPhlyhHcCOiEwC4xe+68yuvYh
+K5e6XIrJfLzDIV94L/fBK7JxRDTGBI8vkti+LZg1aet6+nKLY9bCrqjMavjbG5T6NBgYeL2zR74
Am/Y7j7IDWlywNxBkNyNO/4mn7Ov7lIl6nRigNA2891WlWslYc/BmPOfnWoUODlP6nmxnwUneoXX
kBntGZvRYqfbJcd0j8wHBfZb+ofgT/l9TfLsoyLzv/EXpqH/DltLBLIOeOW6QRrdCC2f6fGloOKP
rGvPMMltRKhCAkZhYqiKJjAKmPaFYy4h7ztVWGtVne3z0tdYRMHsPHonKTTy6tzl14iHVWAWqyXK
DrBOhEW7rPnDcPIKcPLT8U/gtU7jj4eKTy0pR3U+KuD+EwG8zAIkHdc4AFW4bMqempawoQyr3eQ1
yML0up/4eg/CZxLonIdWX7q5UIw8KhV8StUuN2SW0cqBaODgKxJrZ6mbtOW+l68lmj052oamTW8y
KUDr3pHx9GaQVIp9x5anNV5vtFL+3oY2zXcqg8flpdcoIpDkwDuBVrz2I82nWE2S11Eu1Ez88mvZ
koZajSe21LDdxI1RDM90alANcuq5VEVq4gOLEHehwo6ngCSpwjHFwU/hoiuNPXROYV8YUxPrTTs4
OCxJlQ27LIfwwpvnJzv4dj53UaLJcfYE/12zIOQ1kBN1qNOPYOiPzRDYjGy2BbinTUZbTSMraHhg
68gtwgogJYJVOLJRBoISCTN41uewSudgf5xN8CUA4op9jWMzZZ3I/5PXrUZAAKIlogSRhOibKWKH
Vl3SoSOlLejmXPbCWy1xB7mSI7MSWyHVxVSIPruULT/avEyBZSnhdJDJA94gaFowdaKGTPNhIGlT
Ppwp0rIWFbzFUekqEf+yYwV9JJ3CcwheaPTXMxmIa6p6CYTKf+Hz7DlK35qk6Vw+5k1m4LW8iyUr
IeMbU4+JlXN8/RIEYFLLJPua8tKc+hp8ST1qrl5w7NunSjgGsKSHwTRo1CNIFGVngYmPE72YBaeg
UmNP1jnfjBk18pwxS2F1kMJiUZJbVGjsKoBh6zkuR7Sa/fGIwoYnDu3EwS7y7TSymsIZqmONo3AQ
eyrXFpoH3NOggJkX9ArdaGDTYuoGiMOCllLmAE51E7qkhcO92pIzwOIJsXARBQBOoi7d4AY1JC2w
W65UJLBFHU6+nOrFd3rawysi7aGSrGitYhSPGncJXe49QENS1FGAQjtJU3CRYdg4oiElLw59fC0w
b8WXkYbFWAl/yysvtW5e/U3LvwPWHKlgjsG+FwMmCddd6iYwpZg8o1yHDjERVxJq0EISQe5HB8B8
tipu6WqANc4Ut4ycJu+W92xuixl9BGzkmFTMvmIrvYTLlz02/nPLSIYvIJ84XWLmkKKxbejfpjjf
4THGHrVJCuCe+u6Vk9rJzW6kfeivZafnPNluMvbKjeQCT1vuJnl9baWwwqUCjeKGZMdHSEpg8RZp
BuOhDCArTA2CAlYF1lOkFDmtkuSZKwNtGKMbIKX9iG8ewJq2FI28PHTTVKoS3NFFTk+7VB9gUd9W
RjpMz12JBnVYvXUyhbOoMviH9jUZBbzU9Nj18NClwJMKOqTKQ8jLYXFC+ShkNTqFqcInoYHrGZpG
YQjT3wYmMipx0nKeU3OxxkeiS5sptYzV6bnXC9SX3M2ozAe/dE+JWoesCg1ktA73I23+HQJXyMHN
eNDuWdmMQl42SrrOLS6Aol0WiteyIKeCHT039a99f2zLv01UKXAebkYzLm8SvroQIlvUaOg7wOpI
hVwVW1qtuZ1AWaGUeVrWHiYgXKWwdKkgsVMk+306TtUqlG8ezIW1DrshRwlXtqlh/UXFDl5wb5bJ
Hpkn2deBoaxcEZHtSCN1LZ66BgxTdC4FyZmG8XvyBmW+JF/hHEJ3H/Ca5xUKco23RDbp0YKDBrqN
I0FtEpX5wP8sJztq1ALGGpICb3UGUkYUBDilA5FfCA89fHhyl54UP73kzCkE8yrTG1xg/NKQmF3j
nanpK0jRopd9MinwHfC+EAGrjVv/qasCi4oSWwiSpyYqAaSNc9asUydAoaOsU1PqAtHg0IXHy3AA
HgSzxn7Vcixg97Fat9WgxiDwAlHKY0vjEQVnlOPO526I5OEIW6ARyKI3HqUEn9/JuF+RrAeCQixU
nrcCemrULC8wgt80+zITww/mWoXGwOtegl4/QWXn8iz0lqnJiaKJZjAAtAdRZYRQweTR/ZqoVA4F
Sog+JP/U86w2iQ086GGlKO5rGO1IPoLoZKdfyQS2C9o+LgU8GWIYodmNEKtNDo+6KOtfSd0ehwYu
b3BWQOpj1LPEhZVczAJXBie7Tm8Zp+B0KtBLDjVjUG0ajCvJatCHDVos8Nbew/hQA0cb41rUowdz
n002F+MuSf5yNEgDRBvzQ0Q/pROl5MgENI4o6EyNEkv1BHSUydeuTzQ/QF9g2Z75/FB0eg1kF0Ei
AMaoKeydmut07iDwiZoLWjEzr4JzXqbDXEQS9TaEuwB5GkfEo2wwBLSe12yrNuMAw2qtpd+k6I/4
fySd13LjyBJEvwgRMA33Sjh6UqL8C4IaSfDe4+vv4d6njZgdI4LorqrMrEwSKnrGGD/5HSwuCTZp
K+4pBC+IZgm2U3aVrTmq6iuKZ7cvbfSqV3vtcVVsjPFUlQfYqKg4G4vXYrYNQi02lenUNffcpzTf
ivWlYmgRgzuGO5WdtiEo+61N8icY38caHeAfBYdjje+kSPmWah9toznR5ZHbO4Hkm0rvDU3BPZQu
z/Wi7yK+0TqSL4IpNK+T/pgS21O2LXQU9JwjmtWz13mfYj7iRXJHiVmyi2GBGymxlxrG3fqKWy8p
V17a1NEMdRt1+QErqv34ePggutaU+QMJoc1KKl7lj1z0Nd8FyE0/z3t8OxylGdxyOeew9GNjXtve
sft9HveuOjfBMoyl07TNUQcHMEjSFlpzafqjKt1CLT906p1o5XIJ2c7vx6uWSFdWTpwGg1BcJl8G
E0xJ2hsS8acNFpPzpGzE7KRWeprmRuN6Kg0yOqv2MKhm5djrQmelbNXoYzCBjAZh0lTJHc0eTVms
mv5SzMX3OlLwU1Nz08JHvIwZsl0FIjL8RQy4MHXusGqbAfQf0FI+mTXnN9tRBEzBEnm17sVi+WrJ
WKkaQdxMl3n6gC/eNKJzZLwD22JyVTIYl0o4sX60cx1ddrkc7LUhnhhLEQpbYtzqqfNZrCQ/kjRZ
sABbKohPluOPMjQDKbzLQAagbZvV3tvmEymngR2pBJ8+XmYWgcJSbKyntg30ItzXtvW3aJHmjql0
LcpdWMt3JSWHKeGr1scmUOuJJwYy/9pDO62BdUNIruvWxjYPCL4bupC1/VqWObBbbJ7Gt8L+UuW3
fn0TC22dV+dPK9GJSu8vBHfg7x7uYjwraQUc1UifJ1X7HdnvcmSCUPB9G1ClFZcmqU/VaKsbrZR2
Rs0bK7Vbc/TVKpCL9J8wGy+2eyx0H7RitRIeTzhrWxrelBvphu35mbyk6NCUxXScjI5QvLKPd/Ey
70cMtzcs8z6PlXIy+iXeavL4WVHDt+xe2kHV3pU19crU/p1nMlar1BmNt9SgfUeyD86eXIl2J5RT
Kb6zlMFkLAi/m3B8GRu3y5FvLcOebnbXhNKhVNJtXIcBMaNv2PcdhJCCZaLFGcvkT7OxVI7ImtMJ
tTetL3kxadJ47QzyybktUUlU5ZnifNBQF3ftcU2/EvtT1rkqzmZmx5uMA1+OhHoSUZB5NSBTp3ee
1HCVjDM2O9Ddh26diXdmFWuT2EN8nHtr24bapTbbow7pFtXFYZ1tVtgYBtrQz6PUrZSSx1fLW9FX
EOXrcpyjwk/WxNGXd1kYX/XMmKaUh0LhQIG4pvpv2n3GdEh9UZMYzyaA1+i6tw7dRU16R9b8WP3u
4HotrbxJynONeUo7vZKJeixEfp37iE0Di7+JwJ/zwL+gdgtu7/lC06a9d231uWj2tuqytzKe3lTw
mVm9NsNxLuNfci/IviT5jIyscQmpi/A3hcQy3SasXyKSMRXewFtPlghnIfOy+swNW1We2h0ySGjF
X+ygyG824wC9xuPsinrf2+pWKckuo/o3E28JCeIv5tDsmoRrt9HdRUIZqtwn+cVY3CFlc0gov2o+
fOjTDy+hyzzG/eGEReG1ceqG2eyGzT/DJG5c+61GbzWb40Ij103JUdHkjdT/Gpa0UUilLl8166lI
3MLEkRyou8KGYgZL1cpPTU+vdqiQTSRlu4V1ksZYuOOgUKfKVY2PNc73i1W9Ngnqga7YqrJTyBha
s0ST665p7036RO1fGrncrX32JUwekpOwhpHy5IZtnXgieQnZri0/Ys21MPCQpaMlb4tvCMZWdyIs
w8vPSfvQrR1dwjoHWQeSoeyTiRzULt6btq83VGrGlIM+D9d1sk4RhhnsG8ld6UrQvX1PS4th6mg4
I25WfYZnKj1R/zOvZDuR0qV9hEuQEtbQsi6eFJGnpmfR3A3Wl6wxJRiR0W70ZeOUgdxigkneWJ/5
jbk3qjO3Z0uFGdOjxq6m/KRiLDlzfuretWRCW8kqFJZrW18RljotydjqToeDDO/La4wwoXn4Dxeq
b65vMyt9Xe70gE6kjCi7mgPVnEPN18OTZRNQ5DDp1HR8veQO5rnXCu6iQ97jdrvaZ4suWGSNp+AH
BSA8tJmrZAPJRVzZdNldEe0iJi7NzryIaUHNONYynNrzUgL69m69RCeM7oKuZ6KY+73Ux76t4JmZ
PICEhJCoxov635BU0SRf/GasuOOqTdIGYxS0eo4T5Gsr8NgJCsUz85AP0R7SPHKrVKM3TlxDni9T
Ze70CL5daD9yhBlV0W4p7VdpEr6U+yEOi/NHyP5GW+a7RfY0Y18VfyZXz1wydngKcGmY7lSUlRuL
tW2YnN3QfJliNyKur5Z7V18FWx/lBn6pJ+mHGyDf0H1no5cvm/KXpIdNUxlvRbdT43MvfZDuHUgT
uWUWJgGYyfH0rd4lx9WyT0pOZxQebErtWLGkltYVOFmlJz8Pa0imZdMcnuJqmj71Rp4/Rdh0QJXW
IPaSVPnaNAdp2XvgE40Tx5lvkA4d9ky+KivfafVncdaissWQfRL7vJ33U5QEqk10hLFeV0VlYyrz
+2XclUr7sxpGcqIFfrHlqNwiNXFwbHrptfq5Kaa/KGJwg8PchGFsBn1cPtcW+1OhZT/Li21sZiNm
ellCUmylp0pdnI44aj6XKy/Dt5WPcRCFyp9kKV41hD/L9Jw157Vz6i+t+QdHOLD6wcwzuFru5P8M
DMbSsfWW4dHAmf2hepdUcnBwo8OizgoeZIvFRCZOdcKCn2dKpGW5yrRZSk+Z/b66Vwk//UYoL6Lb
5LUTi8d6wo4TKyovyfeW4utd5IStTzgaEMNSfOBPSSNYIvl1e/mggNjVDWHwO/IGbPtaVKxL/xnf
ykW8aZ/S4hPurQTK4CqGW3d+ntyG9DTonQNzrF97irUeuYAVbLJ2On6IQVadW3415+PNoG2bLj8N
6a7EenN0yjRocLy0L1oaGIRnIyouTa8hkpkpONpLNDrVq4GpVPg8Nqo3FJsx+5cYfojqXNmJk4YS
sVpxW/w202yTh1Cebw1ba9021Q5FUe9SIyAEnlXXqf+OB1dNdmH6K8X3cH2J+n9jtu5qxW9xo6pd
Rr8SmDBqMQnekEjbNZ5dXypz5TpFzhaBgWV7Grm1rvzUuttjes51PIUNfhvHQyfooCYvV5TOnPJq
ZLvsptURE+hzk3rUkiV11RILrDQ+oSYOmi4+CutoXPT6yBa5hZEOspnatf9JY8OU7UXmWwEyUV66
caesJMJnUPXYhjUGc/ihTfe0CRJr+zI5ByxV2q+Fvav1j1hhATGfng3xz8SgNwVgIqR+4jIrP0RL
tqNkeKI5FqUbyz+dit1v+W2jnyv+6vGqw/5r7JZXHkafig7AcVKLT3CmPr6E9a7Rb2V2avVjxfY8
EvCC7XnETbLkUfSWdqeoOxqCtfopQy8ntzwvXBPQrvewQ92oYFXp3D/WEHGEj0fDjf8oSSFRg7N4
LTvBNesPEkALGcTDiXakZsvsHz2e29RbBUu296LaWN8Ule6t+tUbP2pecmMn2Mkn555YnZ7NDiyN
e80eL2FRPZFgutFqHiZB9fKzHQYEWMbWK5/FrJ7Km4jfovmC17C0vrYanU2cOGlSnuueOZ6h2ogL
pExDYMh8uPUUvpfSyso0iUn6TuAVl9UgN4fczgOzTDnxWATarhJfpb3AQ7rEOfxYNNWbQZXMacLU
mGE2f9Ora7RsquIp7HnlTwbjTCn4BpAEygL7Z3I3Fyeyrkt2s9eVtu8Esz62F+RqG9M8LtW11F6b
8KzT0FawYLmvhe6obov8kLBnPWiAh5kPbpWWu+654h7EnLlTeWWZa2516ZvG17DuCwmMN2i+umw7
sfhr3jUicmSKJmuD8xefy4yDSSaeXflXii3g5iav9nriY8JCBIlt+sMvp0yyvV5sYUAnOpD1mpiv
dfk75Hej6Z7A21EhaN2x7h2R8d198LOW6eestZumhTI0nxGL2nx9nS1vY7CIunqai88lOa84hEQf
XRltCu0pDYOSeTzamParmF1gN/uctuBgWqCVO9RZjslNNTKIAQLl5J+Y70pzMJAdZfFhpJXlHjGc
tuN9P6bU/cFgnFe4U1bJBRqipWjLHR0Qw3LCeSR8iHchnNmo3uDMDupls8hm+yG1LrqL6t+Uf3St
I9gpwoTGvpRV6WDRa4CVKIeuAkcxLogYxpJQo8BMr8xOpUrZNPKNqb1ZtBWhU62OjCK2e2rwkiwo
Hn+ZftWqa5E7RhRE2o9u565uvGSRk6e7uA0GsYXkoAyPpjMR51C/4huc5tiWSaelvHVkadfnIb3G
3bteAuAeOmnyRnYG0vxrtnea/EdH10iRY9ClqPQx8SFbWWHLXGlGg+M0DakYm5J3nu5Fph/ZxK21
m0Jx66sI/oTPh1ELsaz6pvuZqi0npY7dtA2sdNu2NC8vXSNtuug3NA5GuF8RwcaumQfjT5PSquHg
xJq+7sVvMzm8s6t2F/aG6QU7Bjz1xQZxP2rEIFuMKIBLMmc5oQQGBiiJlO6aKHfz9i0zSEMvIDwO
6UDTaO6k7r5apmMk+wK/w65yZHNbInEmaUOlnAbmOZs9ob6tv1ryrhKpLjH8voesyXMvG6UjF3z7
5Ee5Uema3FjFCSmJpP90wK0vi7DAtjfFI8yGezQnGLf3JRYmSXGCEZh/ZuH1B9zIFwUJEPDiCxXI
DHGwU7eq8S+bP9prRWGJtwm+LbRp4a+Rv08ogYGycq5a4Wh96KLRGQ3ac2BH8I/N1O0W1JK6+Rlp
p07gmJP5U8xDml/V6cCbkDdghI7GOl7j2t1Z7pF2Ava6qnhPAB/M6zi7uD9pzJHKmwTfLUCSpcZw
xxlIDDGGuTGb3yo8T9hK2zvxaYDnxLTN28W6VORqDRvDwnfgbZIqF93jZl1+HnjgJ7JfUz7K89OM
pIjRv66CpfPq1Jcnp5LcsPO6fodttZx8WeMuS0t3nmDC5OFJG8PNalpBFOEz3z2VMyeM8VMn2QCV
3iWtn6PRa+ttM+3b14YQUBzm/5g9Q6SQ4j1CrWh54W1AUP5p/g2ZGytOJeNQv1XtDVs+1rQd9z38
weCp1OhfLd0rv4XAuR8zwSgU3hB9Wf3HrDyJFw0bAnV86j60Jaj4iTRvXVagyucyUrb0ICSWOUzx
YfK1arKjIdnCPEEvzR0lGVyGaYHnEGQPyI6r9xLpdyXhpvT64gBYb6u/ceTm3XeSByCtJGRb86si
HbrWzeZtKAcMfMafyEyn/UzFTz3cAXmJjN6kXyot9S0rLV6y+qFp0KqgAHnPz+Hc7FrjBI+9yZej
oOpKAyisX2vggzMRs/cBBwDrSf6rqmdGidzYiqjaNPNBryjTM3Przsz+NcqPpj8/8H+MoLjZ1OL6
H7D0eOXEJj0m8RbrGNvRqy38ACouGWAoXr+NdCeTxCy/5nzlE394ZUE6u4E3b+BazfAm3+BNOrKZ
jTlo5lc9v6W8U3GNmThWtdOz2PX1udYCc3HD2QctQRBGGAAm3AXqRmYZThf+RkEr7xrF530z56+B
shAde90zQ2eIgrAuXSJhq+m2xlgeHOzmBlQ8/Ruixqk+hLjxtcudm+NUbgRj6wNVT6w8fK/GIQ2J
NSBiGLPChqZGavjWljcdeiZ566TftXVUXhxzgfc4PIIIxEPH5thR4Wi1ZyuVOxQ/uD2YkZde1/Zd
E+ArCpUQ6/0PvOKkbEsXXS/eiF5KovwHrUACQHZz+018ra0fcj1Is22uODa9KxE5Fu5ifWBZ3NF+
zujLLURsulRssyHgaBqFD8Itkc8HnJT7sv0W35eeSb2Am1KdMd7q5llB5qee+mZrq/8mfnHdjeau
zjal9B7Wr/W9VMN9mL7CnDyGHntApN9i89V9dCcBpN/OmqPlT61xUEaKucLa8qsdvs8xopDK4Uug
V1NotFfdTaHEuIk7OmcDhnzcyOPDAClxswptN/+1Vzqq+kXMxWE2GNqEP/FuZayhbqQXg2WH4ldo
ymelsHubg+XNEBlsV7WqRuU4LKXbG/XJ/H95J7GhIgFqmSYnJqWpqu6C/AM2V4wns1E/JACIjaQP
Dw67KpyuhbWnDFkgz3qRgRKRVhN1L63W7Lsl3qll5RhDvW3r8E9O6y97tL4lNQkaqOVNZiSO6LZG
lvnFJDzT8lRjpLBsysgXTLNXhEwISDeW4lbxjxp/q6gR1ENoBYzghA222k6pDw8YLnZl4w/Kvvgh
hX6baJhus7NXXZrb0ETesPwNo+aiQOkoXGDOW8HfLGuesmpDMPdN7GDf5o+61yr+avklVIs+JH+z
sVehTmZr+CyFxzDedI6wplPW4MHcj4el5xAXYGIq6zWA1Gpyrp7t7jPSZT+dsHVrMj8ysycgAD8b
HvFd6vM4PgZ7gNqZiNy6ffTJMvb+lKC5nb2o4Xqt1xOYWriOn4p1S7T0qQp3Kb9b16VnId3wFm0z
ygRG99c4PlE3p8VfbXqso/4XTb8TSusIBGBDg48Fhekq4jAhXdRwy4pw1HK4ah9NL8xw/0AfFoDv
/jpF23LcLyCxkFVQCVr0ZJfwF/A8O105rAaQu+rVGbfguq8WYKLdusLGnajCyeBYhi/mW4nfdrsJ
Da9iQTMkxSQY5W5XLefqx0RzlZnjFXAZlGIcr9Kwl57X/kicBTuUo/mpWxFP183VoDC3dh2hbfg1
sEqpLupt1nZFhnffjpC7TUZsI7feOPgM3KJ9EfYzahfspJETSOpN5dWnT+Y7moQ7R4eULkOmQcCv
xcJKDcIowkiKDL6R3wh43X3n5ucwbU11t+BURFzX/DOiCSwg8C4jd7kY6NYKL4MmDmf8xrV4242X
In2zjdMynTNYVoBefS969HaAu80jBHBu/HxIQPs/sMaBPbnR5NGiKPgzvo7LpVFu/Z/9kyfGZkg8
I/xXzwBYSXKbjeFToTIs/OEhfq/qe44SzJ4OI0l+wpkSH1JU612J9a5+dKxjMyq0Ep8Z3SNtZO6D
32nzxt7aJFWFlzwL8vJmj8d29KT8IsMtD9mBBHZLs96XjwbU81dm1gb3DOqfKvzVLSezGfrRKmey
w3OX9fM6uzrPe3ZwzjWcRdC4OuVbMpGWpBRenHzWzUn+tvg9Q+bNxU9YvQ04uorsyggICQl7JMRp
rVK3F9RPhd5L2UdVdxAtHCCORFCMhbxbRyYJkGOgPp+z3NM7nYz8LVuh05GzDIgD8s4XPN78Heub
WSyHhj5ONVy7P67KJW+cecL0OcBowxeH0HxEnApvaT5nGZ7fEdrv8pBToKixPaYPDdlKQ7PxmG8y
lcYCFUnuVCB+tAwofWwWfdPP7kVhNKmdXtvOq6c929exfWveU9vhfQAEBaxQIsgt6S8vv3Alqwvf
/ixpNJWPFpglSrdyabtLuYlQyBauZm7qWHbVa1JCh7uP3u1zWfww3LIJJFvfDXmrF9BzVqxhii42
5aBSeOhTIPp9PTDR2GR/qIdm+GYl92ji+S1WX4LGXL/DEbVE+TJ9Sg8nmP4oodJoa1Jsez/h0pB3
M6NStWL0d4o0VLGPOgOroNZeOJzW6Jwtn03yEcWeLX/JUHSJeDcyO9CPs+zNBtzjIQeBt6F/CO6Q
E+PVVuTvoZAOUUOlCTF6fLPA9qX6w0i5Zt2YRHdM0Mc7lvlx5jJrlKgMreOiY3Fl8OUg1Be/c7gv
UimQ4a/jcCdPPKD0NoyNbxdZ0JhwOBB366VGSxdBgCLEHo91yD0RuQZHu67+pfE5AZmOIqdFRBK1
W6stnIV0NgaGuP3WpRetmBAHTWjyWffkhEQmzTvSxzL207WkhwDXNqhSjeGZ2eQtOnqcPAJ40LJL
n0+bWjFPA4w+/s6So6lPQ3QjYhKuO7IRSG3ot0ezZbzPnuMaR4Ax11s0UCAmar3NDMJtLKbwIvdj
ZkWYZxCT/t2q75YS8F4yjAMpStOpre65zTuRALjQnVpxdVYs1SmtJ6lzH496fBL9peAfjPI7f5uZ
ImO0nnLxE9a4Zb+nMvJ8hQFcfZGI2Y11f157bI4YdumTQ1ThXBXFVvlTAe3t2AcZaZYVOWSoCrc0
3qWah3KouQrXe2V/d1H0+CMH3v8UVYwRMSachEnfnTiqeJ7mGOVX8UnJthTgRNPYjEi0CzP76gwg
1HzG0+YdHIQ1HQRkEAMfcncs478OHn5h2h3/VtG5/wlVLqt+HqDWI2a0hjtRtqyPipYoaT/GPNtr
FpqsON2r/OCRZR6IxTwUs3Ib8CSY9qV4CbOrQMsYhW9yN3XuaiuXoR9Dr1Uf3Wb1GedpUByk+dNW
wK8RujkDH2V4S+xnVR39Od93KzxV+FRGIEraUx/tKxXm8FmRtrrlrXboGuNvW3kx7Iph7gh3pdvV
y10ivSbqSKf9z6i+BRBT0u90Ad2ySVsSJ0uQ9wxH2OK5n/pzWqjPOT7IG+LL4mKvY6NY/BMtcol+
kWGdC5jO9T51FNLYvmFjzZmb229jTl4lG669XnW/VEb4J5SPWlvtmoET3g8695r5b+hBSqjAyiRZ
2yGz7mG87Mnpe4mG/ay+msiKK1YIkuZdl6KnDlC7ZcBITGk8JbD7wGmW7JQJxG5G0+Lrmhz7tao/
m0aU3DSBQKiJ6OnLtdoJO7pVJuE9AuFo9U+NMk/VtZ3UoGYs1vdVfkBAXDmRbKP7P+cxTC5CKBE+
lIHMjcJu3wubKD3JGvdiGtkFwFdtI0p1O9hx6DSpmTmD3IxB3IvvqDUjHyYU1cISn6wQAYnQRrJD
Fbr78hJKfp9vhWKz3+aydzBp05tEfQ/16zK+MH626cG22J1oErdEkVR+64ZwTYIQ1o3eMk5lmOlb
bMI4bfSXSM8aIUUMoazK2Nr0REQTJJyCsCFT2DGbe42YwKZ6zi3p0CjS5FiS5un4cqgcVNu1+tug
J65SbhftrlvwX2qQ97wN6r2dGfEL1BR1CVcCZ2k9CDpciCvNMTEyWuvm3Mb1u2EoRG6PMFGqh5hd
7FNFv4wYbwITLHSxFhAWoce0wdvEgCvQPkWMR2Ucj7u2K47jNAhYrRC2C4Ph2AqaRubLZGHOMa0i
dEKpE5u2EYoXRzxv04YmGdR0cSF4Tl3ZXgvVdixuEWmuz1r3ZafWvsBopBmHigQn3Z1tdKi6Vv/o
0tGsil0SDezGDQn4fhHI4UUf/ZQUFJu1LI0c+EW6aBaGtjgFlOdUo3F26CJNZUsIhUa1mKMTe0oJ
XedSvC7GXmp91d5XehDNt9E6CNJMWQ/gtPV1/8RrHfk9gR3QWWIFq08l8EgNDZiCNEvx0lkD91fM
VxKCKfMlJk3J+tXN7R58hWm06p2ifalJzYiYbi7Q25J5EPGzoXsdVhOdayfgTBC9CZVlYLLI1y0T
gM2CFCutluUNbDRoHvIHv8LAdlhMV4v4uPUuaqzdsMT+gAJhUBksm7d48pph2Da5tmtEL+DeaJlS
NIeInrl/35rnCjh1sP6Z3Ns0v/14z3sbwxrts25/AM7Ctjz3UXJWqm2uTsfV/hUWYHfBhNKq+0Xv
/MXgOdTSzoq/NUFoi+SyfoZb1D5XutqxS/ku2wGRj25bI3+x2/Delg0BOmmIiAQ13qwIV6qMe2Iq
K50PwYDd8N4r8lZN49sSZk7YWKTdCUcPE5QQlYQOd+yWoGtN7D7narB/xraWvUFeLFdSosRT9PBX
qdCjcqi1oSNQsu6RDacyeQuFrlX8D+iDuKaSr4WMpLMjEcyM7AMSbM2FAeR0dEPhZ2m6HRr7EM8z
TB7hN6iYJgj5ao7Axmp9duKu8oHaqkogORuBb6yxTA/p3IBLxdeGpbYGeGTIypMEGaeNynZFiTgP
1eek2H5iZRfkuecsSZ/Cx4KiBu400N6v7K0UqG4Mw5A9eSgH36gfCrHzrB9kkVrPK9LOajJsv3yI
dtG5O1OMTX4Y74xxs1rF1kbqr9NQCaaTlN2kCpWCdus58g30Uli0tGy97BnjfVy/RLNVmTs15GQt
SpuY9oQdPcmNjOdOPc+mTa9TuyRbh6q+UXt+xL+uxvovNI4ZCoSWRrk06dKNeyY1TDCS4c7Fe1ln
r4q1GJcFmhssIWc0f6i3lUxz8/Fi1lcjfpNaUOq9XFaPA1cm+E4Wxndt8KJpH2ha/CFjHU1GQRxr
zV+NlD9zRusjiaJASyArGlC4TBa2s/TWjtggkpf+OhUd1kyPY9+QcLTjZSx/svA7HoE7OcLW8ovI
YKLDLlL28XtQikVWvNbw18Hv2I6Qr6MIzPApVM5a2MfXjM1NDRXiTZ/Xn6Qep33avVl50OfGr14k
xKyMgY5cjCw/H6V8pV2MidyAMYdYcfvayfqXxFAdA39Yc3Jy1LiZ1m/7h/IOv2u0IbON5tfykj4H
YrhWzWmJETyhXrXUApa/cI243RoxSmwPeztzIcmBt2szYS71aGpL+AkZZk/a2rnE8uQHxRfZCRKu
FhWIzNRdfyU4+xUK16vw2nI6r9MuCQ+qden01Im4YrLxbWyfIZ2glqcCItW3S5A3RKc2a7mOpOj+
KFPWYGjiMfsapfiS0Y2L9jBLX8Nk+1zaT4lofGl6FZrAenViN0Fzy0zSn3R6vSJHzjB23LT5U2RY
+rZvVzxAaP+9KhzgTZUn/v5RjR1ETDTIHNoq648Jk1hRrKdIwakbnEIDBOrHFFp1uVi58VAxKUEh
b/Pqvi44fszCaVfVUZTPPqz29pzzOdiCze6miXaKP9g94EB4SOWvGBDAqt3GBJPv2dWotDxxAcPX
xWDlFKQjX/c2+dXq6hZ1DEGCkXdhRRO6AsbeVPotLAMFKepGhPZJGsSRX+MPUwFgZ8l2rBeL+W7X
WON1lhe2W8YuqTFVhdAuc4hr0TN+NhiiGN0C5qD54/gXN6b1jDKg2YxxOVyHGESfa3+G14piZXFl
mT0PG6AqPcpD2jhjLd5MZCgseFSGfq1LLUjYc9m3bCWzuCKVW6sgzlGi8R4WiwO7IqKc1TB2H45O
H3WN7++yvmfrKCHe2Cq9XFIAQUfapA/U6DST5FSbwto0anopJS9HIDJUGMxpGuOiKcEsyBZbj3m7
VUcJSesMBkgj9jRI0S0ac3eZNevYz8t9lsANNV1uXUtFPVyZ9nOjEJ1mz88grln73j4m5U6N/iob
l/lEuWo0oqKeMqeyzavawSrnFzV8QaWee1n61RA4Mr8PLUWzbm6h9aRhYI2ecJBJErDe5uxfyPDV
Nu/x9KlwucXWS2+8zzqorvIqAxqmD0XQeyogizX+HZfX5mxP7A6EcdMczQWSKdRzZWsmsXoP2VYt
IE6jFU6uCkPXprmSR197DHcDxHm4NjZIqrmb2kzc+7XxJrVhoTl8mZNxq4WmW2Sz8iJbP+EgOZQF
vUmSNyRS5DIYCDJarTZRBE/SdytHbKCk964rfqM1BiV7r9du16ThmwS8IP+PszNbbptJ0/StTNQ5
qrEjMdHVByS4ixSp1fIJQqJl7PuOq58H7u5p/xxTnPgjKqrKloU1M/Hl927NU9DTkvVNCDeVEUdr
3+pVpg+s3kx2EobfjHVIGJaCEMC70811LJ8Hn5BBocEr1s5JIPY0L5pRyMDJ1CbIcqC+sY4bGQum
tUrTn1pqAjDWWBL1SrOTe1/BLPicda9mg06Inryu23zvolU1JGuTLp7XvGe4pDf+E0os6O6wEFse
N8tD99x0UEN1OWW3EjoGHRV1BB2y9GBdU0bTQac31U13E5bLtDgBy8bs5G3xVlnyg5fa35M8oYCm
f2kOiQS3YDJ3gPS4SpLypTYp72i4hWa7x5A4lJbwxr26X1kIomAw6wAiwilLdjtlONHUiciY+RLw
BoB2osF6MUzo33louN9o/LKAFZ+mmn+0vFl4HIoPdRSzveiIkTFtEulBag6CWJp5xf7CGYpXfB1h
s2jePOnocuKW3CDrUhrWSTZzSWacEv5XicZF3dabRoYEMoodKaczZMW9AqmlFPO4DlaBO5BjTHtG
eh083lih7HPrjhbkvmxpfAvzqHjZGvp04nXlt54c2bTJ0A/BVsPh2ar5/ynoB5vlYVxhab+pSiaW
gbVh/rNzaeRlvf2tiUqgZ59dt4TCOTF1+jJ6vkSc0ONxeoDWXmyq2Bbr0S5ov/r6XRrS7aMWkh0v
s4u91sA0E0oJ2VjeuirFcFg5YWiwq/MYhZXcUpeiRKkMuOm+DVqouyezM2kgWcZBssSjFRVzxT1k
Q3lnUtFrwl9WgmaxmLOM7SKbegUAzKteiwhyStevM127JxQQ6O4ZHHJAY7Hquk+1sHZJaC+Isngo
wL843xPd3TLp1l5bbAIuS6ng8LfPmdItjfA7C/96yJJdYFtrt1qxOfabvfHswtnJc7K9Ya1UmTJ3
6e2OVjuHhr313Te3ZHVkoECu8YPxLveMZQ26rfc9rVjxnGMRl3Wk0phHE6o3cmugZ3lejJ86TK3a
bTZF+t0miwn7h6ly6uDGpT/s5lXSHxvrBzwwP3j3ZIAUeGyNE0jvHT7dumlzq3Q0SqIjosHp8hYR
WQh7HMyNFn+kH7Xwze2OlKdZTQ8rZxZDupCspVxLj2pWrm1fW5bYx8+HCYvRem/DLn2lCRjwQ7Zu
pdeuiFYmTrZ2sFP7lxwxktqS66bLcxFUE8xhKnE5j1uJZuQ06TsW9hDDluZsG52/1lV3ExnWd598
27aIV72lEyuO4C1FeJNAyFMjE5YZxART2QXUQTriTbfy9lX72HXBKh+Q/pn5VkNCgChwgaHipINv
dJ6U1AJ2Qruy9Bl75Bb5fEa3jG2SZ/TbCLaHQZcu8R9L80MKHmXTQV8Efe1tUD/U/GyByysFrq7N
W5aOaEDD7jz0Gdr6PH1TsvCYB5jYVlp9VHrr2R9l/AuScZ7bw06Kd7mNxVxFup3YKHTFQnaV03Pw
fC7TQoJY8p4QtMie/wNSEt/jHb1j5harZ2ZFKy+Dfh4BZe6b/Oi7j2xm/AxQeJd4k2xyWTThojbC
s0HjtHscpGfq/aBwj60BdNVjACB7HWRrt2a/QUue/f+2juCBG113kqGkjjBt7aFd12xOhAjimSrS
g1oMzmgk28E31AfysuDEajWayaDuF6KBgasoHmt3rKxyYzirwvpI1XcrPo6imcelBMFFraBkJbZ3
EEb/DoM9i+xF60LjUxDuNKG10TQr3jXZVCVlbvKslHT12Qo7Xlg3jI90QsQnlwcqnD4f2PNiv6Gl
QFoDe+Pcs9ayWColYYsBLNP0QG7OslbLucWsxiNfF9ouSgCZa+Fu+0h71EN/GRma49k9goxVHq4U
CYYpFPdGd9RylYYHSbgPiCLq4Nx11skbvhneDyS/QPrsRk1DclT/QTFOoaQdK/rtpZUfpF6em7pY
ZqZsPlh9BCPKt7QlmzmMnJJuiSTxe9ChvupwaktEqL9bboTrbFsQChp3/1m2SzHkUiViTFpVDC3A
s4GaG96X0S9HH+4Rwsk+fRXiHQbgqJ1zQAMN6kPr9BK1DAtL/iLM8Ym908bk65MqYCS2Jx9axFBS
/dGP0YFnPRQgHl7mBGmMxMKCPDSso35Y+cI7SHAOij7cG2G+VT0DrUxvLJtcVR10QIvYKOg+ydvC
pXsQ5P5LGckLwtV4BOhPApjDWbWsk+7gVe7cA2bJxgF+/hg6mrCcOOvg0lWF8p6PtunTYsHqVXqt
rHLe2Kysa5IcaGBvVEhuHakAJqo1J/Zo1t5r3RsLcKO8imGju7y0OXJLiv6H0cfGBfb6A4V27j0y
PnT7BK9bVBubrbMrnvLUBJV5HM1ln93VVBRKQfNAr1edcB+ZZ6mMrZ70mUGW1/poXuoNsyXOISja
OZSpMJccRRP1PPAqHrCSJtu46vCko9kbhk7JDt4LnALcpui6rZWbD4Rw5U5lZKeqehz8laY5eqDt
cjrFivZcFxmltMeGYJHFrjYrCqRp2VIGfdVEP48nFyZ2LVp6H/YNAvJXpG0bW05XnhKpq1EZz735
0FGj5ePRln4k/SuwOFv1SRlKOA4GvYYY524WLoFt48GAvym2BQwIUa1lX/loqxyycbLtacio6Va0
PzxthIYenC01picu8Q208Qd7qbNg32MGTjCd+PBHNm2uNu50kPyRmqLp79G90E0ZFgMf9OFeYoK3
soEkQZkFTf8N6VBt/wi0n4q5HqvqmBj3IJrAxQO6Y6k4+GXqaCjzQ6Pcx+Ox1OMV2a+LEgxJS05l
+maFL0PJ9xDNudjFHZz2Etq4dijxqIpKQbNywi2WmYWEKnDiiY0ITmtQvMJGq0ZrX0o/NaxzY/TD
ZokcZiIrNUGORl8sUBL5+NNV9Zq8oXkS+Aug3oHkRBXl7RIStGqKude2TjYedDPlH4PMuQAjAd9Y
qaDFCCEVaWIar4f8LlHvVOoceVWPW7xjafDPRvyQrB5h6/gyAWDeIss3KHUDupPGhsaRrq/q9r5o
5gntLu9R9xZFSrENS1v/LKaMLBokInqWYHnAl4Cx5N9BKp9F2odgHw2qAM9KagFgS5S60qHxoaQQ
gxtByrPZnKsa7wiUILgH2ZQMPrMwLAo3mQdVuuyG7i6vADn2QbOrhrdBd0LTmKvRrg5PVb83IY6q
wX0uSwxNP3rLE31jCcHTO9v5sZTSrWmB9pY27EwkktIH5ceG7TltPwTb9JMWVew7Yy22mW0TD4iA
i61uVoNv98aLrP80khR+l7kNvPE5LN5tpUnQryB5KDrFQaXqDGoNDSJaSSFEWbHzpjtqPtiu8+bh
TdGlRgLY6O4irfNnuW3uAmCZxsJAutxJrYdcTFr4pffkhdOoCE6GHWwLnrTqKkvQl7lWNpta2wt5
MHBGpZQNvYrUv2gt19UB0TFF3pPwsm8INiACAAwsiWNbhOrGjTBMbg3IJcOYOkP7YRgabaOGNoGX
r/DHoq9a0gHoGhzLrblqDxtFHgan6HSsOdO7LIxxaPGpxtK2pstitl6/dEVN5lrB9rfom9VIUpgW
lag86UA1ffUclBmzvfJkku4MvFb0WlWPnqSYz5N/n+yY7PMdrzWaja3QQPBsegq6DX9T9NBFkUIh
TZGG12K8h+IZKd+iMpuPFY4F8OILMOg3i0987z0WgEEGAgq7XLph+a7Xx9JENDGgC+v65DOtED0P
lUut2sDwV4oXi+jhMmkow7r67GvqXVkoWzF5QuTJMcfDyMxEsM7aU0kDGWxtVKKZRzNMACBbCp9F
pDO9YSwL8wchR/gdhf3G7T49pMq2z0bOd092S7mUiiG/T0vIaujsW3ag5NAaaPw65d6ddpE5kIgm
v8WK8Q0LJClrNkkcvmkeutw0GR4sMgUe6Z6uKUFrnd5Xe+xiCFAK6oZFxVwrmweBbQ/0/cA/D/VG
DaSFrC6E1WxAWVY5hk95nDz6+GZRP41Q1vAYpFQnoQGW36B/96L7JHE8aNqwQ4MBlsNwDHA3n1Fv
4yMABdiXrGMyjnOtc+dhtfCr6qzW+Yq55LSVv2vYQWmRNDdAIa0YCLtwVyodIr9/1AcKNPNR0H11
KncY51YSU2rjkiUl7c9kGnDBkviylWbeQdwp3MdOJ5xRFKt8Ki/ovhX5d6S/TbcUAao2cqpMeuXc
KxKEQl1CJhIZaDW+Rpl1L8PlC9lnKBGmziY6ZLfse0oJpG/oGP0gdsY05Ts+VgerkyZt5IkuTxY+
FcUSAS6a/GMAKDqwi3uGN4qPgMxd956Kfoxmw9JLnkSzcIcHBW8WacO0RNqa28tS+t7VEGzCZWPM
+/I7/G+PnF/5oXK3fvc0KJvWXUee5PTB0Q3vYjiottOrj3GxHLofabKw0/cAdN78HhiAVC81aGrw
5rNWdC9yvLAIo+r2Ko1OKcWmJmVfO1bs85Njn9A5F8pE9gzuPIvC5j5i0bDbk2k4aX9Q25dUfxSt
eS95xvecb2csDtTCjtwegCgruXku/G1jv2oUzTn98Lh1s0Vlm+69aLq5WvHSArQejYoYjE0L0X96
11j3doHpYQXbPostfadN4tqiEFh/Ao/PS7zOE6WiEq0OtgHFZwxZosaEXmOi3dclrCwtG9aNJECk
smrrWhnLQjOoqxYi1rxAfqUkr4V8jsNhVaApGXLSestxxAinDfhHxm7Q3I0SlpsyL9axhGoqllYK
YgCBM0xy50+5MP3CH3/4Yi7c8F7OaptWs7nNFZkdiAKLmu7mxgb8r2jv5d2bHxFon6oUMCYYh7LC
l+mxzajioQXvSoOCaECWVyTf8Z+782U20xna4NA/tVbK8jusBF45fbKqzXtNvVe1jaA1BBIpW3cx
W/Zq2AtDmRlFUW51y3ed0De+gVFgPALcXfpYSQEw+rzxVtHPnirWIVqvaATZjmDig3b4rcYU12am
ijYLoyw5/EgE7FcfiGZQ9RVt3FynqBXjttSifaJVj4EO9VeKnyUv2LlwNAzJOxhVoM1EjhitDte2
8NfqiDACp7U+GxwsN1qAwPSEB9BMK1/yEF1Dt8ikO7fBOnpIjHk+yZAi0OJTw1BtWVy1SbFsRix0
RWHC8jY1jfusH+hyA9FnM5ddo6/2iAaCKpk1hfxNKtw3KQQeBqEyTVwPfOOHyce6jBcKBH272vTB
0gwoV/zhpxeGu9SGyY5ggQrKyGjWDRPDM101drOwoLP5SrpwzZPvBfsajo4h062Y6vMYJW5q2lul
xNzpSbWwk7PgBEU0eEHY6sIJ0caTZW6gMqykF08tHRuEoI59iBsnjyuC3h0ahTOOYLzp8KOwoYNI
QDOYv7QDwiiR3Fl0D0uIpk0AtQh24EwDF0zidFHpxYObpfdm7B+Jgd70iTjmzT7sMFdqmk8INaG0
FtK9FxkO1hvfFNffuYkpzyMfkQJVPnCkPaOXtY9cuE5hD7H4a1sqZTKf+pMplfpXU6rIS8fEsjtk
NzN5/jG+InyeTdaJp26GdvCGdeKfbak1+8L2Lo/C1pBVAyafvvSlp7x+qN2XGzcwHeNPN3DhdVfo
vjzEmqrsZLnLJ6KoWu4H1Q+hJBqgRMqQF29N1CGRNUqDit4He/1sPAG8pI8+LIQb1zEZpP3hOi5T
haNaTcvWhqUz9ofJRjdG1w4UuBwdeF7oldRFEc/JTQf7dKV9SN9BvnFq68ojuIwQLmvNHE2LL0Ov
Y7CLh5fpuTLCvH5BTw/W9GNETCcYDjLbpIl3rbbplI3ZvPc1hgcVA0wqVrWNZhFVSFB/K2J1EUr2
D75ilb9m/tKgS3ma5qyg96BXJ9UY5upApWZzU8WDP7ymLMPVu1Yo6wAeiGwjNg89893vnvmGIoJC
mjkXKM3cvCeColmHhrSN9QqaPQ7wY0NFi4Cega2hyU9mpvdEMolV4nRWMLPf5RZ5ZboumnKtRPU2
9SU4STphrVSFP2L2B2qxVfm7PkaBp4Hmfv1KtT+naLCt/+vcaPMozpJUHglk9O/unWTrHrNVMPtw
Xqp1VM/kFRQTefYqzZHYwZmdbbvZY+OIGU3qubf66c3PaJH2MpzoxddXpJrXRtmFPZ8vJLWSLE+7
89R2jVeVDNdDKr5hNf+ttNRZbmu0Kb0FLbwJDIPdCns0CDuUShp1OTaOoBhxTXW2bYCtWkrPdYHx
/UdYvQbU5gnOpsax8I+2Eq8tGN+Nh/v6ANrUYWQqG+oBuuuxO8v5c2zs+p/GMJ3AwrhrXCfpQ6i9
SLgl5gtYLd697ONeNdEEDmonEDq9tvD0UnOL7lVvFtAeTyRPL6xHutOj/zwYSxmbjAjb0L1EQdM4
FiUgSDRDauu91QrMcGhBiBQXo472epl2tL5XGBU+TLJK+rU/OwvOCxLEOQkv8l47Y0WXH7vmXWNd
5tvF4EiiXQzwM+b3YK99jt5f2kLMLEU/6zAza2cunlAp/Q+6St2L9QqMa2h3Gp8x6sWmXQNhIHyr
uo2Jf1ATHSa3rkR76jHVhU6m/qhyJgF7YBdaAfljI7yJ7sPQ4SX7zTJIxgNSRb4wvq/OZNlkoHvH
uPTQBukvsaofg3DvZXBj7PsEGiLGBCEtompRD5tK1eFzPgr10LifhNrU/b3WFwuj+BjTHdIiEOuX
Ei2WScBHzgTFUAl1jEInS32MmFJK8VjqQYMDt3hU8/ZYNumHGlmOzZ5H4ZOfpOzx8KvDI2LYRYY9
ZycRlIsexwA2m1RwMxF+qC7J6H2+9MFaybzOvXXivlfyIaWQZtue6wIPWyywVFxNoDeto5hVRzvw
DRvp0mtQcFOuKupWsEyh540hfiY5RaJGWJr2OiAKQLkVVs/lsG3SnQrToITzDJeuCJF/ByHrp9H8
FJi3uTKyR72bE01tjnQDCMxDy2D1x0bfJ8kJNxjF29gmVjnBglKxI9m9Qo8WoZDz3io1+CZ8/yVK
16k8t/PnqD7lqeoorfcgUfclbYv0mUiwVMz9BoVJpfmrPotmkKBzqJBNkj1+PZ9/Jfz+6aNxYQnJ
EGmFPeRQO3FlQa6Cg6PUvgcVdS6sxRZCqwny51OwjbFykvT7REH9jYMkeHjnlzPILr2GAjGi5xG7
+66wfko6POeknkQZ7zktLpltJXV8i+26f4KAjFHCzofYjMYiaiAymuUcPmdhUc0wPaKNUlXANvtO
2tbxXhLbNtnapgLN4ikGeYshycTVKR/WQ1gdWxpCsU3LPm/qVUzjdmb4/skI7HPmGvNM/KjcnQvt
R4bmn9SP9IQXed2for770Nx2rffDXENH38fYBqveQR+/9+lGq/fWON6qb658G7ULr8/U7Fyj0ZVk
P5xC8CmsGT+TfKlSz01EizlNcHoIX7/NK1WOdvEyLdfPm1TiVFnoKxuRlojk8RXqJ3Dx753holgb
0lzkfoeOw5hCSsdzBbJf3/ja/dlQW9MuarRUKruQeijah6oDU1GGO4joZ2okOwVKqFtG7NNz/8OI
1y7KNT3Oh1RYY7TPUNZI6r0Wb75+Nle+jOqFmTCFv16aQROBBid0OSttZun2cmR7b6Tqy9fnuPKG
xfT3v1mcN7imxiQuqXduxMwKJL64LPIwbzLM+L4+hbjygH79/W/nSGUbdnYs9XfAL6iBMNorMWCD
eoodrOGFMwEjNPHiJWySfQpHIo/upODs4j4uuSN0rd5J2sMIE1j6jAr6y0G08SpAnVJainTrRyzJ
Cl3fHI55RTcvaR0jsR0NcmwwsfmLdOUC8bG/wkcvqsSDH58V5dEPW4d+2JwPcKnsK+zAtIomaBS8
Nekhg6KNX4Yd831RvpfkYDb90pZecv+sRPKpHIH2wsRpfTh4Cm7LdkgrXmrIqnsp9FNLonadHCBU
9DlBB/33PMCanMyDBlhksLcSb5HmJWE96bkfn9USOMZPDmWPSIUdHkhoCBgVxLl1Yx4rV9YMcTHN
5JqNtmFWQAf1ypcwsENz+03SvWfdQ6iydRP8ZBG7t39v5onLmZem3QB1Qt7VXm4+WmVU3YM/IRdI
sszGZT1NsQiJLQdyVYQ9mrCM49dj7ZoBt7iYjLI0ylqeDtpOqkqwu9FNl9FgPkoNNU4KJyy1WAPo
nxtyTefrMynkRStVsDk7NssNvc2MlpktB+LG4L+SU69ZF5O485Oq9fxC2/ldJaHBjGtXw0s+ld6C
TMbLKQDr+9Gp8LT11gLYMVUZloOBAaZex1h7WHp/LqN4os3E+cbEbx13zLRKd3WHIK6I1PLUW1Q5
auZWT51thnBfOwX0fJp0mAAEUPHiEWeXRlTujUX719L2hyXPmqy2f5vRjaKGoYzv6N5sTLz4LPos
2TLDUhGR1LxxLUA3oBk5/y7BbDVEth8CHHyGe08LJgwGzkYVfKZN8pjHw0qHjpxAfPNJmhTkBXpw
SsuyWXclEA0q1K7Machj3GgFi8Qzb0XTTyPiT/dwsRXqdduV1cjOMH7qgKbg08zld/cdt+mQ1j8W
KEJD+SfWhkazyIESmcPT/jQe81PQvnfPEvsNMLyP7sC0wqxnNe4kqErcPrxybojIEUxyPswSy421
Fb7To8RcVp3Zr/XPKL6DXM44/IwJZqeZwnfjtSTCQ19IZ+pTCbYFHpKf0ImkahFtKwwEUDaTRbeC
QV6nGKTNiu8Imkt5lhzxqBT6IqpOmJSMvgc/cEcLPb2RI/Ar4v5Pz+lif6YOSpGNmDrdYda+1NbR
FljiDkblzCdFWpo9CSLA9Lm5JUt17i9tyJAziQyyfGkSx2Syd4wcd0b1uqavNv2Wk8wRPzrYpMx1
OjPv2gJx2yqeozK8R85wiFcU1He4HkOSXQEGbuJVs252/kIskVT93RF88d0zheeWZsZdkaY8R3q/
UlfyCUkqvs+kfncO9kkLc8NjnvUz3cGzdP759uw50ZJu5w61d3HLEP/KjtyaPpq/TaVgbKKeVV8l
uA3U0UFFMp8ekTmjmJsj8J8FS//5xuI4rfZ/epUX5VzJ8hBF07ncvfSYbognOA5njLbn6eJv9sWs
iw+NXUMEKdXBunNtyOJFdBAqrLy0p+z6+iauFEW/Oka/Pa9abgvRR511p0iTBLIh8aYIM3zSpaUd
FzejX66tDhffkVSzS2zXRxoloJ151zj68MxeAtqBtexM0guqnRg/YvtWkXSlVv01+367rSbr2sKN
Ib+3DVbyOFRKxTah8Yq5HCYqnZOrJI+kNwbCNMj/MA7Mi+VbA1nV4xjEjA/HapTfNfTe5q1Hd6Xa
My/WVU838yHSNUJzPOvUFkjzMEn8+t1rV17+rx7Sb0/JshKRmX5DR7LMcC6KShD1yLfNeo6OArvr
3hyNhWwhm81h19wrPUhvYGA2hYm/v0gMn5qTXFfMrjW8Axr6gG6c2d6sH+UGnrCKOcgAKZLMGizS
ZSnYmZUqb2Lhy7sG5wjHDHE/dYu2heSHTSNhuy48s2C0rTuRKFh8ui4uWLFs/2jwmZ3HeQ97P9Yz
rAtwo/v6IVzrb1/GTmoKM0yEQbTvvBCLNjNth3tFShuwVD74is/XYySZco2PbbgA2egW9phqa0np
P6JaSGvFa7sbERDX3sfFKgoIW47QHYmdqHDkweqbpWyOqcFMNW58fq7drXm5PpaGic6HU/haFKxK
CHuzlPe4aC34b4ZiyYuut6q92ubufeCXzTZOELrh8xqisMpHJ2R9vVEyXJs2F8unPySg3pbZM3wK
mgXBVsCnGoLiRpF+7WFeLJ2SqZmh3HvDnVTsCVVQ+6WwMZC58aquXfxFSV61rp71GvkAQVzSsMYS
ttq3qrz4elBeu/aL5VKugyQuoMbemQIjGV22v1e4pKpV9xG34a2Bf2VNNi5KaRSn/qiOMicZ6L40
IcTxJGu3YaJTWPo7YY/3ozZYM4zPHVWHi/L1vV1Z0IyL1bLAYKYoXLVHAPfcJG9ZeCNsevr9P6zC
xsVCKSyA17LguJ6yjdLJSQ9itoLQ0l+Yo/P3rn16X78tmGZQN0WaTdcuAUuLZRClN77D157KxdQv
saOwyoQjT1ZpdfTYyTcCpa4MJeNiwjdEiCYui9Ud9H5chgfFgVyMcd7XD+TKNDAu5nBZdZ4nqRzd
sPwZiReuijf86utjX3uhFxMYPk7vhdOV28g8ZcRCkzA9fRDYZsg3Lv/aw7mYxX7iemMbw2LRVbTe
GoixidvCmXbn17dwpQwxLuZxkHajh+tttjdhh3vy6M4Uy1I3eoujHnF4goHK2mvHAOmZivXn12e9
UgPrFxPbj+FYjXqa7Zug+cgizaCJryWrKMZRIYsaZA7Y6H59qiuBl9qvKKPfZ0TTZHwSx3CP9CY6
yM9jghp5Lp36Z2023BgIV96SfjGz8yAQOcGj4b7WMvYKaRFgG1uIj9CC9pkjmL8VuntlxOkX0zvu
A1vR3ArnVXjsSGvi4MXqd9KADq361vr5jXbOlbmuX8z1IpFiXYfauW9lETwXvPida2fu+utXcmVK
6hcT3vdCz/byMtzr3rINnsL2Xr6VJX/t0BezHdC4llw9DvcStpyJ1WORuyjKG1/UK3NFv5junUVh
qbQ8leQFY/QUERXmZgougvMRb9Zb6+y1s1zMeEMLW5iY07MHkWtX5Q/gmpCABnfW46vx+fUruDor
Lub9IJS6HWLOEmJrVTphSwoChgkzxG+NtHVRCxQ3VrAr96NdzPUoqCOSiDkTHF5I8PRNEcyKaoHN
e0kqw40buvLitWnC/DbLbYJm3SjDynGwX9v4LY4rHC/OXz+sa8e+mN11YthuHyQJbgXHFoErVth+
Hdx4PFdm9K+dz28Xjuaq0lQY5Ht9jy97g6aMhvdRLhZ6dmMFvDKZtem2fjuDXjdt26acoalfsB5D
knfj0q8cWL14Lrbh+k1q5vG+6u8l/Y4gmRsHvta9vgyer/whFkWcxPscrb4NYgftGoXyrDm73yqE
iqQ/3eIjXLuJi6eTj0rji6SI9yGM3sJ6qasbo+bKN0GdTvjbY2+UdBx90472YpRWOj4cJR3nACd1
69Y6Oj3nP9ST6sVi18R6KeUpZ2gkbNlrDC6OrvSzLrG01ELn67F/7S7Uv97F4AU0l42Ax4PGtdEf
IxdEGzA+G29lX197ARfrXWRmg6n0PkCtmrzEVQ09U3r7+uKvPaCLRc4PNckuxyjej+f2SfnIf7rf
0Bx+fewrl/0rmPG311trdRsjpI339WAaGG2pr6Uu3dh3Xrnuy1z4Gh8Ozwp46M1PfUHu3ou59E9f
X/a1Q09//9tl9zIcryL0mFnkBgBNwSZTdexAxtAkVwuLWTe2/+YTuqhVrDwxG6/mCSFtIBWpQZX/
9T1cWTIvk9/TgsArrMYYMTV8j126lI92usvfb8HI145/MXPtpjJS4fH4CU5Unoj6mpKMS2SdM4gG
X9+Ccm34XMzdNs8CX/71io1Zcqje86P0AKygfdfm3ptYz90F/Muvz3XlA6yof33ltfTfo0lmNEkH
E9fGfI9D3Orrw1+7k4v5q2OF4ylo14B8VCwaPuLq5esDX+sE/apdfhurrl1lZlxl8d5QZ9kB9jEk
cGIJGji9P4cnHdax4biv3o3d+ZXHJF/UKVJG1GAwcB8RHf+X8kl6QC4KTrPK/uYJLkqUXpQd+D4n
wI5kxLznYL6pT5jkje/GjfXu2hOTL2Z3VEiK0EJO4b335/Qc/dR/VifpAWpzrazEud4rt840DZ4/
fHvki8kNh8dSwV3jffczGuew+NAWY2j2oOpkhc/Lrf/ZrL8eBlfGl3zxgQ4l2ZSFK0d7KYV0Zy1s
TboxMa5NQvliovudqw7xROTwJUxwMo+wtspgI4q5HHBsJSPfDoinSBOazB2yOUeqrXwhzKo51FWm
r7K4zrZ8593F17d6ZeGRLxYF3ayyWsuVaF8QJQvf7pv3bExkuBkSg6/PcK3uly8Wg0ruEK+TZ7hP
z8i9YU/GYha/qmfr5H5jF/P1Wa69soslwS4ySyZVId5bPp1h2uZZWd64gWuHvvyk53IH3Z3rl2no
JxappqF746qnAfX/DmlcUf66TsqJNpRIf1j2R4ZZKiHu19q8xyyyK5yvH8y1U1wsAZls4RAxttG+
xdALqTyuHiYQwq2t47XDX0z/pEkHInUpm5MEKG43BKvOv9Enmg7xp4dzOd9lrSZVkkN3J1y7ydQp
nf49efz6sVyp91V7uqHfVvq+CAxJdLCBiG3sn9ojtJwpEPq+/l7dt9+rjxunmQbJn27iYr7HRYAD
RsRNEPFGfMwwxUfMcDJTVgHAG7nN2o1R+ueJrNoXE7kPXNsN4OHuIaBgw2XU+A2uOncWnPNb9eeV
mazaFzN5yq/WMbyjuPVJuCVzBbEPlcrCKpfwPrD5F7egyj/POfVS+lA0SUXyMo+tqDGZktZNY9x4
TtcG7MVsDmWlH0HX+rtWws2NZGXpLcMr6+vXfeWyL9UMWic1o434+a7OyZaggHOVh19H/rdz/7+9
z+z4n0Om+o9/58/nDGe1wPPriz/+x1OW8J9/n37n//6bv/7Gf+yDc5lV2c/68l/95Zc48H+d2Hmv
3//yB4SzQT2cms9yePismrj+dQIucfqX/78//F+fv47yNOSf//rHOWtSlGkPn16Qpf/4rx9tfvzr
HxYT/t9+P/x//ezwnvBrS+q49/TH5S98vlf1v/6hKf80hGlibYlURcYViBHZfU4/UeV/GrowNVu1
cZAyNIOfpFlZ+5xP/qdMxLpskzpKvrc1MceqrJl+ZNj/tBR+zTQ1Qdli2Po//vvC/vJq/udV/S8Y
RMcsSOvqX//4Veb+z6Tng6MKQ9dN/ltRVEUxLlYwIqZVT2DoSi7pSHJTGtQSZpvwd2eiD/CS1cb/
Q92ZLMmNJFv2hwolMMAwbX32mEfGsIEEySBGw2gAzPD1fbxeLSpTuqXkLXuTCyYZdLrDATXVq+dU
1R1sp6il0m/VVya6ukMSMM5QUtkvydEvWTZG/uP9+/fL/MvLujwL//NleaGQvG3S9+M4iZO/5ydE
ZfrSrhGI9LEYbzyzVHpXlR2jriH32CxpiP/+hG8Z4+WNJjYPTZbzPxkKTHo76Smp/8vX5W83lMjl
FQWeiEMwOBGv7O/pzZXYmJgDEMxjmDafWQqVdLv0Md/9KJ3Qys8zCrvGr0o89hqi1SaooGFtQ4Dv
3X95FP9fXkuURL4Hs4ILgJ/wtw+N27UkaluN+6EEasP2epwYdgdJ8my5v46f5AEuqAEnCd9j4vO/
YWX4Dx1HT/3fXon/r/buf35Sviu5RvmPCC7X8N8/KcCeZmDXmvCTAT20nY0B0upFcNbe6lWLZFuw
OIfRLmboDuTVAfiUJp75VL2Kgt2UhBJSp+wKQvjMS8nr1VS1W69xop9Dm/n23OcpyCarHBQQc+mn
fyDqOfN57ZzGYZ938F4gelJgA/ClaztLnz7MGKQrCpYsk2xdJ2ktEHK49W8XbC89XGERbdhlDP80
s2hJaTUrrCLilyzfCVuIFI+jWtKT20YO+JqmIqk/FDMtyFR6WfSi+i5BPq7iyhzcwQNTKAON5G0s
ck2etbP+m4OunLVKlh/VLp0iCCdZGXafWT9Le56zzn/r9AC0cZnabLlRxTD88cZYaVCqrn8hyGmE
nRWvvAQM0UKswDZSi1eTtLnGXxtoNqgEEJBdzIrEBwio+cdqBR5i6AYDq8H+oH8HbQTKIQ47kq1r
0WAPMjJjrajRbvyZjoJN9yETzgA50gXrWBTsxLidyl77Lm2xV7pe8sEqBtvZbLGzuMDlQ9SyGJIe
oXrdCqBCpcJ5OaWqOVrhgB/RzFzgHyi399ghkxLwWxu3yWNlByK/rdANqpx46qqtSuXF59PGbKdH
/lJ+BFyeyK9GQcRRy54dTqFIQBroPxhX3NggsC7yi907b5o3grXsRyeVtt2ujbrMXg3FAOinYO0U
qXg+aCYcnS0+w9Crxl1MaIG/v7ooNduMIpa4TJ3BKifJoo6linq1MSPpzG2i0tQBmzGzddYJH/lZ
GcZoSTiC8JVG4vu+0o0jmQyPMYJKlCZQ5lQ1YX0aPPa+G9gr2x6H23cwiejWCY36BVSwa4qd7H0I
iQh+Ncot2RksU6ZuijPOWdl/limeCNetnL2p2i4Hve/lOQCVVHG3y+ZKH6YpTPzbtYuTD1+EeKZ0
afNiz0ge00DIxtG4XSDCghQLhww+z5yQ3mxLmcgHL/XZj3TGnqsHGEnwZds57c4dttTLzXMdfPjj
zgpLnNFQFROyFDgjQW0lwJTdqnAfaf+86LSK4DTU4KKPwcJiy3GCYTeBhS9NyCLa5FRPwVxWd3UD
YThaO7ybslPRvYyq7irTtXNbtw5IZsQgKsUp6I3JufJTsbE8BqAG1C2LQwnh6PHJ420HyrBE3dXc
eufZ9B+WY8JXDFT+cemRXblFZC8KMK8Hx12CMHbYVKqrQNjrIEOE4fVAkoJFhn9AMFf7eAQyjYR3
t7pBwJWWZcLi+IHDwu+O8cok03VPNpn4Qbqk411FxCI9cVO9WRZ7G0V99VT2nXt2tfPCPsi1UOsu
1Nm5zaDGMxjuh3M6es57hWuZ9zuPcSDVORyYUk0XVL9Szm0VKwQRa1gWryYPc+6NrQHxbaWz6zF+
8o1tAnko5iC4yQovvWllNH+WifK/WtQk2z7p670p5OvoA9aBM8uWTRQ15l7WE41nviq7pPGfsnxU
P+Rq9W4t3So7uoOUDwid/UNnwHhsY3ecHkzOU5u7tXxbCs7VeJfu80VXV45hlTwfZ0rlHmYNc7c9
lsISHlwbzdwKwsmz3vWyaE/flnMTw4Bs39q0lc+MPAZU7ooMDPesrHmVFDdnyzL8Jig9r7gtRRqr
X7OUnnMdCz/J76CNu/ZjWvuK+DFLmWJXOp7z1HU5u+vOlMnwULDvUeNgN56/BTNRFsfRDavvpI6m
G64OyVYC/5Ro1zKDfEsiDnrHqA4oBdxlBJgzi+hA6nL9EY9z/pqB27+eB0jVGVcQcrLCobsowkUf
/TxdygMWQ7zXKo2m71ww6GftTqk/RrSzBwjBf5vXsiUDOdqOT6R21MCiX4c2D4hz/BRNLh4Ow3cy
3kU5tkrM6e0fJzctD0TS3a8OM6eaxcvFKW4YlZnw4NddLi6c4+6ukBPC+aKnqQLh0zsMQJAwaFrR
ZVc8FFBzLss0PbBS5mbnKc5ChAEZ8UvOChECjQ6i+4OxmQa6F+TL09AE+BJl5ay7xZum1zbOY1aU
E10kh1g7nj4tLry7Dbd61JSh9muIQcrVXXvX+iJ9Z1OwZKs4zUWF5Puy+N/2cvhdDpJUd+zk9Ef4
wt8N0tJwAFG5XQn2R1fQ2R3/2VQpeL9OojyIMu9R+cHtzHfe1mW+FwLcKZtCkOL63uxaXYA2rlOe
GcByKl/dyDUQIdQG34M0N4+ffYSqPhC1eS9LXDp57s6bOXFodQCC3WQADW3sd0czxc6AQoqKF1zy
jOUCpVd7pn6a1Slb11qd5yWpb1jAmYAcliZVz60f+xRKgvd47Dcg7x/d2M5bNRbZldblfJ7hE5ds
JSrrHA3Ax20kWTsNTpEfHD2+84yi2WV2TDrv1VJ+MwgHH2AYbFVA1lZ9yCsDAtXrj5HT/7I2hZyg
0sdp6p96jl0+OI7BrgNbq2gYqmDGugqUIlffUVi+gzF7GBeQaOkebwSwPQtve+mA6LHqBo2xdGJz
ymFyUfz8nthJW6IMthkBXd+bHsf8WSzhs5XE4yG5HKoO2ym/shmleJx4o9IZZHTewX5t4IFGif0M
/P5jHheYCiXMFc8NnihjI+gomFOW+yVS02eYXTBpoTWuOteQKMRZ1FXs9TuvKrmz9C01MjAOmPXd
1xLnVZHdzjzXHf+QBE2VgJYVuUn+CL8G+17Xwp3fROqgOilrTrwHky994B9CWovxYRjDpd5PGFqH
vW9Zj96MOnNdcsdETPt3N1uX1dnkC4HIgzM682TuGgmp7KjLkuagzAg8fEOCadmqmlKrnwb89PWm
ZwdrAHlcYDIDRdROWCv8iBCMplzYhr7tCOknTCj3YzNi0s1GVjVt0mEBkDItd44k38R3zOi3pADA
sVlz7qcbY2p3+eBbORdsSDS8S1UxUZy4eVC9r5Zf2fXBgBdTBzVg5zZGwTko35c7l1Bqh8zjGPfj
+GaUKRzWCijxLvb6LMedGckrEbThH21a1GfdrIRzS482OZukRGhTezjP6ss2ZwLkiDoWkVvjy/Gr
dhsD0zwkU2BH23P1lsqiGmU1iIB/CeI/tVOX7UCGzHonJG7voZ+6fWsCe+uVSXgqpGw/YDDIc+ND
ZD/rxvMonXqQhRGlGmyQmYSzBZi+SVQDRr9jhHOXUC295BcHwAKw/srrrfk1d53BSy26u7D0/UMc
eRWm+5YtezU40E5TqrESktivJR4xGksYP53IeOFyYC+GRK/dL1bLc90GAJgah9n3pdDN4cOAIcD1
ME5O8h04RJvLFGUQQRrAklMf7Zo+0Tz54uAeB8iPlasGfEcIcbezDv9tpyHHaOtqux9AQZ4anWMw
rPhi5EnKM0LPPVLQQmIE9WY7f+bRAl6/Xp1TuuThe8P20i7zylScR0ijeDOznvu2MKwu7SC8JYBh
QRJv3FCy/zvo1jn6EA4IfJBXQqXn4XHr0fW8eqYy2K5bHsZwLYcro+r1yGZ3/8YXQV/blJPtpmrA
1+5GR5/5jVR7qX/tCx7MTNHHK3zgPLb1RVD1XakovxGlOIkYE+5MwttWXvRn7rT4IfvYeaK6B8+U
ROuc3ZVdabxfdYBfI991jl8DZ65jdsdFqRRiTHQPJW8yV8VNFwejPIsmacLTGErG68EogERlTqov
awER5Sr0hkEl4Qv1dwi5EyTQiC989ClRWZ23XXLbS2YEoJdzeaHywuD2EHUJLraN37Uew2i+XrCU
IoqiFCxAkvHwt5zgZnCM4YrDfIZJ3m4mz2h9Emmo7rIEqvaOIi3XoBfjMRt2aVOG5Z9ER9OnWda0
xCZegda5wESOEwhnRNYzmKcsIt+zln44bzD7ldtqUOJ7SLKFNVPHm86TU6Tv8VJO37XImpeUu23J
ux+l+HkmH25syOPEcTJ107dd391FfQAUo4TnSN21LAe12vhLL2t/QrMS7Ot8BZPEye0qq9n5Y1Gk
OvWS5f4OPobekipIyoMG5T3ueZSlGyccK+/EopnduMGkr4sQnxHU5ocx6NBdDHoynLo4ikgRP5gw
cZddaMLuPmdrPH1Sk9OfOe4knya8bMeJ2o2xa+cTVWg6xj073gkMeid3vhT6jPJYlYE4VqMEk7VQ
SC95hOZl1rH8I3MYKHzLveilLQeiV6Jk+dRMUU75E4HenFHWIbfAOrFp8w+nc/IP1bXmPhuTud8t
cWGiC8ejuw1k2ww7pSwNQj2LfFtXIQ6o1c/6s57i9GadlZ/vKkd7f+rqsgXrKtYE11EdY1veJyXP
9kIu5kMvqrzD64GjvahiW98Ug2N+j57PBnw8G556dg4nFqkstpPYx/yyF6xZs8paS4/SJlHhob+4
S+ewiW/KOaGemOeRNbNorsdXR/ZtBkOBew8Hh2Q9rmlVHuU4YAfl7HHrL0sNUtD1blxH1M9TFjpP
vCfVSWvXOS0V69ZYuaLtLKHSB5JlWDdcwLv1pmc7Y9UrUk9v/RClr1j7Vjyb0SPiK09a/sQmaoFR
0Dsy44UWTgN7RczdqyXgKddM9Jsa012xBwhtNLCDfU3CLu53OU+qJ0ad/UvZwDRfksW5F7PIHoF0
C06JQcip39Q+mLzYqmh+9bJ5PPTGxFdNu5TnMYR2ZRybiK2hREb43JRbMXKU6HnqLTFtu82q6QM9
6yaDxyFUPc13nGP767nzVxZ0VL6+Ua1xevSTycojsOC1v4rSTmHgiQrAOciQmb6XCD3y2MdMjP4j
HymmoTUtDtyApb6OkVlSxVGOXjPZcn/5Nex7Z22919lxo1Pmeuv1xBfjtzY1UE7N2vCNHJmnbQfu
GeBuhivNjWm35sJ5dJs1PoZ5D54D9Lb6xJliHni8rSeGHsNHn7nULMygMXNyTrnmdObx3CnK6Whl
TKOF1oM58UTQAuScYPltzYLqpi9zsBVdhORxoqu1jUIELg7Z4MdhGmjbdLKvMRBqnkxloz8aB4T6
D7Wmp2Za+idTrxkLwMnEVooXd+9xsM7nMoaxxvFP1VfTGjVHT6oceBQJr76ty69m9MXNWCrghFk7
3cwrb8DBOlnzxWmLO4jxVUd6MKSDARJo0V+uwFSAKGIcoc5lAb622Yg7t5+w4AwuBDYoj2r+EoOl
LVLJKV1pYKZlcZeIKhPb1dagT+qpQ8I7KSG+s479/k1escrDXxMMHDvStb1NpfHYeUzS6o0bkeFv
XAbn0r1iOWcTDH39Gldh9jzTlP2sVD+z4Z0OHD24tRnse4anN4ragOXcLqvY84oSkCUbAlvp/Vi6
hdq6Iwr02PbtfM6svyIicKeAnxdx7AjrEqpwxcXwxUkYujjdBe6wjhU85pXifH/dKrEiVYnkCoI4
FShOL5HI4Zqelqiewk7E3BIoRYDYpwu7B2Md2OikOHPR2PPIUKLgXmKOuwkzCARPbcyDOHc8RApR
jqw2SDjvHLrIRQu42ApiZhx45mlgo/nG9AMWb+pi7llr2+I7zcqi+M2jE0kgwhvXnqNmnj4qJgXN
UTsxbaeyyKivhrhgGBeUWf/R9xcdWKsml+/EIIqPqDAq3eTlyCedcOa790Ft5jvZsRGymXt2YGue
RXCMwrB9zHkKtduu4xtwoHnE2rUKbf/Td0u9HtQ8BcNuGYYBy04gm88l8DkAEINCMcALRiuQdEDq
in4sblTpQ52So/nJ5iGnkFi4WEKiMLmsgGUTIr/MF8OVLf0JAWyof6W+bT/deFibe6qX5qsMTJlT
tugsAkXnUHf5JhiflrrnfVBJruH12I9mnc51gCh09e/7dvROi1fO39qMGTIC2jZ7Imbq1lkj8dtr
wMNh3hkFOpdozWqalEl6k6fpOO8qP56dgw//7a1dO+aBamr1e+6RUTtmOiiyzTzp8inzLyttc9YG
wXUamI5q01X2IwuG3G7d1pENktgsePf7mI9cattHV0uaB7RWm7JJHoSa5bMYEZ2aGDrZbjLMmkQS
TRQXPmBxlrCUHDZDZTGpj0G1rHSErW8OPS/+J9IDO0Fb6OBoJUNoABMbJiUAfFt4j8If7bB3EqH5
9bLTz1EpllfX6RLOlVVH7Vjo2f+wYkJCKgMQDBvPQiQ8ZN54ScxemlzbpWl8tauSCHhZH1f+Cy0E
EB3+6EjUa20rXKhNRQoJiUwvCk3dAQ3G8Mo66Qx3C6OwDbsnO+fiF8VL2n0uiI+/PK/GUZzOWfRV
X4CQcBH7stopOfW/k6ao3hSSYc7WbuH+WJki3lMYp7sqyAjaqrCXPyO3A2yvo0CQuajyFt6NP795
gRuCpi3q5SNkXky2hUPfZWenq94lSP3PZeVuTZnfvqZBJj66YCQo4F+68JuFtt/3ukz58tCq2aWt
iBbKI74qi7N1lfwOVzW8UVzw7i0zHYFrI+oFog3qsZrkAzMAzlKMmBKaBhvZU2Ko1BPDbq3LcgCE
4fG9TB1Nw6Rc02w5DVGEKkoPbXG/1En9hzuK/IXay+e+FBcclZjpvQnejGbLNTrfSuHhNB6XcfqJ
Os7F9VoYiI9hpEb84iqPfjVezj1ct1klQHm1Q4HAtBs+ioWLCi9QX31bmeiej2ThoKDWwfV3nqZj
g1ohhX8lak2O3MqVGIt1O1SpQ1RBHS/DdMTERce025jJNjn1RRizOW8d1AFQ3rmTlCU94X3LeyC3
7koluKlFD7Y3yWGJoOsuYwpI61DurhFvOl/2DJZSkCJF49Fd+/ssEYU9zlWkaY1KEfKiqD1eI79g
J9VmFTN/f+1hV89taPWeS5sPjUx/+YI0i+t/oZJnPJMULVuo0I7jjQqCkTY5KwucQ/jb/lRhhIAr
Hhrq4QCR28KJvXWGna9Rsm+dADzooa7t6h5TJZ14W9KRWLZR7NZvVVvRawPzyg+QM4QGdNt6/Kjj
NTZ7p82xkoVFSEtZjQlht9id6QfI9IJAWJaeJiu3OLWNlhWwaugQjNuUgwNBfFh1iqucYUu/EQxH
ftVR5b70XO1yq9dh+p0lPacNKUz7rvVQhoSYWv2YFKytbGbjrsX10qfjn1Rb7FBOWlnosKY2PMrb
1P2jash+xxbf0O8o7AvgJEMoHiZT6W9HcI4B3J8U/dHLyQyAMMvdnyUfmL91hjU1myKsOfFPTHiv
5sYOMHTdvJwo+9GBZaVHzsaf+uFXzdIDUU7boVSC2dRFmwRGqtqtjpt+eKO/zKwTBxGXMTiak3HQ
k20GHYnPJYYsdGwKGfm7Vq6Zd0wGt3rTABgb6NaNfGAtkeZpnjugxdramfqjKZfh7R9rQiPPayCx
JkPhPzddB9HT77Wi81tnrC92SZK9/QMxgEhphiOlyGraiFF2sQrUcfojNYolY8bazauzaPljXCXN
XimDaNj/o80mxDwqtfu4SNvXKbGuuevGxn7GjRcghNBD8xKqobE7aM1lvItVt/w0fLYInMOgf8VX
FgFTlbns9v/7eMR999086+H7W99+dX/PP/wlM/H/U0rCu+yX/L9jEi/TUIHgLkb99Zdwxb/+2P+E
JcLwn9x1fDcWYRgw6LwEKP8nLBF4/yQ7kURRHMkoYNRMDu3fYQnp/TNKkjCk6Rr7SSwvr+LfYQk/
+KfwEpcfGQSMG6Lgf5OVCP+F2/zLrPuSAYhomSYyCAPx99WC0sl6IEViPOQec/btUqY97FsdOqDO
pJ8gYnNLk7E6NNKYIEvBdBM2md82WNKG9nfu1oKuoWGytQlVPDOnHSsDwEkMdyZNY7I4DRpbZNEK
BKYbqEAcGuVUD3G42NeYM9UjGpb+lo7qQg0pkvZ+YjiNsrLhiHat0yBh6jqHV7XxefhIKq/xMWKg
Cj3YmJ7tmW52kYVsqqkL3O8VwQddHPeCMa/YwJAlWVV3Fp9pGP9cu+BGuhngSIOYu3KYRXprTh4j
r0/4F6BGi4vcpL94qZIACJyRBLmY7m9WY8iKRMyv2zR5mqZ6Ow7Z1zQ5lHDQQ1Ovx/Q6aed3W6pz
6Nlh3Adp2kNSZiQysOWalcFzEVUt/bEin5BlDDzT0t3YB2F4v2ZLdyOTvvqMrLmwhc2o+uSnwv5G
+9FtIVZUW5HwTyCvTGuKqUJLa2MBLFhJ+zwPgPFPqzvW40OCV8Y7lR5mhHyeFn6WdBequCwM+z3M
TDq0l1p/Fy/JPHLny1GYOhjR7qu19furistV3+epIs254Dx+gJD3c1kdI7kTuhxfx3qemF46E2jI
eAF6+hNnrN5InKjBk4nyCLwfmoBiC4JTx8fBt0z5m94cK8nPO3OtrAzHfSZw6dguvxxNZVJ6j4NX
dzhb8kp4pwQUoI8PaWwrqqoc9r0Nl/KaLltvzoZyCSM28w9wnL28aPQmowJaGIHTmVfmDeHI4M/q
7CsP3Nbdp7g+sH645APMtdY0ymtiC2mXvGh05x/WJWaAy8JLiujIO2vKrYwpg6DDhLlvD0EQFQkZ
idqjxj00tNKzLyq93lO0J/0uveTw/JzxbyAc6k6l8QCE88rRiU249CaanaK6Iu+0vvl+s35ypBl9
FkZXm5S7znpZyWAy9pqDMzHC22dKyAQEa3uxY7tzj4hGBeO1k4FK3Lmxb+DR83bTxqcz1MH97LiE
cw0gYb+oxZH7gKuo2WmbxMUxpQiozlxVtCVWg3vpvrI+GYhmDPRjRRF8vXJCS3kDQ0IYoeDhz6R+
oUhcISyTgWLlJfyO1mBgV7fwG4/ACWVn9BzFTi8PgKJMefJkWmfXted9VikaYJY9Y7ERwewWv+fM
kvVrhmY9h7FFxKOb+C5fg1OBY6sCHULr6aMz7nIzk15AXJy04+828juAgY1qk9MsB90c8qLXj37D
jJxKoBuCI3XycOhEaQ56CShSCjCQegocsdeLbs4VYe7sLEOYjnd14cbva1YUd7U30VxWXpW+QUpo
zzWyEkZTuSxIKKxOM2AZkd657JkuHm3vrdFBq4a5Cm5g6dNGdYZsuRtbRb2vVsOgpyKu8O5SUfRP
3uy7+jMPlrAP4M7RD+DYMeTH9pKT28p6Zss964rulel9SGM1VeNyEm1Ic2OTUUh7LyPDwmenHJ39
4HGyeurK0h87RmKYABrmOo/FNAfefVSP3JY4vfJNsPnYu1cMrezDPGKe28XNnNBBIYKGqKsciLmL
KAZJvMQM6jkkSfdFtUNXbHs++3uTdiuo2ZT8fh4Iua2t73wXAe/dNrXRpefAAenU2GI4zzRCG2J2
Mfa+FOMNhPne25MmGlmBrzVYZNQhw37idPbCUy7a5fkAlaAtwXYKaX9EHHRuelWHSNhksq6sWgAW
KdULEZ2AHoKug85eBUXI4Kfmq1LfSjI9/d4P1IT3PZmC6544lD7FOrweyzaWGwqhfLkqqMTnbU8y
VqEtFMnFTVGB4jPONK67upgjfVfNVaWQ5nZwhOmZLjEFWayN7xyadXZXCC9jFfbXvSNNd87jtbHH
obDBKS+ZmRy0YRaOHm3CiLEEhBvMkKyPsxd7HPbxCVe0eImSbOI8Da80EBG9Zw6dejdNYpGzx6pZ
uE1HSzNfmbCceKxVUa1OVdQucKAi19Q75rfzSgynzcbGu4f/6ZfV9RpUKkx2tAZidtmlK32iQjBx
+KT36Tqv2d7HZ2l/TlZPGjHZKsaz4/vK0r2r8sF5DCxpQmR21fJbVrOvj/Q6vIJV35CZIZRRsdNN
os4uIyQU8YQ1k31kp8h/Yi6zDEcqhvYh6eb6MnPq76IoFQ+9XcWXt2ZTdBrgv3V3oipqdUVAzkz3
ccuwc6ezvvh2g5GlzTT7IubovdCcyYfrem0rjyp84muCeQU2z8TXZ1fWCw9XkWRFd+IZCPXZxAw3
H72uj5+xuNNbG8b3yGpA3IsQ7Qjl09Xvrjf10z7JEO1dmgikAWM8V8Jf5U1G94ZLwrSLd1KedF0Q
4Vb+gKnKVqZYI4cp+YphYVrSuHtRIpr5h9cmH99tjHL6Ng2znGddqRAIVtT+4xUPs/Qtipy8PI1U
HdVx5ceqDRdn+csWOeIQPiVh35x6McEnv2NxDhnCAY7uhRP8HPh0d4LjJI+oJvBQzCZtcpN2dbJA
1HHKkJsS7K7NUgrmAF3ZeL99E9NwnGk148tsS0x767T8mJxAv/MonZ88kI8XZB2VDlOJbvrp0l2R
hMB5Km7svJSE3WZO2QXdJ8CrSQragVTUo1OHFTVOEqs9QGFAt9LzzI3bWfUrc0fnQbnl+lkknoOt
zR1f1twEd3M62wnx7grnOOwisxFUBXdR2KElkrI29+HU9f01DzTEpnJus6eARn28wY5ROWdZ5PRB
PTnbYdMbx4HJ3DHhsbnHF5xNSqK21JWF+1LExpIKzMM0frNpspTbvorW8qbUMapgypZu68Uzdk1n
wRrjOKieVlqK3KnH0dlw9p+fLXEReq5IiCAErzFHqXp5moYGx1fLAZE4QF1FyD5qUq8bDt95f16L
NSaNXhNyQ3eXuCWmpRrZsstuhbcfVRCz5pYJEompdnvMZ3VanysapnhlVWlo0Vi6Qse8benzzia0
z2svER6lLdNpSPREIyrucz99kFzupjKJHnY8TIqXab6ACb048xnZTHHn76IyYzWTX1/fGyNDmiGY
cVvsFA4WPp9Mkqau8sUridUCXHto6zdSouGPAMwh4yLPvmfVSCIzVE7xU1lmDj/8BDkwoqAygMDt
9UxNrhbaP+5LVzkhwqtKAqn5yErLa6ZLrT3zRwpsuo6Z57eGOb+LgjJeCQBT6QiBx4GR8E6NsgzO
YFyAXy+tHNa3BFBCcyrqIG+/spJ+9UE2rg+1UqRTekOSklH1QvWTHpmczzyWyniyfOvc1XgnU+f8
2maqvWBAw9OXqqOkBgT26dGrQDITTItEetiR68TESkeZuEItacccoBLB+4yKqIMvX8fGve6VX1UH
aNve9EMvooPTTFO6fB1YTYWRHXJL4H55LxaEyNk6IvgtTYT3xOYpFiQwqkN5omEsdhWKtRuXJ0f7
YoOqrI69jnltm8GsUu9R4XriPpLlTF0ZXMyz8VgklucmFSoydTg0H16dmHwrC/UV1MM19iHI6736
MrZZdhIf63RG5Oe1TOZJdBzDoCGnGtkUl4elxXuzNqsk4eO4xnzTnRmb86xF8JxEtuwPVDYLg4tK
c8EOdTUFv+lbFsFNuxTzus+mVnzrtuHw0zbcDXkRRDZmmQ7LwUPPTY8p1Kt7FQST4vwFOp+gVaHa
Xe32lbshtNTGh7JMxEMTaje+XunA32Awy5Ov2SNMsCfk7tdXRF8GTTONHBrJp6XjzaxlGlz5YVVz
f9fkgXh5upKjZ/a1xQKwZfR4Kkr3qopBRFK6buzUq2ZvwppzDc99mnltW1/8Qi4c28QWuIFI4Lb7
KK6q7HHJM3efVF7JNMEbs2aDAEfcr5w//bswkdGXidIYsAXjFLQkNCTf8tD10aNWszkWl6HeofCZ
eG0b3eI/mgdxL5NWVGdpmQMQg3zDFjShyZn9F4a8aMG2KmAK9asP60ydKwyolAUYPJwTs5SYD4Oi
6I7PSyekMCagszmTS86PHbMurav5v5G6vb/uzkT/h73zWK7cWNb1u9zxhQK+UNPlCbLp22mCaMOG
9x5Pfz4sau9Dog1DmNzJjVBsxZbUAFaZrKzM36i0IKWOya8jqAjoxpKJ6QkMuRLLMPZ0mi/Fzbvw
NOza/bRrj/EpOqDAvtHux2/ho7HF+ngbHQFh74K9+Lc8Bouiu4T7YVvCMDEeXVDbYsUC+ZX11p4d
BAnYN/2PeQTk7ouXat10ULn0Y00Vttm3GkCNiv6xCOy7qgRZdNK4QBxeFFx+xauAUvKKV8H36I7B
FBtYjUMLWFCLwNandlpitFTvtXyjQ6O39s4Njc19tQ0P0Rv0gNccIybBgjXhmLaALmGR9C54CoIe
v61PitxbqpZdFU1W7aeme4uZuOD1Pr9mJtZQ4TEIIvr8o1/y5NA2Hyd7zk5ol1/hVRXcTfTHadjl
E2c9yjfDpvKGwe3sxvlBpLBOk1aaH+vaD9PdOGbeJUSA+P2fx3r+cS+LRfOPN6XKGgSviB/SYuol
vQdDNCSLXqri7xjpGirbtq/SDPCLqHFHkIJvslR+NeKmxIeH8eDVy2Vf2FOdVoPFS2klHWVm2acM
8BytAxVUjWY+xlRVj6OK22KUVg3F5EzBEZLLgyJHbydS1OG9Vid5+fNgzD92ORhUzMDN6Q79wKVY
f2wm4KkDKfeOlYnHygqbCxGb2cdmyvzLIpjCW6l39Tdqa28p6v9iGgTEHZ2xYB1yf3q9OEKVHhaw
B0CU9DROaemT2RfDU1v3GOQkthjfMlz6aQpslXgDPt7S0V38aYuNgeUrmW86e65sO5ysml3g9NMb
O+s14ZQlf36Jg/cP4QX61oLT6ssisk1Pd/ZVBYLTwnVsMGNzxyahuwu0Lpuyt5SKfoqo8ysNCeqI
+cMMc0EEbhPuFpnGK4uK1rU9+7heYsn953UyP+TVOnn9EnMRn+xCLxtl4CU+B6d5YRd17h87A8yZ
FTLarkL5CUfNNPeUqy5sVCSxnS5+/PNH/OKXmtzRJSNrCJu78Oslw9x5VgNlb1+oJqnTPnWSQyv+
lYjYeQbndh9sMk4qitSLdWnlVTL6meXs+9CgPUZS9CPz89B8Y+Ppr1m9z+8x+CEaxg/ULZbU9swJ
C9UYe2Lwpt93V/21/GZuq5vy6D+J9/YGS8Jba5vetB/zB/H5rQPgp81nw3iENadqcBlVudSMlFUK
w8GgWheYT6G4pZIBrOhy0t5iyv7EiGM/0NmRFoRJ9joT93rKQgUnSkqzcm8ebReR132zmbbKsUIz
+9+vDdO252YCnQpxloJ/cdYEzVR78CTkvqEGc6vrI8aYkV0fdasc3hBUO4vlLDYDp4dORcGYV+FP
7l9iKjFXYzOIB25A+/KobJUPQ3yXPTi31rW5q/b9DmnAbfigeT+Gt1jav9iKr96+2O/2FDeBXvF2
QG6n8l14HA/aXr2s3xjQX07di1+5TElMNPSrup3fE3KF37RHrHFH8Nvm3tiPpyg//HkCzzo4y1F1
WCGqZgrKD3IROpt8NPWMFhSZoXnUDtqu3Obb5hJHyJuR4Yx3ys58Qx7gJ5Yty5OTh1kkJTp3vl8v
TxVWaWsW2GF579Jrc58fqeFcBPfWFsbSsXrjF86RY/ED6YMZApKqbZrGUtszM/CkDwFX7HG1bqq9
jIq9HxxtHXIhN83x25/H8+e3IX1JIg2SeV6iy4xjCKSmesqo7Oti2o4GGzy/SbxwixjFBJQBUszF
n1/4iwnU6Pepps3fVP5n/qIXWxAAserXPX69sE13ysbGBHZLgSE4hNtpix3Z91Ye4LW9EUh/zjJJ
ZaG5OgJQvkWXcRFiAqkqSkGT6WAmT3h6Bx7lPFrRTogrQ7WJrKPTWxsAogmlqEmq+xCxgTd++c+x
XIMNTdwxddwOpbpQEBFOJz2vjYJDxJY0LjEi3cybMrqLjm+86ecjUDdYseTuKpFHniUpXoxxGwS+
12NqeQAIvE2i+/mmIPbK7Bxzos5u7DHm3PRbintvvNj4afHqNq1aFTQ4JwcM59eTK3rRQ6D1sI3Y
B7fgBrYQHC+cK3HUd/mDf/j3dwf79fsWiykIQqMnYfMP+l18TZw7pttvacjhoe3nSFDs/vz7ft4t
r1+3DKpx2GttwuviEE8/6HNFD80uRvqoucTq7wMIozfeOC/L19Hg5RuxRX09oJ1DtwLSEQMaySMW
ebsqe/jzb/rFWnkxZVzlXr8BcH0fOJ70YTtpj5aCvckIaTAuHv/8mp9zCX6IxdVh7r0L1uXr1xgU
7seAbt/BzL83Y3BwunQ7tg5r8C0dmoXy0ZwzvX6V/vpV7TROiobsBavfh3y8FQfla7in5E4VJ93h
MqxvxpP8fv59/6hX3D7PyUInY/F/f6+J8QoT8kf0yPy+by9kOf55//9L9QzqMC+mev6SV/IZ76ev
T/HPqJD5Dz2jQoTxl85hbQtmnpriGZfxDyrE+muurliqqT3DRZip/6BCrL8sjgchNVI18s9ZmOA/
qBDxl0bxl0jKtdyAMub8G1jIHJH+d4Mh7CGAdpDd2py0fOFS1aapA9sJILRhmQgCLAIeeBwUaGg+
V8t9Vuv6Y+8b7e2LEfpnrbwUyHidnM0vBR9jCkpAljMXERe7GgirFJEpwpPdpqikl3AzcDBubEqW
lOk8nI8pVr6LDd23N0oS1PamC5JBeyO2vI5mz1+B+oRmGRqxWojlV6ANBzJdjU5lkF6EmDZ7ulpQ
Ltb7bWOnf6f69Cil/lbCcX7s6xFHRU3o9Py4WFjkVK+3ZwhoEdhinR9p8/TvW6u+Gh2C3H1nmSVu
pZ4x3NnU0pNLz66s72Fe1OauHPN8KzTIB5zRwwjzZOjNv7uq0D/6kSh6qq2TYUPLziKEvQ2rLXYa
pebqFEBeTh4soBT6lTZ0kA3KKdshMpFdd7Jqw2NiSCA/SmvfctO7LusYpqunqQMHlm7l/aUXxs1W
GVvjY0YrcEv/Ft9GLZEV7BC7jC6yVMJwjgZ6z5vWp4S8yyDtU5FWG0D4NmiK99CWsyeYMCnoGphv
fm1fTLZjXUAl8J+4sXvAiYzkhPqjtYsKXx71Kb4tZHsr++BjDG2Otie6LuNgeOAFveahAg50MWp6
cUNRBLtxO1N/wMDAla3jclH19gPsSRhuBa4vuqq1u87jJZGIdHz3svgoyjE51MN0Y5cTZsiB0n7W
yuor2guflMRAFo4ixFEWhrqjmF2RdMZiC+v4R4KOS7LxHQU+caenGHAiruBy1be/NqPj+ikV7TLg
J9qTlj3BrbK+wQsvdmYzdOp955sfUxGR0irG5WAVbXToFapN+7AcYgneyg5PbWJk6bu2zXJUB/xy
O6ZdedRKZXyayqKpL+gfmmiltNT7dnBl/AQopQL6Vo0b/SYCOfAjT6wcImhSxtEl/zHMV6OxYAwH
Y8OkjLb5CcI5Z0HgtJFwwXn34iaw0kpSwY9BZBc57MTP1aDBh2u8NgXzEE599cDdVR1OCQyHr61U
QAOXpZiZzZnUXRtsEmBTmXU0xdlnDgntiDjuNPRY2WJziJLEkGPNZaHc1F6CtW8ekR5v74M4gruh
KRO4RcVrgwuNgpO/D3RVQgjRQ2CzgRPp2VEEIfwvTADFvR4HtnESeSOzi6GLcAyKq1L7JgfRvk9o
6qsHP1Xw3HLyytEw/eksdYtuStL7+zwqtQynM82+MXvIWBD2zFBCCIf1Y+1MMx67ry0SxQimQG6G
vRuXkCuysrUOnh43pMm9BamXc7y4jxuzsHY6SAYYOXNDcYiKRNl7ShFpR7qh431ro1sO4zPTiseu
UcfkshhGG352ElcC4maThZuy83VnKyqEcrZdreCnGjmBnR2GJsr9vdYiHujq/GI84ZRM0mtRKnxg
UyILrTHbR9M/CiE15MDGyocQDfbxYBQV+KrILvNt0CQm4OY0cVoX1/l0ln+AZcP29ZUbkfsdTdKu
Bh09pYbj7R01AtUA5KGJtxWXs/Fz1AZ2fdV3uQQ2hCDQAypLMtmFke48lpnXf2gAvjxISx3Kaxhb
YBwMOJMMdBBa+q7PqjD+zK5uor0f65b/sTPKrjqEMPaiDUQ0R57S2KDSndHUA6uljwmBPqrtB9po
Xfi9MWz+KLiXQbickEa1N0H3pJfcrmqwKmIwN77I+nRn6rlUNsIpPP3Rq7gkhn1dBJdVZQIkRwc6
g/ArDXhR5diA0tACOR1AJPSXRp1xjx3gpWE46xR07CgkBwerqLJvE8CfcZepnlExkiFcz6Ya2/dj
ZFXOPo309gEou99yYkVTdlFJ8GrpjAfPLtm5hodoRuXFUGCG6d4cmj7Zlqkf25uwCoQHariDfxBb
eaftJ8sDZIYoQPsk1dSqdmUVaDdeaVndUTETcuqRMPRN7cw2PuZBL//WAJBDGPJC57EABX2tDqLr
NmrhxcfCluUd/oRVDbLT6MW+90z5icSk146eJyuYcWqjl3Tk8MC1BYX2U9zjsgxyIS65iSJT8k0Y
ibzLNVo6G1sFWbAtMkRzAlsMX5KkKri21UmwV1CBLzeditkouFflEf6GfqtkKvjJwAwCLgTQb7e5
EdEyN+ijlZsyDO1dPvT1Se1q5LqAbAbYbifjUB0rPxrauwQKZP5OK4Dgvas8L682ZuEH4akuwwJA
g12HN2Lss+SoIOkFTxwONIwEGyANcpqRaV7HVQHR2Iqy8Ta2kuJGaQByQdIt8HO1KKdwWiDA0W/0
gYW0C/oaqruSA3I94lqBlndjDWW/5zj2boJIra6qLq/822YMvWmfmybeRXzI3wRT/0aCJIK6WU7B
yUrVAFJZU38y8+mihAU/IdTDobaJAbZ9KpBawuSD5XJpg3+3t1YX5o+RbxTjRveU6EKiynAdBply
E3Z6V50aqAusC1FP1RGMpXPftAUSegPxPjHUKx1WByy3gIaIaqYQ+/QKvuqhAdfyPs585RasXWsg
j9TYt8BfYnB6QeCoxx5GXrYr7Vo1j0qPRM9OV0aARMYIGGITWmN7zSFLMhTHQm+v1KCJ1APgI+CG
vY+MAsIQA7BSTJqm2XYl+W4lHB+7JJmQULKIOIhRmYgsX1RIblWXqpPVgTsU1si/hOHTO7G+i1UE
eK5LbRzuZQmu+BK4Xxwc+q4xmgNNgGRyc7PJj9S5QOhGiVZV7/IknyYwgZXjXUoyw/qiHnSPZAF+
//d2ULsrJ1LG4dRWYF13NMesdxzjFI3LuhVfCiqBxW6sp1phkWuTet01ofcEhUJNL1sqvA7gXM2q
D3bVquUhjmBPEy60/ikaOz+6Aric+Keuc1DT0luSWo7Rqpyu4f7c2LVwTvRFKVWNho4NdSm3BTr3
iGJ0ieHGMFxKRjMc5HUmBQS4FjtQuCP64H1IIws+pa/Znb/hYDIu6TdP0wPiXByXocGdHgri3/mQ
RnfmICvpKrWljnvD10sXUir0rgkDAKRiEjQoDlUTY+toaeUEWacVu9bsP8GTGpHBrCGT7LWsCxxQ
L3mPG67MkRK8UHrv3ajqykMEWReDmxghPKBFib4NUabsLzyWabuLa0Vee4MmqxOicZHG8dqbzhb0
jV0cTaijBPjyfVEXENFtu4Mk5mgfCf2jsiFyY7fdekV2Qji2MXYaF5sH+u3DD7vPnK+U181rJ8na
xxCQ59eg0IN7xxczkIiA+VGVWkpFddDAmEKtl8mnMRP6dYBuJSjYUZjXuCI1YhtGYbV1tDo7Ylxg
OSf0DrXbAdoqrB9bPhGL27uiaoVb6iBjpDMPml1xyyhEjiZsB8IEbL6JxBXbEvD3GKRfpkJ9IHEy
MZ3zGvlJi1nYKBvUhbbNaYgD2gX+kkGLEQnen4aOsauf5DiHpBYoPaelR8CkZbdKa4b11tOMduNJ
7lUnNQMGs61MQuq2C3W/3RltZn2lz/EcTaUxAY8qHfL9nv9e7uysSR7VqrQ+CmbhnRQNqXycNih1
4LtbwXMEXXtftXbm2ill4Lx0PqqewKC57WUDe9MudTTIuWf52zGcjPddXzvHIIXKm5W7ItLBevd6
GgS7esjHCUGPMh3IuA20eHq0weRDYMFGh3gFam+47cBPl82FjzUOEX1Qjdq+h8Xny3APXyswxyP5
SzWiQuJXtrJXq1oHho8xMzrWBEurbkkrgdz72572OgJTkxdynOyd2I/acuNIr+3QmVESKOe7YWgC
e28qEyi0A0gjW23cDDR5YBw4VWxTXE8qy6M8gXi04CNFE//Seder6lyRV62uau9kgcbQZhQ2hKWL
xAwtEqCq7fuouPcH4PPVlxi9Ays7KYY3VSDeuW4GLWDNAbOfa60hsw5uOttI4Y9lYxaJ8Tg5gR9T
UYRJFMPKTZ/hpeRNM9i0fIaeRlqIIEJyxqRaeiEbdApmrCpVUCiEwxnDWp3xrJE2Y1t1Ggm9S9oH
5lWCfq3OONj+jIk1Z3gs4wFS1jJ6bsYyG+PPmuKRdXJxGd2C6wfwWhNEXvoIk2MG3tpGKOlJoMNZ
XPUzOFedYbqY6w1X3MrFrptBvPYZz4uchXpRn1G+lDQBxCFG6chDfkYCVxrcqBkcXGYhKhDPiOEW
ccMtIHNYEZz6Jqp2wIubwZy+FDPkOC3CMkSYL9EeYVGCSaaIAT4ZUEdETd0IveEIbxgMM0hi8Mz9
DG0GmQnKOTwjnhXNm9HPZyQ0zLTwTszw6PIZKk3wBDcNCI422QymzkOuwY/qM8i6gprXn+xGgr4O
ZiB2PiUCqSx6wpRjZ6i2PKO2/WcIt3bGc6tW5JT38Rnn7ZmpelOd0d8ou8xI8DMqnEsVLWR0Pma8
OFjpVDlSp9AvUFKZEeVndHl8RpqDCQB0PsPP0zMSHbeNEKv31PlknJHq8OlT/8JCjfwCzV2w7JUe
hRdBDU++8WV/qPqxglw7498rIDkVLDyvvmvNGSFvntHy2Rk5788g+vaMp0+8sr9qzij76Iy4b1Lz
FM4gfDHD8aF5jyAgx1bZsSXA6ztn7H4+duExTerYv0zpSEQn+4z2t0qAOw/BMwvgmRKQjRwLTwhW
zWSB6cwcaLjX9pt+JhSMZ25BXGTNZToTDqIz92A88xCsDh4MOj2BF19wBHjhEeQHvIXuzGHgzOyL
PdIhcBugTsNzYJfCeZjO/Ae4GXAhiB7wItISe6/pzJbwuQmA3j2zKNCpg1GRn9kV8sy0UMBgQLuA
ozL+3aBu9dE+8zLyM0ejN4FrUoCduRvDmcfhzZSOsj/TO5Jnskdqz8wP3cLdnTUy7Fn1GFEgG6DY
CjvsTBKBjQ5jhDvTTB9Rz1wSTqaZWDKcWSb1TDjx+6SWj/UzEWUCYDdcog46U1T8M19FPXNXojOP
xThzWvp/CC7PdBeRivQuoUDQbs0JvOEFt0fYMW1eo4o532hmJDAMmuzMpSnPvJooGG5UBSf7mXID
ZHxfakXNzSUOACFedGd+TglTJztzdtCDhL8DSpiU1K8Bid7XoBI2TpsV09fIHMmNATXDAjK7mFPC
HHzYQVrrfclh/976Z+5Qq6bxN09GegX0WIHr4uM6kt8GESKW7zxuB8Op0Hq7v0BOhptBXwI7gt0w
5uMObebgwYxVOe5yr7XpW9A4i2q3zvLQvyJRRjwB3Qf1RztBxv2/TaoOoYOY+4lEIU8+63rWHYgT
TfHpz9VJ/XWtnsKgIy3BcaJZcOW44Sy6OFFcyipXA/9kNDK4Q6Kjue81KLFo2NicjSDXVYHsWhdC
aQIXTJ2UyF5v00Z6n7M212+o4pA5eEqSsCJMy+rvQX+ikkZpCjZ444dqsq+Mboj2bAShcTXIEKL0
gqG8MuyMh6C9l25b0MBPMRbXGqAVxFaem1X/v2L/f0AuvZjxnyr2H8In1BrSl4LX5z/xXK4H6vEX
HEnNovdMlq9qrI7ncr2m6n+BTLOp41Mxp33LuvinXK8bfxlgpTT+0sEKvizXO38BlIFMZ+qCJrPJ
Q/5Nuf51P0yZGwlzB8GeG48vOpp0AkZOsnxwPaSZRvFFGY3TizH4RU3+d09edIuG0NaqpEh6N2j6
b6Cqvyml/4bt7+8eveh5oculeLmSDaQ1KK+EpXYfG2m3Xffdi+o9G1cmQ0LOJKwg3Q15ClHLM94A
I/zmy5cmtbJQgC7rEI8shDq5ccI0SGT3vAHpYP1avfx3D5/7Ei/mEquRJK9avhwbbO9gAPzf5/JN
D/LfPX0RvIasMdRSrzs3H0lYIgctcXXUxcpvn0Pni2/3ocE0DpPoEg67vV1U3Mjjsd+tmlNr0RoZ
vTG0vcluAY4XruMk+wCj9j8/+nXT578baGlI28dhNyBO0LmJjubdqYPoXUPwIdZ/aXCIH7YtsqW4
QnmdcmlmszHrn9/7m+kw53/+YsB0Co5g8b3GHSoieIe6F5pE47rxMpdRIfG0ZPTMxrW7MLxN07R8
V1nmG0Cu3335IjAUcetYIRI1birItyo1d8HmD29gi3738EVocKxEbW2Q9K6SDvI+SoL2UUGMaNWY
LyFEg4OiczYOrZuF/VNgZTv4ZN/XPXoxKLqeFkmdGq07aIX07qwpA18GVa5/w0/qd+Oy2AFoIFYR
ZK7WNUq1Ocomp/3TBvm6xTgfky8Xo2QhiqgpGJhGeVdr4OiH7nHdwCzCsdZqbUZtrHVLIUY0roBm
3yKw2K0clwXypFYsVbRl2bot6PN7NXHM04j1xLpxWdoJ+4nZBCqSRS5yz2g9ZsjGJN50t2pkZmDA
y0Evismn9sKno9yM8P7oacVXaWjxlz8/fo68/9tW/m9gW7oHI+gp7UIlwOi+gtcN5ETPxe4qvS8n
SRnGs8K3IGy/W5uLKUbrxRC1VRNtEI+71MiCD8hl/jsA+n9/xxKgHaJVZ/s0K92s8MLwWCI0djOg
irXK8MZxlkj6fnS8vkaTjwJSpWPIKtD+L9s3uvu/GRpjMccJKnfwgtLGLWCvfFYUbfyECan+xtn1
u6cvDt1GdlE4xkxxEbTttpdVvw2z8vbP62f+xF+sn6WTrJ6UY9H7onajyup/lImlX3L9E7cK3Hh0
59Aejg/oslvrRurMfHpxHqqAckeoG5VbKvKdgRnBBr3B93/+Kb8ZJ33+5y+ebfq+H0xirNwE7pzt
DTtuzbt1j16ctE1U6+gFDJU7ZfVH0KR7panfMAb93VcvjhR6U3lvhHx1E2jv0iY5RpW57iDUF/He
CoqYCrzWuEahf+/j8UpX+nVfvcST9nZR1o7JUaJ2YIGH4McwRatMRtmqi8GuKItnTU9akzi0aKXz
aOrFw6p5NBaD3bc9QrGF07iyC64itbtAPPK47tGLwYZ3kvFsn+TVRl0Q7drPFprd606oJWIqEMiq
woRo3KZV43cTDkNHiO/Fx1Wfri9O11bzYHIiWebK6gh6daPn8Xbdkxd3HUuPYJg3FIcU0BZx3e+8
8C2W4u/2zSLmZpowMFNRKjdLxE07hJgEaOum8lwgehFIBooDSlRMfHWD2Uqq2uiBlytvBGfKy4uH
T6KJlTZBI1uLUaZE/8XPVw7J0r84lKo3abRfXF/kX5BdvC9hC69bgUv/4qIaByX3C6S9A5wU+zwu
j23QxvtV60RbTGah6wh8DgyKYZVbU0sxdtHXBcG5nvPyVOgcHdMVOMyuVWRiZwvluxTTj3WfvUjX
LRtkmmGzvOEvgQrI7xA9XHfon1G+L5ZJ3nu5HTt+5TI2Gw+gnFBXzuQivBaGY9XYo6EHowBTML5R
LFg5i4vo6tTCz/yCw11k/vegDZBp6d8yevzNdl9i+sd+wC7MyCtXx6xg06Ttk4eYzbppXGS2jokz
d5lQehajfkQYcB8n3bpQsnQgtukYU1FMKjfv1Vtq2p+8lFLvnz97XsG/SN3URXAtHEUbCsHxPiB5
pG6ArsWU/pO0fEpT3QIWFTnVqvs6lJnXm8iJ0xbhCqsCMehj1KOivH5oAg/jpD//lN/M7tLkeMzM
dAAtW7ndOLyzav1voVv36x692P/0+0ZkyOe+AgLDG1lgZ6AoprZuMy3RvH4N0HVo0A1GIRL1q/oG
Gcx15VN1HqsXEaCfpIl7EgccGvyoMqfIT9Rp+5Yd3+9GfBEFcnBp6eAppTtqIwyrdmN4ybowsCRt
phIh09myzUVVOtkMEv1gMFYf1k3nIs0iEWprPOgr6oPOth4eSLJ26568iAK1nJRYVjy5KoxtWVjI
AP4r1ux/7rZ0sV7PpK92uN1oHmNt2+AfbEwIUFB/YwXOW/DnKIBgxOuHq7SwfRtQnetpZdxsEEkp
5X1mZ1b+wWst8X7N4AixXIx51XtDU5euk05yk4bEdxv86KqHLxtussKE1o4YeZRnTrGNFY/jrZpU
IRe7Xw9QkPWFLN0IG4duyE4dSei6r17ExLgm6Da6U7pq/b1WQQdHq5a4WNKB1QmEXj7xzWaNLwcW
G2FRhCuHerHtzTbqrCwXDHUWoFQNMh5Gwbr8U8xmsS8jVjZrtaPgw/mP1dipHEW9G3ElWHWU0pt7
/fRWhhIsK+PtZGKbAHCMp3jlVC62vqJ3Qx/kjPiAV0xbKrtw8C5WrZKlYzGD26hCsPebzDqiM32l
cc9a9+jFzo8xpemHwmZABnsX1Q+wfNaNh7NIx7Ue7begZKjrXt+hAIZFobLqpIfm+3oWdWH4hhoy
HmjYbfNBgg16Kx8yecQvIqGz2JAqeBqin1W6bRLvBhjDAgrKuqGeX/niLC7NDNzmyAIxOBtaPblC
UH7lAlnsyDDqZ7FIJFmVKdLvTaNFycuI9JVPX2xJjeac0B2TWGJECEdX4rGWb9WA5tXwq/FebEgx
1AEigVQ9MZyxy4OJU+y7cdAMkN2DkN+7aRwH4OYmzJx1s7DYpmiCB3GbpewlW9v1Zv3V0yDkrHq2
WJzRsVdi0TH2wFgqnDMmz5EYi8LlWPf0xVYtWw0jOCcsXaTw3dQpL5Jq5eEpFnt1jDTY+zhtuXk7
4BajP8jQvlr31Yu9mlah1NpYY7wxwbGTDAFG5bDu0ctVX5mqpcBacXE3wXcpxOZW4LS4Ln6Jxaqv
NFF6MF1KF4g1+p3Cwn8qWlfoQ8PmdSwwWzSicchkwGsHxV+WOza5b1HJfxPDlqRELvux3k0coRIJ
TR27VyRyjjLJ8aVaNfD2Yp236aibUUoix9VlW4YGjK+3tDd+8+32YpErXi1sxBrxS+riLR2L26bs
1oUxe7HIvRZZS5SUS4alvIwQ2qYhuF83IItFXmMU3UcNK7FW1J20/YOfpXfrHr04kAZFq3RfTSu3
B++JblZS5Jsi0bNv6x6/OJQwlI7wrxiBSqShdj8E1nCqJ8d6Wvf0xQ51dE+mQVSSE0X6U1QFnxQH
5fd1z17szxGur95qCTLktffFVqrrGtnjlc9ebM8wSHC3sFiFSSWftLjcFjo+E+u+e3EAqV1r5ybG
Cy4ISE/fy0EW4w6Gi9OtWzFL4BHqk32mg4F2Y+RZN+htHrs6WrdclnJGoWIkowYH0rXr/npKvQuz
tFdhRfDSeB0SEZRP/EDzyTIU/WNlOW7bvZWaz3HpF0mGtdie+KNiUFBU3MqTsbbutLIpo4NjIKNO
j0XrcHqHvPkh6hoRIc9WwBYOjLruVv6wxQ4GbWAkTpKXbtiXP2KBx7EhynVgKrHEJClIBzVdPTdH
Ghlus0K7CCZz5V1sCYJxpIIxZdWUblqOHzLD+UB69mnVLrAWuzcyQOB3BaUjFArVH10IB2yqcrzH
1z1+sYG7qR6NumxJ4wW6oirZI2yXdTADYS12sFcXXhlnDMtYB7c4Bn0OVLTZV324uThaVWBMQYae
KKUp+9R62fup0ddVkJYIFRtYX9nQInEHAx3VwL9snPp+3Vcv9m6jTGjuIrgHaiSC1ud3kHDblTWS
JTolAyNt4OVDzEGJFz9N7ImqlaO92Jo17PcoFtz2QtX6pHfiECftul2/BO3JNoPXofVk67556iwU
3PGcalZ+9+JcTah0A8ISpI+6f1ul3rs6dtZV6U39dRhOzLrO4eyV7pR2eJW0JXRjTf26bp0stiV5
jJnBsWDXy/zvRJaYXWmApsbtuscvNqY5jBbq+ZQcmsG7CxHU9nptXfL4E7SohC+rzXmpqRnQdGt4
ucJcB1ZAder1mJsY+JqdwYmNzxRa4Lb1BNVuZUVjiSsqFb9pDTikLvy5e5RB3mVFvG6tGItztZ0a
LfMFjx6q0IU5ftvU/v2qqVxCiqC/djYV3MKVjfcB75DZNmPloxcpL6xlo8cpiBDbRldeW3/InH5l
BWAJOxlq1C0M7E1dq6u+EwNwssjW5dJL2EmtQy6TFXu+GcKjrcC4cop1F2ljsS3zsHbE0FAERPIQ
g4P0uu3zh3XzuNiSw1RjRq/FhatGzfehEtfou6w8K5eQk8YZrFBOfLYpO3fylWtQ5ZtVn60vdqTS
wPd2HHYknOc7UQT3UiqndY9enJVOAct7wnPONVr1fWCqV5O9cj8uMSe57FQD6+jCFaX6vlSVZuPr
aOGv++7FWdkMuFLE84EGe+Uwou2+aXp9ZUthCbuzrLxMI0RY3Dh3lH07afKTIvp6XbK5dC2DCQol
puJcwMHoOPTyJqAjum5U9NehOzVKAMp+Wbg4pH7uHPUhU5JVeGWxRN51OMDDw+XI0a0aXnKmDBu/
Q1lk3YcvNqZZDOgpBOgA9IpMti1OrJuittet8SWIiPxBM8LIKly7RU2pkY9NMHxe9d1LDFFAaArC
mmt/j3kXUjfZboSIv26NLyFEotUjx+9ZhsUEN96UcYuuVLNf9+WL01IoSZcjRkyRfgj2OFfvUkdb
N5lnwdAXrYUIHtOoVBTkrBozJvpzGNapoKDWffjiwOy9Br1fayxdL07qjTXI27KsV5ZatEUqm9Wo
l3k+4bBtDZgnMZZ3oboOlCPOqrQvxsUO9WJSW+ZzqIeDP5t7+PW6g22JJYKUD/s8JIuwTRxldWE/
aH63CrUhzoLBLz7bRzXbtlpuPBH29ZukT6e9qSKUs2o6l3CiMFGQj8jrwkVcaNOrwTer11aem0s4
Ua96UTIF4MI44TSMYuLARy7S94q3Sjm/qQ8vQT5ywEMuKMzCxTDxKMbuMdKidZ2KpY5vj3ugnc5V
bQUxv00T4OSjDPjIrhv1xfEZJJaYPI4LNyitK0s1LoS99tGL/QnywYAmDN1tyI0If5bge9ilwbqo
pS72pzeYtd2IgZyiSva10t2OvlwXtZYYn8yMSrMxwfh0la5s8AadVQKtddWOpVjqJDq85HMGRU2i
K2eqrpMgWncXXArKUtBWrKyUc40mQq8nry9zfSU7EvL464QCs6YWdDnBtm3aCA2V8nZCN2/VIoSl
/vrhFRZ6yahGsBuEQVEvxx1M+bJmfdtL/A36T4pR2sRxBJWGjVBCDZtvoa/88MXZmUj89+JgPjsN
81DFzftOWO/XffhiY3LlNgzdVgq3DOVDV4iLsi8/rHv0cmPq6AsAY63+h7Mz27Ebx7r0EwkQJVIS
b6Uz6YTDDg/h6YZIp21RFCVqpIan/1f83Q1UsLLKaF4kkEggGTocNzfX/tYdyIa8I6ZobOa1LBOX
uaoyPE8eFC9OGmi7x2wNYZS7Sr+8GCxLXs8THvR8DfXa35cIkJJw/jUH6Re/PnHumtvYJqYNsJ8o
mPFNXV0EavPsEyek1S9cUg1Xwfs+p6bYZE3gmD74TRNXg0NC02xzhPltQ/0tbpc3tKJex/3/MV3+
l+N+hK2s2APkfHncnnjffoAlrNf1BBzg1wMZDWqAqwwubXht1j9i2bJzZGAy6zWWrg6HiGnlKO/F
VTY7yKVNh7c7IBNepwNgrq8/HSXoEW0tAv0qes8jeaWT9mzZWZYpXThRFvt3MwB720/zCvN6wCb9
OsU5MDnsHV8IghjNZLl29ngAX+nq17SzLIVeBzWmmCgHUxfYQ77nDfe6IieZsywBPU0gcYZMgyvz
e9uaS8f9UnlJ5izL1rCMxRYbbKr6/gL7kOPajK31umqCdv16mlQAYxne4VUDpk9vSB/ce1198upu
12ah5hIKwQEiDdDS8wTgRqBvPb/aWZcitCqFhSu+GtBHzZF1k9rvqEydoxJncBcdGyYJXLxvyK4/
iNBvC3QF/KgHqLoeFhD3vZ6/tZzA67amlednO4uSk8zMPdxA74cMQfzU8F7/k3zypVP//fkXDliv
pwiyhBo1Xnj+PQbgjL+3UJZ+14b09Q2M7DC58GwKn/aQAtL63yfOSzj1D3/QfZSd1qNLkaJogKEM
BQwc6qp6s1UjfzhWeL8XtdXmA2osBPB7idF+m7H7WBsNbUTAWEMcY2b1lQKE3sEEeFCeM9bde+JN
ZKLG4MOb42mookdDjN+Xu2IoyROoCwXv753J2gIKxu/weJ78tmNXDAXruzk6CB4SUjig6U6/jdPd
6/kjcWVQOP4WYQChvU/TeAonsAx53PnJRBJXCJWCFqzhctqjWrP+3dn4eR7Az/rv8/PlCP2H+ekq
oSop+bpKau59KAvdJeMHG6vki9hXv4MqcfYgFLO0EWjaPcL1Ls7BYv1LWfWnjNF/WM6JExggN1Lv
O0Hav03hI3rEev7V1yaCqaDIZllUoEQ+CWM8d73E2ZhqMY7KWCikYjV9IXv0mC6zV4YXXgyvN6YZ
kLQKhuX9/QCHPQ/aEf7ttfUrK0oSZ8WCaViLCbPy3q1J/FsCaAk50wqS23+fRC+//58mkRMxkHjE
cw5y9ne47u7PodjUt3hspd+yTZygIYb3+JiSDl2zJqaMSKBy06r1yevbXYkUoJubBnHz5ZkOyNck
gBeyhROvV34gcUVSB0Cv7Uxxe5J2Q00Xewpi67fluCIpjmTGCjcKpGJXorp8poCh54k8/nDCO+ax
/6/KCK6Qr2dkx2Cd1dXc3NdlJg1abva3M/QWNTiq1k55li7mE/LLwwfwxcPnTs0b/Kdom/7MaNs8
yDlO1aWDye3DSKvgGXX5w5YzxA3vx5Xgeto3BiKOoQ63n3MAYOEFJ/0k3hDE4w82gOt3bnsrXvTl
m5+2GQY6zk8aQN9sydEhJTk8jEP/qAz3yjElroip3lZLV215icDwl4RhgDHB334z1Fldmptu5A2a
ptEjhOrj4XfWutolMKtA/R3RbrXpIpOYQrr+Q9TzHzYEV7pkBamTCTfCMlQye/9yXH3E/ar97tUh
rnqpM7ABrxK0Pg7qtAEz3dc//Vp2YnFSNSBUVj26GmZem3jIWr96d1gmvp56Qq09T4ThZTedg1AX
sILz23ypM6nBvA+jbULLLO7P+5S9WSFH8+uOl+H9l2zEGndsWAyaJlxdYuCGkVn2O+9c1hhguhT1
NZh8HVuAMK3wfJwd7Xr2+3DnvGMw5q4iWNeXTXWQU2i7J9tlfjl2OBi+7hUllqNLUjROgzFP2SXh
nedQOiddJXU8bSgcK9MuPrFsyFf1yatDXM0SO8aIadJhJBtVgHWR8/WbX8svF59/mSPqxavHTiYp
4c6ki2OeVEE64ac0SFzFEp1BPU1blUJcHE6nDFZ8+SE37Xc6u6IliMRFFfAxKRVj9UPKmDx3gF3/
4QT9D5ugq1va4Hae6LRPSj7HzSMYs+LTMGyeU9wl5sAuIqLTlrAyW9vcMnIZVOS3elzlkhr1uh3W
spKE9hSZ7/V4+N0cXeFSDVbuOpE5Keexz434ORyeIairW6JiCWNwZ9DyzPtTRckHRUB595vjzroE
5gsmO4KyUq32nTi2x2n1eztOXOHSDj7/QCrGynCQFRBios1Xk3jG/a52qeqSmrJjZWXL4o+wNHka
J/bBq09c022SoTQkbNA0YpNyJNV9/JNR7H9YN650abWqzyCPYNi89/pGpmW5CS39ZHmJSwwbo1QR
KFxYiX1FXtIgnE8wdZFeUt/EFS9Nu4on22LpWI7yyJTd2eyn6Epc5dK6QqzIuoWVPWwcRMCLmvpt
VJFzWlZ0UARAdwYTtKw9Z2oJz5xQP4Fy4mqX+jTgolnQOixh+7M2dVyEiLL8jkwXfxQgezpFK6Yh
6pXemEV9MQf1Ox1c5dJM4Ts0tVj105Kpv3C/StdinVQw+e0qrshglz1DofixldyENzlFxaxbv8DN
xYgcImjoKLathIvOka87/4SaQr893OWIdMdIsoosAMiDtH/um2q4zCI1fukiV9PVzOsAiijBePa9
vMb13NzGmfhNdFfTdcgsqUMZsLIGzEqJbi4oDGr8ZqILhsq0hfgiQuOmGmhOIHMrVgrzEa/t1pV1
8SExCn43rFwreLrldBABhCkvHm2ef8CJ9VGFmuJhcKRle/Qne4ywEOF+t0FX14X8ejaEsMYsJyEK
QkQZr5HfRHdVXTsU5ysKTsKytig/3VQhI+4XBbmqrh5QPN1NVVgOwfCxj/SnoQ285EUwQn8dM7ed
1E0v7VFGbfQZ2A8w52Ai5jVRXElXEtt+To9sL4HphhVfzb+s6fber20n1m/a0R4D3A3h5SR0hAxQ
bT9NMOL023BdQVcHL9IoVil2rSV5TLr2PPHQ75biSpdQB8mBJ1NbucBrAa5ZZ/gmeW7j0evBTPhK
Jhyca9n1yIrh6bGBjQP96tfjzl3TJHgvCmu+liiEhgyIPZrFr2Q+caVLIupneUzBUiKrfUonWTYp
9drEmStcWnq9TLWVtqzh6Qln8zxgXtlauBa/7mwD2NyWErGUCl4qKhMXK3759DRzRUvwJ+mlWeiC
GbKuH2C6zW5ZD+8Xv9ad9I82cQtvmHApLYELjQSl4ByvfgQBxtnrTkFlfxzVyi6lhv1sy8gjfGS8
liRz2UGJojBJgbVn2cfL22kxJ0jRvDZBgA1ef7WNh4qywdhyaCcN2/emDHT226+7nTU5rNugdxDh
S8nSch2DE9zDvPZA5mKDMm7hC1pjBm4UpAMND6+LDOHM6vfhzsnANkVm2B0uUJ7F9hxwzvKKz3+y
qv7nmxVzhUvtoIAGDrelrLvgw6HWS90kP7w+PHMWZgrawcZCtZQkaEoRde+zQ3/2a9pJyu4U9U41
m5cSiKknEfHPUeenw2euagkIT7vgCrGUfaOvet1vqSfsBLqW19N7UnLf1gBfraOwyuHn9FDp1OtF
AGaCr9smWglUgPVLGSVfq3CFG2PtFfSwzFmUMAec0UscLaMU/miX68D+hPd52er+/ZGQZc6ajDpN
4cWxLmVq+p2f03ZM67OFv+63Cq/CSZ5OVPnlmeAK/7qDYPcYhoYv2Mzj+iECLnPuA7+d3JUwqYVy
CdrBXPKmLwRqCcLx/1op/X86ucAu6PVXiwMOrhHsSstdreJ5Cvv6jWhTP1ILcyVMSTKkOISCuYxb
GcKiXacPMSwa/Y58FxuUSqsWBUPuEp7xACfwU1PVfjuuq2KKQ5qtMfjd5Ton15hPsPlLLl5biytj
MnioBIU9mMpjgsvbKG49vNn9mnbW6NHgESxe5Vwm3zN7jo1ns84CTZNN8V7Xc0lsULBUldsinv2+
2FmgPFXY/ZDeKJcgBaVF3cD2+ZPM5D+cPK6uJ6awrJcavVGns3hYsYpuQaImv1PTFfa0W9KvsCea
ylGx53jP2rzj0+K34F1pD8yshhBSeZiUBhBoLWP93MOMzuv+ylxpD4QGMQdyayoz3l5Umt7UxrxS
kWBHv95NpExVbat2Lg+iP8JQ78T05pcsYK6oJ9hiWDzAu6lsbfSbKPLdLMQvX4gK99ffnczZmCk9
T2VkfrGtOTW8PnlNcFe+A3vpIRIzOluYo4Ce4QKmid+56cp31n2P+vFlQlftBMPQpRnPLJunP2yu
L0P2D0enK9/hQUeWFDQGHJ0qvq+QLP819C2rIOqrB3qeg6kieTwAe+w3513V4jptMLQFvbZsg2A8
jWYMT4n2w3qzxDmcwx1WA3bqp1JW4ZH32TLAFZl46TBg4ft69rTzQIPMwtO7C47+0ieqP6Vd2/nd
WVyxUBPMW5vAmL2Ei1L4RpMUIcDoSQxmrlhIospcRtM4lpzAlk+27Vc2az8uGXPlQqyLQGmPhrE0
PH3bqfd1lXz0WlauUKjahpmi2mcs48bmK49/NtJ4pT+YK9iZZb2NnULTo0EBFHbiPFkXvwJF5qpk
V01MffR0LAkBAEeHb+bJ+B1Irhoohl/QahczltmenUI4Bnet34s4c023Vh6ClUTbsayNuBz9rygU
fnuYqwcKtwwc7BAwSRLFJxADimz2vGe5eqDkqCMZgMFUjk2XL3zLs77zC4hcMdDemgb1ScdQws63
+pqtW/10hFX0w2tuu25b3MhMwBBrKCtAWJgWebt5hkSuIiibd9ktDZpeMzmfmn1RRdr3m98MdFVB
ZjEBQLBofSDq2pjlBh31za9PnMgW7L6q4pVucdZF8wkuSd1NLtDc+rXuBLj9S8FZfHRVSaAGQij3
Puv9HvSYyzOq15bVItwUpCowSc9Fp9fP7XS0fiximLO+PnuwnQgxSbRv55WchqP5vgTaM4NInYON
yiwGAz9gNzvxO6yu8xTEQK8ud8VBsm6P0dI6vZkA7unRBlsDDaiRX+NOYmgHhGQJeprc6BTnB5RH
CfFbm642KJxrOgx1bW9Dbeklk9VxhXG99QsWXW0QxJFjWrHK3pogeRNIeea290tiu8Igk02EzUhi
32D1uObhyB8jUfs9FDJXF6TXdYog7bS3etw/jbAhyeGj7Rn3u8ogHrTISkwvnbJUsI5LsxJUb98v
j14vnxh2VzD15suNVyCyZtGaFPh+vySCqw9qhbSB3lI0LsRHsGu+iNUvJnS9tMa276a9i+0t0H1B
lDylNvVbmK44iMhhD+QaLbgVypONMuiD/vJala4waBlJa2my21vI1DcdtJe1Gf36wxUG4ZDcR2lW
e2PD9tDb+sIPP/wfc5VBPZ7xIikHe7OqFRdeBSS31ER+F2ZXGQRfEaLwxGFv45aehlA9i2N49utu
58i0bYO8yrDY2zyTx6iqQO+NiN/zOnOFQQiPre4WiwnIhrecpwbZ5tFvq3KlQWkX1maQjb2t01Hg
D13j1HrOE+e0nMawYXWDwTzaMMjTyJwDdnimUv9NFmSV6IdQ25uZ8MyxN0dyBkn+p9dousIg2DtY
tqAg+Wa24Xq0SY5O8jt1XPlLmM0GeXI0nbKm0FNd9JWfdQlzxS9iJPuQNmh6244Lty+UDe43lK70
ZVyGEGRxrBw4uc656dRzFo7KL4BwlS8D6qLYuHX21qmwYPFy7hLPmMo1RVMsrCzBPze+it94vCrk
kPzymyNOGFtTro5uxsKJD3oxobF5hmy7Z5c4J2XX7tOolLS31qiPUfPDBKmXLJ+5opehMzyaDDo7
DjecCexaDbNfYO+KXkLwYI1a0dn1BOKNllfU9fhddlzNi6GggBE8JcOHvcsTWGokAGx4jaNLMRoJ
VkrTKnur6uPUpOXcG7/D3VW76MiayAbBctskLMUXmcOp2O9Zw1UWhsO4D2GH3a96saytM5Q7H57e
JczVFvJKJQ2p8N2cjz/0wT5avSvP3nbOyVSHAXTyaFvGbxaSFeFxeLYcvw4uNZFHEuKicFv6Pd/F
rz774jdBnLU4VzJh84YJAj3NCUrufNWD32HgcovCPpHj1GXLbdhYAhoIBHlzMwWerTsXSpk1SbW8
hNsTIcsJ4pQv1OrNq7upqwB6uWCn64hPn+L92m/7dTV+CDo4NL0eSZJG0ZbC+OyGF94hNy/sGF75
LUrqqoCmOhVIbsTLbaQNL5b2GN5vfJ3+EE3978Hy74l86tqH8fnAdcmE0y1E0jS8hbscg7ey54so
GLFafNSKqAyvkOMqr4A2jDC8YasdryPfjLrqsK1pHu58a97KYxvWGo6YmvqlFqmr4WAa55Vd9XTr
iQBrjpDf8CP74bNMqEufsU3ARAv3wdvRt98oqxQyxX72UtRVcVgTU5lGzXTLpvpW66zOyeAnC6Ou
jOM42qHJoAO/bbaP8mGwew6aZea3TFwhhwmrejtI/dLjTZOnafxSIXv44T+oK+ZY7GCmeUCfL1iL
eUWEKeaM/fYbUGffW5SwIFTj0wWTX8N5LeMx+MNz18tu/w+rxFVv2Kg+pKUC3x1VJ7rFN576VXxR
V70xt3O7JhOmSkQMLWDqQ4qj8Xu5pK4OT1iWIADZphvR8QNT2wloOK9ggbo6vMyG2aj4hKb5GuUr
C8oGrAavk4C6Sry6rZitg3W6NeFy3hT+AEjNfpw56vLDkipeZCvG6VZ1XXtidm/PKx9jr3iVumo8
IdKwhWbu5RKZDrh6tHStUFM+C6+bDeXOIalUKxsSdvh6jGxZq0G+4fOa+N1tqCvIW/hawWwXi2iw
zwChPTaL8kpmUFdLFK69ZjWmyE3M5pvZqieMwR+2cvbPy9MVEtk1iaos08hKcdo9AC/U3Rce7yHq
Sqf0u9fu4sqJCArhwjlk2NK7NMvXbvpb2N4vJU3/TVBUw/BV9xHmO1PXaPq2dZnfSnL1RDjdAxSQ
ouWQ71Wh4rAIYW3id1i4nqnV3JO+O9C4TIdHMWg8vQxer+bUxSIlW2MMQ9X0LaF9cGqT5l1QCb/E
A3Xd09qERmO4xtNNv2gIUPf9va0bvyiWusKiOV6Pse7pdNtV/UjHthhn7bmEnLUvBsBl0phgDlZ1
jUSpFAVYbn7mg9SVFckxNoch6JWsn2+djE+403s90FFXVJSYQLUBREU3XuurSLoiaxMvvRJ1RUWh
2epkB7cNzmAB6ihsLmu/twXqaorYNmUacA5Mk43kUGxkiVeum7qCoigZh2YM0LCF9dNjUPE6n1Ti
xzeC+frr64jiSxbG0TLdUtGu1Wnuh67Ke9mj7s5rK3SlRRHwnhnAhC+j2Rc9W57j2K+Gl/6broj1
w14PCFj01kanSG63deHSb7tyZT7DmPbwXkbI0mp6XWeeSx56TnBnZQZEo8RJo+lYp3ekUE6y9/Oo
pK7CRwAuctjYYoIHXD42okWfazyNeo2lq/B5kW2D7xl2NxpX5C6DRV7abM78Fqcr8TlaykcyDGi9
lnWYGz2ZttjaavDjU1BX6cOCvVNM991NdK3OB9wn+r3yO/FdqU87R+MgmmG6LeORQ7v10NTy2a/X
nSUq1cSngbTDDe6Xy2WV7CiCEI4Bfq3HrzeAHfnBedR8u9UcCXBmnhI1+x3LrozoiAM2Nv2x3ewW
1CegqcbzZkLPsN9VEkHrO8lk3Leb0dnnCmnfvGOb39npaolEA0MDEg37DU5+EyhQNrpOvPEjsFBX
TjRGdMSLq9hubbrPbQ5NR9wWfNjXX15D6mqKZGfAZdwwpAE+eVnVORn+pBH5ZykndQVFpiFLvVkM
KR5e7W+O4aXnqlvHv81ANdBaIIqrz8GRtpPfzdGVGR1b2O8pD7dbMn8IpgCgJ99ReLkf/Av55eja
ikLKud0YvDHmRecz8/MloK5jWrBT4Mkz9JJcp3cqJVfiaYxDXfBQuh9BO9dku+GKAeKhOXRej55J
EVdhVFEB/Ps0bjdB6+YZuaNgyfcxiv+UYSDh/ybj/iE54oqMVDugsL/h/a1DnS/9BG9iebeJDdgb
OaMu/wPQZqT/NFVNDTPe/Wgm89eWrPEO9qjotW3zGq9e3ZAjk2iOO+xqgNTZjkqOH0mbsOGBjHqp
76Md9vnttFc1Pzchyn3LGSiv8dTpiC3lPidr9khhU0bOnYjh62BZBcpDLhivvtKARVmhD2wBJy0G
M54mliw2j3mg19tcIxn1RKMlYJdmDml1TTbopp7WPqPFwfZtO+Ol8m7biH5GELX8oKGZH9nn/n13
lh+QbpJTlV0mqJ3/XvDX9oLBLSS5AYIHulGchdnvAO+RQOJQmlSo76/T6hLvhpqPREX297EBpwbW
ajvE8EWBf0Rptpi1P0l34NWLBbo1N6lSdXxWvdTbZc6SYL+kKDsdS5Qw6ewhmLgdHlnLuvg7uOj7
covhtVAXWTKr56naWVUIBklisRDT67Kt1mp82wKxuX9KYDlan8C9I0vRVLxLClgTMMg4u1jqO+np
1hdh1+z0HV6Y6zXnIgr4jx2dPpYsmhZ4Ymoeqy+12kRYBivL0tOWyLm9ZEkbVQWP8T5wTtIteLey
Q9IzUAR7VlC6iOTdXtfdhzVSypwruXT0vQFdAV8zd90LjsxkYTFUk87ybVZdcwlBvInfNTIadTEA
LI/3qcMCaSq7FuU3abNC8L/SpQoK3qVmPh0bVOhFuM4EqPVBJEA2EWrMNeMQ2OUD5cfndYJcK1dx
1gfFGjYVzY99SRv8/D3k53ZaKlVk27h8WbQmgGDKcF2uMUuC9NcBglV8i0VPqmtM4H2eL30Mw58A
+KalEEOw3tNQpKB3QzJTFcfQR3/hz0wg7Kba3nHR75McsMR++rqobGpypHVTfqvZFFqAiCJk0jeK
VZTPXZwsTwunu5D5FFX2yFVr4v3ENhF0l6XJ9rqYKoCE4X5zHKIwnUHd9Bqn2XQe+wiyWapDURdR
JpvqosVEtxOBmP6vVVWbzYPQGBhzdGoRpyxsuP00LDT9gsSBkKd+ZXzMW7GK9TrhP+vbksXzkdd6
oNk7PB0kUw4u8mquos3w74PcUibzIBk0jOsbAH6207gscv9Kdi6h4wP8Xplfac1HfgrrdonfaHAj
f0VHvYXXIAu2v0d4qHzfqyb6RLKuSZCzqIPxg6iaIwRgJlmPByZXQIoLRceenGcRJfRpbXcWXpaq
1V25LyIyV7mmzZBPbLHvBrvo7oK1FS+FYWP/c60pMn8CDO3lBgOhQF2D3VZfeIIS7n4J6QDc49im
zyszwb2x+C95DapL+mXus1b3Z4AltWnO62Spfl8nQne/8ZpHkjOwMlG2QEss4uS+zTGwynlnKya7
osGzUB/nSRjXe4Efu49v+ySk9joENMre9Gv/MgeCtMK2VPUVhgv3QvERZWw1+dgsQd3BtXQSZMj7
oUIWLVFt/9yRMKx/ZkPcVj8n2FAMp3AUCLHrWiftQw1+91Z2CTn0u2NUyWe9NUFcNKFd2WU0cpne
YjcNtoLWi0kueDlNoxz4xaZ9RvlIzJ8rQ8Q96/Guj5JoMVX3PtmS33qJWqh3adqtj13XIVyIWjt9
SRhfYLsmF/V71nZ+MnITad72WFFBMR1R035UyxGIEzkQY+QgtK3xqUa8NFzDHnMiDBKZvd24qMJr
EyxDdVYI1YJiyNIqPqeoMqtOU1YHJpfpxIKzCoL1r6TLuqE0zXGKD+wd+Yr3zpfu/RBxi7MmQwAp
Bc2l2MHiHd8d1XTu6+l9E4z8OGNLSPGFVSOwO3eZoOFl1iIkZYDXIkNOMSpcPg87Q76MJBP/ayRx
+pDFZn1MxkCZO0/rNr4ymFxEF4pFMD/iALy3e18MQEEuW/3I16RGVYmix2OWdMMbpLVwusfQjUTF
nnZCXUyTrjLfKTLGORYo/w5i5/6WS6rTAhzkb5Ea+E/Gh+pH1Id9975P6wMzoSaSFElYZ6dtIA0O
RMAygV7bBZiFEWywGl3/oDa7WNos964LhzMS6PIEjk13NrO41tt2o6EyJybxdDSl8XWMSZhzsr8T
7TbmsTjanAMOl0sgnjAv1XuEEUuuUYlbLFuw5geYBA1Pj5NIkyUXJjVvVBQ9bqQ5sXT8KtbAXqJQ
1acFjkgn2JS/OdJxRyqvyYLTDFu3k2gtL6QJLM8JOHrXrQL/CruzTh95pj8t+7hgP99+pELMFwDL
6SmxzfoptZU5DQp8a5AFxqHgMP9bMG2zCtsP27Y7iHZRDhemTw3FDSLADo+jrXveswD7YTXwnGJw
C2goSE7J/kh2cSVqe+R2DM/g3m8wUG1lMadNXexT+FYnyzd0Y3IeQG68IZH1Q1JxnON4PUHWKk7t
rn7DkKQ+BwtelDM4nSEA2PRFbvK6t2IoKh7ORdgvOFYW8hS22btlT+9xD61gzSDxQWFsl6fVcm3p
wN/0VD9WcltPSbK/193YN5d6C77RDQdCUzUPsz0eSSVMLsj0bNYmu09JNp6rNfnd1PataPBcXHTo
Q6bNjJVgtmIIsze4ch4vJwAY5ps12IK6YIYHViRGRFsxi6eLjJMmzzZpi0jLoKD98KFKRXqLZgGA
uAnfUxSRgK6ki1hGfd4sY676EP9P2qEKwbKYnDWjTYlkRVLlZEWNSYOkcz52mj3BsD7FSVOd8INE
dzpg6inzPj2mp0iQ5PeaVHN14raOPtUmXvbTYDUeHUmkGvWGMMKQO7AL2d/Cbig9rWEn5FVkWjYF
fh+JCha0FbmkyExt99DE5DEJA2lyKlCLmm+jyf42O+tOvYqDrMx0lXzp25ZtebzP21cYRSbhhY9D
9WXVep0Q86Eu9M4jmm2YmaMdc9HXxzOneAk9ZwCDFu3eRV/gD2PGfFT1+CXtB/F7FHj5eWjbBb2z
NFhTWE5DCsfpWh04QJAoe5sEm94/jB0X3T0VYRZdxkiEUFy3wUzPPRlbesp0J6B26tbq7cSqabnq
mDbf22NuXhTrknYQIktMq6if9hXvSztfTmLW+FaKchn9PuY1+XtK4S73LE2olzzqkWxFjnQdvoa6
HRYEVVmtb3XVd5/NvNP+m5nT9fecQLWUj0kMJf+IiBhvV2tH6AkE7Sh7srI15hwtGpy6ptt1c0th
0fQxJLRqzr2RmJDDkqGcU9QzPFTlko7v5nUVB0KTcW5gRLUt3VM/9EIV7dLFBBuLCuccGVY2XfjU
HSQfG7EPBYqeybsBXPzm4wDcxPRunMJwuPThMsmLIhViQx6j6rhYtwjVwPgV3XyxfaxO1IThDUFz
xPcTroJvgHmboH8m5A6sx5Q+AGceIR5jxzGeNfaZL2EUH9tPtleQexo7BPN17AGxPqEuWIn3DexJ
43KIM1qhK1QS59YSKYswjVrsK4nY8hXjqW8MUGqwircGxXdMKNW/D7qtU+8ISbr6xBDyknw2ICA9
4d4CwjSdDpqdhWyewFqsUdUUZjhKD7vvx2lJZfKgNsrkPSNihr4mSRcJGeCUVblVx/BxW7LxLzoA
infV0NEHRaLgm17QRq6/TZDJKJeoDX7u9gAYzm5ItLgBeI+oJNlQRHGyM2L3PDDZ+DArE5wbHOR/
0SVmn6YhaO7wMMGFQnXbHVshkW9ZPFObN43d6J1LoSiuABb8bHocvxvLps+41WVprvuxiv+HvC9r
jhvHmv0rHf1ODwiCW8T0PHCpvUqlxbJaLwzJsghwAReQIMFf/2Wp3d90K+yrO/N0I26Ew2FZUhWL
BA7OyZOZJ+4p2dA846lVTvWQaCvo2Nph1jzHjWb2fD3YxWBip6l0glgXPCxjmcNVG2OJJfZYKx8s
4gdzWlfIBQ4dIu9yVSJdjUZMXVzlnmzIMxmUs8Qodgq5HixTNukS2tkNC1go0sWytL3zZwA0+6wd
zR1GT/JX8Dx0FquukWLdId0q0E+aOjtZWHUYdD3Rq6q8JEZyzDFyB16JzUtIC+ad/YwtaWuk8mN0
/zYzLD3nSGHoZhPlFju6/RKiQsTkGIlZJrlRANqYw5LRYxmJuShL5GO+4153orVuyl5znERD6V8H
k8/Hq8VVbX+ebFM/y0nOFLrihluR4RTHk1JOD8fddqEnV3J9FqpsMQB+Eg+8MHP3kNteo2Mnh8zM
CQPLSrAB4BSQVeoS4U3Xh4j2wdDH8zL1Yj2VC93pYBAFjNoWNseqQS1M4N1UPSCpq7xIMlpgmjou
5HYJw+Kby/l0Dbjc+Sx8d2pSvgx8qzABF0nS4JkKG9KzyE6A+ZMUs63T3B/4hqNTF/F5ocWKyHHO
96VWc3YSPck+d9q9wrBsFjUU4l3KB576GELvxJMAhS/1nFmUe9U6E0zCKmeApVxmoHLJ2pCnw8yy
4jQWzmKtiS7JgQb99CWfHOsoLZ8NieNVDSAESJL8zdKjrkjtznH6Y64of54LycuIIJOd0t61x2Dv
2bW/MWFZgU1FdQfOhe3xNm3dzro3pc0igAh+LAO3Wo9O3V1oNl9bTU5sbDH0wgq8BTlF5VuJ9G0n
W2d5p4pIZ0t4HU7V8tS4Tbazp0yfSo5KMArn2i6OAc5w84zxs0ani8EZuB6kbjezveSPrRxNk3aT
L3Ha8LnVK5nbpL0CJoeiXFOkhxg/mr2ghq5uSzWAaSsWb9MFWt/2CJZbapzc25N5EOUZMH79LQvq
sItbboaEdnO9c9wc+U3Z96chzODrCDNghLE2ZM5DB94WiygMApe0m5fmNLTFkKW5O/lXNsaqDps8
G1CW1oa4X7GzL2AN8Y1103dzNaKgDduDrOZ249KRPSjwMWvkV6Ge0tpueqwqHIpFVCoRbj3YqLLI
FH5jxXPYabrPSjcLk86XlyOhEre2aE6lZk5SlsuuWEwXFW5LbjCPcTm0ZNbjkTrBfLfgrOjSKpsg
Me9hhJB2duN723acZ7qT2ejfcYW5ZbjpvC5jjNaxH3HXmLMTTikXAmp/R6VC1FFmTvKp02eP+Yij
wrbUNedBjpHDvA73TTV9A+nTW54U9O3fJNVw82WMlFHJjYlnC0aw6ykzhkSGQH0o/WFPljl1WWWL
tK75fMxpsZnz+mxqxSaAE9Tf4vAH5QxmeES6sQU91IvJAnujzaJuhU3HMobiCBM37MpW3ZbVAXzl
A8WWG2uRox2NFaNP4M6Xv2s6OmxDapxJsXbcuVsVBkKossKAhMzQ6ahG3SP9KhtrPbrAO+Kpnxa+
I/CWHvdGoSkbs57S9mCVJMDNnzi5K3Oi1Sl0wUZcUfAdu1vQpBsV15Opx7tBNOIVTYahSXAEa8Aw
Td7iVRaod+B2OLrFwZpx/6kze2e3qZtq1XQLBv6ysTfuxgWDlEZZCNfyaBI2uyoC2rixRmA/kiab
nrioan/tly0IaIhCBVy24U1oJ0UumnYF3yL1O+MzuryYeodoM8Bno4wbZuPkw4A37OV25NTbtL7U
5VYY7PEttCjtrV+Gtrtve1FhUbNGJFoyWUQ1DjQeIZVvw51xRtpE6POMSHBJPfIvwWUcbYIzAzNQ
XIP5YytW1kwlfV+H1cp3pBKnJm8yVD1Ue206Dlw/D7DjIrGtKfqMmgdjENudCG5hhlZkcWd5rjgQ
B4jGHYqA0Gyd0TH2Hc0xuPjF52Dpn6agHMadCzIOXXc6r/pzUNet823JZcnXMPjLXvWAGbZ7G9X6
gp1b9u6VLQAQJLwXwjrndIFFSGRzNCKw01XQ4xC1Ie9NRlOjnJ45xivcY5qRDyeYgbonB+gmrSML
UYedqSvJjsjC18nkd7UTjQQ3Y19AHOOsCxp25YrVuIP3U10qms75bFiifQzniMtpqOXDOBhEN7S4
uvmqnQFSRqPryCrKgpLkMdzThyyB46m+rR2B2XZNJj1QdibU0xFOEf7FGwvVr8bMAnQwDmOLbNdT
dnsqMfiNJtnk++J2lsRqY+gryRS3/TIPZ38surSWI+pG1CB1ucoCYYevgJHcKZV+5XZoWyHTjhQA
qfYG9FbdwjISv7CtAuLRMsqbketV5gPIfOjsnDM7An4BdQd2mWNddY2FSFsrHsBEx5KhMJHPaqUP
JbIsPkeepjR7yp0w5FFIWNlHAyZHPfES/0aKVLhTVNcLPgd89fsnoN4ehtWjGTrEedHjCdXSX/rN
hDeokmYmUO0VSKa9J9JgEsymal3l3oRTPWWpl2ORR9T4zZlUZCi/Br0F16e2KvIiKQzhPigFFJoP
ldRMzuxRuYsVfnV00wJ50N1YpKD+Wqif6nJgsd8oEkYzcnHz39Hg3ouDB4eXhciadqMwUXMjwz64
AljG/st2zHuBcG+3dkPqvt0EA5mTSpZNtEj+fTTGP/7me6X+9U98/RUWX73I+fDuy3/dNTX+/PPy
O//7M3//jX+tvzWnp/qbev9Df/sdvO73902ehqe/fZHKQQzmevzWm5tvaqyGt9fPvzWXn/y//eYv
395e5c6033779WszyuHyagiJ8tfv39q+/Par7dKLrOMff32H79++fITffr1SA2RRv2wH7JL2l3/8
kg5N3wzjL1tVPcmXH7zUtyc14HVZ8CkIqW+7DCpzYl8a8dO3P77jfYK7Ftgzrkt9ByDBr7/Iph/4
b78y9xMMNHy0KojDbD+8MI5UgwiJb7FPDLitHzpOCLdODwKaPy/5/EfP6Y/nhJv0/etf5FifGyEH
9duvf0yI/HdvCi/joiTEexGCvhWj73Wrrall31iV9xnp34vUFeYCEQA1fcHLY7OENKVe8co7mW3L
wD8tdr2sMl4fBoAJkbD1EQGDvUysy2UklrCKMW31espod60wSu9Um2De+nM/3GQFlWvmVO4VKWr3
CqNbADct9UFhQHDkV7NKltHkaR6GZj8u2deKONc+ANaklt1Dze1yRf2BJT7JX4wtcqQXWRCFQXtb
m3yriuB3WzvXbcvEBgGxTSep67iGuW7k1s51XhXPY1M9ZjVKUxOIAs2P4K5vfBXZtiUj0Om7KKsW
gCkEMCRsnh5xetzTLv9Mef3Y5LDB8NsAHsDWE7fRLhmrVwyRQwJG2Eks+YpaDjxVmgH4IFVfTN8i
BAGDf0Dr4lnYwZ0ybIMTzYoI3D/jWXmnjFk7MvpWitlzToQ0fA/U+XKe0iDJOpj4QFzgIuda5JoM
ul2NHFdX2LCYm2dyn+W4TIwivBs9VCi2BUm6dHCzOlm9wi2WJENI7hEGzNpohVLf2AMQPPw1seLF
h741gnxHRlDZtFcZzb0Y/Zgg6V15VuhCR2YgFaCXhr/kDiHRLOS4YVplj1PrZg954fPVCCvGc6Ur
ftYVYMy8QaFlt3XUzNWUhCPSHtXnqIyHBR45HUMjpivb1PZCNy4E3t9fSPvsuY39MGLcfITW34JE
qWpX3dKrBADui1Wx69C3UC3gQ/twPoithr9Ki78KJ38V7USR18lDY+YgKVvcohyoNBrEY7Yls7E2
QltzimUi4iHMySaf2hu/hOhMtba7MehRRSN42li1DKOHMRklwV7gEWQVRwxXMmieSZZA9tVFOTX3
OuDIWIAiRNrW/RbFerkLJMHAVSWcL5UBtIyj6zHLM7VeyHSPWSgm9pXmCdSd14plMAfNXGedE+9k
Ke2eQITsvkoLBUMLujjAGnaNTl+bEt++LpviZSrm+6LDdZforB5b4Cmf67ErIszMsKIcEHAM5407
DwdrOlaW2PgeXgUD9c6yd65hNTWraEZnM2LOoJIQcqFI5tld1hXPIOzcyhFPvylwD8pWhfHbPZet
0hEC2LVlSx11wVBE4FDvp7I9k0kftVcdbGE3ybJIWCkV2El+47txKbHY1YDV6c7umtGGR0WDpete
9PXoROSHsA62oSRY3I08d44vrpfCO1E8zag37YM10yqytAfQsXE3zQDsDBDNBtXWY6eW+9w31aWA
uM8GrBMzyREj94IhEYM8VL1kK5GPYt0KiWXHUKijW4QdIQJ1p0jppwF6jXftgPhSXPI1qEbSyupB
bcVn78l4zIPqsLS4Xh/O+4q250ZjPREYL3ULPhOBWV3EOahlaiLLxs6HKfHpoNEuK16tdjx2GCSf
ODSvYWlOdVyQDI3J3gIS6nXZ41v8axR0xwzIc4oePYwSCFZRlS33lmdoTIasSYElqdjrONopNp5x
B0JLzAi2ioduhaLsmljAZGngNVcwyGJxsPgzmoToP4jAsVJiEQVPMXgaoE3mxk1vz1hRGjBdFGS4
JY2N7+fNUG2XAYh6HSJ4+F3/IO3+4WITEfkjQr4JOzRNjLz1+7aLnJmpG4Aably73solM00tUQcJ
Yup9iRQvkiq4QwXgRAQXA6i7fxg5Too2e2Ief63dCfZVFWp/v9VD+vba0qFlArLIVqMGysolT/uR
wDRuKZ+NrkgCCpxKVA79LXR57YpPkkfD5KwlN/eAil+pEn68oA21QwF97GyriaccW7aSrogbXh06
Ux66Gr+PY+8UqunoZNmcLj2OpYAVj5L1D/1Y090QcDsi1nLfKg+ybY2FSN0A8Ns0djyWGBnaY5Cy
VaBk9C1pYlUs/TEcS6w1gmp2guoFvYLg5LTOtZ6w70je3oa1fOys4nPRoXzLOdZC2aExh7GTqAAz
UBiAeojYXdCtKSvvZMNZYFNBd3zrlK2f0qFo0djEs6Q4DuZRPaBtVu4wLvClhUQFEPJA42m0TAxK
v7OroALZ5JTNKcb02HcQ2qFOnBw3HhZ2PTlliOabhdlUQZhCDaEwC6PFs828O1j7Y1pa1eIeXzww
1MBfQRW4XVhzhhv644zLik2OH4ZB6HMOgA/uB/JQdObeGryTbroOZY72NwIzFCKH4YEOef9QLxVm
nBS4E0NgfUMlUiZV7m9lWD1iHTzIGYvaZ/5dWIdfM4u/kMCfU0oXRG8xETQbluwmm+W5Ks096P4P
mULB3M5Ff3RkB3xHweIm9KxvOGlUVKLItuB5tepqTCmt6vrRtrKdab0qnnj+YuWXW994iEBwCY+E
pFY0zephntoiEjmu0cZt1iYLt5Zv7udmynYlhtikzVwX11aZ4yiFyZiH4RN3aPaWac96XIJbvsCT
8dXMOVC+/KUcEWWA7o8bq62ajWkzF90fXF0w4aybBEd7G12SNchRNO2AKGF/4sHiwOJYLRNLaiAP
SWWhQyaw23oLz86ecAZiGB+ucBTP2rF2NazN47C27kYXoXwcwyACXICrAX8lGiF4iTAOGYhIPUX5
hGggTRBEBCTqaOovd5CjQtdD7mF9g8vQx8zNzLHXNru3Oe5GPiDouhOQMHQIxLPr4OQdrOrcSmC1
hNhx7+CjhwUwfMeaAWiPHbA2vH8rKcJRmd1xRq4HMDOicOlbeMliYyzwrl331YJaDv6NUV9xflWF
gM0vkTIe1Xwv0FF+6rWHD1Oph0t+p0StYlFOcl0saNoS5FZxIJHUtBQhh4ouXPmiIUmjEGczksnI
QiKY0qo6qNp+akzpJoVuHutGjCvkzethGmiqZf4iSoXlh3BVloj+BCwCdCuROTpgD29c4/VAVnxn
BViYphxF4doCVSUqNP6iLZamz+YqKtBzTi3d69PUtQM6euSaFP7Kyal9ED52DVDByJOZAQGxPesJ
12dIxUFdakogWRqHgUKMFBy3GyyH575G2KlqHLzz4KLBYvCbwYBwBuxaRZXPb7VFx5XpsVBL2LFi
vgc+t+fkL01bPuZTaGJ9SbF5VXvHwQHXHCGrTDjq7jib6ynhWXAH8iDSaXQGQBmzt3nf9rGr18sz
XJw1iD3Ges4hBUxYCxBXWdjoVQZOxFswFHCwSvOM7mruvgKJndKiYSZG0nOv22zYANxS6zBzylSg
75yEbhWu9IAVTNE23ucS59slsMDaHo3nOYdHlfHvFoV8eV44IGPhsUTQGc3qHicRxtLhNpaesyOc
D3/oEv+jQvUovvaNal6H92Xo3yrXn/7U/4vFqs8u2oIPi9X9KJ8UFz3K1T//KX5UsP7xcn8WrN4n
NyQBOD3EY8y92C/9WbC6n4DQEIe6KGhRsYKc/WfByj4hj3Uc38f3oeq+KEL+LFidTx5exA5siB3Q
XoIvzX9QsKIsBlX1rwUrDZ1L1eswHBI+RUX9dypr1wQeteyi/+zq4qYc0G3qbM9KPbd4RrneYhcL
FI1j1z4PxRCuSjDeEhzdmFJC2/apJMqkQyeXFU4w9wQC2oKGP7JwCUz2CApqBVracs8c5DswQBxX
Yz8gxvMemU+dm7WeHbFZAHmlLsnY3oRTc7DNLNZAWsL1AkvwJFfs2qjFW012+eT40gAXE3gX4NOr
WuOYr72WJw2GVCW+VVQgRqOMWNSkkqnHuVyingLwDcfytkVcWBq+R04cJHYIKp+5VKc5Eg2FLCdc
hDgFpdvjnK+ebeNcB7I+iL54qRfxLHxkuJf/CDNyzziitqVAPmyW31WFgK3K7nYMq4NFAuSOxSLA
7US+q63mkQcoxHUDxdDitu1qQhGWLswr4eqJJARI5SsNsh3As2znD9YCZl75zM0Yxoo3t7mvj3N7
KfAEamqhUTkDYLgE/uLZv5ykHJPi1gHH9bc9Ke46pDdbUQt+FQzLgGZxs5h95g5mDdAc6TESk7fK
Fq0CJE6zH6zrEA8JXDj7MLfeaSw7FLnejA76IxnwbqqSoAqhRGHT5TCccBcu/9V41eNk+ltp8n22
DG1KJX7YdSWG+HUFDm9tfX0rbwJMUoQ8cjhyg9iG0dh+CvJ0FQXcuxslylIPR7Hqq0ewadqVX5l5
pyo0Ehc6ExeVM2g+zTgPqe6RrKmsQ9ATBMcMHg8NkSvNhONcA5ks7svi9QIDlOZyjWP1GIYlT8Lc
rtBEas5v9Yco+LjCbKP2sS1CVEc2ctVuceyDI8F+nQKXncxl6cyOOmIChRWFoIMc0I8dD76HaXGQ
ZyCbiZRf05sKqdWzbZPuWizjAwiMayrGIFlCZ9N04rm1cSK7c3PLvWE+AZx+VFl/m7Gijp1C3ipc
bdHhNCX12VYDWjTTzFeqt8q0oPWzP5YvpsDUEcYqngjmwCcKE1J3sqnYil0wjpDjEKu5teM9smWD
pUA5Pu8gyxe0OZDD2tdIT+TahU3oCkJb9MVKnHTKlGgkEJQGDeaixkCv3ftRFEhKM3+co6zEuVmY
6kx7d4Ox1nni5PK2N9hn4FW+usa+1hcKyDRWWHZCvrqtZ0Xg8VQxYH0sQo/ItbCYWWU1qjZVoGsb
1tOxEPxx8YCkWDkyharArZ1bX8sY0DdU7sPUYLCfyQ/e4oJkkbleOuTLcXKxZmYXz5MIpBUVLCpw
Lwb70M5ivhIUY8sXpVCQl1kFgZjK0ybsaVzkODwnjAyLSYkXcJ1uSsBjWFbLgvJT8u4BHIo2Ho2H
AcoEEEPX5PxlaIBbw1hxl1niNQvY+i3htX3Qvxhyp1x37tlHWHQocbaY0cSSSgFOwjxm6AGDSiXQ
BrtxFwLnuBRDuJNeCln1sQKqtWnQkEg0MwBCXLpERPEXLaYjUPHXYK70fVUg56HA+GPMNwsiIXBp
KuR1PBWDXI85Be5XFWBQ0f6hDPJnMCCeAqKrxHI6sUZXAwlhBuaXDdgqYiWgB3SeaBwY5DABpOdr
DbpK2ojAiooAqV9rMD59hPHTpgRidhUEzrIJ5qx7GFH5pbBjloday/65bUC60wL1VoaG6Nu6cQcU
1ths6McFCHFhv1A0YXuzITYWGfITsbEC1HVMCNRNbPxDEfT/eQoC5vbFcernKcht2z8Nlfmebqi/
AuTff/d7vmF7n5gPtj8BD/Y71v0937DtT2g8UjB/bdgo2Bf9xPd8A9+BBJLgl4gdgH95kaB9zze8
Tw71QcbxkCGEDB1v5z/JN96srv6dbljUZkiOgjdw/q+KmZ5jqI9how+vjJ1y5VeQqZOaZiAW22ur
b8ACBM11uhrzMPnLXfoRJP+3/Obfb3hRIf1FolPDyauiCttmIQ5YfuGajqQDaVXcC9N+YAfwNsbv
R58Kadpf34Tk9sQrEHK25XgzLSxhckgmGBbBGTjV83MG7iGohvveWVC39PGAA5llH3m/2Be/kR+9
+zsVUuXVthGstDBqflo3NerfzAJatUS2qpFcnAkDUIMxwwD6YmuuD/KjOZhvnmg/eud3skLIWUBE
6zAvw0KYDJr10Iutq6F+yNFtIPo8df7eL72ktzpUUB9ZRvx0Eb3TG5Zoi3SYDd5sDYCaq/FUXQ1f
wJMDuxAk8A80x+gW/fCmXm72X9aNhe7+oJYm20rtJC0LkShOa9NfoWeRjE2YcABO/+cV+tPV8y71
FmYiIeZ1zdvJC9aLAXYeAATKaOTm4ly5SDezZY0wjFrkDsRZZMz9B8q4nz7AdzJib7Fm6AimYQvy
yFqT8zD5a7fPYVAH3LlEf1fhjrJ9F8CM3/toJDO6bT+6te97Y0E4Ww3xl2FbUhJdRvnCaW9tabYO
sWXYDHYTTDDF9NEovp99yPdOr8AVTNANQbBtH9pb8Q0SommO0d/JvvRHDJtePlyXlwf2g+3w3ve1
zPoicEqn24aWHzXOXW0D4THh2/JZENHAWOyscWUXzmfyYYCz3/yYf/S276KPOyFjmrK+2Q4rz4/F
vf0gjw0/8lvRBSt+llu6m0Y/KpdYJ/pr5u2A7Z7kEQrveS+y6GtW7G3Q3sDXO5Qnd4zVfXF2rSd9
sCLIlqIgd47dU3NqbqoxBUsq7daue7RSFCYQdZya66LYDsegtb9UHRqVX4ACRl+DqKOg6YFDtBmc
nWJxSIGq/z7c6BsVHO3UjptDMMT+Wm2L1GzcrbXPzHZezQmLnWxl1v2uSQeyAh14Kze9XGXqKz/2
J7UR9W7Y9KfwxsMrQokdzXf1jbUar7pz50dSXLPsufjiHPJ1AK3LJt83mwLcmHSBvOMF6hkAhX2i
nxlDwDhZuwmK03W/lmu/2MOr7QOV+0/X3LuYbE81/OEtQ7fI/EAxCRPglxuwUDC+QRdn/1J4Zk6C
2TFRgH8D//4gbL15gv5oMbwLyZYzdV05E7odL9uX0Mi3Q3QgQYCijzwToB2Dmdo/Chvu7wgremjP
taBrg07a8OEOf/Me+dFVvI/Q3ozgSXW2DdieOA2anrCSwyCIKSx2askW0LAjKO2+VBPZZxAipo2b
7xYOahqyeBfUy0s7kaQX4tasJwjTQDJGYi0uXVMzgVmW63Dbie4Geo8+D8sImbHeTYEtVkjS0070
Cc7EMelodWVZ4M5NFgB6ioqhnkbIVcBUdpUuoj6Iiyr/4huBxWY+F7m9xbRHvgLy4sR6NL8Lya/U
zAHSVVAe5uw82+7RSDfBgJ5u5dR+FHRLYoBt+n594hp6vKJOUHffNhyWSbZyQYOqNwTasJUp2IgC
xj3Jhl6FcoqH9jkPHu3hAwrMzw4SQEJ/O7PABQ7BeGmzbSY2RfcQhvlzYJFkFuPZh3UbX9LBa29M
cAwWyCTwxBGHPzjEfhbT351hIwbZaLcEncHOumfu2IkMILZykAJkfiJyf99gKQ698wcO+Te+zF+J
Fj/9qO8OLtYHsGEhdbbt5Bofzc1Q/GORX07NqGluuDaREjdwD0d4zze+73/wOX+We7x3Pl6AYNVz
bmVb7wKhQPYtW7QdwXPn6O6ERbtny16717K5+e+yg/d+yMyB1s1x+2Int20Y7irVf7ZAfL481KLJ
09I66r46uzZOao/ul3wXfmAp+5MM6L1bsrEwm0O1XgEad7jvGEVnVO9VaCETMPsWX1/SoA8+5OWx
/SBevLdPbshUBaAH0G1jyJlnZBe4d5eu85irzxCyITMSUQsZKEVR+sFbXjbFj97yXYSeF9VLkIHs
rc6GvSWWKJtuAgg5YHeWQsG7F4iGmfGv3hAAXEpp/I+CNH2b+PijN38XpZkyHqjHSPlmvS+ncJOB
oRHgcCiaoY5saBLRtAe8WCFEleVwAJt8X1fhVd3D17E/yWXeL9W0rbrs99ZpDg4FRliuIcSJOqeI
rQFknVWgVqWz69SqafZmQShal/0KvH1ur6whiznk6IZuDEoSiswgAGl8htgAQYvjyWJKeTeP6Nny
y8Ed8wWtrxtn2U/tM0MjC0kiX2sNT86tDDZgU8wXEvzGxyjIOW0AvUYWgE8kdBaoBdnelA8OPU31
PmMPLrsZ6V04f2nZ68Dua3lr63XprLX/qocNBthptSXuitjrugTNeG3Pl4uGEqef1zC5s/SG59vc
3bocLcIVIDKIk6M2A7hntfSgA4NCRBdz7EtrUziQb/fjHUa/HRyMTxqzBQ3ich9iKAz82jae6VIg
KrEj9Kocw63OE66702wgKiucW4y5Wo9mS8hyYsEXx/usG2BaxmyqHGcotvvQsn1RuSseijUP5hcb
np5+YG7DCu0Y5UCHL+0bo4LPbDiBl751Ku8udORROvXXIeR7H7pRm0GNhdHTRnkpSJpJXkM9Cp2Z
HVqpbdTXyQpWIbKcWvVJW8inhYQQMQl+LQIAtItBzGGf66pYL51Erxg3w1IgvhYBORBe3hWdvzUF
mFjfuOggBGoi1QGAfBX5BkYwVZhUsCOMemc68jFIC7dfkwais0pC6TWB7p+jqANrYl5k4kL6Nzl0
m1ttWtPlDIPlOADApNsJnXmzdr1dJ6p90AbXNu83cpjTbnSSsBNpy+MFvsAWpxvIcG+rWV4VWicF
dA++TbZZ2EyRv87m7nJrrlBT3g3lF6c0QEPB/EOzH22CS1uinr62Ev08Cfnc0mKIDWbLturoYUSY
KQoBoeV8MiL4xuh8O7bHDuz3C2szasp+in109bTZUCJ2U85uypkdgfzdTrn/DJ8NDJLDCCJCN7yq
VsZ1D0NUeubclRD+du61JtOBBiUcALztRMa1C7zCqSHPzJqtywDf+8HG42cIFlJQEPfB0O2LsUw5
/d1qM+zf+ZrnkHUh3c4KkIZYKZ7QFl3lHIgAZK4OeUBkjUofGhBxtj3x0Tn5syj3LhGDCL4H/jdi
mrLBhM95E3Qa7XEQdXiQYBbjenmtQREfMqRUHrwwPqqe33xofhTg3qUiPlh/zFeO3gbwpQF965gP
2OC1XjUFOTmji/UMpFgNMDGA6rCBrPAWmv8kR8JHvNsOVoqBH8R+3iVt5UHMChvBYcQcOzQA6i5u
sk0Bt5XcBoXZWZIqKOLSL0EGulPyd0KQ7byIiaZh5qJbxHBGQjQaWOuLUl0jRfsf8s4kuXFs27Ij
wjPURRcFa0qkRJUdmCSXUNc1WjmNnF6OJBcU8eK567uHW3yzNMu07EW4JBIEAdxzz9l7bXQgXidP
8HfPQc9Y/iYxOkSPWAEv2fA73PZnJMfPTsGXkmgOexJQ+yDZKiFT73zvp7tUvuTiEyuMrbHrNMeO
2T52tADG8XRqECZZ1KzYnAAcn7txK+YOKYR2rpcsfpFrycqByu0qq3TvDFrhN4vvJ3r5Zwf6tZaS
1HBWtYSow0nZhizChtC6qCnWiI9a9Ua0ruo5cQzm4Yl8rhnOM/7Ck9keiJJcZYPh1LACuvIUycce
YRsXmbxPxWoHasLrwtpJE6frMM2kj0rL5fbKENGpUn/dkAqdkAU/QlptsA4FSe7qPmHi3OKLxG9e
XLgV5mLBAxqCjxLlHE+MqrhkgRdZs5MpDYP/tzT7WLYAJCE6ER6vZkzwShm2NOHVUDPbrEVSihlJ
tC/C8CwFgzPIh1JjrC5M5xauhZyIyErPSbtNw60cX6sI5/Q5oX3GVQitgGzpQ/Ewlu2qkM2VifoI
CqqD5d6ZYshOvHwta/bop16Q6djDn/JWtDPjorJ6L3ZyHrrdXDt/X7d8osx+8m0hVP6hyBeMPFCS
hgjP+GDG0rrAW7ROZf00tcU6SJYJ5FZrb7v4PhiwyI5PVXjWst5ZxDGT3nkz5hCiRS9wS1Zmuo8Z
L+A7r+PPTdZuMKZbDWD+iGArqNEJ+YnXJcvMqWPu46/jpL62EoZExH3w6LMzXd5mmo+GrneZb7rK
RPuAbufQJk6eIArp541aJU6sa6hSsh0G/k0iV26csa5quTdXhRdHAfHdgYs628Yfa//9efoEd/7s
PC1l7XcNPODJUmkyattq6ZPfyMjG9COL916EZ6IG7Ybp1VUVWWccZN9KIbp04jo0xKPMF4fT7kqp
q22vV2ep3qpc5vEkXM96wYQ0uWtC9UHOmi0ecuw3MuLiwkEo4mj5sonuA/YkT3pTHyDb7k2h2Cgy
xPL0pbNyx2ItnYMEPaCwNmPRC7kap1y4FtLquhz0LX5QN6xqp+q6jTQ9q4ggSSaz+7HwmB4eSwPy
UFRuoPuuQYl7qBzXlagzFNXXYti58X21oLqWHXNx68dAL+pFwGbr5IzPYrJONORqkGN85md/f5o/
K/SfneYv/fUikBkaMGzaRZXumlZNnd6cOxqYJrbdqb0eBf45NddloLlVY91lvoLyd4St3p6qyVr/
vq2oLJX7zw7lSx9snnqf4bQkbE040Ty8lL04XTdTIdHOZN6XQFJSkDalxnCh/N4q8y2Jxom5Ry3N
85cZb9Wea9sAlTHLquhM08OU3s1IwkKdtsKQvWbdvKWtv5MtG+MrNajZ3szAbHYKQjzZ2gzatk2u
fnNilxX6Z5/my/7EKFXNaIdU31YIIjCmPip0tErdbSVoRm4f6/u8De6ZQe6Lca8rgju36Mj+m2/+
ZX+SzBVS37pnTENDeJJkFPDmviitl0zt9mElI4nr9wp6huVrtOJ0DynJFtQ//TC/3t7/Yj8ofilb
0hztiVyjdYwz4xqCw16pNJe55smP6fEXdCuX3tWgneYivv/7z/yLDob4pWKpE8ESpXHSthLb2pxh
kWmeln390jlJKU3wKdpIW/7+zX7VvxC/FAdiJILVQo6zjfXqTufZrPk4nLVvcmjtNfOSRaVbaIar
hvVJ0Ka9EUIhYh/09+/+i529+GXB76tcQuwha1sYZu6Q6eu5u5p0tH58zCbx1zIu+r9/p1/EPSBz
+vEpLPfzhJGbfWI1XWO9dmMzuxP5jMuZxWy3rj+aynRGKWapbBQXcSLrAKVprPzuUv55Ux5v+o9H
AKyhbhVlNrcJqyWmQ9xqiiMl9Mo5n0hI3baV1nJqOugLMbwrvznHv+gAK19zNNK0l+pBncxtY+Ht
NB6Xe7fy7xvZoMCZ9xKnXs8FdyyTU1X89nz//KtF0vXjpwXFgfaMCe527LrCoQ/Y5PfL8B9LjWwL
MFF0CdUFJaflxl2wy031PAaPMKmeCSc6BfSjlRqtlf+74dbP7yo0oj8eT1opUQeeztqWqfzi94HX
qNo+ErU16A2KfnGPnGcv+drvrrefPziUrykBlULARtGX1naQ41fyXSAv1Ltq+HxemUroyZHmFsVD
xGb4N1f4r66vL48qkCmBJphc4Rp3TqSKrqyVrjI8+oHphnJzGiaaxeVjZaxFIfhvPauUr4kCWdhp
44DviYq93wezto+ZlnXcwctjEV78XmRYKbHq/uYz/uqsfnladRqS4DpRhW1A6295YBTcp+OssHpP
e9Dmtq/iAWkkV9P8P97zH8k8Lr+3RP6/JDPVSSA0Fgfpr1Uef7oib2F2FO1LjtD0r//8r8bIv17v
P0pTS0bAIcmGirxD5Bnwb6UpGlRT4/43DAyUP1gjlX+ZpoX4U5IkqGtflKbUPCKOB1VXFf7a+CfK
j689z8UaqaoqrycjgmVP9jW0Vpf9tAhy+EZCJT2ok7yrw/wc1xL7uDTDIKHsJTNY8Tp7pPCG16TF
O3qpW98s7qHGHKVFTxY39PqEIykpN/7cr4K2dIZ8wJ0R3SfFrDsVLoeV7scb1KwjostFRVkENP2m
26lOYGbk98y0t0Y1PZuFtkc5f5kQv7GfEZBVz4pLtAnq+6J470F5oaUuU1trrYsSS7eZUHmRLmz6
AIlnUdULa0f/4Hl+3bXKYQS2YErGpTCEC2pg6GaMCMxoU3ULylDY1GP2lLEJJmaO3b1S+HZI9K2T
JcV7jXfLLjuEVu3ApEjNMVVokVHZIrNZCISt0xfTM1AZ/mZMngSKWWhQWekitXqlF3KrGvxyLWm9
g7XDHXr2n4FS3JuDCPuqM6+XFbbRJNx48icJdxNLzWrIjPtGGgMnxE/o0aJbqaq/sUpeqqkbBSLa
cAtKdSFSyztr8j/kgUkwWCTMZXC4LItzOy6ZJpncgSMrRHbIUHDFmsI5SeA/VK3Qr4krPeM01QCb
fOJi7vlbOt0mUBTd4GULVH0msjGt5Z9N1bhCyZp5fsR+yYyrygFI8R4TYWZbAkNm4FBYrVTsRmMA
kimt+SbmprqPg/lhUHxvEoVrmoL7NGaPCqXwRhjEN61AWmeOamVLsqRhtKpvpE6/iFZ3JTBtGKZ3
erqnKIiecilZgDj5e1BVCIPNFRrRCZZA9j5ndeCKplosW6qWuU+80MtKRIdNbG3GeHqwYuUwxeOz
1gW4h40rmC2WrSnCRxc2a1i7t4FKu6uZmhLZoBB5MB42qpD7dlml1D0+Cui4usGFtZF68aFPq/tE
YqdhFPfY7s/+3B0nOb+RChM7TJHd+/N0K1tpgCVwvgXCCCioUMCdtalDJp2/QAgtRw9ptvay9tib
ID5k39+ItDW1UD1YMg1Iv8lLAHf1eyLxDdfyXgiTc2/5Hs10x1DCDXqMXVfV772ZbBJT8sw4O0rR
8hX45nlU+9w2+9ozGt8TzF6zY/rmvVGt9UqCyDv0dH/8a4U9mcM99iTE7ZrDs0dt+pClZt3LwkZE
ry0CCkCd+uSX4vOA4NykS9MN6RkZOA6kAbOW0FmXalDfrFKifa5tyzb7PDQgsLTVhI8kVHdGamxL
gZOjDtJBtcLXSdQukiLtpz4L3HlQd6mYbCylvGmS8VashI0WZ5vJ5KoQ1PA1FMobUR6fi8H86NmX
DxX2CVnex9P8HBf6NtGm5yHP3sdS3g8au77vHvKnP3Z1P4wzl03GfzZ7fz4b8a1jGWeFML7O3NDe
RVowjPNdvuhE/ap8jCV062YOQqoM3oaR1ouhr2Y/PwRt8xhnvUubfvWbo/hxy/nHUWCC1yzMBzSy
jeUov2udgPFBRFDXIkeRlZ4S4L0sE21T9QLjkvRgpcVtXGbPGX6ucvJ3RY0GO4iwtGTe55H8o8X/
lyv7/7s2ExGNp7EENf26AEDz/vozjaf019/+sdhreEfosGCcRey51PZ8l38s9vxEUlhpqDUs8ZOE
8JfMU9b/xbKsqKauQCiUqcn/FHkuP1BQgJqASBWgBkR5/ANTCdXBj5eziLFD1Hgf/OciO6+veT2t
qtXa3NL5UZC1Mtt1pBPYRZOW8MAcZDdbgIVADmFPXdTZCC52GY0uZYX6mmmls9Crz4Mn2NohdUNk
jU7hCE7tyatupT8NS5fY7Xk4eLrTrgZvdnM3XTGWS90M+kzeOcxRYU4ihnhiaZpbDwK4ZwX21Ni9
O7uF6QSbZq2SZ7dRz50nwNdZte6CinMYLV4HzFw94Ra2dB16oe5lV8xZaydDvYJpA9rjfXZWVmhD
XPke8LO1zzAqOBNHU976ru6W16IHV8WxbpYjIwhN2ST77qM9wCpIt6IXP6JEd3F1RZ7vxvXyKVeC
M9+AcbJsJLHbVvfYkm4oSmyo4UfTG84E6NKDh4aKv01CxOaAterwF2CHWLMqmf0u9ki8cSCi32Cz
gHG+nkhL25YOE8PXwZlX1Bg+eODsSnW6czNuJ9MLrVUTXxl+vBbfu8Ibc5yINnPQ1eRFSKpO6crf
yp6/LleQn6W9/MR5iYEPr3O3WBufmi1tn7yDxp7u5F20L7eq06xR3TQ38wNnhreTTDvw2s10zBOn
v62OwbFAFWY3lhev2r2pO+ZadoyHwsExB9TXq/fwdPthFWyGdbDDaqG1dn0QPQYRy+uI2+A5U/Zh
cDBWlROvLG+6Czg36UIKYxuUTOtMk9B+gJACH7vKsPCGcABPk+SW0CJbe9xWawFOxabeCDfpR/7S
7tOPmKsnOsCCip18E+zMQ+BRraRu92TiHr3BD+IFh+hZuwpXTLVWLGIe/dVXxFZvTUT/cDU6wtp6
GVaDGzgaxY7slvv0vrQDp7gVjuNLea+vypfO1RkxfjOZiiWH5ARh7jHfCMwizjpXwOTQB95OoVc9
SvE2iF5oN7byjhkqHPn4I9ds/5t+2z1Fd5EXuuEDg7RItvWD4EVOdQCK6HAhdDV2GcgOrryt6BtK
bOl3wr0RIFey82skeoGdbXtnZirq6odhhXUTMZ7sTm/alXotZXZ2KI5g/FaTS9vYER8HwZ7XgblB
hCFlbvMtvpneBHratvjUvWX8yuhMbnjVXKxjehM48ibzbTVL0T5euMUd6b4SdsoN4tbsUu+Nc+Iw
yNmqG2OtbrNwo55Ue3DTzNZbaMsrrENOP91V+FCpnnsW8k0ZrJLGRbWZTKuoBxvKr26zCLuz61sc
GmObU52tZ6e0NSf0stdRtbvb/EYbXBjFq9KJNVd9BHYdOP0ZL8oTJWOS23VFHYY/ZaXtWkd/aDa1
O3jjtb6JVkJpC4dxVVwp9IueRMORcbzZtVuHDFJc5a18g0Opqtt0wPT0yPDH9T3SY4Nym+NuzjmX
UNl0/RhGuxKquCMflXAXEyYg2fEm3lm7bNU8IFms35gVb4ON/CwyxkycZo9Uy6se1I3AQBoEAJYg
u/IqLBaHBrPFmlEMGCVecXBGV3b0yWkDz2z2fCp3OQx+oLvQs7hynfBU7Btv8NoLEghaE3bYez5Q
GieZ7BF1Z7wL+Lq/8c5SaSutKzwVPtcPCGcn38ZP861k3odHNKXUrB/5YzO5XfkQWadyOgGZ67zp
Hgh2qN7IzDIYj4/GnTodTXkryChG9qkXeuC226dl0BvgdrYpmufbyfhd3WT8dKExZSon8D6y+qVf
bSLXaMeZ3o56NteCLbndOvCoVg7gsmlWrFtPcVIejFX4O63d8srfVWzLEiexk8Z/ycYWcOqX9o9Z
YJpsq5624lZ2QmdRx2K+soWjaYOHWxun3wZDf5F2Gv/lLb982CbtDFGyOoYAK2VVn/Jr6a2ILuOq
xMzse/JRvwm3XWZ3nvzhSsJKVo5SbNOfWYcoxuz2EK75nrmIzvzLuMY977JRmF5KxKFXy/eeO8qp
dHJH9ywXDdA22RfrHKX2yR/c1lzDGgOTUjuRWz0grNwBXZxtxuYgVWE5I5zobbaE/QFyzE71lvuJ
EAxXWfUs0Vmx5rAc1UndATuetvLX3Bq0e53ozMrTvQzvaD0q3Y630+Tix3bV+zB2B0d7Y0lxxk0H
XPIaWabOK4B0c3qP7aCxLDe+a8D1cLSdeD2TfcHXcM1FtzIPND0tbqxz+To/VNjNxNeQhQ2Z8R5X
oJN+BK1Lbnogr+TlUARn+har2/iUbf5QI0OJvK3uEqf0cG0E78NNtR4GhIYOC9OZ/3P4uk/SJnQN
T7fFVfghMnYbD6DOs841XfO23vMA3OmX0RFXQBPLTXoVHear4vOZWd7nrzOeuuxFzSG62EQaIqw2
jgQq0I5IWEIckPFN4YAfZEDvLW6r13aXrcXt6Fhr43l6qmt7RLxPzeKpHu6tC6Kade5V23gf7qpN
uhPc7tB/qC6W+97R7dkTV6Jb38cprDmvJQvcrZ1pI6zQqso3S/kgn40LqElg7xZEllczPSL+2/Tr
6FY4K45oCzjY3Hbt262TE3jBn9dHaMGyuCwk7rIGqm+SF3s1Mm+R6mkdr6fH4ZC50z7cR273wMDY
Lp103dwKLo33TetgTURwY7NYb8R1fmyfrG13CjoehDG+BK+DDcUCwbIJwMYp3Ihn7cSDPuE5V975
DmwPip/Yqe/q2vFPgKpcQAmO2vK4ZyAaO75dOzCHDC5o4RJdo00/c1qcck1IyU7fdZt2FVzrXspz
WNnWDj/jkWttffgx8ZM2XyAKD1v/dvYyV9iqj5Cg1lFnZyd9m21FV90L7gSU02mfjC3S45V8FW/z
N6wb/6f2Q9fle37b1u/v7fGl/GrQX/Zff7Hl/u/gxBkimxGVTuWvt0THl/RlesFxDzDzf/2P/9kk
y/+t6+nl2wv90c3La5G9/NuG33zvi/vrtf/TH6XRqcn0Mi0IbT868U1dxfKNIBiLvMHO6N9O/MVu
v2yjgJBijtd09sT/ceIrusgrsvBYmmmZ/2jT9OOgxLBkS6c1S4dYl3ULH/6X2RyI4DqVc7G+0318
FpW4z1R2Eo3uFmLn8serJCvXcfE7bKL0ZRL5xxtblsTmD5qAYn51yeiWJFdtq7R3cEu8Gox8q6p3
kZWwLaIvJ0qZJwz4z6e5P2K/6vGg4xcvGmK1M1y29EvXQ564jdrs1FFfLXw3WLpeiFoBhO1NTNZB
GnduIJZbaB+noXiVMo28ApaZQDtnaXIpytcQ0apeZQdymbwm0y/x1B8tnTaLhSYxGQvstgzAZxat
WH8yWkAtIGMvxOQatlKJgIyHmLCEci026ZU1s06p0YsSaN22r80LWS0evI4nRuZ3qspou2op/aJv
Ic23JAzOej3e9HqHxo/5kRPX5tWQGpcI6uHykmAMtz11KVCPYZtAlxys3rdz2Q9XgAURw/B8bTlZ
SbNaBjFjJ+xiho0t0EEPMdEhF/23qYRxBnp7kwvxt5DgkhW2ZHVtDOWj5fteqczP40SPtAmFECUt
S/fce7KOW2jhCKnsbQwixp1WxZ9fIevI6wQbCXtRZMz2or8w0mZXMmfM1ewgmdAbELyp0eQBNv/N
WPNzcPdd3bNcp5AdMZdqdGN1ip8fe0RVU2XdKAn1HaADVxy1fbhg9asJ74V2nnzwy4o+XMtxdOn1
YB9aqafWhNKkxlVEMxLr8C3ZJatqGulRRs1jkI73KSDCtijXoaBtkJa58ex7odS7WsQ+IZPP4AXW
EXyhiSmfDeX3KterU+GP91lDRzzka4/1A1L5R8nvmMD5lJzjvqKcEQaWzeXbgbPooddwwQTgVJK6
G1FbLnBiJiIiCrCv906aMpsM8aGBnTNQMiWpdqgampi9kD0PC/2w02hc4wbvpvIp1erd3CdXgKI2
nRKcLT07ZbJxiNPxOlBg0VbVrRX4bpoKewJF7sIIOZAl3/V1sJLo0U5+djK4TcZQvUrkegUX59gH
b5hnXT3LTkHJsbJ7TsHQVBJXiNSulDTbmnm34wI9hLP/m+BM6VNa8fWLlRQSDTR0SQqMkR+/2B5g
d5aTEH9Xi9al1K1LLGIET83V1MH5EiFADBKe+1HzyjY+tgPaxLq48ft1oebEfo3XMRV/XcWHCEqW
WAQrsnaA/sjHUkvtIS9Pui9c1Klzo9Q4lODkyS5zxRS9nSCN+7qqttoCvIN3kY1kKzHMICzCa8r2
wedJ2PiZEyrqOud+i41pHyXwmHTSoNJ6h8PUVer41YdZNvQ6oitKxyof7mszdkuSnyJQ/0WUeTpR
Lknbrhg7rIGYr2SmH6DwVn3XM60AiDgupx7kUJ9vSKM4lpRBI/mqgAnJBSq2RZvj3WmOgdJfZwqy
K9SFmTEyCZ0ZoDSERgzHzJLXIPxmp5Vg2IHK5ZZg8mxdhdU9MVvX/lBuiuQbTTNwIMxSRgNe/Fst
8xFk2BV1vesaYLaEacYL1IMR07ZUePL7wum7RfQnPecvtsHPBz/zDlAyLDe0nJd24PfdXvrJGYDo
srnjXB+7lkdKoK0JcXMaNd9U6DasQduYfnAGu4D03/KEuCQJoXOBbrNBTT0k2U/gLDxLjQhHA9tV
Qmlh8LCqVXXj6xTnQ3JlUg2PRffQmPgRFeWu8qO35S6RuW8ZpK1qvXf8aeG1m1e1Zf1mg0gh8f0u
7fNppTD1xA+Pdx3j+Y+fUU3lytCTub0j2K6CKFauB7lzp3pgy+rHv3k2ft2g/fFuhLMA7gFPC7/n
x3frhVoRyoGlVC3aHdyNlUHhqTCjNIJ9W2l3UEGZR2iHGsP7SFay2EHMkHo/ZKCS/9FC/6WE6jMc
+fv7mXHr8oFNCc+/yMj3iwJH0dDCKkM/3A0Mh+a42goWgqZlUa1yHcME3cqSKgNyeG2om74sN0Or
AdHQVhn3k5jQrCr0q7hVrlrYWzyvd2StHArgGWOen+I82Fc8UcGZbwurO8p9cdJk6xRp9YM6B3tg
GSja5btM6G/0lo+ZT90DcP4rBfJZnSqHutJXQRx8y7Jq3dMpNqfuKKZ0jJPovWHVlvXxuol5E0qg
zMxvobpA0Qym2p6MqnHIEr6X+B2ieMunACatyi/YZBh6hSxcGlE/jEq4L1PoXX9/2yxXzI+nVZdV
U4HaJC4T80895HczklIi3zIMOa26oGwQ+qyV1P/jq/v/fPphyJbFafvubC/U6R+Y0JcoK2rhAM75
/Yc6/t9/+WcdLxv/AuPMKMXUTJORBSX5nzoHWf2XqFKkf+ItAKnzSPuzjhdM5iU85ixNlg1RI92F
McyfhbxgLfQLTRGxVkt0cv5hJQ8d44drRKcPtdx7NKVgdHGQ+hfZjCqr3NhKWe47BuQPZq6CUI9A
tHykaacDoAHgBA9QBYUJC9eCzA6feBRgQ8UlHZSohFpXxmbi+RCetnNRhw+iPyssGF1jrXKSUaAv
+iGYaPTcViLD6Cefht2/HsaeVOYpffww7VmCsjA8tXHt7yJyaCpm8zLTGOL7jnkHgB5yaUOf0DDQ
aueG/qbHfnbVCZ3sZKqaeIwq05Xc1c7QhgSyqWp91hQaneIIIG7ogAVpHVDH3FKKF23gKPwihIo3
lBYIoUopMsz84OPpMfS+X3uYDObrYZr1b5D4zffPY2l8I2GHrmgA8rAC0hoIxfk8EbTtjGMfnQuj
Ei5VM4pbCreEVzUJofD8gGBAu86IZ9MQKByNlky42TBGeLtk33wTO4kPV/TwbzL8xY9KCWxLZIFB
5EgIJUltTTUv8oBjTNgiCWQxveV4rBzCh+WAmMlIvpmTWj8ETZtd2kwunyJyVp6kURoBKUINHR1y
OnKNTLGSwD0V5KUVkw42q4FKzoOWdx4EECA7AV+iOUWWrZfFuIujDk9Sn+fVgyTTbhUa2b+0o5EB
DUEYupkQviJS6Nkf+GKV3Gj9kCg2VCX13u+z8DQkMp1ySMuERlAwNmSLmdpzXIrGpiHL9hSOfXOR
JF946P0E8+vcWNukD3LPt0xlK1oZgLFmlB0Z9UPZ6vOzhgD1WzTFGqj+SGmuCfZbieRwPImQGa7G
IZwp/tTh2shBf2lkKuIzNLOTKkKyNpNFMisO8pMqSslpJADtaegShfinCaxZwJbEZUcNv9D/dE31
K2ze4dUYxeaR6KzicQxa8bEKw+kuwj5xEvsQfrHJr6iJmtz3M6KNzhcFiMOLkgBZiVcMkkCdlck4
Q0xzraZTva3iuXcmQU88a6z7O5am6yguG3eihvMiAm5fwgU+mYY+OT8YaudN03A/5JYOzLRKCMyT
CLp/AlHLXhfj/lErpeCUJV3wPOONXH+CP+WWexOLAgZRIiWPFPzJUQFSdk4lCvEpgtorzW20VkM8
Iq2mULTrnbYPYCqvmwzuQWqFeHviXKT7CUi0J33nVie0YDXJHb7XzqhPoUzUZBbB7V24utbCbQIA
Px0Veco+FuDnld5O4dGn2Pnm6xE8t2TsnSaOxU2URMkxnRIqiklR79MpIpRhFpgpDWlLsCyxHj0F
WlB3lZuJNSm/QYMHYgH+Sn6PyT0ZsOnIRjACmoxa44QSIS4BbSXqN6uSuYTlkksHyb+bj5KIf4wR
E8G4R31uRc8fhgCuGxC3HCPlDdEHXtzkq8xAbQLOKsaKHdAqTbO1xYCRfFu3L3lZ5huM/74Z0nUS
rLWQBMG+20Q6c55oH88vAh1Qia0keMv4JlbWKAWbGBy6fwecmPE2oDK2Z5uc8hnYHgNf9mmwul/y
8a5Scm/MtnJxHY+vUxpuCGOKo31fzvSnJbcfzr28t6IrwuJGHkslMIlDHkcelh/yold1wIgEYjFG
KxKbr7sS2+wqmKCOll1/VZQFCBgv8pkrRdskW5Ggkct7w2hugtfS2Eh0FIsbIhvzYnAS9qzoucRT
wvCuxA+frXzrzZQ3MQ/njrxhTFIqtv2IT0bPs5Be/Cpa1caEJssgsW9vhg9+jXnhWVLGtQ/0rey3
gcTO2YdKoJMcSg7sulO7b2PcXFqk+Cx/q6wf7XjQdn2l7EEjE10qYfW9ibSPkWZpRAEvS1HjVDdm
slPDonuuDUvF1i60Mv5EmdDMYRA3pRm2eF/90qvJygOQ7JaWskN4cBD6jNBY8Le5WiqOkgiXUGRm
GyiqPSJKA4Bm50ByCAvz6HnYfl5fCF/xmko/azJp8lLbvMkG+WOzejVH08PQtse01u/JjkNQmo+P
ltYfunR2G5Y8OR4q14zUo5GW5J4oFHmRrHwQCvoo5vKbEmLe1G5y3XxKNAuVgHIpcXYpkXlfRS9k
39pNdeQJ4rAtrNy8664nv4Ete1zOojG0jJcx3WBdk4dqX80k+7QNm7KMUTSUNsDtuyS97gXGyXj3
TD/bNLPkEGHsakwJDVatcGDKIGwljK3jJq3ey1oAtfZKAvBqDIGRCNquHMAwWbOdjhIr+k6Ttlwk
c7dO+uwqkl7LKHLT1gfknBzKHB9NW3wLtcmbUt2bh1fI6xAPj4acb8bslmyEOd+r6isJn56u3cB+
BHfrlObTpEVrCb5NB18E4oNFU2ysp4M2DzmsE5lPZshT7c1ZpHEX0fTQKozbZhZxzmOFcBC1uqqs
7FyTreub01WLMi+S42M8W6+ynuNMesrEqILmIWwGiTAuwBeyF+TGbdphI4e9ku0IXkzo0Te5M5mv
inEBuCLTtTSVQzGs+vitrstDlF33yiUnpIxhbf6YkcXkBx7R4XaTBddVtzP9A1fhxjK22SuRl05t
Yn8hwOwjNCS7EEq3HnZ6fdMt7kJrlSrxll0Qgkfzm9ZqK9gFRJxupfg+0x4D4OIaTnX8ala2N/zb
SDm0AlE7ykoyQKOzV6iRLzuCVojPVixOT5nuX3dwS7T8AJnXTltPmx+i2mYE3EqMfKZTDZbU9Awd
MNQYrI1A81RaPiKL1WI7ZK+bRACvHwXfG98F/6MrtrP/UbUPermVxdeq23fVJVLvYUxikQv72glD
9Cz0mwAytsjZHpW7STqB+LO7ZstmiCfmxSxdctXEZoN8EdJEJt5M6aUVh+eElAi+NnWrsrjp7XqY
361kLyw4bHduiEl9R21TdzloAWkjxzdEY9qsT3hq97JQHWIFLA2mnih8khk5LXqvjOOOvV5zWd1U
rLKa2MFx9xogXrL1pAwgNTyKza3eXLXjrudRNdM/mXc6mJYBtKrmey3Zl2V6VWTHmUcu3Sqx+xi6
+547SGjWWbGr+6es2kjpZhiQbyKsLAbQTDi1gc85QgqHMHPzeiG5GmtBuErIto5iwq6rnai/h2Pu
iojqTQ62QNATBhetPiWB6cB6Qgw8OaqCxiHOr0iI8tL6EA2j2/a0nSpYAeXgGf1lLsjqID0jDc8z
ej8D937nRd0mK0mn4EPgGY23nRRDradts+Iyy3FINwnxjehigVQNQ/4g0uFD49tGyFIpC0OkHiTc
W70HP8MpOTFklzrkRY/ddZqRkSb8b+rOazlyZEnTrzK29+gFkJAXewOZSEVdgjcwFouETGggATz9
fmBXnyazeMjtGbPdWStra1aRzICI8PBw/8WVlt0X8xXHdbdNvMXySTk959VdrazlWUNkZi1qezl+
qNP7OUvcXvukIiCt3p5dX84lnMFMsGRAsky65m/rEyCAq2gllfl2LENmbNqcckcxDDl3ErNmbuHx
M1XUtrviolGmI61fXRzuEdUxbRwLtB3q15U3aCuEUwtp+FbJpuHrU9d/U9PkhOpnN7BJ5fJXhNoO
qH2jEilo8g2fHCVEe8EAmyuVF12fNOuuaJVNfBJPzqrn+bdNivTTkPJOzXzYVshJOrCk7o3upinB
wBxZg/OSrOFs2Zw6rzO1gy4dfybteGMkIbGYkD0VtROnfj66zQrLYp59qRd0/nSsFIFJL2oaoh0N
4TokMbHGFvPb4+SZGIUJ6PDn8rPezp1/1ArQInI/nw5xJZSeOAc67sLRssr3wrHfa0DVpvtJvJOr
n3K2Wqx7993xOpqO26lBsj6XeZMZxU+16l3ioWqyduLbPCT3ry7yvNjDcMOnZiDi+VFL67OjqGEW
aWCyh2gmnYWhuOt4EzoaqDRqCYnUwNufc3JYKcLlpDwc4y5gqV3lCTntui8CIZ6+SqeT1x4zf5lM
/aD5Q1asK+yi+7rbzoZ+IwHqzmfa/jE7YHpb1pk1zOF9XFbbFXoU9bM2o2NvgHC7Cw1P1ElATXbk
Vwf6d6qOEofzV/UTQzOBJnL8Xi1ASE4G530u3OKavFHrYZvqp6/mMIv4CuRUxPp78s15n2Hg7c/F
mGB6H1XkTlTEyTVEL6qU7M9Szj+qs/xXKCavu6n/P3lzmTpMj4Uv/e97rjdPRfaQ/eXG1f5PJ0H1
v+/os171xc+H8nV55l8f91d5BvFyjQ4muqF/kU3+Ks+s/ngpi2qKrFKAeVWekdU/qJ6KC2KV72jU
Tf5VneFbSJUx02QKM/8Ym0pP880E/FMQ1FhBJjwLfmDA9WRIV/s0SLb1pj3Avl6TUaOuYhl7ebP8
VTkYB83VAXJ4rQ1FYSPdoD0sXYRXyQG7PrfYww1es0V6IDIuCHkb2W6cdpPusoc8wBtghYPfZIGD
9MFhAckaPc2WvBC8guxorrYZgswd1iAw+RoMl1852XW4wdLCH7cx8K56XQPbUmyAelukpQJhzQbr
QGReNwFC657oKxsgsn7qTK7glWttU91Em5UjOdmh9RPQr3uAjkHlVR513EOExYgleSunWyuOsF+E
ARLL2GV7fV0f5I1+ofn1YdrHjhYozrwBoBIM68ojzfVzD1LImnRsU16Fl8IBM9iNeSj3x3W96PCB
OSSPClALcIW96mMIHBhouejWcY8/BUxzyOfwQO7CSwoI1vgD8b4AQQ5Qn4q78lrrKXBbJ/RuQU/a
kq85APrc8Fmzea5etdZeLkNxpTWf4NQ+zIY1dr5B67niZbgbN6S9Pg08G4ONdQ8cNfZOXh3MLlYZ
296R/GatfW+2kOi9lQ1mb5PtdPfk6X4WSP7pslgP/Nbp+ngVe7NvXvV4GAZIJl6dwBJlPomsYmU+
mCa78CdnsLGBsNINIL6N4a2epU12icb2o3nfrUuuA49Oq7+1IxuUlKWDTFI3LYAY7aIMFA/Dejfz
q7XoHZ14jYr4VXgx7fCddxYwDlbQVu1oF+m1uDv+nL+Qi5F8RItDhVUPdnMAY+PimXkw922Q3VR3
C7xnfMYZ2VYD3TnyIcllvB18jpS+iqJi50pu5qV7PKMd4MDIevQgMa3kRr8EoMJolBf9FaibObss
NniGO6mfOOJX7NQ2MBu+wix0EMbgYg23e0z4mn14rVwft6ugX7ORTZJtHJRr6ZKZ6Idu4uVuzTrB
sPj6Z7/N76TL5Afrh59Mr1Ag8hP2mo3iC15ykd1wmtjJm3yn7cutcZ3udVZAs0uDeFNslG27fRWx
3tlqcEv4N0t9+fdXNfpTibmqVtbSHnsfF0GREXR35aDdtO4t3aq4hsZ5fgbJ4+msyjyogtlRXLSE
bABytygEWK17fKDgZucvqKcFZI52vp1ZXxIn8UAk2VTR8AoCQC45TcAKA64tofNopY+Jq7vMIuBh
tS0Bf9M9Cii87xWzvNsqERiuBTQ7AndGmts5+uO6vFK3SAq5CAf7kZ/4yRMmIjlHRVzfnuYfx7th
3W2B496BRh7XILsvqjXtOGx57GF7Ldi6LXxRnIZ/69bh99jTgnyrBJkdOuWd8T3ay4F0iJKdwVza
axdMSHDG8u18rV5Ds/OGjb7HpDoKhk20y7fzIfRaT7lQfWDTmGm64YKlsqT96OOpw/Qel/XgDbYB
vDe1nikN2w/fc+sRuU7gV6Qyluq0rrjBK9v6+Zzy+yeHNcnPhjayi/ZkHR0+yW0DdXPapeDLUgKr
cajBYo2O6g1oO4HkPLmcMe3Ew3Z5WpvMR2EbfWXGOZX9AOAuSAAxo+XKxf0khu8Un5eyF7bFbvYG
p3dRgHL7rXkJMpC/ZYfZ6zzDNa4VPOR9pFmZerKvOhRlHIST3dwtbLhhgXAxbZZx8/30A2BYZMF3
QyQeMFnpxS5LIKjXpav4pHju6GSg2WQHo2tAkWjpL6BHMI7SFs8doGmJl3kn62Q1yJr2bDUtjAbg
mdZzxI4wOER9a3SKQAW+y/HCDFJ+ql6L1/U6RZFI/05ZjemXfFsglzTGAoEdSGAap9waGklOeK0H
SEhZsi+sKz4k3lR3EeC2j5cRWdnbc8PfW+bSXX29jvQko2VriPva1fYzWxknVVC2nVOvj1RJeCeN
M3sNUD7ugEfZ2/ou5k3Qvufh4EDtCM4Nejpe76p8mfA0vmB5BArzaP0EcGpT87JiO/QHnqTuAMrb
TGtOyCxDTAC8ZclywHJG597wyWc9tmaUaVMvclt2xdZtPPgky7RZNkm+AYaSK2RzHfhtzZe8JjA2
IYGq8QxCOTBtlrB432/yYPnAdq0xx0QoEaNX81VM0Kzdlj+92yDhAmQVDWZ7+Sdm0MMyn9s1NHL+
jvRPkF1DKgtqdO9MpoTMMGkAMpubXT68dqUgZbLAK3m5ETCKMExUgkEMOjSHhtK7QId9ZQ8Q0tat
+kvP3S0QWY2bYWodeGhs4iuP6MWdsza88iEF7gu9xQFibIeu5op+51GkB2l7dBP+aAsyfMPn8biZ
U8Jlfgedz625pOmZ12JXoMSnH8ipRjdhZMV37bZm7ij+7KDFBLZWgIRw5D2jqUbsHL2C14lhr2N6
iLRKiPTiKQCMGPWaZaI7ojuA1l3oL4tm8PK95ZkhqsXLjDwok2uwV2yMODGwEBacp8pUxsqMLWiZ
yiWMlwW2XTJIwT0c0WfdSaBhQ4eyKLezpEqdh4E4wHx+iYEW5DDFNN73MvUw7eDhFcH8zdifNhOP
o+WqDd79QlyBurKLg3ZTLxPV0XzhYnnTujOt8W1gwmLL5DV+7jb2DSqx3AOWU1ZhP1OpsEwuNyYq
ZKzZ5VlQeuGi/2QdUVHg4jP+E9kHRDKaSuZy0O5Yn9bytvO1tbbu2JUXvKq5FrbEoK1weVq364l5
vIylkOUtawTYPmD5ZWJKbBUnLjQFndpothBQNmRc2dVZecuUKHbEpnW+zGSii8gUiwkeodv4FD4c
8g6bBprduvO3+VscLKdUJ0YJuVy3YIjZ6lJfZ34rPsj9nJknsivXP9AvCBoPzAr/EvsnuAf9y0zF
CsdHGdqDueytAT1vzaBdx/6yHDp+BG1ImCMoS7soZzoxqS4h2hbWcdA9KoRhc7fEqtzveaRQFV5u
tbcSp+CJUkNhCJ1ZJfOGJ1gKrEVXvDLuTlfKgZjGuz460v7oLM+7WohZdrYm/QWcO1mZg7k1US+0
yZE86mcwI/LledgJPzNx/yURwfBPvJfTgXo/scRgUqIWGfSshJBYtOKqBjYK1gVptOgbe/VRY/mK
V5NvsMXQs3SqB8EvCWslv9O75RdmAFm/zJ3AqyAGG0xpCG2MbFq6h5sgiQT5q03atg7hfVWeyX0i
tkUgMEDUl84CmM55yJ3Hg3XEzeoltokvM3z0JCLWsvMsq3WypSUMibxqVqq9Iv+EY8UtNLsWaTv2
kZhnWtuDFToU913JQ//sxK+97HpcyrCLyS0Gi+KElV3HP8vD8qjrjcqF5jwGoiffr1xYKYSG9DYk
xa4ujn5NohI7K+ITp/DtrO2Li+PV9DSul0QBz1s3IV1p1kQOlnroS/yYeQC+Pmw5lSykNz/bRxsa
0KmH3ogDn8RD/GsTbUo/n3YosMcXQPP27b59oidkUX3x6fjYJEEop93RsPKTNdfiUQeCKCR6TDAr
dk5+bY9Wgvb4YOHbR5ZUwknDOIoMiuSWPCflSJFYRziCAo9Fcl44UdAy+ON1lvhTsCPODCZQ+SVv
qeDdFd607w/jDuw/2PUOmXATtggodjofVsvHy2ieQ9ALQPybh2q98me3JmWHExVUW/UQ3lKy7vhC
vNHvau2O2rq2IxFzoYihTuhTR7FVX1vZnAKshMcCqN7VbgeCSdBtw6C84/kyUShvXPScQoqtfHkS
LKOykjslkMngVvfKT0D9l4nP4+Fn05uIy9G+J08I8221S4pHbu5RWkzwk6fhbEdXtEfdZn302SJJ
M5c8VJot1Y18wV3YckcyRWrW3P3CY1tYAT0kqcdunZFJqT7/AO2gtS7JTR9wQoMzMrnZLtlFJeca
nAChhVUuad4aD2+lXhf0YgLzXoVcxK99k29CeoPME74ob/lhcr7l9SKk6eFEoaJhy0ymsuSUwXIO
M1/em8kHgpx7UMatcE96ygQU2l24bh2Yg7eUcuUgAQThxx4cQSf9Di3DeRx5ieHjyTl5o/sAOImg
0FiGZbASuUbd1l3FgijG7Gqdirnb8bfJWdJQUIWW8pI1Av1jCIB6R/hLnLk4XooONiEeCp/86yTQ
A3qmSo+9mT2V1inhcuTHY5AEjRsfZtUbnyevcUOGW7JbJNZHjl81I+R8vsyyNRiJq7DMhT8nXMme
5iEGzmXgGw120Ip+5tf5YYp8xSvZ3Ja0jiSIsBYyp6s1B9G97jLbCeuRl8JAAF3HWKIn8TMQdXz2
HF4cc9d+6OwVGy0XD9lk4cLxS6TdS9KdeEuyvUzueTPbd8+pv+Szy+NajiCdxRGaQSa26MoWvwrE
KM0aNighWg1b9nJRvc3/CUAyDxqqKF/B6+MSOBSw7/DJ7Is68R9hHzLpJasTIKGxqXEYLQh2DlKW
7G/Gch88dI6h0FQ6LrZ3Zi4E92OC/JIOQmMj1U1dw6tvS4K/GeQ+Iv0vIv5IRi3UkYX7dqFyA8ra
3DCPbuuA58WmRI/iy+whCE9Qhq3ImWLwjTUMG4uN1F/qL50fL2HYXZ4yRwCCMmnBboD99NySMQpw
BRfyChwfMn6UIZ2OCyaR8uJA3CQQO5YcG9hm4skWJxAFwgtHZXKE6omjNjvMclwUyCo+zr/BKf6b
Y+xZuZ5+dHKcykrak6SSaR4xvaOwxL7u/iRPcdFonthDipXNAYAXoJNZ0eikFkTliJiWEQnxX2Cr
Q4ueRGV2onV+ueRbYyAt+wKEtSXFkqglkZla80V4F+7DfbMzLxp4v0OAlhAVDpOMtbWpMZFUnzYq
NaP2S347ubTHg5B872RrROyF8kyhZn3ctPvcG7YIAfMf0PRl09h3Wy1YIiK8rJuFi7REoOHr+HW0
LnU2oaPf3oHIuWj36U37tGwD0u2yv0Fsw3dCXUtWyRbQXunb0XocWNywc19ClWmp/BGXOM9upzCd
Y0ddwwCY+TZcBUIwdDPoXTHAXfLMZV/BmH0rEA0lx9ig30LiS/3IqTqCNh0fHh6FJYp0y5Yyc7A8
kaIyvk3lxJ6g/nLGd9olafWWTWkhd50cwgQ/s+Ro4dXoLdmNSqGBrNmSv8xQNUnrOBLJbuW1BLLl
QbCX+oKvefTpXm4nJvmU7ZowxRuhI+kq7M70DjfF6qrVWO5WSSlrIKJ3dJ/YMnUqCCmcUApEcCdu
uHXCAMgAd/giXM0stJU7uqtNwlFfZdce1mzM/kS8XLksDs5ZiZeSKxn+SP7TeEseifwdGeKSY3Na
4B5oF9hqdwHpcy9+Ta+O6E+KpHrp/sTyXoIIymKRbUP0YqEgBZswBRtnmZMnvm44am2B/3h3UALs
PmgsmpzEiPxq1KCpN0sAWS9HWw7XrNkT75HE3GIBXiwpYk/+s6R4K7fGDQQdm03uIsRnL4nhyIPr
A7ZWYklF1FhSuoq0jEoOSV212i2HEp31CCOWKEUc24WP+SG6PEHkZo1TckBwiEiVk89+vFoBUP+b
1bocol8dlo9ZpWZ5bOj78Em6UDZmCb+yX/K9O/F6vtEyC5VcaP9LImsQGpfUUvKKS7RGqDJ339Ug
uVEh7VJVu5ofMZK8OD3DL/BWa/Z419igpOnFFyH14yV7CC/RcLuhUbaV/NVmfi6pb6KNa89oJOi8
5iTQSAy7HQdo0hiOxsFASswhzmvW00VOrqFdQse+mzfU95w2YNN0s03JFEl2R8jXtrn/zuZI6HfE
Q0bAm12XnmkgX8rfYSHu2IVIaGX2shBNhpBEnNPoug3MKyNyTo+4MNRB7WEgtDUv8oD4ThSnfE7l
bXUhH9qtHnD0dpcDfuqb65dX8H+trfPfkCVn6hqw8g+VwxxIAyV8uNuH7AmP2uPD2xbNr9//1aJZ
SX8YtOBMc9H8MAHK/gtBu3wHJpwsgnFegLDM4l8I2pX+B7wQHVM5dGoWlhwNlF8A2uVbKy7RoJ8H
jpYP/CfyIWctQt1YAZ9dMLSGqMPVw5Xu7UpCQmwuBTUvr6LjMyL3o9igvts6cPdgthdu2dBqx4JQ
zwkpFDkKGqufLOK3a/j3KzgD8AIWzFZmwxVgqkLPFBdUdIpL2CSn/RSosK+M+irp749aZy/mOabw
859P4f8z/Zv/Sv/yv+FEh2IpohvMrKM3+WvFLzBx8sSkm676J1h3T3i3dn/J0/yTb/7Cmt9O1dP/
+h+PZY8CKJ8WgWp4vVZ+XcKflNT/N5cAweDVhP0NJn/zkBTdf+Dr/vjE/x+Kn//RxU8wYp+Kh59J
8dS+vpuXj/pz1Qua9IdER3aFySPU2D8X95+d2eVbCrKzIu15WZGRX/sbOS+t/gB3Q2sWVDY6B+ry
cn6te0n+A7IYaHtQJRhcoyz4j9b921VnrAyWuyQua58IA7li+f7rHbTo67wTGrj4KaoZZf3NCGVX
qCjpGiPoLaSDcJVXtX6LPHKQtRSGMMWb1M+E+6W3baNf14FNJqholLDgBJxdR6dHiJZB2zL2OKO5
txmFQOdRuRD2k3On2g2lQ9mXvr96he90q854uL9GVTR65phswmE44+ukCq63fQn1huoqqSLFB47w
S8qpecW9QFXw4/HevUmEGGm2Q6NAruntTY6d2XetMRHSkkDSitsaMQW9Tzwl4/gGLuzj0ZZP+5s1
8+vmXo121kkIQ3U6TT2j1cU2E4/IB3xTVtl/cZCztt980tQi6hhEV+hT1RxOy+9dobof38pbStnv
t3KGI8jkDAuLiPeEebQlRo2VDz8NwJdZ8Zk74/sjocEJTQ/7+AWx8Xo9mNhllGM+p05exl6I8hyU
Izqr1SFNbj6+p7eYiF/3xACEBoRA2UjfjoTlsF4cl8mwNLaQ5lufvHi9yDd8PMz7c/zVOGfPLh2F
bBZFnt1RXOxeErdJRw99WUuEStYdlZ0S4ZI6QP8NV76h9N+1CgF7imifXAf5ze/TURd1TQNvIkrK
2eQPjyDwK0CbTrgHCuq0exyI9hK1iOIq9z9bae/ftY70KX8Mg4jy9uk2aF/jnyClTlZeVmh5lGgf
ZTvKa9nKHl1Y5dSIP7nBd9fbqyGJ2a+nDrZhmNjVDInphWuq7tEd1521ujL3S70ET+7E2fafLL+z
vO3XLHo16NlTFXMZf6KcQSHFeQZWmw5Fxq3ur1wV+OWnEezdSftquLOY0g25YWYDwy0iSqs1Qt+B
QMtFDT55lku4/y12vRrnbHFkuRxOwsQ44iZbizV7QcLZG22ou+zisxXy2T2dLZC47nTVWKaKuIkA
FGRUMxXv6Omf3NP7w+jaYhMtawgAv50egxp1A8n8n+udAr0/bxRPXH82zOrdaWhIwP04wagwh96O
cxxLuQS2TWO26L6IWPWeZCANZuiZkXCZ9vVe0k9BbVQbXY999AMUM9oX7fAjiikuCaHNQrVXXWir
aP7NFZ5+PXiaaQom7VGoQ/cUf+/VeBfF+qWMVNyotz4ML9Q+I8ri1DTF60qhitAfjtWni/rd4Gwo
qohepkiOcDYrji3MifCopk5C43a4lSkG3SSbyK0QQkD/zaK+K+8yr9hnPz6ej/qyds/nI48SuU5l
yb7OjWAkAWp6HPJQJ/kqq+FlVMvmc/KVBH08Xbg7Iacw9oqlyGAvcmAjXf9VwqelaJp9EoHL0nT3
2BceLK5DVCK30FC6hSNljPdJVNjgAFH9xJFv/KE09b48TmB8jS8nHuiYjs8y1Lly1Vh1RzN5rg5G
ddfKX5IksXXQ2BMZWX+iup3HYOTrwAh5NTXogL44RPieSI0G+wCK1uom7ue9PLYc3yDR5yj1wBuZ
m9qTesNXQc+u0JeIMnUfqQDW6tNtPO3G5dG26X5K+/0qQwIK3rkxpkCSjIOB53WdaG6CzYt5Ej/b
Md4LAq8e+ost5KvctBTL8Zjr7BjTRKtTvBRpsNB6mfCum/rHaK8D85bT3BmLTw0Mlu3ht/fNm5ax
X9dJSs/T0XYepFhRlsRwpBOKKOPJki8XjSXYKk+Rg4/bJzPs9wEJDYsOBKR5Ayb721Wr6SehUDsG
zKTQk6tdhnF4PO/SeG8O0ScpwTuTmcKBaGqEGw2tmbO9UUQw4piOjBViO4jlWyV/ti19NsLZVlho
4pAa7YptgvKv/tzjs/fx43p/AEVB6XQRXD1/Pw35SWXkGrlt8tVo6O0jZfnxCO/trDylv4eQ376R
PJKkQlqGoDro0wx3j3tAWo66UYDL1J/g5t7LV96MdvZOqpUkqPEymggwRyR3qJ+iO1hY9KXaC4FK
5Sd3904ofTPe2RsyJmjRccN4BtmYYC1k6G1mz5vxi3kvexE4CyHIvgLw/3jcJUKfras3w55N86zC
J2qYGFYI70+dYPUZLhmr3h/DbwCF1x8PJr87S1RDUnRSQM7XZw8Vv5ymRPmE3oEL2GDwpGBB+ob+
CSPto1/gjkUDvKJSz5HWKX9WG2gC1x9fwxn/4yVBg6zOutZ10l71XLsn1sy2W4nc8cwBSUCSrZZ8
2Fd3s5zZ09hdTJm8hwEhIp+qds+TVEFfoPGQZG6WSV6prNZd3lxxbIaPg1YNYESD/kOG+iKGbHgo
WwJp+0IBqoGH6dAPpkbbdjjdpRGfijVYlQxBhyzOx/f1TpbBbRlLzCK/Ns/P6xEHpQLqNAES9cUI
YbfTVtSbTwZ5fw2+GuVsDQ7I9qDzTw1Qu8JbbBuBRVgADNUBCIrbfjZd3l0Tr0Y7my7J0FTiVHBP
Wv2llrb9UNo8f8soQFeO+MqEKdJbsExNrA5MfdfIT8PRhC8L6TytUPKlyyHQ7kcgtOwIfRo0cfRG
jt/KwrCGle4l5o2YS5+sKOmdXfLNmzhbyUMXTTni94gXUcM4QsMitVygy9BAP8//5beuJH9N57/f
+9kCluWwnAWVN9JjMQq46Lr4Od5k62G3gMg12vQQgWZY3TSpDewOKNx8lq5L7049KujogCCygirW
28Asq8dQKkNumBDignUu6KguqPR+N2/QvqdbdQLM+Y+n+1IiXykyIk0UyM+mRlG0UxMPLS3tGhRU
2uOfWFomwevjYd6Z8CvMOlQq/mhRoLJxlnfolaCVygi/OQ26AMGcyMVRwFptJLdeMLGf7dO/P0oE
OgjIL7rhSJuf3ZZCZJKkiLS2Li+FEmHoI/JReKN+fFe/n3zejnI2Q/s8ruDGkMdJNLp6KF7l1SQj
GJvcJfJkKXm4OWn3Hw/5+1J+UR6htoqwFgHq7Dme9MGcjxJDljN+DpJ97IC9muj8ze7HA0kvqf/b
LY00EXl3qruLOq14digRo5U8Ti1aUoUCQxI6YasJt/2A76AKF2LxZsQ65FgmnA9avK8eMeS1j1p8
ELTbcvxutvxi8kXpkT7u5itDr6xj/SDNzaVkXhopDJJM9DV8/SREB+p83JXN17l+ziPgdMJBVWsn
TAD15F8jmV4jIj1CSi9y9a0tBrdpO7eQT6TtwD0W5dX4tj8BoCszK0Pxu0djtW7gphUwjCXazwXQ
x/ZHOaIKrgt+i0TSipBnCoghK99i4UvWiVuWhmv2UOSTzM6VC/qv6JSDBMkEOz7iSWQOOJLiOSlr
fjI/19kJCmfvxPGtWRROixpS0aIfmPZIotA5TXRbrEDUtvENv32BzBqhA4ZOEq4VOHtmFv4Mj0CN
KxAkic5V06PuTI6W4lauR4hEQvWjx648h2Ct5K1t9phzZJWjluAkk+4ijaF2o9uCBazw2Ytf1sZv
712lco4Y5VKyPnvvkXwaw0Egx62+ncCVAjKILeB/4DMbtidx+1ncW8oQv43HSBw/TXbd86ydaiGt
lY7Dr9kAxjw1ixwKPD49EJEvzwSgTeP0z7NEgh3Sg7gN0KOQ5LNaQjdHQnhSiA9JafpHRb0QOtS8
RlQ+QsCokANR+HCqqCYZQffAhIxe+X0IQjgNRny68+qzQvB7D2FZ0aKInRFnw7MLyspRLOuYh65V
l0hmIZF1l3WHFnRtPzYuZYNPQteLpPT5U/97QPWcOhnKY4FiG6t7QhWS9oSK0v6Id8KprrZRu4uU
h1b5Hg1Hb2QhD6vLmb1hHgW7WAVTQU0gUrZUDlzOrFSRDVtB/7KOvmIq71ftYCF16pgZIr+o10wx
rgRLmmHucglIl/JT1ebbhMNNMgF111SrUQBChdqB+s62j1YoTt7ntWz3oWk3aWeHaXZdiBNC7d8U
OdDGh1YHcYb2R5FLJAaPaYn9/BxZZQNeQUo3eg/9CnMYJf2eFztq3nedKN3HYn4rZBESejD3JTsm
BEXJ6E0QufWKzVY1EJ+mSSIgzt5dtSqpDdgYhEeqIfMQ6rKpdvslSme5UXofx9pln/joXZwFdbmo
ooxODrvVNOOt94zY+39mAHJa7aUqf55ZNIYsC2HB7DJ42umAsGH0yXyS3p/Afw+xbFyvahr9jOfI
pHMPnWMAS14EwUUq8l62wXgZaF6H39YWzTi6T59t9r+fvVjMKxq9MEGX5sbZ2lHMok+15TTUIYUl
UMbJmy9CchWqT+jOf/wg39t+Xw2ln6EJ5spEBVDj0FNV+z4BDoiOSDRg2WAeP0naz7E/S0a6rM8V
uvAk3SruJ2+faHdMCUwpcriR1rpR/lhLZjB3zNz4dD3oGkno7CmR7NJCshuZQloKz8t4RCMHRMPX
YbrEd9mSIUyK2NNCgLZQ0YKkPdnHnCJXDLBs1a+rECuNWPT7BulzyZ26H3MEOnTE3iLvrQiFzVUE
26Iy7TgU91Fy1YPQ7dp9Df0TIdQ1UxdvLQBtVbcpzdrpcYsYBmE9Y/6hD7mrnR5zaXQa7DMUAfRd
drouVzgezCN1WHxKjKXQFnn1GLqSiqz/Cuy9iLaO8G3Ur/PqZpCmgMozWjQAvuB3m1LjVjKYp/kg
oVYRGRPm3eDTxhtVelRF4IgdCDnRK0fFq8R5F6ngusJpkyPnHsNnx2wbLv2EfEQfQVFJG7bRx3Aq
bLHVf1QrBFYTFIQKPA9SqLYqsDPDBAyNXP0QTms5r736dE9hzT1Vp8OIzCe6TOu2iW3T3CVVghwR
cGI0TEdRRr0jvciy5fgLgkkSNzNQKH2MLyt5FbSGtG+MsrbSEtNSoXCzOLnTdeUyGoyLrF+nwrfY
lB0dF6wIxF6v85F6dDudYqdcweBaxVYUKd4YXeuLWJseraccSoOeI6jFd5MNobRrY5iDmbRh6Vui
iWbbSVfbTxb+e7Hr1Sw9XxGNgILhKB8zJ03u8+FZFj8zt30vsLwe4Cw49n10WpkJA+i9pSJ+tsxu
O73EhA6kf8fJVfA0WGM3Cy+I4g7EkY+X/HtHidfjy2+XoZQoeS5NjC+Ut63B+6kRhvM/HuOdo9+b
tX5+XunLY4KJI4NQbvHpqaKNpTox6l5HvMyPTWFNsn8yL1bGhn7EzqSj2q485Ri7o5R8shm9VJ/P
dyPEwyUY95zVpPMKiBmeZCNE+wGr5NyaukOzkgItQSdN3PfS4Jy05ynbjByBP34GyvIgPxr37EG3
cj+NmZpnGDkY1lR9banld0Z9yFcnWwyN2065jOkVZGbvqMdkJ2mtZXSFIzUCWrmFK4UnX2t+Jk24
G0zFF6P5UCQ0DrpNSLxT1GFdmlCq6zio1N6SUZtKZGPfnKCLc46Sy9U3cYZ0FAPDHX9IWf9VRLOk
XGFTk4H1X5V21O6VfP4kzL+3fGj70BE0FWBw50E+KzUlEzpAYD2mG+ghDpwGPnmu7zzWVyOcL9Dw
mKL/KzPChNJ5k+PUkF19PMJ7KwQ7TuB6KCqgjXu2UcUlWudlyNavnWTkd3WUSdgQUJz+eJgz6Pqf
G+KrcdSzzXcRdixbg3Fg5+UApJUH9JnoTUEmPG6QGtBh89RBd6BNJRY0zKp9d9fvOipqn8Ho371j
bparQUbiRRr0dbJT4EZtpBqNhqFBQVLfDojQlJLp/Gdu+NUw5zlVqk1jXHEymjaoe+KfAgidtNbv
AhynflQYHVGls9GsvlHvT5cL/Sayi/sQsPinnoLv5Vh0JLCBQzgNpdSzdyxrbVuNbQlfjjcMpDva
qrsWnHyzXt0L+/Bi/qJi1wQR8ufHz+C9vBIgCcdDFF4Wx9vltPoqr2zVvJaymIG1OxP5u+eWOqBw
rYv2dIJyNDwjxg2/AqavaGkLH/rj4fHh+X35IDSLNKzMBaywzXk7vlKRd2poUTqmjLP4dFAiVJgj
oNDhN5GcykwB+Ne3AKOsY9TZkRR5E8azSHduekGxhqEJxhQ2YYdAQgYtZzTsLAkUjSN+tTelHvKd
Lu0M2pU40yIZ72Orfpm3nJyS7/Fk7HFovspGTELa3JtwFMs09oNI3uKesGnkE2JfUMVRFJdrdZsL
mosvZiNOltbNsI7lQJY53Q3lZqiQCGmRY4LW2kQbhXNGNq/8uBW+GrhFKb0IIK6rkJPH+3O8kshg
5BaHb7VZz5NmL4c05FMv0G3WEf5URHixWrqvc+FuLKPDZCCHgMa6qYTPbSoeZuQ6Szn106i5CpsJ
N/BaW0tStjWMJognGFarieSrRjVLbS8yoQ+EZnru6HdYidrdqpn8JPdSYQ00wguCMuf3bRdJiq3I
EKkivbqo0vjOVBBeMuvCrWIdVb9kK/WL3jm8rhz1VbW9HzTJzgo8g3ToR6gQzdEP9QSPeZ6xpaAE
foJyhrZE3BlOJWy7CdKFBI+6jbYSOpbHEKiE9tQhghLvJoxYZzSOeiSbjsipZRn6Lshsy8W0EWaI
ujE6WBmlCqW2yqjEx+AupQnTSSu0/38CELJjGSG2nB1FpXaF9UCbc70r7yg9af0pOGG/15W00xGf
i0m2TwbMEeFJq7Wvavc4N9sCDfwmXCHRFMLawHQ1bROc+xBaKc0rCXX4sRcfVnTb8y6/BKVqJf+b
uvNYbhxL2/QVYQLebGZBA3oZUn6DkJRKeO9x9fMgK7tbghjiRM/ij1mVr0Mc+5nX+AREobJMs2be
dh+F/sTHzePYs5XeWZS1hCguaCkd8ToIVxkSBab6O/bUGb6tszCHQ2Y4CFaIRY0YHJ31IDD2LeYX
WQBFp9s7CjRdJjMUhTd0S38F5ig2mKTrPEmv2gCTMUmfNwNGsZ26jFoUC1XxSeb2ijswWESs+H4U
wSZo4JrUx17aOSoV0/jaGH1tQ+KfRLN9EzmcHNiRCuVYOzV9eJ+qrP9gLIYrV7up5YWSH7vWXVlk
Bm6D8rmw9ZpnYqd5dN/oM2Pb0/6Tk1mroBQ5vHuuNkNUfRYWT4ZHrN5RzQlwmZLcZZLlc8IBF4vH
sNt1VA69yl+bUb6x5GfBsyg7vFjgTaLMtAUJTTf4KzEhhIulcQjV25RQqX1wqp1gnoQwXAKaRd6E
moWGDVNtzDyTE0R9qwoQM8E0SSiz+xAEqqC1M6+Ehl3dVw6Ml0Ffu8Up7ZxdjLNkFQWrrMDTCHm4
9ljJ16iUL9A+zBJIOWIxV/zfXekDI4CXHP822cyFr90l3SEXHhWq0UKUzovw9zCgyYh4DxYks6yE
Fqhbx6rKF27DFjAouFZbz/+IdGipg8KyvDVGstDrEsvh29p4NftfkVotd5WzRpm1oCjWwkjUhXkc
QpBy3o1h1Rp3RXHlMr8qAZxkPIgGlGVixFQIV4Ih2wVSlymuv1lQrOIIdk7k7DAUnrk+2pJ+YEfI
rlXJm969GREc2/Q5k/eBWu+UDF89Ubmmmj+vKCypNXXk8Emo93l/UwmhrUmjCQQiGJ2KCUS5lJWV
bDwbKVzDGDVm9XbA24R24dYDsKKYyEH04rzL14WJ73N1rI0XCz1eXWSRY0Q7/VmoJhvRR3HJAvyD
YXAN/yTCakFIHwpcuSynnxkpBOiqOYWi+WCKFMH06xreX5xiCkCcXLy2ZW0bQvfm+afG6cCjZ9eK
6y5lv155yBhaPs2k6rdXOfsgSzc/P1ln+maKQjbxR5dPpuEyBi+fXszCQsYaUGlEc3gku8dwcVxY
PNIyva4vRK/n8pYvY00ilIo+dFHHjFVRpUDAZnRO9R61fFU/V0vkb1elaeNPcKlkfCYa4Smmm0R7
Ah12YxKN4NUR5oLfEjX75Aa0M4Ue04zCnRlIdVK3+HlGz0R7n0ebUkjMsGm1YRxNMTYh59fKH6Tg
5ucxzq6aqFP/xg+H8q85WTW3F2TNa/sQVAaKuMraunof5uldfTMqW/wXY2G2g9Ovhd3UH/W2zzvE
1ZumNhM/gliI9+0mR3fLWmoraVkc/puV+jzUJHwSfFMUOMNsxsibdym0XP+YoSkahb/NrDpc+LAx
GJykkAqof3Y/fkKU9Se1gig2dEdTDAjcHF30TsoVil5wPA1iEMJTZ/l3a/xlatz88//G3OyzOt/k
L//3/28uaX85KZyp/2laDKWe/7mf8M/3/2OB8o0VM3v1Cogxn8kvIyjzH+6LJv4vS5SA0I1cB5gv
I3ntH+oL/0SRqEWPx+qPXiHb/S/jDVdslYouooTGiFDT+W/+El/QJBztXWixEuDSsaZ3/i9C0pcN
6H6kf//6s/v7JEvm8oDtgXcpGFnd0Ef63dfrvwrFNveqLl9kMAqugr17tBAVSezusTz46iy4FuBj
Civ3qTokS/eGopl96dBrX8vk//oNJicQJIMhTlGloea7QVOl+cKqkp1VZdW89qqtSwNIPQ7ZVoVm
XgjyXHGbPSb2936O+FJWPnUVLOkQsr0VLw2lWZcyhWSCE4uabkPZp07CIyL3O9Ef3hNPXikeQvFj
PTrr78I+n5ngC4qSF3gA3ShwpdX+PvK06wFh97Ap7cGk9atnSKfC9gu1ZNNpYK8RekgVZ93h5aSK
8saI640uGneKMBzbDHGw4r3y8Iw2QSZFoxHygLWacqFBM3lIv83Yn6Lcp0c7l6WilosyX0Sb0RQc
hP3IyUa1AnL3iM1EbWBzCfuhfsW8fB90slV4RKm/g8tdhPlDI78LWrYUB3dTD3hbSi51/HzTYo0s
esYm77FRMKJ1UjmbPtrF4UugZlcO5sBJDQ/ZSecOgWSSPwyhszAVkACIF/t9uI9EIi8UXXpvLvu7
UMIos6LT9lAdaLESLyGarNxIvneVu1cazqpRYC5+fhXGJ+Y/j8L3r5zUFXU9d/q+5SsVRFYC8TaI
LnGFpHP7HXNCZEU5dUC4OdyfH9QkbjIp6pp80XebgHp8LvdH2UGRqrTWWqveZWzIppFnof6r5QfT
qokWfT3YNb0W7AkxhPcuRYHnvvrzT5qESMKAyUkyihhba9jeN2OthrbsXp9JKFGOdq6XdtPZLayB
q6EcJnKLTSMY/Mr6OtQZkSVe2eVVPr8jUYa0MZqbctmgzPHzwp696j6POIk+nShxu7CPc+IYFLJJ
iXbNCTG3dfGcXWO8flct3V/pXbtRd9mh+Whe2nWGJsHPP+Lc0n/+DWOo+ungqmoi9Lqcc92a9Urt
NkMyrMz2UUPB/ueBJnX5f/axhp4ef0ahFar115HM0vfLig4UJThxLu19NIgQBrXxi7iwd85+0n8G
siZ1Vt4Wr9DSmoWkroO7llLuBrVd4oi3vPBJ5zbpp0+yJhdQE0aOKvm8Ey3Ctjixo7g3bhiVTcol
fcDe8MKnfQ3l/zWHI6lcFYm2tclq4WOGZcrAHPquRTHn1QHcYJjhhY05IX3+HYaXbyR/j9T3MU79
tCl0OeiHUMVsArVAarbYACE4lD3qd/lTtQxvKrQZjWQWP1/ejn9C3OltBx7330OPU/5paCVXC3eo
GVpyJACEqH5CnbhyPMRVhWGhCOFHrOX4ANgerqmN8yhzV6NkfCVH6HcInCEAL52IvlmcXvnJWmIf
jwyNCws/3rk//cpJthOIQTEIJQsfNduWy5NU/NGv2mWl5eizD3aK6m+p4vxehpgKmOvU7C6xSOWz
vwF+uGYCFdTkPwDnTzOFAYsO7yQEaHYYlRKVd2eFw8yoPWOPrCygC8ivUQN7FhD48LYxv2j98zSc
PWgAnizcgqEGi5PtPyR4FPYBs1CpyrWmXGeFv86KX5qx/3mcs+8TaMB/DzR5Al1C0tR3gnyUNbnz
d3ig76rHm1HBbJSlA1/tXv++dDGev68+DTo5BFVcDEjtM7/BBhMMFVdxfR9vtNfL7ZgJyeDvefs0
1GTTu1KZaD7hDEMR1KHPg0YPwjwq4mDqPlull0gNlxZusn07tQSooDOf41WMU1i1h/dJO3okns7i
PU2oVXjtI4+5+n9cyPGHfdqzZtFrIoy+cSFHwcMA+T4JRW88O2aynSxFFG64Uy5cmhend3Jr9gZO
Cda4kvIqPAKAusZZYDN6x+PRvksOmK5f+Myz78Kn9ZzEU45sBlI/7tfmadTBxUhuJVwlj6PyGg29
qwJdxZ9HJD45dyORtunoxVsiGJ+vM6slxHYBWLtFHvsd1hC7pi3qedjg7qGbWKGEYQVV66pw850X
UEMWw37XNMoBM62laMRXsICxyYqXTp+p12luh202c+hgJ7DPJKtdt2mMt4cnnIBdzmJPkecl3m8z
o8uf1F7buLjHagGKhHVjd8XJqd+G0eWnumnMX4JkzjVhkYcdDRDvRUrScp4YBI2Dv9SiwloqQYSn
TWnNXMK+Wa85jwNVYTMubvVcei4VeYPRMtz/6IgdcKi0N4OhLZWM6rP/IOjN1uw9LEWsX5XIf2kO
K4h/qwp/3EaE4ScW1r4NxFnth2sZmTCtEV4EB3FMPDy8IDgKirmWTOVZxBouyh7MSl1JZrp2Ff1g
geiJRPnaE3HoRBBKR03RRUSzustoKo123B7SlF3hbFqsLshsV1U7LJMehSov2kgAbMQUjA6isyUC
yUm8xYbJwaKt6g5Fny3EtsdGCZpc1s5UAw2oxlrE1rMeGjfZYNipg6g1Yk+BwAVETywVqQHV0iyn
uSUiiD6Elrek6rYunW7R4Scdp+1Kk+9VKV0N/sOQlneh0GEsnTzUjbKsB55wpHPlddR/+DkmjAZS
RKN6y0PcIiwZiStXui3T0QvFB2SluIsil7aChJyY1q8jrGlqUVj1EmJqgBM1l96IhuYbREctTpZW
Chq5uYmTejYkZO2xYSfZsg+tm9Q3ganS/tBGzuS8zEGYB2uhowGjg0JOkaPmcbTa9BgBhyAPBnj0
bnn3XpIcojjDmWVY15V0NMpkT5/v2S9F20vjlVelGwUvN18frRI3pTqiSthzRTEPxqMniQtZRbor
RRoXCKcs3JeWuEfwYxUEqPs55Hl0FJH52Bm1s8cJDvskO4iOGbfFTOydX1lkrprKezQozjpCuxYV
ad+bwYtcI8RbKMeuEbeydy1Kw67DiiVGVK2JKUaq/VUS4ZEUI1uB15ds/m5blJJHeYRQX2HLPgs6
MMmxke2MKt0Fhbeg3ce+fxFb8hrKp7B41oGczAv1VQZN1sKfVXysiUJ6P5FG5y+5rgDWtcGwF9V6
H5bRPsxeY6G3y1TY9UK67ZoWlUJkxyQLixsnU2O7dZz44Fd3Qpd/xEqxd3pMa9Klo4RvqYhHjR5k
M104ud5Doe5SdwmHaeGO29DHVh1rh9CbRdIvsUTqzBlszYptJDNOTg5gos5cnP8QwhWM506t53Im
4teCnU2ob6QmepQT9cWznDe/3vrqY1x0z62CgpaOp3bYjS0/Xr5I++Wida5amZ0rKIYHFZ1OadV1
wgpX0ZnjDbMsVbctOF+xtH1voJnWHvIqPeFnv0qVUUJAD2hZGnt3OA1mfTCrxyYV936BOadenSrx
t1Ac1PJF8gyXRq3+S8GmOsl2KW2NooG5JOubpClsty7tUOaE1PhUNWA0ivjYJ4mtBsWTO0AmilE+
HeobVfsYlFNah5shAtouE5G3pOhCa2x9B1+931ir9e2u7o967N0YLY4ErTiTfMSAPcNukAFtmhIz
66Wgj51S2w/6mU8j1bOGHAR9cx8mxrIT6NBxNwX8vZLM31Wghvrqk9qCmJTabZ3SQtDVbiu2H0Fu
lw1tKhrfLr2E7MWotblmIPmnF3bTuHZdnEp1wOzNM/HYemzp59YGBfvB2JTNfdUg35w4Czom66zP
baPfDzoANcc5ibqw7AyjxOGJjpLvrDyqTqWE/otm2UGJfG1w6JIHwZQXJS3ggMZp5zUIuHLtx7Sf
lRZnumTmiUiremuHl6nxHnVYzJl7Lcv9vNNol0UfuQ61IXNXDtTULrXrODiUhm9nxesgIEBZxVup
hrnlvtYms1FGxVzr06uoQaw4lOASgCp0PBw/vFSyjfoFkxNqax8YXM9L5T72caKI3blUr+QOi6O4
WIT+WyzI21R48X19W8vH0gOVltDhpeJIFxSrdDXO3528mFmc3pqdZFHjErXkqZGjK8P1keKJ9r2n
LgOYfTqE7tZVnmUD/y/Xu+uSpzBDKrQ9BNapcu8j6ZiWKH4GLa0KHClLIAGmi/h9897qBhK2KfZn
gcjt2pj97zwHi6mZLSRx3akWZYXKY1g8uAqQAXUIPpzWhJMI9LNGB0wOoy3ugx5AzRgiVFc+Bd0p
blAm7oMLiMbvwY2BOTAIO+IMeJPaJC5OlTrNIov2a6gRHoBIL/MLpYLvWe7XESbhcKthyO12jEAv
ZOXWz9ipLhrvQvIyxmBfU7ivg0xiYBe4bq36JJpKb4FzuVNDFk+g8Bcdh8FdJPRXf47Rzs6bqmGV
Tc8KaadJhJZqXibGwIEADFMk8B/dNl78PMKZPIlvoqeI+weAIxjyX4NADq5WgN4d43qE6RHfrzak
hOjYS0fl0CM2HCMnNbsUfJ79MI2kHRjgKP4wSQMl3e90w/MY1dhpmPz24SW3NhnRvDOr9WmMSQbo
+H2UtYKLZ2smbf28VHakERirl/jNCQvPCPdVZT5lCZLPHvzKFCeCNF1GWWO7FRQcb1C2cEAf4w4h
7dSZpWq0SrqHTn6yEiAGfjP3dBr7prrMe2fVY1GvCIhz9PTchGjpFPeiNvAeZeahryG18yYb9fCc
GMyvHO9FN0Hz/rH1bp2uXQwF/7dk2ORStvN1Y+0kxFq5vI2d1I5LdWdlHs3mfq03+p0OjMaJTOg7
IRB0IIEyQt5Buqipd4TANTpihCjbKND/lABfAR+t+vw14qIucn8V9PlVIBhIUrTLLBW3kkanospf
TIlHrKT8DszCCABv8B0WdUxgTUEVPONmWCT3aX4cuMs0Rz7xnz1FeQ1StL7zsaht3G4VWMrSS/KZ
L23qwjpGvnSlqdWmV8SlNRya9CS16qlPUSDnqvFBj+nOfhDCjai89CrWSuC6FNFb9MEAiF/oV7Fr
3VgxLduM8TAwlOoYe2EsnXByrBzwGDECoEN1kp40kbdJx45TX3pZa6cB6r5lAEpqB+8Fvq4K9B3J
bs37nRnJujYje8AvLwD5ISbmwcjbeVVY2yxy9lmgHNvoPpKDbZrLdt/RajHr18K4MioT71GCRU2M
FkpHAccRT1ou4gSbiLtiaNdF/NKEpW32AAZDrGIRGQElE3CBozjRWxCb+hjRrpDpT43gpcuHZd1a
IHod7JbFd6nem8ZzkZxaUH+R9i50z676VNbhe57pu6iOdo2TPlsRRIVCiVYDPpRBqmzybuSIV0CA
0JF3qgY3YgXMlRfbfmycKDvNG9Kw3HKwhhDeUyN6DZPhOVXN35mi7wTerbkcdBcufLQnvp8+GV4K
TmkKBBVcyb7eK15Z5RgBhsUiQjoWWpRCjNqMNr7A7gbjIzI2TXuFE/K2NblA05NA2M4mnclwDwB6
R3E/c7RTX78mLszPqtg40qOmPyT1Q4xHYYkGWpou+ANO3srRo1uFCo5kXLdqs8yq2yi7rfHlSjCU
HE1bB+LsKs/AMIGBKqXhLjFbc55K9c1gAuHViZGbbOnSxynDxyQ66tHw6CU834Hh3A9Di5h6ij2p
qr/5Kc7RyUmscGdM8auV9HqvkTSiWrEIary5xMcCq+0AYIysxfedCxKnu2ldXDA86VpWtmZbXrU6
YT13RtnrS+z+DDtPKPqJ+AR7QvKWlW91CRetb545z6souDEVGB0q8j8p1A5RpNYTA3ui6D/8SlRU
nvsXMx22Qg5cU9CJkpO0FskjNj5CoAtp9EJNB7nA6jSp1xqdx1ma8S8Uzp0h1/fqEN+Rf4qoWvVw
WSC/AxTjXAQHKREWouUsy2Y3KM5RSddaFL9hVQ3ArIAGexxJaUWLv1oGR75zVGdVyNV7EHWbinde
kXfQNRe9nu8F81VO0CyXetLfvVhs6E2BNsRhOsfRBTYJHBgNWFRZ6jMkuzke9Vw3q2WV4kATn8zu
XYrWwYhFykhcZYLWQY6OSaBv5CqfCRLu3Ilt+lk8H6QSsd0s26P+jYZx9SZGbn/hVT5TcDZkywCj
O7YkgAdPXq/O73IpzxMoGB1zPcOP7ch2Ctd40+CW4KNejRw6FLDRB0xnelCjXo/69Bee7u/1m68/
Y/LACV6RGYFLTDoSzMtbnOTmo9wVZL/L+Jkz8RWfPGqoyFDqvnViSqFB+KVRqBWRK2vVKbEQI3fv
HEla+ty+vijOvNS5tax2hgf9nE23UPANFjEY0lX/QtDy/cegs0k9C0EXFaLYN7m9IGu6AoTtQnKP
pfxUirsYLuSF2R0vqO/BHtp2LDCiH9PeXkqtpI9bOm3QRfaOygMt0bBR1ZnlPRb5q5GhyAwMn5R9
5ccPWXvrl+9+JMyj/qlRhJkSussLv+j8eluUF1ALVgHJf71SNbGtYo80fBE/9Ev65btknWK7B3D6
8nqPe+fb138KniYRu6EnPE94iRIWNsgmeVRAm7U1N1byIr32LoCYzkaDQDg0yJroj0wB70kZUOUJ
iEEH6UGiOORwU1+Yu/H3fvueT0OMP+FTFVmM5biqHPIDPKYe9Afh6Z+zWi1jZDtfffyt/psBLbin
6D/RbpniQVKk1gp6b2OjtllENzgQrbNHH0MPa1th4BC//TzeuSnEE1YkvRp7HtPnlrEUngK+T6iT
XY8NuCtcOHSXRpgUqEGiIowgFMjaYxogJXbUWxc2+ESQZOxpGEhk69YfTjzE1smm8ztBSAwdJ2wZ
RyLKI9fSEw7iEm46ox9N8VDxQL76Kx507C8uO0WcOfFfhp/skUQL/cSikLLQXBOpvNHWWJ/lwiHr
7gxYkz8v2JkOA2o7wJVGzW/5uwBeG8dN7iqs2CgxiSzZwrsu1iP+xZmpqP5fagOfadDyWnCdWUiD
AJiaEqItqfRgE5mMt8321d5ddxsW8eTQvtFnHaZyeI+41+WusH/+0LOrakGSgscnoqkxPd1Z6Q5K
qzjjh2IcuSmwScLgFSWUHW5HcwDYDwiEjyYmzjvAm92lptyIEZicfL77P8NPVpWSuB42Kjzdzm72
+KevpFW5kS9qNZ6pDciEuUQEKBogIDK5nAkBwcoPXM5Rf9WLzS5Su72q4VAGVqgRrHVGFezniT1z
IImw6d3oSNlI38AnLWpBpFdpsbByKt7qofYuBPFnP+nTAJPOG6T/0O/zEgmIpnrGzV00czsK8aSR
N1mW7mQjvXRpfn/Y2aOfkobJBaAI+RBG1Ojo9RFLxohHp3PxBi79EiLRqLAZ4DG5ulQqkM7P5H9y
lckW8XrfCzyTXKV4qpcRwKEcl9fhdjQmGnC08a8v7cmzh//zh44T8ek5Ujw/0cSUEUd3Nn0LBmwR
Yof7BwVyTE+XmqiXkrHJSnJcqqSrGC6oxaWqOXRt8RscFGjjFxuZ8rnzBgIEUJQkKfgZfP20sOtq
qQtIN/RDeBWv3a3FGXdvRhm6yxpWZzaMglyLhc0BmBNdnGyYmtdXjIq6QAPhXoWp0ZfblgDi54N2
Lt4n2ByV3TnhKu7fXz+pbSO97R2mb5QW12iLcF97d8K62ofr9ODsa7uJZzneVsnSexGzzeiL+/NP
OLNDmVBpNPAGasefff0FThqS4vrcLgUSQn7sreML/f1LA4yr+mlDujUa2qXD6x6LxS4o0QgZLoxw
bs9/+YbJWiFvmolyr/INCwfL6cA20q2O9xoeR0SVoZ0Px1h+/XneJiJcf0KKL4NOjnbROJku+Ayq
KcOirZRVJDgHt8hXQgxBLN5mYb/qXdyre8nOMnmhNg8XfsG4NJP3B2QgOrNo/WAEME1WEOeUpVQg
WWwT6t7KqdB/lyGe2vENm20ea0+i5VPfPcrVBX7F2bOBlpUCXRdVOW2yZ1xNKn1Qmgxs0drx03bt
59Z9WrfXF77w7N4xLegHQK+/q3aMfgiu6ojkhviBFX8gbQkAWXzcRoGCenS6lS6yc89cM0zrvwc1
Jog9M5HquklacvCDCJSJmvW1gH05+hD/F7DLb19oGjCAR8C6hOTzN8lg6CRakYV0iC0jpIf1EvX6
4sIkfnts/wzBMqkSbzlJ7dcDSHlQLBSTHKhpafFSC6vUvdQMC71v97mLd1OBmTN9uLjciwpiRAL9
IPqeWeiv/VZdelU7ChWvQk++sI2+xU/jDwP8T+fGBLQ/VbPlYAR5IYDYysuxnK1v08gWjPzRFaVF
5kgPGRbQtXNhT32/ciejTl6sqMmMDJEgkGrRR+gfTDRdWvfdE7BsDJ9bnWpxIq1i6ZXE8X5AVLwV
12lYrXKz2Ws9atw1rrChs0zNdGFq7t5DPu7nBbs0LZP1KiIvkYsEEGxsyodYeYKBtk/FZGOp4rwd
rEVnqnNBqS9kyt8RZpN5mWRhno/vT68wL6i+zaXgNRXN6y52rl0DlKUUzSVHuCnlWz+41IqasLW4
SScjjxPy6YXoIX0ITcQ+EPR1XzqHsg9vyuHVhCbp5fm+VW7U+sOT6cTSV/15rieM+G9jT2UQIslM
FKsfJ7vOFsbwUEdvEpgIQYg2qvARRzhVSsNCE+K1IWKgHo78TmMrI5hd1dpOi4u5YHo7JewvLcfZ
U2tREMMIgfhxmrGGrddDR+fUWlArslbeBDK+y4K2GNwUJdF2JZjWJk3ldWEdtJJTDWCic7u51SSU
VTEjNF/Sju6G2V8Ipb/lsn9Wy8CaisBI/ZaOxJ7lJiKN6EUmFUdDjmZet1O7Vdzpp7I8/bw83zO8
yWCT4CGujQE6CVsjFrBeKa157mMiaVq26QisjLXMymWMD2wHlT12nn2Qrp57ap1Hy/gVKQ8AhyEE
o3IgYaV4qTH853768v6OolLKqN/A0YOJNPlx6Cuk0N+pkpqpBwshWxTGB9sIs5YEabdUXWo9FtGC
hgSoMK+cCFda6bkBM2ABnelR2smbteNAth5AwwILMPXrvAeqA+NYQ8Q2AJBGf08c8Hhugysx3Qi9
udAG0mkxmlkVf/Tw1NWhgYf3RYXTJUohAyj2DkNo7zSkJDqIN1oO4jcNLu+CceH+/h4CjROA1Apt
XjyIvsn7xm4hu6oPtn2sRPWv8NoX+gYxkbn/LF92exjf3W/T/Wm0yXRrvql7Xsho3VOPzby7DR5p
d5HXl5fiyW9JzZ/vYv2IO8ASy5MLKcrbujZ6WF/6oVsIM+OxfcFEGSuG0i732rxBVwK/Q+n5583+
nfPxdVhlEniocdupUQoIoHpyj/i3g8q6Reod4LT6XryK+2Q7qm3/POiZx4ZKIs4yCvV38sbJrd9V
Rlb7GbWi0V9G+WtrIa8vpYnfIkY+TRGRs/njQYfO49crXnHgY0kJBbDKeLfAbgX5HijVz5/yPQ0Y
Bxl9tChcqKPl3ddBikKv1MpkkGTvlrPsBpdrGBDlu7KF+PXibS+lTueezC8DTnZk7/vYYoxlvWC0
W6UA5G7yDb6+i4ug4TNhooKWJedMpJD4rWUgOHpdFYYEJ2r0J8fQFfWS0SBY/uNPXK7F9cUy89md
wdNjjgRq6RuyJvaqpq0yGXT0lma+rSzQFD36Sws/ccy1MTAtN9FaXYcn91q4ALE/u1s+DT3OxqeA
oMxcGoUuQ2umsPcidYnb7r6ih/rzhrk0zPjPPw1jqG6jwe/lC7maA30ltL3tidrsvxiFLEkHCmPg
Hza5TGSn1oayJ1nyhlOpy8tK5U5umwuv8vm9aFKxGyWOxtbA148pW1C+ekoy2G+xaV936xr3WywS
t5eO8tlrCrQV1QJDJz9RJiORiFqJZ1AZaexmYf7WuYmdX2NFK7lKsMLOoL1frKONJ2l6938ecxK0
K+4w5O44Zjv/Y+CKF8COYxfjcR0t+7VzqTBzJvoaicekZOi2QVSdLJqYWW4liRQt/OzdinDHxuMg
9cU/rWTqpbOuvJCWoBD9LZ0n1uGEo6DLIde+9X4TL1QCKfdhisUPll980DSdK6H85jiocA5hVq6c
JJi1pjPMTaPda8mh6JSrUpRnpZVc9Zq/UZAMsZJbQ4hmkoaHrn/TgwMNEWYN5WEp1v2mbdI3sz2S
8h1LzL5CxdiBSEWOMpq7qKS0FUIfyiIK0p3o9g9q8AGS5hQY2cIt+4Xq4mLsrKFNEHVkduBpD0r3
W7O6eyOwZpH1IoTlqya9Rbl6atHR7P2rUhJmluG9dvKbG6An11vQcw6iEMwlS7Dd3DsGmBwozZMk
O7YvaQA0j1nj/HbCpzC2bsXU3aTgb4FbXJtibYel9xgHGOakQMlNAOZNd1W2ws5vwhm91lkkY7tO
302qAf+nQCqsOT9+mXSdN9MC9EwRt020fD40wlHzyl2emWvd9RcS8OzIsO5S4DQiTsV9sSrcfWV1
tiWedKNeoie4yJvXQjpkTbtAmmmWiN2qof9uqOmCOhCivM7GoM4a7GUH5+Putx+sgUQhEEsXxhTX
IFBs1m/fuRsyjo0BRAcR3ZXaq3OnfNXLX2aNW7WuLevGX8bZKrTSZSeHy9qq5x3uzlIHPjmvZ6X8
20RWOZTrWRLdNvWAeAwu4kO46lR1aXTGoXGDK6UWFogAP1jOwUMZ1NfURT/ACKzlnTwglKTl6qyT
8SFG+FdAy9KsASyD/leMat4X6axXS7sw9EWKWTIPtagj2wnwIof77eg3dOpZgrF/LVz3lvYURfi8
d/I2aXeagzOWD3BUzQ55LM/SsNsj9klCJfG9rJB1m6kPXc8mWWfdlc9lGMXas5bWD4rJlOg9C0nQ
rh9zqFXixjOeXbSfUlmc60HCNnRnbjDMBU58Wx3GCWmlFcrFBqwNUULXVMrzVaDuve5dFq4cg7ks
fylSayvSMTC6QyR95D6Cb4a0KNpdq1IfF5CxyREYyh6MWljL6k5XSuyvnuuhffF0CBiyuBvykU4n
XMdZZftVQLWiXJdVv4ky527cXJWK48twixrqnRfqaCXCA2vnsecei37hyH2EP0R8jVD6LFZBFgig
thKRzY7c+nCfgFPxw/fSvxU1rBlKvwfIB3DIoorp2iDWQ/lXZ7y4CHZKKtr4UKIT8EqmfKoGa5ug
ODV8eNIhaVBJtV5q0Au5DwXAi8D1D4Nltz360e3SzUPcpYq5hQUWxI2Ik+nH927lLAuSFtcQbaNB
D6BDPl5rJWTKLQVxrGZlNYTYivgUqewzheDNRSqMf+HdGbiFBH2l947dtfItWPNF0fszya1B0Qy7
kuwj1Q6SchISOru1g1ikcazDaGfm0nWX1jcZCPW0fvY0C5IQOawzynAF/GgA4/2V3g/70rXWeV+u
FfHKIHNqnKso1a+L4baxyrWh1dtac9dwbOeDK6+M1NyWwXPsNAtXKOZGeq2zNj2yttAurC7civnK
R0fJ9xQ7r/OZoj4E8XPbPCO9lvGP4pUs/E6Qt6q9j6BNlo1yLzk3GdLxPWgTSgXzPjlI/aOeasvA
ixEAZqEbkS+OsGlRt10WL8LmCDsA6DfaNh36lwWXt9J2djqoH7Es82tyNMDkbWZ4INBLuEqiXQ5U
nQByKca9XL9o8rWphleS2s1qyZaUwZYb904BjmIJ/h4aAiltskSewR6y3LaC/0PdeTRJjpxp+q/Q
5ky0QQuzmUsAEYiI1Kqyqi6wqqxMaK2xtv99H2Q3h1HIsAQ5u5flhUZrdnq4w8UnXtHs6uBmmIlQ
HeAv9AQk7ckHC5cEl2qq7MK2t8fCf8u0bqtFBI06WwBDSdQ43A7NJ0n4lRrmph/1r76iAuKWfmr1
c4nh6GRpl6Y2uuZk2Raal+KIN0Pixgb0IL3VScEy6oRRWe+8Ur4ojPK6NEYnrLONB9FAgyALhGlQ
zZ03Kfsgaq4q8Vn2JDuypp9ytaUb8tIYqoPCHz5+26nCdEBJ7owy3IpoaWV1uJlUjB/juyiaYOnk
9hB3EI+2QKQ2Sc3jWO5K6plTjQ6F8Bard53oqiDMtHa6SapDrD936JFP2NBabbbtTXCy6sCWvjfQ
9gopJIBE2eTJlTZd9BbwVoTZytG8l9R040uHIXuKTSpuFq625kOnHUYNcldSbBMd4aI7z0Tf1Iw3
UXqj69/V4kumGZtEfzHqi1HtnixeqzLxt9L8DORfYDW7avscz7A2i1tovE+T3hHVwEZv8JA1HSj/
8MIMxZ2ZSjWyWfGN1z1aFQAw+dYYMSHSJBggc3Fgh/fXxrM0AGLeYxgLG/TFkg2iHyV4/alMNrGR
3HjqrdL9SOp4F1uIdynmZaZNmyD2ba+Pt8ngbyTjUY4AIShPgvXDT+N+I6SAJNs+2A8mtRY5gIh2
7PP4Sk65hht5mw97uUztOgSq+72rlU1Qga2L7y013BjTRaR+rxI38IAwHdMe5Tf1WUSqyPN+qbD5
cu1WQlM0Lh+9TOA+yB60eDpWsB1r8YusP5u+sjGAmeoo7ZWydunHrwhWm8Z95fmumd1T+dqHfvji
Ra91UU3OYGip7Q3+gxq/6PAoLFQ6fTk++Ap9NK94CdCYz7sXA7Gx1tSvi6Ect2JvWcRPeuJaSfld
ETOCAT9H3a9F1AVRCa0wL4IZLmwA99PHY5O9CkGCFeqYHrPmYqhF0RGywrFABHIKQag5BVoTivAI
gOpx8rznJv8hiPe4FBubMrwRkAxvBXknQ1yrqFN15T6RxaOYXHe68ChAjSijS29Iuft0z54qV5H5
Lrn8tVR+sfxVj7hFpLPXB/OynaTvmvFjtnKSJzj2fa0dxeGyiq3t6Ie7NscW0ISYVKabvHF50u1Q
F0TH72k7K/uyw2NI73aKwmuEA0YPN8MQbvL8voDBk7fBzhrvlSG9CfLiiygUO6ExLqxMdgLpiXPj
iNKzgrBGEF9U0Mgta9umeyvnssvvEiRivAE/qf5n0CWOXPu2js6vKoT3bUuiH2sHY3QVtbnXMDKZ
+uw+LfZNm9zX6GGiNqtu0hawI+XnjUkfCaeAITa+ZmwvDQs1AIBCE7xJyRXO7zsfqdA0202euItj
S8CY8JvSDldxsS/U5ELsB8cbrysu3j670HLZ8cfwYgr2oSRd9v2tmAgHn8BTlW2/4WlC4e+xCeJd
EIvQ+Q+5xDOhd3tB9r5NYmOHxnhBc9SpUg1nrOxO6n9KWnJpDAOBbXc3a2Cqw0PW5hcmIGR1ulA8
1NuzcZcYtQ2QYyuhgTe2hwpZnJ4acjAOvJoNPLhdKHdb3qhUh59vfjWNO4/4Qxy+TJSV2/gx6lWn
Q/mxptHwIpv9bS4TuafqtvfbbaHJtiZFl52Av3EtwHd5FPLgSoq+ysJwWacIuda5bSDba8Fobetu
K0SBqyVo70hPWnhX5K4nonQrDjb6hG5WHpP4GS+Ki1K7bs30moruUY9gdTbtoSwPeZMFLoVJxPti
tzGbjSkJDsBspxd1G0l2C2lGJQUzJbAUtZ3jUe0XRzl9yrtnpJMczaJaPbTbKjWwn4jtKOPuKar7
KXuRkxB6Gl81xB1CAHqsxVcRNhibTG+3UjTLyyBPqMFIghhYpOKTSMTW1C+1dhtmV535w8Ncg6BU
9H8agboXm70ST8BVCtiBbl4n96NG/QeKSQZjPqiRhhfj8g7dS4v7sshu2lBFNZ7acd3caNNeyIvL
QedqnZewDdnF34PhSY0ewkb/JafuEHrU3o+5eNXB7MJAFRLEJV46W8yzd7JsBzU4I2kfmU9CchuZ
vZNqP8ZEtQfEGNvkrQ/afZr9ijSoyTBbpfiod8nPGraUaUa7cEyf+4rUR3S8fjrI+X4YpDvEE4Mp
pM+5V8PxyqsuOrTnQ6/fiVblIi16rBu4DjxXJoGlmD/qJnEn5m9efK9nGG3H4qEYn2QY9P5rpgNF
7M29V7paDc06SqIbdFbHpvoiKK6lX6sxJNn0V5feT8JDon1X6pYnOnJL465JMB0Y430JO1mNsqfA
BLPdTb9Cde/5yaHsVGMbFVC3R2sXmBHvKnTPdIAG/bXAMsjvsOQNkY2Np4e0/1r03zwjQbiRC2nw
jCOqxAj+4wKhXzbteLTCi3DsbqYghWB8PRR3ZivfpSSn4+CkqeghcSoiGiVc5dmtLBAgTD3OTcip
ZKirDqOB2ynlYcktgtdEQqTroBZvXfQ990PMHXjZMUHK7mvi7CQ3ti1MEnmitxLshTF8BfO89eHB
odEURgTGpVA4RQ2vFer00FaHqauuTP3RF9WDhnp7m0+XclHCqEY6q1d2mlnUmwG/xE1dqHgMIdvL
DVwYdlH3c+SWo6glYVNQSvlRCZNhO450tBBfhIHiKZeTMaKBGvxIhuqi50VFv32tSnSmjoLlL6gW
3IEobSwV0kvVFLzco8knEvBUqvdgBS5q1BfGSE4zpEfff/OM78YUP2X55cgV+3kt7CNUkBrHyfjL
3vogKnHaxWQoWdWQAw/7tK8vBv8yJ+8r2uI2quNtE9LUIjoqhNhJYeTScbXLInPDWnOjvEYBK96v
/KyVZVmSxlQjNQdF4GcV3hUNTrsWINgL8GtzR/GQcul+pWKLbUCKldDbEK70G862pE9XZf55J4VI
a/ThFfBmg/rPHCsMLiL/gg5Oi2PGKMH2RCE6aaDVx4otGhRfhJiW32EQfgTivZXX13EkbFMTnnDD
tQ39ykqUtdr6mVopf1qTJMSSkC5fgo4hkvIo+LREtAfNabcwsMHRHqydvzVp3x/FHTibhzUu39nO
sAFmV8WbfaYQLkqNFb5ChtyIs0KH58727Aly7LZkZ9T8CD5XdsHZOZ6MtigyhrE5qiTRNCmAznXe
JgCtl9sqRPSNZHNhyRsRdz2IQSvjzs2PRXETTfZ/znLuuJ58fjoaSHSIjFtvpd1MDaJvMQuCYCyz
Fy/H/VqjaW2ei55PEDdDJWisKpGwR2BIC9yO/HBtWmd6Fr9Na1FDlUf8MDqZaSWXwS2sR3u6yF/m
pZQ3x8olVVjbo+fWEQyNrmFEZsBtXQwYVZS4qIqUwMDGbfOLaMRO7fZbtx0v2wfhoDx+/t3OdAlF
FHN1rM8kE3nGxWdLxjZUtJnG4aW/2rzdBIQaVtBv4KauzOzcSp6OtPhgxF4d1A1GasZkN8jeVsvy
p88nc66XK9LG1jlmgP0/eCG2vhd7bfrO1pV2vJMVGO5uP2D1y9TWYYdnj/bpeIs7rx2lvhyKv8ZD
Bscx7rU7wa1cyxFW7tf5uy/Pl6XNHs3IgdI9m/fNyfniVyhKFVZzj7M5hMe/1HnX99/8kz8bZ/6M
J+Pk5TAlacQ4FFCrd66z/6puCG5/VG7mrpG0zmwK3Cs1eVZANVA5Xmw/LJX6wg9ANBNlIM1NqXeN
SLA2wmLbWaNZBFMNONXUOrfTCgfdgs933doIixOLgmiGGSNzII91VPGB9vHKLXTmrsN4U5ZUTPJ4
K5bNqmyocPrSI+ZAMdSybj2FipC4+3wa5zYzo7yzcej+fAALy6UUZZ7OPMRjh2WmG1/hvmUjZINM
irMKTzi7asgy00vXdVmZFXNP9xnGBCGv/TtoWNrpdrgl++l+epfNdnQaG2k1Jd+tWYeci1FOO2JL
cEJv+EoSRED2WdKfgTEB1kOdXJ22YdQdkmncBGXwqFM7FbrBDlsy9Ci4GMUHD+q2WeMZJCAXMlfn
oinak3iU4mMXrkg1vMcDixMIJAnqC6oDqMDJCwRFksRmguYGVAkEU6VU3sqY6IyDRb4nkPAn1pUp
/Upbz5X0dKvU36OYpCZXaV5AqwRJWuqYo0XDoUT2XKA6lmvlLqwRI2uI5tNq4zfhQc+FFazXfFI/
/GrJgJykzd7B77iGk3sjUELVMAR+ddwaFDVvlAKDZNwniMI2cr12qs+dCK74/x5t3l0no025TOOi
LkHsC/quQIkmByzW62tHYt6En01q/hknw8i9UinAJyF1ydYR3wp8DnS0ZfC1qILLuT4lR4eStJGi
1dAmX8wUu6HuutKoY1JlqGESoJq7iSzL+fysnjs8p9NfBnlapXWKzO8y0PEJlO9RGKxcOWcb5LRx
3xH19HmXmMJiDEev96HPzGANf58i1kefcNvZyQ+kmu1+r1+vojXOTutkzAX2JZFbrW4TxsSTxh63
SFcd0ZVz6h2eg3Zxl7nl/vN1PLuNTgZcvN+UUf2+CuZJtvcR5Jkof67+bXEXAD2nC7l4uOtEJg02
GKM2vvrCoSlXcCZn7+3TARZnITH8WfSAASLczPwBaTCE9cfwpWvvRWj0PSUx5TVRWc84XjkgZw/9
yfotzodeKXE2gHx1Eplq0vhDKxXaNDupRXFbybeff6x5U384jCeDLTZ9Yxb9JCoMJilbJZM2dPIR
lpr2/rCyomcHgi0KfRpUL6zY30/90GadAi8NHgZqH2KlOmmEG25uOkm+5hf+UV+G3YHVLrxD+L2z
SOvvY3lKJmRhyqNrPVQ79Thna+UVTfhtu8N+wY72jdvv15KMc9v+dNDF26sZYpxbIzAbDWrhRDVq
dpRR+e/PP9hZLBtzImJlljPJ4/fJwa/I1c7ijaeLLGxpa7rzE7UdcJLa1od0J2AI5X4+5tmpEVUA
BlShjS4lXBtpqKV+8jltY7VLw9cZhh8HK5jR9yd4uRV550TDNADq6UuQXlxUVTJ4JGnidworrrwd
tyniBjTmIicF00YvRt+MuC05+sW4X6sonNufp6Mv9qcYA2ctEK1yvtbTVZTfhcbBNO8/X0fW68xx
0wHpSUScEg/tIqyVtFRAEwTtQC14yuOUvRIDtSlu8gpTKxicOqW/wryzgtFRwCqEwVvcdJsoS7ZD
Tie+HQ4y9XoD7zlpoprb/rSM77VifrM8aaunb2OAA3AU3PhN4PbxMZdkXGPxxvLwOKpLGrFuGbdH
BTl0IdH2k0EDVgkutIgIDK89xxhvzDZGTaKXaPoNlR2amL7KCkX86LbwrqPoBjaPkd+j8o9GSIJf
fTlIUA6GO8u4SAf5wmzKfKMH4WOHuNmhlS4z48HIsZwKlI2FSkhtphtVGjbpVGzKGagtX2kGnRDd
2HTgB4LEu2on3ZYGTIZuOul6GL+m1gsaSZeWaDoj2IOhmnHM5NJDDy2DPsqINKa0L6hS1N1xLoxa
qb5XCMnaHhW3vt/V4u0AEDyCT5rRkpn03ej/FPPAiSTzIhc7R5oQrDORRZJq361xfZtUNDRK9ZeO
xJGo70SDgCSSkEbEYTYd1mTt3yGuHzf+f2+KZemzFHJ/8moqaDPVL4BWREvINu1yW34ZDvTHd82+
dIy70jWdl/gQ3oWuYU/HEuYfOlmOft9cpzvfSaWVp+Fc4q9AxSVMgR4LE2lxo7UoUkGeB8QKVOi2
PPpHWh8b7Q0ZGBuRzbV7bT5gH1ZB12bmGCVo+D+/32vcB6qVTirYIRqoLn6PB0zgQpvegRNsywYx
o7V47xxsHPKTjnSBBf9pWbmsCIvMQgLlWRq5O5PihF9e0TR0jBWnM4+W3zuJFgEPg+OZH0O81QyE
psjdBuGpNbxNCS4rN5/04NWEDaQFo92Ovj1yBRvCZkoRC8VV1qMbNk6vCIH65muf6z/kYm+qbmbs
Jwk1W+AGPcClqnXM6FG1vGDtI567u08m+Y4OPYm2S9/MsmzkXgsOIkx4WnN3+Lu5ujPX29pf3ASH
1TT0XITPN8QiSCVKE5f1Lwyh9ci3KCPOQh7GLtw2z7KyqQc3+enjoHw7Dz37hSo0g8IvkD8/v2bf
n8APW+lk/MXGNcPSUGqfDzuzD8J96RrXLdq1JN6zPwNIlxFGDEXUmR9sXku3JqglBBHY1jv67OLK
rX8uAD9djcWdnzZyrqcKq6E1qMA1Toba6+cTPvuq/HO+y+RWzRNViVvma8pflVnyMgkquyvuOi19
aaJwZbSzufTJhN4LAidbKjGN1FLm4Yga36sMJr3Aq0bcdJKtO1jg/PyzkCbv22cN19B4V3tO+BAB
c7xfq3WdqeDh5TXHQQCoTWNZwZPiujWFjsUtwOz5oLXx3HTCftZ8uqqTaRfI1B0KpO0+X/GzIaZB
QQf5EIotH2D3XYTgWVBiRSIXzUZJzEPna9iRHqOxJnntdqUA4ap+ELX8mLXxVlFrW8DtL01Qy9UV
WzHXDvq5+IUSt6zTDtERiFpkRH3XqUVVQ9cIhmrbwBBRi3HTy4odI3H8P5g8ERo3pzbbKS0LjNWQ
GGZqGCz6V+lruM81x3PyJwv1qfJybsGoF6a48e5Xn4izczwZd3muDS5gCvzzxuu34w+VZLa0zdvY
nk3VEIRyZlWdtR32DsNf3ians12c3yoTU6MCbePgduhos6RYBMBIbHZZ9OiVb1ZtbnvtVYmvdbHa
6NldJ1+m8c1UIpUc72TkUKkAOgIOnJ9/hXPXCho/iO+olqzgALV4L7VoUPrMhPQU0g/3U7vXVsL+
s5ucg4XntEocoC+5OZoRaoE3vx3awyw70NzMgXhMEDBs44NxJDjCinh1veed+mG9T0ZdpN5lkSp9
pTHqeFSP8X660JGLaZ35uga/9D+QnSKPOp3lYiE9oRat3mA84+ZddMrJr0J3rs7Ll9WVdvj8q517
jsnZTMOg68B/FtUYfVAGP8IqxNEBR6OqPH634rXPdi6uOR1jjrRO7udQ9jJL8TkmM/mI65hejbyL
NrGzZqxxtkpiMhE42rAW6HT9PlLW50YclO/BhX4sdvGV5GpHZOWJD9e2xbntTlg4O4hAlhGX9QMz
Cs1umluTkhxdFXFAOLUmv3bmGcVdHZMSaq0EhcvZlDruk3WLFBR6gVRFNj0Zidp+LyuQGOEal/vc
2qkScS6m17ibfyC+IVpajXlHQSRLptsklN1A+DoUxrU6vIF52ozAYrxycqL6xQM5/fkuPBOgUemk
hMaCSrS95pU43SE4tBViiAtDnmEFN5pgpC1nvkNkFbM6w9/V5cP/3YiLqzvXulxT445uS+JtMJZD
dTLcjTJJVTbamfVlVsj/fMRl+kKjd85cWF/gCQpVhcXmREFALhG8r9+b9pgDKdRaG+QhpC9IkP4j
f/m3LCqvwpcqr/O35j/nf+0lL8YKVE7zu6/l/3dGlgZGY3SUdEnmUmGnYkx18iU+eDr+r/vtw/b+
y9b53397fq2b1yr72wPr8OPU5PHsn/zT9VHR/sAyVQSJJMomDXSFz9bzd/7rP/gnnH6Ja5NKlE4+
SHjwl+ujovxBnmFBt+bfUggBuHbrvG0C/i35D65aej6WpLHZcSz9t2wf5cXrdG4tTo9O1bRKhSY7
r1HqaZtK0/a+pAfbGEXKu2FCo84C4qglwl2ErIvX6k4LYrzWMKoXFSy/qzZzk4rqMbwkQ8FZ1wKk
U9bJd9McPLsTUKVPR7CGsgxroRv0Z6UCxB7CuzqOEvrFWNOoN2JshdsonN4Szf+mCuiQjnCeLoUE
klI2jLaYpHgqGrOFc+Ddtbgv2UaXqwfc8yAgNRLgoT5DosUKPEDnIcDKLq/K+0oOaHwMElZabTi4
Yw/eMTEkMqUs2uWDsa2y9qpGfXqHlMAzXbziVg2VEfF3ZIansHrMVQXDz/A6S/V73Ay7jTabZ5dm
AB40uM4V43rKwy+NFd5FgnSJ1ukV4F63QjxjmxLII2prkrdoqPCbUTHZmhy1MOctVxVbeZvV4pVS
pG+iF3l25YPFUgcirXa6HCdxcBS1xA2kM6H9iOIrAgk/ak+/9gOg+74pCPxzAR79UGm7oelRbqlN
KDoacFJj9C+zQhu2UjcC1YzxwvZjmyf0AdrTIbfMm1b2Jzdtcuzd6/JtxNvErLzK5vRLdulnF0Rh
P7qouPNAOqWAghTV2vaecYP171s7ViBPi7ax9Qx1bNmoiht9yqmxJzOGmxqaowQizJPab6jexnqN
hL9Z3mRVjNrwEES3ba1WW08c9nktGQ+99NPIxggeSh3iZRE8BL4MRwQOEeMaMcqFoVy8poHh1qHP
arY6WMVsyG8R/88vmwq086QhId8JvXBMG1DfRYexAXLlG9NIXvIsG9wmAEiiap1xNLUpcqpyyC5q
abw0MHhw2/oxl5RmJ8UNaiNgHO0BwlmOc00hJ3vLSG/iqEajFbnEsHEiwHFR9ZbBGQkbVl1BLsVS
jE3dKoBXg21XhMgyFAcwmHY1fi9HaTPz+M3KR49XvGgQXEFxBr+S4qL06X+I37qcFYqGrValWwFc
9UBV0QMsUkYaB8C6HczENapbMRjcvjlGVrizrmPcKhIEl3XlixpqV9kQbj0T/WSoZzfUouVN0/tb
Ee5KjzyGvH+//f7fPAy/vRM4Hv/1V+dL9bf/gXd52Ix37Ws13r9Sl/rzTcGqdv5//qv/8G+v73/l
cSxe/+s/XvI2a+a/5of5bwa82qe3O52mqq1P7/L5///X1a3+oQOyQo2QJjIhLpfwXze3/AcvB5JM
vB2zotmcYv3j5uZSl0QTkSqJuj89UeK+f9zc6h+aLqMjMsMzSDapQ/w7hr3zc3+SVsiaDm9JoSOE
UMScIC/SCpSfC7NKwMjPZmLyl34b/1DtDJekjZRu5gQjea6dWaURfd3Xdl+8roHrlgHJ/AvofnGt
mTr2CuYScWLAnLHinl8A3WLXI8oeY3nQ2bNg1YgsyOuqCsEc6C+mzICzeC+dMEhT81t2EuaNniJX
YNjnKfNWaTtpj9rIBtmR0UGdZjWTWuQ2f83vn8MtVjgpzV5ITFgfiv/UprJtiK7SZWth3SJK/3MU
Xn/TJBggk1qEdUoFZcIXJHqiLrwudIJnp7T4Sv813UujMy+nAga0xNRpzQh1kYJ8GHle7pPl9Dpl
ElqkOG0ru5nw92n855NA6fbPL/ObqfT5uSnsemJXqqeck9MR5LaKFIGSqj1SjgSIXh14zG1tl8ew
Bje4Kz0PCCKnh+ba3Mc7H8gArkeFq6H+V9yt51zLltz7jOGckxGBJpuP9u+/JzajJCuGCV7JBv3B
0iZ8py838RuiN4g014pruN5e/qpRzKWFExbbzxdk2S97/wEw3tE/FOdAXp0rQidLnhga2w3XHXYw
KOeJaiPvDULxVDcPJUXsWSxzVOh93GPEZn8++LntfDr2IkmC347W1tCxj437AYB3RFoEm/3zQZZp
4IcZLhIjvY+7UhFzxVbd+HruekxufsAt3Fk38l2b0GJ3jaJfKNa8mBO2bGqt3aeT4IxNsyLheu6Y
nKzbB5DLzH+laiUTHFwb1XOtkxrgT/+nRfyZU7L29xcXwGg2g9co/H2trrb9C0yalV23NsBi11MP
avGoYwA1fRWw5tPNu89ngGg8+3Z5MyuIZKCfAob7AyBZrEIjFIpItkvDw+6GqsPd2OTRsW7V3NY9
rfjV+jqUogmQf6GZrz5YOUoSoPgUtCZ0AQGIPLFerFqJXE+bO0geaeloqRdBnGJjiC/Rr9rw9S0Q
0Ojb2CWmrVeCsRPrTITPgiFe3aSiLQQ6VlFdrT+aufIYtrFGYGxAP8MRPSVb6dt0tE3BSI+iYHxt
/fxqzOh9maO/S0Q4oUVb8piE9Wjr3BW3hYrhV2htQ/4NV7VAzAxqmTgZ6LXdgJqqjbA+VCqoo5sm
16tvQ2R5uywpJxunEchZeKfulaEbL4pJEfa+WplfPEP/qdSpO6bGL1OpLhLc0aFtoT6M1Nj3Okm0
u6QaoMQrLVbGuKUdJknx3LJUKMtjL+aYMVS4JMelLsq68NJIpIOVSZLTFTR+w3KrRyI2aDWFsjh8
McwwtBupKcAqynSnjc42y0S6porzI2iFQ9gFV7FSoQQB06oNbwWtvBAtAfc6YZMqWs0vuIW+M9lp
GsKM7nvkjLTZ3LGQ9cueULyK0OoIRd/Oi+y7jqtFklVXwdhda5anbP+uCl4rF61FXlHWv6KxedPg
1TYptOau0N2/94RXPbZwM8kCpkM27AW/u9e0ygJSo18KVlM7WcG7YAZP9aSauMaHl7I2WBsD/3Mn
V9Jfgqrd/B0Thz4XKwEeQapfwxK2RcjA+kgAVJejE8W5hkxZpm8aLBhWrtX5ljnd+kAw0aChV0Ov
F/ztUhtNAqqg+pYBb+IAAu7Y7OODupP3q03I+Rr4MI4JChYpGuIfdYH4HKVMSgSjU+w/GSIBvnVE
B6B/AI+04sqkPsR286w0lKVmjRvQmsuXW0dgoJTJne3xCOHPhnybu6E97qStJ2/XmxLnFvFkuOUd
249S502lNC+itqtRINNQIUWq2v38olo0XIiumBXzoaYiGjBTF49TOY0IyzVsRy1ANmjehjr7sVPL
tyExf34+1vy3lt+Lah2fik4eYfJiLBw941DI2JJiAgIEVL6+EepIg1ucAPqZt2aKspU4rDSLz6wk
GxGMGNTUOS1YvPKCbxBy9SrDHpXdXCL0DwI54Np2XF74M/D4dJjF7PJMxU2Pd9GWfwRoAIpy5Xy+
fBSqPywgJS7CIUUhXeIBXkT7YmcERetRWrUi6bmMrNupMe/bxngem8QO8NgbBn+rBZjnYl+0NVV9
uO8io7nTNEG8GCI8DqZp14xqcwuAx0TJoP8Wj963ViwKe+z1N3HsLmpDfm7C2m5867EYxtHNi/De
6KpDGc+M/gmB0BbPkn2E8+nGKlTvp2fUwoUVlPcUDLaCkP8yUuJXHaNYVa2vG8Ob8YYBDSWv1B0K
TMO+kZMvjR/Kj34Y46aYlj2Ggsb0TCVF32YUXZ3Sr5+kHMdE/Hc3QauQsWmBGyDk7koZEiSl4tcg
tPXi6xj07ggcva2k73LWI+RpBDFVoULZ97ipduj/2IkwM52a/gFGv+a2WNrb0FWx0i4yB1ribRvB
0wXTkG6yQH2N5Hhy9WIQbg25g+7mVcNd2RvdI2UMbyO1+Y+gRqdbz9xeLb8APaFoUVIe87qUH2/t
qbir8OJaqhUp8o35mNtmEZt3hh5fSs0ogUpCFMGvhGLtijoX/umcL3IniuGGvoib/vl2TDK1KZ4C
c34TUs43SivhJSxWBA1l+Y1N5HjzSzLxpKjz2+LxyIwTSRWPzue7dq7m/nbqyYmR46P9QXhPNre0
AgwTKcqb3NTsBHWFLVZRD9Vlcltdlvv4i7JrXaTl7OYtdIu3l9lrKD7QdL4ABL9F0QZkULorbGUF
iLgUTJtD8t9+0+Ks+vHQFFNoISM9671WmZvVbiZG9xPlVZDxehtdd+FDoa5hcZd3xHLcZXxed3IV
od9heyBHB+2QhMHaHlhZ7iVXI/Vio0s9lrveal+x89nPbEJv096sp09LAd3lMr5/+pPcre0rKaEe
RHFD24TX8pvkoCK5h2WFNr/5gpjIm4b84lyIWMNyfizS//4FlUUEX9ZZ1CSgouzW9q7kcdPsTBft
r41/lx6jG90Zv6Jo7XR0sYftDAJq97C3V7b2x68J+FhX8VlB4k8hg2Xnn0zfi7RJGoIWmXD10TIe
e7SrPj87y/Y8fx3lMk3hhUZwD6fO+RecjBB3Em7oVsZ++S7d9naibcO9CkJtOyMxkuTovSh2igHC
Wl3p40XCuFTl8B2hEaMsrQlCq6/xNmF1pcm8FOWHvMVct1/Bi59bPuI2mjq0Yqn+LTL/OOhaLfRI
SDQ/20jyXAFfWb+PxRZLNiTMGmZsAw2lxctfaXich1Kh2Upwn44JtxwkfBQIWrdv166Us7Mh2p0h
Q8psSPP7pyo1xYdbz6dqj+jwhPdzHQM34k13FL5rR80m4Niv7I6PR50+2rwrFPj8CnHB70Oq7L9B
GlhAYT/tsPtzqZrQcbjG72aP4NHKaGcmSI+N2uZ7aRU4xe+jybzjTSN26lxqHG1/P9+YG7S4tsG+
sMMdJhXbtfrMMjhl+/825GL7ExeqajUPWRbkmTfVcDFzsMT7lZnNv/w0Ll0OszjHuT4VZqINqt04
UMPmmeHyawelrRxHjGrXCbDn5mWQH1EMJ0eCl/r7UkqR19dNRfmh6QAeBIexvumLzvYR1F6Zmnxm
ajAlTO4P3JkAEP4+UqIibqAFeHq22DMZu+lCsP3LcQfne1u4a5/rQ4o0LyT8gVka1CJGXUJf8gTM
lFcwmnrXb1HdvkqxYqJ3VB/wnnLWzMnOvOK/DzdP/uR2DLWoK5HEnAtr0g5UtYt0xk7fJce1k7Yk
QM738Ps1T4uZ8Epewi9rvYBvmFL3nkGk4p1/LbvpdY29TurOS6pueG52tZM+ypcUFpxyJYP5UELk
sdNAZ79bXaMEvLxcOl9WJrNo2TDA4opvtWu+SwQokIvX0pjVsZabU8qHYvLQXMwuZ92FYV/v5le8
sNfLlUumy3v2eTqvxclrtToowCSgtGZnh5S6Nzn1rCaL4MWMZvoX3C2XL9u8kqe1iUWIPNVyIXkx
+a6KCtTYvbT5oU6OQnxXK/SvtfoRMYYLBfdFg4giRYJSc8PcUfHO/TdPpm5aROgiVF6VaoK13FLU
/qi7t8jXzMWL2oYggmCBcoUunys+WytP7fLCWQ62mLXRDqmg5/VEXRiD3GQX9nejcjmk40o14WOq
/fuklicy0T2rCBlH8dLbSIfHYnyPTXWTS+T76HV26a1Ry0+fL+XHT/r7oIs7LtKkQDMjBoUeI/sw
veufcvjt8zHO7NTfB1mcCrltoixvGGSk2nmQtyq+U8S5ov9uM6QWMBjWgrAP1+nyqy1OR5eqENcn
xpxvHdS+NuXT3N3LD8hqPa2OtrZH5n9+cpsGieYF7bxHAK/328nJ2s0sgRJThraDZCPuCNTU2VFv
i87cyurO++L0BV7OdBGooUJessDz2C4p4UCAGzjigT6fPTyF2WZ1rufHI2wXVeQTPiBrR27YdmgB
oPS29qJuS1e61oGDRns4++umnWujLVbWlMZYbkZGQ2bQ2oT7ZOc5oE8pyf5LTdpl1PvnYv5zcovF
NEY69/+HufNakhvZsuwX4Rq0eAVCZ0akVnyBJRU04AAcDvH1vcA7M0YmOcW+Zv3QD6wqsyymR0C4
OHufteOF4TQtPWZp9WrqDeRj0tCTb0lrHv9y7z7uQj8O92EX2nWOEXsNwwHMXtgXGof6JX7AbPNc
7P5Wrfz/vBIe2AaMBgTorpf6p4fUroiyTnwGW3EevkPc17/bXKDRQzr+uzPc+Ni6xRLFiw9OgLOQ
a7DKf7iammtkWkx4fFRk6ad+npFaWv+YYly6BQj63sDSMoei3zZuC3UP0CawV3wnmX1PavpnZTpZ
aLYCGOLiJntbANhuCctbyFUSwyOOnX3f2gYJXj66Q+Gmn/WpoHpW9Pp+NFPnTiweW8TW8bfCkDvQ
WF/yxTceagWxrHChTddF6W6rpvW3ldkf8JVggNRrOyqEiytGbCaIvfS7L58m/KCIFe6z3fQHt/GH
SJXUycuAIqx5KJfkbLlUs9v4KjWDT/4y5Afs5zeFlZzjVNulLeaqeQRA68/BlbcMp9Hwy9cxmN6y
ZNG3bDOLG1GZ7ve6CJyNWBs2ypZ83wmdJrebV5Na3hVEXCcaY83YpD3hSgMh99tg0uZbGVv2GfTp
0wz+Vg6Fta2DsYLYmxrRlFgHNY/9XcaWb6cKPzsXc7vnaJAenGoJu05dF6Vix+JLM/Sq+r501a1K
h9segJck5LEwx+6qyuMwgDNN0FFzm5EnArp24llFAkpGtKD+hyoUkyhPQuWXfFWMPKQjEwmpq8fN
xBFzo+nmsVhVpmrVm4JVebJXDWo2XY56hRbvFwVALl+1qmJVrfTZse8ahKxqVbSc3i4xBXZXWRx8
XVav1Rh8HjXbf25WPcxclTGNXsVD8UMts4YlMpJC24m66d/GVVWDBUPOqmKP3Wm6tzMcuJuJJiAo
ropcUzE7I9G5RV3cTqtq16z6XbEqeXLV9CbEPYnI58v41VtVv5FG1CjwzLUnzt6US7MfDYOk71Ux
zCcTJd5N9WipESb1WVsO3qoxLqvamPBmvNGv4mztVYtMVlWyX/VJLWi+B6ti6a/aZY2I6axq5rDq
mk2j5k2K1CkT91u9ap/DmKUnZ9VDu1UZrbvxSa+6o651Z63q37PBNR7X9p9QFvOpB1Q9ZMG+cNLv
lQGoddRfMW7vEiPZK6zAIVZo6IbNUU+To9Wq25RKXm7aN9hyjtSvt2bmvPP03aJfPlWDcWj0dMvq
85AP5q6zg+9OQas1ipkMy3bijuZpDvfZ2sZ1Ym37wqCxPXH0qzmBpqtx2Bdu9dwrPQ31Hm51kFhP
QUmDWVVISto4WMQkz3qx3IlE+1LhOgylq91ldX9QKZxZwLSvTqY/L2NlAHR235cEt14vSxpsi1Ou
gBYn6c6ovbuk7na+Wd0JrY+3WkXuj2OU0LUUxNVuhKVpthH+z2s9qTaD62z6VGGnBJxX0izelNnN
rJtfah12bAXIX9l0ucZAlE1lb/QM6dadttbUP0ww3i3NCCLmGIlFVQlqh6a5AREPWDXQzu5Yfx5a
vFOeB+nGYVootHTn1OVnv5ZiN1SwdbnDmP+IatLsIFzSlG7SkrRl29GfE1diIxkDmkwxe27NuvGv
VDXeF33+uVomdW6VVoF5zWx4lXI68pq31+UITrrw6401dd5h0Ko7dgsJ16sUYW9keP6s5ywAbJ0M
R0AufMXO++otdE/XbhpHjhZckglNgRW42nTp+DKbndrqWrNFgr21cjDSWd99Ki0jiUor3/plbZ7Y
VGr3FryaR/bN4yPswe5GmapFKIZZGXoS++Nkaxo01aIWkTkXBIxn/NokBR8Tp0+GzlLbjcgNZtFu
6egyNkPq7zQTMvck7sUcADtFY1ianJchfdPTvA6lTA/z7JRXorM+FSCywgHQOqzXTjvFWmyQQZHs
UyG3grzF2GPfsmJkyc2D8k9rhvLuLDtZ7+3wMJhxCT3YyiPTqY6Ncq7MTL/ARN/z06Mo7Mgy8guc
2q2wub7ebdZWzl53u10BeF7HwhsSNAzOM9iW6TJfJbF77WA3der81ojrS+rEVmgIap7LMi+7KqmP
7qQOw9B+HzyR3JfS2NRJHIdzp0W+Su8q5nmyCsZbmNFbr0fty7B7js5xKKi0pMW1yIc0kkH35HXV
eWqkuubKb6eFxSzwG7WJ+fBnG/pp78N67UYNRsd4ylqnDXUwqnrLZeg8LxyIIwuLRGFkLg+9tRyI
rz5owA1D1DPQ3uJKQh+tpvaKLKE4chX8j9jWyZtjGm2c8qsReMD8vSlSHWqXmrJHantb4Vpik3ed
H+Lr2OhdA9e/0V4MAW1F7y+VTCORVxlQccj1Uw+7MnOeZa/TnO/MZ90vjqWblLsO87Ul7X3VVhjB
i3orloIXaNjVAQ2UM5y8IuAOzsSbLMqLGqLL8so1oxxHCUseQpbWTwu+6+JZxi7ZY4nx2CTwbNY2
C1s1j+UkdnXKgV119KctjnHURZ1EkMJx1Monq8AynDa73K62cdvuYdFzsc2DXAqY9pP/MFiqiUTR
7M3W3E2zdhWT22SpdD+j6EvhPVfSPlWG+W4lAi5mmh3SpryMY78jle5MnfLFDPKT2TfHYsovrTTw
o3dWCMhuwy6xCj0nvcsM//Mwo4LNk/meBPJCtyGQ4gbwUVIpa9tYBgmLwrnUqt1PM/7dHjk59O1p
E5gCk7Xfd9Hi9Ber1JeNcGZC1IzsGANVMBZ1Lu0MK1nxJD1v3OVeA4gcZPrS98dG89YGFe+rrljx
VAvrfA2/7C6emjaNY8LOadKMuHtxNkx11Rrwn4MvY0nG3WzrRyuotp0BZNp06/xqGYxPdjk+itHa
z0y6kv2TnrPwaUIzwhqmQ5iTv7XJs44WPvw8QKqH3Np3M5aLhYlOTL6IWKKuRCq+qXbeFT45B2wl
omGKs804NzcBbCgY7sMhcLMt/hNi1Wuz2c8WwVajutaHsd/E3sKmKphhYmtn000IyOnSF+nNRWiK
z7kfwMnNOovtit0cYCekkT2OT6233KRxxbVUeohyCg8brbUz+6NhgIkn97uaFKRcu3iZldzNvX3f
eQlaB/cwc627QJjQzv0ddtw70pQxKMn6YsRZe0gTeeqbkeeA99QvISFN1nUwNuc0YZVK7UdXz+6c
dHyoPGYOYSbvYgzIVBvGA2A7I3S9uAW3PJ/tuH2bLPFIu8RVWsJ9yORbsKbZJJjWq6D2Xtq2O7st
cqadievArXiDGsJ6eGrA9QLhdW2+a8OaUONi6sZt3IOX751D5fMGOPPjpOGcGYkDsP2OjnEveMj8
YmOWxbZ3ydczs2Nd5WlYqPjJDwB6aANBE/aCSSLeGzM3r8nf9DHQ92LRP2uaduWmJASNPVJ7nBob
cnQfB1Y55gKfrTZry1R+KfWCmIvevxDn8B2bzoNdJmd/AoDQC5mGXZMdvMKnh8pHumtY3MfGJ34S
ITk0M6TtYg6NuQNH2+lbo2V6S/Vro5o+CdbAXBq7Ke8JNu8jNxjOyTTxIAQvVPVJrsHoFiuCdMgy
SrKDtOLP9uioyJV+ejtPtEu0rGJJLiFJu/mL4Yo60sj3yIi3cOLkyYCgjpR7PzZg611y8Oyg2Y26
dTNq1dceHmGUaORkaJMnrzQ0OZW130TGziqegm+JwNJky12Kx7OVFX6ltemtLkuQ0TW/a0lpDFBF
NLTNTdzWF5kwIzQSR0ha0GczAgM2ZH9p64Xm1K+dCaYDGK72Zqr5mxIdk3zBaplk9MfYxuvcpu1p
Wb6bTnHNi2CHaZOC5fPM5CJNBYnZw1jrLvamNvrmUsQuUxsdh7Ys9kJZz7SyfZqN8bGdKhWJNLv4
rfOCu0yLPMPkJRGUKrnyDbsucue44XH16BR2debtelrs4C6bh51ruZFZF3vSHrbMPWGWzjQydCnu
smkyeuARnlY99N2a++K3EK0DracmkKmLy2koJMqxPjZg2I0COJWEA7/tZyby0vLusVLUO6H7WdTX
Gei6FUSUWv78mOXWMWnMFQwz9qEdx3fx7G1yv7O2UwU2YPYDUriLunkYF66fpJ3edflYaSwuRtM9
iHm6FmIgXygYbqaEAoku0xXg9LW1aLH3+pHG/9zfqCqHhxHH143C5j4OPBlDXL2oEZCeJX1/7w4Z
RK0198TVN1mLisgX9NzM20+A1JM4JSpb3q07SApFB9q+UqpLYkNQzD1WHUpdtuLkFjzodRvVbu28
NJabPVhOi5Xf1Dz7pk0C2kNV3T+UXT/eGHZ770z6kXbp2772rQOqrQbWC1MMGdp15HOUAmWzREIu
T5Z0N3o89ddFnLThkGtRsIDUrwgmWcoAx0cdhxgI9ikwekkkSyKLTVpAIte7BwPsa5SVTRJZonz2
Jrg79fAkF+sNaOB9J5brQnh3hExsFzF+zxSxE44rky0x6OKoBNOcm73xwjE52REPwIGVZJPp5k0s
7XuPoE9Zy2/pghm0G0GDpyKLclUejcHglybgNEq14cJfLeZI+GeS7i2Xm7iI9JqIo8cVBSBS+sIs
HCchaS08xmmzmeL5VI7QSQMvfqWn9yscQFrCMuaeQH2djBrbl9FHVh+wMa2/GLn1WXj1tLGp44b+
FOhh4Gjf5l5eqZmUzzH9ZC31QVIWHAsmmX7iDMr6b5bHpSa+MqdFyqFZy18jnoQ/P/hWeyRb6Khk
t7fJGFJLcdt71bYv560oK/aQ2ddMvE3Nc0AuVlqKIExHX1G1mrZtoL9zDrnPqom8W7zo1EyKYXha
THFTl/Laa4djkvqUuPKZhCqDE0A2VfTDGcyjpranjBDZ3vo0GVeDpm7Mwb+0gdrnkNZkwuuSLO5G
SOe2G4uLOQSbYq4uZdFesy4e/aWttyQDUP/M5rt2IlnLMj/FU4EXqTS3Ro9zSubutjRNtieJ85JN
pG9NA9fRC8iREKBgxMiumUas2y5o/UhvYtaX8pvh+J9nczwH+pxyVOzJke+876VPKJlm3xo2gQoB
RYbzLP1qM0/SCsvFYfcEeeY5N8xDi8FsH6tOPttdo+/7kqCHzG0/myyhpBD51SEmiy1aGi3lRLxa
ihf1wG4yvi6hKIe2Ztw3Q9Pin2LO11dPVbK6q3psVkaJpaOeFGk6Sf9NYMXqloHz0+y4W7H6tEqL
vkEyCCQ9bbi4euxc7erryleHlz2QMNCvrq8mbi/96gMjbuW4mN1XHYPYVPT3cW1qV/7qHatjdp1y
9ZNhBFCEN+Ax8zGbCUxnpehmYE3Bo8MWqMOW5scEsWBTw/C7kxzoYiN4+Odi5h+kBMQ93TAD8F1u
8NFgN2bZ5M0xOymbXjJNnIz+XcyP/zyG8Yf6rOVQdyYTldKi6XwQY4JWEehZUZsZo2XXX5xr55Dv
/A1O92s3HF5BuOJXIYHJif4y8B8qtcBE1+Z6YO44Lj6UMmfbELXHfoyB9QjKPKbSNbB3PHZ/5cn9
5lyhbPrLWB+qwhLaQqMCxpoBBA0X4li//aC4I3JN986Jl8rc/TfkvVXr+SAkUK5BeQbFS7D8R5Nu
ktbjPHk6NxCBlsTEPqKH5DjuyIIKngl9iqqXf76of1C8fh7wo0039yxJfMOPAafrGkqfsW+P5cn7
W5X9D19spdCQyErEJzSQD1qQu3TaNGAw5d6pjXhs7tlPbItzv9F3rgrlX2+g+QfRwrGps8MHszC1
/KjE/1Rpr6a6jvGXgJd7mvBWcaasQ5oEzhnQfzJJHggUw9kVHNmwvrc7ce6vzL90mfzpGfJ+RI2v
XWB0dn94hjplDfZMA3k04O/qoKnWCCcyrJ9NjXa+KeqPHP1NXpV4+x/f1F8GXm/6T989pxyUDtIh
RWUHy3uvDgR4YWD/m3/sT2oG42DOwHuNnvHRAdUlfhF3DeOMkYVXr9nrRyRa/Gorfu1veI0/jmYg
ndBz74NE/9geCZ6zFJZW6ijO89aN8h09Ija0hNUupD2SNv7PF/EjCndVTjx8qPjLMcix3frwyKo5
qTnbLnQgfJrILeZtzDfpJosMZ8V0HdtdsUl2aCV/GfYP0yuUIM+DuYFTAub7rzevpEhXpT4+ffs8
vZqnZdOe6gf12T3qN/qX9J5cw316lz9ZfzGA/eYRcQMGs92VZ2AG0A0+SFNW07vlIgI9ytjff9Fu
/BOSLRYwGkBfvEht+QPkr2sjbPzIqN7b327wb4sXHwBFLAA8o5sm+IRfv7gLh5xteYBkQH9Ikn61
mtvF/ct09/sYVNCBLeDZo8cXK8yvYwRKy+apY1ov2LTnt6X/UGV/C03+XWvHZfPzIB/uoNvShmnp
DLK6XYwNrdxjSNEOSzAm4lO5t/4KEvntmfkw4gd1vx27TlBUX5cNZ3emRwBrz2pGXqlTOaNGevjf
wCCtN+SXxerDqB9ekNHNPShIP0aVx+K0rsbjZm3y+Jt/6Tdpfx2IaWbt3OaN/DHR/jSfDXZetXPL
QI09bHsOjNaYcAY+LOrtn1++31cNRuLVWwnAtunr1gepu1p63ckqCScxSt5dlgtrF+yMqwJH8FW1
/0I9ud7WJwK9L+O1tSXocOts/vkj/OkJ9XVQIexi+fPj4frpu8bxlNXeugNIu1fT2qO7JMvzPw/x
+8LEt6QRCB19NV6SUPPrW5DZ9pTO4zJHOZb2kcAYDxXCZkHW7rPIuzNf5cX94pohIXaHH0P/z6AG
fiHS3Ihv9YPsvn2T53fxkVbzvxBKQLrQT3fhN+bMsXv/hWHw43//N5TAtf5lWeDR4O3C/cfsy6T0
byqBbf9LtxyeA1AzOhHi60/+L5Ug+JcHqMDmbWAlXP/W/6MSmM6/aFGCNgixiWYvNun/CZWA7dmv
rzn7fLrgmJW99V8uC+KvT4uLjFrqVdpsKWaL8UmpujVPZuK06r72rNrbam06ly9eLFLn+8yEQKwc
cU/2CbWdqnKjZcFav8rjYVsURocC7oxW/DpndWmdqsKu+1fRsnWEY+qP2fSi523V3FZW4jrlxs79
pL0BrQNFhIQryonnEp0/ifSFwzjQgMplq5Hy2Z+VL5vkQFCfTjLnLI0BxUR1rtS+uHZRJHuHzUVF
pDLp4Ke2LUzqyJogT4ZYQ42M8Wtbl7K4R3YX4zevU5JCXWrUcWdc2alvQ91vIbSgBNBwmBEdK6qE
BRLinvcwOdZYkJySZund6KYu1fa8IzaYxbZyawAgBM+NG5nNc3JY6lmMtN10ht0FJ2HWhjrES26O
+yVIbXXC8J0Sg4eyQohYlbT7xvb9+ZyLrLCqe3wSiUOhl8Sb6ckaJmPc9yTffB+caSEpQhndQKCf
tNP5u6fjvn+KIchqt0VSLlRFE7tUlOTbXKsuwFzIbouaXKCdTxyUhw0UwGw6oXNSiKb7tO2Wd80l
SA1Noh/7ILTbuhxvW+k1TxqCU8ynsaGW1g1tlGkovMrIHxZzCryvhbZk1kvsqtrfONMckNdY+Z1R
498AlHmPOqAjx1sp9QD4WBs1lLZ7TFSdzNe97EtYKGNpEc9l9LZ5qoaptbcAVuRXSoQCQJGg3SfM
7JSMb9kE2amXzZzfdr057TMsi6R463zgl9jQ6Lw3ZDYowpcTy7qUiMRcbqta3IK8PUWiJu6YKDep
InxN5NAiXGmIBEq6wpZn2y1KVPRaqIz6nlsXlCmdRO+gY3cT9YX3Sm/Jz+wExHMwaF0PYcDJZrGx
Rb+KUP6UjZfKGRLnui+LwfmKJNrjgjXryqsuqaZP0zeraazqkPTS8K/9fl6elzLvcRxKu8z39H0R
p+g4JTUiQQnhkAz9u5L5DYvUez62Vu6gNleNZ4ad9J0WVq/sC2rAlZd5b3QWGBu90Lv8sKRE521g
j3TuDZtA7oSJyyas3IwyqXQx98u8REocBgTIaoqX4VlMrmm+KZQ06xp5xUnOqSq2bImTMKt0TO30
50uTd3qpqae1flwZL1aVZ+0naj/jkz/lMTjdeUUpWf6IeKaXZv7gdoqsN+UGb0lmvOtgQN+bpfDF
blrosDjPGU1MXaMlD7o1eq+UBBUFwkUS9jsJNw/dEnD+Owq3WBuyFW3kRX/V48GgOO/540yGe9C9
xyVHg3kYi6jNvZ7dV2AOAx4my2pHSetxQ5AldRSPeMreW1QcFV2gU4suBA11pIBrzj1ynIAxFPeN
YV/mJNbmr64VNPM+z2p39nfs24euOxeLPWskMntanffaRhVcxuFWR32v/X01ZEWabmXZOJQhi1iH
gBp2ucGFH+kWV+U2UGla4wIrtdbR0Y5xWFCpmxBwHXLQO4DOAwUBGiPmsVrOXtzMXyQ1ydt0bD6P
WaEs/lIjCnoYzAFTSGB0p6qqRXFWQdtgJbKnYfnWL7oREE/pLKBunQIiYsR1b1TE17KMvRZPErq6
qZVNuZMagaV4JM2CgNOsWpo0OKQ9hoY6GkdVJmJrWjy3p7guHQX6KqhGUOnK7+M7E38erZGJ5qLT
9Krm6Sce1xHulwrraUZieefYz4aGGnTSZttPLkHnQdPf2/UYU+lGMI+4nJ73LWiYOcLZ63SsF4XE
CqV1FGCymLZHwHwZ9XgV3/o6mirNl/6cCXw5ZoePg4ojZX1pLUDKcvbgt1Pv13s615lkpgVq14Cq
Kba2kZAKPRmvueJPi6eESaUbb7S0e/MnaZy7VM/gXU9GR92l7RyML6O7tCVAr3b5luOaOcvE1iRi
cDBdqsTCtx8Y9dai8r7Bveacm84jclVzaf4b2/kwaa5/sguzuvKqBaOdFasrcyxI56ld53spGmjz
TtCZV7lmP/hF1iiS6HPtfWxpupRF19+Z0jeOsNj082yRBVwtzm7sBueSmcARU9ecsSIlfE28bpQb
aiKW9lxA4+iB4t83uq+u/Rg8wNxAoZVZ9tAkyNd+sAzXKa8Mab102jGPXsaGFOQpdbsbHdvevgTc
HDbFKLZ1UkLlSgq92GMbQXfobTtj2u8buWUva90ZZgMuW7dnfwyz2pGnprDGdzm3M1/aKd4bDGrf
Z6+dH3HwPVfuvITl7MltxkWky99qTpheXhIfeT23glDaQ/NIX6Z3Kuv8HXAdy1TtettlhMSFo4Mu
4rqhu9IqSOhOE88KJ8nUZwXCD3XNKKKaBPlbS3eT9x4J9RDX+ueusL2o8IgsL5Mgslupb5uOkvki
7IWI7gAfXicAd6aL2FY6cd7mkj2NVV/emLyhZEA5m5L04XAISHPu2hQKmyyu8HrKDSfCL6vAcSTy
VW7tZrCJSvDnT3M358+e0szN2JLD6JVt+9T0JEUgu2QuxXq3u8IBM2VhQK/UbVDZ6WUMAFzGTTJK
NhWZt/FmDYMVZVH7zSy84GlZJJ6+OZ2QSXJov2wfN8A6USHHIMGNgWV4J6diRHLxF3EafG/+rsUC
I0veJcGrEbCPCSEksy6abWHTd1gmUMWdmv+0S1KxQ4zbHo2lfr41nd7JtjRmZxFwluqVRPJ4tea6
xr5pmzU+YZmyzdwTkxVr/nRMhKdOCV7O+tSCPHjz/AnKw7y05OcurUcHlK1jPymI5Nw5zli/d5lL
95fmBFexKtW71s+m2LnYENRqmih2A1GiW1Nox5IW/zKcRMI/A7yTF5UDubstYtJUwAO6PR6jkXhA
cpdz72iz0UPftvOmJpWyzMlUHxcHTW0axxQ3QDO8T6Kj+WbmhtUwEOXcvZWjGWyTvBzdUzYHuXdy
p9aTod4uSEVdl7ooGLm++MvFErSSM+pUz9tRM0CG+m3CqRT3YoHk647SO47G/ImUl6q6TwnhpUEE
zxaxsNayOm/whXa+hy8XVUK7ktWSvMPSQ+upcOAdmkZ3SMrQUqxYodILn6519nwDDqHe8Rs+bu0+
p7EKNmSmauSpLs0c88knJk5dZQ3mLMdUnnuuZG5ahxnfYlQNA78sR8KHGbIMbYreka1Tr9/ZxY3V
1+2OqV2Jz/1ctvlW5yCqnZIUI8dkF6ioSrM6Ak8mjVliGWflERzOm/IympX0wqCZFrSkyUw/YdXJ
w7nH/nGyx1LlO6B5Rhs5BRhEaHZivrGFmv1DrtIA/nkNKuCQWSknUDrwa/I3UkpvYVM1T/aoiZAi
HdYgJ8equbEXKWjc41UhWsJRwtoVjg87D15Q0JHGXSs4iJNun2NX9samdTOjffXN3m+2SaAVJaSS
DJud22CCrXHTIkbx9tAqsJRjwuxlSLO0oNqWRJq4QR5sqiYrxoM3xD44AF2404bdQezdOZk00lup
qqSBYOB6eVQ02py+ouNSD20my/8k28HuH4exzNWuHAwlLjlWgDZsF6r5qu76qF5wto/5hNcxdY9G
Xd7nY3mZywoU2qBdusIvonRKX9gfY642nmi783DKLQe7wZZZkRfPNi+0zak/ZsHw7MOOUFXklNMM
n0IlNvaq0TJHPABDbswNyw52BnACZpJcEdWr3kcraFlOl3jQ3xfaUKxQ2GiV0VIqMVwLpvLnsqf8
GyJ+2ptC99PXSlggcGL2KQEHjxIYZuVgwx3xt+yNlt3RsRl7BVEnPQkUeeDucHMq3ZDX4N/t5nsr
tRiw29w6d7VYRo2k83jEjwB+AgpMZDmzkbNo+mZT3PQWLwhbnGSOy+8Zua/znlg2UZLdZyzA4+O4
SJ90nlCxW7zey08+Ejqp5dJq031NOJx1XbVt4rBgqdRYwr6yk/HZUmU/kajXJyLZ2JzUjKPVZ7a1
U7rdZRvmiBLLntP7ZNInhhr0p2nUBiw2bU84phWM5LvRX6bJvdvEC44rHb9DWIppcrcTlswp0pqZ
jGO9z2L/qTNt9PnC0UiHDuwSU/cyDBKe8ZJMzi3YHTRVsfiySvk6JSbUkN3PQH632Wr59ADyIO7a
kKMF/qFhRH3lzGLHOJajRDdbQmQ4TM8chJM6cD5J6rvul6wRWNAyoXOaHALHvXdGrTWea+RbWtPG
MpbbkV1ii6epk96OvZNfPaIdsnS4Q1PZYeyyCtHcn1c9Jhk2In4bLrahWO8aLQZc16aT1L+ONmSr
qyUZRPa9wI7A6Vo05pjThNLHcp5IM59iDJzuMgUxVjLtrOmsoKY2iSMPotOEyi1Gl1W2zGTrnhKr
y9s7PcMAtLNLKn7ndnHsRJBMK+kTjkQyc7VC7OZp833RyyK9nw3h1jcxRp7g3gS5ZzQI7+3q0g3G
Oc++21VhZg9K2DkbrEJq1nDHE1LcWb1rtMHe6YOC3C3+5kAYpDck+qvf1K2xcXwxYQ8dXHN1sNdT
RTPRSu+tcIuSGP+Zz5XCSGJ/nCTPsGJ0PTRyJRI6p11VeJu4TBYVLbrUH1rJ3gGypz6NbyPNa+bF
cgbFcpLinttZxEl9qWKisj/peinifeaYo1+EdBam2iPVSNO4qhfiTE0mx4SHabNkKgPQUQ2tGb/0
dWPUlwb7RoHj28eJ6smMNJiBRWI+mF4lCLo2cYheTEswTyZmx0xctNNo466ozflGln5cb8q57hGy
+5KtUTIKjrPTEus19nkTxRwCKzDAF0oQvraLBzllB6x4CsO/67MzCOvCaPxrQ5tAquSsN0TGYnxG
R6izIGsOYh7wJCKLB85tAHtV29NukNesj8p1213daUllbX+qrt3+uwr9M6jwo0r9f6pWlDjJBaJu
9VHYpCOrTGTGJnyI3B/ttfWNg3fsKaFBIGSDtsu3aXoarvpD8vmfh/7R/vxTXfy3oT8I5K5XWdPU
2PFGbBjxMm1giJ+WFy5Ukx4AERCR3V2t/qm18XYDaSsNk+R6IaTh6q+dt6ug8U+fZf35z+VkK1Ae
MNRym6FALjV3vRSnxXtrqXG38lIsSJFJF9F9cuy9oxns/vlafBTtfrsWH7QQIWMqnBNt6WMEqmRt
8pdZEK6y76oS1mfNNMJ/HnLVOj5+48CitA1WgALox5QmX2E2CZYJY3L+qaurzdT9p7kWa0H05xEo
vf58TUnOtq08YISxusqon4ve/8t3WH/D79+BCAZa3lcw2Kr3/HTXggCwRJtYMdt/EPjFf5F2Xj1u
JEm0/kUFlDevZNF2t9QtP/NSGJkpb1n+198ve+5dkUmCJelisYtZNDDBqMyMjIw4cU7lVjvKqx5w
lSL1mWrqFk7LrRIvpFb/syeVeMmGBh0ZmQD08CetZLgJ7KIXvLu/MDLdyuteOLcitaVHyLOcPrID
v960/ux72/wlPCpvzMMU+vZbb8cHfeirlfnOfbM0QHyziH1mWxaZmqBLKiebc3DacNH8M8PJGhw8
wcaqQv0wPfT16hcUwxa+6+us+tk6nuoh0qsRq63PEJJf+PPwr7JBIQKlEDQYK56THZwNq6Xp7Nfp
a2kDMe8nOPFNurmOJy3oCexXqDSEIEGL2pPMzlvuBvNfXr2FD2PRxobVIF7lH4LpffQuhBzVOyyR
0cp9ULHeFz9CWm9VbZmbisKYsw83K+Q2jXVgJG4tBoDt8qAs0r5o12cfwAcNE5O+FioZMqNNE7iw
smS4DdYY+Fe6H55IDdGS7Xyn2P1H5fObbWu8vLQpRYMp1IC4U9Dxi0ZDktDzJ6hSB5jaF06PiNSX
S3ppR4oJFUCMsi086kvH8t34XeBYzBVpbMlk2UpZhFssfUppB3lkQYnDQKDfabso5ylVlAudztur
ZXNDU3em/+WK03N2OrK5V8rC4MudGAB9yHnbvoJV3PdzA6vIhrcRIIjFZrLYdVff8cyqtF5tGHYT
Q31A7nfjo8CQDVt9a+6XEE9SSx4UBZozoOR4vIL9MeSe9TTZpwRkVeDnbvxQl+km0byt56rrOmKq
LY0XdLhl2osre9L2yEkE1eiEW8kBPbm/Iz9dCwG56ZC+X4IXXS8c0Ak84o4VkhuezJOSmLWmNO0k
Arl61LLt9Amc2pp5A1+zH36N0elqO0omxek42ysDTT0zmkcCmtq/y2OghwrFx989YsIIqjpC+QjA
gdwXL4qTcqrbwGNDDiCMsq1RbWJAFJOvr5IXFIHv27u65SVzUnwczc4ZxozhD6ZPHpUy9r6Z7lB+
inRmJsoxXbB2dRddWpMT4pPndk4e8wWV/n2Q1zyQ4jUPq4VveHOdBDE4cVgjZ5B8ytQmCrV8IPdt
x2NPx4N9oU1FuRQNb307QbHu0APXWDPxO872Q5wPTlclHC/1WLj7KN8m360t5Eeb4LHZiHlBhkQ/
tLtfgGheH2wa8WeWpaiVlg7vYhgKkKuMPmTwnXg7pkMBwPZrL3ufH4yddkRaYhcdF/F2t5bQhkkN
AJM4dTT2L5zODDdNo4Jz5xvvPVppK+ZKNyRtDECv08fJLzbqfkkO7EZgEf7+NCqdvFGzpjaoMZod
vC/VNt8hmDHDyAc6fKv+LuiOsHJpTXov6Al6VNTNxJ0gjiBMccW+Vii6Muawcpw1z/F1uc12FqNZ
90/j9VNFMi1tqemUawzx4OhpI0QjwTQ/T38JSU6U+/b0nhbMSWjmK0+lfTQnHm/gCXPmjoMPT5H2
NzNx8BTF7xc3jvhqF3ee5Jp059VBb58KhT3bbuettc22/d6Gp3LYmttXYd7P9327fTh/bhnpLnIy
u1RskYZ5RfFcZ+VG9RARG/PHINnet3TrMFLspTOCZAUcfNKaBTRHDbOLApLoOn6KivgHYkHV7MNp
0H60OkvftdWY5Ps/sWqKNNNGAkFGhlJ7DxX4s3meNeaTTq+ZBlkMnqDehWX6PBnzAn/WraAKMuh/
9qTlK5HCbjWzCvzQ9b67WkAJKYoWD7oE53vdkOdWpFVLgJgojCizam3xYdSi9YyDQbaL+2JdVZ+9
6rOdbRVtEbwoAoi8OfmGGjrO3LrAmS6jGn2XGWUpW9y65Sd1k27y3WlYNRtll2+ZF/1d8pz//Pxp
T74IaWmnlt0pwh6c6lCwWPX7GqpNIcrBYH1RLuzRm4HlzEF5YKJiwLwzzNe0wuCOok+dvCCKueG9
uz8F60hbMnjzVJx5KIXsaSqAQcAb4Pffkg/WttoKKkfjDV1+phXtV8j0tAcklX9VFzDvt26oc1el
8B3HKtOsJpadVPM9hvWVlkkls/bvH8DrEht75dyOdO51nbIxyA7aXzyst+W74sP0z4wSeb1LIDPf
jWvwH1zJp9eXdvm2Tt9Oq2m1ROdz41zCtMSUPXMw6ALJUG2oa/Qw9XgjpZY5HCsVgbOhy3b3fRWH
WzoeGq0tRyTa0Em+SkmfZTqpYWVdPXEWe33cQmHyJneU94EdMPHeLmycG6t3YUqKANqsRkOA0rvv
usVHm272aqjDH0MVfb7v0vUDQkjhMccDqBAaJPdV0PbcpwnkU2Wr+LRVeC8AOuWVTnnLzxiOhX2N
0uDyi/a6KIJVZmsEkaSgcJcB5qNj5YPdYZVp8HWwM/zhCeaI7iNcB7O9E8x901b3y2AbZZuwXUNj
5xuH+55fLebrTwCNyGIKzn/pVd2ro6N0hQ40ZMxE/9ErOSmhB8xxhChEpTZ/397VDpXsSbE1PZ1K
jgkuI8Hxd1R9GhPn3X0L4hdfbE9dHAHV1lyOAYV2KSdNCiA8MCaRiHvp58lKPsXV6alEoiMew2+F
7v7V2QtP3avoJizCOgj0Fd0fZjQu7wst8TymZF1oKpNTS37oxsem9Jh1nhl3DNwHcll94WDccJKB
LFuwAXnWK6L2IvE2AHMmTT0pTK46B3ckkDrO9K2O8x/xbMCJMcZrNfKy300zBCBYZZIP/RXAb460
WSDV6ICy9gqa3CiHJCPQegea1ShW/4btS4X9PNUXkuCrCCCZlPbLWAQVVDB0TRQVdgj6toMS+4Bk
Tc+34hl2+vub56Y5hyKJ+LYoHEhhvAU2FAxFQJ7hVf7svQmKb02++KYQP1raoiDmfloRv+Is2lip
c8oRuAn8Ya1tTd4U/Wnt+hV8YP/vgohWyoEO/nb4GrxZqg9el0F1ND1RcBZTi4iT2lJUZfhcT1oD
82JuSQkobb10u3wnMoBs+li3hLrFHOcq4ccmIQ6FO013KK9JLjNG00JGQMLfb7VuZ+aUu8WMZrvp
mhdRoFmOrjfdPDcpQt/ZV650WJLMEJOno7vzoleLtj+umZn9tXh+HUvxkVDK/ALXI+/CS4N5O4K9
zMTOtIypgFUn6L47CnqNvqnYrbLW9LFb0na7sWEvbEqxZ7IKNa7akPIGqp3D/NzZRyX/5/6huM4X
dY3zjh4wiFKNa0o6FdBEVG4UYEQkN/G+ZHbxBI+lUBJroe94XKzn3fiSFwal3XIK9TauNGFwO25F
u9Lr3pPqb5oNDDrBY/idobOncJmd8Pp2unRU2jLaqFSnWNGEo+ZRPY6+skqPHrIca8GDDCvZL5CS
ihWSggG+woaM7A6JgCxKb8yTzVT7q68uhZt6Z0Vb8ci3t9Wu6jcLS3nLGu8awg/jxAz0Spm4WqSE
7ZJDATPWNgwelPqfsVYOgMNaoNug/+Fx2LGH92DB/sg2g3SGATsvV7O8V+NJCKDydfut903fhEfT
h5lNiAkU66WAc72SBsN76BWIahx9VynGhSmoQMAtNF68AsD2yraH7cKnFJ/qcuHo42uapXE0GFmW
SccR6S0DzyY5jQ5IRQqWc2Wjf2j/NbcZD7fF1/B1BIXaGN1PRrGIonQnLqPLaHqDbda8ZIZ19IFr
A5LVyJ930Tt7K0hWl5plNz4g/JzsR7DhtAtkpYSmMrRUzcSjFJLawX7u1CUdvyUL0iFHyxpPmXn1
C1Vbdwp40+7rwhItmZDOs1UUEyrJjueP23Dv7BVAMae1shHHSzDh9unuF8aCr9NBekdnX07aekyU
1NEpbMQ253p9a+RrN+SO5/8jtNlA3nAUo3oQDQJ+WIqcN20zMQudK8pGSDVcbpLetDNUJkBhNtqP
Ouq2SfNXk8xHY4CRRl8oAl0jWnQG2VkmXg1MtaOtdWnMDhgfchtyedHhMYGOpHCxHkVDVeXZMkdH
+HrMbYmcRrbIrmzcWlreuDSyXE3j+SL+fna7Z7FehE2I8WFtHu1ppdLSHjYZyN3Ib8y1GDiFh3PV
8NHfxEcbVmkFYPIueO/ton12hIulEoPh7WaKQLyov9CwvHFt8ruYZuSsQndvyVW5Lp0yHuoECPHL
5sMJ8ud8rb9Xdtmm+7oU8BatSXtdV4rUSnSsCTKK8VGUqhmweeOAYsj+XhqAvZFcXfombXI3iB1Q
ja/BT+ibFpThzYPxJKbt8+2wX5QmuBFsDZG2IkpPDm7Irdn5xIZnFAr867/DBmmCdZquIl8/TF/K
5/bjou7wjd11YU76mLSjWobRMGetyn/VtaiSxRt1WKWP6fP84xeS1SX/pO8JS6dN7fbVIHQUz8ZD
v2dmEC288eNyiBJRQLq5DCEejfqCq1LvkC5ilBVzyMkJi2HxDPSxnfZmuBAcrp84jJCemRD+nh3P
qJiHWS8Hj3aYUNtr92Ly+xdoUW4tFPciZBY0fjXYXy7tmGnOdLue/LfrdfaF3vnKBmYyGkLz3wwO
MdHn379VlkxKJcUSSO3QqLHnZ6jTj92nLFgQF7i5PGc+iR9w9u16ux5OyLR5vq08psU3q/xkz/Hq
vhM3Kl5ixvfnh5NuijmLM2Xu+XDWqgf7dFq17iqATGL6YqxRKUWJc/UnKcyFTelUeePcDpGBY9CA
9CtG7B7EI4JX5zvInX9FnOI62710UjpVjDgm4SCcNHcqeIdVtC0+o3t/IEGb/aXiq7xsHCQ6IrpQ
R1JdIY94uWxaYBVOoAcOzLykS5Pa+IaCctHptNQ9WzIk3bsGAGgrhbONAmyFfkExeFBEV/nWbr2l
vS5W5DxSvPpkcbvyUkB415UiRadAbwLeyPGTsIpFjSl+oMUOP47HFFRVNgu7csmcdJob+LP008wn
bLtNYbZvWuWxtMw3Wfnu/u6/8QUBwVD74BWEJJecPJjDKWRXuCzVWPpTHvt6YR7DuXl738wVwJDP
JzhEqAfADkU8lA6ZruhpYukMimuKsyq9/sjM7HHo89VJZ4Y1STfRNK2cpoUD9TMDvkdm0OD2mtdJ
/a2ExtjuY2ZqPtlJtL3/w+QQRmeABqV40kOBJC7yy61qulPeKohB+YrrPLWeclTqj39gQSO+eAZC
hdCnXFrQ5txxi1yHsbNooXdVmdiH5ogHmbOwZa6AlK++nFmSfClY5m5uHd03n5RuFT3b63kVbr5Z
L+kObasvYOwWuZyutw9tD5H1ktWhWCdDqWZWDpInVfetHBLFdWSNbrzK7IhZl1Ap3GHhwrlK7YSL
BoUlwbxgUVuSiqDdNJ6acMTFegP/F+lP8tYVolOo5IbbJajm1c2ANS4GWGZdNgn1bOnMm3FdGFZ8
Mnz7qdtYW20POSmy9byYcn8Po+z6t3fKhTlpp+RtFZboxht+qJ0QQf2i6ovtR7EFLqPYpUfSFols
J530FI9gBzbcXQD5lgKOyla2RgR8QzBeLQXOGyeMfic9HReKCg3yi8v9n6g1yi89xJ6p52Xf4L3N
91obzQun7MZG5GXOIUNoGLVhU1oqWHRn2IO5Cbyp5f3VDOEu12ghTdnJPtxfpiVT0jLVJ8Wt58Jw
kG0oa4Q3kgA2ZMBis7qf62hRQk7OH8UmPPdM+n5G3uWWimIy0xLzdvYR4GU88W33ztiXu3CHzjFV
Y2b64IhUV4ydLl2xN5fv7MOKv5+lYMwo2jHyDq4fNGqzqSoleQydOV64H25+U3j96BmJBdTF38+s
AEvL46JTXODt+nZioqvUqYSHi0U/sTby/oeu6H92pLwrMU9KlLctXT3UgFLnvei+u49i5sSCinL3
24/D18U7sydlQlVqxE3DqM1rf4MXeL4B4f1uRhPZh4qxXYfbPlm6Bm6d8XMfpaSIrkM2KhpvmqSh
SC1epPQYt/Zb+5sASy4f8JthEl0+OmEmN+i10Hd8coYpbEQya2yzx5EUGuybsvI24sOWQK/9pZrc
rUNBnQWtacH+psr3zhTVsTvAcY7J9lBsmS2HRm/5ert134h6zv/sSOtnx7kTiBlV7EASQCEhQkHY
fa9D2Rf66ef7gUUsjLw5z41JC5fRHo+0tORlb1OFic23aESsIjNY8w7yuwCKgzj7g1jGIICgY9Qs
0mUpbIbdYBQJxK9+aYd/ZycxtYYU0EnpFzblrfNN/kcBmpK3Y8lTM6pSQMdzwk4yBXsz/7tNHeit
lra+WA3pA8JPh76saTBjgJ7iZRQJIxXJAgMrkdn+HRRNtsmGVN90ZjZvGi/uV1kTLXl2Iz6CSIYM
zBZ6olQAL23SJC6GzotcnyrK+K1vGucQadDV398aNz0TeTPNfNdyVMkzYwrsyoUugjunfoBGfVca
/bsoQjhmYnoj/l1xT0ohFOsorZOyU09QZfhMNIdWaDlsRfMpf1Nt42O5Hl/CZ53HqXJYyhBeT6u8
bhwzMBUuj0VyhMtv2MBP0lcqV5zzdnxEKCNdlfYK5C4amN+qf5mEWQ2KD1WFf/+j3gpcTKL9tCtd
rcjb1EXE5CRlSeidj3ORgHaBAmRj7WaFAoqfbEI/2t23emvDnBuVLlSFSn8eC6PwdcDAta6hYLpv
4cZh4wBQEEYnFRINeUvmU2hXesQxqKMWUoxok3vdcx56C5/v+olqWLzzLWpngHd4Pl2uGspkpke+
D5wk/1Ek3qdOFWwn1kbTgo+/7RB7EVpI/oUiiZSiVJsO7akrsMSgBuO36bEoERPSo/19MzdW5sKM
tA2LpPLixuO7wWltHt25aL4JHbS/71u5+dnOnJE2XWsjK1PC++Fn0eM8Mf2bhOtkmjZq+3zf0JI7
0kablCS29RB31CxaTYq+Qr7k/8+CtAPCvDNrho9cX9XHtWojDGRu/sQChW66pJQp5KmxcSg8NxP3
huWlb91EPXSZs5B63v5MP01IKeE4nQqjgFvLd5qpOaaa3mzroo0XzuSSFRHgzxLcIlMT20hZdbeO
94XB1VcH2T/3P9aNS8ICUkIAgZOQIQ/pktBy62RAUef6noMAUTD/m3thtB4ZFfsaxSiRoEZCuXvh
Zr+RiV0Ylc5mYeesW287flgm5TFBgObvqZjjXVKmENQHSni0kpahYksbNxVchd/+/3yWzmwTzPZJ
t/DZGSv1OBgn64vWgYqeo9DwFRPNKWew9T/ZlWcfWjrC6sATJk8I4WOsxx/SuWVa3aYgeN81cXqk
W/Hiy0rn9zTXUxjDg+IPFvPp1jjmDwEMJ9sBPZIFh5YWUfyUs9056fpkezGLaDmtDdlUaD8wGgSn
Sz7MSIgH5V/IS+ZHFOyYuJpi3b/v6c2QSIGAUjHwT5oXl+YzBPG4PCAkhDPjVMPk2n/Kx+d2OC0c
wltf1IDxAUwk2ui2Jbk55pnXwFPl+PNExttp4woOHOrSRro0r3bruJ9bkoKKM3ahkoq1MxiPgWti
NWi/nxFa5xakgFIXDuNcNUsWG/ajXmX/ngw03p0K2qRqtBDo6Jc66jd9AnbBe4EOEyPpl6sUGnbT
jGhB+mZov8srvVwzlr40S3tziTSqfJBDCNCKtEQn72RA6YJbteWk8OVAQlULSrdUWRrxu/W242Vn
uQKtTkYtY/9dbWw7D0iZD4BA/a4ahvKQMJayjp1sXsdl4DwpTlkf4H0Zjqcwybfz6EZHaO6Qn1f1
pertreAtyld0x4ngvMcuv66bIg0TMlTnq52xUTSdWSr4tiFr/VQN3XvGKz/+/pmDxZjXOrggOBOk
GDa2bqKUfWCLC2ltu6cPWdfv6oJh7IVb6da2OTck/n4WWwRjpKcqvUhDMvsdhDTD0axn98N9d269
IUQqCoGaCRAJ7bNLMwzzB2ld4M9pY2y1aDUDJxU4JLPY1r69EtUB1d1W9WKB7HVl5DjNQwkuCFCd
8EJLK+fB4VIP7GQ/rMcMNXf4oYJp3iS6GijbzEZptVu5UCYGH/QKGrcdpFywe05tLsQXIwWMvRkY
m0ybESn16zwNtfdNaZT6B7uYwI3M6OEwuF7oXbw1HQRNkFtC324hnNw8DWdeyJDNIugVyGdrw08e
u41DrVt97rZiwC76hTfQrc3OkxnlYwrrovN6uVidFXlWoVjcN9HJ3hFVykfVO+UHPcuZMGo1fZMr
vbKwRW5tRNBIbHi6eMbVMNMcmjUKm5x3hGjix6T34CYrm3HpQ4os62o7/DQjZ2GJUoxFOM4OPeu0
eXIdKEVPDVj7DtlLz7VelIoS3NS1a4dk6YFJEX3hlrv9cf/npxzXito0RvfEDwhGe9qFbv5ldpQ1
HJ3JKrQZloQeqV1w+lbUPvu0MpYyr42cCVjWUzeycKc7ZvTkQnR3NOqpWzB1o0hmnZuS4pbXo6Pj
1BpbJ5usdWhW1mbsC33XFBH6cHoVfo6YQX8w2mY+3g8xC/tHxgGiFpJDGU2EDqvqqSi8t2iQLQHi
b64dFU3L1iknufJcQZnlbjTCXeCrveo8uK1y2jRp/s5OgnUcON9itc4XIBY3AyfW/mdSCl/wy9WG
leNWdHDFBVBAy7wqd7199F4H0kCGjZR9XPfl/zLOwxUf/iif/zsT50RQt9I+SM8AjOqqBWO6dNcb
8dB4Xi+uPAhz/SmJmrcVmm/fdGMsT6tT0E+7+yt4c5ueGZSyMtRblQY+L1YwisM1/IurKuz19aAM
iX/f0s1dSnomRBG4Eq4y2iCYUSPE0gQd6VM5qNFhUkr0XdU522eWCudtLPhww3jheNzcpKDCIJeh
ngu2+TKylvqodBpUqj4AyE3jbPVmybUrwBu1QQsYMb1sMcCAkUsTRW5UpltXjt8d7V26h8NFWQXf
vXllrtyVGMhunIU9enOj/LQoh9Q4tBVlFl+zKrTpmNjdyzwaztZpBhFTT0n67v7qXeE5X12E24m6
LnpPV+BRxYPNLzFVEzxnSFuNDKlAKwQtt2Zlr5J31tr4EUFa/WtYnZveksXQCaNSDoDm8vsyy9QE
WoDxHDnUUGXOoFSZ9kX0vik39x29uVuQIwNLzRwMqeelqanvE8SsI7qmyH5P5psgj/7kIJxZEL/g
Ivtj3FxX6f4Ow+g8JHnfPgglrbcJ/Ok+ZM012m8ZgmyOly9cg7cX8bVzKpCSpM6Xps1Tb4GZhcgX
VV/lG8D05sOwQ3plYz0NvurDLGNuVEq80XGJ2u1mnAH9g5wWFVgiq2Q50zKYn+DA14bPtodmTxGu
kmahjng7Y6OrjpyEmEWRy7xpik4oHSHzdXgJCWDY87ZoSjMsXTz1iNgulCNeY9ZVYsOOBHghsDKe
5NXpZM21XWOv3/bokQUHlLaZBReTL90+4J9/f2/iHNmaw3w9V8TlR5wCpcsKuvp+XpWwVPs0IBcu
9Bs7xBS4aWTrKCzTV5HS0GbOwXLVmu5D5PbGXHc7IV4FKwpjyvOuo0Pr1SukGXxle9+1G40Hk4lh
W+W/EBVw+C59U5tUsyMj0PiU0GKitbvKXpu0w5cRJHa1VhdB0ddbkuEFGrS8LhmTBKR+adEaTzw4
GEkTgIiGHLCvpmjXNkngPECUPDcLEfsqsPCsdpiL5nbwDIdc9NJcEE9JbU8dFIoN1TcvhqZaaZZG
FK/XT1jhCQG2TKNUJj8jzLYx28EZJ1990c3t3Gys78WhP2Q+cG9I3SBAUnc8KvzoOCLbsXAexDV3
cRwYBXnFzNE8FbB7KXYOoTdnTmpj/BXX620EZceftKCZxRawQ2oD3OvcvZefkkCijWZWzGK4hsHo
cZ8yjO3tfu3uuRrENrFmMAhJtd0GsSfPYAXRcFISADuAYYeNQBFDLIv2Rnlsn6v30dZZDxwL5wdT
FMmL+rlTFzHF1yg26RdIOxWm7uhktvwC9+PQrIIXBsHWzIEdhi8NVdAXoZbnHJYW8/pESlblyyJX
QkUXfk+MSGr+aecY++qhefgPV2DbyC4uwb1eiQ2lHXTxraVDMlq5phsdNtXj/Igy2Os0jnJsl2Eo
ogouWxLRxhXFO3BYUrxx59waI80A3PzKnxNvsq/icc8g3z5YjwsNlas3DJ/y3Ji0YUHtZE2XYSzr
UBDQ3rZzsi1RyYUeflXr3VIsFefswjeTyCamTKEQdsRE7eX5GEZTK6LoNZaG+yr8KIZLzIN2tLfl
29P4/At4l+sXvhgEo3QmlJwQA5QcDLmWYjWJEDc8ilk39xAfon2z8/wlAOJViBGunRmSjgKiP/Ws
t7q+OTVf8yx2+4cQZaCH/tR1LwZgkegQa+kQfWDJLW11sioPAZGFq+rKWUcQWgGzIcZyWdpSmOuG
wIQ6QAUkfjDAPT+Me8iT1wHUhrslXr6rS0OYQsSK8q9hXUMpxjQLIgQAiT2eux2UDwrSMQveXL3L
YNRFeYuEEDAKaYW0WVqFNDGGg/Z1NGimJeprH+K98Qo16LbOrnqDYom77d4vjxGKxbrYp8K0BwSY
/wFxI0dWD0ULvYQkxE9KO9p3zF4PjvG9hpLoUDj2h/uOXl33kjFp59R2oBQTYw1Q4kOf6vXFEd0g
VNsH7fAnhhiLBAXA4JEhpVCdE7nAIWOEouz8ozL1x05Lnrxsif7k1sejb0MKIzYjT8/LQ37Szcks
oHT3jT5Bdi8um8+npNHfIqrwRYmN0xL8/jq55gPyHzEeDLsEZCiXBqNKs3onZNsjiluuBPYXToJH
awdZ+sNySLm1XOfWpJvA0qq5LIZ59h33tOpn46jmDTIXw0JKbVzfA5deSds/QbanhDddeKVtozVs
/X6zFzOgEWlv+zmHkdXa5S/OPvGbr/0RGMymOlaILAwfoqPyQczTgSD0l6UVl763Ky2wohXTybD4
ZcpeeYv6+d7ZeDzTfo2e4LY1nQYTZNQIuVrS6nZ6Cp+8BzxYwAdLwE0pJH0B73kdWcWlKH6jYAK7
BFMGKNUiisPc3uVe0utYQxWOGyp7dI/Tk5hnSw/CN50pejRHF1b5RkXv3B6i45f2ysFO+0nHnv7y
JEYSBci12ee7/8bo+o9AFxd9vIrdXFU/fdTl9ovamLGZhAqZ0wb85ztxCcNQ/96GRf11DQ/l1/uB
59ZXRTzaFggkE4oS+UXT5kGYOeLed5RyPT8HL+Aq3gaP1othwRdy+JVc/OqY8nwS6EW6dARyQFyX
HxagQYdQdgUJQ5J4qJ+MeaNt6P6HX8oksrrfvqwkc1IQz90Tc0hDqwFWthr/6fRJDKfND9nnYSsK
GKhIHZt//myqQ/D+0hRlZpdXjvyuSk65PRd1oG4MLTutwTpYn8aqR7dmRDvkD3YrId0WVFM08Hjt
X35UZK6MSFNRHUweBcMFas5++eTwmqr2gAAB4aVv0e7Z3989V/cJVz8XMShRpjscgEWXRlEIQQQB
sKhvlWW6HrwBIR4qpXFStmgcj+qSkzd2zoU9KcBHY5M6EHipBN5hU76LH+wfpyfBb2zCb9y9r7/D
Iu/fd/E6yAkfmbYCVQl9jyVfzYhFhV4j5Bz/YzhPN+UP8Vnrg7kHw7mQcNyoDmGNsrDtOaiNX2lU
m2oSG16Kyll2sLYpcrX69wZZZYpRu2JYOhm3PqcIphx+Onm6HFEpZtgDwnbsmUOVfjR4qqr/aGiA
h7v6Mem+iogTL3Ki3DIK4BHeJ53S8BUnNk08DnymqX4UA/DdOcgixt2qVJUMyIzo6m/+YAHPDUrn
X9Sg47F1xKYZ/eZZ/RH5zqaDN8/42H5cHFXQ2fIX+Snakiq6k9AYgGK+hnPWFpgphvQ34afeD/fa
Xlnbj+lBfMvlzXl9XWDM+I+rl575lRJE4OQwTKnzZvwWx8Z2yOrt/Y93ZYBSF40X1GeBMHtMNl4e
cJ4SU68zeup7+nDyQyV5qOps8VhffTPB+8mzkyIvQ2KuHLsUbSwqWxmR9nsK9+1biq7rfh28VXb6
fnhYrBcsWZN9Yr4pL4RPgk5DwKP7vf5s7JRdug3fLsoy3PiCF75JWYsamn0OcYMKeUTxOGyUlfWg
PSjrFQplqyj8heffdcC6/JoyfL+eGYBALO2/IFl8N/YiU+o35fP4pCxmLAvuydERgmrHGMTSOe1+
bOdVhCjQ/S142x8mIwUjjiBwkS4Z21SMFq0kWg07QvDmtA6P6rO58nalH75dgpVfV7DE1/PY6+xG
EqPXv591WlyWq+9tHBq37WNx0MnpAdCvPR4UROHo2D8tvdevUzBM8ooG7CAor5nrvTxkHQR4OgrC
KglK/obK+U6bED74jyQyfu99X+oD3ij4Umwl6aHr6IhJARGiz3y0ej6n0ROCRXUy3lun9+rH4q/T
ehYkXO2qPgQPefGEYg8ajb+/mhD9MQuBs7QMhHT3hW1gOF021HRutW+9bzESka6ddfQGOUfumqXL
+3p3YoyWHO1xV2RFkqMIpKLFyIHwp8YNV4jSTULc97f356UR6X4p+3Ceehsj4T/UenlzGW9G6rvd
gdvz93nvyNMvXJJOg0tO2Q8u1gYqrP1BPEpMv3wUeisQay+KZFwnJJI9KVpWRq0Mp5j1Cp40eHbL
XbAvDxB7/Yqt68iMb/SoGIRmsYCxXu4NrW7sLFfxjZP+aG7KnenD8vHq2XLkunUKsEbzEiZ/IU4v
bQ47QS2nymCZFCzJzdvgU4l0DLzhgusj8dZWBNeQWEIv2SzdQdf9AfFVmYSGshEdF8B2l57mJLKu
3eKpgNkhHaf/sy2e9cEffcGTjvFdzxTIvEJTFb6hgmLB0tG4sbDwtTiUXokBou8iue/xzLQbsxEt
ChKVB6ETIpAHwwFO6v39I3J9DIUpsCkqJSANlMqlt6FGg9p1IC0fkWfYt4097JXk+bdteIBPAWGK
9OuqtKXoDcBIj/5Oo07/dn2erAEU7u7buHE58EKGrJReO2UPINaXjrh25zllahKed2JeUn1Ktjx7
vqA6t9b3lHaWZ7rEv/EinaQ3d25RHJnzUB0xSNGcsNh6MMIV22jbMvLnF59E06Ffqmxd1zxezfH6
gKxUh2BKqnlw2McSWbyJfSmauNm2/hF2vofQyrjJ/Qzd+I/BRt0tkQaLg33t5U+z0nfte2viiYLZ
Kreos6IVuVKyavLdCUVfyxGKn2ns31/Mq7er6HoCDRF87CKrkDYlqsBBG7YNhZUi2vaxxnxtmzQr
cPm71Fu6ckWWJzsoJHJE0ZWGrozsm+phOHkKxpTRnNfInw7rmB7lw6wl0zorEFQdArdGqjzvTWhM
nUJ9ue/t9XEXldizWp0Uxw2PW1eP7BkGTPtoUcaqNiQ063aH6ObSjSgSlgtvJVtSzqsUHgD3Glui
0pm/6wgttW/s6kNCIBse3KWcYsGeLe3aqR2MgWUWfTl7p79StZUf2733Ym8ZtHxeQvBfZ6TCP9ig
oZ2kcEbD7PJQxqdkLKeiJullIJzKoEAdpMG+/uLsDBjvzUXhjpsOkpFC00iJ53ruN3XCSJkrcV2Y
R6HFolrkafO6g3goZSp8XpIsuNqvrx7+NCjtFrspZk4OBsWAv7FPd83mdPiFwf6rG1+yI+2UFAnq
PM74kvYLAmrc+OM7e4VgMxSe3nKn+CqYXlp77SSfBdMxKk/pVGGNw24fhZZO9bXa6F9UP98uZvVi
010dgp9r9nogz4zBb9Ge+hBj0cE+drQ3W0Bv9UGUxu8f7avbFa94psMJBFSKSQwp/6R4WhU6aGSo
u938a0T9H2IchUt34ZjdsMPzy2UaVrSJmY273PW23cbxyaXaf2qS7FNUZenHqRsW4CAi6kpfDSlT
k22uIu5H7eLSSKFoUT1YJGWq8TIg2W4V0YoZloUItWRFOsCKXtth32okteg3T27xvUqo6DH7tmDn
+mlHsiCAQoAQSbTQVLp0J8ojpw8KQ7y0et/kLTlUW8pPkJQZ67BmCHx6d38zXKcodPZEdgKmBt4w
3ZF2g1pQd0fXQNzgQpLQeoiP/YPNe5IRnI364D0vJXfyt2RUBHiSKCDCJWTrcvGmHRqryWcSLyf0
XfvZyKApK5cal/LeE0YsVafrK8gxgHtdfsc5hcMrQoodHQrVzn2n10/0RjyzULcL3++WO/RgCO+k
kuYVpqwzdUW1s1ikxfqxhcmHDxi1K/Gic/7JD9qmWldPS0xvVzfKq3+GTcWXAj7vOykOJpbRh1ZC
Mk6N7wcIBf0jKBr30OnZ86Bmb6Gq95h9C5o1kqmbwKmhgVNrdT011vsF/+UYaSG4TD3fQrPwFZkl
f+nQKNSyp9pip/Oa+geswN7GNYa18F19WKq3XC/spTmxHGdRkkAwBydRjMu8cRPrT8k4LYTHKyQU
HlG+F+wjNn7BQ3VpYhiZElcYI/KjyFzlof0vVdN1b5frOsj3ZVL8lUXq2kLSuUHXW22Tdj0O1rpJ
1Rcny6OHgF7GwjeWU8/XXwQgRfQV0FBUxXV/5rRjlGbe5vyigMaiQ5kfmq9Vs4frebOukB1TvyIv
swAlXLIprWvlae0Mnw1f4YNoSSGmvnV7673y/b5vS2ak9TSMUMv6WLimvUzWG8V6KbIHNfvNiXk+
INuG554h2OBIxC4/YAOSLwhpSfM6LtFvt5W9cdKXZihvuMJFJHiXBTjyCn6cVoGqh61HndjqN5EV
NoybId2idgP8lvG0vf/hruMOWxR8EUVHSNtBe166lJhidLhS6MUMnyttWCfpU9QuKSTeiDOXVqT7
KElHu7BFw858EbRv8Sb/GO8sstb+F1hhb3/Any5JQc3Rx9YME4xlSb+Oa7VaZVV/UM3yOQHSev/z
Xb1vxJYQEkLMiTDyQ/y6/H4trABWqESicy7qVNrePUSfhMBW6C9yB9+IkRe2JMfiKldHqAe1V+Ra
+SJwDwYk0MXLshjjjfgoWBV1NjpxAtXOS7fMwYVPoxRSU/ZXNfk/7H3Zctw4tu2vdNQ763IeIk73
A8kclZplyfILQnbJBCeQIMDx6++CXN2dycww7fN8Kioq7NKwEySwsYe11/pG2cvCc7v0ko4NzEKh
pDA7zbUytRa5016cF4HS+kO372MIyG/tK3kdaCF/WaqAXdrux2ZnTrkdMblh2TCrWV44td0KAmnb
nC5gKM+iIbUrjs3MHIXRda2cHJjpIAuoeuKQsbxzd4o4Pdjz9Xg1vC48z3kpY25x5mfBqKQPpQuL
OQSaAUr/nlxZ6IyEzVXZh94XB/vE307X1WNwtyRNdla9mdueOd8CMqRur8F2u29XwOTF7Qa9tI0H
mQtvE+wVTiZZL2EALj9jdbN6wDYibJhZZY6feT3HFi1243MntmrqVW7Tg/mZueH0NmyK/VLMeTYs
/LHSI5tqVx/doIUzWVXHYFPVbkVYP1YPGKE6tJsJpgUYgMsstJ79q2z/Cw3Ei0fmyPjMVdeT5VUo
AxqAWlTPzQ4q75Cde9RuyNrYp6/Fs4XhLRvMOnf/m60FqRfFf2ojbpi5ncQUGdcLKFUr9IN4GGjY
3vN7/11FaBIDJPahlxHtIH3z210b9bwB88AAiZrFOUPPa/mQ09Yr1PMeV1aMIRkt9J/sj57YuKWL
goLnbg+weXT8VGKLmZI5cVYjGjf1xmRChEQ2PAnzJAzMsN+QnUJD1P6V8WmZM/3cJ6EnhvQJ5XAE
/mDtOt1ULRsyp8xRpEtyDMvE/ZR9tbpe10I5kWBhaObcTQCog/l6B/kKGlRz2JXrVWaSDSYqnjko
/sDbcevXwYEWGAI0mQNhiWAhMVSb4zixdnRlED1UD/OGuL1mfn4y+1YRo41xYZaUhJ1TDAB8yMKy
1pnsq/GmDURfXrkGQxdXx9hJe9UVfZ+7Cxf1xYVjBAPvV6n/zDsfOU0JkZY1xpPsH4TdQwsnbd7k
VO8RKewaM1vK9c9PKxZ+ZHDmnkSWuTaYAcbYEPXGz1bCzUM72LncXoiwz/fsqaGZT0LZTkfDB680
G7Obyva/sR4Daz/3ARdtoDASqNkSHMPZYmgD8mNeZ2Pc9aW/cbus2yYg6llIUC5YUfShPrrRFt7S
/CBkHbFyx+GYySmq/AsfOmuf61jYb68FMDUdZIYGguyzyZ8pzUDmAERyDKK1UKdbc2QL67hwNWGs
ANETGkKwgfrY7ETj/I2ZLzGOMkLUw16Bkj5ZySR0vyk5VAdVRjpES1SvF3b4sdE5BndifT+1BEZL
cBbU7Ao0QPjjLfHfXJksJbcqgJkda7QvPc/HoDsS3DkSH1LZLPDKDMMv43Vhon8ICPImiMbuZQLA
BERc66VaxQUvaWMsWsHGlAMzZ8/UJUEpuSrF9EFwbaf1mpACkX27xAh5yQ6CCiTI2CU4OLPQzR2p
4WFyA4WsQT9Qz4EmttNOYWm7S4nehe0O0vYPRmcF9JuX86eWVzkZUTIzeBea9ZOt/a6oGpwvCkoK
3AHae6Vxc7oPWSLZ1LIKMsoTvakcsw7bsXlwLHeJuvPSQ/uo0Ppo4OGfmX/QkrEHlIqhc2bDzYcG
r/w16ZvqffDBBvzz83tW3PxYlQ0froNK4ZxkiEyJ19P8o9SIvnWUr+w+lGERVk9K76HYdK8LBlVS
MN/siAX+Y3DmYfPEZV1R/l3bzD4rbJ2qzCV37rr5ZC9cmBcf5ZGxWZRXdZVRlR2MVcHj1NBIEw9T
mi48wyUjs6yVybZvpKYN8ehFoNpYy3TXJdVm4bktWZkd2bbJSruRWIr81gPxJh8LLcYENwYgwa+T
QI821NGYMxbi1QsXL2rQ/3lb81vEKoxs8DisekYTBkm9qikItukdw0T3wgIvecFjU7PgpitGgKtV
0buP/I3aicnK3zVbpe5nb5N18NeCPfVafrIRXbVRj9KPvhl50zWwZ2+SbfeoYRfiCfLQWykc4bhT
2iNGFrJIJuCmXkwElparvn5knk25V3jqHEy3kKp6+8CnoUVfu2ic/Qow59KN5gO0haDAgAfzZ/tH
Y+Ak1PK8i/2BhU1KtyXRt9Zob6FTtardYiGQurhd/2tuDhHrbMFLqp6uGLdu/S50Hkr6feEVXtyd
R0Zmr1DLHeolDEZAv+GE0GjW0cbVVqWMxdrZ6GuVTpWP7JOztFcv3jZHhucvj7aVcJRhBT8VGAlO
9/IrOBBRkoCC2xfIUi9wmVyMgo5e33xsVQZJ11UVLDaxsc63EAlRwrBq/rAJ+a0Ol73Jw4XHe3GL
Hq1SveOjLeppkwNypr9Xaap5C4mJxzZuDz6AK1q2KFS3uMrZ5aBVnEye2jV0BzKA6ZDugxtv5SnJ
a6BzQu2VXqdff77KyxvVQ1IFvU0UPmYmyxrcW6MGnIpT2DQcavHZHEzUAuhkRb9vKQDBAo4gQi8M
lZ8+Ttx7tq8ZAdLFwAabeRaU9LEf+hwYYjuRZOntnRc4fRtNNqSLqHyjoDozN3InrcYeQ/lViRnE
ZJT1jWYOL9RtyHWvBeWmcMfPfsWrfSJd/yZoGQkpZf7656u+5GaPP8bsCq4hUFkm3AFEx2mqsCac
rbSi9MKWusl9YJbku1P7+QGsfktx9aU3iwkM5A4e6i0ov54+bzmwqu0MDx52sPYGJKaikab7VGDK
5edLPK/IY9t8gH5V5UxNZp5aAlH9NAUjZjBUzU4NSALwtPoxL7A8e3HJGrp6tuqEKZlDfxZv2Knv
50D+wfF8dIcxYJLg0hoic12t/TJcrBupwPbkokR3Bk1bdIXRjFYNuNPVFWrbEor2nr3x92A+3XxT
oJVfGM0/27EzQzN3Ttp/w+xlnN74e+2FoMg7AQP4Cwj7Mw+uetGq5w1eFQi1zgH21WBOXeEoiHgR
pVC677pkYeOf6TxBgh1gMaAmMbgC2NictUW36Qiq/JTjPQnoBjtmKKIszjeURAq3ZazYHnQrUbAT
+6X87ryTMrM9e2eVPjKDOrCtVCb9Zw6NSfdQ7dq7cbs0HXH2JJUpACmh4QtE1RlHU5sJ4MFLylfo
0Nax59xpPFlEh51tDbTvUGUAdgWZpBoeP92DAZKiFmPI9WrcsycrnrZpJIDUciK6WpymVNvsZL+f
2pq3a0ovZZVI+3rlPaIO+1kNUzVb30CdVA0amkvloPPz/GEPgAHMjSpg2CyxnJDflZkOe8bttPYq
7JJ0lWycIlasFHSVL43qXHhheJb/tTfbGwUNmF2XQ71KJ2tnyzhPte2CQzxzvbMlzU6ySEUghYcl
ES+y/pJrH+wlwYuxNlegSIvNnn2Iwdabv33V/zvh0RP/+h/8/VtVj02aUDn767+u029NJarv8n/U
j/3n205/6F+39Tt7lM37u7x+q+ffefKD+P1/24/f5NvJX1YgP5fjffvejA/voi3khxEw/qnv/NUv
/uP947c8jfX7P//4VrUMeNWHd8ztsz/+/tLur3/+gVvl6B2o3//3F2/eSvzcTjRv78XZD7y/CfnP
PyznTxBK+74HpVRIJyPK+eMf/fvHV+w/EYjYQAobIEkHzgkvilWNpPgh60+Q3mBYB1JwONpABf3x
D1G16ktm8Cfgtij+4s7DPkLo9Me/F3734yD9eCe/RH2IDY9ZEsBpUQ3F/CImGE+PNtW5AOd8MEbY
JG1CQ1ndFMVXtA2OnsffZo8ZFme7/m8zAWZmAAXANMnsji5aR/YQIB+jUnsZvEcufw/09vH7TawD
jB2KHeSj0HIULAtLB6VqAhLoQvZYxwsJUBCoFhYxO1dnRtQij4xoScOhJ4lFGCDsJjYElECaq/Hf
pFP7YQYYBvCpIVBFyevUTJ1VvshKYIfGjfzc7NpNFbGv5m0f97ts/5ul1g9jAISpjj86Kdikp8bY
0FdFN5lTBJrBb2Ddvc/G4rFOireRF/sOUKqf74N5jnFmb7YR5FhNCZR89UgRP7jAR8XFY7c17v3Q
igw7tA90tTSnoZ7X0Y1yZnIeipfjaBZmqkdiVd60mw5FjfZgbxc7qrNI7czOLNYmRp0HvMDS7A8E
tfiYHceQwdXSO5vjsc4szWJQWiiRig4vbQIKF2WvFmO5bjRcQcXSKGKOnjkUYyFbtjjLdOkYuxAx
9xECw/nM6eK8jA6MCyxRal/s5JtP/hcnzAVmGt7NQuV6XiZB77Sqfb8HZVoQgo818op9hcxhYQ+q
1GO+IeB3QWsbgDANbMCne75rxy53m0GPurWOooWqukbBSsTaptmgXPG6hOa/+NSO7M1el6WJoBET
VuVhE+bBAzOXXIbawj9b0cxl5MM0urb3sfWCNhIYaatDGqGEFydiJXlEvoG9YE1WfhYtJijqaf3E
9rxIWXbjMNhQX46auIvVsCffgGST7rI1wijwtljTJo3bF7paDLNnoeLHMfANZJggUkIIPH+Pg809
6VUlnMgBBHFhe62tchTx0IVYZXu6AJib1+rPrM3eYpbzNGlLNuF4d9CG8r7aHYhYBaSLyRUgdL4X
LgEO57EpTKqhcfUvElwQfM2cZUI7UbaWPUaejFpjkz/UGK6b0F23V9Z3501/WSrHXHDPmNxFFICp
XUzFI2I5PRq1zHNi5hYg3VEX62/NLZi+rrX3/FDuhhWDuKlHFqLV80tVcdsi91SdHbA2zNZYVqBy
0jprABZZgLKlp2koghH1dI0YC0HCnOcOzxM+BS1mlIGQfeJPp6trpCkdr8d8tb3xPisGw+IKWdnt
76M9lCVgPYB7xBCmA+Y05YKOQgVZJkNmaQ5m8D9mPodtsmtjNZWhWDx/37840ISF3BzEdtCqnc/o
8paaJW6eIfLy5Kb23J3FHxZc5vlbOjUxu0MJTrg9Qs4RT85a17G/Sa4UM9K07/YdiEJdsAwsZp3n
bvrU5sxN633AMurDpv9FQtU9hpjjPUXRlTfxGJfxLwx0nruyU4uzI44hqEKXuFkjfdOuXGctu3Ci
cfYX1H3jBmqLBjJ59wFIa3CJLC73PEw5NT7z4a1ROFDgKgfcSsY6xTSpajRx0Bexr0q9soz7bboz
IgkSDDRGFt7veezywVuIAhrYYVC1m62c0M6GTsvH+1WNSMUl2K/Fbhl3Zp5fhqeWZss0CdjVK1mj
WA8PA0sRQSQooXNvrvohUqy3JUbdQC0SgdOEU1TWq7i4Lxn4TcKlg3PBp598mPnd1YG5Lcs7fBgF
yjJAz1yv1VhfegeQCFDkdbQMR720xxA6AQoGMhwMUM7W75QpcOR6M0RBtzH7akdTSI8DSdH85Xv9
wp11aUsd2ZpPa0E4cZL5hOWN+xQ8Ks3W2rjrepnV8/ydIolEkoomNqagAbQ99XbBYALoBHrGyAca
X/+gLsZg2JV3ra+VdGFwtxTSz3GaH5fxsUX1iY78a19OU5HAJeHFge7KbEIMOqn6Xol2tnbvfBkr
5BM5mqXbRbDmuSs8XezswqIorgy4OpXp9MHEwB3qYuIzylOHBoFO/mJviuslckMglbGgeZR1vOCZ
A64TK+d8lGp8palsMLCT/DsKtpCwRzUmND3B4zRn6BJDkyUOijqSRpU+E4P3h4Q1LYst0on30bPq
Z78BedbGgULi3iZe9pYGtZtuRldvMTmhQaGxKaoxomCaeaUgProL6NjtzNrpQHMhk3jMywE1wNJN
1xp0cLyQGYmxrRxX7O02ISG3sn6Fki8mVhNvuCpqWV01qNKW4Zj0bF3bDvlUWDZ5naibV7Hs1LQd
MFR030OXZ99ZUpirOi3KNx2TUVeFSfrnLpf1Nhu5eG2BPkxXQSC7mFkWCUKdESyYG/kGLV1n22c9
vaugNRIPvZ3JEBl2uWY6FTuuj/Kto452N6DmBhfr+8WV6Sf6vuur6gCRxZZtnVLPtLi3ywzQfkNT
Q6JjY+4Z5Bkg5p0Ww6uD2h27StEog7eYqrbdNPoAajRtIEP/NQf0s4pJTopsVWvNdKe3lFQ7IgJm
bNPMLkYQIzTs3rJaiWdcNtMUajkFut+QnZOGrVZ4buhaXT5t+0YTya6DfCIPR5YZkS768SvPmR5W
sh1vay9osmiCbuDBROkD7x54kofCJiWKwWmpR9pUdEaYJgaJuOkwG9K9en0N2Rf6BlIPooe5ng93
RlkbL1IqMD6E+3IrJFbJP2Vuhw+SDGm/MVJGnlqbOLcNaCC6lTBLcd9VmncoJ0es/YzSm6wpkYpq
vfdSJNa4huCjXAsgn56k4XIzhM7Ne5fk4GyTgTceLJ4lsawNDGk4WV2v26ZkmJDS+JNMnODgodLy
gBz301iWgM67vAPQMs0IXxGjyADQ6v2a7VK0TPxQSGq3oakJVkd5JyojZjpptmJMh3fpSu9p0Dr/
loJt8lMvUyM0jXR8rViWP3qsFiFzO7cMqQ9W4AwIpo3OgW3T3SwqfQjOuYX2vXPrNOxq2UduDlRQ
h+N3ZWbVEKOmIGKMMadxp9ugTrWsOqwDc9rlfon5ulxO17aVYoOaNtgpOvvL5NTDCuF1cZu5RESB
VopV4ELzYMoKEZslCF9zw5i2vj3cGzo1nv3UyGJem6E7VchNdZHtg9QE4AS17BC5chEzOylCqAza
kEaBrOIIouN9XyVfGqKNm5pK46otWutpGjyARAnTdw6zprXQGrGvJgsYI1JMa79Hj8doa+2pktzc
BHpWgr5Y93c1SQOMIuqkvnKgX7zWvQGgfCvD6/bbISZZE9xXRUaqKDDM/NBNZErXZa+b27ptG9Rz
9AaowaxpWxHyzBVFSAbD+qvPEURxG2E4p471qc2K4QWyUnEtGA5AZWVuKP2crLoxaK4hATgVUN11
RVy2SbkGJ4i7JsyVe8OqxhXavRxsa6mcNoGfGYcgkf7GGoi4nkaH0Ihwj/zl18glIDzappHjJPoN
2hk6OJBw1qMUtZSVBFJu5+ngvy51S2pRY1TdSydMaKJrU77mhFhXgqYBohD/UXC7ckLSCjgEMK6x
AHg65hebQFRyM3jSbWO9YX0SFQ5PrtDH9vc0z+oIQ54Y0Uh4uZKyec2bCnusSes46cCng2p9GVOf
f6+Yn9+iK25ELQnMmPlZGxp16uxbr+OvdeazQysHY9x0GXNWWUAB7BibMWRJbzQR8XsXTCeeW5r3
Zl6AJTnLv/ee3dBVQFkJuBLysHpdN33T3PR2CwyBVfnZodHr7JMmJ2xUAc6P5j2lxF3BA9wZHdy8
nEZ4Q008t1BX2nCpNeFk49plmB+L0H/KQ496LKR1b0ZNIkAEqRXiznFG466hiD5MM3UOTlKL+nNH
hyeHEbyfNLcwP+ix5q3OPFatkekaLxSohywyEtE3aNG7NMlxYKe6jcpkGvbSM8YvBDKf1yKFQ9tk
kOfBGjTSSKjhaaO/G6oyp/vCNkAuEFIiy3wrDb8roqb3kyEecsg+RpmTBg9QimLlNg8g1QYwa1fn
ogxrMVoGxNASR/6lWFTdSJejb8ZuzY0pqo2KPzF/MG9YOqQHbposxR2haw9BF5S3jP0t8/R/7ZQ/
0Gg4yk/O2ynNGz9ppqhv/9FMsf0/lUSUKt2hFw7BRCQqfzdT/D9BoemiSe6DI8QxFJTk380U708L
0wioKHoYdvwxLfrfZgoUnxz0ZVRLH+zK1u80U2ZxsI7BcCACAIMFG4oiTJ9lrHlXJAEEEjoIUWOG
bth73ZJw6JKFWZ4GzFpDBSoYuC4YXMddYi0Jf12yYAKgZkDxBP35OWh4ysUk/AwWXCUXI1e8aFZH
L/PuR9D6k17Qx1NCSwt89XglqG3NMiCrEoxxsNzFBko9Umzzetr+3AKaZKfhMuZawbiINFbVlHT/
DGDgydYpSKeju8BxYd3WtlWTb1Y9dAVundHjkxYGAZGIgYyx7KCLWIK3QVaROwmLuqHV8MR91ByW
Bp/1pEAjn+uvfj4of+cUhowbU+uGG0SJaQXmmyEt/uqLLDdDn/ls2jIlshiD2HWc1prBTYDzLSB7
86aW9VVGbO6vhTWlfqR7wsv2upvm9dpNHGT8zdSvUxs+bwytoq2KOGs0Z8TUxWgAk57neXKn+201
oUROJ57f2vCyuF1s6tVgNUrMUQBR0YDHO4im3Bq1Bw1QpHsMoWwyRG9QXTFy/Ts+wZg/10xUe7tJ
vC0mdkgI5usbzR+qW1LkAm2S0rVWfJwsscoLHyCXXjc0CTRYmldRxX1y8ME1tte5P12Z+VhBXIXg
4sSMvW62EcruaE/wgEAAtvD58KoDEGGFCbMk33h1mybbxKQcbGs1KPbCvO+sWxAYdihdd5kxgsXE
MvsSQ4aJ7dLQLYZxcqMUrL/lfdVOebelxE71DRsg/qX1zzlkuWLuQi+Htg8JLuK8kPixjt+6WX2Q
Dt2JvDxoWvLq9dohG4qVtMybojEfZQpmzr7bemZ+y+TwlVbJjWgMKxxd66YxkteeahuWus0KDKhv
DC/EpLYRMjsHH4Ud7JPKcCDp0hpdfZMHZQ0cvy+CNqaB3o1PzCX0C9Vy14iKShvp5066XhaBXCup
HnrX6flaE77XrrjpJf69o9fuEPst8ccQcgtpv7UKxGCxxosupIiSrXBAH2+KWeN10z36tqwNCZAf
zximYx30HQ1s+thsuwBCo9IqiqhLqI+cgGpIX7Le4p81VwoQcuvEvq5KzFkg5MWNvxZO2fohA8jD
WlfwcmzVU5OLjZuByyRGfVoMUWOa0A9O3L0Sf4gKzRfDhk/M19eNrO028kXThBWlUd5Y3ApRAUHg
OwYHw+EFWdtl597hrNt+XBG/KXceK+x1Xw77grlfK4IHBpvNtCow49ysmtFAuc2CLnK2ZlLrAQou
/Ds7y9+7GnwCPkOk6zHc/im5KzNZoxE7PYxM5PsBAtx1NHjFJ+RHU+QlvIEKK5d2tcuyzgJI1NIr
/J+WT4+k1DQjbEbdEFszC3I8pZ7xt8BIWgq2AwLuOq4VGPPSBYF2uFY02SrV9K7+agvG19RvbJxB
k2WPGoawbsAhzek29Qe4mcQKsvcJE2pxBYbnJvSrxrK2tom86trCJySg7/UL6zYxcq8LC4yTXdfo
aIzRYAd82NhFacUp6YKYlqx7qWuZsLj0Sp+tkyav+zDRUtdHrKpn9yPT8OssSwabJB1JAQUibJAo
SYEcwwszC22f1LkNIph+1F4ddBPSqf8LBT+U1jDr8AiN09DIiLwz4QO/5ISSA8tSPDtaTEFU1cOr
zdphDLVGkzujTznbgboXand23qef+tL4ogeZBRos39cY9CG7IoNiFQR04qoWJQl7KDuNK7smqq03
2u50w52ymkJMS2p0O/ZOY4WapsvvOlJzaEcPaOyEWj96fchq6UFxKCt6d1+zPli11GjGVe5XPl8j
HmQVpFwaC1qRE7xNaOcGXwukg18bkPatwIxsaaHlBsRGPM7Gp1LnbFqBzMKpb0w750VkaUaKh2nk
g4yC3NzwUj6JMvVvhJOhZuHaBZ53BhXI1n1hI+ehm3VJWAZNGworeAaXZGQmtRZ5DRSbNaOPRzsf
QrN3vuvUK0JbK6GdV3VrrP1p0tOYp8JdF5Q89FxYu4qYQdQPwo6AG7lDkW2lSYxYQQ3L/iQo+147
iVFGSGBwtts+j7RqbDY+tfy4lt0uS4PkxUcTuBsLEM7z/BGwch7hTb7QCtVMdNrrL7h6DnpislU9
eHdJa7qA9Pn2tgyE+83pHYZUd3rW2+SmbzPzekzbJJpw6qPSYQ/IgVB3kebw2Ob2lSba+8LqtkVh
NiuZ9cO297n3Dp3XLrJQRkVKXmtZbLviayaY/9zUHD4JpOfPDHy637J+rFc+TRDOwyMkIJwQ10DJ
goPFYq9mIIzVOLjPbV9+rlGAusYxxvXdNRUwIxioHB07NILk0Lp1ZFZN+80IhLe20tIlYRF0CdIV
J4mHuizcHUnL1WTkTUjdIKqFtzOK9tbx+VtO/EOXWeAnwTBPjGifFmFh4RiGY2lDH70cXic0blDD
Kqc9qwyw5ZQVqllOEoQGYDxxQkSH/CINttQcEyMkJGgi2wC+UHqvbqtfTRNGk3hC8Hma8SsbU35t
6WO/sgLRVHGbDm9W04CatusfR8mqqPfSYiuGegvB9Pug00FqNPWosZAJXNsYDNgMAWp1La54g0/7
gSbripartjC8XSU8EWnIuqMBW2Pj867i0WQzPoblaMqNTDT/GcwbqXnrMCYfReol+KVlb2yGkXKI
8No9hYYzKtBrYhXAvsmhsW4q4rLhZnKcwVh7ULfMbwOtb79ocIM8THDDBJu6Qz6d6eX0qSi1PLRS
OWwtcyhuJt8wn7xq3NlTz59K3ODb0WDwHLVmgR3QgNsF0FnVBOAyqH+Nzy3uGl5qNBS5MUa5yx6g
v0HEHZkAEg0hEdIMIeDSZhmZo568eRYkMbudbUgSGKHMYQ59UwiJrNyRJE4e4tCQr7xt+vaG5w3y
MhPDnX4S+TIfnO88qaahDM0c1IFxT7gs8CYKQ/tObeYdjEDLg8cBc9Pem0UadJRLntQoInMM0nmh
dDmoRCHa423NxsOFDxVQbZiGe9eA6gK/8jGIVHwrJTMIoMDNWBs1suPE8seY1BpqZXu0kMtyD2hd
OyQhpohxDELAHcr8PqMIjB6tdNCGV1qadZfHSdaNdXrtjlOXZpuAmI2RPXWa3/b+HbVsPuQHS0Lk
md2BdBxBx12XB2aevRHeJLyMeeGRpIwG0LPihLRgPaPYnTWeSdSbjSloiDog5vR+BPf/l7T+AbTw
URZylrRetf1bKk/SVvUD/0lbkQ3aIMIB7lmJV+ErP9JW2/0TRDyK1FUR0BlAAv43bdX/BDU9KCE+
SLRcXwHb/522+n8qWDPSM4CnQVtv+7+TtsLEcW8BCZlqR4GxC58EQ5ZzmIHrEkR3spfoKmioQn1x
iymUoooS7fXoiVzI/OYN+A9LkAIOQCUJ/RkkZqdtGyiHWRWISkVcFFlMrSpOO3QNSisigO1pjUSX
4rkz4bzb+wXLs2YyLKsJSxPM+GALUFWAU8s5lOC4MNxGEc60B2/NNxoY8psSLjnsnzow1y+itC6Z
BFkAxh/Q5UO9aLZYn1C9RnwjwPhANmW5FVGPZ7pCCL02Vg05LIsZzOEbH6s8Mjlv+I2dX/aZAZP2
BnLk5irdu3FlQ6rBXDchiC7X/oPztPBkzwsG2IT/XeYHGP6oFdcIVGgNBzaLXWVcm2+KTzuI5Krd
ieYatcAoWSTTWDKpsv8jk7TV6loDlSII89w95nBCaIp9WljWxbeHNwd0rIX/zBGlNrVrD/JMInba
MH1A+Bh3XxElb7xN+tqEAE//cJwn2OmfV0XwGHH64CMc4HDN2QaVieUSJMl4dRJF4fQ5sc2FJv+s
86w2B86Aau/bsAMOwNOnlnI/bXRbYiYhr3e1baMknWzAC7jXyX2CptHCAzwrwcAc6i8BWOPAQ6Qr
BPXxS0IWp2UZYeiRHACsX0/QLYOE7g68lOEvjOWc+7BTa7PC2IQWh2UVlQDdyQdSZO9dASuCUeqQ
H8QOcUeyKMNyYRcCCInJNbB+QJ9NFSmPF6ibLNE8SJTGuQDjvw26nCWZ+EvnGeTV0HYEPylIzc4A
S3XgEfQUMGVM9tqtDXAEXQdoWsQ1oDfBPVL97SKqTm20o06z2iYnNmeHy2LMTau6xcYP0zcFBkGg
o/i5AM79Rrd66IpfQEXMkRhnVmcQgk5NeJEWK6W74fO0VnKWNJYh0mGF9aGrJbjNhf1yskr1co9c
SGabQ2ZyrDKhHvqHrbaWVrAlhY+UIn1cOAoXfMmJsdnZ7omTj8aIxcn1vxdHsDgb2SfwPL9wGi6c
vRODavVHq6s7xMcjGukxhGuLHVKtjzl/2FMP8/fhbmdvb3bWpTG1IkvwNOmuQk0CxO4khlS9B6BW
9Qv2Lm1R0NtiBELRwmLw6XR5XsU01xjzNm7q9sa2NdQ47IfWHnc/f2/WBY/poy2g9OSgz4WI5dSO
idkgyl2Kap4mOiSF9EZOfRO3iSCPTjpgCBhEuxUGDRJ345nobyZe3cRaAdqQBOwl4Lc+BHqdoO1m
oy44gdtBbx+QSK0qk786WrBxq7zfFix1viZ6txP+tK4ypwBoIbP3g9vIlcwdvkXKFSZSaOuhzPZJ
lsmtSdIE/O5sWFeGjwSZcf9Kr/LXn6//0hnBrLpyCCjW63MpvTyHLE3VBTIGWvuRp8NtPaa3refe
OjxbGov6uA5mbgcMNiAsBqcRhFzmHGjAsgw50BMqdGk5UNnlvu139Yt5q2OwcgypuS729MFa1ZtF
RM+F03JienZajKK3PN4YuDu+/BCccqEYpkYEFeZuKSy8cGugeYWoAhSLCLrnLFItWDCpr0LgekJ5
k2G75F9//tou7NoTCzMH7qYMKIoBFmyUmu1xY9IyKu2bBLUllAN/but8zFJHOI8jiOMBjA6GA0+P
iOVUaT+4DlwbRh2pFdooE7ubBlAN5b03Zmz4q/qefglsUFfC1S2FTXOMtHI9Jx9gttrcLuw+8fEB
8gIE0c5aILBPIzUDgenOX8CIXjgUJ/ZmFxU3wD1AbNgrDooqiLi4knNQ+5IwvdNjIAY32T1onKOf
P+ePefH58UCP0lH4OhPh1OwKAWk40dvJg0ePnG//n7rzWJIbydrsE+EfaLGFCB2pMyk2MCYFtIZD
Pf0cZHXPMCNpjO7ZjVlbLbpY9IDDcd39fkrN3eYhTZFIgDbAQnBNvJjecmzoun+lrODZAVV7324m
uKRd0AQiiANwCunL8JPw6+kluSNObXv17LBO9sdfubpecaf8CIDOGc2nRHY6wssrTCDetNh4CRqb
/2zfeTti/W28i1NfM9J1jmY689qjed8mrrZpvlmJWxAh1O6k8xIMxLQPv7rvb+pRT/KveVGsZ+a/
/YCLM7VS5rVa479M1ZpOa/SN2NBYvq4tWj+jD+NwzceenuukfhkTWShFEWYi7bG80DaQZLeO2CTe
WqPk3TRt/77Y/nTsJJjaxmYJ46h/Gg+/Hx+0xWnQuUcYeaBxR6SlJljrYO5h+6sfTDZtsDTot/+t
Cz9mSNgtoYKkG8LuflkZexUEFcCs86HNqVYaRGAPf3+wj5URGgBXKy4lHB1wcX9frKoFxk0yMIKa
kegpJ24sK5s+26353s3YB38f7Q9b2u/D0QF4P5wMFS9NVtyo3+QkGOjeaqqL/Gy3+qOsX2mxiQ9i
J23+Pu666N+vFYZdjcXYZvBgv5TFKHlZL7ZZA1Ir2qFr5tyvSgwge8N41hJMJ217A8392pr509wa
WNCBDZoMbVxsBJVeT01YU6Bqct/0A/4I3FaGoxOs9iG2q2846KJ9uKa6+/gB2ugWaYRBVsDE7ZJ6
HJl5PM/NutnJAI9GX/ha53ATE0GGp4CTZbA0jS6QJfPxv59lEy4KmlY+EvIC3r9ckZnqRD+dI69V
q3tLyr7QUve7unxoHOfZkIQUTLbk/31Q+CwfXy5bgEpjcF3FHyRBWmyNQs5T4Y+9IfaOHjXPiw0B
cat0scOb1kT6SWkb+3UUM/zeCYbtHJvKN2VeElcOS8ldemN4ajJbq72q7J0DUMIj5g+PiVXc12P+
Ari40+fiQSnK6mgXxMtF+QaZS30iqsN5VMCGERpmVbS3nQX6qq01yXmeFjuIYqfxjK6TTnkY1veG
BsHOaavnCaKqr8f17IksfjTNODnbUb7qdB3bnTXpu55r6S5MLHbuKcVg0JiBrDNYW1J9MJWp9ude
BRxuyFAzE3NvyO2NZWDzCSxkpuBC8jB8r+L+xom6do/abpNV410vly9WNICZJdUdrQ/8/gs+d2Y3
3+jW+Kgq/aYo0K00GiSLade12WPci9uhnW6zUX3odfVBLpwkIJsh8Rx9vEnL5WvcpXd02L/kofxU
xhpuR/mTCvnOl1I0CoOoZgB5Gwcbtd4R8AE7s1PvKqO8RwpwR1/+R2xDHyk1cTfiqOCnNFBWkOCb
OcS3RobdYTl1uyEubmZ9OmdJspkX/atIUNQ1NGXHLAjn5rWR+kcgrc+lXXyHq+grcvVgRMuhqGBy
6qK4lwfjQZ0capspeboNxzGT5J/kYJ0abWr9NLMbN2+iIIebPdXLVkjdcyym8lz384tjwps200j1
wqL6IXKblMg4fY1HWfczBauzQbbe7jRPbeTEPoTWZ60RGww/dpYFbwVcOvLjBkw5rprAqIxvdF9T
iAHGfl7EqVuw3zHi8C7r9U8S1sfuoNF9wvP5cyPVn+uk2yoiQfpSaKg/ZKiuZppCHq/BvNuxKO5w
UNiZ9TL6fQWBu8W5fhxY/01meTmgSNeK9VWPtzTaTn2q3dipfm+U8qPNjua2VsUCU8OdkmJmOQ6J
343RQ1haiqtBMvAgPD70U7R1zOVTqmeO2xXVz5DbGdb1RExNdXIaQjPx0l566aTiWwKS7aHjQKsK
9RsUe2A2NeNHlCafrFqWqTwOlE+57h+zGG1zqxVelwBLDp09ugNsSVctcpwZtSnyqhheD5TyA3yG
V0Wp6o09LRwsU7UDtJ0Ur5bhIiRSSgaBbp77yNnZvdluoS9YPryz56GpjnHa2dBthwFnGhj9pVlz
Molaw7PCHOeHOXkSZvs6TsOPqA3Bpvvka8OdBP+1ot0a4XAyUuOox/lZLWvc2Mb+1DrOcjd20vc+
rDrPSrvkxjZoQlVZI2hiyIghoQa5nVHPm2HRq5tonMONYKb9XBf13d9rIES6yxqoUACR0KB2Y8f5
4FkwZ5bQi1atfSXFzHCn62oenePMGcSrbpaJ/YhRvgoXqE1QX9v5Pp+amQWkiwmjvvIrzLDEJ8rh
a6u2GWFw1nYwylfIpI1XLtKDXJblHhLSQR370Dcn+BYmTh2ZKt+pTYsPTz5+rmZ1+gyI+LpI9lNh
Fj8oWeewdbK7ZhkfiyS8sfLxhzxxZBqLnFfK2i4xMYUD/CueCl+W4/wlb+tpI9TSvNGlejmMJnYC
a4nW3UhutR+dlViwT+Rph4RguCmtfPB7e3KjNHd2jSp+6fBx7kVSOEcaTPFWbcpNprT6rdNRKqKu
Lo469JRN7cT9VofvCl9h1O45ZLqWwUpvuVptWqPcaIsttkaCTsIZnaPWlWenyn/YwlllB8uvYcqP
0RwdcKcKDKgeGRTmUS532SSdmxqAX7PGb53FvaN4neV+Ewr7Hgaa5apSmLt1o35jm3mcnfDQpTqc
cAhXcuMEOYQ5L7FFkMdmoNokRxbz4KX6kD7RTMIsMiysbVTrn+apPcF088auOJmNfAgdnRoDwUaa
4m2RzU/ToPhFVR2dJduGqvEAyH6XzNltE+W/0jS/aelPu5CII1QmOQ03eTkiKl4OUhMfnTp5aJ06
PqRowEXj+I1qJ27bNZlrG2Xn4hXmRTo3C703H5VRjV3J6o9mopz1FBVuJsdPklPL91SU1s3gESit
lp37stxiBuANZruLNGmjFM1GKQ3Pnvq7xKQoTGIA8F6Crmi2ZWdsDY67dZp/z6SRPJXltlPhopfz
MTXQitsNB6gyfcqMehfWyaEY6nMY6xlk9vq8pONO1aKbrIVhtSApGRJ4gqUKvdGQPJGbEAvteSfL
9d6J5adOdp7spdlqWvYzUeKaNKDork/mO0MaghyHO1e0xhGl10kyq3MewQGq51FBKKC+aJLk6qPW
uro93QxN+5VyvY9xB3bbklBhYdMXkn92s/raJw7eBDDGUhghbmU5XiiFNkoUvfOMYoQLZ9euYeO4
bjA7Vd/ddMP0k9jSnTUTYdZQzEQclASgOO24h5B5nIX50GZNYGXQsoAtNL4NOAZ3Sp6fEimhBpim
tyzV6+IYHaz29lNWolKS8tg+lrb6JQkRkjgl9r5pf6obCwLUvJzHiCziksuMPRvPedV+bqDXBYNB
Sw390Ur5UHiHymdVkvCqkHeJHCPUUWhraI1vyWroWSb36gxH9bio3WRSfxWdfp8tMkVB9SHQBbA8
H4p+CkLHcTyzKwIYah5EKO25RHLj2jngY1x8yyjLhdoHCjsTHK/IswROPfFwq2fhNpbscw9DdDLq
r5HZ3xQcv76NUlv6+szj28rippp9Ek68k+z0UFjSyahhEy3xqRLJF4eeZDSNptumZeaGrfVZdM1e
c5Kv1MWHRDXoby4hYp/FFC5WILE7QEygckYBVkznssgDZ9Z9u8y2nVP4qYYkCGIHuYvmKQqtc50O
qMkKVn2U0Ekfv1D/fMkUr8VkOwe5rL/II33opqimwKxqqB4TigU96/jTSoayveKzchpnK8L0uyGs
+8ImyH5IpdsQBptrt+l3sw/7nZh60sUdedwbeqSeSoGuaWhCTXi6E/GdgnE7hyVOG4511fQwAfmC
taqLBSER/oXpw0iDg1NGHe1poAaPDGdyaBoaRx2skhOdrMrHsCwL2lR5TWNVPk1Wulea8k6UY3+e
9b46lUX4BFLnF3Fcb1KuBvCkRYqnZ68tvh452ecotH/Moqm9QluqPXKugej3eNhJUQiJyy41v86L
cuM0iivs8qfjJKQBdEDDVqqWo9vM2vgV38f0LPQKQQxFR3a7pX8aoXpLRXaKe803tAaS8hzSkXUe
Rur9brDH7F6PlTRgf+m2SIm7W73tjkqqHdFtU4kjbouebTc/zXw+cVilp1r2KI7mILKifWiOc9CS
qrEMy0spDSy3fpTTzNffqNBRM5Xjj3zOcjMYCyvbJL3o70SxINwaRqM4D6y4wa1IhwbeE014W4Vj
9AkFj30fQmE9c6HJjmWcjF9ru4JDqUzNoVz09Da2YMSyNJcVQR5Xblgv5b6cjcrZEk10Ksc8Q4Ko
jjelXtG/TGIKrGTCFnQdJa9PY1bN95jgx14NCfY7xuvxrV7Ey4ntNNssU7SWYcXZCQ1mbz1GmuZT
0PDTnHSpf1GVtL+JBq4LLXL+mzTngOsuZaRuCzhz4c4Ws9W7Rifa+zrj/0WR0nxTB3k+SmiQkMf0
4Y1WzIXBntEWMIolypjIvYj+f7PPomqm/yYq5VbToyHykQ1SbZbeNjdVHg+Tq0OvxYA2r1uSipXS
RlkkV8nBKDTIVk5RmtNr2hjnJG2qPd0LQEaSQuSf7TL3odemsnAtVUyfUIaO2AKm6uiGiZ7zTWG0
uOtzx+ygKtbRfTlKRevKShKqbpm1m3SqvdYK9fuhi5rdxLfobBG1tdccF9Zu6EUvYvX25GKOh4X1
AXNuGkiwil0KfynV2BtoybCxpEiCjWHZrLaRdKcdFFhRGFRp3mDLCfPQiPVxZyUR+qCqvBZm8OYt
+OEn0V+CTwMdBMHT+4t72xrE03Nh8QeopQfgGTjIOrZ5fNSmMGY6qlHvQXzDFVtuvrAibpNxdm5y
pYGqMvXcpDJfo1ZvzERVAqFzDi2j4qbUmsoT5vJSZCigjNb82cI45cJE3jBFewfD0nH7JoHF2CTf
F2tUDvFifvn72Xh1DLuYb1zD1sw9uC5MvLkenX8D/nphq2VVqcIvkgLbUWFiDZRJzte+MI9jGmp+
bJYSG4j+bUqsO6tSpsCG/sZ/x4Nbg/ktm9LuDvRXbHIlPGFSqn/W4srw8iyuXgTkoN6OMLpOc7G/
8tMvFM6cNnGgsjjtE5eAreYl1l3W0mjU9cJSsbpoW5bdsG1so2jcUe9qy1MbZ0KFWn1Pyddwh6a5
nWBgpu7EkcYtGsnYcY1ujksjWfelVRHBhE39DuZm9bXoQ26uYfNzUcrnv//qj/ADsWbkn4N9GDTd
0L++n/ClSjqZMxEd79UwhSZ8eKf7uSttc4KCpCu2zh9R8nW01aJhNZW11UtSijzZiQ1T/x9K0bCv
DiAAsZ/RYSMzw/LSqzFBH5DWiwEvYPJB1E2yhMhTR27oUQcd+odDJtOVSfzQ3b4Y5QLciJAQ50PJ
Y+nb5tsazpttqWyYjWzUHaqRK6N9qEkXo13AfY0iRGX1jDageoBpoO3sO8d7A+PpdHwpruY9fOhR
Xgx48VFaHVAJ+GbnJ4oRRIXp1VC2VWnaThjz6sqDM02uoVRX2s9/HJU4C/Q2GDNA7nu/Ms2hgMVR
8epWh/U1m17b6pv/IID4j9P52zgX06nM8dD3q4J5PGBW9zX1JU/bTiATvZdtpKtmN3/+4n4b72I2
x1CEhlkw3nxAErCZMCNdu+lrYEJ01fDsj+v/t8EuAKa6wjpgXhgsbveD8l0Sz7qeX1uQf+hnYEMC
KfEtClu7/KpRQicWpWn9qnEheYo1XzsOr6tX5xovoD0nmtvfq8fu3xFy/xVZ9/87K06b6ftf/3a8
/EDDvfvZinck3PWP/0PClUzEo6t0FHEgRAOYcNShf1i4kq38z5obCzV3zWX5R1f6L/WoJP8PmSaK
zQWNQm/gUgk77/8wcSXF/h84vcg+yZAhowRk/7+h4l6sbqgPoBjkPSqch4n1wTX0/VdrD0VYqKip
g6atn0eLAy/96b3lTLcd3H3jUdbkG3Pq90ndPpVoOSyhXMnVuthk+Ak8BaZV8Nqg6eJCeQFbJb0U
ZlOoDYG+bTHS3kWHzEOUA6jqGZ5+jPyr9vrv6/86InpdEifxAcNWULn0uLaVWpuZ3+HNL3nYN882
5IHVO0b9dBWifl+uMGK3mV2ACp4LdOwDgNLQEYiivF+fTrwYG5nLL3RVTh0BTW1SJ7bXCB8XB851
RPy7KcK2xSrCn+DilY5CJd4H745A3sJmwx0n3QDZLy7kXE/2VM86Vlvd1w7xUdvOGK3FyIvWXOut
ftP62Y3t/QcBfO9hpH/9JjqnDmGmNIcvjy2lkggjtZnx8bD+JuxhXitPvtPdaq/vpDs0Rld2owvH
ng8jXr7jOu1HJ6OdExgu2qKbYeWI7QeXR/Yx7IEmXHpid20PvEg5/Peo5hqtjaMd+RvvPyc17hb8
N9bn9NoTF1QZn8dzth035c2KS8bHtN+ANMMN1c/J7VWbosuFvb56ksYw1AInXKmi74cXyCmnROXV
r3mD01N3pouxWTywwoP+8FuZu/vnAvM7f9h8S8X6vxebt2fVsH+TbZWTLcnb64Hg3dkfbwsDNXPg
TH08KUEmaCTJrppy6wJlkECojrFQWvUZSCIxg0Ydzey7idxHxV0L617c5Xu1ipAqxoSa3jQJ0igv
67MRX6GckHbHS9EqLj2CH7UBz1a0ZuN0eW1vmgQ7UlCd2YqkwG6N0fwxYn8T7mJ5CccHPRq19Edn
S4vka3Wl8GtapwuiBlWnFFY0C5VEnzYSd/0IbRAN/pNm50aauHYfKUq3UbWsX5VbSyqfiHYTpocS
fqnAsp0EWj3UsbFwqeAjb7IqenHfN539uRL4hkcat7TQ7LIMkrMyR/4ioPBsjDzuMrfKCZF28ZsI
50ACU/qsWJmGLZnRx5g72sjfXDM2kWXLDu1AnOqXmwrLyckloE75UTd5KrnlnKUpBlRZNGK6GRK/
HaRxEYZn2lwSornCmB7HSRfKz7AarKOKzwgUSWeYUheLDsn4MoaytEmauNiNeB09lSU+aL1QyIUZ
lVF6kjnJYYMaq2SEDcih3T41hrMd5gTzordb7qdM+5os5m0SK9kDsTohsqPOnLwcNbFr0Umpj4Rm
WTcLvjpelg+EWlUqQek5qZEvRhU20S0dELoTpjR1Ltr4ysezSLg2mIHAgAOfJK/GqmS75K0p7nml
EI4KmTBnA9RnbJUEgClJHPluRGGfF3f2YKZ2de/IYbechaOAaAU597+Y9jEKjE6P9L3ahKlxQkRK
DBpUk1D/ZI1p9JRGctE9jV0blFJsyufWtGPrsOCAIt3j5YIfiJ6DfnplGYcTsGSUKufRyGvF/KxF
vWy4Iiy1L60kz9scF/lvcaGF95WlTrSI02wMH8vBUW9TEjieRd6UbGzZUBlIrlJF7Icsxn4HcXZ8
KhytFocycsKt4zTZWa/j7qWotc9JPNc02cccUbSSiee0jCft1wA1wSd97xzSiKZtEWNvZKDGDc1I
kh8NSdbn52nECwlWJxYxtH1Kx/akrDW76DzIkr4vwzEbcL8ZaDWDqkYqctn2sw4c4tyCQzX1rsyi
5IaNa/5iOovauFqdg0jqs6GITVWYrU5zdXC0bd22Dmgpq1eAuYIPpf6oRaRQmqNlZfSyUqPf1TQt
83unGPXYp4+ICEYhT9g4mUaSMPcGXjgOb+DZqOPmNBay1B2wH6KBWFuRspxmYPidAdj0WnWLVe27
xcmlzYhLVvw417PRnuxqHnoAfCOfz2aHzekhT5eovY1MK9awQqhi7dOMXQHUME5CjyHi0GwLQKAX
Xycp61o6tKg696wEJX9oQ1sq6BjbpbRvmy56krIkao9LVuvddl6UQefbdMJpbwEYzbdFj7uVN2lO
Ve9UpZFSb3AwZzg2jhRTsQZLh4tSxegQo0xSqEbDiK+xr5ToS3daY2lEsSSK6L6NdR2mHhtIeCuV
kQ38YidNu1fa0qh2KDdj1e+7Ov/UJ5VUHNETW91t66D53IdlNkX3Wmss4sEJs+ElnWELD0Y4Vtu8
QqGJ+zsAtiVKNw+nJj4P6AS1I95VYqMNixkfp0zGZ2yaMJ34BNNuoG0JxSF050VSQ0CVThbzJjQU
VduuCNRICR+j/nUk40VxnaFUCx+xFQ8HzX0MEj1uz/qs06OS5WXBMq2ytdFy82kKsU7i2xl/lXE0
t4Fc0Rg9ikbDe2pxOluc27nPSs+QDDX6ldNJ55CgYnJmFi24VJ3ZZ+5jsooeHdMA1o/xxJpHWI0v
kfVJ1kX7Usn8m74c+n1DLu9nepXVrdNmM34QBU2deEz1J41auLHFAlYhyy2FKontBXk/oDzOYkae
yuk2GZC8HiwBl8MzpjHl4NamquItmHU1vo4T8BMhafkWXaed+qEyWfyJaGFj4rU9C1ltdS8apUz/
pGVz8Uy3FYZBXVNe3UiAwsSuMfRydMSAq4uPTWzxylRa+ukuX/pk+G7lkv6tVTCAgg+iKGkyeUlU
l1OQa5Wp3+s6rtl+pcjiR6xQOcETC9zBGryMul2Lfv45ynKHjQ7amRnBwyERjE1UX+JjjC+V7vZJ
3Qu3rjS79tJSTfAhnYuQ/vVSLL9qFsQnJSLW1DP5mcB5rWbEPuWH7OAIw6XbJe81DKzVZWp3TRKC
s+aRNIcUBE0nvNMcCQE2ev3YOUqIjN1I9cKDRlDyNHS9df12mct52g5DPbZ3iOhS64DBFGjPYGsh
hmOoJWAsZF3M6bSrsOJCrH+m7EPryCfzR1nbs3mTEkWKRgXmx3A0wlptX0KtRzgtWhutdT3J1j5u
auMsOWZtu1WrJtMmNlpnz+mkvV30qVXdJVPtbidp44wNVmsP/NMy2iDutOe6iWOkx0kzGts6wnVj
Cx6QZLf5tIzNXpHYJG8qpTE8s+qLZNfYbQ13kfcs3XUAq8OuawCYnVAr630uCda1qc76HY4iyQSx
Isczy9RQ3XJq0LNvYirqblN2fYGpdi1Z2f1MLbwrJtUYz6Vph3LQ4s+mHTSnMbqjUGvjUU+1Ot6P
bSe8Cq2w6raxA/a4aDXvPNWQqwdttBqCaZkV4bSvTndDZRWNL4ii9RclLngdbdvlm7ZOl+xzEUnh
cNvVfUnmQA9Kcc8dg088sQQwJcygaHXIq5UA/wvsepY5LEJIAnExCr9GeGDeyzXB09u2MA3jqClR
hIinNpw4KKAmYpGZtAu+ImoFJHwyJ7JJtvOkZAUUks46910YDmfkD23uR/bMEYQbaiH5fBBW+50k
0N4MFnLEx9WUL3nS0q6KArVAWM8WXZiohTBJaV8mTjLfrDHp1EMkj4DffalbiWcOyogzSheDTHpk
c8sdRDp9jl9CKBfebBfYeIrBFOn3GC88x68HFR1Apzc64vd62LaLpMu47mXzDyeTaleeWBIYRySY
EeCX0P6SYgVfwESa2D5WJ/EAyk7jZrOQpDv8OJTwh6MnUwMTLR9fG5po5ZNdaaNtbAd5qKQvTESW
ls/jqMX4H8zGGAmN2ZYzFKut5QicGSNSM37M2J5BASpyUJh4MpY288wEdtF+CJdU2bax1Dh77luh
BtWql/Br4KT+S66VzI3hoLlWWMXc5Z0xVY+9kFGKlIjE4cxn2MzJ323oJcjQp1RxXlUlsjpXL4oo
+iVWiekpVfK23MeyJslfVv8zFXQc+hw4+tKmJ2NKanDHRHBm4diN1wrn+8YZY76+2LFLv2l1FX4V
JzxF+SnFtLwe+VtNoXpA6arzMgnCmn72TZWoN1Nf9vMGEzVj/eV2URvHYij7XWvWUvU6F6I3KT2t
lARdTTp55rLQ+2o/p7OOaUZaaZL1kqu2yA65YSYu6vWtyLTvjW5UzXnQorG5K4cEWoPUZtIQ+nbb
zguJPCPXC9Mb2nxRDi2GIN29rIiU+4FJmnu0LztNKN/bziqBUcMI55ttR2tF9rEArKfbfIgitoKO
BaA9lq3Zm49qP5fF13Rq0mkrRvStN04mpOeGOzwoLTNtwTUMxTImljtJGFTop7QTcIT8hJqIz0Lr
cFpeU0CwscNxiVseaF4OOcRQ3EyCJ8TJe+kX+8CG3ELaqvssnDy6icLJvbLFjBXRaj8bASd9q3HD
DpdQU+ltwPeexzFdmCk9Odu1WQPqKThTsz6GfEo2i+qMPcwYpZR/tfhF5kT1iQkvVdISdI3mAe4l
Zba4ZWPWveLaYVJ29fo3OPwVGNjHkQaPLp3KHOykTtFL5AKXQZhlTLJbSA5wlQexapRBiGc54T2N
TlcuW8jTmv6ZfNzGxADKyDLb7zq1MY5JUUYYf44O69wNrbGGXQjEZmedN4BxDQYRe/qsJu7CNmnH
BMFZGKuaST3SCgcyDpgNbk14p03IeSX4SJsRH7L6uORJYr1y6lccHFWA9E5yo6TNV9AvsziENOUa
4jqzpSX3YpbsWuGv5kAX4gFaO9GvMTTT6mkc1BID1E6LgBflWmBzKaYlCsK2sGE1TIUFGdoB/1O4
91hm1Wzl2Vps4q1UMWNKIqWVNRRbRa8kQkqURrTqfiizVEkCbO0T9VveOOi+/Jhr5Wxh7QIcRNnS
1LmX3aLLTZyoMgpRfsq4Pce0+qHMTBADnWFJq4CHaBXV+3sz4A99D5PmIQ5ob+grzcT3vYA51sqK
uJ0hWDtIzcMY4GRykLxqu6reqVG79IbwtW19xlzqCv1ced8zX/sQ69jQk/kfkpVLU+04KrvUUmh6
rJIg8VBFxJ9ZGLikqHGhBRG8ls5by8dw8e8P/R7woP1K24NGrYqdAs0euDnvn7lpekytYjGQp7rn
s+Yw5LaDhIsK7K0x9jSFotNcGfNDv/b9oMSkvx/UVgedr5h2YhfUe2OTBTkz7ZkAgP0WJp/09Pdn
vBzPRiBOn5RsasLDeb+XQpBwtKcxShlvpHe44InfPWfonaytFsyfrvWvLrqEHwa7QD/kPGnZa3mT
ufStqblOSsuV+XtrJv/WtPowxEXTCqNg9gzzrUOGyb/smS+CtbqKqtJPxjY5GQ+TNwWaN3xVX/Pt
eP/36fzjA6KVWPv+uHLIF61ZaemcgRc4BFYbdMnnVrnqMK/y/j883yoSgMaiYD5xsT7KQc3ZZHs6
gPezV9P0TLKgLlwD9Ue2MdLg6oAr3Pa3AS/guDq2CkvEDJjuJ9WVlwD20wHSHHJjOjyQr+h0Q+LC
fz/0navY6jphfxv9YkJtaWqwYmb0FcqaHvEjYg84fi9O9qlHOgQkeCvdNT3H4SsL6aLo/LOOfpvn
i6WaTEKvDXug6MChsqU0GPBDjMprOWYXDibmh3Eu1ivXw1pqxPo+PRFoG7DjPWe6/XXQ+LKM/jMS
JY28JRNGxKWZaKdVQzxPYgz0bX+SAy7BbG8mI/a7Poja82S6aSDLriSCv38Ufx7ZwTbpLVVyRbTe
NZKLnhOUHI9vXWvbMzb5xiDYVPPbXzgELm6Ljs7ym9iTr1XwC+HZv2b3t5HXr+m3Fna8sPlPIW9x
2sDVHLkJBfEtkgbyCwGgSHfOfOl6mMAfq8Bvo15slrGVzfUkMdNYOvqLv39dPjne9+5U+YcSEObK
7P5pNKhQZPtBGVkpL++fUW4jcjYaZlfe4isK2Xi/gvPKjSv88hv05K21vzLin0rCinWpRF2paKsv
3ifMdfx/dGZV35YkkdJtJ1Szfl2H1d2RQ7bfM9Po9BXjyjlEfa9F++eFWuyKqo62mxDWi89FN3Iz
xoJsDIZNs7xlbcUkqdBLn7w96SpYzrv5Y7yxPEg8hEBPfr8NH1KiFeI7mwwiZ/T+H/Y05HGWphoO
bakPizvRC7vvLD7gVktcx77vcBD87+f73RAXq7hWy1444F0Bttnlkx6kPu2o5dXcK1tcqRMP8cxt
uZVJqboy3RfKiLfpfjfyxUrOS2Fay/pwbyL6kBazm/vhF0zwCtAEosNpFd0OW8lfvsAM/Ptj/2Fd
vxt7/fe/fbtz1tk0sFjXCRKhZVqCLG78/3IITj6rc5TB8dJhKV+sJjpPdmxXDNGOhqv0uXd1wX54
iHUElCWWDn0b2O7i48zsYZmdhlJQ2bBui8Et493fn+FCMc87uhjiYqdSyNywh5oh0n2/lwsi0zIE
X252XHPTBGzRbf3N+NUe2mendqNPV0b/+IAqLpK8KAwt1kDSi1ogJ6PVOvZbrVNb15xdmmRcCgAG
lu3AOWt8zO+vaTQ/7M2cyBXisKCBcjfAkPn9yohwU02yntdWSl9DyLxT6dby5ysP9mEQW2WXJMYX
92+sq98+jd+Wn6wSaDCMy7r0xxfoztxBlSP5d/sGbMPDsT7yyq/SVf3px0/uYtyL14nHQmdnufy/
SfuuHseRpdlfRIDevNJLarVR25kXosc0vff89TdKc+5ZqUiods4HLDALDDCpKlZlZmVGRqBHGH2f
tIcQlIJz90sbvpXafb+ADuV9zlJ3aE+6+qhOz5P8HTzkGFLcL0XFuB7UODyOFvktMo9UFhAOYaXD
s4SZSt59uB+2vAdz9XH8nfxCLg3GF1s6AXSvm5ZI+Jc6q0tt4/fot38JHvnPT8D8NmjeALWgSaYa
zKdqCsgrHf2YPAr2eCTwRBAmj1A/kw8GkKMMt0MDC4hF3RAB60F9HZPjNM5tQJO7b1MsGs9NzSaE
RSBFJpgV2dSAi3cMr4bmEaho/j5bIZbJeSNylSr6yNfneuIb4MxjBLflIXpEucyN8cQG7e6AfYbM
gBPaTKqS1fWlTFKhZe4qjPDqKuZJJrPmnG7XP8Wg2ggxGWWr0BoBvQ9poXuMy0X+2au0njJLxRU8
RDFj1ILGFM0eD3TmSMvcwtdxsTAay+aR2LjLVxtLduHiLoP+WQGxJszFqowC6ZEvH9Ll9+01rXcS
1QKAcngDSod4TlOePpbAoYnKDoCK6Nbl74Misw4m2ZTrTZNQjSAy97iUqDaSVV6sgut6NAogx3QG
f5Dh//n3ALCiBlIUUG2zZQDX2TO4GwU0raAJLRPOHspg1IZFI/YwCB1Fu3oEey7O4Qkk6jZvd6lZ
WDrSeEbKsf5UsIl3AuotOjI8ehuXGQRIIqaenaR3gJ63QnXXRSzM/sYdv7ZCO9lgUgA9Ae/z4BrN
LgaclQh9lWA2QSYJkmYcRN2dfaQDUAq6fU5oOByWBUd6JqUQdR4BjLrlOgZ1+j4Ll3M5q4rtfJ8D
Sos0DgI3R9C02iwkz/r9pRPVZ6gXiZKqEEd+fXDqpjVSLc8wHujUbygXd7scOSRG2ixpRvGufGys
DrVMxiVfX4hrq9Sl62XohwkVrI76R6Z8jzEte3snyUe6vg/XBqjjCWVPLVVDGED9zuqk8I4XQBcv
YtIyfhVbkP3GL7cNrotluAOowYKKBiAV4L+ofHHO+QADg7B45gaCBN6BcwrQ77tgo/DAVM7Kv1cP
rWt7NP1mIXFZACGlxamVJwHwovtnCJgx1rTeRbImtF81JFWgkKL8Vt8r/QQZL3I4okdgkTt03oHL
ryGdGDqag6o++sbqT2j0lL+K/V+zZZEk4/oHUHdxUkulDjTIUMlPkstBdTd60G0FNZDpOPss97Jx
F2ANBIsq1E0N1HWpu4BWStC1uQR0ZueBYE3fy05mp97CY3bUrCDy1z1VT6OfvjO2efNTXtilbkPU
pWj2DLAL8aDJxlNRf0Kf1Sp/ExbvntTvYkxHg8nSYB+jDUeO2SQRXgDMjwrBJV87gKhDW6sBX7Mz
/FxcTEc914qNVPZOB9OpKaIMa+nopjE8+ZZVwGF5ERBp3BdUJ66t4s3c86XQ8XiYSB8Y2JTc3usw
ZWeFO4DkZlv30+eecZzX4QO0nSA1AuuGgfhBr7STBw55rIpuyOz3sZ8Zj3HG8ALkS127nWsTJLe5
CMN6wS8quEV4p4hK05i/K9LIcGx0twVXApFBwugpRnPQ+1SoQxqBaZubiQnUj7FxYWwFsjvZgq28
hw74PVpHArCucdGeJ4//5yBkxuH1eb3+CdR5DaNSC40yEpxifi4jNBf7F6n5DmID1lpX2wmdbYxC
AkCN/4BRp/xPUunG3ECVAP5nfEMqON8T1c3aTjBGacGJ/5h9FvnZuuhK2aRcjqDEC9qWWJzs6fse
2rQZQn6/+xfkp+RLXR0WyhIVMVKZzBMHwHVMP8e36lf2H3B4BKzhv2IyXmcX1wZl6m2cNKUulCXH
O9pz9gL+gAIWUQawYZEw5XLMiZZ1/YGySDkXY5lEISqwmSLg6NOdDCCKBRxn6VWoKxP3Av09AXRx
Geag2Qxxq3NKWaduY8KpMjrDOD5EbHcnv+WgVk73xonfzS66PE8coHFmbOun2/6cfLcb31WmbugA
fCcoi7DowW12pIQ+IgdgL28VnMnqFHQg4T5Rt1+l/EZfYWYdq+PDyRGDwha5n7X6mSffkwYPbun5
9qrWjgc9VhVVTBEiZgDQ0uWqKEGhPiwxQCt7xs/F7r3gsdtF4KrmLOOTZMXBofsUMUygnnJWhFy5
bjR3USPDcJmqGmDnpa5KAZxYnC7k5DZOgOBI5Hf1XfQMZ1CgMHfugHId8/xSI67IP4hdUIQiLKCQ
tXpWhRKnTKAGEvCsQgUr8HB8oRltxZgegcalA6kWoBjcEC2KTPMjL0FRi1CPserIm8u/+BnkoF+E
FVE0BmXOSsFRCKAPMpADelp5y9plch+uD+71ail3i4wogboWVpvdCa7sLAd+p3lnFXBMu7HYDNe+
3VDBj0eGWVFIA/H09ZoUeQlBpIDjJJXjQ9bH36tJYTKGrl3stREqUoHfJml5DAE4nA/t0b3iL37z
Q70bbVz/1xjzTtbtS7K5KKQWIM0kI3b0HZmhPIqaMRYlxoJntO3XMPKft02su9igS0RWjrKXDP2t
VZuj53RxTgHpRVBESZUAZwiFteBXoGEz0x2S8QQzwZGlogPK2ZB02oMUn1WA3/DsV7+Cfn70eTY1
soRfQfpY4ychE/DaEwe5YGv4IdxDBrw0sxNI06bXOLWYEz4bNwK7C5pgYE7wfKXpgoOg46UYZ8iR
ntHH2fF7Awlz64EB8FhHiGaY+meDTbZOE4YnkUPqKiZQ6HSkyQCZmwZ08Mma8RyS7IkQzT+At8bs
H7gdk2/2ekz97H6wyn8MUm4vAhBzlAHxQzmAtzQ3foo9aV+AhlPZ3T5U60iJr/mPoVVmoLTaVInY
TsWYnGTRj8qiuFJUvywpb982tX5lkfOrgx8FVVuMHspUTiApvSAPQCJjUYKb/JR8MsVb28te2pOM
oPLAtse6l9uXBiRemDXEc3b1OpejEHViScMTywXdnWrGh/JpQMk+xQwc786And0lPmk2D99QvPKY
T8sN14rJ3v/ap6+LhkneCX4QD1nP+CgwSNyZYHd4BGIXrpW12o1QjS2+sEZt8QQ6Ij3r9PO7PQBn
lr/cATxgy2CcMoe9MKNC3n8QyungBLZ7h/GBt5wgmbCEJoOAugFdJB/bKg0G4BERNAe7PvXHgKCU
HlCGROM3BBSFVU1a115wpFQUX9AGAPp/ReeQN+Arm+uzxWJXnnovPWrHBY2YBl0Y1tv1HJmoMAkz
mg6sBGLyqjMIfWtIx2GyCp0PaKNakaV7cMZejlk/wdY94Vn1wEbsQr4alWv+OXjGizZwDa+0G2/w
Il/2CdN38Zv12bd84sXvUqj0XurBZFckMvgXUyD+DR/CjRATd29/XZYR6mjNfKFoE1fyQFA+N/Jn
BDlTbni5bWPjoUI+5H93WKESdx5SXWUOxhmnuEtPOeoxkNCRfwle8KB3IGVny2uQzObGJ6Uf1XzR
qVne4QAlcwUKHmmKnHbq77gEsj1G+tL1M+uSbO4jIIQouqB/iDnx6/Qnl5UQoofnI4tcyxPc4WHx
c2sBBE2wQJIC+vK/rzORa3Jhk0ojZTCPgpYKNos7iKemfn6CMjlqBurzAtxb+yi6igX3y4gtAjkS
q81FqxtaygquDL25M6iBIKENsyRs1veCr+7Ii0g+sKtZW66HNCYxUy4LmLmmAmY/B7OIn4GiqDF8
VEb3gHEqxpcTt87KhQ2DumY9h8mPscVyGnf5KAJz+aiAGsK7APWr2svRIQNb9p1qQjbFKk6pHdt4
I0AWBo3B+sBSbdk4RoC8iAqBECCs0S2RkSs0THOOC4auSvC/vWszmFl6JsqEZYYuiiRtPoGXjHxC
IFwFF1Nr7dG4rzmIFCW5DRkJ/T3Fs0coGO7mvADq8BBMj4HhZvTaV3phkoqRtW5sSbYre0Aw1A1e
nJG9hKZHEL7TAp6A4vsAP8+K2eLGub0yTV2XLhoxW0wevFGqPYL69qSCncbs8oaDQl4HZFOixXuM
SbiKGO/LrHGlftQ9VUB1SpW+lqp6izFp6aCPBZiAEA4HzI748zwc4G6cejK+bntN5u+lnm/apMtS
jrQAW6V76Ezb0mOG/lVhxw5ntZh8B0TTjD1h/+8I8rei8NV+UYdEqiAjq2D+Eo1b3RMdAjGp7eDh
zHRgsb7Oxk2/MkbddB2DZXK6BJMDySzUBjiwRpaGeXtHWSuir7qsVY3KSViR7KWtC9EU6ATptvFd
/ICGNVuWays1vlyUQQXXBaRZSqo2iOBvupeHZvPSAj2n29NJuge981iamKfyZYnhoclBvnHHDCrc
ajnkZYagwsEZGqtpQ3/RcwsCyEU4s67zxhPqaoXk7y8qGRKEXKu+Pp9RAdoCQM1wJshFnwKAGDqv
BHD4xPiG2wcFoGgdDSweLY5ri6KMT5hJcNdQxntCq/oXwTB0wAQ20BowUSjbMWHRZL/W+/mPSfKT
LhbZVpNqYDYA3hKPU9GRfO6e4EpVs36UfRbikhz0W8aoRKJXVYiytzAmFCBITxfhLZjU5z6aTjWY
n3lxxJCY7Ke5VLFux/a3/GeZlH8sJCgLJwV2drQEd9pBCxgPOf6h3inI8wtPYxCSsT4k5d4SIdKD
gZORo8UCKGJ06Kx108iI7pu7iXYYWuEAzK501lpQ3WC4G0YAhMZ1J7VbkEt5LJQavRYDlQtUUEnA
VtB7p5+D0wxx7UQhYZsbahCUY7pL5RDTGGefPohnM8AUgF4HvCur1UjLEHAVxlXPmReZdCAw3PwO
1Wjkeaw1rfI82hr5NRfHfk7DqpVmuBEyi6PcFc+xN1nKHspKXv2DsTI6CSO2APgCQx1AL0gpqcOA
Ew+GzBYbWHBusZNs4TAckgcC1Eg+jb1ybO/+1IBYVcvV0+RsGNySBoh9UMOgq+5jjHnaKYQGsOFr
kGT2DOiwzN8SpH52vVuOYWSyir+rUtvZJLgjcWQM1KBpZIGWcH2MeWJSMJkwf2dDrfsrexl28d5w
1OfsE2146Mx/W45zZzKz3a2Tegb4QEEVdXD6MT9Arc4AGubPR5Uxa4SZ+djKnoNzbBftBK47++T2
0Ls/NOaApk5n8QfQkDOat6zfQTkbUe1nMa/A/TxC3BFyDVHFAt+wLFBHypBqHvwVsDCkr/xwaAcG
GJ+OsuQzXu4klR4ZatfIMlfzThzy7aFT2sgOe03/SGWMTZrgtQ2fbl8SOmk/GxRACARKKAiG69R9
zCR+btMerJuc8BbLhzg4iernbROrDIm2QUVXTcm5OSpxPDi/2MnI+dAgsYV9aCHTZGbkK9QAbY18
wgsPo6ipXirEWukUOw5PWExspE7qNc7ytbw1VrRnQz7pKHe2KaLfhW67hH2k4quQ6qHKh8OEiAA1
jr1x6I/aKd0ZHiZ+QVp/YN24VfGONkid9DYTSq6ccA4XKPEBfRa+ksGJ2Jqs0kIND/+v4impAznB
7Vi+5qx8d5lN0MapS6B2oxiCpQGXwOUeQHn4K/chjnecDvI3gibMfNQJbO01fsFXPpW7wskfQhTa
xX3tJF6yx6SlQ4ZNQoiCseLL+n6i4EaYdPEhBKgrUxl/PYxSK7f95PTDq1R8JBOLG3HTAIIkivt4
UK+aN+My63yWzZPTQS1AC0VTSRkuYH0jsYQLC5QLGEC8mY9TCxwoVFv66LnChK40Ma791jKIqBUA
8OgQ49BeX5K2yMWpNmCk0n5xvWZVEyvz21qGQYpWmIxQ18V0Y5KLAAQgYFjnvXQ+ltMziL9vOxY6
DzN4vPlFgGYJdyKAZ9Q5bEEihSnzmty6bif4MVjUBEAEWGdq7ZOJGRnoJwVgfvC2Xe9Vr0GeXpCw
V1DxsHnIKix5a2b9z2QczNsLWhUyziuSznSQKMKBpvralAh1hKlQlwk3K70HEZ/bfh8eMsBZgCnV
ntodWgGveWdBR8pnWN46ECiIESLKs2Xq1KnDYMw90QUAXIi3ZBSspffgkUPZTwfEC1QCs8/yIxtp
kgCQOiYwiMw0eCypjY35JOE4BRtrgGzECf3uAY8DZ37gf3Zv8479ITeSz2uDVLArkREGYodFYg6K
eM3uoL0SosUJA0isU7OxoVeLo26YlstcFk/N5Cwy+lUiQXp5f//NgKxGxgDCQBk6clTU4TMtHSri
7FTUUtoT0VtMLcGDcosNfmx0dFWHYXEd58iUt2CgxIYqMbqb1PmcUxkTXcqfadosMbUfxCR3JG2b
hQzssfooG7nDtUWyzRfRHERpg9CSNRah8tZXsw/uc49roGioRQB2YxZbaiRL7vljDEdgpJEnD4N9
e9nk1l3Hu+vfQO1z2EicDOom5EgQbyunzFpEdMsrkBx9LuO327Y2js3VDlOBHYTmQERiXQ7XvgT8
QU1YfnnV5YSPubJA+ZgG1Uo1H2DB6DHqKVuYasB8yuQHdz3UkXNASR1hjzNL6h7hw/jUvv9tWe78
CzDsSOgCRJ6nMZZCNHZGpOJqVOpolahZFdpfzzoQGxjvkok2KVTxaKfd1X0lCa04OtLDctb91HeN
X331NhGoDKz4/fZn2whFV+YozwJZu6AvwNxDyqr7P3AuUoVjNjFZdqgLGLcLMLoCppk6DFRxIVAN
hRu5sl285V5xCAQia+gFECcHBYzLctibRwe4Lh2zuyIg3/Qjs1a4CEqLOkbLgEFOSJWfUD4ofv29
e8yfyGD0dOqc7L7+lfG+aFde/9cjTuS7Igaj+gKEGc4x2aALfwCkfgxWMXxXzAhLVnnfo9oq2+o3
CMSZGP6BpgwTIriRycAkYG0AIGGcjQ7KKLwks7BwcHqKAvYr6V0LQO7Jl/Xb7TO0FZ50TcLsGNhS
kZZJdAzW81AGMQvK1eiBgUrDSh5iL9+RabGWkTpt+tVLW9Q+5kJdxVUAW9mueEwPIar/Mlol9WO1
Z3tx8sNpB0pmV1EuUzF0rVGnVk9TNJ2VDEk/mDMgZ1VnvSX1b1EORT9ux2VMthmSOdwySEUNHYp0
sT7BIBlpLZ9IkFIfJJRyk73KSNc3skOS4sKnIoEhU0fXB7KqR7DIljKcqCB6gwZ9RQ0quNVXDYlJ
xvkgToRe1aUp6pvxQxKova4RGgTeCg942J6BzmB7c6ojc7JvK+oRLCeapETmV6GiXjpwSx80FSbl
M0A0oCwVmeT1TloN8gvEyqxaMqX95PGHyLu9UJZlKga2kCqF1BzOZt1Hp6kyQFmYApKjQdFKKCZf
K+a/HRIlXuVyreQXXXgVcDIC1pipg9PvSbQg01zqS7ef8Z7gfbjS99sL3DwzF1tLnRm95RPobKlo
+ykfUvIEJS8zxkNeBwfXbUPnGvHqyFxYoo5MrDdT1UZI2GTATUb4SsjWufOd6DOPy9aVu9hCmmSJ
U0cZRIuotRN1h8JOXKFBNQJ64P7sN4V1e10iYwfpqfFkSDsM4qRnRhCn9dWnCi8IjDuYy0HyJ385
hL9JLwUzIm5tQ0juVO0jFB4GNqyI+K4bO6xSkb+JYr6Q9IisG4QSmovKo2VgeN1KTpmPzpHN5Otg
WaS8adqBFrjQcHqGD+mnvm+9AIWfZQ892ZkozLusdG2jonZ1O84SwBe3I8h7KdQShH1St1FEE69f
UKXLKOTmv4w9Qccz4SBbafDlaaKcT5VAEy0rEOaxq2+LXQHbk1spZg2BXIWuIRBizFVubits4kkF
9DgmZa99ACgVxyLlETNa59x19Lt34X4GBoX3o2PosvqpmxGYOJ3/b486OLlq9FFPgiKJ9sMLaO+A
F9cfwNMFcHjJ8Djb3/DCGnVotLhppFCEtdFaPlAb3cdOfAyPUA30Cod7zJ6YqeqmQ0DpB1JbaAmg
VHa9nzxg1WVeISWGTIQtAVvY+UCAoL3JH1i2Nk/LhSkqYMRlWvRzFY6OmLWmnoBetxms2x5n1XYH
ihr6F0hvMfonaaDPvl5OkxGtxe4cfKG/+AW0GZ7bPEzdaVAMSNBmBEjzr7vEtFUqUiR1y01JjOxC
fcJdcEpPc9IdGjlndhzWY3sFDqGtUdECggHQas5gTQntYgdW7fsF8FsRKBGCAFO+F5oNv3bQ9rk9
421Tef/jL8AQgSGBPg+kJ9Qu662czBp2eXCRvH1TPsp7gFTcEnREpFDTOLKrHr41zmiXNn8ofzA+
Mrlz184cHxldNDJvCIog+mU6ElHWoEfOI4VOQwQhEC/j2CzeZpvcSmYZf31wiT08hCFuYhCxluvl
5tXYichUCb0U6VYsd4qfuCmZb9wVJwJzZllcx80rgzT8E2T8IzT38IVBxW1CR1wwm3DYBXX7VYIT
mLGba496bYzyqFkXjG0fwpjoEWGk4oEDdNE4ygTde0xeWYdnc20Yd0IVE4/DVU07hgKdKPeIGSrk
I9TE6yF4mr/H8u72stbPQawKhQVMU2HmWVvVwDAmO+uQ5nTaprEniJMmoG6W+uP/zQo5ORcxt+qb
NoX3HJ06BAG77GMOFkV6xnnfPH6omyuQ5ELAW4U8HdKO2ogsagZLgZTueeP77VWwDJD7drGKRoYu
NXjUwV4kIyXUXY5rWX5585BdrIH8/YWJgi956LYjsMVv8T0BqyZ27HWQdnR4W/RRA2W891hLoj5M
WkpVnguwF7Q/9OxTKU+3t2wFHT074YsFUXGzDFRpaUu8fkCO9hJZ/bE2sx2A2jv9t3DW1pus9q61
UREFTi++410CBobELOB7/0Oljpz1fw4IFVjzIgNVZIDFSjOqHh9N+HV7sZt3ifCwidDCRTGHcvdT
DWprTkGOkOiv4vDAyz/16e22CeJCVy79wgQVQbMJrNqtChPkXSL5RGqHQxOSlYJs5wcXdihXPnNd
m4L5/U/xRnOVdwPPSND9Q8mpuFddGcIkB1ZBbiOrQ/sL0wwCpqgUJJLU4a9KPheLPCFlR3wjzBII
7wRPuYAKpHASp/Ckx9u7uZG1AmjLyyi98QBq42hcXzd1UDO1EfD44PccdI6RkRhWeYfZGIKAYuNr
t24bQP6YrARVKahOKHNRCwVitcUCuyFQYrcL4uozCPtSZcSq1UFUkdSpEhDEWBPY1qiNDJIWmqIN
WF+D/DGSSksxnjFDzzCyWgxlhHIdcdxmfU8UpwywD0fZmyp5t78OaxWU6zDASM01Qz07udibs/Gl
i5BR/7+ugvIJSw4VgETCKuYYTK5LB31kZvV+ayEYnVFQCQXKbtVnCoShAj8bFiIi7dWBwQTrkq3c
y3g/5LIFCNETGYli4zg2vhDgA6A3xdmW0TugMpZcKM+PpNFBsauzlQ+C2A8dPOgns/0QIf4Jo99u
f7P1jYI1lNIFNLNBoLwaRxDKWOkjwiEI7MJBGt2hm1yhrPdVpVrd+L3NoHERPimJZNbBAEfJ8I/E
/9H+8fKGUf4RY7dGni8pGk6cbIFlwdTFu0QprQYRe5ErE7TrjGuwAV4RhUuTlKsUMJhZgUoeHajQ
Ln0ZyWF+AmWMDND+4JMOgrhbGtPwMDHQnDpmPX+jzn5l/9zmuEgZ4mQa86TkCEW2BqhcZNXHwtc8
yYldZp2dns4k0fxirasTBb1xFSpB+HA7lMWAAyRMEZz3L5giVmeXsiRee2ZjDhpxjPAIblJXHdE/
iAjW1gk95b7nXN5dPpsjq8m9mn0/L0/A6DvIL2Xk3ZTHkcY56UIdnzK7G+xmZ7jqHiQjPpmaHPbi
Y21Hny24iHU3wqwt77WocDiM+7NOAAkfC34IQpKA2X/qNHFqjXJqihyldXgLsMMS5NKDSUjGIFow
HNnzQ+sbc2VQo2Z79Amc7lVUAkUwc1D/OpTVSy+5QfG9Tg5d83p7eStPSOiiwDWGyRY8EEEzcP1V
1UAJkmrE6kre66bSl+ZdBd2n20aIy772AYSTCjhV9PWBX1vhN4Hs79sYRvi91FVQs/k2tb/nmlFl
Z1mhAgfao6UiGgm6hw3IUvPXRIEAVGTPMmM1K3I2KI5fLYdKGrJplLtOx7OGzF5qJYa+DdDeZNB+
eRmQK0Mz9D2E2Mgz87JvrhAvQkzrYE4anvP6Y+WSkhUFVOud3Jyho4no8QRoHkonmHS382/5w2gy
MRlkMatv949N+kVfoNFdtjVsli1iFm9CGUKZj5ywk0B+d/uYbNx2bOyFLSo8hpBDL6cZtozn5C48
9aBUz51wL79CtHTwSf9QghTTV/8Q26OvAN5ZeCwIysbz6Po3UG6uKMJAAr8fMkJb3YfQhLTqk3IQ
TM2PHXRtIvwI/SP2ZLBXfzqZw+1ANWhVv6fj6DPVz9cuF2WAM/UHGfQHUdX19+ZzIS8hpkVcD5gA
f3UV6EUDm+h4KtDBtZXX+VAyDveWP7g0SV2iRJjVvChhMip4kx9Ss+4eNK51bn/pDWjW9cqoK6SG
yph3Na6Q+BRC+uUnWiuYEIu99icowcFu4rIiycqpqmDsBJgJIvIqEn366kxDIwd8jHXJobu0AwSI
ehRWeKvIS6uSIWrZFjZjjeQ2Xt0cmETKTzh6QSy/QjNAQVGCShBiF79fvuXI98iNnX+fOKR8uQUh
HLx68awhQrDMcvwqaBHbhM0NkAI84GjYdR7l9VylGSmO81bya/SCHTQIrHrH7SGlw64jr44N8jjQ
AJGJaWSbIAW5PqnjCA0caKKTh6LQox7f3hd2mhIJlMYJX9CS7yMz82bmC3XDroYxf5DyQCUEDyzq
XTWmCiYDWtgtA2eu75L+M8w/GN9xdQtVGVBWQBcV0N5icJeykSQTdH5mRC+U40C221qt6P7BQINy
8KH5XbxGf1ucIxbx+gWFowbYHV0345KAHCdYrJPR4oIXgYdszvI/revCCuXptGDhZ1nLSYNocev7
+qkEqxDpahpedU/K0awxuK2PdbksaiOrwpjFBjptzpA/tJJXQ/+k1v+2IkhtHZXPCLxMdJOwdUXj
g7fRzNNvt4/DKh7CANC6gnwmvlk9Hcd5LtMsLUYnhEIYFA8Dy4gytzVA2itnTs7lLFe53jVFVEUM
GuGn4xDSnosP9EpKFexa4864zME+sqqH6cC98m5ggofFTJ+ZOe/6yCtE+V0lxwwgbnrASBIxRtUT
m6R3KKBRABBYivFd40l0EyS9RA/j9rZuPFPB4yuj9MMDVg8VEOpwKHnAjX2GfdWei5fpOdxXPnfk
ngSAakR2I2btmyFQjcktKEGfeRipTMqAamAqtRk6zF+ENCh30idzei90k3+c9gSRnOVn2Q/19G+I
Jzc+6aV1OqcyWqgALhIOKbl5hJ6tPZHxaNkU9qSWR2ZIWHxwGyYx6Eee/1A5QQCkFjzmc5L1C75o
nOyG8VHWXkX1r68ekVb/rwl6UDmb1UivA9CSlZz8LCbznTHUrPGIVQaMEpdkoJKrAywHplBqGe1s
hEYSQ968zL0cykJF/ltrejOALuHt87i+AeBVwaAuSbXhgGkXrBEi3UUgvqrDiBQcSQFM7m0TG0ce
NnD+kMwD/gfG1+ugqQdRU4cqbGSQIT7LopB6boTmJ1jNI4d5xcgVuk5IEMIwawAtFgRNeJNre/UE
JoGJCFY0tvSBT0MIuzhHOiaf+QsgXszBhnWWR0pPaGUBUkwgh3S7k88CMcwyYjCELq2t/TRcAgQM
gp36nNwXTgXGesamrs85TAJNBj8JrgaQzVyvsarTKQLfY++AKdASpxep/ZFBGeH2l9s2ovDAFmuE
B5z6cLHCz0ZUgfGwnVV7UI4ZRtWL6Pm2kfXIJdk9HHToy8nQr6BxoVLTyEYhFD1yOLkxxbfIGl/L
1whyix73lnwKVnXS3qrvaQpeg+CTYXzjol0ZJ/n0RQ1L1xYIhdZ1j2cQEvThDu8wp/PDp/jYmdVX
cV8/8D/U3GQCErbsAlZNqi0o+aySLUwio4xdY9Eg5gKOZHjMgUU4GlYOvjxSlwXA8h0M5Iymm7hx
3cmoD+lEYVYRf14vt+rA2NX3MFtA+PYt+zUfMaEPGUrBil/VnQxumv5ONDN0PIxfyXeAvXzC/Mqu
/Wz5hKsfQu17Ug1SCalOsn6C0S3s6UAem+UuwwVl9RrXlVIcsctlUwdZGTEMhmyGWNPM+bN7xOk6
s1tnNhm5UF4J3bt64k+yXzDZMzbdw4V1nSp0lXJQteJC1vpBEuvMnX7Iux7EupCKs0Gp+Y1xpreu
LZwfZBA0jNYDOXT9kUGkFMkRjyaMYqIRgzwKsj2H1OtMzRPNe/UHm9JpXQomG3xhkvqc9VLloTpG
vTOAydojYHL91/xztjMnfmBhL9YtQsoY9TUxclfIQgNdglkxDZP7MNxyAhVi/NravAv67uG+JQSB
FmNbVyVoYMxQpkDmhlF0iApSLrfQMU+YayKesw/y13hMX4EWtMLKZE9fbm0n4j95YmLgHkRS1ApF
KY8TVZs7VLsDT3aCXeWQLPhfPWnJv0VFS/BEoS8o6ODsWLkESegqFVSLHRq76ldl60/lPSGaTUE5
+3PACJTsVvt6192zqeSkDSd4ZZo6NdGQ5RA+h+nWSR6NB+hbmONxvNd8gglLoDKT2UhVi3cibVi7
iV84KfCKyxt6pKg/EuJmclsVE0Nu4FhgUbxt/DqM1AkCWACQO4NB/foa9cuk4CnH43tP9y0Bb/Pf
0qK1JM5jHKyNLwCqAdxWTHkKZG7h2lA7RGKKPBKGQmdofRFE+M0PvkerbjDVB8LTWO8QHdz0kdv/
i4YH+eepAwCGSAELJMX/VfMbeWaU6fL5AOCwWbXnNgfFc3TQKLOqU+vBTBUkbBe2SHy6CLeq1qMg
JsFWcofFVrsKkLTsffBDj9zddjd+EL6Mf0HHtn7OwjAGdVGVl8BpTDfAMy5Nh3ocOkQA3hpetB/1
XjkkLoEVoKjyjfs6o2HtuGOkUFtXGaQgCjIbWOVFGomn1GVqpPp/nDGhBRHeQ480yfJnFjsN0xZ1
n1Q91qWwxSJRbTyNHneS7eB5PqMco1fGod3whlgXBhrA/0ZmeikXFYFXNNbavgO/neTmTu617lmF
jj26uBHOoCCAghQedLiQdM4yGtqI4I5VjXukuzGkcevUDHb1z/CluJfvKot7TFKmasrW7b+0Su9l
An6VWIVVWX7pjdASIB/eNLG99Ezm/Y0LiMEJHgTjKESsOUdigBqRDGErZW9+Q2/zAJ0Pk/i3grAJ
s8LYxusIjR0QhuLRhzkiOqlPA6UQghjWSM0jPOTfCSBcBdOB5HQo7rPQhJRzwycD4IQQERIuWIz6
U160mTCqxTXnxRFBzMFf9rKb7JmlHGpZf+wQgkcId6moIlHRGZAXrVRH2BktTPXtMhuIGmdChAaB
AxwKE6dEZdLEHnDMeLcA4IpiAI10WcqkawSl7ICwJZGLhMzgcXzkjgTiWgFVwf26feOoa7AySLnO
SBgKyGA34ORMZofrvkSVs6SIYYR2IX+sQGkObWgwP6wIg7M4K6UApxF+Eg1GmwwoaEfehbyky2r7
0NyuK1tU3BuSQVhUcu4bDJ1k3/qD9nxuhDmGAyV6NTGnH0VhBnfkWRCgTBW7yr50jUfxKCH0Exhx
YkkP1YLCGevz0u2x1W8jx+0iUGlQE50krsbn/SCzmYNdLpA1GL1jcdQt/am7A6LbzApTOLVQd40O
gm61L/GjZPH+3zMar34N9e3bSqtSOcS3H638UyatQpvA1yG87rCnDDduLMDU/xwB6sZmRpenhYwj
wO/JcD8hEFVddqeKedSIB77YYimAqFIx4fNHO92T7MXPDpr37xD5dN7xZwMRfwn3PchR6eIyAlWk
hG1Mjpq4Jzxx4KbXzCwyw9+qYM4uySVjnDXeyj6Ux9sX91ysu0iwaON0GTTK2/9sqPSQ7YZdfl88
Do/Nc7AXX4vn8nsAoWljX6LeYVc42YMXW0gFUQ/WvtRD7oLczb79g+jH958fBM+FthkqVsCMXu98
FEXzgul4kneTx1p9jL3my9jzZgVV3uWZYY3KFFbWqEjacpm2iEVKMgUefBjxXtwpHtQqoeHAsEQF
UrzKBIwBwTErArLpFXmXLIoTSKGqDrV1Fc/eGk9CzDSDGh+VZqdmjP6u/PG1MZpWLjbkMuIbGGv1
52I5CBCNSqYdY0Vkb66OjoGsh0zDaiJU7CFYd/2llkoIlk4CC77sxafe6uz8BAps2SQ9+gHY7BAJ
ySf6FngIsQL3+s5c26Z7naAXrodQkgGJRUTF6BHEpM0cog4qVGw6vMHI05BQJ//luwtf8WrNMhUW
igWiTnGttE4YVCanHvvxfYqeBuPt9t4ytpZWjimVhejKC60DsjOrH18KsMHU77MKATCnDnrrtjW6
yrlaFeVVxSofhapPW/LWfemRw0LtSPC7A3nbhtjF5gSaA3xINvaXRjevTFOOdoY2TyoqFfmQrY6m
de4L76VlWGhNiufHQfjAdDGrIEJ9RMrFxJEQTkkPmwO6eXqOAD87/FuLdz0HFE/4OLravjnlLzx4
2lnBmy4QrRZMeZy5LYw4FOYGkUX4UPdning/Ap1XDko/xGlAatgsPCQG37iqdIhRIqWQIpXDTBVJ
QF+Ghx7NLkKX1t7pIHR4ZVekGBbpuDJket+OaQj0ZT9bZW+YbcigAaUeQfRG0qV5zP63vVYFnB1V
o8mnhZvL0DtLwOya/bx9P1hroT5ZMmeT3DU9pOoDA4BLyMuDGorRuGOthnKmrdZEbToMnJ0r3O9O
Bcgrl/XFDpsQelm6xLwD5MmxOhFgAyXCG5CqpJ8+UykVVZtoLRiGJ6BI22N3wPSfl/iAzPm3t28d
0sl9u7BF3XEjHsBlLOG+qU+CC0qdfWciq0C9F9ML7NBAst9bK6NutzhLbV+kQeMUnZLag4BqncDb
oHT7reRtaZVC7tfSYEZBL4Jssf85j/mPUOju+Tj9dXvhm+dGByIH2YyA6iz5+4skMuMW/BYpDp0a
ZOxZHoOU9/dtC+s4f7Wz9C0Lq1lQ26WFuk+r2VHaHTtuMAN1+X+kfcly3MiS7a+01R63EZjxrO9d
YMyRo0iJ3MBIiUJgRgRmfP07waouJcHshPr2ospMEx0xeXi4Hz/HuWxmSQrz51mD8ifq1oKQZVlE
ZCV6UAxxH5WH9+ckRBpjX3mCNNSrdsP97gCMEeiFXbCedpvfUBI5u6Yn9hfX7liNCdcy7FaB9uRC
1njctw66NttH+YvoFFfuLo94SarwacTii07WTskiu+AlLJYHPNjfoRd4DGzy9aais7vkZGyLXTKw
sp7tGiGF8M0FXnJB5Upui877NkGgDZils0Zee/YCPDG5uO8nYB/AAIYDqYR8K6QN1VAKi2At53fW
p52YWZz73mynRM8YCPtjG9zeClTq52wCJYzKHGUu1pbsrEs7Mbc4+HZqlNTUEcWIiRS09/Huz2xm
shpCrB6IxZUwccKJxmCreITcFaJ5Bb3EKuCT1lZAZDvopZlgTeDH9DcewedjiJORLi4LA1K8jFUd
95UamjOK3+Jq2keeese+i5bI8Y2C4O/rWoH2rLP5ZXWJLSmburEjonC/HW2HJmkwDrmjFMS7fPTW
zCySZZIup9S2Le4zqj7KMr0uJHWfpnpw2czKsVsWNox07GN9xBxmvRbDcTWu3ZnEvWxkCVNfuBFk
Uj+6kaKsqxlE4pIn126+1dutwZ3JF732Amqkzlvi5nEwxr8RWovt/uke/Hu5UD75aNqKFHCYjxK2
hoLUPmqBlYT/6u+TWVzpa+HL5dm05YW7JKrC5lbBRZRlHAzmQKmn1cpcXt4XSBN/HE/BB17nLcZj
laK0+aKXPyBD6aws2PmBgA/JgmDg52RMiRiM940KirdjelNWwOcgsAyNL923YiuFQL2vMq4tS/B/
7ZG/TS4v8aaVSAzgofBbgBaGhps9QyUApB0KmpvLsFsLx8RafN4Yv+wt9mSltzk4Xd/tTa5dOZoP
viVw+mY/hC7IbwCTz98DvwwudqJNU9IkRd4gq29fS5BcQwL8KDjtMjy3lMB+ZMh1rdZmlp0Mn+Z1
sSe7pIuawYSPxjKSAJ1uG9sleGqZd4Bc4fTZYEVJYFZIlf6ZFl8lTBLXwKWpXuzZXDUne6ww8uwn
CcygMnBDZGEMHI3IGee3/SPKxl66yVZ31co+XjJ7jT1iUprX3Oet7hRkb7fZylFZW9XF7U4nZrZQ
EuYgfCt0B/AzzzJHSHiro2clxsrhXxvO4m6HGntfdWI4U/Om2rXD6NPlg79iYMl/lCha3amEIqpl
iWew5wZ33GULK3thyZUDljWlYlkc+03G73NSooUn+zaUZK9U1Paikt/ITfZ62eZ5n/n3yTMWaxQl
eCWTDC+QYazQywt2+VTyzXitXXjFzDJnm+lpP3UKIgNleC1t021S6CeuQRHO7re/X1PysjZYF/k8
gyUaHYCWFPbGfqju0kF18nRaWaizW+GXoWWcowO/WE7CP+ax7lKrdIZ5Dbz4ub4gnsQnNhY+uJxl
jdFcDGanB/xacLYJIrVhq+zXnt9nF+fElPLx3qSGPkbtBB808McUculSp4KMdS0xej7SOTGz8LZD
BfiOZVXiFsOtCbgiMojCy8rBk34ryApS/zdE2sU8fXKwJ1bFWp4807S0S8oaBMmov7/3hYQFhAeG
4HceamvbQszziSm91pSuVOHvWv6lMm6yfMUDnU+FnoxlcVgz2mdgmeMcUrZFIbhBAZNIgXVqJxdC
bsQfj+3bWjCwtjkWfpU1TVTXtEGwXdj3qjFda1LyFcQkK9jOy3MHxZuPc2cbKprNTPihlMXuxL4R
baXv9Gyw+/fcQfHvo4FOL4dJKmAA2hp3g1m5zKBXlVw/j5X5wNJse9mvXvZFaI3+aK5WRyZnTIfc
xIhCd7IZQBNvx994qvuXDZ0PDn8NbCnIC6nTgWRo2XlHRChofNJfpXeSPOJ213S3FrGsLNSyrkJL
PlSzGJgd39F0cGbybWVAZ6YOjTumaouuPCCrF56vakxSyik8nxYWVwTqacG1yHeIXu5dWnoyyH3X
Q1CxHgs38cHowgdmk6aPBE3kArO4Yygb6yHxfwPoccYdfbCzcIJ4qZIGxFGNL/Gpc8CG447JyNxO
ltxcLV/rjoSaNjySqDpWRbmVzenh8vS+9w9cGunCIaYsZ13TwkuJ8mlr4KmJothWCHK16Jb9XqC0
Yh8Bmr/JUFoGSfbgGmF+zNcxSmc8y4epWHgWw8x4okwpTmSFMlJFN202PbDxx+Xxntmvp1b0xUGM
a3RrdQ32q2TNDm+hR/nzsoElPFu8IoDwEiruEAyVcWt/POp5o/eqAT5ObB11K+gHVN3vvxhuiv7D
9HG8TbZAgd6BgyAG8fBqtUhszMVynlpXRf365NKxun4ghTXj6XRthX8y8STILQkkQhysAv/XrC3O
pqnNqoKG3OYd+N5uhwcRl4ijwm/XwV5nlu7D0BZn0ipGueiTEWclPWip6WbavPJoOHPqP1hYnMY0
tWyJgC4SSyeI/vpNgif8Okj1zN3zwcziyM2z1hE6c8SLiu30KnH7FEQn5W09PU/ZWup22SWx3I/v
wj0nO6Ifoobn8nucBWQKOAhUPG07lEyvetSM3p+1DZqXhmv0xIeiP1/IL007HI+Vg3HmPfNh2Isr
t+Vm3NsRKnwo/19xKBZ/ST1RuYWk6aHZ4sJC/hOAIxCurBav1mZ84VuysZGluoeT08LuUXaJ196/
gw52Gdo0pkD1RySYN8gUrWyocyHahzGLOTmd/KqlzSwMR0f9u+Lqh2xHIfIrHe0JupWAfB/Xxrpy
SpZIgE7nvQ2+idjX5CeNQpKeblfW8cyFfDqmZR21yPIGzlMVtWEZhBboyNA2s7ZNHrjvEBfAyzAB
uuLHmmtTxOm74NrMhWtrIVGRZUbHsIj2d0H/KxuOuW/eIo8DsZu5xRbFyIDuon35QtB4Q4/r/vXM
JXU6dnPh8JQ6YiOgkswnSe3ydAzUPHbAcB2uzPGZuABYTKQTweKmQfp66YmUsqapBBehhIJfvQrr
jfqujSZ5+doeXbO1cEdVxSDsoLci29Z7ySZ5Nn2B2LWQSlyLFpWzPuBkXGJ+T86DaaLS2tbwsCNI
gepAaP3qAYTYKjQSUXA0atezGznq2+ChAutVAX+IUPBNganjwNmubamz/v7kaxYeqam4pOONBqIO
eqzavVH5g3lDxqDsbwaokHBjBTx3dvec2Fu4ocnuZdoQ7J5IilxSVh6P1LCW1lz+WRfwy4y2cDoF
SPGtnBk4oNotKVNHWaWQP+sCfllYJgtjQDhNtRuZX6sHKkl3fYUulloPWJwGl0/CWUsAjUGWAi1E
IFf9uGH4LJfQOEWEwZsNSDDdQekDnha7Yfhx2dD5e/KXpWVWPaq6sezLXpSMjbAGslK4Nna0vORg
3Fj3Y+wAsXroEfymgK6xPYgO8fBYBaqd9XInn7HwMKORJ0oBotf30yhwuWRThH/mRUqf3q6Sqn8C
NIpw9cTeIqrCCzTquGqKq9HaZTvB2GM56WYdyHR2V54YWrg0XpdzPc2c+bx3wJOBFVzjkjqXUjod
yzIny5TRHIpabHwUdCWn8DUlyJSAXI2uFJJj5ukQHLbQoz1er2yelVVb3gvy1Ftxq+FuAkbs0F3J
b7EOSQzDza/bPQmVoPKSe3UrHwqPH6MrdCO53eu/F2ygNR18ObIGqouFe9FqqPToDV7KdKvtNNdw
E390RFNQ+ygagtbB1eeSDZjwXxYXnqbXo7lRxGujPJAAFXTkJW2oDsiBDERstwpLO1eh+WBv4Q1M
wts+aYU38KywA11Nel8gxcFChLKWp1yLayN/ju/jr/1RoKB/Y8hnb7BfQ17yBELjGTITwk2I3ivT
GyCDMgNOmiBLIPn2g3ENRkiH+uAJXYvszsGiTke/7AqZhpKmVg/XMECQBORLGzMG2++4U3dGIO/5
sBawi6P/KeA6GerCNSSVlhO9gT2wT2xRh3pQwPzopFcqErPkpk1X7J13EH9vpvf47yQ2iKSmyhJZ
xDy6ejVP9Moqub9yTteGJL7hxEYS6RJkh+DtEIF4MthxuxdAgw7pN0HlIciWZGCrb/Dowyso9jKB
x1gJ7c4hQT6s4iIEqgjV5FpB0CEkJdobXjoxXuegloIas7kzwWdKXDygw6IPdNFKEqpfVibhvMv/
NdGLsCe15tQ0InzB/F1F8IWW+ew5kCrwQjYeQYtR1jkxKJIsIFFqb238/4OT/mV94aWkSolNG6GX
n6puvS18Kjo0Tec7iGPc3LFvRUNV+ha/Xh70Ocjyh2lfuKqyLHOqQnDY78Ab86K58uwwtwqTUL8t
jhmewZajvmgQ1QRPztqlvrazF26rYtEwVx1skxnCiBXIGOq7leGdj5P+ntX37uSTjY0svBXJRR6/
hw20CIgHOuZo2L5rNCAhQ5uH0QA7QL3egLGynZYKZfkk5VLD8eJsUhQKCVXR9sFayU2L8p4B7Oi0
lfkMDkTmNIp2lSh89i4PfmXs+mI/q3IzZtOEB2lS/5yRt4gUFhKqO1Kjfr9saWUhzcXZ7XuzShLx
BB2J1/eoWcVr4kxi91/wueZiLAA90FLTVebToS+OalKgs9iutel+NCv7hqVxoTkoUVTUvTyyc3ng
0/OxbEy14hnPQKIwXOXjQdul0MgG9Ryk9DhovAN0uvhG7TRBabnJTfuTQ7g9ukaJKcRV55orHuqT
jwDKGGwiaH8Bj9oZUM2oF6lWzUj18e/gH4WCkyx0zcQpBV3c3bBNfWQ2cvd/+3BamF0+AQiL5Jim
MFslX2P0yE3y/cosL++fpYVFdJ9qmR1ZVFzhAO7wm8zvNySMR0fbtr7otYQUJVplMy8HZQlK1Yf1
hpS1udXFJ554itaOkpToKG20Xn0gCoJUFtp3YMw8dAnEogBsCa39uvTtp6f/cugihD6xq3fopyUl
bh31mh7moLlLqaOkXheCLOXY7oyt8SRv4Y5DI2jx6led1NWOLdBM6aYI1H61l3f5GF9+z+IsSxHR
e2kCElIqp4OkmZ6aoDm0nW4vL/mKGWNx3RF9atF9CcecSplDOLpWJupM88r1tmJlmRsDNhc8bDas
2MY2Gk2nyl8JXQMnrhlZrCCrJI4qKZ5XKaGR3yFzFfR1kQRVzOXg8qx9QqwuVueTpx2TVlNnDVnh
Vg8LOwloRIKIWlfJAFmS1oSKfdm1HvosAHxWwEyuZFeq3R7UEVJ2TbkzJHOl4WJl9EviG0vrzSTv
cMvEejBp9yl7rLKVvbI2amtxNosyNkZbQvGWXNMfyV4HOCbgUBzrgupLd8+Yn44OorWvK5MtFu70
0llM9hIpE3eDnXesL5GVs6Gb7ItcXAZfBNAHlNXQ/r3Wt/8pl/tu0QQpI0q6Oqpli4Eqpg3BOgJP
K4Lgzu18NdA3kwu/6NtBTR0B9RPnxU2AMayuiVt4v6FGJqx8GvfJVyw2NNXbbuSmwJuH/UFyiAOZ
mOMAdbffCQLPO94TayK4OHGAlpazqmrfHW9yBZ0MFQ3pcAuvQqqFg3hnxitd2a9h6j/ltZZTLfb1
iVmIA8+6PsDv8qA+QAcJ2PNugkBHA4FAekWulOseDbqis6ZzaugvNbv8WG2Kf8dBnQx+EdeAADsy
4gmpT1nrHW4lLsQDnW5OnMtbWfyYCyu6TIE01WSYFoUfRK5J6MiaYVdhqEz1+mSV6+LTU24xtctc
gMVrO2IETkpkATSkC/vxbfzKjvZVcsgfiTtsS9TJmQNNivbB+ppYUPRciX3PeqVf87qsNssgkEgr
Ma+STNzReC7s60paWbtP/AFgoIBkNtqRQaOKtuRl4mFGi7IUS+gOjo4E9CjJrj40O5SXXX1j7CQn
Bzpd6JON1JUDAZGFgoOXQV2A7iFW5l5e4U/19eXHiEN9sp/HxC4Glv1F6mA94jIAwy91+X3fIlea
hAZKCEXqsPueOQMACyvmP/vKj3Ox8BmRoWSa1uZgHLk3QsVv8Gqdr6x7C3groQorrwChPlUQ/xwu
yFWBfLF0ME5+HC5lY6r1doPmHq892Mq7k9KemDd4EpQw3PT5Nzrili+6pc2FpyJ1bJkRfZ/iEpXw
DFkJNPzs8t2ac/qU0nq3ZGCTKgQtb6Df+Ti6TILqXjRhNrNHaye1YIkqXPVW0NjFnbP+EP98WrB4
v8wtw6RMqpvYVlLE2pFPrNork103r9GdfsqKvg9K8FprUGiAcNDC49bygO7GEYNCjH2g0J5IPerl
+2I7hsk19dcyKssnozAHZRoDrEyECKm7j3MoW1ndMXE6pYY5OgRiOnvDU+Ko/cGWY3dl/4u1/+hh
YQ30agrAmaDdWQJoBoVUitQB3tJ6c1DeCGk1vofAtcevCq927dXkyZmg6IPF5Qko20wp4ykSD5bs
ytoVm9i3IH+zAWXATxEYSKknajIr4zy3VU7Guawl9NgqSs3ezwDI2J+6DA3JLgXHlqiNFk88cyzR
+7DmX94BOp/nFzTOIGCFyNHS11Y16WV7KgQVT3qjIImfe0nmVLvBn73uqDyMoJdkD7YvWm8FzVj8
Ld0Y+24LyHEkuh3f1sFw56fi1yctPK6UFjwfOkxF04CHX31m0eR0SFquzLj4MZ9HDlIs4JxBVrWM
Qke9b6pUs8XbGBIDovgWCp5HPVRR91pLpgvHcsHYErNtd7llRBU0Eqad4HLuN10wQAF77WyeCfrE
5v17UPbiwa82clWpBTYv4i/F66/nTeS1zrgzvgsqvAz1CrD9HdcIpM48tj+aXSxZq8pSwpBmhVn5
ygjVIAesDyI8e6CEgURTN9G2d6stWoyHAx7+W+AmkMcB9z8gHe3bGjX+eZ/xaxIWHgqc3dzMbHyN
DpyNpf7M1ip/53foLwOLC4tlNBolENP5BRndqtbdEn2+2beVDXrW0Z6s5cKvZ5A1aksGK+k2v5nA
J9Q9C27H8mu2NQLjutvy0Lz5jYbfc9fx6R5axM7ou1UyGr/bTaBWaG2zLYgFw38Dz/d+lZyMcJGs
iKgtTWlhiCM4B+22yd61JUVVgD3xcK32vLZqi5T8kNl9EnG0TCfsJ2+vmPHG2pXw6fN74OM5WMQX
bVdElcpw/ABRd6S2d7N+22ImyVqaZ+WgQ5np4y1cQF6gm3L8aPDe4ZGVQJgZLeebFnRfIiTuIH0j
/r+yJS/7THXZLmqnJS0TAyfLOAosFmTu98CXh8XN74CiL6+Xuny0V6rMYqW1gf3H7Tdl+9QAd4AV
XB7SZV8BmauP8ziN46zlXKQJm8HJoydLHZ3LFs7GZ7/Ok7psDJ0or6EGLF7EqCLPgpdVcgVfM6p/
Hh6JEMh8+j9aXHgOCE9JKdVgUQ5F5VZogGroSYMmpzjI9Lgm2rE2iQuPUaPG2JS5gFoaTP0yaBLZ
1TazwpVhXXZMiHU/rlWeDqUy5BhWBw6SygZ1Jkcnb8FMj1VmgO61cBjkPXbLoZ/J44pxsRH+5xsc
GuwfjatjHXctSXHFadptmkAoe9Z9WvQ/8lHf901yoFa2ndoubIjpQyk1GFR1m+ja2iRcdjHqkjtU
NnISxwI0rDs1+CUOjQ22iSrUfcRLvWOBQtpBX+4eZPpfLs/AyiIvObuqKUl7a8BxTOtjMjzNyoqg
zVmXZkD6FKTu71I9C+c5kbm2LEMXtEd8qz2Sje1nCSgMJ7A3g6YLUQtorYI1fvNzwzqxaiwcKZ1G
qewFUwJY31MH6hfBZKcr18JZFyCYNQ1AG2UA2RZhWaLnU5NVuHqyx+rlvwWiRbujZ+50t7hee+ie
SXhCTPvE4CIga0YqgdFWEcDHiDvEg6qnV93l3rgp3CiwfcHcKwo/MsDI/VFEhvRZ3V7eMGK9lifm
9BsWrlU1y0FVxH0rmloIujwEQck6qvJshubUjljhkwyNwgtJizUicEgcfLolFCCr0HST2+yNNO+t
O3ZovoCKG+FF7A7Fin8/dyBPzS+cbdbFmVqJ/kVVKrx+ar1k1h293TX94F6e0NVttPCzrGF4IldI
6ZrX7EWAWSUX2ibozJz9MXOy67XnxJlk7sdttPC4GdhpjZzBoMBejwVw+oIAOr2ZPZk5oxMfk1sL
cGhIL88l4LPd+/siH53fSBKd87+n07zwv5OSx3TKqj8/Bc8KJ78XT5vkCyj86I7cXJ7qc7HHqbWF
LyqiyYhzGc4uNzc9lGh7u3eGbMXjrRhZNs+U0cQkrcaVkquQDDTarakpD8O41i+8ZmbhfCZdL3Rb
pI1na/Ryw3SsFBg9a02Z8Wzi5GTO1IXPkZKKWIWCObMyEFc5YDyMdo1bPQxP9Gf6U/su0rP521rm
RGzBC15m2a+ndHpfdzGYPZhRqahHGvVNY6b5TZfNs29OBfS2Em3tYKyc+SXN4jzWtmTpKObGEloP
eCorfpTPde3081g4alFId+/78T+/j/8vfqtu/hxQ86//wq+/V/XEk5i2i1/+65h851VT/Wz/S/yz
v//ax3/0r+v6rbxv+dtbe3ypl3/zwz/Ez//LvvfSvnz4BbjHEpSeuzc+3b01Xd6+G8GXir/5u3/4
H2/vP+XLVL/984/vVVe24qfFSVX+8dcfbX/884/35tT/PP35f/3h1UuBf3d4e30pz/yLt5em/ecf
qvEPQ0BLhrf3X+n/gCyl0PqD+IP47bLiLcXf0v4BaAfUAQyh04Dfb6ru/ffVf0BAXkYspyhg9Ibk
1R///R0fVuTXCv1H2RU3VVK2zT//sN8peX5tRTCNAy9u6opsaBAalJVlaGbEDekVO0cVMZkT11DM
yuupOsROZzDph2JP9WYYh+iqnVM50MaoORrqjNHTyO2TXPZYm9Zu1tRfcglXiVzX3eimyfhdwf3i
k9QCBLSKjrXcQNqVxGbQVfXrNNSFoxlTSBnfDEUMltMO7pj3chvSiM1OO5qvepI8dpPNj5ARGp2R
MGgjmDWoPTROvXGY5+tpAryIZapTW6pjmd12msvXppEPyVBvssLYllHlTla/R2nPl6osxObfmCle
FYTP/IE15rAbAOB0qtaYnoa6qz1qlvquK5PpqHAGoEmRPitc4aEx8AbXhfmVaiy/NfM6Gx2u5rOr
x1nky1QxN2oc15468ge9HzJfT1r9e5xIxU4hY3xlGTXIq828gTAmspf3kp1L3gxiW88EyY8zSyrd
MoMBRjQ3s9PMZR9kVkzDhqq6g+aXh4HTNhyj6LZIZ/tg2jze9HUa5aDem2JXafTUlaa6dEDhipSr
Kj2pFdvWiXYYKLgcZEt7q237SeNaGsRVphwaInVOZhVPVGnSXYPr0lXNijlZlLWwan5NbLnYdLEC
iJitQaYoYtN3TUXLErMgRz0mGeiT68w3h1J18zIdtnKuly4odMt9MQ7jIYvz59yEvIJRSbOTqWqM
kiZ9Ndskd4hFo7dGTV9zOsobMpm902S5EZizeRONLX6qhK+Q0mEOFRMlqoKlb23bAbdMkL7nRtwe
uJ6/anLZOqzX8qPZ0jJUpKrzjVkb3ESTvqiseE3yUt70EGTFiKbCIWU9OMgbo6mV91giSLrdp7lB
wLEyGOD7LtWtomW9O82MbyUdLxPVKlS3AiHCDowP8JGj/cCkoQyzpoTQaZK/dkztjukEOSme4Lvt
is83DYYJJB9YysepOXQk6p9iQ/lqJ6x1MkkBgggJzz4Yp5G+JO3AHHXSKF66vGaObOb6PdReNZ8P
Uu0zpWmdWDMelNF6ktS5dHUaQ48RH1n0ebzRTc5dTSrkPRgGiRd1aeZm0tT5SpvgUZV3P0ow1js1
G8GB2ejWDmUkE+2Uxeg2NZtBk9V2/pjbxiYmXHXLKR28Kp1fST+XzkRTGra1CkL4PC0fiQyOXDGr
YFZ5GjVkcXg2PyeljRGMTH3I+vhOAXjptbVH4HWJPXlSXZrP8YANKs/UduKs525vjXWQQM3aSVoD
Ioja9GLl9GpQ9Ae7Lo+9mr+QKO0CqKNbgaG2s6NHJpRDkA/32oJed2iC3ug8Yfs65be6VOkuxBQs
ry9qbRtljWvSuHDoOO3bEYwZapccGwJKeYOC7bvMvll9emVarHTznr1NNfSuYvlWTemGmsouqSGO
bMTXUz5PztBlhavk1pvWGJUzxOzZLKEJAZdYHODXen+sDOa2dvwTnT7f7LqFhk6mMLeMMvDBDCU4
1PuCgKeyGpymTyrPMKvGrVVyneeN6iR2tbHRr874pHsTxa5ELjrykzImQd613G2quPHiqiw3cq8r
bis133hOQa5kmS8sp00YdeQ27ymkq5X+1Rok5vW6DpHuUfVlyMr0HQQEzawFf7TNcs8Y27cYD5s2
GkJo8MDrDdnPiJcPaYLqkCQlhVPns5PXFRDsuXqfQtXUwRKDcK8DP5AiP5ld89XCd2oFCDGHBO0D
irWXW112GtaB7pN7ul18McpBcUFcljpTD19UmGQI+IDyvlxQMAMbgwqNYole9XNehmmvTF5kEQgk
c/od6tSPA5uOXK0qz6w7L59KEHzG05dOk8LSpF8rpXqtCnbgaEUbJvs2I+ZNaRqpJ2fWsU2sQ9Iq
V1IhNQ4nIE2DtPfkgMrWHZriYcIDPrA0iHASUAZkcnkXteaNTrPajWK67yTzOjYpsEuqcuisXHOo
aWyysXKoRZ8TO7qv3u+hOXbkTvcMq3wYzBHCD4Z2jcczhlvV13Nh3fPhoam01ikZ23UxR84FTKWS
3sL3DErmsqT5zib1Wir0HO6W0LDvu+umwktXaSFKNmlg8urjG9wYT7FW2uFsFiFXpC99GxPfyNK7
cWQI2hIadmMectkEppdtrQaaQaXtENYc7TYYKwh5K+iLzMsfozQ+6RbbcR16erb5A9fSBmGP38/t
VSMp902MZpTc2ifGsB8GaxPbxdeuhDRelbqjia7ccboeGInh50Gaz6NjkSL216L5hjFp302cHUdq
3gxTrnqKUn0xEUhoUrdrJei2aH31TBv2puvT46DRx15PcxfhgE8KVn2z5Oa5VfV9zEx5bwxTdtvI
TXTUxroJB9N2uA7/a4MNPc78qq+DSB1ztzRG09Un1YIWbjaBiGvO/T6znsgcH9g4+nycjxC5OoJ1
I2D28BrraVs7tWYOTozidsiSDHSBqZJ5mcl+aHWSQNu5vOp0KIwxaJc4bZ32TqVXXwyp4I5a2y/U
nPappv+AaiHydghe2q24UTpae1VW3M8z+qWUMXKIidtQUbemHl9FSKUnFd1VRQ5siwEoZ6JVsVNW
ueLMETlqhL6VQ7YpceSdJAeYM+XumEaOxjPPyoqgp6js2RC/iFFIrYtNItPA6sCMYrPRzSeFOb2m
uZYOgm20+ku1eRVjp4neSZ3LntKCgHtuHKvpwyyXrzE6JZw7uwmxwb0mMcjNkI7YlHG5KZrJH2x1
B1mqeylpnvuK3UPgMsyYdSUXZe8khbXN1ciVLBkXw6hQl9SjN0T9V3NMX/uCeUrPb8ZK9seCHo0W
7iuO03FjxMrk9BOxEKPN1NXtKQO7pUG2stTupCi5jof5MSMNAhfTfpiqvnEVvXFli93mpuLH2hw2
0nBoKfonZTuM2YCNp1l3Mk3CViJe2agaLsgC0hw6D2szfRyQqLbVKWxK/qJl4LBo8bjpdIb7uk5+
gJsStElJ/RB1BaDaNdo4oq4HiHuytk3XgTmlQEFHV7TXiaL9tmy8ntkbOln71rBecfhc3mbMrdvp
KYmkW1OzN0SWPOjyPZkmKUArX0aIl9MbmzK0COZgORy0MJuRwuYMs5+46CS+MzMsm1H4gLIASTdJ
t30OwqpKQ2o013Dps4ArzaNsIyczaExx4sJMnKrr0PTSEE8C/R6cIlpf7OJg1aav5eDlR9/Atq/Z
i5UUN4XR3Zpy0ToS7RC/zbhscwmd9ea8bazZJUMKjdQed5mcJChTWyGtN6wsfYVEspMO0TFT5cGt
Y+01bU2PEHor69Nu5uA1HDt0LpTNYUiNR4B8HmKtP2rluCun+KtmDI+2jiyrMYKihYYRTphVjqGE
Pad22P+TUtxWqeVKbeTMcbVlVX9IYiXMKQl4U25ApumbFKovZfdDI7g7BFrDphXYrxS2x2V9pGo8
B3ENFAVlO80qNkWtPuIiiR0lrzw8sBRPnxFug/YpYMZUOVVBvs4N3ehRv7GqOhzs7J6NzQOX88Rh
Q/G1jJqnLFd2MTJfbZeBP5RPk2NLw1dGDYjWwuey0XyxGKCB6RCiayOkk/5tNtudNYGvJMu3eWdu
JlK7A5FcZlVeaacHYyvP3EuV+KmhOuj/AdccpxrLJvtzoXsx6cIswRtAwpVrcL4bEh7oUnSTGIiy
5JaCtqxkYJJMWmylyWU13yQGyvxKG3S66bYJvDAnIB2z2rtZKvczNLuJLW0TqQ7JwAJZR+cFmW5q
dQBiXe1R1bNzxyDZjyhRDbe2DdONytYHAjpINKxTlHl8HL9JtRFmEKzeNyqoHSPyrEXoH+Tmjqa4
j1NM0qBHtzmvSn+oEUnpeFFpJPYgBxkYoy5vZUTM6E2wPJv3+ywZtgT+e0MAwbtC7E8cpdTRyAXy
8iDp0E/FSM6BGikf037O8CWRkGborjS8Istcw1HlbsbZPkVSnY88HFm6odigHd5LA9CL/5+97+iS
29a2/i9vzrdIMICcMlbqqFarpQmXInPO/PXfRsn3ugrFryF7/AZed13L9ikQB8AJ++xdt8qXrFzx
L1UxNEYqdDFDrfkx9k1pF6DecpeS/CBpg2AhGY5gTzLtMQ0Pa2QFbRF+m0JoblFykpr2Q9MZO83K
Pk7y8jbm4x1gkhi+ytrKyYbOTrV2vofUnOmZSv5Zt2p/wKq1Aeqlan7Kknn2aQ3tkbnGn8zp9KT2
cCOK9gqI7vbtgkrkkhX2OipvJhBVjTkHfTO1H1rJPI5Z5BfqCoBgMr2Wqqq6YDHcyeXsqF3lAV7k
KgDzRFkSTBpycDrscqMMTDJhGC9ZPupTfterCLoUmr0UlD7EcJAVsa6N5OkbxrkUd6raGOlAnHh9
nvd2p62uORWxbRS55YwxntOyhXB2srzhWOp7nYT35WxGJ/wV2XPcm7a5FD7it9ieoz4wGnkHt4Yo
GwHAp1HDh2XAw1PpuN5WBWOCPZgYhyqpXwbZkmwjk81DCQiWS3sTIWltYKpBTWRkGPqvMFFwgxcT
KMhlzR71FaMNepG4bdHu8lCzM/Ba4fZS0SaKpyGQEqQbuUwqwOpl3BARaE6RElj3oa6CU7w0Pyhz
8qlHcdIdrP55yvqPg5Gpzpq3xwUS2zbtDAgrNvmnuV39KgzxH4/x1hYxYGAWVRLbqhDRZx0ecz3p
6M7sisXus+5+miNI4yIyd+I4l6HTnchOMUy6k5YLkF2DBkaPVv3RZhP+QzlYnDU9EiIdWdnzulqD
Gg0FT6PBRIQpP4GEHAdPYCTJQIGHAarXwSDZ1t3kQnI6SIWl+y1rmmYoKupdaAHxegYt0aMwnivF
YYJNrGGHK3r/e0xaRJPEKuH8wrAkEHmw5QGrhz+/6IeMaaoatBkA5iKFNyGsHu1Ps/ZSVAcdIwz/
pE7OSl66fGmL60goVoziag5b6fpptZ50+c6cf71vgutl3drgmhA5CeM1r2Gj0m0IXXudPTzFPvUy
yE1LzoDhAclRnnDCnWQPCskjDtSxLkW9F1a9fu+rcv0H2cIQSFrhVyygSKF+chhtHUxCfzj2fV3V
/r1m6BYpKFtqOtPf4/awikiogbMU/GezC2JeLBgdDzcEiL7aE7cOwM77z6G4f9mFaC6FlKlx26iM
aIRiExzLKRPMQ6FQl0PnK8ze+uLekH/mCY5I+IjnT/B1r1uFt2a51oEcgiQzhZYj4yD3u6Df6Zgh
bcUSqsz1+U20TNCc62zS70a/kSp1TvG0Ivh7QGHHKSJ808qZoJbnzL+Q0R4T8N2Ixgs3jTLaC0pk
1dLOo5AX53EFw88QIzF30lmxw+K5lgvMqPrvnxKuN4hPCEAuRtpgAUhOimnGa4/pUYEzNVoakPRl
cEZUR0ybzZgbGLLDuiCwFQgssv/i1ceERQigGaifK4AC803tCvUGanQ5IKP7HvP64zfFBTi3c5ge
LesuM5lBa9yLoJQcRP33SvFyo/dIIeql8cDNYpZSIrOVTgdoz7CBQqe6o/cQbTmoXvaASojAOze/
7YVFi/UmL3YwI1VfS1FvgIiFKTfAZz5KnuFOvhQApjZhdFDwaW+Ov6HDR6luYEYWLIw8YfHUF+DV
akIVb5PiQ6Zx39mdM35jX/Y8tolrh6mui+xeYyHYl4VZMGHrUBre4L5U+gngkpagekn0Bck56rLS
IngxOAz+rRHurGcZ+uV9imKE+bF3Ge9d29u9XZysoPLBxSYAIZxHcK69FM+8gpOhaRRSo7y3hGZK
ClRhNGfB0MzwFez1T/QZ1WPQIq6vSOdx4Ad7ckRgQ44A4PcyL+zyiN8IDEOIzmCX0VxJNuDFUJ47
MjK82Dfc0WvZeHzl14E6iTWGbo8mFo0LHBoB4EuBcvO1w8qVhZppnGp4PkY32yn1Q/U1OiYH/R56
lCgDhXYYu/prfBAJrXJN4L+WDdpUhO/wJMvkgg+wuodmPcWa02JMRnMyrw3B0cJmziKn2acAmliu
JovOy80VC8elsmrijkWABTbM6/VaGMOf0XnS8TgbgewNQT/cr0ftsXOZbkwIGbNPlisa3+YAS7/X
ShUNktiGTkCfxn1lCxVqZVkIysRBsoM2xxxjoi8Lpgzv9Aj1XKT3X6TqWRJbvokm2XoVzHwQvGK4
JLiW/tRWSHjaGfSJh/DAmCNRoYSiIBI8V0TPvbmjiESgdmwgcL2R/wyhVl1G0ao7o4/SfO50v6Jd
Ds2JxFFQuppwIaFXefwXtzyLLP9rlh+OhxwxSVtz0eHCIRTaAHczDlMA8r1j0brNSfEKsS4x2zD+
rri0yX3WlkIzICnhRtOhMGzLX3eg+TtRjwbIeu4WIcEQB136y4MwfaohI2A3Ln9aaCyRihms3cXp
T7rf439Xd903TvRl/JZ+khC9fx0eMh+vjFrbgmdm040MSwHgDvSxGg/nLaiuhEOVAypMXSZmCjJc
u5zweJ+n8gWHlBtf/GuxF9a4i79sVRSryoLtqOwwH1IHUGPm6E54oORHVe5j4eTHAQ7V2gVqrI+h
J1jv5v5e/ALuwHZGU6RJUrJf8PtOVlHXA8sDeluOeQQVz6f3DXL4qb+WDPFRsGNhexWVC+MtiK8P
hpGxswMyabc4lIqDAoGL2Z7K0aBMhkj0FfrQeMkbQLc9dj8CIiMcP1E2d/rih3DZS96jsoGahn4O
KBg58Bo6v/HA8i4UPvGb1/GFNe467mdjMDpmbUFbNCDP5l29h64egCV27fX9OWlKXOGVsRU1URwm
DKbpCJ74Qbg1bzIyLehijr6KdKlxwtxm2OcoDb7P4HlEfZDJvUao4Qjo3TdiUh1kZ+xS1mEdG379
AKltFFUNnfDgoeAJtlBMvZTgQst/xV8nyISmHiuXCCKpra98aZO7PKDIXCqyCZsyeTGGB9n6qEy7
9x34Ji/DOwO3RZyvQIUeecX1spZ4naK2M2DigMgFl/7gN/s+EAZpWwfTIiq1QL2PrMzgLl58Vrmu
kL+ckxf29bqfbLKAaeCMQavZwkdt6zxcGuTuInC9KHoxw+BlOQbtWTiHqByzFVRfmuIuHRrpElhy
YarGhEE6pqjCi7yP/Vr+3bo0wXkfCGLRMC0pC/dm0MOBWADk30rApOfLQBJkmhs+oRAcMmpgRhsV
Js4nFCvtcY/nIG4ImMQ5U2mN/4C/kVM4PN+dsAPPI6CDVQBsvfY9kuqGlE8Vs5M9d8HvkTlt9682
CIOzpkFkBcHUTa2ljCwM1lJgNkZ1xCs/7CqalyIE+IbDofaHlUBIXdbw2l+vxtCHYuzyHi1NRkM2
BJVjuqilEv+sAu29f2w3ElZEo4quWUiENYITfG1NWfW0RJsU/KV4aqevbLbRfGT6qYqnNH8w6Lzh
41f2OAcker0UdYb1JNZbUZ4ouOXeX9HG1X5lgHMGS/nPgsbwa9FIdqf0QRQzRFKGRoAAl7u5Gg3R
GB5teAR/mQORayRFrWA1U2Q41WwTI6bO+wvaSh4UJGa6hWKNKePxuN6ivAIWr6wm1ZED+l2GDkIV
mC8kBecVS5XQ5IrcOJiENESbx+rSLlcnQj9MakppBAXHPtot96yEOvnzayWcQdhKHCBIgGQMzwdG
m2/qQ3IedlpHdVRN2EhztCtAP5U47Wv9q9kXbhnQkyqAbW85/pVN7l5Hh82IYiTGsNmeNFTBMuUt
9hvMOZSeXL6JR/w3fOXKIHfS5rRd0JDDIockAjAsRSvP0tz3fUVkg/35RflppRnppwmLajRyT8KD
nlWi77bxglwtg/PGOcup2bIEWnuaXVbHi74kARs9z3f5k+j1PVc8ufcK01saXnUUZChqiNcLAh5d
k1EcQb/nxBQ+prPIs+b0KFK62uOKOld2h4hNcUoPAMEf1V5HYgtAm4gCdKsWdflDeAR+k0T6FCHG
Ot+TKJra5YcYQwXmAwqJvigb2CoJXVnjopy2yOKyZstGv3zEVy7q5x6MlBFKiUrogbXXhz4xhtm8
2DqVjmjUn23hOx+dh+dPIJFVK8hgQzIM5R/dBSDTXwESed9XNypPV2vkzkMRZqUZzrCSd29SCjEl
vbVHeVdUhve+oe2j/rcTqdypWOZ2NOsGX9NAdqG4CVLmHcirUfI26X5FeUARMtSyR/q9T8idkp7O
6yq3bAP3LVJ1FTLTmKx0MTdWoTIBtKuP9zwwUsZpJ/iuW+/F1Yfl7u1uQdO6TWE7WuzyxHqIqd/u
0Bbyqz1TzGG9RKYWKfjKov3koj2wQJJM7VDjwnDnwWxtAh7gDMSpdjc4ViCDdwf1U0eYqW/eRxeb
y4VLOZTfKyViznrqXaZxGrsjtZUg3mnHPFhF159oldyFlAPxM8wE5kj4SAo73RNHg0yKL3mNu6z3
ynP9K3xDOrvTRZY3ApvLbdXk66twUWhu9QW2VQNrAlBdn4b7GBwnkCt5Hr2m91Sw4kKy/KT+EGys
yDB3GY0pSl1TBcPw47cCzGuJzfx53EEYyqqd2Zv2fzVxfBFdxFY14mrR3Cu9MCKrCaMZcKpyHwbq
znpm49D9PdDlggx289ZDS0Nh1Uv0+bn7SBkKEucGTFVL/7GQ8/2wKPf5qr29/zk3kiKkEH+b4S4j
1ZyLHJ0/OJBul5HpLPHgS/rktom2K+ljApBmNoyiK1C0OO4+SukMClH2oLBUTLJsNlwOOa2X6GTg
c4L/I0ILTlR2IFuegxIHS2SIhso3d1i6pB3rdjjvXhikmADBqw0kb1shuNM+UM98CO0exW8gNe/K
n5Y74LoEwu6RPHc7+ShsQ25kVuAK++/P4d/wODZRJc7Yp2+hJjL9rDFHN3XAKx/GfF+yaYD1VKOd
NS3f39/zraKPqlAUSFBzMjDby/lWPc563fWwDHh0vl/BClaCcMXyZAUsMtKhcKfjvwpwL21yjtZU
UHKSG9hkYRMLcEHQeyaq3QPp6IAv57NgkZuf92KRnI/FaGMN/QSDrI/F5nhDcDXG98CO/Ufc7/+G
3P5HYXxO//8ht4fi6/VMHPvHf0+46db/osmtotOtG5aKdBF/8nvajTHp/jXgRoz/RelRA24DuRYT
8cGR/GvGTcGEHObSQHnJzggwQeo/mXHjLhwZ8boma2zIk6C5qPH1wH4p9d6EVqZb6Uct3zMYF2hq
7Iu1P/6Opy4H6W6N4K5GOYYlx7Js8feLLI/GKA156kLYDrg2041AzkYAun3fDDspF8Ec1mLi0OL6
gn6FqeIbX7+8mdL3oLoLE5cM6C5pMCPsAXNnh5nAfBGqPqjDWvhy3E05zoMe92mkuQyTwXrA6zEK
ij0TNBDaYj+XW86lrXPef5Ek9v2ktVKS5i4gNJVNwVrGQmHAsffLqTyI0wk+vT8vDowGFKTZ6IHe
VNtVpVzTZZ5yl2kbsD4O41Q192rQ7fMDkw+PoXzy/pbxgcONTS4IHrtVGkiGRdIPxmEI1p3kRftm
v96Jnzk+N7yxxUW+6RoCHN0CQTr6TDdghjq7ugIoxBCC005uBe7Iw9x+2yMyARmZSS2kxdf+WFh6
2lFjyV2AJJHMKIPTE0g7O+UYYF7hwFRVGa4mTGwNMPbRiUI7G21MJqggpUvEWnJcCH7+PahYGhqY
d9hv4gLEVMOgxpzjGJZD/n2oRzeKpy8Z8Ko2QLyHIYwsPyus/I5khhc3ydc+H2cvK8xecB3cnlMM
1ZqYqTVxh+Fa4B6gxepLYGE01Y3m3qeLh7lA/x+7FUaGASAwMSKsscvg+tPnqqJ0RUVUV7Xu/iNj
KddIqtCYFQoYnJFY1ycV1nBLGyoFVMHgN9qc+kaGkHLhsqgNWHGMFCg7EoSYb2CqyoimQld+kMCB
/5lBqM6H+KX7YTV2hYERcUXw9r69/j1sAy5uDsnQY7mv8XvATufN+/A1bNBAsFAWzJ/75z6zx7vY
E+azW9t6+RW4bbXWIVomiuOlMuXQ1xyclYkDSpTf4qF5IJZl5OJWODRbJwXhH5oW7K68XieUbDB7
CXSTq6yNY80Ak+ahPzeZr06AdluC88xHhzL8Ca8LcOyYR0f/gH9fDKQDcp+ahstAY8Rb90BS/r6S
IXqyMz+h/im4HrnyxG+L8Cj0IAEouIlHi8Vss4aGhhvK7d3QUPDdV4YTkuiYReSRdolrdImAppwv
at0Y5bwnbEIrR/howJvTR/YMAOTvRE8dyhOY4fFnLz7ixvDV1Fb+YWh6Nk0BkWWHFv+HZ3Ots0qz
1k5iprNnVoph8qKr0963oPEXXBFchYDZYtAirAR4KvMmj4xKzKZ1dTS7kCoNhmfrWwrtFrd7CveJ
g2ksBetFAaaohfibm9PJGea+L+rZEyZMY8ONZcvRmux+lKYHzG2K3PXmuocdEC4jl2FQJkSS16dD
19e40tR4hcQUSywgknjX+YbNCloYmti//zlvDj87gQpQYugtA+DIA0+UebXquVCBTE0B5smdOc+8
9y3w9TK2YZAlA+uDgVoy0PDceipMSwCeFVG3/976JkBhC5SOOsfymPROew8aXsz678CWLaqz3t7v
15Z55JKk9OmQEUBqWMZEvPrF8ptAPcYPEaor2ZfsbvlMPsxnKrYyqHblXeHLid98+wPg6saNcPkR
dO7KS6wSw3kDfsrvXq31LL8CmeBiNCtz+kOogIAK8YTyMfFrILtHgU/dhjTcl2A+d/GyzHmXj2oG
82PY36WdZevtV2UyvKl/xfy/TczKLjFBFVnmDnT1PqHlEx2LgNSyPWTUptE9mTHotb5aoDoz1nmH
kUnEQ01Qjauoh87e+KtXmfut7M8vfms4hOBWr/Fb5SdyGE/qTnKMH/GrYTOBKOtR1EXfOAHYGcBU
CICSAFBz0eVcjUWUVglQtkqJ/3o9TScqp5aInOo2YsaNBQwocNLAVsgyH9qAjr6l9YzrQ31gUXpy
SKA+tfiYDLoTldqEtrirapDjqQGYbXKLJnFqWthjh2FCjB5rqWxTGVh07UWN7sjyc0oLUYN9455E
qniGQ+rUuHkMmjXrIyNs2WOg+k3uyT9LvLdAKaIo79ZgPfmpz07ii0779qL/tstzfK8SyYrBgN3W
VXzww+8AAIWkg44zJSzGbzjN5Ropd5z7KC/HkcgA1iJyHNZg+Jg+hHvdq/aVG8kowjntT1FQcZvn
MQ+6WCB3iNtuNvU41gy8fBMyPcORMJgBwvQD/o6vYEZwl6Vg4PrnCS1nlzuQqY7h8KLq2IYyscfC
G+6YTIgaaH70PRJupMB/KOe8mZJpFLGT4c5G9YW21J7BSDEu+tf336UtM6AoAoAG1WBgdrhVlYbc
rMCwGW7UIH9rtaNCMfu4TsH7ZnhkKXv+UDX62w63nKhoTFLkIeC5mtJQP5pqEDTM8dDEj1kd5zmb
+l3q11BX4vxUWr2i+UpWjBHm4NG096pUVd4GBbWTIwa+dRR1kwbsGKrRjZVt0YaueLPpoGLAtV+G
u7UhAD8LlrDl7ZdLYJ/y4kZGvG7N/YxwVj5gfDUOA5Q7od7U+TQo46ffExD/EKx189m4AkOdg1km
WZfFXa0hKJFxJ7JoZzYCraud4W/+dbUS00gQPIJMiPUsWcKn2tIXqP1+zO9EF5TI4ViIcPEVq2Id
dDywhjsQhMcTxG+a2Y8iQR+LRVPc63m1KC7aipexKMFONJ1vJsZvzjiqyU7UORIshu+WDaM1F0YL
l6hk85jlr8kMGRnghwWetxELXK6GzxTzRh2bZcYhxYQ4cuISaAgVQpnnfqeb+P+MWZXyTsezyRlx
RVaM2y8oP4CRCXo5Y+oKVsScit8f1ICpSc7lW36e0KoyCXNTlCWj65ux2FEHUJMNIhAHf8ujuU0S
W25B38jGikTTfVuxuIURW5QJqclwVZzLN9osj+Avw936pr+B55spBX+THJZf6Af51DoVCD3Eveut
C+TSLO/6Ibgg4gGLBjenjxqaFyIJpXaCcRTWoep/atB9E2Q2PCzhvJmXRrmTUISAM9LZmN1hICHo
I2PQdYCSoyL7iU4/FozjDtIXJU4fhrh/rMC71NRvoyT4FbcrZ1BDIM4Br4HqFY+EVipIHiUpjmO/
toszoW5UtmnivO9UtykxMF0gzmPhAYCGfBI3rdI8zj2MQNR7n5rqXaVJ1jGeCEhncmEYcnsmAQBE
tcxA2ojJzZtyZCUluTmR1k1eJ0/3FcTnnQ+JdFc9Cy//82sTfIGA5SEZ1kFJzMfnoQmSGaTdOkTJ
HiYyOu3yAPYzwRfkRyLgLFCtQ8/Gwqg2viSaM1eXs5ZbizUaC7s29bfsOTygOAUmyzsJgxijl72w
tWUfco81Qj5k4kb8bX54bZ/50cXjYCTamoNUDH6Caa32Bfx91A8ZUp9hr0FOnNvrV8uw+wDMnXex
6CXc8FJNB1QfulYYdsTOXlvve0Xt1hz5gg4hCFb5bJjkCaOwH+8zd9lNR1EEfft+YJz6wiIXy3Y5
dF1QPwYkfzV2eWHZUHux5yx6ev9kbNT+ru1w+9p1WtxAgJfdPMV9+Dp9ZIiO+Jtm5/eNX0lO+Cxa
GbtWri/4a4vcTtZ5ocalNf/1AEMJYPIZ2bIwx7uNXq7tsC984TGJUWp1n8qIK4Es7l8Av00x3zch
EWgGW1yz3TwhlzvGBWT5YAGfW8JDQbz+SoLFkd7qH8CDm86813dNIEv26NBgGd6giYHxbdG9I/JR
7ulSpWENpwYes/S92+k/VF0kRMOJp7Dn//qTcs/UWkkaBu+wdaotH4rEGb4O93RXHRiJdXyfOYot
r6wgD4Z3/aBiJtcZgx718e7T+pW4f0CoLTol3BOm0KnCc441nwtYwBgoOw0Ubj5+Gm7b8Uv+5Q9G
4Tbu98ujyefRLS1XpBUarqICNJByNO+6GUMzUpV+owlF46PSPGmRjqhyP611cmdUxq60wCbYSfGL
4PgKPgCfZ8+W0hpdB6drPA19mWQ3BMNPVtdml2INTlX0Nk1BAUPgaJS7mgpSDsaS4WD1Vu/JEGbU
dU+wLMHZ5RtPNIuA94pgQgvKl/oz4iFgFtHOxIIC8VjFbQP12q/5jJqUYO4bTLYiF9ua4LBKzndr
QeylnfD9RKvbCEeuHIht6sXNRBO9Lkq2aeCdPOSf5w/SpxSynmAnd6eX6SE8toEkvB42yj9Xh5cX
0Aa759wvJg5vusfNhAmpHpO44Vsf/AEFumj/uLsIQhd6Ua9YIQj1A9aRlqE9yLQRmJhS7b7vLdv+
aFqQYGQDWTwKY55AMrSY2LiCIOOByIRqCCxshMrs2/3XBI/cAkOo3OcYkMBbsgBvGTs5vasCzUV+
7+XzPv8ifL1YRHH7Sv5tkYs4yojENQlxs6X78pHgVWb1pHi3fPgDrAJDbr5nizvQcgqsd6I1yFW7
OGgrsKGb6FBJix1aLwlY/5JV8aboRAfRQdi+Sf9eJBd8pCGqV2FyfjJBTPkD6Mpzz6O+B5cpZDRE
ADx2rt5bJ3Oki3OXSqnaWxO+aU2WEwbR7ArzLIUsqs+Lto473hLVFhn53IT+lOwgUEadlTX7Jqhg
iVYkdEwu6KATRF1JhvDN/CIjMNV+xi59ZuOyyef5DwTvNnqoOAhMKRJQJA0BDeeWsRqGSkvOV9fk
IVx8lez2QYEmALZuPKwObrDEG59iL3JFQrlC25ybqhBVsKoQtkEmzRgb+g8JQH7xB1AE4+asQDW0
nCq3eBA/EJuOAyUcg1hYu6py11mZpWZnstCumQA10AK6hG4pXN/mpXlhhYuukrZtU02GlfKUv2S7
9djbqHZU6P7JfzAIt1Etx1Zi5I6xDDH5Ws5Ns6lrc0s/b6UZVM9QbHUiD3SSoINgsncg+hVqOG7e
1BcmOW/NjIFYRYLWtBSVyMUxb5FE9vuPwTndvTnkFza4vVKXVZcHC8sC6fEJ7N372V+8AvMWoRud
INb6RPx8J05QyebuXdjldk9VUXuWWILceKuvv8le/RC7KJ4jT2WIkd7G7Bq4AQ+GXz4lbnWMPw6O
YOmbbgq5U0xBm9AK4KOmZUkaKK3hfmM4t/Izpsrd4gszPbhSMD20DRS8RNncdgJ5YZS7VC2jjnt5
MaG6q9hK7k9gNcSckPzYg7rXLrO96gwf+o/Ci2/7c/+9Vs57jdzo10E6l3FVP23ctsaECRjrQTlG
cDG4ojmPbdf92x7nurQF2WM8WhMooMH5qX/I1sYVbJ/IBOe5YDuWtdzAl2ScD+nnFVpA/noE5f4p
hip4betfNSEmXeQynNcWsjVjzpJObgzeLTrez31um6MgYdi+uS98hEvTaDfHcVHCMfN9ZdjJ/QJm
PFDEpWeU0eBmP+rX5cSYPIZds3v/qwoWaHJTK8VI1hIK61igmdplqHhpuQtrIrAiOgV8zW9KUjPp
TdxsDJPSdk/KCKLGGEE9StZl0PQ7FObEAL3NROLv72qyQ3IR0NRdl8nZhMVZg1mdVG36tsqAa3R1
eTBKWTTZLPBPk4vWsrCt0pCgUVfk488W1EijGQuaM1u7BWQ4ppmRNN6yiVm6HHbmDHdsy4d2epNM
UPtJx/c9YjNmAuETsAzAoUNGg4thGrx6Mp1UHcml9X14Zkql2gtkP5zhMbWTD6K6jNAet0sDuET1
rC1ApeVHOxRIFGiHUk/S/Mkdn+PDYKsiwPhmrne5RG6rqqIFxexyNon8GbkehTpzfc8m7/5VpsLA
roy2DAOyfPqVaWabgGnbcMu+xms3yfu4j499Y9w1c/JIJfVzDHJUEBB/yIvqaaDTar+/oVt+yTge
AIcFUP6GGyiDOFW2xJXh5l3jqm0VjKWo2brll5cmuC2sVZBSp+DedbsGPNn9jxZzZ7WUCjKHDTyW
cmar+M9KuG0jkiatfY8UfTmwmfD0bTwxjIiK6ff8wfo0H02X1XXaZ2DCmhFhYeJqz0AsfhWXM7e9
9uKrsq9+cbdoXQpNAogAIQFNf8gfK8jTgUraLl7SHdlJe1EcsfmFQaFhyPiLwRevzVVxpxdGmAGp
0UItR8pA1Z845vrrfVfZsAL4Pzg1IZ+qwRD3EBWjnM8opBtuod6F0XdLrm3gev+NDc1iIyGmovMr
qWNrIX0BG21sfMrjEQzsmApZ0tZ73w74HfBNLkNd9JfQXWLgbMTw6k1XIptmbUpW0OrUIAFf9l3b
xBOqzWCM6TwTDwM5pXE2Tk966Ldga+o9CdTjfWXL0NeoZhWi5fZq6sMMIVDI4thdZeSvab6kT2DM
VkZwV0NvJ6DQAiffaSuFMaapIH2JEKjPM2huFOX0ACmtTD6MQ1WmEN+Q5ce2bEAD3lVm/5hC7bCx
o1yaQCGvodsWYSwBl78nR0m7ukWGqQV7lhute1WrrkUTJ9HjF20CTsMzoqXEvEQyqc0b+oFT9RjP
qHB/Cq1VBVt4CiWleTct6kBAyYg8J/SnMeofqlaLvw1aDKLxyRoixTWsvllejaYZUPxvwjJ5XWq5
t5yql1fA+dQOqi3qBOyn35MQ2vLWIimfs0mHpsbchzKj047GdH1ZJaUmVtBbCwYibEsp+upHRrSi
3MUDRDl80pXd4JlxvUQHicQDhuyycCZPU9XE1J8h61Tu6lQCGbjcxIpqx0up6mD3DgvksnE6vqoh
ndoT9JeoAhh9Fw/117iETpmCLVrDAx1m6NpMrTovL3G0VuqzmpitdBq6oajsZpblBf+gGqNYI+X9
PYQ8+p9mZFb3ZmZWqj0qkvFQpR0hgVVY4yFXSgnDw2ay9DZN6wT6FmDyVPf9jH9FGeOc+q2VL88g
2e67oKsSAtXWqATHyJo2qvwzzpPE9PokJekPU5+VnyQnFHLx3TB2gGxE0AtoIl2rMgdyOioml2gW
DpDVrFD4DCwg0bDsjqCcRyDxt2aktXWtK+602IjNQ0dqHfQCxdrnpRO1oLr5WEPP7Fen6m0O9ZxW
AaHxMmg/dCvLfxF5odDBWNJ0sNEjTe+1VZ0yJ2xHKFBBiEDGQvGl0Jc0ipasil1F4EwBa3APURuZ
QfHw5+VULD604VMZKFvaD6lTqHWhHtOit0ynxC8039RFkpVntU+KnxnOKiZeujr0Cwhpt3faMIKS
PIQ82ZCW81clq5YhkOOmNg/WbKjjA7pelYxuwDJArEjN2mnaVw1T7SrUNlY/9eACSyJ/MvJueGlb
ZY8Oc2qp+EaxBOZPA47WByHA5Q9lXeDyXUI065ArzCe9rpvlpdBayIgxSsQ3dTQSxQHIsrvrCEQG
nKSOmJ6NpSxV7pBpkJDnZ9JafVi6cl0xtpa0oP9qU6VwY2BW/LntzMiOMfuB/ibqxZ/CkMahPREZ
EqVz9FANq0mOrdXQQMHYjRKMqrV+7gemcKBLSw999LYMLbuXJJV6vQKFZ6ct17j0m3YdyK62surz
QqScuKpWGlBBabNicuWpQu6Rd1EIOaRs0Et7lDq9ezV7bYw8taEtKj1LiBwesCTLBqNl/9rF8fhc
RKU67dS2hCydqqBcX9Txt7QBxOM4YzPuaaH1AFi2SUVLH+vpMKK3EHN0i9AsYkdbaDN+WeZBoy8Q
KyI/u6YoSk8HGbJyWAjI4PMsWyQdZPg9mA7NxsRslWQNVH5QoaMq+Vk7pJ+tOCyUV6NN0Z9opLQN
TNwQBTgZh7iBVF4/LSuB1ojVrhhYX4xcRVG8liyls5fFmlNqV5jBnm0lmls7US0F01NxmVUOWdea
2BZqzzWI4swY7CqnaBgNEjWHRiUNKQYoc+d55OfAvXVuNxd1DRhiGNagtn//wblpkyiMtBTQHLyb
4FijfKQ3ptA17eoJE1x30T1jv0YV7CjdyRgz+xcByG9rGBFhc4+QKOQiglmRi1SL2sSVdkbAYBSm
Wx8hIMvmtT1pLxzzYTHc9WsKxUUw7JtQYAQg32Cxw0XAMxcKtkWtk3MKl+xQtPH1+8bNHitfzONw
+3RfG2N/fmFMT6VB6eUmceX1c56cJhDK1O3RBNz9/T0T2eE+Yj9SdQRYHYsa9cbY6aU84XbqRiAY
8iQq7ixlMk1BAHSmS+K/JOgFAeGm4IwCMfT14pIlVIxwtECE4YOu+PvisRJYcZ4KLBzrmQGdwSeG
XhDjOEweRKWaLfvg1zXQrwamCKEkt+iqwN/UIyN2Mar2NBJb/rWgFnbQwQFXfIzuipO62Auxy3vl
Nd8ZR/kIhSzBWTkj4bhvcPUbuMJKPBtQeVfwG5DuYlBuUT4XSi4DqgvqHCsNFqocVqV8XJfVWcfm
KSQquEqIZL4m0lCc5JTca1V7ArLPLheGyhrq7w0dn7NSu1ObJNChIAJUSmSnCXmJl9YlWv1CQv2x
ARzIL/CvYeO9CIqDcLTDHE5Qrxr6Qyarp6KZvSKDHk/T76Wk2fUjBm8z+jh2uuAj3JSY2RG+PFLc
R9ALzczwpAIwd6r3GW56L3aVL41b7K3ABOaDuq0vZNthu8t9+SujnPdBfUVqLMxHnNsvy6t2+D3q
1WKguYWaODzPnX+KATs3JaDzYjEPiwvSUE3CV19bvYv0IcFRM+60Q/vYoayQOeOBFRZkV9uJAR88
QRqYQvB5LyxyKVo9TmNIDFgcfei2ocsa4buCxUPozTfJ4NkSGqyM5wYHmx8Pb4xwtboc35QE2oGA
tRq4K296ZENXlb98a0QlGr4jyezh/DJheAwlgmrz+gZZCJ11ScuR3gbNPUSTAiWgB3B0iPnHt259
tiYLgFMF4DauGBRBBLiNUkjPsJFS8zU7WF51sg59IGPHREnuzZgR1gU8Ct5QhqRh/+d6XZBMLSBF
m8RuaNUIYjHssoT1qa7Lt5xE/4+z82qSG0my9V8Z63fshRbX7uwDEqlKsaqo+wVWVEhoLX/9/aI4
M6xEwgrkPKzZ9rCbnoGI8HBx/JyvRjDumz7ch1LA7HAG3GG4BXeZuhVQb5fxm20W5gj8MXCtmMxa
O8MmaPUt6jtPjPw9Trq2VyTr4+svyNIp4zebFMrAMsrqHBKrQsgbj11MkYxSRO2GVwFjI4J1rF7b
dbH62c09szRzF1GQgNDXIzoWHnpfB+tLeBVfC58hSPBRjBKEyzwbfwO2ib7/cfvt5978Wudsb8bC
D3spYZ3DrrkRshQlJY/+3trnkIavsimJu/nKWs1ZXbrQIjOKHKy1dMHgjXoedtsPV4LSTYanfD2g
WggFUMAwLOoeNPsuWrfEkWVRp+Rig91vnPST1hLH6u+aTFqJORZPDEPDhG6KYjM4Mnt/q6pkXiwd
xO0NHw0g9u0uf0dpFXqolbM5b7UDyRCUFTL/JxDE8/vUOnbcJw2W+o3NoBH88tdfp016v87OtOAC
HVSRiA8Zg4Pkde4Cx9ZBL7uKA1ygGJIWCjeosWANMvt9e60+rizt0jFhz4IfGj4VUd2ZfcSxnNRu
SCeEUbzs2LxTXJKgR2PfH7vb9S7eBXjxJ7YFHDFMKXT2ZfFrXsSjVYT6c2skAVs2Jm7zrt0rX+oH
oVdUbYkjGAMv3ylbsHxvKvBCa9HS4scFu0yCyslkKG7mhZVcSW2Fig+tb223Kx9+IthsV76hDuCt
kjgvfVtL8LYQnzKVPR9tKpugYmCnFKsdbsorMY49XKk7AEqH/rC6uDVrs2e6RtcUUl2s/Rs8rFDH
/SomG+V1cpUlY7DECLVoIOG0N843kq4KErPy6EO0Jby19dG/N7a1Fz02++j7qhe7jLXolQCIFsQ0
Qp5+Zi3Whqw7UX3bGFAjSK7/QTBil3v9qCMr7BYuasiejpj1nw8YcmARfWIayIBqiKLxrFSuDxPD
ywNjEf1m2nWefRVvk7f2UZCetN9i78/hxMIg7Q18GnIhl0lFoCfS1CchqcLflKgYTfbvOxftum31
uA5svXwJMaapBHcMn8PHM/uuXSxL8lDHYhebo3ZNvA8f8rqZhQAdO/gZ0nkELLR5PXw8IV3bAPqH
3jS/q9509xAJbnR33FXbGgxIEcPtu9oPu3yIHFhTIbJG5Qax+/mhGdFJ7tPKcDbjlbJTryYGNcHR
4moQvt03T+Ox2mT71Vu48FRgVef5g9DEoFV1fjGUvHGwe/JhEw4PFdiMeCPdQgd+m+zXukUX/W5x
Vl7amt146lFlnAlb5Q/bAKsUXh87G1hyBymP+QkxksK9SQ7ZAwMUfx6tnZuenZw4rJHQ7TAtiJzI
u9+Ge+p0iE39N07U0KFV4kaQ81CgOf+gBWkQ5DDgLbtPA2isnw9Uz0CxQA6tftLF7ftl7TnmePFA
DU6QyBX9XA5NdUTIy4tvnVtErTanq1VsiTgK57EZ3/CFrdlrlNCCRnQOW/0mgywvpR7pFofhh6Av
ir322rpZeesXDWpEFtxBjud8hEevMksKAgw2nv3g7yHXvPaPAraT1K7I59bykIv+MAdUzCeR7ziU
ui5ohFQtkTJdTojpMYfA9n39ado8QZHmSe9eX9uCJyO94sqxOhHcz05JpzVpYpRjQI7KOB2ZnDgh
vwGEvIinHTGzh2wdrzn/7zwSJCeSy0GfYI4nnD59FkpDAnIlcu/mWYFsFcV9sWnPFg3YnuCeuhwV
DOkstcmoOBsREArNCWiB9qDnCCQEEUm+lh2Jm3t2Kmf2ZtmR5RRjlQLYwYG1UHUonnOdQPtqEaGJ
0TItduXDqq9eW+Rs+yJmGRC2ZpHRsfNkIIJCr8G+GWDUza7Q1j2+flouS8zni5ynRWVUZnowsEiB
gSrvOJqEEs22uBOlwrWEc/GLOvCG8aJDOjivMPeSmalJzJlRgwE1oR8AoV21Wdu3pU/IOCtPDogW
wa537ietJEHwsO643PZp49f3evCuiLYnKYMardxouXkdjPTY6nFjVm+DInJVrf2w8lmXbsfL3zA7
O0N5Goag7R0YqDMYqMuHcqMTwXyb7lrvdCjfxvpqQ//Sx7CVNNm5HQSGIiQ9X3c+xFJrnlqogPb+
Fb2NYIvzJujVvsM5vV1ZoFjA/HJY6NkIxiwbqbHZs2f3tWK3Q+rA0yueWySPcZ+3IMy0u5oCHJSr
18E3EQKPqZt8WjF+8TahfYoqFW0KC8J+ksPzlSpZbulmPlk/Q4u3JwYDRbzWvf8Nzz3fSQ2mIBSr
SUA1TWAlZolalg0FHPsnyyu+mlQOuo3zUcQVWg1XEIgJCC7gVgXK562scX5Xftq1oWrQ6Y8Qdp+v
MckRY+7EcH52M9zUaHR0p51UM/QE7zSIWngGfXlbSW5o71YsL6/4l+XZ/QnVTCsR1EPEEmid479H
E8rr4FYwrk75Vm22HRNBqw/kPI2aL3d2YZoqsbJawqgIwBMeSJjCcuAvtptBiblKqTjPozDHuUXX
RUeqRr3Q8QDFoZlBxa76nbUZ7fHa7ONDpOWuLYfva3sNMXVRq57bm+1mmkWKxQymoA3otwo5m/LF
yonAxV0JNgrEU/QLHl/fyIV9ZI2Ii1mU58miZjYNdM6zIeSTQgK7S8tpQzvx4XUTF2WMn+v6ZUOk
Hi+iRKIovfDF+L6+L476D5jCYWF81LeR18ju1/ZZsCS9kVBt+2x+XIf6LW/jL/OzU5OaJfpGRQAz
WdR47XAstW+OyqCVUnidutawvGhzPS/WIY2iYsK9nPs8c9KgBzTYxNMxfFJ23TtDRvN4M9H+3dtM
DdBb81LZrYtt9j56Oh1+a3Ru7vt+/ghDMBbCU4gjPP/i8M+h4G0FEGehZFYyCVqNntDD8K/Hg5mt
eSHxZrx081gDAWMwgkEiZ4FCOrc25JGaOQF0F+OVCEcSj/UGqJVulMoVs0PO3nkYPVj8iGOVwBvW
RMQXNhj7oOLQ2lmohVeWE+q+wWrTonXT8RYwipdnO8VOtrm+xle44IPOjM1Okz1MnW8U8fTcAKfi
uDMeqy01MU/kx6sebx6m8JRQ/RMNl0WOhCmVzWAawgl2qJ8kuYAdDsV1s+Wywju5noNc+IOZwdlL
BsygC0dh8N9SxZAJWLC9/fRB+dvsvf7HwyFikYquwi1CNwM56JkPgtwjU3y04p57g/JW5KwqdHLb
5kqx3NoL741NSrdf+jZlK8/Y0mpfWp55pqqWc0kuhOVxA3RrY9r55nXndxE7Py/OJOQCA+vgYcUO
v3B+RT6UuaZFFih7mfhuKwYU/bcKLJPIxa0O013UbOfmxIpfmNOA/AW54If6yaosZnSpNcBYIg6M
4/1xQVzYA5ihUNg0ReI6iwMyp2jzQWZ5TES+k9z+VvBGi6lg5alZZdG8fElm1maX7xT4EtVqSPaG
KN8puQ2hFLjUEVkm6L0d6zoOr0sldU/TEQKVoSt2jv+17e8yI7/1TcUdfaRJQfjl/VM2lfuVnV46
TGQUOEFYzhf0zKEgrIHIWV6MXtoHmkcPo0m7Gdqr+Hg6KINrPf3GmOiSVQAVJmVllNsvJOkrZ5zy
QFBh1vZbX/+sBMnGOTmP+ZRuRjM+9sm4ZTzgUQkPdhJtMoZ+9ewxttdKQeqFE2ZrXvyOuV71KLe4
sVYZvbDRdkHab9Jk2saVcR9NtC1y2v0qaBrnQx3nbjN8k4r7Sf+o55+LwN7ZAAuNUtlaZu+21UNd
KG4c3YAed6tTugfk6ULFebSY2K+tlV0TvuXs7Xr+2TYtMWovdOBm5zexDSlLdX/wVP+ubt6M2s2Q
/WmINTMxO7QQnymlKcLIQfvqGFAxnFby8+Uj8GsNs5xukmo/mCz4n0BqunHzXpWz7crZXnqHbOs/
JuYVAKCvRR8ZmBCpavdmYlgiZnhB+fF7NGqXofD5N5u3nqJR9SUnEqdaFHH6/fi3KHGIPkLeber7
U4Kw19pjexHGzGzOnr6kiP1QlwkjtGrrG9E+He5sPdiko+LFTrsJidqa0DmsfNk5qEI4UFvMvNAr
Bb43p3lu1IompsqXFbUV418iqcAq/lgkVaSlZ5ZmT0OewcE0+lia3pgPfeIKBM4J8pW2RkY4/43e
9uK5fLG02bvu20l36iQMZiqCwSd/G8Xe61/v0oImCLPoW1DJIASdPa6ylE+nuiwGT6BUrbzcWKfS
fd3ERcWEsQf6yoqMsKdGPX1+FKW+iLquhTOu3p7u+/2AfFX8jOj5DTaIpfUgaYdUB12mSySKHeh+
l+ZkSj9JlFOiBd7vm/pGzAhl+2a3hsq7QAWI1b2weOG2AR6fqhiL0bG8i6+aa6H80x/lw2r9/iIn
mVmaZQm+D2GZIbLAFIDZUZSC+8+C3zv+ph7Wxp+eQa/nbl1kYNS4GAwH+jVPgKwiyk5qz6bFCTTt
rkMJ8Uq5EVSJ8S0jCn8zGb+xbv0bbgFlqIhyRbF/ao/yznmQ9tEWeOtKN2FpZy30U5iFIiPjPJ3H
ZcCrxy5U4esN1MJL8k8GSP2Vgyr80+Waf5mY+a9GOnW8b5gQDAfyh1Ig+3yv9hjwrARV9crLuRBq
im/8y97s8o1p0MiA+gRzLeCco4K58Ha4ErUKoTuwVhdetSc+8YvQVop9ZxzEJ9QLirKuSDRFUQ+F
3/yGuI6e01p9bXHTSGnJ5VUmEue+OanGIG9SG/eS6HcKfJvMKKz5/8u4ia/4wsZsVflgmU1fYaPe
lqnHeKi+GTJ3+vi1qKhs+W7uNd+bEGBuvHr5Lx+8c9Mz/6zAmzAFLablK/+Kuw/nl77Tr1d7kpfB
A3YYidLt51nEOSqgolnRyyF2DNAyLYQY07vsrQP+odVu2hvSoPXKs/jpF3cB8AMU8YAjCY3Pz4oj
J3LaZZgsf6TMmKDXsEPYzIuPvqs9pcw40H1aRxIuWbW5YwibOWCE5olsCtkUUt3wK5ejvZOLx7op
mJfoVpLWxYuAsjDc30ieo9c027cy6IOyDhkw5uEed/WdAOFX2+z6dJc85t9+o40n0uD513xpcJYm
K5NWAFiAz0Te2w8BEBIEqE+7qHHH+/jG2kv74qpAO8xZ8ZkLuTPKKYoOzorRBoqws+DcgONYVYsT
PCq3QlCRAvexo30oDulvFPEX/CeQUzSdIKtm8/SZiy6NbjLDCGvxBxkyIVFOj2Gm03fFw2/Ushd8
C8rkgreFPqwua/NNPA1TPKZYE3Gf0HbK7W0faa7gU9XBIIWJ4qIEvObSLrhUefDP7M72ss/1sC+U
QIQzyg6iD7FMa3IFzZWQEo/2w17sZfhx5XVacAJndmd7qWeM14JXFes195MXb8fI9IQ+pgArt6nm
/caOXsbW52udZV5NAhQ7U3tmIxkB9DIzYlZKsSpmP+ut5IReYls71cjeJ3r7tjLTznt9zQuu3UAI
g7lMB5SuOcdi+JbWaqnZMUJZnLaMF22VIf1h1IrjFVqueSDi85VgdcEBgZk2gQrS5qMSMTtUUaRT
FMkgPCisY0LvWYo/2sab11e1aIMyK2bYMqRpzl3r5ERxxfgYA8+WfRPmdO78dAOL08rHWzMzexdj
5nB0W7DD2uXXMI3cpKk2vv70+lqWgnvDebGY2QcrLKMs/ZHbMHILBbw4uMoO8k4jvVzjvFhwomem
ZhevjKjHdxV7Ew7hVrNDt3d+qJLvyqr/35yCF4uaXTVSCJo6Fpby5saKxk0d3ZRoir7+6RYOt4nE
KhUn7pioDJwfg6ANfL2U4J3Ig/yAPIcZddsxrDxJbW583V8Jkxa8JSwvQNMUAJQmrZVza6HKwLCh
DUAq0uQYR8N1O5Qrc/5LJgxaJjqgAIEJmC0okYI+iwCiMwLNaJDa7/I4W/lmC2caiRyNjgxKYUzt
zVYxTkNRkhDDJCDljmdl4+e+6e7V5o81z3DyZ4Zmjg91nEwaZcj3VGc4yrn/hX7tWrlkbTGzEEv2
81OrZJnphUru+kGz8eV6NxWrXdGFZxmAtwAt0FkHvzezoyICI3USj4V5O+0spHD0Y3gU84YpVOOr
z+PCM4WvhpjaEJABUvHzgzY5XVCpDtbCH8NuQLBUEMXVEVFH9ijIzNYy1YUY/MzezCtMrTWmcYu9
6BgcRAwuMArxbg2Tv2ZmdvKcVu8KuceMnN1NynutbjZm/GiZn9sBDaPrrk53r7sHccJmIePZumYn
0NcHu4Geie84mseCoWmGjD0jgYZHavvdlFlU4/Pu3etGlwJGk0Ykc6Jo/gkahvPdq3WpiDMrNmjO
acHWvBIkK6an+Ftr/ztSfEuR+Jk9cXZfpKQqjccEnqaOYGoAbWkc8o39WcibO3smsBCt8V5f4JKP
erm+2dsrmb4RxyU+yhwzLzmFqmeiRb3ipRaKr7SHX3xF8SterCosfF3KJNUgrTc+qVvQx49hcNBB
Pirbam9EbguURlt5tFa/5ezmxVlzysaavXsm2oLy0gApm+8BD3lGtm+nXbKOKV3yLS9XOrt9fdTq
OZ/UeO6TC4a0bIhcf5cjhlxsHM85xWurXLoXTCJScmPCAZju7CIir1eE4dBU8JA8ifEtxdE3Wppt
xoQMwGJ+Jf0w6O0mlo27WP+ay28ru3DH4ZupXbXdd6mcXCdQV07V0qeH6J/5cbJlGHvmLlZuo7Y3
NGR5hS4QTAgfHZIB6oDTlpluEGmb4f71c7x0UV9anGucMWEz9mkGPb66T++Q5rzyD7aLOVcG276m
HyG+6cwXnRmbeYWTHOd9arM8TXtUU2PbSpCp1tft9NEo1sAQC68i3VUV8C5CeCCHZq+VL3ej7qeh
4Tl2e9MBpx/koUeyQV+Lv5YNge8wBNHMxUPFvHDiF03feE35YJw6N2qjvRpEh9c3asHhWLQmmEMw
oOmgw3juCkpDT81UYZ8G0bZToEix/oujICiiiCEp5DPNOjORIIAOKzHCDOq+ujEo01TAyPIbFVC3
c1ydQ15ICUXsxcAn0E/BmHO+IFJUuYmrmh58HR3VYjyiP9WYW9ga3iflwEQ3k3+hprrS8Mf0XwRl
Z6Znj0UQSBCXwCboRYqnXunbcBvvzYqnSUWrYHWhC67tzNrss9IIqQz1hDWR52tevjeY2vW6rbY9
XTX6KhBAXTgpZ/Zmj4Y2xYM/6UHjdZ8ouHedGwRugCQNBJAQzm81IraHYUubievN7fCcq1z1RPfw
N/L+td8ye0pUn9uppGyyvof+xot2uXUjfkT8TSgdn/bmvuiOr1+UpbrK2fpnT8lYpyFIHtafHOlb
C/x+wAibTmGuvWl3oyc6OMn6jJ44r+e+jTIg/B80cUheLuY9jCqGayDPxKG6Qbl7lwie/+qm2Yqn
erXkf/lhz6zNMbXYmgrSS/Fh7fhgKsAwFTiGIZwHjYl2NzE5WIyVeOTSfT+PxwpdWkjCLkjIiqws
epjtNc+GMKYzLBfBYQbZ/u7lL1HwaWUbL90qxgxkyfGqCxUUu2D+V4fV6rmJ0hwjaAHhi4TyV9kk
BwWu1tUtXPqmtFE00g2ytoupD8vsQJTJyApb4/UpRatlvWB86QuEPMovE7O7GWl2B/01JridXvI5
TZ87Q9V22CYynaG1ZGMBpkPJC4fOsZTFfO7s/pVOWU4QUmviLqS76D6k2WZsBwTrAsEw6lkbGm3q
Psq8uNskyeEniGDt3CwEGWyiw5yumOrnjsx8vWP4pcEwgYYLNJKdEBCAA81DKFTIVK2f0yV7HE8Q
bKLNAfPizAXkfjXpeYs97W27JZBirmZ6eOa2QNnkj0fnGBg/szaLJKFTrE9pjbU03epkOsEWXq+A
uWCVVv5qn/jyCJ1bm+Vzp1Gu/F6cUh2uCQ0dUN3YGLdCwBF+2I/N6rT6ZZxMAqerz7A52vvzwEOF
FS3ImcZEd1QMdgvthxK6HOavxh2YjJ2xkQ/mozjPAHtXfMDljTy3PbsuhCqZ7kc+zFtHgcPOdsCU
zaPAKUNm9TbbGKtqrgsplzDJZCkdHdH/nx1VxQf27WQsFwo2IRhnfRUsw0xpuKHBoHfsrTc3V23O
4hEE3fSTVZrps/KotUPMzdxYd+0OdaNNa0NuTtr87vVPe4mO5tC+XOcsKrFT22odjXU2qJ0S929t
7aPmTYdnGZ5pE99nW8nTelfjWFWMunr23m5XShMLT/X5j5jtr1QYUh8wsfasT5Pf6ZvwakJU7rQL
9oLMQgJERVSyplm9UGs+Nzv3iqEchnVo0OS9wheBDHS2xt53yXkOq9JYy9fn13mauaKpjNWh1q2U
Z4wxOGgCfVeh9XmTP9hHayvvrCu9YUYaHjamU2j6vL7NixcI1Th0hzjOF22I/AQPOGJlvNi+4QXO
OzWv3NctXOiTCu8H6vw/JmYLBN7RpQGIdO5owTRosYveEE1vojcpA8vW3t4V6I1Vd9zh7erHXfCF
QOpxvrAokbjMi9FK0ctTaksiRhDyjrWrXEs43/QocDNrBcKlY3NmbeZ5UzlwUDLVYqwpOzHJ7x/N
G2efwO62BlJZeMFsIB2MShiCTcOYe93Ehw2LYqTu9VDhZIeulQyoF/s07Q8mzIYPpWZG2yyVrhv1
ZN3JtdyYGzMJTZCAaF4cqDBka+nhc0XkLMJVmUpB405jHFBminTmGsPGCqM0silOhAxv6E6p+7sS
bkjUvCe7pBI1yV2zH237Xp8C2M2UzqHxdSqmq9Hwu09QozYSuIphaGHCb6R4k0lG/iVSteHvWh2o
Q8YZZEObAjaw27JShpK1DNN+aJTed+spDd5JSQATnAJ3aLlpELXlgE1ZCPdPUEwxfEFRBtc3iAAd
xG3e34d1Bn/1yak7r5B9fdMVU/AgZ1nguEkUVMiAZfoYu2Yht/Ku91HW3Qz5Sboryx6WD21Swu9S
Zef7HD7CnZbVg5B+aWBuqJNc/l7akIJsa9kPD6l60t8BT0kitwvy+DEMlSI4oMXbm26lxeoXCfmk
ygUzAyg4l8bsOlL65MQ4ShB9GmkDQ9Vo2Ltg6Iy7luTieGrb080Qyt19rjhttCssDbkATZWgPXKy
uHhT2IbVbSOjrrQdKl+UH0ObcmdmMM4iFafgWBhy/IFILHgPbUnwMTfrk2fEeZIj1l4ou7YeOTHl
2Gr3nelsW3glj+i/tLI7ldLVYIVbSOnv8z7cCFHBHtzd5pT23xBxr6p9EeWMSRa1unPs5mM/GlO7
yZNEc7ZZ1fp8BFmPiidt0JzaLQokwLaakvCHcZF/6uVTVm/kWs/gQDU7pdr3WsT8KurGnhP7cnEb
n7ox3o0+NQo3cvI1KMOFS+QUM51iWAYcfHR+ZtGait+3ILQyvTKBOcbaRbvqS3Xd7thWMGFMBf3G
dP5FrWNmc+Y5AslJx7rEppi+9lFlget1ezqoq3oFl35jZmlW9RqyYWyM7l+Wkm/534Lzw3bjb9Wm
uF3DE13kg1CCyUSGSGsCm70QJyUy6xQjHMDZa+UWbtPtKcsPCWOWSdlvi2xt5y4yQmGO+UoGOAR9
4ryLH8SlFodZZwnY2VR5k6e4xhfBtPY1os6xjWgWBgigrfn9hQODx6AgpmtMkynzNnsbME7a+axy
UM1NL32Vqh+vP6HihZz51TMDsyiIdqrSn3QMjMV93X1rTFhPfX2bwOP7uqHLF0x8QRw48if0hJjr
Pq+5teghy4M/ihEY5v9osueb4lrbm7v8zZ9/NYZ+we5QrET6+wLDY2uDovllZ3tNo38oh+koZ3/+
SArYDqUWFdwOGK95rK4peTaZpc2B2NdPxmGASGvcMeq/rTbrSeXlLhFpCBIm+BrQjpmzu2YjLqqE
HMqLtPT0qXRi6GhLM7uj/AzhWqBHb1c26yK4YXXEjQyDUvXlls0i9FqqJlntC5tm3Ubwu4p4Sn/T
evWRYf/9WhX7oi+JNebCae1a9B4uj0Y/DmmosF+p8cko8pvwFBza6lAk3xoVUky72zat9/oKLy8W
Jmnw0+en5gLrzPlp1GJ08PIIftU4SjZm9Agv8tqBv3QZwoTopIBAdC4w/VWsKkHXGrbn/511blK4
8vvhQIv3Q44DBrZ3r9zKH9eC7ku3iFFI+o1nsjxGsc7XVUWmlqn5YNPiTfdJ4uz6QXZPGq+e7OyC
+LR9/TMurpEbrZmCEemCQsQvW9Q2Cdu8sLbTrWNU0yHKMs7Iqev/lKyBgwgqD+QHd45JnQtkXpfA
Gc1wNDhAbUe/7OAf442xT+4E0jjbrN7wpUsnOsj052DSuiiqVlqS1KbUixvOfJm8HzfqRnLjK7Pb
igrSiFCBF++Ct2s1ncXb8MvuvLyq5L6eVgkuOaKS+29aFvXw50jx5+/5n/XNQ+qxt8d6NFnf6Wjv
nd1woCf2PGMuhpP/vAyHNQsoBRQ63Aq6IOcHU+nkbOpOpvWci+qbfs8oD0lofrQP2fc1h3LZyxTW
yFwQYIC37qKc6uhjAU+CZFH062jJC26UZ7GtncAZQu20cjaXvAkXnLoNnVMKx7PFFZ3uU8G1MFfe
t8mXRC3WnMllFMfzyYgldROCgQshTXjU8wK6Hl4ANCfbvaBesd30fr0bvnSjXxiay2maPZDjoItt
dIuCa7XX3kG7yOm3156YRTsiGKC4B4/snHxo6NBFio3A9iQDEFw+bEYl2wBZW/lwi2b4ZjI+EYTa
PG5TWsMcisqxvIzso+nv6uk+rD6/7gSXfC6b8m8b8wur2/5kTJlveaZyJY8kg35XfW8ScxeZtPSn
aGVJS4ftpblZIDWI8nLQC3NFiEoC9E1gW19f0UXhCEoo0Ycg4IBXVn5WN3mB/VDDWjazU2V7alRF
G9RUqqsQVbVDlRQZPZ+qcKWkmO46aypWcKULi6NfTigDGyKXd45dbRIYwp0YN0H7xS2sB2N8en1p
C1kKawMWRIfHAkg2l8pirLSRO4tnJPs6fCUShYAi3hQJerHAPVYD+IWzcWZNrPfFl0xPhV2EUPl5
pl97qLa8yYmAp1C+O3W5V0fp7euru2zAsnMK5Sj6Dgr7No9rJiXJgkYPHbK9aafvk3u62nQhjOuJ
qlHmRcge2p/Dfb2z9um3ZFveNw/r1aqFS8evgJBR5cZRnJsFIXDxMMNbVY4XkpsNob51pHinGB9f
X+vSIWX2QZxUHNaF0217SljSWDteYNORk5+0rNyk8U1uooBuf5TVtSH+xVUJ0iQQiKiQzafJItro
ykmT4Njq89tY8t/rvQ4i2Vh7vJauAKxMClEH8fsltHrUiYH90qFIEL/v7fB7ACvsig9ZWgsTKsTc
ZM+AvGY+pDhlJ7kdFcJEDbKM8CaXYbOrNq9v0EIAhQP5ZUQ9P/udOWSMjGDEKnUZWZjmrTya90o5
dG5Kk2xlSQslQlUF9y5kBUjMLo7+qR6KnPoDOcvbaRdeK4dxq2/a0i2+fKU17XW38dffon1auuJQ
NovJUDJCWK7Ol1mnpj2208T0DX0KUZrN3qnvfQQioYDbYFpl3r90o6vVAG7+femMqZBJGALmT7to
HusHSZRTGkgEv0vLgDQDyviy7iBY56bNsIVYC550ZaUUOz85M6Pz+KCvOl2LJIy24GHzdvROVuSN
8srdnsfAP60IfA4gXNrIs29KBj9FRR6IGNjft/vuIAAUvzG9OA+rsCMmQ6nhU8Rn9HrmnhW/tuSy
ly26MQLE4AN4E4M36vVaSWLeZ8NtiOluyteawctzoYSnW62shWZsec4hfBo/CJFNaRNu/DfS32QS
NGtXI+6ZH7mwOAtKeSKGsjDYKdH9oZ4DM+dOULmWzBbVR5go6O39vPH/5+vwf4Pv+f3PwlH9v/+P
f/6aw2kYBqdm9o//ext+rfI6/9H8P/Gf/edfO/+P/vdN8T1721Tfvze3T8X83zz7D/n7/2Xfe2qe
zv5hmzVhMz6036vx8XvdJs2zEX6p+Dd/9w//8f35b3k3Ft//+dfXvEW4i78NbYHsr3/90fHbP/+C
GuuF8xN//7/+8O4p5b974H+oLv79709188+/DPV/oL+kcEMRj9EycoS//tF/f/4T+X8o5jBBw8GA
fpD+xl//oM3QnP75l2r+D50OpKB4xKmNMCv81z/qvH3+I/1/YCSz4NEUIZrFgPhf/1732Q792rF/
ZG16n4dZU/MXC1f/sgJIdYLJSEG4zYtDcjY7JmGta7B2jOBrob+xfM0dnH6fae+Quadcf9rWxrfa
sDwIA11ffzC6JyW46axPzelHMdz1yPuO2u1kvj3lDgCrfvfiK/7r1778dRfRGkMYhO0woWqUeKn3
zh6qSjmFSqRJtRc8Cc7caKc9Cqa3+ijG1NaA1RdeRxjjW+DDdWBac9hmMWpjXDELT8b/E7ih7QUh
6qovEN7r/JOf2ZnjXqFYbuvSdpCEApVHULbLvnTPkiSCs1qDxA5VLs+6X+s9X7huzh5ZMQ8kWaoY
pzx/qDKKJ4M1dBWBxXiI8xukT73WXpO6XrEyV/WN6iZHwLWqPM26QpHNNeJtJ/9pWsexeLmUefwy
1MxN9n3deKJLNJpXSf8D5aSV+OU5cZvtE21rIGcUEmDJfI44XgTv1inXJrk1q+fzQI0XBqwQEh9O
xEr9YOmbvTQ069FInaYhVjdAWDYB3otAPuSh11gr61mzMtv/Dv03HZAZqPO8RlxOY+yxNAN3jAN5
LRa7eFeFm2PkWnu+Ubyw50ctblM700ucin9bHfv3HXMD06a8/40XfPbKIYogLOnCeyErRZfk3NKU
tJld0WblLg0eLWj5ewerQ+2hWueZB5kdWx0Pmicec5PiJ704FkrUmqPZmtgwtKM24CajwS1dCHEK
ezc1/X7FB4olXBxDhusQpmHY7kKBwaoEx+apryjU0QVWt8FV5/qHkVoWlGhA2NYSkAvqebFApH2o
NEHlRddGHKQXCwy0uJPSKvz5TZP7/o7EivlBEBU5IOVsi8r69Vq4cqG/I4xSRabJwVwcad3M049K
Y8d5BHRWcVz1UX1UvoIN6txiN308eVnlWjBvR57tdTAYolYKW7vDrMB/wZDz/EMAdQDBArl4EXsm
vu9one3k3HpBmyiYlcPnii8DIZ/X7/7SAUZPiYsCdRrFsNmtzEG2BnbtQ/EpK27dfTRPkrdygFZM
WOK2vtjPStXHXkIr1jPeKLviXn6fZa59rzwaDxMMdMXfQeHlH1+3ueRrCKvhQRBjjmzsuUmtZosh
9KtQU3K+lVPz2Uin9yeqZCs+7SLrE7tFc0UUe3W4f4zZ55OjxJKaqK6egTGCHUB0BcLt8LE4/ORH
REM02sRvV7OvpVv5wvCcDKuJ/Wgwfd45Mbwy3uZckQaujulDBB32Opx96YPC4UsZE/4mEr/ZndSD
+gTPvlp6etDvtR5O4QG1Z1RcX9+3i5xS6LwI6KrO4MqllIbT+BLU0eybrOX3lVl8MKrsLfOQX9Ms
fHjd1EWRnq07szV79QYpGRrUmCtggPnTOLrdMXojdDtk6L5o6cRv1ppjS9EkFnnIudaUCubVxVIa
arNy2LPk2H4QbYGTJ4R7lG39Nvh3MnSWC53FrgvXjgIjPpuxf4fZ6NkdKALVHjLHR/j8zbRTNyCQ
99LdeD+ZUJiNXu71B0VaeysWHl5s0vOm7QhWYR4YIYOUyxBtiZBl3Equcqjgc/kdfZLlxf0yNCvu
IANeaCbkBd5k6Teplt8YTyvHQ/wNs2dPF8m/DiOaGOOcWchHpUtMaAY4Hv12/MAEB1pAyt8iQq6o
p6x9uUVzOCwyMnrfFzjxoTN7oz3hSGTDrZBD8L3pEVXeYePDK53t07UHb/Ew0jT9j8H5+iA8NW2f
rSop0XY3xU64EOcJ9v5t+HaNd+BC90RcNj6jIJIl37yQGIv0tA1OkVx709fonoNxcgGfvvWZSum2
0r7bd9SLhIBGdbvWHFtyKS8tz9Y5qTxsZFYlGBaCzey0L3T1XSWpR6f9vHJk1kzNbpwuR1XrWGHj
hYKexgygI083PkRKz5uo7lIQvcnmNwhXRXAyP6votxGgCYIaXqPz5w5x9DrtuqGmjmRfpVcChZ9g
tbn7jexx6aC+tCU+wovXXC99pB80rfLGyvUfUMPd+Z7uSiM+RUSDay/scxnxtbVZ5/Yyp1cNJSNt
ACvyJojDbdKXyDIwrjoJUdzOGTsXXeV32lC9yVRrG+jao9MyESRFb8n8ehcK9cgr6uTvuouuuiT8
1g1QfNanYW9Heraxm+RWOmlXTlO81aXkadC7t1Iw7ctg+GHZveO+fkiWHNfLzzd7dRQ4MsMyaUr4
16StagHFKLf/hQVTlHpwwaCPZx9Mt8sMmmosSJD3WM0h6+01Z7W4CN4xOj3MLzLEeL4nTc2zaQyG
iHqGZ4XC0mCiBsAkWU/1YH+Rjv9F8QDuYuoW4umEmXAWZ4Vadxqavqi90ynxVPTGY6nzRqZaX/92
S36KEimwLREaMLczu8KSOkRpPnKFg2aoPip52m9rEx3EIi89ntOAhurwZPl085PpXi5z+1DGcXQl
tw3sAiHzhUZj3Fq+1W5NitN5bHwszDr98x0GWQaxO1UpanvzpNPPdT8pJHKVIjS/VHFCouKv9TMW
tvj/k3YdS3LjQPaLGEFvrqAr195JujBa3RIdQILefP0+tGZ3qtiM5szsnBShGGUBBBJA5jMXMcTf
n23zgapOlJZ4hrAMplTslzluSm6vZK2LEIusZXcQLSitBM5GHCivAo418/0QsFsgUcOt2trabe8i
2CJtyVwyq1RFsCns8FTXTumhffljOwJlkm3AiVgoi7RlA6+Jl5WwNfjkiA78NRzjIxQGEkO7asr+
VZNi52oEBNxDrz4iNdeeWOPwQ20YaEgZamjMvU5obj9r9nS9sazFhrz8NdDHN/GeNER9Eev78mty
Pc2ztm5K9GUrCmLonN/DlSjoXSPyq3105CF15R9TfNzGkK4850Vs0PoxETJqqYvPnFddqrRJWX7o
G8Bd3IW7KBAx7Mr2KlR9IYPHPDv5vlXmFP/scsi4H6IoAxQcnvRi9Z0tYKR0S6vGiHvV/Kqnz9bo
go/7r5M5hOLPYizuFnkyR5GZYFrNeXRbA/pwzRbJ5PM+vAyxSEixBYE2mSOEPL32RUxy++7rtSEy
52KeYIqFWQJkCXfdZQGAVd3coLtXerM0kYIep4biyNzx+A3+w6oFdNb0++uIaysCKEEHOqTg26OX
vRgTuKYxT23UHIwW5qyAQARZ5KlQ1LFCGQ8ToYrY7TaF/FZm8iLqIqMlrKVsNkWlYwdzT4+VIfMF
r1YnZbNr9uZRuv0PWQd1YrS60HtBG/FTIbIwxqQcZMahSAVtLwT19Rxu3FFCoBUMKuobrzb1WVan
9zzo4ooBXAREqhLKPypIids9CZXS2K+P1g9YDcLsoyhd53Hjm35O5mKkAq8DvyO83xdboaCyBDg8
RirafaL9HX84U4I06G+9lT5fsy9DLZbPaPCBajZCtdqzjJVjoF4gWYmX0XTjoF15JF2GWqwZWbIU
rmQF9xTl2Q5BOfUdfygfrRBe8US63RrZyimFewcwfCB0YXvgDneZtCgd5jEq7Q7NfGH2px2xVoJb
J4yORfhe7r7+ZqpYCJdb/zLa4kyMx4llBkW0ru93cWN7RUoBhKvcrNZcOqeElcmj2kSeVKX7sh1v
Rt6dSupcWepwAtUCNmUPXS/dcWc42YKX3suknwc/nyHoaJVuMnQAHT1lpkr0FBDZetx/PYKVFsnl
CBbnmp4kuWNXGEHryW66m48RkEVCyuJf8+0g1SFcUPGSxCv2szxNL49dX6aIJISNq3vqlW6xE6/z
aZ8ctoQzPudkE31VGOdC2Q41iCX+vQPAbh5yW3QCQZk51qi2K768TZn5XK5BHAdUIBkduc/4aWCn
o2zW8W4Ug8L0oVxjhIL2ujV9n7esCOQg/wK9hCN58Z1QWYxaNccjbpJSGEdXtk1aZsIWreXwRQTS
f+NgXtlIaJvJCAYkHwA5yxexClVT2Sgb1JwF7Qj+HGDMxD607iClKhck8be6FmsjPA+42Eu22aaa
FqnQEwZyMEMRvdM4mafSt3Jzgw2kfd63YnCQqUFVBQCmZVeaTQBoyTmyXp+CWtahXcyzU5ypO7XO
PVRqvUSvrljZBHXfeK0OIdlS3jk5YCxV5+V1FYDPd5QtfjQLTI6l+4ZV7KkE7w5Tc00byD2Te53e
7itquUrSBWoKiqUuH/Is9xsOVTE19eLaOBkDqjfqFDi55VvRfM2d5OHrHf750L4c6uJYyVqQ69is
w/knVlS3Vcuf+Thv3IDWFwu2mQ52FQhdS15cg0tcLdcF6ja224gFo7rzvrzS93F7kIN/4kqw+gVh
FYWOi7A+XdZJa3UGd7jFfojmO4PflEwjFSu8qbAJpS1h8tPX0/j5MoxpPIu3mEbKQXeXrQEFIgW6
F3ryZpfqfhz1dmvfrWWU80CLs1kZeVJZWtx4tOsOfduFfOyv+jaHdZ191VYR5HjqcJ5hU5o0b1+P
ceWwvhzk4rDOwe4CZZS1H3s+Pgp1f50oB2EFnHr6xpNqLUXjAS5gwjogwx/9xLPnRVMBwDHaaM5T
aCayg72fD82+Do3brwe1FWYxpqbS2szOMZ9Myif4qth3XZIf7UJyo7G6MirFbbCnISbw++u4qwvm
bHiLi8jAnaktSglNX6u6UyrlBP4XsqimuV/HWU2bZ3EWadPqhAeFaImw8j0y6mCQwJ6u3sHb978O
tDWgxQmU8QlFfmuqPSWVCbMHYjXxQbKljRuJ+Gcur1RYg2fjERv/bFlkrMm62kZq5rTRiTk7d1WO
i9IsZWEqYQZnw4q9r0e2UrNCTEHqtUGawym7+FY2HDsKq0f6Gg7Kt/GUHyHh2Qd/+oGT1z2w9z7M
DsPO2kvB16FXJ/Us8uLr2fWQ5agttN48BnROiKUHqfNvze504XpwFmTx5WxIWmXJjCA5fMvt3wWo
Qtlvm0AL6SB933yxfX7HXEZbfMCpqGVlUP4CdIxQ5Ij20021t49ol22sldXZgwij4GTDPmaJMk3b
2s5yCz0RZ8jdjOLhqz2PWzD1T8TXj+kDjPuDdqB+0kFiCRvlOqv/oCn+HtAMd/utAa0e1mehFsth
VsoUWBRcJy311MrvuNtuHC+r2fAswGIp6KmuxbKNDJ/t231+EJbhHZLu5jNMHIefdjEIGmiPoWP1
ib9VQE24ySxLJPf8GqbIIAvrt8K7Mjv+A1MacSZ+FW2R441IdxpY2cLBxK5u7XGCfyXKuUUuwTiG
eqbVhNYwhoOuPfRd3x6ahv0eZ7yprMrY2M+rHxCOFSZen+hQL6/pswNOscZAMC9sGjSpdBziLa+R
rRCL/ZU4dWR04pCmsRzAlq6rJP/rpLR6t3KQhSFvCrHuZXXJYcye6wiZvurKUE7mibDMoqTMsrBn
VepypwuSzNx9HXU18Z9FXXxElFczSaM28BjJt7hpiWJ0bsd61+SFa9m/vg62ug/OgonMcnbKlG3O
i8EAlHLIEkIn80ZqW9KrMK6TbnMgZUfJV5wtsu36Nfks6mJ7c6h3DEOPXSGuyNI3hkLWdCN6m63L
oEi12aFeScXAgIhqCAhZn0mHQyeZqJ19ZK4orA7zDv4JArqQHaU90ERfT+na6M6jLZkFZpu0PbPR
05LD3oPfG/xTINUmjGPBlILHqrt11GgrWeYiohj/2VeE0GmfVA0Wam8o1z2NHopBv1clmhO0q3d1
zEODgkXNJb+YHeh1VNAUSZXxXjLQyLb6G4jFEDmdTqlwTJ4k3HXHwQobsKxLifuxAuxaPT+jyTmE
xkQ7EPWjO9rNqGJNxXvCJgIhxQCwdoi6wNtsI1Wv7HNhyglnNED5AGBd7HMzL+K+SFDCUFMIIcDj
o4g3NsFWBLFJzqYvNUzWogHaeJBTsQbVj5I43FgTYkUvMvP5IJbItTKnTKrE/UZg8QTdEUsDYp7Q
I+ghzuoDbgXLp/aXsXExWDuzIWYCYg1o9IDhf6zVs6FZPKrLLNFxWUXPhuSavsuscSZmQ+PAaCcv
N7uQVtDvmSP2VtFmx/Ut/YC12T3/CeLvz37CXBdRmcaoZxjNGGjI01TdOGzWJvc8wiKJRUMdW1aG
N7DSFn6eq2To41DV3kf13yOP0dw4m85F4mqsGVTfPG+9ZFBReOpiggatBomlrUKC+MnL9XIeaHE/
UeOam6kEEI/91EOkRTS7HEagOumaBA5hH2rCm2ly5TDA6ICuQb8fDfJlLSHmSdJxoeZt05gMEfKw
ehCe0DWabF4cSt1T9NgfqtN0gj0ZlO22fsBWfJHmzlZKNvOyaEzUFsSlTAgG1L5z2L6UrYWBOAdw
gWh540mwmNuy6FVdEpgDHYKvwhBBCyEHstvae2uf8DzMIm/RZmpm08HRqkhBbiZBZ+/saEvsfDWI
cOeCC5/gcy6qJPZgTvbYA1ItaX5Lv0eaSdpsoxyyFWOxgYu8LIsuQ4wpB9oKWQO45gpKz0O/UY7c
CiT+/uz79/DHmXsFgVinvUxw7Z5j85VJ00ZSXEtIQp8FehiQGVY/6blSs8uSGog/mg9eBCxXZNKN
M2vlDqfi1o9uJ8RaARpefBZUsAs5sjtU5abskHHneoh+tQ499nESytYG1fyTAiQeZhfRFh9Io1Oj
UYHPxJXDtVKSRYTdz4D7AUoDQ1TP4beqZ79Mx61S9fpM/j3MxQcrExnojhgzmTjqrlS5T+uNqtUn
ZcTl2BYZ12kijc8p4MJCYhPalj6qOtoesm/JW3RbH6EouqfX2a64yznGSfotway1NQnDRKgHyZAQ
/FT+z6UymZMRZbN+0g59qe70sn1oleZ944KwdkU9j7MYpwXHhDyFwBlQ2ILLP+7aQwmNIlThN9Ps
1pCW+a8EFzFVDYSqQTUq08lwizm9SxJrYz+v3oTPB7VIgXNldtLozH8qBk5P0oP9WDxHREXbBMoI
L1tSzVsjE5n/LIFkaVbkeouRMZ25uWbutUojRWFseCstObDAJWPD/b0oltSwMeFtW8Wot3zw635Y
L/ORuXGYwki3DJzbuSLSxvpYO7POIy5u+GVHHbPQUBDpgxp2hf1OnFks2IK6rG7os4EtTmBwI2OL
SZjAKM+Ru25169+KfvyZOgCaxEtM+9Rx0qoamMJ4BF6nc9FB2VftlqDe+hj+jrAYwzQxKTZqvBc6
wEBM3KrlLdTc6q0akMX/G8QivdfcyovBwW1eaNQbO6Qkwk7JLg8GMB43EsPqmoYXNLS/kYM+t5T0
vptZgkuZaEyXDRmui4f+yHfa5EqhCuQ90X9uqy2urrezqIudC1vBEa/Y7s8KV3BHEu3Of4ABFjO1
vOdCS0noYAFt/ElNKQNvvUgEJazxo1D9NRMgx0F6s4Adz4P/BIvAzgV+BvJ9ODI/GZqgy8siu0YX
MDaCviTx7g94rf6tI+cK113kpY0PuD7E/wu5JMkOnKd5nuIuoIdSe9Bd6rEnGKm4hnr4UIq/2TqV
V6hEEGuDtzcQejAhgXTFZRocwJ2IIzz4PqiE3T13SDm7wo8rzUKoqqOx7LMSqG4zyINx0zpibcGe
v9fF358l4T6dzUmVLPSLsWAL/RQfxfMhAajXCmvpOiM11EG3wN1rm/486OL4nGaeN42BTd9EEOos
SnhFPn/9HbciLCbVmTvbnjRBloynBh68/T4d0QL9OsjG3FmLND+paj3RGbeN0u4fWBzvoz594bzc
uFWJ3bvcdWezZS1TJFccJa0SPLQyelBy9loP8r5v9N2Y2Xtu6TetsYUC3gopdsnZqoCdd2vl+gzV
+8QGjS0aJlJV9j7lxfs8tb/6vrmK2Whs3MNXYD3YCn8XjyzxVc/CGknd5I6JTC10MQC1CVOAyTSf
HrZee+vLA9hUSHAIhcvF1aNpVK2jBRagQfuTkRZBrWySkdfuiDZYwn/FWBYWx8lSZImKRQ7cMZBx
5J93lNYeMOehFguxj6Dvy2WEkpyrLKf4TozUeR3SYiZJMW59pq2RLRZkPTeJXIx4wdB9prvi+qt7
sBMbPHB5ArY1kWuH2/ngFmuxpHNvxFKC91IThYpeEVpYYZK/5/aTDk2fMR29XN/9l53997dbLMTE
Lmtaq4gp5dCwhCYCy72WB18HWV3uuFeBQgqqqgLFosvlboPiAp8kfLY6u5/00ZWrvUFfpmw/HNG4
6Ch3oUj6dcy1lHUecpF5WR9HUkVj8DlrSmyjDPRmnzFra4WsnaLnYRbpd+I6LUxV++vK7cI7p3jJ
XvUgO0R+48cPm4fo2pI8DygS2lnmSCJtsuwU+b6KI0rAL/8NJsy3Me/vHcO4iuyodjVaHyZZ8bRK
ByxR2hKgEDO3zNLnv2CRUoxZq9TawWFQDfC90tsbpWhdUFveWZv8P6d3mVqatprjusZo0TucAsiE
4p4COlblRdnpLyvtjaNuDWQDRx0YkwIpJJDEi13YVmbNa/g64J5ghkKRVCAh1VsBUGQ3Wy/DtRqJ
IA8A2QC9TFTDF5PZjVauoYnwh4RZv1vH+JA1R2ELSO/VHZV2PNSP/4C9ITLX4iOex13e/nDsTUVT
AT7YB0qQuNWdUOmb76o99eNiG7G9cgwBggn5CAvUYDgNLLZJXqJADd37j+/o0Vvml67kyre9K6dE
eHbB+eDp6/2/AhI3L0IuNgoEPaE00CkNWE2EAskLpyB++wGZSr3pLb3t72VSXGmPX4ddGyh4Fwpe
RSCOfXIj50M5lDL0KQHdVk6aDWJt8R+OCVDxQXqGiCKU8pYMLqqkNpXVRJSjtaALJb8JpHBbp2El
gV6EWZwMzQjUeTo6ArgEMwUorprqAy83Aegr+ewizOJooKaRNWzAaOoObwFBCzZ8ELJaX7wC4mZj
d6/krotoi1OhmOFgoKURCpKqTDL92ZpSwos4KNnd1+tg7S2OSEIwAW9IgCwWG1svk15PItzwxHMD
S2HXgijenUCZPWwqKa8cQrASkSHwDes2sfIuz4QI/F+9bkCXExewHHoMHjwWgeEH0dkz/8ErfC1H
2uB8AdWMZsVnN8nISU255sAC/MGSNqSEGYjbEu2geizZ5o6vDPAi3mItDlKbFrDnrLHkBbm6wLFD
+p36DiE+KJTEzqZS1VpeBncHwuWQBcYflmwPiDSwgneAB4LnX7kKVAcTjwr5OgWaHuPr/GvYae/F
JotvJX2AYAIHFuClsGyWabkbmVpLJia2LRRiN+HUSP9+B1xEEPvx7P4gJ5bF+YwIk3Ys+XhfGZnf
GaCD9pts8ZXLOlpAWJjCXMGA9MxlqKS08rSJbY7b8/jRKkyxLKOYNAMRvhUqjL7z7jbP3YYRejV+
39iBK0fcRfjFAQD4jdaWIrx9NXqgeELPGUsUt4hg/LXdJFxJlxfRFvu9teNyyDNeeWmZwrr5Rzb+
KNt/z5UzwbGCjNwHxwA938sZ5XU+G7oYEpNOpmS6fdlt3bhWPxoI9qAFOeA/LzF7WSd3RdniQdz4
9V55lH81UCeKfXWvhfnjBxog7FFHhliRt/G9tiIvvpeVx44yMUSmaLNy2WueoluOD3ZLn1FR9NRj
Gth2YF7bMdka9cqx4ChQ6IcoEbiUQIddzmtFU0kxegXXyoY90KlzHcXOiCGNP1snfd4Y58qJJ84E
aIoCWf2ZLmrMTjZ05iBmOLnlAHtGO9FSYcF2S2V1XGehFsfdHFV2rEqoait5ckJn/bc+QQrTyn1q
tK8bw1rbAOfDWuz2emYgg+iQobBu9FD+cLWQ3FuKRtiILC0sYTdXzEq2xA0d/g/4D5e9pQ7yDJ0D
S0oRUiiYwJnViwdfckF3hJ0SxDZSkAH8zcL3ylkEpzBAV9CpR7l2yU3RjbYYCtqjU0CG34PvBMlN
7qIM/U31BAx/c5Bi2S9u6hfxRJo7S9jSpAASpXdYm1fWt270lFPi0odxFz9xn6GzE5HxWsm98fof
SJyubUmwZoU+pCWk0RbftAckQ5kTjLX6TffyIQoLGGDCjOKpOPaH9ogyTMgCnvtb4k9r6xYFJUGn
FroqH5XkszEPSqk5TIEigSoNwNpC8Z3rJCtGX4nSjYS3toZgKYDqO6hbaLsvUqqGE1bPdYRKPyTP
KJTX3zZ2xuqKOQux+II2OLIpF0eDBv50KPtxBnMNYMZkVwMdmHPUkv7TBJ6FFD/pbAK72TbYaGFU
CjcI608wISKOAVGJJHb/n6MTE3wWCvaoA9MUFFriV/rYPwoose2B3wmpCOzBbSfftcsnCDj4ZsJa
xtGcxXTmJeNS5NQcl0G9PArXUsdP9zBGxt3Ti7d1fsW/t9yA6AA5kJjSNYj7LFaIOdB8TKyBf6i7
6W7uzy+ODyyi2z2qx2RDYH51dOfRFqMbZUDMU9jVQUdI3FoEqY++CEOx4o66W+feWscYZA4QceFu
j/6qI9hOZx+P51RNMxnRvEmIGIP+K/nO9YdRic8Cx5O3NDHWthvQCkIjCUbtSC2XASGQxOGX7nAv
hp9XD2GIXNPIf1iRALk4wNUibeFsuIxRZkon9cwQ9PDyOr3X/TIUzTsZ9nheBkPHzRS9tsHBaAbQ
yTah6rhEM/ZOazdUs/5Qw8fHBn1wnUQ36EziQJD2mzXAtaP2PN5iy3Vaw8HMQjywZ8MC3QMrKH/B
cPQb0jFOPduH44u/Malru+A85mJSB7A9Z1xpOApGrAKVFlprbu+2Nnb5P7EjX1snwiAcrWVsPGzz
y2/IsPWThOGmi+ta6jpcvTJr+l9uYtCFwCPWgZO0spSr42OWacZgQ2IZRxsHm64lqGriLjaRLQXa
zyeaBYsU4csm4w+f7Mxga1lkbNBLT7NTgj3g5Y1NssGvWrbB21upPFyGWmQQgFqzjGeoPPQBML0Q
QWlQpvXqZ6EtmvJ/vy4uoy0+lDxn9lhTgTk4gYYLyb/4Lg1FsbS82W7/f76PiMmDGi0cSsGyXkp5
GHNl8RqoAy+rCl+ZonBMbyJ5DCoF8mpbbpKflyCCCZlSoSkvrM0vl2AxlLWA1WJk+QBaW4Sg9YYu
8UqR8jLGYic3kwNGbI4BmVf59exFz3q8T3+k4ehCfLYixpNeAdC61ZVeAUBdhl1s5jiZJUhII+wY
jJ5ahkBS/MrR+wfprPC7hKQF2VKpE//k5SmKkPhyOlgrKghhi/dxjMw5txNUWOLhqUkPk5mR0d4C
donj6nMQbDE8YKG/sjxdGjuOpzjBuBo/Q5FZPK0q6J5sP6zUrUiLx6rZ1ZLVwd7AS07ToUEWDAY4
FJMyhPsnEDDgMexBO1B8GKqGxt4EpCz/uZGR19YnJhQWhGhS4GayOLurHK62cwxAg8DuJ28G3j9J
YMhwp7AJhIuh8bbbNKhfS2MQtBG603BowfX8ck/ArLetJIaYIrdgxZ4U1DUnTrBqH2VPUMeKpySc
wo2hru17lCQ+RKgh9L/ciiyqJrjFIiw8kb0EnCO3T0h80JGs6dG5Y489/DhaqGoprbcRen3E6GDD
lvTDGuxyxLNqphC0+2vEicvuRsUVkjoCUldcwbnrn6jqfD5sMbUwo/zfoIsU7pTSYFri0wqtmdlD
B+qq3vXICRTi9ebWgbEVbZHoYs0u7ClBtA/aE0lceDXiTgFcDKyHZbIFhENR4POb9nJ8i7THyiJq
mtQuPMpHfXAthbJDY6TzDJ5Lr7Sk0ozqh0Srp240Zl9L58qleiXtsRt8msLxpkqle9DgTNKj6XQs
BlMLzHY+6EPzVOco6RvOqVGiA+CQnpWrFtIaeCWy9TQKsYhMaxy3rJqc5FX6LCnpfdGpblqq4TDh
dOaQ74Iz4QEPVK/ghcfz4YnW0TUv1VMlySPMo9PRzWzlAMk12WVm7etSrIdpBBOQynAerVSDMkZE
X+1BumOFPPmpSt8hlfaexM0vp+2InXfvUmncdI7kTpQfyl4LLCh5FaNyUpvKB+IuJRQ2ZHCRlo8O
l17stjgVSXHTT+NLkbX72ppw+Upe1cFwJdnOSdNqMTGTFvpvmv5gJmPh1QaY4IoUpyRpIcg0QLjW
VSMtiKbU7axYIZRNvtEChAXB1iNqbxqR2vqnPGgoqOuFEfYGjOtbibpcMyevkO1fIGfcxkXx3Aqf
54xyH63SvZSaD8CeekWe3EwxbVw2zddMgfYVrug+TXTP6vq3NlIAabf1gzbpsMiW21Aq0B5Ti4fI
UH9kQ/4EW6ZfNlODTLVdydYkTxtTCVZG9a+4SHdjVX+P6fxUVg60iXgLQ6VyQq0nNUgGvwy4+D4U
zDwlTaFcpWbyyrrpoTTTJ5XVB32MaqJG+reijE7RPH2b5zh2Z8nelXMJ99AB1uajdpQk/jrJ8MuL
NbpjBky0lagdQduxclIPHfcjS7vJZPvUpGPQpmV21zj68KANJshzjeY5Y/MCwcp3tbyN2ZVkN3DO
tHP1SouHxwTSIaQH6z93WEAdSL33qONIme1ns1y7Xc5v8yE3vUErr1qlvlYjbD0tKtrItQ3JOEVV
o7VEspPWpd0kLK1l7b61kiycE5g/ukzp9etehTIRAdl2CKI5TQJuDztbace3msc+QEe3I7xIjlDi
DaH48DCDfAs5i5cumn5MhQHLbrlCsYCqvqWW99UQ3w4zLUIDl3F30iBHCaoiZAVU7ZtVqe+QgeWE
2oP9KJvDaTa0awUO1fejqftWaSjHIYrupra5h+uHCx69C10cIlnjjaRM945ZhQaIsa6SFtVD3TQV
gcJjc2Pm85VdAGDDHZ8zdLM6jb23URxiYAcsaTcftF3TWGSSAds2I/pNN2f4M6lJv1fhXO4VbDKP
tjVK7ph0sWe3rApziOSRNofNe4zxwd7v1ZBL1aX1cGMX830n2Xhf6HcO/qc6whxXVUXA4ZXDxtCR
cxkqwcMsa4EhqakrM+0H+r+Gm8nYr+nIKLFyS4egiVP5UK1QXCD+TLft+Y7x7hXN/Z+4itvHtBLw
Mhj9XVWa9buOU5ukcblj+nyiZnuTUaNyo3Q8zUBUu1k3uI5GIekT2bGL2o1G4tHihMewaXJGftNw
9IZsNPh3c6n9UhIJDZQZjWC9DceoK0iq54FesOsOwHOS5lyR3JjFbw6e+kQ15MFtOI9BWsxqAqki
YhrsGq/bUx5P79TsT3ZteGpjPKlTcsPM5L0sHDLArIPQjqWkVJFWKKMO6fvqSBVInbSKV7RaQtQ+
fcziyK3rsvIjafyuWVVKikzaj8IILdYmWOLNMC0xm+Fx1kZo+sh+T509m5CgJA0ypIXq94W8jxrz
oa9Z2EzSlR3Tl9x0flhxRZqU7XnZ7y3JgGVrWj53pgLb5Fr6xeNW9jXsDG1G+5jZJ63P7jNzCnM1
3o+NXbtThB3dov5AaKwfq9a8qkw99s06v6NU/hlPEKudUZvHOoke5BFJVSnNYAIYmOhgzv6WlKYn
sz2/9IlExlpH96obQfusDxW1f1Qxu804/5Y0yi8k3qCPB5IrsV/H+IZmajw6w3At90NgGRBsSaMD
7aKSOFX/c4RHMhmgvkUAr7yOx1oj6OYygh9+sDj7nQ2YTVDGni0s/71O4yNj7S7hQ4jtvFPNftck
Q2CwyaskZ+d07fNMAXoyjUQOqamVB92gkAJOQogDxqS28M7oqO6Wtrob8vqYltKpbKyXiEEc28xe
ojH9aZqZ4cGpFJw7SC+5k9NwD8mkChsluVLm2fRTNNKJFUkd4bX5qMsDpmYaD/qc35loLrmjJb1N
yPawHH2RJv1ZoeNpjCyUDiSGZ8aMp32ZWNd8lI5N20xQBQLvebZ2OcyOo6LrdlCc7F+njGq7Qneq
YFAS/NoJFRVL/AL1vRxn7jq5QkmcR/flED80ShbSJHpvWBSkcRc0jslcicY3qWZCSSa6ieeRkbLW
rpMOZqgZt0c3TupjmTW+3vPrKIGsdRQrPmbEl+J8z1sngMIRJ0Om9sRJoDISO41ftspDGVePKtXH
41RX2GuZ+Yt1/U3dqyfbxGAVcOMr/l2KbIMoXfk8pexnPvTXUpbsEjhIelLD91rOfanknsUh2q3r
co57T/kQ1aDMpZmfJ6A6DLZbODrwyUXvctXpQ0vun3S9n25KR4Oipdkkro1Cid+Y0zeoLgeSEd03
PXsddOV5HuvsYPDk91RaI6k1kRAl0+up4Wpqfu0kDTrbiQSl0kIngwNZJqlDEXyQmtyVIihfpbnt
V3JyI45Pt+NgXxot9Kbh7zkGUTdBIE6tSy9ShttE6zyGUzRJMKdlj4/iFP0VNKeepnF0sN76zMMJ
OeO3xbM3jGn2WLByHnY0Mdx5sgoX5Z6btIiOSALvpQEb1CjprpxGCpKaZ6THfYBMTYsdWyfEhB2X
Crpuz0AFUVBSj9qrjKVuHvNdUuYPPLWeTHOmBAmXHe0k9llXBRqM9HQmnBgta5iO0qD3nl0q8Eo2
JNLXmfPTlFLIVSYS/1ZKluPNgwpEsP3YxPkIJeIocxOYRxNjLNLvKSsCZgBI0jjlu2yWj7jmKHi9
xw2RirokhSk/agO/gbfmKTLnV9zOuNvnLeTSzQFiG5OMlDxYN1PU+A6VT1yGeI3W7FoOxvpYH9vU
2XeTjntYfGJzcugbB2wy2uCXDiA6ctN+RDLFWuTDayvNnjRlP+QOioYWLa4Mjo66k1S2D7pEgSue
c+pN7SrHBiFals+ntsnolePMcIPQcqRttfsmRZ1NbDbfO0l6V0IVmyR66asND2oduHVTo3vWFZWv
Zuz7nCffp0KLvEKC9A9Thu92Czo3abnW3yMnVSWxdal8sCrpYSzUH3U2P8JQ/UWNe05JD6a3X4wU
BFd7yvyYQZKxZDBR74+TWVrHxhkrdzZ1iKDLWCkkTTuDlOZo76KM665sl7E7NDCxqFqd+XLlGL7F
lUNLoYDvFLjSaMWhRB9530czLtC4T4d6LaPBagIgX038mBpGOE7dj4KOsBI2DnWp7Ke4O1FuvBlF
ZhKezbiv0ETZlXgFq0gwafnqOL3kai0wgWNv7ebIgfOkbkLYWWv3hgLYeMNEch0CO3Gumx6y7G0L
D53E8ufCTv0eEgG+0SRlOBb5g67Pd6wF9R23tF1fd1dZxA6Z2vmOmt2PpXWVmSha23BvroAl7ejv
Wp0eIRIkk6qnYaNrjwlTXBXaXbCUwzM0A73SiJRjkRd+JBeHumqnp6HMx0BOqze7iCRcYOU71Zl+
MMWJ30q5emvS4RbbMbDmSscLQLYfgHb/kUrcheP3q93Zmm+wOtBG7ImBIb2RmbdvVSnBp2sw3xWu
6Xtaa28JGr8kmgy8qfoy92at9/u4OBRRxqAqPoJYofAXvC+/4eR9BJsRsjwK/W6X9rVtxNUNJP1G
v6E6yggG6JO9eGFLlOjJlHsM8hIk61og9aY+iAb1Tun/h70z661bWbL0XynUO29zSg5AVQFN7lHz
bFsvhC1bHJNzcvr1/dH33G5r68Aq13MDB4YPLO3cSeYQsWLFWu1n3VePRoubnmcnfHNHXNVJfKTW
/oo59P1cGA/ZMBxGV/S72teemjHHis1+bZxGhm1sLAFdTeFUm4AGE2DXrAOeF8lRT5IkkDJNd63Z
zIGZyu9ugkFfCva9KZyCHndNbRyajTcDx0PoWdnOHaLQ6SKWlH9fzvZtNFteYEvejRQjrImxhquh
pB+4ev1oqSYLG2/YdZaz9Uu6e924KjDbwNHcquuLQo8PSte+yCZ+6I0a4zVXRkHqWd2+aphMksdF
MGvl81Ike1bXeaZNR01vp/1sjHtD9mepld1TirugLn5uK/N7IWbzWJvLJyeyliMGAC2qO8YUOHqq
to00P+P9QyF7gsqUyQsNSkjYDckXSOjJZqr6Xd+ngs5dGW0czUaeIVcuMn6+ue36/mZa9GRXRg20
L4WtIZIc1S72p4feNLe91u9SzzwnAZwDLTV3WqXfdkVDEO9fpIkgvXGx6KwItfUEs7RUppSb9PHG
76o0TDuDP5BnTHX5oxkme1MI81Vk2eU0yXO7cx6rwXmQqffJo4E97uTXIS0ezEw7r3r7IIromvuC
qxyT0w1OWDcVZwfetWQb1ktrUePKrH2l5+epnsIvmb2t1OXjEBVHo+A5Rq0IDZs7GsVPzrRk+OrU
0X2bcnpUNW57fOuvpZ/6Qar7WZBjPB2qSD1ZWlrh06AfcCl79WR3u/TJjl2EKrJl3w29lIEuVBtW
47jTa++FCuZuyM1DNGgbpx5k4NTq2urR2abH4auZCrV37ApMz6ovdGz4gt5q21Dzvbs5bScwk6YJ
O2PUtu3MO4zS5Eob/Z1pZcGiki8m0EaAP9SxnKrLMa61zZKbt0LMLz27K/QGVkGbZ590JepAmROX
h3Y7W1YVRFp8r4u5DEzF8WlJ2pu72j4aXXdmDOnnUbOv4778Zg6YXLmNN23HXN+3ktXu+/GImj7S
R5pn/LDNRO2TCM/L2iyPg5uUQVeRGpQ27dI1IW7j5ht7mnhPZU5g30ZPVWc1lxAOqZIopye5RLB7
VfXegXPeJy21f7PJMbQY2yvH7ZmzvKqzCUMZ0QXKXb5YSpf7LIFmRtFnPhaZcWOq5OCkMzpC03Hq
tXOP/bJDJeNTyUqxlHVfkjN5uBl0cXGs9KnbuX3+mhVRjWQ9QM3ifYtrVSIk6sLymMvbetG6K1el
V55tZyRZxovtDheRkSGbTPioYnFpNpEf5FW54bepyXn+hVumZ+O8+ngM3rrhBVzyaD6mnnCCqmgv
qCAa9wQQj1E31EcjqS4RyDrjXRdBk/t3eVQ4oZtlT9JofuD899nUZy90MqPbd+X4OOn+hcj6Icy9
/rbrc+KyXhNBrBtHU9BRVyR6tYXi4G5VpGWhvtjzUVTxYxan5a1jq6A3wKQqTff3xeh/HYbs0TJw
oCiTkeCoN78VjQinIiv3dZMkB73rkkDJ6BMAXHpv51221Yu5eJ4gVwVVLKotYl8i5I8RGZK8POfI
RZDWs/tzmCaoANTg5O3Qbkc9OniyNYNWlm0INGdv+7xsro1o/NIsUXzeOkN0Wfh+cpjppAtAfr6Q
WZlBJFM7tFqRHzCEhUOedN+SrL+zin5kzScVEV0f5DNQTwQxtWnbcd9aGIV4jtRCVzTFnvcAOmXX
d5a2NAeC6n0FzBBqZpmdtbnNTi68elw2aay340Vr90S0Lv4+OMglXokXyFQ0t71dEvSMbdmq3Qeo
899i+78AwCcFmqoSc5qvDc+UaDb0HWnXUOaBZIeta92aSI6X+w+JTe95aW9B2RUJ/4ULEE+m3swa
vRb6mUklr9nH23i/WhLm9x9WzD8a66SO0MfcVOO/IOf0UF6v1NqVmpndfqh199FYJ6WayhCt0Nax
VqmG+QqF8ysQScjR/x2Xq7+rC/2K3J+UuYpOaXa7lguyY3qwMLx+GZmVfv5hJeYD0P6UKSznf72t
Ed391WqNpbiaIvHCdvO3v17Y/zee/ncIBr/szXfG0/df1ff03/53+/Vb+vVX/+mfv/aX/7T4B9Qx
6nD0blsmlmq883/6T1s4SfuCLg34CyaCPuu//OU/bZn/WK2qscCky5zSls+q/ct/2nD+Qe8IdvM+
Lmk6RsJ/Yj+N6x7b9peaKNC9Z6yqmPiVG5ReT/mKoFpA8oZNH1NjVNo+imP5I7X9ETH81hVnIKzJ
FRGKbwTg+XG5XZZZGsch0xo/1B1ZvGq5rbpjFUMjUJ6Z7ZnrEnZTjmGoVSCvrTUonAMwh74Yl53n
L9VZ7mRHIx04P/24QbsLxluXzaSFOOfF30UZozfaaY8lNLWwjjof4AM+lyHnlRNnRe2nNGvcjVmm
2vfaKea7xc9fRlvtXaTeAo0E+3qRfRb4nhqLQ9KUVndUlbUXRmI/Q/UbXpLULe48Yy4zQssCiJqC
EHNBXw5ep92GbW2K19rPvU+5dIg1VQmNxmucG0+LqzCmghNWKptu5TzmSUgvUdqcD35CMwCRL5fZ
1KPRI+OoGr6nKAUMt3leULLxkja7x9TdHLCQnGY0xqWfqsumR1+nsjrzMtPqnGi3dMVnvXfT6dEk
JCyPS5QV527adT+ixCn2dlLo5YbcY2oDLCmLx6xOVQ1A3CVaVO/Ksonyl7ypcheBhyFXhXyimWv2
eRljJMHWPW+x0cRavDkWG1HXjZGAcA2qGV7HZIJhngWm7tVdG4dCqsjQfhjUHNWN2QghHZ+XE5sI
r6eRqloN2L/1av1yksLL0RNZsjS+oq2wqBIyUFfDjnoTm47K8zWNLH3jMvO8sgmWQbVQcJXNxWqW
uvo+jhohkLT77LLIRIdxcaN8Srkiq7wLb+ngebrOMERbzZicT5HwYi3oHK8ZcLhB6iYYR8//qpRY
iB9E7p+77SD6i7ro7cUDj12v4SjpJdDrpCh65Z1cci1IGwYMbWk59hchEipeaMrNQaXawf/kswQe
vCavrpw6QwdeT/r81gVrGO6MTCvFcYzqtnsaNc95iiBuf6cf2LKvm2qon6c5L9P94pIPl1NaxGEz
+T5+YZUUN16NsyKQmSbpwGlknjx2I0Y3+0FRkghHtxxfHOIXhBZwFcFGq3C9l65J4jkgWu6T88ic
gCCMuhWY3Amt83HgzpfPPe1gl01idPH5Qm4JWdXPK878Cc7gti21RW20MqauQUloOgx1jR4z9Gkf
7Gtub2upzEdSABNGSdrMX0o1MPZQekRMXa7y3TBKfyuIIo0zwxswy1km7MsjMVgPTQpSFQ5IWT8C
Q5gZoJKTHlPuVn0zajWYv4jHBqZ33IzLV50Qfdy21hJnQeLOcX2WZHmDCY1ME3yECkvPwM37+toz
Ih3YZtHy5aFM6sQMqpkVGIwoctvXskpVH+iz5X5vp5IYWCuGOd6YY1s/qAIv42NNKyweu0om8wZd
9lRuZe4Mu9QwtZQw0ffltm+rZAxqg5JgnUv7UFFPuYb0M9g7WWr5l0hZGakdMKvWhaNh8lJANLvz
uLbZ6QAr9o/Fqa2b2pzMM444yqyAvxnWeZOudmNB23bQ+yZNA+6S6Okm0Yq0Opsno97MRI+YkXau
PEhd1RCwqrh8IqsxKUA6IPz94lWfVsvmL5Oxohx+66TxxijnsaGGHXWKpeLmmDSnaUd8VMVxsrUm
x+JIWks8c2Or+Dy3arw0Y6CURTn+J41TE8TaZ+fsEhCyY+XWPq0TjUEpUQ4R9lhy9Mlcm6xZiirA
DrCUu0b2qQPmURYldRItph6NLnso+iWx0nOrq2L3aDZ+Rejvqxnx9CDLKpBxMICunu+HRtd+lFhR
ett+aJOFEvAYLW6QLxZ1/m/eIBMw5tRsLE5bT1CgjBYOXFNCrgiaeOZYu7EFFq/2EBhmR6kWLeyG
Z9axCcbFdq4iWy9KklYdp8T6oWnNrqoDzdYoxeQ8PG+bWipz5WZy7a5A3yOe8AyHRtDmx0xoAC8m
DY3GRUk/v6lvU2XwudskxkCReMnuyoDDRFF51A2NPHPRWkfsc6GEpgfVZKfS38RaIYZhS0vyNF9o
iwd1K0it3JnyG8CRFemvbV8226wztBeR4DgP5oak0IWd8cK0sjSexVjNIFSuVkK28NTMh3r4/6aN
j5mMkyi9B2kTsxPqkezb2wyoU11EIFsI+Ah/mQ9i6rrXQpTdAwJWPZwXC9WigCcifyQyQTwzMpwO
oGNBPDOs8E5/roskWR60ccRPssVpgrywrOdyIzs7cq/N3Err89gGhAuzCW04ln3iL4GXRjLhFRSu
44Se1pn9vun48rT9pLJzNp30BvF5JdlqAGits/TX/aJIkpSMdbxB4TqSSUPr4CIdm3KhgJlx3Fpm
0qN+tcwOukS6io9zykFxMUqliy2dHoNY9joePfZV5jSTebPopQSqK9ok3zVT6Ti32RQbFpKrg/kc
d1Bug8JYap9k0Mu6q9Hx84MHieO6Z0b+U+ypCipBYQ/iqiiiwT4r9IF7J28xV0wCC/HC8rrPDUQ/
vFEX1zpJPtCz6mUfZGuQ9QKJhHjAk2r8UjRa3IZSTfGVGLT5XtQRXjyJzbHYzmliJ4ENNt4brF9l
Phtpm9TroWJXzxVwwefCAAAO6zL3lmDOkLc+ogfVpLd+nZT3xoxmwpOWTe6sh9oAK/uMk8GHPNE4
Y1+EMQ4Cr3bFpJ4qT5b+tsrkkGw6r29ERIEJf/PztkBYaJ9hHUUQ1uXUcPqoGwdJwcyGrxAWjd1Y
ZzEeri91MTj11qMUg2oGa3G+GeSUxM+qX4rnzJmo9y8ZNikBVpHrOy1KUW8rotj0OFtDJx7iUhMo
b0gherkjuotUICc17eo+MbC89al43BneEhsP6Zzo2XZpKmxjA99vzOcSXKi7kbMob/p6cp+zwtab
7dTlprVXfcpSKQ2zbrditOshGC2Jt0ZdLuNUBZYh0+FZZXTCcjp0hdjNnq+GA6qJhUV1xdVAqvV4
xmMks4rPEWtbv0QfvgXvzwUQb2bGQgSeU3PUQxxY9SCKYc3trQaNsUB0fov9cUwcGaQULXdEUxQb
pxUuKqbs2jQ0+QBwPc/YChqW4CwY0bvqnIHAuje4YvWKiLZLZtATxxvaGDNC24JfnPvtJx38FWyd
Nni1mUfhattiyZ38Ohd1n19jlRWZgcpL/7Cks9adzX6RhdKcpnQ3Fbo6izpQ+ajuqARqolnrzZEi
BmXROPfagGEpououx+acUwPvFwJ3p6+hACp8NMHQ7e610sX0WKvB2A+R7iaHwpT13cJWnXe0wbBE
yVuL0GEKx9gciu0Qpfpt1C7qOvV6+3VpM4q8qRTVdePgghKsYWGoLRqGzjZkqT6sSptFo40JS9+L
6bPbgOb6ftD5o25uHa2Eroh/VhQ7Ow/3n/MlsSddBt1gJd9lLlF7F0VOtd20E2TYXIl95LEZLIdy
XJ6B7Q5WF8SRPvZhvlAqD0Eep6+ibaABQTRIgEgJBZPA6ApHbmaAXJdqbJVcakZkVIiUtQL8Rkid
+6FS7g2xt/9VyrzaZVM/CwDWKO2C2VRsGiuzp3FDADs8JMvoqgNo7nzjDIrTZ45trOFZeeyAJHL8
rdu307dch6J4lIPg/Os0zWp2fmW4FaDvqKqzflKG3I61mwAST5zuwS9Z6c0/87lfzdBXXOHXLM/F
koMSGp6Dhq6TVq4gyC/gDVRlYGnYapQ0VroyfaLxfVZGMOyKpAgS6YDIDYSjN1baV4el09BS//03
OIGssMSzgO/wrxWGDaXePuH0FXncLDmcFrxU9eiq06S9i9Caff39KKfZrLuuJMMkc6axeLVgfzvP
3DYmHKMWZBRtn4OBBuP+dRIjz5y8hnfT40JBs3HbL8P+9yOf8urXCUJBNfzVhPqn/sLboZdizXBG
TYZiWvDpdSn41aFyUv/CnMZKC3ytokYWLRPPn1CNU8VoHGsJE9exH2wqFXX4+2/0/onb7prSgxIj
BuH85Cj/8s7R46+iAqySArpl7wynp0IczfHtn49iCV1fHzZ+Y6ejUO6qAO9JEfCSWI5kPzZxTlR+
wIQ/oYfzcGnAoC0WOMRZ5eFOQDoxeWSEmVcCOWgdbAQdizpSkwZzvTmOqw/e5fsn57qoVfH4wF5o
/zgZDU+1yOmjEce+0mfpUB2ctvC5hu6DPbGuxre7kj5+k0ZfD482x/rJg/3lDQ21rrjz2JVRVA7Z
rtIEQSvODSrQrRopQatPo+PvX9cJtZYH6UG0R/kElT0Efp2TbUhPt8/9KmXoOWX32qaOdQO1YjjX
E+U86MsoX7hzUGDSWKcfrMd375CpQkZHd9cQOhnUyd6sHL32nRmJ0zgvRk7qSWggPp1UaLzEmfmR
bc4J1IpOoknzj81TRViKMvwJ/92sEf+CC0yAM1hcO70/cTFkxTw/ikESazG+exuJRDxhoBjBY2zd
6Cqt8/Tz75/4u5fM9+DYJTnBtdulHfntuTB3emZampB4/XlrYFJSf0PXnoAq1JvcsQIBp+6jlfU3
5yCy2q6FQiUHEq5IbwdNI1xMcm/kMOqFeJKVi31cmGa+kJui1NGZ92NvWSFhlJo+6jB6956RHdY9
lE3WVc32OXnwRtauiW4iw2Jwo3NdLAkOcrBdX+PEJo/5o6drmdgb6qxoYzV34xGfLKq5c5Q+2QZc
WZLQc6VWLm7jOV+KLs82rRdxCfx+wJOzYR2Qy4sDDyB37Tw7GbD2sz4xFVXoqnezg8rEgPDHh6fq
yaIBDjZdl1tshXl1qmkn7094aQEjWIOpmMt62/qZscEEMHEpD5vZwaEQ+fr7aZ0smH8OuA7HYqXX
+fTIc2Q8VEMEqaCNLfO5IGv9NHEEAYuIjYoBe5JhZqP+ftCTlcKgNMySdtBaZxObnJ4InXAx0JqB
hi1t/B6Bs4R+pb4XpjN98NL+ZiBwXR8oyxac7Ke9MMmcGrXZZrjXsy3gEsZziM1gHmRmPv/5UA4K
7eQYDIiLkPl25436OOspmUCA9Xa2+TmpgvB046/T+/3jO20GXp+fR2MuHtIAqWvc83asIlrVkSwH
8RKLGRl1VnqXvT32w2XWiAWNucWNb62qi64WSb4VGGLp49Cb5BLtBxvOymVtTMW4/f3Xev+wbdvE
uINla9Mh55zs/7IfvDrrUtDfhdwu0tscvzmVbWE353+8gFCVZOWQJ3NVv3vYKUyXqUxi+qCb4dFV
4+Mg1aPO3/98RgSv3F0G6vt0p719zgh023AwQcN7IxPkn0WxtTOPJp++Lf4HDw9NYbFKdyFu8NMz
55eQIFW66w05lOCxk3OYpEsEDQpJxHT92+9n9X7L245JaYmDGgUJ7oq3swJlKfLWNGAf91F2AFJm
f0/INh9lzhkz4WJ5KSCWvvx+1JNMhDVL+M/l4HgUnJjMyck2YOsV0WETh5xwfhXqJJxXo1Dq2u96
1imqyp+WtFXHwrPXFpbmI+Wtv1mdLuvTQyANuTki1rezJmOmo1ez1vt/qM0bVy/M56pYYwPpSL7Q
72f7fjSmqtPPqyMQwLgnl7+URa18eI6wDOZHTWqg207/+N84C94PRAnPJbKyqQj6jjh5mUY2evGQ
zKCdy/RzJ1D7+h/tBMdhc/8MihGiOn16PYS91BGKYoazDNjF2vNTgzE0xSj+9qePziE6tnl6TOd9
CAOBzYsto+bRddnZurelnp79T/Y2C8GmWRFvZk7sU1HhQghyxIb6p2cn1Tmg63dp2eV5lvTffz+f
d4ED8iHIwRjE3mRLZENvF55ItLTNeuCOzDayg4118Obj2fzNIMiurTIDq7rBu0F6V870HXlRUFhl
eW+LpHtlR9m7P54KYhcc7T6eAiR/J3tY0nBAuYe2mXyw4lvul5J2CfVRZvl+SSOsZiCxSQTEQXHa
fk98m6Y2rWmBWSGhurGZ27BXdkb47OcdEfzvJ/W3w6EVhJ4boYg4FaGN5q6M3Bm81KzG+bEYp+XY
zEAVheNO2z8fysF3nHAL3O7dZrWaZTaSiFOhlXk0bQo/rc71nPS5alLvIw3ad0sCEMAwXJsEncbc
dxlfLjN/BvnWYFbp9k4DIdnqCYvv91N6NwpR49psTLbMekDA4+3q1pa8HWyGCdJ1uXXArpsaj58/
fXCMwkMD/VuvY+6st6OoOhs0+nFwUSZ1HmHDevRU6pZ074gl7Y960t8F4YwGOYNDiICf0PFkx9Jd
1nlOjGezm+bpE+RH2Ae61dzNxkApPXPiD8Rd/u4Z/hSNIpSxietOxtOzzGuoltNMteLKmmPCDfW9
7PDHb4p5WUzH5Nu+i5noXNOrrKFRISm0aD7X5UQ66OGmPP+hmIu1vigAG4/4DPQG+Zi3b2vuoX3Y
6ciOko3KqbCZfRVknvQ/0r37qQ/7C5Dyc6Q1MsOLAdYMf74dqYvHsdQS9m6xnt2Dn0+XaRSZ3yBD
Nhd1Z63trWNdXdc+FU2NmLLAT33O4Gu0euYFS5JD66dKokOAtnTtXJ+luoC60NEg28uU7qpZXal+
EM+iciwNnaQClqchl6fEn8EOAD7nR8fuq/q8iTCo3rlNRuY5unZ6S90a3K+nsmAFSe408THvLB/l
gUF8aqLRys5kJOIvneinZGeuWdbjNNJPDLDeWQEVnGoIhV52jyPM4fiq6yXmqNQCrZsmNj1M1mAt
XPiTMeZcYXGUQeW0HHBlfPV+rBJoMuAsH0386p3psMQzxPoeBvVz5mqEO3BbgUX/dIV5wA6k5CBo
XKyn+6ZD633KFFxOFRPDdrlWUn36cB2/353ez7uUEiNwK2Iwb9854ga17phcD7ZXASdZxRRdlb4i
hhy16MqY6+UD6Ox0e1ooPgsTshRqZ6uowsmAVTsWQEQ0A1Uq714nX9royg/xBy49fzMKBykoJwgZ
aPmpb2Tmaeki4HQE7QQnX6aEWYvQ5P3vX9HpZcdcUIr0QQA5CIDkTo7rqEhNhXh9hPOUqs6zro7r
oCsiMgDpfJho/M2UyNB0AiyUpFZs6O2bQvZSpVWltEDBDg8qybUQU738Zy74RxzEh0ry33+sv/NS
1XMLl6r/r/9483+X6UtbddVr/9uf2v+orr7KH93pD7355O6/fv5z/KNaeYFv/mdb9thR3aof7Xz3
o8ND9Oe3+Osn/7v/+G8/fn7Kw1z/+M9/f6lU2a+fFqdV+YZqaBLr/69fP/+v31sn8J//fs9TeEtN
XH/+n9RE24RKiFCapwOfQSdcAYS/qIniH2tArK8nN/bP6Ln/P2qi+w/LcDhyfeBVYZPH/V9qIqxF
GNVE02x+UM+1zPSv7/VXjYpHxtvgOfxNzQp0/2SZghdznHOUIBCLNhJ429uVExllHaW1hi6eS/cz
LgC0w9GhQmboTPqIEaImy6t+9vWNN3vOUcc3lnCKjhqxgd+NICDcihmKvQnTqcA9dNUeMJ1bYozx
Ms2Ffeio5p1nmWqeOPbNiRpfTY0zK5sCcgqtuSLQoDY9svejh9iLnDs302iENOsOyST6YKzzGkfZ
ewm/52vtiaUIZVxUI12sifjkZk1+n8cJHgZRZ3l0k/lpdEeDKnYlCh5edFvmVjXRzjAm2ae8jei+
TKysyN3dMsOh10XnhqooRuqq3AVuVO06FY/FC+2ic4opj53UT200jqLhNrGW3A1k3M/qvlqMwYTa
yKl7mJJ8GsI0R6bZpVslEemr5SbRtl3LGTPqJe5Xus0ceTOKebiEF+Ze1EIzZCgLV3V3uFsgVCOz
RFgbmPImHbKxvtTFtT/nVEAtQw1r/7IqNXnd5JJrUneWkqtJ02jP0TKRBwJ+42FuxwZaXZEvZf5E
p5f1oOXm5DzNvbt2JdI+boQ2Fm9VG5aj3nvYlBZGucOU2D8kXu/dZ4i23UJL7fg8CZez9PhoNZjD
92yyfnT2PO/6yDb2WZdFaBbR9ZdYo9rU5VDS5efG9hki5ciIWON4biWFv8uMscUxODYDzOHlnZur
/qA32WWnv9LwUIdeYe1RbaOPBB4GJQqMu/eG1fiQAfzrzqB3zsibB9FY9DvWT53h3Y1dltO1NqFM
4LQdXbkoNBXusddjC2bnlD5BCWy2beU+FPE038JuKDeqyBu6iCbsC6jRnrNVke4sUM0KEZeapl2W
tpp1yGKnsAI9Mqu9QLj+mctDVKEVra3n9G/d8LTrwES0o7kaTTHV+8gunWeNPrfzPtaGQMyde1SA
B9vEgX0y0wuu1+Nl1XnLTTIb3q3pRBn03WVwDnHVabeqSHVn61hdHoWQJY8VXCQztb5OY3fZD40M
Blt7iGrIB3qpVVuXNt4A6OdAiUEPB2f+luAjuRPOfNdFYjO0swys1MLuc7lIIrRBgWgPpZPvcg+B
i8k/cIe/GqPZbTUHq5Ya0iYEW+uchT5u7N4x79ped/Ig9hJ52xByrh1A1bPm1dPVQN5Wh5lInZwW
yf4avooMpjErnymNzF8czchf7CSXJRNY9RJcb7zlAh8ftSTybyLInU1odU1VBa3Tzs5uod1kLwbD
fSZsirKjHpfF1nc1Te4tf5guig7KAAC97R+y0el/GMNsOJAUOrHVW7+5i+o6r8+GOaHRp2yR3NOU
v5lkMnlnkVV6aBhYGFM79YIyg5GMq/AgytHhisCXdz71zy70lJIzdKVy3kaeJneI3f1I9bg+psr+
kceyv3Crou9/1JUdIytlhtKDnTtktd+GjqndFJYjHrO+6vHDRahhCGLFmqz8cULyJtOCiCN0N9dJ
e4ZdzotLzhjmnF4BcQcC9DM24zi3F8Eyqh8GsjsQGgvk4pxhpJxUpbtmQvjZ6Q1EKHIZaLQxHcRa
aLGKpEQ2IDG/EwvUBzA144sSVfuSGfM+LW3tSKkKyqmAnRtaqjIAhru6CP2p2lMI2DcJLcaRFXtB
OUbiwW77YxLp82WNkQgE3QSeI87fhtYZmzHyrqxh0GA3NVjaK70W/cMyLcYx6c3ozhjlNp9sdBKi
7C6CmHbt16VzkArftjClsdmhzjGn57KWL+6Q7NVQXDeujq9kK2dMWqjDlkGejnewJeadqCYoErUb
ao1Jyxj0q2uo48gIDzoclbS5pb/JvEEGtPguYQpmUhmofvDQAr/QkG7R/QeRybCLkilw6f+4aJa0
2HJwnnvmkt/RD29/sbwk347e7G6TpLyLzOiz8NuChivBqTl3nQrygt1umO1O61/nUd7riHurwcI0
dYKMDZBy5eTjN6gJGW5iItPCxYRMq8j3WqRw9O4uKTNv78M5vLYwu5GVE0zzfISa3G9n3RnIf9Ye
vFp/0lIjgJl/cNPxPG+isJ+HTTk0n9Zrk53lXbd5EZr+tal9W5wBa6CXRKChFqnjLLRrck94pAio
rH4z2W6an73MCu3GC6UF6QzibeE1QToIZkRpi4auBcPrqpBBY65lvCgc3HHTGp8rChurRYaJ/kI5
O5CiSlrCl69NLa7o//pCfueWzd1oQ6PCziZRWTDXOIM2yZdJM247le9d9U34zb5ehoO/6PdFd4dz
eBoihhI0brZzZrHRjc7bVCMKJ4JweIxH79j+JMGaDfJRev41nYRJn2N9VFypyvHmcILFEvWSfaTo
3B1wo6OvOXf1aqMs+zHWPd55+alxUfwZaZLu5l3aiWVDeyR7qUuECflIU0fc5sRdm8+rILzX6ue+
stqgk70CZWiMjYv80Oxnl83UbF2nMIPFSK4KGT8asrptbfmlalF3aEuaGyvMCDdTm6jAxH5KSzI8
d3Q8go2LaZm33PE3Rm6DrUP/ggO3o0sSGtMQX2T5+GDVxXwfdbS/whsezqo+yy9Fmj9G1Gy+5n2L
RsGcQqwsyN0dZ9AvU9dAubevSxiKxrJfYt04CDOvL3LS2IOuEj2BWTt2t7D04zwcYEp9N4RoNnU7
fyNUQaAB/bj0ACAqqy31hktjzm9glnzlIYMPlHkolu6+rZGucuXSH7C5ykIvz3dUJZNN1PqPrTf/
H/bOY0luJduy/9JzPHNIBwY9CYQWqQWTExiTTEJr5cDX9wKrBRmXfdN63mY1eGZVj5GIcLgfP2fv
tR/6Yf5paNGZ4G9/LsXXuD90XfRFFIxmW9M6YTnt/GLgmEwd8iZH870hP3lTNomvCo+TmS4IV57+
aOijX2gqXLlK+6kkLhRRW6/UlIE/Yfrb66nH+88M2mCbAaHCW12hvc9atiJXPlpe+grwG/IPBgxH
7oMpQuNsnotqOFqyezEmfVuE0+yDrXoxSvs8ynxXAxfSSucpLMP7fCg34awdskl/ScaOIxSgCv3o
IkCGIexz2KlXDlNO+jT5ViR2uRqqhJv9eKcGKNG8ymUf5xDvyFxvg5VL1JqP1fIwx/2Zsd/dODRn
NOfnBB/tKig5qNMS91ntfBuKYOO40RFl8aKqHF/zOChWc9htbK/ciBSrfeOesohgZvw/XHZnx68S
7cUqjW9ake8KM3tP1ITlRprPRZOBWrHTd6HSR1NE3yyVXwrTeLJEczQjoBKjeB69Gr9/gaveC2An
Tcpd9Wa2JbPmbdT67jyPxWM1Bds6S7a5qi+NO+LGZVAbxvaaR9/hLjkJZTzmXXjCK37vpsAJtCQ/
0dTZMy39qrfqLfXMty40LmEvNhSj5oqcmm0hxaazqm+qDG6EMqO1M9XHeso/Sid/dNp5X5jdS55N
d0lPZH0NeGRTVJH1PEo8Fr0j50Pq6NkeGgLO/liuUCaftR6OzpzQS6mmfQVoaNblc4ou00AHzw1/
79mB79Whvou4C/goMiWdS1hpKaXYTZvX+r0aQ7kzh+wrI9z6RzpH587MV3qTPenZPRKyfSGrY4uo
gR6npecvQ76vevkSeh0OeOfRHPKzpeUfIX+kXrSnQNNvjGJyt4MbN6sI+VAU6V/02VovZuFgAjJm
D9TNdrit+u+pNI4dIkAvR9frOU8qxmQweBrWAQrxtQocTpcgOuZNeXRKLLZu5R2HSB4C3uKDydVt
3bclgQtc0eIfbUGoq1uu3RFHNlgoDemUqyUbA7iN1peb3Blv0SCem6l/oIbHa5bEWMOzOtuHXNk3
YVudE0N7CKP2VrRc8UL9FGO92sdR8FDb0QWPsjoWudj0eR2seykhifWXSG/C53CsNipj+9Fh5qiz
UM9BkN80yZdA+wiaHOzJeKMZPFKusyHLvYG4S0c6tgo9C9BbdUyi8OSF2d7J+rWciY/pPIqnhWTV
cZLSiPLN6Ih7yHcpFLlarsDkzNvSnTeZOYO6mnrsGfpwGOcgPU2FMz7lodJpp1hZaaxGS1bvZje0
O45ebwMIrd05cHj32C70bd0p41S1pQK81cYozN1mQLLeaFBrkvrHHMTlTmhW95OWc3AUZQgBSBk6
JJSiu7dKqFVWWPSEUxCOUZq5hahq4J4Ujhjx9HhKj2bayK3gv7pt51w81yRco0PSrC2c16dyToyd
iCZCj8ruLR5Kb+MlHI5hi2Wc4KDumJiJcykSk7g4uxjOeKACgBeB3Jd2UniXGUQhtQTXj3XY5Wa2
GaX7rYV02K260qHZQ3Wgn6tE19F5VHx1wiwjhMfNtDXmhaEQm6K6t9w4fsgzBX+lKAoLysFIOJIw
tRtQEEm07hNU+kHF1lHHQDS8oUSmWzs9kg7uZNRKr/kU5ph2DW4qACw2lF0mIC1tss9llmUXbQrM
9xbffXnn6d3GCx19J2PG30jc09WM12wLfonaSrkXVLv9JrYWX5h1zrD0eGVxHwReutOZs666XqVr
TB1qGyX9JccQvgoMu9jLkeU1diOgytqxy2dH1vWXvK6PDbZPWJQJ4Mgs3ZTZ0D8UQL3YyZ6TNPnq
IC6PbfTtghyDyXHyDey9mTlDr++CqstPi7D9G0Ha+jmXlXPrYrT5AY8+3sWDMVErtfCQ8qp+62RV
jytoO8VJy3C6cX6CV6tfF1H0OtEM88ARi8QwjUbEIdUzrDEdhlogHzmHo6+twt3nt7bVPxNI0HD8
RPlLXSQ9iw54VuIZ6smYWh22sq1e7F7q7WpwixQO6IxEyA11PNpuXdAPKKmzJyLWVpZZumu9TIFm
xBU1QTtRPBnBQnrrE+PbPJTjQXopEBmnUiLx+1xwSau0RbNLiyB/UU4fHCQV2rMUWnuJpoq6kEy8
Gk+Ol9s/2c/cEx1ScVKapopVlTcBsWqjtk5n+i/tbFuPdZLXK4kNrFqlQDXFvhuUigBODOoF1LHz
HLazhNXDZPtGFINYz43VO/6UWcnbQC917QTx8Bglon/ktWx3ttea1FJekL3gu3Nf5lboPzTg/AcB
MJ8zVNeGPaWzDZQFy1JUVGKf2cslffmev4RZNIJ0UsVpNDT+oc5KciiQutipMcVgNkRhgZWlSp+a
uuY6aIjkTrVDcVsCDMH6YX004Na3bWIHlNsCfB+h16AGCd2u7twyRluMxh5/hlDdN603uC8pwY3F
znhht/mYuu16rqrnsqrMntuFjnlU1jbqgTykp7ROptjD8mWqmX8y5vChKdU8ZPVYPSMhqvHHZiLa
M45lDVeydGPes1T8TFoOEiBYU5WuFCJsbU14KPwXSqkGZ1A299/1sShvsHnZchXgHXsMBcQz5Soo
HR5/RG93kNbZ5tbD3LXfTYtlorO8t4WNh6TEFHC0C13esZKbE/ch8zE1nfEkMrvcg8dcunUFDDvP
EeB4auB4ZCJ09XPYZObEwdbAYRqboXvU7cqB42QGyStJldG2Dh32fCfQDE7SQD0Y2VAk+xQ2B+Vn
OQcbC3EFfjJZBxgppwDcUyAHF8BK0dQbq5BT4sP6SZHTV/JDpG14mzp26H2iS/410/htzoWg1XJp
hgrks4h49WvAOQ42zH+JxHN1ac7tTb+bTxQr9k18xpfigyzwG2vVn8pP1NeLEf0PofLV58qryaTb
ogLoA7xezsXZ6VvxMl3MUzCucoKJq023wdss1vLD2MOqeZjvfutX/6UPfN0Evv7wK++CCAKRWIHp
+aO61EW+mgEmGNkn0/+/POF/ONngiBlaXsd62mIY9DLhjp+dg508BeRZlU8GwOp/f5brqNvlF0Ri
iV4VcRwxJdeTSkamGdkMMeb4FfqZff0sN9hrNuntp4kMS2/8aq388UnLVOY3JRmzrLDsJ9ZKwUqx
v5BRdwnW7VbnurTr19aWOJRttPHuokvzmdfjGiD/n6dEeA3SnUkABtU/P7uIsm5KtYSnfAwfrIxE
PoLUd+G0ZZluqp35ln+yQq9GTP/4wKvZXFWUeIlx+PrCewy0H9r09Mnv9rcPMCEFuajmyRhwrhYh
+11m4fuXfgMlxPkGd4kHiv3oBtgwAaXFx2cr5Uqd9+uJfv9ARjO//3wYv1WiaaX0ranyM/2rNTAE
yDhKsxIRTLz+9+f7yzuGNJZpIGoesrLc5a/5bbHUDVd7K8Ztb9H9SiDzDNmjDfXn3z/lamTLMyE3
JPVS55N4D0BX/PEpqCiN1p0CYEWl2mFxe3Tc/oIoC7ZB/8mw9i9b5Z+ftfygvz2RN0UKHBdLsPe7
tXdecmxNojWI6422xDQ2W9yxfvRpNNU/bEA8IxlA7CA2UzDcHVcLBXIinE2D/n0Xruet3BKcy8ny
hKfPWH2ewnotAV6+UtSbSAs9xm7IRZd97bfHhA4W5t7Ex+mPwp9JBErW8ceSD1yQD/zZmtT/uaeQ
Vyq4nLroGTFVXH0alTmkcLU0GCi+vtMJAy3TX8LYX3KPgjVIOmuD12hcO9uK+ccny+cv2wrGMRxE
KBAZJKOg+vNh9TED7B0Sp+A861+aQ34M1tUGG7m5K27K9dh9Hjr4z9feYWaNhYojF3+TuPo1K6uJ
KMbArI6+8H9hj7xztF3Y92KNM93ZJV8//ZKXN/vPjXv5TCT4LB/E6teHPI7+pg6aX59ZNesl9BbB
iV+3S0weIYDOJzLgv32rlsMmLbgxMGu99gZaJmJZowpYscTk4VPJ1sFBv2HBrsfD/Ew+xSfn+d++
U5YOZx8sFYQbV7tA2WNuCLLe80EnY8mkfpk/Ocz/8hIuD/R/PuLq5a8LyxF9Brk7OS9LtPUZMJzs
nb7Jjv3+3/e0v359TLoRhqDyQZR49ThNDvBE6Gxq4lg8uUdoXOQE9dvaWOk+TZpt/vrvH/hrB7le
H79/4NXDORS/DJb4/kZ/YjawGQ7F2n6vP2j7SuHHB22XHDNf2+rdbdz5/4lB///Ap0Wvcfjx3//b
L6/N/11O4Tflt+5PQcWv/4//CCp077/Ym1DUI05EMohq9X8JKnTzvxDkIrlBHIEsDs/C/xZUWM5/
QV+yFp0FagxUefyg/5P1tAg0EBu56GzJ+11O6P8nQcVSpv++cggfw7yEBdAhM/GfzqwhBK07SHS7
4wBXcTL7mHagGcjXvumHd0AfzNU9elw94lrGovKmxD9w+Pfle13XcPajBKT3suiPuLAtR8xvBxZa
E7DPCoVynXbqYMTTwWqG9g2CiL2xwyI6oWOwPhFWXh9by2dybIG58ii9seb8+Zk0D5QVLAEDbqR9
BQTUlWu65FCYC+X5Ab3llW113fOC9Nv+Pz8tLEl+XApHysZf9K3fnnZAKgZDBOlTxBSYVA3HfWnx
XW+GwWq/aM5Ei8zUPtPfLcfgHz8z5ZWHI4icI4MPvj6li9kupkLDrtIjVdjZlVnvy9Ri/qSCH72q
h6OWO9Bl57ha03nOd//+yPZyJl59PGpPZ3Hs4utiKPjnt00nTADmcGjiVLHwpVeYF8DNU7ZqoKIc
nKSHJuv2xzErsn02afqws+xBHHtblSf6xOoGkHz7St+LMVUNinrP2DV5kNVAeLla7qCI+OE0pnG/
hxtl021RlTdAEDPUXZbQh1v1pZgvmtG1zG1Ss9ubsnoy0xbrF+Mb8BdjFR8Sxt97M8S4XCelfREU
ptM6bgBVOlnNjMTR82+5MIZvFb4lpuqddy9QixxRDUCGBau1SUdXbYdgYOxINsp68hB++k7dBW8j
nbJ+FZeRU3xSAv3l7VmKHy4GyOgwCV69PY1ihpU7AsdcqennpjeCY9QK8cXu3NTPq9nb8fvS0/n3
n/QfZxwvkMVpSvGFZYb/XJVBrmvIHO2FRrscYssc/BKYajUY5LG1wucAo/mGGRpywnhiTcdy0p7G
YWgOwI+7DePX5nUyCNz55M/69blXS40yG+EaL9lybbkqCIsy6t1UwyOSSje4D+MZGAYGvObUpqGT
rAcINMm6iE2mp2nJHHCVs0DWQpP524KYjHwPYyrLBRmDpTGIcXvdYNSnp4+yL719BedsS8/ZOWcQ
2d/xLlMe6Sr2dkPqJYcyZh6WNz1jDrs2HvpCJ3w3NQjF7CKhEl8nvuWNtt9tGBrJfaejHyoG65nV
HJxrvQmOCrnaHf137WlQlfNajYYAHh3WsOtSx/3eQ64oUA677kPn0WeK6jF4M1Wn7sxWMbaY5+4N
2OTL4LWxARFbf5FtlMQr8l70MzxC9QTNqPs6CaXu4rgKjqVhxduqjbvtonK4VboHU70KyztiMrWL
RD71kIs0cHYIi8L7zLAUkFndeW+FTdhAnKFVyeboLphmJlBD3xwHADC+jFKxVsKD2lFE3ZteeUyd
rDnflbEb+AF9/XWqiTenVxcdLsga+ky2m8DRME7If0zuOD4ifamfhwkdSgLzJFmXRcqrM4AO4Z6R
mPrD0LCTRU2qPQEG5DXvg+Bt6gt+10ZgRdn/+8K6vqcu5wUeA2FzSFIVO9c7mBOoYjI6mA1llBy7
OlQfpdYY+0mbLb9ClvPpQv7nlsmRDJcDUwja3+vX2nabJgZlw9B3Gqd9K8W6U/Yzy1R9GaNmuDjQ
s/fl1DE7n5nMHbo008pPHvofRTNPTVsK4SYeZ5752qs2NB4ASIOXCYeMsY4Zlez0JH3IA0UG0Ig8
qAOWwpxYZLxSgKWXSfMiOBCfxfT95esHoUE97cjlxL62ZDV0tCGLDwitjUbdcYVQRK1QoUCSKqc1
XyJJM0RnLGf4tGdD0s9eJQZfL4WxNdMeIWAR3fQcco8iUB2Bhb365M70l4ICcezyB4Lv5KJ2tQ3n
TmnPscWcQhtm8d5IFDz8cVl5O3iCOaJVVLCow+lrz/jvM2v/376dhdywRJuT3X59XSO2pWlVjYFR
i2V9wcVcMO6Poq91Y79NjCk+/v1d+FUtXO2xVBIoDRD8UrDpy5H0WwmjskKbZIblT43gC3W9a5/j
YoRwU1bnulI6sriOVK2DN8+KGWtYrd3B+uKSAvM4TeFNmRPlVbZttwnipH2F9pBQdvzaxAgDuZtL
Jd7bmVM5HvPk1PVJ/XMyUoCgQEfpJyBK5ZCJeu8uJQnz3e0ase2zRn3SP/xHH4XFvwS2Y4SlOKcD
fNWxDFAvhPDekb91KZzrZbsv3DmHct1k8BodNjnid2LjGMI4XMmuWlQsJSkgOaOIlgDydrI/u8Wa
vzaaP757/Cy/ikdMLfxh1+wIWSPnTRMSbqu6x/RUB06zsnsnHzC6aNZJM7TUbz05fAWRGYL1Tgex
IudIDQ8VQLFtFk01CZOdKsJjVpVyn2Syei5AMPYbvSybbyLjnT4HqcxPbbgnRIEhguYiRCuz8TIy
RlwPXVa2fpYggETNBssUIL8jn4ekQSUYjXri7UZu+YCekC+MLbFbmeN1By+EF7DuiRqjXa+pD8S2
9pkgWG0TgkpH3tV37SbqTKtZw+KKf4CDmv0xqRheB41uoiq10mcZjBMh9qaqSwihE1LKxGXc8et/
K9AalkRUCQQzFp9SDZn7ohF5t5lhchI6Qpo5tEI5rxSxDKcZ8MelD5CQrMtUqy9lHY6XOu6Nw+jI
bp+ohlF/og9c2rX2W67PzveshJQe0e36YYCD2/Doj14WPnbh1KwqBVDSFKnaQZTyUEKEFTlwsUEm
nlvoD7MW6m+AdNNtB9Uq8qcZ9B5K3xmmwryXPX9gP6Ebgj9KNz7orQMzjvERqYFF2gv1BPJxeQTF
ijWpr3i4VMKgI7YMltygyre8Lel6lQ6MNUcmtDF7pMZF7yW3o1YWFwwEQvlDMVtHdzL3CG7dw2Al
ahe3RrbRrJHQCrMXSCTJZ+s2OVCIwrc0ArCx9lHrltG0VbgG70LuLPkgphsUm429UhUzQz2d5BfR
5Nbr3MTFvg6C8LEh++8mbacF4yfa1wwFBrUvrzwvd3z0PDLLfcJnNLIH5sy9Y8+sfijXoCNbkaKV
gaXclwXxKgRiFTxJG+TaUTqDu8naOtgPgf1cdt1wqs25fB1su9gKT9N2M41K6gXAa/DaJEAwdpbX
MZxdn9pEoq0v1KFxMu3WNHnscrTOWEdDbV2yQKGx6DLdhU4drcO8TCH3WYW206Gv+bMgk292modx
9ox7o+mqLX6mD0tfUFllaPXbBlm732pz61dTNZ40r8NZEMlgutEBnB4jYVjHdPZc6GSenhESZCHS
85IJoQuBlTu38LrbIYo/Bg1FURTYB1vk3xJy0HZFHNUIYToTfXbEzWIG43MD1N4GPVBG96aZ2w+w
M7Otvsjcp3Z2dkwiy8NsmEdtdtS6s9P+DNCcufe012d0TiU5VqsoIZgJRt47F5xiNXUjQVdRZW4n
UDgMt1O6AUl+pA4J74wpT9ZUXta2bDvlt9MY3XjDMO6Ei6KgnIFQzvO4cHnNym8ouYmOYFYOQGhM
iKzOOnQCyIVB+Ls+tVl5Co00PlpOh4pSA4zVJFUFfobhQj41waoSmnkWyGhZO6k4qs4bJz8s5VeV
dBMYL3HOiKT50mYyIZhECz5kOc9njMPVXpcEO7kwgg+l5vHOR3q+bcTQbxbLPTkGvKjTRNJIN6sn
Hais3yV6wb8Rs+aayAAqWGUbCcX4uaQeOYSVSxaI7XQHx4lnXyjSAMoyzR7dqe3IYCCrJY2rN7dt
vwzkrazgILITjG2zxgQo77AmuCiEkq+1q4En7FxtH8hxYzKhXstCJ8wi7nOf6bkDgHh070HVRCcn
dt8CyC43KAbsbwD2COuNYrSvvcea7VoZncsmHfU1UEPrOFSRehfWWJ7tCnmM74FeXC4RzspphHyA
beQ81MLMCf1R44KI7WYEGqnn7U0vMY/ZNA8omiNrRRZDhvgmYmhrz9X3aeqnU53aKSe7oUBXetWB
SkD/cILKWue5BlxkGpsLapnhAZpJ/0XnkbfRwO8ShMQVoj5y0kbfRGwEpyRQjD6yrLdRukTNSXNq
yalhyI1Xd+R6YVJAlF8gnKKIoSUCxnCK5pPo6uI8JRxYWtuekwGGLMJ/uc094ewrbtz3XUbgWMX9
lqipYdotAvd1BWxtzSnXrSydE6KwjR3dWGMFzC8DuSlNfjSzIXJ84RMjmpyJeGysRqxSMXl8bXN6
Ipij2aN7ILbBLNPDAlX5AgcjqwilKKNzzPcwNcRWeObgbLW22BceiVqhYb92kybXnMwkGSWjDuC1
iOVuHqy5Wc1t8L02Un09ZTmy27JU2lfblT9R0KKrQV4Yb2KEK7ezcnjNo9BO/MKuva2qiBkmcm1K
PmJj2nr2PKoVqEhn3RHe6YeOZv1UbZBdaAXEqHVJ+6utwf45kq66bbQ0fuWPM4/jlMp9a5f9oUEb
ZIVGuKYxxlSIrW8f5oisCw8JHLxdEvfGsr2VdI14P3L3Kyl8hKaEuWF4cLmieJepoiJkqm7xkqD4
XweRNHfUBWqt9fFyc6Ye0HubZQ295zHtWiSZ+lyPvV/0Wb/vU3iJRNtoG6L9mi8jpymBTsrK9xhc
zGHVulW1mVKh5xcr4rcVUeWQDCuqjdCqZN9OofaA5KW8tGbd7WXYVZdCd0m+oW+o4det+mmTaQ2g
WZqb0/eGqfvWcbSKXHa2r7qcqiPrrrptRgftaCTtkzsJueKgzF5ssw++If3S4Ryr8b0b6++zmO17
Bdj1PivhIjczYbV2LnssB9r4NA16sl7IyF+JNOzaVSdY9TUg27c+ktCsvWwudxpvG8l5YEvh/hYn
K2gI0qPFSqKbZ35JAtYuIHgCbPJqb5P+9V3aCPfjEF1mED7Eg0p3rhFmL12W3VZDi0k3tDBhyWzQ
N16OeNcIZxaWTLtV23f9I0Kc1WwRC+UHvUE06Djn91HJFm0wtH5LWMAvHU3md/Cr+Zuh5WpL7qhg
PSc7LWFrEw3bzaoK5nThXDfZdyuLDHIfQ3NlpuMMCTa5T4102RjA4oqJv4BzwzwNTZ/uBUjSVTva
hOEmJVpkhxN9InSMSFxjficByN3hoXhoQgKFSGONVwMUIJ0Ay03l2CPcXfbIHOvzTdWS6GQQyrg3
zK7A74ApdZ2ZdneJqHBf57yyT00ankxeZ0qe8WuH6mde9VWq7uTcTz8jV5/OorPAmQ5A18NMm747
seJrJfRFPhB+aZY+rM/oJWxG4x4/NIJWOc/3mtONOJB6bD+8UITUTD050h0o2L4doscxU6Xfu4HY
4ZvDXzAkX1NQK1SJ7nSbBIE8zDJqN7HAsI1RwJQU1M184iIhhJ/SL3zTBxdtZ48T6djXBf7yxGjq
7TB5j6WG3D9FKuFzgxg3cNu+2WXxZa4FS6PVPIDpCxRWNp1vSkzhCnHhFt33xu2I8JFBoo4TgqBz
URtL4SLdE5iRcEUfz/PrmKTTFDuS33i9dsbz1typ1ENHhcbuPOOvIr8oxkueY4pPdQ/LsViSbTjT
t1xtxDFqsNtwj9B/hgkLzvCalrzIAL+ihOnfRB4088zILmlahBvar+RfUlrqRj77+BmqlTVO8w5z
HfmMdN98FHXLvpvSqzUnYhOCHOY0Lyr8XgJvz3GdxJsIWC5gdnk2hKLsyktS4y3vg3/TIGJKC899
H+Iswve1EpqY9t0Ui4PZdH2zgn7hZGsj9dq7vlbmNgT4dc/Nddh6IVpe1JpwN8MSX4hXwqjEu76I
5ePKJypivqTEX6/GEd39MMuJWMCZBN2w3tQuUagEWj20TtQsjpV25ZTehdq/fhxGtz9FdZADXU81
Cg4v94kBrDZt3FwqKzV2CDuPbQSNO3DVLnI16LdRq3EdNjKJ6az74TGGWMPqnlbWYn4oOwYSIbrK
XW7GNgorqOiTRjOBmgyjS9Wf+WHJrcyF3LoO6HpykRfDgsdumffejzoxwg13p2DbRmiru4ZDQdSd
XFc5+1mW40MyxZ6xrLMnQC59TMxG3yODeycFgwJaN1NuQW7ebZNg1A/KmeI9jO6BZmISkEuRdqQV
ojXetiFZxKDdwovZyhoNmnbqZefStaQlmsZLVjB0fx8Qfr2Hf1AcomK4pRoaH+vK8H62zljcYhkn
dop+5fep7jzyTImijObGwIxjydUicR242ORklhUG/o9RBpckEfJUBo1qNiKPxRs3LrIFBzkZm7m0
+vcxlxLUQjLM4KXNdq0rYb3woJGfKxtJl97Z69CsasxAuMEKDs+jlY0/WtnOP+IU4x2JJdR8ga3f
uQMXbiQQC7CxHv2AE3ibB7ysSwLIA9ub2nqT+52cj5F2U+pi5MzqS2V66Vr2HuWBLHhljbx8dKQ+
rno8LOtcD7ASuPZ9T9NyhSG0KVYMcgu0zpm1iaeATKXcQI0I3N2vxuSbY7VEtsaEVEVtjWSzV9wI
m5mYjRUOJ4MITiM4R2P1gdflJ+aXiCsQnNkov2uzMtmX7eydlJVWD1MSDhj+4N0TBG00G/AzuDWo
EgnSAz45PCkA2HsaLrzHIiaB1am3Ik+zY8o1hoiJ0XQ3pKciqswbSLNral1eOG2aBPV7Tc6umfQP
k5nTfE7dpFmbuRfuwgHNQmKU3lG3TAJi3SwkfiwUuKOw1kpd3eKuc+8JYSeMGM/kRuClrlbkR0wc
MspeS+zdfldyKiWO0+1w2jSv/QDOgC0rlut4gOqNhcG6JUUyYJOhI81YKLL3Xq3nCE7tMXgexEwO
aQr6L1ERKWK6aR6KZOh2uDCNNz0mPBMZRxdc+tqjGsWa4tejF25mW2kbYYHXprHuTrDuyxTjgRZ7
d3YeZ+sEDP4W7RujfrOstnEzqy+6WWArFy0RmanWRfuizbkgVzh2ikbJNeL93md2IzehTYpJS/Lo
xyLx3udF5z6j99LBkzfkmlqFl3LHlP0NrLTnNGl/COxe0hHsQKRaDBvbyuKjQ0gyieSZcYmpLU69
Hobk8dnh9MXiXXxK+gIpUOWhMZbm+JVgATgPBcnL0RTqxNGSsjagpA55IVIbg4QdIfYtCPVkoNPd
TGY8EoMd4R1MBucSK9C7Q8fLSSNvvATQ+g84Ronj0bsiuem9qNw6QkX2NuAse8HIjs1vVjw0BOLu
GOlV/thCsPuGjWFrti1G9kwYOEYdB8ml2eT42EuPXbjUCsgs/fA0DOGwKYr+VgNOBzumqQginhL0
8ESa37vawJHcdhxXbdoZqJBLNdyohpi9cDa+h4HGLtkbVvJSIzU/p/FkPjC0yliU9pjdxrHXuFvb
HKIflc3ugikPZntIZ/VmHLmA0PLtNw1a/a0gJ+ImBsW51WO21lTDy++RnvJRMDUkA7Mob2PZqHu9
J1tuLAmPdFVyVys4/cIJvB1VYrbPHZ2mgxgOsARSPwIrvwZaWpIUaZDsAQHKHyci0oOh0HdlI568
pLzXnSK4SUzAJj0ZfUD6SQ7AQ5l+SyGIo+BXFtb+3tW/ZwL+TNJKzGIqJLp57otxn8IkN1bScOTK
NnhJZ5yzd0YF5YD5ypMru55XLCCPxSHrEhWJ0R+HAIMfraHuWFmGgYrciO7BXzEBsvOlKyWKrQQK
fDNWrn6eYz36cCFgHj1pv9ruqO46U2lPjfwVqupZe6xwN7x7Hb1ple+d0dkVoWW9Gnorv0RgKY9c
hJZCLeEM7yicBTbnvBLunloUOPuAyHyOhdoqauv9RAwll0F33jl5b92gch/vcqR3axWOtkX8ODx8
Tc78EXVlujuipyO02bNhFHeZRQOXRhe5mRgRFhdlNsIYIBW4mVa2ntK5WYX5nCWbnjZ+ubWrZpbk
zVvmYRxIc7kN8XDRe8tNRlGAD8iIzDV3+VtxoGLjaV7E6Nj7sK2pWM1We22dut+MHD8fNhgclziq
qDsZnQreZk3vn5jxZSlmGknbwCobaqEsqmdzR0fRAak/o0HzO+ZSGpzemSJBWjL7LsdafnA6F9sB
d1jmt4QmPWUJo/La67B3Z2ROb52qeLExUvFeG5X1Lispv06RuDcJAX3mrMrcrVkT/mQhjHqaQo/v
wgSf82a4XXCs6rwctxPNE33TVb1411OZNPfD2HQxnR47OOpm5X203Dz7lR3zL6DEW7z3gGLp+M50
EUfJ/xlZDRVSH4bpq042KEcHB9eZDKjk+6+eunLZiFalHFN4S8MEpF+4Q9CQJRAk7lqBviY5xivf
SeUDyd/OffLhpF5R+UZLh/5d5hj+6cKm1TpU/4O581iOHMnS9auMzR5j0GIxixsAQpFMqswkMzew
VAWtNZ7+fmD2VEUgoonqnru4Zr3oLlqXhzvcjx8/5xeJ90UvdLk4pFpXO33RDg8RssfbLhkGDXMl
StNihpNKPnjSUxaElJ5kLKKdfhLhcCntzCJqSftcyLX5pklDnWRznlWu0TBqKOwcDB3iwpSMte/k
vKNsst8BGsCo5SW5YyM43PfFHVyS8oc6KMXGCKyb2BSK+zruP0cNFdBST4JtX/QSfPS8PWYDwHAb
8QhxNuEkWuQt0cuAGuNOEvXhHGOiY0jLBH2OcegoN/rprV74A6w1Od4SazqyPyyGYS0K8DIwg9pw
pvLjEFPfykJkSSiKWZSxCzFVsMfCP2RTh1b5terrepdMlk4yaeizSXdSUSirxdYWqrd/qqgkGlCq
xG9e2LaP/qRrqDdVRv9d8LruVy1H3S8aRGxNpRvq0PYw6MQbHLcYSiqyDFtH6z6nQHs+oiUgHJs+
o+A5GgV+NWYrWD+GNJefIp6utyj70d7NAjotFrZnjwptM1jmssn+GfVoKyF3gdlFZZgbr8T2ycUX
Jf4Do4V6JL/QwVZgwiI29jDFs1NXWt6H+uC5GgIIO8XL0g+BhghdkMNwHrQIkpbfbiR/ElGMlwru
w6h6yRqcFigzpg8NfW6HS2/cw4QHWJG18PVSbS/JzbRRJjQYArP9Kia+ep94qOxtUBCxbKpLJobH
iXcrjA3G1JhwSXRvR3wvcE9BBiZPXd7r0U2bR9qNP+T0EuAIwv+sJWrFvdbddapnfkvCctrGviCL
GGOEz9345kbWNdkdBeCA1CWVhY+JDJUETlBabYRagAInkzHv1NKD7AXn6vsYN9xaVqEPd3JNoybP
xq8orbebAuIGdbJQuKFQALGrJAdIS9HBQvgG74HbbkqGO9/vs9s090bPLmkg0fJqgrDAfEoP77EZ
lm+NJJFlGwX+Z+oQakmWL2w0nToCzrC4Y/S8YVLQt4X4QpG6+jDGc9Dw1ZKTbmLs5D1pvdzi39wE
kI9LuYMF7xe1yPOzEWTp/m13hUnEfaDzorU2lE4jyNWyYO01I5dRFYhUB6l0/ZsxmQQZuDjdrzEH
eYlSXhc+iUmS/3i/6/kmfnveecMpA0QJYBuA6vBtzrueKTQx6hloBVg6r3roxgRnUsAj3ljTizZO
OG9rfoGYPTUxvzmm09ShPocBGRIWRat+0/rRQj07odFG4+dHNQmf1GL4afjavT9Yxm2Cjg9xsJK/
V1JXPlZ41DQbMydl3mSi0b4UpdV/KNXIe/VUdAD7LCPVV+McLTq1j7ctzEE4oPlKX/sCNS8ZKn13
hbsThNEMFjyfdoGRdtTgMmbPTjX3Q9fpbjs1cmXP3VHYN55/rMwX/JmodARedlQpr7m+RL2kjjAP
QIgB4jHdNyF4ShuNt6UnDO1KX/QCA8VvNLFmMJFmRDjgTQzwpCGt16MaAdrg5TIUidNinOaOA146
o45syoYGyHhLTdFfhUfMKMHzLQG+HkUsxPz1N/Wr87WR4Q32ut/Tmq5iy+WBDZKsDBFXgd66GbHE
+mlpPfePlerJXTR67bOYBRnBrc5dZFfGcGMYSuc0Zosrku5VouSCl4E2iStKd0cPtmmcOqSKiJhN
AHFBkkqMGBMjxyaxtKoKsrU4vUbm7K1TtqPkZBiXExFCsX9M+eVf/JgqTZOL1U3a44AsKZp010sG
xWiTMI81Dokir9Fx42Hagc5Nbd7GrPWrXjXZoalBdmlGRoNVxsFT4cmKWKJtjnJ6Lxtj51Zx22dO
iScedeeoQR6hlspcsYU+lzpXzqum2VX4iwZbcKTeLvJUZBTlCC+Lsgnu2rjt6n1FacOAKqyKtDFi
7B8ibFysHRXiMXYLaiff/IbaKTl6+SAHsPnVrDtYmNPflR1CA3vWD4WPehiadsuiFa6M2N/HMk19
JOtliO2kozpIgrg6qL7P2PwddSrB727AvYt3qYhL/CaXSo7v7wAliQPxVJdICJ0oKhTVmbo2k+mg
+Old0AzF7FAoyTyeDW0uy0kCnnZA78ohJ8i9gZGQVaXn6ReNg69mdWxReXIsMb+hPaEd2zCpvtTU
G/6g+59BgE6GhnoeFps3Lag4g7LSborG+IsGdd93349i82m92LFIKaF7T30XVOj5ju0bc9RjAIq2
n8m1YxW+/BLK0fT5/VEu2IEzdsLkJKLEzioiPnw+TIqypiLXaKr4eVx+GAZ5OJTxnA02BhDAHK7s
psTd/FedGuOWdMECRiZuC8BVttjqj9iexKQ7A66FtdZ+ROsE9jd+7w5IyNrtlKb99v4PfotiZ+ui
QasATgGlg0CHSP/5D7aMAkX+vAcPPIPJjABZG26l7iFHu2bve+h6UnVE6dFpJJJKX+z92as9wdmx
aYNnDCvlXamC8KPu51OiKIzJ+GH4+kcLJZObuAo+J43ZO4h49o4Z5v2PSoRcHrS5/k016vj1/dlc
hEMmAyJTBR4OhkxahkMzCOKkDAeB10kXOsj7kIRVmbUDS+GjuGhon0xBWBnzEoPEmPLbJQEaEi7X
+QLSuBWpYLOAGBmFj/R786/EPvUV0rm2bcV8jZ4mXezkeZJ8L3PmVokwss8HbIWJhhPdezuvJf0Z
17jhPg1T/06Npsilpo2LsC8CwSy17hM8qewT37jbItHwQyWX7tWc6ztpwYm8v/ZXgLFvwHxgsQgs
czEskIIwm0EstyIpFwoKD7xGIUY1IIRguFHxBMtYv0hd5B071E1cjYoZsHd9zIGcmlgLCjq9Fjoc
K1/nCpgJ/WCkSs3fbLul4KasDlLcjfwqMNDxExU57cbI8j52VbXovhmp3CFxaOp2Wpr1Vh+S5LFN
BSrF1EkOYS1wp72/TG8A+8WBwwdGNtGIRrQZ9uv558NQDxu5Fhh8YzU3PRivzTAblKZJqnBzCIIz
mcVNUUj5Kw7IORCBXnvAo2z4Tu1H3zW8Eey60US71FGcawFmOQhaobgohuUPrAzL0pmaSHkEcNrd
INKWfmhks57cUZCzj2Jf+lSScsPNWp7Cm1gjcdk0cofFqDWqFOgL4XMWiNAqg0m0KUx9wbvYepaF
xrLxle3uyyb76aNhusX2BcaZkuWbNAWJbY957rl5WUXCHjxR1TmynkovbzDVqVMqGi9BaVE1tOQG
uhjKU7sgNeJXEBbF/fsrfCUGzxwuEc4tlp4a/zlfYSM1dV5HHJAUfOrXrkgFw+1RPIgP6tDC4I+o
+5b7SlEDmZ4owK1D5AmwMCa/H15mgVDtGfXg8WtU9hmNbMms2z2EkPyrR8OREkA4chP2QepTJE1M
6+PKz5/PyXKDkM0RkyVimGgszneATltWyzKyXL2n37RJl4h03w1Ah8osGSdyiX0JYmM8+JVktJtm
oNHBRUwxAsfD2G3p1z++/5NmVdSLnwTQ1bQUhlDNt7+fpJkVZg2AY7jVBGm0dr5iNjtBtr6MQyn3
7lSb3g9l6ibfqXDNkTjWgXrgnZ8gshAJN3lCc3EQA8wY+07fIcyHWa5k9juzksEhVEH6BG4jjwCR
yYjRDVKP6ayOOuj7k7igm3Mrsxvw3DBUDS62udgWYRCXWY2puo28CS9TtZnbI+ZdSuqGPliOrwiu
dVvV7FCKa/TimHdNu3v/N5gX68hPgIRCfoAZnbHE6MOf7Hql42VtlPnXYKLNOHjewxCF/a+Bcjxt
sCl2Q7B+K8nPBVl1nrsuzfwpMM1cG4ug03mC5ocxxtvIetdbTCaRLu1z9OKDsX8xmlLCstxPHQx/
7ygN4grog6bBH5u62BCzND5b3y5I3NHSLouDLoX6LTog2fOklMoa5vnyFufHAgHHU2HmYC/NDhpd
JMfmJWBXInWpjF4t+iIiRaiNTm93V2qh6aAoJHzI6wzlz8xod30uf5ia8qsRechDUWzfCl1An7Ul
IH3UMB2xJ7DmyUosv3Ll8Ut1bX6DYfRFAnUeaUa/ysI8AWzAW12/lXtEA0UDIcbU6svnLGkem2oE
yN6O/hbN1AYs1/AV0ZwBD2rlZ47fy9p3vniX8QTELQvLP1hlaBgvkpG6KnXf6gAoYyPL/SoXAzqT
/WEUaygCauOqaWB9m7AyJvR75iai4L4hjspOyePyVWtz9fn9HX/JvzI4cDNbZg4eF7r3dHgmajHs
eEkQSR/7HmtbNZicuBorsJsDDBSQnttQV7qtElTK2he6jFyMj8ENOT/POfOidhHyihe1DoubPoue
Yin+pky9dNuPqnSrDIZ0i3g83Kke0EcStt+NWoh3mVcqlBakFWbD5bZGak6VYYuDeaQBvxAOkQCb
ppmpUhrReRZt6MGYu2pS5W0yYhSZ6125VSaUnd//AG/6EufXCT4R0CgAcmMGysc836P6KEZ4aRO7
Wy8oExs+wC0Q1psSCeLP4mRIH3ne1YcEXOpTB7TosY34RqVnfdCKtkK1RkU1v4Ar5uJ72+2AhvPg
TzyUaf22hZxjAaBweXHvavx9tl1qqXhGJ94xkSvxe4O79prBwZUdxTuY04aaDxIhS34I7Q8PQz2o
GTraWIcC9/JtJHvaB7WYlay8xqDRlB99DX0KKQqFtdv5Mt3HOw0XB8OgLMTHnL/yyVWYQnTCAJvb
GD/1ZGuAnqE4KxN1kiaVtjLN2xoJMg+1Jxzo5RQcSW79fCNm+BTP7wBky6/h2PKAyrIJpkYWphlW
wVWn/UME/p9qhr89ac+/PCuEBRJFLOTnLl4mUThII9j0AOFTpRgPgL4mdBz9zPsiBIN+6PywvE96
AL74rSoveeyHX7IysHARFyZp14KmQpApmz53UlCUTj+E4r7o8krawN5FcYrEMP7gt1HjiJkfOqow
gQbG2dbfDC0YO6HOa7p/VPdTQaZdIYqoUHvId/tyln0MiiqSZuXQG8AZOWp8+d/gDFzctia0T0uH
M8zmV5fky1yl7VHIFD2gJ4dO0Zu3eQ+OSghnrKc5m072dG1B1EYPJrq7lKRU4YuqTNONZZaNi9Re
d3j/MF7u3bk2gMEYMjCI/y9pRRFWO3GpeXjvcXN9T9DKvGuHlGZPSEF1Ax1AOsRdZNwhs4YoSNd0
K9H4MgRRkdAVmRtrduAUFyEIRBFNoHbWXW418Ttt8Qbx6kG4bcwJjWU+AsJQ5Ro1cQ4wi22InRRc
bhPS70zhOD8xeqkmo1WkmO0BDCqtmr7iGhVUu1hYtrg4h7n59Q8/c74GTk4lyCRQVa0R2FSvdO2u
mLtWZZiMLS39Ns8TABGNglJarzTkPH1e2Eo7TY5cJ8rHUVDEYaOGXgc7gcrZHoVO7ZOiZP5tH+of
G7Pz3aBLZaph2Vf+6XCbeh0iFPBvNkxsulH9gOas0t5IXGWoAcbNEaz3oY3Nu2KUv3QdD+HBGFA0
m/tySIiKj1Lcl7YcSuWXsZHTX8AhvI+pNnd6onbuW+Gw90dZCqnTtK2J3aWJ4E1YD04vp0/oyVkf
wslw27ClTZBW1i5EHQdsPS6vtzx+rE8+fhrBduJWpNuuGemLVkGr3wOHpo1k1n5trnCG3ooOZx95
jjHKbAuC/iO+UXPme/IBhm7IejTXWcF64qc0BqigjaFi6e4EsDr+IJgnr3EBSFWvcnOLpHIpA+fS
tmbTCbYa6TQgNRpVYQBwTFXzbs9jzOBaLJL4q9A06oMUorO7qXJPQPOSd5OjD6amIWtdlH8MUy7/
KAHrhnYqpslzr1rpIweQfLWn9+qOajI9WEC+j5EmtE9gZJrveMl/TvtA2pqD/zlIZtxyjSgvwknH
Bh35nzKWa0diIspefuuEJXw6Oqw2n0J4TvruNsQzyM7Sdm9aU/Jk0sMA8lcj5+yJE++IoheMpzQC
dBaUfrYSR6T5rbJYbqrDImw72SKfX/oVioAVDSNFsHGqNOU2Hqf8aHSD4oBt0nZ1nN1XUQyOQUXh
AIf1ADFMEv9ZQ5mnfVKQKKNMKN6YiaD1tDnTfv8W5/5f+4/8M2cRrri/LEv+qUnJ/5f+IwS3fy6Y
8SkLm18//+P/VN++/4ebhtW35ld9bl/C//23eoamo3YBqRKiuULARlPlf9QzNOm/1NmMiywSVAmG
uPwFycwm+O//lPX/EiGJItGDeZ+ERzj/un+oZ8jyf80iecAZSV2Q7iKCLuxH3rMjWRYEGNUkj1Ww
VuCVJqnqMgvqZU8uJWgCySG9KV5RjXcHJ3WjbXgTvWaFM+sf6ZtgcIzPw524xb97u6oNtDgDb7+B
iiBqRCRilNrnO+Ek5IRVpfcq3F0HJibIzl84n25810TXrTz4wXf4KLbvrNH/r878ZFRjcYXqg4/V
A10bh06bBh7OhoYIwI/HqbQXXFjh990f3mtxHD5BWRA+zdJBFco30Upav3x6LmdvLJ6eka+pkzlJ
uAHcte6bMBIiDBuULOxZVY487+lkpz78ji3/kbXpQx5mTf3f/7my2ksicisGuMKhGwA84LFQ9qP+
FFcr2cmyVvt7Tgi7oM1COwJthfMvKkxFDSEgYAzX2yFgV9rDPtxpO0CWohNu/yHc808T5De67kkU
vRhvsYYeTAu9bRgvAUfkTo7XP8Wu7xo2bL2fQXqjYzzD92tswVkde57Le2MvMhad2rcf0Shx5F1z
kDaR0+z7rb6tdmvnZJEa/WOSc4ECvR36Xsr5oora2Nd5Ok/yMG+TvzvMsur6Ng4lJp1HLsRoPMHP
xzES2cvy2NQ4jrM8GCIgf2jb4VB/Vpxp7++sO6HatrflFvTjd23tPpz/5cvVPB18MUlQ932ZV7Lm
NI70imXQXnyAd3bUbOABe3Pt7F37dqejLTJasQjBOWaMJh6947yk4SHYixtO+e79Q7es2/1eVFhO
VHMMnh9LnzV436YOzIV+7KE5JI7/2DyELhBIG3btcSCD3MCItT1X2E/92iznNbtY05OxFzG+Q5Jt
6NAOcaR7GOl7whvSa4CVd4oduZntrYx3bZ9SSvtzqosMskTbxMsShlN38z6Nd/1W/RvH4WrgPB1n
cW3IuFhqfpppBBn8IOzQhf/6MsdNyRX35Y20tjXnIPLOMi4dAEMxqTp9wrZlPCrbYpvy4azd/NWs
1ctpbW7qIqBpDU5ATcPc5jM4OJJTPgLUtQHVOu3D39BAvHoQ/vpm6uLMRwFiNxDqdcbr3epB2jf7
6dge0udVZblF2eXtIMyVPB1uJzp5y+I9/Oop8GHiO1InvSTyB0gId6YnOCi3b3RcKKm4H0LkosM4
vp0G71DWP7vacuoeewXKWIGirnWZLn4ROYcsSiiVUKc2IXicxzsBgHg6Yd3iZLf0QA7lrtt7t/kr
7M9t7KRO6HiudL+mGDZHlrPNtBh0cUjEDkiPSkfQqRQEhlvjK9fo0/sx5/oQc8UICMP8ujifV6NU
GkLk7CENElhBMSs1tu+PcBnV3mbx1xCLI4i5S+uXqfY7c/NQAg++0FncgdHf8aDdWEfvBgscDIxa
b9fs1hRtLtOM8+GVRZqhNyW90OztlGQH0U0cfFFs9Vne5ttkV61MdmU5lcWRbDu/Vzsv4a6oAbUV
sZM38kqIWRticQqLFKJYyHo6dV0fYp9MNFrtyVykf4s1my+Lk2TbjxWj0+ZpjMfO6W6LLQ4vD+at
vok/WsdZ9Texuy8r2+TiAprHRNh7fmRQtbIW3ynT4kCoQfQQqSk0hneqm+90p3Nr4b7aVCRla0n1
1YWcjVrpus4qhPPfTyYpIToRNWiiOJTTnRgBYGyLVuZ0cRvMc6IFyKNFpQcpLqLGXADEKaCdI3Tn
lB+kG/2gbihZb6OjvgZgvEiKFmMtTnIMfiTqQWS93QYdOKSN5zQbbAm2w6/1xbvMphlORTSVxymv
Q6Ap56sHzKBKEwRJyFXC/Ujp5kjC4jY3hqtueoe2hxs7PSJ/6mY1Tbq2qmg1QViiokUsXgxNkUTp
YlQDGHq4xQMu2vIMdCYXofT1hHoJDBWVeaInoy2ONO6SdDnS+fF722z1nbBRbku0hvE2eFE3Jurv
Ckqxa0nntb15OujikA/I7xZ1KTFFazeVjCemKwnYZfawmNfijGuTooCXxwds3ptzBk+9LWDHDLa3
GQ/JV2Mlbi2rWBcLuThvtI6gHGMC9paKTeS3zX54rJ05l4Zab4+7zF474lfvHlVBOHmuVCoXglrK
qCUtoE7SsV1xG77IO3MX7ms+n+mEEMnv++3kyvvyu+6uHf1rIRTLubkTM1v/vl1LJ9EltazA6Pvk
9/nQ9vEjVl7hnXigK7tFKeKr8aA8hN/fjzfzTbrMF07HXHzSoOxkKTXCeUxtq+wtV0H4d/1IXB9G
MRBGnF8ky1xIwR2pskyGUefF3FnunLuL65rbVw8BqJ7/GWcR0ZBatGDtMk5yyD9Ym9Q9BFscD53y
IyqBzt/YLddCqErPhqIEiCJa6+cxzUPIFB2MSOelF0LvJ56Fv7Pp+9rcQMn/t44gNbq5pAtTednH
kCRfyUp6x87wOjiym2wFG8RofFBsvGA/efbw8K/vD42cmpnNdRdrcQLhOCuhHzFet20OCun7/OGi
42qAvrb3T8eZ/36y931T8aa+YJz5oSDrUDc/ifCPXcgjbEg0DETtU/2z2K2VWa4l6afjzn8/Gbdp
O7ie1EXxcyrdsP7ZRJA58nEfd/7m/ZVcwoveghm4IrIGndYayhrnQ7WwRIE2M8Xs1t/3d83+B4yv
D+tnbXkG2P4UO9FkpMzCTngLqidTSicPnqvZ8babPYT84FFc6eUsAabijNUg7WIc0hG6dotN3+bV
gEkNBNfxmB1UG9WsrWVzcbuS7dswrd1gRZP4IiN/GxF8GQBaFB9BR5yvnYV5TzxNpexo92wPd9on
L+Lz/GpV3HHfrYFClptxOdri/o4xK82nktZYiKbNxsPBUjH9r34erET8yy/FOkIBVxWSIRFvgvNZ
GWYr62EYyg7WeI+ZHt7UQ+eu7LrlBv89lz/HWObIyA0hW1z5VEg5WOZOtbvn3IaJQz1D3AZ72al2
Plfp+6NenRgmC4AL2OsXT9/e1KcW5ClKTMBjLfp8WOW+P8JFLvI2r5MhFpFerjV8nscAkrUrYr1U
HepduqtQzPvRV28l2XC7lmG9obVOL8vlmIvvBZNRRkFpntbBPDKKPbqIzCEQty93KTW36DNGS3Cp
HclVoKcf5JvVOLm8bxY/Yfk5ffhPEsp9kqMUdxacSI8+Z1pm+65A8A+LteJDblr0Vb7pmHGTOa0F
sflov7ME1uJoQFMS0wq5Kwd7QEf91u7MB/2n+IyuhnaU3MgVqGoEu+IVTsz7H3xlSy0vvsDEPxqj
XtrVonxHddVFb3jlrCyTlOXaLnIhJEbo3YysLRa7jfkYit8Tv0OdJXBTb5uazwi7rUxKnuPWe8s5
z/okVte+1o6TRQSQ6h4ZnwmFEkeUawQJG6xyJzADLsbvSIkCT8AFMRz9l1zsDTvVQ/W1i4tki9xi
jHFaH+zAUiH/U+iRK6U6SmRhepy06IiMMEDb9z/G1QD51+Gz5r+f/GyI8X1HOkc4jj6N06s+IUP+
+f0hrof8kzEW1yWiaX2gB+y04hW5gX2785z+i/msbpud5azp+V6NkieDLW60AcPqJp0nJI5fjTG7
hyPuDGYAJmhcucrWlm4Rt2IDM7q8Z5MJeLCBKPJcDMYRPPS9lW907cDIEs8JXvGyTD5w/o1Ko4oS
dLkhwlWKizOo28TOyiea/xXL3Xs6xCIetmY5FcHIEDXN3fIJO5vvgVPtk02zSQ+Dy91iR0fhod2s
guxWJreESgamlqVZhDy5cY/1YbH1MdShK+gYO8nOne6OMLR24SxLCHN0IPOAt2VQRTCWuD61yvUp
goPKE8Y81pTNu43KJVo+JMe1d+/bq+FiYXkAkseB8dffWmkn50tLSuwEkcNkenORPjigagQX3zWP
9COGTXGj7Orb+RLXN5I9HZF7OlYfZr+bKdqsV/GvLrYya3xT7sWhbHES5RYnZl9gyzZatFHKl356
WdlI8rWNBO6NmpdlwiBYHL9ZdqIRM2++VUZXtTMSf8E13Pyg78N7bWXbXp3OyWCLgxFmUcALkYwo
NqcPZfAxrbWPK/O5ulcMvK147fJQWybICkXdYZjnM7dZMDPfTC/zbIZddrc2m4ti09u+BLVnwfCT
Z8rQ+TlHXBfJUPoQ9ImLQ3gTH/WHbA85ZN4cc39M4NX71bPzlcvyWhwju9PEuSYEx2yRCPBoksus
YVg0Du4FEIOqJjxO3o/3V3L+8RcHARaxwhN7Zksutp4mt00IBUtyklA5hpay1dsn1H7Vynryi3z1
iXZ1H54Mt1hLrKMr1LvaeS3jD8Z22IOq29a3GLz8jdrBtTtHwQIJ1jBv+Ys3TS9XmlejyoVxbzrs
eLGlcI21cTfpCg4Q4riGTLm2lqfjLb4Y5KVMM2LWElGdT1Ftfhy88aipwrbsSsSDsex8/9tdvcFP
B5xX+ySKyUMmRtY0SI70A/zNnX+cIT/Yrc7LuQ68ufoiOB1ukb5NdUEAUxguOojiAbJ3uJ/2FO0O
nvig2KmzXtG+dv9B0JvpMrzeeNufTzAxkGFGt5CctIy+IF+J8Bom6p511CcTAfRfCoYIK2t6fdP8
NeQieIm5PtIDl+YdmhzUx/nZEziWrX8xMLNC+MTW91hvr+Qs1yImW1SjswpFgBh9Ps8xQdGuRz8J
fdb4BWsZG2WWtYld3Z1/jaEtXvhGEhVxNxCV26PJtMqn4pbA6QAY2xV/ZJ+hHJjbhnv9X7X+fCtm
nEzuzaHnZJdGBYoZosrDYo7VJeafEzi1hIzCckuncaOnxk6O1THcrmUUVz/lyYwXxyNG/pr/sKph
lqMTFOmCHdaIwtUtHkvW2K2wpq5/RAWsO/0yEWPJ849YGp4cjQRZB2MhymlflCmqV3Kka3cCZAJV
BukF+XjpC4BYPAJFCZsz0H4J+lEMnwxtrWd1fRp/jbG4EYIKw0OuPKpbfxQH9Ofs5sWypd1kT27u
oCXgrHaDr84KByGuWHyisGk6X7gh6bwQyQCO3KP6h+TEbgBGw6fW0Lnomtjmy98Af62NuZilKk+G
2M4JREPWpwLfi10TEoID8xDtb+Jnkj8lduG8H13ees3L6xaM9p9TXeyRVoaDFCMz4whlE25Duash
/4K2eJSRcvqQInYZu8iGaW6Yj8oWGrH5yZebdl9UYfUQdXWNhiia9GaHxhUvEpT/rBiR084SPlE6
0bC7NlKk5mAZ5e2seO7JmVNAs97JxiRtkd5R7M7D6ND3UUoPwwmveMynvxc+/8XyM0NcuaIulxmQ
LCBaqhYzH31ZKvVAd6MDK4HzD/WNYn3szIJxnt9f1bcM7HxVz0dZfEyDkg1aXcrkjI/enYx6qd08
lHZ+h5ae/JB8Tr55r+39eGM+Cf/ykT8fePE5g0nB9EdhYDGqD0GHs1mzcuKvZJ/nQyzuI5yX8k7E
4IVX0fhZA74k7b2Hal9v+612FI7dLjgmO2UttVj7bosLKUaFMw1EJtY0gSMoqo04pwOZa+U8XMlg
mJ0CMQgqjjQbxJ0ffVmy8HOBCELZWT3KbnicAQ1IWW1nxOe/fh9AWpNx4qT7ONvxLgYrtSrv4oiJ
FD4a4MJzEwUOpXxoVMa/se1PR1pENDMyJznR6RAEnbSRsmLXIgxoqitZw+WNfj6fxbbX0GzrIzkl
UneqhnplU9umhae1jmyv4htfk7hbGXFeoeVBO53XYr9DtfMFyK3cqJGMAG/kRG3+v1y6xX5HkS5R
456lC3E3s4IAJs6vCDnDlZCxNpPFBm+FrEprK/ldWeFBjDNy4GCj4YjbueOBUPzKiPPHuFg6BVQL
pBeL7b5Iv5o6Fn05ZV7FWNoKMtOeUm9q805OXt+f2tpAi1eIYOhSEcl8I0NGljqJtwZ68l0SIYtn
ue8PdfX4cp39OSn5/PiWPPTR12YHdlvzaN3MSMf4FmccoOLZbm0F509yuYLIXfEK51GwhFGnEkp3
MrqHTgnF0RbgbFZpw/8Y90aDcmXQo3GM6MQWkLy0MtGru4W+IlkRLEZMB8/nKYhRrJqNz3n2uhc5
sdtuWPlqKyO89TZPkuRaTaNeKBih1XDMG17DyPr8/se6FtJpoc+O2QifvJnBnj4Wa93oJ7zUCeO5
7Ary9FHO0H4Ih8P7w8jzK/DiMwHhAjgGw9p8u9BOZpJWmkX0xTRO2/zDpBqd5qO2zbA6153JTsQ9
Qo1Atf35QXDM3fIm+Lr26Li6nCc/YhGoIMICMPb4EVJ5RNjGsVAbe3+e0rUS1FudEk2HuQa8CFQp
rvEIFqvza1h4zchYNRfmh+3drF9cV5KAmbtPTfQfYy32X5xkleJRKHIsRQxxa0I8FZFjN4kwIDAr
IOhBs+2xSelMNLUlK7jXzTHl8EcO7kE7VQ8PuS9uBSFeaVRf7il+l0bFEsqBhjvYvBdOvrVAGtkE
LTpvvY7mrVbelABjh0JcS/Au99T5OPPnPhlnmtrOQqVUQqpg+qE0KHekwQ7Q5W5KNeQpjI+Cpr8O
ZnsoxN5BtPJBE71vRrsm4nEtAsm80Ik9Ir1XdXHhNpUqZmbki+Ri3q4FbqzsCHbbter0BZABQwRx
xicqmjwnzkswndQgiVpRPAVkM9xmWxOAIn5kh3Ukw5WSDiNJACHpYKjzpzxfWLHJhbkpJ1IBl7ba
Ntly37r+7WCrW+b1IGzfPzTzmVjGhtPhFvdFLk2tGicI0ned4GBH7GjhFyl/SLM7BGLvA7jg7493
fSUReQIAgO7MhWUdxqsWfjRoKxmtsZcCtdhUcTVseLGouK1aj6E/Pucp4klx66He0wf7lR9wdcZ8
S+Iukkj4H58vsCb3aqhVfMoZ0Ue2YeMnmn6SEt5wt9ZjtcES/abeC1vT/IhVxxrW7loYRIjkz9EX
cQOzxKnqPD5vOWAyUVIZDNZW+DIMzu+TP4dYNorCmjdQrfA++V2Jrzf5J839nUT9yxyjt3Nx8pqc
w8RJGDCyMVKDWEVv64/RNUDThb9KR6vmKjzPhfT7yrebd+PFbj0Zbhl10GMmIg/z1KgR2LU9NBuY
0htrl2+zcrOGlLq2VbCp/vPiXGwVK6pKs6sD8pvea7bYnop3laCEz2mne4d89hlry6G4kUIxXklv
rj4koKzOCBnk0JZXNkJNVVEaKBKLURXeG2aAo41geY6WYgHI2Sp/tKq/ym66tnMwCEEcDnkUZAkW
mxMxS6vTkXx+2znaNrCnvXxID4or3pT79z/ltXOgkjKi+4BXKdjS843jpUGsmH0nOh7OEBNy+h2U
9H9jCAkAH6IxEPCXIoSBFOOgMI2ARSwxgFe/Cc1irX1yLbWnl/HnGPN1fLL/p9zoJrwtOM6Vidz7
reLVRxFNcbKbtWM9H6Xl3n9LtelAccEvSRNloWaB5ilzFtc5E3GrtAMg3TNSPnOLu7UPdDVrPB1v
cTN0ZVCFI654b3FyPmv+19jGW8ZNd8mL9Aho1s54lykb/U752Nu0Yu/XguXV1TUksJgQvqFpLm53
b0AHFSkdivDmQxlPmzJEnULf9O3KJXh1HPRPVYtPCYt8cc5pY4xRrVOGQIUcu1HHqJ+GMARkFW/e
35KX2RmSEicDLQ7YVGtJLcgjFdXkiF+2Xfs4/rRf3h/k/dmg8nK+J33KuXgTM0gu3GI6tfG6O8S/
bLlZSTWvRUdq3oQKWkFQ8heZSpCpfitJFe9nrd5ozUto/Rp6H3FnWOb+z75YOwHXYuLpeIsNmZht
oMYxpfY8u5EopcLvcaSQ7Br9mtlh8t9Zxb9mt7jZhFrMwgmjdKcw7zW/22izRQ1iKlj7/C9HWoTC
vMrwcTLZfUZdOp2e21r/FQsO2yxWAuLaAi6CVUTj09MCFtDEzyDTJNvUHsoRY1rL24SY6r2/gNf3
+l8LuDi8Y2YUEw0fXmMpDlTdvRT7Gw2vkf/dKPOcTwKwH+UiWteMospf8hoPYrl0vVUM4NpcFgFi
CKkFDAJHysdcDzEoJXlOzTWg+/Vz+9eCLYJDN6hTLXtMJfCOKKfYjVzYknRf1msZ4spslshiDYuB
rufoOlHz2nY9ymUSPgrP73+Yldksabdtbwll0jBI6N8N6rcuuO+LV/P/knYly3HryPaLGEGC4LQl
WcVSVWmWLV9vGLZkcwbn8evfgbqfRUPsQre9uL6LilASQGYikcM5enBZimwpgk9w6pgsNbgh/V7D
5Pfwj0EHF/nXv1MyKvgCooBCwgAeu2/nPwYgnNZm6s7jz8tLkVinmAsnSQsgVRM6pmVn5Aq8qTza
yj7PAcOU1xLblB0O39aV1SRlV5jqCFWbTPC8JuCwamsXCOFg09r/3ar4l6wkMa1Mx8VAkpVFKjiF
aX1Syv4AYpuDEabgJktl2WrZ0gSHkLT1oOk5Pyswa2pgA2+BpGYTdwA62+WlySQJTsFemBMRoMJh
7jhyK0C82SDZmWYP7A1/J0hwDGDeiAwV9F/+QH9UpQN/fWyTAvBdtmRFEmv62JCQRAYok3BYM0gX
+8kNQTqRRZ8vL2dTCurKSDsAvwAgrL+rBJ+my8DJh9TZ2IGR9BlsAugCltnsZiIFoGe/xAiKgOYK
PK5yhrbx26V0kZLjjSNvw56Ymb0y96q0U31TIVYSBYUAXW8/kpg7cNMEAUriLeRJAX7c2Ek6AmQ7
KCjEPMxd3vBGtBFMU5SkMVgz21tkVh4un5RkQWImARdSbdq8zjjbN7NtuzN70AGaWXfPl+VI1iM2
1iXgq8fMM+SY8ehNzr0N4GOaPV0W8mGykucqVgphkt/1zrF6ktYqSiP5F3JfXQEYzC9AquxagIXw
OETQfEAv6fQn0fi7UpjC3aGNQBwc4ZP8onxNQfBnUALum7MVKcHl9ckOSwgjG3MCkGoDQV2OywP8
i6wLkZ3mSI/3fyIJqM1IT4A9QkxOqBXTQRAMN9Fnx3m8nfRrp3i0ZM+YbaV4lyLYb5e1vG4GN9FX
uUeogeBRcUPnj47nXYpgs3Zj5biIICUxTxh7cLPhUNogRZ8ke8Z3/8Pr3XmXI5gsmh6dji04nYSB
ugjtXnUscd58Py5IeJu7WN20XQWK2tJGlTGlICRaZlCA3Wng4VGb3tc7CdLHtrL9Wo4I8lyCOSFW
amybDpYxlpkoXzGXpgbYZr5fVjaJGrxhj62WRWOzQroUvgGdY6+doe+KDLS9TIZCLts9wUx1MAIl
IPiDC0oPQK0E5iuANo6tuRzVxb+8IpkowVA1NKTqLYMfasgrY9d9+RqRQw+Y7LkZJHGeROsI39zV
5mG0WmFjgWPKs/g7OKj8RjMkWQCZCK4pKxFTGmtpPuHSI0n0vPThbd7MEmWTqYDoCTrSxmGIs1la
Z19ZX0cQxKfR8+VTkWm04AgSpteEztCziWjepO61GBO5/Xkx7y7L+TBs/69r6N10BE8wlUBqtnT0
OYye/gKC0fO8K9Bmo9x0p3A/fokfnKN9yO+jR1lGT6J3IsSLHhskD1s4iMl8odM1kFI9cMQD8/4L
tZPd5VVKjkzMDbVl2fZLBMWz9NdpeZ1BkalHV38nQ7jPQblGTVZCLZzUdhcF/aQYjxvRQfR3YgTP
YGYpUDQc3HaZGtQjIIzGYa8A2PSyFNnhiE6BUKuNCMwoAaNkNGHQRTc8o/6pRv8QMIteFiY7Hf77
ymaTMANVbI0lKdZ3PP534FRELSrbX5Yi8Qxi9nYeKgI8fSi61laVn+jDfa6Uk2QpMiF8X1dLoeBs
SeuSP/fi5ZQm3RkMaw+X1yHbLcEzOK1Zh0oOu1EWAPiFeOuBPK0ZRomeSRyQLviFUrFLkIJDA+xO
d1X62A7qYajPKOUdLq9Hompi+idKiJMZCk6/bB/UFB06RMFj76a1Hvqi2V2WJdk7MQtU6HkF+q43
WZ2LxoigGMFTrE0SMRItEDHXFj3Kx4LHigtcgYERUackf3c8Yg6I6qneteBp9fGv25bZfp4tX0cb
XD2kEp2WaIKYCQIHLp0Hnm10QuqVyRcjnb2i4M1VsvFfmSrw41tZj2OWKTCfIKluvpvAHIt62+2n
Z9b3rsX+zh2IrRosD5045fktJSU3BMzceOxJbgTZxgnOACmeKNUaiND76qAOBzboIJNRdhP7k4zM
ezRPBZegAwKgReYZIZx2rtrrFvhNrHotBhl/2JZeG2CyBGIdIQZ63X4/H6gX/FsHpTNLpOjH76Dl
kZzK1patJQi3W6NoSAVy56aOgIeyajchmJQoGAo6kihuS9fWkvhaV7pWgM5vAlkq5zHn/LyV2w/X
rQNP2tzozdfLbmd7VUC+Bz0T6EXEwdViiMk0DwgNCIbm2ddKt8As8UitRWKp22t6lyPoAbP7fs4q
yDHYEwuB9uycM/2lBYxLTiRxtmxJwvUwmQtRwPuMepT1KQJCechmvIxrkE3LcCa2le7Xoj7cD2My
xG2Cg4qa3EvACOXMT391POKtYDlN1VVcFSZwJJrjE1pxd1UDbtaikBzQBwReHm0b4GP9tyaIFsTy
OYvx1ubRNvC7dt1Z3TE/2Q0nxxsAaewEBsbk5lMHRJA/qV6vRQumNVpJPS8WP7HiloLHtYhAyF3f
VWAYvbydW5fsWpBgWd3SJWFsQ1DiPEbzVdb94+SyyrVE/cSJoCzqrXlSoekTu62GfK8pZ3B8o3gt
Q1yTLYZ/yMpNqMZoxPoM3ejH3ot70PZmzDV7yStMYrhUuClQ0J2VdMZyKKZgYqa5ZfGqVY2b2qpH
gST3dwckuAk0vOUqmKgRO2g/RhBv6G2I6d5OogayIxI8RKG3hRl2kDJM+yQsvMJ4ZgSZTe3L5dVI
5IhVAryFEpIoOCHTfowVZLnHF5Myzyg/XZYj0QSxE7Jrh7kcY8hh1T2ovueuxLXxJ0+hle2IfDhp
13U9hr6gboS6+ZL5CRjg5vH175YiuAKLKOhWRujrV3HhKVHpUsT5Keh1LouRnYzgCDgzt9oZcAQj
yBgdVnmp/U9kF341VRKNlkniZ7ey0ioBUFZMsW1a/SUpnkF56Yfo+9AQQFxekkwJ+IesBBXd4tCJ
5+XmPHYb81tdfe1D2S0hW43gDbLQRPsPIi0/tNBSSL81WuP38XcWJ3+5bYIjKMGmyGbuqfP5OZ/A
FwwJYZJ6lppLIlRdtnGCN0gYacZEyxCigpQdZbbSvgkT5HlmxhnZO50GlTlYQTdH9jEc6vZUGmZ4
bsaiuLYUYzkVdRSds4bp+9hZzD34qzF3qsS9C868zO1pM3pxDHOsEXF79bAAlKPMo0OEW++gVCw9
Yw6+PndalJ/DxenOjtJNV2Gr6VdNPNIdafVw1zqT7iVNaHpWWsYSF7+5ARwEBhMPFoDbyO+a05a8
3gNyHr+p7kGt4C509lU08fyBfq6kCJbdjnlljtx/FHPkG0tuu8kQnVARlpT8Ni+slRzBtEFJ7lh1
jqdNEx6dHLl2jKlS5euE3NAsm1eS7Rz/fWVzhtkBEL6Dh1qqJ7191qdbECpL7HqzPGusFiQY9uDk
IPjKsKAelUz0cIGSMi5e6qqBjwTcYjcBvCfZl3PvLfnwTbVnIGJXWuymVSjZWon1i1VO1mZTY0yw
fms4jXXiZspylZbPOZDU/0BX3mNRscwZg+p01hPoSjIubmHWbu98m4qXy0I2FWUlRFD7SRlLc+QO
c0Ibqpofmjl1F+NLEt2ZscTHyDZO1P2ehgqoxKD74eimCnM17Vtjlm6SS4pnMkGC8it15gzWArdp
w5URlrtaY3ljfF4K2YNOJklQfV2vozZCW6NfUjwIesDJJLlPtdkFztjlc5JJ4r+vjUzXxpBoOCei
Hit0k4NfuwYhewSSvb8TJFxusx4ZOabxYM3FbdG/KJimN4CtRKRonzLNEy63CoTvOTWwdwQzDW18
u5gvlXOfjQRMtJIQVCZKuNwybVIV1DURFUy3S3c11wyIMkFkP3TjX0Y6Iv9OlwKduLMgaqgqlw7f
Q3qjTswrbNmEskQhRPIinSOMEgXnFE+PDQiJ0zp17dF0FfvzHyjEu+cVB2CiIcvqGWTbfjM+9sVR
GV+L5U4BC91lMZtntBIjnJEWTmY08h6zujxNzldt+JGFt4xPvco6BTZ37l2S6MCjzPh3DR/ITS4l
X0jauQ0opLNZsiSZIKHjWWFqZS8OlhRaMxpUPtfaTxX57BQUe5f3TnIDi60qhlNmetvjiEpMfZXP
pt25eSYTIluN4L6tVEudLsENbOa7Dh1yTVF7DkhKIzBDX16OTJLgv6dw+bcqGOYnqwbS4OwOynOn
yjASZHIE7+2wyDIxAInz0Y6EDcc2PMbZj2qQTVnLjod/x8p3Z0ZK9ZEjElXWIWPfk7DD6L0jUTaJ
/YhIS72SDQUboQO68WJlD1pUoUb3og9nFVg5f3c+gufWxqjrMSmDYTi78kYo2tj+Y6sYHJMCZPGT
FptUVlGfyE830TK3J965VprkKcMUbFux579ajOiwizRVFNBA4nDMzxnWkhLLtaJ9SxcJfpNE20SH
bZcZ1bMc2sbKfxq8SWuie1k6eGP/8/KKPg71Yzjc4QBGFLSCmO4iv+tb0YD/jRBQpKdXwxVaMjnA
OwflsA/oIpIjvH84JEGc4BjmtsMtbs2jHxnD0cCEXWpItu6DbgsSBIeQa0kVGjkdkbGcDn2qHVDA
Q57ZGb5UHIU01H9c3sEPRyXIExyDHXWNUqXa6Hd6m52UdJrv0YdVHRXw8AaaXg2SZP3HJg9BoOAh
YgVTvFkMrkf9cfnSfk7vhqvuVjsA3eRVR2fW1XzuTEyaom7Uoi56dXm1H9yTIJzv/so9oRD6b3XJ
0EMQDika42tXp/5lKTItEZzGouLa08py8p2JVbuqc5rrSSOh5I0hW4sQRVS2YoSTAdUHWIJbOaHH
stwtZDv2gcESfBBrCxNrHkWRUqW3ISazPd1Nr/EKBdYpht5KjAe7C/BVgXyq7sOT7hn3SpBj4C6S
ci++tWP95h2FrxDiC2goM5QWX8HJfZZzhi5iFOa85GAA1i/0lwcFVAu9r/oTULjP9VO9p4f4vj1F
exmyh+RwxbIJ4M1xZ2v4ktFQ3aEAGdT8cll9JCYp1tMry47mGJihKJ05J2soTkQ5VmN+zrP/HWdP
2FbB27ShAwLoEaLsa3ocH/I9tjIwX40dELv2yyfOOtfsjStzd3mFEtUVSyZ9pFIz5jrldEE9lK7T
njVdlh+VHZTgaDDo0BY6dzSlfg/C4z6XVG1lixB8CYcw05sZi1DsIO6e4/Yc6rLChUyG4EnoUKVI
wUKGyT7r+VNXvSyj5LX9ERtE0AHBj2RWHdbFVMEh39oBB+ZUb60AvdEHOTaI5EjE+khtJZkSsmIC
g726z1IV028UecHLyvUxf/a2IHRngG4PCU4RACfRWrWlPYP9YBzY+oKk0hEjmN68L58Mrwp0WZHx
I6Tb7wJFPBwjCrEwI58AWMx7FlFH3af78I7PBMc3ZE/A7weOXSDhX17o9m7+Wufbwa4us7lRuojo
EIv+xeS2zHXbR4N2sr8s5T9c2O9ihBArnQxzSHvoIPrMXwAeH5262/wRoLT/6NfV5+Fz9VD6FLCH
2qsU1GBD/UEN5miYccZIjOkIJuxUVjGOGvSFnSvUUNryZOzbwPYHL3MCC1mA5Se7KbG5sq3diitt
QEUYmPV3QDJqCYFeWzekLHQYxRvkopf7yQ8eWJI9L4eXz5e3eOMgfxPGf18dJNGATJU69ugrlXOj
LvrJNCW+6iO2CFUhwnAwVQS+JVA1/i6iWFAIGFKsBzWHYAymQwda0eooJ/vgf0i4qH8TJHjFXq2r
ttGd0TcHEt2NsAtyyopa/bT0ih35tM6kZ8Wd4CWRgpMECJtSVzUUtEUTA23c/LU+stsYEwsBOieU
6+huPvdPeMVPbuLnMmgIvqBL0gX36RQmh2frRr+xMsVHPWeXTph4azordtUxemnqQdLCs60uv85S
fMaZsQV4HEcZfdZ9UclNwmQ3gmRDxecbChC0U6aaK//g81BvGO7A0Ac2q2A6cghc9cA8C91qAKG5
tiQh+kdeld9VVaxOMRRZMEn65m84d+Rw1d/31+21csOew71xrR2n3XxuHvrHJugPGkjcZYPTHztj
hC8QjL9v5rJu2ZtC1Z+tL/Sz9RwdrQdAcvMm9OIuPoFe6+t4UO/Lw/+MrsxlA/YDmE3AqjHE1mA1
S9MpmvTRJ4Oxc2wzyBpZ+nHbuemo7DmA+QHAn2CjJAyzPp3JiM4fbU/h3GI/+qSBVbLY59el7MHH
Q/MPBrKSJpgnG8Yl1xZIs6+1PWdrIpWrPloBgd+mMhClTdtYCROs0aJlT7s6ARuaAr6+CfCyjeTZ
teng3iWIswKMaJkeTVhOWkfXRpccBkbPNGqelnR3+VqQSRLePHTU6pzmUIXCmYN6ao9lX95MyHx5
RZpJrE6yb2IeJSkwOaIoSAMMxqvGPhv08fJaZH9fMKmmydBaHWEtupO5Gur7rSEDi9gMFnCzaRrV
wKMl4pK3hpMYToglsD7e6WXuLZh4L2dZu9fmSt7FiDFsWjMlmVpc1gbeLkrtZYaM3GgrngRt7K+V
iO09IUB0FRSZcaX0njq7yUN/Y2K03ot2zanZpTfGz/a1erBLsHtImbM3rXUlW4j2MkdD20IN9S4t
NbAo88cIfi8DypIS6480jm+KukK/aPh5XhLAVtiNDEV4U+0N0NUBRRD4reLzV4nNgQ2xCX8x86pf
FT2RBmiMKAN6AJaW3XUyafy4V7FXQ4o0jsse5kwadHnPtb2zxw48LhUzb4Gd0tr+PFfd0TJqEOcA
bPweoLxhwOrCdItmIM9VpRtuwnrVrfs8vreBpCubVftIDMUvBZOz1YL0DvGoYD3lkqDvpFF59Mae
skP7NX/Bhfhg+j0e7APyHoY31WCSVV218pUrWQ5oWyFX8oVNytMsKseum0BydpqA1eoykGAX15Pr
7LR7DiRpJ27hj4dOkbzlNo1tJZjb/Op0dLwXozBD2Koqo4tgSpVNY21GbysBXD1WAvKxKrRiJtjZ
ZjhzZvjGnr4ZerdPNfMhj6lsQZvqZlqAGSccPU0EoUTDUNPERY/QKq68LGRkX2nJOcrnmzZqZPNZ
W1kzkCSqJlDEiA3WP2H7IgeD/gj68XS7zR6qu0rHpD8Q64EdPILB9rV+QQ0VmJBx5qZHTqCrnoZP
0zU5sUBGTPNWafwQBaw+Rdhoe+hzVc8z0MSBWWs3WjQMMImtH1LTYM8TsbLJi8KmOYGYOdy3IYme
C2ccb+a3Npc06s5DQcLjDIqrYFTT6W4MGz1wSGF4AwMO3NgDxkDTgfDM8go3TGc7AUhm0z2aWWM/
KdTKG/LcjIM8TItTDx/u59Fc+Wk2VCiQW4Zb44nkm4uuIusNMM6hwQvXAnyZlTvdMW8s5QCuogRw
3GiUGsLmNS7HdBdnc+lpcze5g2UubpxSeOxS/adRw7h2h4WUwIOevpss7I9LlsWpOy76fTjQCbM+
+QiAoRZ9om5mMhZ5Dso/btd03zu1jPw/uH9X2y+EfIAo6IC5ipS0aVlHI1M8UmveZRGbprQSIcR5
TUwAPdwOUDbrU2fkLmkRsUTfFEU9LCOVOIatJA9UG9Grw9ly0Mr2u+E6ydDEM2uRhgXeYfkADLaj
8ZB4TgDqK58Fyz+XF7fpiCxQyxucohO8xb+Ly0alycsJ6ttp/TkKq2MVo+nhsgwem340kXcZgped
naasMw2+gRoqmjoxmDEv+2R46hAJpORem1MPyLqSU5MtTHARJCydyFIgtG+/mxYD2rcsYb75mlxt
nWD5oT5Mg9rAxVILpNL481NuAOq3jL0YoayVOIMbzrKGsq2sJvTjfTMFhTdyq83RvsYLg5xEDFPE
XuZpYKVUAWF6+dw2A8+VKFHxWRuZfQzFd4pbu/pWsR/L+PQHInD1c45dFUTkgmqAVUNBGycCgHY0
g6IArESzfK+Wb5elbG/aSoygDIDbbMJqgTLwzKl2boMsyIHmG5/IQQZ6vZ2RWskS1ILBGZe5Cln5
VXvD9lnwL9zgLpAdz/ZzdyVJUIVCI3WZDdyuAvOouOkLh35HMRrAS24XyPIX255pJU5Qh0IfwMec
wdWSIAFt2HLIggEgKtMuwjwNz5tcPrRN81qJE168lEQDUxOIo4Z2uxB0QHQUfFPVcDuW5CrEvD6N
5z+oraB5+Jc+ikXBUiEFCkcUY105ulGn3iuXz5eXxY//gzO0efER2V8MDQq7WLalUjATSXy23Ezd
aQGvYq6fu86SpCc2/d9KjrB9QFrtJi2Bn6hTm4+Xq40LpOv95cX8B8P6/9VYIvDkgDnvxgxxSMVo
R2elKX72Sh4Fej6SXUMbckd7pHpCvWk9jRbKrQW0VLfJtVqiLB+RfvCSAKi+YZug0QN8qGB1mWrG
uVUho55eRYcCgKVTPLrNDvScbrbvO9d+WMZAA/K0LE26tc9rwYIRam2k9AsD4jlGY+ikn5N4fJBs
Mr+DRZVZixBUJosyPFJ0pC05ASkQSrzpVJ04AnJ6QL4uIJLmaNmKBM1JKjVGgILyi1E/pTC7xZQ1
H226ktWKxMJSVltWTVqI4Ik61LFAaO1VB8zmHXlFqT+EsiZfyZrEklLf9AbG5dB9MnTkrs6zh5Gp
MozFzTDnl8VZqpDWAmgSAtES1yUC87G0dugy90DB6VpI1tP8sS9rL59ksdVmcAoASQpCEwuuS4jf
gElg186IcBG0mYj3c5AfgdghVtCAO4GWwPh0WRc3Q4KVOL7Pq2elbUS1EYEbzzdIDJAHLBB1B1rI
XlWbCqKu5AgXNlmMhUUNHub8wrZ/moClDl8TzwrqJ+LPh0xWj94+u/dtFNzHrCPqXay3qIqTMHNS
gfZKzjErXZfgLRSgnrVOgXWpx/4zRqkOA3jdjCB9MDy4qWdZECw7LsFztHOoLWmIhD/TGnqV9KCt
c3Xgp9wtfRkPu8u6sX2zve+h4DcmJaNOy8NFNj9jzMdVaIkBoR+lRQ+XBW0Z80o5PrDDs5IhBOBK
WD5ZHVjZZYTlEm0Q6d8VTDSE6A/igVV3pR+6w7jvQfwgC+AkpyOSvYNPpAImeoNGi1YLMQ+T2Zpr
WyR2Qz3WZSHw5qYhz2ah6KuZeJL8brmop5dJokEYtyj6k9cr0ObkYCA6etV3VQDSY9k0tCaTKVjV
EutF3sXwupyWwNLPCmrd1r4OTH/ekyb1dY9TBsjEbuqhAzYNtE/yXJSg9LURNmUxIRSwwhBQHTtn
+hbHe2rIMqyXr2UQ6vy+oxNm88EAiEus3YVB+pKDw9O6NnY89UQOJPRk781N5/F+a6J+/7tAM6GJ
VS9vtyanQsh2yyn2QULOyZ72/UnGq7f5vljLE1QmbUBVFEbYyNFLbqID74zTH8a9thuu5R2oUmmC
sjDWwJAxIgYWlDCgHHL+ZLohOiYrD5PG/v/uQtZLE/3wTCw1nCCse5mLdkdD+y8FCEoIYqAszE0I
sHCb4Ep2QG9yeQlSdRD87WLmXa3EsOjGn/zhimeKeFhYgrzhvwkLt7zV+5aZYqhvh0OoxQruki6j
LjFumuXrQr5cXtOWw1jLEEKoUo0jewkRTCcs/rqoroL/XZYg2TWg4v9uREupgnjQhojRm2c3HdwO
GLHgpPVyFsxoaEr2soOSbZzgJxZqOuPM+4xo+73Ic7dSb8P/GdxAeP4IriHqQUoLhDn0O067kJqI
P1vIMfa2XnpDaewkm8iTkJdeJIJnqBeGNuoS4qbJ8TOmPNW2epVY6tdlyX7UZfM5dJaTWtQHRw0l
hiU7wDc/sgpBlbYpwAgA2flVcmCxWwS8UTe94cTQJYpEqay0sXmNrbTy7YtWEs2CDMvcQGK70/am
l+6t1IuNwPJA84gbLHqshmuZ0mymkdZChROdEoNOOe4xv1xs7Wboo/ZYZyj+mvPSXLN6+pTrYJVt
IrQ59Hnrznqlv0hOmZvChVMWeWMX1tmVGqJIpZzY1XiTHAFRdzQC3avAEy1d8LaZYF4LWWikRRzB
JcfMiLOYwJ3RoK89uqsD8BiOLrg//Dcq4E+Nl/hpcHmNW5GeBkYqEN/AgogteIM0HYFaH6IqrB45
j3pzmPfm/r9ou+OO6+NWvssRfECsJbz8+3aVjjvCmVWO7FRelXjLyDAf/4OBvMsSNCdMc0MtQ6gr
x79ZBrfYTYf2ZfH4XUq/K740LuF/8NLiBG8wkbSKUGXmAuvPDQLm6N72QXX1mVNCJXtw/squPplE
IVYomjTNJh7Mtrv4iT/Yyk8KMp/JE5dYBcqV7CH1H6KT900VtNNBe8yUZejzMCsPmYMwqPZ8JGds
DtzryGnTCQ8QLm2qEECwJmpMvUG3ACiHd/ZnrTvoB4Aw7Mob05v2C+rSONbEK66yO2D476xjB75s
PcjulMXrGk9OU7dpn2g8RpkeLGqmCFYY1rU1N3w+YJmtQ1eeEszrl50EwWGzIq+9SxETsDQEyHTN
W455ix6ocurPM9Cb8n0HGAD/h+Wpeys/2P9FC7dkeSJAVZjpTTIWKIRF3XgOB+sfgP3dRqkj6bLa
PFYNxEYq4F8MVeSnVwyUPPIOPjUyeWF4R5SfSxrt7eUlVie3rjX/soOTyRPUKEZuVqeAYfOtpNg7
aZ8EHQv3tcI7UGbNrdLcX0LMGV6WutVbbaOk82uZQmyaqOlSmnwQQj3OqLN47afqtv5EU9f07UeA
SPVn59jdZ4/R7fJPKxur3sxKr6SL6cUxNYahzOBt69irropdeDUzr/a5peZfZa94bvkfDBWcAyrH
7AO1mbDDdTcNnW0jA4f+zp3l0MJ1JvIVUKhfElCDumAalia7N8OvlUhhd428Us2QByQ0sI+8mDXu
bRehiDRDsX2XvEsSzVGdJk0NRw3vC8fNiVvcxG8cZOpVM3tgSFKCJkBt9bLybHYFacQwweeqgehT
nHMISanaIUN+Rz0aBG+b6uy4XwsEBBEgkxO4gMbtbzUPJKxtBQpbWeFp83J5Fy9qT5U4qTrnEG+2
30m1uFEjbcTdDAdWIoR3jtUbVj4TpAFzZjgHoABYXpMS5z5U6BR7c4k3wz5P0FFROTq6kXWlL3dg
SwjdCUALsrbZLc+HNhpL4/3tMBshBuo6omkF42Ml0ejHeVgclrDpT3UT/kknI1ZNwMKBSg1SeDCl
VSCN0ZVMI0Ay9M1sBgAQm+mO0lB3+2wa/qSIQZDrQgIIaW7RKku76hKAg8JEjPw0qmrkWtp0uKyo
/8E63oUIdqjRnKD1BcfYYWQvfeVZ6gjjFFYQfgGl6KGQZam3o5D3VYnmWA5LxHB5INI6ooPikBwd
bwn0Y+Slu8iXRllbiqGtpAlaunRjkyk1pE37eWcARjHbhX4UsJ8EDdWKb/jNJ1k8vilS54S7lmGB
8lLQxWzEDDwaBeBvcgDM9IkSRJneYZpKBuK0eS+uBAkB+ThU1mKiRAoi7nz0q7a7sxmZD2VWHZom
qfy2Uw5KlEpbYPkCPtwWK7nc+axMwKloTRWeJOftPUBgfnPe9VXjgkxxL4tatzKh2koY3+2VMItq
GSuIgRFXpT1GEVJ3YfdsFg4AQEyJvW3fuStZQkieZH3RghWV30nDuQ+KYAnqK158jaQPjs0bdyVK
cCNxqLJZi6EkS6TuEsdGFNO6cX3DOstTxvvLRr55G+hItpqWDt/4lhxY7aHTRFrKZjRZWHbmNmrn
TrGMUXTbj6xkCOcULaBcJMubH+E9XxiHP4RPHTJ56rlDgdd6vbykbTeCaSkbHNrcewnylGGKyhxd
iJhciIx9gwiJv2VYigwK0q2B9Gm/aWwreYJutIBj7Z0U0SBnaZ+exqC/Lq+HU/59CXoMnrRP0435
nAfmJ+nYxPbWrkQLujKHxRhl0a+ZSdPTDv+amRw+86VKZyY3HZiD2ROQYxIHbux3k4sVaFEXhmgz
rxxv1p/T6LFEX/HlA9zUyZUQIeTUlKGvSxODUn0ZuVP6ODoSpd9up1hJEG42c8ksE+MAeH2i7UbT
vOihdVuvCBBELwfV+p704ILlQ6ey4Gv7wN4li9GXbhRalxr8gfSN/ORdRs2BdxlpmM/8r6pF29Hm
SqBwy/X6pNnMwmNhyj3tsfNh6cTtg9h3dgYw277YT81u2YWn7oZn1aEw0jm/zXB+9QXCpaer1aTo
SOnBdaL6gZa+KECWDTU5qaQt7SS8UYZoNkHDvWD4VaPpZtEi3cVvHyC92LHHC4EF+LTT2mPfiL/8
kBfkttR1LVUw/85oLL0Loa5WuzMZfa6S+ttlg5CtS7A6NEGwUGGQMChGq7pmvdDD3DjW66CNscQ2
NmVh/6iJNkxKxfwzcxRAZUfYQ+TWd0ryqVK0oNFk02Wbe7aSIsQn6qTOWjZgGqcbLd9yvKzVZc8s
/ifEUARUeb8Wwj9hdbP1upWrywgRNd1n34iXnIrZz9BP2vr5DU9tD0fkRf3hmlOtg9DVCQbMCMuy
h9sLNZB6BWg3scSpyLSqW2rmSFDMjJzCyh3HTNIJtxUFrd434vyUrg000gh82ayVxWGcUMtkIKWN
U4eclX7eXVbFTQe2EifOUVGdVXat4MZpdzwb2gbLs+1PXvWZl4XZJ5nD3FbH99eb4L40dQC+rIMa
+zx25olUmeqFIES50jE9ILl2tq5x4mBwyUIIjuSVoDCFXnQ5ndno53ar7paG2S/1HBtekiYU8LDx
8kyGRr9PqtiS6OqWkugqHow6GhdM2xQuvCkd4hDjnqO/ZMZZSehhVCTV/K216SrvoqLU4dzjvxuD
McfWrE8Iiea+PSW1hQPTYON1qxxGYhl+yKK9MVIZ4tfW6encj4ADEGTn4paOajdg4gqCuknBPJb+
2FbqJ5RBZNirWzYAnnOQ9+kUSC5iKacHZ0IOti68vM32oQc/ajVdlbZ2V/afJerP9U30KjrmtIlB
8B8VmUzIRPuEDt3oO1n6VNoTWB+saFrOudPMAMI3032vFcOJ9bY1u9mcK2c61fFpVpx+kZji5qLf
snIE+Wpb9NRRShelKit8SnWfjPMxZa8KqEGqUdYvxK+XD2umhoH5TB04BAY/5ZUnZeOS8Z9GX1ss
GziYlrNTjaY+1upUXqu5rrtJbbTBn+z0SqqgspOCdlfghOAiipzbvE9P9mztYqeg/lSbT4YZe5ja
ecE8TAgqmfZ5SADvJfmETfWlqNVZyNJR9S22Wi28T7q2xbAKPgHBkrvEu8XHNOdRd04vquO2V+Nt
hQafpJW4g830MrqVqYY0uo42aiFi6sk0zGOBqys9m/fxXXJobouv5h0YYG6Ve+PIFjfzFR+Ew3cy
hB8e+H44asOwMcQOLkxLxM+IkyWNux4pLBpEB7bnrWGoOQWyPMimRq3ECK625jGpOaL6s7D7FPUf
ck3r5bxU+SkdZKPlm0936O2vNQnqazJg4E4z1BdYc2fAIgTWDZ+OqO/IQRqB8pO5tH+C0oKvctHK
GvvHi5PRgfJ0sk+uiiviN9eyXdxUT04EgjQyLg6VR0Ar9dSiQadT1WOkubxu40clDyoqCS70rSgK
KC6/ZAgnhbZRdXZ6XBwNClbDU+yV984p9zHPBAa09Dm5Lr3/I+3bmqPmgW3/0HGVbEu29erLzGRy
g4QkwIuLAPH9Iss36defZXadzeDMGdcHr0DRI7nVanWvXmv2qwNK18irljdTtzfCpdwDcerytp+C
/IlcuwNGuzYnUc4v3zExc4yJTIwt/Ln80UgrD/KGKOre6N10Z/opOM2MZ8fHew4Vwziqt5/6Z22C
4AF3NV+i//LWOdlyI40hnQel2DB24iHsoAN2T+KsTIOpckYZQnseBMuMknxfd5wEJctaTBuScYoD
ZtegGsgaUkaWksT266qtXpkVZxt3/VlAByU27nkH5Q++RoN3Om0sr8WPTDA+KbsfHsUIKcJl4xxz
ehNzw+cGZmmGJFCT3meNcSBQJbHSrQrr8gHWh+H0d6zCmF30eEgMAmmGUYu963UePLXJny5H6XOx
hGKUEOVUG7fgL1aQk09SKG3YROPuzwYrTJMPQ/VakWLPm9ep3iB5PL+zv22tL4QEENO+GWFLRupt
6dxOzUMcijC/6/wO19DHMig3LoOzm2gjqXFwF2IeeOVx1Dbz1O71GBrEOXLOP2SxtXXVnsskkDeh
c2EzTB2vh3a8XHcKVDxI00JzZ8grPNKjad6rLuqi9EBAv9O5Nxh8RiM3uvzxzq7uxPKqEGMx8IrR
FBsqOPfb6tpJt6CQvygw3nnh/5p4N8Nj1gNvbIXFObcarCkS44u+C5YJMOSg+RUB8vkVMkYQsNhV
GDVcSEhz/Dnw6vlT9jgWvsMB0+xw4yagl954cvwSln734xjehhj1xnjo+r4tqZUOzYwft0CILXSS
yzYsX72r0U+fGUTdFwRND7j+j8vbfvZOpCd2l+9ycmiMVJC+ZshsbEUx5dDILMq18wxQAOAluf3T
LJxg4G5y1GYKLfvaQ14pNpFn55Lp01+xRNuTX2HFztj3I1ZPjsva5RMQWH4FgKd1vcXPc9bFTxa8
upgd2YuZ2kiWZ0P5pMbweNMFIL2K4m6rfHkW23a6rCVinSyrL5sxx3laHlv5vqBqP8fTh9Qmi8gI
WCDyRvtZSp7yQff+YLAtbupzd9SSN6NIyz2b/oLenJiXM8nbdjAQMewCVZz4iRTiulTuRjA8b8bj
KG0gO/DWgFkSm43VFEssHN0AvMEPZDDCsSAfLrvqWTMOXqyI8Q6GjFZv4zHrmmzm2MysfKPlM4S0
fEnC/24D6dNCGmdbxFknUlkss3ROkSHy2Nn1fXKnSmtHkmKjiXQu2J2aWR06c8Jkn5JIDlsmUXq1
xXeP9FvdiHOOfmpkdaaKqTWnqYIRUWe+4wmfes+O/dyZW4bOVoJOLa2OFEiOlWFY2DURDREwjVaE
eR/f+Mb2rUQATY9b0L/z++cS28TrxINY5Z/nyrM6u3ZA8gBK29bPnVsT9bS/cYTfFlYnt2EUYFMw
q4Yojj5PXR0OYji6uru6bGZrISufTjLDG0bIZYQyT30T0+5+w9wt0cN3JZ9FJ/C3hoC7WkvH1P+j
qDfuaUePHcbZ2vo6GXHzQZ7d2UqO3jneyt5qUSWUupy6BRF6ZbXQNU8DMt8R84N0+Ua68i4irAyt
coau4YUeenC7L0mtHDE/AW0wXQwbideGmTVThWgXfadF3VVh3jynEGDwqiBNtqqOW2ZWBc52svhM
gZQOqb2rqApY7vq53OCRfOdwf27ZGgds9VZcWh6UOJr2dXRbP57ijZOz8fXXg5rmMBoz6OIgvUDL
h7md7qjH3uwiDTRBvnX5+Gxt2SqOkhKK4jyGLXc2g2msQK9BfVP91/tttWfLrzi5RnNosWds8WeS
VHvm3Md5s0uSp8tL2fow65BWQUxaD3CyxB39Aalmuxmnt3ZrFQe4mg1P6BnySTbGPyy2N/uHOrP+
8bSsTj93B5kyD99klCmYxq9114YD+3Z5t7aWsjr5rspmwJGwWzXY6KTxIPm3afrPteQ/v/t6/HJh
CWzyFitJ+F3q6KDWtV8D6eiOny6vZuPIrMcwu2mQRgL6IqDkGl8x7jP52pkHYmyR7mxs27qcWBOD
Zy1Yl8MeSguT/VlAo1h6W+IrW1aWStLJeUnsplCughXp3SVZEyTgEEq3XsNbRlZHv2QAbdWLB0zO
y4BmdW7fNvHWfi0n4o9H2coDlh9xshKVtjIpCD4M+Ef8kWO6bUz8iuiwBhpfblTYtoytIoBpp8Yo
KqyIig5zYfJIXYy7MNcvaw0qxC1ugrMbiF6T6aAw5DJvtbZcxtLtc3ylmaYBxhqC2TL8FGNbl317
y8xqVWNspDlq55BGdylOEEgx8tin5MdlK2f37mQxq9AGvv0ZzfbFGyDCRGrDb+gP0wGtHTnazgay
/expPbG1CnBD7cY92gRYEb8fGIla44Var6Aa29i590/zxftODK2CXNGgjUtxs4U2NJK66qlPsD7v
pkwMKJmnPhcKHafHun4qNN0I4mdTRrTQmOU6zMHc0J+OX7NJZthUpHD5EZ0uv9EfprwJmHtnG1Wg
e7K7/P3ePyF+rfW3wZU3phlJe7IYBBQaQC0MYUUGkOyVtUCvgzTiWwn++a/42+DKL2caA5fJIVtb
kyLICxCmyDdbD37b/Oc35WppK98UssA4+JI+Ahmzs/PPicoBp/ira/fki628shdx3KDJiiS1KkDU
VQSu+JBNcsMnt3Zt5ZKjFCNx0NkAhPqpyj56EDW3xMdJbeXCG3bWV69Qo1FPCnZy9tNJ5dGWYFGd
U9+CIOtlzzsfn/7XD9Z3L3OHRlEHhyxnlj8VH/IYkrXJRga5HJd398jvj7O+d2dnaE3dwQjg4PuU
WLeVJf4qKv1ex+rSrU01cd3Cy2qrD0anC6j3TdZfXejFXd6wrbWsQkM8kKHSHIagAHJrWProeHR/
2cTW118FAwc9bDyMcTZd2/KFWUHU8WUavMBgL/9maBUEppIlioxYSzcXQcxVoHnjTyDbMqHEc9nU
lp+tooDbNV0PfC1ujeymQjFGWXdQIN5w5q2NWwWB2RsbQSz4WSK/M6cMDO+xcZ6qaos9bON64Ksw
0FSkBDkVgo2gn4l9NGsncLq7FCrEtL1KmBld3rvLy0KP88/biJsTZoDQKg719KLrr2k8+KL9RGkR
XrbzvqvzR6jGHf6nIdk4RZ55Ja5ZFOHF/E0cQRsfpXdMB1l5Y/nET/47i8fKpvWnTUvbsUhi7GWG
tM+ESnsfg0MsO471P0UIc13btGcCYlMbhkrgPmX2nUNwVvaPGcCfl7fxsquba6wPa2SekRoJUlLA
kANBjDqY239czSpGzDEKZfai6+elNDDK+3J69jRYAcXD5cVs+d4qRMwjo8VoIRaN06OiH7V+ZeIH
IRtWltP//78g3qGpucHLZKS472Tzo+HEl8mjlT6NDvUFbr1/W9EqSJQEZHlDDVtxyQNa9yCvjX2G
Ak0zPV+2tOUIqzAxl27WTAX2TpWYbs/LYOy/NcL9p9vCXAOpJ3fKpMXg11KBPvGhHFO80L9Vm7Tm
G6tZN9PjZoBMkFoOanvXxd5OOikklLe6lBv+tsZytWOdcA0wQ6isL5lB/Mq7bxVmAb2Pl7/NsvcX
PO5XQn7ytB2cqcrQh8T5SURgJO1NrhcEPDm0hvfVq8ZDJgmgK3O5EWO31rdKH1wJVmhnebcre/RL
gDVUHM3Gh4b/46WxRgK2A5el02IjgU2LavLgdHnUxjdUbvRy3jf5/gzgvzq7JztZ8Tor3MWQZcgA
rOCRZvmONv01oWgdj/aDEpAziNVukNNGyWDZrEsfcZVU5BpCyqRaXBLT+p26MfhWb2frc62CxSx6
UKCYWJzUB0O/Gf3TWGRQBf7HM7yKFMRqU+EsiVjNbw327Mq30bxtk7fLPr+xmDWCAuzWQJ4m8Plh
uEFsCqCLBeL/z1n7eNnORqT4JZBz4hG1p50MzXzQ3hVtUGbzjto/DFZeXbZyfjUOxusXHRgAQv5M
HObC0DztsGfJgKVUnxxjPxRlaIm/+ja/7axeFiO1x0Iw2BlVG0lxg7eLrwc3SIst9PPiru/d+bel
VWzQrlF2MdQZwlJduxiXhYqR35ZPmNDxyaw3AtH5j/Tb2PL3Jx8pq0bDBVUJ4kNtRjb/MrpxoPMt
abmzVgDzApabeI65JntRhtPW5pJ0zTL+Usr4Sub2R3OzmHfWF07MrI5p30xmO3ZLINBXIzODHEwH
MwYGi/5vXPvE0OqgxhA4o3pIlyYVbVHRGMPKQR82s+vdZe++vHHWOuc3vBQyADO06c0e4tA5pvKN
OyKrDSfgv5LRdz73e0HeakHEBS8OdEmBSzS0C0WoYU6+WP0303MfE1KXGPvv8n7v2Pk8+gtd/VuK
G/ozq7rBjcpuyL/knpt+iWNA6xIGnkMfaD/eX08O72+0wQ1b+67r1beZGLJPGkMLirpOFo4iQW2y
zsFZ4Yu0zsZAgEPjwL3c/pFATK7dTTytm7Cjc7U3q9T6WdWM/CjmyoLWg5f3KIxhfP9mqNPqpjcU
u0YtP4lvbKsq9Ge3mYdnnqfFXcpbBZGCWkGkwObCGHeU5611o/J6visElHiuMakur3qpipuez+I4
9ZyFXoHTEOeuOUEE3BwezBoyjxFXcXKjWKufXLMZJz9ttC38GcSsue+NdEoiZ9Rfu6JxXkWqUzc0
41GArcYwWO23KaQjI3Nq+tJ32gzTFZTWTuKrIa6sUPACStOdHjA6wuys3knTM8A+1ebMjWRXx9zP
MpdNQVK6+royFywNJJzzoITS2HGwuf5iKfQd9+OUu/t60B5EMFRvRp6tMRNfLPlF7c3TSwJtmB49
Qs8Dd3jXQyQV2w+tg2ZuPmaSdzwABlZrXxWjFn4iJ8M3qqZ+rJMkf2nwb/PAxvC2DBgfxSf0OD9X
TTYevU63R+X1fXX0hhkFWp4r30tyKI7hY4XNXIInyE16iBX3Rhx4TAIlCCqEqzExktAFG0GU4sBC
vQRd396x8oN2OrCm2PAfk3b10bAgZWKn4M80bNZeFd4IYSFcAXEAvT4ZyHlMgWiaitBsU9CONLJM
QkqIc+8JNtzOss7DBNIc6CpTGeq0BMyKWo5f8Dh+kTplvqtk9wmiHM0jG5PHtPXe3Lg1j0M8DT7P
52PvdDU0NupvRtPLawXiSR9K8T8lN7+2kz5aObEOSjle7DuJ/jnm45vg1Y9CE7Byj9OY3zaQKb8T
pTsMQTelo5/EnopiKxNRHOfJTaqIcyD4TTs3MZtDwZsbMORhEEUxVd7FQMd/LicoGNWo62OVhjXY
EYlF/FOBJRssBNp2QhF79mduC+OO6kK+YaDFu2rANJH6mHdvPndxxyPR5iQBxq3g0h+8IT7Ebdfd
k7KHnhVkkg8aDy6bWH1oFQBrCXPA1thFt6clYFtemaEG4Bbt164v2t3c0epVCp1EHGVRP0NuAQoB
jHhEuvQmHTSkE9FUTuLaZbN9Tfu58QFAL3at09RB0UlyTNO4/1mzEZIKpclAdJnqLnAqr/ihLZyd
Lq9KX1LI7JpJifGKxLEWunYXSkZeG1bN1B754LZBbJZD4JQZe23sePZnEo8BMQYXLAZWmjUhEQ31
nbxtPjR17N1XZi1uLa+QX+E9YufO3nxFIXgYDrSsMAHbZnYwx0UNNTFeHnuZNDt09RuINjc9VIqS
cvZTVia71KUTZFt493OmyfQI4McdxmGSK8qTT9CNKDFK2/TsU5bH8oZPIt+7eWres8l4TeC/ux4j
NBEQHI0bMK/sGt/OuA05ooFXGOUv6oOTgEjIT5wJU5xZBd7RMvnJYgMoTaLql5RNtbjiTi0j1o4/
VI6TVlsdRvkWsdEWx7I0KYRcaa2hzOmgpWDHfZSaAP7FhvU1E9lT19JqR/MKRwZnBEhsHHovHlBt
rpsh5AlGgk1pkqDv8QgzHGBM6DQ4gerwbQpjeoM0eIx8eHQwImnq+jAgOu7yQvU7kPc2kT3VQJKC
7zMAdXVzAE9mssc2J1HFoS4ZY5hlX5eIRy3eeBHpyWuaDkwFWVtDMdEZ3ihadAdVq+bB5qo5JmYK
EjBDyivOzeGIDAZozCpD9O3dxBcQGw4SN2ORZfZG2CMd2bGRsOtEIqRbPcCtbPBU6qvJdCCn2+ru
hyJLqcHMhu9D2xuRomPpG17Lj3E+PnEvHdFfNd7yNn9swJC3h0zG4h3EPDAygGgZAsoPXH+LBw6C
CTWLaASnS2BAij5SM9gDQeiS7gyDP3m8rvKg5d0c2CZke3paNnFYOgWGh+IB3G0qUYEsKviAW8YA
HtdtswO5PlibKJHfaV8gYrSQ+XJCN0ePb55yDKTMUFzZGbRmgVUn2MA209eD1tYzplrcm4yMMpJJ
3qvdDJ7IZyDGizv4t8CTcJg+9rmLyYQ4dp8BwIpxuTfDC6lTb/CTbAJcxXJ7VDW90fb7lmYflQUb
PkA56SGz4ofJqEZQTNs/HQZuzVjaKihK2u5iLcdrFjs8TMGLXgRZV8TgU8is7AqycMUu08LeUdFn
2K9YPNoeVlzOzaem1OSAofrh0Eqoj1I2zJHTjcbVIh1yHAXvb7mZ0Ru3r/qPcTs8Cm/or+vWTu7F
GMe3mrXmlZXw8qqejccxafSh73AFe12e7SH9le5qR1q3U2ka12ltNrfeBHrkmbo3opPdXkkIj80K
KnGxnLKD4WiN+GFNO9CTQHDKEd/rvJj2PeaC9lWDeKzqcg+RAy8yJLmOkXu+9CTnkUWS7AuZJnXr
CaHv6BS3P1ujFdet0LLy63aor/tMgMROOfPDZHrjNc9Maze6CXjetJX7zBlmDHRR5VsQAL/NsoZp
hMbe2JndCA7xydWHVFhJVBeSBzYGbZH0TjhgJdQcIQV2EANORaEwBwe+HEgtFlzsiNsht1NaO1FX
ommVMNX5SROnvubkJ7HG4avHBvMtH6rsmGY93yG8Gy+ySJjAUAv3m6O6E2ka2KwLZnrlugdnyO/t
eF+43ReCnY0Si+PacSWG4Kq0QcJDbShIuYMYfSlocUwG4dwADozpcLRc961Tzde92bOrrG/TR95a
3XG2LQhqiwrJLoOcloNjGSReJw5uZyFZjHV3Cx1g6xU2mienS0sM/DXOtZkW5c1gsh/JzONwtoqv
LOPt/dAgkpcjWpulndb72EKQExja3SdS2fdgSJ+vU168gckrxszC4A5XMyrrV7oj+iC6ttxbFKgN
3neODwyPdZMNuTxgUCwxcSBchkiD8UrRg/WLKIdeY+Ae77Qydb9lylAftcmnoEk8Jyqcstl1fBzu
YpbUAS1sG+CJItkVNphG3NzpQxcF8CBz2PSBsJpCKymdHxgxytB1s+TKyh079knTWpFCA3LPqro0
fBSw2rs4r40jcag8smqkvlEoei/dufCRC9OAxTx7bC0R39Vl0n1rZWzcG07FmO8YQCF0nmdF0hAI
7BiJvU9BqB0yMEF/kSXGZejIrcApHObbVv9TD6P3VTjagmTkwPfDQOlBWNn8rY3Bf0FcD7x9xTSx
YNC4BH1toDDjM261UZLNCt+TyR015ilqbUwNBfUw9Q+9pyafkN7OAFmorbuOGhhMTxRdwOljkSQ+
1MnKSGPhhZ9hJDlqIRGOCymxEGlty/zSJw7Cop2l3pWzKOHhIm/qZ/ApfjdNI9/r3IYYIuK8n5Ti
MKRdTfzRJuJYNQyJO09zzKwOkLDrez09i85W4WQmLVLbub53Ie94Iws6BnZfukcnawAaa3h+Jwhr
fKor/egy1HQN1i/d5qZ/paabYKKimN2dU5t9JGWCa4ch328st7yRTUb2AqO7r848grxA1Aj50INT
14pN8w5snrjRu6G8MTTJkzuIP9XXI2RNla81jtJuaBAnyiQjHywrtq5w/4w4ipYo/WkcQaAKPLdq
g8oa9BThKZd9aRop88DhQ49saSaYpBhL57aAHty9MmT6mQm19P2B0Pfzefo8mWX8c85yI5J231+X
dmZ/KzIJUExTAonQuW1ktLYMJUZPrybC4agt3trXTeo2O5JNzZe8pbFfsOJmHEx8MVCu+q5G+lwr
jE+oXCDH8MaAAtcRIFJ791jx5CuPfukxuHQNn0RJVHMG/o+k9+zAmmasEACeLio81KoiPDTY52Qc
KxL2dm5DUxEIzqGy02suXQxnlMDdl5kaw0LW03duCBevMxonNk6x6kKoZHbC7+2++SyIa9wTeEEf
tkDOhHlTdd/qpuAHEDK0r56N9AaPygYj9rK8jfvexeYp6TdGgSiSZzmOv4DI2dgX3bVOdH1tFoXw
064lyxUz3Qxt83Uw56c2Sz8Tb/AO8WSzIGfN8MDrBqrLlju/6pz1X6q48R5EPaogBpUM3vrLUy1F
AoqwTjGZRgeBZnarvrmp6zyAutIKrKKcgwIynfk9k9740R2S5lDiPRYaXp5GSVEQSDVpXR4cA/OC
u94ioDQBuNLauZPn7kC/HbO9NTDwQxXTtRc3IHS1rCS0Oqh44u0G6F9QpbHtIGXuh7tsLIcnUeZV
4duTNRxNG5nDMGPeOXBIBYr4mreP3Th3CMVlAk6jsunvhB3H1x0TqW9k+OdgKQBAsTBb+6s9px5C
aA71zTR744Wc9CHzXH2PS7u8HXK8AM3WwCQjWrgHiBS2OAbUuE9zo/AC4YF4cfaKDKw+3mAh6ZXd
fTuPfJ9mHv1BCu4h6jNFHxIEwhs+gMnAbyRyVtPLoDNax4hLTkbCVFGwVg1E+2RwZxEoXunKh2xR
HNkYoQ5cNx1fyehBglc0/AV8NfKVO6jIxbL4kVbtdxP6Hnc8jeOPdYPHVRt7IuJGjZInyzKnRBoN
UdFc6ZdaxI4+VqOszTysxMQ7SDOYfVHjjAgJ5cTXPvVslj9AI1RDhNESEtq1P8s5tgAe/z8l3jZk
yB0KehC7/tAq7R0SqEr+7ArQYsl2XPLx0rtLm67YD4ZIb5rKuM7GpIgyNTsfLSPp96AYsXYOLs+D
tvP8hsjejhITtJkJMoMvblxDDLAt26QJOiD/tzAT5lJFulBlWuNZEAhnq1cSsGsvuyd9FUyk3Yu+
glIOdsInhXF0Evu25+aHfK5eDROTXobX78vCOOi8xMuR7lgrojyzn9uqDh3hPf1Lvc1c42Bc5Hp2
u3S3DKhlCJcjLl6NOAaXrWzVKVc1635sMOlVo6pH1aGbEOjorWeKAIprf9Pk/F3W46uidTzXbd0b
MGTjtuXTHRoXpqp8U379twWtStblNMae28BOU71V2c/GS6OpxRumURuVyvNtppMVrerVs6iKrqyX
Ei+T0biMkE0oifn6jsMdfNRKfeB/NnbxchHW5MvnPKmRd2kHqvIkQfVaxf2DCa7AHTiTkw/S8t4u
7+OyT+sD4oBxmdpQ6OTWepw6A3UaG2LUFrj6Sdkr8rgNzztvwIMEM4OAlLPmWoXtrFFeDV1OsCnY
YwMpjI1m3LnNgtYd1O4oGH7IGlCLkqOuHBNL8Eo8+Frl8+pbXG+4wbkDdGpk9UUax+kHl2PuTeZT
MLh4rJSPFoLtbDa7y1/kV4N0/UlOTa2ai643pjOThg7HXXIY75tbZft56ZNdHalDHhRvqF1sywEs
EeCS1VUnQ82M66oECHPc6Z0VZSjg+tZVH9EdOciX6mVjkefNeZzD7VANXLfbpWeYqNjEGoifKVpG
fw2UNcFiRMH8KfttpaBz9kAIC75oaEiDrXUVl9yZs547eNEutN/LDLJogoUwQVw51wPx/zMxJnrT
p+aWU3FygHHDtEOiEhJWyytDC44yWrv3rCbzJxH9172kWBQEfcFWwuz3eznTjgP7A7rK/6FR1agR
BegX7Gz4C2MB+3TZ3rujsDK32kq81xtheSDi7PiTEupYJQ85QV6a2htn7t3lvRgCa7AD0mB8ubWP
sASrGgTWlUiQ8w2Fr4w6kNZ3EHwEVndL+XM7bgGizy7ORWcXesyMg0H9zw+XpImODeAFQ8w5PHVJ
gZxPOgdaodMriq30ZMvY8vcnXqJFnErbwE4auWXuOi2/YuZyCK1ZhnXVbLSTlwP8xwH/tZu/V7YK
K4zNzmgNmQqN8XM/fMiAvO1eah6hSoCc2txddpLlf7tkbRVOuoIK9CxLWINEeyiVtHzUeG5Qc0QB
BdFMpfHGmPIvd7hkctVRBMFWBTVXuMsCIuw/Lcq4w44dVUh8pMYb1jbWt04swW9bE52hbIDCqCi/
c/eb7R31SENqbA7pv4tdf365dYrIB8sx5goLA+HbNwpVhu/Uj7/n4LvYRkW+HwhYGVt+zIlPkl63
CXewMIXATAMTfdWdEeE9DBXeFkQzaNJ8uewqSyx89908C8z2YEzx3jGjJSZFBRPzceGU6deRG8/o
GfmXTZyNJCcmVr7PxURZ1WIH6X6RDyn29p7uttUX32Uiy96dmFk5/SzakXslVlJ3jbu3hzxUrkiv
Updshfyz7ndiaeXrNEF1CQIloLHe9TfpGAwPaOWUoRFhvCycn0nYHqUM8Q7eJI56/6T6c5HrjHFu
67GeqQJ5/r686m/E3YSCpU9RdfLLXQyFkPg7WnI5D6b77ra8Nf/m4P1eOV1BhSdbu0yPMK8a89AW
9H7q5mNTY+TR4i9Za7xe9pz30ORluUiModnsQD/cWl0IvY1qBLMQw7Jv3Q1UUbJDAZki6qvv+Z2O
+od2H2983HPnYbEG4IqNhNZZ3a+uapKUz3jIzHOO+m1aB62D2u/Gupb/ZX3qPJNzx3NBymGtuZsy
MaPpo3HO6Z7t+PWi7C1DFQ6huYi7BX+h+evgbFPQZFlgirJWDmsCDTA2WaswnWrs7AZtzExvAQKX
T/9uSWgRuw6otJm9JqpoKmynjAsEfGgtVV/TsAfJmBno222i23Pnb1HiXXhjAASjq28k0ZQ3u0yA
znRw75q6/p523hs6iKbvkgoaaVuMIu9n0uCGpwYXpzkJy70kQKAsB14tmkuh6SdH6wqAC1BssavL
rnEuip2aWnn8xCuUUZcbQM+dLzqgHQaxizdl1pbhgXdfixHQl8DHQQ632sKl8BHHyRLCIMwF9KtK
I2OoeolGPSeHacTYOip4XveTA5sRzCOZ0D6yVPlyebVn0wYgxIB0orZH3DU4cbJ5YpsUhPld6Czq
oZAtDY2v4BfzK1D//AWb6kIvCjtogoEff3W9cjX02kTpO0zMfZy80PTbpgLQ2fjh4klPbYw+QSPn
T1cxmpLSqVzy8/llMDDIY/3nmZrFGU8srJzRAZQqt5mHK6CQftHdePynVf1njoHFyIl/rIwMjmaG
bm1k/1Ozd4UXxQBxiS0i8nMp+KmVlbO3wkEfX2OzHIXesofGCHH3WWwEdnK47GhnP8vJelbJPlBY
6I0aSA5Umn7FLPO9WaiNoH4uzfEYta2FadHGffXnl7fnMWGVixQfrQvczXY93kLED82+3sTAeQum
eqC+mhzwpQ6NyVlsTVyeTR5Pf8DKu+fZ1ugsu5CduTF3KVqQ4P1fVAxFuofVcNp+15971ZxaXDl7
Y3VqLhqkAzLqrtL9vKseTAh5GQFamo99RELnGoJ04FXfnBJe1vI+fv3e7JV/FoROqaOw1rS7wln7
1O6SKAu8YseAcvF7iMz/jf/8trfy1JjMQAW2iBxV3+09MnyYK7TgLtt4X+z8deh+G1k56dQIGwx7
Bo6DC8QibY/jMOy4+5kVDloUbqAsSHoVUcmQ4m2YXr7Upf1c5eiTXemSgE4SZEYacjBoQ0Gilwdy
t9xy3e1f0JEhEP9v2P+1EycXao4uh/LaCZIRrA9SnIx8vK9YGsz5RnnybKpwYmh1KJEpT6g0cKhM
mdOnTqsWqLwiCdETAaCxTSA3129wzZy9wE8srk4hAxTTmxrENGAEH9rxjTDxQbINI2cD54mR1cGr
DIcXvYKnQGXn66Q5dG6VPnYTk3410Y2U5GzsPDG2OmsCOf6QoI0PkhZMwZu2n0Cba8P/ll15538n
NlbnC/Di2AbSdXlS2bs6NK/jkAfevbiiBx7OG6+Y90Xe5aCdWFsdNALAMcnTRWgJxYoxfkJzFKrl
wJ7IQ1v9onFNAdDz/4IQ9A+zq0PGSFX+zyVkDHUkkBzYW6/5rXzqF7XyycGSuXJzw0Y+RffTc4tl
9T4IYd8sFGGSTQmpLcdYPSvcoq9ASwtXJ0Ysb2twv7aT4Ft0rmdD00m+s3INUhDVchdL6kPNHtIv
MgD/816GrXjWUQUi6K3PdDZmnBhceQcTNrS3JXyxtt4IzfcD1xgt+OTUY8BT+n9J+7LmuG1g61/E
Ku7LK9eZkWTtku0Xlq3Y3Anu26+/B8q9EQdCBvn8vSSpmpSaALobjV7O8S9rPncPbQB5myqIOwDU
zkQNudKlyA2ikTAefAkdecDy8C6L4CvFTgajd84QK4lRq4uv3Tq32UF5ZwRp0XQFQuzaEwXZPJJP
PMs+lsQkYuqZ2Gs1ItZKy5A+l3pPO6SPFNty+g1oubC9pueWBqJz4z/TwCpmqICmd1Q2AsvRHCSr
fyt/eVcF0+GtOKqhfkjEdMZcf7UTxXp50qmV3IA3igKFS8BMDW1w4tpuekVGkBaKKhpcldyJY/w9
eq1B5xGb8PcafO+Ko5w34E+X5FE2VRe9AM8CleGr5cdW0t93fmSwmrjuCjwyaIVIIq6KaDIDqKH/
Vh2VAB034jWqXEO38T6zKcEGMC/PZcZZtWmljUXqEaX1bG/QW2PeNa9V1IOPNwE0Shc4J7SjTlER
gsHQcsGd8h8Ie7iX6+47mLXHWqXaEn0b90Ec2TerNxwBjku8MXcHgrSG6a7XXWQMt0JD5b7KHRRT
dSSFUABhHeqmdWiwbWE5xzgiJ+JV3hg2XwZxHpG71w7YDGQFyMpAFz3fa1uu863NEYD1AfYbyUvi
5bGfSe6CnA3Na1T/z4VieufuJDJuHA0mdZHHeFHq1Ws2PSXmS6qJclDck9vJYJwp4MrqqQSgoJ/G
N82xCY/EQ5vi6LrFsUZiCKiceYDGJU9gLPzNRDkVYOxIgKnMZi4OWp0GmsSYPSXM0MDoLQf09GZ4
e1m/6WauIpF0s9hwCTDseCpAV0DOwLjY3kYvYIdOM9+0e3T/NeoNgEi9dFWFqS/e2vaSGJWU6NhP
C/JiqGR9NE9a2ITKVYp3JeB94dKFD63LK/uEelHHo7QkC8hvra5VPXmu4eWm2aPV3MunRg/l0xaC
kgjjQABPB/T3uQWA1EM2thL6WBiYu0Cn/ILhTvRCDQI53Ge5sxPEaAdomMjcSgnN9SaHzHBR3Peb
3xSkH32pBNle0WXBs4K9QMbSZmsqtnmA7x6aMfeMRDdOQ2U1fVCjQRvTTMms3//JXkL9kdLWVEdj
JE7Q0kanlL6qESrL5Lf4z8sSuHe7g16c/xPBmDbBxKIyoUneB41FHBmH+PiquzVcoyV47fCuWge5
OyRFcQcgg3euF+s0plqj4rVToVVRStHkausgYl86NFxisAe6eHllXD3cyWMWFuuyBI4xqIe6BL35
OOc/Lv99rjbs/j4T/GHyJU42GdEYeqkBtw1wsfKqU/u7QVhQ51Zr9lvHeCVTM3PDaHGpdP4cICMf
jcmp8BYPrdYR9i6rXQyWihSDF4k5GoXzQ2FDt1icX3AZI82aQzHkU/kXOaU+rQ8BueZbfUKHr+Cw
uN5pJ4xZIerOQ9G3SJOAbHkNEIMpgRrrUZtMohldvttAjQP9OZqJHDiTubAl1DotmrnADZ1hKNyb
jpQQeAjy8vDfuBJ5vDvoCNPe2ZRkxWAfj8MClBSMLtKXlhnVTwVQH0HLDf7xb2/W5K8hhge89H7W
DvciaGt6i3xyxjvJzC2jpaCrK0qwrOvRcKS8Ox1an9TDn2Txdgtkqw0KgB8xmQTnhA7cJBin2MSw
m8B/8JdiyQ5YWVBRZ/sFhrSWDCX536X0EaUQAofEQYQd8f6tn7fsQw7zAqnMVW214v2w0CqgneIb
/CughSnpGSMqFqZ2PDusnkDgFmozpnKFbVbcNIqjf3wCc4U2KLf3KX0EVatLa/t1WEVVHrytIbV4
x5eu/4xBFEr6IZS5Tu2hHmYbvNUYH97KN2tuQXOzjKprZ1OGobI0TY9abirXQDdMo2Q1u+tGbTBs
nBRtlKv9t8rqRSwe3Bfv/puYOyOeEKOUtJVo8O1o85F4RwTqY6KpSg7Ay3G+t0e8tKN0wTjTQRP1
V/yLq/jYEuYK6etusG0H5zBnrxp66iJaJh8OU35Qq29rKPtIWQeXbxXurWVojoXGEcWE4z2/Jech
6SzM5y9+3OSR0hq3K4C13Msy+OvaCWG2dVBzpelkmOvfj5QswMTYQ4YLhfYpmrk4kKc+9ZNN7QQy
Gzm1GUbBR0RO+dxJp2yWGsw1q/BIHSYAitLZ/AaoBp6ykOJEi6onLQW9QOo4lSCg4t4zuw9hLu1Z
SpLGpBzYg6NmtwXeVac4nZWDHZsifjDOSeLudNBigS5h/IO+SXcv/brSR3lZgfkP7vnneKiem1+X
j5GzljMBzEWWAVXQMGqC9HHytbPui+xBL79eFsHTFIxBAA1GB1ujgtzP+SLWspl0s4dToOmK5o5S
bMt3b+SYXlFWX+vpT8SBIVPWFdR5QSt5Lq6dTK1KAJQNe59tD+MYYMVDx64RUEu3r/LRF4U53FPa
SWQ20U7nuXTajfIuAoZ9CoypCP5gUZqD0VGQKYKplUV0ynLFBnEWZWUI7CiOqiAJDIz+Bk4Exq6f
zh8tyURAj1yHjY1ksU6cfjIm9KzgHRkbvycAK4wdRoAvL4oTzGMUFgRuDlgxgcnHuCmU7EDvVWFN
KM2iaxVDdciwtl3rq+NjjYmjy9J4mo4EHKVPBVIK+pbO1UJWx3yppwxEkUnr6zlm2zyjEDUcc5e0
E8JcurPWrwsxZjSaNaXky3Kr4foF5O2CuQV/UMcy7OM5vLwwXgYZM64fK2P2UYXmLWCJobyI6R3Q
aQ7Na+/LCGzS0yzs0hBKo/u8c0mJhPG95m9p1Zc6XA7TafNo8EnpJkUhPdd37NfGOP0SI7eYCHxf
2/xCpek+KME92adFE+coylLTJwJzx1iYp5PxUAZ5GXj0zhe3JXVTLlkHUk1Fi+r2dpT+IsPX3rYx
Bx97U0ME8SgvStsLZIk8eq2ou15fYANV82uSzABvaa8CMy2AjFrHnROCBt1RBbuvHdkN5jVjQznE
Ux3JVXWnqKbmLsQUZeqoKXzaBUVF0z/IbGgp7nwXJIVQKCpw9Ekm5sw3v7pH9tFb7WgJMOInJi7k
7rqlY9QBE7xoemIebo7ULai9gIkXIFQYGKL9CuQExh53OgwY0JfdMbTROLD9Kr4Bvi66bD48v4CO
nX+EM0fuYBRS18oOwZIMTuWhRQY7na9rPMQEDoj3Akf7/D+STOZiaqbWrIa8oo9hLVxfdBTxj2/5
ixOp7vIsth3erbQXx9xKco9p4cnCrpIMRJCY+e8kW6S+IhmMpszApk03SmpPwFpqPJQYREWAjUdp
iPlTtwA+FapYmfB24rnZ/dIYN9tXQGQAUBQoWluy/YXRTudLT0o6YFtpkWSr219bA9CPy4rC48M7
Oz/Gz8ZpOReyjMX2gRLO38mD1B3VgDbFbR0mVqNyCyglXv32Zypqo9PWRAhgspe/RYhS4rIGmegy
VJFaFgdEHMCnyNTD5SXybeFDEN33nW/XWiOrNxX53WZY0ApVen09AB9LYHHvYIOf/AsyJP+3Hsbe
MSRsNyaatPFKdMmLurr9y4arI3lxvs5RFU0eoHK2ALPsxUG7pz4nC0UhG/cas3ffwJg9Zj40LR6x
VD3SQuCztt5waL+C1SKoQrRmC8kUuT71Qx6b3VCXVV4MHVAb8Y0SAlfkAAwOn16cYHP0e8E5cs0S
VWtbR7+vgdnC83NMZDOubRMhsBy/DssDMQUnyNUT20CLEHKwmI9kzB4cs5mTOng1pJiyRvCog7dS
31wbw8qi4Iaa8idd2YliTH0x56IZY7hn+nggD7UPiuuHwSVH+Zq+2rdvly2AG3BgtumfpTFGbgNy
apodUNS91xdN9NXeTumXEhMzNOs1N433R8MR1l4mE1JNllbLaQF3ZkhgWMqkwdMrsEEDLUXgwvh6
8bE4Ri8IsjNLu+LcutIrbGRjySCQwN8/PFnpNe4ANZoR0ZGknW2ASoEevHqhNN1SkM3ecBoCM2wi
7Vvx8/KBUV/xST9Ad6wCbkJFYy9zXsWCZsOqhar3bX/V5PoB0B/oIO6PW1+f5sY+ArpJoP3coA1l
N/CgYKjWRJh4bl690SWtkiCjZN/0p9WDHwtbb5Ixpam+UXdFbsXTR7yj28tkfGa2dvW6LPCZqWTe
4X0bFV3+J7YGKEgFRVLDVh32nqnHetUrE9lRamsYE8NDPX4C08px+EJf6kJb41TUkXww8fJD+Rle
gvHB41ZJU2yg+mG4c0Az6FYwBOMR5XtBnEKVjlESmLSsYwTJcixMup4fWKuVlt00wwzIFLwrgedj
uE7fHTujf+otSzSVRj/7kjQm8EoUA45eAn8t6UnjojkkccdhicpVfu0BiwMYnN+rlYUAcUuCy8bA
u9WwUEzYooVeo/MX5wuNAaSZDzMiBeq99CSU6eSRTZ9Mgbxh5EmUs+dcBGfymBNM0TdlAVoNL4W1
Pm6W+r1I06umJM+X18VRfqwHHViahZIL5lfOl4XcgymPC3276xRHDQHBSlaB5+I4kjMZjFGTagbG
qY1shFb13ggAO2e0r6TtoWkS9PUWBycTuBHRopiz6rZC7y2dPm0rubsZtlvTNAZBfx7vfDCbZdCU
vI5SFaP4iwNwvBJVP9+xIhRPnwhAjTrt6fLp8ISgpQwM4LKBVBErRDKLIUGpbPW7oVajGs9ZVzWJ
HnbqJPJQnCjKBgMVXIaNFYF291wR0Ga14Yos6Wy8EgJ3IlBJmHmjD2HRrHjF6+WV8Z5sZ/KY6GN2
dLXenHx7p5HFiNty3K7M40YCYMm4SiAfNCsggq5onl7s10h/3wXh0waQqLFMMclUfwMkE5ighJc0
78TQgqeqsgVnYRv0952Iypz1LbdNzGiVSuo2tQkUXGd4cDJTdlfLLDw9qRY32fr+sGz9XCOyU9Dz
pAK2DgBjuSsRffgB7NjmBFybWeCseSEERp8+vo6x9rUfkwbdMpiNDtYArOMhsDKbAR07oz8e5YOt
HYVpJp7x70Uyxp8kyMOQbsRgV+nl1xTlofXy2+p5OtSvcSjdzEdy2z0juSvMcHGPQkN3EgikkSR/
nyndHYWpxgPpV2f1S9sAtB2Qspyhqjxid/5lXeaq1Ycg9gFS4dDlnu5qjgAgNJQfRTsJ7ZNzoyNT
Y4GkDZ07GJ1k7oMt06dsKfrtfc6wuY39wqMtieW9qBGEV9XbS7IYzwZCil7ecvAFgxHCl9xJdUGR
88sBrvLJCRbMZFtoHgrjB4oL8gcb+bFGi7nepbZCGSoeNz+2p8NsFE/qlv24LIJvAjsZjJ8D0nBJ
5wX+xgCRXLS2VIA7C+PQiQiYZW1XnC7imsBOJOPqttXMhrHAsqZVuo8N8to36a9Obm50DER183bb
VCKiM/4ykV5DshXNIQinz/1QjZ6hbJxbCj1SfEEjpx/7OfoL6Fth+C5eIjc8cnbyGM+iaEAG7QBp
BnmYWPZpgKs9AJU4JGH9S5Ri4Fq2jZYovEsAPsJei2ZSbmrl4K6yxvzG1OvG1Szj17TWIvYcXmLK
dnaSGI2cTDkG/FxFlzWWLmbn9FMDhDlMmL0Bt7QPFa//q0N2XhdVcPgHuJPM6KltSObYW5BMXTXw
3A76t+aAQWlPdavb0st+XrYL6obZyHq/UEZHzdbpFULF1UXlJd3vsmjRmt94q+UBMj64LEx0fsw9
3CwWmgZmnF+rV6c0VwDlmYSbIfKZojUxNtBKgIRsJqxpaX3EcTeqc5JK1XU6MEwkuWBNvKfrmaow
FmDXErAl6Q6iIesu9apT7k8/jSB50tDwWNzG/2Fon291SEWhAmyif5pt5mwJisJKg0s8UW66tYqa
zAnlKQuasfR1wF+VypfM+S3X2bFwuqiURTss/ADmJNG5bi4AOabeVD0lhx5TkNkN7UOT0SouStby
b6bdcpkD1eK6HrIJ0vpAI25FroywjyQMWNjdAbiCEBu76D8G2n0gcjlC2czxlk41pikQQ3wTF+Bt
/eSEGMh5tR6UL86N+pUycAR/U8aJZj650cVu0UwAZYzKiD5kCE7bJgAep25uAtWl2/bZ9lGcQ95Y
A1YCc4j6UkNv427zu6r3h/W0lddE38LLNv8vqvIhhTk8eYtbuTapFL9/0fztoB5NhPpmSBlfRdXG
f3GfH9KY44Kt1FXW4T6ST0MYR6bX3ywHOsOgla5+qD3RKfEyE0Bu+mcPmVPqZ01PSILVxRkYyZwf
mvyWygTBNbp3AMxKrNWtR0MQL/F9joPue11FShr4Cee3vKVmNnD2scrVIy94tj3lfop64ujL19NL
h+FncVTNdao7kcwxAiKwHDJwgQBgFkDAC8YLpDC2TS9xXq1GNI7P1f2dMOYUN6Cogh0NPjVpf5Ul
hjxlwbXH66/GAAOyH6j96JgLYcLq2e40ddsQm9Eu9fwt920fUPNh9vYfdJKzGjBDALkFMCsI5FmY
r1QZOhX9TXiQXI/ycbkuTuaRXGsIKuj4tubRob4/CKnPZDI7qNlWqzUGntmYg3N7owV2iLBHnaMS
ZzIY3Z/SpNZWZ1rxvmqP0jZfGUmRBICOPBpLHY5tcwVA9xKIq2oCENztCuW1E8mATpfGgAUvXtoE
nCxVXoX5bAm4eHlphrNvY1JBdbq0Y61nNICTPUIwUFVhNrR0yz5c/cEr7/ufoi0XymR0Sq0ADplg
0OgdrAgTjj5evI/Fs+NZkRJsv/5DyY3zONyvkgUGU2xjAgUPVqmTOIla4NA/5zrYtVzbnI3ndU2q
q6q2zOukLJT7xQb3gbnZjqi5gQbDzD1y9hVMsLwAUy/RR3yF2sQ3gKV6JES+w7R5oBrSdVdqz0Yp
P4zKdIsn+7GSgOoluGJokHrpA5iYGc/Hqsxbug2RubrrCYiEmPrMIv1x9EG6NESiaiDn5sSKkS8z
UK3DAAijXe1WtkBwTzaf1HZodolb14c6mwVKTG3087I+pDD61A/Tpjo5orxce0tm4CE4wTphgBXk
1Zc3ULAcFmXLzBR7W2rsn1yeCqMEv9R9b1oCLleuEJDYoXyK7lxs3vmdZS4xKvHUI+WGCchBIwNl
SpK5ld4bh8vL4RuioygIaQxkUWXmeBRrtFYguiB9isGM4Q4wunQIafFst3lYH/NAbIn0L7JHhb5g
S8MQjYpkKuNu0Tq5Timg5v0V9CxuZRWmN+TxfWyRzNPj0mu2OfVXJV8EJ8eLd5BcwlSjjmod+pOZ
axmoEm2fS8Dvkk8If73W23qwbmA2d/bB9+A1vxwpEuwutaZPa92JZNZqxu3kKANEUtcK4HyQbwTl
GOouMCYAAroOdwKBPP+CvmuTVitQIzQYgc3U22uB8oQP5H865piGxhdTAUYt7Q0RUbPyLuu9MOZS
S0unLu0Wwram99Yx0DdV5K74G/ixHkY9+9iOu2IZaDbW3A54PUVSsH1pfmPUuXkQT4HwInDoyIc8
xo/IetXpVtqvaJSwo/4LzQlN7nRCEfJe8kXTeP+ikf9IY5M0i52Ba6DqAGqquGOgetmVdqhuQG5b
eukXJcjR/SLaUN41uFsgOwhfoXqcylQj5+Uw2t+6sjyNczQNKCQT4BFp39o8vkraTiCXryoWiqBo
6AXIFv19l2i202oo1nVD/GM/L8boOYoISZ0X6OPoPkQw5g0cWpI2Do4OYPq+ck3hBcZIvgG1lJcc
paio8YYSPbdFy2LMjVjF6oDCB/at3eXdW908C+yZ6yx3i2JMDORwnbOBqcGXUlSp9UD2itYDDYtn
XJGofp0MV7rRgOi4FW4hbFMSrY4xPtnunFWxcGjrUEzAhCDa9pZLnQhtl67hk5OEWtDWcgs8VMwa
Z3tbySjDxk0pq46F2XVRnK6/wQ/UuUrZg5EDI7i+YGO5a8MUFvonDNwIOiPUTgplGmxAcg3Nk9SW
/ZM1Ed2XQMP1lK9NeVC6RAqWwnF8UN7UbjrrDuphoKsr22K6LRAGgBEtJgfBZ1GF+bwXH5/FbHmu
xzoBPRqdCF4DDDiHw9WvfrpXVuQ10c0YzgeUnoviq2hoh289ACFGkk/FfMq7Y9wZaFUta1WaQLGi
AzWobQIJJIiPE+bUNTUCrIFPh8X0h8vL5R4CThwBogOUbIcxWSndnBjkMUC3tJCMU2dPUsPLEqi/
/rSfOwmMgVpTby7mAAkyTb1hYPG/AcyKFsJoE/qDAAqhYCjHnpsfDpLeaawIcJ24kRo6ov/ZLEY1
tGHKq4qiaBbd+2WB5gq0UCGzV4LoDo18IAoVjj3RA7i0fcx1WDQIwxpwiPljk3xHZzJ4IpXU9sgE
CKTLB3V5Bz/R25JpMZfFoAdl3xXmm2G//Mnf15EERuQJDWceXkAt1IrCgb23HZ47pI7AvHVZAl/V
PiSo2MudBRmgesG9ivuHSFJUS4AczZrCBzUlsAsd56TN8m9C9NTtll5YUue96sCljGk7kzZbsHXc
MUuQt0ygG3o0orWb9ncuHjkCzRL9nYkvyuTxMr0Q8o88tpyrK4OmtDHAd5dQCSd0DHrmyUREnfrN
If5rcCk03Jpci3M13JAJPHfAtQAwg6Ox7xW110aiNdCTKZTWEK1vEbhFTyWF5tIA4bG+ijwjzyPv
BTImUIEQYel1OEYMmL0UnfzDVPs3BVS3kpoYAiPgpdqcnbBP4HdtAqbEBKujdeX1h3awj/R5Mj/9
B5wXnsXtZTEW0cTlMm4NndP8bkfDXf8Fadj3xKhVYb6FYpiL1IbnTfYSGQupVlOaAIdCuw2mF/B4
HZMN6KTojjtetkSRHGotO0tUN2NQO2rrPQEzcuPGiQ5at9K/LEW0f/T3nZRl7scqtuHz49I3qtjr
tiy4LIFXWj1TB7rQnYiuKsHWnL+rwxy0XzTfTI5a7YJW2h/QVId24DoB09x/GH0SLY65N9UZ06xg
g8JROeCCHi0XxMrh5dXxwj4VACuabmBAGm75fHEFuOMMp8EDvE/RAKRuaZTa08lUqofEAOfxtopm
8EQCmQs0l5RxdCiGpk0K66U1k8lDk8OPBTPKx7HpzWMr6bJAFXmXwn6RjPfo7DI2ShXJjkEdgo40
Qb0YT91suysYZNtGesrqVgnXJBWojmCtbAZpbMGnXRigywB313WcLrd9PQWDOZ+IicfRZghYn/7F
Lf9zmGxbylrXVp6P9N38HWmHb+gyKLwB7TDpu1+eovRUiqrJfCtHRy2F+jZlFrm87pNtyAtsrZGk
f5GxPvaDdSeTWpCL48ZdaFX7Pzls+26+5NJS53ikW4/wyYFzNetu+XPxwPPcuctN4ee/WkETHg/u
1VHBvIAZYmSqdIdRm9VZpi7W8PIqagnjnE6c+QQMeHiIbddFlo5BsXXTSSXyAQXX625tvl62Ta75
/yPf+DSAW5Z1VxGsOZa64jZttPKYmXYpUFL+dYfeeQqmA5RDlbHIKXaWTinwuqWVJQpqVnhalB7K
k/juoX+KjWRVTH+jFdTQKazZubcxctLZVYWH1VIZUadUpo9s1Y9BMd1663xUCV/7HJHa5W3k646B
QUiKW4c5euaOsNTCGesabpTm/6wQfImlGcX+4ILGnSIVID0tEeFQITeLpdIwF6kWijvG5I+VVp1X
rQGIqXzSf+teESi1G38zfdL52bcm8ZJesFCum9sJZGIJC7S2slJDoJlYujfKpD/pRmqix0B1/hrS
cco81ZhAeryCGChvskFgMFx93clnIot+M0hRp+jlJ4PdXukTiC3btKgEUngoOA5lMXAwLmBooJY9
V6JU6tYCePjUy9GGoywYrqrWbW43VwqMYAQLLDqBraMZe9mjqFzPXaItY6pWBhmhZTCq1I2gOEwp
4kW2whWVxCtFkS7fie9EMOHGWIM/yihnnOLNFnZPKMkh+Tm4WofCK+3gEuU/RUtibNK0QHxq4OXn
m9pwm76AqV2QDudeEWDKBLE7ngqgojs/r05pxiZ2aBRT6Jilmt1p+tmQH5eNnL+KDyGM7jW21neg
5cUsHyFevwCAyRFcQe9XGeu8MO8DWgK8epAmYTZqXJJ2jBWYV49Yk6TFHBp6Xh2BAy6h4J9lQySP
5uiZ05Q+EoBYXztrrH1Je1Q3CUUl0VaMacOjq94yEt0tSF363YzPtZqsvtnAKuEuha0915nT3WQT
JurwP6+ubWdKUACFP6ibWb5aKrAKzFOzgLxslAUFvM8eRAE4K3ALHTRjAtiKUW9pboxJTiRwwOEq
+BsbiRqTqBrJuXLO5TA6vhqS1MxdPL2/sLJDXyCadryuRJMN+umF6fbPykHFgfLEAB6jAuCscw0s
xwqYUvo2vV8A5TctHDFiuhiuEcl+fUJJ5k47XlZHns5rmHxTQJqBRzKLNAE+cKvqVxhV3t6YY+Nl
9o8eLOh/IMTWwLICGA6cFhOfpGprIdMxI3ZfJTeXHwbTdjtR7o7jj9Cup+kOkoMYuEDB8Hzzkk2y
QWnkgP/cTB7nVq1cSYlBe9LJsIIJXPVqDbwOLS7+wvBMARBWyfJIYw+uo+ea14z98+VVc2BoMcaF
NDUaiZB9MNjJ040keY2pGaBaxatvp6YrrY6fr4VnAqsArfTuZPb32oT3mYPqIgHpzFJ74F0Icox5
LXEZxXp8m6UhpmJcjFS7s96Bn/uYp5ZnlG+XP5ajeWffyjyCc0sFqEMOPUg684gG4NQ1VpTpLguh
jufcMUG9QciH0RugNYAn7PyEDKtFB3I6YGygLMyrJE/jw6g7pHLR7L8e6ywtXi4L5ETG5xIZP0Hs
OpOJNE1+kzxUo3UaCOJxZH7k56b6IllpqFiFi5ldwUJ5uoiV0iy1rhoIARhdzHSSFaSHXEP1KERE
/rVEHxlOvgilqDkVoeg25pwfCHg0gO7QsQkUzc63tpzUDFPqzeRPNrqq9dk1ulyUbqLH8+n4djIY
77RsVVtvKVA50TGxgNQ0xcw98mngZDeiDU7fk4UILp/dE84P9kOlajqYMc+X1aWOpNUVBk2kLmjS
9marojHNBYNn/L37EMIoydokLVjeZwhJwX82BHHVBQI9pFvzees+RNB17lIzmrTMkqPiHqGcVvNN
7L9JN2BLiuaDSPU+P+XPd4y5/K0VZqVo0DzMCAVWT/wk+6toGzdXv0qa83B5XVxhu2uYOZ66J6tk
Kdg5POjRqYyShrtYNqh7VfKT9Fkwaqko8/8vV/LHHckEUJWp0n4XXP35EYxIGmbsM2BZWr8pyI5o
ZJTvP3YXMrNAkxA01isQ1uMxlEyDm6Tlg6ndN9VXSc8ey9o4leptXkyiCjiHnw/nCEwwGU9d6L3J
aMwwpzUBCQM811fZc75WgGEIjXDsMLdgg8kdJgeEfzQX/96C+fE/YO9zfTXevjJQddCLxY7d2Stw
4qWYIBQpEiOQOqu9aRJ1eO0TpTwMZboGVW+/ICf8s8kapDN1st0MfTIdFCV5kq1YDhyijzdIOCyn
diMi8Cq+Guy+j9HzCaUvZHEQKjV67spK4m+ZeZeR3AeTlqs4qyt1j6Q3XLUF92UzvF5WfP7u4IWO
uwzDqiojPdNLEE5VLaTX5amst+fBkIM4XwOlaPz/P1HUBneuw27zRJ42eHa7+aWiB2mYr1WMSk/S
IvLv1HI+OSnjY1HspdVXVoIGYSh7MIO4Jw+L6RulfZL9PLDNU6UIvCJV4U/yANsGugrACgM58Hxl
cb84RVMqk181hUuqg63fzXAjl7ePU3yCIe2kMIZkx3maGLk8+SiF064Z2ijfFV5y3wLSZD7O1zpx
Ua1G3Ut0cqL1MUpiTbFuxHY3+UXWOTcZoI2uYqfBYMWUToJV8kXpeOnj3acAXeJ8KztMVCdxB32U
5Nyds+t5e2sWwZtLJIPxhUuiIkvcweJUfQxqtXCd6Xurieqi/NDJ/FgKoxWJsjkAYcQFpjyOAUA5
0Os7HHqg3aDpEE0FovuSL4/2TaK/UJcB+Xi+dVWuN85g9vTNRZlySz+7t4Fy6/e+FFUhnhPCwRe6
Uazeg5QC/G44KKSFGI1Utzp3KiOjj0rE24fUAyzT8e8qqAyaM1EPKs9X7cUxamjUILcchxQXpvmT
2FcTmjbL7q2yRUl9ejCfl2WCBQKgB6piMzqIV0oyK+C28aWr6qV5GtF7V0guyQNak1R9+aDkwfRH
QamJ5sV3fBM8shh1GfKc2NaAeyp7Mb5aeDCntzWQkhXA7slP4Gr3BO6EZwV7eczhGTOQmmUNlmY9
ti8UsLO4z28lrwnGDLBvZggIsVtDkJhS6dZ92trdIpkjzE3DbCcqdPCVr/HzCkABzdfv50Dx8a4I
6ysAUk65t6H1Rg2nB9nNTU/EZ8s1FFMDhLgJdAbg5TAf4SjxhiQQPiI/NkcFA6m5v1xRHPH0EL+K
1ZarTuBvpwAvgN5kO/CHOC6JhGWjJnUgDUqyyEwJzlIkgnnQdP2cWgtdEeUKM2KMYxe/YPiAu0aD
zHBTgh74Svl2WSjXGnfLYqxEnidS2hncTQ+CiGFsVDeucrdNjZCQQnSlfy5jIAGsIxVCIXnhapgb
fZ11JW1mxA56A+AyZEWW3Fet2NUROZdY8FY//MHq0BYOumMgbFhs6jFZywI4XOWENjjJAzes38Vv
qloGk5UKsuvULX8yCUApIaWESU2Ql+D3XVikgrXOKVAqACyEZbvVpLtLNbkga3XNNnW30kQ3rJn5
pWqFl5fIKZdgU0EfQSGC0QVvMSeoFpVpjnlOwyRkcXFhVM8JWMTa4xQloQjVg3uCO2HMpWtsXdOl
A4Rt66NUKD9yEDW1aPcYvsv5a5fa/uXFcS1iJ47ZVWDOJ6bUQVyBO7ApUCQVPmy4t99OBONAE3Rv
GindPtpX33uzHZgzKnn/S+6ggIPGFyVHuD57J5LxXMaW97peQKSGmA9NqcPvXnYEzoRn1zYqd8Bt
0jC9wmqFvmoqSMbl0cdNpXj6pLbhWJvFTbmS6m6e0d91+aS4T1N4YWQ8DYwqIp92bgBybTuYzDFH
IDdZz2Wj2L6RST5xkMXPKhA9NO383eikzidzDxKNql8EFsh9gu2+gK0bWnFjzTVGQvy07xa3rMzT
RjJM7ExlVLbry+iE03KlGPWTPS/fFz2zBVvAU1aA3xroY0MG+xNZzDw3ZaoRbfS3+UuGZJy7znks
kMF9PuyFMLqTzyZRF9MY3ysAugd45GvlkIaAnQHWmOn2sPo0KD3lKDhe6kVY/+agmE/jQ8RTbAZx
BflDqyZYHCazcdnnofb37IkWNFH188/iKCAEAakUY1cgMWLUyelSrQOFN5VHgWzA2urlPwGU6lEo
PFQoBQ9o/r5+yGMTlpotObNc6lCe4wz8ryHznbAOs+I9TbqGW5BhyOHRjF35IKrqcPUGnRIKGgMx
nc2W2dV5kEmSqaNfrrHpWoYaJkv8U3B+vIwfErEysPcxDAsWunPzrDG+nPcA8fbtKfa7SXXNbXR7
2CVZb8fqMCR6kG7xV01y/Fo03sbzDUgcoZQPR+QAh53JGegt6mZJJwFrqs9PUu98MYBoXzhV4NTa
nZKRo1Tlv6ouO8aTImRg5WzvmXAm6ND7oWolC94WuFdfYZDZoY1s9Ibnrdf9kAF0k/i6YFCS4+AR
HaPdWTHoncw2oORboXaS1mFKW4tx5Ze9PyuF6q99ITBL7tpUFPMtYLPDWJiIscx1cBBYUB1SX9mY
/c1RMrusOCIJ1C/s4pq47RZrbHCPpP38OkvZM1l/X5bA3SwUoHVETyD+YW8qksZknNJ19KUtPRGk
l9y2t3O3nIrDHwjCIDhQ7gxcUGyIljXykq7NOPrD0k8u+kdlDwyojZej31LgpqlCM94S5ow+HR2z
5+gRZBR+GgyS1ZY9+lO+dKdBG0uELnX7MKlViuR0A26ArhVF15wr/0woo+h2Uip2lkAZmu6YmLo/
0qmb7Ys8NNHljeTpxH51jG82Rm2b9RGCbBuok3V7VxXdw2URHJxjZb8YgykgbfKodRuBDOtx6IPq
N/gHD9UJtck75FT7b8k1wJXRM11gon56sK/Sk2i6gxdOnH0BY1vS/5D2XT1y60q3v0iAcnhV7O7J
wTNjvwjeDhKVc/r1d3F8v201h6fp4/Ng2ICBLpEsVhUrrIUbLNVYJ+zGHIy32hWJCmQO1qN4cE+w
oWxlliRTnEk5FjsZP6zqwRRWOvkCgJYvY0gGrz3G+ktVrJhJCm9qTl8R/P3T1ePXywdGz/yjxv+W
wGi8mW2lDKUbkdU5tkXirtrTWt3HWekD8dg15DyoiSawTbynD47ot1BG4xUp7+dk6WiQ8CtXlo++
E/R+jzNCc5qI3J0vDy8tVHvQ5gF2j3NjCALqZVk2RJh90IOEejls0YI8IOaAQ0nYb849s50wRv+I
UpXapuHM7BS9TPbkqqvIN3IPbSeCMe6YYF43u0XMTttWtCuKPZ8e1L8JcDS0j/y7bfQJtvMhpTrF
aF7Gtq3FqWw2N7VFowdce7uTQPdyJ2GMpa0vFdjbJl6Nqw7hueTG8aJBB0yChGaZInREaie4rPQ8
14Xhc9NSbeDN6GyQ2qe5nI0VgmJjbvVHbZG7q1RyZNAIm+S/LwpjD/8VxcaneHSZ8ko9fTMn3jLk
bteWAqfFXQ0aPRUTLSLAwWVuU9c7vVrpyHSDGfW0gN4L7SonPc4FYniJOw24qipYKEGiDr9/flgp
uhyVyX5vYpoDB2hnGNVDB5OLIhmFPvvLm4SYV0WQjQE0tpGur2zZ3tB96M+qHJI4PSml83ZZE7g3
aSeCuUn9ZhVlTnYNYFoE3KMo/RvPuxPD3CSpGBBAtbR41FwhVekSIQi5aCHMTcKPj9JGUOelJqEE
2RrNp4rBj9+LCh/8hWE4tGRpoaTLKoHem1sDshaYUi2UK5+UrnbII7T3gfHuLb1KAKXgFdEgTNBT
s3lJMOMKi6KrlSSmCc+1cuv+H2d7szNU3tbn0XR8fJLf2lFJrhL74S9UxNY0tMbjDYQU6Lnar6AU
LBUV5UyUB+y7EjOXNwMAkj/VmfNtUqr5Gi2Eg9tly4Z8+VaU4WXxfOe1k8+cLGlNIiFB8avMQ1Nd
mZ/f6D5FxSR3It5LnkEGDC2mYtEJBjBTxlPa4Ntq9BI1JRRmXCMDYJyWu5r61bDGQMpFfownDWMU
mDkAhSl9CZ1vLRmTdC5KuMplrX3DwMiIEc7lELTK4NmF4Bx5fhnoToBZAJqUDpKvc2FLbxRLMW0A
nBm023pYfzSGdPiLszLRNmjjuQLeYYdRUkMDmFPRwzHPnuwBDc/dXsFJjQwPHpGvogIgZ0GAnqaN
4ZSaHajy5wuq0DMu1VaC0K3CKNGQgQaQ+JcXxHEtZyKYA+oAWBTXxoBXpBRmKAkPZHFNUd8UL4eD
J6SOOQmEuKjgMw6M9Kte9DQBqK1oYEQupeivTH3zNdK6gzS+LJaCFqTWa41/+q76lCZv2QJA5C2K
8/hozy+5LYywqEjG2oAMi/LO0bZ7TOuf7+20FBZmaLG3SlEdF21xDedhqPGXmfjSguE+fTpe3mpO
mz9oRXYiGd0BgjAyDhmeuVIFKAnVy1+y+wYkC+jcfUT6nIar0o0eyi4JRZM/PE3ai6b3dBeGmYjD
LL2E6JpMitvWcrhA60RRPzWUH/YUpoU2rStgaGGUCR3kZAEAAurj70DmrbdcGSUmtn5BmRt4bYi2
lLcuZLTRkAxuE5rEOl/XbNpLPkvyAGelhBRVWwecNR5T79TBpW/Gvv3Y6II7w3uA0r7Uf6Uy6qxp
yH/qA6Ru5BOlLawjAtq9pyUwQCT2N0ZgL4zGBbuja5KxcnITwopc82ftMddE1EWccSJlvx7WJxBT
LhGfQYTyZLhxhCSyn4DwCnaN+qClxsyuqNeAe3CUIAN+CAaBrf/1KUiYOhlH1VU9YG6/yrHqXr5u
PAkWwnITKWrEtOwTwLTSXNNXe/BT2bbDYnBGd5Gy+r9PKOrUsWEVqOdA7c9PBzwgkiQn1uDrIHWb
t5OR9W4sItTj5Vx0DMZCx5F7QSWF0QGZFG3RzjOkRMU9ubXC6qk6xrhf4RqMUYzmKyeyQC51sCKw
TQ6ReM6NF6TsP4F1rvFszNLQTVDDY/6oYyY/u8sjI9LDCZjWwuYJailYSwJuWAynoAj2sTw815lS
dvO7NJo/aOlMFJo1zLA6idEoeO8eDNEBvgg2C/1EOnOfwSfXGL2G7Z29jgAPR/Uqf8Oj2/LIc//9
DxBtqVawy9sLZM6zW4YM1ZX35RX3sMdIe9PO6B4UO8K2JZ6H38li83VgANmaIoYs2rYEOPmofChh
rwBygE5Y2U38Wkh6zjWQe5nMrdCI3aDgB5l6JH2j6RhMe0XWyb4iQkPCVcy9LMbplCjbgPQRslZE
ZN0zoIGvhoMBuMf4VdztyhvV2KuKwbwVJMmOpbqANBr/JSYKbma0lk/JlXIw6fB868WO232FN38a
AjQMthQWufkD0APhHlP7t/MLQAtsS2XAl2THrsQQaHJC0/GRPG9fxArLCePPVs0ES7Vdpoa+jIOf
LPr9AGoqWjS+7rTYM/viOu+ErRMipWVCpSXrYFkrLI769el7d5dQdxQk3wFXmh5oblm91Z4vOwy+
GaDm1QCcL4hYmGDCMiRN7bN3MzD/3GpwhPZe8QSs5DvFW0tPjKpNV/HBDOwEMnanUFAvBh7jCKgH
+TZNB8dNNRszeKgQNJkIV4IX8AIYEWRReEgA+otZXUxyG+zmWF1h/OyKx2Z6kfUHzQYeluz26Ly5
vJncA9xJY5Y29nqX142FEKnfwnIGwyq5jX9clsG/jChC41WBxjZkK86vQGITdasdk15GNJt9phSE
deQ8VldOMJwC60F5LPEuKx7mVzNQT8t9C0p1QZTx3jD74QyRmsMkqI6BMoMx5UWeY7Y163GGpoqZ
fXXV7wFWaj5YxJlu2sV0njRrI4tHDLl5qWvN9vM67w921v1MlQLTkEs8SEepoFMltlV8Ita6uk2K
URa3VRdgSVhtShljO+M6Ac684dpSGn8u6yipD/WYA6ZJS3NvS65TQxsex76No2Qa60NGZBLW6QLR
htaCaANPIKS+ikryqlruPdvZ6lPuWPV3rSiR4BuWqcTgG7pDJN0cXOBK1K/rltr3hta1p20cldu2
rjsM7upVMWEgVQUhfd2sqGIZ1k2/1PMtasSYhc1QJ79adC07FlJSfcOEU68GQzn1wG5oa4xC1mk3
jcFqxPKnItFFIC2cW4z8PzJxeP+Dxg5F3nOlKIEKm1pZAmv83qaruNQf5F5BY9kQAMn3l5Xwo2k8
F8dYqtVKRwSypuF3SxFs5gup7lRFjRwNDQP9t8uyOO/oc2HMHTacMetiGA0oPCpfxKOUm2NIsqBc
Q+M0REU0eiD7iTfXBLm5QNU5HgfSAXcOA4J6FQzk+c6u62IXWuUY7xnI+eZ9TA0w8mC8F6ZT+V79
97VinyRlqw9pQUvCfVB/pchT2q3pUnTTIpD+ptEajUFI/KHJA8N4yCCdr6wsk1Y2h97wl2+rB8qW
MAWWQv1WXpthFjj+Xwz8n8tjfPeSTuakOR3dSUoQkz2VQd+7QLqKCCo95L78vN3IrvxafRJF1tQc
nZurc8nM7dgce7IBSPHrDH/NQyuBehA10nF1Zb+jjK5sXVECKWI20DG7YkQkCYYmsDxQ6p3yu0z0
IP/obOii4ATAnYZHislsZ0OyZJKs3ABg7PBWWcVhdrrnzJSjy9dPJIbZu66uzVzpqZjqszT+7Mqn
3hSMTnCtl+UAXwPkQaDYMZnIWbUdCYiRkKE+9D+Lez1oI5pfHEevPWqBGIuTk+7H3gG0GB1OeF0i
AX6u+k1fmOmcZQaQaZfr+pTedcOtjvSJiv6b9jX7gd5m51kVvJo/Bj7nQpnoQI0xZSE3WKWVlRg1
qK+y6UeuD1eynb1dPjOepL3NYpZntlae6a1t+Hale8Ny7cwHXf8+ToIFcbfRBkGYjcIJeoveLfcu
Gk+yZlDzVTX85CW5VdCiRhGFi85NbvqQtsYhePwh//d1QRjknVBmG4k6jNOCSrRP7MxGTjFtu86V
LPPHDOxY0RAWz3LshTGBTl+nmZXpuvEv5OWMCWUxbTCnJe1sUWyiQU4RP/TbRi1U/qgdJjg462Re
/cGzn549awtR3wJ7D419DJ2x+jNBeCShCgof035df84eKPLIe/nFQdOmWoTlsx6Od+KUHs+QoMRK
y02YJgJJ3vmdQzOQnvSY1fAtgBsomXqifRnpElxWfa4UFFXRY69QilHmYRyPUj1aHTH9xN40oK1I
GMxbr9fVEbT3cuRQmHcgn6O72EGa6nw1W1zpmawhy1rkX7X4tTUOcS1YCs8s0lAOwLpoz5U/WHjL
TDGfD9Q6v0W/EWavIxp8LJ6EC4ZqpDjdRT0Goxpn8uiad9dZxhxUXkomMqHJ/TZ+TbOXy2fD0/Iz
AYwKJGDoJWqV6u9Pl+FYhdNBizCweRBBSXMiKVij3dYxFhCUhqjyVti6wZ/85ZmC1XaB+Uah6Ymv
CaJhjrk9E8ZYpDYZndlpY803QFNTlD/q5mBNT5t4IofezY8HBNQkFKnfX4DnB7RukqYNI9HfVwWQ
HO0680uv9eM7sAypAFYW0lDx1BzZwX8lMkFGXvVDmuo4MV0nV1aXBFWCNIgtwOShG/RhXRgbQ1YA
ZVOczPm60nLKG80qdb/fFk8DOWu61R4gr9xUaoLZOCaO8AUrkMjY9XLBeLbZVrpfVmVU660vz70r
g8QDCZhQoPXcPfy9uvdbsbtWo9yMaMSHLANQ1x4y8t2xB25ZA4Y9HX0myJ4pXwFJKujQ4V+BnVjG
QnWkN5bBoZuKbJLmU95785m2rKPYdtA0wTuJazt20hi7q82GWjgapDnba5o/G6UQ2UAkgXFcm0qA
d0olTA4o9Q7dESb3iOJt+YYCfn10TlvvirNVvBhHoTG2oaP/XwGd0rluxsjXZ3kDOHOyBsnX9mUN
+tvmCceXeevbAHKv2u3v/8CC8bXmt1zm5tkgMzDhrKmtNBzXcv+Peq6vsdjGvS0xkv0XaXOYTVT6
4XBQysT8wflie6L09SzDq7U////w1uKmwC2bw+mleQT+kR8HonIm91zRBqpixJg6Umah5qptq9xi
ofGimG6Ge6jkaMO6fAk5UQ9e8L+FMK5tjKvUHuluaqPjKsAWsR47a3N1Env1KAqLuf5gJ4xxc85o
ye2c48LThAUdgQPS9+Cm1SGzXOfThj7hMhwPg/NYi1BZuYZ0J5lxe0ViLoVp444MeGa5i4xn9QTq
C6kKZMk61bOKsdRJ9i/vLVdTd0IZpbGliZANpFd+snVeP58Sg6bmhJ1SorUxJjvp+zYbFYih8I/9
7fC0/qg9+7PjZT+3FQzeIDrw1kdn9uJH4b2g1uuDgwLpugY0BjwXWQelSpVRF0kB9bmrjkZIQUa0
L7TcQsc1/nvWcFzCnTBmoda0AJHGgZeXtgy9mx1YhFZNlNfi7iYFAkMOAcMHbBZZyVcM9WPBPrJ4
3hqjBUQHDXr3pV5ujAlADN8u6wgvNaKg2RH4VqBhckx2EF1yUmdWBiyKlpD62+oO4+8glFZ981U0
wMQ32TtZzGWfzVEZjBVrM9wWPfLgenuk7WVJJN3039Jb1W9QLRL1QnIv/U4oc+lla5PjYYbQFs1E
6vK5KU7b8jy03y9vJGfYHdqxk8NccWAxSGuP+Sg/I9noVfrwIFt5itmpFkONZP6hFroWVCP5hnbt
byU4AL3ByrtgsKItXlYPyLO2u0lF403dZnqbPn83GuXbZMyDi1HkDm22azu6xqyJxjQ4DRfnX87Y
iSnL14QsluZLBztSA4u45LHy6wi4X8C7O+FYokGIGci9ubvtYi5Tj06yak6gdzLwADCgGNWfbP+d
perxDwARuQH6b2lsApeos1rKxNH89WHw42iMas88aiCoVUOkcI+iLpn/sKWYg6QAtYCmYZQud9o0
qwbY++I4HLV/VIx5o+qMucuJNq5SofPBksPLKsg1HXT48v8LZTSwmBZpthoIjcsfFjbR/lyAx9UE
YmuZG8e8OVwWxw9kd/IYvVGbqh2cDMYXlXXgg9WJR5ODRqQF8QD2dJGx57qznThGY4DEA0SrAsvD
BD8wBtNwkl4l6VGwKL65+HcT2QaFWC4STMlDSnrErHeAtMtN/8n8jLg20MMhSr/E4K4U5/xFYplH
QVam5VxIEuAxouYoB9qVBlrh/hMoC3HvUWTOwOqUV67wPS6SS6/p7g2EopihjSuW6zyZwzWFx0i+
2P7kdfmhPiI6eVVBkyA+S9EFYTsXamVIZLCaY5uJi5eXCTb1JNCPyFFmqI090Old6zg/XD5cbrD5
W4NYX4eGKcvsKyhsMbXgF8rcvDTCalK9Qn0z8kQQfv0H1/pblRh3J8+OtawK1lhdI9V7lQSTSxmx
lZcBa7u8MhqLf4iDdiujx7w7xjiRCQCnsTKpL8hj3a9D43U28DDDy3KE58bYGNC6yABRw5rIi/0Q
n/rIum01twJeKXhYqFWzg0zIbsy33r83kjE0jpzItS1DKO3k1NF9lYYETUNAJgXUURKK6gH8/N5u
NxlLM8ySLhEd8tbTO1ZNGGNcbDrlRxrMOr4seJcI1JJ1Ts5UpsQZct23E+vTpFceIPPv4sL0TaV7
zORRkCHlYPQhx4wuY4wJwTUhV3quLFW9kNpY3kM+QCDeV0CXSN0idAJgtfrp1fJ12TxKqSP57dUo
bCPn8H2ci6e6vNPVFoVbtU7gi7NrRIHSsQ6AZHM9R+mT7W+G2/0Egbq/Xol8Mu+K4JGggBwJDZLA
qT8Xu9bpatQaLKy1XVX1z0YSXEFuEnUvgNEauZ2SYqYmXD5ZIbB7vQ4NkOgRvBGthBtHY5IMKIsU
mRjNnudLSasUdXcNoeYQboAAMj0gtB2N2zmUQ81T3eyhiEScbdzd24lkDm1EAkZOMerqO1p1PajN
i2JOkiswLrx7vl8XYzDXbBxAbIB10ff5dKwA1ETQ9qjjnptXzlGUHuYFFHtxjNF0RgK02wVrQtO9
7A7OdB0Xtpcv7Y/L6xLtHWszJUUD3z19GSjXACBywb53WQD/Su1Oh9HtOdGKuprwxklsr4tv4g4k
rAoSROa9jaxm60mrJzXeFqho5hdpI/1t1vXYKiVi1S2AfrKY5gVqWeOY4jonSjRKmKc1wwk8dDp4
NuNbMije5bVyN1NDdyy64oCYwDZH6OpYKf2EAoJVrG99unxthZg4IhH0/3cGaotLeys2TfOroXWd
2jo6yvQ3ftTeLYNR9dYpCx00thqSwGtghfMNIDKNwQURq7cBA25ZXHn6G8oMmN6dVEbjC2lq17KD
npAubGfAcmev6/i8Ar5EWUdA7v50TNXLDCMEg7aXDgJyP/rrHzRlJ525B+PaGwMyYdCU6rtjbK4z
HLYujC1RIVp0fsxt0LTGRsOfofnlYkYgsnZXyxSZKtFaGGPfkarO9AkysuNcnOyHtHabI00pLg2A
fddQCRz5WBOa/Ar+4gIAL4IeJBr9WNCQNEEeSu96vNbX6hrQQQe9nL7/byKYx0g3b7q6VB1qE/qW
+VriAvEm9f83GczDY8gcpcIEEl7kMwY79dkbBlEqjasH8JAADLFtDBey2r5hfLNZsYxmRikHw13J
KGqQ4Rq/nQhGpUFqPlr2hMMYaHvfS4fS6XLQ3dEHWSV9RlW3RZCEtlcc69fL+8cNUtEB8e/qGC03
y3XcrAoaOHva24aHGzgvpBfKaa55yydyl/9zWSDXW4J6EY0CAApDff3cKhZFjContR1bVpwqZK7s
GtG/mgn0grujOzHMsogTV/laomY7bNnB6rKHWjJ+4onq9an5rNvAd5vi6tPlpXEzGSA7+HdtzG1G
Um3R9BGRAD1G8MIGDQFUFmWfQwHJ9KTny/LoVn0whP+KQ837fCuTspOAyaYjmFpa0Ix23grAqBYT
r+RObWuRqeJGVTtpzG0eJGfrc4Lww4kxymw6IK1cyF1TWj7Qs2IPA/irV8f9jdlN8rHpTXcYVfNL
kwCcWqUUPJfXTrfy0tqZe28Z6aCX4JLy03W5SWPtWQYmt64O6BrSPLwN0A88AH6xPFwWe1l7dXaq
2gYBebVl8LfaFOOGtIRENapBV50qV4INF50uNUu78AEZWwlM4FCmTk69QSvB/Uj8kiyHpXm0y0pg
gjjTWPDpu+OlK9+Jk2epT1oJF2Z6G4iLNlztm+OqAUVCM2GBsKvp16GM1m+Yd0V9q4iy2s1ENHVc
U7v7CMbU6maLYiya0oFMo/4gK6b0E2kQrFQkgzFAuazWaN/Gvtb16maTdSTDGF3WEl5LMzYT6PE2
3CsgoBjtBMvQaNcEMihSDAWkUV10ugcUKHcO83sL8x5X/Z38itZmgdbw7flONL3Gu3OM9awz15w+
6t47xQGE86mMBqQdaZIDKDWiuJ2/nb+XyqgpGuiGgshY6lo6D42TflG1VtA+wr90v0Uwqglw/XWr
Wtz1bEgDw5z9YruWrS+CM+OGYiaFz1KAYaa8b+xu4+QNIJnJjPLFigfqMxDu1aiqpARosaT9vs4Y
NmjXNXXbxdBBg7c24YaCS2BU6urOwP9KkGBtGl/esjac5g3FtnToBaor+kRmrx2nVUYjx0ZoveJq
QJRL0rc5/dr0ItvD3/Hfe8HsOHESkq0VoioV7RGnicB51XFnRuO4LoK7wtef36KYK58vxeak1JBP
1VvdKa5uJcHlkxUthrnwkl5JdTziYJUC0EaJMz0Uqw6MAxC4XBbEv3vo3LLoRCtNiZ3fPfT+Nq1G
c0PGU3Ibn/JT7KvHMZTfNgTw88EULIybGQbOzL/ymGOyalkjagZzSQztNdbBbzbF5Q2aJsN4djw7
2a6rInldS+0q1UC7khmfLy+Y7zR2H8AcXmEUUmVhzBrGxo7S7yqa4nNkVR2whDmfiHNHs7l0gEMH
ZY7iKkfrXmR++DEXbU+mU7Uqhq7P97xtzM6qJ7yyUwcANXPjae3nqpc8nZhuI72Zo+k7/Q99VNwc
KLTmUv68vAf8Q9h9ALMHpADq8kYQhakT+Rx3kqco40ka1VddruIgm1V/ThAcxDk5TWkxgCiuCQWf
wNVwaAEwIHXUjtlif9uhEJGXeKFk17/aehIMUNPhQnSfeVKUHbKTKOnFTR5i5ksFOitAZnSbWbaU
yxaJe5sm2YxvVkhOmeIN9gO5oaSk8pVj3BceRcH2L6+VZy72YpnLrDuVriJtiWaU2Arstge64t/c
qr0I5unQGjma9zti4E1e3A9PdB97MPOuz3/QfUY/lw1j97KYF8NoVKmqDpBFA4U8ceeo/aJc2Z+x
rZh90sMWozrqP9Is3Efe+2gnmMWX15xaJZYtodJT4aJsPTybPQGKPSntKKsyzzabCOiugssiOD0W
+yXr03ZyUsxldDkAbRIA67YCFymSwEReTUmAorimGDXp0bsHrmP72/+kgA4TX5EOxCZOjo3rjUTy
JXXTjmWziGaFucsANBodGQF6E0uFWE92HRcK1UE7P3adcmhygd/lALdQc/FbBLNTrdlkIzEggo4I
oFlD/ykV3o2K2RwraH42L/Fdcdt+R0L7RtQRyPWTe9HMHq6lOqz9AjWgrV7V9+Up82Gw3SmQCvdP
4AKoLfpwy3ZLpbu9D+1IDANmQSnWQvXkUXtdltSLlcZ00SL8F8Hqfm2MPyIKYg1TxbZqRu62GcAX
2iRoU0GtjzMlfH56jPkFnfecLyO20AboTrSF9S251RxXjmr0iP9CqjFwpnDGup9LQCp4kEPMK6OH
7vJ14FZy9+tlDHLTxKWytfiQ4rpDJe5ncywDQH157TdtvZuCGhNXIh8g1B/GQmvGYM2Dgz3WV8+M
KE9o6hOvgtIi3PgDlhzubTQAIAj3asLPMvpaAEEXk10mCv6pdhpBdmCIYJS4fmAngdFQu9PxtgEF
oO80k7fUceXidRE2RRa1HQl00DVePrb3gaMPV2InkFFTdB4n5YyRFOjK5LfywQiNY3GcjttV6U3v
rFdJNP0siDehd108isKNHNEmCLx1TDdSirfzKznE+jKlaMtGZ5Pz5gC0zQkzyUOjjI8nVxfIoKZ0
m6AFsuqUnNI5kG0Ed654aomnS8B7VyiZLqYgAFBy/iFWPo9zE+NDDGCkTLFLOWebYPu5omFFfyV/
gwKDzCeOEu9ZPBOgT+cC+06f6wWMXdj5xR9v+y80wKC9pkuOAQ/RaCyvnxDiwDprYh4MtT3moNuy
dbqRrs++Se+lyR0BgEi78pqDtARtESo/NU8GmEfhoeHdIxjrS1zp3nq+rG+cG3T2FYy50o1h7Ui6
4riX+gtSI6Vbd/XTZRn/4Sh/L5UxRVacxnmXyrrfAHURwAOobYxoJsuT+1UfPhkdkG+KpnDjZrrV
lvSxr8kXZc6OIDQSZAl5wbEqQ6nRtEfhv9l+4k7vMG9AtftXh3jvSRlIPmgBOgPORxLWwd9lfs6E
MoolmYspGSOEdv7iSwQAl1Iwhvkz0nXowcj/qgwIgTb+YOIPr0Am/6xORQ2CGWjyhO6BCoQFrUs7
99ZQC2qERkJUHI6RPJPHZKC7um9RrjDQNJTfk6Ue3XEpbqux/NKnaeqWi8CT8/Vptz7GNMRpLde9
DXm0p7m5p+Ns2Quti3Re5Y1XIvQw3lP2bH2MTdR7S8lrKM47Tar1+guKIL7DnC3kiZiYqDYwDuBM
GONxFrym57SDtlDkVTo/N4eUQ1zYGUg36ZIcxv6oziQVi4NFvb9wrhQ3w7yJ/NQewS6XuaI9pL92
SRpjZ4ZJL2pMjeq+2Q3XTjN4kzSdKlQmBKaGE1Ge7R5jappkkQ2UHv8vy1r4IK8i+W2uPelH2t+F
CSzDK7dHMlyJdlR0cEzw0zaKs5QxNpT2BAOgCSBbVJ6oFVCojYw5yYcqHhugzWGGPm5f6FCE6fe+
OrxRe0KLkYItpdr9n48OIGn4/12Q3llpuTmAQIVC6j8pOMb2Do6hwikWAQaTBPIuawpmE8/FTc6s
9wX8tK+TNHGNVH8ZNfmlzqujYF2XVQX9LeeCQNC6LS0msn3rLo6mZ0v2NSfcXk288M3QVLxkdGHK
FOL9gYWmi7i0p3TPd3taVblRjKAshEVBgIfQjlYj1TDDIF0vage8fNEBOnIuSyonZUkQYeGiLz65
op1rkmc+OSg7YCT38+VdFZ0eY1U2M+ulrMPpESWytE/5fGXOPy6LEFwAjWUxiPOmsVsFC8owEjTc
oafGxfTqCdktt/KE+TTRUTEWpUydrdKX96Mq7sdoOlg3NigVO0orLlJJ0VExJoT0KM732/vKVC/1
qieKDFMeM1ByV5HIJPMaGlVQUwLy19LpQD2jGGq3bnpdj/Riw2C5SeAEv0arROviBpnG+7gT+DcB
NXKugXlf5I1jIsgE3nseJJIp+f1Ur+FlvRBJYQ7KrLpCBR6z7sNWfM+V/K1zwDN+WQY9gA/3drcS
5oBMo2gXS1pwlxI0Nynaw2BNk6dUiOo2qyegP65Gt00mwa3iLs1EVggvXWCZsLn0QbXsZjAxHpou
yDzJn00Q41xeGF8ZdiKYMzJBE9eCku1XOGBcbwcV/kvDgICov4kfve0kMeeUIuETr2qH1wDQlsCx
pQd569L0dD96clj75ZMor8UzSkiFGGCdwvCMozEuRXUQh45SBpxexXqee3LdpNZ1a1iHy3vIF6Oj
DI43nfLBc816vWyjhb7uOh8e5sl6bUn6T7aqr/+bGMZvmT1gtKsKYiplA9EFDMX6TysRgRvmeUcH
GNr/txjGQ2mZpW1lCynblHhTMYR1hh44w+gPuSwa4eMlPdS9MKr/O3doOEbVKatMUdQArPy21C7e
LSH5kr9nrLQIr6UUzToUQ6L/J82FTIy8ZNnZBzBuK9WMeUnQFoMPkL3ie/OE6SMXaHgomRRB+STm
ouBVp84kMvetruM1TcliIkn4joF81zXBgEwrnYzpbYFp5N1ucGwAahJUVAB8chi7tdlLbCVarCKZ
AlgOwCDkUX0NKK4r0Qyo89FAImlkaDRlA8R61qdAn9Imbmz1/fVCvaUG0F4xUxKvI/pMDnNgdjVs
hZaZGCQ4xQ9QzqvZQ39mML02V/2b+q09/hGGD1V6xvyfSWUOLbUGNZ5ibCOkXVM+QlpJpiBqeKE9
iN/V/FWCzgBmC8gAIFE/vxdlmhuG1OtUXne9fdOAy3VLCY6t2+QIYucB+K+uei3u+ebrCyYPUMQG
oA+Arc8FYwy6iIdUUZFBoEGPfdQiJ0o89SAiiOB5A2AtOMCyRB4KvTmMbe5nqawTs4dmPoEs+1Bg
Fkc+dgFtkn5/zQSXjSdvOOZMHmM9s0GJp3khqo8Z3uv6VvfGKAulgEStH4CoLzS8Ao+2JBTaGI4P
PxPMGNQszgBIMi/gHraykAwYi54EkT49lA/aSfsKFYq4itDu/NDmpjS3DCBPvm6i702Naun7lKwA
xny8vIf0dz7IQbId54UUMVTkXM6YN5O1YuLWX0j/TzVk0dbM11s8CoBURGKYDSszewELEcRU6eiW
enzqQFWZZaYgm8QJ6SgXtUXBntBvy5KurfIM1nhtUn3LQLWGnCS58BLpJUm+ygVqvHp0efN4hv9M
HrOsIp0ave5GnJJsdB4YL60veTGuR6dEJNk403hdl7kTdk1m3RryCipiKSZvhZrp95e/hL+/lvIO
aqSh5HB+jEqZOOW4DoDey+eokjEgNm4nYMQKwhX+gm0dyUjoJHD/mHjPjtWtVDIYsey4vpRBGSXX
xkl11Stx9YL3NATX4m9ZzJoyLc0WndqtX5OEhW9jVkYKOrytkdbCv0X+7j9ItJCNRKgEVj0mdJE0
sx8UAokU7cf00NGDkul0cqIqqG6Ej1GeA0K7OwC2ANWsguWbObN5kdUsL2lT+BxsPk3aUfIeGf0I
JDQFtSiubd5LY3YT5SFtWqYanXeoQFBpYKKhaO4WHgZgOxPj4PBs5F4gjS52ceCQ90mnawSTOSBC
csdejdoV8L+X9Z57ZAYgk/DqxXP0A9FN3Wv9ZuvYxAFz7bh02oHcTKANae9NCuUlRCflrmonj7GX
S523WmVDXnpsjvlVBi7hMSzcX8N8jddfHf5igZYB4BAb7XsK0MXPt9EapcmRGzgCqiWgrES9QQd0
7nqtH/4AEp/ndvbSWA8+rdo6yfCoV3o0XVNY2fgYUBxKSszZecgSAif48gp5UaZlgkgQpTrMubKD
3orZznFdtUDbPsYncuqAwE9BL/97HhsVjB6/xTAOVZ9IWmWro/hJmYRbFm5pKfAG3L3bSWDirAnA
w2CIxd5p01WZWgep7tCb0Hh6Luw/Fu0ZazpUe3D6sUH84W/hgmKy6lap312TQxXSNo8esDdH8836
iawr5gh9URKI/j4bNew3kzEmW21o+VpAKZVZ8+NuecnM/mpzlqOWyNFUab37FzoCq0yzW5qtsZdA
afI0q0scXiMVB2Dt38qbcafFoAiSu8xw5TGO1uLLlmeCRieueUFVF+13mErSgdF6fvuacrK2GaOU
vpkoHvq3vknVEMRj8T3PAYIwzM9SWgZGWX0FUlWoFuSg5vLr5bVz9hpgvoCpN4AmpuAJf/4JUusA
Zrc1V7Tr6+ptPvdYvan195ZOyGG2qvoqR9v2j8tCeQvfS2V3HNclG/PEWv022MINDadJkNxMJzUc
IknIrf3x5tiASwP0OgXAlTEpd77EyWzTRmslmPCl8Iy4vzPy7ZPtNNE8DAJrw/GD57IYA56YOVEN
Ug1wGHNQP5ov8410m3v02Sctf0DCxHn3nQukYcDODxpkqLdejYGhGSI/5nV3yxSWi+s8NoEToe2j
cu3NlymdiigpTG/h+S0FUzXGzrGnoJuzTeaWqsWE1/s0jf5olacNhfsg08C5LMXgM1LW6P+Rdl07
kiO59osEyJtXuTTlbZsXoV3Je6+vv4fZO1PKKG1Gb9/FYOehgGEyxCAZNOeIcuNiE4Qn9WOEhFRk
hgoh4CkfoOjKsZLyPAIllIJpHn9Y8tQO2pK31LllMhaW6k/MQrRgeX6qUdOBESEdMRJNDBRdqYCg
YWquzaJ9LEXudPvGdTiRfisoOypwPyy0cAXYxBb7EbAZlCbMI4ohV9JudEVXv/qDUgHZ+4cPBwJT
FexToBNh96ZxrE1To/B4Krwkn4HQhj5WtB9Ru+J16Da/1koU/X1lnfqoN1URxJ076YubKz7IzT2O
KyEfeUkbxodO6QSa20SCQTxNvpi7tO/U7ZWHOb5u3d9AJGXgdF84YnmHyITjseylCDuJKAKiLSe/
JL6Ftpzqh5/5h7itIaCcUNoxQBnG5GidnMQzYMM6V2+v5f6HqD4m7TeOOuQmPp6igX4BVvdREmDC
wNCPhG0dkgVie7V2qHkbAPendJdXAIDwB08+5hgweVC+/Efgqay0soyyUSpBHWtwDu6Lz5gN8yo/
8rVHoEVZTh7ui++1O3kkWSn9InEbLpIMeeILGp/eoqsfUOfWOBlWBI2P5g6QcMA4q7z8ECIP5b9W
PkbZc22ZsJAlaSTnPchYDKuOUc4ZF7vXwviwBEa7A2ai6PdJyEtrNoIRcl5wjoBgEUDYlszYaKtb
eagTWRkhC2BZbmearwYGAxVv3pedLVaeKvICIBnj+bGey6STWB1rusxZX3QwpASjDdXdBJZFjUrj
R16SuFEsOJfE+OhZayctn06S4j3K8Oh/Eu1bA5vh0rh/vB7nspjrEaVzXcQNZA2faTujdloVmBo/
Jjxc+p/JA7fU+TH+nMlTmCu/TEsYajXkURrR3rYYBKPxKIyfgc/HNr7hbbb7g1ruR6d2Lpb+vvp4
pYXPN1gCkOKAXY5kP/LNa2AW0kQuH7d6I+qdS2MuxSyFxSREULL1sL8Av31Mnfha21WPYCbj0lVu
3wbUO4l7HTvVp5+zUi4b6yKbFas9uTgBsChL6kQ+GIU80cVyT/TAbV9+dDFQcCWRyc2SrA6bRIfE
wcdpKh5N+hCw0nQbVJit4xWYPsaJc3FMsLXkKZb6HuIMwc+bb2l9E8w//+c4cS6DibZGEpmjEEOG
fIOhdUewMxeNFK9DkPgTuPuNLdxzeYwLi0dNzOoS8q7wGCNeY6eM3nJU4EdXc7TJ6W6qX0K4DzyX
oyjv2zF+TC0qAM5EEEwBEVs9GaBQMRhp7FAE7RzB1TgC6eN88JsrW2G82TKoi5EIkFfFXzVDx4DR
ZHNU2nRiKxGMEzMnI5Mbie7bm7WfHUKoKB3LaVFcdYVds0tFnsRNf/Iukc1rxTrXWklFjNVs+bhc
gxz+imDvmsdu9/80/tOw+up2l2McGWZC4TzpHwOjxp6I9LxYNSe+cT4Ty12BWQXEnQCfScgxHpva
iTx6lz8TTwLjNILUygDJhq8kz9mtJAlHk4f6thlcVl+FfsHqqJq5UTGKAh0yrfgE2PTbekJgy0tH
kUDb9jfaUMOOuN11k9FGWf5xutGSuyno2RLu0OG223sXwagzZUXZxzXUoel/kDu4xnCvp1fkJAaC
j9MOoroXEm6XbjsBoZLCf3RjfKEog9VpTCGYUh3BtBOfHlKqb4V/sL+yHS1X0hhPmEgY5DCHju5S
dY1xXwfsx0CtNe3x8Acjv9u+4l03xv3JYYAZAAtWqO7GV21fiX7qUXNk8sxu39/91auUPP27RMYB
yo25aB3msPCgIvr69Os/7rZ56feXjZL75RhPGNYScDkoSR2PEaislv0EQkYFOIfFDe8FzPtu7IR9
Vg6hmdF9nrGvtlP2uWN5CbpL7uJ1u+JGuufoRuf0MZD8e47sfmbZNJPUTThHGgqfOsf8VT6YsBNw
QGKpe/ZFV4oOUeUYYGfirnV9fOecfUSLourKtVhgdwqCEMJbHVDDs+jV1pcwuzaUWzl65ijKMVF2
izMBeGSXUbpDZNOCXd2h7JU7MQbDFK+Z/uARx/2UjKcRTDFVFYzz4QoObnAkpkHiXVD99o7fLKH/
2KXvyHiXRU6NcSiQiy+z6pWi5OTy4+UT5ElgPIpWa5PSFDjADngXYg2EUzX9eVnExhYNGQTSbQu9
EQxOMzdtVpoqXMAgi1YCxrW+aJjawENtLx5GX3Ki/bCLjjKPYWFbr39lso+nLjHCWM8h01pupz46
TBKP9/y/OJB3EcxDqZVKeCqZHAjWSv55feaH6Kr6G5KYsyNUmDvVC2gZJ1SaSQ406dsBhwBPXSKd
7B7jO+4M+Pa1eleNidiYwAVkqngy8tkhgf0v8sQ6Io18HR25nePNgsG7hbBd8SoFjvesnNTDQd7R
fPvsz9finqfZplnI6HNIAPQBiwkT0gahlWqMfLZuqSt7DFUk48CJKzwJTAizQgNbpipUiWeQ+Ciq
HVo8VJeNej+sYaUFc6EiqZEaHe05tz/2Hm10TNUnuECvsVM3Biq4Mx/r0pXu593lm7wZVt7lsmGs
yZoGGYHZurlxOzSdPRWdM3XmS1lHL7r5BaMb7mWB2+/1lUTmjs3xuEhiDk1pyZLe6w0ezehOEzlL
/SSDHJrz+bgSmZvW5PJspC0k/s4kQbI93EZ+7YKgF7nrLX+0kz7WBx+/UpG5azNsRMjpY6q7eJ8e
491pD+iKN1bAsUuL/r6KykM5BmFIj+hmvKqQ6wvcZxHPLC0mWoVDZ82ldtIEVf4G845m+1LvTDd5
xXqM04x3/ZM6YmCVW2TZfGOuzpCJYoEIEq2A8quGwLK+0YYfKBY85VvOL1rzDpJxIYTzELdxC7r5
V/WYjCh+gGTKS27NJ9mX7ew4ciGyeRIZlzLWIdSLoV2EzcyyOIIw1eHcM7LqS0bIeJR8lIU0+Kcu
plwXdyhs0l7T8sLvGXKuGKDHz00xUUbJmEvoI+7SVyoxEslafA34Eg9VlQMv+94+PhM7/wAEAyI3
88EEcUjElnSLVZTYBXtQTI5f3EwKAReJ1AbtNKzIMF+osWYxzJO5daMkuK8iZNoCYvNSf49kcXDy
PjwagmUPSenJ0+iORnLd6mLJ+YhbemJKSdbBlgumV5W5BMWCGQNZNuC5rGanjs+hyCPT3KzEYcee
sBMwywms0fMvV0fZKCYUAKiZEDY2djNRHza8ePTk9FbwBod4zMNR/4NW8+Yhr4Uz7kU2VIw31gEe
h7sce4wtuIf7xO6Reide8cKzGq445ji7rFLUycBx/k65LNEWkJZQ6V17qXZ/MaqHnuvqaBkr7SdR
T6zlP0erg9Sgx1IqKv35T9oaDpyq4JjL5jVcS2SMNs0avU9SnCct+hFWsRQ4wRf1uXgzaBpxN6qc
Cd3NjHktkfEyRV31atVB4vRD9ADnvpdy+xRZ/epF4MzpbkajlTCWRmGa60yYTXw/Uq9sXys/37W+
WNpzYKf3GRRcvg23qc8LtBvLIWdfkh1RL/M5qsYRX3LwQZEpLbdhtic4HioMtcVgW5hm5b+6N2bw
z8UyiUsoKWZd9hALkCk7wPwAUamO19mRt7jMPVkmY5EA+yupZDjCXjzqHs0r5DS88zJ2mFSk+Z1C
tf8AGGHTwb1fEZZJ3SynuldDyO38FNjKRM6p5QfAFpyamX3iJL+4hUXShQ2MaytinI7RiGJSB5Ap
7wCrfA18XmzDTo7RAD4AyTZ3oGbb7YDAUlQtwmPTmc8YB7GVFnS4lPHqr7R6038mAg5QjXzhIvBs
HulKGvMpBTlXgm5GbKQeo5Q7pnRDXX9qEGemO4Gs/o7f9KMz+3CmK6FMFImGVtSHGSrmlWJLeu5E
4c/AeviLlEZZSWG/nFmEXaJDCk1ah7PbYrtockY3aZzg+x98uE1LWclj4kWPvkMwNDVVS6sDALjv
aCfs9xxtefcHBOG8T8cEjMUodXVQTwHjxI7hN4sbV99MF9sw2LRf+js143KN8IQyMaMAj10sJBA6
idNOf06swL/82Xi2wYQIbKukyONhkNi7dAKt2ofwJQ0XGHU7FL1/LRZqMRSrQomotUfW0T/ED/o9
RSJs76UO93mylV2vTNFgXrHaYA3wISdh/at2IoOOwetgvSWYH+e6Z843Yvdtaq1fdS0l9ELi9AoL
wJS7SE5i109Rest1JDwVGUeSBEoTBiNumwjrl1FNV06oD795g7i52dabeX2gjAcZ+h6jhpRIqEAN
00y7qOzpSWvRnf2hYlJhSe3xuXtFl9Y3Q7ua+DxpWwWr9Q9gnItczVpoZLgH2SHetzfNfvYXD1/z
yJsC4WnKeJVhwhQisApJ0w4R7zdKCKDYDpev3XZMX90HxpuAqEitBxpTaLFiXSBVkmvV7nIgJdD4
XLHL8kc1cPpjcIMtJ45snu0wTqUfhrTWFsgm/KEcUHe9+UqTX5SEispd/P3/KY/xMXjFAHPexMej
iououcF8zMErRBWeMvnyB20tjoIm8+Cd5yQuhRRlfMLOwY305QLVVGw8AE64/bTcc/TjRCKTcTet
oaC3VeF2BDfDtQH2barc1gfi+6H5DB5H+3bC+247Jqm/Ki3JjYIWhYTvV3sl3vPtDtwawbX0oNu0
y2u5waP6yFGRd6KMuwkl4NlWFkQm18YdiTQPjWErOxlrHYJicxGhtwpMq/vOshrNfVPlGpW2skP1
rO0HsHcuzvIq7/8gsG+GQGylAccO3fIPmwhWjbHjYpKwYCSFjiK2NqB7PfA02AM23tsoPUzRcl81
0+3cjGDdCB2gnT/k6ZdJrW2Ft1W56X+w7CeKuoqsniVmJCD1sMC4A+5KuKc3hbITdvKeW3bd/KAr
OYxHz+QyqqYBcrS76RpNNbTRha+mDf5HL77jATxsJ9kraYz7bopMUJce0hJMWleoFv5YjvWB8AIw
B+P8ja2uhDEuvB+R03cihBFEY3OfYZ8r3AVPFIvFPQ8ObLPZpsr4WiY2NfFvxpkOEtjD8+Qkrbs+
OXN3wYejgijuI96jL3wHt5VxYMsQ0+QSFs+BDXPuACRFTwfs/eLjhVdDC0h2i1esoDNinwwrCeyu
SNm0qjTHc+uadf+9nKMruZaOw2hhZBCma1/+YhtYi9ACkARYFJExJ3gKliuHJgWgytQb6EP4EuNj
9FxjXuna8MsdeLhEmCbYqjF6Vjwkk1uAL1i+ESqbF/k3oDXPfwUTkrVWrrNxGOFz5u7QZ4YbFCOo
Yar7eJF2TYR3b724cq7dW4Z8M1cKcJ5nAMbXt11YPwZq/VPtei9HOzc2xMe5kJ6GTAHvwTLyDHwr
GVofF2NyYaQrGKpU6DY1BKqwr7z4HmsnLncpbSuyrSUxhtYYuain80QVAPWIjjjmtWkTk/wEPcZ5
r395yxWv5H2YXUuzsGtDGEL9NmGpoI8Ar0m3GOjDx8mVrpsDQdYaTtN/i5+LR+Bv7rRD/Brxay6b
muP1Q3g+AGFSGc3rvsTydXW61iXxSrnxw3A1HAfMrTYpcKy4KfZWxFPfBbILB7KWVHqZ9vioVlm2
nirR8FYMBukfKnzPo6Ykxa01iLWPhw1G8wdz8YMhV7y+MVODZ2Ec7VkY7S6T57LTVEqgZk8Kbwnc
lTJEObzFmDByGq6lbbq0lfoUr1YuoGvHQUhDnHeJu46JMnz5u3437QlTV83BqolF3P1lt7MZlVRA
vBJDOL4020UA+7kSN61EgaKJMQuNkuFPanXKpxUg3hcm9/HBpQInl4BeTPQFGIuS62hIRWx8uKEo
OnXXOFL71EYvlnQD6si/Uu1dGJsBT9itlOJlaZF8Dm73TA26H9krBk4xMcwLgeRuPioGRCUNwMRE
6HD+6YxliKqyg5NI8+mhmPWjqSaeFI+7qgu/maBFMwvry+VPt32W7yKZEC+qcygNEUQCZNURihtL
rw5JeVtFrS1y2/8nr/NBQQ2El9gYBfAyi0+F9REFCIsIhhFmDuebGbT1L8Ebas1UxI/c6HvwNKPM
7Y7P04to+Vlt8xzj5u1Y/QLmdiRjOpTSiA5e3So/clm4H+JF4V36rZQQyAX/qklOYXUFsZEuhIqG
Q6WxId3J/KF1lMcTeM5OBx8lrzvBk8ekoEUb6ksr4FgBYvOseuERAw5HQhhLfX6WzztBxki1vMn1
OqVIJuR2EM9gv2zcy0a5gV2DBGJ1gIxV5oKqlYsJhVClf5N3qRt48q56bm1wwfogOpoesNcR3ks3
M2bneSay2Y/Ak8E0LKD0AJWb8S9loy/l0MObEb5p8Z+ZHsnrbri1i80o/a8kEMicG0oeV1JRj5BE
RezqZ/4IBKJ7cpzpzxHbf7lbvXBlbhrLSibzxs5So5pFUJjiXaT4ittFwENEWLijIkJXcmPDpoNZ
iWMuXNGBA9HMoaIEyG19eKjSx7gHcVsDMk558TiGw1OOuXn9AkzcZoE0qldkX6jpUVxp2HqovmLe
gXfPNzONlW7MvYtRyBP07j+fb7zFBtAN7VgoXh7ZvKnf7XMEygWgzdCm1xijlEI96Rca+q3qXrSx
i/umzM30xYoa8xCouWCncqb9uHycm28X/V+ZbCOykRQs4LUYRYwWwZGH2zo/ZsPgxTO35bmZiK8k
MUYpNn0p5A1eDF04e0s8TEfZHAo7A0pEKzSHuBYQFupqP2Y1Ck9B8lceFAhPGvjkTUs+kV2sPLa0
IMqLPU5XswFBv88fItdy6mvdT33rwFsC3+xfE57UP9IYuzFrZKQqvQl/v3Lrm3rEbhyxxVc7+TF6
4Xq0zQ8JSjlsrAIHBkgJ535G7jFPqqXICU+QGC5GECje4jk4OMINlQ/yO8vlkoNtXsaVVObqC+2Y
1rWK1Km2CgkwsklVPtaKKVSehvjolvgQd6EVtHbXAopKBh0MdmflwsXW/rAPQT4ZcOLKBmeJJUlA
xAeekKlpWME/P4egy8NZDU6fWXT03B2ewU6IJSJg1GQ78Rtg7h5yvMy0h8UTEz9U7Ep0+hT7UlwT
oE/MZEJnv4T5IuAiGEF7jKtF74I8tzXAKaX4HaNb/iQgRn7c3rCBM4nM1zDT1ErEEUZnCDdZGgEt
JPb7MbnqgrfLXmNLNQAmAZYe4VPCUNn5IQupNecqpvjdvPRG0KFJc8b5jlvTPJKug2gM/wfkf7Zu
O4a6boVVTe/2kOrgim8+YC7DT3fdMXo1duiZdk4JRACrsi8rt9V+OxPNRBgAIEhN0kL079npwg8B
qTdj4Ky54bn8rS+21pIOeuWUcmW2ihAM2a7cLHYy9z/CEDgchnilpBxHv+WRzrRikjrQGMxWXEMU
aVVKwu83nAtMgBnE6s6E3uzfAPNbZ0JJ/5V+RZWCiqvHUZIbXAo7/3dpBjuKBZdwjHecjF32Sl10
rQYdY0nfBeqbHEx2FYKibgo4RrKR1p0pxpSVRiNWrL6GYvSwGq3Qnpe3aOY9g7de3WdimJSgaOtu
LBaIkcSfmZzvBlV2UkVyhvoG99OOhAcxa+1ab5zFOkZiz7uFZOqMDyPiDVGzDGCNKArz/XpLabRl
QPUMcEOf1W/0gqNWrRyBuIZgCHhOc/v5uBLIfMG2BkD+qOLhr970HvVOAne8J59Z75orA6sz4wEj
/l52jWSau6K5+ThfCWc+ahDWwRRoA8wnbRqQ/43NXigU40oSI8vO9LxNbFWagk91Nkz3HKezmfyt
ZDNfGvjlRijSm0u5Kw7A8MfUEuat8TrGDV0wrA+SKxVYKz0ftZSiwoVvzJavpXYOjVQ/PWVnr6qw
ya8fJpx0e29+4n/hzWauJuqA8QBTECo8zCHnXVuaUYYg1XzWd6LXPsSengB4NrgLnpAf2cXX2IdP
F/zLB7x1vhqe60DyVfC/U59w5YkSdZ4x2TNiAiao1IdWHkVP1pNiZxlB/qu1gmyfhbGyvyx0s/sI
fENQUBF0laEy5oysqC070+rctA5nQFgBS8uwx/lxgIZqPvgDqpdGEDyNQfOgqBlar7lRSMijVFB9
ZMovWZWXnvOC2gjeog5Ibx20OeicsZheQTiOmkyATLMZPAKS9zqIJd58I1kra1NrGYzfyKwCW85L
1rvonBteE8cNdl3bIdhNSREcKr1TRFe1ZmWX6bK2jwGS5FvNKNnt3BhHLRRfjCWId1ZnCNgua8Hs
KgAo/KCPKpZKUrGK3QZIes7lj8U7F+ZbKZ2oRnUGjCNJQawK7Tard5clbPZudAV4aaomA/2enZ/r
TKk2mpDQhnzJ754Mn+bzQWMb2vp9Z2d4H5QumJ6/gyoNeBaCm1/xagObSq5+AZPbAFY3aYwa12BJ
ejfJpq+SVLxe1pIngv6+umlhM6qWFgAAK48mT51ueyXlfKnNKLE+RyaXkbo67YWRtNDF4kazyvZH
AEQ6T5QjWFMgRM9KI+VuJ2si0vxGq3xjKgtnWKxfRTmPtpLrI6jeivQQGJXhSFXVXMHy5l2a6P1h
kYM8tHtD5NH4bvigdTRn3ybTkpZASawQX8r22OWd4CqLhjm8vDvoia66+QzG78sfY+MinolkHiEW
uHVNs+zhgKbwoHV5a/cpiuiYv4gs2bP68UpQisMcST8vy90wgjO5zFNknOdOi2YkLnVaXWkg9Fam
JOLkYNvZkSEpqgzuc/QlmBsr9vFc5jrOM32bsbrcI1lo9u1na0cklLwpso3kAOjh78KYuNVK/RQI
EzTSlGtxNn8olXhYsI2SI3cWkRJw6Z82U8yVQCYjiNQcoMoyktnPBKs/3hLWKqq+TvzzN5QJt6+0
aSvvAtmuGlxxk0X0GKFxCprtxZbUnv8o2NbLJJpAYMEbGhMb8hAD6Gm7IP4oybGe9OfIbI+g63u+
bIHbzzj0xzWRQOvAk3fuh9S615MYGNSgqWtKuy2nCC8Qq7czeZTcBSVLJ9RFwTWUIUahMu7baylr
g0NUG/V3zk/5cBs04jsBDiLwJTCmwrYIC2VSFmNSqtPbC5SphT9h5AG7dEdigKwc656XSH+srzMi
mQu41FMxLJpcoWHQHMLEqQSH1sFjgMBZx/hH/bTc/JZdOILPA5v9WF+HdPxjSXg50BOe+cbiWDZh
OQFEiBbRB+C4dPvR74EDwXtAf3zWMpIYH2AV+aR1hVWBPCG5LwH680wxlV4KffsgPvMHxD/aFSOR
cQSDVIPwp4duVNFXgBmjH+iBkuyLh/85WpMo5KsqSExBfSgzonSjm/rcgKjCCG2pjPAI4bw7tixT
w9q7BLh43BOdiaSFXNaVoOuVKy7hYTTLR63Q7jjWT6b2IRlUDRWUeJgcU9gLj+09tVYIqkN5Mh/C
K+Wq20s7/cefgXZtuGk8LlA9NyEPKJzMrW/rZZjyqMIqFCr0aTh5o554Xf+9M1/DeCd0nEz3w/lh
pmgtjv6+SnZas00KfUGyk9aB3Zq7kTcQSjflw+Gt9GE+EPYwGjkVkOokcW838jelfjXi2zzi6LEV
S88UYW6sUsRRYhmQMwBl+FDBQS2P5p11M3naHwTTzYeRrptYBpTBYAjGvfNzC4zB6MUINiF/xbrv
D0KsQ03hC8HHzTEmZjp+LWoj+xIRwMkQdQ3LkIxHVLvQaKYEIjuAHNpW6BK+VORnn8bES29QJLJp
Ediq/OqGN/a+EfIgGm9AUVYsPL2YorSu17Eq0eJAlscPVnurqt1tObz9xT0zDFXTFBUHi4rN+Znm
cTwOqZT9xnwgJLJMwD4QrT1mngp27i+X5W2ZPvVPUavHEBdKwefi6qIJzKTATROz0NUVxU57/7KE
rbtsagBEpsE9E9uj5xIqIwL4wgIJlSK5ZvTWdXZs7swqcQPjsTMa+7K4zTuwlsccIAh1ly7vkTEM
vt7Yhl/viDG+lG3R/ZMJro9REnrRkAQR2yJbZudXWynKEkntMUxrCK9GIRyyedTdKVGcTpSdts1f
Cgk8gJNeO/O4cA538wqupTNXMEoAfBvqKOKnr4MrucZVY/lYxSAGhsKLn0r9T4bktmKBJSMh08Go
BKUZo9Fht43QAZWWFh+XwJ5vEjd3sAsIKjhQ8vAu3omQg3WfFrD1VRVvPawfM0m0VAZB0aqYbheP
4mu+719UwR7H065stNjll9wPvNrD8JibOQp4q9NHya0d40vpRt4fTG7RRf/wc8AoJavSKTti1Md+
oKYHJ5hOP36kpU+CsCUMZe6MGNnqB0mGQa1ABcD/7FB4khR5V+olHbSCARWQO92n10T22Dm5H/oy
j19j88MCtMQCOC9AgNn5MPQlFbUTIQ+b807wJl1XdwMG0jDjMDh8ML1N47VW4pjv2iZls8wFrmoo
PRdVeZTz1zYW740StNDFgCWNxrNCELouQFYOBL/Xc3sUJtcSoz3HaWy5wdUvOV3yVQYQJpWpgHsS
HfSDehRs9Vt7E7jSbgGdlb5XXvkP0a1gshbIPOn1uhrTgqbRBdM6Tn3de3Ut2lYV8mZ0KOR/MKH3
Mz65y5VmBlpGkjRCM82abTWL0evIHFVzx0j4G8+71onxvIsuR7IiQxQNsC65Y3wKDoOD8tG19I2f
CmwohsqzJmJ+GogLKEMzcaWUzNjQUYKWVfQuRVebsH2N4Y5l5ui1VfA7k0S3ZnWEgZBos0RDB/JO
wiROvRMFOynsKnB1YFrWBOZ8Q67GckuPLk6LYc5ff+MLzn4Fc7pTrRZj3mH0Ar7gM63Qps501Ham
rQGKOMP7j3MlNnzBmTwmskzVEnWTiM43rQkjkDlZBHyCzC4P007g7gnLGzfwTByTIveREs4NzaLH
r11px4/6g3RoPRNb0MAElL6DUxevwfKaaifILa0HAzvSPYIO9zG6VUBZzR6wLFSYATbkTILetA8n
7dMTWg6/gLLZG1/LYZzfMvV4fBuwqskHDZTsaNc91gifBOfRm5DttZUt3QwvoD1xOR926+KADvTf
kgr7YYOlzk0U5NGUJwjE+IiWbuTHOM8AOdKwkz81O/5Yw9ayATKFd7HMBzYBAzrNEsS2XvIse2B9
vqWRy/zXXNvdd+NEsDf+7G6aY3rXf0r4A+4bT4ezH0DnsrrGapL2aR6jMUjljP6belR842o5xJ4A
OL+4tE91HBPrFzYXsGHrLhmmiue/YWKFhX0oFdUwBmktNOjAim8Ep2Ui5LmTY9qSh07ozPvE5PsY
py8hqweLHGpVYO1mfONcaJGMCR18Ykk5ClYaelkTP6IP9Uka+oOwjB44ftysi/G6HoVdaqZfLhvZ
RtIvmRISCFQ+dICgMT8gVkNdDtUcP2BUXLV5nZf0BsQptiIVttJ+bXVeGXkjnp4JZHw06mSWJswQ
OOSmM5eqI4+FU6APdFkvuhvswa71YpxwnbYp5v5StPLN49Sh6sft1vMk0N9XVjoLWmBhYheAjGG9
y+XS1aUfl3XYugfoGIAZB69olG+ZYhvGtQK82UPo0E27ofvRZ9hg1hW70I6qwAsjG95UFk0EaUUD
5xH6eefqyPqA3SKAWbkY575ugm60w6p7y+by86RrjqwWojO2tQtC7t1lLbfaS2eSmesudwEYgyPc
ueyQ3Ye5B9oOkJUqmUPAMBGINIL46wk0zInvsn2MJ8TlH/CxqIn9SoAAihKeSqKGJ/a56mqUjOM4
682pxEg7uW3pDHAuLpI+UN1H4YH3UNqwHVmikjxav3grsUMAVVSA0CbFYYvxYVYtdwok57JSPAns
vRa1PoymCMNpy70pfl0S3qrXxj0+U4G5x8DvEcV5gAqGjn6fcK/lWLYXObkNTwvmFg9Y2cD0ArTQ
8QJxRnX80tZ4W1w+qq3VrjNVmJus16IcDzVUoY0U2u8JPbzMJ8wQ5nZpeMX+d62KnqjlFaZXj7QZ
atzNu2F04r9AyMaPMUFpJBnEpMQY46CnZVYJPfZHgtGtzMRROs6hbtv7SgRjG1M79HMyw68Q4AW2
mVB9TB3jZnJO07mu+Hj5fLc/4rtGjKWIVS8ouYVWnjwLv0rFeJr14ttlEVu1pLNTYwwlmGY1CgWo
pDxlmGAkQLDiU4d3FJbALbflEbXRCTHRBbcXOHKgageAqME6S1EecLeC5sT2Q6O/BFOKBpPH5zXZ
8strUYx3xLcCFZ3ZYeytCexYfQIfnW1mr4ZSPWLxwOlBSz8KHOfxselCHhHzvNjhxdwKSsbnHlET
gryXe3jESkpuq7QCJ2rWeuEMkK50qbE5mqZeOuqo4lb9Qzkp7jRH4V889c9+BHPIkQgYkTm1yC3H
2VEAK4/f7wjxU8lBwXXVXmt4VPAyQDrOD192pTlz3JFeY2SqhtAYWCKjLnrRdCcluttED5dNdvO7
YiUNU0rgBPkQ3FOhqiypURq8VWl1dNj3vnH8g9INWf4HhVZymBqY2sSLiF0HoGESkxNMNQSwM3o0
IIxXMNRnGN7Ew73dKheBefxdN9J9lRpNcV0qcwHdEkCiFHfUbgg9CyX/5DbaV7uCi821mUO8S9TZ
kn+pNRGYUiGxcYd+p9mp3YJTlAxmuYbROID0KO8NzFIuHupxTzyr2XRxQEJUdSy8kqc7V1hvpn5p
VDDcFaFuYNJeTvag7rQ4N2LbZN6lsJ+yazDe22mNa4Az1W564U6PFD8qjedQVZ2o1K6aJntcVO62
w5YNgYAZTMVAjURTh4lJhaLPXbIsZEOoMICJmSAEymthJ9rNLvS5c7ib8jA0CGZJYAWIInOcbZWF
qkJ3Y/os+aqXEEY45rXCn7Tbza8Tb6Uy8kocc67Is+HPFQO7hWmFrQks93dHvWs4X28z7MpoFqmA
PidcTuYUtRGgu2mAmzj43WG8KW/KwWveaKtw3i+aoz9Kh8suZluvd4FMnMc4Qpbrkdm4tX61tJ9S
6xGD1JxQsSlDldDoU9BckVh8hEYbM0MMMBRkZcZ3I1pehKzw1bjmFby3Ii7K+P/KYUyiqqM61keY
oLoLjrRN1AFpX/ezB34BZDOZQOzDOpGBRr3GZudqbWKEhPYtWq85gEEeHLe31KdRPF3CGD1veOQE
QM+6aIytKjg9wOJ/iLatMfUj5lhQkVzuzJgQBTuU0RtPL0I7sbzBfAEEhaOao6vHbzlaf5H6a4oV
O2k/CTkg0ZoaMBs91otlR8mOVmm5anjI1fFlCtF70ZUroGRcd0CKULQRVZPOLToeTsZ/ObN3HZhg
LaSSHul0ZnDBh8iRrszR6Y4EMybb8qchcS+b9pYrXB8ZE6a1QE5aI9XQP/fNI4HwKLvqVt5HnLfp
f1ELfTsDUzUYcGASISsbQco70hjaaVl9uANrOnq8oxsmNh/6ZiuMoBKkWqqGBXlJZC5snIkL8OIB
9xMOulnacmNVR7BANhXn0m7mdwYW5kSgCgFaSGTUQvDGUE2FJ/c/JeNlX+wN7KvO3CPcSqiwAgil
MJ9kIDaeh8Y+1rpUN0PQwupZ4BiT+IZGc/yIWTscahAsny4bxhboDUAT3uVRbFnlHrNVKUY4Il+e
j8U1yoe3VMObHDvwm1fFyUHpwqvTbtki6iVobFhA6YTPOJeYNVElyzNSRhrkozr07710LibE5kmu
5DAnmYL4UzRaaEbPNjBG1pZDeWPjDZltRt7oo1gBGjnlsIw251ApNLEeCqy3OmWqGB9h7QXv/CGf
5pHsBaxr1+mxwQ6w5OV33AGzrXiCdVERQ9N4oWLe4fwwwzpuxKZBPCmErHLmaMjtovnZDzJWb/K3
RYCfs9RgHxfNHUo67ggQX4DiuYFVf4oXww9Ty+Qoz/tFTOQZuq62khx1vjl9UrrSLzEQAYB0jpRN
T7NWnElCkrzUxGqA4vLD6Bl+fAzjH9RJoXmgOrsRYo4H3RKo6NgX+134VUXGY6tm1WsFAV+pOyxM
AkDH8rTFxjsTOEbFLuJ57A3rxQajQkaE6qIhMtYbmdLYtEGOxu1c1U6X1+C0G/v8K+rb9bUqGBln
Dm5DHhJVZFqgd8SSLssjUoQglB0mqKeEQbkX4Vp3SmgGjpVgv6rtKvGec0dIAeaOAKcXlUyCUAFg
G+tTK7FKMFhDbbhgFznKPgwP5Hlkv/TF6sh7cmx4nTNx7OfL8v8j7buW5biRbX/lhN5rbnlz4mge
yrXd3tC8VNBslve+vv6ubGpG3eiKjSFHjJDEoMkCkEgkEivXQkNN1iKINsgIFMlQdr2WOWGW3BWB
ZD4snf5RU4zMaUqDg15b2REXppk92i7mUGkdRppC10QbnnTQD0hzwzmk1u50F2aYjRcoQl4sPcxA
Aewo/ogXm8Aikat+T7fLNvtQHgE3jD35a+b0dvHCC+tr+fqFfWZHNpY6Kt1Cadleim1UeQCx+Ik0
UI94eNv8zrXnwiAt+dnRJYCTa+lpwNS+WT+Yb2MNVdmfiqQqLkH736j5nxtkbySmVk6lEcOguhmO
qJlt4p2w4bOEr6Q1F2aYA1LtY1lOMuSGk/y9M0bf6nnNRLy1YvuXcy0prbDGSIIb+CRpx6pu8oVE
0+nRvT38zpUYY4J6ELVLG/rJec/WagDaXTYXGBwdE8c++mC83BnsgRSA7/mP0Ku7XbM0HY9BiGms
ZEvfCRF+lDgWFcM1i+EgLolXL7GfDdFdFSfHAWR4U2BxTqUVs5qEvBdUYzryN1YGPOyCYFZ+vkDH
W+nw84md/+K7Eqs1vDiDGgY4LUVlG9w70RgCuUc5dQ7T19RQ/C5Rj6Bo2kUtr7y+YgpYOAUdLKhk
AA3LpIfpKKttVKDrIgXibozT/TKZ91Fd+E1veZwTgQIUcyLgQocCMaFR0QvJBBBRydRATSYqg+km
xGqVrXlPj9jKppdtImIFRSl4JuuWe6Vca/u8MM2EkkGHFnZDpie/fyVMSOgZiUNv9+Vz6GT7YlN6
2Q3vJruy0c+tsi0tao/exspAmjhEXtCZimMCDMM5Fng2mGAihiawRuQrk5W7lvUhDL+9v2w8A0yi
0onNOOEW3rilVbva+KkLv79vYO2KcjFNjA9Co9BYqvy0OGCXgqTaaXHCzYQSF5hAowfdS154a3Pd
ooJa/pk3soIt0RI0ZhTB6imHB15ZKW3ASjbBLvMFT9mYmU/3I2qDDG7/a+tMuiLhASgQjIGsW3f0
xlYA06Jsh6+E+TU2hBYCouPYbUbR5p7ktNHe2YhsS0Q+59nUk3HcHibYTu4lG5lEAZiUslF7B8TW
jTPbThDybdNiXtvGizrVTkHewQy8z4Kgr6OeKtOig7AWoRievxFVZVHfkjKs9cxxr5VEFAv9t0Um
PUPrLikvdvRuAoK9+QDg6xsh/dXmRgbJfPmVY483QiZPE/I6RUaMEVKNREiPYEhwpg+kG2FFNyE6
a/MP/6VFJrDGQh4kUQuL9KYRZcfKh7Y5mq0GbxZvSZuea3El5b2YUyaeRuo8jSCXoTk9reK4CR9I
XHTwBvGuwyr2ds+P4pyVZPOzKAaThtDAKpVpMLOVD58lGeOsviUQtcGLTKuxD++aQCTRCcneYZIs
Lw2hacng4J4mNvRS7+fUYqDkPssnzmLybDIbZAChWSfLJ5ug0A3JXTdAm52UWzXphpaT1+Wzktbo
6BD89zCZHZJB8KFvR3otNvrbsp6/o+PBmaz62VqiW3GCnuAi72Njlh3OWFe3io47qYkuM0ViWbEU
NWr1tMUBSW4kGgd6GRMeDQhAYHPCjdzyt7bKmUWa/fM8dUjnWpFPcVd0ZuNA4Wf6ECP8/DW38uN/
OUZmPbN0SPq4PVk8OS1ZTF9oq6TqkVaTG/B4s8osJ9Q0DLGNYHH+l9dmdwQV/CscxG7OC3mrG/Ns
VpmQZ1hTHvfRqR42evDZcTN86OzZN6KbHPhi3pyuQTKR+f/tN0zAC+sEWEX5L7+plT2wzadVnH0p
wUCNDXyZuM4iyJH1YDMAv8Pzry+rAVUyonFU0D8jMpOchJpexrWEJ06lBkXLq6T9WJJ7kOX4oj65
dfRpAZnJktxmVWsL6ccwL3iUciu79uILmElv29ZIeqGizRM8FEcUXIUjBUbSNUGfyXIAztqJzW3o
yIUNXQyXMwMrgerCPrMIQmzkrZrUdM5Zd5K/PFMxgoAz5U5zenBj8SyuGsSxoxkgeQafOmOwXQKt
Syq8eWWLCiJZQYAoW2UWv+HMF5UyZsOiDVGpijih+jXp++YKyM1jiO5KIBvzBZdXuFpLfy/sMZ40
j5OOJpEURVv1kM+ODuUNujxPvZ9KbmFSHuiKNh9PvTadkgTabPTeWrj5Mf7TGKPchxayBmijFbZU
mA+JLnvvOwnNFZPtGWh+B5wQpVUwAzJjk1vTEqxRrN0G6m6a+A0NUbal/UZQBz4QzHsocKIFkeVr
nktBiaQUK3YiIBe3RH+uIy0oMuz95D/ppKJb1dW4/rbIZiJ1YICsBYksfKTbhdlJO178GG0lDRcG
3mVhbaGAeEWNGK9TEOqk6Ht2ZlWNGoYQlgN3ZUM060MS3lqQrOUUiNfCiWagNAyeCVLKZKxkcazP
s4qYWpaTZ0kvSy4Gdl6iKPA4Lp2JR9bRDjTe9XWtC9GAMQn7WdJ0mVXG7SslaHuQbp6yZSqqkGCQ
7gOJs3vfFdf6Fi4sMb4I+ht9MjugKMyXcXbK4lCAkR/5hqMD3+tJuiu8ga1hk/q49vAqi2v7AEx7
tA1IIJTVnUnDGPceqL0DtfZ1LNOvQ+OAsT+23x8ijYD1SiweALTYbNRXf+ko5diDBl9AgJTw2izp
il8Pe73/EaY1x9CaR54bogzkzCN1s1WiWUOGkQUqaNGdIBhe3x/K+mqdjYU+4cxEbvSKtKQiTChO
BCWbyW1UR0fuRNm3GewtHG6Ss3wRuS+0a3At43x0zAFQ1uUYmzGOdlQzvV79FJquAqUQAmwppgNG
tqTzc67OFG9OGfdE2i0UAJU0LlRRcH6jzB1y4iTPAhPwC0FAPl/AQlE9NKO86wUuLGUl9byYOuaI
Rm7dxmYJ+rreWXwqaySgjVHBUEG6qfOWp1ZDX3zl8PS6TZy6KGIyftjXSRfjR+NGKD/7izSl3oBO
s21tjIDaGb26HdV2cd53zbW9jD0MCIRBvQFsU2+vg07MEHFuChK2c7qdWh9yS5v3jay1lRlnVlgV
vqgrI6QhdNetrNgzaqk/akYIUmuwlgefpbz/YUyL5mXhGDlxPJv3dWihqznToHU/huY+WIT2TRkX
bVMreuCreLKebSmRu8dm0vUbs18gR9eFvR/1QeYvaqrdDiA/HpxIz7Dl3h/NleeBSQTwCsUAgBv1
X3Ywc6zNuAQRAw1omNTgsQDn3n9ngS2DToMeByksqKrxoypTbNPy239ngomu/QiO6NqAiXbu7dF6
qwLOO+J14GGmiXFnNSmVuu/BmqM+VDvp2KM73SyOZoSblOgmnil5UKjpEk4wv375ZszS6p2FWqlI
2yz+yQ8k+eJNPdm5o3miL7ugJg59XjpztX8Yc0x4HbSsFIcWoyyr4QfO5PtJRWQQ0Kn9/nqtPYJd
bCHGJ8KkyWoZWs6u+Fl7qnDYT9t+tDuNan++uB1t7TvH4tXQVOvCIuMieQbgpEahgUp/9MzQNJtG
+WJ5QEuAaimbILCxq9Jb7h2CPIMJhGBsR00Vqh5EW8zE3WRcKvCvLpWLdwAYzr3ML28Ep7MJpZel
fJXHNYOAv1AuYxKXI3NaNboct7MMg3RGSi7g7/v8Jkftmlj+1c7moX1WslNEeU2CBgx4NIGeuvTR
xZSqZijnn4RSqJMD4Nbufg/gdm6HfbIZTVWMleA0kTNgJ6DK+mAi4SBSioQvlnkVF1XLtBQgYHFJ
0qFBz2z4VOoqoai1yl0AdNHUTa3y+p7WoG0XJpjN3UiTnJoWJq6zbKKcMXfFNnmd3RL1Um7nGPk3
64bn42G2dtt0GR4UT14hOir8P7/RXfKJbiOgOsHZbSvWLBWdqQbuRCcWmEufSLspn0ap+HntKx9J
mnNw0l0NvxB+i1PfAq0TxIdAbkMgoUtrhpw0wA4DW6X1YMs2klpInSW2+idzkb6moiBtyiqaIFw3
COKPCdXUyFGhbvcQ95P6YKRq/EUdjfLTr84BgikQufgc9M2JEGS7/CqxMs0in42fVGeIOHaZ2gEw
Esp+2uR3Jgd2fBXfGGtMfIubZZpQ+KrcUIPyUztBdy10Wl5li2bywosYK8yuqIJZ12MZY4LAj/US
lOW41cZ2p/bL9CwK4nLgzOFKLLMgWYAHKdDj6TK7C6EKHLSDLFWu9UT9XyBy3H2bnO4LcePx4c0r
e/7CGrMhpSgqxq6D15qfm6b1e4W7C6/Go6E3AcABgK9UUbbYWDnLOCpQV8ezc+i1MrrFSVOqHzej
ZbeDrXizXZUOr4Xz+okdVEkijh5sENxyEasvPTHM2iYcDANxzAbKip4VuyegkfC+SW97t2GA5jPq
Vgi4TePXXgmLIDACUTguSBobs2XU6hojg2X5ofdEr9w3Jr1k3i57qN+1NrakHbqjYf+q22DA52aZ
rQcwhTwHQKCiBjShB+01L/B63EEgfvJ0zdMDKN79cgWUMcnsv7lRR0GfYLJPJ7tob9OCC23lTSaz
+YIkrvUxQFU5fJ2dk+awO5ZoOiZ0RrfRQCCCUiTPeXhGmT2xSHoFBl2MSw/9Lh5ts36YM93hLNjV
zmNmj/HQEY2zrdLDCjSwvXhbRSc0WfUa2LId+6YXc1Pd6xSUMckcGn0mlmjlRulO2FJCuICXg6Lz
6Gv75YZfIb+6DxMRLTYgurZRI0dx93IPWmae4NzpkU+M7SYp0Ks7mI2TCsIxEMt9JBncXuHrWHNp
kVm5IijDSczFytUzt/es7Qxcj3WonkAqDQztjX5POHohs6u9eqhRXUOfFl5keFeKlRPjYtzMygIr
XGYNUJiuDCZ52zQyMLpaL206egK3k5xSaeZ0urDFLGkitHVtSJjjotmq5dNcp/4kbyvhNeq/9hIv
mK+uKCgPZLT6UJ7IJPZWMIKbI05gDXLOMQA4wkuu3pZq6uRx5nE2yBWsndwHpJW6BlSdgerGpfsI
tdH1bY+DsDhKaBXMAUMhdeyOS1WzOqozQ8wcVsa8mGYFQ1ovxD+sSagOQPOHUI6Rl82kN9JXEaVm
TgGYvv5q4cBFhhZlE4Vgkdkci6BWY66NVCIQnWpON9HY3k6xzjFzerR+zw6zJeSxzLJQnio3+Gzd
aX7mh4/tLTBtLiosaL4MIHFM5FIdyJcSyK48Bh/m7a8fFFhJtLMoIDgGgSF7PesBYQxVA1k/aNHc
fPgINlzO8be6hGcW6NfPigZGlVtW12I2+ySGyqKqh0/Q/uk8aJ/UdqYOxZdYbiJOCKdb3tXUmmCU
Q+FNA6SH8Zu40KohmeE3k1/eUttl7xdoc+I+FazGE7TviZYmIjFk+zu0oliWKMS9TLPLV30vg3iD
CpmEymq+UBBLXX5iuGaUmsxlMDWjl4vtmwE3fyFKTQky3Lx4WmbUsIYYKmF1kdpWn2e/sX4IKsDq
auhqR6/w5fpFVS2ltQ4GEzyL3CgiqgbW8piFmpdUstspC8fc2soR6F6yyCNxxb40h6KPbgpdVUF5
dKNpr1Cl2DRG6iYVeAI60Dhpn8RFfebEM8rAWHeBXBJ6Z0D5SHqPl0ZrJdRmsGyXQEFTPgptR9Si
qVGHD9m9vmcjdp7bogk42w9L1AtFKsCWAjrSfe4FO+G1gtgbno2bjfTr7TGX5tj5TMupyIUALDso
tXv0TA3/vIs3xkZ28ydeerZWIaSyi2id7hNXL+/pHEOeIBVKIPHDxxFav+IdMQzSBWnkHuZrZVBY
M/CAJYqKDMD15VTi6UXu5QXWgk52jKP5IDt4qAOFBSjv5xCNpyKgHbyDdm0BiQtYAYsFER6zLOlL
HjdTpcND8XTmQ4FB2sY3jWfaFrTbtlyQ4HUuKl1YYzL5BujPtA1gjRRcF9TPBHAZAaaxqbzJM/26
sPuOq5t+/diKm7UEjh0c74gx0Km7nFkx0JemSKQSbaL5beUHO+PGQjSrHF6hYG0N8SID4jCg16H3
wq4h8Aa6FYspiuXecEx2EyQB8YLmqU/Wg+7jSZ77fLZyugPJgNYmHf9SdRbIHuPAzfU2KMHUG76G
ZbOTlHk7K8bj+zFlzYyC3EFC0wEoHNlXct0otXZUsW6asZvUaNNO92VRc465tf2G67tI7VPoi0eD
/OU6WVCsicy0Qaqy0WebmBtxif4G2bljAl0WlVPVWbml0PMM9W+gogvWMyZOLkuZg1ceFXlhu/ga
iIdzx1pskomVPHHbH7hyUyuB+cIgEywLMcsEI8Q5nufBNyMWPgiz/rAARxEDhdeI/acCmiFNB00S
qVg8OVD891dxdcTnZTNmI5RzWARojKVycg8Jc2MLHuCXwKeW39gv77gJBW1n5iQChtQCox1YAbD3
mBnW5qFGkQ7hOn1V9wa2AhFSjiXw7dTx8OvdOID0QC8NAsO6AqVvNpZ1sywtI3wVu4/wYDGejg7g
qoGQl0MvH1O4N3gn0vXGuDTJBLReLkW5GC0cSPOy2FplRbGDE2rYd2WF94D312/VmKoSJQHFFo0x
VulaYwqiCe7S+cm0IldUlk3a8Pb6yjbEmHDuocKKpxXYutyGHdhLLLNCTNFRjjh1URGkDpWswCZU
EU/u9/pMIHOGBVShRnBjxkkCMcJTQYxzrwgrJ4nUlyrWOaDB6xzz0gSz8QLsqbhfMCKrMp1cbXxB
KZ2qr7ciaL/fX6OVIwC20FOkAFp2uihczl40T0oxSzhs6EAN9umB8IH6M+SLwYEg7Ep+mnIdVi4t
MhPY9xbkXTrssuWbiJQIHXxvllMeo+3wxt3R13flS1vMTLZSINbWBFsEso0PpDEi3PQ7ccs9Sq9j
x4Ulln7DgPTCYFKql75SFts69RvpmUie8vYbWDOKHAYgYKQTgzox4/L1gIw8V9XSlavvbdI4etNy
/GJ174KKkmiBFCACmLNNCXqrL1OtdKV6t0w/qgSMfy8c16OFvgy3GMWZDSa8h2iKWsoKNiZf8TVU
YpH6m7Y+QXq3Atm7eBxuZlLdFZ5BJFqkLs87TluV/QAkrgC1gyLAAIHkpe/rY9soVhbijdvTb4pj
d0Qiu60fFiR4+p1yo9zGL11nh3BPSIUQKbpplxCXFA/JTbmNf/DEEtbm/PxzmPmwhGQKgwCRZay/
TV3m1+a3PuFKRq0FFzxEgZ+X3h5UkykJzFNjTDENmtpQZE/aJpC3l7bWY+pYn+N7nHWbArpDO85i
X1cioB1zZpbZ9WmtDINMZqlxf3rK/CgCgCFGE0FwHH26pSSfjfvihod6X3MyPDiYIPoBMhMDvlzj
BWoJ5N9w5Fis7bjNbDTE2Ja4lyPVVsH1nBgajy32mpsR+xMP/XhzJ1bSq/xTyHotLlScfKOTPOeH
GQ8t1DQRp7YS27PgLc90ywXW9qbziulFusErr1P7/8lD1mqA18GQivyUtHtYJxfMvp7mBl41N7a8
Fz1ARxDhITXeeen9tIFgUHHDTW3WXPncKDPrddtZ4hIgz6CmcNEiZan4JnYAYHaw3VHGsGUIGqDq
/b6XXbccYOKBU8XrEhEAQlv9crVNpVr6roeXtV7xbXBvZGfco7x3Xx80W98YviLag+TEm3A6mLI9
25HNvaGuHQTnn8A4elF2g661+ITiGG5J4EDZ3C6eeoASLo+0fW1P6WDhMyGAiWs4m2ANkE4T1QWm
Ilm3l/FHiV457T7UfiTTL3NHniYWD/n4B0IRLDGFaepNrJSn23681RLjLu26YymX94kAQUpRczQt
e8jz8Vs/ZC96LUfe+yu7cvGnlf37A8jjzio3swrBpllHTlQtXQyd9g6A57Z+7IK83oZqVdwmmpk5
upiNe6UF1fmYCJJTLRMvg165lFx+CHP2BqpRdQV9yODPXvGp35Qv2mMNAhLRlVQ7e+MRLKwGk/OR
Mz4NxdFkEqiso27yW+ico9u1xLNN9mQ9tn69a7zZVU7QJWpKNfHjpOTTRnhO5SGYVrf12SIwvp1b
1WAFFT5F0l7L4dOoHkUuse01pphxtaucLe2FiCZY3A87fR/PTv/SoR54CABS6d38vnuQTE+EmtsH
niYdZ3xsEjdYaRGnlNtbHXhzo9me08HOA96j9HqYgrIEysgiIcGYm1GptBAiwf3BVXrb3BAEJz00
9yBk3aBzO3HG+8lpj6GD9yOS0A48tL3/OhQTbnz2CUzuUxtybcwxPkGtXufpo9ZzGhVWHlguDTBH
QKqmZl7VMNB61c6SbcmOvXQjvPQjHlcrL74vDp2nOM0elJ6n+zV4to6Jdv9+3FhdURUVSpzFiJMK
8/w/Kxl4+XvcsZvgaxVA0H76UAm84ERDYfNI1Az+bYRZTtTxIIJe4rhXJ1DqyrY289Lx9ahzZoJZ
LrHOsjaEiC2QfNBAgsNk0mPkU7uy5sSBL0POkJexrY8K1UEcIuBcYonc1cowl3jGPmy9GYCN+bNV
Qvd7gHhqYAv7wLTzu98oYcNpcLr8yyYTYIJobrNcoFgXyftxzH1RG57iWT3mgnkYonpXiIkzD9ab
1EabfgKn1QKw6Psus4KRoY9AK5SIQpuGd9bLo2ZJezXSetxL+n1+C8oy0AK6omQPH8A6u6+PopuD
ca4X7bLy3re87qx/G2aOljy22qDVYTi0PhSS6g2RPzfT9jeMaCJAVEB5K1fih3loRJNVwJOi9rko
SidPH3rp5X0bq65zZoPZ+2hZWKpmgY2yfi3CTz3v6riW+FDZlaB+JB7KHIlhkA5BNeP+K44R2Cbj
FOLotVcnljN0xrYbxdZ9f0ArNXlYI8576F0YQG4xh5I2WIJSG6Xoxm3pzUsc2GWn3VWKEDrDIOLV
agg8sOl+SIt8AQ2mwevlWa1ynX3AKUCc5T9AMyYBUH0l9AbCbeqFqW3UG8MJ7qhU2AfuzMs71pzx
3CCzhnKDLtlkxBybUObJlu9lXNglD0Qo0YZmQifIiACGASs5CJDZNo2xHRczLyaKa83RklE5AeCH
dJ0W6CyaW5CLKE6GhwjSP/sLj/L/vk3/G76V9z/NtP/8P/z8W1nNTRxGHfPTf95Vb8VT17y9dTdf
qv+jP/rv33r5B/95E39ryrb80bG/6+IP4e//y777pfty8ROvQJPL/NC/NfPjG7rlupMBfCn9zv/0
F//n7fS3PM/V259/fEPLZ0d/WxiXxR9//dLu+59/4OnozL/p7//rF2+/5Phzn97yt+vf//al7f78
Q1P/AW1I3NRN9KcRSzwOs/GNfkWV/gHCSNwgweekKJCMw1oWZdNFf/5BtC0tFMLpf+V/SLhqGwgu
uIMRc+a/hnmxIH8v0P8UfX4P5+naP/84XSvO3QMYRdSPRXwR3lhIH+4yFIdyN7XLVIF4xETnI975
+04v7Vo3+3Ab4jW5PhhzLTxUorgMnS3V4Nq1jbxK9I0cjkLhRKIWNI9dlWfGk5EuJphUlir+CgXr
OHLkadFjuwIBlbGdwDb7Pcwss7wTi0xCZ0qNq/QW+Pnxc1r0ktTYIBO25jtLr/TPgiLF+zrNwG/Y
g49wco3RmmMHZxdeyZNU0astQGyClDk5rm6Sb+bAX309W7K/5up8bq4iAjs3zAYVYr0u1BrMu6Oz
QL55S0Klg6MtOxLNjfmd5JTFvLcWTNAthSCUxkBBaornivFxBHlJihvH7MbAbh6UX00/2OExqUBn
xFYdWzogvmich4TVcG/FNspGfrAdQYiuyYCr8/oX2Jj30yaQ4zj4qZGXyRbVtp8HoRkmJ8frSJ+8
St1RXHj9n1eZMWuFJvoslItBv+SabEBgbERuFX6gfujFBTB+stG16FcH4UR0X90umxnsRssLyAn4
5GxXaQ4+A1SKp9IByrxXneVll0/dXBjgBQYZXPMRtNHPypbUv1ULdC06Frb7T1R92ZI8daMAdwx0
EGjn8X7CzHEWiqOoZ0bvEH2fshWQUxFmNfR51RG20AksHvQAwcxm4riGKBZzZC9FCPQFuvadLsRq
ZoKkfwfCBgIpfZpJOyNISh585iQcfbFF0Jktqaj3IXaCoZgVlkYxoukSU+mdCBfXZEfacuXrcGz8
CegB3UGVFeJrg6e7y6a+sbzOa3fD3tjgCAdcV9h3TrFpD3xA8nWooIZxIAqoJCmi85j8/szj4izO
4ynAd2W7/FE7IE4AI7U4zSPZ5W0i9kjH1jHR5EmgLBMTz7Z7tlkYmOoAY3H1TcmBnkM9Ir/tivtF
C3wl/f5+GLzasrCGvYoeZNiCSzFDU6E+hlprBYoWs9GeO9NExSfPhjbZZJ04iLyodO1UkC9FtQ3Q
CDD9g1ubmUk9VIap7zpHuRuO0w5Mbl6KR2Jg5w80o6FTPVQv0qf3x7i2flB2R0KNah8AIexVzDLm
vBYgz+gkO5RTwXsboD+IsD0LFPx4MN0rzjUQ/QAPouOcVzSsoM5cQzpFanvgHRoHBI0usexqLSrG
gWuBXsMCLougKOFdsrdgmpdn06F1uYMubTPzWwSdkoKEoHGWb/SMBobKz/WeMCmdJ5d29wjIjRja
nOm9XlQYBZBQB3QXPREsorYxraVJoBXtVMiuzY3udP7ig834ARt139XOv+oT75s99SJdjfXMLDPP
SpSJnTjDbDuj6Sv8Et/OXnMkDHoO7cLaGQ7ZQbdBF6t6nWbHOxntbfREoHwCOej2/Y+5Pg1o0c8+
hpl4SFVVZTLgYwi0KaC+GHp4K/VUdwHPXAkaV8NNgb5/3+p1qDj1Q0J8BIoycDXGqAXVKFNop8bJ
4iBr/XTRtCdNjaF+akZFln6BNmpdu+U4xKUvBUIf8ipxK+6GRbc0KNkArXp1BnaWobZ5X0Glq89s
wXjIRl6WtuJbFxaYNMboxyUyZbLgpF9IZTl+SF/qGu1fVMwU3e6h+jx/UDhlryu6GuzhC7PM4Vdl
vZmlM8yqm+o5zW1Qg+gCNPgQ98tnEiTRANsxbePTr14bGcNsCdUca/Tyow3USUQA4EVPMD42QsLx
m6vr+MkKDndLA+MKtRNdhmEhCoQawryNI6JxKt+nG+Om3VHPCxd1RRPFbFIUpFA6NJAuSejYurRU
yRDManOayAfD1nCgg6ZjMuwmgpgqdNjBbhE6c2FPL0Zit3v1tuX0va1sEaQUuFEhGOMQZ+/9oEFr
LQiCw37c7soSfF01JNgh+SKZftF+FzQeGdBVqRFzCyguaHooGkKGnBK4s2ShxgGkVwUiwSgEt42i
2XL+o20FG8zkjmUgXwhlfxxDcGi/gEArqu4jQ+NF5Kt9CdwjeINN/AepOOj7L7+hA8yzKup2xoGH
PYMKOUFn1XvrJnn8GYylX94woGIBZBCtcRqqEKj/XVrEmRuakTp0jmYvoIBFJIa+leCBzL6+oRAI
BJj/8P398Hd1rkPcHrhuEssU0c1xda7XUxXIYWWBRkpTfSX+HM/RY2MN4EQHq4AauJOx3FZteVO1
mt8JEJPVDM6L6VXcP30CtcogbUNqozKHEABMcx3UYu4EjfVgNUjHC8UVBfWoL60jKcekWdxlKuxF
bb20jLaqmr0uYu3PuuiEZb8RzV8VQaUvIj1P6h8gRlDmzj/EmpYvpgYg8aTaKIPaMfrN3p94dlOx
JpjFBlygLkwFJirle7mg1yONvb4GFbYeOsQJPwHn+77F1Xk+HxUTsWSl7xeEs9zpM9dSwJEjvuUT
0ioSRk5VR1QcYUMUeHhP412EropsNFwoAqFHwkJlCG1nl76dD1VlVCok0/NGsQWI80QKwCx1YGd1
ZctB6Q/9R6NqoLJTQcZn3Ie94ULGZ6PMhiMlMXQP5m0myJ5s8BLbtYU4/zLmmArQkd0GMrzPeopQ
itkprvL1eb6dtqrbHqXX5rZ8lm1qDOUmuey5jK4KAJDBR4Y6F2RqWb/XWlOI48UCU9GN8FF+TcAz
ITj5dJOgi5KaD7TsdbIc61Xc8h452BMFiisEOQEcBTHOAsL6cjWWvizDQNRLHM3drt3EG1Je4ZtZ
CS4Xdlg6l6IrlCLsYYfqC4INRstN5IdoPqj9+I6XyV2dGqdRAXCB/mxA82W2xV1Pci0GAA7W9vGt
BiWQAWThAkIngWcFLvThKgMgewgPCNRI2/Bf5lzuyqBMJ6i4IgMgwgRqMoK+kcNnfLp6j2YtyZfr
FSuFUESWBrDnjlo4lEPktnaG+xBRWBJfEqBLe36j0ZqbgIEdhSDcwPC2yIRBPM9OEMeTyGywKdAF
0OOxv+MTrlGsO09waHjndphYaGbWaLSgs3HmvfUxfIwcsATvYyDejBzzWQH4zN17FOsuTOIqS1kb
sdmDmYT1lblTTNASpDjTj/qGoFHJx5+NW5035nCY1AWJ3S8fdGQUZzxcBWcKGisul9FER7ZimjBK
gke5BzDYTCpk2BM1NasE9nhHKG9p4EotXSXjGCauGMRkTrahGXBpOocu/Si3eCoKboyP0rEA1Bvn
7VG960E4kxzUw3jgqeidsrTLOb60yXitNiVtkzWw2Xrax/gWvBaf5Rt5o3wkNU3htun96bEBfVBh
OenHyOMhwK6XGK3N9JRLbIg4T5nZTtIcJZhWN+1pEl/yRT00HR52hiHccM5VmrvLccIQaROi2gY2
Wba0BdpeSy4SxbSJ4ma8bTeE3Wx33Q2/5ekKiYNyD3EXkDYhMBsQtbhcRyMJuxYEhaY9+Lq33KHE
NbndPaFxbik/NUK72JZHbR/dJo/ts7ZXPNJKkLd8EPrq9IJLBHEWpxiaCC6/BKlxplYdxF61MLeX
+A5C0HapbN+f26vIQMM9M8JEhipCNmENMCJmbm1Z9hS2nKzo6hBmLDBeInZhIsUjLETjR7V8kJvK
tpT7uuI4ydpAIEOCVnv02sIfGTMIf2GHeyTWzVj8EZIBAEe9P1VX8DRyjXMTTBodL+owtjj07RCq
sdBTE9AG18d4vKSYwusbZo92UnHGzQinLdpQ8T6mMXUTYx6SRUlk3c6OhOHNAGsP/ORVh2504Iic
xiPG166MMdnjHFfVVJcwBuUYV3Badyh5Kb98atI428YnIyBcMdHMi7Zv6JpeOrRYWboaaqluD6G8
fAvrAZ0PKvJO6S5ORqN2lUqO0Nart9VoL40lFQc5LI35UUjVUstsSYqLwi8DKym8dpqWwCn1PHix
ki5IvHjW0LU+mEl5kCNdRWtW1zXHaY7RlmJUyosoZfLsAb8/3g1y1Ou45bb9VzQpBOJWnwbtWybU
6WOfyMr3qjhWumJjfG6hSs2XqJ+M50zsh9nJy8V4qBRrRPEqHqLRlsq6+KAPXf8JdCA5gKdGrkVv
eaPPaC1XBRXQsng0tBidi5IRVyYu2ILZSXZXFtVsOnrZZ9OHcM4bsEyOjaJOmh2AHzAuHUBCxSyx
raIyJui5B7Mq7vMp16pjk8eL/FiOurx8HfIo+IIMKdUeyrm1vndCU1n7UsP9LggnMD5B47zfm7Nm
BYcKo0einxkREPeBFi7Cl1CpZij3dDMk0Oy5rTXFlQwhBX66tNL6mPZVL2qequZmEtqhJrbd6zJq
U+Q2WlTldhwuzfJhGtpG/TzFobC8QJcHl0d7TtI2mQ5ZG0QEhpYjpfGTNs4G8LkOYx/aZRKNUPuI
Ym146/o4kOwQULLWllGPMODe4jxKm2KuguapmIzucwHERuJLUmZVt1aXRQ0ge4JYB9h7wqgq1T7T
BaX6IQdBJYYO6KiqCkhKM4Y+ZhBWeeg3ilzLeY86owm5osxOqibMn6xZStR5sQPDKBcRwpnLEoAK
T4yFWQMd/DL3supKRRVFL8IY5Hq9WZKoswY3VHK8qtmD1k1Kd8zqMsXP0H4YpN+mUYjVysm7Ts23
jWA0yl5o0KdYO5pgpS8WVDub/8/ZmTXHbSzb+q+cOO+Ii3m4cc5+QDe6m01SEkUNll8Qkixhnmf8
+vsVve92NxpBWPaDHQpaTNSUlZW5ci137LTY9CQ4QX7IfpzeV2lH+0XRpnX2aIWDDE9cbhm/8ZSv
tZMc9UFS7JqqLxKorSI98zrZ7/tPhVZn31U7sKudrnV64TZj1L2t4jhy85BC5763nEzb232V/lb4
2vAUxOHoJdbsf+lMKXjkQGkfpSozfhqlYtQ7I0udxp0N5yEvhxDN1tEPi10aDsQVeh2PuzHL05+i
cf4+bBG0cFrbOuuF/8W30slDiio7OVodu0lo8vYNR5l0ax67aWYBpDIy566G1xKeX0fSYcQTwYWL
dmPs6bHcJc9TW+raTrFIjriyWpWj6ydxZnppnsjmvVUgQrZLOOvJWQmLcDzHtjTJnl0PrX3gVW6a
b/LJrArXMqUqTt1+LhQPCFgxfMknrVHf1DI7Z9+gOm59nuYUxEuU1cGPoFfS7K1U8eNdnQR6vMsb
35SfoihCYt6PwAQdlG50TlU8x/HRr+fuLss629gXJPUKVw9Np/OSemydg5/75LURFYvgmJgMNP7S
odMQr6HLUT/7YiO906bSVLhnTfsbe7H4nkPp/LVqkzq4s3rZnM/6JDUxqsVq9KaM1UBwCOepumuJ
w85pp1ufI7NseE1nms5i2RW6Wy1VYARqnGakczmSBz/9lNa1Er93cFXNR13DMXZuFIZW966O7To7
zXEwBN8jqD+o8A827IzEFiDiyK/mfuUfRoVG0PtA5tWgHaNWcux7qA9oH7SpKZUuiJ6wdIMyaLRd
AaWAct9Cx6Kz44ymad3STqstrOkiCOT2AANGGZD/kDMEtnd9ewjtsSp3OtuN7+RdAr2NTuVI9eaD
wOBLPNbC/TTszD8EZ7Wm3f8NcMTtJQmdI3SzIiykPmUtYqUAlsUmqAkNRVdNj5ZwFOwKZM4P9Ynt
BkhzGg6F6m2VbdbNYhX2QIve1UUcOFgZiok50W+pvS/Mfca/a+/10GYRPL3MLSwlQuAXbVJQcNdz
69R0D4Y5MVpgPMlyvO/bdiMbt3wf/WmCpg0oUAgA5GWlPmjnZIzHwXbBIIz3815xldZ1wJboJGfO
xDRef4CSbONFKIKk65CDJfvL6pKQzO4a3woirMrTo2RFbhD+UQvOmfTeaLMNW6uTyKuB1xDd27a9
mEQrh+AUzlHbVem30bMWHPLWi2vVBIkl0Lov0MhFTFjBk2OjWEwDQPQsDbFr5sX+9Z2wDHL/XCdw
MUjeUZG4ycymqYWAUdFQSnrsebUPj/q77/NO6F9t5chWIlwW58KUGO1FEaInLsvQXbXdnIUB7zh+
JiYQfb3N3fgRJOL45fWxLV4iN0MTB+3CXmj2HGEJSroipulbkT0qIL/1dfswd/5GPL1MKL3Y4izx
tILN0AEqcm0rnfoyHOJebPfyzuQ5Hkzn5mjviyPA5+ijAh5EPaUfi4Ea08ZLaMVfYBM4HXBL5B6W
2IwiHWtJjROmlaKyphYn+A32ehNvnOiVvahQTCFuBZTh3JRVJb0nUs0Ctnv22YyyXa1+fn251ubw
ysLiUTLMSk71GAvhgxHs2xBCXUQX9rV0b0IApPxUXf+b9hNwsLqZv107Ble2F+vn1NUcTzq2k2D4
qef9b5WTf2KZ39hAqgEcfsi7eJ/3BZze+ofJVLfy+eL3LxzXpf1lidWKNDaoGLvxtr7TTvZdcDc9
/I3E59pmuVjFZemT/HjfTyZ2QGqp7p/0NYntCVKE1lN22kebysl2ZvfGLwMcopuCXUMRkl26cGR1
bqF7PKUGjqyQD72aRSffsYe9mRjO27FItG+Gp5oPoenWaqH/YUqD9mj4UXxsGj/dSX7m0qI0nbJM
aWAumr6/vvNutjaddhaUN+L0wJniLEKNMS/nrMhSn+g02Q3td6Xbor1YtUBfNKQsIqpZTvtghUaf
+hn90IRttuwq/tbNd7OBGAMNsQaZV5Ni7hJVK0WzMel1Y1JdCx/avPMy3XmAqoEetsp6a1b21zTo
vypRtsEFfGsXBivqLgrt1nSRLW/BXGHBFKszCNOCk3YS/fHC1W05uRtfDn+OWB8dwQFq5svsSK5E
kq8HleEa/rDLwMZX1JDT5ORPw0Zx/tYVGCoyIWwFeiJxrMuZlP06bK2yZCvigKL7LHnpac7uzAMs
4lvjur0UXyB85K8EHzUkSIvKvGZVg5PWWBNimOou58awvO/FHVwUx+rXkn8o2Ai44F+2Fvvc5PjA
PzCbrlmo5zq/q+Pp7vWTtCwZCRNwrZBRhZn8pR3l+h70pyY2kq4A4nTQB4BmLyKTBH17lLlrqo5k
zpxyI1F349OwSRBLKhDyKptTdm1TKSTxghYIV/Da9HHQaVSrd/lsDft/MDq0lISkpaj0Ld1YwQkI
CxU2X/k4H+zUFeR0MPY38GwT0+6mb+ZWXCG+/epeEGPDO8HehlgmOP3rsfVd0c9U5gw0Sfb6WUaX
AHI6a+cc09PfYOIST4vXrIlTeBExVVGvq02DtR72BjXfA83m5g2tvcLKAdOT2s3CkSqKFq/ZXFwN
WQAxWBdUpos6gBdB+O4Nx+KHAi7H+U33Io9yOtRc0qNFAbdSd93fwcHfuufrWV5EHt2cK3FYMm61
+ahKX7V8w0ku4Zcvx+JyGYUXvZhY8p+hnSczHL532fgxeWM+pSkVXNH0Jzr3J2OnPVpPI7kUUVrd
Lo3fuk8GqIvuDdMBRbb00vNY9KpBt4VbxryKInIBu8FQn+NG/cJTcOOY3F72GEMwgBwMXNgwtl8P
Nk2LSA6BE7uGVtH3ZhZfOnAug9Rr3ujER8OJjhvncnX9Liwu9m3WNVmT54aBE1UOBenGN39S0rde
C0GBB2fkMdywuTVI8fOLFR07dVRaUzHduEfZovuk9dlxUh9KMIdxo28kQ1Y9HMR8oKZ4B8Jucm2s
smVo+SIy6fEonwPjs211Rz378PosqrdXOevGW5YVI9uhLsEFnRmQdKM/76Xspj8Nnu4lv9OF9m68
I2W6L0/WG//Uer4r79NzAJfz+L2779ix6qk+b+dfVgd98TkLt25ZQVbZtE66yeTcdRz9KbVPljp4
rw97Sabx59m8sCMc1MVK8mqLbH1i2P5j9WZ8Fh699PxnZYeCHaDK7vNWqHY7MMrkorcYnj7BBbgY
mNp3lByperpaEurxRwTnY8XVg7g077jAG2vj1l/CKhigBsocZCUCdshlLktlrQwpbN/apttO9qPW
1u5s/jHndzZ5bV99ttPc1dP2XuPS3pjZW69zbXhxLOvG0UPd7IVrV2sKLIcZ/tZ7nsSeD+Rwn75p
gAnAvji621o3t+cT26ItxTKpqZEtvF5VJ5ISf9QkKPETkqv1Y1N8m/s3kg8KwVI2HN7KFro2tthC
dl2OE1e1GKgeEoK8RTEt3afPAi8zzncznWdvtjubVs3SmUKnBH5dte2F2XRooqwPmN/wQT/ru/5t
9iTQjc5T9UHD6W2Lp6/tXKCNdMUBvOAxs7jGktaUynBmnFPxswe/ald3VbJVCRWX7XVAQDn+LyM3
OTy1tKza7ExXCRG4EbJs0ofBOEf9Qx59N1N9Y5dujGnJ2OdrVT74oI7coPgxz4+NVLtBtgV+XTsJ
l2NarFRuBkValoypi6XeTXsnhqNorty2LuejPqU/Xj95W2Na3BddMgQWuVfT9cffZ1SlmvpJT397
3cbKy4V1gjWPwqQgzlueMCoTQReG7D4E306zcScc5/jEXt8VFRduMG+dMjFJNxsDxgfqyeSh6Ha/
PtJJobWRj5fjlEEv75q74KzeaWcfOo3ptAW2WR8eDbE8ZKjKm8sceWg2Q6S1xITSyT4mp+Cc7LpD
cSeQTNsJktX98ZexFxd+cQd1VSUZQz5Jbp+D6imlN0FsvYv8/kvSH15ftrWtwT1g82jnjIGeup7E
tCmToktYNaFZlc20DxxG+j9fNyJWYrlSl0YWjp/i01w0ZYs/zKmvtWXRkfGQvdeNrM0ZUGtAzgY4
IcCw1yORYz+WFY2YeqSIk7lVIqOeKv2Gwl3/figa7dvr5tbGBOQWEDNsoiQjFuYsKTbTrpkdN+ng
NkMpw282lmbVnwsSXSDb5FNuRO9nqUTZa/jz+dXtJq87xuipePJzhxLnidQxPn3X5huLtbrTL1NH
i3Ml6bGKao0FdPhBENdARHAuvfaTAArmu38S/DhgOxkk4K4bpGwLPCgcS64QC1zpPDnu4H812607
ZG1vXFhZhrK6U/WAKrDilON9XBjvp4S8yjAck7J+en1frF1XgLy5FMnsCQqO623YyxKZzEgk3mrD
zbTMA+OaukmbPhdK4dWG+jkbnf3rNlf2Im0rFqo7mBWM9QubUxsEZjqZonf+FKNIU06/SIkqgsYr
E2LYFx5pVIZ5zKyBGay70wiLwzB/fn0Qy55pTNDOBA4WTgJCtBsIZRCoA5KhGbfU79FXVKrtJ8eF
Uo/wMASwsp++VHvHs56id36B9k1xQFrsKfyxhXK+nUu+whZyQiSQYGBexjRggfPeSW03Ag5XmF/7
razbbSR6ZWDJ9w/CZR7StqImGU73sTE9mPQUVd19oogc/EbCaG00EPtAYQtPA8jtRdhrJqFR2v1I
xTDRT4qeueilbLmp2x1v6jq4N0HNK5OPXdiYGiOa6qmwXQj3USpy44cUaj5UHuODCZeKZz+n93qH
8Kz6N9oLl00XL7uGDiKNVKVGqW3ZPFUXfdy3gS0qbVbjkdLQf1KZ9xyv9rLelSZPO8/e30Loiajp
+lYDmI6wB6IetPbcvNtmKTTGRKXDLjfnt0YY3Et6cZ/XdvfOon70kViODau2jdcF8wBvVOTsrUQ1
P2emHdyDGvnx+vlZSVTzPawEZKcvRMmLnWtbVa3hfQR0Nf9QosFXegmtFX8nPllCj/+cdYIGpl1w
5iyT4nqm2GmsztSniL1kxLtzFbwzOnzDz/E+nMkSjhBcZ4dG2WXDz/Qxn/5B/Rh/YVx8g9j7Fy6p
M+PZyORJjFc7FCWQPtHZ4U0UHJSJ/tmtS+QFoHiz4BcGF65d0eKpmhUqq1GRguZK3Dydd06D5FgC
+quEeczpYHWZ3s+R5DqJ4vpmtofoH8zdoS9i10g7Tvi3yMoeFOlLnZ70snMrW7p3rJxGKyh4LO2D
OcePTTt8ausR5tQoO1d6/NZqt9jG1hzD5eSJG/Ni8owBXmCQYHihDLsqDfXSl439uOYXDGrfpkUl
ClnEhV8Y8rLPHOIXN68APNnlfcMQq+Y3sh2PgZk9aNadRJdslQRPxvi50L8PM8R/ZnSYsniXlMlD
HJcPUdsdN75LlFBulvHiuxaPr8oaEPsk90HNs0IOKDwkR9ENpN9v0autzvGFocWzK3V8pYZuBLbG
uHNBKbqzVXivD+Y2sBHNMX/N8eIM5HNgqZGGf89VsJtT9Wgob9iZn5vcdl+3JDb3a7O22Pwy6cBi
TPHyzXzM2uytLEnfpNrZGM9KzHs9oMW+NPW2iHSFTdPu/+xoQkZT+yYacUQNrDX+xmNrZZlgOyL5
xvUoEFaLkdlm6remzciCXt5lfnFqm26riLgye1c2FsMKJye0KziN2HPaYYAtw6G0p8GSyBk/S2dZ
frC/baf5V0J5U7D6mVBA05hyQ3YjZQpiODPAroE2BmXf7KLKTXamKx37o/XF3Fi81Ym8sLY4WLRQ
RWadcRUzofdmqSIBvymRvXLpCsgQ5XniXIrbi1BXoZlQzrSYdwKM6K4QcBC6tt0+emfswJtu1qNW
xoQ9QmoIQcSjcnGGC7tLQm1i4XLN+mo1SeD61bCZMFxxSVdWFscYHGap24EkwI3tg3FCHvuQfRDZ
5i0w4dqOuLK02OzwYalSnOIdxMWt7IFNHur77iAds0N63OqsX508urGo0aNm5yyjT8MaDdmYLKJP
ILIwYw/BZrZ+dT9ooodFwCnIY1zfY8gA904dUi6sv5eF6x8zT5RE5fyA0iNjsuPdVmvbylG2GBJa
VuTkocBZ7Ai1IyLyG9V2Jyv2wkB1B5mYt+v2v+xvr8wstsTQdFKWwajhmkDLaZV3fXrypWQLmCnm
Z+HWOUS06FmUeVCJWOwH4MMqDK6kBjX1Z474WD8/Wg0wq/yHPcUepASuGW9xYK5UIHjdXRhdeMPR
oDfCz2KUTNvE0wf0j8z6XlVzwHBK5TWO+TmInT291PdSudUXvvZguDK+9CBpbgyypNEMCIw3pRs5
3NNoge7TzkJdvLNP4Sk9sbwIke5+eUmvLC/e0EOSO6M5kWuztNC1xp8trAB+tRHerGxPEK/U7QR2
g27wxfDyqIu1zCTXpsifo+Jh8L+p7RaRwu2mIePF00cl46vcchpIZmsMgwRIZQyAN2beeLKHc0Jn
7i7qPaFWpO3Go3yieSCMj/Uu9ICMvz6Vyu0wSVraXGp06YGJWKpM1WMVJ1VIti990O4EuxlYR+Wb
5EVgIdR9IO9D7bAtI7sycNH6TKIKKhvjpuDhd2E91BqTOyRh8JhGw9h7PZ0N8sEvnHZ8zFqj6s/K
wDlzjVDqv5dWmty9PvTbkI93NvS5Jtg0mcrhAiE0DRHv+IYEU0+HvwIMUbGz8xB99OMNiZolpwCP
vGtLiwCewiRp2wEcnPGsP4Z36CpUX+VP/YcEvUfKdc3BdFz/edqn3t/of7ud6mvji2BinFolNS2M
l+luPsg0wBW623x0vhXoWDd77aee8tCLPWcvv7ffbApj3e6va/MLL2+PcqVOOistmBDbd/W77mNU
7gQYq/VmLzb3VkHL+9bdsoKXAk+EN3bAmdFSvKzN5vI88eIBu/QnYaAQK+1PPQpg8iE9SXfS4df3
kg0Ok8gQrKC8vD37WK6nqlYcN7bNii5TuVa+q11kHoKssI6jL/Vbape3j0L6GRH1I01P9uCG7VPP
mylUJVJrCu9niBj3ymyfervcNbMKYd97a0vg7zYGwSAkwoTBAMKATV0HCMU09KXp+yiu56rbKQ/S
Zofr2lbh1wt8C3HiTcZ3YMEQ0gl9KgHawUq6+yF8rnW4gl5fq5XQDYXhv5zPshBqghoNkHJy3JQC
m/UZRVIi+QFhgOwwnbYCxdtBIREKhJSuLROcyTJ0M/NRmhp+7ja0HPp9914urD/6ad7sqhXn+DoA
wRDpM0CWInm47OuxO2dA7YFHQ55VpvrRsHxzF4ZJhTJV2xefhj6HILh2tOhT2xopWiqFGgIamOPB
2RdqV/7Qs9nx/8m5uFjSRYBiTBMBbQ4DdDSokD8DSJBCVxn3aFP+cpiHPL0GelCIXQLbX2zPuJh6
eXJi3w183fWn2qske5/pG65c/JbrSaago/EPiW1Yd5ZBgUSj22iGbJ3cimmDnSEJs5Sw8eJotDxz
DHdtYn54fbuubSDGRT6fijCMhovLIxpzJW37moMevDclx7WD96gGb5yJ28MNufmFkcUlofbGYMkV
RkLnsS/zXWH/eH0UK0UJYYFyLw6Z6Vt6yCm2lbQYG77/UT33D9G9c9/nbkC0CJ3rXvz3/wOc5f34
aB9A02aHLVTw6jAJt8CusFPwAtc+jBebJkdBwvJBCqZnX2ptY3+sGkCkAiYAqBxAzl0bgPGykyza
Ldw+lT/oM3XmmqLV61N5G7cwgxc2xDdcZBwbuyCBb2HDinQL1698BYA4u03TfKWoW29Yu71nrq2J
7XlhzQBg4ft9QQWp0d5QF34YO7jqkx5hJrsIDlQdva60P70+xNU9z5sMyD3495vwMNLiJB5ThljQ
yxw7Z1v9wzY+vm5jJc3PyMBTijubmsfy/ZlTdbRVHyPTOXyXAURoDkOEchmEnZvxyPr2h1IWsXaK
KzwsrqdRbeamwfcxjRAZ1c9psHdkt/pBUk7X9/Y+dcnKHaA20d3kOSZKOfm/pSfzPoFce+PRsbJ9
AJdAAUuZU7ttICyDsWziMOJL1PoQZtZ+lgh9qXWiJP+LSkgvgS/XOfRgIpt187gInWiaG1gmSNz+
Tov+TuuyfSWoZKr5pGaT56Qw36IX30u7MJU2du6LXNnCWZOLpPGE467SBL047YUzm4Me0RxCp2t+
VJAktgVBNomhgyCdINuFOFK4Lz7AJUauA35Ca1/dQURy2qqFrlwbl0+N5ZeEjt7ldQg9YDnr097o
JfNulnOI+0eY4bo6U3+Eam1svJJvfRF3Fby7QBMJQG54T6KiNOWoIUJM8yI2XCcr24emC7r3r5+j
NTMK0hIstgK/xtKxAxRREFzgMT4a2rn3G7fx2+fXTaxg2dlCmBB8F2zbpd8mPW7mjg4Jm0i/DqR6
EXTnQhxc5G6hA6/OgmJqDNxpPLSelpz0HuxSdMA9bj4sbo8Pn2IYVCoF4yI9pNcHWQrGWG+QZeZT
lINAI6IAauxG7W6c9upzcZd7w2mSd1J+mIqt46Tyuxcb+sr2wvMreVoOESSbrul7RgeiPz2gZQMl
7gG+X2QBT1uFl/XBOsAGOUEAaxexh5PVscOlTfgme6Nl7kPzgCjtrg//2cj+MiRGfnHLKIVmUc3H
UIrAovwj5Dii0rar/gBiviu2igi3dxot2oLbT5BNkX9ZDKuoGVhmjT5vUv8IglY7VGceNdS8o5OQ
iqYpElXS5hTPLkR/py2a0pWcy7X95WhrDSIPX9jPvFCCs9M6wK23zwZXhvwcVgtPYIT+xqt4bQNd
DnyxeYuxrzoFnSJXPouRRo+l9rb0iruUTRv2p2wLlLTmG5B15Koh8oMjYnHr9aEZRjAl44GTbt+2
3a6ej6+7hpc6xfJMXJoQW/hi52TlGPlGhons50SfV/9H9yND62XY1273rnqAMwwG7m1+q9WR6Qr8
p0CT9Jv2btlsJKlOBjZsWn+a4uLrZLQbkJOVSwOOdvEgJlwQjKPXI4vt0qpVOxfP4Y4+FseR3Cmb
znMZ/qaqhb1zjG5LOWftvCPZQ9LTIit4E75SBJWGBjCoa9btsQ86WhCS9queDG/9tN1Iv93GeDZd
qxS0IYenC19f7A21ntIEBnPfzUv5U+yrMIoYd9ImmehK+osYAFzcy11I2vh6FmlNB+Gd+QDIobIT
jGfimQGe4rSxD9c2BDMmKBnWmg8qfZ4hfbHpdTW/KcpePYsepOII91FyzpUn+SAIS7feM2tzSG8e
L1E6KgXrxPXgkMXzS59/3MRKnoIh/hyahheFv9yizjKRkXFQaRB5jOUcqmFqh3wDN8zvftDfyXW9
4f9Xx2FBXsxaQGC8jCHmPNXiTGrxE8Go7VOHh6gzRic1njcaftY2uE2vNGkSSpA3AD+tnvLchNeF
G7S7C8wnR5l3aZd4cZz8g+gLSDV8aVTUQG0stjfsEuVYqqmDgkb7Tvbl+zA3N07QytbmTqZWp4FK
I5G98Oa14pdB1/Oa7Wl03BuhPruyX0Vv5U7+QGI0f+rkNPjex4X9LKX1lvTbinsiuCQPCNgZhYPl
poiVfJzlgDAstSPRblLVp6IGoZ6kU0AfSvjFGuSNQ7ZyxmDsQJUDp7iWCuF1ZeUBOYTUgFO81cdP
vbOlXrY6LCRQFKDpDG0JtplDJWxhNESxryeoUudE8l1F6ZIPrZwp5zr0qWhZo9Y77usOZG1sohAK
PyPH4OY1GjjRHDoyoDO1V0Y36mqv0+cvr9tYefLSrMhuIUMmWguWSTITbuPCHyiPC2G0+lk0oaZk
PtNT/bjlmlYAKNe2RBB2cTFPhWEMPOxEKd44dNAi/T51b533Qq3c2DmIvcDFl3hb2LIVT0Lnjg27
EXzFoAkX7j7QlFwFvg4BY28/SJ1/b4yjxLGItzpPV2JIlspB8RC4JundxfkOFSPOIxXYekUMmZZu
/876nD//qRYz7DMaDHY2FIPpo/7G2L++jGtb5dL0IuRxinAwO0123Faje28kxeSZZp8dXreyOpMg
eCFqospwo8/jZGoqzzo92b0UwvE1qFGe3IdJjbzUEBZm/08GRbhjkLtCC235RE66LAZvRXmhlBU4
1UnJb3nkFd/PcKAAhU8GrZalwyrg0ot4KJOBzE2kAQzf2edG0CEzbmlUkvWnX58/k0Zd4EL0JFJA
vt7/ZRbpc2ICsBnNUc92QxFaO4Pg+52mUbf/B96D56g42pQ0b1ihdPj1soTajasIYjjI9RKXoPH4
+ojW9h1sIzxBoXOlLr64bya1huExNejUaNt0B+uGBsedtbHtVlaJevDLI4Vo4KajujWcek5hrIbP
qpWgkAshbGgb+yGz2zdqmWwEHitDou8ECk1B8sFbcDEkc5RAE8tscmTfz4aR7yX6x3951gSTH7It
1NdhPl2YyGjMyJSYMN6U4o+6pHwaq2nesLHijOgJF90zbLdbiltljHiDiTJL2YTyrm2B8Qw6PeIx
GMM2tL9kqXzW/egfLBWIeOg8yCbe4tVnlD7m0abPINKbxyTVdCo7+p7sv+6qRrvlcFf8EcXOv6wt
Hs02jJL57AzSSyA/RKc+dKVmN38LjkJ+rf8dLrIx2W+3S69dmhiGNJl4QMCjFgeZJsYuVywMi0fz
n+VCwY0Htma/xVa0th0duEQgCybzDe3Gtc/QyoCyksSl4kvTh67dw8f//vXduDKLvMQJ43l6reDN
7ZjGnRSYmSu3H/Pgu9RSod7q/Fw5wsROAqiGZh4PosWE6UrRDw3Sjy5UePLDXEh97Va+mkD6mYTg
Jhu58l4f1cq8keGF3xfNL/m27NJFEPQ4QS1REskfpzx5Z9bSRmVHfPQiz3BlQnzCRTijB20cTB0m
9KN/FNLONYJ0273Ha3OH0CA9MwQVBgiGhRkeFE1tEXNKffE2LiUvbaDqgPa16bUNp7FSB0fkG/FR
Qng20s0NNdqhH3dpTFph9BSy8UXylJhfC/0gSd2uij5FWexqk3bo5aMUF1vW19bswvqSoIdOl9ip
MqzfT7TkoeF1LHZtj6KE+RbZtJPVn7Ziw/W5/c94X9oSLpdwgOkoHmgpiGL/ITfiN2VQemYW/UxH
eWN0a4NDmpvcIuwyt7FGZE1dl8stG7KuUA5RXWeLBnp19S5NLOLrRM2N2S4xAffAd5HakHbfCW7+
FDTdQtytTB2vZl5DVE2hsFgmgie9qYJcMkgEhx8q8AJpTb/keY5+nc9LvM7/srN08lJKxSgl06BP
H9sMmpquPr3uKlYc4JUF7fqAWXZiJJEvLIw+NGnobsSfu6zav25lZf2xQg6NooUI1RfPkCKp7IT0
A6KD1X4qtWda1DbCyy0Li+Wf0xzkZ4+Foh3Lt6VfhqjUhNXGdbH2irsayMKXA7VvMloWmC7w9olX
PebRQf3SkpuXkXmaWleT3ER2/8HsGVB5UHeQ8YGL2bPaPJHswSGnOypvx9T2lL7cWKA1gBgs9H/Z
WMxfZfpG1TrYEDUAwQ5WKYfIeCf0LYSUq96+Mbq714e1uvUuTC7mMkIcDSEPsnVGmD5PSXdOa3NP
nXvDzAopEofIAIUmGPzhPxPfceHnGqUypjai77g7tw+Zp3y23sehG9iewPuFJ/NEi5cmVHI/anfF
262a0eooLSorICppZlxWumOLdj5d5QZr8uzOkMonudc9P9zK5K2FZRY5SdIZsmjWvbkpU0hKgM5y
U6o786yxgvYeanmxfNsta2velogJrvoXgjKYi6/nlPi9ikebbPXY++rO4r1FF1KfgWHMg/yU8oQ8
x1aoPc+xqeyjLhvurFQaD9Sm6cxS26D/9Ot7iVQsPYoWjZM3aLy+DvxYM2fftaTfK4S0g1jyCnnr
7bLm9hEYEDEC9JI3OXpig9FXMgpVs/Wxt98PIVBv2/bU+Ovro1m1QzVA6NqTA1ge+DngXWkOte9W
8+ycfL1pPA2WomcaiKIPM6JvH163t7qcNqhrWzBp3fJ2SWGV6GlKtj4KZ0+S/H3T5c+QBCAt6k9v
h9x8ADeCnLSvTbugGu5ap/04AcZ4/TPWjgrNAnThkPgTTAHXmyqXHLVjTn13CsLu02D6MH6XUvas
+tJWP9iqKcDWNBcTVt4AVAenVjLZ6PE988j7HUGt8WiN5q9nCNgr/7GybMnWBjuW8workxzUSJGN
3FH7MklhZPnlmSOqEopWbBpEhhfHsfanpJYrhIiQVxjuM2X40qAzf6yqdiPsX5k3eFEENyGJdnD6
i3BBCuxGyxOQB3YkUcJMkcZG3s9pOtLPdboxfavGBIxCg7/hVu1MLXMfwGTnu1BgSEq9b/z7dg42
Nt1KyzHtXmCH6WQX7MbLDHepl5mul6VAMBgEjoG5n36MzxXuMxHcuAqiAZS9k71EXljQdG1CKMSc
LZ5SVx+wCPL0Wu4Gu+EDlLf2MX9XUSZLdvpzBgcMIcW9772+V8ReuDHH0lG8QrnxJrNI+4BNdxEw
ID22g4dEVhBsVy1rX8STso/VQXYzOys9TZWat0mqjhvm13yNLfhVgf/iQW/a25uQK5oeXi6q03yA
8u3k7DSU5f4p4Q2LSw7QMhDJBBcuttjF3d/beY4P4J6qVOdkz8eph3k39Hf1poD7is+2STghPKkB
dyTVfm3JyrtQK6SJKKNso/tCTt73bZN6adF+MXx/I08norGrNaS2CT5VqLsZQMOXqcd0lFS9TdGS
Lc1k2EdFlZ0qpS8+NJWlHMfWiM9JnE6hO/WTtLF+Yhy3piELRSthJbVaa6NUR04nZGylivYUv/D0
tgI+QR/vhqnbRhExTNBacJLS/GYs5Q6jeEx4nkyWq/9OxXrKaDVFRPeofhh3xrn+6XwsT91ep6ww
fJOzX3Wp17aX1C5jVPhxlGN7npzACxC53kuZ2e2sctx6+69OKVUu2heE5tmycBnZI09iabDcdMq/
1klLqdA8hXW6EeOLZ8LNyrFHX/h/CZEWzwjIImIZXVzLTRJmU1bn3/2INJ6lNGeJsMYtnE1kj3Bd
NyYplgCEFRfTDYWHY1a1HWJSsA5rh8atduO9BZWC5sVPWyW2G8cmVuzC2MKPFoafllbPobB0QGiD
4ymUujQb5Rb9jzSA17GjFKBt7NHVk3hhdHEhBlU/xLaDUQBMBILlXd+b73RfeWx85Rvwxqcx2hIe
v/E0jNMR/eQq5FpUbhaXvSaVsdSWs+VmJuKDsnIKR+sRcaef5Bk3Lse1nclRf7kdycEtt0w324Eu
N7Ll2jYtQ6rx3NnqKVGjjahidUQXZhaPz4DKUJdNjChuxiNcjn8Mbfujbv3HES3CjSGt2nJA4AIZ
R0FhuSWNHAxjk6iWa7bBOUb6amfa2btCRscQrbcNY7f5Agg/cdEvmAeDYoSY4Iv7p4R7KE/E9tC5
2a23/YNQGmg/Q1z3afb0kGbQraze7XN3YVJMwIXJ2JkNbTYxGaSufaxND5xvTz9BELkg6mpvQpqz
/tFbHq3652Ivt9tk47eeBtpGonjCC97dN/hU02rIaZHKcKV7dLgRKpq8VD4onP7kOO60yQ2a05zt
SWjsy01V0lvj3Bgwf/GOIHYkqLsef9QGuaGPpgXSpLeeI8tqziXvHl6mpfp7MDTyoUmlbMO36jeO
zgRvJFKBgAmIIhfr7BRk3IuB/rouscpnq1O0d13V1RtWXpCYF/6Uei39bWwoHvnMLuKY12NToy7S
1CSVUa5t7xRoHpJd8yQ6ZZtHnjBf9L3QzA2F5touPLa7HPmb14PHZZfzyxfALAZtnEzqkzz59RcI
zhA96ax5F94J+UDSrJ7hhc+tK8gfqoMgBQofi9OL1f/zffy/wY/i3Z8jbP71P/z5e1FOdRSE7eKP
/3qMvtdFU/xs/0f8tf/8b9d/6V9vyx/5c1v/+NE+fi2X/+fVX+T3/9v+/mv79eoPXt5G7fTU/ain
9z+aLm1fjPCl4v/8uz/8rx8vvwVenh//+9/fiy5vxW8LoiL/73//6O6P//1vXrsXCyB+/79/+OZr
xt97U/xX9jX/f9x9SXelxprtX/G6kzciHwT9oAZFe/pGvTRhSUopaIIggIAAfn1tMu3rdLredfmN
qmpZS+nUySM4QHzxNbv5P/0v7JV//dP7Pl57+W//MO0vwO7iyVgFW1aUIh549fHtFesLYEHoIax9
6lUuH6/wppM53mR8QQBEMgBpEsQ14NT/8UsPFbfvLyFlRhNgTbuwfi33H799/j/cqd/v3C98QIQs
MHf+t38AtfbT0sB6wDmhxEZcQqX987yQwZhPI3Y1hbMxbMvi0HbmiYrmrRFkCXLCEp4Vl8J07ofM
2wmT7dxlOArYu1nV3jAxNlt0/dkVhhtqTh/k5vRBFxNaPvRghSA7LFHjZYlR4FqRF+QxMPAqIM09
zAzcz5Z3CZgmmG7YkDz33JBY7SuxUgLniFu/PPdV2olIWcEMrQAvhuF1s/NF1PWp7e1a73KWgEa4
7pFgVeWHKQ+GtLXi2gwVMF0yJEagBvAJk7kMgh55TQlXua0OqUgR61YkhotfXQuIiDQ3WbkvRNI2
oY1FW0HZyQ3alFSnzk98a8tuGQShy4idM/rZ3pv6DRR3UIjREN/Nyg7YcmAJS+xH9GbmNqhfvDkV
tx0PYBtxpxmh3oQt/HqLj9y44bedF9y17NRoDwQdfdtbAkpDeCSakEKEKJM4tmWqdx4GkGGvTWlG
i1AUKsjrJdqy6dD57cYZro2W5jCOHty9MkCaYGFfNoGRrsaOgNnk4fA0v2sv2sv8rn/7U//25/o9
f5Wf37/nr+RdfpL33/4bP8tXG7JI1vv4ab3bKZjeSiMqcObT2CfZnPhpWx0ISK6WX2FsTgJzMANz
x0T9wk5ln6zgBNI8Y4S0uBGE2MgTe4W93wg99OpORfnNpG8rGeckDQxI+6CdNdWRoqkPmE52rmoY
YCYqj8A/dppzh3R0OTtmaJIrfhdqJ3wHC6Zuzl63cc0GyT8CW03wDQKmuRZPKnqeQg9wt45hGAiR
nRbvxp/VLWwMgbEGUvNlDK0zNlr8Ow/jw5jPgfuS1t2mFO/EO9uiCnLIx+kpRTXhhs6UmAzq5/ic
KExbDjPCyLprVGDdzZf8LdMTv7/Uxd7lu4ls+D4zIZGeD1bo9WPgsBuqvdP+XDsHsmUDTNrx9iZ/
mKabyXyx+e6CJLGETT2sMK02wjQrNKiMiBpDHc6L3twkk0YjmiOddOG1Pm6rKpqbsIDtsg0qwHTJ
h405pvoSeqADaTHHB27sxA1ke5yArtC8KggFTe3saGZHcWDj6smxa+TBu77YQO/7RgSxav/cyV2e
x7TBog5nctdrl34cwhpSC7KLSv1SjoH6zO+K0zFKIo/tvM+knaJGO6nXoxbYRQCgDdSNrHBZkiK/
CpjJWmF/0uO8j/ol9s1DB8njO+085jF+I2xZbRr3czwRYCOzHSOHqv7Mikcvh3bdHFvaQYWWfEVP
Lu7NOrR0MyW2CCxoedsEiYkBUbGCh12hR+6ibfx8z2QZGsUb9YZo6nddeajkgQMxBUkxfxVS0fT1
3HwZi4v+Sin8DwLy4BdBe1O3n5VnBRRWr2yKXRI0N4sjw1wMkb7A1hAB5kysXdnrG/61WL1mYUMo
x5BjOttIPzTwSIXS+3pOKMOp4Y6WwbSFzA701XTwtF6qbA5z9wN4kEdZJszeMLGdzX0NYUuA8Tx6
lxuPlmfjk6ZcTyr+wPUHncVi3M8n75XA2bPPezTPQ7LsFNsjyQh0Lx4cFfBkYBd9vitJaIlkpIfh
6D7C1yE3guZaX0Hbwxc4bNq3/+Hn4dgfv/0YP/v+io7wCo4bD5Y1oA3Nr192H/YfzbGAL5vaIjAu
++VxVmAbBhUcPpfaiDwZTYF3aQEZzEJjfsNjbxaRNr31rA54f7KhRjqTR02PqYUhA9YUgD6QoUeg
Qy2tvxl8iah243ZIfumWQkjPwlm4fNuX8Ai0UZWqGitgl5EkF9vOvq/jDEbgaPyhYi2XoUCwdp56
HXE1Dxxxg6vKjRCNnqBVgU1xbd48GBYgwPvQOPBJ6MFGJej8tOkDNgQwGvXFE1Mw9Il4gmQUqMg8
8F+dQ/k2qLCt+tBqj3lzcigsV080o7Dl3XgwA0fTIU+Wk5iDGm6USziRJ95ZkVzgcA9uYDZNceFh
7cDP1SNLPFfkIl0Pfy8DrX2F7kLMdzYWbSEfLXuKheXHvrQT4kJhoskSpsQntVkoSoRYaHeWMM3x
pYoqcp8Z1Rt28+eSIZcFGiywvCIs7CrqBv1Syy7O4HGsW3OwLFe9gQcsHUOK6Zk3GOFgGduew36W
iT1zdDiVepGpsaiGr6RSn4oevP6x0lQKmGAFClWelP5FAwcyzg2rCBaKQDEX1wJizrHm+fFULLBO
halrYPTjnvjnero16BQA7hpXxIrRWo9WOn1ABJzM1bhAxigdtOnFNsZTVRqHyWZnl00PNXO+Em4d
qHXO+fdRzd9KTf+nJZ0Wcnc0Df7vb2ndn9LOtEG++cvt8Pa16GVXvMsfU89f3/3P5BMiGAAQQ7tm
HW3+mnjaX1CDQc1mbdxD1vzHxNP8sgparJjrlWkGH6XfE0/yxfFgEAklTECL/k7SCajfn5JORDMg
niHmttZlP1f5hYDQOfAoeojc97O1chssirJDpBm2I0zcHb0rQ1h1XojNoXLRuEcl4cs9N+K+0cpb
c9FhBC3KCQ9lsR1741nPl/sRyFXsei7cclVKxvbgc/KGyc4O1p83NunfgGxE9lnbX+EsjIkB0SMo
shYGaG0qZYyJ1LMbEZhNAf2ecexXX2hi3E9wn03hOyKPDQzt96PnylCVBhiUOZr0OnOGB9vnzq5r
jWWvz2AGTWYNOpyheVeQKN6q/pVWojnTrjQDYdnQOKS+glar7eZn03DzjVVCYkcIEPSDulXi3ipZ
dwMPuluq2827mzcSluea/lnNBbyGNb0QkYeZOTSQeq266tx9bGuENLMjXToR+kJKNkSktqajD7e0
HTqVTYQhhvHc1AY0NXpX7eB01907JabCBs02GQym/bFGfj3sy7oJYb+8zZXYeMZ8mBb+1ku5bTwz
yKCvpnVN4NnLqYCkoJiREZVZ/jCDZtN4zSm3sCcMrSuDphrvbOomnAwXTXOeJ7HEStDQ8J5EUyWL
3wKGybcLS3skLJp769Z+6HIZ9Q0HmaYOLImOlu8cDMgpYTI3XHg782dROrhW5ghhVEjJU/Hem4sd
lTbySMMS/dYgvHowJZFRlfddAGxul0xcf5ks07jPZnHb01nfTFlZnttRniYzv4GLcSyxQRl99TAo
fq+BRAGbLft2LCuQVXV/vCLvsDeY7e4AZO+juh21qG0GJE3ZmPZ6D+EHtCzCxZ2MCGdRJUTPxL5U
mbhxCcoQv8jyo2nNVljo1hK6bY+GnaRncLA4ZAWpCLhsSfr3a/L/aYFvpX5DH+hfltz//jb8chx6
bAPfC/i1Sv/9fd+jnm1/0VfoA5C+EEPzwXz+LfKtrwD7C0w9OJAgXazN2V9LbmJ/AU8H82AQ/NEw
BgT6n5FvfQmFNuQogEIFnvzvldw/Nx3hlrHSWYD8RPMLAHX7p0b4VAKGAoqHGc27+uRuyqSGpQRJ
VGKGYPVGLPwrgc6fGby/HhHDdBPDNHSF1nD8Q89xRBYh4a5mRn289vmdVcQEQtH+S3/ogvWY7uWv
uLQ/I5b+dMyfPqU+dJUhDRwTrj+7LHWhWLF2obpXCcHOv5ascP/ygD8139xahxeXjgOqUGytND+q
MDs6uxH6zOmEutGP2cXdFDdVtekSdrewsLyr50BLILKQOqGoQnnbnBBhr5kIwRjQw/JCX4u1S+sn
3V1hpHlx8FVavLZ9AKE3c0B2B68TI8ghqWOAXkBQ4umrzF9kHefQM1ID/nVWkepqBiHlrPVtkMud
0cfEC5c6sdUl51dmot70XljRbu0R+ZYfNlf2DI2ZKXD7kHu7BZm9B1jeforMCErXYUVv+m93UYgN
iMoMXDotECM42SFKhtDdFvO3czYSY0tBDkfnYIj4/TJE7tVKZmcr0uGNRB6yVbmdt9Mrusx50N27
l/zgn73dcEUDQTd3ooiwZRn6AeWEv0QAIKIaNfwoL8PZ98PFQriNM+vWURtdxWD36kcDDkTo+Fyn
iG1hYItMHHN6ds7VyVPP7p4Ako6iQ24LPzbLxNMe5unO7lLnVbtFw3T+4NOlf1iQNkbOA93rDwsk
/2m64m313TcpBT7txd14BoA0zLbFFKB4aUHLeiMxtvTVDKZJxaY+rjsQZAndkDqh76PKQFoK7qRy
LujEmE463ORWqB/h3YiZF4jl7mOvNsVm1WUoaeQaISJzsacn/cEfADso75tYxfODdGI0fFa6/3jB
5zCiNhw3zVN1z88K57h+2O6bV+H6pGNkx5tNdSUxjjWe27R7a9dz6sJpw/bjvk9p3NDd8rbaRy5Q
gyjTZoa9jJMHDd0QtZt2kIbih+nRyJBO3JSR3Ihu19MQVdCqf1ve4n4MsOmGAmMiT90Rf9vYNLQg
uN8dzVN/LO6XG4UnOVlisSOP7QE4r6u2W3ZoiIGXSFPtCA0ZEy2H0HwdYPbNT96jnkDj0Ie+SKdd
dJigvZrLNmd4cgPthb9pD6ILINvTP3Eed/0bypKvKMm1Iz1M4RKzGJ380xQOBEbCJDFztF62/pV5
UfYuGK5JhN+2ThiaoIaWSbZZNvzRUwHboxWVx/kJNfAQOkCt3KCTh8bZQbpP/ieVsQYVcejpO921
eHbePT91ipsZfY05qmFWboEXON30EeRKviniyNRsQwrHDYhiD8RYW1E5lCltCE9gk85i9FuEG2TN
PbhNeVgmHYzIx035IE7acT6UDGsPKVlcw2olyt88aBGKUBeBSwN9iLu3AXcDO/51YIkR5vthCLW0
ifKX9pm99Fu+h65qSPoIW/t0v5qnOPDD9YLptKQq4qcmGeH2iEZMOMbO1oQpeB0tDyM0JHqsSfhA
RlM6xW2EiWVQD4HaaBvtMh2bIi6ejLjaGuEE89YNkTszdPbG6+g+yc/vCoXdrt26RyjDmClQQKtC
o9G9dHZkqsCHyzqIcWcPj21xU0LesAjL4tryu95JO7ptGgO+MhBVGELjHTovr6vNKBx2ZVR/wJYD
3YyEqudVboK9oh/A1iQoxCpwvZ13QpcW4XV1YBAyGNhWHQcvkiTiUAeSCeJPfmOGZczTrgrEqYy1
SMexkvXaUPM8yLkLigzq1NgY+I3pXEY8eTWu94S4HEAOxnht7qhKyx7UpwBZ6ad9xQB+1WQsnmZ0
IV/yG4KhdRu69+hZVlA62ZCAvdAz4A87crRoUF61aDxiaURQJsB8sbHP2rjRN/MtMO953D4uZ2sO
2aFBJ3KO5ba/1gacR7ttrl9mNL5DNYfTGXFfPnd4MrGJotRWR3kn81jP4nbeDqh1O/dgqrV2QecB
eaQrzzX8lWSAMh6WZVkGmBKckCJ4madcwTRj8EJWJ859zbdOCYEYS4spf/pWsCQoTdwPe4gae1Pc
2lbgQnYJjlp/OUX+Bu/+YWz1bateh3IuJNuAsHLWEcEP6YGsbGTfowaVmqfx4N91T85JPk1P9EE7
Q8z70Afn5pjd0UNz6Pb2i3/FKYWBFupnCLutoq+rzQZB9EDukpK/mD3/p9s6MNUgAtsOEOo/Y9Nn
qJ7a+Zyb0ZRUJxLaG7l/h0LTDQnWNOL/K2358XDIAn+8Frk3u8Xo41rAPhvTYBOi3MvJTknCYKWH
cJL8ULj/Oo/5cf7y88Du12v/+8f7CS3gcpDtlYbjdZGzax7MxNxAzXanwcfETf3deALGLLD/QlTL
WseAf77j/zzqzz7zrJ+B9F2P2n52B/cJkmIjStmgOOXPIMyu7jsZdrI8grxM2u6WzSo3NRwwjYn9
dNjWd+7aPQ9siOC5O0j+7sUrDdmuupAIxs7bOf27ehXfLxNgbmtLwnPRuPjjbdH7TnMzWZi4TCqW
X4t43NfhGEJKCAKp5U5tzO2/vjH/+SX6/Yg/XyKyqLYtIJ4Y2beYxETmnkf83HxURyeiO2u7ikYj
RMEkC8qAb374Xf7YKgPvDopD8To7X0LslEeFef6KTsx39SMGZAX6sDwkN+2bfff3K77/nVNYrMH/
dzPs3/nXpuv+UA/i338vBI0voGabKOtAMV4ZhCsq/3sLzPhiEQL6KSzWAMdFtYdq4ddC0EKfC+5r
gEBAQmQ1TP29EMRL4BNjVgpfePx8ban91qT7L8xe18L2x1UIPDCBxCo8lFAGYmL/7RH8Ie4Sn2uA
5VYl9oVGfytGmP1ZUzMFs7Og364PddCjd7PN0Dy+H10mN9nQavdZKw6tqWNmxjT0jbEr4d+gtTWe
XQvNJWucioeps0b0hS0vpkvrYYSJZ66cxvda714WysZo1GaUOQwYE7NmMUQSkaiRptoyZ4FSV8+b
YKQWMgejeGkn71mopYx4Y+7nKbvXsSoSLuc8zdpuDxlqLWwnfi8cYzgBxPaR+VCMbhYg1tBW0Zmq
H9t5HOO+nd0dpICQmhE5g8JnuHGp9bD8MCb5bmn6DU6lPo4VB/tcIdKoqQ84/JOCTszkTBevSGoD
mSvvlyWs/KINZwVif6Y1TlQpuZedoSUzHXi8eM6SSNVBprwxvzbWgikAwN5BZdfp4OXjXcnEjUnF
16zSHi1QJHClC/tTm4ydN4EzllWdtalctfEbAv3lym9DUYtltwCw+l3d6281qO+aGl8/wyHef4RR
/NcWdvrRrMCE/udf9d8QWbF2Rf7Foh7WxvYfFvX6hl9XtfsFXPsVYAMsGBo9Dl75vqr9LzBmBKsc
usIuFveP7R3L/7K6LaMrBAl3DI90LPhfERWW8wXMHyi1AKi7Si/hpb+xqleiyR/XNXhMsCZFgwJi
UdD3BeXlj5tVSQuw2BdA48amqPdG4WGO7r03WT3tgfrFBHKqNpnWjuFImBMyg+d3vj0Pc4AxenNV
3vJmFkAHy6FYJzQ9Rot1D2FwQHEjOgxtJHqKRrfzaMiFH0xTmUHru1BHYf5wyEG7D+pu4o+QkkeJ
WtQobAYb/tzA8IdSIbXoc9jOasu5KYxrX5UkRsNIRuUgrS2BjOkVvkI9ZrmVn2jOAFM3PfDqHDke
caqgtcx8V/XMDudSeR+VxvUU4jeRY2ZuNOejuxWTg/Wf83G5ZQBkPzTCa+9qKtSxryZjy5sKjXak
WZumbJbNWC9WWmLilOqloI+MQRcZVaKLbKjNuzdNV/JDNf5+mbVneyHj3mB2G0zuiOH/4K2xChv1
Ayjv99Dn6gOPSb4Z27lI2jLjGDYiqckgJbCvivoTLsn44NAdAJ5Bsy6Zqfd7SJJ358qbu9QtPVQ0
E4PVi9/zKIPcVzD5XxEPp4MLnEkEmimUl2yzwIzd9o9Lk2V7SBsDtE7h8IhAPt5xDzJ9ie3VIEWM
fG5inHED+fGhyPYNetOnFo9vUM9efp+befdZLbP9wGBIaQRNXoB3Plb1nHKqddATkVAp4jKevJEm
nKEq1rzZiFvC/b1T5hLVlwaTedNpnuAf5j97pqTx6ND8q8rUFJi2ocGhrBRoVlGrdNKl1SC7W7ma
iaH0or+U9eAeZuX5Yc69JsakScZupftpz+FA3nruENglYWheeHrUcoESKmsBCRoK6aWlr/Wx1i76
+9h6Zug3zAqnUrcPE0R7wtLRzC2xZ7j/NiWcWWYHcbjY+fUIIMuioxE+thiwCodCYLvpoqyUbAcf
SuBc7Lxo9+5UpeMyChtXxSyCTLTVJi/gz0EyJ260wT1ibuOmBk7tpCnzU+cZQBHzLOBE3Y03Htwa
7hvYEwLgAajNrGkA/Ge8Oll2PUdz7RbnqbDZURimOlPdGKOqbbOo6eG3m3G0V9o8rSEJtcOU5TzO
PYdfWckPhoctTXr0WS7Co5GS3ggnk0zrNqOqmrgcbHDBRutiuuxhctHpmPS+2kKNDmWLsoH26+az
xmcaWYMJs8taec8aI/FkZeXjTLAF5TabQm63z7LsSFwqSDeVvlk+5MStIEnU2wC7mEWzmzLzc9Id
ehwgDg0UA6btaH6quHIoxIqgrPrJiL737V7bcI0e2IznRIrxq18689F10WCQlQaEYO57G6PR/HSu
TCceVT5FZaap25YMowGEFv+oB8yPq56+1SVKhqhbmjq1W/NgL5kDjYTp0aqHIu772kYrppp2kpU0
LObx5EqpbouWFdvc7T+93m72ljcswVLVWuT4xW051AZ4O3Ag3jJDoqgzaXEi46LfLi28YBbN/Kil
QSK9LVC2Yzh1HPL+CTRlDtLE6IZtNrz1vCuufBk+eQ6FiL5g6n6Zii3XO/0wNBYCpSOUwGeSADH4
WmVcmTQypCU6LS9FKQGZ0bIXH2uw+Wg94KgqkP3uYD5R3iujgnklhk33ddk7EaZX6oypwYppsXEr
LU4fxlKoNHdVDasc1yKhKtzhbhwnGw+SDRS9hmjJS7/funY9bJxFLAefqq+VQpAeJ7/eLkLjZiiJ
hoKCgtZviFqevcWaDoxPEgCYZbotKUFpUYo60rDpxLNL6zqwHdad/QXPJwGMdjKs7K7wbIQlOKN4
sQm+1I0Az6yOoLzvHUFJ5Y/6UAyfk5T9FrmOeSrhaOKEBBTBnd0xdhzbjqF3ARR+bOg50F2iN4z3
QZnttnMydBqHsosrmJRHWjYgxew6cqA+pce8a9mxtjpE1IVribYsz93Y0k1dtY9mO6kNmzsXoDst
D6kq+sDiI49locEe1zdFQpRBr25jfkrHHQ6lKackb3u0SiCFHcKhwrx0XX7Ss7HeNJpoo9YuPfRf
ezVuaC+GQ9FqdVLr/aZeGYNBXkr5WPXZcHCUekGqgICQ92Woj9Q+jbOC5K4psAfB2as4KddHg8br
tOXd1QwDFml02pXCmZ7seZoxJ10KhBLTaTeszs0n2xohr+oJNBIbooME5ii6wdAYQ4BGtSdqCk2E
ttXN9zRzFAAZtB5QXteTjh6SGvQhAGAFnTfZfZ1tEluZMnbNJIUKAH2wt27dAm1Z1nls6eMSNpal
El16PMopFp5VutW2d8wuJJ2EbB5+0x7syPykLAQ9YnkoNcVsJYOtudFkOwiuFmBtTOX1I2bY4FhM
nel+1IjiEQbTOgiiQzdGU4UQW1O+XGRbs5DaXN9pGqNZIkfqnIqSVo90aBk0Lw00jKX3ga1N20hv
frAWBhzlXBfzK5mK6rNtsGdKaGsn6GaglqgthvPKpz0FSSJgIOUH7jy1MaPjR8e9AZYc3bs/gwFi
tS7m9lwOTqQc7Aiz6M+NPqpAjupo4Gx2Qg4vnbOopLC6PVw0oTTOKIv0ySmxd0GjlSD07zvHbzC3
RUPD1gB5tk15dKC0AlB9CWBPrR1MCY21oTE32PSGSLExf116ILH70uaQd8NwBnzf94EAI+ho3keZ
0RvWMYDVfI3vmTBo1DPHewSXfUgnYX/1ZfncDUCwdUR1YV35N/1Y1DCVwjM5od0WuwKQGc9YzBsF
ymak5QDAOV5CWLMiFzMfe4idyafMBdLLsbRmZy8zLoBsuzwcVX2cNLdISYM27yiqIuwcu91W+mBv
S6g+9dx/GXpDQs6AAAUk5dlgdZsKY0Y9WfZiTdj6EVuDJez+PAzLc7bALM/q9Tt/ArxprApxBj4k
g1dTlX+MtS7uinL+OkyzdSzsbrjtstKKFBSibEg2W01oaKURjJP0iqCcMhrZPcF25UgjLGH6FRcE
gqjdPDYHkjHc8gbF1OQWUxUApQXMXadnkUEG8WQpPBGrAs4e/iJV0hWLGaja3zgud2AHI5uNrxn0
WIKy91iOjO9QwOcJNSpxzIsF3EA6zumcW92pdtymD4UriyKypN0dhhnLxnXXWGb2zgmT3DqoGu8i
INMVTMy+RR0A6Cqb9aicizrJ8g3ldHpw4WuL0zT7M8+66pmAp58M3Tw/SxcqlbAZ7gEN1jA+zYb9
vDhg8dtW1QTCbKzNhJqyyWyRDFojjaBaqPqUzGXXqdJfPTIad705vrs+3UGLzIt8v9Rfpa05m34Z
vJ2D+OYuMmxtSPLOQ+BbsBvpawOYh9Gpt64/H/vBbGPDBfGVZxSq717eXqFtcoPE1NgOdn7vEwrM
pwcr3DwTekTrnm4g4mWigZ1kvpnHSHhU3hbIhJQK6sJ89fOlCOeczkC7TNa55SghPDmrTQNzA1DI
9SJ7hKOx/65Mf9mXQKSmELjQdjX0mKHeh70+cS0mIguoWeFOj3QCMrNV1hRb3aNS3gaiCq+YpCcV
tOYCKJo9UH15KBoCbocC8gag3rHdUlg5Ua9Nuj7fCoJJj6+fXDQisYJgaU4mhONFDwR6EweoBuoR
WzQUG7kvL64z742GjlCG5IAO8spmiS7cGQsda+MRT5lVxqRwu7TvLZJHOindAcEYpNnQduhdUQ2C
YMSTIyxVOY6Lx6FMlcPiXphyp6EVHetYpvvBwmfqWTkbuD5VloWZV9hJlokGwA9+AyIIv0Fij57e
nLln0Ina1OSlRCpWkHu3F8dK1WaM/Qr9HFehHSiQ540Chnt1Y1DACHV520ppxrlojYtiek7DaXbk
xlzYwoJhqrE4HFLM13ZsszywDN1IgBTKN6uub1Cbxm2VifcB+L7qxDNou4SMNuazqt32cywyoIqJ
gXm4IqBHV233uRQAJfp0GT4y9LmXIDOH89JgjzarrojhwFvtfaG1xxrvMwIOgmoCdC1+BRXUwhDI
8Ke485avo5gBoswZuXSO+zD6wLBbItuUeVZh2sPNZ7cDGt1vxHAeyKJhVwP0qOcKYolCB1B+Kfwn
WuUzDZhUL54HSwHeWnLDHWUf2l6Zrx1tmj0drOpD8FLVwQyHNWhoYFiugPbNZA2cEGqane3kw8Gq
Fr5RusUPjvbRjZgr4l5IKCdN9o633YccDXG2fWS4LWqVtDQnNxSwoFoLkNHadLXStzloEIEOCNrJ
YLP9NHIf8y2j7/1PvZgQsS1dG1OyAoo0qqBbDA+fKAcILRW51hlhhswFpC6UHDUGYDP7gBdUdTtI
oIDgZdRfjXpp0IVaXmQGTJteL+zDL5sCtHmXL3OsjwLj8rrg5RWuB6BmLUMfrmgZ3GRfAfLkVSFr
ahL6rSLPBh/IGYIC0LaZjHYr0Ng6ErWAstDZ5AR3bBojvlcqbGbkppFZIsGRVWtBy0UBiqyzrHWw
ro0GZsuAYtkq91LRTkVseRwAL7/rpiSrBIZU+hHVsdbiUbS8r8IGSmzMNR3lOVCtZ73h/hvrNCMt
Fw2MNdHZx8y1QXucubYrRp6HOSL4uR+16RHcT0ied8S59MYMEzk28gGwXdvZd53pn6BA5EajkMsO
mS5geD4ykWBqVRuh2BjfmKIAChSo5YA4A8OqMztkK13vWYeZ/Ad7Z7Ict5Kl6VepF8A1zMM25oER
nEVKG5goUpgcgMMBBxx4+voib2bbzWzrqs5NWy9qLROnANzP+cfMeXIGRKaJ9KhaThNIbatmbmoL
i37fvhqAP7yhv3gGUHPVtnP2oNXgklnrjA8VsYodi53VvXORTbsEGw59yjDymVcVK17lfuVW7rCv
vAx23ZL2W5ymi9p1dWEOfi3iH2NFZMrarmryk0a7sJ7cKqnRCVufNqAP9ZZz+lkrHza3EcEGraaz
LaayBWUY0+SaZEFwpwBvNgPSID4WLlKnDx5M2tXI6Rqn2KYSWIJscIdLp43QiovUewA85Vojuk44
17CqtLUqU9absJMOGhFLkxQSc2U7jtveZZP9oMYyGLEYBAT1tdbGm8v4kRllpvBtKs9ILsdtO9XO
OqPV4hBjVHpKhSkepcTz4kb1tXRktG66Kf1dSDVPN+lafGGxfzCJnPc5uK3TKKo0I0/sdbq4h1m6
LtWQMnufqgj5/BS8TW3T3fsDOg/XZZIdS1hbfi2Xv3WaHmJfD+euSp3321G449au7omZmF8ne+RD
4Jl4yio32M+sIowiBU8R8QxH32/nl1CHiDpN7Wxjz+JNq6Pk0VaufoynTrJDqhkLTWyPCb0QU6lQ
kFt+IDdiqF/zaMFehM0I/Hk6p9U8nOKpZ5jqMmtjYif+8gvKFcogHnYtmZVr3qF533U+jwddI/Nn
OeXzhbH/o9URn0gs98ky+ulqqPLyLJBQXqM2mRvmsmrmPaz9Y64q+xAal0d48vZz4uODSuJjFCF/
7OOI/cLuTt0014+y8fWls0ra7TszX7yZidMa8GvapWo2Cb6uJ5M24cWNJ30/j4E51G1XfYspMoBq
xw+ogRKMvnrVEHertGAMK/mnBzOYYpcX1PMObv4018q7n/lsSQoJLG9rZW50ELn5VpSxeMT6z9Lq
R+kbEQr2NnCqd8dStGZbvbNZjGkPqq13ycj05Yw4thj4ltck0O/4QOOtnG6bVjsL/S2ePJwsbZcx
8nfhgG5/iQZ5UJ0J1oGp3EtZ4rrNstbeMf6MWwV4sY99lW6XkPOG7C/yE2p09saayM+cELl0oVqr
avkRtTp46dvJfKQge2tfmB+9QbBJoK3rbA3hn+NqaDUiFN5GdytNDUth3VQIqm4FcF1UbKNJNBsG
hoFLg0GkqXq5m/Hc1JUVgqHA4TC3/3CzykHePoYNFgqJLCprk+qn0/DRpW6GKKNGkr2qCsGpyQ4s
V2FW8LF3dfrVZE58N4/esQNu2ywebH9XssokLXyiPdknHtDqkLhT9MFC0e/tws3vNZ8N30hFe7Hk
YbeaHNe62i4TvmoBkgeNueVW9Ha0EdkDjnpZtF7mIcU+N+NTKvpOnBaTFk+DapCTJPEIWiXd4jAw
f6z4tjG4q+oPYCro4WKs6rf4LScaN33v5uSlRrW5dys9ULTtC/fKvuI8qKkxx9JNSwRWbBdrP+rL
N2lnogOEK1z8OZn5PdXku/tiQZYVjuCJVW76VTol5gQKn7HJ8/UwDgXL6NzFseweKn9OP3oT8adr
Q23fz8LqPuehXX5XQuD9AzxE7ZVZPqaz0ZV8isidY4OUg5N8h/5PnNxxLNr1lAT5o0V8/hbfwnCe
NMv4lA/OYTFj/33IFjxVScA07cEEJborLmpK2m09uUzRufkusjrnTWwtq2Qhc+MXnZrlt6jK+pJQ
MLZrxYKpxHUtnDmQDWtt19lmaQ3+7bmqnxI3INNY5PMCaNb1BWUpsbo3WXIwJSY3yZV0DOPGOUFA
I1eZTHPpetls2MDme9Oqu14V0VPqS29nIq/8nsdVF64DtqOztjRRFybcKitffgDCyZd+SEBsS5Bm
EZnhm93zUK1MYavLOA7RGVU/S9706IXZe+P3/ja2Z3UVXentB/TZ98ZOAYuKKkpeVajloQ3FtB9r
YDir1f2jZ90uBiKvuIUi4LtxWJYbFEJGcL/M8XVpUHLxzlh3uef4Hyrjj5l7LgarLOucc9qocRvH
yCRTIi4elxINjzeG+KoyGZbN2mBK3VZB6bxxmHzotuuOrSEa2gf2wpdizbumMOUlpbUkWqdZybsw
Bcv0sxGD9aj6qr5aSulPWfTIhaIsIJTKTp2HOkd4o70AOV+eLoYXN/YytRqsNDowZAS/0JVUP2Yi
s/Y0hwjW68m2f/VNnJOv2IA1izKBiS29XDA+sYssYRYgn/U7sHlpzqM1vruat2Itx57Fuswus0gV
K6XTnI1iZ+kCUM/stiINcfL1Nzbsf1jD/8aP7ULg/59Zw9WXyApd/1UafvsPf7KG4R8QfDfB9T8M
LH/nDN0/iH9wIL/sW3g8MeGon/6uBAicP1Bpk7nGYu5RhhdB4P+DM0z+IM3kJhCwXTJh7MT/dzjD
f/FgkzmMBCC45a/eAtGjf3Xt2z6xil2NtqwKuF7TqWE91G9a+EAkati5S/+nOwDKOPtfhv2/yo5u
f4a/Sg/+/I60RoANQnz6wY3C/Iv0AAt2SzAKjhOcLa++U/0s8pmJqHwB4nh2E6YmqbFMTt5booNf
tqeeykJ+zDVskrK8ndLBV87UWg3NOuz699ab2Z1hn7Z+H/83xUL4i/7lhyXrl2ADLBohiI3tBf+i
T9MzkKqdpvAF2YTeDI8mU29XXakFJEyBz7RhDsxL3rPBfVHsgo9VgVYJGoi9ZHmd2wbBWNZAr3lp
sfZHxQlkUAGGrttfhZd/D4pGQqWxGfVe5/2gnPZR+VTEo8NA5p27pyW+z4p42HYVKTmTwS45RB68
aja+NoAnGwR0bBspHTB2wmmZZvOHcfGXMDOxibBKADGrDW0PODgVVnds3U+ukj5tel63XxLMRso1
2d0ky2hDgClXe9T+qBeAynERoEF97uBSDPt4k3NUPnbDaD3iSAx3iUvEadJI73BLgyGRMEL7qO1t
Yg3XW6bRLiVndUSHOXtfqB2qr771y51GEY08k3C9QFtbm90H+3Dx3MdKULLYvOWDnxyjOHpffPkc
9OxM3KLrHnb0VDEL70ttV/uI+MM7xDLJEa/LN8dkaMgMh2Zn+APZSaY2WBGsvVY46+2267eYI0/J
2L1mc20/we9N23qBD3Cs0QIoEe5H4utyn87ens8vOXRtq+HnOjJZxia4FIzNdV5+EolcP4gkLe7A
q7WzaYC49gXr+Kqq82pfymIP1u9Vm6Gzg2OQANmsrCT1z/EsolXBDAXD1bjbNu3VusvL7cAmsCrc
lDpcECXeQP+1qOp9OVfJMVncn02iiLZq0Y/PTYLI2W1IKRXeAyAGtSdw8JumV5psRtVeSRDNYHHb
btvK245SBcMmF1peILZBS+P0dxnm2SeA2c9+xmQwAtGWa3RmaLtDyP8lrctNnTmGNAWeUGpo200X
KW+dOX65UWOeQS9Hv5poKX666OenXHj3Xl9Ud1TB9HtXWt45d7Kf0dKKd9Jw7edqVmad2xHISRak
/UZ6mX9RmtHT/RsDEpTEZDaRbE4qlVc6XSSKHy5JduF81cRZDRwJ+2AVjCfWDAXuq2KCbgjvc1xw
L0MR0cfZBvWxVg2gSteW1zQd5K4SSfARFYuAJ56Dta2N2vkmf2hvbc5RAD1R1kkCjlVmr51tnlp7
KXlBM7FTw3wQQDhFPtGvESrK0Zyh36RKim2W5QelarON2VWehE9EQ6Al+szGb6+WnSzfZzeavusl
9R/F7OBsVXkN8jnmVOcVEqY0eeybXkMXIDmug3m6gHj6epXmGBXcKN0PGn3HyrP0h2CuDB3VrKVQ
W3vI0Y6786WYold/9j59r/exGE7Rvm9jvQ0qe2FFhYF6HKmaWBMDtfNU7O/tEFHWNEUEq+LR7Ld9
4RebSpvuczRWss6UH35P0/5bTQjuYc6bYpMVktryQBYhpFnafvMb/XNxa3l1MKkfIhW+lZ5bvrJE
9Y+9p9Nr24OXcwQV6xYz5LbK4mbbUyp13wxJy5Iwuw/IUeIfs9WU+4Jn9VF2Ut7JohEPbkn1S9Tm
uEfCYAY0JTZ0LPBRu6n8Ce7W79FpDL9Bt5xVAf94H/jSXvmQnevJHdr3TuY/5ppohVoPT8Ns45Lp
A/9cByMJP5Z9P2TTC2l4byawvwXESKGZpgeK/oUuP1Q+aNDaLUfnic5xcwqE6xyDuOw3OBvNl2Oa
6OzwAh+kk+ppRcgIa3sj66QBOMicIyAnT+KoCV8Y8nTGt6HEwYsk73Vfj3iW8RYebK9hVy8tMIYu
rQo0BXNHAnUX4HnxTCc3bSf19wjxWLETKS1Gqy7PdbVu0sF+aefW8JdVzW9f6vqwDMAVtpNG5V2U
OfshSjdxWohP9GwoX7sYlltO7cEkfgUYFaURZu2s3XlWkUJiJyQbGAGaUw+eOgFnYVYXCEvSNgsu
sVfKx1SJin1JzIfM+Bbhrp7trTLt/lqwW5ptEOv0pSe9aF3ofHQ27Syna9qZ/DQsffOYldoBnFdH
J04oCGN59VZ2oOadZbfLRufG3WWhx/JXB1GwqRNg2YG0x4dWpQy1fS1OusSeIBNIwTzAwpC08W7M
3fJSySSF4vPHBwXKkexoLSJ6w9c7W1us1W4Jr+D6MxhVW+lcYpwVyZ1O898TENU3wpeSrcUd/3MY
I8ITtM9O3AFwkqOQV/IqdSj3kyhBzFqnFrStj/W9LFP/gy56G4h6Wg7GH5/drklPpNXpc4Z5eCvB
ZLYy0V95nYlrb+p2G0aTc6MYTirq0eoAeTz0MBq7PqjfFMsyWAD5RtwGbX6Yi8ZeZzC4m8bE5UXY
draZmzHkmJinZhWIxH5sLRcsH589oQcx1lZPdrfP0DLfAzJsREDqhhYkxNTdfd4vxbWapuE4Vuld
zA10YTKASYcfalZi5JLU1LZtoBSnZ/YoubOGAp44Hpf+mibVE/nxZs0Lkd5ZQ+K9ecwdiGWa5j6I
O/8w6+BQjxXMYDlMM6SkZeeHdoriu054zrHynfS3jgwIFzfGGYmXOmBFpePMLX8XfewdiyBsz50j
km9Fz0PKkW0ZglZ6Dc1+Qns1micWRnRdcWYDf+EiPMyDoVIxZQNai6YHoVpyjEp9aC5+B2Lqhr9B
w31o93ZJdqI2D3PQN/QHOH20GezsonKHbAvhJps+HMedVZfzinAqbjUZ+FxJYXCdVNBthLbk+1KY
9NAtbXvo/Sk95yZVd9loyrfMKpZdj4hsXXH9nRUMJDK0RJsdYp/y1BhLfoAipOepCvsvEqCBQKea
sEu3bqfLlM3h3gty9eSH0+Mw6XzTNNnz1DvNcQQyw8Vmu/vEo90YfV4GEo73zAPtxfxsmq3OBkJZ
yrZEvmV59/EUh+t48Pw7hIb9qUnmYU+n0ANEC8QLwZOlH1dfAdW/O9qh7EOUN4cq9oqd1gAFGQK9
mwqIF9CZW5ZTHCXT2CFYKwvn6hjxVo1BcZf7cHuNil6mmgwOjpfm5I/uZ9NO7an3cZYFtfcNg/rw
mI3LDaMjFclWn4rYmHZBBZEiR4IVrhjf8/Ixgt/YFnLUj5BEPRfbEsdXbtLy28j2eu29jCz5suvO
A7KP0iYFokEn9AUXKi+9Ue63osiSt3i45cCXM66/bIrNRpZN+JC7zfQweTMo6JiZfLPgxcW7NmmQ
s6KU5yBh1W+L8j1SuKB7d2KTBhsCxxXq6swZA6ElSs7u9oF8yxe/pyDHdRob1L8M9p4OTq41F8/Q
EJdO9GIduGo7RJZA8ji/lz3I1IDU8Fg6GjxGEQ6V2OMukNEzJ12xRuaVbIOIm2zMy99S6QWw1Pus
dPizTocXsgQeF3axi6jiXzL0fqIlzl/aJCfnN3MhPeoXyZB9qov8XfhmCAG37U2RONUGwKxATySY
Jmsevomq9F1F0CTpWWm3DhwUcEIE+lCkhHrUM7mobelW66ij+WCpl2fVNvGOiDUytHqDszGDaCv8
Bz7JGzapLlLY8gnoPF/PNTeoryWxN236aYVFgTLHLOuRcXOOFd92xnoaoGdaIyxxVuUwiw1IuoX+
spcvoV/ld1WYWvsgrGDQQ1JROgoxEWxdRCBIMJbkBiy6a1ZeT5TJOMbug11gVAKF9XfTMCLiWIZD
dqNFkDvFO2Cx4Gky8tNDDbVKZ2z4pRetB7vEzRYkJCOEtGqLwb46iU8AC/QlcF30I5JWfzCqMPd+
XUAECIp8yng5I0hB5d5YKr+bYUaayWfh6ukWr7CXZXOEZKvljGxDH97C8u+k8uqHvEDW4Awunq5S
DCfgQh2TLSLat6En46cplrvKmBiBRvtG8cSH3eEb9DoWnJUHlIkV1x4/sgpMmuxe8ewOGQErInZ5
UE2gDo1UsT7OKMjWLfDYZhbDOK8GH7/vrYDtoLvkkGjrMDeIy1eRraGx6nKSPHqsmEs6/M4qO9iS
7cZxXLRhsV4G6HEXyT3JZfb3ridrxZjjWMf4T2Vhvk/TmNyb3E1+WdWybAbVQtwxISFEFahhQVJ3
pkJ6VwT+U18TTAQu+Kiq5AO65VkMOX6U9obTLqyRw0yoIkKogwvN9G6asNh3rOSmDl+HBCHQFBQ/
atHNV/t20kWJQKtbpgYRb6S3de3jCsZLAQ7MqN/eJbVzjGeJVdqNIBvc9rPXS/1cZQQQ9U1g7/2s
uhe8fBtulmXVqqA6Tjf1K7FMz6LTyYmf6Xs4f6NlEyDPae9Z1t0nFZkb296QOGTmp6CN6l1cRv33
1q3YkuMMg25a5Xt7gHf3y9uqaQiIGxIoc7WwL/HzjQiNbn8mWoEwaqpy4xYDsRuCX2CrsvIk64rk
kIiBCH3LPjGMwLa5m1xR7nr28HWUPiXo3y4TVQkrkSCFoN7ttY3Ege4kPvQ0XO6Khc11sZNhFXMu
LqPlP3ttbn1j5oYO8cL5WDd1+otgejDBWOgTavXNIqv+TVGXEVXKwNbl8zpKiOJp2c83VjDJUxmC
vq99T9qvPezYHjrTuizgG0do6n4XqZZAOXbZr8Wb5a/FU9hTy25e/Q+E+H8T6ejgtfkvDUXXWwTj
f1x+/vr6bJt/8SD8+X//BBRd7w8ARWyTnk9h7q3O7h82BNf+w8eVcOveoHcBZO+fzEWUjCWESDvY
Gf8pZcK3/6DE1YGxo/TRBlz8t8xF7I7/jJq5TPngmqRdEHRBjszfnId/gfi0U0KR+Cn3pjHyOcKK
cENUuIyquNg6xThtrIyVfZMYjhlQlyjinRJmeA/Rgnyvs1Cd5lACQliWlw/ruoniC7yz2Iwpo7oW
3bjyXMHQzAh7Bp/KX1EM6H2akqhF8ezwqJ1YH8amtNDgciAfZup5txnCux92bssj+sro5M9Oe1QG
TX9ABPyqmy3/l7blTxVl3Rl5a7EhN56LLUNGSXgKkVwycF40OqWDI/z5N7HEWCYJZBE2r13n85ss
Sel8KdeKsAHHpMQNuk8IRiMthuT8LD366M7JEyLMULuNytYNKnfI9dn58KNBi/UURRVrZuSgtIlJ
wWF3zK9mGANse+hRXvx4ZiJW9ljeDfwByAZ0XJxVbhO9ep0dQZb68j3vxHRoSgLVYO413uobfDSm
LUcGYhdQ0jlZ5Q6qvbGwoXLQ1tVbn+r5H3OcNhfhinFrR9648jNdPiCu0KjWimpD7Hm7X2zLvSJJ
4qceCoSaKGUJzJGLGk9qxIsBKNGvO0QR9wXIywnbSPONbpHiFd/WrTu6TZ6NJ4oPuyZxMIXI2qH/
DR5dG7FMR17gyKQXQdvyrD4ME1Gao7DLzRi0I5jvFK/93Dk6CVtNPS2u3OSLX5B6mBLFkCZBhTFi
CQ8dpOEJ+BzGxGsJ86f3vjgPPqE7iAfL6EM2Y/1Qz6rOV3lRjsGqQW647jy+3lQV/WGK2uHSZAs0
a6WeROnOb5ZpCbiIo+oQN6i8Vg2aoo3n98O3oI/cXa2nbuemOEUh7Gi7Zw6u6oMVMwRdbqQMXC2P
w9byy3t/chlMqyQ9ZaoPyNVrPDPs0KaDI1KQRa83FeKYcab4Z9ND0dPB7b2g+bZIKeSCKnRCOnrf
mYfJckrSk/Ju3weT/dgH+W9HSHMCXfYv3oIElYD/cSOXEqssEr4VKrGKjT7w2VytdEAS5cyfUjkw
UQJ23VayfJBzSiQmwbHrSjrdh8lumXFBUDNUTv09SZA8cW0RfTWcPmBZavrEjcHIPwrTHQBK0PsF
g97N6DuQ3onwwq4U70lAKvdz3aavTFu02PcYK6zWiT8IekKV2Lvd0cms4K1OM39fGT85Ix/SzzTP
pOUqIQvpGKvgd5Ap3MiyVieN+gUxiB1/tqnTveTYH/JNMnjivitVcpdTa4jautYvlvbfIhmBYXRa
XnvU0ruwDvVDLhEGicIpzw5Chsc5KJZ14zVkfAN1ZKQvONL/4bVMRtMNFaH+T30WJQ+dX1bxboky
T190SnHLthiwC0mVL/m6b535lBg/fFZDlpEUWXIA8GE0kKo5GQiTHZXfqAmCFu9EVD/2dWesUzNG
CV2cixMTh2lPAEsFtbReHb1Ortn7HI0ISqkWovmvb4unsSuC5w7R/4DNMW4vneTLiVlb2Sq+iWoY
G9Ns3ZYe2grUnuirykK1j203ofMLDClYCSzwZ0g2JaWgzC6MrE6zr0RTEPaHuiFHbzT7d0tvs//V
jYc3Raf9dumK+MxR6V4GZoll5XkAPH7umpXqZGXvmzlNjgqe6TuafW1t/MKgx85jCUIImJyxXgfO
KR8Wm9RCRJbV+uasYSlgW1lp3/1eBMG8LuOxrFE7BtF5qNz5u2u3CQkFtZ3tQB7EvP5/O4b8f2ht
xBX8X5GUKOGLn/9BYPR/HL7U8pW1wKn/5HS8/f+/Ox2TP5g6k4AOlAiSLk4YXP50OjrBH1CP/xRJ
9Q/W0g/+oLf3FkSO/NR1/5bu9w/WErIzvLVo8vUS+kES599hLcPoltX+lxgBmqACpgxmGTeh2+h/
S7LConLLu/YgMIp2fB6AId6diYIx7aTq7FsatUAXVkauuLDrg7Hr/twaL/yVapj6tU5c9Y4wLfyF
ZkC9d5bAZbDYAACeSnhZC3xJxy4IO9r7UjkjFwkylsoJxuJniR5DbiKkiMPeTmS5VsOU8C1wbYCQ
iFrdeEJJZk19EwMq2bfXeKmmVSsVgwj6x7ssHYjijWdbvpLSZnXnxul4Vdve26VTv9xFnbDQMdrq
4Hti+JiHZtqrcOr3hpJ4RUPPoWpsB8lPM4XbJqzYKeK0HtaeFP4JfUc3b1ATcMQD84tsHQ5zfMlT
h3crIup+QwV6eeDarbc1vys5MbjEd5HIq3sv1/nPEM37ACyQtcdpjONz26Ab4Q8wkjRE/6cH5ugG
v/2BuQH4tWzPfZ0CyWeuau/ZlrFP6MxEX3FI0zAgOMqLk1uxUG+TBZYTF0H4Goa9/whInBKoV3FX
4FfJruXgONdy6tQBbCLeT7kd4zCbiLHuoTnQQNVz+6tFSXunufJw/o1Zsc+GfEhfaw5TwLygmPJr
5WtwYSj3bB2FQuxFZuaHlN2VWJQGe+6qHVHloQSPw5W2u34TIQTvt407k/wcQX7nKyfJvFOXpT3z
a7ep8fFgORgICJWtYzMulHvLSdSL8GFRiyzOH21LRfk60FH8qCIaTdd2nseomTNNHg5IRtkVu1BT
p7li5cue01GKZ8fImcSKAuNdlQrCDKPR25eV3yIxdMuNcSLQ9NZzHuQ02/deCZ+ajMX4VriZuUQx
Y1c3G37YIit/ep7qLy6r5LaTwnoAWl9WM+IrFMsV0UbG1MSj56o5DMwOR1WhOaHDpn91ceyvdFNy
W4zRuIATzk66zxyvm8DVuuZBlSEEReHnd4jU3Pvg5qGD2anvhptyxhjvLrJDNmgFThfp+ZjWwLha
ywHHJhZEUA8LQnpFtMb0NQw5j5FYgmdwZ3A6jMJfCGOcEyXsy575d9yKKZYHO/e6cpN445M1tWLn
9aXYU2xyu9BCbxvouO83bkvOczAX6akNU74Yain6tKcs+dY4k3uxeltsosLVJMAmWfptcKoO2VqW
INWT1kOeWPze3WR2o1OUXzOYcELiY5nsiizAs2V4QVYIFeN7pxM52rzRVmvhpb9la6wfRtR+hTyn
YwQs8k9KGxdFprCM9tXkBCul2VFWMgujTe4GbwuQ2ibDGhzkY7H3nbLYIn7+KuIW3IlscjYD3VTv
BLBXx6yNfYBUfF+BWqqzffMDzQqZ6WpEPNnBe/BIVkg/94geJGBNIEgfBmBYRaOz9xwEi6ZTBBj3
Wm6orhs2jcaw0nWo/gwoy5ZFbHxMrZ5iS2uMdlaMrzMb+rul7PArpFlz18z5cnbh+Na15/EGWQ4G
pTrr4HqGFyd32aKijnIpkaszPp4hABZ1sw36zvjc5eRZiiS3Nr3K3omyeXfzZN7VVqXfw9DWBLDX
6iJqayY9GTtYTyjoV1I58lg2rnkudF+9LnjRz4R8yl8eCsGNI7HKzCJHHzsv45OflN4JUQIEfQDv
tPIma+xWKD5rMP06fOqGNnoafIrWY31z7/TFNKzjtmnvFj1PH2Bj/kkqPqaN7qP8Dn8HLmM/L5x3
ICB/b924cRfh2bVYgu8asuM8mSl+bMD3dzyaREI3gLA+ntVNGowkYNjWobACAiPi7AfW9fhUJHP0
QDWaugmqiXPi5+Tj6N9FIb+DUMlNMvfDHUWJtwOA9IooZPac5pmU0wKgSHLVHUfHLd5UgEuuVjlu
3Cgv0MpE4HgCdalezAur6rBzFmhkTMPwZ/aot+6s6520ErlKNJo8E9sDtnc0daON/zOs469BROTW
1rWTACvbdzOQ7Tpvox/zkEAHgFXZJ2fhe3W25fEgMKqn4FGrvpS0vFqkqvtV564mEedoRRt5lmqM
19YtM97q0h5PtIZ0GntJGh3w1UYHHsFly0S+4UKVTCwye5eO48TCEuZX2Q8GZUHg7zysHxuRZtmD
KetTkFaEAZm82MgcCWLXDbeDDltVlooPZ+lBdmVssJ7OMEiNOfSB9SybaLhTEvsS9MkpTqP2WGQk
i8EwJptmnsTO9wCPtdPmj2FhowggwOFq60mXODoHALIi77YVcME+KdAjpcGR9Uocprz4SppkuM8N
XntjOnEQqc/WhlHXEQDFTnwUweCfjOXJ0zDY87VsHcK7kz6bzv0ykpWY2vC5GXxlNqJQhRTNvhyF
RgHZtvvIf3tq5tC5AEoQ2i0zaz85I2nEaG2J+nOiai/DZKjXUJvoweUE+8Pev+1DYd23FTLYfNTR
I8h3vI7hPd46C452XREAcW+jOFsjksoOLHTNTnlL++aH7Xie0uA1H4r0wBkSb4e0ZrdEHcT8EY7A
f3Kck8PSBpy3vCg7zi/5abFyPLCks49JF1HSujF2cWrysIejtMyd79b9W9nPpEE0dnwt0jl7Hv0Q
1lrV/ptNaPp7YuL2dejHjkzOHAzYn2OyjJP5IQCm3Pl2rNAt2IDhZG8QGCPiiaoGD20rMY8T6Xw9
v7ZGrLbP0hGx+ozoqFlIGG4bmyw7q20uNbvxfab5RYKoxPMeIrkQfUt3VDea9jtWix5oO5rAl28W
rDE3MSrgPDoBn1IRMVj+NiEQ65nn0T82AcDqMCfVW6hTuZrkchhEtbyZRWS7PrSwl2ASqWgome3v
mmPhaXI1WhA3+0/mzqNJcuW8on9IYMAkgMS2vGvvZ4Po6e5BAgkkvP31OkWKEsUIKaQILcTF2/C9
me4qIPMz955boRATS3R0bT3ty0lRiyW8qDz+T1ZmPTraGrYJ+5ZvXWpQds4SfM1u85k6AzRU9hQc
9kGIJCft3aOpE3a5GlNUF2d+uZmJ7rsZA6s/K5OHyAWIMIJEww8Yd1JtyyGXr0q0Lo50uzssuTIl
5U2wrHOSyFhcGG6IHOVBuQ7ica4IPhL6pVh6kuszvNswBvl3Nd3jd8KmsdnUfQdrwTfhuKETBg7m
YJGaAwQSHW074QFqmDeaJxQSdjRwXKAskcKG1D86GbiuDGvwBuF4+CLz0KiVzqLQWvVdjncSKLXZ
jGU43IQFsyHG6tDckkOkw+K85F1QXuyybD7BUi/9Ns3D6qUIckCpOXds2U0mOeHh4toqMfHvuPCn
4bHoNAiPtJTEWEXh8Ct2aTRV74pzlBjc02JuMGrYNZkGrgdTv5sDF31O/tqmJRWvsA9pVv8wVNoU
0v8SQUKcytxzD7O4N01VXNpEVDdLrU82EIO6a3cu5S/jo4faEkdoCynGvh6yocsMc/hOVE3piwxy
XWRufYjSEEn47Hz4ChOT15fHxZtCKqIBLKe0oCRiByU/KjtkIXRUeyncdy9zMQ7nZblLg9C5ygfM
fpYt3sGxxoCjgsy9QTNM2gUN0NnKFmczuYP9QbkwPhTlxFSh6gnvTGWlMBrZy3sVNQ1ZiWHZcMKy
pMhWqa+ykDCLkFVeFhaYA0Jq/+GmUN1MI9TjGGpl3xW7hgGNZJnU/lua4/+1pHj/XyCG/me0ov+P
3Tpj+/9WUvzZ9O1/khTzH/ytPffcv4ShzRQTFpEgquk/ONPsBog2g/8jAoIcWRDQuP9dVBzwfzk0
73TvPi24TVP9b+05emPXD+AwuoKemn76fwUigj/zTysACGY+maoumDN4ZY7zzwy7Olq4Pfl7Nkzc
6q/WSZkVpZ3Ob4mTL8LD4Ij5Bn8Ep5IPg2tb92nArNRXNzbaycscoTSycnT02PnaB8b8C2qQaDha
wzgQSRNnyaqq8xg4TwoOloO1QX/aBA/20qjTGKagNIuqEQ+xcVnf14Lp3QCDYNvEBNg6so0PYlby
Zulkdc8mG7BVMUjgwpPX3AVDlH1O9GyXsisgE5ez/dl0hLokE+ajyEdVlYb2LT9EtIeAZN1n02wS
utQ5JW3IJgoo4eWaBu4CkALdpe8ZHCv00PXKLhvMPdlSBrBA1Dx/u0l3L3MiFEvNkF8rzZ3dVIZJ
Q+lewrZ57EnZtp3saKyeziTJ9Tlus2iLu9DdJKMfbSt/qc8zAiW2yxrpg7WM+l7iMntq5hxvKDML
eEX2Mqj7WS8EQc+s//ILy6X0NbQq7o55woiC6gsTx9BmNGkYzoeXvFkCqKBpVP0mS2Bsn+yKGw/8
/5y9xa0IzVq5SbbHBhPPW3NFRbgGb4OJR3VYyEc9JwkqVEqk5TGLIqtgL9v4T9WMCiERfn3uG+QU
ibs81H0LeC4sXbUPmOjsE8oQji2h/J2hfXxnmut+d3wn35bdzwd3KeZzibmS8QZhwskG8z4cRq0g
pWEdJtKHMfV4O7U+Z9sUEVqTYMjbazJ4iX0qixxQDbEPPTdJ2pAC2vnmLWUK/+IWVgDDik7KzUV7
GsHhfHLk2f3etCnfF7dpmm00iQX8uQgb4RgEPLm9aB25DqHL7T21lDbM1Kj5ndWKSzoPkCKO4eyz
KIptMCkNIgNkefIudJ2khojiewblfaxxnwUfVumDY/KpBeVOdFX+w2LF+/FMvhwsoaJlm+R9xDJh
GOZ0RdGXbOymy890oPF9nKgRZQfD/xD9zR7jDcb8tIkvaWyxPGGJpFCNBYjWiXYr34sigiKbEEJ3
3QU9Ea1QvUAXYNhSTUO9KzvP7pDXl9TbumhzBltZFh8Y3S+nEmmHXGsMSM1GBobSADPwPgXfFLcJ
d1njK2HWuW99uUFZXzlME+C8URJfY8UV0S51av+IpioRw8izQWxDwwkTRjE1QspX6NesTfJDiaNi
34qhz0DyDMl2WTxxm4Pi2fKNTX8YROWbskTDhfp1wNaUOlvOPux0bUmiQdzHQ7kK0h4TuTehbJyC
5UWkfng3RmY4yl4RQKEzkcIl0zPohAiTlrCYfsVh8tK4bbKXCd1DOOFnFtqN742dzbd9FSLYQKga
PNOipzd1NI71ysKFfe9GaXMs6qq/r3uSOBzlhE9ZHrRb5i4CZJEEtrsojLiOwtDpxiTvpAEyhsLY
LN4F423khi2eL9ufAmRN8QiPTbO1E4C81rlr4ccVlfOoA6Lk7H45Wm48vjSKupLtVH52Q0+vLRyD
VWFI8PHwQJILVbE5nFEOCwu3E8BDurNbxgrkW004dxUBZ3aLGgh/1JNfjHd0iPeVa5Ush2JE2x4D
lFjiDo6WIH1hFqTJCk1+5di0kGqY7DGYJ8KZ0tRs8jB0jog5DeV2J/w1+3KAD0V+j64SerA/i1fq
+Hg3oAs+m8SdT3kT44jO2HGWK6DF/s/YFPIj7loawDJNq4ek77oUIyBO0o1fYLYOGS5uMmcobpmS
StTpvvfbLQO4BTEf6cgC8cDHESUHp6gBejn1VQGTj14WEjWGgqs3ShxxHXQPjjdtx7RO311Ty30q
jXeyrnNfp0sjCTuAODBMJ9xNdQKuIhky5yl2R3aFfq3qX4utKWZ7tTgvXt8Sp8XZbDYNQ98dLzvT
4oXFHN46+tnbrAKq7i9MA1ZLyQJuFIPYl8wub7xssFFNLwBpktqG8l6OyZ9U6mtJBnKWVz4x3n2v
3fw9U618zyPNSJe+pNgBJBnHfSEW7wnpd2JWfWtB7Zu7MUGgq9jPrkrh1ZvU6jVUiKk4zCICJVuE
zrcvkwQMZo5ivsy9dqvZ4X9VEfEn7KJA83OQrexF519jLp6m0CTb2aaOZL6rFkT5lrMtRBhurcz0
z1aK6j0Dh/HLq2S3mrKIgZSi83se6Vhjuv+GLTf/vXnzc8v6PUnn0x6tfEFJ6FV3szX5W3Zh+Du8
cXB3IgX/hm9BjqvpKpdMiN7JVn4JNlwqEd2GqA5YraeVuwmxEZx65GDHsG9b/CnW4OyMHOOfkjL8
1kOXe1cpGztgEmL9B8kwrvPFJMfKQHNbqEkQgPbLPpeDA/a63KejELs2jZLHmY0t9qPMwQ0w6isJ
79MvcrFzC6SBvPq85X7nvhkpaCV5YKpfuhj1kbgV+ZYmTb+jvGhXfTEEuyGeG0kJUyBEFf6VLxhy
pJLuoydy5Rympnih0vY42IN3sWJCBZzaBG/50jVnLprAbCoW98klLgf3kLOD41EK0vKmzeP5Ri5I
0FUUgzZnAfExlowMWEFP+6ALpnUosfkDPRuTW2iMpA+1U1euVZePH6axOBZU7E3MehKNWqEipJSt
w9T/SbymNydE3NEfqCuw8JByvIGDi99RrogHuBXpbvH7BMmZwqWaI0O2EtuBptCbj2JG0N+XiJW2
oVeyWGXMBC6BZYy9Hocg/3Imu9lJz3DrgE5Vw3YSEAw5DPtAPVWiGx90DAUXeF6+m8fR2XLQYGVn
dL3WhYfXwkep9stFRXzs6gX5F2AnMjk7x/saB68BraA5ThgHdG5310e11WHrwMkPDD0IP4qo/yty
MHGKYxTMy9aKfXsdheTw9eyGV4Hpdrmq9sbwolvN0BHnhKdYgBAyNsZeBsZ86Iz0E/2kl/hpYTm8
NtHosQexjT7QZBHpMDckDqolOTR2cScLWR7CBNyCHGeinSmVV2Lx9wSGsPlINpiiHxerfIAt9tBC
a7Bad91KI1demqXrWOgv7U9YUqLk2R3VkULiV5M1T2LibmvH53DmgzESZBMwowUNcWJhD2i8nSrt
N10TiSdd9dsMyXEO27eOPxTCgthF3mQhVBbFQ9HPwxplWHzuo+KpYi11TFP3goE/vCe2HHKRbImT
wH6txwVPlV43E0OzeKZgdqpfCF8OfgACdxl/xpYWNqMgxWBD7zyelnh5amzJTZ5/zXigubTwJcvu
ObA+UkufwT4+IbrZOQz36xtacIJW+WoZOJo64tzmfwhePbjWUcciAQ8ScMZNGwInyCXbHjnwXc1e
uuC20d5ajaW3zUUznUqkzNsw69kOGTgkk1qiBxA6LtkOzSNmaKSz9o0RTXTmzSTzzl+ihPG/CQ5e
Ut8xjfBvHIGbeeuiLL8JKzLunGjw14EFJqIJDp2dH2qYNWDAZhdxivWso3w7+0PP8znErybyx22C
0BBnDpQmCx4JeezF2eKxtcGo4IU/5WX/ggb8cRhsj0XGzKqha9xN3w/uiVNt3BWFtLeyL/BfRFQP
ZZPQ11it/zsIiNVgb4M7qvQrPpl5cYaKD03hc56Y3ewa/MnkaoTg2SbPfEN/oOJF8Ojid97GOUoU
mRsaogpG36bg6H8Dl4JRyKs+WqHviOUiLZWRTN0UxBP4sEmS9KBxYm1gp74hddwwJiJyMNzFdnZf
G+6fKnLqfT7iRSog8fBorjJ3evRwWsOIPMHIRqfLUe2TaunieLz47K7YUOtlb9cyPVE1ReCCXKS+
jpc9odNEWlESIToIVtorYJnpFoETtxMtIQb7ud+F0gnR5bAUzdhi3CdzEhKyKx47Z3T2rBfv3JnH
ro4eq4SyKCI3MkKOuUL5fjM53sbxp1vcnssqivsJMNP8U2XuTve80U2mwNyRCIsEiPBhDTmFL5/i
5ZiJsoLuYeWv/ONGJ+U3GUt3qsDBBBPx4hTZzkRqC1L0wxfJTTona3vU32VIfkyCpiiK/sQeav/S
/q1njKHjWB2rrL3L/Omm8cwtrpl9HfqISN1D2nB84xTddcRQrwLBpjSdP0RRfKRx9AQ39QvKJAtd
TGBBke1laP20Nc+BZMy5cbV79qaiv9NWsgfWxdU82HdwAs74WPTayarrombaRaCVVlEk0XfohY9Z
EdFZI3w1TvOg5/o0h91dFhKwYpXkR4bR44BXCGuTHW5Ddz54aniycZvUDWxMBENI2cLulW+wOo94
yxCOJXCxMJbe0mo9D9q7VOQCbIfMS85olDF+TsFVq3pNyNzkLGXbMX6pMSe+Lk0EyXMMWrJaaBBu
LT8B4zjMxyjpyn2R2Bdy/IZdAu+0Zz1xHcO2B9HWD3EcEhYbzQiC5fjpJFApWy8vV2bhjmqryjy5
ZYEmrUNi6KuERZGHjkorgpMSzvBfQVM+2rVvG25Gt9yMaKRv9JCP6wwb3RYr922Sghb0dKvXSz08
ynG5c/RX1bjpabKjFH1U9OIDSUlW6rrCLAYctEPWOq+48Cz8BTKUL2U32JsibjAQ99Br5WhN68Ie
Thwj4zb243xfwx1Zd8r6lAAgD8rikoe08h0gcuL5DI8qYT5Pl06YbdvKA5cmoFDxBdCKt2UGrmXF
aOAqHLGp9pZtUFvDawXA/N4K500aJ/ba9ZwvjVvwEuBf0TqtL0lq5vcegglChMLahizT3qcQ6AXe
IS/a1HH3EVoYMX0G0d60DCzi4rvYpJTCmNOkD3QImWCCDhIrgTwHg/eghQsODlKsB0bPafDmgr+5
VZL+sOB4LKR5Zs2HUq15UrHcz0Ye5ZT8DFH5XUn13AbDixA4lX1nL9lO6y7aaPRzbsZciKWrMZCB
4QwTZG26fJtDGd66IFCx+pjnwMONk7FNeMoQHx0yETHw9bAzKihZOuuuG7PYPE3U65RNo9g0bviH
pXy6H0OOjDrpHYqAcdmqa+KUYgq0EY759dc+1unTi9FhRrK9lR4Xch3hALcpYcIWZpbkvvNr5gIo
2cMgeI0xhWcZO6uo4IWtu/rkcRq/NHL4c+1xH6Cg0iBjTiLCmnTdLxAr4sYGxEeaq/uExfwPrfOl
cdSjyuxLO8hhBRi4WgvczdvJMYaYKVKR2Kv6B5uYxOxag/OolTmCkXz+iB2h/ljj1LB1nalwRLnc
JkzQ+TRsaoxhSbZRWD8pGUD9am3roVxIIo+myn5sk8aCU23/CWn6kbDinerdic93vAaepxHyA3Ed
a4Vunj7ratB3FutfRgwVBPJuBqYU+P1LMI/hvd0I2nRH02lNpVxOeD/R1mpRbJnB9ec46UPiIqG5
llV/Ktu3otCnepnam65jmZNnIJJYGl88UDAffu4t+wha2jy2B0y9VJ9guXBrvWhYAP4kRgKA1a+o
lc9oRV+CoVPPXkzjztm2qRf5Csv3aAKyKRMvwOAVcs0x40HnWvREd2cEedHdYpqtFsyolek3rfBu
U7l4m0LDjQuq8ujkNQM4PREViQj/HPiDc6rnEevI6NQbNqjxTnXlLtAsbNr5q82ml9YpXpOR1wX2
mllbRQE7zr+Hv0Mej9kGFXVkZMtREYQ0EK1gEdmhugIGbbxno3xsqL3Xrk9CWFSWp9QM2HojSRI3
zIDHKNDqbbb1w0hksde23uOSdKhpE4AFVVqN7JgXNEXh9LtUC1hwe0LkBCrmF2bYZt1DHkh6/d43
Aebi6MdyYB4GGHdXPvxkUovmfVJ3n1Wac92zjvQzPu8JOjy5pMuj70BFFqRNrIcZbjLiINlAzPPK
nnRBkMhESVxB8mX15hTFrZcBfBf5ofeDnWoWcGeeuwuitrmBM/cze+GJ8ukJGGO+hi2zLd2Au4Wr
DQVrze5tKLBIOHB5QUnVZDux4WFO7DJLkTQZZBNvs948ZTYqXcaMz7Hxn0l4eoKraZ+SVF/fdf8l
08lD4w/vuvD97eJ7t35XILDNNUlTDh4/FWqz71gxrwEO3hYVxwVyIy7GpaihO3bTvHFo+nZp575E
RhAOUZvfgS6oL1ixriS4+SfP77+jiiQsOWDq5nncZ7ShV4ZmBUeJWczv3Kr4gieQtaJ8oWFyH4VQ
NR8XvKptn4+EV/ugKt3pFwP/1WCX0B1yo459j4pZ+lhzkOVmrOHr7gAeCH4ShMHVMDD9cdTCbCGg
3pzsNzuIsBozHb+2Kf1JxC9hpYa1LILyUdITM8lurRuEDvMZY9lrtgiePM4/9vOohTf8kt3JDkAs
LKzi1mBVLdjGPe1TZvXreOnusd+bLT3BfFZ11p8wA6mT46cMxvqOZ80wSrRS5P4e+qHL1Nu/Yv5I
2Ev6NZw4dyfxPevpOc8asLT2+OqVNeLpVkLEQH+PWA53NJoBgrRhLt9OlUo2bp89RykpKfzpbroZ
PHl1umFornP3earK6k9vI9rB3uXC2mpLAw46C06Rm23nzqcEd8JHyMvtRVYhXIoQHpxrKsTeYObk
dXxmePc3QISvhjfrRVIPNaANytHCXQaRgCb3TgUjeu/Cd8m19JtjqJzPKQGiOTaBs8bjV14q5XXZ
3lvi5jsc3XlTELEFjnCmt1HtKcance7Tubrkowm3tedcwmv7RF3rGMDBSAPtR11NIdc6VCQXFsm0
7tyUoz6y/H1DxjejmQEjflyHWMKISqzK4Rrq4P6RYglPHcZEDmhqDemQ4MeRz/2ApZ7BFDoY5Vgx
cfdiAvAO1J+xTdR8JZ7RTwtwiQsfF/KosM9YNaYWyYHNXNx5IvYfRa2tFcqzZe0aNBwknEClK2FI
uzwC7BuYla/1aJYYq77LaUkkQBBcegbKycktjEWG/CCuqv5lzu/QkUWEPPSqATKXlDOYYrDtJEei
d9yxjt8XrdraCfHekEr79i2BgFwwhgebQ6o9s7MqGQ9u2zzPMftz1V4ntsl9HXMjE4eJxH5dcA3n
KY8swCcgCkfv6ucaalAlY7mpEMYtmbVagnkLnOSO9BZ2vpU6Gs95NUv6O4UnbHqx084jrFIGN+EG
UQBt9VWC0jLgmc6wl54FXhWTwbRPxlPm+uuy0ns8ausoyd+GuWRGMhjGlTUZe8W0nhos2Oa6qm23
WQrMxYgnIgAOeZUdCXQ4EMp1oSZ8cJrxFETZexbF76FFUnuUbUr88yC694uHXI5Lpu7lFi82WgkG
jnl9dMG2IUo0nDbIpxgzhHN4axToXCrGLmfsWba8C8Q0FLV9noKO60h2N3H91jVw58FWIJbgR/0D
z+tQDmJnCX9P8PPG2EWx6Th3J8hvNZ4AWleEru0eQOMhkjHqKXEv+vIU4DzJrqsfC7gblG/3Sq9o
wiumGsQ3UZlTD6KFVEaabbaU23HABof74CtmFtEExSkhEShaspfuqtAgOnZti+khFzVvcgfockVv
wOo79+Wzi2nwKrJqmndjj1gc/kow8VgqBmISN5oR2EsbO6yp/IJpOUslcqFZpDdgJyKl1mXUKncP
C4KSJs2eoZ9x8E31rbKBlfu4xcPgQp+Bnhh/hx/uvYETJtaE2CZoJfvxKzbRIYcF3lha7RTqyH0j
G3FFhGK2woQyY3zNnJoGDB2z2jPYT54VFRg9St3W6vl6nV8FpurIHkG9Qi5jVBSCMadTwLgPIMYb
/HvesLuW4QXlmfU8NLB2VJF/ltehoPHS7qxASyORmYLs23MLgNQjqiovzc/5UtkXG+7uTi9fTj1/
5Mj6YXOH+0nW3iotvA0C5j9tHP/4DkfV0o+3XMdm3eqR+MMUcR1pG4gV046UWW5fkS6veSsfu5wB
Dqux/jwVVXyXN2F97xlUKyVnomfMkcXZXa7UbS6Ky9zxo8MtxezoIjCCZlLt6cHPxorOtdaUFinZ
mWNxbLV/YlK7mS2wRUGQtytLuszqRxgIufklxHIei5CjAO0JNxMBosH3HM1fgwSJkKXWYQBQqec2
AiSZxltnBJavnJoTzHXsm8ALDhqZaBZmx2KpujV4xTumKzFavslg2Bzq86R6jD7cQ3mHcsWGVDS2
02oY3YDDu2bYx2Yj9EIIt3R1Vh5vw945dVVydDs2q1ha22M/jc9IHKE29+KWB9Q6wALkdFCsCluO
G+brRNqxe1j3LSAlqlZ6mvGc2Wbi2yb6pJGsozN/9jYDFuCoFG9RQVEYdflb5Vj7YAAL05LZ8pSY
/mB4dnZYNPZFZbYq6KEhYKBBoBaWp87hKUbDMSIKBTdhg2gqI/8Ep7PlTGf1ZBfTQovCj1JiGFoF
jneXDzjB2yB4b2b1dN3P9BHDMXeStzni5522JwTDbXkRZX1UVfsdC4kHm1E4k+tUMt7uPsZFE4kR
w9hHy+yRaLA2zH5mlf7pVPaRG7lhL/Irs4hGDW2TXfrKDneAg2DJJzZa8IDQ3FA+embJ1nEznSNy
KjY6hfwTN6yRF1nnm0jjgMHccIdrbpPn2GTb2dnXkyGcgbpMhLW9xtqKdszGfgg3mVuTXeIduoJ9
7yfuLvT7mg6lclbkkp0cPHMrm+tsS8jYeSbZmGiAJzwIe+RjVLRszK/KvafG8z4Cw+61Sh+htn2y
c/4TS/sGW89d14ZvBOtMJ4iG+zwTt7Yl0DI3Xwga/Y2awabqvCi59sdwJbz4ChF5BQ/xOLvF4zSz
hGunBDWple4X9APr2IrejFjeqA3UXSHUOwlgj84M/hn6GWoI3/nUCNH2MsB7lPjPBXVJD8eJhthJ
14rlAG2idl/twJnvr1O+H8GClaVvbAWPmWXcPcj/+AbyQbbjAGnsY8oe63GEm/kA4ix5tZao+9Dl
Mt5LAEpsYY2gaArKdM+BlSDgUsivl7Hg+hy91KkxT81pytYmnTmpxTI6at/4OK+ut2am9ghaNZp7
MVTVQ+uUdpqgJdLufVcPNjs4zf5jH1VVXe9tIaz2dyTQ8m3ycRQHJO9MHTPmtvk+jYw3HmwkMGyi
6+gs0ajeBH5erZc2Uhkb/JSY797NPuPEik6dbN2tP2fTFzpxVnOll9vhLTJjjBBW64U7lkr+Y+4V
CrumMQFVNG/YhZSemqVZYieXrkwpe0H7ay7DpSd4lKKFhT7PV7PO7KH7jKsp3w/lVfvlDWzrdz2r
Bvg8jQAZ3SZpW7wVuDL2RsxDi0uVlNM4D/y1UwQuIeFJ3u76ivdI8ZvtZRvme9Yi0/TOrtFn8u0y
UIXyTn/Vzwuo6SDMGlZCFsJNFaEt3fLBzk+D5zOxphsBTo6UY1qpJuoPSR4xxcqnadfBBV77dB+U
4eMdWXVutK2ZrD9bC0l2rT2SSx6AN92KEewCTKnDEpZowevJvYsqEQNsz5TaTWz78cMzyLuJ2J9v
hjwcnszkjgeQXgnjoY6Qc6DkdbtbZDs/Bkg5U8DQoF7GCsfZTevXLTfzElUU2VbTrq0sg+fbAP28
TQs5xSsYBl73IEo7PhXSmX9jZU6mjYvn6NZeRP4ZIyYUq2BAc9dOFckkwWQv9z05NEcjo2EXparg
AUH4t6p8h2q/qer+fqqlIAd9rCZgAss8HxoxWp/VMpCgPLDFoyEKJlpqBn3tOdNY4Xd+UqHcBBVW
7k3hObDKkpBFqVWL5ZvxIh10nA8DQ8I++Syc1InZt1XS3UFJQfCMQouEThyGDH0K1M3EOZU3/FZc
HdqxVLmrBl9+0lIt6PQbED8qM/Nvvhd7ZNXQXR2CAmJx7Ep0OGCO9GfVwKfYVZVbAmDPrVPFevHG
WaKfdJ7TY18lxEkBSjiKmdHQOpup9RE8xe2bTIO+2PpDEz3xURXnLmU27OCuoIkbSodsobqCPivE
7N6kgc4+67Sp11lw9QMGkeeZ9cS5QO781De/W9TTe5cvZe2Ggb+1zCTOLiB6eBRh/0Q32qSrlCXQ
gdCC+PIvNpExVuSi4Ahbl81qOVXOryqvI4xpiOP+r0WE/2Wa4f9DfaD337v5+jz5/Kekwut/8TeB
oCv/EtjI/8ir9bHKRQj6/k4ddckcdBxfon6XvodL7t8FgkL8hUstQLvnuwKL1DVe8O/+PQSCwmVU
4AokhayMg/+Nf48f6z+594R79QCGgsRED8WhuDJC/wEQUPDKGHfokYkEMC/t6FGnFCASGf8/KCbv
/+YH/EfYKEOmf0pE5G7mN5Keh4nR9bwgQEL5j39VTbZJ1Y8jidcZC6U6HNLDklTp7TwJrhRvnA9i
QNpEPjsj93ZGaKi8EdRgHLVPavbuemci/66bqUYcnZqWxXlqbiKsLzeLk5tXbaf6hxEjZo5e54w4
MyFOVxLoSi1N+9KVPqVbfLY7S+3bDtqlFdq8OuD3n4eBZrDuDNnOYzgoFsyMWwg/G7CROOKdYXS3
xgsY0FQLrh25zGch6/7s6PERBmFBp17C3JS9BXONpCr6zWmK9/EQ/klkFuDCrbKT1CFRjlMn1mSJ
Kjj1gNfVdjYO2Hi7evQ507ZWrrCG49bdTHM7vHlul73URRu8e8JQvi3OX3VhuvtuQmv+VhnA2lUr
c7LbC4p8poDJspvLsmWtrnE6Ym9nn1Z4zVlJWx5dp9H39diHgKqisbp0vcNNOmXLQ+uSkcg24IfP
ZdkiLqhv4BuyxPMgKtcVnsjEQqTgDgrb0nV67vZlcbsAMUH3jW375LVANEPHyD1wMxLtZ5rcNJhC
2JhcL/GC6olMFa4wWKoaL3MXE+O8TFsSG3/iiTVl0ZZEsdV/olKjuIh+R2izz6JTwSGB63nnTez2
rOBqWC7AjqPeoUCIdXbJWiumpXZpYkZ7o8cfCZkcZ2TlHhFlMwaxqDiHmMi0Ic55fpjkbUswS+sZ
Ew9z7/ZVLmC6h6l56DQr7j63UxAx7al2/XcxMHk0vnWJovQIJ/BPENXPuqijTTEH/tGDcUlrSpls
kYsSNeaMUWEHCoFKPC/WRkHIcevU2c+uRaSAXoP3Jkw9RuM+Nf4GRjWZOJm4kJ7FRLMrsX3O1b5a
qIBMKR9qLS5ACMSqLKrXRtCKUo8+6FC/FX5RrN06v+WbYa/HMHRtwvylmqf94PFbornP+Zujr9ZD
6RSW3TtQxSCV3t1IVt26LsT3qL+iAg3jAKhCdrAoVtY8f06Yu67KwymCc1EcK4JsiJyHdjN2b3lM
VT871+ffCcXFi06aQPosUfxebLphLQybpq8Q+kvoRkXsbGJ7+gozDBYxeyYpOna2SXc7E5i34h+H
sfOi21H5KzxR8rzAuNt4xXKLth89QFLtW6QixknepzlD3qWfCc5A7NIj6bHA+CVF8sFfkK4m2xA4
wigMsuMhSHEaV4b5dQp50GZZ4cgZs6tE0gOADrJHjopAe/Id2cXOieafnkCZHQs/HgZ/8kil6Zj7
X8mW+fJi9PTqGptxOfM7QJP+vk2SJ9e2dr0Z7pArv5TNtePNWnwcGsGeSzzOwKbXKomBlM6apIYX
b1APmeP/CZshO/JoA/aJhvshOsk2Ix42jFdgT9f1IJ6RCTPylhHrfXUOY6BamQ/+dDbpw1Rle8WE
qmLZz4T60Q3dX0HswLyddnXIkOdfmTuv5ciV7dp+EU7Am9cCCmVYRdM0ze4XRDvCe4+vvwPc0tkk
WCLuliIUUsR50DE7CVRmInOtOcdEb3FdGtJz3lQ3URk/TPQIZqyYKxLxx4ngpzWA2R9k5VkfRcWe
5MmRB9EFa2tstCr3XHm8q8MCqO54XSkyV9juZminr548iTu9l0S38fYpvRgrJQgKCPOmxm+514fq
qpEdghOOvsJEh7MJ1P9O9CyMVTrWNpxa5njqiUuyE884sJ/e4aP09958MFOMvQdJbiC/sc8HwuMS
2KhTcq/VXXryYlM+mfJxjJ/qKXoBw3AV+E3P5C4dHIHmjSo1D2ku/E6rmCLtILNY8m1L0CjkyTtd
4PBGNWQr+91NE3FLxebqIN8n8we6rqBvS0lXtwq6/Y2kFd62Zn1Fmko4aNXbuCx+GCZC77LBz9lm
s5Fuo2riNZ4NV6Gfk1smGYiqettm5VzWTIUNmy8RK+H3mLtDKninIBhPfMtwRE5sGHO8ZoBMwkYU
GAEZhbdmxEVp13JtYpkzaMa/ALfZiuCLwyi9hVYcOl6fbKQsPigdEhbWUDHdSrp0P3rh2SRdF7gf
/9C63ce0GRCeWLO5C/tLuC1DOtKU1L+Yo37GOIU7Dro1jmzrStZutFI7hn7ptmN8T1k3PBOEEaAl
OqoatTbSUa45LLv5XCiTRTA/I1oJK1WrvdIW1yPL0gFCq+MAjihxjcJvQ/Qxt4HKqCSDsmXv/04q
Od02psmGm1b+1wLF5UauR3zL7XPQU/zPh+R7qdXtJvDbdqcyrD/g6Da0n21V51w2m3QHCJ25Wep3
ajmQexlQO56SeCcPgbkRfWVnClZ7bFPpqEZSto9yfScm8UOr12dufd8V/M3QWx5TlchxK+x+0eL9
ofb9FvflORSDX4gufwXxBJaaNIYksx7B8Dz0BtkjAEgpngUmkXxm/csqkkegkd88GPLugBSMQ4Kg
20Lp/2ha4dmKwt6ZpozMgWKEldeMR3nGzer0hpFMJu6g4vcezIl56cmQUpA6+4VZub1KPRq1HJ0l
sutm6hrRDbW691WShMs4sIecA08iZhReOhR76knQrCeharItPXtCtNp2LvEh2c9SIDBoM+mRkfoj
4KWKK3LVGniqUOlUz+6KRrunHlZiVMuvvdr7DSLhMBiFekqjtNupNbFXilg/+51yr8Tx4yDS9KNc
egXF5FHVij9ZUN6q1vSSN1bMlATWyv/3ZEldfZQo0RxpXKFVQqFC5ZRSFoldghHe+bL4HYDgUzU0
PykYm8wp3IYdknRkbt7OoH54O8Qy2cYpDVDCf91GJ1QptzyfzBXkgnLBp0JPH3GQkBI5wrs1KTDs
hIbS+KQqL6Gk19R4CFTkw7M3TBopmYQjpEYoV2FSALfUpg+m31/HNS0IL4+oACn6rCr0dxEZVrbV
8w1Hq1PapYlMaGrN6BZ9qnfgoJb/aOhFbNgvyy8RV1Lqg+P0jH6BlRjjuAzELkH0GFIL9MyIDAoY
gUlcidusLbNDWpfNda1HO3FEN4D2RCqhq/QSrncQu0jF9V2pa+EO1D++szKlbQAJgq/otabMKXQS
DcyKEhOwfbN5sUBmH5Oyt+ywoIDbaBJ4GasqdwPRI4cs4Sg7yZRZ0Rclri4XxjGvBnpgdNTuOGw0
zECCn9QIHyG54lj/M+up1Mkc8o2QNLnuBjU+/a8AKE6mky0iEnaLAgj0LiFSHTTymS1fsKU20xWO
RBkEcjs9d7LhyJY+HPuEf85G0vUIE6xv3OqNZh77uiqpj2TpbeensivqwrEFt3anWrTIegi7No25
WZzce7aS65QnTMSVQFSDM4bF8JiW5oljT7rryjnyqzyXnNVsq5pTacSKlg2ZTrh2iaBsBJaeKED+
UnSO8mKG+7oiJQWEPk9EYM2LSDwyziWKjTJXl10oVwn1AxkdfGQ07PmiiQ13etFzXEq1KkmUhpth
IPKlsrCsCNfcu33HU8wrAzu1PYmpdq6tKURdghHCErzgoSMeq+2wBHkSeS6JGt3FYvNEO8lzCsRa
mjb0p3LyXHi+5kaQ9ONYK2RKlukNXDKPcjVnw8TUf1l56Qj5dJow2f+SGku9G8upuqpxO6aKpxwD
al87jseQDJTS2MEz4yhdpsa3qrZEOOX0Z9WpfBbG3qRpX5Iw7kkvqNKnHcLodKvgHTlHGrCBrq5u
OZNUd0WFzqajy3NEP10hkp+860wcOVoOnRC5XkuXXgoa/zDEw1kJvPQkK0NmNwB+bVqL7U6C/n0i
pIBenGiCvPVVye0QOUXAzhK0EUQQa0VdbEmMjfZYq/gMjhMdCadGJplicQfvvGtHmTxNFW5WfduC
O9uFQwhvgPNbRnYgKNHv/kSsqlDn0kNe++22UcfoDlAkEghD6YfJpQKafCEuyB9Z6Qa3AE6YKAzD
Hi2CBUdlU4ZF8BQnpmliLZqsCU25UH2jlAg4XKU6Um4tuSmfpVLQD8hnqgMvniJbjmoOXJKU8Pcp
HL2JRI2QG7Vlqj9rWedx8GZ177C6juGXoOiRo5dBGl/3fe43V+i6gowmXVpT5FF6leBqOTVPXg9D
ylVyRcuPUtS1nHciMdr2g+DdJjEAU5S2KS1Ium0/gqYvt2pZlf058eocIHMvGXcqpvKdJxOIKxAQ
9BRhm/+BA9D3NkpuFV/icqgBQDT+3qQTQwKzMLbfpKEKWleNu4KPhCkaTtT76S8ymdjWqeyT5NRD
7wG2E1QlRwK6M/QPdTYNT097fPgB9PXOB723U1jE1xjW2sOAc/e2agSthNghiWTx6lUy2RZG5pfG
i9ErFEThAaxvS98VogYNfJXiBtzKVR+qhxzFM+Kd0qz+xHIaAzuAdukTbht6j75YjXddHVvCdR1Z
PvTCMvDDM4C21Nj2giGTA6f2FtBAbxL3bUxsA/vvQBytHysyUgLZuoXlpylXUqJXAhH0ATBgCitC
53oh19xfcd2rmHCQZ6S0u3RoH4I5yRQbla7/2U5ic1dWPZD0KlUyCne5fkpMqnm96pW5E8E+jwn3
yBH/pKMlXYv6lGB17MMZ4M3mmtCj9rchfyc5qHI6ZW5Bst9R5vSIwl+Wb9Oo6R8FlBm/AhEnAvd1
EMZtPV6NXR8hdQlpR3icRu81K2yPvqwWNizuttqi8/s2KpJ3iLTu3hxyC5FqS7lzW2KmPo+9MsKU
L6yfgzrkpxLScrDLi2BiM8zM+Coz8N9B/UUpUuKkoNWJgOq5aAHiuVainyrE/xulJOgyRn/mGEVi
2HUQKK4YKshRgh5jMjUHr0Leqan6HTX3iTRBqgDp/ObKl0bUE3ZyYvToVRceXVq+XXntWG0utC4N
Lj1xvFDgilUZ0i8iBgNulfpXTtSzB0oi9j40+oZQ9BLBAIfXLbxWLvtToX4lQGIQtry8qthima75
vKvii+zl7clCboFgN0LAZ3LzmCKFPpSRPk3Q+jf870Z67eGj5eVXEFuQJXh+VxzqNI63vBBsAdyk
dETsHnqgTixRZyvUDRABdKcyMxQXHPyhFlrjlEiqfOQDGLQc/bVfUeXJP71OEc9J1Qb7SGyy59AK
ZWxxhXgdZbNmGLjPKfbrL1XUCRjTKaEwFakqgqhpSBg4GMkUI+XTUoTgKhw3MWqvffpGiMib6Xaa
5vtiaXi/GjUW7gNe4gCOJeowyHgc4fHaY/70KGtoNf41Kmx4xtQGyRD3wk2tNAYOT34DlPM0W4bq
pPpBS0k6Ub/HUj9uFdLAdp7QZ4cC1z53JLG+olt8H7yiEEkzwxL6CkgUyhrsRjZzE5WZoOih1TBn
pqL1ilf0XlGL1kxdrF8BjNIrjDEV5NJVawiNsgqr0Uh0Wo6vAMei5XfyZqpjPPMdqT5UX8in3fb6
2JzVVq/2hQIPMp3JkP4rJJI0eS4r+cyOJBPM+FmrJUDJfGZLTq+YSd2COFmEsCeFxND31syjtF7R
lNLUhVdyI0sFAeno7tVxOvgzzdIA1f3HSLrIqWfWZVKV1q0azfzLVxRmq+XasS0r7U4u4IjWXOic
fqZnEjhj3Y/FgDRX6MJHeaZs6m1B83wmbwYmTRW+2BrXzrA7lhmY607uaGZSgyB0vNVMXrOVBdaZ
+JF6D7Q0vyulWXylFfG5QMC682nfOSp39xOFBvl7b3GlyoAn/OykQt+IaUgAexcgTC+kBKIIaFCR
xi3BuG5siNZGynMMHHqOD40jc30LI2b65jcV3hpz5ChC4oGd+4a6HXJ1dBF+af6un8zBNiHnp8As
cB5l9D3/+DUyrKJN6VBUkv4Sl8S3h5x8MQtUrePRRtxS+2bJg6co/+TjDSlJ0qkaJcRDWtvTJxa2
Y0pXhz77jFrS2uq6lStzozc9QtcyllyfeI6j5jdUcqLUEBzRy7mwoPWMEL010R+jM394iAxGJSYa
k7eEtJPoQr+NnJYUlaNA3fWgNOVBTSsJIVR/6qVYOsu5ohwiI4aQMxEpHHlde9NnvoLWFu0uwLTg
tx5jz7XK5zhMwXR4Yf0wCeB0ZmiThNLGB9SsRQfdk8t7LiUEc+K9kb82Fnu1WQ3llY44y+USB02q
qEi1zCdpcmWzwTiA5+/YCkGBKATZAIfI2MXaPu2DUo4bu+vD8ChMRmxrmYBaojMQcm00KwbnSP0T
cAWJUVGWP4gVHBosmvkPQrZCUldgME7ke28hlkcHJcqUXVDJ/gNJOT6LgZqPQtKSohts4sTuijKU
q40qpqKGYsU0T/wXCCPQ9YEYFSD2vvS/THR8R5L4r3AT/wcbRTr9k/8aJOH8ydIfVfwWJDH/D/7q
E0FzlCxDohUkS6ohS/q/OY/mv0RDpVGjSTKdILTAb0ASxr8MtmD+TQp+FvyJv9PpNPVfGl0dHYWJ
rM4safN/0CcSJVEzVFPTqHHQfaJT9L55Y5UJrYC5nkMEJtyHOlSJaC9R/JGt9uaVXOoUzX2gN0DJ
D0PxtG/7RH6BI78g5gYK6S47qFsSAtzcDs+kGmzJnjhiua+ujR0iy6PgeH9NXObT5VC8Bc2St4w8
2eRRAV1ycNFp1r0dvOH8zx3WwGPm3eKHmpSzOdzL/e+VZ1xAOT4Ms4jew4iutj7vHImTo7iZk++i
ZhN8BSmwyx2R4+tK1t+izffXeJY4TxNY5eJMF337WHksYsvF0WRnxUMuu814Q/9h5ZnmKfDmd/uP
MTgYmgbuScAm78cwPOL45jxlW95RmDIROZ7KI6iBrXItPEWUs47EStvsQ9Yh/roy9tymXI7NodAg
aRkhgQg2/d3zcQycvYsoOah67tCgb3tkrTaJtK5MetTKHJmh7p+ONk+iN03TqIId3LY8abntHD4O
9rhtbhNXsMksj8/qb3WjHEWndEfUhr3t/1x52EtzFPEfSDYVLIWqLh62MWRkEiaTR5Ue+q1q45ja
wmFPnOYKLEDglIdmR0LaztyuDHxp1tKUVgxFn1ky2mLWImqvIFAQg9Lboj059Ub6Sp7yBjnmtjgb
h5XR5qW2/E3fjrZ4zBjZk5WnLUIpu98ODsX7n91esKtteSjd4k9+9fl4l37Ut8MtftQYSV6JU48s
lmO4l/bVXtvpLk2o/efDSJeWydtx5v/8zeQBHQDhxeMlone9JpTXVvb5TrfJd3fAgm5FR95P37H0
rb3OS0vk7biLbVX1/vPHiwqIFVwKYCD29EaNKaHs9mTJuP5MHPVopCkGrzz02syZX/6bh54yueHU
xkNHh+7QPnpOswkf0BNv8Km5+corli8tkDePqs9Zom9Go6UVURtiNHIONzrB5MVZTI8S8EeDeOTx
Nup3unQS2+9W/33yHD3/Y+Zfpum68E8SyeUYF0VcYmS2b3DibQOpd8bY2lTVSS/1tTez9rfOP9ub
v7VMLCUOK/5WSixMg3yH7a/5adUbKl82GSp2fj/uG4rf9drI8w/+yfrS59/szcjQ5HpFLZjw5XZy
1fO8kwV2e0ZBio1vZ9iEv9n1DdVJJ1rbQC/ORQONCAcKgNbmYjoQHSZB2eWhs5O/N666PZvIHZJt
O9hKtytT7+K6/nus12DZN4+ZNmMpJzljKWJmo23OQzR88bnujlQdNu3vDJACie8x52GQRYV6xuNH
8phdAHdOJscUTpFvrL37iy/AlDS2b1NULWtxzCjoPRpUFNjCd82hvpsPNqzCjfRU7bSVFzBvkx9+
5jdDLTbtoZbbIZ437cBH+HAVTHgj1vaW+Z+xGAO6GGwxopVNkGeLSTwOTRQOCXaLeRLXdv8Y3sHF
dxDHbtob4eBdr80gY56cyxHnQwaHXhljj7J4gfiXwlLICqSbChnl3OGjXUK18rfeSBOGyBoMgYBR
Iyka2ippVh0sOaWcbemd26LusbV+MJ5yEVtGI1TFFcjOR78df8hZS75op6s2zBcaa4aO4l0vii2m
i59jAscZzEw6M4eFfVOGUUCWX1PfZ8XQXJvQt0EbDmQfYsatdtkgDVtFKOObUaPK5RBAxx8pB1Sn
LYmOMSJSP7im1vfYlipq1zqTv1raLE8pCnjlvtQgPpGiXDt0YxpuKf6Si8iNkA4m9VUURnDKKr3x
XEPQ8SgXkWrrKh0Jo8MFWDdonbshjPaaHFtO4bXHtAstwq/K7GtB+eg4pMQUbPJW0Q+pUHNiaxAa
0ZWZwVaFHgI4RyfM1pe207E0rGJ0VxbmcmIq4OI1wGAa6hzqZdJil+7qIhpEIZJs42bcFi5hux7s
VCc+dVvFxne3TxpHvKMBuDLuckNYjruYrOBAMUlHgWSbdeg/FY2XuAbJDVQSstL1RlokkmAOXxM8
N46Hagdjaw4R0yO6S2v1BllRjGeuoaSpJ/J3CyYcLBjBP0a5R9tHq8yVBSxdWl2oA7n4EUyuiubi
D4bShZy7nzR87k76Yu4MN3Lp5/mbSdtMu/yQ7EN39Zjy8etgiKKGpFUxRVGSll+HGp2wpxcMOvwC
JuFSoHes7XQ0uIjBb3Kkrbj3tuJOWP84fHzc9yMvlnYOUjaUKTPa0714HBzNVfZoAezxl7EbncYO
3bXNZIlI5OZiiCp7iKLMFxd9+TniEi3qpUfinLzrTul22IMX2XgbOiSO77Rr82/++99vXe9GW36Q
THTHZB3wfOUW/jYQs/20tzjWopKGwrXFHGd/PuMvvVDVMBGMzp9bg8CHdx/6XDNy1PA8XkNDOa2g
Isb//GbAM70ZYt6u33xkDZm+D6VbZouruIU7n2KcwYYRtp9fIWbAz59ouYTnH0zDmqbyrRFpxi6e
KADPZkhjqdmdy+dz13BWV91qF+w+H+Z1C1r+VBoSW5XZQfF2edPywhRynsg48s7cFS4Twy0PxLTb
q5edj98znkibL68WkWFYLd+/QDmStTzzGUn/DmR3j4TF/lXmG6yqznqR4/X9fHiuN6Mt3h+ZGAUc
BUaTbvot6MW9+g3R70Y8Vbu1ysOF+w7qYlO1uLFimufE8/7JvClVtdYcIONyNsicyBXIwybVwO72
HWeE3oERbCfo8Y9e9c8n/ruh54XxZlZy6GuaCqcCoJcn0bIRDa+s5QvzUNVRNEuzGhudxeKKila2
qIdZ+ZucvKO0Vw+9K20hbazMw493BOPdMPN//uY5Sg0XzjByKNEViPiKuWvxXUoCGoohPK5M+eVX
maXFWJzJTdOgzrc8WGF9yDXPY6zoEO6JOpirU5Fr2YOdH4L9eJB/Zuf/zgbMGUCUdb44FkaQxXuM
JW8IGi0lIMseHAoLdnq27NoRXXDL7tpF/+MFnJIpDUYLqCON1g/b4eA1A1RCzQ7hzMbhVwU4qyVs
g4Dm8sPnb/PCzvtuqMW2iLYPfyYwXTuiE5Tj3kjVlbvupW8XFgGqPbqsSoq2VNWTfiOP6DapJErO
XC2V9jAIXoxH0SX2abs2Ez/siBye5lkBWJArBcXSxc4hKCWl08AQbZD+V01g3Pp0dbeTVH8XG3Pf
0FLZiIJHoEsFJwJqR7Wy4j4chubTG1ZGyuPgkw2Sjd6vBdqT+AoR/L3enMIjzJPcTu25JXKabA6x
u2SHZvzzn/G1dPl2v1wOuliAUD0bYl9jCWfbkdBCJqi/xUEebTkqEzJEHaOwrcPqslhOn9dh59OH
ytdVY6N5/6zWiC2tyxg2fhL23h/1SKXvmH2VH/T7mMWY3qyd+i4PqHIY0g3w8OLi10V22yaSEUoU
MiEWRaYegZyL137C5Xb212P9PcpiVZQEqgdtxGMJ+8ElHXmfHvMdIpF97VDyePbt4Bid18rTy616
OejiXY450RhTyKDJqTkoe52tuj6sb9XL7XM5zPyG32zVSGFoVba8wdaPnXGApnelE7G+Mh/XHmax
CPDdN2UW8zDRYS7aPHNuZduc2Ya2dR2Jm5ZjSvoL48V5ilZbJB9OD389ozFbj+be03LLQdutKQI8
Biql5XW9I3pjgwbXrWxYlufPn/Tyg/57KGNxLIIzWLa+wYMCEt4BnNghmKO6vXb8ujwj/x5mMe8z
jCXgyemCYsuUH+pWj/+k4qR9kfBH7QWxC1a+spdnyd/jLVYArmpAECqzBBYOYuENwiWEZfefv7sP
J6/5d9JENuvZYGbRTXo/F8swG5Iq4OWpu1bHpL2RtxOXWQp7E42YaCs4pi39qLhRGWsTdF5Nyw3z
zd1enH/XN8uApHutQ43JahPc4GDeAdO0I9d0KuGEldvNdoL7+cMuP+qvz4pVjo8D1znuce8HrPJG
03pEF9hWwPkF+2S4MlvyyOHHadHvz8e69OvNtrz/HGuxxoMOqiEyNAkdH3xmFfyC06K5/nyQi9+c
+b5GFCztX315JkJWqioUiOZV1hzwCagbgmjsaddsMeba8dya+Kn801LD62t8M+jiQ1coHtpgOpO2
cmPu/D1VaTtwzBMh4PRbU7ffr91NLx0o+LTpcyIz1x6a2O9/OOCxuZDkjKjuvGO9i3fpCQXVJnRW
GyDzolrOSZ2aBo+nG4q6nJN9HgN1nYObktP8JZ32aF5twA/2/9ctf2W0ZXWrQL5u5cP8XHeDM7d3
mp+QVw650zz2G9P+fLJc2r/ePNryPkzITN6KA7gT0Mg0OChXWg9j7u3QPX4+0Os6+uQlvh5H3yxs
qS0jog/QGc+NVsOlLEmzYDvYLLxNekNVcmWtzWvps/EW6zqoyFSfTF20ze8QWlDkFduVJ7r47mRJ
AuckiQqn2/cTcEC5r4wEadoU0wgU2kgnRFtX6S60jd18ngSbTVV3/985aumqZJhYfBXF/LC8Ec4S
IT2zBaEFm1L/hLXlYeXRLm1Ub8dYrOYRzTOxfszB7rm8bk7oMV1yj3bDS3iLI98mzc9Z2/kvDskS
o47GKZ3L5Pu3GXVDHA1E2WJGQKSlC4cQq0AqFCsb1cVhdM1EzIBJV10eVMdK0xGxAZqL0z+T+mS0
8PzWCsUXJwbdKTobJlo5Y/EoSa205mgwMVq8im3gA3ufm0gARjRv5TzwcZYb+PSxe6Ptma9Vi6EM
ZJatUWSjXWaAIWO0yDcQF621qX5pGI0iMv0mmZvi8vKGTZG8FUIPkLLjc/2PBUz0nWXjMuwditz2
erHp40+FAMmwCKBh0LkI9H5GtCjNmIdck7zqMcuvYXbJ4dpE//hTGQalCksykU5RhlwcE0vTGwcr
0UY+InANUdMQZdpBe6CCoGyB4e30R/Jp3bWP16VHU3H108LA2c7DvX80n12jQV7N+9T3mgVt4gp2
5soa/vgdQZ6OoIZ/iRIFksXrq5vCIr2W30w8IiOGsXPD/X6THlQsqBvhn1enuVQznilTrFNNi5Sr
98+UJNCBzUAfKcX02+DbXA3/NdjVD8TulKbXPlyX3uDb0RY7VDr4uZGY5FBiqrJbQ3owzd+ZNexW
XuLaMIv1lVMtTpsUUB6qX/+a0Avvh4+Q807X6hzIj24QLkyHX+/MAmCp0txlhnCM0FLeVIHXXYVp
Eu5NXzgEUKRX5u6FNWkYusEZj9+WlOfF+24GDINyZk72qJkYfQLqyyVtwc9fwPx877+irAr6bByN
2VykZQ22lPq4JBO6s4EjHCrvUanvw4kKfdkcIVuv7M2XFqOlWXxJ52+AtOxtp4kkzE7r3haqcyv8
ttqfWXYijfbzR7pwuyG+WmMbMwyLj+jyxWERLMTUmkl1zwDjTuM1hMqtscWJMRxNAhHY0DJkSelP
78fKyBeWJCNT0FbY2bRXoMfby02pdpKsTTIQn03n3BCO5JLtsbOOkN82awW3CzN31nBybGWKyB9a
U1kfoKirSZ33xDup/TMbIaLt589z4fdiCEtVqWKrs87z/Yo3fRnbecWLrPUrv/qepTtzwAm4VkN7
rasuJuG7ceaO45ujY28RJppMHVbiUQ5O8J0BtpEdcCMmGdQ7orhywgILb47egBARDG1xZYThuNWt
MfkSkBfJHaiMSBGIoiMW4upMSqx0wlxL7LGaPxj4L4hQUq0NJt8WtY8FN0rzUkQPk+JGMjlZFqHI
m7bpiWXswSoQs4tEgMCiZ7VpOMvK1SGP8KBKaiZcdUJaf2tAddq4IC18v6Z+EDOjPfdZKO5I3cw3
lEjzcEOs+E0cF8WMmvxRQy8h67NtjplPMBUchtr2WvUse3BeQ1JXvrQq6EeuptOXFlcE8hKyIXpB
a2bXU4Ff2CdoQjr3DQZGJSoVuOi5B9BhJGiiIj6L+EP5Nuvy6OzrouCkiaLdwhEpXHlqup95ob/U
Le4jsly6K9oWLATyKIXAqeohOMW9QgjJJIhXlSoP+1EmNmFDGvnwrOhFe1US9b4ZspQEjnRKpckG
jw7osunz6Y6VMDqx2EJnUqXwD1bDRzMlmgbncT92zSH1NQAKrVoTMyWPtuGV5LQqIho6a47HHFpy
QP02CAF8Fr24SZo6PVEYQ9WUNr7+pSIoBCkh5PejkcCHQ5mmeSF+fJ3Mw778HWHfPKkYO1wzJRKZ
Uikc1CHNHvTCVPdEr5AnU4oqUBVdFb5PRJnCpAD9V1V4fjwLfM9YUewvk+LgC7NHqW1C4r2JS+K3
ro7EPX8pwswHjpjdZIKIx82qexQl7UiAjlLsp64wH8DfEU6ZiaIT1r24h6ACB6CyqiuCFEIH+mS2
l7VRsL1R8L6UxJ1s84Yem1rmHio0DZNGJmOHI9Daq9zOUqabUmpexHBkAitBea2RyuUQYFxi6I5k
B3x4d1+OY3/vDyDCIrAt20bO8huiGOrGIRAhovDQewKvNiWQ/iYeSpIAUpt6FWjku84toLHJdilO
MqF4rRS90GI5d4kfgU9Jfk+jAA0RVCKrJhJ2kdJVX1MpuiaDJnebRpO6fdQQWK1O2K0+33Iubt4S
xyaOGDqfo+VJNE8NOR8VypXTzaw7o7V6VZ8Fm0Qe9R648ibbhjeePe60YvP5yJf207cDL257Utao
QUKMKs5jQSQRhBRUTPeT6zXTyof9QqfCQHTPBYIuBcrrpWzDG8gHpGFDYsFrkXZskeni/QTcfMoP
cw1M+mYpzj99PNgriowCi6slNaPFXj5WxGtpWT3arTrVdiE8S6QqCuFacerjW5wRL6giuOdxoFie
6U1QVUxBfNchLFcvIrfIh/5aff38YT70thS0LiYafBpODPLh7AsRRDJlHQS7AY/OVoDnISvPOadZ
9bnvgG8SzwH5/UVlw920LdHLOjzaaloTac5fpvdfrnd/x7KWE1rlFAwhf0dDjw3DoPK1HiOCIjui
CB91NFafP/fH0xrDobohGtDiqZcTpyW1mTfcEAAs42+Sj4Zx7rDhthoMmtz9n421WA+mWOGNhBcJ
nhWDUPI1DvaS9zzoz2mysh4+HjPmp1IoSMv6XDldXGTEIIvHyMP7a0bmLc6jXYlJnBBKMsCElUX+
8Uw9D8VpZi4NsPAWq0BJ9GlI1JaoLf1qGn6Zw9PnL+3S9H/7z1+cZPDCGbk5FKMdAasqdZjAgFHD
slk74q49x+KVkbsjk+nMcxBkUKKRO7z2/64G1Z1Ybq/CCZgEa6POt9YPs/3vtycvLtNTmAG/lRjV
IOv9x9xT9reCXf5C8NZtZafYrdWMLs+Mf/9cS/Wo1ba+2GcMOOZXaUusUH+VMrbarVxMLjSu3s2L
ZamPsPChUyYGqlpbc6W9tQUqui2usRKtPtTlzYsPgCRTPkK3Ob/mN8ddSlfhNBFPatd1Ldz0vncn
q9ndQJqEA13uLvTx6IaZLJzUVldOCojHA4yS0SHZp/v++Xy9UGTnHoY0F1idyKFreSUjOrFrlbm+
NN9Y/P3cs+tdYSfv1xppF7oWc7vCUlBNATtU5cXSg4yTgOriqZ32+NdQ0C+Qd8Pos4M9aAhHXmkR
XvjOMqTJdZNbNIt9eZYYVKk28kAhIMCigiti/mmv46Pu1A4kZoXqfriqUbywASBX0U20x3MR0lj0
C0lHbHoxbKF2EfEC2Zsj8UaMvn3+q60NstiaG64LoRqpHMPVZ8I4ugCEfLvy8i7sMEhhQPuDkpRZ
gfPf8GaSDh30VD+XKPBUe0EpyKwX7j9/igvfTg4jkCR4VyyE5TWdy3JC9QWYoxT1DwkHaB+DKj7b
DXLtc59jHl+b7Jfem0IFy+Qbw4MtkZYWTKcRxuNoZ9CTzgWqGASzjuBvQO34aNIVO3XgZqxsm5dG
JWabigf/h0Ny8SazKoz1tp5LuOoxMjGE++m2ble+1h8HoeZBEBYyOp6MQvH7n0uWAtKHpaEDUFm5
COCv4oowBTqf48oX9MLuxUigQUGWMr0/yGyyuJGSgPxPgEibWfrI0fUaScisb6t2+pe19u3HTwCy
VCTOqDrpBX4whPgGLH9Vj3rb6A3w5GpC/C7AjXqvlJIJgRHu3OfT8uPEnwfEfiEhdsEPudinIr+1
GkytkN7Srr3P88x7TORK3X4+yl/1mcXHdDbqkQHPBgzMdfEVyIte1QMwhbZJxmpGcs4oCbYiBdqP
LNRfuHz9qDuJtsLMBsgrWAoE33HOLBB09QCAruphUjaVQQxfUVpPhUrOloLTcltRFrJVoXzueknB
5F1oxJukZ2BGwm3axidgdFS9obEeRrEU7pvGJxqvFcjCm8rpoR06iFT0GYixxXzEd2gipNnzLRkq
xTDcoPz4PgomYO5K/TLFXrwzvOQxVn3CadOYjgjoi5nNIv7E6Y7LPSxFj3pAX1xVmdU+QBQtrvjg
QHRVpK/4/e/rqh+vQ12tbpohxv+vRa34SIaEDLhCbX9y/RUI2COrpN5qzaDcAHBKz83ox3QprF69
LgjPcDopK7g3Z+K5C9kMuygQYDGIjCq0SffFGLrhrHEDyo546QH4lJbsmkVhOGKbeyD/qm8BmaCk
CMLWkYWJZkcwPceAaw6UfHNbC8mYszV5qJ5ajPZSYImgFYP83Ehh5XiCyC+HIVE3t2Olg7kkWObW
alXL1o3wzCkA5ZtaPJI/8aDWwvAFZlb2NHG/IeNMOVPNIjdPKR9UBOgbpfbJZw9/RZrvyuC4iNXC
fkdGZHacXlOp8WJ8V9UM/kGt/rBC9apsQlBjWeXBX9JVKGgTUt1O2FmeNjpVz80oIffPifXJP+tj
+1KrxVNHLF5JftkmyvRd3vY/fI3C1AhoZ+OHoDArL3uouypwZRhATk5ym+3XVQRSKxqcVtHOMlyM
r9YA9Ug3xPzQQmrblBFJlzgDfozA2dskA3SpAY+N2/BRj6UXWQNJMhnp/yPtPLrcRrIw+4twDrzZ
AiCZTG+kTEkbHLmC9x6/fi6yz7RIJIaYUtemF12VjxEI8+KZ+/EsRMTbNqrwm2lMxMRqqItdr0dH
1DGB541p5za4mZ94hpt2oUgF2OxAPLRS+Zb6kWxbYvDSeGBJxUKzHPR/v4qS+aMpUqDd5C3ssqmf
ILoGTuNrCCgXUWXL3Mh20cQIiMkDWVWjJYurFW+B5qvXam5le78L+3+6KJsCUPgQtAjQNd+g3NzQ
xTMBECOKjhpS9UlULJQAjHifNsr3MTdvtKhIBAegrPESdoP5rVBj9CjlFmSZLEW/pS550rtZw6A2
9b0s+J9EtVfsYIjD6NDHeqfbdAhJjZt0mZ/wVJUEFKw1ueC5qnnajSAhDXItQnnon+m9KaJdK/aV
f+TFNJX7AOL3vha1H8hT3dDJ/RxrZEvAB/5AbLO+jjw1+QlCBTmjGplnQt8EzL8VgjZchZBF0dkS
aceGfeIOUYHCdzj8RkW5OoQKkhv2NJWDG8id+aAFcXZVQT286mDrHGdw06HIIRm2uX+XeQMgG72x
R6ujW7Bv9LsqAaJEKUC7l6upu0HWondb1X+ZBIArYpYlBw363u2oZJ8AfBGHLTJvj7gGGRaIXQWy
WbBSp8rN0X6FsZf+QtjjrU2zGEGxiKbDmEZ/TRE9x6tFWPk4ZDbyAUj6yMiTJpUgHyEzqmhKdfnV
JM/9PFILz1KoP8doF0LsRJ4F4tJLX4XmMS8JDEs9fgiMO6DSsua7zdC/tY1yo+pzGJI6t1099JaT
lcGN55njF1UqJDe0tOnQWd3nugaXWkgyfe2RBNYQ1TOUKnPf5fTPjn2j5QdLRat9FPN+Pwy+ZYdT
pR0nObMo1i48Cnni9FEPQJyqcSle80BInTocpH0vl1/EUPvRE/Grd9JgcEMITXGNRoq4FwzOwKrB
RTPgCtup3IVfQDrK9/4A9RfAyQs7G4y06pvOQK0B0D01egm6xrgS1RZdlEn/XsvNWz+hy630Vn2f
jFJwO3UIB05W/jtVFFS4FHX6NiWwBqMkCm4mfCju36YFoVqryPckItWtRVy9tXD5RFhdEmo7cIPw
PcBAsrm9ZqfpHheJlsVfUfRFu4QeNrBZZlzfwA+DaBxEseb6baXvTaWcfldJ2O9LkULeFikLBGxj
2nxUTblN8zH7LZrN+DhaCQQuyFMNPVpOHHhvPlKLd1ICTNSDbLdTc+Qt5cx/yMpqnIk8+j71RuCi
CXmCSmyMnQBDDlYQh0FOsH9feGg0N2rzpEt5vAvCZl5mAP+NWqlea5wrt4D96BphcptFNC3Ypjp+
ShkZAihJ6iFpBfq1GjVUfcMs5djo1YJ0Q2be14057GZtR9B9subqZS3ao5R39B6jJVXJJRdiP0XP
7Dz5ayobgO3kwDLvAXOW9oAGMTUVL0oQNSWaBOqTVWiJy79fOjCjrDvkxCrqv7oevZiOW7e25GTX
l/EguaMk1k8xGow7o8/Rr46yL4gyKvCfPIsmJq6Qh6TtUHRQdPOQm3F3q9Da9QkSZrHrAnR/WtSx
pslMoJABUNjJhtCG+xHK1MOUDfl3b9AFydVEgUa8TMpKcogel6IdKJ2IGKE+DL/EKfeB4fpKRLlw
pcBuS8fBzFAB9shRIwPW/+OHfnqQojh7IGv4O1IiRG5LWn7TCvU2P7OHQgshvmmvMxPdHnQQGJnW
IY0ltQLLS0+fCh19FFsoaKJE3wyNaYdFKOwBDve/4iyr3JSK1L3As/oe8dr4SMFvsO9zLT54jMsR
CuDXYQLt2u7MvLzvMi29aiIvcy3f/DXgcDqy5tWOJRZ4J37AEpSMBuGJoABIJsN6G0r91U/RWxbC
VNt5YidcBd14J/Rdc9uPaorrhCYP584kiantR+qsVo1WFmoiHIhosPkaCWi2U0l9biwln/qGEKAN
kZTiz1Yfg8dW9NG9sab0Rz3ATfJmWK2ZifW1kJrjNXlVvXZT2k93NU6xgbQo+g5BCTY2mvxgVyVK
nlxV0aj4aFj55mMnocxklIr6Wa3b7mCNgIajaY4kMmSyDbDAXjnfRaia2WiPQvSWZLroot/jazvD
FNDGJgIMTWhEJNOTw/5VzyLle9uokTNm4O3bBhmLpi7N75I6ap/litsQwdcC3SKg63tN7JAz0812
79XDFwDQwmOhAs7tVfQeRU+1J6XR7jtVqX6gXDb/R33604Jcm9uAm+7DKe93JOxeht64h/Vm3JYk
4X6UZqlprpVq3RtpFuWKOxRqSqg81U1KtDQ20YJTUJ2TutB/rErP+4JE6k9/TG/TgVRb2mapLci5
9S1EhqmPZdMd+eM3vvwVwCbteK9D67/meQ/8sP7uBYi8DQgvXReC1B7rAFKhnZpFeT9xQ7h+4oWf
kJxp7NiyGg4yIznMMiuOQfHmzoz96Mas8vgowva/EqIwvjdiq7pNtVA+CupUH0cJUU9JT+JreJWP
FClk115S/iJDl6BRVsnyrk7SqHLSCOCuXpMlHNmu8AvU6olX4nALSkK4pnG52Bt57n0l7AmIKjJn
hHHr/2M0WerkZZ3fl50BP63Sw28NmjV2IkXZrtUDWIO90T5w+qW3PiGkkVRQy3NPNlMcY3ZC1UOl
KmnHsK1BoL07HsZ/hkFsj0Yvx25ZiJBoS6u7ieieO0h1HLtFMP4DkD5xQH/ziNNESbO9JASgC4sM
jtbE3hANqUKRyBo9F2kaOYWPloziPkpN+lYyvwp2tDqrO7CciIEG9a3ejOiniOHwWBmtcD3yCkLZ
BpCbPfTTXzwNqX4h2U5ig/gxQYvzRza1YLHJBTKRIjo01bPSbsR1VgNWMmE4hQyNQv5r8fZUe0Fs
xbDiMNhJe1xWEjX03gGhpBlOxCux+xrY4mYpwRwcWD5FEd6wwAr8p2ZiMa6ggmYMX9lJSx/J6Pgl
N70jXvqXFmUoBUJt16DQo2efL7+B18wqokWgjCklULeIlaVxwJXVkk0G/3Yb4VnC7R6ve0XwruJs
lPdSMbMfuR+uBUvZygSsGqfThGa2uejXWkRlknLSa7HXcZ5KsLh6iap8UwhfBYiL93JTjbelPiFu
Z0zRkf358/LI1+LNKLf8sT5HPU6ia+ibtzA2It7ze/TlaR+du7XnysvM2eoV+hgZMmVyK4bFS8yk
Nn2xprLSikcefxBtoQhzsh+qBBk8date62OcBjMGyUWZOkL5Q8OjPAxS1WjEJIvqy1jcFnHuBmmD
AMJGqP49LrJcrAq/j94F4ob0jZ5PXULNLHFs5NV4eR/Qs59+xAcR0lJ+DTfUlY9kUJFrtNFjcgAV
ON3n4W67MfwdaLT8FTwmQYJBP+MZsJjVIPaN1ug1tFXVSr4jBkH4Bd53/YBXxnHoUZkMtiuvNLSd
VbnT3bYGdbo3+kR+Cy1rvAmzsn/I64k7PxWg57uxYWXaQ98M5mumlP6nKa/bAyrU6qvidZrt5yYo
FKHzDr4Qd4pN7c9rKinsz17OnlutvOlzSfk0ZkZ8nVuJdEjVWdqkL2v2Nbqh1l7Q5Pq+EZPmi5Tl
lGdPDUe9HzbNLiMSi1a9VBmv5ZSmNwLUaTLtCG5dZXUXH1UDGa4SqP9dPWXhEUFag9qcGRpR1MR4
Uh2pnkwyjh4+9rcuQ0Pk8nZZ26unk704d5UiiOBzDEz2zEQ5wA17p1htVVSthDbJq/KCJ0xLmRrN
3edLS1GTqkJanGJAg65uY480pUuNium73U7axfstbNbK1iTMyCqWOe6B+y3i+JR2BkIoUMIeIhOF
pCMNHPEQo0OpbMQ0twwtYo2GkSKGQ9ENejuKYZuVqeFkqy8JOgAblj5GT02Fnnj+IVw196yfT2HA
BW5wr4lOJ077KIzQ+ujdy6thdTB/TOiLLCQy2gGaowrIOHqO/V8QO6DXbnWTzvt3sb8Zh6IqUC5I
TS8TggVl11nPa4NWYHHvx82POByuhuKbl3mfAiTKLw9p7eI/M7f4QD5R9QEFT9ERsq+5wJsy+plp
yl5VE4fihTK+b8DbZ+XnKX2px3ujewVp6lz+DevT+mfEi8U/qUMFvJtpteovWXYn0S0ls/gvG1m5
Jc7GOf+Ik3uP+hrehgHT2hhwbXqJZKd1l5t6aJej9fYXtnSVxnEWg/KhFAWIfJd1PnPaNrdK/7sq
vKtpQqRYOF62s7rkaQOgy5rMCCfH+ZjY3/jQJXbKBtpenT63criRjFtJldFY/cfEwl3IiOXGISxr
xzPR8gI9dl0TQgmnkfBR4ATwcohSCc+Xx7W6IE6MLq84U4ne2wiJi5HxN8Jdhx4kr7ONtb+60wxK
dWnzmvO0CzMyiChfJ24GtTYDXQDnX/Ps2Htqwm9F9+nykNY/1R9bi4sEmPQgq4KICJtg3g+WhOoC
L5vLNlanjdz+HHakCtlcHE+k8fM87gmdZJq+Q4nrIKF/Aub58L+ZWTjPYV9Ug+FhpsrIz/TG3uR/
0z7bXzazumFPRiOfL+5uIgoGxoL+MR1iHtnNXS/GNupuL3rnXW3YWv08J8YWp2CKGF+Uxh0IAYS1
C0eL6Q4KWj/9PvStvLcmKrhrQ9DQMJq6w+j11aMZD47PJIwGqYonSQMHqQp7NMLcWrH4l6FytSFx
ZLKunmBXMqmSqc6ehEYJv5RTd6cHiEwRKKmP5SB8k0viFFabVTsKJXMC0UpO6mAgLDup3b6j7fJo
TEF5o7SVdV1JSvc1Ggv/2eqre28a3qATEazrHksxfLJ07yZSpBtZ0J6s2BscdL4lu1N9ePJkuSy9
RwVY68rrzFJe5UApH6pU1lDXCavc7XKCrJo+UQooS6hMqPkQ8ZsLAQC02txOvpC/XJ76NdeHbuA/
q3b+NCcHc49+uBjPF5AMWZeG8b13BMVSQNRM95Zgb3k+68sKiu6c/lcoLj83p6JFktP7IDp+92xC
BCpEVGYcLxM2LrVVO6RzcRd4YerLs7ny2qnU5w0vNyjr9XjC3W2MykXxdnn+1uxovNjxF7S5a2Vx
BxgQSSdJadn01AabuNpUIh7Lfksqc22DnJqZf8bJVxqDXqJUGuHselftAb8fs32w926LXbPLjxqt
v1u9iKvrQlNp/aFrgxPaWljMdTWJW7GDmg7Y1fft9tBd4X0/zx1hwfVWkdDa2UleAJ61Rtk4pSfn
4wvNUgIvN+IGmaPttzlyz7U9lBt1IFtWFmvd1GuvM5XZinxber8j8Tj5vy6vhy0Ti/Xgt5kih/HE
u1Tb5+Dyq/bZn7ZwGVtGFt8mTRu0pREicfy+dQpk6YOJKnHv5/82lMX93KeQaoxgHkry0pSVTWaI
JNBfXJqnH35xMQd5rhpNiJFB1sk+IxRZOCQbLo9kzYs6NbJ4mxhJUNZcFqLTZ7kjJjtD/BSIbid8
qwjpzXmty+Y2Po+2cAQCwshZnDZMHDoFaBdRElA5WiNvHAorj2Nq6v67Z7TFUYroTTIYFqsZJSAn
6n57NSlRQbqahU2S8KdU6q5i/fvOIB5FJ0YXbkFBkDCTCqbSL+9lX6UT5HOvpXYBKvV/m8TFiTD5
RhLKAqOr4TXE1A3UZWEDTtowMy/i5XPvdDyLI0EcYrPzU9afKIQvukBOCf2J9LYNMGxtcf62Fsbi
cKAdhBR3gjHYpDzvKoreOlo/8o0xbZlZHA9Q4yYD9XNQMKh7psjBNLhJ/1z+PPPfuDRvi8Oh81sB
Saz584w01Xqlg5iXnSsPinD4C0NzOzyJ6pkwvti7UWJkvt6x4Eb/yfI1Ox7fFLm0Q2l32c7qpP2x
86HEmTw4uvLzGVH+TGUFUYM3rfmbp/Z7b/9/BrMsaw5MXxQyXBYHJWbHI0Majr/1LRLi1kiWWzSv
86ycMDINmtuoBt4wjZeNurHKVnfOyYQtNmiQ+bnSiyzm3B92uUfxU4Qs8cxHfZjbrv+3r7PYpl5T
jyXyJxyp/fexTp1RfZ1qc2NEaxMH5w7AKdQRcjGLiavGerIa+i4dEcG/NDBsgY67vNuibK+d26dm
FhNXeJM2JB3v3mTch+MByT/q1m7M+rbX3oahOVj9p38/eUAloJniW0GtXFwUmjGoWWmwVzUB1Snf
ukbyjJ7HcqMvfW36Zr4DyFTiIUDuzn04PRDKLAsi0Um7z1F9Q4VNLO/+/UisOf6v0rdMi9ji1BEa
gxfgKExOFmoHSwB0Zegocycbq23V+Z3r8/HrKXiFJ3E+FD9ERDqs6e7JAnGX6j7ldLMWuepRS6ZS
cDPe1zKinagBIgH/TUj1O6sVNw6+tR9BHJLnC3UeFg34i/kMRorpEQ7mUXzb7uYKfeNZu2tJB6YA
8suNJ/iKi3RmbLH2Lb0WsiYiPidFiYuuKDK3R/LO3FSx01af5LDa+JTzjl1cIGjTYBNUqyxSDn4+
xVNnTFSGUTiaya8hNRLxppe8YoEMo8VWA8Mgmst8kZyFjZWZ8uTM1YVW+ZJO1saBIc1bdTGIMxOL
m9ZIRDUibTw5ZMP1dxzZgN6Gd6U/JM8zkGkrUbFydABG4lGmgVRk9haXoU41VJ6kpPRUSEwKzSr9
fobcbplZW3qndpYeLFUrhVQlJGhn4oPkJjwunJn3iUzMwQ9s4de/3taY07nfaSCkkHix+DyrkKRc
xJxOurlE+VUX9ioVC5etrI8KKgf8AdL56CmdLzmr6ugaoQ7J0V7MA6PaBw/DU35sHPkmhHt22drq
6jsxthhTEaqNyAVMjlv+pIa5M+rxhoWVLfsOGfm/w5kX50lMoIpHOm4EagZi8RuVoUQ5qPDS5kb2
L4P6MjaPfzEgQMQci7RY0x9ybs6ncpUKDD5SEn6P5VsKLi///ZXrQ4PgSQpZ4cT9EEmRrTHI2prM
uNp+RvB7Rx/UTa2IG9iL1S0L7JUif5O+gg+NgMg1e4VRl/PSnpFfIX1s8nE6sPb28d7bDRuztrro
DA2nQmbTKsSIFtPWqZNB6R8BKFfaQzw+hE+6+x9Rp+L35sZdO5DYQMS9KFQRoaedW0vRBg1rg9HV
3i455rVtXKFpvOscyb+bwdHbCfH1CSXABsgB5Ia+HGBZTNQV+UARKnfkrAihw1j3/t1/TiZKHrek
XMx55ywPXePE4OLmiKyG67LseyfNgO1NQiD+8j0S5KgzixV6qF32WlNfihJooFU/+7Y3fWShZemH
4dX+1ehN+sEvReoVy3zs9madWCigqtP4HIVdrlAJ5hkHzxLLnt5hQ7+JakP/JIXWN+IUwUufidNT
PatqK6kCYhzkiK33CYoS/mTuZKEM7/yoL2xpsqo7H0VpW9LGfs/1/p3GgR+jYT0Y9CvsciRrJXOU
d7EudDu1G6l+NKbY9fTevymIfz/xTFAk+m/19oVHHDKIhl8QIenQk8pNa8/roX1EvBWR14RubhqM
huAXwbX2mZoZc6+kqCW3s8ijHA/5c+7rxeei9AWkzv1xL1GXfx2kY0CHV6zeGa3o3YplK7tQAyjW
ryvpNTSD7qoU2uIpoClgN3WU9asARgF0F/3nSC+pi0+bOQFV63kMThKZzNs6yBDKiSpf3TjrVk5T
mgfpGmOi8M3FxS4a6XEKlHzk0WRkr4hHH9DyFDfuh5UDiGsB1rVB/BEQxuI8TdsoI9fbDjz9Erfw
Wcr0lU9GuXHOrZ8IVJCgmmdxCymLsdBTMg5CSuQpAhW5q44pzbThQZZsnlGueLMVcV8Z1vucQe/l
igWnvTgSjLGOighzg/AwF4voh34LmLfydc5MLNygqo2otswJsvcWZ6r5MzL6p8uXw1qe/MzEYtKs
BHQoTTd0dO5bpHp/zWQf2KE7wXCHFEzZO4lqd9no/DeXB43JPTEDbelDW9LeRiufCivAu9Ot+5oE
jpC0h8Z6hD84l2dvrL61NllIb3+sLY61HtHjWCi5X6UHP3RIYs0eXuo0dhM48s+cfeXOOF1160Lc
GuXiylAGxReLYmRmv8j/6E+IWzmlkx4oz6cw7prM2+iGs75BdpCfL8/v/2PINFbQdEY11XLHDSHT
zlOLspsX/TqABpu5A43B7ZcZ200zmuu/bDWWrzlNEOH+a3JeyidOk4n+s1C2dAZriXYbesW3WK73
iZ7ctiW8lpJsHBiXy8Nc24CnJhcbcNCNxvIK+v3UQXmJNeEuD76ZQbiR25j32MfF+mdgiz2o+6rV
iNTeOHU/ka6VbI+a2Vr5Jnc/Lw9n9fw6Hc9iK9ZFD4jQZwrVO5SU1Gt0eu6SG40SgX0OCmDLkV63
p0hzOzJFFh+gKVCT0raS2BhR5dbfa1ZnfJBf9AftH2Qi/u7tQz/tf83N7sfJCjE8gRRlQD1jvUM+
G/6s55Y9Xa7Zs3yFatIWUnLVf6J0CoFRiSANAYdze0pC+TldSKSzsyj+bOZ5/iJZffa9BMN2ICkm
HGnnHGYeEVicWP/q+VNzzSz1u2xEGSriKtl6m68cCfjfkE/xw3VRWXIKlFrEuFcMtCfZWpnso5HO
kgd9+lGXf8FROTO12I/plHul2ZVsjtCnR99TKZzPabdMRzW7Hc0M1hYVQz+jVq83XAr5462FEBOt
THAieU0TFzufeK7n0eNj906SD98pdK93eXhfBvWs90xOTe6i6ohkNcrUU/Rr8Nr4C83W0n0T91/p
SIZ8gQiULah6YSe9YNh+RfdaL6jywe+MX14gIgGiCpKdDW31rSvNxwKW4FZZ1cqX4vD87+JZPtTj
SZdC7g0CVYOE8epJDaRrGkvfZIJjdVt5G7fU6vF5Ym/xhFZEsUr6iFct2ilJsBfpovIyGrsEos3j
gQ6ky2fN1vAWn2jwUstkRgcny4bhGt+Y9riW5mShLFNaq2AM4KBp1r8PZKJOY9J0To0C0anFIEsw
f5bWdbx0a8ku4mDuMrZba8OlWT2wT6wsxjbG2tDyjmMqIazVjZOTQhNyepGRUb88i+sn6ImppWeb
EPUweIjiPI07/6Y8CFAf7fhY3UfXnkM38GV7qxceykWETmXOtGU1bZEVcObVhq6Cao+auTNz3Bjd
/rKV1fk7sbK4VkfksppMZlBKS/PUa+wX7jRdNZV5uGxnazSLi1VJJKqyzbldP1EfoxHKWlZfy/m0
4SV8PI1MgJV/Jm3eCifXjjUow9DmDCdtfmT1s1pubKX5GvngH5z8/Xlnn/z9NqfMyO/5KIHxOSge
wuBzZF4P/g7B+hppHyHcEvNbPSoA/JqaQYcJjIpzg5EfyoXQYDDxvw8oDUjZg0RAuTDvu4HS981w
7wcJZmK8PPznkk+QwisaFKoWAhRhBr3oKr0nYxwdk0+w3NwArSIyUr0bcmzRHIw68f9PUffqGwWp
dp36Pxp5VGOxzXxuUnPsqbqfX3XCW7T33I7zcR8f5+jSeAWlsPc39traLM9IExS8CaLDLD+f5bAX
s1zsfOqc2nhnwUcc46vWpBuOci4UIZWtos01bhB6ZH8MLo8tteq7Yi6V180vWmS5k3Rf118KccYg
/o7Ce8tXjkO1daSs9c2gWAH8jNQc7R/Lt1guFERvW8wOe04UxS0P0Q9AmHbCOfY35fkkDoijzakf
UIQLlyys9HEUyKI7QRkeivKhEVrXqrbqRdemkiA+TCSFrT/3Ip1/OzkoAPQWuDjRUdmnO+8oHWAu
2sW/l5Jja5xZWnhZaie2epFgqSII+S684fKyvBb3QBU3U0krB7POpyJOM2fo9OXsxXJcm71H81oT
FjsaDG9HmZU/oKboove8cVeveAinxpaZuh7O5qTGoMSRsu2ih5gLtEoPrfoaJ/qGw7hyQmPKYkD0
rtHqsNhqk+YVDZUiJHvG+yl+MoaryxfN2kvgzMBiaxUS8adEy+eJE82DSqnIvrEiw021EWyG9qap
ebmvhUDZ89KTv1mB6aLGM7qtlGtXmuoJGz9o5eYj1KZrc6eKQe3F4krqS7mlC3SWq4+9O2n07JLu
ONNq//28GiJuwtynRsJkKd9VddnQ5LXPRS7/UwdXcKI3zkhpZUVCwASbCD4ReYAlDixt1XgUvY7E
z0P4fc6k6o9Vu+dpcavP3E23v9Inu79R/8I7p7PyPbRBZou0+PkGH2opaKxaHZ2UAsocvZSpdjP9
cWxfdRA+l1fP2hjVeZAkU2XekYszq61JzAcRb7YqvoXEYXmP03Dlb9GmVvbAfLERr9G5BGgpPx9R
QxVyMSYawOZU3gWW0duTlP2+PJK1c9EAjwSri6Vn8cHOjfhpRK5pkinFkav+tZ48KXGC0Vd4qVla
qhzkVJFfrV4Jf1T0vx/MUZKf6ZiXNoRNVsd68jMWh6ZsUP4uQUFylOB7gcMgb6WG5nEsXDIyJnQ+
wO8iq7ZEd8Vt7ac57Of3SIPuoMKdHqVy37qjm+/bq9a6gX51eW7XVgnaceQOZnFWablKfF9V69og
xq3r7pgOTlvu4VTbQRzvLxtaOzuQmgLUqhA5BU12/g0tr/EnQhYk2aSytnmkHoKseCvpNrxsZ3VA
vDR0k4D6R/A6vid0Cng14H6AME+gAmyYAVBekt7tSnVjSayOimoMkIkScMHlqCpD86FZsckG706M
Dpp4N205WCsXGncmyo0cVdTrLBd/0aZ52Gb5QEv2Dw+6gxSWdle9iuJzHW8Rz1aHc2JrucJTbuiW
HgOHS00IHlLFleXj5e+zdqmdjWf+DSfvDkmrJznN5ynbK61j7Kcr5b78aTy1tzM3NERjdmOJzytr
uau4onE+aNXnrFocUVUq+GMLJ8NJ9G4nCPlB8dLPTaxAqAjKFz+vH/qx+oHswobdtZWIrC3+HIue
NPlixY9WIE1g4jmA5ZqAyJ0+dPt6um+CcMPQ2lc7MbRsg8zVoYj7zB9go9Iw1RZ9HTqp4T1GQx1u
+ahbthY3WCloadIE5FZlM1bsVC0OWuD96Otud3mZvJdXLr/a6aAWvo9Vyr4H0w989Ovw0AbO+Myr
8V0kCzGazEW8JXSy1+R+2ul70d5OY69/PcoPJDJkKJwvvp486WMmV8hhSOIjJfzUl0JUnBTPMYZh
ci8Pdu1iOU1mLrZE2IetooQDtTXS18D7DJv8b1bISbZ0HuzJngsaSESAjKgMmXZVdtdkV1BnNw7e
lZVByJoSNBxhE2jiYhCjLxkgaZCI8KydHjq++jiMG779qgkas2c+BX3Qy6Ow9nK0+iqtR5toHOyg
kPd4whFF7c+Xv8eqHSIVqFfSMvoBlJBEeWiZBVR2r6yAFiHkYetxv6NRZPfvDZlEAfiHcwli0fl3
kToNPFmPQy0Hoav69G2IcIa3vv7KUjZJJALanZcAl8i5FT2r2yTJJziW1V4dqZAAqF/eVFu1Jiuz
xs0uUQtEEfCMED43g7xAUuSmz9dpzN+RoB8aZRY/MKSny5O2slvO7CwWcxmnsF4MVoEEanDIf2b9
xldZC48CNiVU+f5ReI6fj6Rth9q0atxLv46ypxiq1yFKs7uimMSjJ/rGMcprdU+9aHwTZOm1P8SZ
6/t+dgWoAcbT5eGuXZhnv2ZxKcdNkvgD5Afe6oNLwZCTPHhfm6vBsQ7JLtOdrYzoWhYWg3MDM86a
8aGoEO80koySD1mnehw4k5c3X5Wm+ln0uvdYp2n/1HRNdZ3KbXI0paH4GajF7yRPgLDG1fM49A/G
kJU33eSZWy+3laVs0VrK6iKKrMDQPf8yZdaaaJiYlPZE3eTyzE25XRvELUoZfqFH0Ony5K+ttVN7
i5Ug9X3kywVlJmH7uTPSXYwWxGULayN6P2Uoe33nJJyPqImA0KNgyBHQ+0evaW2FBBR8jl225Rmv
7U+dIAwRM8Lw6rLT0mghKqcBqzqreru0HB6joJw2QgSrw0GPQRQhZ1BMtzhr4KmOchnIMIHV33rC
kzOzxe7AJ9uYthWnziK0StyFKCDFgQs7RSwJI7Q+lGbeQSDxgZjqTt5UYFw9CqCAEOShgo7ny+KE
rqt4kqyGBdDt/6Nyr93PAiTvwlHjVbV1VK/YIwcpz6wC2s/mIsHz5VDmWuY1SYkkaOH4V3NTp3Jf
7ayn0W3+PzR415Y31mZ887wglhdqElqZYYiUtVvGsY1wIAG5XF7ea4tOYimQbCKe80HRoRHzLCoq
zhKUnNLhqoa32YEfvWxkbTHMuhEUNFE//qGEM+8sgAu9zpOia9C/Q1HH7impugnoebJDMVMOQgHl
zOil+nnIhq3E05b5OSR/4l3FlSLA+YUAFIw34IKfpSmxzeQpre+9UHOT4UvTdRsjXlknJhFVw5iR
/ZzSy1r20VSqyZIoSUxuzYO4oyhhQI00eZ2rv6VoU6lgbYin5hZ3btIPQmbWnLuZeZX238TkBQzn
LtDwWmAdK+q3Qn+5/E3fWzcWD4CzES52eGsR3G+qjltoN7jDi3ltvYw7dZczTP1FAZfqKK/Urz4I
nzYMz1vskuHF5xRqL1YEGMVsefWfmcj1s7vO7htHvNpGcq1e7rQ3mxxm+JsfkPB5NBG/HVm6bagU
bqdkxVVvyBGCVCWZCEdspxd6UnHWy6xrj40ijD8lsRW+WFHV/ERY0p8ALVfTYWMO1o7x05+1+N6l
OvREe9N58qW9cYXCM2RjkSSLSU5i2Ck7+AriTfZZ2ToA104kmbkgMyaiTbQ8kbK+tSahZl1rZufO
TE5jCxq0OuVUrM9hS502kw/1Nb46KoHBWi6tR9jCgLaheYr/9NJzVX8phXsfwO6Mf6jG1jYCz6bC
9G92L88kVYJ3J1FVs3Arqim0lFLj3KViyq2OylV8GJ5rd9olO38fbHzMtSP41IdZXGFCKoRlFtBf
aIYVbDIhQFivqvyZ5Qd3cWPhfPx++I0E7cGykXOFZHV+ForTOJQwZgeq27t3Z1U0UQVAmuY43XV0
abrmfbkRg1tJBZ7bnDf0yfmbZ5XUGrO4x+wgyw6++LV/MA6yCwVhw9bHfXFuavHh5ECVwlEiuojy
B1JtY6netpIluwC+lUOm1gC/L0/o1nzO///J2GCLk8Oei0CD8qlqX6v+ePnvf1wcDIgnKHWmoi7x
cD//+1o5FGrbzt8LD6D72tS3Uff1sol3GOb5gUo4lsoZVeKKxs58uZyMAWJ/1FURe7pSnDyxqyOV
na4o2MJb7lB4gmJQ+qn+pLwmu+hbu+GPrlyUGMcP5RVPNJh3zbnxLm69fhhJufTOuMu+Sm/xZ/Vd
8nfQHcjOzuWxrk0noVoy/qSucOMWy19twM+WDdPZqd2DkghHKJ4lWOut7rzVNX9qaLHmeZXkqRDh
zKuH7lZ3ZuDhkNohkr/VIZY2RjXfeB8+4MmoFqte4jVHgbqJwGhbQDwlGmKALq/S5lY3JzdVGr5r
scVd25rKxcoPI/pIupqXhIogngKJXZTddqt/dG17nU7jYvmHkW6WcYO2cASFrFGO5RawcKUGhPVH
Cyx1YyZZlmWIRwvIaekAQBzN31GUwfMd8YTJ5QW7U1OHuKI78ykvr8L1RX9idLE6fKmPutigOAK1
kKy7riXJ1gR39H+F3rUa9tDp3xTVjmVpZylbSaz5b39YLKRu8U3h3+CTn2848M3BGE41nKNb44ux
zw+po9oSEBdK8n333wfZiQURkZjLQNSP4kRiopjlFJKuyLr4oUmVpywlLqDTsxLJXzZmVVwZ2dyn
DyiW/lF9+ebMfUvNoDtxkASoY8h7X3jM8ex5etie8MB028Jw3xX7DbNrEzo3UrEB50b0JbloCIX4
/3B2XUtu68r2i1jFHF4ZREkTPcHpheVxYAQzSIJffxfG9xxLEEs49tN+cO1pgWg0Gt2r12pG3g5n
eF8AAxxg8mb07foHPvMh9dwda619uhqvLgQ7fDDUA2O3ymL41kEBFTHiON72KIsJIWBukxmMR+DY
svw5WsMy0ot4hAQqmFWRDTIU4NNKQnW3bRJsn7xRb6oiXS1gVbRXeo8FJRCDGAN0e1lc27rNkav8
14KQ6bdQ3vDWBjMkzrQc69n71KMJNKxKWAwskuwi/0DisTi1JdxDc81ynSCtRsC2PitgT1LuARme
w8RXMdcwfJKNrG+Fzz/2QEB3fgxJT+lq2LAH+ZKAZvOH0ip2ZSfj0ds042DyGOSKwPiI4S0ZG9ap
CwfTVSHozEArWkEu4a8zWBxy4OhQjgcACyrX52tpZzfXSII7PFe/EPZl1jPfcmRxa9PdToyIHq7S
vPSMCTTQDy6LwPc2HjpA/U3f+QCxmHqNzH0aSpG4W1fr6dKEaEkamlcGT0/QDcW0SwqlltAL0sgc
8R/0yG+yo/kElZSXqvNTmf9vZhGOixvI5Y0b9FTOP6y9NNCaSiE5MIbtYXnJj2z2q8rHyFGk7gfZ
VBh3ceEIIM1EPw06fIijYq5Z1O6YmB4C2bL7M6yu7v++D+FpGnTJ0JSH9CvQNueLmkjbQhcPDebU
We9Bon5gqfLBM1rZdbCxdWd2hDdyu2J6sqKwU+uY5tUZhjxrrXqFRvlhXKFCXXnaR7eqO0gbtNlt
pucQaimzfG9WEBUacwuiTzQ190PmOk8rfm+cpWzJQE0IxavrwYdvo/jhsb0oyaAXjSAuxJ5yKdha
QfwnWJWivAWdgBkyhf7MNeV5JaYbZXM1yW4tnulesfmO6TlJ+rvRyyw2GtAbwtQMnwK2Zz89oEa2
h6qQbHRj400PDD5yABTD0BYAfOZ8zynJEiXD5DFqNqD9B9IWegvtr//X8et8AMJlANSNu4PPigBh
ZQDTiONzbnGpMpcRHbtfNtkTrQAr9rxIa3+MpWwebyPEaobJSVEhBOYCanhuycz7wnNzrK0wAg8R
qDpYOyiGcND+FAzuwTk2ofL4D6cI01W8LgyiJaAQhS9atAMD0J17N2i2jHYEo0XslrJ6wcZXxFwR
9AM5qBZDVsJXBHcpHrh9xoFcd5jLDh01slZMHTfR9ROwEXp0hDnAoaFwiqqPEOigPYJKaukgKT3w
sD7uMfIMkULZR9sAFgKSzMkQDE+zdZSkz/cKikTGoujOFCiYwVp19gFlzMNQpJDGgKZXAd6RjOAf
OrKHpgvkLVEPGej93HYBmz0fkgxHWq2yo7j1kU9/lHDHDIy5SAXwo8wYMl5B9sirqNBLM3efbF8L
4D0HLpYk+eQb9ylmpzEZg1c/YEtitFddRutxRRk1Uxe/dl+S/Ntf7yluLCB6gK4HWbtIEdkMo97l
ygA9yBpJMT44Jt9nNqo/1GKyHsFhnz6qanX0WmO+dTrVk4GlNhYI5jsIUkK40bVMEfAA4dVKUROU
btvxs5I+ZJXk4G9s29nf5/9+EkHtNVHrskLrpB+gnK61dbfHqDg0j+e6jJU1lcneX74a8X7CQwPP
NpxGEK8IgYbkKmXo3wHL+Tyj0l7snCg/cLmRMkRKHFzfPTGqmToKQWgJWcCOYvdE5Nw6gF9fhb5b
gGRhVxgPmvGJQorsuhHx2AtGPCEJbm2LONaUobF1XG6HeLwxYnYrzzguvhzsoI2mvYOFIBsgoihJ
1at9NqVTYH/gX46friEcbsH4E8pzRvE2F4yJCHewoqDNpSY0KI2btE4iNmHSz079gX0kMsVa2cpE
zinQtC/rmvGVWcqN3hovZpqE9ezcFpWKa2HhYhW3S6HfIOp9AhVG6UPi6/n6Lm64Cm9Scq4HvPPx
+Dw/CGVjUOIQAigW9YkzBI6Nt8bhug3xMP/+qH9sCE9BnTn9QKCMHUB9xueHTJcNtorH+d0CShWa
B0FCNJOFq0EFPmRWG2wbBjHVKd+3afaCWyFYZUTdm0s5McT//SRuIPuFLghn5MzB3uV0TmCqb9c/
1qYHeuD5RkKJTooo11M4yTSYnIJRmbogbV9ZipwuO2L04rkoZZCPreWgUYNQ6OL1BzGJ8+UAdDtq
awuyOiV7bVJcVImkpr/hXrio0KsAVQ1mfAzhe43YLacYkB0XbJe2uxHapRNkjK9/so1V4H2Mvggy
A6TgYqJjaIlllhYwWDr7qrXgTW8k2LiL1AP+hV8K9Di4hbAnYk/JrGlnzXZHA6i22moMNVPQiLiQ
3gEaDwVvPcyiCvXGUnp0LvBC3DJ6WRo60shQgJQ436E6Aa9xm0Cvs4E2a3vj9GWw9E8JRNSgUMcy
PRzbBhMPX1RyZ/SRDT3b1gto0YR//YnPfoZwX9Zz3sBdIT64oP+fepXfyAi2Lp4ZWClcBJwpfED8
EkKzmGTOtZ4hGX6mUXc/4KHuRCTHg1kNeXVT1rrbMIjrBCqC2Fd0Ky+m3OqpMUuS19AtraBRbkaI
THVY7DDwFvcfB0DCpCns5WlAKoXWJB8b4Xx8QhJQ1XhRdzrGt5v6UVGA4yGHxpMBXi9jIVfxhro2
wpRxSRGVjmtdFUkD4RawivSLiVT5oZyryDIGiVNsXGDnpoTAbvdpTvO1noPiVnnmoz5JqN3Pu/IR
YV4Kk9j6eHzkFAOJmDe96OZ3ZlvqkwVoIlUhOovB03kKikxyVV1GX3QU8CoDQJETa4p5J8YNGORn
K/i5/ZpnqV9iw8JZ9z5SijyxTCWs0peRC+YsDxVEpNn2Rbvcy0mhEQp2UjCwm6jFThDA7CSp7tZ3
O7Ehshb0ltNYg5EjlW9SSHwO0ZxRv7EcSRDedAbEJ+wQVgOIgRCpyDCos5dgYA1CDsznswclEjWu
s/zenLCj6xFp8/hCycTlwgZosord8HKdKscBZ10AtnSGHH7Hc0MnUB+Yh9KvDvY1Wca7vcQTk/p5
MAYvysw6ioStOCTMX34Uu2k/gYllidvVH/8lXOC1izlrG1VMLFQIF0w1GC6eVgtQK/Bdd539yWXM
r9i4u/4tN0IGmBc4TS6fBEOl53xdRY17evS8KWCLpr1WxlDeUDtNkZfOUMDN2cIkz8utL3liEdwF
5xa9QWcqNNcXdI6R1KPFmtW+FaGIFjW7rJM37TYOwZk9IdGB+EVJCbc3hpxjswQrvd+9uo9dyIG+
+W7ocMPIEnz+2U7LdKaOYul/PyuAoeeLTLvMqlMHYYrjKLX9uLcwCt/HMvWIjSCC2wQyh5gwA+ZF
TH4dzPnqeZ1jwhJKdHiJO83X6+6xuVvo8Zs8AcHstBgVvSWfcruDBTPmMLFih+6UiXlwyLOAJAta
z9ftbS0IN5gDhgbc0BdBGGKVxHKgCMalaQCC7j7YuSx6bMR54IP+mBDyGW30So0DsYLRYp1ft+QO
CsKRmS5AFvIe30z/4a7UwLkKeWULZHQY8D13hmaxWcsaPJeBET5wpHlyqG8q34ubnRLKeMY2vyCm
YHm1wQUGRXD3miTq2iVINGzl3jQz35B9v62IgVAPMmFcXpwD4nw1w2AubmIh2CvgEXPmuCcQjf+p
J7kkym+dW96cVcGojUa0yHeZJ0yp+g6voRaSsBDFGEHNxB5r8nTd4wz+QcSjCs5uG3NsAOc74mWC
aKRMGmDDwQShX2J+dpzqqNElnoHNU2n2qOnI2Rqf5rfQi12G22ENcz0LlDeq/cLjKjASiDRMWVga
kefcr07xvCSzr6v3K1gzS/N20G6J9lrgntJNAu2t/fXfv/WZAIrh3Xpwgl8UfOyFDmSEQjJECNqg
sD+M1TOTcZpIbIj1niwx1clgeCs2DM8ekr95FO3xpn/4+6Xw6xzDmBj8vJhDKpeaZeXI0ZHI/af+
iD5y0KzfrxvZcF8dSTJg04CdY15WOB8ojC951mLsY7AmL1KyXt0lhZGFdd9B49xIZeXMjW+na56L
CA2+doz3C8cF9Mo2SSgyflrl+3HsnsbW2BWV9/fp5JkZHhZOqhNJCzR9RugU5FXpl2DTkMWVrZsA
yTcQN6gOY6xKBKAwrVwJUxsWrA8U+fDTHMPng7UNuFaRLm03XiB8cIWe2eMf9mRFI50hvbfCHhdG
AvjE7+L2E/2C7j4NUV3H4PZCo+u+sXE1gLAYD1AwJMA9xEFxhJshL5uaBsaya5OXov66ZHjaL/el
K8OqbrnFiSlDyIJKa6qTsjMwCzV2HiTDLcXvtCYsC2V3fU0XU/78O55aEhyeLW7f9zrqMAreNqrV
36+zHqZ5G5sgLqRjE6Hy6Y+0CKxBNuazkQXBNKoY/C3Ka43nW5hnK0DBHAW5AHVsFz+S+VPL4kV7
ycabrn5ooAstWezG7XdmUbjc9d4rPcUY+Eskicsq7J+5k8673u/99Y7+y7DH+/eFdheGWYFOBJLn
fJFl0kLSuicUIqKg46lN/aNaVG+SdW1cUhibREUfcgwuxLuEKKJ4vd0CO04D1aHpl8rN9D0Z1uzj
2s4FpNiRuQU9eAAiF3JVh5FpyqdZM+eP1ijFD14MELyvF7OieLmip3FB8tHlHrHqArQzC/URDMB0
EwLHHtqhRfzJB1dQH1b3nFT0f4D1b56aE9tCWp3PI3YYpIl4heW/CMe8lvsuAH9yqHzsf4F46otc
C8Dif1RIEFCcwd6ijomUVOzf9G3eO0qB8bHamnoFJTCrDZvUsXGY2lvUaI8QUJr9ZjStx5Qm+odm
sKwXzL8mfg9u5/uuQuEuwav7I2b6gGWA0qBJrfspG8enZIC+9lK75b5a0qb2G0oYjwHlDmM3T3M/
6tHg5MuNzazuvuuH194wdd80OjVq9PIJeHc9wFBhq6AyuGhp4JSeChNK/9XIqsH207QDX1Srt99r
1akjlybk2CmggvXBr43GDYhFnpV5Jt9mPn7YAYb9nM1rD6EIVIVN1ju3jp13x27sc1lZcesRj6QO
U8d4XPBRMyE4mMvqpINVoLAKsjxvV+yUALiS3cRxbzfUTz9dP0Jbsd1CGdrheA3w3QrmtMGB0F7G
gVuDHnnKw2K/1NM31Rt8b/pLhB0/IQAWooAPYIiG4u15RPC0NU16HStrvaNr76z65/WlvH+aC488
MSAU31piTCnYn9TAfXW1NDYw4dyOL5ZTfUjcqAGwwGVZYFJoOZkDiGPAO6I+VOggJNMvxfpue2Vk
4xukEN7pX7Xsrh5BKHbUjCFe1c/Xf+pWtnX6KYTyAknmpFtbA71PI3LL0U/yeK2OoyFjd926af7Y
AUfb+SdHU3pEtRdVei7Y8fu9be/AkRtdX86m0wKoyRsbGqKfiOwynXZZ8RQfgdf0HpLYDIx98ZDf
WTEESt/kbAl8I8WNht4lAM4I+pcFXfSbDEwtToCDtnhukx3Rnl3cps13s/tSU4nb8hNwzZjgVQR0
7YAD4oT0jhlkfRHgi94wlsk6Klt3GRh9OJEe+hoA/Z7vlWlXWT9qLTSmxtvGmiEDh+4m9GH7B7d/
Jv1dmb0uqCgnMiaFzQwWykzgLITWJgK6EAI8wuu+LMfT+M4Czh7zQflrdWMCIHLkA0KKJCXf8n3X
dPglCdK5i+xnAZ1lmpfYPGZ7+7kv7yqKJG9EopAzSYlhI+1BO0N3UF3ACDcQ6uef1ADrqGFnyRzY
1Pq86pZ5gxRANtOy+f1OLkIRe+ZSnSgQg0JRa02+esP8Yx7Gwl+y7BskTD+XQxElfbE3R+ettPrJ
n5GU5FUma1xu9MUQXpEFAQpvoj8m1kZHJyVJU+FnIAUJm3sbHbllX4CsBMDOas9C90Y5GD8kB39r
My10H3S84wCYfc+KTl4jJGe14q7oghW3xkt9awP4gHsxyHYoHNjUr3PgffD+fpXpqGzsLJRg/ti9
OJQFwJ2dB9ra/l51P1YQQLq+su2FeRhSBhcvhFME12kTY8mMGmBmpXlI0u8aJmuVuJbRZ277jg1w
OegbMFYuVlm0ZR21RB8BWzq4sRGue/fWRq0e458+phdkYXorxFgn1oQ8kUC7rCbcmhq7sR6t+/qG
HAzARv4FcMP7wgDfcmYx1OyFG652aDYqfTtxtkIy7xuQZ6TOh+t7dAEofs8o/hgRCzCqk+mt2cDI
b52oDrRwkI724jHOd40kUdq6Bk4WJBZIrL4yptHCFYehuyV9JJnrz4XM67YuUkQsnCPOoIKHjeDX
3dLPwCVkUzDuvAdrV+3KuzS2cJFme3VP97JjtOHlBoIGp+17x5UJu9T1JURqbBQTBmpFg1tHSfM1
z8PFk4pfbbgeiGf4cBz0UwBh4wf6JFDMQF85vY6pPKACb70bsGVimmMOh0d5T3kjNhioY70XYUEo
ovNFn5hKrHayaI/YsA7R2IO5B5nedcfb+mycKtPANAfHfAvBAaQAM3P1hgbZoselDdAaNMtTqIbV
q/TpvvXhgDkElxiEw5CoC7bSAYDcgkc6Z3lm2c880/FeL2JDA6XxWt+286j6rHJCbaS139kyAal3
rKqQ/oCv4Y99YeMai4GmrcpQ/IGuziHzjCXWqmEOizw/LiMUHcEHNi/+khj2TTso1b3XOOi4KFDj
VLSJfK+S5EXvUudpapvxFieaBd081DEkbrWXPOvdoMkMNygxrh6oc1ri+aGjAAkkK/jrQRQxzWBA
t6jiBe2Q/QQnlhLNuvZ5LbPxoWumdDc2xnAPaiOuAqwWb1qap0e8dPpIB00plJVmvAJaM9nVtTL4
XarWu2Fc6C9LgZorMYzmhhHbuGGuFl93kgtCaKyFj9iDXQMzDwCtCDuXJ5q5mgvWgVf5HswQX5fn
4ocNJLUbYrCp95PPvT/eJanffvAO/9AxAn0wQM4WyhGX5KldlaXluPaAZTk76LoE2SBLrrai75kJ
IVatmCJwxgwJR52qfl2Ao9hTfyxsfVUSfNTO2TH4pwUKjsHtDtVg/n1Z/My8ELtSc8q1ygVjg9Va
h0LVbwq3DnVo5Fzfxo24f2rGFJ5QU0HcqWQwA4omcHovxmupjHdFsUiWs1XYBdKHk9BCOA35v+Au
UwOSyYa5GJ8C1d3ikRCs/6b+g3l3gEr47lw+JaiK2HRRd1k+2bGlgawfj4K6riRL3rqFzn6KcOZL
s8/N3OugroxpCmSrEWYNnnh7kw/qVIF0ZHsjYiNTUE0LHDR4AYnd1LVVqmL4nbpOYfvI2ajfhXhC
t/mtw7OTTUJt7SrCKah2AHXiWcr5HUFZjWpRgpK2BZgfxow9F7iMx+ues5Xc8evuv0aEiwiI/dFq
Fchfg8+HsxP4tPOVCCNecR1BF1s6DsA9RAjV6AyCochAWxVZl3O+KAxRgNHVwB3Lx1Km/sH7lIUK
qrzmjuxM50HdS7m7NmqAZxaFEDCvnV4XDohc2VH9tRzWPb/VDQatKA5FlqEHNq5dkHRAHxk4eD6Z
KpyQ1tYXo7WxaZoWjvZBnT+4wCJp+XL4h407NST4P4RnS6CQewpo+m8SGPXARxd0KGDJlTo3D/6p
NcEX58LohxmqUEFn+e2h3XGaAu8bBg932Z7g9QSJMYlnbp23U4uiY2ZNApqfGV2W9LPS33fkHxLz
s50SPLG1wcSlDqiZrHZ3P7P8JhtT1EybEJnKBwB9/XXRAxsFYKaXgWq0EvvbjgLaRpSlQWYrPj5K
YrhtxSgqjYSG5USO7uw9LdSOQa0ui5VbkQSVWkCFkK6jfM3zt5NsU1+bgnozagz8DaL4gKtpAQaX
E6g9zBCGaz8AF1q6vuwtt7VEoEJx0EGyhml04eRRtfRMsiBzT/NPDh5X1MEweh1OGAeUHAZZAiq4
p9K2MwEkC0/SY7p39jxzN+L51rz5HxoZG/EEySbSaqA1ATwQewqdlhhZ1vcYaLqxY2c3oAbrv3c2
+fPHOaRv19e2sXd4IID8DCUilIkM4SMSKAVMXccf+bQLSys0HOBey78lVUEeiKY98K0OGPcM8LOc
e0jWNLRzbYCxC3QUh+RX3UuO89YyTg0IcVFT19npVYDwzE5f/TX1Ipr0D9bS/br+uTbCxtlChLBY
szRdkxyPU20y7wy7uvPAK3/dxIZbn5kQnM2capOOJYBOSmKg/VuESbb4pZY+T6/XDcnWwn/IybFV
0jlpVx3J+UzfLDvsZTRBG38fuGZM6agWQLPAVJ//favK5slRgDn2RrpvHKiZG1N4fQlb+QWyJQzQ
gs8VPmwLNhoXCHTAmcEQAbcFDB8nBgWk1jft/RRxiRlZhsH/oJBgnBkUzktrUXsuUwCOwZnlr8mb
nX3H89uv6W1nyAQF+N8SbCG6OSi9gYkfSHghvU9Ss3LmFm9sWoU0O1RNgbAaV/UALafXXnmSfMuN
M8TRDYCUeoA6I6Ce79eYF+VoGPDtaTdlkbXLj16gP+gvv+tj7BNa5KHsc75vkLhGzKVx5lMehcRB
LhC5atNq20j58YR8VEqXfm5bJS3CdQHZToiR7h40XUaTHKzCqWNncJtbEIVAZBvttQqYb9p2mIHo
5vWQLLm2RqmB7GjojezG8Rob+YvWAgCZJMxGO48kLlQgpvIVE+RfiNZWX9RGz8MBYh5DUDNz2S+e
WjVh1nlQUVbW70Xjvi22RQ+pXiufU2+efWutLX9UFDWeNKUGLUnSRYDXLzFRtSZw3WEM9QGs6vPs
6pCSSua96ynjDVvx/5KqMY/NkkGGSOnNwHFG9a0ZIYkEpuJ5p0Lydr+4K7pvhbEHbTnq1jmuOZ/q
3lvZ2blvL8aKXzv0r1bbMEivNSO99QbNfqud5NtQOF2gjehg5Nko1fDYiEvoW6LGbWlcxENkGy5B
dewWDJCN2fps9D34bUBdsBw856PED/llcOES4KPDWwjZCy6Mcz+sLL3rKw8ZtR573x24YRnYvgMC
mED15VXazWWdWBOi4KItqttMsJYAJt53aI/HqsL72t+uL2vrdHGWvf+sSjhdRG3JANZZPLfAnbN4
QYmWrP4vD2jIMIAHVgWq9IJHeR5SzZgV3LMZpIXAHHUwwvKD/ahTv+vDLkMyBv6jnazQsvkJf0ON
UZkF8/X5hulkLL3pPZcus9hzqBFrxvrRAS9DUJC2l8X8jWzMxrA3Op9AXKD+JXxJZrAmwTwGSo/d
lN5YlfstqzTX79ylD1JNAb6HVuot0KN3yrTW+4xZD0CwJ5Ie3jsfveimpz9DuAkoJAAUQlBe8sDu
664Pmf3WUmdHvDbUlaifbJ8MPwaS7sz83pracJz0cCk/oEubqcPgK8ljl8Re0oTNCG7/5TGxHuz+
mFANID3ICaBtpTeo5syvKm18c7Uw27XXquMCLoeKPtjV5LO6xCh2lHjFgcl497Zu1rOvLFw+JTPH
zulMtLXK6qEFt+vIIJwOytqi1ny7IyFRftb4LWb/dZ5Xv9XKl78/MCff1xWqTg166enSobamJfFU
pn5dvYH99LoN8zLUALyDdjMEwMBnYQp5KVsdI29WgMK8PmrXj3n2dv3v848k+MjZ3xfSUmLP9WRp
+PscfFDvytiIOV+c7BbdqkOe2eHrPEnl1nJKVq9DbK5NYK6nx86MRlAvsIdOv6EkspIbO3uaOlkJ
aSNBOTMrROqFuInnAOIUKCy77QbF1zv7fjGGD45bxNSy927e/X2if2ZSCNd1wWaogOG9QpXbvIqH
cqcn8fVN2/6aDucb491VjNyef80hJ7NHFzzdi0P/0u6SQ+XbfvNSH+Wj5Ruhk1c7/2tKCCLgak5T
N0EZQl1qP2+TyGbJS51A8Htx//48nZkSDrRVFPbUT1hVpikB+PMJrtSeyQS3JAsSa8XDAMVYDZsU
KMSrA33UB4DSoBhofh9UIlnR1ulCYR/SfaC8AM+IsKJ0rYEjdXF181Ga8pjjdNk4Xdbhuj9sBQnU
FLkaLYoMF4lPlmvUqzRlDFqnygKXjmlA6BJeN7KFXQDz/x8rgmNDxJN6owLtzN8F5/pZuy1+8JDR
R0V7r8RkV8WrDNYsW5rg6Zh/qhmyaPQJQU1vNMfZfZUsi0dpMQKeLktw8Ja1ldPoBcb83ztAKero
847v0j8MPJ19P8EZ9GwwC7OFZLDDnDix7J0tA2ZvXYmnJkSUi0aVlk3TDOrDAShN0u7V6Vun3mj0
leRprNd1bJWBOT2rHh4rkqAk2an3mHUS4ZnJTAR49EAnLdRRPWTkH8YRzlYn3IW0LpoE0wcjmKfr
+sXuwbqvZ3iYTYVlyoBeGyn+mS3hXkwaZijDwgtqcY0ctYvrNgI8dQinqI6UAyh8rrvhRvKNGWEb
s3CIExghEZxDyQuzyissxtDauHcqn1D93qgqCbGBvrkuVCMgJI+n9MXTxdTnFX4BLdi62nnfqx/1
F+VTecx2JYij+ByjFSyv6ouCwBvpn1kISaVQxr+7dSfr6MwDYYpZr4tknDnJQNMV0apacUEetPRJ
a4+tWd2UWuXjwelf/7Kbl+WpPcFtUkoVKMU7uMGO+d7yoJ9QBh1U2TFByaxYxhrCN+oinJysTnCc
nqSgWe1rwHeO42GIp/28w7xhLPuI70f5wg5eUsAFA81+gX1SZ2dxwW4A798VYG9KDuDA99t7UzrM
snmuMTDP0U9QfhBrPKhhe26qoOXplIO3b0mmPo4pKSUAzq1bGSNg/7EiooS03hxzo4P/q1DCtO/B
Z3MAkxqmA2T0vtsx8sSS+BYEyjJH+XIKcLihoIqx0PQuvdUf1J0VlDtp923jLciB4mA1QlkZb2vh
Ahs9gD/sCvtk+VPYPJFo2o8gh6iequM/ud6JKeEmM4m6aGaHu7LSPo0G8a3xeYa6lzN/7ZYl5uwa
jfp0/XBtevuJSSFszc2SQmkT3VPP+65rrel7RLHiyqnZR73vPuvApRzxwhz8odBlrP1bjokGBBgp
0NfBALGQ26vEA5dg3YEFlhXAkCz1DWA4EhaC7eDxZ4HihIxrELcZC2wfn8Ce74e4jLnSS/Oo77N/
OgK8Dm1BUPpiqCArqxwwpWIKqiyCfF/QuwlYZ31LqySFgc27BnPR/zEkJHKzTtY073Ci1cTzXcyi
tTcmSj7XPWNrd4BJxg0DBDgHnZ8/UVSv1XIN6TwQ2b9s/TmvmMTAluudGhC8fZj7qSkpDOixeyyP
PQLt/8Lfx3+nGGcx/Ygoq5sYiRCLimamkylrsCtOnTw6w/A808IvXLAMeNqnNKVSQoqt3Tk1KOxO
zywCjA6GLoeoIEHW+spnEITv4OF+/dH1s9QfbV8HzvD6fm11uB0DaG/Y9qASL/ZIWVVYC4bLR+TB
epCBlCguzL0S9NECCQod0iplBA0iWWVuKxk4tSpczmuRTzo8BUMWVmRWGZSh7lQKr0yOFcaYddki
+e17sZuAJPOLDHzk76CakyR1aOhalwtcfz5OobH7Tf2Sv2c+Y5yGmqQWsBk+jBN7/JSc2BsT1umJ
iuVx0RSbbyOnIFgDDHjcoSj3L1tow1PRI8GsvisciapWa2Xp0frhwYrs68c6bGKU6dY4/YGx19Ca
IhnZ+hYMCS18cANAQgz8NmJ6AEJ+xyqpARTBM9ctqXdphFEB4PnQlInqWPsi6wdvO+ofi2KqMA9z
60wUEEXtmRetSERiPY9RhcNXZfvuk3JLJFnzO9nMhducmBRyhslLXXVpRpRBrbK/Axz83pgL+qxb
Q9IH7YLrT79vjSD3Hgdn97nVa8OHRBy4/I3cDKnR6F6YFcsYGXkNTbqR9GFBydoFrsN+6VZSfFzm
9adnjE+Y734u+yTzPb1TfVIrebimk0pAXW9r/gKI6Y1TlSxcE8/+0neNC6LQETAlkmg5Gn4GAMIT
Wx+GVBk+QigeydRqU+UlTawJqkBu/9Vdk3TfNRj6c9JlNSHXSrRD3/ZcyWe2AQr17Hnuw2E2qyG6
7p5bN8LpfS0EtqVJKrf3wKatAc7sGw7GrxdXxtm9YcQFx7MHQi5cPmjsnh840lIjI10CI8nXRHny
9C/XF7FxHZz9fWERdQEuZubOSB37St/3HrET3066PNK9sfeVKUs+zYstk+TeiiNnZoXbtChJ7dU6
5ji5xxfe0bgZcd9B5ja7LXcy2MrWmOyZNTGOlH2jzZX6X0wc9ClM6APeOSCtBdcEMDN6qO7LNaRv
q0ztaeNah+wMthDy9Fw5VHg/EZWAqJDzc1a8HLMHsD42ojaW0aht7iNahRjTR0f5gsnHLpZMGTUT
LZr0tWx0O8zS4hao5BtmjPupTWX33KZfntgTIohiD3rRcsJKxU7Gz906FPetPss04DZyB3y8P6sS
blNNy/vJxYMjIPlBNY+qAZZ6V5I9bj2gwFioooSAwualWJaSG0mlUzyglD1HM3DS6QojKr/hhLJ9
2lgRVH0hRA+pRdB0XZARTYXipTPyb1e9m0F156ZDYNX/wCTF58/APguHw2Sk4HRTUXr5kuP1WSWY
8cRANAgsS7BDzDLNBx4exIsEuRWmOThP5oXgZlqWdAYAFDm+CvW05ZNjxSYIMysI9VyPU1u7BFwG
SPswk2AB2iJEjGqyiVWMbATqsz/0D79fnfTwDeR6gayyuXklozIMtkc8w8CWIHr3orbGmqMTNn2n
kQLCmcrXwEkITu3PoxL97unKgKYbJwougf6HC/ov+KHw9Jzm1CTOAgnu1SF3C831UGO2lEWen5iL
DcMAJIYROKm0yHlO18zITIJXxvKdBb95wul36K6EZJfurFCyaVvFAt7s41OemPEU+zpMR1mYaShV
mXG+p3ckmHztyMXMa+k48JYnIqOBDhEYnhFtBZcv3Dbr3Bnp/sAMMP9g1hpd00nVA6tQZI/orST/
1BbfypMsuMIkUFHosJXdTmG6p8hPeW0sA/yS86HkAUOpkfNbyLLTjSjv8DzfMUC9DlozYZGuijym
8WaA7rRDPgCm2ARQBvVXN9Trw/W921qjp4GUE1BPdP5FsPpKBpLl6oCEq2n81sNYcIvU+8mgxaGd
G9/KJTmpzJ6QiJAUWoRrT+GUSBJBIMxuK8YSnxAwt88YV6Gvri4dX906DaeLFIKKhRvMZAOMYiTe
PBphEWZhlgQayJdj4IaBoZOEsS0vPTUoZCI9SJtSNoOwo068gGgPg/fKLKxS1ifefMZg9ljF9CDg
QygPnrsodOqTajZwz6BMHOT7d2a/4o1+52MA+c54BA30dX/ZuthOs2HBNevFzVDd6OEv66PbPDGQ
2JilIQkoMiPCwTNtIwHvEVLuRmHHcpg/zWDjplMpMYNx28swyaXMoEkBlUOQGnPHOTnhTV7qC1lK
jIM5hmLvgbwCqTDT3+ymdW8wVFsHqlrav5R8VYJOqc3DalmfzXrKmM8aMu6gJpdEprZmh1Jn+BLM
0QJGVWU/eRmGk6mq+e3KjBDBDMOCPVMazLF5+VF1Z4iROmRowxxsAyA+H/t9Bbqn19IgC0hWFAVF
ZJJ/m6su7hzvAar3wH93+fgzV637dsgNv68LjLaRrv41aPWws8YiC5nhkZ1dlPWvOfPIUU/0vvBX
jDO7PlXS5aOFV9dTqecutHybpvOtvlSPxUBKTCD17o8mg0q0r7DlZjad+q6kWr3rx1Z56hIKHvjE
W21/zd3qUGg1MGq0GQBYG/UXsH45H3IVmHuv794K0i231QrcHRo2qz+PJmbE1mXNvySu+dasanpT
O2aR+W5Wa899kmTggcOcgo/P45hhndTtz4SyaLAghEmTlYYgtOgCs6gXdF36H/gBza4eBsNXVlV7
6GvlV681pa+NHW6eKV/+j7Tvaq4U19r+RVSRwy1hR6d26Lb7huooBEKAhEi//nvwfOf0NuY1c2aq
5mKqpsZrSygsrfWEz2UZ2HtcEClI4tVnr+O/za7Nwa5t9X0+p9bhWFMSOX1bgeZEjDCdtCqy6hEs
JG8YYg9GZbHIfe129Ith59GCJ/nk1WEh2zLuPalOrRIioTn6r5MxemdHwVmJDlOGRlTOVShAlUFR
CAgpkpE2IaNeXFXppEdCT/2r1IL2VFdZv73azG/brHwokLrGDbGupVdMACe3ogtNMZhfGfScoMo8
+FWMfopxAiHQODqpUVzrGf9OVEMjopMhNFtDO41gp0bOOOH6rXrz2bNqnnh1ISJ4wAG0prnFLu3s
+qEWzu+qENPZLzV5AJVI7kDvzxPLl3bIcg8g0T7/Wg1lXwMib+kn1+yCs2bXaNUArR8ABcesZue4
GkOdb4J/RGgU0sL12Ev1ZZQkC3HfyBAKu7fSse9MVIivCs0voO7PRJjLEbqjZfMoiN+86KP9wyiK
k+UXeixK4ydl/hBq2JEQUXY57MONrkoax692teOqfVW6zV5W2QgcoyMB/crUN78x1e2kuvIM9RMW
9zQtQiYsB5YvXP2GzBN0XOkwhLkwnhRTEraB8omhkwo/D1YEB+m2bXauO8JZLA1gssa0tK9SUueR
r/nse6ds9Rm+JqjyTY13crKa/6xoWx2KUY7Y4+MEzfgMtsciyPyHnuTFo17pT0NT6I/cMdW1Jh13
z5kjHyCH4UZ1b08hTW0V2ukQvExehqzdFs31EAg7JlPQ4+RxQL3wRaaBipdjsIWQNXjuphaEAFM0
QCMR0YaCGs6AumM+hY3C+oIbUnWWjaAJYHTjFa6N8aoUgX/O7LQ9QNDWmcJOOqBRDSZLZ7NL8VQT
r046pHf7ySvyEwrK/dmrpTrid6Vx2vXsEOi8+tI0hfPTyLOvms9vGs/E5xxwpfGq56DBKujt+QXf
+Z34BpXMAb2VoT4qCV3srumNEy7g6ZqWHfsqdGM44YAoD5TkdJcRg5yQBonbNpVFjKIVDkT8iJ96
iw9qQ7X5cSw16J4WvVmcvAbLMws0KO5ATjBuDcCW+WjhhZVCKDGzmuPAsWqKHs47vt7h33zlH4ex
0CNDpt8Yn9IcaQa2xyAoj6ULTauhdUlcjkUetnYgDtNUNmdm8iwe3MaBbniLRVmZIsm6vrmuRt7v
fK/kd6wXP/EafinT6U7n6X7oAtg21cI/EgA348Cfhkg2zm+XSu3UmvDswf6CV047NhzcGtPMwwwa
w7fAVk63tSfQbHNg2NYUmXO0dEgGeZ3t3rl+bSRjkVVHQzH7loKnFjZO/pUAgI2/OEChs2lId55R
SDAKy50fDeB9117Tffe597uYxvTGmdKfHRTvfqbaoNJQmVn+qQZ58fPHycFaOvLmPl1kByPPXNLW
yJgFyreNLNOkm7K95po7s5le4Cv5ok9OnEI33+XfqTnhpwh1Ztz+9fEPmROExfPnze9YJBBNlVo2
n4BZ0aQ69DoJ8zLYSIQ2x7pIvay0ySEnDljHXwIRNOm+t+c2BGgKIBxcMVulmNVcBWmKM3N40dBZ
JLGgMwAvkuNJlw9fApmFpfa5yAo0ECHgM8S0/vIPphDKADp4s1B+eSfMmEsDmw7qK7pzVha2jL3R
ZFj9Rn8CLOUYad+wfvSwVuyiuS2op75y5mtP/2oUr0q0FwkedE8bSSj068l0bCDHJar7jwOsIVN8
lEb+M0/WIoVULPCYDwmK1wx87kDNjOZXc1x+PRzc41+U3My7A8cjsiDOzqOtksJa0QTC7GCZgdxt
gKyzWIrNWJtuZhiYyvw0i6/Mwm4VR4UBaunVjvDwX0dcPOOc3PSJnpH5Sdwn8n62Ai6j4b46Vju9
3SQkzr//3Xa2bDS/4O743mReqor3mYXyk6N1MeVDSHh2ruju40+5usEuoiwODW9oJzttQNPJphvi
J6kXm8oOIT0x2Cfk2f/7ExHf7M+YFt/MRC7jM4GWntl+6/Knvr+l4hiYJP54UKu77CLM4kMV6UR0
OwXSwS9/NX5Ct07a1RI/jAqh4AoEGMwIFjU0COEplqKh/Lr+q3sOkX46e3efthkla/U6zNmfWIu9
ltZ1W0HteSZSDSNcRhUcmYPIfqDHLnEr6I1uI8BXSjFvQi5uNNUEVk1GLAoO5/k9CgltQusO1FjS
OuHQa3rcS1vf+GjrGxqEFhBwQTF+5xOVMTfrDQO1anWadnOtGpyEO2c/W7Oow1a1aXWJXARbFCt4
3tLWTKsuagI8Wohy4k6zso3rcjUIoIIQYgCh8J3R0ujmrMoaOOtImEv35G4yHj5e6GtnhGPAYkYH
aA5gqEVdFeQflztsAg4gveWB7yPBlbGVF94/GMhFnOW1VWiVQwOvQL1FK4fPVkvx5C+rCY+Lj8ez
NmGXcRb7igJBRO1WgzaO6sM6vaNb0M0VmyWAGYGngY3BTIxezhibgkrzJkdi53bIg8O/6mIVWqxo
XdE4wFmOhHLTKHjlQyGjQEIBx0OUrpakJg77Rr1AFTBypi8BvfVR3NjkT6xMHiTC8K6DJhRylyVD
trBLLR0JYvSdFgrw+5D1/++3RQBZbghXwzYR5aPF+Z0XBIWdYfauCW7xx7XC2+sq8sHKpSAvQnHz
4+VgrNxOAfoiEHZ+dY9bekQOJXhXAQAEkfnV3hs7K6Yn/w6ZxjE9NnED1mZSxmOYJs25/7QRej5W
F9cvQnueAyI7IDZLkC9eIUWTz52zdjdGs7fzcDDvgJlDjVGL3a2q+9r6QKUONptg6qNTsphYu9O8
0q+BPel24jjdtjHcqWB1lO6se7UzPgPSdv0PMOCzFt9/Qy4uSa2eBHEEnGFt/Xmwdy7ZEvVa/XiQ
FdEDtJmgobLI3R09HQNTQTSCWDpsDdpPGpC2lgYspw//Ym3HaLD/+KPNP/ndN7uIuDjUFa9rCwBH
FY0Ucj6UX+f1YIftZJ2Ae0w+jrW+NrGXcbajnfaOyCHgpmMaEgtk5ougEtfD2+7IzhSYQwjmgd3s
vWQnfwfdll3wuBF7voDfDfQi9uLbeXUOa9EO+2Kmd+R52GCUeIbNBfDxC1R6/4aSxFbIxdf0hTEC
xtzOqhXyW70bDj/A3Y3rGxHCNX4zu1/bD3hd4BDDcYn7c3ER2JXPxpw1WJysgQ8S1xu66xpL1WFA
+PePZ3Nt1cAHdm6G6jjS3EWsDv19aSkUm9ICXPjyO+kezbQNc6gYfRxodVAXgRaZHE9bhgIqDNRR
hNgVflJg8Rj90/8exJmtn/Fmhm+vufhOJSNW3zqsxV+GMLgFm1EXyjDGlprAWrYGEbY/cRZ7TQMS
kDkCszZXAmZ7pTwW59nrCG+vTYnbtbrDm2iLRCd1Jm+sA3AD5wU/t6uZfRz8nRfNugz13nS+bvG0
1j4WPPugOAdbROQk83+/eERrdUpNClnzaEy/CO3JcmM4V22kO+9iIHHD8YH7GhfqbNn3NgZ3K+pX
g5RRRwvAv/OYK/fRR4H04yXxLjFYhFks8AbVfTEGoHB6REuUyXau2ihrvNtCiwiLlT1h0XcWQ+8q
qz+5Q5Jn+8w4GdXPj8fx7kJZRJmPqItPwuB8mGq+RP1vPHCLWD9LKK1fM9YYB7NR5EuZZ+jGK396
+Tju2meC6asLpSzcz2D3vo1r0jydLBvzl0/mr8pQX63RPXbDln/TymcCyx7CFQDRgCe6hC+00F1V
WYUHvz+UD06Vh2kmvnw8kvf7aJZvvogx/4aLKTTdyZVZD+dJ/VOL7j6k+b+bdYhr+ZQfilsWtfnG
2nv/fH2NCNFGC/wXgE8Xi29sVd8OHsrAOCd+mwk9uY8shPId2hSnMXzYete97pk3VyPiAVRlwB3Q
QeK4pHE2HbAS7gw1r5xQ/XanqLzJUKjxvLAAgAHNhMj/Yu9sIx4SYBz+iQTErEwEJ+LA8gHbf/eM
tUYJ5NIETeBCqrDTUAoTT3r3M+seP/6Wa8vFhsCxDujdrAC7OKD8ideMlWhAQBs2FO2XSWy1ild2
NdLuPxEWWYZetnXX1/UYCWIebQk8BnRxRtkeh6aNPx7MyhZDKCSjhuvi6lq+jwKpoHsjABBS6CgD
ogBTkbD3dh8HWV39l1EWx5QO3RaNGIgikyFuggjKj2ynJcPJ3NXlAZ8Kho4bd/77e3JeDhcjWxwe
6GGQsRhBYe526Z7H46881u69BEXDGCfIVlI/3+7L1X8ZbbG/xwbLwkQLFq5s7gFmP/tBakmm6c+6
pq6mbOPY3/pqiyUoU5cKNWBskH3S9CpSwXXrb7GyVlch0GrACftgti9NPyGP5cINAXVekcMNzGQN
XF96P7gBume8kkEbfNtYJfMqWM4hYA4AtsKkFYbMixMrMKfOyyyckW1s7DJkNlYeteDsa3tU2p62
ZLDfU7WxQCAhjjI2zvz3pBUtrQdmTAg30w5KGIyOeYK+PX2iKGSTWaXmRdOO6dYoVy7TN2EXm7tr
hnqQDlodM4gGMkDoAh7SI8RxbmHrG3VPqIEgr4fgA54VG5t9K/QiRW16SGzlBHjehoxkr7jlJzqe
26GZWvKhoqTaFY0od6JvisPH33ZtwYI0A8wXDHjf82a4zNjoQZABGYQKp0xdATkdVqa3AbvdCrM4
Z1JLDMWUA5PdVo9+f0ira7vfOMvmhHe5SGEyAxoHUkfIjS8SYpwqCt1XfL4RIoLFqT1AJidpN3nw
6yP5b5glSd0jwhEG2FuRhuQXitRhWseb8LjVMxLYCMgCz3K90Ft9m5WUKpPGiAwrUjwYTx5g17c1
URkcOyB/M3lNDWSFz84Gzx7aLPAfiT1LAzUVu2rmgtdGyrI2tbPWPs4AAIzhBf3214hAAn3VoH02
ghVsHMS5TbLDtsTA2tSC+jCfNKavA+ryNkxRTqKdTBNJCIC/pAPdGZlsNAN7Pl7zr3W/5VIBKhsw
ZpQgZ1e9t4GsgJQoeaJZYbR7KKJKaB7PwnZn0wqBJr2hV/oPiIZbURmjZrGx1ef7ZhEbb0Q84S1o
n+ALLwZZiXpwUDIGLqI+uEEKD8SB0P3HA1w5TnBYA8gGfR9gZL1FDErczuQlVk/WP1B6Y4kvpXnU
WCKaWdGdbFzoayMyAAYEi8oEnHm5OqhWF0j/ZpBDZx2hslEmo77JIVlZG0BkYWHg/Tl7ki6GhMvb
bBlzh0ipbF+ORhMT2bK4qe2NY2Rt7i4CLSmzouaE4v2Egq7zvW4IvpHxGQisXdv6O0O4T1NlbNV0
V65X9NZNzB8QO/CtWW4vHMIot7YAU5KEmif3xHfVHmqh8nlIqtlSe+ODrc0lCnRY+uY8lcsHiOlD
pj6Yzcmt7KtkSeN91tyNWdwKsTjv82aYejsA40e2Vmg72VmfwWGdtzF1q2EgOwEtCBwa7wqqEjtZ
sA6MEfMrgb6FYDddnny8l9yV/QpPXyAuDJhLANT69qxoCrDPII8DJ/dU3dXeLxv9pL52ria+lX+s
Dgboa/hk4ISA6PXbSLmydcZ9lAygGmNHNM0SoQcs1Dz9mgEM3Qp1gLLkE7e0fW7kx0CjSavnCaS3
QhmIvR/QjdxgbWMDRgAVbHcWrVymfaZOhebrAk4CwanPvLDXv388t+9lICx99raYFyEcQlCfeztk
16kKD8BLVG0JIKXy2It7zUg6Wp2kdfTNc1FXt6OebyzOtdt1ZrCAdOiihgHy/duwWgaZSzpiYHOC
yWOaSHJi53EHEtBOy5N6iwC3toZAJMdJjGbGe3tdcE+LxmeoPKZads6yQUbSmpp9Bix+VFjF1qzO
Z+HyioGkqQE1RPRq3hUYsnZoR0UntNYedDz2610GxbyQ3/KYJGTfP+c3U2KG3XWaRs5xy+9lbRVf
Bl/sfFGytCoVemDM+u1n6kuqk1892Ugnt0a4eEIaeTFogCbP7PmZtNsd1K45bjvhroaZxWHnXpsL
Key368QwWe1MDvQDYfg5AhGdMQanaTq+qDIAKaKSPKo7z3isXGBsGh+yPh/vj9UNeBF/XlcXtSkA
CZ3arYZZoDa7s9zGD9NKPX0cY30zXARZbAaDkdywWgWF6sO0c14JcUUbz60MnvSHeoshubo+LsLN
9+/FmIBbbFsiezx17F3j3dXGiW5pw2+FWOQKTm05rnQQonCfFTn29o9s2PgyaynkfHPChB2+sHg+
La4FjyDHKhn6vn/B/uB3Cxu0TzYAcodpP4gQiKtYO7pTKFCPP/6TT3YRfLHHTC+Tru2gVzKOh2n4
pfkPygvCrrbCSnziNXxMn1idJf2j1LbQUWvVxDcDX249huKNJTFw85P3o7hnL+KuhBjBuUTGYu7o
D/vK+tyC0rOfrQz+CfhnvjIuxj7vmYv1gwb7lLEAjT7vYYjdiO1QhdNQjVCxDhFnFFHHg7U13/OY
3h2oFzEX5wCt7T4wOMY885e7B3LKfgdof4OzzyES4P2U2cYNtXphXARcbHxhcFTlChCHNLDjs6I4
+pq9U1166/d8I9RaOfrNhC72vw9TFGb6r51TGDefoZAcBkl9pse5upM1f0PPdvVYvRjd4gjgkAjh
CnkbHOm6K0jwXYuE32yf3v/HyEC9BUsQ/fblUytrU8ZMCXR070Xpk3lCrT3xIQ4Qgt8WXJvARG63
aVeDgm+Jzgsy+ZkF/nZ9esjbjNzE3iSfuxgc8331BCWF2/zmlUcKOM0W7XJtrVwGXMxm1RPgJHyU
HBm/1QNQQHx+hbSxTvON2ubabXQZaHGsgq2n0OZBv3uYYOxtXAXal4/PtY8DwNH77dRNnWmokkBd
2c8i3YD8O3g5H0d4D1PE6TGLA0DMajZeXD59Jt64psxMEOdhhji7V6aH6piDVLwNcHp99y5PDZQx
UGdAGRP1qMVK0KyiRd8KcP7ZLRONdDuqr5yH7gpCKvDM4efilMbOtXoVjW54yH77YXmHN3vibOFO
1sr8cAcDRAk5IbBxS/CA4dUc6orY4+Pe3ZOz3GvJdE+OKrZ3+kGeg430bO1DXoZb3E8FVEmFOd8R
qr/X0ykyQJ/Y+JBrq/4yxOIa0s2SePY8IpmUN+5+RlzPdM7xZcZ8zPoO9pkAab0Rde0iuIy6uHxK
0xeTPp+VM8JlrIGv1o/27Qj7I7E3DSgrbjXvtoa5uHkkdZghFZKzcqQVSHdmhjxzemIDksK62LJQ
XDuYL4c3/5qLu5WVrtA1gcTJLcBH9+Aqb7Sogo8xuDZcNyKNamfh/svFstgmk2bzWtk4VjjADNDw
poMRf/zZ5hNwuRED1BNRSp334/IesLhVMDECuJBDLbevP7fkZ03u5XCtpzS0qbP/ONza6ke7GnL9
cwfjneaWZlhNyWpANk32O6t+gFX58d9fzdgvAyw+Uy4KN+8mBBDxEBsxi9PYPqodalR7sttSD9oa
zeLz+IoUE0zNgXwuPbAptU9OqW316NYS9ssBLa6wQWVAvw0YkDs+a0EfWpBB97eYOmtb6TLI4vpq
Ggl6Xo4gXFmxXssrs3oAi+/RktmPf/eBlj2CzKzMDHxZ1Jcf/lKV6g7GvYy9E4m2ndHXx4XHKWCu
KCMupRCkWbma5yOYZQtxC1cA8kW0Ab8ySiB0zKAeNqj7/8fy+xNwcQhORkqsUgEmKRML3UB+Oxy8
ZIb4sYRC4iT5R5P5J9ziCAzcvESDGru3+o0ikfj/ygsa7K5x6KbRVqdqfb3/CbfYXD1H9byRwJ36
9g7838jq9Y0kxFy7RVAy/O8XW2yp1udgtVOEaHd4ccfBgy0gOCJhaW0esx2a8HhYsIMV2XdOwsLm
CGnq6y2L9NUH7OWPWOw5VWoFVTO+1t4rLaGH2VgPyZAGgbc+FiFc4eywgscei9jG+bV2y0BqRYdT
rwddiyWE2XbLjmfz6/VVsvrQHqZTdshOzeHjhbN6qADOCzgq2FD45+1lpo2QZMXDAIUoGqJoE+ls
CgPlbxz2q/n+jBr+T5jleiE0MLQAYXrwTo5Formw9fnrdZH7CTb838CCruZzl0EXK6jPBGgUKYIW
n+dHMDIfHoqDj0Y1/Edi8K63TuhXR+N3d6gF8KQObC86MIvZzHXc/TbFKTMDRV7vnCPXw3nfN1F+
K2e6WzTdQIMZrXIRZV91LzT3s59MIaN/diRc/JjFnLtkHOqU4ce0u/poJ+T0o4mr4zzXf6PgML86
Phr5Yq45ayel5Hy+hno0XFmH2WUiO2xLFc9/6KNAix1pB5nZQg4FlQ3vqMHMaErv9PTR9ZLC2ADX
r0aaAZbQHrKgFLAYkmMpG3oyKV5BhWe1YcAofdZhu7XPJeBwkXAb9rN1+q1G4eqOBO5tRi/baL0u
ambQXuidvMQA4TAdmjoPLUEjo/758b5fOcDR2DUCVG0R6p3jVQdx2Mo15sEFT3K4KeqNc2Xt/kMA
tFcdD4B2oPnfHiy+0pD71f78CMD99yOHh4AfQwIUGjLI9baUTVcmDdGgM+7CcQi2UItV4ZrUJZ09
Q6QBXwqKKKVfC65tHMlrjZg3URbJ0RBUwSB076+HTf+UxXCUPGaH6mFLJnjl8L8MtEyNeOWOtAnA
NiI37ZGeakAJoBB13jqvNmZt2bVDSYioGroQEeGJye7M4eQAe/jxQls7hd+MZfHMLR0rq615IYgY
Hq6R2rNbuh+iOhyP7BM8izY+0vrC/u9KeP05F68zt+y1jnKEmyoHsibNDfj+/2xt/4kx/4aLGHhR
m36RI8YAXuVskUz3/tV/JBPllj7SK4B3ceS9mcHFrcJs0Y9t2clIkUD88rSG3zpUlJ9rD+klbOq0
K0B9ZDhUZf0D1GY4n1qS6sk4tt1jUXpXelqUh64EEKCCXPQAyVFIZbGi714C7nHYELSMR2Pbqm8E
bCIrIiWnzx0dc1Cz7NQEXVQ55a7RqrwNDereKY3KG0jDNLHKfShDBTbflbosgDjIX0aDp+HUwZMJ
3eLxq6xFDZM84UIsK3CHam8O46xa3ulXoiCfHc8cb119sO7HOlUhaQLIckxB91yUwUulF1qS9zAF
KVnzNILHH4+d9A4QN5KRbqpjkRI97mrVJkafFxGVjhNZTFSPQGWPXwFaBgNLaqjTatBCNft28qN6
1K0zxfF64nZXxVITVTRaJv8GQ/sqMoxKiw0nr8I+t+VZCOtlmlh5yGhfQFzXN6y47FII+UErvzpa
VgdjTF9OLtB+0gtOjQYvQN+v6FMHSbtDU9NzrjvgcDZTT647yMaMocgn9rlqG0WiDOwt83/fbgZk
j9Gxxcsa9VV3sTalw/LCqPESrdDnN+xhx1OgsLB4RA4oZKB+MiCDw7TUvtOuCfWmOE0t8Nvm8GVj
38/31NtVa/i4wfwAuIMZDzXn9xebBBpsTefAgjCS9ZQ9V1VqRBPQFleW4O7RHRC8rccz1P2mSDRW
F9G27pO8UdWnj3/I64W5/CEeev4miC2u/q6wwRhvnE5i9CiCfRNH1JoTcTXzhP0YcuJRGrb7IoIr
BdpRf68Z8/6YRZHjzw/wFlehrrQ+qyj6FE5oAnVnXc2kF7o39vLYvjaAtvFT75+7UIZG183F7K8I
fWulA8giyMpR4E7wr2e7VtT7ojKuWtPaOHBXgKjQ4kXfHhLwaNv7S9BRF/SMqgAJi4C8QYWa+pUZ
kUN/PVFgpCXaXTn86DYtUFeK1ChNA7MPspIDGMiycGzy1m9z+Iy8PrDZi3UIkjIIHcAZ672xhW9Z
ucXeRlskGEGnNzal4JCYn5Bl+AAfIcG9dqFJ9AydbxTGq40CwsqiAY4GlTEPuA+QIBbZpyXtaVBM
k1GdO/uK84NdsBNl+cZdtrJQYHr6SrMEdgXvlre7tFepZVoTZpGYduiUz5V4nryz1m2Eec96hOL8
ZZzFY8Qm7tgTA9qd8OkWJ6a1+bWyAaLN7aqKc8ZorAFUFqZE/sbRgF5+N0Hg0GnvGgsggnpyPDRT
nO7guRlujcLhoIE20FgfBnvjvJi/5OK4wKMRHltgb82IhsWMdBTCVjaZ7RCRbN4oRqawsga4v+ui
PoP4Ch5vQWDzITT7+eOT6n3qgjlCQwc0cxDM/SXOJ5jgHd445eyuVCfSZCezTY//LsQ8+ItDuXSN
QvACaYPbQSke+CmQ/T6OsPLUfzuKRZKcMyeV4NcIJP7p3msTkOWLg4wqpMt1Yu6EcWtvGxvMl8ny
o4E042PLgEPzTtqx0bzB9htLROm1iP19sMsf2tC5tk5OJK5nMZmNQRrByjK5PPWWCEhVKVOOgdvg
euvvKk8WN1XL2Xmisoo96H1Bdqu0HnDBs4NuFFB+1OloHitoi4twKlIaZWLiYdFNLKbSPc4yn9fI
lZrP7shRntD0BlZoFXtRBccJKgzU8bRJJuDSwgNFQOm970qBaTWEEVbOVFxPKK8cbYidtWHKWwi9
qqAYoiGT9NDKQv8CNMkdH4j60igKF3dity/QO/uaDxBuFJ2Wn2G4y++yHn01aNLjQAN2Ou6ING60
hg3RmFnWySzqDlmR+Uw7a4Q1Mc+s0KU6ewqUQcJprLwbTsdv44Qf4cK85WfvKjMc9LE9YCJq6ALW
XRUOjtn9sAwwP8LOq7s27PypfBrcLA2L1IIUIK/QeyxbE/9X789OEbL0dywH48yzcjs2O9DCctW4
oU6MMwxQ77W+vKeEP6BneV+r5sak9X3W5u4R2m7kUc+5/Z3VJcQ6Ur9JY6PkZuKBTv4cWCAL9aZB
EoHfsxfA2YW+xqyrllX0q4KWCWp8o+mfenPKbiXumyqB4Fzw7BSpfW7tUt0yiJYlbl21O8jwktMk
fBPyT44D+UP/DCnVLBKCH1KSPw6TXu4nw5KRZrFCxmjwfwVawbzOZdVlYcGs72nqTjsIJMG1Ag4I
bezr3E48VWaHHv6gN41izVeYT0HPwCHmU2qqr8IbfyjXvRpMZOpRadZdnNVp0aA8YqSw951EUngl
1FdSzXw0Pcm/kQztb9sZftSuhXSU8NsRa+8BS0OyyM56QPx6o0gGoaqn0e382C2HHrWy0iA3mW5M
37y21/a2MVK8FrnzSIsMD4upNVUsDLcOUEYUQ7vXIER41ZlkvLaGJrvR9VKIiE7EP+Poc0OmF/65
sHJ2dHp+U7mpGBPX0MhOCS7vwJHj55xM1l4XpplMwHjt28ygMbOl/muwrRcnbZuwIfLRGfrhVKWj
sRsqZwS61bGYHVuT9VyKGnJ1vV3y2M4nNDL85jFLodw7ME8lqUPrxKp78qXtjT5qOHVPAr7FwCKl
Ob/WO81PDA75zxAGtG4XMjsrkrqWEJg0oCz2y680CzQiJNqB8FKsPkp2Y2swjAIYbMAMjAz8+tyv
Qm+AMp+hCwHT9Dy47VqYDR1I0NbXk2AWODtTaWHhl9V3Y3LrbwzKm6BMTOn9ICt2bRieAGoh5ZmI
wZxOz70s/E/VpPJPfmWb+0rPGR5vuErR1va/NbWe3o02re8I6pPwQCOpFjbchqwmE31MaWmZYct7
49wzRRNPThxeDYxcy7KRZ1LwITHG4nttNJDI9QQ0RZlv3jDCg5hBH4XDxI3D1CQHQPeBd5P1SFtS
HIqyLT9VhBShI/F4c+o+3Yte5t+nAP5UyHJCrLz25HUBfpznajvP4fyeeUY5hG3qyzvVOtbRI25+
J/uqgI6zYSfZ4PTPU+92UGW1TR6LVBX4ku5w8Ad1pZvOJyKDn4Xd9riqJ1Qc/dGONCjjAwU8lVc2
jDL3A5yrzj7VzdBxxnEMG5Ca7zPpdYmXwvwCLuz6LY4jmlh9RfagkeEbOylMk3GMnTOqnCvielwL
B6o9KVo0SeBnw03QB+OBBqqB//iQcS0WnahZRK3s3mWFCoNKh3dQCUiy746w+gOr876Co0vIISxx
ghJicwA3x45S8ARwGg2zJ7td1Spk05RNoT+0UDvkqUSRuBZIP0o4BFkaNyIo5X5KvZHsetUZn9zS
oru+8v2jU/typxlTHYNU0HxSzK33Da3LK1hx4DJx9Nn4ucjOU1/D14r42KQarXZOl+VP6CiqcHCF
GzauhGprC1s2P2dD7KQmahm5NjxKXbmx5qc1rPXULzj7edca1Ytjrns00VuNHTub9TsCs/grWyuq
x7wqi7AzxyCUg+1Uoes0n9tcYyHnwxXv9UdMRhFSYt05ovsFmmP1u61gqyJGbCCYhqQPGvLRUwoF
rYhVVb+DeLl/m1siPQ/uhGJGXvzAIWUfgGJUaEAZ/Il4nn+TSy/b5XkTQIKcdMGvQNX5uReQbG31
qjpDRtN9MiTxYqVj/0etBtHclBPsMi0brkc2OhZEW7nxwoopizJ3+tbLdg95ahUWaOiGvkPTpA+s
8QQhKzR7URfe930H3dIm/5m2KYk11GROosEthXr4z7JV7KCVE4SZi8AUkcqG/owrOoVqrjXidmoq
lBUmPh0aHwonLZqR57LgPVTM8XSn4WgV/kH3iV8jPXbr70MJUeSG5HaYCu3ZzSE2bBdAovnZt1ZL
r4Kh/F4qwzr0SEXizs3obQ+MZyRQCgmpXlonThnR9pjvFNd178sfFUzTq9jl9lgj7eTPfktPWo2S
xiezMxoz1KtelbsO1XGJ6pEGNwvbSOVtV9nOocVy/GIApB2KAYIOgqbA4XXCp998zapCXE/yPihK
GZLWUNdUr1907gVXBiSWjiMaf0dds+0iwsmALStIV/5shv6Rl8R/GlPeuREOjey+CKwf/P+R9qVN
cupI17+ICBBIwFeW2rqr9263+wthd9uA2FcBv/498ky8rqKIYu59YiJuTFzPOEsilUplnjynVsSe
QxsXhywpyW04dORQRJjbd9RRV12z69/RTTafcJVBo3viQBxqcUzcvLbUtyiscYG1SSAJjHO2QeHn
KbJIcBCFFu60Jm6cnBninudh6Y6QY56cEJ05zKzZBErywBYOWFhck+fSqIrDNJg1jjdJyHNIwOYq
AmRGwRiJTZZRLXaSsURpE4RHj5Ia4FVjRfWDZUmLN5bSpMchH4OvAoN4Wy0MY5QpcxTEINQTuAS1
KlD0B3J00tK6h0odqcPHvHk2jfQha5tib+hKCe7ksHrQcGM6QBwMfjNR406tFC3ww6QZb+uIQfqy
zxTlEdQA+UGxUz9oat1DImBz345pfdsXNPEiK+58te6073kv+Eui5l9KUMS7qJF5kNpyejDzDsDt
aryJhdHe6IGZpk6ikp0tEkQ9tblTx9LyjCyabux0hPLxYOHj4a/7Df7mtIVG1Gg9xbWkGS7DCXS1
NkdmOYCOFxFvSO+yESHGKpufRh0k4G3Tpr01hilFDIwagHUVsKBizgPHD6pJG6Wpn2qjSe8rTIO5
SQ9FZq8xmj52eNjghopTJBhOR3O98Hpceq4dGMQxKlE9gwBcf4AIjP2gGq3x2oWh9gymY+t5Uru4
AnqUPBO9yJ+FqDBL0YASOWyStvXAzM1BWM6relfFQewRo5tkIKoebHP6FIx3n8h/EuG0OlCgSWuL
N5xCfq+kNH5TNUWyIYoMdTZF7KYqBsQyIR+9kts7oIgmN8KEwy24G8ZfNkmH0M1jDWTexBpS41C1
ZDqMBnh7EfLHHYQjTJfSDlzg+N/SO0sQPJiHFqljwal4SYXovhuTsjNHXBcQ2EGmE1VBuIVrRb6K
VrbXcGNCkaakOlifmXpDuNLcFAoV6E7GmuVPyMM9I8rIr5CVQ+Yi3xwAlm6N264E4DBnoCKORK71
HpKUCcdHTfeYzyweE6tStj0DYbGD2aDxrjabh6rp+H1om9mmKLrAs1LeerRALQocY0q2aRFP91HG
QIQNruzRgXjO6OjNVB3DgZhOUFn9O0oC8lIMm+c8Ih88KzIcNlJjTmMc8WMx6gQK8njca2mmuDGF
GDtyvhclHcS7TqYMw0BViDu1f6KIAzcqMrZ9FdPKF6HQsDk61e6TrIOMji3qF4uGmp/HA/Xgi+zd
MOz4K2Qt2Qyg9n7IMnNyBrvNUcaN8YKD13k9CgguQRHnVrRG5GXgyN7RAI+yvKiU1zhUm01FGm1j
tz0ueKVFWawdd5FSG07Hy42R9WQfBkbhTVZuo81naQ+VKCL8KUtQCtUi9liXcG4Ns7T7QM0Krw6H
6EfSKFbmJB14unGViMKfKMlAKip7hirQCuCsHnS6tRWK49d5Nley+wIphVdNxjEpGbjIa7VE6UTt
LC/HWjHJTNFnTDC8fpwAgKwcXowV/lpM38RGZB+NRKQEvBRJdEfyCoPtVZ3fMFYpm4I2N9E0/gQ5
nv3SqiEgqWnNtvYIFuOhmkwPDs4OGe1eIQ9SbRkQX64a5qULyv9kr3AyORGp0F0FaVr6bNYopiM8
VFWE3D6gmz7SAZCPysQTRWD4FF9vxy2rRiM7BVcyb1TbTSrMwRoi0R57kXQ4O7Y4QBBhOlptpZS+
ZIne8wh5qGLTfB+Bhs4vclZvx7a6zbNC3xS4Q7Flcfqs9xTzuiHnh2E0yl1WQlhpAC2iExvNYxKL
aN+UZrcbLVJ8FSb8w8LDZTcx1qcbYdpgMih7kLSDv0w8Drkw7gfc/76aaIUbgPzQbRJqeoUA8Zad
RNkbl8/cThlsT3TiEEz1YybYu64Uo5t2kNoGIb893GcsR324bJQNTS12SKkd985QFujjjCLYl1nA
XgBHqG6UsBdeogx4zFQqrtkhr/y6MDKfGFGJxDk4EqWrcDtC3JIGZrOxJuUHmtAcX569kBBtjSjT
QUTfKm9pQ6jfdRN5R2epBOhGmBE92naPB7FmpwOe91SvkRQaSf7CDd77dVT8zvQ2wFuk6veCJtyv
mgZikiUULzioZRwdukKuLhHtfVGGDsZ2dA9MUJULplIUbo0aypD5AG4wkKQ65RC/aQ0uUjzTyD4v
ebgLBSQLMN49bvvGyD+1JrKF9IvkJePDF9rz1SFtQ7KZAmZ6DQYRbTADmMMPBRxd3+KmMu50rc69
JAryIxuVX1nam58CwhBe3w7pcYzHb7Rio1emLLy1BL1VmHHHSHTAq1fZ4vOwGyEadCyV9KDQjPld
gnEWFfcYhMP735hEACwIguX0BtcHJw4oZaz8sUZSse37MEOPKGtuCImOVj34CFZgh7CmF0jyJHdp
BVbqetJu67hOv9kjns1u1BXsNsI3dttxejTHeNozewhyHM7YNPwq115Gy/6iKrgs/KALA0zk5cLl
SSSOUVnWvjYwa5s2KcmceoSkQd10eEYkYXaLibPY7VHJ32NkEj+6jLMtlFFMlASraRPgKQ9yv+ku
V8uXQTcNZHY59e2U0HtaW50zIhI/cp48mHWVWk4bo8ADxn3trW+011Q3v5MEb98sJvpWGUAWD7A1
R7g2zWfcDeRo6CVFnoz5TJraNwNEg25LSp+attc3ZZcgpA46kjirVj00N6GRa+b30WTh2UWgXchZ
8qjiJ3qmpk1bTHoou04dfo2FFTiEBy+oXSmPnAblExjUc8ggpuberrTsUHLb/BrNKt0kYsDv4dlP
0P7RNzImP3qK0xY2Te1FUBzwlAqSrzYIvV0ibNWv4RqIyeQp6FFSMtHsAM88fecps35Vuvmg9pB+
tIBysKbnlIJaik9BbTkT4JPJUzBokOqJW/CTekkVUJzqMg3NZ7C/ZI7WTLzaA5CbBM92RbQNSZLY
H4z2GeQJhQldyDK9zRCIX8VUB3szssAJy9MmA0OxTe9YO9GntMdFzxvIYZRx91YESNsgqtqF9caq
ROnS0ATSKh/u6ibK0B0tf5EqQfM9wZ2mpL9Tkb3bSIGgbjIwd6RoD+fcAKGpXbwjsIMLKQi/k0nX
HDzznro+JqiEpCC7Q+PANe0hccqaDLiGC22rlHjPKVnzEAKF+RANvTps+yHgv2iXQEQBbE7JMciy
8t6o0YllVTQietk/s2kCST/IlmMpD4EMpT0OaV07/ZSglJYKxc/LITjGKNi7TTN90ETRHJnKbaYK
3suC7jFUqpfJVt4gnpJjtCO5z/FSgkhErG/go0C1UftBKdRfE2fc7RN9VxghiII4io1TFMWuSfqP
yGAvEeqYXqtMkTfZQ+pljKE7PhVsyyr1lYaG7WiBeVf04/jcDOkPkPIPTgRCpV0aBrZHOxGDC6i2
GZLTQhTboLAr31DHAW9G8OrbkRxCDvRhoyBO3UU2u0km1FFUs9hNpY4nShPpt3yS3JOM444ciwPa
mY0ftKp9aENceeA11PTPhPdlj/wFpdO86sP9iCf9jR2l3wo07RF3gzT5BEXc6CktqC+0Xp8OA8Oj
ESO2IKwtQuXdAnnME1QT3oVWQgckD1Igl/VIg1JYF1tOnNvCD/uI+pIIFHo3CfELEeXgY1Bb3XDV
cgxrZJdpeFvR2rzDG3qE8gzixB023jwUat+CmMYi9t005fWzJVTjDWfb/qyNSd2RoQF+uVAy2YEo
B5TAraq1GyfoO6L7eNgE+gFvmMpV7CnfTlEZ/ja5nX+Lq0zbTrbeOWWYFfFKUX+p4wbOUTTDMM6N
e2/WceOkZUo3oVOOmikYnnSyY9Y/nsTHcIkFzVIL3PNS/u28/dJNqTZ2dlW7QwdJeiTXqMH6lpJ5
19sTSysBjSiaFnKw5mJgfABwtERgx7U91dG9sCyBwK2LQ1sjJF83tYDzApM5xgV02QG2L6bELa3s
qM3NBqwneJm2+3QTeK1DkM9KlOUqK8OqvVkHqwIrScjrsAWoM76TFDaZC6o06gQOh4jXeqNnobF0
urxZN6tpE1GjiI4MEzA29JqPOfpKPt2CiHODB+31zVxqxp4Ym9Nla4VtC1Q5QDLNbnh2q5kYlEXC
la+y6y11Gk8NzTCGVGEjy9ANcJH5H8sxfg5zPEquL2bJhmFgIBzkh2AmnOM/FB6izhkROAYHUAfX
OF8DRi25+akF+QtOmpkoxoDzokJdRbSv3ZTswIuyoUP1fH0dSx8FsqSYB0NrFmhJ2Xo8sZLima00
BPORDas+aJ/tCI1/TBo/YOx9c93U4padmJotqFbVFP03uwFHeu7lMZ4J9tN1C4vHh0H9An1SbN0F
exAr8IfDhEYpit8/iA8aO1c/ao+QaPTVHZ6p180t7R3DiCe4LwHUAHXF+d6REKSSdm+AQwX9xZqE
SEmQmoMH23y5bmgRnwFOJERVSZd+AfIR6UjqSgHaqMczsTkYB7GNQPMqQp9mW/tx9Mhq03nJ/Uwi
2YZNELMjAp4vDuKaFpqTPfLzwIowSUpvqG08JqHtraxtyS3ATwFSOYCCYWqGH6qVphighCoVQ8Vb
UaC7HR5a51v7lgTb/8C5V0Gbl3BuQEIoiKglDoFc3IVGPIQUinxYWxqmLmCij9WIKpxmKk9q1iBn
rnetGrsxy1THEPrx+ooXeus2KB1x3kwTbDLz+VNFgKeLBIAQQqPadEkigmMVoc1jmX3gKTT6PhV4
A2clihTXDS/5KyxbEFgGjIDM+QrSAXDpmPcYRkXHjwM2xZtPaqHttzaZuWaInPuOECEVcYaaGl7/
0L/Rp4cuUTsH7VXkXVA3X8k7Lj2IqJjulnow4KpGmjczF4swrHQKTRgk5TsraiDaFkffrm/e5VcD
qxXUEVRglgh4TGeXSqm1QWCgNo7RsfAZMvU/NLu/64J0Y8TIXlsDLea1IaEFEBhUiRhwjlgdpHzm
3LdW0WisL5EpSjbCeo908kDv6LZ6GHdrxM6XmGzMKSK4gNwfbBZkDpY2MJ7bkw7vaHNqARho4JaA
I7QBmgVhY7lqBPahfKBJ5gsSy6Ju2X9c3+Cl1Z79hJnXZF2e5qnayGQk3Jk3En+eOuMGaI6dtTL8
QGT0OkfUYLkYQMIxACCUzsdBFQZ1Ox5EqM5w4/fY1s8qxwmsEJ+A4pj671qU2xDTigdUfDPgKfOC
fvQ25zcstKwHAgWiW6rV5KW01PB3QxpjXwRgGOjSMVYBVW5BIdwyYYLz2QYzhjJ29LXnI/u8vmUX
Hw2gIMy0gvGQ6n/w2ueOHwpaKUmlV66u/6Jt6UCtEM8xRx+3ens7pVuOQsV1ixcnGxYxroVtQ9KA
f8wSRnXiNW2CvAYW42WCmClkGNg7lHuvW7l0BWkGl6olGYxwM8xu1jaL+x6CjzW4fYKt7gX7YGdv
iSMn0dZyYPkomXsCShBoy2FOBJn+bEW0yhsDPRnsId6fg/VznKDNhRomqR8JLqXrC7sIIgaOMrwO
iRYkOsAmdv7BdGPMc01uH883bXNoxS/CPyS4KES/VlmDwy18LJmZgrlMKrVj7vXcWgv10STrofnJ
7R+ielXMZ1RUAaO6vqaLDZRrAkklbCBssLlLxI0FHEgKK0abAVnAvE7Rbsq6OuDZdGfzYuUSuwTk
QhAeNyd2UBJZ4z+zVfV9SQvdhr3j8Blswa4R+r0j9R991XPrLepKD9dXuLCPTEqZQ0cQY0uWPkuF
NGHRwuoBhmurvQg3U/9FyG2r/Lpu5RJaiDfmqRl5zZ2k4hEAgIaeAKzKjmxb3DUO9/oA5AK1P0FI
UN3Zubs2H3lxc85MzjwEpT8Mk4DQ4A+7W6F+GGH/dn1V8m84O14zC3JvTxalRyq2TjMrYHwAmX6B
DmOQ7/5vJqSDnpjo0BNJQwMm2ug1mmy3pjeMrA2sLuyUCcpOApwF3kkQODs3khdRrdmYCoZOi906
WW3iPT7aa8FozcrsCqRmk7W4rRCMgqMY7ro1WoJLoLK8MU6WMXPlUsHzAoS1uPc+2w1GGT30zX3M
CjwwqPe+aVtz27yQm3ATHbvsX1wdp6Zn7l3XPChDjgRqas0fcWJ94qNBSs10G9R+r3vEUow4W+bM
rw17GkViwq/Vx87P9/xLqhKy/fA4HVAMxiDElh/XztJClDizOfP0rjU6TDUDGayy4XXgsoeZfg8Z
xnvC1F9Zn/SD2ak6szVz+Qq0p1YQYi/7TcyceFdtFbd3y+rP4O3/MP+6Zk/eaydHDPMdqI/2wHZK
GpsJLsNxJxuYt0395H4tFV3byNmNrCRNnxgTfJQXEGFoIJh8Q03uluZKWF8ITaebOH82mEMA5JAF
OxCK9poo39l1uUmGduV1smZmFjnMKDdq5AMVeqFAYuTHOEgdg22ve8RK4LBngWMcoONDOxiBeHyU
PtZrNKCLi6CYFsYzy0LOPHO4QAkBay00GWPBUsQ3HQr+qfJ2fRGLHx4UwhS1FBtkoLNF9B3mA0Zu
wIhF7gPzYYSmbWDTn2PvXTe0dNWicvzX0iwMGmkO4mQVZ1U8so/6FoD6DfkefVPvx3d50+oPa/Mu
C4nfmcFZ8OPojRUTdKNdiItv4nhKnNEOBgeCGcg08ezZxB2KyiSKVla6vKU2JgcgNWIwa3aWKM8x
ZESx0CxzjPDNfkS732pXvtuic5jgspY1f0h+zZyj7GKW9B1gNjmaOUXoDYD+a5GxshS5RRcxz4Ic
EH4v3HBOhw689FgNFqwAN8z3ChAXTmdOa1R4S2v5876BdpktBYjOI12YmMAiy5dHWoD7W9McCxN1
a5Xwy3qefN/IV9R/rcw83RRgRjbDAiQJt8qzddB37EG/C/fBfQOij273LxLYM3Mzd9fYoOtph0Up
mP1UlJsEIrBJADLBr+vnam3z5Cc8uSZKjERONIMdizwq8UsW3sR0pXi25AWnOyd/wokJtYL4CgHg
CSik7zR+tMVK6rD891twMdCY2xhOO//7ozaye67zCtOcrf690KNXqo790/V90paOJTH+WpF/frIK
UbQsDeQqMEOD798d7Sey/2w+s1vIQjv8MTqulpClS82Pjw4VJcDYJSfwRcMC/1rUBM+mxldd403f
KT5muuEOW6lDPXxfWeFFiRUerqO0imqZVG6a8zxY0VTiAScaFHPkOKFk58VYxW6dYm/J50C9QjXw
yeLimBc1QW5hADuGV9PYPYlSRVsZMJBsrSAhT8jF7p1YmR1YIgySjQoSymivHhJJQZQcZMrFDF9K
BCirEgGLKayOGSy5d6AD/xNCTlykmho1LDKrcrV761EqkfD75Ejv9CN91FzoDX4z9/Tl+kdb3MoT
k7PjG6SY4WljmCyb3Zg9lShOd5vrJpaOF2Z2ZZEWQRw1kHPHZ/YkBiJwH7X81iB3Sb2SB8n///w7
MRPE6bKVgIrw7Coq4q4jRk6RO+7lJ2J7zED767SiS2YgSoMZSQMdJZym82UgnysUJeZyCrDey6Mk
mVLJrvnnL1s51I0WBSphl9ToBXD7TEABylUoe8i7ZzqML6i+Ode/yeJthF46+w8rJoCl56sZ6FSL
iVAZGoItSZzsgFGXzAVwBPPbWvk/MKQueRrCq1yXlPjTZ7esXodWo2QAQ0n25NpGkVn5MMT79XUt
GgFZKbg3MZ4OrpbzZeEprVilROChqhN4E0RPXV2tdnq41qldTCehJQK3NiX0YT5mHE6qoolxqjEs
5cdv1pbgSd3ekH3pJ+lGIgUUb02/4ZKtBQH2z6oQXhncY7aFPOWpJpiG5+Yh3mWPslquHdgme/43
TnhqaBb6lMQYKLCStTuyu4kc6nFrNGseuBQWTm3MEhS1E0DwAAQGMid0AelGavAFHvhzgW83/P+Q
vK2R1F/YRAEWgRXyWfIME3sWKhKgkDES1KtuFFU/03zA46yO1lpul2F8ZmX2csZwXcmhrK2ikm1+
sscW1HXxMQaxOuLF5/+mLnORXED82aKYfwMyAW19beb3pYhiKDYUQDkOuaOmOxb85qaKidp/GsvP
7cx1Ok3o0oP4DDVyVvA9zwHbNZvH60d44RudLmWeRQBG2TdQwgD5gmCho5Ta7zpcYzO/CBOzZcz8
W6dhNzEwA7ldkfw2BOiBHZ0FKQBtRlh619dzeWqhwwzqEjR/wT/MrHm2khKhYBQEQFaI7h0mtfcq
zPhMt8mIWZGnqbuvEK5aYGevm13wiDOrsyUmaTX0tMCEXTwWP6OoBUMjLxmggGxbRsP+urGF/Twz
NjvLZWYE3YQZTFfRvgrlS9WfkunpuolLnMdsG6XfnCRHXGmhUC7xwKCffDehlAMWHDDVHsaN7o+7
bDXYyg06SyukPdz2Klo2Jr2Qzxwo2JO7GBtYezjJLkB0O0n3JZWl8220ksPIwDM3psusAgk0ApQx
C0zQBsFgldRGtABdUjU0VRTyFRncU3sNiKnPf7GXp+ZmEcqyJ3P4I8WYV/t0T/wE/OhWfS8+1Q10
s3dCXXHGhTP9J/BiR9GbUuelJLCiTvoACmUsT98nBtnb9RrAY2kH/2jo/NfEbElohUV1AvApRgU0
cAxYfbNVijbxOzvOuDNOGGMbk2YlHF6mUXASgASRAKBGoaKTM3PKWPDBqGA1ih32iDknH8RR29IX
ujt6ktN7jQNxeSf/GpydggwTqYUOQjA0Y5UbYFodPqx125Yix+ma5GE/OWhKHGOAMFKxkzZkOfsR
oxUpkLxVKoCrH5zrrmisLUj+mhNrfTq1jWKOqguVKLaro/F7ogeBN6hF2vlF3xnvdAz6XcRFpDpd
ExqfmHd5mgaM3RAre6QTaRBUuX3blHb4s6t18BP0asz2Sl/cN1O5jZRMv01YYblhAHhNbyvCowpq
9RALAdspbpnPNlKgjhaBbeymraYIcymWGb4oneTi0QOj+SFUyCARDYoluejo1xBQ4YaCtYoTMIFC
24RZFt7yG65jGm1kipRbG8MbNRyV++v7tfhxAAJEH1QKN84fU9GUVRapMRcVKMN9CW6vbLR+gmXg
Y+rClVx6xdS8Vl7ZWQmRyAxcW/dai3L8c65EKCiuOMDiucXhMW3QHOK1PYt8AIgLSDuCgXDq9XYH
yosvPbBfWAZspRpgRh5t/Gl3fQ8voQby1Mpc2oAAMQL8zMMrG3wLgBWpbgKn2OWbaNNswG8x+eBz
WMX3Lt2NUskX9W0NHGnz659bIml1TTp4tSsKv4s/KmPl+pXZ3fz2wHwGnsB4BAOcOMv+0iywmcDM
ijtidq4Bpr+3smNPQexggLYkThrQVmC8XzHX0JCLa/trmM5QWJkqpr5MsbaMbkYgYqP0pi1er3+t
RTc8sTF79NQxWGg4g410xLigsWfaV93eFv0KPGjNjEwHTuJQlDWBlvYwo2LQe2yxlwgWVj4cW0JW
TC26/MmKZpeGycI8YRFM5dkmwNhvLj6S/oFhmLtcA2qseAadXRdxQlPkNjDVb6S84LAbDsp2XRx1
bfNmB4raZWlNBRxw4j+aIseYKvrlZe1U48/rzrDmcPKHnHwljJZi9GqAocxoDqIXvlGoNzZGM6+b
WftCs6BUhkED2VVsW6Vv8+SRjO/xtEnyY51MK+Fv8foDwlfSSCP/m6Oe+mEKx6kTo5tTkIJMb0Jn
K7nX4rc5sTDbsqlIB6CgkNJZ8Z5BdH7YNtZPM3+6vmNr65jtWBfYGE/k8vj0r8X4UK+p3Sx++JNE
a/b3t1BOrWsZBSgrIj8zwyMyytcqMz+vr2Pxy5/YmaWRESZNGh6FwtVCy8H4oR9ozwxUNIONG+If
Y2Zn2eMsbmccU5F5iHuozCE37RWfdrnpjDUXW6pHnCapc2IviLyB/COFGROtrS0DZ7cF4o8HE1SG
9lbs+219ND3mX9/IxcjzdyPnTTXcVIUCUhnVLYraq0kLJoTgPRiRRLJehbrl1LROyvRdytKV5vui
K55YnkXyHgVtw8I/MZYNhd8+Yj5m756vr245hTg5VTM/GUEnAzJ2BCK+Z78lYa5EK0Y3/H8YEFp0
/RNTMy8BEQQgyNIUxuyK8gbzkA7m/VbWc9G7ka7418g82evHoahiBVFC1UevFgkGGjC3HOkeqGD9
okufqpp8g3bshzol36/bXvxeJ6ZnF7wWlhPOs7w8anuT5iBk4ms1mKUtBLgU+SUgi+iIz74WK/U8
KhSYSOqvLP8BzlaKCc3ry1hy+FMbs8/EFGENgwYbo+mC4yFW3pXWNynBwwYdMMMFv8i/uKXQe9ek
thVw8HOMolJG7X9uqSyxNs3gEcygDuk2q/dRuXKJLG7giSn5DU/u3SkbKsP4c8HrwKUHkB6YXMr/
KUEofPB0PfJHnBghQg95SLGDoL1QwWCjvHdspZUsP/Q8Uz41MbsM03aIszCQl6H4IMVGtb+phsNA
XTd222h8v+4Rlz2C2YJml1bCOws8n93ohuq+bY9N0fl2i8FkXC9Vj6nlGJNkIG7aRf2Lah6D5qFY
i8JLl//pemeO37SUd3ZtycnVxggcuyTDptczsLWlTb+FsFux9p5bOs2nFmfHQCQNYGMykAT8ULfg
rjFWXsArBozZmyNErTsBG4jqtiUEaCYKpoCVC2TRSaiKlqIEa1y0WRSmgGmphwUODTNFAL7KNpZ+
N4pvofmhGmszEIsLAjzckk1fqY9y7vaGLoK+lwvqN1R32W+JW5SdOEPzBsCba7d+/cc0+dIx0TnX
LFX2Gs2ZY7YkGYZh7DB6b3p19J0MdyPXVuLhYsg4sTFzvVE1aNBjCNFtMr9CpdaI/DJ5u37Clrfu
7zpmWwe+744ZBdYhjAO4nQyQYl03IP+Ci3jxdxHWzNlIP5VRoIESUT0Eh+QQbwU038jNmtjDYnEb
ywCrCeCyaMfPQl9hB2lZWVjIeIgeTEDTTD96633qYibXW0OtLi7qxNgsCCbhBAJOuSg5dCN1TQQG
bshurVS5WBw9XdTMy4hW/PfrGHr7xazY8jI9N/G6lpwsNI5v9UH7pVD9sQ3Vbxm3Q7wbDeowcFGB
+hGvu5VLbNFbTtY980iWtX2rJghNEYhUTB1kbe2KuyyG2xMLM38kyoDnloLPCFBfH2+gE+EXFAzi
q3XnpWfKydbOCy8kDpK0l/5iHOM3dig3Ugy3wPjWq/UgZRt0F9KWkWPu67VpoMXg+HeJdJatWRpS
a4z8oxwDsdE4BOuX6J6Q1ztqAcJF3ihgT+E/rp/CxWwbZBiIVLJ7q88VQrk+CFY28YAQGe6QfGwy
jI46oOKBflSbr7jJqrXZEjOUiPlo1PJ88IfML7aVfkePzS10Y7eEPa6s7cJnbBUFTtlqAr2BClWe
8/BfVBQyPEJ65T57I8JLX8Cr4xnfg01xC9Iu8AgdILC20R+u270IzzOz5NysxUGFgo4dUuIo8cDp
aCujb61NM16cuJkR/dwIrUuTJw2MKFDLMDUMgq6lG38622cRemZC/oSTpDEdwBkLDkp5EsznunA+
jANx7Y2OWULmhbcgBAbnCrpccgv3/2ILcX/aEAJnDA3ec9NxVmhGp3UA4UNnRtHa2ilzvXU7Xeyu
G1rcxhNDs8DFSdyBXw+whaA3mmeQ3RAXlIBrIjBLHiFHk6GZBsTtZaE6jLQexF8QBKiBUtWsHGwl
ZUb3baCW/vUFXfbE8dVObc28TyiWWuW6JvVm2n12aHeIH7hZ1Zu1u25hUejhMky5mjqF8p788xP3
SCJQpeoWqH9LdWMj05liB0WB66tZ+DxAxyOjAoAdXYO5H2RJ12MtFXStY8/CV0rs2Ltu4TI/AA8J
0APAVgJBiZx0tozQbjQ91hMswwBeq0THwvTj2BHv6kZ2Gdfyw2V7sGlBLUAOzM5OFZkAbSJ5gXeD
j5KAn0Ji135qNs0+P5j7tW/0Z4NmZxgKV4AIAp8PQPn8IVt2NrizeyHlRKZN9ADk4xYjB7Y/3lua
00NMD9BfPNP88G1Nlmrp02HmFKBfXGlS5PrcPZgeYNRXtVo3yLZq2DpT+I/vS+ziiYW5VMqgWQk4
6iLIyJlPqXiI89+q7fcVBGqy3VApK654kRfMrM0uk0m07aiWteqGlgsWZq8KMOpifZblhvJkc90p
l47W6cpmZ9isMZKpNgr8z0i/8Jy0wGYAFQCbW+GK+/9xtwsH+fuZzNk9UkIcChRhFpC+QDcBjEF3
1e8ecoTjB8af/AQKhI0H0R3H2qG3C0QeuHOgieutYQyWwtbZx5wdC9GDvCYCc5Y7tFC+yTmovjcK
/YRQVM+fx67yNFDYgrny+kZfJiT4qoYhZ6Ip/htg/edemhZCz2oJmyRI2BNf+5a5rVOgyewnG11f
caHLcjFsSJolYEPRZcYQybk1PrECnFigoGyhfsPcfAOKRWE4Ejsu4SFxCUT349vKEi/qjyA8IGA+
ANAG4QbCRudGQQlMK6tOhFsreeXZsfY8xknh4KF6H3bmDnPBDyCcfcCD/QWqm2v4pcunijSvG1Br
oiDLAFHIufmoA+Vm2QrwEHz0nuo3brUdbpKj9Krs+3q/TG7hzJ9RjIQIjlQrtNH9Pjenp2aUoO8D
+aq0VB/icAJiPqowK3Z9VxdOqKx5Iojj4jAvGA/0uAwaEJVLIusPxQKPXHW0lZXc5LLIJbfur5F5
gCOFVkJYoR5cOXcpfuCClR0GUH87oGDregfyqNvV+0ke+MsN/P8rM2cb2NqGwu1U/Y+PGsiXgwfr
wXYZRhuyjQWO939xBM9WOQt2eq1lIi213tUbiDPooZulMJOx1BtLfoSkHIoo2StPirvIei8ba+VL
LjoMAASoX+ugBZkHQCNtedeZyM3iiu91wm/jTPOuO8uaCfnnJ5mSHXC1bUO8sWqwkrhWMz4LDtrS
60aWrnpU4EEegGwM6N859MIMiqrnHd5WhTGN3piX6lOST4mb93r6UkR2eluOCUK4GBMH2TWyNZ59
RbEZvrbq9H0UlbWz0tA6jBRogCqqjMKxonBNYe3yTQZeAyTcwAijUXVBNxcBVNTFAjq7WfOkVPeo
mDpx+miuzQRdvKUhIEXAeEEgpGIBtSt/xsmWd7xD8lVA4jrVq71hJx70VG6EDOxSPQUcHzFRfqx8
gIviD47r6QeY2cyGGHpMKp4p/xnrhfLApsd4L4jTtmhzkmdZdMruu3tMFL+unaKleATQDY4t+t1A
X8+CvF2pSPJ0rXXzyHLA3Z+m5aaNkxUfu/x4IKcA2Sj0MtDyuciVRT/hkHAI6hj5ltZHtL6dgv0o
h5VWwtJ5OTUz20gaUVNgWnlwMX7iTtOmFZl//VstbReYCDE3I9MsjFqeu0fESG2DtgmHvn8FVMRI
Mmcc3v5PNv4faVe2HDeOZX9lot7Zw32ZmOoHbrlIytRmWfYLw5Zl7gS4E/z6OVDXdGUiGcly9UNH
d7XLugIIXNzl3HNEgj4V5K5drjgjblwWWHX1CpriwJz7/9CM4K/jvrPAO4jnXWeqn4E9KWMQq+iL
FR+2FLtoUOa1OHEHJHpFPKY6QSPSUvEYRXevGBvlL0N2TL3PtzY41l2kEd4aTnjxIzngEwONmWnD
bQgfKaN6xkB27HVEBdHnW6+ESdKuVBoWj/SJEeH1oRw2DFlJkJXWU5hrcjAR5UUqrXKb9aq5sokf
M9fC4woGD3hnzpOGeR3hZDNrqBVC8LgCLfna7ZQt9LSGbe2j/g0yWK/3+bw07tYXiOO4ZQgVkWKz
Jnq7FFZgnAFtD6DmQIMnAh3Tms2k70eM23XlPlMVqLWMe4AB7xESQobI7B9aR7pvKLTG4TBVpfDR
P/T6Mj6yqVvZkaV0WIdiIWYsdBMOTJwQLZkJdFgH6fo2UEITrlLRdoPHQpzlffEer5ZH+PcUv8Cp
PfELpNoc9xrI1Lg9xU+DxLeftQ0fion98vN1F7DgyM4WJ3hlvPkJqVIw42lF9MCycK7MFcDbwvE9
syDUr2ZQCMmygeXU+oM8QbTre6vk4GFeCdIWruKZGcFfqoMy6xR8c15kQaZH78CDn7xJtvHp+n5d
vtpoXX0QiNlALYCF6/zGSxqQyGCs7z2z7iFrYn8tEnnXD81Nm7JD7TTbNFsL5Jc28NSksDKEUZFc
k64Dfr4H27YT9lPkm2P3NPer6d9CJgaVB4wGghcOPFwXDm1ibB5MlOaYCXRsCVn62KF+HxnAW48v
XZR+GSVOnEieUjtbmbld+IJntgU/15aZVgwJbGMuYShNL6+8Of5x/fMtHHcDMRenveOkPmIEWg12
ZQKaBDX67DXq7yZ5LcpZ8haYtUZJH9BiB9g6YRUzSKOzKgLDLii+HzW/hhiv7s4/Yy/3/9b7g3FK
HA6ND1ZesD1QpldgaFfhmpqQJA9Qi9KG79d3bOlVBcsDkjyEw6jaivW5SJXksoMGDqgL5lcOmJ7Q
NLRvja8WXFK2j8N2q6y8eEsZ+ZlN/hlPYuNpaiNILOizJ/cEwmlF0KZP3fhDo4doPGrO7aA9YA7C
HUlYIqDsJf/6mrnTEzwwzKMRC3JEiACLhcFUxTeMNHAmzGZ3M0Emx87GPRCIYZS1k9vmv46bwHS0
Kss4MSi+o9ElXHEM5IIBJzE7T6kMY9vMde9PGITYXl/WwuE3ATNABoBoAtx3PK8+2dVYAg1pTpzO
I+17abVuY6y0lZbebYymInsycE7wggvxUEtsfRqSlnml+zoGil97qFWjdMwT8/hpjWNl1Zxw16AK
n3XMadgHXWbcuro3oBHqOR6EQgNwCXU5BnFXbzhfhHg6ThcpbKMRQfCMmbDKO+jDMUa5I3rqd+p2
vFm1tfTJTm0JF2GIIZecSEjYoLLkTyAFaD2w5OdYoFK4UDrx/0Kdc8EP4yOC+wcPM8qN4kCBNmN5
ydQxj+dq9qbaWSFAo74KCdbehQb97PFZifUJ5+W1/tuu2Na28tqIIJMFuxWEtmXil/LKC8Ov0eWX
+9OCcDybWoujYcTK6hjaRd+hnhmYIPccP7fDwYmNYJbD6zdu4ek+3UpDOKAk61kEguzOYxjYqRk9
xKS9bfNqo5lsxdSinz75bGL2Q3NpUOwO22e4g29BnXjw8gDcQwjZK4ghRm7s1U9/gVKer+FiUx3D
4ToDKDaKvkuya5YZTEcdY9c8QxsnjDcapJp81Ze30IT58us7iuQeA0OYqgFli+ApIS/O6lRRwYcR
Q7lJL4sbzHDPnqVPHs3pynlZqr1jVOjf1kRgbAUh7xm9VjR5p+nGqIetUmjHpC67wJAnXweorrFk
nynOlwx6qt7AqpXlLt2J019AOLGaMssERE+dJ8mJp0ACa1qJZ5cuO/I9VN8RRqjoZJ+/Cc3QNY1j
YaTMKaVA1p9oG4dTHlz/aEtBEfYRzMao/OhoMPPf4uTlUcd2aqHRNH046tlX3HnLa8TWBtO7N2vT
AovWAEUBPwyiPLTmhTNiRQz3BILQEO+CeDaUV4/pBoARA11m0CCFvw51wut9Yk+ci8/TWY/rBP3S
ZDeHww6jwrvqxrljmE2mG/PQriAUlz7ZqTnhTNjVmI4WfxOc4UYq7nRo+krRj+tfbOncoVAH7XGk
OWjOCmlO1bLaHLnjMshdQb/UabmSri1/JBvlbFRrLI5/PD8SoEM3Mc5qzF73Cu32UAFNh4tA2ZN9
82b9bVlq3oEbAUIlvNfLS0Tn5pRKMxG2ZRDa3hmhteXsGVBjvoU+2kqQtRA7gi4cLTuDz/uBzeXc
EDV0SP7W6O4oDZhV7Hz6JJtANOdWWHTFLmvWqkNLsTJIxcCeh6kHNJNsweCgpaURxeMEFlmG7ijY
9B+kwAiQpQ0BH46H3O8vn40zg8JWZpCFTksVlcls5k3YYVgrfS4cPtTSUBY3QccFWh/BWyQDwLn1
2E2eldp37azej2hfXV/D0mt5ZkPYtTkbIgVtZfiIB4jrgn0Eqplzdw+JBUhH0A2od03iQ2LtecUu
/7nCa+loECMAeR4iA0sVNq8unXGkStHhHOYH8gjeIr+afdvP+w/L8hYC1vXnPIxWXDC/sNfsChc6
rXWnKGbYTdty2srK9NiY2jPeUseV7CS6Nx1W7sdxXAO3Xq4Xit7It9FHAXblAmw8zV1NBgi0eXJJ
iQuVcDeqxl2llpCnXQNgcr9+vkYVfSXeyTUw9YeH5vzqyYTZUM3UBuCKml2/yTdNYO3BD71b+Yb8
54h2QO4og84IHNvWx408ec0mSa4aRvBmcpb+5Asf+ofwrae8rItyXH42vMlQGwH+EdTotil8NpXV
DD0wBCCsjgObfqrk21T3P9S7W5DPv15f2eXHQncRZVSowqiojehCZtOaQ55zBnFIgJDsIA166c+z
Th4mTbIeHHuk+torcPmW8ca/gZF21FbhMYWnmlppbtVQ8/Scp/hRBvc7hz8aGQDwo29CIdIl4V/I
4C4dDNq5Ds4lIh8Zbxyvgp18wKzPM8mw+84D33gbqNSGqAP+Dx/qtJAPRKgUaJkkg9ZygLjmyOgD
SFxSX8mqPMizCqDCiBF4C7Nbzfcug2l8AXDTo3mFJwRENee/mVrmCbQV8QWmkAF+kYW59IheCRw5
3UBseXUA/3L/z+0J56vTncYAwBZ1vqjeRqlbOYaftisV4IUnSgWsELoLlg2vDjbZ81VFZmymtYSa
2BRGm/FuQohU3UwUWSx1VZ9uZH1z/SAvLAsG8QSjs8q5EoRjVeTF6EgQPPYcxWVqqJqfYghp/0c2
xENUOINipDZsQGqcmhvZelEhmXHdBv/cgqc5XYeoQZJnbIxZ0k5e3eFlMp4M+UuUbJL2UVsFVVxW
fvGNFDROkcHJNkA459+olh20TiDr7WUKRHHS2R8SKbDj3tVzJWC1FQBxvivK4nM2Kl+ur3L5fHDu
Gzge/sUEvzNgpnuyUJHy+v38Vn+D7Al6HqlXt2ACKwLH/+XZOdC6Kzr6wyjQGqgFC7esndMq6Wy7
9Wwz8gqaeIR+M+obg33JVhvSCx78zJZwwwZUI8hYQgQrZq6TPVtF67cQF6Rgt8ggdk66NZd66dzg
UFUARfDkKpcd8DRBC7xvwSZkNNDLdVkAQwgwmsKfGncCnhJNs/Wi2ILjOrMqxFPTkEsADqP9Yt/x
lCveW968t1FzyP101drSnmIQAPpTAGyBOkTwJ/bcNWry0bSyvg36rpbvuhw6Npo7jgeyNh275EuA
nwIUBDVwfjfOL4aTRmM7D00D5Rh7mybSC7JLEHn0D9cvwdJVR0iBAi2wxJdcAH2UQ1RswthLO3bQ
53yL6SeGtVQyhIszuuIfF2/cqTXhc6FPxtQOyHkohbgQlDY3fOxICth0sJ+m4K/Qti5kYNAxg3sB
1wFEPC6etikH7JBohMt+cdQ38XKPz1PpN6vx2eJWAl4HUD6Ib3ENzr9YCZKoupTTwUt/xiBn5EsD
67YC1s72TbpT35pDFkgI7uPP1z/hAr6JLxHZLLoGC60SLel6q3YsHhhyWE2FMSBX9RKv9obP0DZ1
yyRgfulDvt5aeSgWLj1SW2BeMNIHYlzxwctTp08dKeo9uw7lIvYrNEFXFrdww8EqrnJ+QcACLna1
tjsDoAtE18YRdDa+sh1ucs/YKMFw9xeK0NzlCy8fnDTvoWmYRoBOyvk37IrRJiRBjN0GKLQhKFQ+
p+8SIgZpUwQMEM2V8eOFXgLoSQFBBfkqiiu6JhyaWO3yNIphsHRvOOpdgRrLBNyrDpoEEqa++biy
nwuf7MygcAVHCKeSxkKo1/j/wmCVOjhYeQlE86YNJOK35coaLz0Z9vIDD4oeEESChD2tB1Z0Op5x
zAM/mcpNRu5tO7y+qsurh3ALWDZMW+CGoxF0/tmqrm4iqYNY7tR0rzPUlSPIsFOIScspAkvHWSmF
Xe7huTnBNyOV1hhzYG4cLK9QiTtoKxYW6lRIAtD7RJPVQedMdCYGZXJGB0TITrsxNwZaISita0fn
6+yZaH/SNdb7j2rh+clH1xEIbFQHkPLBSZ9v4ayqjdwmDT/5LNAn18ZQqOpRMGrjfKRurbpl6UVu
6acQbWngxtYAG4tLRsMXgFPAAMyLBhCZpRK8VfCfdcA8FiQgP8zvnA9y4OxhLfBcOjEnxi66PuYc
jROGaDzW5i06urO0NZPuZzIWz1XSu7WdrkV/C7Uf3tdFwZsXA6FbLOywFbeFlRcG32G6o7dGWISl
N3Z+FHYf1LPA8Es7y79+My6VeJD5nFgVodJybOmRA9VJKGpgUoFaVtjMM0oiytzd9ur4ZsblsK+o
VH3G+9JscRITd5Rm7SlzZIKO30Cy2Z8qoLCMvmvCSarYp7KNu09qo63NXCxtEebaQDLH31BMNwne
UK4Sx4QAAweKjsF4aHac0V27m1Dm4By2zXu1Wc19ucMTDv6ZTcEhAh5aW7SDTfurc2QvfBJe8nR/
wDdRNhPsongVrn6WhfOHhWL0CEoTmPYXqWomidMdMuQ9SDb25Dvbo6f7VPhQFld/VAiYocSlbhHX
/i0cO9YLnDF/UTksV0h7dKY7JGZ81gIP9o5jRTLFmx5pAxFErl/rUNda6Wjxoy3uMUTvUCBDUoJI
TPDPcpwYTjQOnUfBOGXUjSt1fZjRQwECcLN4ZuWGsbfrB3/BR6OQ+6dJwUfHVqPUgMgDTJG2Gzlv
j21vPF03sfB4424hfgQ6D6BBoOTPfWaZ2IlMxwyFK0ytcNjBAM0iD8Qe/kF2Zdcmq3TclynIuUVh
VcQYs3bUABJv0gwzR35lRHemci/L35DR5dZavXrhu2GB6CaAtUGFwIKwQFrE1tTxBeqbAZjMZmug
dZYE7UqEoCxdfJUrnnLJUyhHiIbGsU0pRlLQ+dcbIvskqaHrx4DV9lhq0nBq+8gErRJaAG4WTRRD
4DLK18NEACrp3tO47jftEBdHCNG8aD1BFkiqT21GwKFL6VFpzMadQSGzUSCOFGq0stzBzJXHsSX6
kwGK7p2T0/xGbfpH3NjutjPL5ywqG5eA/G2rd82PyUyJn3byu0Gz9yhT1K1eZG0YZyVKPUajgWg5
1UyXKKx7kKFpDHHM8o3ZGYtds8paT7EqY9+16HFqs6X5Sld9blO7caFkAnRdOmq3dmY228y2S+gR
ddFjTfMUKfuIfdCq6pPWdMPBrByMeylIUD1IIWqPTtE3qidL6oAmFlDVG8AM3qK+zz0JrIJB3zD7
uU+cJpSc6Nsc0/pgDG154xiSVXqOJEkeoOD1jaPQ4mtEOjgfcE9g9cnQQCAYsxItm1GdSwsFfYmx
6nxWdm3mlgDm+RieQoVQ7iUwfAG/6hZyREFtjvLNgXa1dGuU0Y+qL9l73DlmCFlM4itpAkT0NH1S
MvnFMPN3J4sBmCm6cgPaT8tNdZ5PS81wjDTjDQMp8k6qm59qK5lf09SsXegSfHIcSffauf9SpAr1
2t5Sttdv9YJnVlEJBVQJgL1LHIqTGDbpWd15JUae5/ltyl41cmtrUYBK6HVTC43+84qwUFHQmMRi
I4Ir5u+ddpvu9V2PwN8Mk72z4oIX/CEqyJh0BdgLbSDxhqWSpGBu/OOGQcz7VVsbTVgK32CA4xZs
G05KF97R0rEmrRj52x03bjHFrjpmXjH9nKw3Er3k1nZEaFdC1xvcOYSsfLSFNF+DtjwGCG0DDhk0
++euGPnpRAcHaNVs9y8l13jngHRyHfu44BIxNvzBW4ZCL0bpzg3hbDhtH6eQWTMq+o1KUh/GcQkp
ogiaR3o116GpD4qvd+DixWWJvlw/MgsPwAfEDW08NJ0Abjg3b871jEIOTgyjJFDtmLr2KIeD9bmh
/aYcU8h3OLV33eZihMQLKHy6BV9XWLLOxl6tEC96pnEzk8xrmo0Dlmv4xr9liOfdqCJeqv4aVRSZ
CT9Cufagt8fCOdBk2zdrr81lSQETbTgmf5gRY39bTbLMcHgA9JECY1zDdw5tyM9LdFhLNJbuxZk1
YfdyeRyqscGipjB9xDfaaHc2ZoVVl3rryL2l03m6NL700xaT0TEtrmEs22GI4ibdGHAmdHUWcvlE
/LmD2rmZXrZzkNfCTMqObfpAlBubHSyQA1w/eIu3+iQfEFvyqaOQnLN1f4DL8m19ZwV8AEK+WftK
CzWK0yRARDMYTo4s3MCRmMzJZ/EWHVBvlNdyscWD92d6YwvhVBTxynKDbvjssPm2SKber2ODAEZN
qkDNHJUAy5Wx+w7zgZo7Ffa8A+Ge4o6snAMrMtdKlgtvwtmqhWgSEkwdzQ2+vcZjOj6tysCu7arg
rJwyBYjMxK62ee5bWeJLpD4i4Fxz/it2xJ4YOoApBtlhJ/oaP5peEdZAOHCszeQlj6CWbF26WUM2
LIQJp3sn9sgsGg+AxsOmbsthkRabaZj82EhuIzqF2VCGK1dh8cr9eXZE5U0zHto6lfGt6gCIBiUs
gyyEoLd936BAw9Njgpo2u3GeV+yunFlHuOpUr8tStyoeovAxpDRATRu1gD/mgtLv180tPm8nq+Qn
9sR/EZabzJSxq3lXP6egkNDyNmjzYWtM+Sdq1tsJMfN1k0uXwETR3kQqDACH+Lp1AP/WaYREcZzZ
FiPy2zjJgv/MBN/jk1UB9NAxRUExb6wSl6L/361hUJZuwOkihK/UGtOY2wSnY4xGtJ435QzNq3jl
eV4yAkEZlA5QHrSBYDhfRpFpNS1MgJdIfWNaQcc+yfLKTi2bQC4N4Akcv1jIbe15xqQ1PobefW+z
e43em9kKl+NCuwThr4zZZ3RhLR0VgvNldFqi62kLGAbH0YB34aCEOgi30FX4GsWIvutwiyL49+j9
1w/BqVl+wU8OwcTyvKsiRKisR3Wpf5mNNearxc1TEd6jnQ5KP/GqDjWbIB0IC+Wo7XpwPXit1COf
UJs16RiUu/HbihUd68SWcFGLSBmlQkP9au4KydWkWX5N0iRxmzHKbyqQXmRuSzXtjpUy3U1O8ywb
ZhWMkTMe4xnt7zamQygNWR32gC2Gacx0v69Gfau3kePOJYs8JR/YAAR5jLJsqn7O4yqFSmpDNmpT
Te9ykdQbisGVh3iG0nFN9dcEvfwbU04RXCED9ZNS0UOHZMpXSIXKYVkn8cGSMN5VQ4TrDh1eawPc
PwjK7Ul2c7R9QPFtMLedGfkxNJG6lYk1Pjm2Zm2cNmeSq+SaEqb6UDwrMo2OXdoAkK2AeMnMZWAw
KjIDRVeqNaR0tKh0gn5QOh8kHwpKrkZ6sGY+Jtgb8atOs2ozJwq5H9SaPGRW/Y1Q7baIIdnkjVKL
zYta1rpTmUytr1MpfqdS3n2SKbtvgWly86HOnkszI16cK6lfFIYezqk83cuxabmJmbX3TquXD308
5rfEbqc7O9IxqYJJQeZHeYkYnmWlh69o36ZNtq+pRLKw7qJscs2RDK6VNXuzqb5rXfYzBT9y7hPa
OvdRPjkvaWfPh8bUX+KKvBrO/D4nzsG2hsqzSxSQGynfmCrE7+QiakJZ6sF0hNiqGl2qkXRLOgXw
gCmn4w8V04V+MaAykID9IPWpnZRePGjHKDanramU9lbtenYcIjtp3DiuxwG6MKWueEbSREeagLoc
ERV5TOVECYuyBmlUhx9eGOORJepdnySEBtIs1TF4HSYW+4ldapspLbpNB/zgQxz1ILYeKwXSAVKm
7mNHQ3rTJVq+NVtInhwBRZPeqWbkn6eolDRXqeT4eZTL6aaPAcUP7IlmvlJ2tYsa4eilzfg5r7Lv
EHGCWErv6MBy4dD4BNng6HaV8wRqutk3IFeVtaQF20TP0sonVW0HzJzvEwMRYaGjfFWPBNOqOKPk
wZRpjGulfJeq5EBGxf4M2ryChclY2W4ut/WdnM8GvH7OmjCxWfVGEk7pl2sZUvGkCapJfm5rBwVe
kBmNqo07FSsow0rZEwouWUhi67mRs8QzM41uiwqI6KakT0pRTB5psgTcwQZ5nnKLAZUmHztCjhAB
klOvyVvqOgUpPVVvM1TpiD6obm7N9n1n0OQ5MQZJwhQnbxCjBF6A2Wc07DDJQbJjpEnp9jHYy5ha
s40qjTdpmtmoAamHuo9Q67Ewem6k2UuNZoM/xgR3ImUp9Ss9TRx37Apmuk4CST93GijR38e5tfs7
1LMsya+cWIo9repYcsQpeTOLeNwrzThs0nEofVvWPvUSyKn02rprhizzW0srXJVYEIKPnEcTuOYv
o0q7ItBbzH4j9ra10R/bLNNvsq7Ks6019W30VlAokbgS2E2llzzWNOBc0liHzI/N2HCj9E1peRKR
iipIemne03lKn6Iu79KbCErJhV8ocV6HyZxoyaG0EHc0AEJ6GPbdDGVxyIYalEtGRHxrKn7g9/w0
z9onXL9DPkafJsW4q4r2az2l9wUt4AIr5escm4bXFfHs9oYRmxuS1QXDRthsw8OqyU/UTEpx+jN9
Nxd1n3ydBoC9AgUSRsdBsjCRHaOMEsgEGrQGRg59/EuYwEJhJwuK0o6+IH0ZXkAda+5sGkExFgO9
x4EYzXfARkDjl7MaY5NVbWzsyYxJkEe18tyCw86npMyCbEpQ5MqKcS2nF3FkhoyqD1qmpg19UeOi
X1pltdaC97pF1raZ7QfN6ENt/Fp3QTIes+hFVu/7Tl2JHMX3ltsETwAkNPDfaD8LgcRQKXSMCGo/
2J5t3HZwRvHOzta6zWJO/2EGTPlQXuJ8fGLfsIqGqiQ6RGCbeQKFLHAImbyrk2mrz8Zt6cQeM+rA
KaqVrGrFrNg4rGsHYWuH1WU7DlTvthw2s96OEgMJvjpgWxWktOh247Sch0XMnFR8uqH1DCn2h696
vcbAKyZOogEhUkHYUXdGB3HbpIAKtXk3jD8aU3abTl85Dhdq26Il4Ty02phXrDdrVCtkzyzc7rnc
1yj4cN3Z3eiXPwDoCHUlWGsmrq1QiCwriaJe2QGdMqsvJKe+qgd5PLjztLkewS7awXwtdGNMDAyL
E5ppahsgBJlrjwDrsyERPUZj+VA06Rc1Hn81v/7YzD+NiUU6ajpt0ScgBa3Ic1HheECF6QMiTt1J
W0MKL91klK550gGkEfhIzw9hZMFh6Qxfzv46h1BP8LUt7wKnm9YHuoP4OeDgq2wjYgXhY4UnRoWs
0Ig1CL9NMKo+FDsgAu77Tfyg31c3ra94/W5COTLZw25w/SsurRVkBLKJyUlbx/86XysZUxbH/D7I
xc/B0kIo1fXWmviFuDbIoQMK+mcqIlwFuUTAPFSokk+48t7YUwslitjIJwSn83hfU1wP9P+jNdgM
/+Uv0hL0VFTABwDoFT+kzRKTVhNPsjZ056QuJxGFyA3BDJ7q50dEgCt3QtxNvlBMLqBfhN4lkB3C
QsmsjeY4j9STap9q6j5R7uJmjZhg0Qh8P3wkL/mLzY0iVUuEbCgcZN1rab9oxQYx8/VTsVimtsFh
BaIZjGFgVv/8WOQGQ+ZvgH+Xz/FKbuJlT3xWEig0P3lYO4Oi08eu6XitMRIHghtOP39urIMqBR4E
sNeSifog1fPlv5ELwwI6NAgtcKfFQkKJgC9qwTnv6c5nmj8Xxo1krtEO8AsqHLYzG0L5lMr6MDsF
gG3qJj9oPggqvB5dBA4+Xocmis8x3zIVXLWYH8EEF9g3zrdMnx3JyAki6UkqwVWpu9WEBLG6V3rL
tUB5SOLJy6WVis/CNeZbiN4PrhQGGgS/2Gn54EQd4AadFBLrltrIi/aYCaBD8OvH78yS4Awnq+up
wtnvmjfmNbsyACTki7JRQ3Ob/PKDyffSwNwxQNyAzSJFPN9LeI5JbiH4DGawCmrPuScnmpvO74h1
12KCpTNyakp4m7tMquReZb0nba0jV+XON/q4H7zsoAXSTpF2K/u44ADPlsa/6GmVSZ7jWtOgMs07
yopf+Pl7+qn7wBOVYS27yUoLe+kmn65PuAM5jZO4tmYQE0mHfLqZxrUFrW2g4CqyKGsaFFMwKgT0
ENBKWWg8qrvalx5AB7FZmxtcqD+fbp8YdRCQpSigisOVzlQ3NjNvaJBl9n5PHhKk4cCbXP9eYkiF
k4iqM9wT/gO5brGkOg6NUQO3itZqEUztXaW+NGMPdsmV5v9FuY7HGhhY4IVbDMJj+OP8WNC2l5Ix
s2uvep1Cfa97iis9xnfWJ3Jr7Qvwa6/BDcQnSzQo3Gcjai1gKHMkLU7a7wY0DF3ILEhuOhVs5Qn+
iFhO/TC3hWkaBdRRGObDMMP54qrIlBpMlDfeuEf0FnCIeHRb+yy09uqNeVh7jRc3k/PoYq4U3ERI
/c7twY8pkz0byPv2NnBR4532OTtCR/Z2AM5+mNzsq/54/ZhcvM4fSzwxKXgsaJRg3Bos0J4TTYHk
YOKfVre0tRKUkHpX1Ru/hFBp9s1AuyQvv8rQAln5DcSLLv4GwiYTfew0hKyQ+HhRXo2QT/eApOiR
vWUHDhrU7tdg42sGBU/WpI1G2xkGizjAQLNbrM5ILSZspx9ScF6gfqYqamcNokV5Lwfltt7YO7pt
QxbKYYMWvXSfbdbksS5APx87aeM9tRDLYdxSuIs9STEqZTEcV4xrpFv61AFWpwScf2AN3Lq4h6iI
8IlEdJlEtAibnaqtSpQOWKe3rjPGvpGvUaN8jD1dXL8/jXw08U+enFEecANHHWnhT+s4+eUWlfJw
fp3AlZ4G6V201cpA22s/q6B8Uv/WxTgxLmwm2uWFEeVYYfyNbyZIMPx0Fx0jl8/a/K3tBDEFBlJQ
YrrgkkVR3OxzZW48SFbc2czcG/OaieXTgQFB1EIwaoY45dy5ZM6AM2/ARrb7oGHcS+Ca58BcclwD
PSyffxSRMeoNMvOLifKE5tMgEaSC3Rvb3/UBOgR8EBoDSyG4PQLFA+RxVZt62ZedWOWH9uS81Cxv
y1I2auhOKaHmx/u3JiA7zipVeavbKcZDH5ftxJiwnXoNsOQIZOUHRBfAQQ8i1RggwqPO0T7lKmn3
0ruH4ghoO1ULvBhixKxnANPOaqF4EVoW9qS54GnEYJN/3RsvWgFoHEEDnzUTSZeqaopMSHMoXttZ
bjO8xPp7vQapW/IdFh45DUImGEUR+eLNDGVGpqX8sEPFdTpmzdv1RSwawPw9NsnChRLR06DVNpOe
YavMJnfbFO2aNa3bpW2ygBNVAUoE1F28S9FUaRNkLxRvoFD5iI5g7QvmtdRlwQiIeFB05sNNSM4E
D4TLyrmB8TRXCgbFitdumry4X6lQrRkRwqkMHEpTOiPEyRP7BoEAgqnInY01DeqFT4LqAuYSQGi8
kDVro4ZmmQYSYwnAQmtEtreyjiUDYEfCvKBtA6kpDgzOWVOZpSXj7pdB7PxU1uQvl/YJoEwwO/Ba
CRCS575lSPG9De7RFPSSahrOSPAmay3xX3AqyCABf0M8DSyoeHIHk0VpxSt3PMnSvcpPQvN+QJJV
78pwvPlDNuu/36b/id/J/b/e0vaf/4t/fiOUNWmcdMI//vMufWtIS352/8v/2r//tfO/9M8jfa+e
uub9vbv7RsV/8+wv4uf/Yd//1n07+4eg6tKOPfTvDXt8b/ui+zCC35T/m3/1D//r/eOnPDP6/vtv
b6SvOv7T4pRUv/3xR7sfv//GiUX++/TH//Fnh28l/tqueS++VT/Ev/D+re1+/00y/uEgc4euLtIZ
GbQVXJ9gfP/4I0X+ByZ98UwjH0Bq8DFKVpGmS37/zTD+oePTwUWrjg6iWRu/AapNH3+k/EPDiQT4
BLIn+LaAdP3/r3b2jf78Zv8FAPs9Sauu/f2380zSgF/DfI2BCRsVqR0IW4R42dKivqYofHptm/op
9ZpId1vUTxzf1h+ptCYaeX7wL8x98GufPKo9eM672kG3xpTzEIMT3lBI73aarKXj5xf4ww44Gjm+
WzVQ7hQjSkXCUJjhUH70ix15HA8IF7y3/LYePhCtYKTzTj75H/t6uo/nGfKFQTG6TEqmyZJmE08v
021bzId5lHdMyz3bUtbuNfeif0ayl7YEV07nmKCljW9m3pmb9Ka9gzqB/NQFJmaxIhh2ry9NmHq5
tCd4dUUpwXILERhv+CAj4zlV6VXfq58mAMIGZr9iH/pQ142ufECxaYm4yzGyLKaeXL2byUEpgv/s
5wvnnnYxU7SohQxLSzbDMDCX1tla72TtUAi5YTtUscbQgPKi/D2nG9VBo8F85Wj464tZuFWnp13k
o8PweSelA+xk0V6P91W+N9aC8KXvAYo41MDR20UcLpw52ekKrRslAqqlzp3HsOrTlRu0tIhTC8Ip
K6JusFMAfLwSlCoKdVyEM7sperm+VUIa+K/DfGqGP5onHijJpU4f9azmA8QghDMxvisRf9y0mxh4
0SDfMV+FUr190G/U2/Io/VhVQxcKQZe/gnAspr6xO7ufqdcxsDg5oysZPwajfuwIABuEvtVl7TUl
uP9AA+8QiC6xEuiNYfp8fSvWNlwoK6RjqbQGxa8RdZAg1sLcBPIZ2KXrVi5Xi5fNBGAcQz0IcKHS
c77hBFwyqTrD1Y+NOwb5tnhyvMEDbOSg8Q5EuOaJhdQUxgSDfN0nX1ipLANS5pj6oLYOpdcHxl7L
9rud+wn9DHFFTy/uSH1Hf9mj2FBsBg8Kroei4lkWPIo15ZHCCKBhxtg8Sk2+z0m60je8+GKCCeHg
KKxAey3CyszhdrKfRg0jUisl2DUTQmSqMM2YohiHosqlYzs0d/pk39aIVK+fiutmdNGd9DXQYlKu
lJ6pfKmARErIZu7WELT8ZJ29kyD9wDwoD4Ax2gLA/vlBYDZmGMHqUKCarO4V3/k+b8H3+8Z5VdXP
QHz9+kk/tyfsXRHN8f+RdmXLceNI8IsYQfDmK+9uqSVLsg77hSF7Rrzvm1+/Cc3umI1mNHY8LzMP
jlA1wEKhUJWVmbTU06k0RWzLN+AupGzbxIZMo2+mLk/V4SIony+QleAGLGsKUwMXc98e1Pq1VDnP
oIv76/zvs3Pucp1NcwWAA9CipaOJgYCscJEdjdeGv8wwGEPM2QkxkxlqVY900Cu7QPhZoiRnusp9
Fvl0BKk5oFMe/LPKAY0TBij7wSVhghKGjnKdu0fYa7nW6DrAqcYaHVJBHwJF7CbnuqfvfaONFYU5
s3pHSigj1rltpIptICKZlXfdAlPo/99CQOWGchyYVS9mJtWq7nX1M9kl0IzN3PlV/EJfeY1HW7xV
wBvIuTy9dOd+GWQOVgYUW7YoOiAhfRM5UyWDXJ4MsyuPmc4JFHsuuDXFnCmToAxnNkVuK1C0Gf8M
Qbgb3pGOR7hLvwIbKjZmWL7dHrz/IwbIwVVnFnf68mHOHRQAisnT2vY+ytbg330yFtw/NxqZIxHL
Mk4QZXZzT0utKgUGZACxY+tri9PzmTn34uF2kYzD13JJkpnAaI+J04PiUuwQKk7KFwBPJFDJJY78
7fo66df5ta2gXEIz/vNs4cUKaV62h0AyTe3isI7wCIsCOfgLnCdx/ZGp1VI7KiQbwGwKPhYwPLH1
lFVvAJgfIXcuBIafBcBuOtmB2NBXBBM/N87TXPd8VWfWWMihGg2hXkAhHLScf1WG85vky19wCl4y
cx49LhbGijnmERq7UzyUtlom42FRqleoYnJRqTS1ZhcEGBSYaMH2CV046jibjEmfV7MJaywovdV/
RgEJqIgq5NVFh+4fb02XToG7eGONrnljbWjUVJLQ8LHFI1XQyvzsQH2e92I5D1KfWwcaLsphSiDW
dUHZ2C5yPSwGFiUmmpWmT0A9tbxC5Ke8LLNzZ0aYI6V3pdFrZRdB/qU+gDAHCHBL8idXAM7ditzR
Uu7/pOAu8qh/NyBKCyx+Yono9l4/Z3sHAL8DIBGgU1FSZPMpdVhlcCRgset9lVtRQIEpgPXH9uIA
GOXyHrbyjseAehepFV6EaBWwTKx9WZhxMy8l1H4bD63yFfrb3fxiaLVtal/ixStxL4AVVqxOcv49
S1+U+HuX3aGmVKxfjahDbp48tU1j92t8l6/HUfeL5mtYOyEEouqxwaTNc9h9LMNNGz0q6uH6dp1f
Kv91jc2vZ+6vZQCDtwEIim32x7pHA4R84LxYas9Bney64MYOPQkbTxcUHSQoxYxzVXrqclIba0w4
xaCdwwSOWpTxVNAQUYmvcxOAdkW1kRaClR7agxyMAaBdRyngHaZ9B9vYYQ4t0FW6oJct/BrdYIq7
g3j2QXF04O4Sfsdv172AM0GFE1nGBf09yOHFXtMxsdU6PagCqbXKNm7/0gzgcdLvrg1U+7hEUG+9
VEYkdZRpSQfVk8nWfFonn4PwVqGYQk84yBzf24noqAHTtBN4JHSVmEKKnNZ6W4KZypbUtyh+ITyY
Ce/v063d+FwrtbOwqvDtFhMO+BWOzmuI7bkcRa3C3yiHHTu/1+TQo9Uw7mJrYQv5LnF5V1ejOCiC
CaDJNCxOKoeSRVqSeY3cFo/Xz+7e18I7G10ZVKFA7M92NaQqE820wtdq2tqLVcNqxdjRM+KkmCtt
558i7FY5mnQA8/zQF6hzpyrnN3wiWZmwD3pcsPhRbjaAUZmPGI1xHC9FC52cyRnc1antyBFuyoPk
4tnvg4nusLrNMwWmrnbodWDrpVLs+gNNSaqn3J6/Xd+UnYAGEDEaSQYeuzQROv/oGkr46PonkZ0Y
GBvMraI5rCZ+XGddt7MT0NB/xwsD1JPAPbN7j5+gLKrQI9fROijzAs0JVuKakxwzIpuf4fnMCrOa
fJDIGIpm/InxHV7ElzixVk905QDTjQCvgriqe5q+6SfNgsaa2/3oT9x4d54rX/4Gegg2x0ipTGGU
CjHChaoc8UtuUCZ80SxiQ9fygZ8T7ZxaDBfKoMvHnQoQGN34jbkJPNeVpMch5qhGK+4wMK9x7qLd
cwNhIBm3BS3EsTdFERlRqYpQOqI04ybWMxaWOFjVoXJKf5ww5cZxFqby99893Fhk7gxw/ERlGRmh
JfqzFwWZm/Y3GI+4pxXWForOKT8134lNIORDz1OmpHUXdSV1raG3VFYC1FdFOwlwbfzZHqrjpDrA
fdrEVx9ED+C3U6If44yLMt07hlvr0vlXxKgdan4xrFeKaPfg9NTTYCi+t7y6zO4x3KySufRJVIUh
9NQFC5m7kwMYFitv4SRzohyDu/nf9zOAElEwqX2JtR+yDGJSUEjp3NBPf2KOM3YUtI+BaAWqVbJK
33BLnzcmtP8J/7bKvq7AZLb0rQCr4jHBU4SSuWEmwuPVMHZPHDRh/rs49mUVoRUJUVSYUTRnNQZQ
sf5xPVZKuyFkY4HxBi0FmVVYx4KVE6f4mFHcciR78indeOoZTucgSPvqXY9HQRjMj9VhvsMyneu/
YvcQUhIEwE7BkAcC33OfVKGQp0mxGOIj1geIQvpCZEXQ/pCA1Urd6InbndxzTpSHqEqGCIJWFlqU
NUsklWGWoAoq3GN7XeisYckh0Ip45p0gdcg99rsmQQmLrAoFgAvdUrIshrRKtWCtwvI9TJpAB3ce
asrR1+ubuWeH6rhRalSaxDHnTikFuZtkOaKNGzrpHXqT0pUWGNc5X20nkKCOBw03WEN/nr1nWwz1
RoakgI1eMN1l6q2hLW/a6knr/vnz4cwQc9Wuq6TFWksimxK9ZscIRExU4Id32HjrYW7TWFcKSZ2Q
n8RV5Q1ZddfIiZ9g1Lg1K06PZO+e2y5JEc8dXsQg/UA+n+QHw5edNaDtpupAa0ERl+hSwR9jEsEz
Y0wiKGpFli15GgE+8WJ2j1rG8bidYHj295kYMicq9GVjLfqcbv1kmfUFn/+823HsMzOMY4MbY5Ly
Go5NIMAAYIpsmaFog6yFS5W1ExTpGDLVysX75+KChhJhmi0DwlHr1AcFxM0CxtDd0cYEDYrV5bPE
q4zwDDI7WMSExKu8iX9GivjXgUAFmdz/Ef/oiWE8gpa30Ac0cYAv6JPVDgTGQgjY29gOwVIbpQNZ
EdRJFvFPRUPmP+k3cfbnP45LKkSQwCgIanb8jzley5hCdrqUQ2vQ3jrAcftHkau7vnOEtzZYgEtT
p8vSUBsUTEYLAJApcFECsCLJokRxYNx2Up8nwL7j/wAXg1ycQLoKbxvmfCn9LC95A6t0unsA7H2i
0xIBtwSwtzqKswL4krIcm/Scb/JvdDCmoppgh6Y6epB6JpAAha2Dwj8NxEB1liMYIe3rn20vVKlQ
IQGMC7VxUFIyqwvBLdjXHXyF3s30kYHDQH2zOXT30w/ezbwTq86sMSehEoqwHFS6xiWNnqe2iU6y
gBbs9UUxAAuaNepof2P4D9V4PNI/E5LNVgpZ3giNEVWoxfe39e3iAkL5kB1jD+NdR+MWBBAHLaAv
qMWiJL3/kAns0j7zKZUsVoDEEsCf44p29Uip4aMDer62hMIr7514GTgxWwMIHmZEsfCLuVowvujl
ONfoyDeyJQwfeZ1Cx8a/vqWXH+7cCHXezY4uY97FZgwGhXicfshJ8qUJFe/fmWC6lLO4SmHTF5Wd
l9/C8NEcOLCCy/OlS6CEoLVQuPtFhBJTs4nXNK9sCYpd4neleO9yqFvx0pmdncLQKXq5AChhOlhm
0hlIqeXFLIEGuIin7+I6vujz4fpGMc3WT/fCkArGt1Brx38onHP7MQAGj4uiiAGG0w+p9KljErmm
nU0364IuGgYijvz5gN11bYwyPt2l4JBWi7K2DfFeL25AaMJZ1Xn/83JV1M83LjabsRwmGVaVR+9g
Tiiz0RKABq2Tye3mr4Nxr4Sv7fpBhPaAC0ZRAFCXSqsXrDkBu3f64/rPuYz6QPSDV40CN/HN2Klo
ZYkUuaiaGnzesPcpVdgd+B2inbcR7KCSiS4RRoeB7T9f9TqZWm2IXW3rT8jnUS7wC+SK01v8KNt4
VLu8zhcDTfprm03KrgYQHUC3bNsENJNFqwv4juBe/DL54QGI1APiUvA7byKsDfBXKBZiE3HwzteW
SfkSZeOElmgB9qPYX1MgKTJOsGeAG/9b0C8rTObRRO0ajVFV/3ccv7Pk2snQe8KLxQmtd8yiIjby
4uHuGQSqGvNNGt5HGKs6X1vSDygAlwpykJ+fw0cQ8gYbVG9FXylaBCrez7/z5VADAf4KI7CoPLMz
GqkcmUWDY2ILPXyy9Kh0uCF4s5tjgIvHO/CpwXyeRGLobmONWWC+tBq0CLTYHg0iSHajyO1i5Xoo
WGWoJwc1CwdLHkiHYiigJX4Xj8/Q4BbcRtC/ppjT9bvOBA0WQjJYuyTdnvUc6G4ph9rzLNSnNEoT
9/qRvUx78YsBQKFx8ZPa+vyTFAIRTH0sEDIgaeosBljIFmmYbF2vs9NsFiZIvtTZWYmaPl63vHO1
nFlm0poR731ThRC4LeVB2JbWFD/n6WDnvAGaPV9H2RRFdlBCoPnJCgTBNQiY98H1n8Uy+IqjDHpE
6ZzcCjOY0HIigoqsCq1+6l8EfAIvR6P7NsJro0X5upwLAxRvCUhyQTrHefLu7gDUlBFQTAPRhfGW
pjO7eKGHsFKOBjjvw/Wp1b7oORf4sJPtgEkCCmWogIgYYGby1aYRQSpGYAjSGNPHAgWezkpw2sNg
VS3Q3dlpwNfm3bn7MJkgUXE0BDNAd889K0VBUF5GHHZjyB+Ltnobe17OupOIQ5YMxSodOrwgDmVl
jEL0VXKpgA0omdyKL3JQ4SYgfnPQ3wEF5gVNeq2wpxuYBAQwjHxQZZXzFa0QPFzkUsDp9iZXchO3
r4I6/AT/oKwaSNLzb1QBsUAMRMAixuTwmDo3OScD5nk0GqfvDb//go9md54MKRWHysbkmCy+fih3
D8vGIFvFFcWhSFHsATSxSSVv1rLYGVXzvu6Lu6pboN0D7aF3JZ2Crhl6TzXyn6SMiV8U06syz/GX
eIpkS4zDmQcKpZt7ufl/7wRb91XEyWy7BrnFOFioQLjzjWBDCfmZ1gOgGcXbB5455lvLBQAAY4IU
I79tb3Wv8SNfOBHwINMxUt6Dci8IbzedyWemEIAXaCjGdgjppMb0FfI6Z70jSqOF+R8LWhvXv/Le
0UTaRDkhKGmDzHgVlFBipeoR9Pvk1mi/czUu9uLNZyWFwlookIfx2mrA82qRY3teWysUb8T4veo4
p3En86XsUmjkQjcAqj9M8Jx1US7VVUDikL+2smx1E8ZuuydVQK+WNw+7l7gg0QSMAiNXaMOxb+Mx
yeMcz0V0MT+c+a2GDHfk9lbr9hSoo9q1z4s1eztIuSaoaA1eRCyVe6MKXbQaAFLU2nCbxNOtKnV3
JuFt4m4ABc8EsGMYZENlmvlS6ogp446AYjOnrdr+0Pih03lNYlFdKsHhxrO9Y7W1xxyrPkkwN2HA
nvZAxcyFO+UJs8wQM4JaQcBNx+ivZ2PG1hpzrlapQ5Yt47VDBZRWpwP0RT5ReEjk8eAhO08fNDAg
LkSFmpSL2X3SQ+EujoYC4Li/6AxlUJj/HwWv3Q3c2GGeBx38JTargfb2lo+/4lJxS1XFWzvhf669
DMXEcwQrowLK7KOZjMY0rmUIBlYkz+p9FZS3/aF6ENzQ009x4Uhe4Q2vPC/Z20uUHHDeIBaO6EGP
/uZRC5VAwAgygCelzlRvhURLvbIqX+dFKuxqXHw1awFEwxiuBYwqp+BxEYpxEjADgoclnnoQFGOy
Fp0kfae2uP+E+iEjh6h+L0DeFJkZqGPfx5ZL6ngRimEP2SkY0ZCdgpOBOYDV3ESSCNZpkMs0LxDB
slB/sxsnwzcVgSUWuMXLvQVuDTInsAEMKFZWPGWRex/NWfFJ/ZEYpqUUoLKTwRll8oSw92IZoiby
NKgSQsWZOYVEqKS4bIvIFrRDFd7qAEs3vOyA/g32pG9tMJ+tGYYEZkBv3Xtj5A4oUYJCZg7qoCfH
2aURmkcgebGPdBafTv/jojHxgGJWNelruhYy0LCrYNpJ4wmCp0SgNjZv0jqxQv3j+pW9cybOzDEL
XEQgitOqBNbtSPGC2WlAQR3vRR7R7U58ASGDCvw3fF++KPhpUy03YwaQmDwAjjr4MSZhtNsZ15wB
oRfeSd+JL1trbHOiyKWuJROKHUvdW2JzC1ZxO04CiTxf370dF4Qd3HAY3UfKw05aoK08kywVS7sl
H0JS3K1pd2o08f26lb26FNWIFUFAgPklJCfngSsR1BYZTwXocutJWQDyfzxHQGQ9Pq9u4UT3/FLY
nltsLbLXQRLOiSSicLrohtXNuVPXhltAtK0Z3aJ7NdfvWffEWeWei6hoEgBCiOTroqQSFvVijHQz
+5/xV9mDj3hIvQZLPQJ3DmjJdXM7eR7aEb+sMXleJ0BDr15wzrRJjC2tGH4M4OFO0xCst4J8rOaf
1+3t5HqmCK40iBLi4kMfn4nI0JCZYkVoQTf/vT4Q9KFpIMns3h1f8gAMd1xQ9uUKqUGUqED1pYLo
g/GaNE7LEI1vND7U0C7l92QEt++yeFl3F3e81V2euHNjrMN0fQV+dBgb6cTRkYZJyFO5wkmAOLOA
XJZOHnGrcJfnjzJRoQYA0CUSTTZ/7jqCGZ0aVgmxqNxwcQTTnhOdktvpDfIHR+Um8ng8ajybTMSs
MNE3GDldKYHwUR0NyqmbyEnNpvzAcRka689vH3QCAVyDFq4i4VFFf8omYVFE6DQqArL18g16uz60
c5zRmsAkjPY4rTNyZb15BplDIRQ96lYdUN2zh0K7Lb+ad/GL4FOMjuFCR8HmLHDPa1Bmp5EG7XHU
q84XmI9Nq40CrnDaRFZOlEKzBCcJnVYjd4olvcnuEgCT9e/MygwkJJWnqO8BRYTZ6gXtC5BHDWCE
CJ3azajoPGogjvqNx6C25zgoKdEITmn/KInI9ms2eLiKOh1+ShTRQiZozAD/8uquOy8vUK1i6g+0
uxRPzuYPGM9IM2PA2qhKHGWOSp3spKCF3HilL3Cy2h1IIKwBuIk0TER3mgV3dVrekdDAmiQ/FTDp
0iaWcE8B+l1l96+6XdaY6v5/hoYuw6mEois040BhTJ/pbC0Ag6jGOojoXiOhGCsLUyH4iiGyCvNU
tEAE0zEXXlpxcSsyNpkcF03kpkGvm6IPQl8NCr92y7v/YzDvwlMYO/SYbs5919bhkBfAAUy2/AaC
v2N16n+AYNvTrO5Anms7/jN5vX4mLpcGSkgguSVUPTE3wm5nWg/x2mtozqxEOKndjFwXUaacbHQ3
H5fqjay51TXK1+tWLxcKqxhPotTXqIGIzBUlQAIHYx1VZRO5dYmYWmIrOGYcub9hBvUovL5QY9XY
dLDP03GBVBaoJPrbzrhZy7tM57wUaNQ/C9WflJq/TDC3eyu2YSSAINpuDVCETy+ZwqPKuYiVjAXG
+Uq9hSJSO1S2arzL+tGovs+rGxqcL7LrB7hyFKrYANlr+sU2rgflmLIstSS2s8aW5dUWQzwctRuo
1cgASBvVT4FHz//57L7Yuo1J5tLBb0n7qMDXgdYJVF0sEkRgD0wwKD+75kdq9SdaGYUGEccrdkII
vA/1AA0RBK2Sz2G+zVpLeYzFiFAhQ7co/fYrTVnaoFwwpNHeRX8gqHHnpi63l5YBMCqC1wLSeZZ3
HbpEuM5lPMvFo+p1vgb8kuaJXDOXL4bPcsMvO8yeGqHZjsWE/n0FrWZneKcTUzHGTlBbodcbPzRe
JJuMQeYkj7q+QMoNzbAa9PWkDNBQbJTHATrSY/7j+mn+PK7nDnO+icxFmg91ki0aFjfNhlVDVntO
vo3d/FMo0699oQZC3MQWiCsaK0/nl+vGL8/5eV2FCc21rLdGJQMKgb7wXVtB1zubOBjcyyv8s3aj
oX0IzmMcQ2YvE2Co+7ijZXSHeONXMNH8Cfnqv3RMJKC0OVnYZRCmS/pljtlOtc8rpVDx6bT1pEHB
WbqXFM4LlmeCHovNSSvSaRjyClw+mpFSnaBDXApvPcYXeZnd/uf531p0kcnsZvBg9eqItrzoG77u
Rcf6BiQV5jud1Cnd8iT8EfGQkDyTTORfyVov5YjCV0p6y8Dsfsxxub2j9ev7oCtxvnnZkHaElLgk
xQnayS1UlBwj+dnEImJ0xdlAGhfYo7W1xbi3HgPRM5nwBcBS17ZFcvUsyQBSzJzEcW/TAHgByRxw
nOrFgD5ePXkrG3BxrYvVIGvQ8OiFXni4flip57KrwTwe7c6DShO8tOc7lyPfrgWSoj+NKSpd89Ox
s3Q0FfMHQ3pZ5afr1vacnELA6Gv7kyT53JrciMDURAgNSeEKdRC1B00Jrpu4BIJgFdg2ghAAdC/a
OOc2InkGEKFBZkiRUORnC3IPzG+QuwTKY3cUKNrj1Zu7uT9+E39wcTb06zP7SfDWBsARF+blc7uZ
mrqMoGtvhZqztGiX1l7lG7frYmeSNbt0cIz3aNr5hHgpQTcCIh/gZ2EvzDwT9DQV8QTuIJI1qpkN
jdpHKdMcKfo+ZqWXi4Rz3C5b1Z/Esb9M0jOyCVZtksppPmKPW0d+I44a0OzbuKXZdxxMT7+XfWM4
BmQLADQAqYgC8LlJU2ibEeKemI7BZ6Ujo7IfB63PhTXvfEAJrT9af0LVBOza53aiWSUChsWoHdkb
79egAGnFCfJvtmiVz+v9UHDiyd5dBhwscCg0w4fMGRP5pUmaxmpqMGgE0vnuMTua0CsFVZUDOezA
WHnmduLK1hwrqdwYQL8BIC4A4WZJD6BKcxXgUepAGqzepUZBDO1yzuSeTYBYQS5JQdsXdTZVDNUu
VwTaDRSe4j9qD4zvoTM/yo+jLaApSAUEH/+lTeZD5uGgrDFtoIkPResJOQRhNbvyNSeT7WLxRpdO
7XBXKl2ef2m7UuZjahVpiDhgpapVHkQ7tklAE3Uq1i7dcJ1115qhwXswQwnIP3MXKWE3l+YgAnX/
pBwHPzmGTuOk73RaNHb/oVQBIgsoT0FkCP5TVPMvyXGHuTYhr4LmIAXhUAp4AiYDG1q0X3tf/UL+
4HxAeqKZUIoXr4ESDZWpISrzAWNBHNR8rCKYK+5MLzyMRyBOrNYvbR5Ma+dOB/SZktHJKNSgan9+
6M2iHBalRDMkTE17gcyE4c+QstWE9+tr2slT0G7EuC1wfxRdxORe5WCIIRjCSltvGyvRvWy+L5Vn
8JF5wE9cN3U5Eo6vhZACaxp6yBejqOXaKl0+YfCcUp5Syv7Gn+6kl+6xs5vT8m0Ex5r6bj4otxBi
88MfS8ArBe09QpBQAK4F8Sk061jvXKUqTUgPLg999cbBU3ovNQ4gPvDE0NemP4aYWLnyGy8DWQRe
Hi9zOizFfkr0UycpqUCz0v8sb0O/hN/MD/rD9H9Vu3bymTNj9Hxu78FmLaNMgDawUNwX+Y9RcEse
X84nEylzDM5sMGc8zUPZTDXYQLx+oxp2iClWA44Gm/JS6xSQVuCiiJwP3qtn51QA+EYnKhVKkMNq
eYlQQpH0BR0uKtFKho8q+lmu7ghJquuuureLeMihC68AwX6h6KWHpAgTDXbixnRS9XsnYomq88+N
SGAnp4QsgESytywtFq6Fqpc2RMKtECJyyttYcJxv55qTNzbYq1WHzGo1z5hBDSlWbnWmpeCs4hIO
D6qprQkmUjVilxIQ4lMmKJAmYx6fzgihRZy81T6P82cnsTyzxXj3iPsmAjoSlB0zNEirHurUYhTo
YFadCg18V0N2BwYT//p32kuHzqwy/p435oqWB1bYue1oaXZ5HzpSbS0/46DwoDPEnX7a/WoA6eKp
AP/AHXB+iMt5lrSpw8Bh8jIn1gieZhS5IFaqWJNDNKvxKi92ed3+PZ8H5utvo8wqpUiYSqmGUa0g
fp0NlqYJp2LhDo/yFkf/fROhykEQpzk36G5O7mSiAYCBpdfBMaB9CeVGgG0c+ev1L7hzyVGFgb+X
Rpe+MVmpSZghNCPsSzGk0zHsHR9XJbSh2538MzHAz5TkzBbzEIkrCYWZsAcUZP3SS5DmuJkbzjt8
px55ZoIud7Mc1OfSNqNivJSQj6rl0nlvPpyAt2tMtqN1dZLkrVraefu2zqbVQFYu6yxhfk8H5/oH
4vkek6NWgzErC/IdO4pOhHwJO0eo/7xuguN2bDvBXLthaBqYSM3UWiFlIo8cL+Ms4jNQbj5LKetz
Jyf4LASjR/FkZTOYBXgEMPvfHkNVEHNFyYIFuYvhqndShNOzzp6oWj2QmoAyQkTDnh+jg+ilLxSM
WoNq+kG1C4+b39MowN79Ehoy/7PPuncRjhJpkHGnhxmdymVwimecYUttLc0rj4lT8kY29rf1l0XG
29EvnKV4wYo13PkYh+iUx7zyrzsHzwbj6jXIUAm04wDzGG7n0TPHR7TTr5vYv0XQ+sQTHqngBR7I
mHJ5ySQ44KQC9jAABORS2VMoaUY+YPK/9/JDj+6XRWZVeTKZ/bTiAGNFsq17YFFwFUuGbxzpgBUP
GLB7wvAwwnACBqxAYnUelrQhmpIuxQIT3ZkgOpGKb5wtpH+BdT6gIzGVb6AsAWDtuYVa19pl0YA8
EI/hsTiOAcXVajeYWbc5lujWsJZwYeAZi6IZKp2MJWUw2r6b8VTJQHfevVPlqNJrnrUvCkoSMiSk
DC9FZ+2RD4/ZO+CYZgTbC2o+kPOhrrqJIrG+mBCuwYMskQtb7l6zsrbi+rh0xOrNx6nzw/nx+mL3
kmrFoEUWjfYtLh5FZq6DABK7qhv3Gqr92vMAkuN/PGYAr9haod6zXZcaGXVNrVRTAe2BwVoaziHe
zUSpoLYuAkEhwUvOTeA1vYyy1OCh5SwfkrsG5K44pAH1de5Lcm/TAP6HqCtlrL0o/iWNmndZMyOx
PoUgKCm/pcAxRAeMODQHOnWaA41iHnj4t704tbXKJIYkq5bM7GA1ERprgcD19L2PvOvusNNhxfnd
LI1JBI2u0OsR47uYxQMaRXTTN9Srwe5O0/rwXn2fDIt/4ngrY9yjFJW8k1dUNpXFjdIyiMUg6aOA
szS6P+yx3i6NOVxyFFWLpmNp2vfyq2JnblPZY9A5QE4Qi39b8pyE/vvG50dpKtOKmotIEILMqJM6
iwgfvaBxLpe90EsxEhIA2ZCJ0hhDqTQ2HTgFAWnVV0eboZiT8uRJdmsnWxtsSIwTowV9Lb6Q3x/k
G4yCWeGT5qVHnpzr7k1pYAJVxVSwCTIU5t4SW8xBmjQbpPLgeFP6iX/bYapBDHL7j+sesb9xv0wx
IUNNIyMTVCwqmb9H8o0IaP91A3tNfQzs/W1BYW5F4ML1rmqxGDweD+aN+ToHtMY8ObI9xVb8/bce
j1D8xFMYKNJLLb0On5+EFZZEmZlbzB3j1B6ayerwwsJ8/M9pdTIIofOC7+5ObswyoakTixD9EJil
ugnzIXxJ8a4zblXoNNR+8pM/PrR3uLbrZMKUBhUQs1KxscUSpFpnjWhMjxRtr3FQQvufEIScAJ4g
sbmYuzRW1B3CHkujGrxKghdr9yft9gy3rTVIGL3kZVI7S0O9ECVSmirKKDefxw1hnRCEG7CvZLXs
Fm1sjUb9UMsqXmLkkeOf9LswIfHMFnOsJXPV5Y6Y9LBhjhXQQ/Jq4gVBGSXbZx5WdSfKnxljTvYC
JkIxL7GwWfsZdUe5upl19/qCdkwgkcGgIWDbKDSz1VazLmejDMEcUwun1PQm816dHq6b2AtQaOSC
shmjxpQNhYkaAKyZ+qyCCEV9ouhX5GTfTLAm+FTeerLm33k60MaxStlKIDjI8hYoRlp2+QxiF6ri
S+GhcQkKVUpurAXDD9644SUfOqYj0LBGowMRGCSAzMlSjLmeSi0GLA6TcgPUbkUbt8pDc6e4MiRR
oHBwAKeYDg5X/UPz5OMA9ova5smj76Vz+BkU5wVJDLSumcJiKwhzB1Y2YFKBqJFvc08uAL0F/3rr
h3fZj+vfdOfIGQSQRkgroO95MWa2znHZTwrFa+BEh/WXJXxZCPTfeRnczsPizA5zAlbBqAgF74A7
/WDWTp5OVkyO2UQsAI2tqjz8u2UxnkpmcMqPKzwnSaWbUW8dUkI8r+o/2q7mhcm9paHfr4NPGf6P
B9p51BrJSIoyxtIaNVrtMi1PdRXa6TKdlmgJeuUkLPgZ5WEkrZcR1O8T4dCGtZUmiV1iXAVQ1cxT
ewx2yGX6cn0f9qICuAc01SSYDLtAyppzVJNVw2/rsuLQTaNfmJmDAVTvupm9FpextcPcgmI1GWaj
GRGSJOlDdTSkSqAZcbJPXCTwYOtNYQ8eZZDO0GryFaAkeZ3DvaVSDnTEJWmH36EPSykMFRybLgcL
oLead5nAeR7vfemtCWaVbZqmUp7iQsxzb5hO6dq6Yn2n9KWboU6Yppwmxg7YFONawIfhaNKYy77G
DalP5VKnS3KhNmB6zQk90caZUrxIVju9Qb/QTp8Nu/1Z/EZYQF8UQ+UY67tk5lfFWRu1EJYN4VHM
CmvKbonwgNlT67rj7H60jR2aXW1eCoIepwOySBS5lpNRf5nnzFJKTu1w1wboYzFBRdCPZCsLfTNp
+kBpDJNZRSPjTdNniyyhc30le4EUuSfQTiALwzOciThdHsmVUOOkKX1im8NHkY12ianZZeVUwXcM
QfgazXhAxXYoapNBrTIyImL3VW1FuZMkd7MOoOL8dn1Be7f955w/ohqV+mXLCjMxJsEYR9z2eI7Q
aiuUMzGcUR1yN7tvAo41eqsx+Rj6xKg5AZSG4gI7AKantVgnOhDjkk+hWtGRPFS4X2N3sngwrZ2U
HRAfDBAAYwAWfHbqJFd6cVRSwMZXo3cBhrmTw5aXKtFcgV0O5qEgNQCPk+DCjGNPRgEZPTW2JbP8
ZpLRNUUcW3X4kRW9nfet11ea3WiQndfN23YhX4Qm/daE08IJWZfegs478GhoGwM2DmTK+e9oywF9
JwnYxXkhttGbtpi2hyiZESUrzgnYeS/AFp2IxIwpbe0ytsLaBDtumVLyZFojpw2uHqJ1uSX4dABM
4bGj0nB7vsfUHr4iGgKwy6aHa6sbc9GAPAkyGx510OgoHX6afok5LF4Gv5OVnRujG72JVPlctxJA
phUKX1Q3aQ2M2+oAalssjPcMuvTPc1PM0yQRCy1Jc4B0q8h8ak3lXdJF3t5dHrdzG/Sq2yxHMvIW
SsZYDk2th7sEML7e0kEjUzz9xhOZ2oJLACCONJ7NqystTgvQ86HEmjsksRSbMvgoX6AaluEaA25C
fxeD5pUTUPa945dVusubFeqVJIVRAz4Z8SHSMMZdeu2rdDC/g0H/rj39Y5Jo8PVv10gvoa21psfw
SU1HkmK/Gr8p1X0dBVPGCSv7nvFrTYwTlk0ZlqkOxLOpPjbCoakPnE3jGWBcD6TyctP2cIsecNK/
jtTyrbe62xICa2gcH7kF5d3PBDkZSnOB1w4bKKMYeSWZKLh6wkBcUwVV82PGWIaWjwH6cW9iBbRn
kb8p1WorGH9JjIl3Fi5jNb4d5X1BCwd9AHZydZ0LZV2az0XTui8k2Nw50KAWkN6lQQ2yNE7SczmI
SMUdcPmgcgkw3UVWriyjMSIDwQVEFFcIobO9akEdhY5eIVcOwwq0y/EhSscgJ+QeMxyerIO5TQQc
1RihxwwCfCl55nz6vQ9BPoVxcG2h+MJ4cK0PZt6v+FGtg2ST8kn2N6NttpApUVHr4X34vYtpa45x
ZfRlEjkpcUEqbeJqJjqQJ20hTj9//ZfrYly6gwgjGpBYl3IaXIobWHUruYUzQbYttHmJ894B2i6L
iauyVKlN3cLalD9VHVxXbnjes+euWxPMNSuKaZ73JUxQ4mWACe2UCjCabgcmmtydOpv3dt/3VzgF
5tZBFmywDDhSNOlmPsDi8jC+LYs13kK8yOlvxD/SxYJiD/JQW3mNnDnlrJUuhb3hCUqP6DShjYae
5HlUJQvIYkCnCsOdNFttWQdAyQXdmAB8mkMNYs0PEmD2TR3y0tHd07CxTP99E89JpwmCPi2xXS2W
fq+hC1r4a2Qp5FNsUsApda/76d55kCDBjKNHoDTNAhzUQVpqUmPSWjdPfQJ1by1Q54Na8l5c1N3Z
Ld3aYc5dNaH+NQ+wA7ImS6jBfB7dSMsfcDjbFJ3ra9ppqeEJidQMOT2UavEJz3fR7EJJH+MI45Fe
f7s6BLM5NpVnxOP1kd4o+mTx4goNU5frQ80QUEkgJtk6aFu1oyLNBEW8oQE1ktdHsyVWnHty/2P9
MsJ4x2oqeda0KwhVu6OE4UvtRqif4po3IbDn/mAR/nstzPY1XTx1c5thwCkyH0JBPUlk9YZRP1ZF
EYz69Cwn5D+kfWev3Dqy7S8SoBy+KnTaOXg7fBF8HBSoHKjw6+/i9htbzeZrzvHgAnMH2ANXF1VV
LFZYa5cNsUQ72RGyGLexfYp1DGfQITYdB8y6psfJLOB0XnDdOoRi8CjBwoyBjj8P62ivepvEDsTM
+hC1znxjj0agWrJDFEVkJBb/EcODORqqnSqE4fwpmAkJbbPGzkOppRJTlyjDIzMqaZeaXgplzARu
VSq369xGVTxJio0yMZzhFblaUw8P/0Atjn36WNNT4T1f/yyy8+KMbilRkaEGNLHnh7VD3d35i7o+
qywBwA2VHwZhzV3Jmlrpg1lgtrgxAnrLsHPMMH3znn4BesoigqCQ8V7IcnFZgLwDr5Bze86MdsxJ
BXHp0T3RB8Yc3H9yge6nH5RHmTThF2ID/2hggfiMvyudWlMmrcLjbSrXIJ1mv+hBD7/Q/fWvJAzj
GzGcj4JM15snFYbQxNWtZ2afshHgo7YWYQ7erxz9b0LCRhx3hLGdlP06QKtZcXxHuaEUePEy7jxh
nsFWW/5zdtzdpE9dR0DKgEp65D3QW8a9QG/M7xSvRCOow/phweKOsrt+ksKyxVYqZ42NbTaV0+Ch
qBzWHeNfpn4CpgctUIHKkYQyVFXxl8NuC8wR1s+jTSZ6mc0D+3K5Mu06MO0OSKLG7nkmhV9pMuUu
R8dg+1jTA7Ie0FQuWnaLVVUzbfHhsgwoofq+N3eJF/brwZgqX7GDFMTuhi2J7MJ7C8j0qFMCNfEC
aSzp0pXmPR5UWHjBMpRy30TZo3mQdcqEkWojhsu163jq15U9VpHQ+Fr+6shmZ4WmASAOjVVa8Ubl
X4Y9cNPd2ZpQ1L1Lvo5vJgZO6cGK+hFz/v8NMIEoeOANauKCRZYN5J3zSOU0Tt/PLiqTCyEhAYRZ
o0+70p4kFXGhXib8DH199gTl82pDA+5X0uQpOvvrjj31YgwsVMjiGYCmlOFM9J2wT4KVUQClYTGW
mcsmn8BubjIgR8RujvZjVN/Uyr/uwZJ/n1/26Oa896YF/z5Aw4AapmffbWWUmLTwy/zRweNeIgnp
+jwH5V6gYA80Bem391mVjQqKskpQIMHQsBWDhTEuEM2AMKliF9s3vTMeNb3w82TCODUd7cCIFckL
R3xof4RxzrP0qCWNHRSyFVyIvfIwLNrP699FeGbAywEwC55wqOmff/eMAA5MLaBPmS9ZoNoYMjLn
JPebcpZ8HUGnDHA5G1HsaDcmRla7VuY0Qfo1eUcvBiNFl39re+DxeSC31Yzwpv+nfRuLb/mshyZa
3Wo3fCmU/JSCEsUvSllDVFguRszQsWAPUuaLPUZn6mibdQCRKOLUxioL2w5z1WyPhaiPZC4ACG8W
X5W8BJT53A8hMu3BX5ZBWmpiEYN/Dm1/B5cwllQbwcyK+E983HDN0Q7IafgH2CpfzcwfsHUiq7sK
7AoOzYIY9t+xdMgZcdxT0yMtazjYNGyr/s0e039LGYBS4VYEZ7oqumyJk6IKSuKPS73H//jY1kZI
zC/X7VeUj7hgzLAtgOFi2ZbPU+kwAUhMRU9q3qWPKrDu6zvvvvxAguyo7Oc9Dk/FjK1s2Ut0ggiH
APMHegHmejm3sUalmjDIVgeJR1H6zJ6zOv14XTOBZyLHwlwysGlYyY+7ZxqvjHOtAIpRRp3xbmgG
gCA27RoUdlXLXFOQDKARhoEhHZ8NzsDJsvJOTbBn0KCuqO3KA+YgbsnNfDBf1xvzc4M99+W2I35z
5+T+ciPLxgVnCYZrA/8H2F0NK2XnccFcB9epp6YJqu7oDG9W9a+bsaaHRiwg8jAw5Lr8rE6VYhs8
IVAuz/xOSQAjdKtg+C+RjVMyk+bc2IOtAboVNSkMm/A2YXaLUTjQwzDw6H+KjZesj8by1e7vLbTn
r1uHYNGVDW7C6lk9nMGOnp8aVrCxsZFg8a9Ebe9Yhe0HDOED6kEJrKj6qh6Hn0Zggy0j0QLZEOzl
BwN2OEIHA2NnuF6ctXTdlFdK0mGsqoNnNdknwP3K4H0vD/NcBvsNm8tC7VwnMQt8NDC7YF3DNfzR
ab7YTbqPi/kHetR+42FfpH6atWWnZwAEJc4+GTFIWkw3RUL93nUCOut+6Tr/2p7YT8N+E/rTmMri
q1eGUaf9aOBWcL0XLG35lntfur1PSlkGyOL+uUExQbApYEAwcg0uJxunZqaxlhTvzX02/phFSeRE
oJqLsgeZF16GG8xyYqUEQQDYNheb4G1fOIUzdEXQ9GE/3inDLS2er9usSITzvpLAeCRBGsV9U9WM
zSkdivcZNvdtSW7S4V/XXoD5B1YvLIvACy94bTGW3yd5Ai3i4YOVfZ7qz2MTXtfiMgM8F8HfbB5J
Rl2BCMfJs4/AajJDze3nQ11R94OrE1l9XXhqG5U4KwAebJy3JuRVbp7tY6PDZJ6yJoeBer1ENfYB
eIPbnB4/Dz5NWte36YTqrwZ0N/ObogH4siiDUo+GXvKlJMfIP7GLJNbMvGmLYOriT7qKNkxaOner
1qxhZdav17+ZIPdkHw1FUQxRopTJl5c0AKwNludi0MF8rkDKku+aG/qRbbitIDWK+hrzD6pPwvhe
tq4l1vOPZC7rbZS11gjSoaB3k9F3vCEPRgo2EOBUVruqagdJ4iU2lz/yOCcrulRV68QsA4IdLXN+
zRtc3FQSAgWP0/Pz5Jygt8siAcRSFjSffk0Zs5WL9pP9zvcjn6dn0f7SMP8oxfmADlzPtbW9DEi3
nyzylMb/vr18pg+/gTt4mFNJFegzZUc2SKV8THceWGHuxvfdjjjQ/ya4sx2Sd9At1lI6D4a2vjrq
7EIishIasp4n2asvI9AU2528kyv27D/S2AFvrlMHu7lJrsMixh47D9hULZT0GCeYktQV4muW7LF3
mVCy8/wjj1npRp6uVPbsjNDO8LygaY6t+zCqBzxIokpLwsm6aTFgLPFxseX/kcl5mu7E41gniCig
CvsG9Odgucui2AosNg3OJrOpGZIHWeNVbJp/pHL+hi30VomzvggKY3ipy+mYlJ5EM+HHQ2cOoxQO
ywa4VM+G8WsDtTLMocEQ6aEahr3b/yhQUZuGWJJYCvXZCGNJyebLWbPj9ZPFrrcifzS9GYBosoe3
4EMBhRJjq2yiQ73AeK7zap1aLNSh/H5j6dEMbBEZY51MBKdFTU3MDLoQQbyPenpQtVuz3F23N4GJ
n2nBOXAzK1U1zEoWOAmW3NVo7nQgfSS+0d3kGqD4u0ebfrsuUqYV+3abb+MuieENTCvdavxyjvQY
xk4/XxciKIvgWcHeggBuxqo0P+0DBAzF7ikUm3f01gAgV3L8RX2UhTJcD0GWb2H60sGcJ14SFk93
Ycyza7YKFMrjfYZDq20vzKiB1YPvGNXylVXyrBBcxpiUxiqiY2ICHSAF5weoGH2HJ3WSB13+RatP
WX1Td21o5YXEiUT3IwSxxRhQlwKcl7sfY4yFewZSUTyohy60dsVuONQFuBnU23KHnvrjv398YjzL
BjkjQIbUy/rtvMZ2i7UfFNeK/Vqqfjk9lWwtW7ub7Q+NrAoqMsSNNL6aOwydZvQj1Evij9Q8Gsqt
RfYSM2T+w935W434aq6KfiDpkgWJE5b2hof5mJ0aoIno4Xw33MmXfIWmwaDGGGriZQkkrecqrReA
U9fFz2qkgVUVO93sd3liS5In4eFhlA0vO5TwsRN+boQznbDWNiCZmXEpLvuxuYtlg+4CyEmYA0Z8
WQ0OC0P8pHutpUqt2Mjke3BPvc6vGejRm5vlwXgyTrFvH/Io/1BLnEswSXImlC/kwDaLDphHTaC9
uPiPGvAfbL4YD2UM6wUKwNOKL7LBVeFn+6MoT0tlYnLaLlfUcGftttdv3ORuHpwALi7xaMEdvD1Q
g7tQ4plmmACHnKwFRkDZJWSf143XBTXpXQvs7MVL5VZPEh8Qm8rvz8hXWkqTjGuxQKr5tGDPbT6S
p7r1u5vBt3219od73V/+kYJeiqQiHoMeCEul2sUj2kmrcZhTXABj+YPkb13R++2/JjoCSO9WBhcg
GywI6yamqAOn+lyhwUrrqJSCLrCPwocQQJhBDsIwwBC4K7qb07gcC4Qp72Ceml3+gAQQdxkG0wI5
OIbw3txK425nj3ixl+VljhEGRq3yi4sHhO14VsqgbgRJGi5L1C2xAQkcRn5jwCBaM5Vtjadk1exQ
zwncTvI+EfnVRgL/ILJW0gD3FBJA1Fv4YF8O3WkofQO49g75LjFzkXMBQVYDFiir5VtcRFwsZeyX
zAQM3C45rK/j3bQvQi/xi4/VT8b6i+a3h9WE7EF5lUgWHiRbJsWKCRaD+CbrbA7msqJtGCx4xt7S
o/Ix32X7GVSmHgbgtEg9oOStSXbGZEK5WKLaaCKRFkJnYw3dESt4miRaiSQApQWFDge2f9E7KPM+
tXOlyxGXECpApGJVz9dPTiaB/X2TiqZYqe9R2sAD0vg59IW/1rvrAt6PnnferQ4sSm0kWE48pIOG
Uxo8P7sv70cwfsIgQIy+3ruYJTgl3wHAvrfC7L4DFZQc0E/kAtsfwP6++QHgGcyQcOMHoMwdpus/
RfXDqPetFl1XVBg3tnKYd2zkDLRas7xvYA674rWMarBd10frneRGtrUi2AGFqW8Mgwu7STEp+pRC
p/y4wK2fGXgfPaQBI6Q2X+fTGDKCexI6R+27+al61g+2pNQiulywHAFPx3A9Wo+ctk631upIXbBf
p85uzMbANsleV1fJqYpeFu47aCzoMTGmwYX+AjDe+WiveQBkVz9Zgmrc5c3Rsj/PQEzSX65/QtFT
cCuMcwZidkNdrhC2gClorvKD4ZAozSq/QatuMdbABrhKZuuShEvogwxe2AY+LvgCubAJnMKhjL0x
D/QyffW0+i7OkuC6ZqLIjLXM3yK4UGWp9VB7LmqWVUmDZLp19DFQ05sij6gn+WJCbbD9iSCMEq3K
Pzunpe3XEVOAyLBAFz4dSCEjERY69B8JPJ4wsde5psz4qXXbNh+K+tGMK3+qJBVY4eMPbcb/aMJf
Z0a+VJk7MidTh/5+TJSvmAb9jM20wq97u/PLZJ72zqrGvjem+eAbaw4kAzp9rawpxqxBKht8FTrD
5gdxX7Fc1CGvbFwHzpLfGfXs16v1CbDnRyC1+EoS/2OnsuV+ydfku9dGrpKmamA45TKiJek0Wlgn
RJOYp/iS2GjGed5k1A0Kmzhqc08xvF6Eq5+HVVg+uaEV2dgDsG+XnRqSMPVNuOfBeb3uH8JotpHP
/r6J3WDsS+uUsE8N+gJKgxn0oJN05pJ9n4urcCOFu4l6MsYdhjtxQ3yaouRmBV0s43g3d+Dq3Mkg
NsRfzkHlgi1iIyE7VylZx6kzOwphQ7ubl9u2lF3tMgmcOjMm4sfRnGGO5oTMVfMBrXr9s8gkcJcM
Ad1ynMRLDoAhxXfdiOiDRIL4w/85Je4izVRzUhsFEqyc+sPwajk5OCOP/5sa7N7ZWNeo5osep++f
QvNVo/fHl+sChBHRA9w5MBkwPMmnv1qher1N8SWmeAzT5sHsKVCLZ98dJFeVOCZuJHEhaHHSdEiN
AVA+KRjBO7TgAOB2AGom24jCmI6UsVdYjYAR/9bNOD88Oiaxm1i/JA6hjfcfsGnQpeqS/1qmyChQ
QQKIPAPyuBgO7NrexHI1jMLOBoCNmsHs3a+upHwk+mYASMDUOhZ2dNCwnusFdB9PI+2EZ+Zsfhi6
AThCKPf88JSxOFKq/0WAQ48KSAZgibnkTOgys7bn1CmDNj+ZbqSn980iuS/Fp/ZHBHPmjZUnrWI7
+QyI7KoIlO7FxQ1pGbKoJrwptopwxzYOzqJMDi6kVuvjxW89wASpM0D1nXZ0ABzcuuFsdSCq7sH/
BQ5Kwy/7VA3dan2aSfpJd8jTsoymXw5p4lvt3B7mpDN3y6D3d1Zjv85j/rlpWykBlSj2e5qGWjVA
lryLamFl9UtPNLioChRbMFC1e3Stn3r8+DDH5LuUgJO5BX/XbOVxjorH8NzaFDGnwtriEgFUDM1y
Lyj7Uz2+72N6ofp8PQoJlj+wWwRmYUZ4gkcBPxiSeF5RzMOEWYCg0n1rpx3wBj+VRwdYsH8ZGUAS
hWkXtNPAt8CZgmPFig2IzDzo02BGs7faJZEKChsfEOZZDsqMOJAU8kT30VYid+PpreK2OkEhyu6w
WOc9dsXh+hEKfWijEnfhaZ3b0BGIVMFkh455W88vtezGk+nA3XiJO62zA5LbIKt+9tNHkOH9bypw
l906LJgS1Ni2DJ38Bc8NZz4l0pKgKBXefAl+xMVrKeiWWcLGugoGWFnKn8vP7IZgssoOaed7iw/f
0rFV4h0NSd1H+PreCucebF0/ZVqupcgW+8jeZ4eu8h/IId85EdocVkQjI8CznyWswIXFLAq6HPvr
hyx2tT+GYnLuXa6ll6fKgNm90wjEtGbHaBzt7wwK0ZTze11utsCxN9K4O7hL7XpUM5REGb9ts6MH
ba+DIECRri8Ib/utJO4SWYHrQFxUJwGK0OhAkiiw/GwDnbhApdzcuQcSemHcS0xWKpWLJEO1JlYx
o0rqJGHRhb9AcewQjJ/Nm5uE5m4AZ1L9v/m6yQWTtZlmMI2yOnOlHmyHPrTquFNiXaYcM4WLm8BE
eRmsOKgkmpy12uCimUZWG10f4qf2mVEzdVGts508TFTLLmhhBNtI4wwzdR0FU5SQNpqun9pHCxBN
RRFKzF9wuyHVdYHTBSQQ42JLvlsXr0xdFBmmoLm1HpKDAdzx9tsIxNN5Lx+7EcRMxkWMIQfg9mG2
mjvCyW6SqrchzgUtePpx/ItJirN/nzs0i8R2iS0JVICoXnymMRbStVhR2YSPDGNXUOM6E8W58ppj
SL2woEp+BMTuYTisJ4bOIJsIEJjBmRjOj1WlcqcqQfrhWbiJy9avcakV0g17mRjOcY0hp3FmQBtF
/2GMP802pNqn67YmPjBAs7LlcBVZzXlam4/L4GITGM9Cr/BJNgVleqrJITW+emMWKXrlO/8eXxQg
S8ZvkXzTJq/bBn6M9wcFce3aYXXE0u9qIptHEh8eagOg2sQLmC/hkrXMC2uA1aXV50w7tqAIqklw
/fSEMvCEwlI4+teGySU0+VxiH4GZWzbYe5c4B7MCZnBnHK+LEfBfMlwqA2kgXmzY6uLMugK011Ck
7MjA0qbiUYo956OFj8aQqrzI+eI9dWgXZqmPkZvUjTpZY1mkKJavsLwCqkbHdDiDXxIbA7cG8vtZ
e0vKkwIWE09GYSJqMaDkzlJdB9z2eMed22I8r6lZd9Ay6xrTz9I4HMl0zIrMR5PI9dX1RovnT55b
3ytjfMJsv+QuEWRdW/m8YTrm6toqxddMMvXFWUno9nnkJK4/TZ6f9i1ALmSBRBR6Nyq/H8nmVdlW
mVK1NRrMufmtdqO5/SaxHMH1eKYTF3sNewB0lY0P130bI6/2GSO2cz9+Algo21qXLdLqzBK56xjk
AdhHBuwPaD352SV1Ico46O8dDYw6FE6gD/bOs4Y7rCL9mOc+NBz9VVPfLN19ycaTkYRAD/cTmoZr
HDXaJ9t+XcvUV9zwzbL+0ZOvE5VVvgVnjp9oo+2CchKWVjlnqukIoJhcQ9G3bJVHwyidh7orflw/
eJkQzmEavcZuiAkh9gBqlwoAZZ0sSRaUWLDdibgDvmeAGvONlcqZ3TklGaZnov4tvf1FI1eAEEU/
IqGkkRp2gfmPDJ5M5KUQiyc+NnrMSzzCUU0dQ/FUaPY0Rc47E259RA8a2ZZsKl14iJgWM1Ehc9k8
3HlAaBxCMSmfkkBVpicr955sT7bxK0qOoc4fGSwobDxQz9Y1GzM23DcGU7SGI1JILDAQAGVh6l4L
6t10oNXuunWIHjhnUrlQZ5WOOtgWzMMs994n5pRkPz95S9DfFmDA/YvxX8zb4RyxB6h5l9vnGpZN
nJFFAeBet8YULPa/rx2cSeDSfXPqnLiq4feK8rQO0RjLhhXZiVwElo0KnC1QOpQZUtdfj7RxTw/Z
UcfDRWbegovuTA/OHNaRkLwpM4Jtkjtl/bpkoT79RUw+k8F9fKCuGBWCXAvHnUP3rcXs2Xq/BrE/
PClH2TtMlDtspfFTkOoKYMvMSFpwnalv3q/HxL2GJhQ9DOjyYTH0PsL/x3BC9xctlDPR3MMiNasl
01f4b+p0P+hcHJI0kTTqxf77xy487oJ7fyoVGtQz9/biuwi2uwrpEeh5n5baL3VwhAI6W1bwFMZe
DzhimJ21MBTE3SHUtJrebRAESyyugDHUx83Waz9ZfVgSKZhd83YP0AhwMqL9YWDx7Tw+MTRuoF7i
DE0QvgLOAbVA9vFAQJyH335tslQJBo+Gz9cFC5IhwEVjOQIkCg7WRblvt9ZJ2hj5gF0MjR7igrwR
83Preie7wi6hhcGPXvZMFBWewNOLJVtbBRfxRRG5mfMlnWdAOJtPeewDarN4xMzHTXKKX40n5LtP
K4BU8mg6WMfi5H4zAvMgc39RB+jsN3DmNIJqFpwYbOn8YQjjPRCFQuMZGz0INvUu2UkhY0RX3FZn
zpA6gH1WgDWtA2MIyNcl6kFnPZmh8rX7uYTjsYRMKcHi/0dJ7DCzzdDLFcdaAVaWW0CooobmiRwQ
gfDfg29LsWPAHUoou8iFScM7Eef/k8iF1XSc0nl0cgYSqwbJjXawjzbq2AVAMWWoOKIIvhXFRdex
asshAYZ7QMpTsd4NXWCokutb+NEwMQ+WB4eNr3E+WXvZUjc9isCW+expX2fZ6rIwPWCU4/8RwN2m
vbdUVp0wrB3U6NCFLPda4qvfKboNOmbIbFUSZUThbCuPu1yblBa1mmEpvKixZtVhF2qvtCNIPiXr
lMJvs9GLMwOtSzpizu9QIVPY9h6oAjGrnOiH67FLeH4gptcZWQEAQ/i1tV4zp3hp8ZIsl2hwDhoq
yPNhanw1Prm+jQX7vaxkLTIJbFljoRfsNupFDa0YdSvWOjzk0sL+2DXl7UJlU04yEVxoMs2xqVTS
ErRnHL/Ie7/WJWYgumu2SvDBqF0TpU3RPCmxuvwlbc0GmGNW86Gt0upWWWec3qTFr9c/llAtvIFR
PQGw/gUPXKqbyqJ7CA1q/UNrd7kpadwK/31g4JiMeP4SDnOkiZK1aVYH2vRYqXdN9+X67xce2ubf
53w1GUHoYfbwnT6zFH+0uqdas5/bPHlum2L2K7AcXhcociJjI5Bz1nhOsDfhIjigTeJnnv4PXQw/
Hsa362JE2xkOWCOA2wDiCIQizhoW0qqYCnyP2XPtLxFAhm9gEYPfvWE7EykHOPr20ptCqJ0HkgAw
jaCgzyOlgP13AmIJ4Oz7aPm5fNVc32Xo3jYGnZvn6j4JBhKCq0Ji+TKpXGBSvaUZyxwNp1lVGLj9
8zKl4WJYElsUxVkgwPxWjrubEP2KjmqwFatT9cBq2881hgz9pXFpVOhEYpniMPhHHN9GTJbJ1DIG
l27uk4PCBkvssLx1/dind8BilIEzCD3NA1QbemkYneWvxb4YkyXVsL67pmowLQQ406HEJpnN8dkw
LlzgXRugFgWMyXk2rNVZNuTTO4+JGmjvQP3eMwWJCUvP8taXjSILU6WtQO6LoSjR9sb7xhqOsAB0
75TDpYM+nMJ6h7nu75lUpMhINiJ1Dmmm82ixVhpS0PVhjECNeUig16sVJaZvhqz7CrIW1CK/Y7jm
+umKBANoCaCJFnJDDB6cH24zNrHlKCMCi2bs03h9aDLywTToB2tNJZNWIn8DaiFuaGzPYU6Ii2GJ
iwJdOXXgZzW7qDLvCCmDmfxNBIMAQPYwwmDd5qwFyKCTm+qIYE7lL0g8TdzOjPsrNFY0XJkfLMi6
/wKQHIPOG7HcOVZ9S9N1Aa9KjJUDMBmR7C1NnpL2L4LJRgwPR1vrTeNlFWa3Z1V99YbkVjWpP7pt
sIA06rpliOaStirxoLSVWdYN5tQYN2H6aB0xx6rjGcrYF440yPSw363BPRuE6fZPMuFCW2HMnOjd
AYaZR7JJUi+NaaK2CJrZHkAft4rhopDtSKxFZP3YJgZFDVBfLlcrx7lBtyHFcTqkfs3I+uaWmbGL
dfq50YnsrSsKlQwMDFh2Bsam+FuunV1NIdQusBoVgVI10Awq+WTC4L8VwRl/3Mxep5WgBADN+U8z
Sk4DoC/KIww+jJ9loV/0jbDBpWO4ga328tWCrnUG0xpg8krfHtcsfSis+cPgtNF1OxTmJFs5XA5c
ojBt0H4kgaWjFGKfZrC1kAO6YJiLKTtWEfwrggGkpaChAVUS6i94L5/HRdVewDeb2ODNAueI3n7I
ae7X9UMRSzH22M/nrzckWwA0xlojWm1cWBywMDcuk1UExsMUWbsMOFnjrr79haYp+2aixJVxL4I9
AjvgWME9V2tIKzoRAzxTHuifyvqnY5+sRdl3xT/L8iz5bqJ7G/vlAIdgmEfAT+NkuQt2wMaJlTwJ
Slerz2Ci3BDXqHJiF5qc+kZokRuJnPm7PdXasYA7e311E9s00Ef7RW3GvUQzVge7+GQeZgIBggUA
PH4QvSl73WypQ1DZAPLlEQCojyge39q76ou0OCWTxULYpleB6QYTcNqQhVWM0JjAIBlHhKo+WJKD
fvoCOm0/L160+KCSv3i42xstue832ya15hm2ktXtwXHb15pWNyBSOkhOU2gnGzncV3Om3q2NhZXf
f7ZvDNeB7JOjd5e8LmERAcZNlk+K4jB73GAtCei8YOw8P1EFqKaq0i3oib5MeOAMDTjIBx/jWAZa
P8X7PFb3N7VjByRajCoGvAI8y6NrDZM7KshKGoxjGY99tl/H28T5i+wANVTm2ijyYQjiXDMjjvOi
tPDUUHI18grv5ABOPgZrArAHJacoujkBjgH4XyAFAKGVfdSNWabI4RyqwtUG72s+HFcKZib3Q+JI
0QRF1rEVxEUsdfEqZ5nxlK+T0farVDUDalJsnC/9cDtZbhdgwOUVDegc20p1eYBzfuzcSY/0sVzv
CUo3u+v2KtbcBCgtUD2RYXJF8saK1SoHLUxAzE/ucGtbjzW4IhQiu/ZE9wKmjn/L4a497Id7Fhap
QaDXnWg4h+Sm2GESXD3Vx+VIdrJilih2AjYahQughwI/kLOdxm6Rmq/w9rwCiRHVTnbWnWqv+Hr9
9ETOxyoyDKeQMXxzQSXTjJy4lD1Pp3inKM0OIU0SUEQfCCTeaNFg4gjVVPb3jWkC/InmKgjqAofu
nS4ixreC3NDhLxwARUbXZXcbQFu48+q0MZ2qDIoMSeV3/ZPmPBHa+o0jMTdh+uPibYQpe3T88c4+
V0cjaz4Ys06CePb7MjJPBjZjAbTzqj2VSE1eaKSBK1zWPWY/n7/igLCD6X5Q06Kmyvm320zdCJp0
VOhOFBdcB3wTtnMugwsQtvK2cnj3BnlXRoEQs92+AYN3gP0b9sBvTmkky4FEJoiZfvYKBcwJMHLP
D3ShZT8sDrrKKRmobxHAjLnkw3UzF3nTVganFl7yXTu4kLGQn4OGF9qPpJUYoFANdPbxkoZhXEBI
LLGVNlqvozmOZfcTCMnHu9RajOC6Iu8DULwheMB6xzqPwbjBOYeltK+TrMIYgZ4S715xig43i0bA
wKuM3gFQLuk3OjvWl3QEt4OVNY95XhCJDwhVNZAiqCbG0YDrev7F2jLV8o5A1dFwIrA+h50hqU3I
JLC/b2IG6eFk84DmQUWo74GGGPjWkoMUhSV0j38rwflxXTTGoHXM7G5V64Y44fsCCzy5/NSOQQ0P
e1oj1JcC2VtaphsXD3OHDKBo1cqgc8rSn9X+2Hrm23XtWI52YSUb5Tgrcb1lHrUaypEe+BRuYj6u
szf7WGsC+uyPzo2DpJCl4UIfQ4UflUEGRm1xeSNtjG6e7KwFKenHdHxc5o+xrHbLfvaFWhsRXJAn
rlNpVgbDU4z2c56Nr6tN/Fk3/RF1R6DtymxEkOwjdWPwhNinwvXI5RbjMLaaOShVsJza+/I03BR+
e8vwP7NQhnYgMMczUVx6kWORFk1oG+Y4Y86AAHppBpzE5BtUCn8o04pzXwDX23bpoJDk3k2RHrV7
9dHaq2GJbQtZOVNgE6gQawbrAmKsnX+2D+pMMDOGLncxvehkT9MHEOReN/X3JSzOKJD4gg4dI8Cg
aubhAGjiNmutL1g3avQP9qhTzEUAzjmuU+ASrWUfjlWtgBihA11u7VqRDkYxXzNSVB7X9jk21wY0
5kt2Umvwb6ll91i2+vNcNY6/mJjmNfXhtSNG9lFzs8RvY715KalV+EVSz8By7htyS1avm32KqvzL
sIy138+j8l2t7MrbmcP8qfSK7kgdRf2ZeYMuUV90wtjtBO0HJhCB4sJ5ul2bKcBhALHdWMlNB6cu
G+t+XmQ4boKgxVZIf4vhnLuvEjKqA9j5JuylgWHBJ7KtMZEDbCVwvr0sLRY5bCgCzM8Or2gzhZuv
WJeXYRdLTszlavuGi+Ax9+jdVbMdoah6YwCpxVEnSfCQieFiR9eQTtFVnNiszFGr3Djzd4/KapiS
Q3O5qNFOhgEka/TMVv1tAdT5CF7oFN1OB4H+upvJ1OGChpbomZl5MbZim2+rd3ToygiHrssQJLlb
I3O5Wx89JWA0ZHhbqtmdq93YPfGNJlzadBfTUwNGJTOXgFfJtGJ/3+QZQKFLi2VBfErWo0YDmr90
0/G6UoI760wp9gk3IhxVMbu8w8s8b7N9UdPbWO+i1pv3epE/VVa2vy5OphEXD+p5sQdVBxy+jnmi
XjFCRa9915bN7MoMj4sHJLfdRWGo+0OZP+fay9DkNxjJ+YzrXKKQaJz97AC5wDCQDKDYKNZgYW/6
qUbVbtB9II1h2/gBN6W/ZP70DZuY3h5dHrSl+4MRAbVtJ0vbJAd7McOprNWE7BqmMoM6xMiOgDuL
8jjdXf9+okALTFUdiyYasPz5yfjVaIq2jyd4NC7/WrmvvCm8LkH06bYSOC9T0yVNJ4RbQNFWvp49
WeiQddbnTlbBEMlBPc8FxigAI7D9wxm+loK/r0cdMavvNfIZc4uu9khsiQeLzmsrhTPENls1RytQ
Yyu1NupXejsktsSDZYpwBlibo+vmORor5pLsQFdzaAZsw9bOHWCyJVFWqA0IY3XdRh37Il8yidtW
RbZiCAz8PjHKroUpibGibjoGWX+L4Dds+iWuVi1GkEXqPITdERi6v/A12Pv+v8HXEOqE2RVGGYPF
Jb6+S4k7KXFlgi8CQ7Jq9bPpDInPiEYbGSoE5ovQt7Eu+C+0tB/w9xVlirj1de2h0rTAHkNrjhTj
6zyjG0tuRvptkk13iFTbyOXbv4MztbmRMLndP73x0srw/0Qxhy22Mao/1bhoUeZZBiopQjC83Vl+
NQSJmWMgUBJgRea9FcJ5UDz0Sg7wDtwW+muqIIoHvX2rKc/Xo47wG2HAjHUOVbD38GaQU6CvjQZh
NIJzaAbaDbmjfomtFf1GtgElqtEBNO63LB5ftsDaIYhPcTs5qV/duqfuIQ1nx1/3yeu4m8LGx17y
QyzjphWriOYrHnLoUl7MTdVN2lOn6HH37tnYMjimQcNnBOBIC2RLawI2Kwt1wD+yuK9mZuPQeDom
VIaduUfpIgCnNVDs3RAIi8H6NgQM80NWqhMf7EYqFwrbBWxnpMeDOD9O0eSGAP1+LgOgWQEM4Tg+
tDvVV0JNtvkojFkbZfkhKvBi0DorkEvHP/4DCeQe7RQlyTli1EUyPUUusZXH5e6DmmIecsWlklbx
fvGmY9c/19axpG/XnULk31s5XPq+lgO2nhihlVdjZzUHvIydWce19mT4AzJBXPYelypA7isIUlsg
6PbmkZTuYaysl7/QZ/NK5MQ4FKSl/0fady3ZjStBfhEj6EDzSnfOae/VrReGLAh60AAkvn6TurtX
pyne5oz2YRQxoVBXAygWClVZmWaD50jpO4nwxY+pNSMB5v6PzWwez5mZJSyfpdR1mek1mmBFiHLs
V7OygsyieJr744G26b/vup5nn+6ys2e2vCpreqBEEILnGwuw5ax5sbzXj9ezfKvrCsb503dZ75mN
Js8dzaeIG2LIX+dSj5oC45d2d1QVShWCqijL/gbGAf5cyDZj5NyGPtdqYWnrjm7HcbdIJBtBfbcQ
cNPrEsqGCQmrKL/O4zrc+7A2v2Tg20BDCY6ihZn4/VLd3shsTXMRmR97DNwBzkdj4Ewj1wWxQhHt
830sP3C9t+cGV3GynvsZ/IJonEA6/ugPJ2QfQTb8NJkXDHv6vFtfGcTjoBeAkXdMpK/cn08uAA9V
h1eJdjcbCE+AuPGdyvimDeiKAndJMEm4rnYVXmdKjCbgjVwdqHnSNZSYdvLdzSgPzm2MmYOLAmJH
q0Nqu9qvMCYGedxEB5m4e2wujEsaD4H2mZ9omMVI6vcaXJvrAsZn0cTTTQyfv3eM1JQFK3TgKubR
CiCpGXDtWrd2PuYtQBYaTb+trAKuo4jmiQUp4l23JzNWRzduAMbFHQ1n/5vi57mxlTtURmd7iOlF
yC37OwHQrLKrLrALJ/44fGx/VGerWsVDoefOPDIY6uOhuR3GcMk+hqP9OPmP2j2A4geyQ1D0P1zk
90Yux3kWsjp8g4NaYDCai+zDTfIoPdWP0JEKMgIcImRZj1m8x/yymW6frXMVJx2i5aNa0JZzq5Mj
VCjHKK/Srx/v5p6RlfMzfTJaEyXjEC+lL5lLoMSBad6dI/vT29Hr9CGM4aMz/idMuwVfNJldTC/N
3o3pXWXanb1XGlxSsfeB772J1WaNVd/4M1hPf5FSe22ck9iDUKeywPx10eTPaXr/8cZtuOF7i6ud
Q9/TK+YeFdwhaU9gq4qyiINGPw0IlGn/AY3+8rF+tMJVaLdFNc0ZafBeie05cBN1tCMyhzJa5rPG
YNrz+T+vEoDmcHU5BhhWIeu9ClGjbStRdlifffADUDYm/MsSQthBXIg59g8LybgboUq1h0n80yXf
G15FrbEcHaJAXBX2xr1qP6V7kK8tVzlf2DpQjVMFoD9+fn6iRwN4L5ksjD17BaE/05z3y1iFKVk5
XjpLmLHwYuYQJfKe8zbKp9jS492izUaEgjVQRC8TTZj3WF+UqQ/wDJlxWiSQmPHuA3CopVER5l8W
4vL/zM44Dx9/Apsb+dvmmje6nybF6QibwggUZmY67W2EwLz9QPVvQx0jv//Y3lYYQUEFUGlnIRNd
Ax8BYW4nq7Sxm2V2oP6lXx6y0Th8bGQDEwKPx5wqAGw+innrnbSA+TaIQrotwxHsDD3IyoPqwDAP
hNdXUhYBBLrDv7EJNNtS/EDNaA1WtScrRX35l80pMkPQL/I4jRjoINJgAlgPo/LjzmZufWVoJP7X
5CqcdJ6vpeAZwi2an0r9Qc/+daduCRw2EDzgmgW5/uI8Z1emxHyaC/w+Xi1dfqWEcZo0ccyJu5Mg
bjo+DgmTxQ4mx/6YVmcWqNhHKlnojxBLAcNdDz2E+rKPqieLBohVACjpR4PsHNnm9gF4jiF5zKuh
+vF+ecqU6EJOmCFhGXssBiOiYkw+9ooNE0vtCDOEyEsB21wFYAiaiVpkUMfK2sBwaayacede3gjx
poHxhl+DkPofRaqBUQCWsxpMJBYYjwYSlFCcIXkRFSxuzcd/vxwDY9JQnYHC3R/logqU4CUv8jLM
i/Jq5tVRH/Zm27d27NzEyqeZZuha44BBwATFYV593+X63PI289zCyqtToZN5VhV0dJ/7n1CBBTFC
osX+F5HG/GpR0KkeS7xVdr7VjcAHqy5KysC7LmRH750tJ5bQagNaqZmXdp9JnT62zBEnX8h+L/ot
P2qVZbwztWzx+Wdb6vVU+hNSW0yfGYHkgQCIBnqw/NQk/lsHvPeOyU0nxLwUSqUOOsRr/ibN9ZhD
FQ7Ny09kvJcqtuwqKK0maPNvH7vg5j6emVoniUAVUGeCv1v+MZ9vpRY51s5qNl3wzMSy2rP9I0bW
2BODg7S9MR5bWatjJ+u/mEpEQWhBWpu2hdi6fntTRUBf10JrG13w5oUeUQ49QIaourLmwEmW/JM8
/c3eoc78S6HaXHM/8ZSImk5YWGaoJJPlRW4Unxp3j2NqOYI//A/83f/PjPl+/0SR9j54WyC1zOqD
o+K0B9sUEcBT7+S3m74AXqJfc50wt/z92UHNLCsgHQC3a5hCkZCNRTRL67ZprTL8eOc2XeLM0srr
plk1soMwcMi8/AI3bgBC1uhjE5u7dmZi5XV2rTLPHjHc2JbZrSwKdt86qX89ZpUBMSX58rG1va1b
hdnS5dzvCsSIXjxTE1VplSaOevjYyNb7yjRwVcAXFlb3Nca/N6jnDqxdyMbS8hcxSgUFIPnq3E5x
E7HdjvfmMZ3ZW/7+zCFsAYI21jdV6INJyh1fzPT08Yo2Ax1GktC3WxKHdUZUtvrglxMUZJXxMrCo
Mh+z4YG0ya4u7lYKi4TBRKqMzircYuUOmehQ/AapVFgB59kFuNyzMAeBzxTKMSQStcfhH8w/ba7v
zOrKLZAj5ek0wM/1rgv58I2m14P+OS8u5t0S0BIF/ogSLkgbcWPof6LSNVNktYMRi3CwwiXjyyLv
SbqHHirRy7N0So8fH93m93Vmb/UJ97SdRlJgQ5UPgtyJXlA9sqo2UPpOOrvphGeGVicH+gZV2f0S
K7L02nXKqLPrnVixZ2J1TGDAtSqtgaYAmD1U1FadfxjNnO5Y+R8++PuIVpmSLquiFD6OiMcqwdz8
YZb37P8+tT2wSBShJf+iBolrEeT1y5/4ytZzA4Xlpp5OCwjKgnWOzvdq/szl4WNf2Ix+ZzaW/T2L
Ez3jHAgQJGNi1i+wewmDuqyevn5sZftj+r2S1fXEB9xPbMb25Wx4hZwPsM0u628y3VOJJ53+qdP7
9vljm5vZLRhlUD1YKgio7b9fmjUIr5wMyEwBLIEHx0x+UQHRZWzSu60AMv1VSqCR9f1jw1tbCjKg
JVZBWwdkr+/tNlPetmkHu0M3qscZXJmBTLPsztS0nW3dtLSo/2F8Es/Tdd4kUzJoo4nDm4dnM3u0
zTDVvny8mK2TAxsPxCddvHLgiO8Xw8xyyBu6CJ/rd3V9nPojxGyd4bXYk4fYM7T6kPWpnVmdlXBE
/0KRq9KIfC3SgXLe7aduW7JtG7NG4ORd50qMpTyzFM7HB0rLdi5y8q203KBfPrI9osqt8AQN4P/a
WoVavRUTySlWlVefBQd91/yvIVQLNOe3gdX5KK0tGct5FdKeAXL7ZSj/9RzkewPrcxEeVNxN3PMT
ELfz/OYaQ6BzL3ScnTxsCaHrWxAgI+iDQJP2TzXLyZqH0TUHpOT8mg63mZkFHfhdILGDhAl8tk0b
f+zam18PQTnHQpvM+YOuI0OVyqV0xiyHZoYcPcVR3qh6r7SyddliPBbTeageodC3qnuUeq+7bY/9
qzvtNiMqHNz82ALHF/ps2snJNrwNU2ag0LIxr4fi28oZiMEG8OtP4G5054AMAbV35QK2TJj42chh
0X7G4OH7eDC0haDlRBe97imCnnuLPOW5OnSxmUArxOujmibmce9VvdH7wyQujEKjyAbr8Hpwzy5K
nvsd3jelHTsXVQw9y2DQAV0Jl9L9fCz2qrObFgnYcR0P7OeLPML7hc5F1XHbWZ4F8RxP342gObDD
MrjHRsBk9gCqW+8D+9zcKlD0+WCDzw2BoovmOVBXsBeCvzvJHDQ4q4hFe/24jSj4zuDKV8Yx1Sdt
wJVcUjvoSSTAo2Q3c9QVL8qbdko+G+gqfNSoaKLWjY8Are/3u9k1VjHyFKAuGaqkO/UH7YadtIO4
3i8Fb3xw70ytDs4qtHq0MtTxnfRqyJ+z6c5EnHflTjt6I3q8M7M6sIz3WmoMaKIO6rGhP/vxVZ/3
sFN7S1mdkaGazsYwMRIyzwsM54JCxkC7EezfzwcsIResWsvIMkLhqkxRgJ6OqlQrwlEXgWcFDr1r
5du/jrbvbKyqfsylk+XlXgH9rz4i5nTVg8jCrbTD/5+ZlaMVhjnymviYKAehv8fCpgkc4ey58+bh
g8wfuM6lLfZrrOksa85KyD6YLrhhJDivNbxH28f5efyxNFbGSIckTYThoz1k5J7RlceZ/tC1bo4i
PahOm/JSDm+e3MOaLbf56hLGKf1e2MrjPKk7AzFQU+y6LCn0+ki1+qrRm5hL+UnN7bG2n/7mwH5b
XOUXTuu1KcdwTaj3btB1kLofXrm9kyVtRfN361q934DZVlpXosK4HNgiAJHekdgOtEOFIdG/0Btf
vqf/rmkNeSRNLcVQ5Is1tOz7LxnIWrQQvtEE0087WYR19sBZW85hgHQMAhOYJQMFzvsAy3viyKlA
1NPpFDjVF7+5lH7y8VFtRvFzI6s44Xs1argVjMwX6WHRsK6hYd1EmMbafftuOeK5qVW48FqXMM1H
6AOyjtMnbxYBVh6kLkYegN8/7qxs+c3Xfo9sBnmnA8VFTI2+3z5LFqKnAn5vH4YThr+RXniPXkCB
LWKR2inWbuRQwJf9NrZyxtanNG+GpXDfyiDrPqW7ZO87FtZjcqJ2SmNeHoZWDSlM87brn/9mw5Ct
o2APfRhk0e83TGqgRSEmxBO61xmQJeuYRsZN+rjQzNBdmpmte3DB5YFdDM1s9JTfGxNO1/QZ+hBg
lnxgQKgS/pLVD1W/x4W+5XTndlZewMZ27iRDhPXKuD65Cb3XoGawAKPg5suUkgc4TBfK4PgXmCJk
f79XuHIJqCZSKFbCMjFfGPEDDmxlYexcW1sxYpkrx8MAoxZgnHi/jV4+g5jbRD3JdsrqUZWjDPLB
N++1GoY/9o8tBzw3tQpHvmWMEtO0KBt0+V2V6VDU0XZMbDnFuYlVMGpSzdJqZ2ka2ZcmsBPO/WQc
rXrHyubNcW5mFYgwKFx3QEdVoTaE6b0dltECes1lNMXkH3ClLa68DkTn5paNPcssauFhumvEqqzu
aJK3FrewFVXQmxF/E/LOLS3ecmbJzyCTyrylvQwdEnbkB+vBv/4PQ/w+T/ue661yl5b4+QRgKtoR
KMalsohn0z2U1d6a9txuFShA69XqgA6h3MKC8sq5r27aJEsmNGDLwAj9n/u4qK3KMCBKvz+qVcxw
NUe6Ao2CX5lF+tN8VkcRaC82XahG8TJtLr2/gFLAJMYM8TgF1Nde+cg85pJrFWo+0AJ9GMXQBFZH
Hz7+gP+H3/82snIPaksvNaZfGVMHzXWwfj6yA4/8A/Qgvv5N9nK+opV7mNKYrczBjUgbGmRCBbN1
7Ozo4yVtBQwb9T7UERYmQrKKSXauqcIpcFJ8fM4dGlA6BLV8EOZO12PL18/trAKT6nyX6x46va6g
OJmvkt0Wu+TSyw9Zx4lzI6uwNKI3pbESPdIpMZIqzhJFg+FChPMvvY5uNwxufVnn9lY+VzoQvOY+
wmAXkW9TpAX9wUMuTUKrh9A2YIAAKnP3/uMT23TCc6srJ7Q1RfyhXlp/czChblBDXBRvEjwSkGdo
f1MTwdjubw9ZuaGXtsUgF1SAV/ycVAeCeBA7mjTwnTny6x1I2WbkQLkOvgjQPCYsV/7o187U0xrW
ZGhf9Dc1Lhb3Rr91L9APjtzT/hth8wxRugMvOCAC7roIg5Ezd25zfGXTwKFidFNaO+e16flnBlbH
lWnmBGEexIx5qqNxfpIGuDtU8rFTbN2QIKlBDdJCIgMs7/t7K5+WxLPBthUkIRDqIuS2de5rSDqn
VA8+trUxqQfC0jNj6xXNVouZZFRUxy4QZTJcLVJTWULi+Xb8NvxSEc6gweHeFZ8+try5laAfBP4V
PQpQNb1fZVmmTu6a2Mp8ODD1XNRvUu48Qzbj4W8TziodHHOdmXoDd8j9QFhxlt9a6qRpPz5eyLYV
pLZLsdjC1Pj7hRgF9Se/X5rNQH0FjE5l5ORGNGGAx6kde+fAltv2j7Bo/ba2CouK8aboCK7GWW+T
1pnuWJ1/7mwa1Dw9usI7mDrbY6/bjlJnRlceqSuQkAgXG2kfLIgnNYe8D7VnPTGhnNQfa7mTku6t
ceWTeZ61lYkvICzVFOSgiKrmz3ZnBBlDTxNFh2bc41LaDBz4DCzXQrwCiOX9GY4E5B56i8vGlY+N
xoLZ2wkc27HQRj/OwmcNKeJVLNStKSV6gTvTzwJkiL8eXxdQQwvMMdBfMxCJ1qG599zbXBZiL0qf
S/tn7ZqsrRtvKHBu8oK8qsiKFpVsAYX4DhR6IQNMea/ovnl0DsiOoAgF5Jm1+qrRJKIDVGlLqLz5
FyX6P6wDgcM0FYkwukdbamFaZsePP8DtGPbb6Loa1XHfHcflBVO8LBytgHjeFBPg9EOAyV+McB+9
hyweL+2d7d3c3TOzqyPl/UA7kSHdamR/02f97QBA88dL2wyS0AFELofKjbHeTgwl6P4gGVjAUfSy
TIXZvS/j/DcB7LeR9fYVs9Z4bAGxiOaNgDuKGIAjDrfVXjty8147s7PaL9RYUH6ASl8oFDppEmoW
JZF3BUUBkRiRp4Ydv9g8H+BKFopSCzjmlS8y4WadwhwO0uEq6D2gy3fkM3YMrMkqyGwTz+KI/IZb
BJp5q487rentwPt7CeuiZ0Uqo/ZTeLb/uMirsHj46saQPbvxkvmo3j52tk1rBFALiLoBKI925Pso
aOcoHbpLJ9y5VsnyYGaH4mqBn/0Txa8t1yYIFB6U68Agu8ZdpJYmamOE1zllXFrPvX2FsZSPF7Tl
cAS6QRCow6IgHfR+PbSpWkdjsgqdhpcRn+1bggzelyh0ZLVxqfd7dc9tg0DFQOYJtd11E7e1zZLl
PV7nrHciNDJQ7r+0wPpqal/sPeTtpi3I/QGGA+2KP8YNOkgg89RBA6joxjBjMdLGwALBiMZeSH76
eCOXg18nHcuDHCgPNM/+4OH1qFNTuwFyQcky1vFmqFn5yO3xsqw9aB7zo1XQK8mmnabGVmaFtwoA
7iZOD2n3+/Pr0QzgakSR154o/arcEnLEDgaXpMjlUTXNXzxrz80tv85Zvag1VG6PKWAzkCaACrET
GDg6oe11wjcd/2xVK68s6iGr2IAwOHoRGXmMSoCl9u7hTe84M7JKaCpNOrQwHRa66eeK3WcFpl71
aM6eZnr42Dc2lwP+xF/0vyaix/tdM+zMsVmBNjshPtTo8mQu3tx+T/p7ywpgOmj8YJz1Tx11NNbH
ARSUCIQKF7z4UbbfmEw+XslGOF/U2TCyBo0I8ocy9SDrObVMjYUpPiO9vGkgQ/exha0s8J2JlYvx
0s2A8oCWMLCU4+E/z32QF7tQckymuL9rp4Am8948yhb2woHK0yIYgac46kPvz8h1tMmoUE4Ja4AD
f81De28kbkYMrAEP8Q+wxRtbCTSQt4z+gWLeXEfeodN0Q+8FeIDB3MM4CZDI72zlRqa5QAIx+oes
GjqkqzWB/3pACR4/XiRDNL9kdtgHZaK+DkeOwiQ/2bfjVfEKeczI2kMt4PbYCE2wjRk2KJng+lpH
+tnss1aXJWRGgPoF36TmfWFW3zqBizk6BrpLZ7ABtuNuJOZxuKxr/fswQu2KM+fJmAnmc3z9Mq9m
omOAa/xa24UZNL1eH/LBmJNe9NCYF82tRew5Sp3ioR6Lzxoj91DvmYKWqjmcS7SUba8ioctyhudm
xU8oYY1TMBrZ69jn3p3wKvMTa8wqaO26CVKv1KJCDS2atGzMQgAr+5jVbXaJr644lVhEHuECKAKF
Dl6oT+zZELlIcrR7F9JOPZyNiUdlB+2DAYPjkWkrPeBLetpO/N73B/2iNj08t3P8YNQwnmrZi8DM
UkhhjV4X6RnQRhwJX6TGejogqqPf2af4Tcj4rLeUXpWeIb5advnom20OegqeBe5EumOZZU3gl8D+
zbp0k3Ewbuemcn56fgXfKiotgHq1/Wa5qo06f0RvM2v0KM2kywMwDQ/AKqS5H0IahkUtbbyfXTrd
Fen4DP80D5036YEcHQgcsylLtM7TYiE6KxomXwayJc+gfaAJQp0OIfraP6pWq4woVQyPqLovI0ZR
1arMOjR68mkyU/vgCtcCkN8WATc45Om4LCAblFd9MGb2rSanTzZr9NOI4bsYb6nqVvLOTSY2VwDz
qOemTatLjwkRZKqxHkubZ3HRYRh5UmKMKresggKNrkNty3vauddDS+S1qjm9TsuqCw2mmrvecQt4
hP2jU5TfSt9Kg1SBjgMHWUOF0KkTDizE0TNlFfCKqpgNTnHQCiD4agVKMj8DVqYCsvphGHgTQaTL
/T7PJj1gpo4/9E7tYWS/Vo/WSCD429voimq0Cfig0tBIbf8tU7UZV4jasbfMVNfz1IH3tuiOYK4F
XZg9F94hxRxMYIzjz7Ft9CM+ndcZj7lLPnbfWtcG5MQnD9wH5Zyu3Ba5TfHdrso2gqaCdqdn6Q8d
kQ3826L7pJkZOHFJj8rLNFuxIA3I4At3CGub8HCoy/ayVbMZgNouO5oj2PfNiTRHSBKNRwzOF9FA
QJgHrl4f4h5+KZ81Yn2XqT9HRa1NkZDwRccSBCXhOQOruRrjXHdFaOPFGw0chUCIsoGkU1I/9nIb
1VuRPfOu+NoWiocdARdj35ZmXPqtGfTM+4S8zkw6KysPEwiCwahD2hPrBxIqfXKuzcpElyDjlTxQ
4XGAyFMSjbIF5a/l3MHjJUDehALWOYE9xmH5kc3l5egbU0gAeIudCaRskErGQLkatOtRuN6F4HV/
IQFBPPrFkIflYNoh9bOrehyfJrTL4nJAKcIi1oO08vJUU706pjgPK/C4m98CeqlFjaWzoG9T/U4Z
eR3U+NUPEljjiBW2PHldOhyz3hhjXoId0qytU2GT6fMwia9ZxuTLmKYpJurxPNcpr66ahpoRr5kb
V47ZR4NhqDe/YfqN9D32Kmrzuzumxd2QG2aMAFHdQUPeP7Eh1U7clD8rRJAHStIbZuB5V5IadI6y
oEPYUasL+1KVdqBQkwm81HICve7HA4acVeyM0r4Qk9EEZodP30lL/8qmXZW0mZG+ab43XEoIbC7C
bAZNpqL0A0PvsoDU9aMjqLjMRrO6nqrBC9OWt5epmoYHOhkPpazL2Bh6/ipl7oZaDYHcziHVQQN1
bOQTkQa+Aer7vLdGiDqC/z6lc2DTdpEDfWvU6IQ5vrjAbLMfeepgW7pmCqZsqk9GYfIo17PqKOxJ
Ayive9NI+6RoVSQY1M1OtfL0yBNcnITUv7LUaC8U8o0rUXIj0fxufGoga3ZqBTCzdOY8mCEWG/Sa
65yUlmt48qcsagbru8VATVj4+RBOshuDdix5VKvB/2xLRA5kRUaHgQ0rfUut0cQ15SrETauL/M7T
73voEgdqNC3cwlMhXkaf9R0GlTs39AC7vLEK7wq8pA4+0IKFM/fToFTGF4jQiyvu9t6pMNh0A5Pf
VV7WiS2kuNU50y41SMTjytAx5D/35Fa1zHBAqekcU9lrVeBV+ZxUDoX8aNFjMroVKBJSSeoHZ5rv
HK1RP4UNtCSlGHIJkKe+pl1unzQMMkTUr+7GjJGDAyz7pzrLWdxBsulKcwhUmoTAD/b0IhSdNC5m
C60nmUPUnVnCDfnQ3naFU92mnsgiZtXVN6cBXb8mUKxxjVRcFbIfUKxNyyQHX8tl6UxeoBRUjU2F
GGlnzLoYtN4McjDX5UFv2OOVPlHtMGtTm0gnK9Gh0Xx5B12H9KCPI+Q1UvNH4ULzkWFII0iFMC+s
1m6vZ95/gsgOhKzqSgK7rKsmdo1BXuS0La/r3uWhRrTejqSn/GOWdSjGpUyqoMGd+s0ciBvqTvod
tzq46kmWWz9gHPG+7LQm6tvRfJJDRw9D3VcBLiQj9vwW4iKgaz26GoDKrZhRQ6qg3cVZM4dYyY/Z
yB9dcLuFYBNNj55w2YUtoE3Zm+wzxc2D69yjT7T1mm9TNS0tCLQiQK404hNwK+dqhuRj3lcPeCPS
Czzx6YXnDNNDarXGETlSh3Rr4LGkmXEDUb4mborUOCL3oSERgod56bKjUjy/rWtI/hTcwQHoXgrP
SAvnZzvBKdQoj7nfw/ta7YkrJS+h/yd47I/2+FNi5j60e27F+Ec8rvGsOomOv/C8oocum8RnlztV
IIjNIbI1keIFtdj0rs+NGxDzQZgzdfmlPoOgrSQV+CGsrguMFERtVo87io7NC4i4x4CP5Nofsk86
yd2AkdQ71pbZXo+9tWiveXmMr7d4FlNzTUvpoitepbHh5WZoiPSNcoWA13beHUb6LorOy2/MseeX
ZVG5nzMhvPsqr5wx6JXV39guR5Laab4NhmAoxQRM59phuTEviNdrQ0x08F+Wnf0EHRl27Cqv+E67
BvMDUvP82OJaIwJhyK90hrfWCg1gt/UbKA2PIBOReh6AV1fGTj34F/Po6UkuSysu+lFGeuFnHtg5
kAUIwsHQPvRW/lRqwGMGFejxIjU16Z2DmX0QhmjtPURlplMDHqXQ4U4PjoDUSLymbRI9haZCDc3E
0+DTPJbWkCZTRgsU+HLjvkMF5mRUc/bSZ9Vzj6pGBHLu/gWavfQEyJiGMpqfPUlMsQeDyNVT0xVP
sqj0Qyfp+OZbAnUoLIQciV3lUZlq9qVy3eqOVppxwAy/FSi8sU6FZpXfJ5OqA5v9EVcAJSoo5HSd
mfUDOg1p0I8e+QbaaYw9FpjxwdhUiYXy/sZUPeR54CBNItGRCJWTyoCLCpmA0ETozxlaECmp5c9u
ykBXVOkuC6oOf4Z6VqLlXnVzWNd9mugjIxeYrLupwI2vhRX3rDu7bNo5omkGG0Yj1YvJs69kgSq1
przGZ14eMdx/bbhlimA5VayKakPhZpJo84Bar5cG1CZlevAL3UjMsjGOjTDSB1Hh+wSzoXfQpVBv
tBhu4WKPZOybV2fSkTDRZnyxzCw/1JmoE92lVmJDq/akGXMb+CTLnjxoLSW8qsrLglBrCMhkP+g0
a08ul9Ojao3yyeAUlVTXv8cLxjhMA9gZxsbSlp0Cx7GPKRZE8P6bcPL+2iMZMYJcTtrFnJXm0+Bn
8mZQ+FLx373fghEZABORgDUjCzxt8u/yzs6SUjQGJq/G7y4gQkennYdPOsC5FL0Y6MASOuTXA817
xF23Pcqu7o6oPqTIJ5C21NzqrydvNsFjVlCSFIybUaX4/EkjZfpccZlVl7WN04tm6hjXgyAgt/D1
Fk/7aRaYMOJdFzFpq1h1tI2afHkfNMjTb0Q560bcz3kzBj6vEa+8zr92e6olJqTVLzs50Kih9gB1
PyeN2tb/Bm2sAeFe72KEVXnvSufWkUPzouWOgIqE4l/FYBb34yRB1G1MNjsZaspudD53n3MfhmXP
IJtNenFr9AjryMSbE16AULJM9fyB5pjq99uhjzRnbh5EaenXuDLIW+riaRc4bQsRFxdKE1rA8urG
mxSIrWYOdrW2T8N27FniMZ8+GHXbHYjhuAh1tJNXk2b2eNO1xlVVU/ZG6AjePs9OMLX7mPv5vdQV
KNts/qg6J0vmjtlxORZ3lvBuuG99Fdb4wKnzySutHqSa3OORzWbrGgiE+QfCc44LlprgKJ9yZFl2
7y1PZONFH5Y+6VT3OmrOffdW+d502cjioWWkdyMobGCiqHYbiaqFUA+eW1gPCG548DhNl+S+Xby0
/fImGkV/keIxF4gxT5EqUDwK8No61PP8yPzqW6qpPqCaw/GH+TJ1HCj9ysCLQxLzM3gt8e4rB/cw
itwK9dZhnyyNPau2yj7loESLs1IvH4Xm2fGoIW5kU/tsK1wmplM630c7FRMe6COmL8E0epyn7HaY
UxbKVliHtqj4jeIuCX2DQ6JlLEiEeSPbCJwRd37Jwe5vI/c8tQbeHayX8kQyU4mQauXnudNnQAzI
d6u3f3CSvxlpZyRprQ9Bj1fsvZuNLBadid9pdtGGrV2zDx2JjF/n4FnyJgdtdh/eOk5afvJxJHh+
pjoyRk6DIutwI1GBkNNbzpUnULlBaOHXnjVZpxrR4I6DVwkkTrWXRhZHziBHDwCESti4M22iQS2o
GD+7PkQx8P80u5zAp3JdZ1bUZO2jyVx16lEdOY15xr7UszkcfTnWNGhlw3AtTvYJAyDNk48k9pLm
mf7T9XJ1Io2vX3RAQeD6LtqwMzR28HNqAptY1JHDhu7esnsn6ZUmDrOpYU4euIJjxjug0vAdIofi
eJTVubIxr2V6gKb3B9ev+bPdyG8a7btXJwfXVwBZqg4PkabJ/g9H17Ulqa1Fv4i1ABFfCZW7ujpP
zwtrOliIJKGAQF9/d90322N7prpAOmfHKh0Fh3ykpfIxF5h5EflJ4h+O+/Oi2zyv3cpItaSR+V7c
8q8lXvuBIyvEAe6PW1h2COapUul++jVTNWyRx2ZAfSlSZt+alJyTyPfKDb4dGMdRspVGu8nAOL6m
T3rJsGdhNoqaKuXmaUgbVHM80uwi8IjG7kzZTaVx0eXJvt0qZNZfbdMXeZ/t4mYtvYgUUN4cZCiu
nsI2DAOj0D/cRnU6nOjw5IK8Hqwu9PzW9xcXfZAWcVxINIi4V+vZoZolfCBq2De4kDJ3tdDnRtLb
uXX7Ed5UsWb8r202sAkMKRU5L2CM/LPiC44aBPZ6XSXTpCn51PyX0O4kBD8g/Ku0ozwvIWAU/8lT
4idYfiKPFNAI1GP0YicUCMXdIbWw1Pl5ucm3QNBazU3ZkvERzrgjkj1rjLyPbacPCEitVJTcYOQp
+MyPUb/tEbWHvBGF3WOvt0f0mxUEUfGZd7RUFT7KpsWBmd0SIdo6QWpxRdbhbZSuWCLIqRt+sPlx
yuRxJB8m8g/MLnuF5Ru/SzEYXPNz+kFBh/Z62fsBNgX2jlv8mMb5hedJZaMep8ZZ4Bi0awTU8MkQ
fdDifVEWU78u5LocGyOfAx4WXkCAN6XvY4aKv0jtqE1KGZ485vZJPtVimvpC5LckJ4V0/BhPYmdG
g4+znCMtz2as0njE9Tp+qjzCd5tnyD9B13BC6Fc209Iu4b4Nt3Mei/OwYAnAIJum/G1e82faA2D0
kW6znTK33Vb7jh/3TlgMhFTiBkfYzYbxITpl0K6Mzf1EiMQ+MeIxEB7UAut7QLAhNXjXl+jEyVzC
DXGwLtyveNzo0tWZCq8m2C5u/dvnAFqHeun9DyJFRWPvIMLXNBBFSvg+jv8kI2pM+fzQrf9o/Ehx
gnipe7WO3jIALGsXFJvX1GP74/s4pBtAtT2+O/wSV6aW5g/jP7LZ01Z9OoBba4/SGhb5lUv2jGzl
arI6GU9uAZqnZrwHyxMLk2Lmzwi/qGO8+zHghz7ddpjUUfYpaof8BnQAHGz4IFEMLcJ4T9AE6dLn
uclryf1ixDZM+X8rsDyzRxlyQXGNIQf4nJBPTN4niamDw8mDOXny19qCP2LTe5O/SzQS5p0t2IiJ
U2P8WZ4UDW+xJ8ulmcuEPQ3IIEjbBEjwtqdTU3gZgRdc4x6TD510O4xTu3VL//Zj+Nr0PjZ+aSpc
gHpuqw03+kRvqX1KLArdab8bI9z4r3xdqsReNmvLsccfDupx4GZqxq2bkGLR2DG2HdG3FleqhvvD
ded4fdHDG7bvKlNZpTGHAwXoiQ+04HHz/2Eg8ui3Pxwz9W/rz9N2W9p/IwDmkePSfzcamm2sltsy
71PcAF32421IaQw/GY2LFrwTygjqbcp26SqfpyX8YmgGRhMLm+rFAaHfujehDwrgXx44oBbrcUU4
+0b/kCHD3fXQTxersNwIHEgNVVeUxO61XOtWpaKKm6hiG37V8vAh4Cc92aDw4kejHjs6f2k9AD/O
0Nfr6rRLapY1Z58ZV6xK7xv8q4KEp25ZjpOXPXHDH1kTvc1oDZSxfMgZun0aGn7cz9NpyT9WDgYo
pmrXDwFU3QTvUN62dZiupcReDx/Uy5ad+3B7EJ7doZ7hP0r9qaRjc82h/brbspSvS9NY3Kt95UJS
DMiYqfJcvPdxdlCjKxxUVclwP6SmHfQFO+xqez3LQxTKXayBhLjUVoZlh9C+tGt2DJSs1zmBpZtU
K0URpobHa0Uug99hfPRPQq3wRsuz9fhrG8uKb7rA5Vu5Nigytl6oxP0hl10eNTXjUWlsspfIotY4
1XnGLwxgW4f/Z4ra3gVE1dwHZ69ZDp5HShHkZWvjR5DO15VEl6j9ZoF7hL0SJ9CtldMpSeghnl88
fQqy14ah/+m6iNeWfeWAKAfymKfPdMZfZQ4nUFPO5GNRhzWvguZKUT5Iz8znu43lD6rfb1N4Hpqo
lMNUS/u3H3gNzdlxnHc9jG1w6dMfOU/nJbtYAL9NLo5d+2eWHz3aDtr2YxFelXbZU0jt3mcroJAX
SsILc4/3fb0bEQzS/wzUO1gsR3g8A6T9OPWZg97x37do22ukgUexqVKGipBEADv36rZdigR9k3lv
z57uT0GIOgyEJyYcZxiB5nDnMyQBQrtsUIId39rhck8XmMxHEPyzaKlOP3kz4WaL37iy9ShcWnD5
k2Kk6AS+0G65QLZV6e0jSiyYBQzgUymATG3dl8JZNLbfALf/Tu6r1wK1L3nhSHq0wDDJtOJN9498
FUXihwCKt8rr23JqH9egPWV+VyXKx02XHhs//ZMDvZiG5axd8rglQVdQ9tTjWBpiha1aFqEdqtT+
5WCriNcAp/TTMpRfef+dA0/Q71MMH/5k5mJYTn3wb0qQajH9qPCYz/mnalm5iKTMELcC9n5tAAmj
8HmAlNvEFYRc1aYB7vZFZLpdusHV2j05bc9o2iy9dj0wXH5x+hbCo06xX/EYjrxhQe7OMUaBoxSI
VQmWXWSmkuu8xl71sbovAyPGNOtCbE1NaVr2zXoI8/XoTVvZz+P7BtNiAXC7ZgOEk8oVuSClByC8
z+opjT5Y1FVROu0lHa7BCLHaDMYJy8uIDieJ5m+Vob9ixSfZsLvPAnOGKjdAJBLsAEfUaaP+BKmH
d+ZG8QwTnmKJxW9CT8ItLxlKvZoQocPdXq3/mD2Kzb/M8ncM/HpbdeGCoGrTHN/iDu8OdhQPE0az
j4Q+IlWiDGlckxyFIZAnWFZNBOtKAoyNg017low+TnMGRser4Fy7qeGaiqwW3adhN41bre267hM5
s3Nlx5xhB87a+XMOKLgZ5l4xU0y4Xhi+XYZ4dfCXqr2w3kYHRox90D2NsE0kmGI2kemCwD62H3KD
KzUFOIIyk7USvPNvXU5x0dDYBxaGT0onJt9pbtkuWJZbuzH6AZgjOESWdTUf51vvJd0RbOKBp9ub
HdCtxzi+fouxLvSA+Q4QNtYRG7YHuq78Gi5DXKkBxnc5sW9Yb2gp0S0OacgYH1mj/jEg43sVNqTG
9pJUI4b1fTp5CL6fsOdFUYoBSKAswVsnLFzztNQTAQG6ZD2AHtSF7nsUXb0R7c+nzgWmpKixK7c7
7t7Oc1yF0KUWqC9r60HR4bCIRdekRfxTtm5vLmPxQ+MG/3eW7veeSPthV/Xu0p4eohYXaovwo3Of
aFcQquVN8/jQ0sb+IaDnf5mJJnQZ52/9aD/CHAgdup3woAMcMFWYab9GQYIpRwa4FJkc6wkvr7eb
oecvPDOhpxXoyKVfcO2Z3oYcrzxWFyTb5XuStK9jiBjUxFuwTTgBMrmBxoEsUlUOH+tjBOJUpIwC
OGiiDs5K6rcwHmK3LPrUog4nH9uX2C1iH7EuPefiPnw4Nx6dCNfaqSHBrZGDOQkBxw1tGt2B4P5p
bFpxjjzeFAG0OwIsgJ/WedKAyNmmvgZSbQAk3POfECRSjCKIv7o0zVVJhkTFB0Vb+TiQJntHdeFX
pFvUTRD/jxpHtDS1UcyK2LP9KdtmTHQq6EGhdbE6NEp9gzE1XiGAC++FRxrQdZQ+gGAIn4gcEzDW
CaqC1QRAUPRC76y/Rgj2xz6KjwC1DLqQh1+er/51MetPQ4fOL1badHhBuKpy4aJKuAY8fqZg9Opw
s+6oAfXNdGv2aL+MTy0DEhjPrt1H6eYepBIL8Jjua6GIs2ES9aJbN9D/NgSvt7hw8uRxktutGXBg
BGIOAXY6jFHLxr/n4H6eUYo0l9CY7Gi8yTupVC0vSoPKaTCB3fx0fLK0c2XW2Okcj5a+tyo0u4Fj
W6oh2GgfB4kGwaTLIYkntK3GgWcFWCB7iULAqpJadQSmtB6FHaNdkncZeM8YOLuOvB3fmn6/uvCp
v9dmdQvvFnwTqyzzdENw+2wxnw75VmqMYtS5q0HNJMaMPj+Ey6aK2aEQAobqJx2JlzyCCIMlQPxI
60dFMLUvmWKHWLn1OiLA9WPg5pOmkQX009ReGnaFnrqwyFVQ8sD8t4SJX4+DNphv5kPEm79wHuNr
o/ZOzGCE4bQ9Lf54bulwizOOq9l1XcHaELWyKK4j3QOT3WPcelkRbn6pmykDmx4i7kwTGr6leeft
vWYjezUFTeVkj7VIePHFG3CsFFO/ztetn+Rx6IbHPu4j0BqxjV/8KV6wlLKgqdcwBMwSIfgdVG9h
FnmZgxE75bqYdz3HG0Av7tGCj2jVdaZdHlrVYa/vQ+LOPUuTs1ljiwTPgT5Y7DaVFzL9joU2+MjI
4D1PAUIjCZyH1TasyyMfw6eUBbfJD8DYYkWvxzn+i+MJ4FBPbUni9dcDDvQUMZnVpp0+hyYEPKRd
+C/LvBY7/+qg64i75UkqGKw8YSJccp58jfGE+QWC2tJnAEwH4W/nTtC0EEt7I/nd6Z2zb+lzUMAK
nb2+SYHjgneuxBLeueg5uwUd2mXdkuBhztAjiKk4zysf52Ml2ML3rm1BbbguvUtNvno1D9c2AWAa
qn7+q5v1r0Fjr8YOOobHVqcDQm2JrqB+C09uauYr8hTjIx3G/2jK5sdxRC5pSX2NuhYcnjVgTzjH
XP62LmK8SJL+RwhHx5AJN0y9A0VN07ZeqY9XDREu7iHNxj9J08YYfwE7xehWLNCOCfU1pEVFCy39
KzQ1ScmG/qpsjvuw8d45WeDPFeLFQlLiou4y2EgVDO/waaYb+/b07H15afTe53R597iWO2YhzVtH
1LOFCuOKl3mfCXfpowPn9uQQ34uDJWh05aOKp5DUQ4zrpq4AweLazbwDWMigt0Ff/KMHlf25d0O/
5yqODl3Utk9trCRCdQZcJjNH3yXcqW1NjIl2veAOcfoRUh/Tdl1fWniNUYlpcNSaZMiQ5tUQ/PoC
yYJIdqiSi4ouHmolcIasPobjpmN0b5PIwWWdqIuZE1AWnrS4kMYIRDDKLv2yzw37UWxwD+AxtwoJ
H+EXdoPsgNvFOwtjWe10DGWGGt+QwfTbCIwNHoC0SoACPcWxWeqRB7+rZnllUVzmymBYY1BKEnuQ
wj0fgYQ/xNP2NmoYChaNUdmMujlJjwiGM/nO8KwwarUNxrBM6v9mYJAPi15FZafkP8s4eaMua5HD
e8c0+GgLk0Ucnxqb1GJUDjx1U2VMcTD4PV7S0Sm7D614nlSIwpJJq4co9cJT2DBTEuanh3zw+cVf
9Fa61EO8ZQBz3Yo9mk3/olGoKlL87zgpvsPsmO64TTZAG3epjW7e4tblZUbo2UUUfHlCF+D7DWfn
RbQJ/kuzXlKfAmfB3RBpPG1w4uIph56lQpd2AFnbygkURIBNxIZ40gw6nx3aAB+0hPJ4WUV951nN
lrRlz9EpM4dE1Hawx1lG9gF6rr8m2j7wcMgqFPEzYZ65xCR8b3q4AMifXshXLSdbrAhixg1rvnqC
v/OSYd6lffvpiQBjbyKzqgmxjYqwZTuX659uc+Qw+wNGX/zUMN/FPpj0GYMn7FivsUWjE9B7t5dk
ho1IqgmYeHwyrmdn4g8K3GYLJaaBSKVXGk8h4gMKhqe8UMk2HRKdY5RhK332bABRmQLcHLTLB8mm
kBVRJl/5yHURaogwgIn9AViKoP7I/Ms9+2yEJy52nqICqcyfstVAjQX1qjsPektb0Osh1HyV6b2H
oJ3OESZnvPB9UkRDfn96YX21xmcYygXEAz2QUT1hsMy8sQfISQDVgfbHVdE+90vwMrV+t2eyGeso
6+Eu6iQmysyfrxmJAXNvfDua3OqKCixwNJ1UsYydrOaEvptlAI1hgV5uOv4wMwxKFEvnLp1gMYfh
BdDO0JEHui3kGo5s2I95k7yuQfNLcpsUjuH2lT0WEH+ImoKqMKzz0N2Fg/6dNMAgiAdmOAax+I0b
hvzXjg8PqaTjdbNuOPp+dolWve4hc/iTRNIeWoMPKxVU+2IYn3kAvrkDm/jWjRN+mjirKGqXFcCP
eHP7mGFByrMZoh87n8X9N8DATc9bEDRAu/K9HRQWe0O3fRdA7SAX6Q6WDsmOAiCpQn2nSO7UU9rr
rVqtF73RJBWFiQjYLMSsH1VK3oNQqZvC9HOKpojX2rn2mHSQJq/cnjLCJNLegytyW0EjA3Tq2tl7
3bqMeQXp/H+BCW3ZjqgH7DVrKvzgUWZC48vkmWdP+qg5pd4I1Rw4/XwNzz3U9RDXEYrX22LUc60s
G4O1zU9AacbZvYoK+fYH0gDfzDFeLoyQApn+U91KGAOSdoSAlK/hix/CmVhGQpxmiHXgpk6RM+KG
kR/WMDNV5uMfmiEGmTlCxdehhLXwiZ4K5Ie3Zcgi1OU0KygsHr9yf4wguhDL3oF7LrJg+EcGlKJr
tkAb1lN+XHj+0ZIVL2a8BsA2EYM/dZBXhPIXLR5xaVq8a+tdiOHRNt1NLuKHbTJ5ucztDFB1GnZt
pONdGqzAEgh5HdEiX2zrClNZjkvDAzgPAp3YAjE6H0m33Po4DMrehe4B3xGsgtsm4RNkzzmhmJJ8
KytP4BkOYo9cchAk43casLzwoCGUq73Q2VuLXWK2bws4tBZ+9NcD8QpNZGCKBJ7fBjk2He6UmT6S
TkHG1UXywdoWQK6fXPUUzAch/aUMnFkwnO5mewCDq9LdqMF5mREDveyz8CKyJSr6lbBdK8EKRQg/
rUKW9HXm0xAbNPXee8ZOoYOy0g0kKqAjQ605ybAQ9nG3zyCVcSKG1ijrngGZ4ML23UFk6FeJwd1V
+Bqfc0x3Ozik4ytg2ulJGvKv0TOQo+lzBTVfJ2jx+xNr/9gIMT/xDjQM+Fr1MOP9Qclq9hKpCRT6
nLzKJoITeC/xjW1AxMYeb1REgfmtg8ze0XsJyWvnoHeeID0uoHn1giJvAJ2BpemzWxe4P4lK5scg
5q9sUGPtoTZYS9wp/uRPx3kSCvAhq1h46+LR1CoI7cGiFBBiZayOY7QBz+q8DaBP9805BBdZFFd5
NvztqFT1gFDLxzhY2XmT0bbT5j49Ltu/ZgpoqQ3HFxknGSbjYbpAjDbcMKTeqXIC+RbsM3cIe/7N
mvFh3jSEwyx4i/Luts5jDuYAsHIzzKa0/tEfhh1vbAvQbpbHWKJnm3u23WVLj+Rdbqd9L4P3JsWO
N/3pTL9cMd8vO2LIj8mSWxP6lzVpsz0Ua573FzGP5WQ2d2zXIAWqmvGSLOMn8w0EKmQ8JBPQBOiy
DNzfhAI3S+gVMiHIGPEEYKnNjBGFcOx+ME6/SRM99MuECuEoBaAyTqfYiefOLUjhj7oe6GDQ9qAB
OMO4tiK4jXZ33BCH7vMcxPlu1nMEkhd6OwyTJ67t7zZp1BKgy2AtAzNMRxgTwZdorPhz65YiTzVo
EDDzDtYjcoR3sL9ksXlGtMCN245gt2FtHckePecxGapRmf8I5rM6RHNpmSC/sxz6DXCw358pGrLx
wARhsSKimZVy7F7C2Vt+e8uHIx+AbK4iGaucimv4f+lSBoXMnmq+nZu4ix90FkIlm6agmCCzLHXY
bJe+Y+DE2nn4hvLR35EYq7aIunUHvj14lwMEeHwO2q66C8Uqj44flKkHmnRgwUbgH4v3wxLrDmTF
FeOMj4SsFEeHL8J5B2pdo2kwAoXQeX0OVRSETkYBsF8phGAkITOIr+S9D4WGIO7ZcuROoghxw4My
4aIxpymBDcBX0etgYgfNZNJ+InPsRPH+72Zp4M8NIFrDX0ESweaXfrL0bSYS7Om27sCsiu2oDIfa
mIFBb9fEvgHIyV+89dpwB6ioyPL+kMvmsHb9IUwNzucmegRaORNM+RFAEw9Ez6OhrIcivx/MKQ+U
fSVp/qzAtZ5Q+oqFy61TU2UcugggzdYc9JohAt/4+kHRZtpJa9g1jqCkoGZdSpAzdMB53P6kVncQ
30BJnWto0K3pkyud4y+nQaQnM9P1wOJ/3mbTo2zl/JiD4yj6poOWvA8AxofYGHka7RFACO4qbb7y
1puxSI9vU7fEF2TIt8XQ4OteY4hCPJ/ltSfuZdo8DWo5wJlAmjYqBpZDrIjRoWnQlZeKhCMSAikA
Ui7+KRa5vjQNMpiBEaxnL1W6guysK1kwpzcPc26Mp6IN7l95S74GPr3EUAjUufIBvgo+Ppk5sBCX
R//CeIxPkuTPrMkeJJ55GF0w5IQbKlIziGNeGoEHSSJbXdUIu9THkc3eCYrqPVsBQvQWslnpeTDW
LYBqHR2AHjBk1kM3CZrZZK84RiB1jTJc3Ml24RImBiba6Cfv42fp1uCYi8AgMDOJn7A0sjq4v+wt
VscLro3rFGTNS4hL/iVdNxDcab+jS+9VUK1lJ28b2addxrEagBDuLHdVbIPKcRzv3aSh7HFeEENy
OqmdSAdoheEk+a917VpSJCEgdNw/oR7BL3F4aJDWIdihcbgxyf6iaS+AvInYI/OtqUmKNRT47IRx
got5PgaLhaBGoRxPy7swmM/iR3uQR8CunkFQMyVHxRgW/ziF4TBvFeQAMPNWmwqnemjiplgobYJi
wDQFztdEHwa4v8e6a3yXgSyJhRuoA0M86+46SFDVBrLdDx8CpJc1k/23FzH7J8h7UmaC6nOSmaWc
FaVoRRXJK6w9G5zWaAcGEo/LdwYBZXBNQl9I00MMf0qRJE79TSZznXj0az12M1tr8CcAhQB7xNeW
TlgHdSefcQxCSWFwXni6dWWSTe+j0C9Jps6YBDFf96CsISNA9tva+4A/EX6w83jgwSMT/IQbiV/i
OPzHEzrV6ByiuzRPpsfkHoEwc3HBKxqcqI7bpogQM/8IDOu+hUBk9YWN1JR5uKUY8JLeghxW5nXw
RfTJnAWouIT5Dj6EP0T67IF6wu10yBZSzDgecqhFmQSzNSCuyAONCh8hVM1LlmOJykHBtgYofYEF
vDltWdpVoVQKoBfKnIDusOmKSmdIRPPbNlik2XmhfxjT0e6GVcy7AUqLnfHGpUgbrFLYx3BuxeND
0nmQekR+iu04GV/xPZtKBuRZbeH3BjprATEIEcc4fcslfIb1CaGdEY5/J2cFxb8RRxoJUIrZSi9h
AlQ5y+ZnvNPbC34oW0kAdDyQxB17qIRfE5GAo+GYchOsFj9zBvGPDTu4g9v53MHveg/wCsFA+POl
g1t4H93DVyDJ76sApqFDc189etGBmtggCQhJDsmwXUE/D3DMGJrHTYUNOMRIQz/9HOmOMIIlVzt4
DxDPqQNZ7oIK0BWQc29YNAUF9D5gOK7YvKJHrhnfmdrEd5ZQchjnFTseS65KZuk5yQ2BwhVTOn5q
Pq5VgW8CXurakQlQwkBNjdy4WwTsaOfffe8Ti0Mk1iBOFXmHV70ysfP9MCyhHWmL3PDsFNjtmlIO
MGVxUGcH1n7EYTpVEL3hb/0N88JMkiOH2+SMH8lwbdrlj8VIv+NzZ3caDAXYNOBIcJc8gCdG/d5y
1+wCc8JC6LkfpdRPxDd70NmEozFuXprFWUS/tXj9ExWCpWasWHy4vBb3rRjEGddoLb9m0r8BIPV+
Zge1lJ7m5d8Y5J9DONJjhBH2xDeiylWSGHdvB2j0bp1pZ9jA+pYBxs9fYHSytUqy/BKSpP91nSTP
UvXkzNsh/esj7PslDP1vdofHmhZyBwT5QvpJmV9NiW+qYfXbL8y3wOdwIpwGL7vkOPrrDkLIAxvW
aKdhgiywTXm7LfIQmRvPECZC7gKc3OUdCNWU2a+RZ5EGRTqPULn4XtHnOfme8GOsPAJL19rl2LyC
pd0FbsPkMGI1T2ft75NwsreGL9jn+vg/woGRzXb2T052b3ICd5f1QJrDif94A3KHzYoA4kUt3wHh
2S7p8X65DiengGsKQIikOAY4XisF5CT0kPyEaUNDjKS6cwquHuDtdqXt9KTR5FyEc4cfqzc9gMJB
L18/NbiGVgCOiCTvlitrY8xtlEMd4mc3vNWACHKo/PnyqttZPnM/ex8XrusJNzQwBsjkVkz8kIoG
XqEJmlJiGsEssMnHJIovkvJfgrKiWrOQXxdoMGsizf35ScFzZqMHKxOCb55tMALMw/lbdrx7X5bF
3HhE0r0/9NMtbqcQ7YECCqDNA7QfCSDqtoUGjCUQDEIFNeLDvIJuwh8BYm4YA1Hh8g7Xd7TnTb4W
AuzcrUs0XLHQHWAehqwcObhQSEq40OSgcftlvl8FvAWqoqZvxLqBUZlshGcAIA18Fc1b0+r80c3G
xycQSMbNAGTNagDvA+HfLwZMWFUBCZWpm8Ma86mDyEUdA7Z0bwDu+NFsigKqyzdo7WJ6miT0b9DV
x23REZpUmJDPIKeaM8PGdtjCAUAbHiCAPMGr00aU0Cfn1SzvQDb1EJhm1+989X5FZ4ZDhn3nzwLo
f+cPoPI2WN328FbbCizF+s83Dd4AhwtAINK8ylu+faxkanYItoFY0O9+RiwBp9HF4nMcsgWaVyiP
S5FH5DvWEebuhE+4o9L8oqmGDEFic2Zyzn7mabKw0uHx9AEw7VFb1xZjPqsqbHFjEZnjJsCJgpAf
+czC+BdBS0MxxQjyuufUF5SY/xrWYhqYwqHaKP8aML5DxYAjLxEQ5C4QbsDDNOgKcnkcWmyG6EuM
twwyLDr5I1B7853I/g9ScZqTCul7SNVHNGcvTtGknOE9v3Av4hdKJnYAKDTDtDU+BmNy3Tb/ncnk
UXl0z6L4J+5BlyRMDAXRIjxoT7SlN3dvcw+FfJziNoLJDMCwH7vnedvSqsvin2jQr4toXAUe5FVE
FODXXeGA7rSk2JI1+WtwV8NmBg3g/0siIIiHJIFq5HFhysUdKprrXSIKw2E0ou5RJZeWroA1MB0d
Id+FwhI40qNzsPpziv+pipa3QI9m7/TEXhhPeS3ZkhcQn8DfNKuXYU03DNrbXXDQWfRrrH45DvN/
S5hdPZ6D87f5uwuFOSi1tYWdos9wcugyhserhIkZIEoAlVJHPVOmXgy9QMan2k/BsultWvH5zFMz
K0ysDUpgexckUERkv8KFl22LHoZhCA4tXMZFJJptryB53zUoE34k88B3YNNMhVXzUUTNVMwN/Zv9
j6Pz6G5U2cLoL2KtIsNUCJSdLYcJy27bxIIih19/t+7kjd7tdluCqvOFfXS327HvsIgMCN5RbtSk
k9qYqKdGYj6AvE5Sj65rVK9OS2+WTFZNiYiol/gmR7tuLFu3Dxp43ZeZjkcELzsnlz0PUbHGPCm+
Grd2Q71iklrK6X+Lfmika+oabRM3ZrR2uUkRJq89lvUauLV3Vp6133EqMN8KYq1eSjYkWd0XmWiH
dLHZa6CjU/JWbPudETuoKGbSbEXcO9fWRNlqsi57npWnIHcYy/2a3F6R7rrs6RJ3uB/NxWkMAjaK
RMXsJ6E1lWfPna9VUn4a4/SWZdlLVZVUAArd3y4GZ/qYTOLN9/ktZZpqn4Qgj6vnyCGtiUdaal32
kMyaE+Jq2rt+7N7Tm8Ziu9qwNVfDeDQ0so5NyuWuoDrxE/tNeZQpPrUhvC/ekG8dX9h7itTjZ73U
+Rc17+aY+S4Y+gol5k+b1net7+ZooLwJx8t5sDO6pM06qa2c5NXXva8yV9nRm7EGfHeuo7io/B3x
iokUHMds7TdPdu9YZJg1rj25Xy6IOWXmbk0qA2FtLsut+NE9tGie21kNX6Zd9Vtq11gTyiEU5Ofn
abZ3CvPi259HYr6m/2DS45niLjnLWH2mWGqXYRmSqGup9Doxjre2GvlLX2dsmRy07jGv/GQTE/1E
q5GXdam/BLfNnZ6zGobGEYvlG5iNta/LY1+Y9VZbnHKXOMkfvdjlQfjq0tqGPNtp6+8F1t5rFou3
bl7kTjNZtZzY9VUaUh0mZdHhq8xgaIg1Nq5TyCgeeL2SEHppjbH9nEDlXBehNVFed2MX1O287uvk
9v0cCR2UGm8d3CGcN6N2/0bRJduiSPH0GiCPbsFJNCV6qEjTh4Y+4gY3cTcEDXjh4zrY/5akuvIH
M7lUZdrUUVUYzkkol6+ArVDpyX+SPGisadmYDbV0Y3be7ER2PywzutbK0G5ZTwW9gjTRHCxWkf1J
I7ug53yJdvLOwPaNDR2E5WIgWRb57F39yhdParntC5frlr8L/sVg6TvZ41kxb+RDpGtx+qmtK3cm
pxW/suA+ImjmBC1nkGhV+ZYsiRcTQHD1jVjQjrTOM9l2mXYhGZ8EIX/Q9n7fv8+wra4zItOuNCtn
NzS9HSLhQ0PJvPXkZIi58Txmh4azYMc6KOAcY/HYqj6H1No11dlLl3E7cRAnwSha0pQyiV8y1fWv
kBqziJcw4eyB1CUZFn5bGc3wuSM2VAu7f6uoAmxmChJ7BI7h2fJ0+Y4AH+OQKLGDrLPXjN51IoHb
te3j/E0k9Sl20kcAEcVZtFn94AmmQbG48V1ZIiOx8XVdSaIUdUbX1XE/S8s+mWU1bLldPOhxnOw9
pd1Th0RoyxoRZXrZnWhRdkeVZ3jFjarY2+p5/RP1hexgtmNB89vAEyUOZVqpvomL8aPB4uAXS0Kn
S3IDtppfN7ySJudzlk5z1/CGv5faonYpz3BYVWTR+TBBH0ka1daszD0rq9dLWejd2THsnK2Qq9zk
7IqPqClpgXBNK/AJ1YRs9cQ7WKx9k7EUmuViNXyCKrvvU8E29mr+KHijh6szuFu36u99k8BHOd8t
cHT2Sq9ftKVy/1aX9LW5Pvdr234I0ROIAO/bUugX5Y53HZFVlRQX9mAS4p21dxriTSjod4RGi0hp
xJ33LKHKb9xi6kOc0H9FGz9j12sMV9rIXRoRJ1xtzCmHuv1x8po7ynANj5SgjTFjRVBbNc8dmZKH
ePKqkMiVtu/Eqnj83YfWz8dwKpiG48VptoWBLQdprb8kgpdcUtXmzjDfE8sx3vwMkdVDNtHyyIyL
AzyKTUofoK/R1Z2CsbF2n/XZ2epTdsgmWuEWQdPRz+/n9p30M46E/itLfCweee6sCx5yhfBPDJKw
vO7I8cFLBjMoDOITmj+mx6pY2Y9j05Gf14VjPc0vxSBRVlIGKXVWOrmEtduvvrGvu7MYLoNb3AY4
wAB7fkuus5/pESSpgD2wSe6xrqg6ktLa8BZC9xTDTt78SlGZV5H+DGu+87FfTXwOELHh6lL2WdXc
ETJk7ZLuHAZPY/uRa/+tquDnchk7iJwijjJV8cLzEBm4c+15Ub2t9nQV6DiVO56ZwV0Wh5RYLVqD
y2bnj4X5M5P0L/MisNbsgFL1r13KJ8u2cKz/uJv9kOPaxsp9bL14X8bNv9rtH+MRJtnS7nNeaF4F
MqRCEi3d60xyWTSCLdJzSo10yaa9WknzibR9NT3xpCXWzjL8F6+2NtzmnwglhPnSzsiL9hsTOv0u
7cSV1oD6Eg8GChGr8zLVZiFDRMeIQDBVgXv1lLz3G4qycW30G+yI4VaLco5VRjhhWmuFw9Tme94J
mIep+zpYsAuqjNx0lluntvGNwMppJMipzCKLntQBMMyn3jGLMekdUsM/knbYD8qmaaXD8ugjHEoe
ujrQDW0zEescBNvJhnqrt/qe8s9+nvNHFp8f2mRkf1l7WC0FT8J+wvUmEcGXovuVnbMxuEiang0v
gIh0pZ3Jy+xGcuClRlxVqH2tT2QNRFS6xVGz1Gdbl9updXbk6gl13HDEMVgIfyTYTPoi5kWlGH2h
3DwrXneDO/xrsIBIwLaHmcqGscwbVxjnGj+1b7m7GU227+w32i+PcqFVO3u6CAYFjj1h4TeGXy/K
qPQT7gycJ1b/uOKQl6kdDhWhClJL2FHW51Dk7CMX2xTxhHYolYlRhhwcQXxrHjTjR0qnv1t77p8Y
LJZvRJxUW7NOfrHvD03HguJm5t+c7BfdOOfzGKl+PYDQ4WlhS+NE+aCaGgASOkaN/m1VZLhqHh2k
BloFmIuVvW1MDK0FRblcf1ccjNajWzBXbjRZ9cfg9kiSZvuhAAXJuWOxZb2d2+Gvzy09gLhL7rwl
k1SwL5H1IjZPzK12KmW9JQryr6tW8qTin9WYURZr724zHzPaUWNX3byVcJAPetPeDcWPOZPP99UL
UYuzSVsdQctrhsg3v3TJSiBPnnvuBSpnmuYx7XPvt3XXqPHVq9/X742ML7HmRXIC30FOv6oniiX5
nkuqIvK4XCfAj27ChXNx7ytlsHKZ73s6k3SHznAYqhQlzdhn83K2FDGXbI7qbNgxTtHemt4zXQVK
05/Wxg+kuvWSgWQyr08EbKy8jPhv6IyKAEt05s1Sa/NEtbw1ebktISPaRvFqcKV+r6/Otiy44KNy
3XLjl2pVT22r3WoOr2QgP53EvhLTCO3BfMra6uq68DI4M8hdJ5+lL8OSPrDQp2cal/Q3tZ2ikKLJ
OKo885e6Oe1WGlDWWLylzCmb2TRD05lJcNSuR0DW21EKvTajE8SWG5iiCQp9vKhuOmirc6qJsXl6
G00L3YhbdL1Mv6vSS4J4hX2l4Lnm3bW2mpPrf1cTF7aYd/04/PRLehaiIy9Z/tOZhogaHPWZKJ5d
09PpkuVVM3I8wi5YuyzZtJYZNlkWCYf7kaPe03R+tm+sD5/jrizrC00+ju7sDXbOsdYwtT0jVIXz
5s7aA5/whh2/hAy79dqP4Leg3Ng4LiUBnHpcQlmJMyct/bc8ZDnMQ+Fhhmn+VpM1z6NxkL7zp0+S
88W6uJxprpq2fsxPkOlfiq88Dct62TBJEk3A/XFbHnwbm9Lqk3CgxyAzDnzeoQLdNS6Kk712h6wc
H+3KfRISNaUpPkafy2UfUUgIh9Y7ZEV/zuY5kimWTTHOZ3zhrRqyPHASch2WwycKDbBjjuVr1YTe
kO3GvA044p/WgWmMeCahslOV/ZgTPAqv29WLx8xX/CbNQJ8Un49vX6dRMSnjnWd+k2loiGG6v/Oa
bdOsIs/tRTplh8rR3sv6r81gbRp4nl13mVKNEn/1pUAsOrJPwAWmkeiNr9FJ75yO/RxNYT5WdnVB
iwudhOPaivWDPlGvNNSj5r5VpclpaAcL25oYVGTUOPVP7Bg/i5APWpXf6cvtMiieE7vcktqcNux0
PThFevVcdENtNe9TJ2fCauZ9Z3HBWQyWrnOYF5BDejAvfVsfWgKQzip3pE2CMl4PWEDvlcans4Lz
6ib7zuDumMfjpctuFSU7sIr1MKWU6Mbyzyy+R+ke9KSOPJ7+WJjRyqcrVLVlj8tVT6gujNQUfJJc
/H1zrB/T0X5GKXzxRt4ciJ2U5K/F/LSYfIT11R7TQ9GbYekax1QrGaeWYEwnvDcky/RTLPpVYr4B
oYpko7+lPdKw9zv5PJtqPnrdfOdp679eIXIguyZLSku33k1tfTbj+M4aZcQCV7HJ6viQkyQm0Dwh
oOP6E9Che4xSaJDHqaLJoxpkclvq/6WNdZ7QqBMxnHWfIY3EjWS0mOYmTKCFcyUeUL2K4YWxIHDa
9oLKw/XA22KIcxN1tJPupaemmU+LOxMT8SPN0fay5m7cFXdJ9tXm+NSOw+FLUgTMX2CM/afBUIj4
FviajNqO/T7sVAN6Y5f1jq2gqAFGIEzmOq8f9kV6s9RpWgwDDsCQXESXER7vnzGFNgbMKt3JImUV
hyT9dd15Y6j4ilO7uXFWZFmhAc6QL9wvr00DC0WzxSDznfEonPJ11fxHaBgHRQ1Hs8V2dhZzUxCK
NhV3K9Yx+8UIbIg3nitf3VmwTli+Ej0NpGzfUs+lN9p3913Nzyz5Gpd0PGAzHOTgHPA/t93tvKc6
CXB1QBQmfySUHmo1LUby43vfv0FXyqO/su/IbgMmNxoqVpgV63eyvvcST1WjE6DH93M1fK4zUTIF
pLp15aGwazrFFdqk24YEshkV+5DCf7kpHYWOPraRH3/4IzkPhL8NcuduUNxNktq9afX8uBbVa9d4
zGPvrOlYaPlMdDshQTN+NaT/kGCCNs4JQ2UvxBW4dhs7WROENXn1jd0V8+9oVq+CgDZ9BbEZ6CuR
Qt0izJLi88616lhGT4Of8KfWWxH/p41tj8cY69YpyqPw2GPWGjttKV9cwG2bAQuziusXIdC5+fk3
Tm9cITK3WwiR50HgrY6Kxyh9Xqt0h9W+RbD8lt0Y5ol+cW5fyfqfLsVhHp1tM9UvC3eKcZa7Plev
VvrBIBpYpYwKT9vk1GUdlyWBRoMKyDqX21vjm/rfU5ZPOdZcQjyrPfhp8u4WBR+bgYNrwuDoU2em
6DbuNAZRC0GMVmYcxhKKN7a9bzT8aZrYcqagvshXu8qrIM55T1UFnW6LdHaj72KyGyES4LyRGOmk
952NbzxJG+ITEwROthxSWujI/2kBtk+4/RvdTYJqRbcbHdJ1VKqGiRqFUR/X+d9sDjMBwOHAesl1
B8BgT5azCm78BdHlNBJ4OZl4Wrk/alveTgTQp5cJpZwyNctLcvcibHVUZJjvG6chEDesOgLM+rb4
DWf8Mn/7tfLDmC+Gl8n3uU7hj8ntLc3vTOJo8cPmNlqHcO+tKvuAB0Vhbdh7s3s2R2S8prhzVp4G
fN+9HCZ3U9j+W1a60BnFt1mnL0Np7fUhaU40XHYir84se8831tqgEk3+E0LbnSx5sU6895kUdxB+
nuzVCGdt3LdFcaASAkmDPc+EAGn+w+845W3+lwCEkAbQSGzQZHajvKAay+3X69yntcAaNh2107zp
VKTWRSW8OfuSEjhV99Fu38cCMZvC9FSOD9k68hkvJMmk++Zp9hDg4n6BEQ2AthlHNyOAqbSNQWWp
baDQ2e7eLdaLTZbQmcdvb/DbyDIR6xxhbLU5pm9FBC6uIxzP53maSc/ldgjPAtwchKO5aSfqRr8V
Vy0f/g/RrUcxziHJKCpkzs5VDeqz7KHWLE9KosFpaNWdEY5ycTdlBfsqzz40VlcsOnCryrkrYn5D
0OwIrcNIYvCt3uNpfB/7/EYM7NpAeclBOvwg8Ehud14giavxkLnchCusXN6nDzE0mmVor9WAbdXR
uFs48rNifGuolfFE9c67aZbPk7ukBzXIcQuQjfkORNWogckpRv+fX1mntJcceNazwxhDPNhhX7Ff
59uCNpUfY+XnZMJBSSzPEHU2QztfVNzzM1Jx8/8aHnRLJV/L1BCOzGcL4B8j/SKNXS14bxIKZ7zI
t30zX6aMOU/nyw6N0m3yb6+zOVOqelfzDSSMTY7ZMzeTKWpcobaO8rk52eJ7yNYLnuyJPka5nUdA
A0llgogz1dOKpMx01AynpK2GC5ILumPCWWkl6PCpzyx805ncYdkSI+FCnJLWQsQ1Lf+QxIQKTQ3o
Ydy9ZQaEloQpviu6Aw7pu9321ylN7pBdBhIC7bEeynvlTkHZLC8Juj1J3P5dzUPAAfVqTj4dUENw
Xc6PN1yCGPJdHGOiu8ikVvtRMY3oMzgMPfuBXCEjz6/WzbCOLqUC98fNnusBdRW1DoAlB2ZOy8rC
JpRWti0a8KRDv0uMgmhPsq36KVIQfLpu+LD0dt8wgeeW9SUmG9FJ7buMc6wurkzvbFcHxWf3T8RB
DF7nTbHRDa6MWXzRNYO86By6sfHMVHpYs++UYMlspM/pSNRd+MdsFm/DlIY5Z4tOmQq9jznFeFo8
2mXjEFhOz7X7htbSaPzSycR8vU9Xlh/dDpXhz7c9P+hU95ozdAJS3i0pTnXroRM7ZJmY293V3aOp
HCfmvAm4CE3dp6ECMITGkk5NyOABk1JG5EbfR65KgA1+RO6T28sXqqXze92yn22Mq8Dv2ideGGfl
MoWPbkssqdq21XJmdN2IlnRRaf7wnCANLD9a5d+xAX3bj/MxRWCfp/pbtPmy5abAFQ25uu5KBp3J
3+Ru/duk9YPfFzWldrvcpzWDYs+0hj1E3KPml67zRRtMdRkNmnlz0lKEb+/d3ISU2fnU9MW7aY+P
YyZBNBmyA9bkx6d6SPZJlZ8ax9hUFX9CF3sbSQiC5mVIymCvKQ3GSh/RGtkasGXyLtkljfVvcayv
erUR8JAL1LrNNP8IweRFpsiicgS5OBnlR1y/df2NimfvkTACkvYkfPWAGMcpztxHwxyjLHdeOpPn
2NTZ4K2TyKsm0qAsNSWrCGmK42AV9bXFSUlxGBB3x/ON74AczL/X5YRWXL61mYCtNlDnF2SKLAuj
CXoXgQR9a+RGBNEu20Cy6bm3IqvAWMrCSlo2tZ74Y/Yo+SWrBd1T0QQpEjr83H4hwNSZ/ljTUA6E
9ScaJ/IJl3pUcnvPu9Nn/a1Z7YX3j9prEzi4gdFJrUVIFeuNOSJsOJZ7DV1GiqexmY5+y+4ZYLUK
AFel20964e4np3ocBfc5WR8Mr9kQlTiWrTFw17PeF6N9o4v+yAF/rQsuFWYjT+zt4VBDT/AG78l2
1atLJMdYKD1XZPZhdhlXG8iP0eYRDCSsTJ3bbo7PoMgWp8mWgvNHlfUnla9v2cR/qnHfADJ2yHvg
tzd5l3Tq0S/jmva2cZ9o5CEbulCj4fhBL3F8bq0Ne11pSuQLztbUZE+rOd9XhD6xHoDxqf6OxAGl
wVwfjqs0aBsWxkETRkMaShSodvl4kDk2fFaezCp/rhy4SJ7F+E+lWu8jeAlL0Ezxh2sQcBbZqXSt
bV61n24a/9AronRc3inqy0HludkNTrYRefbqkEEE3ro+dHpPD9cO4pTEI7rwPqfhyrCCpiLfjWH6
9WzqHYNQMhRdzBfGJ9Tqug7PTnZqZQ8nBcm75upNNukRKPMfIcLX1Ums/SIQhWjHHD0681E8kcTU
uOiMmh/F3Rh1/rpLE+8Se82xdIhriPiGK02Gi6CarCT1inWZtnK2BeqpdpS2C3hOt9Ogbfi1Nrd2
gl9V5D5Xh6tzTQa6JMPO24UA6Xdege/t7btswuvv/TcDpiCIY5kRS5SH21O1qApPOj8vvbyXRe7s
IQ42uwWGCARKAoCmmWykKcyQBDD7enHPVqS3Xv+HPnsd+Ova2H+E4tEHWdrsensm110fOvaGgTF5
4owmV+InJa+EodrI2FVhWadcfyUCTgnHJ3NBwlML3bQGtUBTpHcTWLZkyl4Lo78xFrhBziYgoRKC
TTV/+fGCj6lFcD6rSB+Kv0L8rM50J3JOzHL90rzmUyusbYciNLrq6I8t2beEeLfj7yfKQu5q3zuK
EgUU40UQH2xeLOKpMtGZHIw2qDSAf2T9G8HPg8yQBHoK2uimWSqmJLYPwkREFOjon2QjF1KiGAWH
Q1fPyLuAUCFGB+gVUJwhRMLd3DQm76jBojnXpySzDJiQ/ixPWeYdTIgCa8IHKtqtN8xIe8uG4lJo
lMMHPdWgWvU/0/Gf4IKcFOQOPBpSToVvV5CrMlrUxdbWzrk5vKdFn+58E/22B7fUuPwQxCDmoLa6
U8JqhLGBCgLd61xP7bFbhzVoHOVuWVL65q6f/N5P2tiRFHYe46UP54UQVKn1xg7mSIXF7IZV4m/w
Tb8ytz/0onARAwi1z7P2CEjlebCKUO9WUDQSpJA6DJM8U63l8Y53Q+6/Nh4cAbBBm9n5bRK3+5SE
5NyudZhTqwh0AJWxfDcKEXq2FVi4TkhFzaChohcBJfsgjdMw5rgMxwUXzXN59TuCsLiojpbbfq0g
YrLbbIG0LujgrS5iQQ8LdNv3xpMtaBFNCGlRRvaR1l195wjrjcQp3+eOwIib3c9wjVrTEQRKuMX4
+P7Apjm035JqfB35tBsIcEVbfPQ+iBGpoynVxb422W5homGNg/virSlvkTqc7PKr9vjCDsx2edZh
dJr3YvKf8mrBeijcUHGP5RmJOL0/IMVjnMgDCT4uQZT2OoKRaZF+zt7Fx7UkvPFaDNZRcSctKGmP
SxxhIx10rNhBm36kSETEpBdqhrbrb7+UcYHr1SKtLqTFgUnsrZEqoOuT3BN0vxvYbE6xXCxn+fN1
67nnbZgS+pfJSJIvvausz4QPBXpCvUc6hiADICItH+g9XWArjugalHXTl9XPInJCH/ncnWkSh0S6
9lUvz41Qhz5RD1TODvmkhS0SPzcOUuqNEXl99VdN/XdR0f7BJUnU5wCmGOHyhl0Fj5I39/ZAxGFp
/i1l7YBLVb9mL/OjD91/y6sg3tsgQncpRuXBJFW7c+ieMQ3Q7tLiVv3GA68BoykeyxJkr84NmEW1
U+AhbRHjBJvmqoeKXAHryJ0hSpH9j/Bvp92Sgd/E7HudRnXgnbVukhblp7KMu6QswmrIPwH5cUeo
p13LLQtbE+VbLDl6kTUEXT8chOVc8jE9J1kZ+X56qP+nXpOW0Y3+riVx4skhWi3aeeXiVQeQR0bQ
34IZujin8D8eO5ISs0g+psaq4ajbjJW9t89Sda5upOkp8bZk7l4KZWRHECPYKBz1aJDjHdiRr4bm
29AWr8rV321jPRl4PJYr7v3JZCFCfVg60lgTeVWTa1mGNTrMoCmF08GL8m66WgkXpHtMSFZIDo4E
n1ytv2Otvky0G7fuTpy7oM94EyjUJs+gFZ2r57il1SbIslcU5/h7eNQA5E4MmxzjkjzM4OxAyhyc
jFZi1h2zJn1JmTyKgl96Q1CkJERlaU92M5/XEapFpXU4pg6gHg0CNHfXAdJSP4d6w916YB2EKV/W
2fqeQVDzD8bt0vPHiqGcUMKdqTuX1l/Pq6e8gNQnJvf6nhotj6o6gU/FHh5PeYz9u3QHw2auwZ5z
IcAzPxFXgZ+UexX5aH03ZMODr/MY69A/tr0x3fs53Qxioc2tNWCRmQfez/eAf4NQ5tNsAfCaJ2a7
3oJK7wOuDPopf4jJy23Xxf0qbLQn4kdwMq1xBynnOVu9EYontIfM4V1ksl8mR8Lewd53HlZd3NVg
VpdVD2/OdVs2gcLhJdj8PNbPQDiWTd/3h064U2T62d4oQP4pB2fGuaMlG8TmSuZ+xWz1YHzgg28t
QQii9cyt50AKsJSETimwrOuEjHO3lK+gRs8y6WNo2Mwqk+lbx7bi04d3asO0XNudo6tI93Eqykoj
+1MjYS/YUvQ3LXKS5UrCcqng5fV83RYgq1rg2TAqubCfcrd7KWV36alvBHVLIdzP1uLRAfZIQ/pf
N6Zh4yVX0Yl34SF/AAogFjBXDwr1NjNz5KP5C10BSgltMFKlJ8NqtxY22ZAlh2xRxxagUdwO9+4t
WOamYlf4T7M9f8UE3CZcwFpvTxzsh7TGeYZaSCTY3KRlhodMOCtvp58uNu6V3T6K3r1bxhTqyE0V
pRYZGye+apyaZOqwwjYeEmnQOu2Vpswlk86vaWV3CY1F5EHoLy4rWVIEvJnX9NbVOcF6070Y7DNo
e9JsQA3aVP/GwKWtG1MNImXJ+oit4daXuRzearuh22U+qio9CtxQsnQbfdG54oFzdNRE9FjsjDI+
dFq5hc22pcP6NmcGln39OVRQ+jSw/zn3hM4XYcEE7XH2+3ayXx3WPgF15vaV773SOqwtPCjTgrst
sYbFfoXUA4xk3qcAkvZDxT+im/zlwID3WZLJAfnjnptUPEACorWqu3sAPQ/a6j4lc4VE8+WYaA+r
H42qfu99nawIjvVoT+SZ/EOr3x6zBrEGZbEfjLORkvytvm6xo8HWf5t1OJIjwxnNfzVUHtKiVCOB
B+rckgrrX8wXc2O31RObUA51bL56tyUyHnL14GXnTIMoL+eIo/7NTpsjYNKjD9HDXunn56hNVY03
xh6GJVdAVMZ7gwe1t7kwdwu3kKSEHA5r1+OBzJX9kMChg8O6H+b62+mTeFumy5sDI20EbdXa7OEZ
+crHDVef4sldrHCWXUiS9GZDV7+J2T8XBnK77gY2EEKOvmBBOmAdbGQu8XGaFlwzAFrr2hs0dNgh
I41+384U3Awr/e47yTe/u+P18dD3cIso1oziqkwwJUt9Y+1QF6quo4f+SWoum6u/UceugLi46PFh
1MFXoEQUmnac8/SZmzzRNiwZ2+B/urx6J/Y5RJ30ro417fzWQcmBalMuxybP9lYiPyk5veMpHAxn
OZVUYcHbMF2DSLhDGL46tUNtd4YiOt6nZX517OSxy+RdJZm/UlYFVowHHO46HC3WgeqVcViN5Nds
xBZ81IH310NB07kozLOy1/fW9remXIJlQLl27HRXm0BxrPKcEJyub9uImXkpBPfZLvPmI0RlY2/B
aMBYpjJCOkC7yCSZgnFMzUhKiw8B9C2xWeoPq/zWrX9zx2Depq+gCn+nsmKUnKBNtF06X/KiBBKv
wXDPsLhpOYxbCYgYPwx9J3MGsFVkfbyWMio/AEWmZJMVt1XFTUnObXhtdOvIbG9tNLPOwY7IK37O
HIqUAlShJxfiNmFvrr+2Rn6gM5i3u7gaSdTgdRWLvxHsSZJF/xYDiVgwvSLS4/9Yv1BF9HnDBMex
yV2QhUijq76vND+0yChWKy+luCYGYKvPsvxgHVNJ3TVHwCuh0ZIK1tzyy4rZ0dBh3fWSmWmqVFAh
WyTjBNFI/HR2z+nCiqDR/qDR6SIBGkOyW8uF8N6cvykf+jcNr8wfMRHhpiaCxNTMMNGOT54FWKN1
gtXJQ5fRctDaE4PZQbOMt7T6U53/JIjNdd0HtYWBAPaUBrpydlX8Tk7wdcZ+Ry+bffO8ih7YIGIc
JFgzbj/YexVRn78UufbgNO7zQLSwWcfdXNnfYBZ2TW1ixNJ4Q2byNBdzXIucJf9RXn5Fig0XXqmb
RLqR4hFoaZOanDJ0lnZJl+8ngxFssDZegqDvir8SxJeN/s9OjUB34ksy9X8zvI28cbaK774scPdz
dvX04BNmj9ypCYSLhLa58ptqjffaq7aFBQG9nXUScl72Isvs2MUkqEXJmaW1oW/zgC8MmPC3g3pO
7rQSTq1bsQhdOHtSYDlpfEV/pGCO5XrSxFDpEvXkr969tRZRihWeygTK3BjVNbmyGybUpanJ3ZXr
Gr5XDhwo13x4SHUIimBvy/FkavIwudYDMz0IcPg0O5qan3ZiM1DPVAOyD4ME1y6X8aMch2rPRE/N
mm0D/Fmtpz+McV4TkV79U5fdNp5o/rx1NQiEsaecY1osdJTKlxospjKMbU0Au6vfLes/0s5rOW4s
WdevMjHXgzjwZsfZ+4KoKlQVrSg66QYhkRS893j680ETMypC2IXTmoi+anYzuRaWyZX5m/YqkTMn
t8SvmIddDYJJQq/hz4euzgU7GQhca74NueJ0hfS9sYz4esRP2gQFwtIm8e7lfQLY4KYfO0eSzc9h
neyEVi4PgcddV4pxgaCN9GINyXgzIsMFQCXZUZem41Dc1RN6uOpowwAXusy4tKGtPIK0pX7fwaep
ExUiKhmR0IkKwGu6wYU48JZFB+SgtJqJwmH1JVCsd1wi/L1kNd9jz0w57KWvKIf55KUU3lDeRlgi
MiltDPT0PHOqY5S00SBTmLXTwvhCgTyhJFh+Bdv9I/AaHW1B00TSN3/34ozCGZXNvI+qfTnCUKjE
t4hee6FF2c4Y0/AY0V6jKEpbVjOBlWuwEGO4mX2462sLzb0wvTYkgSNnwtPH5PF7P+o3gYfMV3AT
eLRPDRMAUF3id6P0oAGok0fhE0X+2zxEF5YeORcATsUxuyVw8F7bixZ7WXjvxKes6455BUcxLQ5G
46Fs+iYh02Dwpal32QpogDoSvuINRDNrUkctegHoG2gvZYDSVn3txcyBtwPNCZ1z/UuYUphT+stY
8LEaGSfnB17GMGFxSGN6gLcZtmV54Emw0tnJlRSQozbIEGVw7iRTpP7kbiqUPftwuCgK47bqK0T0
2Iey6kwqzUP3FprinYIcpq6hb+qHcMwwHBuTfSjTXAlq84BKxkNcf40q4D5qoG2NBtMuDIxM1DVI
htlGFZl8eWHKytFVQpReSu0S7v5V72NTgnwOUgn029TRKbTksSxAfOchOhhK8YCsABUdCB1msRfr
ZwvATF29CQGAQIsmMI4rwyUXZuUUCCY+BmUWfS4MNNCqrPiucs5QcqCI3iPatDe9qdcwCjQfDHSi
dBYn1UrxQvEz6UKi4xFV2Q84I95W671jLCMS6NEp0wd2rW+HQWdsK795yWgwHNJ6+Hm1P+kob9uW
B40ol+B5yEXyYGV4MqL29eK2yo82ra4xSuJFSflQkeqaN8p96L3rtMWR2b2u4STQ6QddEcMwqBAF
uBhpwFyWvggbQ0hvXDqSpYu2hStcgRiluZ3kz3AKBEdtpAceRO0mrhDPMVhveG6gnehqdCfRchs+
CT5+IMhjkg+JonI9koyj2EpbmKpZi3RnTWZn8poAvaJv+kn1BWDvvayUt4KPI5SM6U0O/ndDhgNe
qcAXMUyOfRvdUNWLrhITVxhkUC4CKSTbm/IRQeBPyxy4mVvk4R55HiJS3HHSAdOyKqRnS+x/DmlA
axSWv3zsAuEBvxKJK3QA/NtBqA5emsJ9SaSe3jI4dwPKCy0z7750fZQLOF2KAn6OGVE7EbRn6nm1
nn1Ken905KAtr+nltSJyzVZ5UysKEnRRPAJnrDjekAyB+iWUwoDOEr4VtTmCNiUlOcqCax3ptPWo
BtJ/zowyJ13EPYC6L2VaMVRvYLIi0qBYLYArlRXfyi3QEBnKjCJWUD0yklz0aEFZbemWcFHolbXV
hsR7F0H4KDz5ksEZhdxw+kr+OrpuaQ8528GEfILCqxVy8Us5L2hdAVYg+2gU9mNpPRtx/FXxxviq
sQZEwMd4PI4GhHIX5sLE1Pe3GbiYW7QJefBmQnxQJZO/VHTb70lq8hIHYncDgnPYTETDyyBCb7X0
2Bf1JDdSTtmH3Ji0TSXIswOFtE+yLpfAFVKcVxqhvfeS4jZOq2ijhHW2VzGbu5B6jnYY3dWnAFoz
l2VG6dPUpX1FdrDRId7s+jHy2S2FfHBBbt0oOkinbrTuaPhSFFaKbHzguQDaDScleEWWWFyqcoRq
ZSd5X7UWyGMcQKXQTLO687uqfhsk/x6rTJhgPUjovQI/apPlOpkipMC9KwbPQaalB5Dpn5EJTbaZ
VL3omPQ8BNwYO48GLpVWPbiU/UHe6R1CUHKJ2GKj6HTFqGVejD1dkYYkS6XHGI57HyvrjSL3xXfJ
QqQQDywJT5qYRCsbkRCjcOLh56JiPHafQq6ywbzUn2SK+OBHC2QmKLNL/R55yQiNUk+5UjMZEQep
+KKC58Clc+JRvKglh7pCsSUTt/xvd17aPNboZ8MkABeNVZhbaxHtHRRcWOydNVJNTjbQiuywm4SY
66NhiXRn6bFXGDI0FtaG1M6r5KpPssua0qzdDhChRVW6rIZqRDM2fIyk/jMctatB6lAbRVnL6won
GoWj2XbXvR5/V0L/MbckCKHqXZbAJe1MSJplzbFCb+reT4cXsQ1vZbnfC2X2hk8ObxaSYvgbEl0p
kI8FMO8hMW8i8w2O8ztqIAdMK3aWQH2958mtRCTHnf7I//CcddIRdsObJyPwHIevZfYtynSIvTW1
di8Lrjo9+9rqfGodruEw9NfsAlwlEsfkIZciv6pHxr1ejk9mMgIc1IwvpmvtYjICHSufVnvr9OLJ
DMUD/b2HblLPpZASGelFDopCbiN6hfk9iiuO1VhkCJmtU30JvBxVNUAMIGcHrZ+Md7Qdgu4NhAh6
YjVVZUBH4lWIfv3gxtyhZvFSV6AVkds6gFSUHwNfqrZWHmk7cmPk5jQ4Jn6hyTseKzygqE1jmtnl
dL3aJL3wWpWDnr44NWSN3Rr2WJN26qslKNZeyYTnURt7nLrCFEoZUr2+nubbusDBqsyE7CugSYHM
KNeF29BHg4pFkVQbE4kmimlFcWu2/b3U5OURWTKsWnLpoHcgWATFHDkzk8Lukc1wtDTmDavAJ9nr
vIO3Sk5wvIG5kMWge0Q6Nbq06OFfppM9FHOu2p2lPaCVWW0LYWKNVgrs6tQKnjJ59A5eLghfKtO9
DSMpuvRNfwQx6HNyxpAWQaYF7VbE1fTRlxrBxsgJQIUR8TZAAf/ep06yrSUIyBJOM2DoA8ROpn6I
BwkNjZaki3iMkfRuKTYh5hHhPFtY1tukdkpZLfkk1UEEQBilnjKUpMe0k8crpWgMiqHui5jl6Ga2
0JXpwSPBPIaIMvkQhQxUOLemT50wGHQK1nHztQesxkMlavWXvJ2IxqzKPfpw497okf3R8l515NBN
XmUhpVXK08kGN85hlFbwXSsl1N4QpoxedB+xkK4BUpHnDWph8IZ9KKcU5axmi9bKWy6X4KsyxPbh
NOnOMCmFYRzBLQwABs475UeVDJcnKHapoVfxPEO74yZxofYXFHGlXO5/hHxqW/FhwgPQjS7DDr1+
L5NI9Iv+VqMcci0MrXSruTVqinE3FXhq8WVQU2B0oZJXFOHN7ugnuDhCOQDFjHMRDiYl3irx9wIF
uE2j9Ckmnrl1mxTkq5jlTp5MeKuQ+cB6EQC2hpZ8p0bea90bADv5sLS1NB3FrHEYSPj5T8B0pTg9
FeIVUo59tMEN1duXWpiAPw/Eb1AX8acLxkOMxSlKBDUuwLFqkZ0Iza0C5lF0LNRZ0pzsX3C199qE
b9bF8ahe4BMMrDb8niD/5FU6l7w7TgqQAXX3ahhuFDxUN7Wi3dKwTw8jvc7Ba6UtouDmRh3AMCQy
fTPDSprrWssjR6wxohTbQHKyvpC/ReELOFktwYInVMNdqQ/1LpWjr3w8yBxm319Isc7XygA4kafw
C7AQHrc9mLVL4CUVVFikMe1grN8kXbyrlBwUYoXeId43JKKCyKsdVdrbJC+NN/R6vxmBiWR93jU/
ktgKN0KXPhptrhyHzBQ3YQsezQoE6HNWEF2qKLvs86K0vuAG1qBSi36EmcPbQvpYucvcEUg9qvwh
1px3VU71qJAydN70GDvmWv3iu2K7A32CTwFaWKQ/qnQ9Vt07ZMupzVwNk3QCF2EWauWNMYbapTfA
EJb9vgXH7+GPFo0P4H3cK71E8i1q3lPPeMO3/N6zbrKKbdq00guZAzIokiw+B2Eq06SVx6MhAo9N
xcwDNFq1dOqTgh3ZysqDUsUKai6yBOA/R0GyAMwnKmC3JF97SkLseLSYh66eqPdmSsDW5aEpZJ+F
GKUssxSVKyps+i3igYDlG4mjEFEbm0Svv4UGgGh8UW7L2uC4jXy0E9C9vZBo0W3E1J2ce7CdSWjK
QVX8rlRht+ddTunb18Flctv0UU2yXyNjuaXuqyPsCmpT9SyR5BA+NhjPQLNAdoHXNWFv846Whc9m
qDwj7IP5qaHEjo/3INpRlEZxj4Ig5qZc6iEQ1aZEJqSmmx3Kk9prWX9BgA0+HP489oAPLFK5svCM
fG8OjEu1tqJUHmtL5S9TsHG+UCUIdWYGNUPoSusy5U69l8KuekAxlecIMto08ZToYahRf/NbFHRA
1D0iDMnt5ibfR1VI8MCI5acytG5DWSG50DoeLl10i+bIbaHU8l6LtZuINlp9qwaK9BJj7xjvupp+
FSAHSIw1TRA7sNLXNsVQ3NAy976nj4jFrC4eoZSa93jCvcRtJV2woa7qoaGSKEfmCy+JgoojSBdB
K0TbAmDmcHd+6mosACiXaJ9Ysui4qjUXTwegAmnOt8SiRwYnjhJpjIVh5r72emd0AJr8m6hts03Y
pDdaUQz3+tj0lwGwhC3dSUSU/PY+B0hzTbnjW+LJyVGOkfAhK+Me5cTjTQ6e0lagyb/CGs82UV33
txzuVMgnAElJ470Ng+iRggMdkUjKcfJQa/rEtN8ks7nOx2YIdm1Md7RJlReUNIz7sosq0rrqARaa
jwhF9GrmDD+EDX5fpXr3ecCtHWUeiNSiVMnXnSlIV7UJuUDCOCJsemxXylK8JPt8orsSXfzD1KxE
zbQIyyWwEOJEOmvN63/4HZrMFg8hVI54afnS9TD6m7//7f/8z/997f/Le8/uMjjyWfo3XpV3WQCs
57//bvz9b/k//+3h7b//bvLO0fFgxd1dlE1VhOPDz1+/3Qepx38s/aO0WkMtLQBarftNAEQg9bfo
hAS4wQzO+UjmUiRJNnhbKZJuitLHSLzaAYzWLkTYLj8mQn+ppZoz0F/Ry+DYehE2yf7n8yGnP34+
ON1Q8MA0ZM2UJOVjyCaGN9lp0MqQmi/jq9Z/sKK7PwhhIiOk67IkaeZ8/pQhqWML8TUz3Ms8JAOw
cgpn8fkoS18Jo3VFkTVLRSh1FqXyAwF+MqphMWoCPK/BN4b4O9vUFlDE6x/1/v1PAioGWg+6aaLu
/HHmsrhHu6MN0JQLrgSQeZ0OhAdAV7JTx5UVqC58JEPTdO5MyzBhfn8M5SoDiPiWzdyCEGOML6qZ
XpwfjSSvxNA/xiBhhhs37XrlFgG/XeEAaN0hDWOHW55q9kq0aVnNl93piKavebKnTJ9Ok1vRdVCv
ASc1T/kOFLZtAgMGZrxF9PkyXNlb0xz9FtHSTdUwTMXi6fsxYo/364CeIVIEkK8F69GtsMYUV2Zx
Lcg0ySfDwuE1KVsZ/hGuH/TzRLuDhtUivXp++tbCzDatIabw8b2CThmVJIOC8WDuw+JwPoi0tOrQ
a5JNxdDwM5Gtj4OphlTQ9NFnMLZ1Wx7STXFNvue0W7oo2/hIw3dlVSwNi7Ip/0imzD/T8Xgye2Jg
xP0kVgfXVf1UUUWmR0XZOCtWlsK0lOdLwTRlQ6WHjvDzb0uhl+koD4ieg32BtYs7uue/Jt37+flb
izJbC6g41Q09iNwORe9dxeNeN6wbJYUgiVP4+VDStHh/H5EumYokgu2bf6qmU4o2k3Bv6exx1298
e7yMLzH/2eaOtrYslrYuT3UV2hx3oSVPX/HkK7VmLYg0R9FS24GQvFC3mRPY1Sa+4R194W2albW+
eDBZumQYqiZDSZdnR4WQNW2nIS5ou1+7bX2Q9sZWvkWSx852wcZYOWkXlqBFaUPisje5SszZKaEh
+YOeDtm5jqCVGCoO4CKnMZTt+Q+2sDY+hJmtjV4wEt/KUakV20dJeSyTS71Htyxcm7uFdWFJiqKR
UeBDhOL4x29Vj4kQZ4qC+1ntqEdl4x3NhybaWU62id//ZO4kQ1K46QmnGrNTyTVKTZFkFoau0E3A
jBHOG0+5vz5zp0GmQ+tk9ckKhsQiNWwbyBskdZzr9PRHZ4nX8FGuzof6mfvMdpUli7JsgTrXdWOe
uJgaRiSDDHpKdMIH8Akbf6NuzFto6Xvxwt+af/34Q9lQlehCorok6bPz1gjzUct6xHarGJVFNBka
mWT30/lBTb9kPiZL4xKkLQc9x5jtJhhdQl3SsLcR+91J+8CBLLHLnbXbdunyIAkjb9YtVZz27sfv
lOujZGYoY9j1BserG2M37rEqRPrExtHCjnYUVNY+17RpPg7NEJk51ju3PFFn81eMhuZZFK2hpW+5
rnbtfgRbf4+q+S7eCigWrOS101SdiSeJH4eYGVEToLjFEwsRghEhGtw4U/hcr7n6fP6jLcwmQ8OP
mOUhKwo1s4+hhkFIc6UAtIQvyPG6PCRbb4uA4QVNxUPtlI/qzUrA3w8OtEHQOBdVEk6QXLPP14PR
DEEVYn2M5JHD+5TsrIptwQGitit356P9viY/BptOy5M9LUliI7sqTWFX/NKPz0b5WQyfexGTHHkL
H2Ms38/Hk34/fgkoy5At2Nqos81OKgSAcOfRLE55WJtPwLu0ffCpvgSZi2jobbehzHDbP4LlWNnh
y3F5BcmWKIqqOvuMbQaSMc6Im05SogHY+Mn/91qW6pWDf/o886XJs/VfgbT50uzaBhESgQH2KD8G
OGCn/gsMhcPKRE6/57c404JUp7xamp+QidYJVkiJHuYP3N9r1XxKRdVukYzz0yczdgb9azFEK4Nb
yAj4fCdRZ+tlBAlGjwZJH4hUB+hY/q6+QJDfHq8x4lzNSlfDzY7MwPQ8CiV6YpvXpgMygGugPlqO
voMnuFlbIotf7mRssxy4S10rjhRmFOZUqh48/a3sV67QtRCzVWiWSGLrOc5MbaviCZNfAlW/BJOx
Eub35wNfyVR1WVUhRRjz43GoBfhPJUeIQUcDmdBa3K+svqUIhixyaUq8+rHP+3hugLP2fArhoU2/
bzzAV0Ds9djujev8STYdPP+me2a7EnTpZDwNOt1CJ4dV3YGFSeoutiGW7qaMKt1nvJKntfAHr2Qg
LLJh6ppochzPL+sygqdroOptI29bb8rDcA1r36YoixfOrneC3VoKt/CQ+Bhxtvzw06CI4zOl0bDN
f14zKBsk224jb6KduTKXS9/PVOixIPyFi5U021gaMMvJvBTLlPC+01+jbLPyrZYygtMAs9FghCa7
KAuEtvxpfEEEbS9si41G73GbbP7k7WBwlRimxJKXp+Tn48pIBlEUko7UKmu+9TVlzwbgzsqaX8o5
TmPM9m7Ta2qC3yTpG+eRGuwlM940CG4hAESne+WgXTgoJFoVZHCYX1gUTT4OaNCo1wc+INoiAg7T
elRrAdbd5QagxfNfai3StFJONlXc68oYqZSDND8+Gtktcn4OwKeVKNJyGF1C5U8m9Z0//L24bbVe
ZEAY+sGj3qu2domSsN1sYK3Ee6SztuBQVlb5widjFn8FnRbpydjqQLJwXQHuxmH5FvXDsZeQuBhb
+VlrUAbEmOgP5hKKjgYukMU/f4aNeIaDZqAQmlq3rX7di9fo4pwPsbBx6WCZliipkkG9YbZxWz+s
u1qn/d7yFyC7qdauLXiy/uV8mKWb90Oc2Y5SY15EQxNAudhKO2kTbLUp5W02/l68pGPzcD7c0qgU
ik+c7j8rurO9Bf6s6VA4YW/x8NJEFWXWlU+zFEETRUuzJDJ5lL4/LgUVlrHXdVQXvPK1oudXrTzu
liaMF9dUIjYNXTPE2Y5Vx3AqSvMkKf75BEKm5sL/ET5Nt0XurN0WC8P5EG36+cnKBtxWoFfOdhK7
0d8bZj1J35RrT8lpUmY55oco06Y+iVJSf6e9LXLcOd5e2td7zZG2IB7/+jaVRaoXJLN8W67dj2Hi
rioBd6Wgj6pwq1n7oq5AUCFliXBSKDvnl9rCQ4BgqqHTWVJlVZl9p0LT1KwecOQIUf7u2kPtA+5p
QEeuxFn6QpJocYZruqxLP9+VJ3NHIy3rG9DBdtDBRR59YGCDL6/cSUuvUxo7GALLmoJN6Pw5FYWe
qVsplU5Uex15O+4Tb9/R57HFXbpt34ON9CWsN+dncHGpS5qoUGNQSZCUWfLnN3mRQwKdzobsm7z1
jiD+ttEDOd9m/Q2wOI88cSRUjKa36uw9pUSNMOKmMdH1Y7Q03n1u3/PjWbgleJHKGuUzy+LpNosA
JFQSIZTwyvYH44tRq5/RtMG3KZPMF08OvwmREiUrS35pFXIM8cloAEqmOTvGTbWhXjfw3RoTuZtY
xADM+Jr57R2895XPNW3S+SZmdHTmaDaK+ry0n/sxHgc1C34ovxuaU3nfTGllBheX4WmM2elaZ6MJ
dZ6uCGgHWI930t7ciAfNGbfZVbhPNt5O+Ov34PTN/jUqZfbR/NoAK9MTUTCvGxlhxdvzi2Jp2clU
oWVSSi5yfXYmCXCK0MIHdxcmaPEYXWJ8ikt0cc5HWfw2J1Fmh1Ggm1zm02GEpPMFXCwtCSCDrVSU
5OWxsHLAQtFGn+cMptigCSbj4Dscq2/aa3OUPlMaBCBoIwu6sWzApcVm0u1+AkJnVw8of/Co8lYf
2PJCzYL2+q8/ZJZU1G0D1CNRYBJuuq18U22ndmfjCNvmi3FTQBR0kGK+CDa41z92+7U33fJk/4o+
W6R5WLboN9IMzyacXVtcAMLZjmDXz3/Tpa39a5CSOFuZIGr1rilYmaoLm2/iEx8L+b2qV47+aa5+
29YgEHm/qbJMS+jjpUmQCFg+SwdfCW4wAK8FGpuj4ICYefO98ahL3UrIxQk8CTk7tBCGSV0kzRJb
sSB9QhS/HtZaXIuTR83atGRT1OlkfByVkBb4HTdsuxhoZImuMXoPDlKlq339xUuMtJ9utMwuN81p
05zczxgzmngZTPMH0+6qc7xtixbthX7bbxEMW81xFufuJNz089NwJbrP6TR3HnRxRIONp2xt7haa
JghXn8SYLYlBUJGKUVAODA+u0914W8Cvh/jbuC3tYAepYqXKtDqFs4/lYyKWtYmVkh4mN/kOxcUL
nFgPFIO2aGL+ybYCZqajcUH6Pr8x1c5Ne11jcNDoLfObAbAR2/OoeT6/exe/00mY2RGlx+hqooJN
J20QHMQk0BHhxRj5zl8Pw1NYU0kRSUbl2cFfq4VYY1qc2kL3OTB2wnBdq5d/EsJUeXIjEqb+9uKu
6zRV25oVV38P9f4Gz5ZLkCzb81GWnghTEfpfUWb3JAl9UOpZmNu+1V36VNNzpXqmLOkgfyvjPqPE
4Zecx/b5qNLS6TclTioPYdOiLPNxO+EySrFW5nkKgXgjbRCL3iEdew2M1Q6ukiuc37fFAXVVJ/m+
EnnpMj2NPFsgpkbRPRwjIGm7YQuOeNM/I2w+VcEFR94LqAutlgaXDsXTkLOLy9Khe6RgxSGdm8+1
nO27VgQKGarQeKqn8+NbWv8nsdTZ7eWBjxuFiZOswV7EfjjIH0R9Zc0sHhynQWYPCGMQUK4O6O7S
iFF2E2RCSpjC9od7IV8Ml8HKN1sb02yNKlrTQZXAHlkNZAyjNj4mX1V2fX7iFk/f00HNtrQiYdwi
IPZhyxkWghA9C+FO1O6CHruP6hlhNVQTS//aNyZfj13dHs7HX1kk6uw+qxOxkUqJHTEa31DKyHkF
Kull0dydD7M2l9PPT+6xDmFaQXS5oHPrWlL3mMHJa6WapVohveR/b251do+JECaSATKDneKlcJS3
GFFA197ID+ptdYVokh1srE22tiiXktPTqLMjRUJMS/ETVB7hIMqFM2rbLEMt2H3rs7eARkBXI/7T
rh1ky1GB11DmBfNizT6blIm+VWTAhwQM7VVkJDv4Ot4otUiH4OghqZC9ZIVEUhwQbkz9cuVaXf6e
v+LPvmfQiEGBZHyKNhVGOu0VMgfwLVaCLJ/Wv4LMPmjnwwn1NG47Q3/VkC4boH21kIXRGVf03aCv
bcVpQ89zY0Uyp14RUCmqih8XqYdRNOQegW9md1usgmzuhRt1g9r6Vtj4j+d3xPKF8CvYbN/3uVZG
eQ5WL1E9BOtR9zC//mcRZmsEsybNjHHWRnUYBcbkekhXl+HajM2WQV6bQMAx1SR11I/5Dmn9HZV5
W76IduslneU192vGZsvBlVxFDEeCKeG3Fm6EPFknrEBSlo/DXzFmu9kMKsWPYKPbrnGDRsFzWCPV
rpvHCJmP/+zrzBKCToJJ5LZeZgdG/6VCz1m33Of/LMQsAYiqPLCADlFb9jHbKByjWkMtTNNxZseY
s2u/nFytgkm9X40nUl/rgPTZ0uLYCyMiVxCU38+PaHEJyBoYRtJ5BSjoxx0aoKODgSZZVKPuxvFS
UfG7WMl/ly/kkxizWcux2ql9TLxB7rjOBNvxHjXjoj3+7E5vjC+1tnLM/cSd/zaL/46ozJ/+yOaY
ULtIAawBZFeQbSqMPdw4vFGt8V0RX4viVYlRCvaADouI0yJTNDbo1bRXbeNvzLrdlpV2iHLkQgw5
ehpL4auP39T5qV9qNFPZ+tfc8wr5OPcp5hpdWzH3Uxs9oWZc7WqAxXjsrYPNFw/Hk1izkxjkVIzQ
F6lXi2y+I26LY35XOe6mvojQ9/+B7uEq/m1x54Py4U1v0hA2ZkvZCwDdhAGfPeAs897hxFxFrzQB
Vxo+yyv4V5jZLOJUp5VFCXE8SBxFO8TpJcTUlS81XR2/r6dfMWaz1/BOxSuPg3JqwmEs3jj1Prhq
NtFdcYcHE9rAm/MRFwelUE2iri8Dk5oFrFWpsmJUbG2fGl1cbrv6S+nFf7QxT6LMbkzBDbLerbnP
wivp1dsjKEoRcnTibyjVUqlYq/stPzdO4s3uz7ZrjWTUKfBjsBSilnqId/Cmr1T0ERwZ6PR+rW+2
fPScRJzm+SRLhvRVimNK8wdxLtQIvrmOQvdsoNI0gIAAEon99sqnWx3l7FbVFRQxhopZzRsbqc2f
ddUe1rUj2Sj4htu1QS5eGSdjnN2wgxsKmaZPqugCSsNX6nDrTp5Z0ZdR3J1flYvp40mk2WUheepg
yT5CWE0Q30UUSkLrR+ujTd6JN2peoSPyRy9GUBfAWUkhgdd9/H6m2ssNTLuC4iDaHumjqsGvXeNC
LJ6NKlBIYEYKFZpZkK5EWiXGqRyP4+p6KHBFKNZaW4v7+STEbD83FprW48BLyuy+Spm5NWF545yy
svTWBjLbz20alYiWcWpwFJqTGWqSXJxfAcvjmPCiYATIoWf7ydUqVxQbVoCYQbk0eKKM1acOLYHt
+TiLa/qkLTebr6Bv8YsV6WziqPCoSaiAp8K+U7+6lmpPxjb/WbTZvOXwgf3U5e03YsAVo/EoxHtX
vwpzrGjXKmaLt+LJyKZveHIiYU7jmyJlM2r3CJZ5T9h1KbVyoUcP58e0vBZ+NTZnX0r3fT/T5Dgj
Z3wXmwMirud///JK+PX7Z6dcggEmIJ6Iaxc0VFpu4MVTGN78QRCNsqZIGibK8y6Eiv9ErldCiLPF
4Oj9p2iQoDxnK4v6Z+v6t+v9JMzsXFMHI0PuAV3I4TglqP1+wpRjerVO5FmctZNIs1Q4CyJJi03W
dbvz7vs34/tUKPWuWvD5/jd1hy4Wrtt/spd+xZwDoUdNVoSqhS6imogfFR206gaRUzeN7lVcJbB6
zO3zn20JXC4rJyFnJ2pTwNRHVCX6+e6P7hMqR+V3IQEOoQOiQxDyorsNNt5m9YZaPDc0XZMmrgqS
RLOdjNMW2sY6iVqaJKPN68axIPcbnO1NjA5x360s0MVddhJv+vnJbk5xfezj1MRYKCuxfEQRr1hp
7izeuScRZvs4kHWMxQzaY6VyFeQIln8u1cMA9b+PLuP24fyHW16ev6ZvtqlF1QPCojJbbvrakFEU
403fffqTGGBDAeSAq5zTy0ZfLxC8ndqyCap237zqtu2/nQ/xv6y/XzFm10cTDhpKjJSCcMA8tIKN
klPyKNitXRy6z/6+uUq33SUyyOLKwp+27+8Hya+4s+UHiR5xu5K44QFc6r7cD7v/H5zWcoqp/Yoz
W3ad1okS8uHT+JQdWlVOuZcfEDsAoiwc5HHlfFxe5L+izZZgSpW5CwPejk0UGxtUzIqNx8WwOf/R
FqPgi8G2ZWWAyfm4lYbGa6ugJEVKcvelq1U880zXOR9j8fv8BJzpCOKBdPsYw0cCL45GRoJn3NBs
EpXmAPY1RvK5NZA12mTJy/mAi7e9aagY2INws+btxQj4f+qlDKpykZSMq22A9mOCgXf91/nQNC8t
8jIdPOrE1/s4tFFNBWNIOHIB0l90+c5AhDJJVgq6i+eDNSEPIOeJkF8/BumEXDexLaCuIsp3vpJ/
GjrlMlbTlc+0uBROwsyuD2UwDE9Dh8oes15GyjKUkP1YQ3YvfRoVOOBPpBn6KbP1hseEgMYsjoa+
pVyjz+Lj6YxjUw4dsMSG5/w6WJo4lPmABgJiYhlMIz65J0hjYIl0PSPKuzc9sK6bSkfKs0lWsrLF
QU08iZ+YZFOb7seTOBoeV9htTvRxNPLG/IgVpePjhuC+nR/PcpwJ6w+QCQb0LA6y32ao4xaKIq9w
oTb7Stm1ycEaVg7yxWkDbfivMLPELB9bs0cAkJJuZR7xrN6AXr2yEmXlgJv+2vmxDVr432FmS6HH
4RwjECjCmvvVb7Z1/yqneJdiANCvnAdLA8JmA3wjdCDetLN14Lpil0ooyUAKrpDC3Q2ga9AXPv9x
FvPZ0yjTX3GyCjAeSUS5hIU8HKeqTrtHjhO2TO0Yh/ORljbqaaBpmZwESoJgFPuUZd1HKuqYqvVD
99dgk0tL7TTGbKl5UUldduxRMQmPcbBJavXCsj7X4xr/YmkRnMaZrTXJMgs1tVjSZtnYktpdx+bt
GJVImNUbdJXuzs/c2kKYLbm4MrsEv0duu165CfPYtA1B2OMSt7KDFlOFk2HNYbtAaGhohkDHO1va
QQDeuwdji4jarthZX9bo29NfPd9Ip8FmB/eIV04T1OzXUt8jn484eyo/yT6WFred32xMdWV0K7P4
c/An6y8YpSauR/LVREW9ZzyiaH6RFrvzn2plkc+ThghLuyxS+VSqqO38iTKj/UGOr0GQUTQNKNJv
rHdBV7VQH6kJ6JP5RHY90l/HMUcob7DfDP6kYH4SbV6Xj8SOFntH26H3sbjQ5dfAs5C+NFcO1cVv
82tQ89JdWBRNnhZMW2fJXzQBGeXAj2797q+LHqHaJKmaAUhR49E520lYz0h631FuDdDea+U7Xf3u
US/KEPxbgSIvVpPRZRGhLajQV+YrwS3CuKpKXu84KP4koH8SbMPYqZyuU9uG+nW2svaWt+9JyNmF
kRlBmKNmjIVVeMT3wI4ug62w1ctjcoj3pbPGAFnEc50OcXZ1CHpdlWwpMPhb/y7fmA78sH3hBA4O
QTf5Fv88mtGbYZ8949h9fp8tHvQnQ51+frKZFQGbt0Hj8FBp5OB6qOMxUqjflHjl0FiLM7tQYq2v
jAzNcTuPrpT8qLhXTXKVdCt978Xlr08yEzCpDHWOi1dCQWvbLuDaip6TAFga7t36Ch5heXWcBJmd
t1FPyQxbkQl9l/obb185kSPgtn7ABtyu39c6DavxZo8MKfLw8Kt4u8fG3nVy+kU4VH6l9DHpVa1r
BSzOIcBCuBKWZSCZ8nFFBC7qu3XClVxF+z6vbSneNtpaSXvxeD8JMrv3I15N2YiLtQ1Y5ULEs1RR
Vxb2cgQFK1UTAgMPz4/DSFRjlK0OlF2RvXrJUR9WE77pN/x271pw3SYNAqDUszMwEUq5CTMgpsOn
iSM9aVWIX5gp6WYqQJSOZGzP79XlIf074PwO0QqrjVBVp/qrafbQgdXqVyZtcZf+GtL8+pB6K3eB
gWG05XlvqGQjaelmh3wwnozMXDnYl0aDuhIvY9TzuElm66xp4qrOLIGSlGpeFMFNE69s1KXB6LIB
HxoCGgJss32qNX4RjYqUwX+VfiSZeAQ/ihn4bvTXqmuLoILTULMtOkZa9E9dtExypt4jVlSvSACO
26mju5bvrUabLW2hQCnKY3C8NNQf+DhdBnZwsByqu6vCIYsf6WQOp5+fXA+6b5ZDnSkFmvI6/hdP
3vB8fk3/VNGa7yKdLaSIYDKml/rHCH1ilMr/I+3LduPImWafqIDal9tau6XWLsuybwpea19Z+9Of
oOZ8djVFNGf0AwPMhQFlk5VMJjMjI8oaZc+ElOnt0MZgQS4dCGRORXxSiNVDgagdojQGhGlctz7A
+G/hE9P4VRboGqqt9rvoVpBYgczEMxJFv57r6h582PZ9hQFOvyvb5qCmU3Jt29C+zZse+mkLZX7W
u+Q+qwmQoiNRjpeXRZ333apM4DjR2wQ1pMnsG6Y9QWXfIt2zJs1fQQLdQUJXRks1BvVtChTMZXPc
z7QzxyQQMTH0STGg6rtq0G2wIBG+fCSzBAXDnxUxiUKnThhOoenyWD5NsV8Yj7EdXl4F7yGzN8FE
hFWSIIlAX9AqBm7pC7oHjF0V4hN4FxzFRRqAXtExciYuLM5cD2WFVATJsgcOHrk2PKhEX14L14hm
o1FgaPBu9vrJbKMxC2IXnpbVboY6WkMcP3MywZXAzY7NnR3G0dIY2CnVoV20B9RQjsp16v8wn2hq
rLr/IvTQ0/jOr3fmGEfLyFCrCr0gEFmhObimPzJ1ukkNePdYorXQ96U7N+U9pMRuwMwqylbfmDku
2We8sDSSqYBiEmayH9LJxUsqgDJp+AZxRaPBAsPG7/kEfr5QOF5EQ/gly4xzli3SynnDByXBgpkL
PAg87VaL9BBir74kqChyi0n7z8rkR4PVlVWK7AJJmC+l1238Lct+G2BHNQOn3DydfG5TQXGEG0N2
n5ZJZ5KS1AWEnuBJ0INp2yeSCpJzLrJ9tyi2KlJuEti7ewuJ85X2incjxCD9/to+ra8m6K9cLVgP
5m0seHjwb0ucc8x4YpQVJHfnF4wkz5Vjq9jK8iR7uqccqgiqwMccDzlRqs7dQowbaaClAuEwy3rY
lz1RDIIANmJ2ZBvu6yH7SJURlYk/JpgDENtkhtQmSCkl5ZeTPEL2hiSPmrr6OUpLkDWpQTwtYt3g
xrKdTcb1DVvSGzwVCq8Ah31qXeUQ6TJmQSSjP/zd+YL8KV75hu5gAvL8M0E0XMcFjWdHPH8dmuk5
kb86QNQAIfL0gci8M8RkTwbUtufFQAjru1ez6j3kBiGpFf+yFa4roPesAEYIylc2AXCqXtZjA42O
qRhvU2n7vq2yYMdEJhjHTjpbNeYGl36hQF7HqgIT8iuXV8GtTKBj/GcZjLttQ5q09Yq5wzfimsY1
cX6kAIrMPmZgDqPfPKuZi8fItXFffBfYpvfwO48AIQXwmDLuUZZ/FXIXYynrKNvXJwoQiY+dP/qr
P0RipC7Xw6F7BK00tPLQJzh3Pkhql8UcA8HQxONx0rWXXprCymoFTsH18V0Oxbhej1m2GZ0idPJS
AiG6n9OQ/M7izKsl7UGweVznwLQoeoIOamdso41MiwUgGuo6ijwEUgdBkSFxU1OD4qoTVanpEygn
SUbprrpzNZuZrzZlNEE8xLQGQaGVnwv/76e8HwkfF2hlpvgpUgdaOV8bg3U+5lbr1vpHjvafRSss
tnuuMgtqBzSGbFp1mGLNum7TvHahKfYRrBydxv1nf8EOfO4xVV/M6M/jVoH0QlhWim+DeDtOMNEX
Y2xr/Xn5c4q2kHEc6E8tRK63f8hnx1H+puIZAd75IK47CyIYnQidxfVUC0SOOHYYRWNLDSYpSrmn
B2JYp5d4yXzNlqmIPEDlqipIdriHb2eLycdj6BwkhQ3/ABP4y5hDqdTpHpo5FsQy7utiZ4b5YlAf
nfFGonVkCOfInQ7RiO1pxUNwnbZoTmqAtJSjto7e5U/HPYg2ymioqEFDjh0prcsUSlBQT/VSVKCQ
ErvLIkLK80zg2gQBHDAIusJGL7DPztKooR4wYBUGSv656PHH8z/QEoApD4TE4NthMoA4hlKtSTo8
mQigzt+y8iWzTmt3sw21f3m7uNXOvSkm85VnNYMiMcpCQ9geKb2OeqxdxfuHk0MIjufdMXtrTNIL
Db8mXmskA7Gh3/dZc1zy8WS1bTj1Cu5V88ppFg/I3C9VipSkE/G4cKljAIEGJAspHXpRjP0Y07Kb
WaBGNXvZraa6GM/11S8xbtbu5xDFoFH/EFLeApBYRkIFszLzLVdFh+T6DFWR8gRtdZdE5r3uUixk
74Hv8Sj4nNwNtjDmhBl82QIo5zxODlAE7meigmjCjuwr7RD74OWsQI1ToZ8hWhsvalnIekChoVH+
T+YaH2UIMW4KahQYRYJm9a9csR/rKr0HxVZweV1cMpe9KSYxUtp+gXru24erj8up+iYHZZiG9bX6
ZWxBBKF4uds9QaI7zKP0pAgJ1ukxYJOjvX3mK1YgQHNyYrWechc/QHp2C62wfpru8xDyGX4PUcIr
yCECT+E7R9Gp4W8z2DMdPBeRXjBrz1G6bSAYiWFrWXXNJL/DGO9hzdMvdmF+IHpSVrn/mWKW2Y+D
nA84JdAGCwvAt1CPFFwL/ICzM8EEnExqVVRqZnoE52ADmUITmcfJa441CBQk0RuY3tTvv9vfBTEH
HiKcDbSLIVmkPZlRcciubN88WV+hbYGzDg2U58t+yk3gdxvoMOXVfIS46ADksScn5KafgLeSN7+B
mF2Xd24FbcDGSaIx+0VH8GozO6zwXruS7iheT22WcMl+jmT1UJb9SKDHhBqo4HFtYfybiQy6mjSU
zgU1y4j8/h/V95R6yPD/RdGcl2TsrTGhodHbCTKvSA1nB3LB6ZBJPhpr0HzJLBHGjf5w9hPvTTHH
Q5rasoZwISqls2R4SSvF3pCqrSAC8Q7h3gpzMsxMVcdig5Wuce4wuXFnL1B6LRMMBhn5h74VhJp0
A6S5KGgzudMk9YArEKkFw9lIz4hLqyiD25zSQ3plChi7uCcSKil/rDHZrpU3WeWgRA+e6M/xAnL2
TzmuRglyoM3t6kCstruv9ah2IFknEjziusnONOOUi1IOfU8sNJA3xG2odpPCOCZpLfh4XBfZmWG8
ceyzoZtmrFCxlVOVTA+xIWoJ0O//zgt3JhgvHKtmMAZKxGXI/WMstYG23CWaCQIhSNAeBFGG64xQ
kECVTadJIvPFxjXp82RClEEFYvVoWpGWXunjC7pt5Zru7Pcu5pf+RTZD4+W7Ze4sMx9M6Z21V9D1
QE0Ro/uvgz8c56jzwJTuxk8gDGhO9S1me4HZmA+iqSLuFkOjCDMXEMgCFTh+2645pi96r0ASFMwE
VXYl24mfaPodSLUKV53Vr5R8SLDN/MX+Nchss6a3W15C+NyDTuzgm1fWgUqDQMC3Qyz3OjzufXI0
Dy3Y66DW2XauqMDJPR7g0LPBOgQBI3bEu9XVOVUzfGc8td11CxLlJVsFz0FeZkN5+v5ng3kOyjaZ
NimzO6/oClcvjpt0rXeGmzovKwmgPnl5T/nWQASO6TDAalmNPaux4qHRs9IzrFn7MVrSGk3O9kky
qtmDUMPopYaGDuGE6/CyYe6R0f8aZs6nLrUlWhmINJPcBqnqQfUPuunfifz9sh1uK8HeGWIuinyZ
prWlVG9WAa7NRXGBTh7L3m16gElMcPU0bpsCytIKUh3OAk1MUsv4D+VDcM2enw6SGP0MXgWIXSX+
HL+Ozi9iHiXoSF5en8gMEwAkoASnUUf61rZdOIKEZNXREN+WaLa/fMASiqEYWEUzQWbxBKUuLbgD
0dYfClx8WvkC/KObO+ZN14ooRTleSalb/phiIgsaCVa+dSATrQ01PpqdFXuoJesnUDj+rBKQOPbl
PF8PcyfKt3kP0jPLzFcDgx7a2X1ZenN+qI96UKculWDRn1TFN65kPw3iW1Ec5dyGmByjegqoYIC1
gPHQWZ826LZjVo7I1dWyLJACNfLlv583GEGsNvAafa8YkikYFoNsUwmRkFcz7yMCQgGQfG2FE112
E16b623aBepDGKJ2WH3Gep7qRjFabKFnlV6WoelU+9mD441hAkVgEPFAcfzmA6H5zCrjMnrTq5i7
b6BHWqFaXha+qi5PtogphXvabAN5OeZ48PZjgrM5LouDZBMj1RD/SyW/WRRPmw9mLph54UUtLOev
IWY5pbxBAI7AJ8biarOQp5cQrE5aDO/e5NmLFV9lqleiD/yhb/fXLOP+qNGV0+jgOhh8CbKuRxI5
QQefST36QltBjLk+QCVcZJZ73nerZYJY3KMqYwFv5UHSfJTcNoNySSVBQ8jdZGfE8L05Pm9S0T4V
aZtCEBfvN2OttWOjr6j4AUC1eelYT/elmb/k2bC5jjK8qHMvPY76IKpo8vJzVI8wLIbvj34Je2eO
ajGZS5kjwzspIZXhQ8MztKIEDNhiXRrecTqzxlyUY7+UE4oM+CSvzWGtAmPEgSLeclB/KnEw2Hgw
Ur0V6VngCpyoBK0y6EpgNA6zNm+/a5fdWR3akUAoloA6HNojhkA9jKoQV3fRf6ccwSBoE0v+UP9i
0lkI1kD/ygSGFU1kJhTWCjh7TAmnGIn0kADcQPnfpKBCild6yfMWiOEwvLnNM5vUOXcLddQl06sY
NuUIwvWD4zp3FGZqHzXigoee1l6NK80Tt8t54BULYHXA/3Ro972LlHEz1jqZKmzxS32UvxGk7Q6g
bBjVo2zq4vogJ309s8cEFdI34JEzcLlp9jfFOGzQCcyKh8t+w3Mb9P41OnxIqXWZAk+uVDVkHLGb
Ujz5efk76QRpiMAAW9HJ2h7y5SDN80ro02dl0NeiTgkPMoF9siFUomOmG1Cpc4+wCR6PrQ4SIUcL
qHpjFth+kgROZIe0nnl5wzixD3KoBlJFwOQwrsmG3E2P29nGepr6uk5uleFaTmOvL/xUfVFs/7Ix
vrPvrNHd3Tk7iACWhhAcJvJbC/Vvxuf2c/17edzg4HZYPuCzhcYXEW0q59Y8WyLz3J/Bh+MkBBmB
DLmcOf+eZf4CwpMtvLw4rmfs1sZEyjJvkeKUMCOh1bTpN2Abdy9b4H8rDLziQyE4say64BMbczXG
7qXb5wJiKLnsgoVE0aByeLVmAkfnRn6qWPc/a8xxrUoz06qsRw5lozRLNldxKXOD7mIgon60Ihl4
e8RggT/SA/ouBO+sMv5oW7VeaCOsUh7pMaqi5erfTPHxMm2aQwFcgcle6AIxgQJDW5aVJkhI1wf9
qsQ8NBSB4nC70n+8QSraKL1xDpc/H9cP/5pkxyMWCAJpioPPN9rEs5RbLabjYafcEEDJuHEW0HsI
c9Ckhh1Utaq6TuQCW4hBOFdfItDduc7yke+0M8JcW1Kx2cOaIhWNk9AkQziAwz/LT2V+r24HfRtc
S5sF7s+/sHY2mW82bSDvUissrHixo+J6OxSeEm1e+/8liEWNFu4+ohYC0gF0dQFMOQ9WKWnUes10
vCSWrzFp3Gm9M+cfl32CxnLW3VVZx9PIQp7zbni5aJ2mi2sVKCKbRPr8rYzBMmVl/mwVbun0Amvc
q2VvjvlqZDGStsMQO0A9Guj3UEW+sl1KfFz4naCQxNu9vSlm97J1VeI6H6CdQr4veTgrv5ry+fLm
8Q6UCsVwwzA12hunm7u7TToLKN+6xObJbfGpwLiEojWfSLfh8fXrsiVeuADeBGgMAwwAQJ0wGzci
5c63Fu4+hNkt3uLXyYP6JYkWz3Zlv3zInprvAov0LzKecWaR2b/KkSQpIyZwO/2Yhcsyddf9UqcR
mB9jVyNZfiiyBIAwon43rf5+mLKXwl46v0zjwrXWYoWyS/0wWRZ+4TSAQ6iSQCoP2iHRnU7vAeaH
AteBcgmoNBXkEcyj1O6qsR9zlIA2Z8lds07NyHDAkDY4WuquaLC7i2Skj7nd5fgw1Yuq9HEAzejK
hbqPkEyWdwvvfw1za6Xr7EyDiRk0OgeevybIndQ7vJKpPlDUhGJhEZ5rnK2fubFKHQTpq4n1kyJ9
ndXx65YkN0axhXjBf8236qo0QdeeoFcrZRjmx5iStfkDnlLaUorKcW8Y10sfg27P7khYktLbGKDs
cH22z7FHEne+mgMjtA5paAXdjxGC7dCV+Q5WIpc+Lahq0hCVkUifgXv6d05B/333O7p8zspKJ+iP
lWnUtGOgN+PVFBeCIMO9EgDfgLQaCFQwCcackmWJrcbYzA4lOc/GsykPN8tNP1NIhex3T2WkPl4+
l/yF/THIMkt1K6aaJJm+vpfPiX5bkddYE4xmcV/4u0UZzInC3MQ4o+jYYRIju1WDLpI8ElL5M2hp
+CLUhtAac2LiXFFW3ELwChD4tE+0d7N4VOeW+kYj+GDckG3hnYFwQeXimTi6rAUxOgmlVWu6zppA
3qxQBQzSGUUQOk74BLfhX0OsY1iDZq4rOs4t6VzEp2BMHkq0+drqdz70nqMcLvsF3xMdGYMtCpWS
Y19t+QqlCEfF63aIceImlCxiPKcJCerSXVC9Eksz0CW8O+s7i8xeypKjQDd+oqGOpsr2UYnIvxjY
4aYoQM5BjxsAXZ2F1W96nmWySjPl4vNSPUrNXe1c2+XkKp8EW8gZb4FKmEzlK/E/aGeeB43FmMBi
PIHJxegeKgVqoIlb56Gi6od6vUksDKAXqkvGxL1sl+eTe7PMATDkppqaAXf7ip5pG8nb/VQEzvGy
Ed69tDfC3BJV5XQbJndKb8sqLwbzqypEi9PtYf0Bwp+YrHJQO7DZdCid5mqUKpwtqnClQNoiu4pP
1VEJ8gfRK437ONzbYnxvWBeiDAmOl+FAlnhwghyd+jXJgsFAsKqcY7/ZKkhLZjdxULqyCtyAStjo
sW+jByapiuAbcisL+x/EnPe418ExVefdG44I4gV+7Pfoz1K2Z9oAV1C6G6+XL5c/Kjd2/rUKdfdz
j8363BnMREenPfErTJz6NejrOwy0rW5zVG7E5RrBxmOG+9wiNCLUtt4cus6JNvq9PDS/lMN9HywY
d5UPnexu0Cn6ACMNpneA6kMSDLVHVrlSHXulVjdU5mvllK8vaflLtZ43Lby8n9xDsrPCZC/NVsVq
psKDG+e2yHPQxQo+GPeo7wwwacmiJyaxiYbB94wAG+StoPDUhpM2CW4DkR3677v0pyw7R2+bFYgM
BZxXdgqRnlkLyzWNdKGoKK9ZYyEngLQseKkwbs88g2JdXQatQ8s+P/bPlMpzQnJXPtZX5COr2hli
Dn2mVuDoBnGwV1uPdvUzdY4jcVzTfLnsBbwUa78e5ig3s2nlqoaXT53n3tBHK1g0nU0wFsG9r3dW
WGT4pBPFziFt4ek3dHSzDKFeSn5MwXyU3QRCHcVHygl7g8zJbYalkjZCsQ6N5Nf2ATNDYS0qEfIj
0t9vxLKoLwmJm1QG/ic/bWF22A5OoERyGLtU+vwjs/B712NRBkoy92ScYG1LAvU3QKLBdECStShv
Wr1oUl72DH6U362OCRBzLanymiMz3hQ3+9bcTk8lSpL2T+tr+zL7mqcfGr+NOoHf831FM6DZi3sV
44XMpytK5KfJSLvXYf2MN6uaeLQorwHB4Rob9CqzsBL1ennYUeSvf40yacnay0TOIIHsTa925IRa
RuHpoX1SAeZw59clAKHnwTlAxkrMicM9gjvbTLYCVuO01w20IDQr6rUk1ExXXT4gVnm2QPZjJnKq
qRqazHF2xPioa7SDa+TXmSoc26QR411mtFsOE/ZnAvZAvIrReXJu1K8mUK4BVNsOul+W7vhj6t04
hf6nczP7/27QQWSfuQ50Z1Sqifa1KTdrHRbRGFLBNlF8Fn015iKQ5Q4seJTa2EAHoijuDauMJFk0
+CiywtwCWme2OfgowNzlLC+GBSKcpHjpkywUnHX6dy59NOYaSNq2ttUYm1a8aBDwyA+Tv/nrTRM5
nvQpud8sOnBe3P87uVhF8MnYd/5mjpupx9jLznBbIHGWQ/4dCHig/dQjVaKn/efx2EfGMfvt3H/o
rvjrsGwFAABcAMcstGaH1T71ZvecjnZo4yAK9pie4/d7bIM42oKQKzBA53nKOpMcxMHosqvbzWoj
f4Uob5h5tnVMKwxRqAAciZ4O1NffmQRMFZAKwDbfEc8sKuha2troPFCpGuR5Wgp3Lb52mSG4K7ju
oxugl8NTCAMGzJmHJOSKJwdidqLZnxsH/MdEOjiydrtmvSvZ2R0YUQQ5Bfdk7EwyxxzqL205jpjU
tlNU+wzlxpgt9FVF9Nj862hnhznnjkHAh0QRWzh7PkVjgFk/9tRnFFHUsMStYIhUMEQrY85822Na
jwwbppZmlG6sKwKETCIa6hQZYZxR6ucF0BosS5KuK+tYzg+FCOrDd74/TsGe6loGF45TwCmaSnno
2yysW4DM5S8x4NEfOVqY33xj1sHsFeN/7ZAsiio5lPa+uqYxpAqam8qTR1SDKHHYh4L/zh7jfHlF
+o4YSe3ZACX1xqGur8n4KlgUrxakmSZgCQat9htMXuDYU9fMYP7BJAKNxkWwQIiUSrZl3hoSgL1V
SJD+C31EbjTe2WVSBXDEOHNp2ZijicZgfjEOy3f9SHHmyY0WLcF0S04UEpSE9idVVB6if/tdwNrZ
Zj5knJRL1cp4KBC79KvW9pZPl3eV65SY7KQUGWgEsojFVSEFgehL4w1S/KQU6mFoLYyUGfp1k22l
ICzyg8fOGpNWdonajraFOQ5jxDRJfT9HWaAfyWv9ogTNk7i+zD3VOAWUlUM2bBYwkwJmmOQZqBhK
KexjIFriK83Jg8tbyC+L7KwwGXq+GMM2AeThSQf9KvXAmHWTfAK5VHWiwovrQTman1IBSpJ7w6AX
CJYpWnFjIQTZmg7FSlI8RkwbpZd+Hu5keVVcO3augevG5vZb7qW9KtJC53qko6HhgfwY7Ugm/jer
1S/dgnn03ERzOuuewNaVCvyE+9l2NpiIP9ngnZDtrvP0efGSHD0BSt/2KPhs3PwDjHfYRUhRg1Wb
yT8wazCDjR6JceLLs7++cVtI3vZQbod/wqSQ7ZNXZIbyNb6Zgn4u5t/OTTZJ3xKiDaXn9Acri704
vS9IGg6mt60hRt9tJ+pH/wPrBAmORWXlabefiZvF2vTdRHDoTBQblpMGFg/1uQ0WD9qD6EmKEE88
B9FhD2BrSBbhvXy+xmpBJbaokT5u4HfEYBpoaz7gHjsL7EUKBdXMkil2EFj5u0z63Gnr/TIK3IPn
g3sjzKFWpc0Z9GZFf7/uIS18leugYBBRhfGuNEB0TQxByuAeYe/pNXXSQUtGrMRefIyjutmAoZ6s
cnNMFYnyev6H+WuMuaT1Xlc6DQSCXlfneHIm+o+sFXHf8Hftrw3GwU0rzmNiw4aUf1XTK6X9uQnn
FFTOnUgrwUDHACiLyflzB0MPZ7JXiuOjVSbwYkUWqky0AEN7hh/ZtL0xuqm7Yuo2NGmfgJILPd4M
amj9c0dETsDbs70JJg45Q5tU9gYTGurCbfKSTyoqjwJcFu++2BthPv5QVBU0WmBkmZYsGnLrh5I3
PxOiYuS3U4NScq7zAR37y7GHZxVxR0OsQ/kKEKPz3TPSSovTGv5NjNBJcOe/KJ+zBfLEcjhIh8u2
eNsIVJ2CY4TDhPbuua3VHA25rhc8W1O8DxaXtDdG+4Fd3NugrrnzhqLMSTHUM4rQZDyAmTyv7yTV
J9U3PZeDbHUE2ydaEuPpiuT0erbB3NgWbmGF6VQBWBNc3jdeBrhfE+Phw1QYSlxg3/TyF5jgXKSb
mBND6P502Y5oMfTfd3tXTnPRVjkWM0+nXHlQZwjFRv83E4yT986wJvoCE+YsuZZ+apIYXEveZSO8
MIrSoa3gdtN0g828nKVps1rBfhGQ5and67AJVsFjOsT80B8LLFbTKvslmzJYmEKq4t0C/QcM9hsE
tvLUI/Ku9kWKKl/+LqqPcFNZS0fVArVmRQGs5fwj1X0M6lKzqt7oyLNDCSZOBVV8CjWTflOkHvQ7
ny/vJ9cvdiaZj6a385zNPV7eihnI1WlaMPLw3+cRwQuiQ0UHaSuGPZlzVCpQEbDHCaFBS9ykgQ5g
poSWfcpNgSH+Wv4aYs5SXk9622+IdypeqOVXO3nRLUHiz3W/3VqYLzTkQ1EQyDB4Yz+4VfKEYXJB
1OEG7Z0F5oMY9oCpwwkWwMGXtKk7S6chjuLsus4mf8k+ErbBLQCQK6jewJV07nHTCgyfpeDMFvPg
zjWYPPXbRTr+dx+zMc8DJSUNvBPsoMG2DHYyELCvpdM1KWSMkh1UIrgbeLnc3gbz7dctRoTTNpxa
wGdn5WA2tZsbk6vXveuIFDS5B9VW6GwS9I20d+8/SUFj0nIAOeiBt9gAOUhAreaax+02fqKPl/nQ
g5vv8fI28q6KnVE2MMnGlpiroyBTMWMI3m5usoXKGDiVf9kOz8f3dpirvFw6pEJ52nuxPt93k5S7
bS6aUeYdVUCKIP+BeTYUn5lMFYgppySWgqSexKZvGNu1Ajf51JWrqNvLXc3OEj1vu4tP3Uwiy5RB
Y9j0MIn1Y7PGwQc2bGeCfXMVCVgMa+Cdl01+Qab3WuWp4Jtwv/0fE++o/IDNkKZxTnrIwXaOO8nZ
5OnKt9XM3WlYBcvhVdz+fpt3ZH71BOIaAjybl+iyL23ltyqtXMifevn03dE68KsWQZ4TgdXLHvGO
14/onYSGgAFghnm96p2bNolrr0KULL1s2JIeni6aJkMJDThExvFmS09iuUAPIj+qV8vrWLoyeh+p
R34VURwq0RCoGAWpnnv3tvfm69wVt0F4EZ7O8WLMFpxuKBKfe2RspS1NlwHei0EUYS6g/zlq3VNi
JO6yHpN2EqRMXJjy3iBzpeTbVpl1peECDpcfziutkVGoJ/mxQCYLHMdCqjPut9ytkN3kMcvidcTr
PWtfyjiyVVxjIvC5yAZzrg0ytDXRYCM1+19FA4GaRQ/Sqg4/cLZ3S2HOdi8bkhGP2Dtgh1xlcHOI
KP6fLLxhfHYByijnoeobwLo0qGSvup/D8S9bEDjc22jIzoLTGZKuJzhamT3At6dyi9S1Wu+SgjwW
XZ9fqeUKitdmGARRixt7/27eG2JlZxjMruNsrLixjMWYfYx2qf6sisra3NC4M8Kkl3GP54C94Atl
8o0ut/6aohugn+ry5fIucvE1u2P0dsx2q1nWUQGvtI32b49Ks4Y7X/LG3B1HF8SuXz44pbs3yAQK
uzKTKh4whaRHxuuWuXpA556Mr0bvGlcGSH0KIfJEtJn033dr1NVsMkoTdz8BjLT2lcOY+zH0uv3F
WwCrryC104RlVGYCcDh3PGm/ViZkIFzItdzDsDOuX6Va8qpCQoZTNJtnatINGe1Dmw0npR9CSW78
dfiA+LYFvlUVAz6WjGYM40ajNRR1nyBJNftb277L20dHFIi5m4tGD0RfdYiXsliidlOqvlURsuql
d3NyM6G+3tf+kBw+4qk7Q+r5V7RQ1lSkBByF6VH2ZABe4qP2SHzaIZb8j8zr25ich2oziJypdPm5
NSAJpKFVCaXdyL7NAX23SgEJAX7fPBlNwcTXBA8K6gzMJW7TOj54g8DEhlnpc4u2ldSTZuFbLQrE
AGIcwCENWlt5iPUiyrXmWbCf9O9dssfsZ4linVVvMhAh9i1lBiC/JK9dD0YEPZEqFMlM8vp0Nn1U
oBBgokHCCvQoUEWRN9LiLEj56pMiu5stIp2UEirByzZW33Kz+qIvmepui4XZZquEH6kJSGGHH2U9
fKAfhPkFQFIwA4dRALaMKEu1Zc4FcnV4tDvWp24mmPd8+MAe760wkYfYFmQvE5D8YEt8FVzVceIc
yor4GEb2iTRfp4ocLgm0PaUJXIKx4KripBNIC2XNQSfKgmYt41Kj3bcyWbLem4A8VXTVzWcjSPX/
DhNBjIE0lomBCsweM1FOT52ilaSxAnVLflDQ1C6s7iFFtivYTM6NT/tqaDuBaZbOR50fEL2ZUDyb
sZkUKq74ABDqGAkwv4BPyFW89JqcqFB3Gs0HEcyCczRpM4W+ijFZrbNh1HSgX2pN1PLwTXLAXgCu
PdPCJDKIr4axFAQCXmrrIOSAtQzIjvdSU10RF+0yoCZnkrr2JFJCa6r/rc/mI2WbVJv0tK6/LdId
VBNQRmMMeuuFzObmrqWoXMwrHEImGgpDGl606CcxN8g862bXdk3ndQGoY27aY65CN3GM6DBQ+gIO
sBnaMKF6qD0hUIHzZHPA54FICKAqSOcZv3Ky3mlKHeMlDcDNrlJu4WRI4VCoi5ukc5CrKVqclkeg
yHTZ0zhX2plh6oi7fCGztrEwzLzyChkVxM0trVv8AGMQlN14Zt7WZRpUuYz1Z1vp294mS+XZcqSO
fjK3Lq1PTCJ2X07C6uztMEFoKhqrJObYews6gbEeu7UozeBhexFdaKJBRTxB43O+Y1tuzq1UYA5N
hmKPAyDNkF+R5reV30j6XWwhvoFdQfmWl1fNEi3Q3tLy0rVq6HC9tMVNJgtqprxIoYIoDpEPWn3v
yBBMFDC7YcQAiwx2HWhp+139Zc1DC1srxzeDoweXHYa3w5qCxzdQE9AbYUHqxrZm0zCg4Ng1vxYr
LG1BIsmJ47iqEAsMoE4AbGQiX+60c2wpqAPWXefLYHyfV+VWIj8ur4Ibd/ZmGEdJwLqtdFULutKA
2KBFKq6V6/Y6fak3z/DyIL2pIxFZGy9FPlsa4zmmVkqdoeM1lfSxrxvhoB/msnI14ziptT+uP6Ya
77qDsnmCxdL0hkl/QKeGgUp8NyoHwgQ2NQPsxAH/pTfkEASh043gnYJwkAIhzDpIwjS6bJAXzfb2
qA/tggr6vPKwzgik8+Yo4eQM8Y265ie0OZXvXTXP7tLaiYuf6kRqOQv3mS6HXS5SAZTDwSSEwT36
83bmqyyFIJr19m2VcPyaBdO17tOh4urYhdJRGHR4D8u3oVgDSS3i97v50Xam0jht7cmY5tyOlGql
8223uoeSmC8CC/JCKbwEgQfl6/cIIgsAkXZop8rrNSU/zHP3XGDACxzf63WdjpLId96bg6IQZjqh
MIhXFejozzczN41JUccOKoPfFjD9VEEfY3ItC+h0ni2Fcu+vKji9/g14gHMhwzaS1jf9BLSemJyO
LLHWqMYGwZx0hvI8RFmGr9C3tkLZGsEtWqJd9JwZkobxVqP6hFg3+I5SdEEJFr/HWN9iryvy9CGV
Fhk0r4t5Z+W6c+sMhvXf00K6P9CRUNEmAZ3F+SbZpQGyNRubZOVf8wEV0O9tIThTvFEx2IDqJ1ow
wDezr7QisWe5mvraM41rZ37Jph9D9XMrj8hYvAHqxkDz2+Pv/36Q9zaZKDkM8apvJrUJWsSqCWfD
hmC5D6hquBU+Wgzo1Hy6bJL3eHKg94GcEA8n/R1ZqE3MYtAkXOEksCPNBy1/sN3SDirNeHNhU4Z3
nwG5CWwXhCRU0OWffzo1XfKlqXF2LW3xq/RqWlVfsCLag2PjEWD6oIkB7AYLYnKsui4labKR/Bjr
raEGa22HZnsiBtTw2rDYqLTld2cT3NPcoLS3yixMqqSqzRsk1dkL+t/oQ2eRerdBWbXyEzETAX8b
/6yRFSNNQCCi6zLW2L6uq/sVQzpREmQeuE9b9xaYabFF3qWGtxFFAqLZDgAu8+GSQm0ygg83vP6z
PvO4fhl6sEdQ0KhQ7puzn3j5AbUA7XYTfADs+Us3E4USG2dhCilyvwisR4oChFJt5PiOIKvjnAJU
sVCSUYD7QXOIRWkpUjpLCjRWMBDeHOiQI4ms2y0y3e4IEv5ACK18XyGxsTg8NqH3i+cziw7Pp8pI
uhbocD2yXunIDPQ3o+a43Ui+CBPGC+u4uSjzD2DolL/w/MuNWrK1aaFDqOa1Pc4P9cmGsqtXh1XU
gK1x9GZfDxtQU/aQcbl8FDmXGfJ2E+sD6zhtXZ5bTq0UJakCFCuYJPbsbnWVKXZ789UA5c5lS/Qv
nZ95+8wSEzlrWauzZB4a7/+R9l1NcuNKs7+IEfTmlba7p8cbjfTC0I4keu/567/E7N0VG40gjva+
nDgbiphqgIVCoSorczEmt0QuktVdkICOdd8MSRn3zFAppdVL6RIa6D0AbLBC3lq0ZQRlwHjspj/u
m2KuSCaIQVBi4xKiksiwQhlJJUM5VoaplcmrazDyKZxYeR1GsG2KAbknjCqgHEWtp5qVSYTaVOHo
4V0knfvqaX8RzL8PMDvo/U1QGtNVIimK6mGyMAAnlj/N+G4YOA52/RrDELeqkUFTDeOmdFDCJECK
EXwyZr3crY1X4GM0o+i0bWpLw/c85X1/1kdRkBQgVoBuFbt26dDVOFrGahhgWE2fh7aNwKo9Olnc
1hx3Zu3b1g75901KrSA8jNIsA9hkYcTaFM7llHD8i+XKWxNkqRsTmgxwdyNIqER0md2amZf3UMRV
32fUaGMeSOzzQ9AHZ2uNOp+ZsRTVGmFBZBqGVLzBd6S4xWPySnqro2G3nuS0dv5oofgtfulu8Hrw
w6f4G49Vh/EqRMKoWHBIPFeuC255sxhVreGXCM8z+thEl0C6M4L4ZjnwhqFZ4W9rivqKqDUXqyLC
1Cz/1PMbIe3sUgkKlUeCRLyO3tytHepT1sM8hZ0OO+Kj8YHJckj1ROckQL0khnYsKHpf9k81y3XA
gIryGWGYv5rxxuamuEthL8/A9Tdk6kOap0dhbo9hJR9T8f3/zxzJTDaeqjfZnAiFUjiJPNhAgtmZ
8kvUf6nlKRM4pphfTEUoRH4DRUH6KbsoZqE2PUzFulcTnTpFBXn4mxjxUGusQKJDlkKBCiFUcumW
xah1pTglGvhthukMolKv6EsT0hHDH7+U4O0bO1QuDNHXeag12GliUJEYv5ZC9I3iz4URYQXIaVCE
6jhSdMdjTKSpSksdDtGJN1YG1UJQ3Cj94u47AisnNFAth5IXmj0QcqQymbxNam1RwL/VeJMHHTMM
+avH+bR6Oaoq3EjBOFafY1gg4ZcwlEW/MofZGBbIMedQLht+tcgIkR3aBIKFUZQUo6NcjT3iyNQ5
NiVcZyDFUhgjPmkel0iHMf9FhlUJMU/sJiB1FYI2iPwl2N9MhgeCPQpKsuCDVDDQQQWNfg01aTWA
nV0Tz+i/17pjaZysmhEnwLpDpAywLA3128uDW4PRr05Q4nfCSnSt7FCvT+ly20oKGg8c12AkAiSV
hqokciXYJD9lGyOqrMlTqwKdzxr6WfikDUEJFHrTekpziEDzs795JHJTX+qiSkPlAWEI0rk+X+Dw
sYG4tAKErqiZv2+EUYJAPUZDi1iCw4NukqrHxFZa9ovcgTkYBL+ErYYQ/Mr2Yg+HfUsMX8CzDpqe
RKgPYDnqXOmg+Slk8Cw6GIyo7LWzAKxptaOk8JCtLI/YGKKxO6uYCamiYkUToKaZFqTzlzR/H9bK
DbnPHsYTa7uoz0Rg4xK1kFurLKFIZEXf9fGx747qdBsJsT3r75F+WKPUhtJ1p3POFfur/d7MzyC2
sTsUlrZYE+zGSfuYZbWNqjrAQuA1wtNkqKMnsYxu5U6CIC8vnSff6cotwfEKFQAw+hn0gVu7TBCH
Am9mNQBDT5AFSqD6qOLwlsgIVBbyX6CgDVyWVzNN0B5KlG6CnfCWOCbRVZj86ijbgEy5vA4pK+pf
WCOHcbOhAMNncRKisiLdm4HqNbeqK9ySbDFDnYNnjZEBXBijYpYQy2K/Iv92EvR3MvVGhwav3j6O
XDpO1h4i+UPsRRfSuho2SgstFboMEas8r2fyGBdRLYocUsIebrg1etZh2Fojy97sYa9pgyWXsLac
kieihAG8yXfZFm3B5dlinXGSG5oKbjHUbci/b0xNEpqcUQVTQ+jFGA5s0i+1VfhdfFb1x/24xQrD
CqBBhJ6c9OSoAAkgvhLKzYQxkxLl6S5oe8Xet8CKjFsL5CtuFlPKUxkjD0D3UXyMMbmcfNN5+ojM
ReDOxxCYAcFiusE5aPWK2g1KeW0NXYHqMZwMzgPh2gIKWsD+KDpoCBSUEy4XsSzJMpSQ0XTK/pQa
X8EWsb9JjBMKA2jJqBjbNVGuoz75mCjTPOMd6UA1QLHQxC8xiVN9iApAcEQjkxeAWAsCDB5wH7TX
rssWKq4Rc13j0skEqN60FsiJvP0lXYcBQtkAkASQJ2RsgbrgIfgZlYWoVQ64rNxYMrw+6eyoSfDf
P/YtMYi6Lk1RX0eYo6KxSpjKcryNcfXGTuQZdxiemx6AXBRBZoVk0/TKD5GjX3l9XVxapmLdWLc9
6KtgOZ5AmN24ofBUip3XiH46fi3N74P2c3+tvF2lopAghn0cDjAItm43XARbbidXBDxxCjlXFNMS
Hgogs0EcAoPupcuHQMIvcp5VTpWeQv0uHV518SH58wkTbKCKpzCeuwZyaSpvmuMa8sYm6puK+BBF
J1MEo/+txtPgZK4FB5eQXgCkSBOqy3WUlaqAomMu/9SU17J66JXTOnI8nnzsy9wBayHxB2V3crVT
aynLLoyXcCYCxjdRHeSYeRTc/c/PjBP/2gAFKDU9ZXQLgNU5OJTgZG+GD8Y9VL0JH8l/u8k3C4Ix
6nKQtFjJFCGFd5eiXVtAo6vlwbDehvRlf1m7OwdD1B2xznrbClA0c6rmbZZereh2rF/3TXB3jvLn
vBKNUlJIJf2X9V7765fccgG6ffqb2K6qeF+KuSbkJoSwwwRylDqperGs3TxjRGd810+qoxz0yZ6+
ApNlPf6deeW3xo+SVxVhBqSNVeoemdFfwhWDmneZaoGejnYTHzLhWbVMr0+9Oj/kPDaUzwr0ldtv
TFIFkgLcDIKSYJ7zb1Ft0PT8JT4IT9FZ6Oz5JN7/rfkANerb9QdUtl8UXs7OmI2Dn+KRRwCIoMSm
0SLIpDIhVHVIJUIUlqTt6tdusoFrcvrvZJzGcst3HmKE0e+6NEpdOtpSJAmwh4Wjfhu84mkI+gMQ
60/DJ+Z5ueExp5M/d7XLqBGRBzrSKfqBWfWJmGeJCKXpUjCCtVf1Y9KEnDTnugZA1vSvEfpxqdWN
IVcjvCdFG3RoI79eWt/oWkdqjqqJBNHg1DdYqyLAVAMnBEW8zy+7SQ7luhNjdQSbrFXep+DattRn
zrEnMYreNyRtGJsUQcKCmuTlNWb0pZqrhDs6GQenV9+0qvfm5d5Knpf2JrPN0Q7hrSMHPcjaSEis
oCyJBEjH9XlpVdfCdJw1cgy1xO7ig6FDAmqwl/mogiSlnhNOtGHu48YeFWwygMPSfqlQDJ1Dv8m8
SeeV1tgWcK2BVx4FSpnaxxxFsKI0S8gEtP2HtUgPVqU6nG9FQvDVtyKv4v9ngwrR0dBNQ4SBhc8Z
V500FvwowPQfqoUtWtY82QhWrARVBbjFUArFiaLuUkycWlEpQeG4hDioPip2hApRe1J6GQ+JmwY0
pBZK5ftrZN0KW5vUlWotY1OGOljn685r5e965ynjy74JEuKvdhHSpzpOMun9U/E4EYu6m2Ywf0xV
0KygZ1veRvyXWLy24WHfFDPywr3/tUWlPKiUpJhgMTMwYYVB9it6Usmkn//Rfaj38dP/IiTIWZ1O
fbRwytcyy0Bu1AkoRMGVgrw3jq2ufk+y9sFYWk6Gz/xgqi7iVQkMPc7y5UkemgKIwAWk65qWQs8N
tBygFJCtr5yNZGWo+sYMOX6bQNiUDe6vEBRHqmaT+e7sJjmhpwxF3jeiRjr4ZMZbOAI8sm+Yeaw3
dqlAlXdLm5YrKvRpbd6GmmYr2cK5VJhfbGOCik2V1ELodICPWOHgJ9KtHn7MaVCIuq0IX/ZXw7yU
t9tIfstmG6HwPRWpDIqvFqjiIDukfu6mAMMDz7x4w4864JJSk7h3ddoMBbgX0M2hRE9ZlGcpaiQJ
/fP2E9TTIQ0wXgeXgJYEVzvur4/5tQDKslDmUIho4+XyzGKSp6HG8jTju6yLtjFr3r4FZkzcWKCC
hyVIco2XTYX6p3kiNYjWM05QM+AEjs8X19W2QTAcnNOggJDpeSphbcxc7hAHp5Pm9u54Ls+A84Pj
sQh0d/ClJ6mwi4AIBxE5BTIKSGRCwcFz6P5auNPDZN+ufw0ptRFW+6vxJyPrx7omJPCa+EuwAmn8
KZrftQT/h5Pv8AxR29vLxty2OgzN6XlK72bZbeez1Rt2GfF4qD9v5L1FUbEZAhWLGJZAWmh2/JL8
qo8x1N+JUswx/9L5JE8dTyOQitJjcSR6x7kTft93Jpa74gbCZA7qcrjTqdjZ9OLUQzw9d4oWdPA9
PjRP+oCBRSAK379N0HEzs0q5F4E6W054ZaHBo7rZC2Hn5Ne1GQh82CKTlGAvQRZO1+i6LLQmfUAV
YQaeTneawHwQH6y70RngouJBTp3sy/4GMuMZmhAEXIoOo0wT2dRKNoSzmIK1/CfyBTBD5655BGiG
jNHPQebzUHWMawjQaQOND0w5ihoNmUqaPhyGHvZMC3CzeXSs/FebHCKMAOyvjHGtouyIrB/lewQz
Gja1dFHXQVyxdorC6+ObXH/vecSVrO91YYM6bIYC/v5QhA2lPVn11zD1kkmxlSZQZqAgTF+sb0WI
IwAa1DyNrWskD/trZBz2C/vUAWwjaVn7BGS/GfTYIuldMoCz9vTqEZF73xJzN/HGwZWAVtIVrWAf
VYmkjQUolazczvQvuuIZzc99G8zVoBSIGVENA3D0YU7BtbZGGmwMtWL3M3mrwU2mQ59+acrsv7jH
xhh1rNEJlqOmq2rAHk17StKgW3tH0Xi4H/a+/V4T+fdNujBqZVlkLczUxXk2n6PM13nKlLxto7Kf
GcxqlVLACUrr3oruRlDuleLdKld2JfPIDxiXtwzW238/Efktm+WAPLYWZYCoHVGq7MaKPUFZ7XAJ
lumLVK52ms5OxWvW8raQOmSZkZdmM2N9Y/5SSl/b5APDsvueR/4EdZFdLIs6R6CLMJOlgwkNauF6
Wdtj6AvF3Toeuu5FqN/3rTHI+AFM+L2LNOlRWJSKNMrYRUP8mWSzK6e6o6w3bfggTYuTCLpd670d
Y1yvFWRnAlPNAKlBJW7fq0T8MlUviwWVkDBy+/LX/k/j7LVCPR7TEFx3GNoB2QRIvlURTFMHQ+EE
LcadfbF66p1fVVq6LBZWPydPYi/ZFY+bjXMg6CstDtMOu0ocpryVY1JTfs+VR4xbOs3y1/5+MdcC
8Mwn1hRi2VT+UQOlGNYahEXk8BxZ7qB97P995m25+ftUlMor9EhKop1uxsdk7ZxCqj1lOqahxDkB
7IWgMA4gGiB1ChWnplFpcM4QpzQztGdZephbnfPOZcYOVFD/MUHFqXDqU02w6tpZa1cUHhq00qDr
6kjDW6JkAX6UI6CV9h/2zwTgCG1PaGrSCVUxWdlSEptle5yawl6GQzIGCZdwlfmdoE4NoCWyNt2g
vlM/G+mYhG3r5Ep2HIwIo4TSrQV4szTGHJdgevfGFPWlanESamUATwQpF6hNadfm13T4LkSJ3XCp
pXjGqG9WGstUxDGMRfqNbpwTCEGskeTqyPLLP0/lgZ/6vYXU1ZJCsjOd5QWpfBgFkgWoqn7cdwZm
cNtYoC6Sbi7x4TriDGsWJHnoGyhl5vmf488R3TdmqMukaKZRaASc2bg75VNglKeRR7nAcTeTKlFJ
aJvmVY2ANiruWr15663RcmoqzNP6exW0DHJjJuU6heDrqCvFGZTTpBeHNoZ6pZ+nB6X5VqGquf95
WG2e7caZ1MXQR1JbVhmUb8VHdfHil/6o3YD53vmwgSnWgZMWgbtJZIz7EBAT8FqcYMHxD1Ohkhso
fC/Vgl1dzNrulvw81nedJnPQvsxIu9lYKlSA0WAxMon4+VDc14V1n7W8qMdaCFJ1KI4C7wFiAcoD
BytPy2IEClZdvw6dr6j1WzPoHAdh+eDGCF0mnUujkfUM/DGQkRCmn0snOtZ024S1u+8WLOyFvDVE
5SRtKIuZWep4ZD33X/tPiZjmW/RouhgiKc6SE9rja/0qP+2bZX0m0vLDhDj6OkCZXDpDNIygxkqB
x+kqAIu6zlF4LPrsDfxtgYqt4LnXh1iHhXAAI6+BMYdKOqQClCIf95fCNASmfozoYRrJ0KkNHIqq
laEdhI7+WAWGBDaYL6kAwmSuYis5IHQaLQHCpEomVCQ0ups/NVkXLjVKbn/LqeTuqIHOC6rykkMk
YibJQ5dqf22szH1rkooZlpKYKdIGFEc7y00x0pwIpyg5qNMJAcpVmpUTI5husVkiFSPmTozMqANn
JUpCZ7RZTpHRBvtLYkXe7ZKoABGNcReHgojOXnHfmsHQQGv2B0AAdpb62uID6cJZE6vHIm8tUr4O
kjA5r1eQY+oZZAJsAuAExMTRS7+3kxfFQdz1u794KE5mlEIrDr0dABENuq6tpms3YVoApyvVVx9P
cNAkjWLsC13IA7XwTFE3/9hOZr0aoNNLewNOKdv98GqlvIY90zc2C6LCbqQnWQIp4NqpquYQhtpZ
KVrOHcnKxzDdCyIJEK5hy6gkqcy7Af1LlEWKvn0u5w8DzMNRtPhZXp2stOJ4IjNwbKxR27Zg0n1o
Khk1EmCAAAzQs9fZ/GkWh32HZ+7bxgy1bxh7CHujB4WcoY5ePciuwBN44CyEzpcgLQ4l8Bmkg72A
Ef3+poWu01R66sIpvvPsUJE2r8LayBvYyawvmSYhibgbez9SOFcvM+j93jA6UVL0SZpmExuWyPFt
CBGEqpnOvb786oCkEq0m8XRA1/c/EjMqAQItW5i/BscNWfqm8qN3RjdrA87oagRNsdhaEwyxN/aQ
Ln010d3up+O+QWY6SEDX/1ikfF0RFkyyd0AcoF+52BbgPSD+k3zB7pz5EEteltiYVj2DOM0FcWR8
6m6iv/Z/AjNsbH4B5f9VD0Yea0hbJ7WyMwarHmUrcmeNV31i+//vhVL+r7d9NYG6CwUR47XVH8OQ
E985y7gSt0nyuhdKuIsgnhvRk5Rb7owvxztogcdhMaKxaprW0TF5C1IS0Y3N6mfY/6pk/UZd/5Jb
1cPn5GBgOBtHI2/ypigQcvE6HdXUDvPjjJbCvgewMH0y9D/ANgeUMUakKLdXe2uUl06DyIkfPZEp
CtXVgsX9G5XPuxEZE7ig0dpYo1w+7vVYLIm1+Ky8QwLx1gwMP/TkW9KyF4AprNCwNCGFEyTB9N7e
6PfhPRnC5fHpsD3m96opxxfKyViVBR4Daam7ag3CUbnvv+1vLfvj/bZBez2mK8FuCbkxHaXksYuB
kuL4PTsa/2uB5t+oCqgOCISadALJai23TjOmfqi8dWPCscTZL3qEfliEMdINWGoNyPBqDyDy9JrV
398wZrdp4x00QMoS1qiMGuikgR34yxEI3YccJHVqvdraJL0nGNWyis4Ta68UvimyI0w8Jl3ehlLJ
7xRjhHQp8APKBO1WJc5tYV0lpxFLr2h4j1ieMeI/mwun02u1lXLkbMVifWDO01a7xh+0xBGS4n1/
ZxmfTwFGAE1kZKLo0VOmtFxAHa3DU1ZLMSodH3MRLMHJ276RT8AB9Tq6sEJ+xWZBZboCV9EjRs7p
dDTEc1yfqvqHIYEwKslcY2jcCSdBW5+TIraX4kOQElscRbuX1cTu9YdaWR/A0RHbUn3Wxh+1mru1
chs1vb8kT2X2kENzulY+hsk4QBvXjrrqJTOCcnhRlddIfNVjbxgHO4f2nWbcCw1yYHTkYx7bIOsx
cbFM8l03y9QyM5Sxow1YWmZoajaObxX2iH7y5Lb2c36KfB4xjMwIJRcmqbCpi+sgRCBQcSTBAHW1
6S4zmoaYPS5fSuWHUXup+qEBu4sRxlY792XldMopnCXXFEyvsfxGyO1COIpFBbSmZjfKj1V50SJO
4YdVyLj4mVRUlWaQoqoxfiZgbHeK3wHIJhT2eiN4LQj6m7N1QqbxqHzd9ztWh//CLBVorXWYeqWE
2Ua0DlOd2EWr2JUSxGnvKsu5CE+y1NrFAIrYCinVItoprxdPPsCO69Oo36gDuHuoyMr7zK56INQF
lAjU02B+GYUPznoZgWO7Xnqm1GrnVqgTOODkEAdsj4TV3DyKDyRTbO3qngyiS5ymFu/jfiYSG7cv
40RcBRxxsLQ8m93NJKpuB0I/abyzYrRlMSM0HHXlrV6DOnnQGy/WDyKJoZwmC+co0PCKOYbYrbHg
ZyzyYx9nrr7wLgFGqofthSIzyYdA6EKd726czCKxpAZTO18s8Swr7/V61rrKGzHmVWF/G54Dy0zv
+W2ROt6ZnCdFK6MMV1jA+KV9WQd1Vw+2MalP1lRZ/jxI1TEum9xuQ+nJWqcEWuoDHgy98bzvXOyb
AlhyFa8gKG5QMXwEd6kRpaiKy4AorOZTYoCD2ORkRmwH/m2E2mE9Xit0jwXShCXtA8VPAQrVIVmj
1zwqQ956qK1Vw6SvhNBEShFroyuXoD6phhJTbaGsc3KkT/gGHQRA6SJjCtSEF9K9ODlMwnHRwVyY
vNXH0bfuJR+DwsDyqu4QFMFoDy6h5O/fRJdAxyo/uZd4txPLeYl6OiY5wHgAYODl5SSgqLIaM+QC
yfA1CCI/h6//B5UDlstaoDowCPCbDBBf2pHLVV9bEXa6X2HQ2aiQ30GbxK1eyhMfNkbuDWpjVREM
UTpQlaBYp5FOcm5W86hgYF82CXagGMz0WYzEKMA7zPTAhYVHemyagFrJQsZ5grHgcRfGqUttTgrc
vCHho6zCFIo6JTxV9JuuO1ar9aI0IMHMBD/pzaNSQed6/nOOc3xNUJqSSWa07z6fVJu4q2WSVlbW
hMHzcgIcVgWuIOrn8FEKE957glWRAPkiNtiSVTgR/VVXAePgMqG7M791v6Tj5MQPgi3ZiWc5BWCl
H5Pfn0I8Fb38gBFxn4cEvvrOyEx1cI+gI4E2KSaqL51qJWxJ0whcwzKutlwFoYD7JfLl6IeyHstG
4BzY68SB2DNIIR9WMQFPJQ56JzbLGi0Eqft5WL6FD/JDDw6o6kE96JGd/LUfXNkGIbUJuxj2wBZf
LlAAu3yWZmjArffCc3E3BIRyL1EA0YU2oW8dZc5leRX9YAiMOLKEQA7kIw0UaeV+lBq8uZ1heO0H
b0lR6OaVBJk2wOyHlggZ26RtDMlSjpqeAF8pTN5gTLZWxE9yyiMTZ/kGIRD8xwz1hJHGoevMKYYs
+ZD6qaWdpnq8kUCAYrc13qLp4C7S/Kd9JbJ92DcMxZEGHc29I5eymVo5bK7CSwYST0V+rMbBb1RO
jGFu4W87tJ7fXJrQNBZAuTM2btncT8A9WDMnOefZoCq3ViELUzpmwB4alleIKGx2UEswnH0PJyf0
IlJ/7phuyqQze339DG0BqaVxIgyIUL+U6ttIXw81REUqyCShe/aniQQxh+sHHk5ILGn6IDnJojqU
w8rByzCJj6PxbAhebf3aX9R1jQxmCAkTVoS+xNUQr6lMlpgVoNydTiYmIpAZOuaZYKQzN/J5NTKW
o4PUD+wpKlotVzGYkEC1kgWgkqhAaAxMp6phg0HL1pIfUvWKxXr7q2PaA4kajhYMXvFYr9mEiYwY
9nrlR1e6c3mP4mYxvoCs07GqghNzr9J3bCWOk4iJRR1Rif5iIACBYnIWgdJAs8BppdYoNqay5f75
mrZWqAQzkbJIGlNcJGJT+5Ew2xYopirIBGBmLPOTQX8HlVuwb5OxMjSEIQ8CMSKwgtF4kiIBvLcy
TNAmK/oKfUc9D0xJPewbYZwvwNfg6hJImVBHpU6xUVf63CcpKunTlx6Mws3DIPkyEG0lrsp9U1dJ
Oj6ODHZrzGCC0vKKQSWaSgtc2zqob9OzON1P1mwnw6EZZY4dRmC6sEP8c5PfABNlTVaO+8OaY78z
Vc9EFFxEnqIkzwx19cIjoUTShqXTqNVNBOrXrkVRwIrkr/vbxgoWoBjFuYVIPTjALCozNkYQ8kO/
sgJl8OLpTupDb+wrBsmR7Q/2xLmhrl/l5CuBjQGVe0lBuCDL3uzeMo3SmmiAKk1OGEynydN8yU5d
023c+rD+UiBrIBx5feBPlCwV5jVIlhAfxCFGqnZptVBLY4xBOOro0GwpDGRKWXdr9h9FNYK0q0T7
QDWhcam+9KXuGwKoPVvjWKGpFnUqrob2QQ+jm1FKnKIx7TxU/CKT7FFYfw5V7gFPfqgb7WbUtPNo
isepWt0+Xb1YnL5WGKReoorjgqxThfiOl4WFT3Y1xTpayQjYI+7ftX4s43OfvQD3YEXIypaIc0Fe
PyfwwchgCJmYJfglauusJSlFMZdBzAU6tRqMS+EBggg2Ss7Of7hJYIpoI4H2FtS0VLCYwGGAq8SA
wo4U2z2e1pFmz8q9Ir7X+dGQnjmOT/4c7RQAO5B9hJ48BJkunSKMW6Xs5glB96T5bQ/Pt5wKkkUF
Id/hEauxPhk2EA5IgK+AC1waE8c8n+bCwvWo5eqdFeracSrM1lWl/mE16wGtRtDw7q+QFRFV0Ljg
wAHOgef1pU3MF6WdMuWJo9WPleqqBS7LFrIWPJgea21bO1SqO0dNYcoD3nlZaiHQxzYG6+wyvGvG
u5g3fsy6tba2qPgRDvkQrbmCJ1AZuiDGOefpysEMsCIvfBDs20CRowFBYTmVaorR/kWA11Z0p3oT
qlKhV4u8k8VcCeRpcFkh6kK34vLr6B3A0WVbIe42L3r1Mo3+/tdnPd40PAf+NUAdp2XVwlY38VmM
XmvscprdAYyL7VIdtLhQMCzS3sui4ONR+dQq+Hh6aSMbRua7PnF+CXNH8dxCXQDSZ1dTdLk090Iv
Ir1pSuUoAass6l87Pb7vwi9iUcx2ln0XI0m0W+0lk+WbGb2QsZJOk4Cok+uclIR54eEpi3ohbgL8
D3UsupZgQvKBzA+aj+DTQblftfPvEBHE+C7v3DOXbpF8HIk4xI+oj1Aucqg2CbLVQnqpJs0pquW2
ltIv+zvMsyJf+pKGBpaBySa0h/Nfdem3CURzzMX5cyNkbA96DShtYf8ujRhdLMtlYUHYN+0wiGK1
p8mI32aZ2+JnxRPoPGIqEUkCKJyoD5RbsbyKkgDkjGb3YEUDyRvwg458VO4mf/XGNxkEL0jGwd7A
q6UznQMXgghKGYwnIMm6XORUAi8GggNcCo+j2x8b0EEmZyKg0P4Pl8I16yUuVw2EkOBTgJSbSDO8
TFC6lHIJBZ30SDTcxoOKmisRazCOf/7tiF4J3pwieYKSLd+kXdCqAta+wYtQLn/E642Wd2iqufs2
WAFta4NOjId+VksT1QepPUzVa1H8edUBTFsYeUQAAY82/RQr1ViKWx2znX15X42QpqxcGSnZ/iJY
d+bWCPn3zUbNmECQJhMnaYBC2vxDm3t3FQdb5pVQWD5OhE8s0cLc7fWrOc7ypazIEHMmHcKm8lRJ
PJpG0jtCKg12E4bmf/k8eIIRZQkg0en3XqVkabFAttSZ+lcQW9qDybtwSJShEyoQFfxrgYpCawnt
Wf1zgvMfomlX/jr4pFQYudVf+x+KeXa21qgoEQtaCdEuElnzwGgOkPW0a5C3C83z3PhjPIC1Jph4
4fyzdE+vERVKvDM/x8Lp0r6STRXU5TCyogYLLlOwkHZO6oIrLV/APaU4BSRBMjcP2p88IojrIUUE
CxxgSHrqBNBNF2OTuYzFUJfA37jYdWWLTvXUQVjeSyDY3B/aQ+emcqDeT67yPzHDfaJzrpYO6hzC
7ghxCjpfHsdlrowC96bybKhefWy+K2DbDt3gQXxHjhkQRRRAoRa3ALScu/Hkc15ZN0084yS8eDCK
f3kw405IjCRMkC5h5tKZY7u6RePKAd3sj7iz1UP0/Mf0W2S/LaiYqaSUdjVhbUiLPnY6aGDSqLwD
ee/9KPzi+DDzCYJiLXYUVW+85y4XtfYpqj59XKFgO7qx4qUG1GfNQ42Rf+FW7461cdRlkDB+37dL
9oreS3zBf81SB9Vawj6KO+xlM34Vl1eoc9gGpCVK+ThDwUzUClvmwfRZ8W7zZKWdN8viyVoEFIIU
fZlt0Juf5Kj8q9VXV4rQVByVMdhfI8vg9sFFbqtNIDflotDFCG/kONR9cLw649CfojAGz9OXdbG8
fWvMZHtrjsobVAmKsHOmoL/oLZ7q1PcYDSjs6r2p7PwOmmSHOeEskFlKASkFXsqoABCtoMsVInGA
zC/IMJA8aL4Z6NC7A/W9o9oCyGgIg3X8qns/9tfJSjTxhsXQCpIzpM5k1ze7ukTpUpQayqHysvgr
wMezNbhCxB0xYp12UILh9fJZWP6Ebm3sDMOUhrWAYp54ilY7O0Qn3dUe11+Sg8e5m75qnMuRde1v
7VEnQlaSTsl7XI698C215gewTD+s63zTYKZ7fweJ39Fnb2uJurZMa43TKMFXG6W3aTpavHoe8wtt
do7Y3+yckFSAey0o5ymdu1o3ae72E6c1c417RGTcroFy9i4fZmvNEYa7xZ5dgv9On5PGXu/y3C4h
DAzuXevYLZyduwayKbh4VR0wD1T+dZO+AlYlblpzwY0PSvNHzS88IrunBdI39Z7oqSWQCO151VGG
I25t0lDtasq1Qqpw33eeejJBN1MFCqIlBCYmV3aXQ6s5+/7B2twLi9SxrhPSQG8sQOK8oXA7bG78
DCVUQBWER7wfwd7Oa2OzgheKHYqEVoCFpwitRBK3llzMZNa888Kgf0BC6mp3+Zty0hFF9LuMl7qR
00SdgQt7VJItlq0sVQUGctNjfRweiT2lsLNz8kKkd8yYk5gyjsSFOSpoVXNiZr2Ku0fMTgl0OeXz
yov/PBPU22fJaq1fLZjoB7vvnvvVkxtOvGcEjotVUAkQtONns4/giZb8tqbPo/wfdgmoApFIp0HP
lHaCMExMQw/J8616GTK7kN5U7sue+C794Qk9oamg9o9RWMq3p7aDDGwKfio5SJ5IMTkDTVuP9zyK
VEfOOWKd3K0tKqQvBZLFXAFt9ugDSOUYn30G7W49mXZql994CH1W5UAH8S95XYF1BXzul4FXVY08
yoQEZOd3s9tBKTB2gcHxjEDx6ldebsqMEhtrdAteGlHYzaAN7Ziv4qk9gprKCd0ltYt3LRCC/jYP
eKeW/P6rb4dEA1InoA7GDXC5vqLElFtIaLfSY3SoQRMnBc0xP3G/G8vPSWv8HztUcMAzQ7O66jP+
GR/JTeoSASHrVvOqYwRRyemgcZCiPINUeBC1QZWQwqDF2xEC+eZeRR6w74ys8LBdExUe5EkD8Avt
VqfCCzVMj2n/M40e922Qfdn7PpT/rUAtiLBTOW30Hdh1p4kGZ6w/VoV3+3MWQ2OHUbIWjJR8oPY9
+v4NVeXAjgEUxPDB4i8uQAZcijJWEwqtJ4DJ0KkxoIlExQ2zWuRSzT4vjE9p8OPgk8d2+j/EDfY2
/jZFhY26GeqsymEqac/mcBsVvjncRSUnOvGskOC1ydK0BpTuFVSenFh7SqEvOr+DY0Ph9sRZ5YqL
jSO+v7ETyWuYL2TjWhe1CoSl1A2PqT/fZM4H2UHzJv42HbjRiRXnZZFwbhCVEagWX5o1h0YbVgV3
FbTGPyklG1eCIhcR9eXNGrC8EZRreJOgmQwJK+r0rp1uDOMMU6gcQHXuvRe+NDyueuY2oiYM6A5B
7eBWuVxPmizy2OgwMvr9Gej1EyEDTE7K3eJLnnwAep3Uh/nywayYu7VLxUKxXkW162C395O79T49
66fCi33Q0apItEM3c/R7lMNdTFRx2ceZ6fbWOLWzgxBafdkip0nezBaFeIgzvypPnY+ZBN3XTqVH
6lwGl7OAt2YqVjbRJOahiGR09Ouj9FG7s0+kUVCtMM/QS3oZ/PowuPFBPlhftR/7MZS75v8j7bqa
48aZ7S9iFXN4ZZwZZdmWLb+wnMQE5sxffw+0dz0UhB3s+ntZV62r3NNEd6PR4RzGcNVFG2vNQfl3
S/wO2z5B722fbZ+8gLKxAtg7rtYo8bfny2IFKrOPjKHGKq+uv5rXXwisWuRE5PRHKQrKZ4oJOmPV
fgf12ABlvlcmRG77ZgutsI2coLg2IgNDFyBGENx5XKV2wpjQk2WzrYGCkuYLaOLcZVFxNMMizAVd
AV5ZEuN0Z6UY3+yKIraIjbxrCrdQ9/ooxWSJdAfYhDHIDm1kPOp3je2lj8OtDbpS8/Hy2XHjz048
46KlkhHjFbYQ3da7fkJB1Ck/l2rnXxZDnY293fdaMs4oaeW0mTmSlLnP/HbKfBmc28UUat1T3Rwu
y+JdTntZjAcOVbXWhHYTJ3m4qgdy7EHTMUnZNQD3o8uiqBFcUovxt6JqlQ1JC9ot2urnZXGS4yK4
LIJnhyAawBQkxs/ez/uWWbemCXFA8x7ROFJGCpxL3GF7P4uO6sReDmPvKiAAkzqFnOIlfshCywet
0+Tnkwf+2jANUSzpfMpvj0Wr+csS/BsoV4WeDPM5sc+BgXg6GwlMACZPGhYFNy+tkNAq5BbSCz8J
JA/d9nD2y3vZxzSSS5eZRaGF4wVvBDNZkwVaVr3fKLarfFzIF11NAJzeupdPkmMsb4QwSdOKURd7
LTWgiusBxtJddRbNEPKeVW9EMIfYVKMkSSo+4OwV35IDJSTAJrvuyl/AJ4oOcPJBNPTEy23fiGTi
F6ln3Rkp9uTsyR5OzG1vAIQWobh0JYL6FdoHE6zwPNXLNX29aKSDjCxmOWbYk/ib0nnAUigx3Qx5
dSSSzYvTb/RkIljWrkoxznD1wc8/bn4ZWK7qAfM+iP0mGK9VPz0lRwmjZeBtFRIU8ppnb6QzMQ3D
UWsJqlOMuTzJL+Mt5a3BBXjT5KiXz+jZ5QG5VYL8gbYqRfNRvPraG+FMlNPHrNUXWu8qibuF8dMr
e7cL4vDajd35DlRvgrtX4ClsQgHio2UpzR5dOcXFfIFbjcI0jXr0hVDDAkxg81wpCU3TGsdVwibM
fQMwt1c6wOC6hzQQPSk4URybDSD8w1Y4rns2zZfUScnNAZ+QDuuVpyKaQz0kJxFIPa+rbKkUPlRF
gRsDQow32mXSSWTG/Ed1jWdZFB+boPw4RGLCR+4R7QQxrmhrAJ0te73wilYLM4l82DLteDle8qPZ
TgbjcnmBcYYJI+V4/cWR9oNmQ+SzdDPiMsDjOUjuRD1qkVKMl5V1uWQpnZ7ZANs7zKWr/LqsEic1
eXM8jCcVGG7BhA6sbgHmoHzYjFMt3YDp57IU7m12/m4sSwzmiM02oSCv+XafD8DcOJkiiBnu2QAG
HcaM8XtMaDKGljSWAqBraAIQm9PmN2H2QLt3IKBZ3Vc0RWFQEIpkTE6KQZopocNLZxcCCp0ieS24
sjXMestXlD9DEkxS8sxhryNjf8uqTcO2lehJbkWoZJW3Td/++0ntJTAGtzhyLcc5LrQsDpbsObMO
a/Hxsghu9N7LYGxusNW2rmitRo8oTYt1RaHYxjC+o0Nh+L+CBwWv2EAB8v+2DLa0q06bE2NcCzaO
h2/vkTsLKDPFAbx/wQ8jIo8JmkC97VqNIL3iVbDfCGayR9tc7VGiA1b6g36iz0PbV6L4jsoTD0aK
rNGiF8yuNLUlcz1UMT5rj7WGu813wioELAAWjkvVp5mqOAvg+fX+yzIJ5FKNa2laEJlmmF+8lqvn
uv182VreIwZplDfofHrUJ3ZqNUY25S1t0xguHk6n5otzbHwgIfkKJoWA9hjoaFvqPwdXDlW/BtDO
U+LVYeWJLkzh92UDzJgs3YbWJd7fOnGRVmK8sDoY0QZ8zhqzrqMQP5Cbyu51ZwKMmulLnq/4vvIp
OzQfQMCG9k5/bYbpSRMU7bmp7F4WE1sGI13tZIN6fbD43X0RTAcZzzu6vL549hcaQo3ZtYM4EBU2
hKKZoAOKxSZrVmTs+kNzHUeVn4c9SkWpp1yVke6arnHqbkmJIVVhc4RaKJt17bVmYpG1VlZHCEST
a+duuc5O+j1gLUCXZoblBzCLCy5C3nW7E8fC9LVyUvUgAMXzvPxVTLqbgnK+u9F7gdP8g+HQkQLU
94GkyDjmulamPE44zNnTT8lBOZj3OEQ3v0I3OLjsoP9wemdZjINWmMWsRguylrD8tqLAR0InrNE9
wyvvR3ss/ebm34GJ0bN5f3ZnwYxDKsvUW7UOwUozeWtzbWEocosUvArmL+N8pRMBKCE/2p3lsd5Y
9mQGezm8sX1StMOiPRARYq5IBOOEVr2RCflr4TVqHoIkJBo6JXREOD3vaY1eY+pZE8bhdD3NNon2
ZPJj9lg8mk/qqfoIeF6/+748mHhDyan7DYMgaAjVoQ3iQBF1tujoGLdzNBsLfz3yWhWL9yOdCT/q
oQp66cu2KRCjMyshulUAzYCOtOrRhNHzDtHaDNeDaB2Ofq4LhshWiZxkNruFiqn0Xw36W7rfbFhM
QpfVMsLVFvULeS9FMOn97dw6c9FPi6OugCKEc6NRnXoFptQWd0Km290OwpP6h2vvLI0JJYWyDWlH
szVadp6AeDXcxccJi13VbX7A/rMviskCH2B54kmnEnmL8TXH7aYariolMkTTaaL4yPafErvtJNtG
UlFda6FxnQUYCAqr2+1GEldK+En7+QMyYcNuEkMG4A2dsgIuFC2ZYtnqXrvtwbKFjAW3jKha8Q8Z
9lkkE0YADNKshIZ/HSVa6Qfl9Eq/U5Bq1QdokLg8wq1FYX4RYyjoT6JRyWS6Wb6QsqLVBDobsvnH
3gVJNK0IZV+tQAMSVpB4240afjuJL6D39qKgFI0OjGnoQBxgNwH1cotzqaZ3aiZ9VXTli25kD7Hs
RJdjCWc89K0c5p6rYx0P8Q0LxPKJ6ijfNHfbIUXLcPTl2lUC8jWPpKPoLEXa0b/fpb+zM3aWVlg5
HujloS8yb666kw2QQIF274PKW+0YK103C/x9ZvLXyFp5ysPmarvFno5Hae1akVbvAzNmekCSRocO
FVVRmfivGHW1FOvrqC0FXpkOGoZsukhUfeJ9vJ0YloYoXbbe6ZsWwHit5A9yHCSDfS213dXlj8cV
g71A2gzRgbPMhMhqmbVumGH9faw/GE7xqyvAF2tXohSdetHbewZfbSeHscCh2OYalS3MeF1TZKnl
kFzTGZ7CBzC8wB54KtH+C4jOZdBkvnszmxvpQGAGiHTtNMkfp/SU6QKHokGI1WYvgokZqiItqWH0
iIvKL83oj2j3HAA/dK3pAD1uqy///Yz20phLU3WmqQYyFtDVmjQcbQdD1qpLRtG0KadrpciWjL0K
AG0agAJjQi+WMcthjoECYdwB3TJVAWur+P3X3KeknGgNv8yh7YLU15PvyC1WWwAc5V7WlBuo9j+B
ye60ZnUcPUnR1gHKptcd61MaTqi1VB7158TrIiVITxM2VkXPG05i+VZ7xq8x853PvYnldj0CLIU3
L+52sDyAJN9YgemOwOxEgScuXcvvAxpEzaCJ/nvr7M1vYJ3eLOPG7s268OKpdLHxbq736yrw+PcZ
31sZjO3mrW2PY4MRio7E0ap/dtTvxQIG9uJzkx0HQ4Di9P7VCGngotUoRIv+bocynaqq6a2+xK6H
dG0un5TRCDIVlTMRijzPJfeCmEtAV+uhBNAaDGWqgi61/KJJPCOzsOP+lKiCEPM+L4JWQFjU4CWm
CfSKtzfbkBLixBRfRLE+teXjVvkCP+DFMAyPajQfwaQRu181NGBVWRUAxs9eiwrfBjCOLMiiMnOb
b9VTlXl0QznxRZhbnOwLiu3kMv6XEb1xLAmPODr9Pd01dyAVKt0m6I/lD2C3hbFoF4hrHzuBjNdh
An36q+mfVfE1+nKyW5qlby0JcdNEmwPBd6UHwwbunX4m86pKLadP6r6gA/Xko+4BMujK/jj9FVoe
5itR10VwjOyadGdnat6ldu7F4OEBL5ibaOi+p+2fmQvAJLBAjJltFmdvtZZCLWqsyMc303Uau909
NgUApDKGRiT7zbeEdnGFVUVe3gW0gt9SGZdbE0tpWyweedodvSmyU3bjYAgNqborH5yPl4+O/ynP
wpjLqQGcE/ZxEba25NqpTmX8sRYtlXAj404fxvgHlPFyM9FKb5VPc5uB6v2u0LA3mrlxu0TZugmi
iEgeY/t1PRqkqWAdNni8lQoAJ1vyHKuNq2xkcLG1dph7QR7GjZIOgFXw6sDqNPvgcPIla5qRosLF
X1MHY4PyERuP7pqWHs4y+u9HhqV1CrQJ2mQAxryNksVWWyANw5GN1tWmgNDjgykCAOMM6SmYlj7L
YHKjelT6zADT4+vEROsqPqZ6bgz5tZOvIP2XS/dBF46G8IxxL5WJ/zkxgbSbUkgKlBXoPkGGjJag
4Dy4Gorq7c8UK42i3Ijnbnuh9FLaP6d6rQB2Mu4ExMbVq281rMpsj9OLGtKejKgw9A9fFvCSGp45
QGBgrFNqRmS4Nk6vf1n87IAJSDXoI0DaA4HabYjrnEp//RwLIjTvPsBu6N9S2Qwo1kGe0q5QciHX
I+pqzmOs3E6K6FvyD/AshjFNuaQt3RShiw5/6KhDVeZNBTh047b1lwCQrA34ByPRy4TTVaPWehbL
WCtyO+CgmtjxHXwaMYmf+pOr3oG2LyBRfbjsfvSA2LsOWG4Ak7Axi4bp67f2QvphaLOEHmC6PORG
8wzg4pdu0X3VwK6m1qG9PKHJjD8vy/0HLc+CmTiaS7LcYAqzxluvOZbY12wCG6voAzY2iPcHHRj6
Tc/SGDutDK2ykh6dyjZYX2emkkcrpMhl4EmXEUvhj3QVv8DT5X77eVlVXgQ/ywaexttPnGKyRgEj
VuXN9dS4ZZb96HJyr3TD8wZGOlCO+pMuwgrif14F6Ft0+R6sCNS2d3GgI7oaD9XrkNjkY8jV7T/Z
R4BqR5jCTtHluqwi1yF30phLPi6NohyUGEUcdfYaK3bX1tXoavomaFHwA85OEmOvcQwArnKGXtMX
O1KuyV3yaXL8AVAKrx3gD+lpkdxa8BriBoKdUMZWY2NqQQyF+odeZAcrHr8DVyRayCqaTKYB5Z0z
AsAGiL0AbHjX1co3pRjKCTdGHxTAGPLMxV1PGp2VCo3b7Hr1pRf7rrqFplH6mB/S03+fv4Cb7H4A
c3tsyqajzoMfgCB0I43KcejnP7nvdyIYw8wtpwP5FDoj2Vrf9MQmrrJ806dEMEnCKeu/VYUxSRPs
x8ZAsUXalzmQAwMRRp7dOJywT+XSyUw9F9alqfFdOj/GOIuJaGNPp2mrYnIrGySGSelJa9TXBE9n
0auIHsYlaYxVao1JgMsFVozCuKraQ1O/XHZq0b/PxMxxiNu4UHEPWfXNmv3SGmGywnto7cyNbV9t
WdM6GoitvNoCyQO4Cq+sr5qFOUfl1B/1q3Fw/+jtuhfJ3Olp2S0JhqjQzP0xB2qgXEnIVbaTHNLw
IW6O8CMHUJnABWADSYkRRyoCEl4DFkHqyWudn+14GkWQqSIZTL6Q6TXJG7qy5azm/SDjfZXXPwtn
fbxsDtxnvw0Ymb91YfLZZOtVS6pN+uxfgxazm5ULBld0BxQPppH5cYKy12WZItWYeOSoubMqr9ns
XFLgvjBPxjAfZMEbi68ayjS6ZkFDjV3F7VGWctYGqnVYCRloqpdL3oD1He3U/swUtxLv43JVO4tk
C9BWqWbS1qGIWbpXEvFgigeaNm8n8+6v+ql0FH1N7i29E8kYo11oRtrFGH5s6/u4flGnQ91pnjYd
Lx8aN99RgbyF7i/+qzFRsJoKWd9qXNFZE7t6WtzbpPNqKZlcx2wwWrxmQCpunv83oUwwBJQvwK1p
6HWUlxn4zpPe2n4ljd+L1Wy9bupvHTmfBUks/wzPmjIRsslTJZkNeF5rLI/mTO6G0fqYaIrgyuQG
4vMHZcNkpo05Kpe4MhuQHq12fARi5uWv9w8O8FsTtsPfzKQm5YT8mA5i9YafZtg/Md0V+biteEDF
qm5EtXTBx2O7/LY+DvKgIfg3ylObHpU6SMiny2oJLJHtW42qUkhog+fetH5QURY1pvulNX21e86S
50mIr8O9znbnxESrdlmkfCykHPCpN83k6p7iJmi8L/mJbJ4e5kHmC+lQRF+R/v0uzwcfmF0lMd2j
qa6c4iHujqsIpo2b1QAHWaG4t1iyZ0Q0VbHo8kjNr9WDLUsAt/lFcu677RCXyeHyiXF7O+AL/S2M
SdsmpTATtOWQaj/gzQ2gsmpwyff05XW/5WD9XB9sTxbuH/O/4lkqE7KI1hR61UFFMyX3EgHgrd6M
fjaLslK+QZ7lMFFKL5w5UYFF7yWxXIQOsJj8TZl7f7Aa50qpp19abyTR3HS/Ln9WfuQ/y2UCVWHG
luQQPEGLuTwaFVhOlNZ12sFNm0RwZfOD1W9R7LL/NpMp6xWIypSBBNkwgdw9W0WNHK4UIMthgRvU
7ij4vjV7e5AktLopPoIpuwt5wTTZ5S/GtYidAMYOO1INjV7SVnQhX9krtrqK+ftox4InHz/w7uQw
ljevQ9VnJu5k465/0p9Sum/vOxgvAY0hdparr2MTXNaMaws7iYwNal2jL10xoE3ZFIGBh3pl9lel
jB1/JxZcXFxzB6UEcGAsvGnZW6Uu7VqLHYB/KejNVlLvFqnipvMYxXMqu7U1hJWZC+yPf3BnmUw2
rA21A1YdpHLg06jcbkt9R0o1z2hrQZrzD0d3lsTkw/WUZ0ZBQ+/svZZYXuHUTAzXYhUb2FKitzln
pgsv2t3XpD6xC/X6aNkJqdB5mMuAvpZSX81dAlSpsAxHUP4JkmK+izmY90BXFsMsTMwAiIClZRm6
AKr9eYsjJxPxIvAN8bcANlKsS97FyYTJn2LOo1Sb3HgNyGj6WyboZwg0ef2wuw9nJaTGRgatGQ1f
+m1xR01QlRIJYGxO0tRW2hwzBz1zYQ7eIK8qHpi5IhDDN+3zB2MMbhjbQScWTiSJg7y6KeObTGjU
fJc9y2CMLJfXDBOlKK0P/vqSPoO8NTn00XBAOR84/iuYsTAIFlRR42MzXxAuqEW9K2gA7/v/Le61
9rc7p25W0kExMAYw66ExXGWy6WdtuMqhsp6IPrmT/UfBAgBxoJIDoP87com6HfvYGFENqPE6cAet
uc0cYInP9iAqR3FLeztJzH1Sxq00x81YeUk3Jz/bjbyksWUdypXgoVm2xVOambUv2fKdtk7Zp7Zf
MPYaT4Yg+HMt1UTow5wFwJ1ZhP9+ymN5UhFDTOd+JlaQZiKCJH6Y2olgLKjWc0VPCV5idJgDuIW3
VpWkLggRdU+eJOsEpsf6gBGCOjBtwNF24INKEoMIXjRcX9n9Cvr3O1uykg2ApTWeZmB7vOqb9Vsn
Nx+HQgTIynWXnRjmWCXLWexWwSOmkiyACuPNBLCTqUu9PkufTcS1JNHDy/c3VzO8ql8h0SgjylvN
NvD+lA5d01kBtxYPumvlBWK0qLooEsN8wJUsRd6MQ+tlOrnSutYDys0nVRNOnXIfTTt1mC+4xbIE
GgBaIbsublUk/EnUXtNuDGgHvYNos5qjFaA3gMsDSg0FfVIm3cK2vpFrE0Y7FBnoz9MpVyfXnATj
TJyNEQjZSWFSLHXrdTsfMYvXB7N8QwdAY598z5+AsYo6WVB3PoW9alBvFDW6OPYIUEaQmwLkVdMw
efrWOIAKE6+kgORJCg3Q/GmYwNtKd529ldSnrRBpyjm9N/KYm0+eMqNv26LwNOVaB1TusUSPW//p
IHInUexS8ElRFYvXAnojk7kGrUK3M93KwCtYBuPqaiH2qdAhtT4VtVsci2s5NDzxIAu1DOZywggX
UDIwOWPhDyYdAugyISQBe+2SxF6indTiQSaF31vjg7MKNiA4F+FeFrtObKlNUiAkFt5M5lAmGLi7
mrdAWY9q9xCrP00hL71IIGM2Q5rbZlaUEOjZDxlx9dlPkY9FdD3OCoYX61P+rQGWbn0vYcBddO9T
F3//aSn9J1iJgVbOhBq1b+dNpexE6Gccl/Fljg+xApal3r8cOXkZO77rWRATawrA7hBJRXKzemPQ
PtK5bDBKY7kdM6MwGfuPvMN0VDx+MLb/jqtWWxu9MGJ4Y/wpu32dA79yvN5vnoD2SZf9RPpxP+RO
HhN39HVQs7yDPPnBjOwXJfxrIDC7ngLNI0FxpEwRf3R6O6GMY5S5pccOge2MICevtjggk+G3M0pe
g9P/unyC9G57ZylnWWwlVGtSFBRSjFRXTTG6tr0pbj8WAu/j3hE7IYwzzPnSGDVd+tUnTfJk8MmU
Rp64yageL2vDFWSZ6C1QlIp3FMNZYuZWPOO4yi5Ms2e7B/Xsl8sieG1Q3ERnGUy2oGSKMyoEAKr1
BuhcICD7QPfJsLo4BTKu2cQbhPPJ3EPaiWTcOZ+m1m5KuLMt6VemVH53OjkUqMUNWDsZjCfLvZon
5gK1uh9r5xaPW+Z2GCgMMF6FYYDZcevUzx+zj7FrwLWTP2DpoRf8+bMyeURKMhmkQwt6HC1YgvUs
SoZgmw4CLUUGwvhzYnTSkKfIVsZ6y8GSQp5iowaWH6iPPuRkTa/GwnDubGc9yr2k3uZ6dbVpNfla
Dm0Z6H2bPdi5rR2qZRE1A7mRZqc/4/RmXDQW8MtQdpba9RSv9efGkbdATsrclYqy+XD5SwjEsWvF
0mBUqDEhzW6Jnysfaq13VaDyayKz4qYzZ7VYypPJkcYiU+CRRnVHcUNRPPKmOLCwqQ1XoQnbHyWk
Dni/dUcDFgkrUSn1wtYnkHrVw7fa9nvUZbvsTwLaTgaTpCXztmwDOEg8PZV+KeXysqrLh8LQni4f
Ei9DApQY9kJUCmfAqqKWcmnPlJ9MUa/nNfdAglZZHnFux3rwLovihZi9KEYjUm7lqg8GFgYs5PFF
AsitWNKCy0K4+mAuDi9lAIW+w57Ohz6W2mRAVxb1Zeu6KIMNTJfWsVo/XRbEs27KKPi3IEabdjTU
chtKdAWKOVrLLGgmbDFKfeLLbSbISXhfTgNMEVgSACQjs/N+RW5u2pAkBJ2O5aGyi4eyFXw2XtDS
sH+N/i+Ql/BKffsEIYNtmtY61BgaLK/zBqibZv2gLaIrgCdGB1+2jqVMyurD3NJlNhtGZVktQJgx
qkSqk0oGr5zSP9BmL4Y5G6kqEgvsX9Cm/uHEz01XuMssyANoGGezmr0M5ouZo243ZIMquYyNoflU
OYcEZYRlSF2zesYNIPAe0adjcoI4SW0z1+TWq5SXytzcRgpWEWk695W2V4r+iF0BRpbsOC82By/R
1o8xPI5xtnYBAm2GgZHY1YDFdVv7TWQIar3cHF8HGD0osmzdfEfS2fdEVlNVQnvjRo70SAspS5p9
3TruEFB2gk40BMBNsRC4QQxqgQkBPEdvNe1IDWgRHUuYclTZoGWjr32AWWExCyMy2AtGvVZ4bfDV
3AmlMWX3eTeAKLfgpy286svgFyaazcSfDuSq7EAHRwLJlwR3Iy8a7rVkMh5SShuYz+EI2Ec9SvKj
MSSuKn11yI++mtzLAVGoHZP4ACtllZpZxXv0VHybUKJBb4ViT+Eirj9SwD/R00mkHZPPkGWRB0mh
VoOSpAOuIfKtmCIz/6in/v+mGzu8vqZGZ5eWQbw5P1VHWvGqPksOMIxcxUPh4t8YCw1S7wLM2Vhe
2Y53xmKZs90MwDQFYhf5uPgV8Kir75Ynh1WgYodEEDJ5ufnOUjQmZGIjrbfafqY8CslBO0jBDEY3
cdWAG8V2SjFR03HSxIhTsItVi9w8qJvT+eo8GlG72B8vHxnvfkZtAs80DeSuqKy99bU13+osLVUM
QupbiO52VMaASBwroG+WtYiDlzcBoRiY/seLEDBv7wEFdVPaLGqKfaCEI7CKikP5QJ9ty2ML3B7N
2wp3PSzPl3Xk5QUAsKNsaXT8gr1OMysGBZAMMNo5O27y46QKGt08B8N4EeIj2CAAy898wzmpUX2R
5tKTu+sUhBd94yZ2RBrMbUsiD+OZ+14WExtrY1kTYtrYf4ziGyOk7avsmtJk0glP0RgT1zh2ijFx
EUeZF93oUKLM+6lfXN2ubgv13raGh8snxLP3vVZMTOwdrAZuDU5ITqzcNUY0f3vUJ3RSCNIR0VEx
sbCWpkJpdRyVUQB8eAgMkABn+ddF+TRPXy7rJBDFxsK+mAfTqHFSq2RHXfdoyxJmBIqwi8fAmEQd
bd5SBHhWfhshGwcb2V66WaKG8bCCofmoAxrfQUfuSKmZUP8T5Fm8VtgbeUwkRGvDHMFMVsKVy80z
wuwkedWhOFZgKAtFS1FcaQhPWMvHGh326RhLbME+qLbOCg6Z7aeNZc4i+1Jvt6tie9V6p2aGC355
PC6/NNKfPMcoU6yGRqqmorH4NkCOqYIGziZlXopBHzvf3Mn67xsYWHGGTkBsAEkEW32f9NpJ0jLJ
vW7VPwGF4r5VtPtcbV8u2yMva1VVBcAdoFaEQuzESlc3Ut0leLwabnPtfFCBLdZHaN5cdR1WTGgE
yb+K7ktO6H0jk7GSvi2yLdeW3DNn58cmZx86XQS+yxUBmlUK4Y/NEvYGM4t8HpMpy0HlaiHuvgyt
oL/NE4BVIwVUayBas9l1I03SnFbCEJFn9a1LyC/n1+WD4QQ/MEAZOkgogcz+bk0ttqbE7IYUfeu1
WkKrWtpDoafAauqzThD+eKJw+Zq46h1wJbImUDiG1aQOmi8SSA/yyp3x2bpNUJLh3BogfjoLYc7c
nhpdWemiTaVeJ+TKUZ7TPLBLQQDinMobKUyKVGW9HDcEUnKi38kDABbHWPC1eDEVvQ30UunFDvQh
ZrutHJV0bMcOiG54iNS3Y1R62H1ZX0eH/0WLg3O3a6hdqLaFzjft5LwNNa0DnvdOo+/xm7/YGmx/
i4yIAo6I73bO9QS8J00GPgxIXGw2aSmzxgGHOdoNcml9LAgmhxctlGRgoNfaF4w2uP/dyCmgIcIP
2vtgTn+rW2otJRnmGYXztPqQp8bkSpigR6vj8bIcnlns5TDGZ45GKWcy5JiTecSS4GNdKP5lEbwX
3Ct+29+6MOdkbrpBZA2tNnQUI+wfettV6jdXi0eH40jrCu9a+g8ybxxQNsgG3uFYtQHd/NuP1ywS
gINorRx4WZ7h+Ir+qC8/ljbB1InsrvZ3W0q9Znos87tE8cdNcEFxHBqsRbgAIRvMbeyQ9JhPZmkp
dI6TAPAGtYklSOpB9dINPM8a4NwFH5gnD/cUnT6EO9jsdN485sWUzmvhtb3ltWPmZdlTGScHYgsi
u0DQO//e5o2kRCq8ISEf5iX7YdjjTz0zUNzQloPAajgOhwjyWyt2Uq/c2qUaKrDOG6k7+LInucY1
+UHH6MGhaQJ3v3OXr8qNuLsv0pJxiU6lbMPpVnhWVUVLOwVzDnCM+oMuft/xDBVdaAcvPMUCOhjj
GVqFat9ka5hMir+akRGS0PbX7k5JParev2KFor+e9Y29SBoQdu//yYFfFCqtxf1YMc+HRbuD/GF5
Jd5uImEeSj3tvTQLSGGYM9NUtg9AzMW05yYlXl4DHEr1TK/5WN5WfhaYRyNIn8YMKEnmIT+obhUJ
EQnofcNIRyEOFzfyHLgGi8ffFfXS2OhAeQjnv8wECAtDa99K5hyk+Xrq+tjv2zFqU/tTgxqrwH45
Z2so6H4oIKt0MJbOnG09ZEkHVmfMvhUh/dLzI93eLwDgimWaBR1xIQIc52Mjp5PBOo6L6v2I9ZCV
dbzK8Bg9AuHWVRZRgrFO2NPl+McbMYx/LDomE0cL1F6SfF1Jzxp4D6VDPIeC78c7vL02zPfDwKOz
mDoOD/vAuf2c5T/T7SivkaKHo/FJAUTTjLLjZaGcfO+NaoxzqOrWIuPAVO3cPWK/qlJl9I8/XpbB
iWtvZNDfsHPAuDSx16IiEYsnP5NPWqz7RR8tAGXPSfQnonTEF4DUvB/bXtD61bsWaJGoytrNgiB2
WvtDup2wzuv9T6LYqyEjzZITyn3WyWXntqpWuFbd3m0NHu/VS0F6gXnQCgfr2sgwVVNF7vd+Wldu
8TbsNBjhZI+WW07agyYfu9kjaR0CxyLYjFZwy3LPbSeRusXu3Ey7rvp5gj+rWedZ5dU2/ZhIUGua
m5iiTjC1s0va0d+ykzWkVqWXwPoBJIVvGXerI7hcuS6804V+3d2/DzaFeuwlzDqPZWRjw6kanwys
WOWOwJ9E34xJxCSpXqQZC55eTfw+PfTSrV3fLMD21I9/YH5nhVjOGqsv0g4AGKlnA9FCy67ryZ/U
w+ycevL1siSB4bHUNckgqYVUUcNTB2BbxPL9ApQ5LxnxrOqK7qaT+gd529TgslheZwl9rN8GbzBR
F7XUZlltBPfpxxauT5SMswRE/vjDAppodUpCEW6w4OzY1xUZJbt1Nng0lgDcJTfccvk8zgdwaXqI
X4LwwQ28O+2YwDs77TanNZxrVJ7bLUrL1E1Eo7h8GQgWqElgAZhNtuK2BpF3gy842uTKGoDR1Ued
LqjM8s3jLIRRJKlyJTErjL9i99jZ/Fy7NpUrqk4KbHrrv1cOKEjib42Yq4TkpLb0hLoXSI0GPBGB
ypg91aXAufjR6CyGiXwrAAUUecbh2PWPRf4G2iGBbfPD0VkAE+6qJI/tLgVP4IypYTXSwdLUgl/G
wsp97+fAOKEUkyL7/gePOktlg2Dp2E4PstBXHGcjLALpVr+nM5n9sQNWaRKKSLBFBshEw7QlmpK0
MMDY+NJlQarXblMIIi79N97fHDZavjbdnWET7njLFhMTEBjGai0XiyOHsQP26dp7k2Y9J7b+WcHu
c5uJViRFYpno5CxOI6d0Z7yMsSZQWYrspiP5tDn9sR6H2TPkIaxNPBRVtZ3Cy+bD/6xnlZlEcdT7
FGBVcLnGXl1luCr1zB1Ec1P/YC1nKYxjF9pmrksGX1Maw1WwIZSoWeuOhenPvRqt6OFmkukVQNpM
sdMi546PvMzFm8jXpu6/N9Dg9+ffwvj9bGwGkP/wW5aiirINRRVJc+1YP6Bm7peW4MZ7zd0u2RTj
/2knZZZMec1BYHwsT7VXeNtJB1OCaEhadJJMHDCUSjMBZEprbBnWgrqo0PSbuFoEPsKPZ+fPxzh+
sfZpnTcIN0XRu0jpgPoqqACJFGE8HcmpEY8l3i56mhzrxbzvtOrXUIuKhPy4+VsRdjcABG09ELjh
7IXZuGsRVfmHCTw2ogVrrjaYegPOMnATZZ3RpmwxYmdRnlW1/7b1V0v2GVvrl32YQ7EI2lEDY28q
hclFxfNtRtoXW6wPBTr4IDapjtV19ogZIUCSFmAY65/nUDuZ4QjiuQ6YcCLkdG6ms5PN2PcIrCZr
oVtUjYMhIQwSV8CDlLotWmGKm63+SbzaiWOsfLNIHy8FYuVkferG5cXGeFCXZN8FX5SG3HdeayLP
weQVOs9sF3/NYl1L6RcFI4GvPtHRJy3KbzH8f5oPopIr9xOatoVZBaRWtsOWq4clxVQpPpcKWomm
ReM2dzO5xUR+2CzBn2hmGxiSNTCAASCKt7aS1an911bhElICpSwABncfrqEWyFeo8ciCMUmul53F
sY3psi5WUiYJyjbVizqOfmX75tS7g8gMeatiqBb91ottSWPCO28XTHUjDQKgeAC9ns2fcePK/0fa
ly3JjStLfhHNQALcXrnkWntJVSW90LRy33d+/XXozBwxUZzEVY1Zt/WD2hQJIhAIRHi4P/yIP5kn
rkqV3IaoKKeO+lP2TTfLLSvjwg2ekCRQ1AaTDnreemMefpp19lAVNi6YWH8w2+StrXIXAh9OZDfO
WLGfk4WHtxYeO5N5dq3vk95wOjZ5ipL6lb6gqpF8m6LHtgF4hU331qA/par92BrW0QyAAbLIJzum
bgx19JG0PjUbPyr6vToGu9SkLrOsbxPVf4bWeNJxH1SpetfFOrh1J9CJUmVwAVvcFSA9B9PaIc7S
u7BC3jj2KLgN3/Uo3C055skr3R1YfI5L41vVxbck7B/URb/PbNMzB7pbsvhgtZUzUXSsqP65NVTf
TEdXweWexP1h1MEyYqq3NAp8AI13TI0eywK9TfDNlzVBPpMwJxhLLwrmG8Og9wszz6axPNPScNqG
+WD395Iif5vt1xqDCHplPPVqu18wpU/Zm22QPa2gIhspPno+hzgAc/yMUYZa3RctsGc9jdBBKBwo
7jyAbP6WKeGOGhhr00NoCXRuiLCsqvNd2DcAQDOHhuO9UQw7PAfegPHxNVIBDhjm5i5b5lPd9y8S
x9k6+ej0ooStolZviP1+E6LVaVfDb4rG9jTwYwUQ38p/Tcp5yQ5tuTPiWz19bIp9ou0SdGOUQwoa
+RA7Fkvi6lbDXl//FOFeH5u+UEjAStd+hhc66cl8qhXHKpwWM5a6G3vjofxuxt71L7D14tMMjgm3
0Yd81xhUgT3vwcCPm6JO/CL2x+AlWr6PBXUD4z5LJN97K3fRTIwIob7LoR3CPdlQNZtANYFjmuif
2sU4R8oHpByxGpTLLUyFm5DNFWywtC0pRh8AY9rnd1x6g3dV+ZRq5AO9Krn5t6IrA7zNNuBCQJsJ
2ftUE7spIyAE6/lrnjZOZZ4CZfD7SvJW3oLE6GtD/Muual51rtuhxhREVx3TjBW03Jcn85Fz98pb
0+8PhWZrDJEcpXgQ0ojZTN4Bxl0adu5OcfOSZOYLSW+09qGsvaGQeP3773dpiv/5alkNSJ+s2EJy
Xkf6Y7HUN9nyZlTxnpFZkjZvaItemhISl2xW+jEN4sztdjT0s4cKglyZ9yvy1EclA5AbTGuAOIOP
dH/9hG0cbBiGPjtBOxW8fGIqU9p2PYUNeu/Jkb/To+c6cTAEZbaQHK9eJmCc7aP2NI6Sducf37tM
oS7tCneiafQjMqsqc/PfYexaJwBYUXJDd85+BGYdvC6yNIqfrGsGhcOwlF1q1xzRUEzFsc6Cr004
eJXOJOQhG2fhcmHCWdDGaGTBgg9qTndBsSNQMuzv2+mOYhPzL0P1jdivZvqRbaRoTPHaBDqeluA/
EYlVJVqQXwMtMbvEZS5AXLwphoYuV2wM3bn7X0xrb50QNCD5rDbEvy1b2MU2bkMQ7ILkKJrvKvp5
jomjaIDZvF730veRGarfKzPC3vXmopiZBYBfrR6L/nMrE4fdAANfGhA2jagBsv0RndvlPrlBWwUn
gSeJtm9/Bp3AD9Unh8CVDffxPRE9cr0q4S5oIF645Bo+Xpn/yqsdBCog0bijQNMi6/vAB4Q4CqhX
ALFh4tVWqUU2FEsLOE8CDVSgMmpQwV438b5MhU8IEA/uTc3AqI6wR4yCYgvloQwkjXiq0E8kfjHC
57yeXXshfpwlbifrwW1638qksGtBPqZ63mWZq9snWwXCvvxk9l6Vf7u+ss19WpkR9ikaKmrlLebG
DPDEBGZ7M2Ya6ECi9gtVeycM1H+uc19+SeHaIYnC2hR5rZtwAbpg8it00u2qPdRsQLt92eFm9K8v
cTNqrXdPiB+sJ3NvTQvvb2cPAJdBLrf3ePNDriq4FYjXpoRUsiMlKuuBXbsdxjHS6dHqbjt8R8mC
eOR5d7hWmyY8ZEEp1yGnRhtOQ8Neh74eeI1OKiSWOYAt+uei4cWOiR3aoTWSriFwxHnSGxeqNgFq
HITsNXZr6GerkOryvk+MLw0KNQEaz3M2xxNGGSOQotHSgW4IcTV3gLZz7oYKQLR4Saq6o+2sc7qT
nfXNrAGqe3wKC1gwXUSBxfUYAB+ITjdbtBc2hQ9Kg5c7ib0JVfdixFspacFJi/KIUXlV/zXqTRck
3bcWYKshMOGSzeax5d1m2yjJoyxvg8ZG2OyFjWqvFCWkIvG6NyAcjBfmEjqg+XURus9G6My5xME2
Y89fk+KWo8trjUGByezecuPooEavCD0GldSHN8/Kyoqwz002KrkJpJa7KPdDqIJKB30NGaEqD5Pv
vx4qWcgeqG6KgHZasjZWsxrw+eSQLK9JKmOg217FXwPCic8KOzbqCOTsHYQfQMXcmMTtZfJO23c4
ZEP/7zIEJwBaaVaUCN/KsBAvy+UrHapDU5sPhTW2r7M1V36k0X6X6tXEfVT1LJImTk3aT+E8FM6w
6M8qnoXO0MWyaaOtyxGU13iwMCDDiegtTd4mSpizDOG1ObbQKR53DHSC/84RouGh/NeM4C50ClsV
5MUcKVImZ7LkFgYi1G9R2/cOMaeH68du6wgAC4pCIYC779HufV2VNVN78MkE4BfrQye37ysoxHaS
zGJDFRad75Uh4ULUEiVv2rnOMN+RgYDojb1kHjomDnhV75KX9Nj/4PKV4J8AU7pv7A1JkXLr/l+b
F+7GchynfohQO4wSEwoxE6peGrmzjOlZVdJdPo6H699167gwQgFQ5hNiADThvK6enWTKykiJcVws
RUe3zW/Z6PayxvDWoV8bEXInlEPtPiNYFFWhcAGgvwNtNBnma6Psynfu71L4UldLsed+0Jai54GZ
X08t+g5QhFo83cTmLUBGag46N+MrSHofFtnEsGyJgtssgHjHzC4wAUpQa0wcNZc8YmUGBMdIGjJF
9YCNaofUz5P9iBns666wecQ4vJKTCPJJicvvlwytlk0Lpt4y60drPti2G2m505b/f2bE8FT2it3H
MZ+8nM5D99rhEk9BoR0Zkg+20emFP6CSB5FlqK+ArulyPSOBYHZgYT3mM3FnfzmmPh7k3/V9+pA4
7DyfZZnK1lnSMU9KMcKAo/RuoCkBW66WWDi7UDr31TzMnb5qmTtkUHW7vlcSU2LHUJ2WIYoj0H/k
xUOonTPruTckhbYth1utRmwFxbpi2QUPhJjluy/t6GUJqWQVW5klJx/H/C14+2xN2CGtoW3X1ARj
sWjUGfWvbvic4L6sDA9xPUYmdf2jbcXWtTm+4lWAKEZ4CSaRwLJYR09RgiJepu7VQN1rmPGvU/X5
urk/vBtiroMUh2KyBSpV2PtLe11DKZKQBGAevWj3gxl8z7Wkehk6K/Mx/NTu1EXV9vaiNgBJYexT
LetHI8VXRiJrPrVahYGonjQ+C5vSaUk1eZGSTE4aRKCUVuIE6GM2nIeQTZ8TykbHHKLyNpxCbRcD
PvIw0kAFt0nyu8rBBmFOHWAMGWbeejQpHTB83aRG+UTTPnAgvA7eNFZkX5TJmN1xQUKdVKB5wi8v
4x3taeZoVvDbSFp1V89dC1DtNNzUzWA9loOZYpYUbOtOHLbdz3CMEi8k6iP4wyqIAICwuWprAO9T
NFjKPFUdkCj2uUNr+whwZAreAbN6KjAkg+eL9Tkd7eSmSOajgtHll6mrwHI4DqCCySn9qdF2/KF1
KXAaHQWr5FQOb3HSsv0UhfFjWFP0mW2I6GZK/FKpNt5jS3KvMIbmW33CFBoUTcLuthwbzc1HE9VG
ZXxITavzm8G0DphB+kab5muu1t2LmQS3BkSNHK0zSx9rnk6EZBRfcMlervvJVtxFoxwcdmiYq9QQ
3DJqdKUyApzlJAb553RUKxQmRyRRiZSngHvce4+0IYpi4x31DsYfKfqgAM+D2/6W/UZHANR14y78
+SefkU5Rb8Yo868xwf0npZmDtq7Q/S/uq+xTh1rGv0MBeX+DD6gCagAtc+FSDKy2s0Pkhi4h9yR9
VstXQ3u6vjsbw3CXNoQHRTmki5KosDG6E9SfVQfdvX3mlMcS0LJako5t+cJ6QcIdPGskG4BLBqZg
fogHL0kf6+WOmpKrcXNnoAMKbip0vN4RAyhdEYE7HcXAzj5RlHisL2ojyWO3bg/eSQRfi40mlCGE
9n6eBwJEF4fXpntdq74nVvSR6jcalQDEc7ZeVKQv42vcNWkF5iPYeAPHDoC03ffqkNwVvpJIVYu2
rqq1LcGZIUKLJkKM90eQHIBNQ1x2TOtGix6K/l5DfLrudFtuYHC+JYbRb9yNwteLFtaPg41pvmW6
y2KPBudG3SeGd93K5h6trAiBp+7zIG8orBjacGKm8qr3VOLPW1eugbozHlSIb0jCLreotbVJrVuC
nDwHy6iS3NS5AZEA7dccR0edvF1f0OYmIZeAzB7AVFSklNOmklozQyRty72d1UD3444MQVf2vISm
Y4UyWPzmB1zZE1aXLwnGZNsFWZgKaQdzcrJ/h2zh7KwsCG5nLD3F5iBlKbUeOi3KTWEMztSOH/EE
HT1v0JNAfkOcJR+CpDKLBWY66usKGAXsn9d3ZqsmgZYAxsj5OCVoFi/9INcwWEh5pld1+3Q6Uto6
dfSzG5r9XCg7gz4B4iQ5Q5v5/9om95ZVupcUA2mZgt0xVHJMVHDWROQuSGNUK4PWDbXMBdLJ0cZf
imrv5wkasHn4lhQYRzTVL9eXvxVw11c8//PVT6E55j3DEo5pkpfMOtTD6ywj3d42gV4/KniggKOC
CbtpwdEGRQQs6jVq4IojXh+14n5kIX+t8MC1WkjbD8DX8YXU+Otz5Wca9o6SPV03stkgWO+ccAuG
ZU7aXoW3tKDKgb6433UOOXY+uLYPsSpZ0uYhhhwGGtJEAxhDiLWUlnHc2RqSxR51nlj72lOo3l1f
0dbmoFf1Xxv8N6w+mwY913ZQUStLuRZGYoCq1ZoOVmNIrsTNALiyIzhB1y5xMBdYS188sOlYRj8t
1dOtGyv0zUSCjd0M7UAIgloTiBmiC0c6S6FEYCfIi7pad9LcKdqbdt6nVeUU4QeeosbKlHCSixA5
TDTg85XkGAcvSfv5+vZs5ngGMFq4arm4naiOrhX20pEa2UrX1o62RA85Xoisnb0FUPSgBGnfXJRe
31sH1AY9C7QlztjZkiDx//gVqFkgMUNSJuZMmZ2FcQPBCrj96JehozpokR31veoPeFx5Uuocfj2J
rwETsYJrwmsYbhJ2cBhLNtAcq0YILo7UyzDd4uU6BIWzBXxsMlzk1iHA+0bjqvAYERAjFCbpWww+
IV1LwPmh57anTLUPZ95JNpMf2HfLWtkRYtSgEL1GYvqfzwitbVD3Jd2fEmD5oB0Cv5Wd7s2bBrSV
BldMJ7x6e3m8Q+jQZ6OBC2V+HN46fMnaDTAhjGe2/qjtun3o1ZLDt/0t/1oU1jgaeWdB0wWjPFZy
ymlxizeDXzKZsO9WbER7nXAlcYyhmEL60SdGqfdLk7lB1p5JQQ9UHyThdyuMrE0I4Rd3MTop/C2i
G0dlVh27fc70s5L+IFb7gShsIsPB5oNPAhiky22aZrx5mr7N3H5QMNoannQbI5PE/PQRB1zZEdwh
h/BiRXs0YIo3PghV7BI4Aziibia//F+IJ2xv0t9lCb6Q6GEb5CXS+AwVFjLYDlSQr69o09soPBuK
t7r5bgR+wYRplhUmAkWQHsPe3PV9tNPmZn/dzCZOC+EXAQJSHoDgCAFpHqdCKYKoccfH3sc5OqS3
1YF5yu3i57tsL1Pf2vxwK3PCtRIvcxebE+SQOvprCFxLRp4s+/uFNKYnSdGpKQKR1XQ/+rjZMVbL
7gy+ue+C3d81/GlnrTKLIhrg0yq2hpnPKNo3FRDJe9X6FeoY8nwNin2mHYbeG5YGJYVHvamdODgG
jSQcbf4KuAeXkwRPgyXECSOxzMrMsdKJyzwB2WGYp1z7RWSDMvyLvVvtyo4QLGZo1jTQluGyyA+a
6SsNdFcetMb0lqVwQqZB1lri+pt7uLLI/3z1fVVFMc2qQsKrjs999DLKfH7zy4GRilM3a2B643D+
1d/fVpWuleDW51g6I/w14MWaxl4DtPtHzpYOZDNksVBT+DO4szKkVETRQTBTu/O+h9YzwOw79mBA
NICT94yvspCxva7/mhP9slJnsAjU2KnSeG2a+pTgzVr3o7vIAAXbl6/BwE3Nib2QdF5+QZS/1Vg3
VVz3s8vp/0K/OTPmzQWUl+NP0SHfoUAk00PevLX+Nr/FG59Ai4q0E7atNskjmj67kc13VkvdqgHG
Hx2667u32ZVeNdsJ/9yr3SvTnjVqhlBFHkNUhBwbEwNPw0PoK3yEz4u+TRClTW8s1SEYn5Fz6Wze
AKv1CpE5CwdjjiK8pQtLuYEY404PpiczsyVeKjMjRGR07IxWV3Da0jL02Uj9YkhOKI9LEoFN51yt
RgjMTOtZPFhwmYDM53SpnJ4Vh6XNnuJO1u3cjB/W3wez8OGKohgbWmNFYQGK/rtBOkS1GRJ5NR8c
K5YBduxLz+gsM+uDFskG4M29b75p38Blu9fvgqN1A/oMXJzRwpFoDtfeAmT2umNubRj4+5DN//lX
LFSyaDGyfObhsdW+DRQiWFbw3Ci/PmAFEljA25jQSBNPW8AyrVITBu/T0uMQha6ZRQ91JiM42zrU
FkOGSGwV8FUR7U9GOypCZmOvbPJVYzMwka0z9N2dHeLNMI/Kt+vL2vINvPwBIrMQt4CWvdw6ZVKm
ivCHShIY38G/aJ/KrFEP141s7hBA2gzxEYz64tPWrEArnltYlF2b94M19I46f9N0qejt5mJABQyt
CFRRIOB7uZgyNIMhaHC/oKhnQ5s1y/PawSPwdur1xq9aNXXyti7O7Ww3T0MJidB5mKZdFi7sxYYK
9Wu7ENsxlll2QWwdEGv1w4QbPKzqKIWgEJ5kDGr1yuws0S4En5tNDsW8OIl9npW36998M5G1VR30
8Wj+YnpEKAxbdtNjjnIBGsQtjupuuOckH9qzdc/F1zGmIgtoW5u8tifkX2PfWGSw0DYyox7t1u6k
RegYA+N9fV08/Irp19qMsMcTaIiqZeFpnvmN0Weob+7YcKvNDwwq17TYX7e2ebOvzQk7V1rLokRa
2bh5Nx/SiO6yuNRQOaO3ALHbSvJjVnJ8S3qj5OkhjMtTHFgeWI11C/+v5LdsxQa0MqFkRjHzQMTY
kDdojxcFnvhmN92WVb6vlB/m9GOOm30ZaH7CtE+JlTtgCHmwut80w7AeMcAEBRL4sPJNlp8sVH0l
P4pv67v9WP0oIfaXmUa6ySAcqxbwkRr1YHlh6QyKTyDlWrhUAsLbrFBxdBzRoB2M1q7g11EwmXGQ
oL44uqOvOGDuB7wQ8PR94c8H2bjQplOvjAlOnY5Ur8YAqxvnWwaODT24WfCf69+Qf6J3n3BlRHDp
Xu2ssDVR4Qjb75X6Pel+j8vPUIal2fSelRXBkwdNa2wsBZG+2y+D7lgscIzAC5a7NPl0fUFb4Y7H
HZVA2RAVbSG3QVmiXkiWgPmE7g3bz9hLbLhNekTtymnqh5LFkpyN//Z3X/CvQXGsGvN4dZ4pMKgE
4X3esV3byPps2/EUYOE/PmdjxBC/YZX+DlEGTtq8aiD5rR8WU3HHcP5ZRpljjvGbCbx1Bs4O9OIO
kMo76N2CD4xFl+3369/2Dzbtcq0QdAIzJygUMOQIUM/l7xjTOO0zA0OOyTHgU2Q+R333R7kQwvtd
BHBXtTDbAiNIeLhDrRYc1KQzVGyDm1j9g9HHDH0qI8a807SrdfWmz0IHpLOYf1nGZ8kauceLa1yb
FnLw1Ih7i0wQxUyOgB2BvwPMko0f30yusi+9+SCjyn5/zLFUHYS8qBvgEUeFpQJOl9RGHOCb1ket
8GZM6IFDXnLM3zspNwKUKyRUUVoSSRzbLLYbm0C/Tp+1X1lQPcRFKqmBbFxXlzbEQz5VS69yyAMv
32MwwLMgP32IXcwFuJqTPxd7XXLW34cVHHAQyAA8p+LLieTCStDqWrOgdkqgyFx7JHzWmx6VhG+D
6Uu8ggdb0SvWpvifrxyysUvwZ5fwiv4EWDRnUIfGtRPV0K7o/hcszRs3zeXShLiMsrM+qxmyNrY3
fhfechgOwfO8C93cq25lIzWbWwdMFKaXLfS/31HEk8iYSRZi+JbtFQZ6U85ZEk/ohmC6ZcL2DYNX
7Jcvkm/6Pp3CGldWhW9qRno4BGpcu9lxPMV3fBBwOlsn/n6juWOCnggCdcivXoFnkZ066ZLFD5xq
QxtNCGWj25UYpFZvWjf+GnlcjySOvXL3oYbT5YKFE4KRgYwybpPPSZlnXhZnjuWQm3xnHiUfdyuM
rT8uDzsrh9WCOKCAnGJLIa2CwpB95nxHJZC/qHjVO3mJZPNyWFsUsrG018aqDELust0xe445hbmf
ehCElhzGrYgJqAYedOjxIB0TbqEFb6Y8ngd0q/XhSbVVt7Xtu4Wp/9x1xW6BsRyXAYRM343q1EEx
6GMDzl+m3A3z13n6ZxTa5d8vXDSTVVKiLAAjJr3L6nNl39kf0LK+tCF8KnMei6KZEUYarzqCuduF
8sMRes+YUtZumlvZTMzWNcPFEtEQ1yBiJ7K2LSGKSQk0pd0luAc5pwv8qnvdrzctQDUDFQqoc7yj
6SijpdPLDGqWS3DK897R+l//bgCT+aDHRdphQDPj8ty06oTaCISx3YAqny07PBuR4lw3seW/QOuZ
uPIhu22Jl3EylzNtZ8xKtDMEf1PE1j45WrLK+tblCDSTqesQJ8I/wtaraYtGvwXEnpooB7RGd+2Q
YVZY/60V81tXpJK7eGtjUPZAZxEfzTSI8DQyzHBqG7QYXcCZnbE/glD0+lfbSIJ5C+6vBWFnKt0I
s1YDTonPt6SHBXQ1Lsq/dzpE2cEpdNuqkjjz/m0Eg2jnoPCM0jqc7dIV7EVT0obwykn9vWgUV7O+
K90tkVKi8r9HzC3WdoSFFbOVk5nBzrCb/RwF/H50Quj3UDwqS/MDzrc2Jtx7dDKBUE8BDrSa2E3S
L0ZluWMqweFszAdefjruLavbp9GbrDMTWGm8+Bum0b1g3+9Dww3Age8r+24P2mg3epQNp270CXBq
oVVAAQLjHF6C08dpWasGG2u3PaFLkN5hhBO9HnCkKHCXneFYP9AiAP8aWgRAKzzJRQy3zjaagBC/
QQQBBZzwedVySOBIqEThWehQuifhDTq6kj3cOmu4/fAWA3QP500wkmWLVrcFHu0DnZ6Ddr61LeMo
OW3c6USnXNsQdjDpVcMOQZmHbF7dtXf8G2pH61nZ57viVsYlvnXS1sb4V125C4linRrAZKN+N/tE
95Yhx2N9dsBAKVnW1v5AowYTABQf8F2Ne1Sm3ILUHcq0kGIY7/TCSSCXBdzArn6InvgggOIR2fzy
ZuhaWxVSo3AM9bI3YdW6tU7FTnnSFGf+0n7Jj/yMm4Wb/TsJBYDNq3UKr0or71LShBqGmetPs4rq
vSx72XyhrC0I6QuZgiZBBsCPuH3PU4sYPFWdw5O+7rMMO7XlIH+AdjZaPWBcETy+BOurFjILsxQG
2OZj6rfzcDMaNmSzjQ8cLowFAAjJm9LvZJ9UddaGcYJWYdCg06KxUD92YSRTFN5aEHofGNpAowUh
S/B4fUKzBTyRHNiMyqlWoJAceySie70MP3/A59e2BO9LNTj8YOGdVdN5hEBFVWluYxvpjkVa5aE3
jzct4fQ5Zos2KlMfukAxdrFhPwxllaDykuUO7mXmTH0kQzRsnEcVgDFcsABZAWkl+KkaGeOgWxgk
B/mBWxj3of0ysMmVfIGNYHZhRfDVfpxKtF3GzM1u2pfgFJ/oU+OrbvrACzr/XrdF8XG1JOEOWsrF
GFSW1+7UvI22H8R7k/wzVQGvb2poNoFfBuI8gvfk1pAZlY7qQ5sFt3WUnXTyi46N5LNtZJAXVgS/
aTqo6imYO3cnsBXO7FXXz/pwTMqXGVx013do0w1WCxLcoCrKIVIyfLMhxah586WC5LrRvV43snFt
XqxH8IJwGudhrGAk1R674SejkoPGN1a4MnEdI0wBIoZuLROCVGSAIKdRK17PgG4JqqN0Hx20Qyu5
wzaXsTIj3Mx5kVX9qPTQcC9CRy9iMCZLNn4rtl+sRPAvBlotvYkGwFTBuUrQ6YhP7JjisuJ04jKo
zMbgOrx5tSDBz6xpmIwlxXeDpLbbfMJ4o7lbDoZnfyVvwVt8M/B2jofpRSb9lpt+tzIt+B2dTSvW
WpjW2Nkoz3Xwu5VpnG5d/iqESzCKzTATjfHyy+Qmt/v/s7zujTeNil14sh5+TJAqjs7aWVbL27hY
LqzxULhKpdrQbNVhhHfoSVce25DeQDy4x10JUfR8YDJkDj8zgs8jA/17jwkfMBjaWdEIv8fKu2L+
rYJ6JvabwGdsX9S76+d3Y7PgJijGgPgKKAWxBznOk5IMC8AWtOrv8uFgD/MhDCWDe5tGLMhJcqVM
qJ8Lh3hJQZeEcVko/g1nw3bV6Z6GkuMlMyEc4K6KWJEkWAdBmttiWnl4TTLZa3njyiNIv/67Dv4j
Vn6Q9Z0ZxNBkdIvlteD9E+vU6T+iPvemCeh901+Uh6z5lZGHtJQwNG2vD/4OMQ+IgYld0tK0w6Gh
WN8cKC+T+WVe6rsslDjD1rHCAv9aERy91ooRfofuOBDg7EQ9LiedBW72u74hXn8ff2CeFwijlUHB
M5Q4TTKNz/4o2S5iyFSOait5N/PT8u40rUwInhENLebHZhs4hqbeZfPzqGIWDWMJebIrwRJ5/Tht
XFegu9UABMeqyLvyBoqbWTKCtsulfQLeEw9PMCfviFMn5W4OvxS4v4Dgv25z84EOSIhuoHzLQI8n
xPoyUu1hbMEJMJ6U5mi5044DxCOvA7nt4hbnEhgYB8IVe/NkoUgtK1BuueafORcDqgUo8wm52Vg1
ASqUwPH1zVOV3rTT3sYg1/U1btsA8AWqwRRc8MISoUzX0GyoGzfLzUcwER2TWP0KOkyJr2ybwaCb
RQE0gVja5QG326wfSgMllhhhUAntU9irTtlP3vXVbAyjAQ9mEtNmqKnA/YTlULPrmmWGncoD/zpa
Q/FJv+OKbNpZVtjnf5Xo/mtTwmVSVwCbaXGQuc1s3qPfe0qswuvM73SSpbabHw9lSoysAMuCMsrl
xyMRhDyUEoCEnDxO0XlWI0deBOMB4f1y/hoRIlS3WFFHQoUXLOM71Ut9hOEQfWTORsVCB94tuVj+
THy/swhRBopRVqShtuDekV2EWjthWd28eIr1OUKrXEeu+0Lss135rLxjCnPadpcOltPR+4B9T037
rjJcyBz3xW6amGtC0q840dFvvi1Z4WrZm9WcevwveqO7evm1D3azVFt1Oy7895dDefdyQ6w6SobI
xMG0Jqf1m2N+AKHqbhwdqBUHXnFov/C6oXGIfFq4h6KWDrhv3if26hcILkE7ozVYxyMTysugT3La
z4rfgedgPnJBSRn3y6avr8wJzqGCVXAiIxasq+leA261H5ycpfu0e75+gLcNATqCASZC3k3VzUYC
bjb+wl5i21eG6WZkmdNrrywOJDnHVi5o8/E9uB5EzUXvy8E7R4FXQqQIy12UIH0PslM/0q9Dx35Z
8XTQU1k1e/ulskquhUu5CoMaFMFI4Dkii7mFh6zNaz0bJWbQux7/+VNi0lLnYR3VIUsc89AiQIts
jgJX7cOEQel5Pjch52CUnOONNADSpgC2gY8MyAZNeKiCokSFPBs+ZDKpbll3uyj/NZZHZTkHMtEh
mSkhYrCaKvOAASc3ISoktTuXQJ65b0aPtUD1RaoEJLLhjOuViWCpLqcp6UIEqKJAWYS5tnYgZbSz
Oomdjfh+YUc4zPMSRrQccZhLlP7TTz15aAuJM0i+HBUOcLuk5RIkqCkNWhVCtV3Xo0dtYDbGfzUr
cTWztjFdXyo/rvugbGWCw7fpFKls4b6hvajqU1ZPzpjNEgfcNALaEoC9QDZoUb6Nq8fD1DG6dDmM
TOG3IP+eE1DJ1c/XF7LpCisbwmXPmmZQFM3MXJrY41mLCtu1zD48DyZ7Tuz638k+cJRW5oQzNWBg
FALhDfoZ2vCmlMa9AWa06yviZ0W4fS9MCGepnlEFoLzwl5jfY/PVzA/N+FszcZ8YkHteXkdWSdxc
8g2ZcGsyGpvDwCNuSPyejs6k3ZvZDyOUwcc2OGj517PRDgfoFTLugrNXSgqp8QEFxzjUKkeLMIET
arZDNC7I1v2cVPNQtz+Xun+Nq3xnKBjhCu19xBJvGCpgkjvJE3ODw5+qfMQUeTzDW0KcFSdTmZZW
1uWgOd3llkvBRBueljsyQm2vm53ZK/zm5aO8TpemhcSb5kah1D1Mx8HdOBwH9VOpfbvuSZvX2np5
/ICuDqBa2zELB1xrjbeUDsphZw7aGDJwy0Ocw5Uljvwni577p64CZLNNqchKG2HmaKnBjYYRWmCh
QGbQSw77VnbFYTTIQP5jQTh+mBCfyWgiIEOv+hMFpQXo3qALji635lX7+jX898kcyll3gNRmFlf8
Eg4jpWHPwdqYfYNaRadVvpbXt1RPJM+jjZxnbUYkIgQUpp4pFPRcq6C7PBy+Zpl5W4AsWs+mfaZO
mKGJJId+4+KBSaSO+AfPPhEbW5tdiVFTvC/B77IL5/nQ0lcauxNpTw1jzr97Ivjlbbwo8CXByCR8
xyRiWVSHKephO37Iyr3ZoF36H3ACe5IhOjdCKAoSBE18rm4KnbZLv9cmRpKJpyPEGm4nxfZmozqR
vrlDPvQJQ/h+XNjeoBeSot8WXgF2ISzEqSDYO7CMobT5bIawy6zWBUdfopxUE7P4J9btSKt7xbAP
Uz8rIkeL/Vr1Y/s7qCpARbiTfG4esYWTiB8CIkZOEgGCOuFWtJsGtGUJf8FV+aHO78Kyd1jYAlWD
J9l+5ByCI0rHhYyGYNOPV3aF89krCRKYDP3i0GiOVDnn4Kcd5p8pAePb8kZ1STzYuLg0ArIRoCTQ
ksGNcrnPg64VrR0C0E4KD9L2/lL8rBOQRLe/rn/PjUTmwg7/Has4CixXGaNKCJ748sVAVtsW900n
a5fIFiPsWVQbdWhaqETW5FPTn0P7d2QDVPp0fSkbMfpiKeIO9ejKDhRWJvaDhZ+JjKR4K0RfGBBO
OknyVBv5oJhdH0h+zjMQbjEnGlAV7DFx+BCUFVgxTwH7MU8zhLz86+vb2iqQ6VgaH3IE5Zdg3rZa
lJKXFsKI2g3tfqtQsI0kp2tro1YmxGDdJ4xNKcOtOgOVrn4OrL1i+gGV5SY8GRLPMBCQQJiguorJ
VMEfOlUlk81V5jrP/EG9EAPK9Q3HMnNwyQeubpQx/xoT3CKa80mhaZ67JvvRp3uId33kBlhbEDYm
MO1isVTosrUnjESgWjscyDMUcHe5F/ky5aCtzGe1HsyZXJ7Yoa/AXcJgzS4/8bJ+vTe8vttboUd2
Gqa6PlBzxDAXuK/+h7MvW44cx5L9lbZ6Zw8A7mPT88AgY5MitKRSS77QclFyB0ECJAB+/XVG972d
qZKV7sxLWaWFIkiCwMGBHz/ukEmOwApyf7/eshDo90FABDJOpzzmm5Ff2XFHyEeKxe8ur18v9CZt
ROMMylfhOowgVEGtcRuly3ntn/knGW35IMK+lyVA3MiFSD92bhx8fn8uaYwqqwoNC9G8JI7aB9DV
deS1sC9l/8Gyeg8iZmi/QBkBSxS6+2/GUDd9U7YFIsfK/I6foEKLZBW07Fuxkx8kP+8t4V8v9WYU
ow5kmnY9iEDtoCrRnux8tfNdxz8SA2fvjh/opgiJYNhBufr38fPCsmgHAQtDZMTsp3ffJEXqH9zE
fQ637n6+GtLhEO4vaqibKSVpces34DauT11mH5Ut3uPWMwRFAp0HBMg/eb7LvA8sXynD6CIiaem3
302RX5saeC2N2mSI4uOM5vaZxfui/F+gAfAs88E1gSNqAJne34cCvbQdLB9R440g88hM4sczWpTu
/jr8v3eiWxnjdK2Qoxz1dsLmcWAiwsEdn7fFnhyDTFwX+5V2uJwd+IdhbMcz26PP/39Bx/71wm8x
qZowAaV0jo5BqD/a/r4GK3seP6p8vTdxsUAC8L4jdI6+3RTCMfd0A4VOqH/5u8HlaQcxfijXQLXq
IwOM9wgVeKJ/X+vNnlBA1BrO2gxC0FUiDkjav+Q78POyMq029lm0OB73OHXNn+OUHj54jetkeLv5
/XrtN3EncHBudacYC/Ro8CLRb5CyQ4UlsmSX7W/319d7L2v49+VwvPx9bvZczWLqYbal2joVoUqj
rtrVQ/NBiHsvGvx6mTfRIDY9Ym2Dbpo+OlOwoTp3K+Gc6vE+adqPVsJ7+cOvF1s//yVpXUI2KxFK
mKucQviQ7lZNlxj68NgB1ebjHfDd4AJ1QfSwopoY/Em6gDFngLkIwvda+RjOzXHcL8dy/7Ev+juj
CBgJqztA5o/K6Poyf3mwoavcyV9QEJPO5CdVi7VN0SQoZfUERYS9Yz5Kjt6ZHYDqUR1FjRvOSW+P
k5MpMT9gaLIh9sFCY8K5sux/XoYFhROhcaWLos/izXyXnIc4X+CEoSgqbjAEDD9z/8MG4HemxK9X
eSuTFDTEgdouzvxkF2E+mD3fB0kONAhI+odo0HrLb5YwLrZWlfFUKGKvr/GX1xRFJsoDAw67ij/7
sDGNbiIvi4qdMxzyNmXB/3wJr1ANzt5QLMY0fLO9lKUdiqrFs8HYa18QCUhv2XSd8wFS8x6GieuA
noeHQpvK2wPG6MbKiFVesnmc02I/7XCaV0/Nxt6wLc/45/YIk+f9X4end6K+y1xII/pg4njQAv99
KNGRW+iKQDEChkDOdI5ZBZLrFS0+cp+9cGrevjMAhuthGl19f9qjIUvR+lID7mKc7kf1bfDrLqGG
Z0Mdn2C6vJ2w5cD1d0zc6FuhyjIZ6zaJxucF7gU1CsMxNC89587T1XfI4GV119/UMMn+6+FYN54/
3eVKN1mZQSi9vwkAWCaBHhf0yhN6jPtDQO40fZbVra/z1LDhg6u9s/rhs+qiIgmBdIhivwnafdy4
U9lhYjk63vrcJDZujkjp7v/6od4Dj367zrp4f10vDngLPQEG2F6v/AgbZWwlI6Ev6VkBKaNgTYYA
AzcfsYDfC9y/XfjNyvFKjKWVeMBqP2y2rjraYu+CsLmkbX1g6vavn/O9Gv1vl3uTe9fGnWkgkHuX
WunPRdHE6dLOj7BypllXzvaZ5eNr1YU41PQcKs9tixyDF89GlxXCY+hvy7CPtqOKvnFU+5MyUvU3
0jfuvcxhRhsVvD789S2/s/x+u+M3860GVdZ3W2AmQpZZ6e8HeINoSIfBI+Nyof/4bv6zeO1v/zmH
5X//F/79vRd2rIpSvfnnf5+q75BU6H+q/1q/9v/+7Pcv/feNeOWf1Pj6qk5fxdu//O2L+P1/XT/9
qr7+9o+Mq0rZu+l1tPevcmrV5SK40/Uv/38//Nvr5VcerHj9xx/f+4mr9degE8P/+NdHhx//+CNE
RvUfv/78vz47f+3wtUyqnldf337h9atU//iDRX+HTArEvwBVww8IHZV//E2/Xj6hf8eBAnkwJJlW
RT6CQMH7UZX/+MOP/w43A1hZAPsE6BytAIHsp8tH4d99rGJ8Ibz8Gj76vzf22xv69xv7G5+6277i
SuJu1mX572AEZAEcUnDQ0Ny3EmbR4fv7sl3KpXaaoKBpQUl9g+GxhyEfynSK3X6bx88ta1EWr2dg
+ENRJ+1sIHLPynpTqOi+bsl0W+IMNlS9TXgZnjyJ5oipanjqDZ65DUpFr4Ou8G4CST6UI/h9i14B
8jV6Qm5y7UsE3+JNyAl4UMULxK5Tk8s6GatFoXGjMWcZ+OZ2cnua+FH3yPiq3Nx5XaaDMms9uguj
xT05Y5UfsYblk+Oq4UtQFSBPCFE8+X0QolOOf/5lSvxr5H8daXT+/mmoL2158D8AXQ1v8E0k1qEa
4Os2kNQdiTkbUo7ZMltIVpqF3/aQYH7IBWxJK+nEN1DW89PKL6prrUp1UykSb+qiXraOKqFTD+WT
W2qEl3n1YAtAGo1Mp5CAPdiTIM2Vc+zsHn3VC+QgfC8Zud+lXkOx1/t1a88uMTKdSRfvaunmL8si
4mAL1zkFRx7LvWNA54ontB5/OF6nUhHgzQ9ibDZBN2a1wWZZmHyPTVVcRY7zYxyvx26mSdh/Nn55
Qyma/sBh/gQ9KrahzMwbxxCVFZ5Kx2kSWx2Yn/3iUtjbOWEymiGuE97oKiFUJmFOSIYsSR6iUkyn
QMSfIiF+hK1v024poNWlZH4UIyC+slfzJoYe1CHu9HggA82P/sDdpJ4mmAVJd94FleUnWhfqMHbT
cBgMg6GtsGQ7dxSmRF01LNuKhzBFAgVs78RufoTqhDl7rvWzQosmc4QhSem402byRHjdehWqQAG4
YhKto1FHUfsNw2JP2eg+Kr3cKG7MRuOhAA53c0IDpz55zHnsZUv3+cw2btXSpJTWS12ouGzMJB9k
vcRoYojpnnb9si28VqYtQ+041nY5t5R/Hil/LAxT235g023f5BoK8v5wGmZ5NVQ1JCBN12Sgmqps
6KtlC+PkcKsKv0onHajMd0vnYe41XKXWtz47E16H7lGcNhqXcjGYXknnTVULzCGvYPdRrjG2YnDB
x5rzY+G09ISsNXVb36SaTjLNBZnBv1iiXTwSN0HJX6ZE4UdCU0NrwfE/t6G3ZIUorlhsXTwVNH1z
7n7hBmI5XfFj7g3JpIQmg7buwwwvu50aFMw6pil/EU67bGmzsKPVKFnomsJ2KejyI0zU8yPtCN8E
zsDSPpZucrmVMe+BhCGP6h3ND0WAN2shkLC5/GZuTZjYytEP2IeXbVgO/rLtqty5E7C+BpXL3Kox
fsDiuJMte2lmTEKDBtM9JtB4CCkeNa5JlQWCo1MY/klVolmEVs2i8j+jFRdplYQZFnEYROXqPvoc
NNOQNJOcygTnL/4dp7PhqZJaIgngUbQrPKhO+qb6AaQX/ZeA2eQTFI68VHvNeGzcXqYd/GVTkQ9T
ajuORn8l5FM3kPFQCMUtCnBjfmTrfImopNcdGq6SGaORlqD8Xmuq4lS0oXk24JKOSdgZlfXzUDwv
Op4ew8Ca7PK2R8cO93HR+t/YJNkhnBZEy6p3E2IqaGSsTpt9XS2bvjR3nCq9aUV+T4fc3fJKypQP
vd5A3uQrK6rm+M8HXgSmh1OKANiOwmIqUac9eHW3J4HQiU+cY9FoBqN6RG29zsfAz/W5jnFElXVI
d8uC6RnOnXuuq37e9pKg4C/FowAameRhWe0qxbFkyULTVccl82PY3dtgwq4D8GzfOs03pUoElAl/
GGzEgKUUWJd84wRrg9MIO8JIIn0gOUalW8jTMhdFMlkMMwFH72ypmL9Cry3OhDf02zjW+tWHDcBG
RpPcN8VwU1SIw02ALaezA9lOpNUZj/0KOaB+jcv4x9A2mKJu421HUX3ve8VS2jugzPkKvhxIBq5K
6ljYqrXOQ6OaeGeKKkaTmcUR0Bb5E4LZE+R26LXq52kDRVSy9QaE0sucpj72gQQVt/JsK0+1CZob
CpSLYQxHKpiUuXzcSqb6HwUYRgm6RsNtJ8f7ooX3W+IrLdJ8CPNs1FRgepr2YAvSYhsRZUqnGSCE
BUOB5fmVNtHTWEIwpcXOus9ddFlhT2ZpoBqImiyhTcd65rtGwgLkEi1IJfSRdDKGlyOCsIyw2myP
cioKDE/RwOqMtjN08abVq83Xy53Lo4fOKW1ajDEUZ9Y7rzVzj7Zrecqsl59KxQmYNN60qSL7mYK5
mVqBPr+V8QChSW5vPBFFCZ+j+i4S8Y10138RhGeAcHkaudz+gFHeDahW7j2IdjZpBUY+15ygqMee
TafcXbEg3ul4QKir6HiYka5takHGrY3Kr3TQ/Ngursxcv5sy7QqWxL2GGh3aDtNx3VTyZsD66gTi
pVV0rxBrr2wNlBEt8CoL8hmtQCGs4y6xXQTRlagkS+POzRxotW0jgiXCfGDbM51akcg1yvEKI/jX
WcifUyYf2twA0FdKZQRbwt/TvXkA8T8YYZ19idS8W+bNUI/YEQLesqRRhQN9MRj0HRHYyDeJXoyP
AIi3WRCSNkgDgNgJIyD4eXvr57+cE3Wkm3r2hyrTOTaMJa/mVz8nCG8DwP2kGkyDxCO+ial5KgXD
Emod3O0aKkiwVEnuySSvHcyFof0mhYtXxbFTLP0on/56qN5AJZf0chWhB8/JQ0HhT0ZS4OJ5qtG0
yC5b8agwFpznbIJQcIC7tPhW5ix+tZv69hNAlQi4aEG2Y2RAOGcWb73w5VPI2vxVBsDGPri9P79K
rDSIxqIFDKLh7G37a1znDdoTeZ5KNz4tgWuyqW1kskCMejNGADJ8gC6nxobmJHQIE+hI5WkYN+KI
UXOh4l/WiQMVjA1WT31ydPRtiv0Hx7Td1vVmP/vr2/39EIrBhAzhyqBB8Q9iL/RtJYnXkdEmnAP4
fSBHmdfh6cvA2ZvYQmCLiOaDc/p6bvn1XIO3tqKrKNagyoDq1ZtDr1Zk8SVrgnSIgHmM4+QfkHbu
o2gJby/7S7vupH/9jH86TLnAc1C0ARJK4ZSB0vfvcztsez6XjcZDFhD2GGCTAR5nlMIHIocXMD8Z
UnVXMRnKTLRlkFQNCj2Cx/eDaMQ16zpEaS94GBSfX0u4sh1CLeasdMOfOo8f5TBc6SXMb8FS6T6a
TCz407rEmsRwoSqznqcgDv/7vRdtYacinoqMNr1BiuuG8BOxxtsGSw4PwkHTm1y5fpKPcw71LARO
lhSMiS+VDP0rQ9hw48MCgCQK3hDnktR9nVkZlNuFj+xcQS/nC+lyZ3WUF8VL40Xjg6kqKJLYIJRb
Z5zG7+3iUw5Xzx7NNaE7/kRAUD/N6LWvboNOMH/cO+SbquyXkvYbCEHuVDTBNljfiD5MZwGoCaax
rgsUOq6wv484B6BUwGFk3NktD2y4CcOuS0QYNgedB/ehhvOqOw7DqbW6SWSr7gja/E/YjV57z823
UrZfoEZOYDyan4Sx1yVx0aPFZGpw46R36rT2xXd0Ox/nAlL6yEch5b/rI3vuO19kERyTkmHyYX7Z
X9M82tZEaji80hNpliYh5RO6fk+8PLMmPuSxnzhlcLQgVCQurHaJ89jE8R5c8e/NEj72OLkGTfyj
dJHpEw3Vlko8yElB/zFwQNAq8hHJkYP9p4HrtQfmiNdGmPlFn/YNguqC/9EaHW5Dm/IeFgP42pWo
++vRY0hAZYT7nRiMf+htSOeDYMgFChFk2NE5sor2ChFjt4rVJd7kJXzwH61fPjvSgyClj5KTZRtT
8VvUrZskRNa/g0bsTeXE1yZCIaXTWxrgwXCJHelt6vLqs99FXirbfjcYm7GSFQl6xvbGq/ADQh2n
sUpbsmSBKdAOo1BzDQHwJmO459CksFP9Gatr2EzWg28hDGuNuAcZ9los4qYLVb6dovpggn4nrTg7
etxPteHpJOFWW5HrMnJv4joaN6hc0E3V/AhndbZOvo31M/CYYzQjEesl7qmc+hMOxU7iEXUvSH/v
uRD7CKvPwtPI8rw0JPoWYlZJQ5xd27mQAgZZNSyTxvB1R02iFq48jdxGHSxX3RDYc4uU3T923CbC
e5LTbliGjMVmk8/djc+cAwj1WVvil2MLU93ic1UfOGXbhi7nftDbvP4kK7xVx3mo0RkUTPaBAVMf
w89+4+zz+MpvHn0xpDTniQxy2Ml+X9R9Efm3iD3AgaH7Mj7o8SquIeJYABSnd6504cwYb0sTY3t9
kO43yI9kHRGHoiq2/XzPuxfkq3swMu+WQj2ESOQnR141fXkcFK69UmZrcgo9ueNsO7ZOomOdgCjx
MDUGmfUEg9E2aU0J4yyaBDAynIbugNbMZARy4M0NBE30fmzZFnlzZsMOu1m7Qdq2gUjJtijCEb1p
IvOjXCV5cQ0XZziTG7kHNzqpfDrsx6liVzH1djTmMbLNQaVBIOH67tMZma16ZhaehoG0Em6+95Rp
rBGe8CCCrxw46n7wfXKDQ9shmVVVRsZHWeld09IrPHwwj1u3qzez02QFb78w1zxx794GElIvPvLo
XmJEqnu7jGeOHFobH2pcuburS/Zaj7W49YfRnLrGzGg8Hu5rI19DD1709JyH6A6i80u92OXgDpN7
lCr/JrpRv8xU7bGbPJaxDGBVzDcl7ZpdUdJXsQzHHrbGoDzIe0vtg2jK/DwGXQn0yD3YOErMEH3y
aHErIc+0G33jpaqwX+Je4uTTFVdhP31d6JNnxNfex3T16bO2FA7prnXSBShPLOJ8MwZHVgNYySeb
1EW4DxEFpFfeoeWDJLZYlqQgSCKQPzpKZIv2f/bMlMms/W++WWQiXFmeakA1oM7ZvCAp8m7fTzTE
qTT6KaTM09aWlT0aDPbMdnMDsQ+7rXLqAl3yv4eeaNM+zKdUWgTdXlUvOIqyDYurBktwtBsIxmRU
t99hP/sc5k2/ob7yER/wf3lo7bb2nAmI0QL6PXJpMk0H4/tn8NanJKfypGT8c1KV90U5YD4InKl0
NAOgd9Xey+txO+jyvq80u0Er/kspo71X9+Z+jCcJdGe5tfVydHKUBkWev3SVrhNgGvVR0D5Iii7f
+qxxszh275cIqAlKBzXsnSNeA3BYvuY5RCl7odwN+KHlhs5LhzlTSbh7yglNT3mQlXG/5xqIg9ui
nAevWfc1wM3kYvYRSebpenSaJZE56MCulNMrzl5V2gUy2oi5mZK2t7BY5TxzXVGnMZ3XaIKEz9Wx
lwL+aY9xvB7UDGRHuYtaRcnmBHLrX3U4VPdmEO2zNzVnXfEeCJKEnmVJSvjEmjbNZThvqHKLbemC
jsvrotvYwlfJrKrijrbith8JZymUJZwgwRu6R83uRxMPokh7MuOsIUfprsZbrb7Koey87dGKag8K
Yul+OjpOnKH1y382AWfebuk4KXC+DEiVMGfM/S3QQyArhZOPn4IcoCKoreuPtjHauI5Y6fHLrOr8
lhSkAlGvWPP1KaycB+uPbhKQYtyqsoGieNehzduJii5duHsPy10Qe2obfsWBAEyDITh7tQ0yB9y4
IwzeVNbSeEH1MAfo2nkcDMpmnvMT5NDL7z2srA6+KHyT0BVWiII8frmANNDLd1M1zk8NqcI0YIU+
ooj5XMAM/gV4EcyXy4J3Y3LBY+Q4q6xy5vnVwJjquzsJehMEY53UmHrnGBboiVgRSifQuMY0N88O
VAeTaa04VbC/HjnAGtF0hzzysZFebkWtsFqI4iaOtCM91dDbZAnODj12awsAc8JXZGHaPEG3Nr2/
QAxFg7g8TCXO9tEL9lWZKmgPH3XEnJ2Dc9C+LCjLxsF99Yoc31TDKNOQa+dh6otdFdFvUTTetw7z
0raiRQqQdbqWpRyTpXWOpBTQ746BMFG84fsCCOjWwGEj7WaJHBPVEjxDn7/IMsCtdtiYMzaZYqs6
KAD45dId0UoBo/h49pDlhadQ9PyLgUN7djm+ezHcmHW3ACujC6iTS682IlY/lrmJ4N7OQOBkzgxx
DutchdyH0iB0qDIfhunQkRHhbUC9+UjEINJY4JcKAlZw4q0gKqlnBMQm8HfOHKFYW/Pe+puZU5z5
+qB7aKco6hNBghlddzhdFz6gndBg+FxuciQqE6Zi0wcH64TxaoYE2GXwOkSjtrtBN119oNUskrgq
k1DDlJ5XYzIiXT/6rq6z3hTzfjSAPCWaB14AWqmvofbcOnHH/E7VNf0etJoeB+O5D2hheRwXYI2Y
R+PDXETqBuBZvoFqXowkBfLQY1kj9az6r56AYvXkg61UVvfxhPtRHFs0McBDLsPoTetbWnHpiTtk
14qAbbAH600gqvGMu8o33McB+YJC5gxbSuDAhwFjK49+6UKovKTqNEQ1CPUhpxAV8VF2AMxnK9Rq
yo53WzPGYkdLRo6Xqd34EQgQpGkOaBA22zkk1cYp89V2Tr+gab0+Fx2/LbhToAW1Ust+DCxLK77Q
LR1BXAvmDsj2DIXUvsTq5UHoOWnvkxM4Yd5eNyW7r9oQk8uZTAc9MEiB+dlUTOAm5OwR5221jc3g
wkIKRpXOjA7XYqnlA2oA7mFgjbRIgwFHY2bIJzb09M4I96tesQjuYMxHj+ubCiySmyagHRbWCpbW
bm8QkwRQtwWwT9rUdZSqFWShCLTVbkbV515jT0uEEePB5wJzpy9dBF1Mj6TrA38rGv/ehKV30P0g
tmGHjL0co+K64gCwLmg4gmUNXowu5q2akPdSvwwfL6BwNGIGxyIUNw5dnGcVIH+c7lS35I953r1g
+oW3CDDkm1v24+Gyoi+T5QKOlWtI7CbPpHZEPtDHQL0sW/R1no+sTFw5jocLANas1ZdxrULQ0uLW
HeA6tTvNV/EaRQptES3KReYvQ44FWruWZL3fOUk8O/rZwuQ1LXHoyriY9A592+01ipIaYGPc7Frj
qky4iJB85hoxpa4ywfqvIcYCyChQa+4B6rCosmYN48OXEEXB7QKFdDjejA2WDV/qrSjpPg4Uu+Jw
sbh3Ahc2HYCVWDXZ18u00Y0EYCm9ecOrEkHILdXRhc/8qY9zuFMOAiIhNs9xTOmjG2fuWWpzd6/L
sLrD1C+TlviY8c3SXV1gtqgc+j0qSC32/WYbr3UTyXKK1hJFt7oN8SALH3amRULgVYuX5GVAD7kC
VJdgw0ouoP+0xnC3jMKkL5l7VY/e8+WBLy/I74Q5c5Sfr+lcA0szVXPdRgYhCByXmFid9EtrDgx9
s8nAsJM7I9YURyafltY+XCArlGfcxIoJqsKG0FNVWpHKWgEPFLpLUfP1E7AUgsRV8Qn7qjr3AjjB
ALBuF/pIqVtF9mNUt6fLTGSVmV8vFQLNUJajKz53iRBzXZ5VT3AGXVcECVBeYXOzbEWAWo23VkYL
Hb94qNwk7dihVIN8BpkfIVtueywMdE5/JlWNU2RLUZ2D3dSelVG9ZX1Jrsa6AoJqyfBEO3kddnDa
KkskBwF0sy57zAWPpgqyLgWxdRYtQXEdsw6xbcHGSqcCFdY6qDK7bk1zDcDW6QBOXkb6UiZD62e/
c6ol5ZELYdoi/mIK5mYTwYyTqCBdYpeeO9R0mNb472UzHRs5I5itS8LgsC1cqAPHI1LC2R2uqrWU
oJcZG8Olcm1rAyhW1tgnImvOUJEddrpnz7z2b4JymFG15tCKAYgM/E4jDVLtGizWwiegidUC0Tv5
c+Wl3DCb5Yuv0yCXoNkWS9auhaW8wMxGtj5vmPSR03jYD4LRFJt2EajzU/tzRIMkbJLcUyRxaDTB
J4jzin2LAtxmGKb5ZuwFGGq2/Qb3KlTRV6T/UoNjAjnwNE2wEwSWlLhw70lbT4BsEjbevRdH4bW7
zsFGdhCViAt7muMwSiItlzTykRvkdqlS06PaHa45z1K5yCFJz/YUYQPZIr4W6SlCt7cTJfHSZcRx
/AfdE/7tUowJ2pBe9xP4bWNlUbyD1WWZYxuOZgDIhWchiRT3KBMVOBWpzjdn0oQHNq7J5AWTxK74
YODalFAb3DLKfs4jXZIB2g07vGEQiEcV3HhwjLee9hOPMr5jDd25pX1eCitTDECHArh7C9zV28JI
zPvShmX9zzLlKCUWQe8QFCAAoyhGriLBuqTySLNzUOPLpIOmedylzSrpNwd4XvvnGhXk28519VUc
5Pler0kOKSFijqMSFE2HZ4V8S0VtuVE4l16HPWr7U1DiHn0jJxSJWhwa15JgsczBne8iUJDeS5ma
bmIMPOouHB5FqLdmgwjhWYEsPiOdR69JrssNaebDBF/Zbe+AIbu1S9wmUIMOf6hpXa96bB7DztUi
CemIM10BiHODoiGSyB6FPa/DsEu0zUDHbnRBwLDwLylqvmwHcFITaPh+k4H1tiEwiGvHG52Hy+N1
noYvV9W8qGpGWUsW+zkq9/3Al8wzPRIa7YAfzyZ/b9H/fKqDcPlMYi6fZNljY/Y9LOO4wk9eQpEI
FvnkBmh0utTZJO3lk8oZQBwSOZkTeubGuEGHDtIxJ0nsihYYqIgcWHHG4S3yIxxtXTbD5WIOxM+y
HPQVtMonQIzxAn8G03PU2HA00pkIBvISLdFyYnAT+jTjZHHDOkKu5jGqQJoo8+mRLGZ+VDaSWa87
UBVxi/mnFpKJ19WMo05IVH0GUOYBmkMvO4xQOmeDZlB5CHjTZQO2i4yo/CvEldzTmMfj3RSV3r00
KLyXpRb7scAIxE40X0Vx+zo2WIbwxgGNWg08A1BY7WhehQkYu+ZWO11wDL0J/RK5D/19m+NHNNFb
RtrwDuWEUSaQuRlGFNec6J629ZSnUxl3z7XAm0nrSGCgbZADDpx/BsaaXaR0cV/nmGDAAClSqNqk
LkQ6U5y5z0I55UPp9dN28oP5mk9tvmfLeOMqtCPqqA7TzpuGa5g2tCqBj4r+0gyY6WVVLLetIe3O
J1Ikolgzmyhwbhw7eV+HYYhYiuoGKriQieoyF0tgTNByz3YxRdm4DX3+NQx64Nmycw9VKEjW9G6c
Yl+1V/NULhCgH+GkAJpGcCI+M59K0XWYR4VbgMoS9VUBEf8mOIiYls+L7FXKjKOfYlJ6D7Qt9dHz
PdBtgqPh+shWTQWEynvwehCyWKR3cH5CnwMbOX3wynA4uAWJ+iyYlIC9RxdCGrsiHQ4TsKImH6kW
gET8TimEgekF/9O1g+0tso8qELToaOOlC3EwyxYHG82sKeIUxJ8OBEc2EF0DJH2DpWcWWlQgGN7r
IDW7x8Hm1C7xCEEknIAuvA9qLR5YsXjryLjbGFORPbC+MEEUnq6cSMlzXPnQy7Q0TopwthvTKrbx
Z+JsIA66ckDsQ86BzynkD6CTYJM0bmPPrPUOoHlcgjUQUgc7DI/PrrEi6cNBJtCAuREGVKQabCdV
5d0W+EMFSczoeOF+Deu5KKaR3QJeIt9Qs0eyvRJS4LpFr20pyM7T4ZdIaARsLwIQpoy+Ckj9qtbO
vgTMEAZHBRQkLzQheM6BktEg6+oDdmYDdA6M/D/cncly3EiarV/l2t17GmY4tkDMEZwpUtIGRkmU
A3DMM/D0/QWzb3WmqivLcne7zXKRZhJFEuEA3M/5zvnnt1qyN5TFgHjxYfIFCfFJLXCESz7QfVcH
xnFlqMW+iJeR+483+MdBkPSS9RjonN1SEGjq8/zxUHUdZ/jrplxrYJxsjJ/zwOZhJbg6HG2Ge+VM
C8rNPEW1swRbOaIxzA0lVUaRPYqlrx8+NtEfv+aHTUmlDDW1sjbPzZr9oLFKhoOvqTq+mtSNlw3b
WiXtOZZx/ub0jXW76MnlSJnLGyeIKdrr7YWddMrlHqQg8j11rwarY0ONEVBHXVxGqx+P5do3l2xZ
Acfr63KfFmNz3f6w8WYXKVb1FYrofojdb2bX+9SXjeNpbk2xSQjo5xWmZWt4N/GY+FuZqPdgCbLt
COLwcXZyg3xfQE99Lmw/qzfr9TMc07p/ASOfjh8wTJp1MuAS07OpoeTmMK3cOhzBDy9FNh1Nthr7
NaALDsupKTfM7Co+u4FQu5iA2e+7evZE1p6br2FoWM7KmeO02AT5VCDysYf+2A5//EETWDxS2WN5
z6nmeJkZVXAKci5cKLLEOwypl9+UbfdQB0GAspGLrbya1mbRsACvUtC6QOmwU5Nb3TIm+IMzia/7
ykDMpJAgn86De1Ott7bbQKV5ubKgG4BPaO/ZVpxtY515lzlwqvuVY8Vu+TjQ/LV56f1KguKYYiZT
2EeE0Qu8X+tu7NIJcguGc4MBZV6w4szITfp8o2j/RkGseCLToEWHJe3ZtTs3m64qUmAjo0ZlqOeU
kZoOZkC1QHzGgkvFiv7A9OJ2GraemzXHruawMAdFsSnq4YBH5BzTeHLR4jjYrrLXoW1V+WsbLNYW
A4P7Xsj4XCQamC8Qx0UuFzk1/efSznkMr6+zwObxrMbZBU16NiUthrMcy2js8vPiUBnlW8K5HUvv
4KsFKo899z2ff7er6B14GIaVmoMcqUmvYu+kHHA4/nSbVEGGptc9rZFLThy2/3UpaGTWVxBuWlq2
MEBB9ctfX/9/svO5/Dh7wBkUrlOHfv3zP3ARJohc3uXKh1rHuokXwYoU8jlHAdmo2TmjurJzH4f5
se8Sdfjrb/4RwfizXQ61g23teJBHFM/94v4GiVxbnvMMHfiA/2ZEL/RN+K/rY6Ng5OMtRZnBHqAh
Rly6nvwVqyX80C70AvUS+3zc0Lgc3zzOdR9PJcW2rtx2gZPE+9hw4xf2VwPcWoXAaXO0m1PPfNQc
5yP7evZcVzZE6G/oGKhKbvG7mkEL0kExCGezZMutkczuLruurGLoaTst6oBTi+Rw9SHRfpwykVsw
pKyZg8CHbpoQ47n/uJs19PLtx7f6eCx/7JR9D+LxQ1aQ/nQVefkFP1SM2pDH7qppzlcx4YMt1T5O
xzBcVYartMdYCujC0ZxvdZ6RcrfNDlxsme8/vsUHY3l9JH7843/9cf0zmmKSTeJkZIEhka03fkGJ
ZRKwmS/QHTK/bDFgnW7YFBnr1LEPrpp/th7Ho9l7SzLMvo8TaGzN7ZGnIE/zBe7mGmbfBzL7d8zM
f4N5MK2Qh4jLnDi6O657kT+s4rj0U0NMo72pKr/ffujOH2fMxKyvH4p1PaP6KKiVNO8BzvepEq8N
07HZElnDERE8Kq013k/2tKGVuP3xb67bP2+FyKcBHpFGIs3suL8Q430gyoE9iL/5IH3znONP25vL
eWaOycH0S2NnGOnrImofuRasoRkx3T9+hr8Vkti/V9fkQPdr8uFPiYnnquC/v/wr/zJs8f9jhAIC
519HKKL1/XvyS4SCL/g9QmHK36jBYTQCcAoxpo8A2e8RCtP67drZy3tVBmQcKQ3+rwiF+RvhCikB
bCDdAupA/+//i1A48jfXYXgWMTu+zHUd/+9EKEy8n1922BA/DJLnfgQ2woj7dVmR2Qb0oKY1EqU5
MCFAqJuuNKuD60OfjkVwsF0LMDAwNEiJF5wVx2tqw4b6cy/ceNMHatia8cq+vKhm8zSstQnR6VaX
xErdY0qbx7bwejOijnCOKComnjH3vJoMkZlhuzhVpOBg3aiJM4dcfDs8xRj1N0m2/BgQbp7zdU3e
V1fE0ep19V08DxNst2s8izW9H4f1S5Xo/q7xFXRMKZOU3gmMOIZeMIxgPxlOf5eDboydifriiK9X
bMlQtntsPLc5DrXmzo7j/jQJHxhuKm54biaRsy6obq4jqhOEVr51xm74bMSBgiGvbDxncJiJvk+V
pfaGN7D9SNsjQK+4ggeZYHc/siGLS/E4JibxtXFZtrPMvwRK/hBCjfs+9+TrXHiQMNzX5yRpk62O
1aPniPd4XYLQ6YPvUzw2oQzicmtg/UfTGiRv8ySHTV/ZB3ay8jIU4kJ5YR26A16Lcu3+Rogc89Xr
fjac5ZCClvqsynbdr7OXRSmD1zaJX+SHxGnPjbdCtsj2qyFyderG6cbJ1ilsiuGusgKIlhj/yW58
bw7nxRSh1QzfhYEpPTvze4n8ty0KYwirhRVhOsl8JqnC5LhJIPAQI9mlLdCKiZ77c2bc35u95oaA
ql1eHFmIQ1eId79y8OD7Jg+TTOnXblTebcwPE1OLNRmnjsG8Ua7K9R5+wg27YGjHDVCQeczLGty8
tf13uqT4PfXs2pA+CxKe1eZyQ/EDJb2Fs0ajQ+E3u5/kdh1S82y2CGStB2gFRpQfFYoDXinRytJh
wpoqjTVSWZFsvaKhbt8f3WPJDLwJ2xRranatLQN0fyz8S5tmGvjl62I2HLb/erR4MHuT3vSrs3wS
Vk0XVbd6pLGZ9sD5aqILwQJhKZvgGq1oARASMdifITbag90P4yOvX3TCUVXLZw5888kTbGP9Vqzf
Rz8AuVL2kt62hIqOwzLNKoT7dm8Z+8J0rsFEjFHD16yLB2R0Bm/k7BdNxPzukDSsR9HWw0V103hY
Wh5TYSnYqBmzXRzKPLudmxbVj5lckWo6ND27n3dJtQwXr7J/mmCkDzPJ212XMq7cxr1AuuaQ1blz
S4oidWDsCBVQ7uuN3dd6zgxx65fXJ4JErcEt17rkvosTM7RWa9yaTm7PYWH42cnL+DxCZcrm6nE7
ybMU1M37LFgH7YJMiVVnycvMPv3scDo7xW0Zp6hWPQ2BVSkoV69niHjyJ+jtGxeRi2oER/NNE+aI
MUg8iL0al2rt733s72NjTNXTJLrupYwX462fre4mhxGHxMpiN44co/AjqZt4s4iK6n3YRX+ICluJ
Y2Uv67M1DiKi/xxxC7EvnFbpnEwsaFZqjxyY1PIpw6W1S/XD8LrAu4JCyry0rTec/DIt7oa0WO+C
tSuOlZqrB6yqb5LpEg+Z7OVN0w0tlJlFQbMnawxus71qdGDfiINeXyIHY9ZHni6J5UzYamHuKKqd
rVz3Yb+mqg/nIJmIlFkxBk3X7pW0PlkWaEjFM+/LYOnqW+nNfbRAotPMUw1IEF1w0bE0n6inItdA
t4Wye/OGorKVuJRjoPf5FIe7icRBgmzDVSKNSbzrAr0YkJXx3beUtCUeKB2WbbbWBYk1M2VBBrm4
HzrUD7ePcwYYDAwNz4g0hmVceEe07WlHTKX9rpJy2Feq3bSre1+Y6G8MwMg2w8jDQWVGtmll7268
srHevFqqnHBZ47yjWwQ0W2WT2luOcIBurFuaO+ZtycwMZgq0fJJJp48o5zy/5rggyoSv2dfaiyYK
Lc+ZGzOwTNhzvaE8Efp4sIPdOvfZp9US/WZ0VgOocXhs9VCF/WKLSDKk25sE7gQnjV1We1zIn30V
FNtZ9TeT1eeXnPv74LVa73jwBxvKQ51zIxLwtiQneDN0S3aJ21ccObGpizLbkR8pIsNJh0gj1d9V
nPjeSq27wyD9b1pn7k4ldR55MRMFtqvq2g1HxendM8oyXHuLfhtfgiFO2VBdE1scelcCh2GR5M+N
CexCLWRYT+NWpHOOSiOwV7LzPBc/67Z9bpmDs7XNtHpYknXc5i1pn1IR0ApszsfCWfV+YUjNnYF8
y9tM2rz5jBK87GouSfe1XXo0JkZVeK9T7oE8dqCTgLWH0mNhjlb75o9TvDUr9zbXw3TOxny+mEuv
jpXvWfu2XuQbEgILqjYm0kWG94ZKr8PGzYeocqDubGudeUW31gI9E+cP14lfkCvsknVULG5Ay9lc
PDIDxnxxVn9AFzTLLvKnvGDoV6qOyaiKs8fx8a4IKEaWPLmuVJaxX32728V2kTyPEIw4UDw/Kogw
0JfkwUb0PCxxTfTOle2mmKzxFTRP7Od4VlvXmE4djC1Yxri3q3J+LNLAPNHhNd942rG/z1SCq31i
ZvFWTBWT8NoE7bkQ9pPBFiFMktU/qM4RMDwrZVKTy7tAu5ToSVWdknRsNs6Yx/uGPcU2s+fuZ1YH
09N1Yu6NM0A6h7hj7XaOnfxQJY/kSZzXyfGnl7HmWFWZXKDGtjIkCKuKD4skLF0bWfxDXeMcTQ5Z
Pw5yFNHgC33IC51ddFY6d2MPVqHqNbkv4r48FlOf7gLhgkKmYxKc8ynuo8Jv+11usC8Zs15tcjXI
ozG4GJeFLbe5SFCinbnb9iQe7Tb5bCdmcoirgmmRLc592ukDmjTU/DKIUA2TvSlVfjN2stORUVWA
pZCuuyL2MFwqF0gOPcXdjnM+Pg5Doe9iN6v3PY/pT+vYF/uU8OSbk06fhZd+Sk3bf5FunW2Lieyf
bLhtpW2uGxWbEDDMz4mmQuzZBrzMY57sTLZQ23ggDxmsb4atZIQ8ntx5vJI4xLeZCBN0f4gA+nK7
Nt/Fg/w+uK2zy6qePZi/+k9DJfJjFmgEJoa46q9ZXlRnKbPmfmiMbGf4+U5PBNxIsU2PSi+PpPVK
9sPuin3ZrlFSkyvNU3c4Lk0pwlXlX2TRiMtcQZ41qfRCDZi/6ReIastnpBIjCPHQk4cAU7TqK7yb
xWGPKIsLgmoC3cAGSDe2i9nVEDhxcxflqVPhpFYe5On6HKu53an8tvf8GqtIf534xDeGj6CnvWne
C9Zd5qRiFwD/nAah6jtCL4homtuKJeASF0utLZ/tTzkGxqNKr/jLTMet1F16g5ej7yk7GZ49dd0G
F2n+iYCve2LYZXAxhoIA5moMR8EY++ditYJ96WTDSXRZDQxR09JvpfnO6Kx8h2K3K92FJGAB4yJ1
Xx0CC0mg8Z3ynaLjJTSMFfpV12DpPum6Oeajz5Mgiyi76nm/GBadMYW5ncz2E97zW66aZTNUi9rQ
wdWd+qxn7qE9bvXQnq/pw22hjWybWYF3SfHP2E/W80uVjtOZyeoJ4kO7JRo9nki/66hdfa8HFjeH
bdcPvAFqL30BowZWS1X8RJCIuFmesvvwU0h/dPPQVqPaOrJmPkp+ZVm5Ohve6+leimb80St4XtJz
+a3NRncnRP0N36/COpBEiTAj6vu+qMZXxskQhKN4akaAdMpdZjZvBjg0T3jdhGaFQj6SNwDxj/XW
W1uoo6pqXooZrEur3DllWgQnT8vhbklYYWY2782qsui88AJAXF4GgccuQhjFfnKWde8XCw61M4An
8PN0d2aFRc3eb8ESWUHSnKw7GW3j7jyD2VvLyIXzmLRDT5ZIzglzhaOe2YP7zoNp4Dbpbmro/m0s
DHo1bCe/HbJ0DFMCsW+agRvHxSBu6F4TvdPk6++WVcyhSIsahW58LVd/Zobd6F7GucE1TlR3aCwe
UR07q22wNIBfYpkOaioY0m54kU6VvvHSxfkyBPW8rQJRPJP3rp7yOrnH7SQcasfeMQ2AD/DqONsZ
aese2xqSu1g1mk7Tm/eg5R3ecdbDIvu4s1EFWkWW9ounkvRkyWKO8jJlOFiqnCgximLrVe6jbSb3
3HzYfgmu/n3jl/3Gtaxum8AznidTD0dCLf45tdIvECE7uwSGq5UMwpxDUt8WHGmDeGQwzBSUP5xp
dXqILz97XRiyt8cBK6/Bi3lTZp1gmJxl1zemEChEPsbsNnZ1D2TrZPtrvd82z0TzOZ+JUbddgTU6
5cPOMfs6LG0RRJy2vjJiYkGurA84B9OO7QrkNj1oR12pLHJjy95h1eCIBXP+Njepc0Z2954Z/+hE
Sk7jwwiRdGHr535vrEYcxDBBlvvym27h/rt5hXpW2d3o8ARc2Csd4DN4RAVafQ7mIfgs8cnxFSVg
gDL0g5313yyNFeEu61OSkCIJu7pd3xKikts6SECEB1aAUaG7EqZioHTrvYJCud+WpfzJ2WxdohjH
/Zjb6yzDsckVjEzt3w3BXNxDEcBGOIuVdbs+7ZaTpoidJDNrrRU+Qd/BZq7M0hRP7Wyvm6yu552r
av1QDea8TzGlsdzqJowrNzkwgyl98he33ljKss7EowdGB7EvrTP5tBQTOYGM4Qy9zm9mpnncNRkT
cjWHuwaZ8MHhxRnnZfvgYROdSu6fG7erVWRPSbc3ppjOsLFfPs1d5hwNubpffDtugWHKVoWNk6df
wdbbMMghL0k3vZID/lJpDrnlsFQnGEICBYll3bm9v+x1aTRsdvPyVbdtGQbkmqEgth8kdts8DFYl
I+XI8piuhbddjTSOQah4TfYum4rC8kGR1iUGJTbmS6bp/i0NkW7J7mEwx7rdjPN4Ss0ZVbJjFEW6
dGVUmqNfhcK/tUEPN/1op3uRZdCnnlojd1oYZC8tCYSw8vt4SEjaS87r6DjHPpH6U5wmP31l5w/F
lHa7MVlZCGvLIYDRxkW4FmS8izE3o2EN5GNBZ/hmHYpmk3tEXJNBr3RBlOQXsoV/sBkIFHppMoZg
aDuxZI0fwry6GMkOe5JM+j8mmcaRjNXqRI0yi5tGp83JxbCJhnFO7iDV3SwydRkcAuZEvy5uJ448
3haMR+5UABiL9/EgOO7QR8Iz3tZB2Nedfil0YfC94/Vn07rtrTJHdUi15t1b58WpzrM1WsbpRyV9
tYk59700AGyYVYwcCPw8uFWuZYTXUWCb1iXUHq4eHh7xbXSjZdaRjsWlF/mwLQKZPrGJU8CLrcva
HM07JAgbE8Yrj2PD8TRtej9a/PQ5TrW1s7UaCW4BQ9IV3bE9mtIfgI7GJ7ARvakKFRzW1EsOyFwG
sZWhOhiDJA8o6UYv8aQpFvVfGJLUb/jc31TAIKJCtZ9zbx5vfQtA0hF9/sVikkBiyPguL0djW9Pi
hjRFqM2eaV0yGU1ayprUCz3vt/RzuJsrr/tWG4P1aPqTceuOCYPA+7reZR7PrGJhPYhlG7RLdeQV
Htw0gW3shFbzg2v5Xuj3ZhfmdnIM0mG6N4O0PicqkZ/neJGvvWkVu9G15SezY8vu21xJKPlhUxZJ
Ha0Ac99EBfKb9SV5VMM0igfG4jD6qdWNipjQldyLQj6AyJBN66fqAbAPiomoGU0fV7TL5Gnd2d4F
gtMCT6ryTW96y2EtXR+WQAc0Xlje1vURWjdBw5fUyzULYoPCjq5XPq+1021p8zRfpsqbIEca81yz
Y0NWE87WzgOQf+7de4vMXbPL+HR2Zm2oMzRJDCaf2F8Sq+0A8RoGBTtOm76Dub67E8Tu0KsvRdF+
16APkR2UtF2t48bXmPlKkrtYk/qto9SEX3Nh6lWV1jvZVQse9rypBuCFgom14dQV1tHiWXiqHXbZ
7BDOfeWW3HqlPPpy2biZfSmWqoaTKcA5O2GcRg95eYyDqOyCdltlRRANvHF35mJ6r+NiMl6+dNXR
g3D8QbUMw7WsQt+UXm5vq8qrP41rYGxE7IOd9j3lKoQ5Q0E9G7d6tQO9eZxbq2VAvKWeZzT3qIsT
+Dvl+JtOxff9Qr5yqsB0kJLDxTKqi2EW46nN4ubGn2mNCXMvbx+lUVfHWQbDifqzmawkqTSPMxfP
VoNnVtAxjLvrIjQjQbWFKvnHhcJsdZyD48lqM9DOGNZW/17kBYicHi6AshVyhHvroWiFtdeA6DBy
8ygc6rd4ce4Sd+Tz9Etat2CAbnW5Bmz5R6pYlj4O02TFpu8zdpgugUJ/SI9JMZSgaTkhReCbhIlf
gTXQVECKsRnzbp/51mW1gCWDYXhKpOw3XbJ+NbwMyV6dFm3R1TCZGPpoWiHseBxZRbpenG4eDotI
vhrMvIHbr2nHzM6kbtu946XznpNauktdbtA0feQgmF1sMrNkFzldDaM3Yy82VUSP0BrGtBod4DX1
oaND7DwMC4yneLBnk3ekZHOJnf+a+sl4FkXCLLWOwCLJoJjYn1tefGh1NyzUGmx7JOWoqWXxmM9p
dkorXR9mXTVhHSzGQ5A29CQJbWmuQ5ufEex/LgSA0KRzjrrrVcSgatjZxHLOXjuQ+YdsVdNP4jo9
LkXs0ufjFnsUfT49R1fhvHoAYW08nOtK2Hy2stt1NMGEfbssX8zai3drEmdfDN7Qd+R8VSTABl+C
5CAykpF2Dkpi+TRiTrn71GfUG9Oncg9hVYSitL1bz89LpKSr0sxZ+ILPmCKaeH7VRUuXdreNGpe9
Stc4EgbINpZNwnDRvDz9fR/vf5lFJ7HI/rVFF77p9/b/HLv8rcR2ff+oTbt2o12/6nefTmBE/eYA
MQQQrj4RDhtf+nej7vc/ktfKCce5dp9ePbT/LDszKEijDgoTzzSY5GHTn/0Pq874jaYzWiox1yw2
cZJxN3/Hq/P+7NRJVonPUI3ABXTBc3P9X9on2kaMzQxM++hgHVGbQKe6cXLrm6H7JrrPTbdbzJuE
dx9PiXh8rNcXr/yWmY9N/cY4CEL6jpjD0crDYHgXcXMQV4qEl99NEF/89SZWNBsgaymCfPC986ex
r6LuyO7aq+6ujlVBGwkyz1PnQCQTZ45a465zt+Xjcmy/1u4G+N7h5fcev2YPY/mYDRuAy4SZ81O4
lheH0Nd20RWHi+z3RvG/5Ur/Szf5T7b0/7TqPgnK8q8X9a59K7+//2k58/d/X84BLjGT/FB6aSj1
aJFnsfznanZ/Y4FfmyUo8PPltUz1H6vZxXcGoGFyMs10pk0w9B+L2TF/w7LzPXktpbYd3/P+1lr+
k+nMQmaYNr0azH1yuG3wnv+MWujGjdu4psOGTMCsD7OZrS+OdgNkIrIPWg+GEf3h0vw3FXZ/hjuu
tw6VJrREWOz+DC7NL/UWRsExpqs63vJlW8LsuJxJ1mkiNgxw29Y710rXh7/+liZX/w89Hh/f81qF
jknPlB86D7nQfwRKqsZNq9hgU8X4cCKS2bhwN3VznMELWavPbLba31I0EyNbpbn6PDgVwz0X5fyc
7Tb/NtUWYK+yCWwHvT3J3V//eNff+L+wqetPx6OOAXGW66Ay2L9W+tnV4MW9slsSfQt557GEZscu
6Lw716yo0lnzSW5KFxtw89ff+JdBCnxnz3JYQ6ZjsdIC37tetz+ANung+VnSCjb0oyto5GZo7V5x
TG/DmpZ645gC43Zh6lnt3aAIfdISd+0jz51OmFGrGkoaEHrS/BGZvf93ZfK/8EkfPx090NBkDjcJ
d8cvnI0zO1UxeRVByLgizCIoB75v2RuFVas5d7WUYFMy1VIVvXG9dvGY/ZlUPysGEKBBFKL7Orh9
+sAWTYubpAMSYgSSCOrw31xEjI0/fYA+6hWNNBZ9yD7jd6gm+oVXKmTqBbPLxbgaWUdExxbU0crO
WufGwTfaHxWHStzWoH1J1OR8a0g6t6GT+/1dK8v8smTK/eL1iZNyRB67B6xXO8qWHFh6kG3jHRsM
5s82ylyyqdPEXDbd6JpvA5J8H2XTmEeBXnSyp6EsTzazFD0+/RLk84MTpOa3lZEHzqG24oEjej20
pb5fM6uk8TGobPuByrT1qiP3dkqXYSXZy1ppUgV0D6p2Hne5aa7ZfeJN7DyVX7LhjZV2rkleXyqX
rLbn909+64Kb1PEsv/mCHrNNmzbEDegl63fj4lKIQLt8piNaJXFSA5Pqh8jNWHNiRTw/tkPdWXfL
iBl8XGl5iUODKDcHx9alydzzR9Fuy36a35SfeIgNZcDN4CWmk17IfoJK2KumudAz+BdXmhmJkBuj
U5MnKqyHtkNoznsNDJj5SOPYU057Q3KsMkKL8XeYizPYc3StMJ2ujbYcJg0KY4hHMZey2TvGpFFE
NElgFI4UlXYRhvFNYRgyvM9a+YuKRq+IDXY7hO6kmlMdK9PZ9WuJ+Td2fXeW3WTTZqGhae44mbgZ
+nCTv5hUXchNoAL5I1/Wq9zVktMszIEzR0Ew5BtSN3qnj35F8sPJKUN1ep7TKyTkWYyw7yFWj+WG
hux4pNWVNL6DgmN6zm62fvbXXEXUGCw/mKdmO7SElRLiNsB/IYJobucmtzaJDrqXJbMGThD9XHJm
yAbaGaQtf6TUeQrCZ17Yrh0Bn46+S4w/6woAZHrqkazdYH4enLG61q7QNLcrEsl8nqBs7kEIy5ag
YF++Ch4sI8VvifdUu3U1H11yz0WYFWp6kJqYXjjOillhGLUpGxliFMfGreu90L15snP5Roc5gqAn
Kv229o6wvnMAoJzO0NmPJXPdJhRUJZJOs5eZIr+hbLZpUQ7nZfXOU92vP8x8YBr70Hd7O7XG7/zG
6NtgzJSnjBjNhx6C5baP3YLKx6F7BX6ipLKPFYlbs9hUs0N+hP7enduP/NYLkTg+bam2qkuaItQg
CrtAJ9ThlK7DgnVqMpk0wpHJ6CRn/RLr6fuqJIliIgfWKx2qMaENXU4I2GPW0hziDpRJ8HLYmYb/
7vUqexaZE/xsROMuUc/XU8XT5cB+NS1ZIBl+ejLbWUSLlv7GKW1aTdaufqKqAnSF8qfsVVcGfSit
xOqYGsvn2cKHDHW9aPAAQ5FSL+DINC/fZT35y+A+OZz2vqXzwmSvGUbMaxp68YfSPzZpX104+3uC
6KRbnWvXujY6Nh7UbdXrrN95Wem2u5x2093SmOK9kkF70/jzuoWIIQ9YVnFywsRIsANRL35W3crg
qNjWWbQkYgxCPQl9D7kAkD/7lbvp0nZ95OiVRmYmnbMmeBnNyOvJzdKLARO0EZq6ixy5YOhnL+os
o93WKJPIGgavKyypOx0IGl/qvp8+w1+zRGNG99xYXeLvuqFR97I0mXChtaFDEfcd8FBvPWi19mgr
nX3wO+lEqCoogEFdpYioKZVQ6A3ElVprNMPUsqrd0GTykCVkE6NhctLTMjTL3mhyt79UmDxHuzQW
Klwqhn2WYuyiJC+HJ173+TfppfYN3M0IHzXHJO/NdUo2diDRUxp4jMeCLjTqqtZheFhsL0EBS2MP
0yWQ+jz2ZbIdl3m9F+Wc4eZM6RpKijAilVznXQzd+tXG2oZ4qhxvtyL588pRWPkPUBSFeChY6fUx
nYIVBdUxRXwcuRWKzdTNCcG6Ca+y1c5t5zP8JJi8iUOJMW0yLxGRpTlTiO6a9M/d+5EKTE5dz1Us
rYsGsNtNoifQaO0b3/xe5OtjbQTvnVk/mlWw9bT1bVHqroU5cQAHU9E7R7ftmjsakZgdn1OOGdpE
6CloMPGGvJveNFKIJxyrOZ9Oc9Hwf9omQ+rDATvQYFt0wfVTPAXzrmGY+47Ae3aAukHSk5ZNre8K
qqvS7J1m5AQRVDV71iB5G2/qv41OM59HvoXPK6fytmTssCOk3bxUGaT5pjfEIVnWudsZrQRqguwr
01PrEq+McFKRVDJz1BSF0XDdVtaQh44e3jLaGBkZYKQ3XgFuAY+YGDs/ndqcbmILvvBNuDTUom9L
8VSn9CfxVE7UMc3oHIpyu8jdQ0zXjbyZJB0G28BNuufK4FEKTWByhcFAprUZ4seywRVxFFRcyCJk
2mNgxopWKETHbu5x54Dod6gbc8cM2RRis6VdObLTCeB8YlwwWCPx/ou94Mmlo8FEbgoDsxE1dGy6
Laz/eABMdG8br2HPvthUF0RVVXhJRBnughDerytRPa75fzB3HsuxI1m2/aFGGbSYBoBAKGrNCYy8
vITWGl/fC1kiycgoxntVkx50W7dlVToDcLg4Z++1WQa5y9tqmGkv1PdD4CsYx+25grC6inGj9GuD
w9MD3+zi+kEiaCNkMejzoLRx4ikrYeqhsonJ0c7dvgnSDzMAbMMzMtypxvngKOWkqSvYxPG9wYGe
gv6QcQueCJKVPRM90I0h0DVIEQJ8llIgPFRdGXVukkb5Fr9DELgzYFw7MYzGtoJEfhgpBT6Hspp1
eE6skgAQOD7Fto0oM2PYnQYvFItqoyK1c8Y+sPCbV/VVkWU5TlI5Tq9MwRqRc2XlrRpr9W7KRMrR
/GPyUaUnGmTNDs+yfFEoafAoT1hLulBupVeNux9OXH3xTKbSJwBt4yHo6gYIlN8RCmhoL63ki3te
HDOGn+ejfakRQyEc1eonHVREstLHmZQlASLAlNfvo1yM7swFzk7AvWzAFtbTKkEVSYXaYO9PVUEZ
Nh301tcSqSNmRWQFUlUY5crs+TuTQcnzNfaUlu++yO0ZVi/ve0T+mDW911UoKoeyQKgxlNFTbHDc
mzGGwa4IKtSR5cibhPeOb07QOk5UUjIcel3ZR0Hc7zKfgjAiVv6XOBjvk9jFELT53Dq/2/pKHHiq
OS+w7LAZLgtJ2WPULm67FLYrJhGl3w4jcp9KKM3rQWul+yTU8n3WStUlmrjpeiozOrJ00yxUHkXu
+oRVrmZx3JLInrxyH0UHaw3jjcWuQa3GBARjIEm9CpW8RVsQI7XVFK5BXBSrD1hB/iGTemlf10Lz
oHBB39C0qnaZ1YYX8lAE15WY7IO4uTJmPycHroNly6l/FxjCNo/r5Fn3i+FN87vioeOI46WpfiNC
5uDkhlYiLBpPFahhm0afHmBKNoiCaASHOA7WUiV1F/PSOtZmMLflkA7rIs20dVpbrYugk1tilZX3
ysDFvDCV1CPMjKgSE0RDFGEiH6byYKSl5FpB211aiZHbA0ivPfHgIA0roLYSOqYrJUn87aDjWFe6
YdpPDR3Psoe7w0FLorGVC/sexjXcB143772qYwcXLb4uQH+PU1ClnqmU837IF4JGp72HZQgdPu8q
d0BWi4Aj6r3EV35Xal1Ya9p/mYtIwkeCB3EsDCFG5SG9J4HexL0UNvkFwBHkzWoQGe4YKhyhJ6pk
c5cMa9MI2/1UGro9ghTeJIagOaXQTXvMRc19OCef1mA2H9lgYXLqR0TIoRyYKyOSEUx1g++VQZx6
qUjNHfgLmCsdkCLV7o/JL/w1B+58r+roZgwZ71irVMprApvJDuD4s+40zaUxagKF7AJloqhHNrCq
eqXTTWVGcz3v9ZhXHCVeoyYzRupWvkdAG2/Gqs/X6VDREy7RIl50cbP0ghEbNfD2V6JSo0ti3f1l
cTL8jdV7pngvsc/4vrzNGh9Rmqkj+2tU88FSfS5MbQvnSkDF7IZ9+mjO6M8STQP7g+TB7i25fsIV
5WBni3doIakNDorOfYoGJ/KkSsy4rQzBQaj7hSfZii6c3PkA7nJp5AR3vJNxFSro6P3Qb9adNTya
NAHsaQLtPE7idUOn3lUENmmpyKc1lCcvhAzmKlGblfQGmCK9DpVRlCWWl2zq1znyTjtJuLvAIxLv
oyhSNgJHqa3J+YJbXK78SnUxW2fdcKvgY57YCyz0PZFwnVJ8Xwuyib5Sk3e8bck12VpoI0aeVcI2
qCtQi8go9qwF3Ndwod9xXps3CSRrgk9JSovH6IC9fyJUIkPobi8SYteq0snrhQIRicX2HvB5b6h3
+WsOxy+ZMYSeharoCR8UrcwJBxsoFh1Z89ytDcyXpPVZ741l3sl9KdkleDcUk1JnS1JaYCKcNgIf
0CpH1HsYEzP+IIVveBoyk0cAgHLcmgPgr4mohhSFWgb9KDHu/Iluat8a4OR0kPQKJx9/o83zcwSj
ao2+seMKpnUTmMUA836PCHUmcqrbmqM+IjDtuhbdfdvzCquZ7qwKph1zIVeElYmyzxHT/N1vi6d0
HM0PwA/xnv9idmU0XahvIcNrF2pQgoAM61p9DrqC6Ia+6C8FwhLeEkGqrwF8jwCTh6naiJoG50nU
EeaZdXlBhoH6lqpiea0jD95VyH8vavxZ12pDu0gsuF4MUkQ20SBopF8luVfmXbkDgYs4ORBCaYsc
DdVZbg4XyO/HmwJJ1WUVWfy/GbqBrkOq2ZLLSj1DHV5rtZfekUNmjii0Xe1p+ZAYcECSaWMl+ULm
ocy11WDB8r+4CTRKNRBlUOgPpTGLHz46WtdC2PKhMMO9QTPHdW0Ug7RqQindZz7KOk3oSiA6XIJc
Cxw3qwKtiNYRdYOQOgGferXIdpQHQ1YwpKI64dA5t9YTaBwpso1M1H73QgMytvOr6qZBTvCoQEkx
Ua703Q1oVTiFNQqXNEnqX341gmalD/JcAALf0XaFMU6TCZd2Y4MUMu45tt+lvRYdqph77EpX5pvB
VMQn2D7E8JT0CUVRDBGFmcnvsixZ32SdY1bdegWWg12fzdahrZfmcpuU92ZfmTeiUeduzKRBOCGK
hCJQ3BjLGExR18oeojzhVh5yNDcwKFWtu+lg0v1KG8guSlYMF0k/vEiihe44lMRWXBUj+jhS3Xry
1OYANwcqJYBAhaCFC0be32SdUD6PNdynoUiEfaDHiOR54OWqE4OLTGqg2aVCXkGui/UdgDOUUSOO
EcQFeaOufROj0NyOXWBbGO437VRP/m2JczrZ9IrVCuu5HkevlCf9tzHoM9bQIb4og+IuU/yx+BUi
Fetxc8haLt0EGEkwLFDMuOox7fruoMEktseaFC3c+2jPiS6QTbdmYVFdeAdj+FhRcgJCqpfiuwQ9
EOZ7OnSvFgevZN3XleX5bYeWODFmeU92lnrTJzU1JXPKKJghdhEsGMelrOJjMqY4iTZKbaDSp2zH
6Rj9BBh3rer9AW11MpkbK/etFms8ZZZDKQfUzwqBxI+VVGlkYdUS9ve4ReayhocYeOx8U0SQudVd
s5zmyVvVDhG17USPFtY5sUHPQ8hV6DJM+lT/pOyWlLD8J4RM3F/jlsVzhUYGo4MCNC9YJXoNKlDV
Ux+rWQfvZo3ULvnoJSW7l7kQEEOUdrcWW7W/N9QhfWyzOn3k9oS43Rcz9XWuE73zotzU5ksRqBUx
C1oZupo2qJcdXxnX81jWQqcCEpchP4vmC3w2I/0tCogTlQu/uV5CA/KdIXdthblEXvTveXYggUqg
S26Gy3GzSMfcW1xmHDX74CbUQKCuWBIS2vFhNJLll5fpp9VRaHUQpenaA1SLNvWKqGZNDyU5Td0A
axDaRFNqK7cZhoFmm6AqxSWSqjzlfS4e7ZlqJErpSqdtUMsy//mcsKDRazKLpsncYM7v557PWw90
tb8NI7mVr8am4T9ucOzMEcM1KZE8TM+11IvTjAWgGWo3gUfQ2nMQAlEy/JraXdjXHCZanwJ1CdVe
XReEj4L6lAWUUnFDmy+QjO6JLsew6QkJ1m51kiBWqa+RAqlovk4mQ8hndbdQOC84lYcXARogtCWg
6UKniOg32Q0TQrQjTp8GSUDJkNhGh9VsJZlJCFCIgBSRgwQQodVMbEqHp7nFP9JyAnMsEKbGzaxE
yAYXP5G+VfoIBFVeKsN1oAUCTwaJ5irT5yWzIm7FhmWFDsSKvWW8j0PV4JQ86/Q19X5iA+nVaNS3
M+Sa1vHljDVjLMoP7HBSZoNy0B5aXOt3jaLkH62RdtD0BovCd9lcqY2IqEguDEJZtXlcvCzZOHid
4kNQ0XSYrNsQ1ZO5LWo0uk5Yq8Ww8GSbQ1MtsTkcq65lmXAepGR5+ogoBh1vSJWapJSqBFqFxFl7
0MRJTJG9jwb7chcab3NF+J1AaZwdeswR7Jql0WdPpIP4HOazxog+e6unRi+FRofgghCWaUXBGV02
JRjcPQF7rWfB2y9XkUmYzJq/WnnrewvkqQLpkNk+Ef7RjQYzTyFCflePc/Qsk0twbwZKewl9Do9N
lzJdRFM3wP5xdgw2bavNyX6eEnGwizKITKdQggx3jprxGcdAyWBUjCKHKkGQZDDCwJb2U4pVa9Xq
mpxuCZzJO5uutsGmjTAdxD/l98mGFWztx7yhNm/iwwLLnjT4AKdW2xGKomQ7UeeECGQZaehqiDnr
O7rWia+Rthw5wdEMd2ob5oodFh1fhMilne8N/8V2wuSoIM7AswQwiEdZwC9jprSR7mKxajiq+mOd
beY6Sy7B8ljylULHVKYYQc7pR4mcHLCzoS4CbL7IxewvcAUE78lcF80g/D0mMdIulSveJbQEWXHg
3Vo7E3ATHJ6uLl4bbVCaVTXo2NP8pk3vqOWab0jyktdJrsLRi0slfYQSzBcwB4nyOIvUAVaaVakr
RJElfslkSUKhXyk98m0Ie2lKmsFpLAorWzEaci7Vf0wt+IoJVtAibTUIyD5xkjLwnku1zrV3v6fo
nLUVH2cXtLy6UCLUyzMGjdiPqOfIjX7RIsJTUf2c2vaklOvELDi5xtgJDzQtIexZ8HouVavip3Wp
KHpDi3bWBaABeB1tjOJEVYkXlOuF325FhM+Dh7NYGT0kQojImjqkndLnPWrwYkhxuGZ9ORSLmhSD
HYsWuKgOtNBVblmsd2zAgAIySKRrLjdZfujiYTg06mxyRzSwYzzralb8mgxDgxHQqPK017gbjTfE
ugUcTTHxwBNoZniMtVlUD0MLeNWucC0nqJ5iEwPm0rZCwJwB954jFVQCXa/3ohmsyx7c+oSIWSYg
VmR/pE1rlcEdcSCyvOkFSUfwrerG4hezHhMVcSV3UbO9RaGEW9WsBzDEkRX8bpYAUaUIOM8VkWph
T6JUhI/LbB+Bcc+jQ5aAMgMrzCDcAQ1i+uaVCqcSkXu5Lhf6qQZXBG4eFf580zcyu0IIdKVYBXl+
wOiS+/vEtDL9ozOacLqOrbYKUPW3fLxaNs7tQRx7oFgtRRJ53yRGPG+KvqV3yN1ZSbea1fqzU9VC
icGzzurPuhCCln6ZkDyWSgV0ahgTGfbvrM+VtZJHP90qDZaZNxGC7/wo+8vJwJQGIkgxxVowcqhP
VHcgqScCI8EellJrEQpUgP5yqP5EDsxoaj69X/EN0TaJEG3ylLhaDgAdF8sRu8S7OocRltlxqLPu
mop83NxkVSQ/zPBxDRfFojKuxaIJgEtXWqdddfigOcnBWDJ7cZ/kknzbBXmyrikLPhlpMv8KItG/
0OZC4uqraXsSI+cnVSsiTtdNc4sGrdhgT9Mgaen0b1rd3CQcla4qOapB5Uli6eT+bBw4yDGSjFTV
oQ1r3EGWIPMgMwKmjxUZHri76prGdfpbKuv+s5mDMeKrmvwlerO6hZscW/uhy8y9XlZ67QjJgBNO
kC3LHgJ/ejLEMdos9hioVW3kJHjHXkdwRy8NaKwHgWOvY7RMBSMBVBYLgfY7i8gmgAVnyBf9FLdb
o8/Fq1BVNAPXt8a1dunC4R0tytqJCiJ7WQy0DVequoR+FBfvZVjqSxDdIIzriTwm9qEqxL6txhsh
Hbn9m4O11xV13GnINWCJ4CeZwmxJ1kuIz7BK2dUxBpr2CJ01cdQRXR5NEF/yMlTed1iFdZEeVv6H
pJbiljmr4wYPa/Qmw4fBzGMlV3xBpeAYYcqB0gib7tegWGQLmbSh6HL38aFVCZaxE0ooFX3oiEwt
tJT1urcqK3ELIwuvZmqtwSoqm8qrtGDKVyrJWMibKj+7m7U0/KR5zWIn9dzWwkxEt0w5uVTsOoOl
FfZhi75aTVSXM22+G1qA8A5qcCCkaVfwWqXEjvvIh1gPBzk2ze5FnzFcdlVXH+R5DrYS0TqxShSW
Rkoae4/mC7FtYLXR3Dke6qdpkD7NSI0vy65/MDSsFeBYE3eimnWgYzpdjWWYjNBh6ui2aAfNMWoT
sS0Vz9iufTxV7YgqQleE7j6cVPNtSgeSOtBUXFNIZeLPQwVrS6tFZ9Qq5oYVRDLaRjYOYjxShLNW
Ifvb1BBVhfQGYVgbeqkXjpUR8vKeKQ2kaw3lal+T/yPEUe2F80BogMCAjmoOsb7CeIinaNTuxBEH
GtIRdP6LXG7FeqpuZJ4Z7Wku+ddqB3gNMftQXMx+iQ+7KNJHug2Z0yYd2RtCHtKY902cNepgWfs4
74rXEeUjyQlTWDwMpWlcRmTlvhDUJbuWSYMppjj/lEvCQDW3ZUuNippihQKnPFx3A0WsVZ0hCRXY
yadc1oN1IMJNHITyUzDkfgOgGK/sogmy/yccEKOriQ+0U7CoiXYg4lweO8kcGm4gtki/2MUYaLeN
HC/QniF3f5ZzfBfjoOUwl1ApICGSQVzTXwBWNeulSPoCa25csVKbiqLtZ7/rfw2aTK9NzIyreJA5
Vf487F8kJKaiISBB6yWSsm5oyz//osTJu2jU5qmlhZ0LsEwz3ITEGlDvZknNTC4GBslkZ8aU/gAy
/ak84sdapqibsmHQ08GxYB0pbGowIm2W0nlue3WpZMa407eRyOK1QjLU1iR5DN396Lc0cCXO06gf
zBinK0W0Vf8HKjWcdPF9Shur5/IUiVxcjWYsn0D5asJWF6iWp6sZn/T8NmpFEf4qNTX+zJJ0Qtfe
m8hSNAD/1J9jqf1lWAXtH6COlsTObOXZRiML6Yb4C10ABzorl71Udg8mN9zBzlqOtTdFDafHk8Wu
JOWiy/rObeMBxEcy+AbRJS0a/1XMpah6tyaIqI4uYCdDR5lSJFYhIt3jSqB7WsWtQEDFlAh0lAYo
0Ibez1tNyfVb4hZSPi3uCe/DOLDXhaNJ/ZWj1VoROFxiTlEV1YkDAZM6tT/soMiuyE+tQ1HStmYk
9rhBm3za6kA3rNWoaVQ+UPWUOylBgr7UfJUndLIA5kqtEH5nuQlBhPxPw/DoVkUveprLmhfFPSB3
1ZemXzCZsQwI9dgRDtmPjejG/YgooEKg7rQlVWhukMXIEkBlTLBFsNkVmST47bnNJBSNCb2o94As
2GbMeYhTJEM1ETOBUUyJU5ZWzV1MiHIvALyqAC5U4GHi9gCzUgxhSklASoCSyOhkgJ2lXb1TpVS0
1tVI+sgiBx//A9rRf6OS/iY9/XfYpP+DtKPle/z3qlOPzOq8+T191Z0u/41/yKjlvy1lDQSW6PxZ
yvjU/yU8lf/GtUCiMMh/QkV2uKg+/yGjVq2/4RIyAH0iSuWkIbIQNUW3ZEbzj1T+O4aIVhHwEYC/
/x/h6ZEm05QZm9LKsuRRKlWBK31f8QQ51mSiSknTuSB5z8nceYN1chVeDk5gs8858Rnh6feV/S8D
WkcqPVpEUAdnBvTLX3TRnXp6qHDKj27CWeTLizihcZUWdNqfC+tfx1r++ZflvJv8GNAU6N08funN
9750Uv+2b7yqrhzOAqF6Fxdupf3dTcD0PZ3DvQiG/zqsLLGx6/R0ee9Hww6stzmF8pVyZ92x+bul
bTnirX+h7zrPuJLWoV3s5n1mI2bZKp/17bCenJjb4WreWDbHxg/Nrl8FpzvzPL7vbv94HF/+riOV
sdIjquF2SUJGezDTazDsTfWCnPTMUz83zPGUqupyaDWGaZ3BTTYXHB7tiEboCnCBq7g41e7AH5yZ
Vqff9Z8/7lj9Cd6GFq7Pu9Yxmlezp1NtHpLLaNhBuHPyflPGWyPeUwA883P5tk+8bfhz6MMlNLzH
b7vLm7SkRb7q16Oj2pkbuO1m9sCmu5GjvZwZ7fTc+nO0o3fIJRXPv87DFW/mZ4IgPT+3f4327AIh
2iXr+O9r/r+dy0fa5H/OGeqRSOdVzmPL3/PlE5oKZJuow5dfpyAs20irwC33oy1RZ+RC55aeceY8
dGTr+PuKRFjnP0c8UkPjggzTxucXSuWV5N/jeqKivP35MZ6corQpaCtaS9npeIpG4F04EZN7Nl4R
46ik2E6zmxAw1c/jLH/rXxagP8dRjhY7vc9h/IQISmvjvR9e4+Q/ej1fBjha4Uh+FpO85ocgEvpU
Wbz9tb+BYWAjOHWjK/PMsfzku/ky3PItfJkNoHBya4z4PeRlgDRacXWrxo+fn5l88oNCdcPhX5YM
aYH9fR1kjHTejsAEkL3J5oTYHrJb1Y6vc6fwAg+Fr/GA2eZSXLNKekh4kzUFhOuf/4iTP/TL33A0
CSliFlIuMu0RAyUw8br0oPa/fx5DNk7uT19GWf6KL49TomybUQxY3LamQwD0ikp7J98HwbBKs4cF
45C3z2a6bwk/o9dJEo2xI+rKqch4j4WN0cGFf5LzbacAUn3NK2zPYo4Z9aFF8CTeZsODSZcAXFxV
uNDSAIKFiL02MYWqPHyLYw/mt9hI64xKQodnVluP4uek3nOSFvuDlR0KJGl0CrpgkyQXTbgrAnVT
zI8C/iXpcio9n7abfjNpqAgImaYCEJavLSi2lLJgViJtDw99ckgIPjAAuK5Dca9JdN6L+xLQnkAn
1/REarWh/Ik6uIh3JkMgAMpomqD+7vr3CojL3O/i9lMcHqhjjyYlwbZGAk0kpZfMLu3x1TSjCw4O
yBtn/tNI7gr1kXA3trnS7tsnaXSF+RAkm0ydKMQ8S3NuG4hNx5YwMtTOAxzGnOKFeu9Tx0BtLPtX
bf/RBAD7nosW5qrsVO1jAkAGAyX9J2NFT1aEF6DPD62muJW5KXuXyzEsg5nVf3QiEhusDgWCYYtY
WELK8IP8YIn3RhVy99gTPE21aeUTiE3hdV5r2WGUdxW2Wqs5gG5DXHe1+GsHaYRkcJ3LuaMkN2lw
0XW/+5QK1h6EhLTAOdqtWt1JgAO6Cw0ZutikZN2TDafnSOu2Yr3RRq/S38GXwcfZcyccNVC7hIdF
Gy16BeYECodLY+MTGqbZLcHcouDo5oscP7TEFE3NpuQTEyQKEZVbS+jEIWUrh365181owfNtO8Vr
X3+lpuWlFRsDLv+0vtaMg5wQay4/GOENEoOtOnhzTgGrWQcIzRvjlxy+JP0m7l8UsIFdf5eNm1zZ
SuVl1d8gL8yqya6gD6PGGhPyu7bYBa65/6FaurHqV70k3OWyFd7iEikyT6m8RtmYorMqKUaAllhl
xja0FK/LL8WC4CZ8pmHimBRL2ntA6rx8QJ1ifAfuSFs0I8jO1E8hOrNAy+c+8WUn+vKJqwmprPjc
OZbQk3WCDRu24x/Cx+iBlNH0s3NYyFYUZe1wSyxesQ5dLsI/rzMnN6Evq8zRAYV0jhlSIn+CRZ07
0K/mbvPzAPK5EY4OJWNOG6JUGKH9Ndk47O3llDA+L8eh3DFfLBs2TufMLnRup3jH6OFlzvmbxR9x
48e7La3UhW5iaRRujzbDWNXyvl129b6+0GtmgP5U9hcmmAnUHv3djBgYdVeIJojcVSzIComwnX4h
IwMrJyTGFEsJjIEjpqzRl4mh4lUl4T7JfZCiU9IMR8R6Yo73GvHcVAFGHPsWE04UL9LoV2/akbYr
xofO2FnFjT/hfn6HBgvA8lkPXwuRj2RB97s/P/vl5f30m492ZN3ADwbmcaDDqa1SWppJ/JDirU9Z
zc8dsZdT0U9jHW3MCaD5QSSCaIVkeCt+ii70+seUm0tiB9vRrdbylbgON7l7/hx6aj+mfYZP08A+
yJ3q+2fUzFTl6Fkv2lZS7i4bXOktXpKfn6V06lj4dZSjj3UGMCQOJqMYV4Mru5Vn2ZTXcQhf+FeK
Xdp4J/bGtjh3JT794zhrm4bMcfTYF1n3lSrVy7AQOSN6WSFP1vr8+bepJ18eFr5/DnJ0okHdS6SL
wiA+KEByDDrfIsPntc9fInFeoQsL/OcMVEEmXtHEImp7yQpdE++SBfdtgTXssdZqWzSv8a/ZnXRl
0hMyb+QGriV5BjO8mGjZ24gRbGavl8FbaskBicm2hdjjV6TQ+r9FY96luepUFNfnnJrgAn2Nnsa0
sGO2jp6UKIRXNtnItjw9DdLDz8/gyMr498uM9eUZHM2iPEDrjIIJWZ7XOwTHuNlvYrXLcBW/1y7h
DY40bGjxKufm1bkXfDSvSuww4TAx7ohck1bKalkZkZaBs7K1V43cKUfcBI505hB79vcerfyEI/Wz
AFh1VVur5rOnseoQeryjX0Jc2C8TqvK6WFOc+Pj5OZ/aDr4+5qPtgEaujAJv6WFaD2Z4aeoXP//7
T36mdAd0Oloq8Z1HrzEdhhZjA//+wbpDGA8VGyXMa4iW8edxTr42biEwiugOWubROFJHSxGv4EjL
eZvVD8RFrHTp7b8b42hqxEppJubEGKpwrTVvWe3lhvvfDXE0C+jcAuCRGCJrbpPqoOobvT1zn5aW
V/qXrYEIA0j8FDWV4ztb3FZj3yuM0biTKzk0jT+6C98BkJquOocA7UO4wzXhpOi5z/y8EwubIomy
qbAzSJb8RzXuywlLWLqaQkAeeEOkoDw7MzyZHK3YlSn9DlmSRM37+XlKy5569GO/jXi0lBYZ8Xta
uoxIdOXKWM97vmgbdsz/W8X07HhH83CijCHEy3jirkPn7QQ7lu41Va2A89T5MuGpmg+/TwdUtWA1
9ONEikGPe9GH47LSVuUBVzA7ktOv1JW0699qXmL29PMDXf7+vz7PP8dbnveXN9hoRhJjNsYmEHE/
bd8Es0SBd2ZROjFDv/2oo8MLWb6NMJH0heR3bXbzKlkiCUtXVz/aGNdHeWaSnJ6Vf/6mozlC27mM
xpbhVG+p0mVet0ZcuTbOfHin7hffftbx3ABvhuiSZ7ecyUYHkKEX3i/XjIxaSeL5Gyhel0gt3aUk
JO/P1QfPvbqj5Wtukj4LFH6mFLiNuJO057K4/Xl2nNhN+IXECoDvoCj4RxHly+yok6FSS9raq7G+
n6ereTrzpv7NdP9zgKPph9AgCAOZAeiGu8uNZRRX9OhcKrgbeJfe+PLzDzpVqv72i46molYCV5sL
BozeUBQnG2mDKYnkT4pNFLPOvaLTv4+QGRWWg6IqivH98yo7o47Mks853V6MjuR03q3gKjfNNt0N
G/PMJeHE3qyglP/XYEd7P6aATlfl5cgxXY7GziQrr/E9jVPtmYd48nv+MtDyAX6ZFopFvPMsLQM5
ynPwaHraurFJdk5ooOBbPyjebFfXy/vTnJ+HPjnnadPT0hM5GehH10xfNPHUt4xc5ftce7Vo2iiX
Pw+xvJK/rIhfhjiakpllVdjIlx+nP0ThTZYj7yi8KXo1+L9+HurcrzmajAlsO9VazoipvhnNjdB3
FJXO/JyTkwJFqA71RZRoin1/VzICQWtKl9MBpQBSEXOVZG5YFOHm599yeqp/Geho9pHtPgpVyUD9
moCR+2SHA8947d1u29pcMlLuKmfm++nN+cuQR/PQHIrOSmKGBL6Kx21d2Ild5Swf8poSE+WOn3/i
ydf1r+FoEH9/lBZgh5TIYCxi+kZMn/xhF5efPw8hy8u/5C/T78sgRzNcIvZURhC2GE/VVdMnDgVm
oi5R73UDtvBygZHwexF7DOsuk7y5elUQiunj22w+prIttx2eKgyVpisrlBJz2xS3KX5BExutr8Bz
Td08uh1NHtWgE5YnOjUsVH98rTCoVqxO3acVv1eEwMvVbwOMYMv/1NlLXoEvjR/ExpuSGwifqfUI
/VJXKXFmQPBf5ES1tfSFDtJqAHcQQRJSq0Pll0S0kFHWq9gzJ//ZsD5xnCCm/Z3DBxvB5c3Nfap3
WLv2kfhZDA9Jua7iVzmnSBSZ60a/rqS7YCTmm6jYDFkSxg7ko9tKHVeloLlaif8lvPQNPIdv5Atz
cw6KBxVTufEaFuBVxk1AqEYM1GUUXoR0cZ1u4/A3xWPBvGshh5Qz5PwQ3REao56vBAJB86QIBwFe
aic35M3yJ1CFihwLjAp4sahYJyIaZMDA94uvSbtSZbel7p6Pm5kaYjm8aNFFLvNauLfHSNF8VO+1
eleXutf5xo1uhmtB+lUFEcCcyh7opgCaGKv3Ktwbxt0chy5urlWmkvMQ/op8T6D+iuFvvAhI8USZ
AhHSE9OF1IeepiNpTXQs6T7yUd+xXPk4mmNLJThktrPuWSN9g+geVGnrLgr3RNxusoxoDtVwaw0s
TOQGxVYfnnJSRiQZ+hovuoQKuDXw8osVJtaLBoV1eWPCI6yJV+25uEdXw3yJhkmILwDBIpHx/OAq
La8E7ToQr/UyRK62qWoa8dntyN8xWjbamhVOjZzatiAf5OFKmVsbSaszRxSFkRN2lOaZ8T9/UifO
MCq4O4hbBtYjsHjfv9pk6makVNG4UmLW84chvvr533/qSPFtgGXZ+LIb6mVZmfMyQHrwvc4bN9HB
8lpKVnx651a8ZUc4Wh2+jXV05ivMTo4ydNYcOXG1OwRs7Au7XXVr5E2u4BRPP/+2E5vHt+GONg9d
scS+zxlO0+ksqCjW4nU6PovamWd44h0RO/bPTQry4fdHqNaGMKOsZmWVfi++2GG++/mHSOeW1eXB
fnlJGpnLY/X3S3J7wGu6qRx8/Ct105zZB5c95+gNffspR9NN06aY1YyfEm+Xq0Di1a7g1d65uv+Z
7dY4rsqGTSD2scY4jYtxu79PHQxKrF22skN17wSO9vHzIzy3+x1NvbJJpwLXHhWZ4l6fvTzDzFec
md8nH57Fl0qGp6Sbx7ffwkKtaCzTu12XW20zbjBhH1rv3M3t5HT7MszRdPNhD4kWMK9VEsiQnLly
hN5/8LC+jHA03dQ4qUZy0Cgt0QupZbuQP8AX/TzG8vH9ZaZ9GeNopqE0nrViZIzJx1OEsQAcABJW
v7oJ/erMWKen25fBjhY5OcfXFWgMhjXSWyY2GSd26Roe0WZOsK7OfEUnJ9uX4Y4m2zgDscBNDOjO
R5sps5b2+JDzM2/pVPOMfUGXKWWCVofW9n1VyGGmCZGZ0HTAN1EtKIj6Jhlj8MJ2VoCy6netblc4
u6SILqLglhWJ93eCta+myh6lTZCbpNl/5NiS8uFRIcIqrdRdoLz+/KZPHnS//p1HB92KzTzCsM90
IjhPgqCkEvCGqX88TAbW2fclvaAv16N1Z2rbM2Of2AO+PiPz6NSrln5ZBT7PKNz2Tn+obtni9v0e
ZKRdvk2H8SJy4gvd/XnUk4PKCqGU6M9lLrXfX4wWoxTuJJxS7ZDb/8veeTS3ra0L9q909RyvNrAR
pwQJJgUqWJI9QUmWjZzz/vVv0be7n82jtuq+nvbs1q1jgQR3/MJaRXOjJZ5vt9d9v/77cz4aZxb4
EriT5zPCZYkVALqqL0yek87Hadro3ZWaPnmBH61pFKFauklu1KHG/M+vMpl0kuVGe94QeqJR/c5i
zrTbT0MNnz3nYoZKkH9VsvAcFDRBu+6O53naHNL1+VZk1T64aCrHcBIew03xSd3hRwvq79/xYrpa
Ji0gxsSzwxKwwONkfLL8fDhRYR3rwBXoPuEa++dLpKagNCrJA0h+becXPaiDcB9uicdu3HW471fp
k7q3SW5DIQ9o99hpX6Pgv3Xf/O1TOBdToTYUsCCHT5HU311jm5OUaL1gAmIR5f4v27p13bWb1AFg
xdH570P1o4wSc+H/vIPLYJyeQgYpCuCf3YGCf9/clOs0yLbe6+y7q3AVPk8745Nsz0fT4/dHXmyU
HSVNDi2tbDHQTcxjxT1l+uTo99Hx+Y+vdTHVe20eXVq3eIY/cqTt/PHNOsf/Ntrps7PZR5drE9As
a71Lq4l+GT6yqmgUccIZZqEMZ4L3Hwkuytuq2Lm0Zw2UzMpHyvmBZLa0i1t7bbivpoesf6Q9j37+
ldYGhgk0wvhkGfpg7v5+zr6siUwXnaYp57yVH36tEUfA+gziz9byD04Mvz/msiQy0osGbun5Md1b
MnwDh6HDo2/WSn/5+1j9YNz88aCLIEYf6V5WuzzIXHZU2G/64R7VyScv7aNixT+ecjE6aalSWnw+
AIlzSnkrfLU2DvWjuuqoeaaSfq3dhwGJqfnnsC/WXrqqbj9bdT/7oheDVxpem5bnFKLMpZ8NFnn0
N809/TfeJl1R5zZJ6jJ/wdh/u7tEkT0LODzsIN511gS1fgeE4e+P+HBkmOx/0Ago9biMU8dJn1pe
xyPE+ArZ0O2+08ADR+JoRZ9U6H+ws5v6+QkSgDyh+IttCqQLrBzFcQJQUW3cgAhbYYL3W118crj7
8EEWTRzQro3zEy+2jGggcGVwZsqWjcvWLm+xlHXVJ4Pwo6MZGztpampj+EaXCfG6zdOSyj/e3AFS
m1yrXU+6LkRfS4Jw2X1Wa//hSmHrOlhcT9qWc/4hfxsLDgmZPKvOY2GfkLxod0tgB/X2s2Jj/cMB
QRkwxm/42GDW/3yOBRY1E0CAOE3I7xSyWivnhZjQhvTgQIBr2XCY2NSHbI3S5LPc/4e/3G/PPp82
fvuOXhcNncTOubLzNeIiX0gCc9Omk8kno/7D2fvbgy7GImSl2qRhnfBGQsfo9TLctcnD3yfWZ4+4
OBmRoGtm3KGEKrGEJfOLnV9V1ie79Pl9XFwETf23r3ExJhYIZAIDLyOdMlmnfRjEj/+3L3FxTXK4
VvZWzwM692bW3zQZtJ8m5s4D6m9f4uKEl3uqb9KBZxhbPWhuhmuNyuGV3PavxkrsYO11n5yn6AT7
4JHcqgTJJAcl5uW6ahYodIRgKXLTgzSqdS4DZX3vwcmN9belODjRl7C692qxAuHh29hZ0/sZ0vv8
0LQ35mAeSnunUYnPadBKv7vI1aEqwJ1SmIxJ5TTgQ8CrKs1Zj959jqwZByC5WlcegcXCBkn9GNqt
0naJ973BSO3aW7rXLQHn8mEZcF5BU9jV9knJJyfDjo09dnYftKFcRd4bKjA3AxODDdo5UmeBbHRF
HaSZX9v4ZJr8rqFKHN5vh2Rv3sfVV6XdNvEOj7pvZ2vbofj2JKzBN5zjlH3NFTdehchsvhX1cqbo
ruFXmIXfzbcqxVa0+Mq9XzKHLtinMPLLDE5UezePJ4TRdPws9SkeH4BXqW4PPygfKDIlZB5xE7Bw
HDfx3QCvNdH3GSzniLpi6OU7pYNQRz2cvBbxexw6cAI2S7o1J+tYJ4F0qH1Aa6m3+3i+WbKfXfYc
NuBdiD472u0cHnIXqO+hrnfacj1BNnLL49gPwSAtwgYc1kxi/Vr+2Jm0PkkIt+pmXljH6K1V7mNp
XfVxYOm3YwNZqnKpTYBwiAM532XLC/h1rX+NjXKTuFC/mmPtvXftTbW8TYm3tpx9a2OgFFtN1aTs
Imqte5j8Ngbb4q6txT5NnGt9pAYbJn/encHbNx34YxzkwCVu+hQcbNlfZzpV3qrZNQBMytJa2cL4
Yqjhh+WIa9KQvi5uammcchXfRlUHKMwA+CI31GbRwOr4qgiSSv9S6beGtq30G12L1guABzqEFw1Y
RPruWTdls5t0KoN0dttoVY+MyeboEScMeSUeIlBDAyKNDRq0VZnSd907sJz31NK3SR8IvdhYSJua
kmq9a1Mc45YxvDzAqIRQ9KOOLVxJV3X01U2yDQQbgPobMAv62VA5Pra08Y71g+W8UEQKPNO90we1
S8UNnPlNOVyVs4BUW2yxIsXNew86nuagdUdLgUKJYdMBYXf5Hs/efZt/MZP0QfXawbHg9DXDNsyN
PTvDAV2wj0DyJnMT1qdwPQ3WpuVO1rhyk8UunRr9KjPVOsYRHA9T4IVx4HmhPzoMrBLh7lmxmx3S
NCixIGX0IJtRIGZvU6p+H6f899XWJHmly2Dg040ZEFjVH90RrWW5mZynfrDXi0GrQ7wCnx0spImc
nh+oWcnZ5QdxfUt9pY0ZpANFbFO8UVTItyFlgRHN1iROzJmcZf0Q1muzetbDJ2wTKzUZ63YcAktd
ZdizFhoSFvHiJPu+sGmsuG8EknPC/1w8NaSEOhNTgviHaeLp9r3uAJwt3B2agpWTPRSNxYXU3ibI
cZyTPC/kSMVlikwYblAGVaPPM/+sr+vh70uQxnUf9NZxLt7KvvBrx6MoG89Bq610FKqGKo9Tru3H
Wt9hsqPdoiuDXkPjw00xDt+U6awc2Kp1h3v7GQL4KqIDvDn7G2eow7j1VD3dLLMZRGUfZPpwTJkD
M5f5OoIbPkFMnNKdnJ+WqeaTcjFz3+3a2OvJU0YCDpTVcYaLJmfq2jPDhykUqEV7air90Ynnk1G9
hICawiR/aMHBmi5DynjKBeVTobab1dcZuFdtfSvLdytvN2p56LSdtIOcIIkdopi9SdPrZGrWVUs/
O64FC45olH0N8RW58s5Q97DDEziu4UGnf6gPd1O11anbneUP232Mo60NJL0NyQWaBAho4Rgm7ifx
fYnllmb28T6xtpp2nRXf49KAf7djpU/d29TagWZiqbg6p3jd9vp84Iljl6RvujYAlKRaunFCuBLe
QVBOJMq9lb7pYjclAaqFBihG8sXU91CzmRAV/Rb3Q6wFWvzeebsFpLuJdtSwRWDKOwuerh1uOvu6
w3epMe15FqbydV5/V/ZVik8k11bu9KVz7bVbbgFbIRjwPe8nyd55uMPtPY0/KwhQbhQoh/wkElL6
RNI3tlk2ucT3DNyR+Z0d0paSfJFkmb1XmFRj/FQCF2j2y3TnZKMPiN/QH5e634zu/rxg5/I9aU+V
8SWPt2fCUSrvhuQ29daN3MsIf83ZS5vdFOV7JQ+xfNCQ0JP+1zrsy8chP4BqAq8UFEtg9M9Te5zD
rZ1Tvmfjqd468l5MAnDDFzfaw2BYGcURlPtqZIKUKmjOUd466Ktmm4xrXfxskvczhaWGJGD3J3jy
tPnE6tnpMVuJHT0OZnQ9ek8t5YDgU61jN67d5FQkEWUW75DHNujHS3Gwy521IHEpSibcrgf0yLjs
lxAnwGNJh5T3Cp8XmPW+PwsMvW02/xT8VrN8GCl4N8Jn2xvYC5HyXMc5iK82gDI+5jQuV2+A9Vbp
2SxxpcDTFPVtkeyT/FYaiObu5vlFOSSxm71hvor0rppOWv7898PhR6kB09A9OjmF6dLSfXFVkKpa
qm7gGJVejWs8mEFyiH4kPj/Aus1W0add7J8+8OJ+AJgWgnjHA8fAPGirc4zz3DevfPVUBQDMP7kl
fHQdoTOA9l5AIVzxLm4Js2eVHkYibqzVq1A3vl+nb39/hR8dRC16bnmBeK141p8Xnk7DYuAJFk/O
1677NOabv//9jy5zoAzADUAzgGBwEY5BFAfPOB04WwNw7qYzXIh69GSbz9dd8kk8z/joIP/7wy6i
Mm7jIixt+3NRk73RULm1Dd6K/HHJDmFMDMb6Li3AQrdGyyI4+mpg+0bHY2Emrqh20UyaGb7rTnWY
55sGlJI76iuBSv7XK/n/orb/6TG6/oLM+NEWr+XyBzGDf/AvYoZu/YdAruHQa85E5qDwv3kZ1n+4
59Hj0R8jxDmPwT/5X7gMi39jn/1sQjKODKpF/wuX4fwHLUOOS6gH1j//3vp3cBl/DmKYG4L5p9MI
z1UXStVlHYdywqKWPc6UcAkj5M+dXU7RqjdDAb4Brhd9ZwjIv+Oc6Pa/vaHTvy6h/wP566lKyr7D
xPjHPfHXk6mANcCBWAxsaV6MaGfqMnhAceIDNQWI5MRCvDV2Hzo09oK+X+MGgVdLW1r2oyuGovrX
UP2/cwD+rF04P5+lh8oVbDxQLcRl2LY3u7qr7bSi483hYKPSHEqWa3fVtupm7wsc2/wHiMHSANim
dD/pa73a9p0wt39/D3/GMn59DiJprs1ZAy4U9qM/l6lRYDJtwGlRS6Wso5BZ/GLCzj9Q7UDe+e/P
+nPR/fUsViogK5wXwNT9iv3+FgOqp3pSo4bxJitCc3yEFYp9HSqWdt1L44xqBDv9SZj1nwOM+CoG
Oo9VEjvfZaKum6eZvjYMXT26uWRVd7OV7fOepAvKIm3etjCH6htHdeLt79/1o/dq2tT6w5uhslVe
bDBopZzFqOng1kokETf2nIKvl/MZyapFXfbJm/3naGYHsIhMu+55w/nHr7gkxTBnLa1eec6Jpeje
U3Pg2qzmciVHPcNFTqtlSqVj+ck8+uAFs4Iwcwle8kWti/FTDz1y8rO3Jptt60hAm4YovDPrPErf
6evw9tl5XP393f65tf4aR6xmRHlMl18UqeqfY3ZWYsDa3HCJEZZ4+5dNMGWl+uQx//wJTTCiVOEg
ozSgq1/ssKXkGG3Uc04pH8sD2CnqFMNyUO/4z+Bm/v07XcScz1+K18djCDmz9gI7//NLORrerAbz
kj+mZvoEgdcmeqOLYavrydBt5to2sdsD16bNb8Als5r6MwJxcWYNFnzJVlvE5dR88rH++Q4o3GKV
JF0vJA1/55/itymbuSKq+nCpUGk3cjnSxrLQUQIK9preEu/fXovYcLDPshaBRiGj8OfD1CLMeI6o
K/ZqwkXAY5OtFUkUIJ051V///r7/OYbOmxu2XZeVATYlO9zvX8xmBUqZI5U/4X7cynRitStQY9Sf
HDT/OTPPxA0J3I3MJLvNxXfqQ31mh4oqkqzleJ0uWr5FC0qFJpojLiCWF30X2lw8FqE2/nuH3POQ
IkbAI7EEs7aTzPjzO/ZlF/VzzXeMYea9NdT3L9xV7CTybSM1suuhNth6/u33io2YhkRWBfefk6bR
3cguQy6UsaHmk6by/OmX6PPvT/nHqmNzLWEJ8M7LnsH//PObDVBlU5jb1qpsde3kmml4HTauecgS
mmmJzdcPOpP3k1PwxR2F98na6qC0leeJylMv4v5Vq42aHGf8VrkXe8dQRi7BwZkecfznlPrnaom2
I16QaVNWAwMKCn70Dii73HUCvfw+FU4mdxluLfXJMPs1N/4r1M5n44emEcCWgB5R6F6eZ1Che/0y
Ep1WmAi3roHsapvaFgwU3TgHV0tYTWgQ4xONaJ6/pAp1VDpGTGOV/UgcvFi+BcazIpI9fAZt+LUJ
XHw4Fw47LKXzGmebFy9unBMgypL0fI/17rntx+Kb8twz1HjJkzuVlpq4TnKNgck5kWOgjvvA2CzK
cHCc1PLZcqZyZwzO6CCVxCJ9bm6jtagdnGjd5e28rGtVsyRnlmHPmzYdxobG9slEc8LLmtdLXWbv
Vctg8kcjG2mzn8EtBlNZUIVWayYHQLNeum4lollcTzDWf4yFTuF3F9rEEGdKiqagNlz+O2PBfLwx
RJYfosUbkiA6z61WpFz2aZTgQ3hDfz+3enISMiwDo0jAdohpzr87er74YppAfLvwvCPf5J1Qwa2N
86nKlEY4YJbuEfgzVfkjUd1hDQ3Szb6mdjrfJELSZf73acTbO29iv/00qHkhthncT10PeJNrXqxP
KczwnsixuzLMxI5fNUPz2pU+c/un/DChQE+1HTFQlIIbJZB1YGmQpzBpyUKIcOTm2bfyyp4jEAm0
g5fryPbik+pUkGfxlZwNDeSmffalQEyBEmOE9wrjaLOWTAhUHwXV4qos8q0xFQYBxlC1WHuSb8oY
NW0F3rf2uwl4eoUyaoMAQbxO3bKr5iZ9EVDjwUeE2fSQmCPeVw4i7oo7kKCWrjbGVbdgeF2je7w7
L1VJ0FShiX7OqU9oCN3xCrFUSqVIZVO41YuQujQ3Zk2OhlCiN5POOi7PZTKh45TKx4Q0CSRhrnM3
1a11neUxwkBN2AHxONGuQ49Gma2W0QwQxzDw0SO31UofdPUso2Rfm7VUr1yqMMl1ALQInM95t9Wk
NOkIYUdoAy0vxkfmuYd/aej8rs6c1QAM5k4fawmQm09BK3Bja/bOUy7w3EJVtCnk3V0olvq+MQkK
G0Zc/DC7gfStFzeds9Jzq6NTscbuGg7R7QDeVm7bHMkNaJvO+9nWelsxBTTrJRzLefErXblAjeXs
+EBvcfS0zjycMDQ2d7oFKodwRHJVNqF10HqwHq3nBq2c5ZGXL26A9CEOMrV0m7ike31Nh7a6iSCM
9zuojT/icPmmpTEprH6YvJeWEXUfayS5qmFoMojluHHySZdfe9Hou8lzQaLl4RM+HOOEywSJtKLm
No0QvSSui+RPafARqmVcUFfmnsAl6xjXS2Gnx6KwrPva0xETqSEi5TSmMqPLwmp/zotTuX6lcWTc
ju6gZzc57ER0KA9J2rmroTUmXEqwpfEwqpzQIyUPTxhGyoh2CMMI6rQWd0YKxykV1rzWolqu0Dp9
byd02oMFwLcbE0VAUw73OMt6gPNeA9qpUIRCsEFszSp1iUo7zCZWkw6Ky8AbTDW49p2m9QeKnfpi
U4YZNcBJ0jqPOt7U2MCmfeAyke+zVsh4XaD63UJtt9KN6pf8GS8iiasqs/IALnnE8k6yjCBNNZwK
pQkCQ5NYD7qJmWSw5wPXX5vJnXylzbwkSdY+hJI4JC4uotUStJR6alPrKeVGB/qVjppWK/fLHM6b
if0VkpKnr4wYi5oNATnIm0EHO43z4d1IPZDZRdUDq+7w3tzWYBMwb8TRspozQtIR+rtNks/gGbO5
3YxmZN7RWG7DNnArPzQi6Y9W/KWkPX3veNFD3fTN3bAQt41Hu9iXVX6V9h2MWyta24XBELVe61m9
ojbJ8aSU2fgtatNuO2vjm50MzZdS6M8IkWg+ymq5LY02QQ809RsvHUOXWQ8B3Ucs9suCSZoV1Ovd
klXNyhCRaZODQfC7Spw8pZHFzq5jTDR+kXi0ufQDy4w56zTSVN4dOvZDSFseqSdteh5KHZL5ApMC
Bsp76oz51okyJ5icic6aKE8Cyz4bV+rZ2joNEf7RKchZat+pf/pmdSiQcJ8oOmqE6w+2vazAebuk
mQzPn8fkIMrihQXuW7a09iP19VftyHoyNV7DrlHVKFrcIdnnclCbAq3RJm2L9DCMCJjzUnnVuqxL
80Y4JRmIURD0sDKi8clc7BO6ux4dCcwi7hs0NLGERuOY5VVj9D/C1sESYtM8lrp2ectq3ayFhT8v
dmAAnY0emIagbuUa6Zc6srNNk5vz3hM1LaRu6d5XlYtGMRLoAO1Z12+M3u523RLGG2dwzM2SiNNI
t9wax7CxXjzPpc0w7ql1laRdYvbkdaV1ki+R1Ww20IUhlU0DpM+5zdzvxqLbz2FbRQHWCHqTOg8l
TaKmbdFp4oCsI7sql4oe/My7KsZ0fNETEtl9apqHuSuMPeRJskhD1pGDW9ZZZxePJb4GJmyFcNbA
+JeKs5izIfFfVerZzVGj1QtVaCOSmGWb1bH8Oue9+5KxmQZGWDhNILy0OOGVzH+kfexeMY2I1SZx
+YQWHBheP0XOKhwKOutsmA/bWO8H+uHYxNdIWvFXwU/v/GGq7qZFA+JWZNCY91lfOsJPK62/FktS
vakGn630EGi4EqKY0RXztWd3S0HfsOM9J1HsvrRlHF/pTqhuVZbu9Z7uaPrtwZhrun43OdESWG6W
3yStMA66MfO8yI7WkuPDu9Mb9U1uW02/bqVUgYAq6XcuJO/VnOb61yYzETIOZrQbXG0mmle9LMwT
H5Psm8mysq5MVT27sxFt1eCW17lXVLuUVckvlyXecbxKRh8b73oZ4+4tF6rbpmXICi9b7zFuescP
TZsxbg5xtCnCKn2Yq8m4myzspWtChHdVbwsYZJg0etMUgw+5yg1qh+otLBkF5rdarROXGgQZFqS3
80nQ/tZlT9WomRQX1OaqXFBR+vFgKGpWrU7b92q0n70wn3d2UXlokJvS/D4URbrOR6k9Ez1Upo8O
C0T9SHHqHhUlFQdu5Txp6AboEqeKfjHNfV3p87U5jJLex4Gq9GVAyGM0uDh6DsH3YYL4qaNE2mRo
x9LxpRNZ+6GMjnJpR+xt7tcepgmaa2pCnLZo2NM5HnC0B/nvTV2zaizq6fH/tQ+atbQNuB8xX6GU
DDelNgx+M8zfSl3R0zlITgRo09hWORuXm4ouMC4vWpyy4zPUBFI0RN5w7Vukhw6jW2CjxyYV1Erv
n6tCmq8k8+nlSrp57NcaAgHa/tI0ROpCWaC6qXGGGfdpP5IOQx5QhdsZjdxNqU3RU6I1JfuTFqXc
tOdZ44BhnHO6eoL6/BDOHIyx1FvGO8dd66mXo7arIsM7utQXmJsKAy4MToXqbG0uzZIEcZ0IN5CF
1VAuIxFf9ZaRuWuu9RIkX2rMm7oMDx53moMpR+QVNgrKdIXYt3ksVF1fq9gZDipNupVLtR/vNZbe
vhX2JtIS5xBhw6BSzhnSp7aUd2KIRkqXTLMqVomN8dYtoaRLOU5rJ1d3kLxo3Z2QtZWLNt5amfqp
UEkDgjIdukALzRvtFXeJ9BYNRbPRKyvbjJrbbYopjLaLHqfnUiCNP61DFdSsNGVfwWbF0XxvoGS/
LZrG3Lie4Dw6eQCkmizIPHnSON77w8IBFeEljiUblwjMh9DHLHtmxJPx9kr1hFYiXUN+jQJkYx4v
swmPvbEgY4i8R8RaOy83yoNRLQ66We8pLq3iPek1Z+uga1kR9js32A7xRqq82mBWYW+cXTpHcGUF
ugtxEn3sVTbFyMgt5LjcwMtqDbDKfPbStj7i8fpJgdCzcnsKSaIJ63hHUw0uMPVgZfGysYzFCWKZ
N+s407FsC8ykWUwrWl0u1MXU5yNiG65LcO3JZunSAydgxHPAGbB/j/p06he3fLOXpT014/kYlDL8
Aw4InEFg3Ng+o6S4mWo7HA96WPe3Xul19kqWCUWPs6b7umZ8I7YHkJ8lBtXdIG9q1zotnWh4z4KN
Q+jjcp3Ca7tG8+o+LkPUIq2Ssr7NqFoB3TsZBoU3bQhuE171tmfPKFdtM9GYG0v+nPJiXAAzTZf9
NJcBRRjGXg5e4uM3yo5WvZTXFTkHP+vTJFzXeSIfYnyIXwjeeEEl6fiOI1uN92E8x1ySklSnL1qM
iKroVFB3vcI6Q4XB6Fxbg0x3eR45JFGiYTkQWtL2oamp/WyVc7KK9IlTk64t+UYVfTqeXFm1X3Q7
XY40ziS3ibfIY1hRhbEo9xVZkraqWW+i1ZJatH7XJE9XSaMGips6HcOgZo5bp3bbU2k29Sq37Hxv
xItazxqnspLlpyj1cNs7en+w7YT6qCyKRlioWXwLzTHDHpq+urk+PVecfr9lUVp+aTXz5xASsfes
yt5Rjy1XoVa7B50FwMdp0r0ZQ5pe6XYieqigTn5jDdaXYkaD29gR61mfQKBaqWLqOBJyLB23s9cW
akUbfn5vNtL8Th0J3C7sg9QyaKTZh0nQqhwOAy0nxRiZ/mzE6XDEXea5tONlC/VC2CNtyWo44A5a
u06PBqKbTc25q0RSktcczKSwdkvbzravcdveavNEPV7Up96rEvjhuB6p2BsPnRvVlJrESVvtxxCZ
GLdr7qQHvdcT80ffT+N4RQC/DXGnqrL9hoyknV6k1ybyRs96Gb15Bqv3lVC9neynYuiiDUrv/Kkr
+l9RDhvFBrytUlulhlvjVYArU/tISGqq7wahb5smlNZenx27uqVrP0oe8Bzab1ER0Zzf4JfZOb/C
E22TdenetbXFBG9bdrtBJLV7l6OmGQ+mNzoyCEncTzuartgj7FyHOZTZ/B/zSF1HvyINTj992zha
eoiNeWl9+tk5U/udMaP4mdolL24knf+nfBlSyiAGIXfxONp0vlpUEPoD9yXu4W2xiLeiKYQPVdCt
fvSG1pm3y4iVa5NahWkRerNEBPd3wivUztXQ7DigFqM/x7bQNgRDC4RSLoeqlTPWXnZwDbtzuc5w
9G01yj2iZJOGxZMdEUyP3OatwFUhMwyhURmGDxWlVWjov2vk2ouqu21hGoy4Rhhr9XTiqtnssNJb
d4o74rqupH1bsYrlk3pEwvXD7YXaZBxIvnZ5gt6GKxT9ifVKjQtRLnuMjHgDQolDwTxRepZYj6UZ
VtTAhF3okpxbik0VW4RpIvjCxkjidDXS6ehH7XsUni/38zvJBXETa72Bx42y7jFqboWtmQ9ZUsSP
UNncJ7ub3WtbDMZDLcZ+9PPGcA4Aq8p70+MitelaWWogX0bPy7cmvWf23ZTnroPbZ6yxL7X2sqXy
0o3RIwI/DGq7KeTVgFrmLTKniKNHitvt0HRTIan6OQdp8Xka6bRLOzgRvmllrbsu43PZceVIjgDm
aAIIMI3c23I1WMyrpEkXHAIsvp4ft/XZwwyf3TmWiUb9IdpMtIMMC7cL5DjOqOQ52lu3mGwce2dU
CX44UyMxEWIazajWjIR9nGohq7031Yna6aMB0iycez634zQkm8k0EbslBxShJG96Izufe2cYjfmS
y6tsFkx4e6TFIVhQh7nUCFUedXZ1B15WlSFnUi/sAxaeLg5iC4nwugrdiCseunmJcF0t8iGTE1oA
r4fTsRNJrsAEFVZWN1AqzovB6KZD8Q3pcJOczE6mBR0hBJ3WYho6qrFkHaHY9pAoa5zpayPZ8ZcR
soRtnB/1nhamXrbNbYRisloZTrYcrKqIv7tm1t0yWFUftKPsgYCQ3pieBra+DV13VIt4WtztCq1m
oc+HOjxlom53ZJ8Bsanpqek7nR60umN2TMQ8o17aNyoqkz2Rwp+ew/XHmnEnGq11bFq53LpR1B8T
0z5y9s7Z9DwbkMlwzhdNVEVJq98WRqU26Ncrv9NaqLaNZ2y10pz2cQe8uj2H7JeZqJtv2YN8H9xU
C4i0hy9haXT6Cs5T/FJ0CZCUDoF8uaH8r013HVYwIpRtv1yVLU7W0k4YC1ZHgW/uSApFkWZ6NwW0
zp2RuFztBi+1VsoqQ0xs2ZJyFUYuBswP6/o56IMi3LMx+2aYkTkald8bjW6TobWu6JjN3uZIX+40
DhV3Y5dMyXZys9YHdRDtlRDQxksyhZZIApI6XEmaHF21AX+fS6PXBVo0GIeEtaA5IH2ns3HIf+SR
BvHVC5sHAxUrElish3yTRUHoqtpvaAAnJOYzG2OClF7kHgXWJdctJJNYPwV8b8W9Gal7uUzho2qF
uVNUGR7Yc+eTA/f95DlQMtuxfm5/pd2tMTrN7Y/KHow37qoO0T3ud2vCMMuXjGjwU5zJ6i7TnRdc
0PV60gt3U8xjeIeBEJyMIbrxEcbiSdNra4vuHduqUdbXbts6flv17m3moadfYY3k4y05B74u9Yb9
0vbRFkep9zYNeb+tx7NNDJvkjQzFsHKI2K4L3TJWdqwRZm/iJ11QzuzUw1ubGfmGYoG9k4R0R8+N
vWaP6G+83pEHEpQ1sbC2fnWSjIOT3hiIkrjrokJK5VgFxD2RZFhNiD0Cntdb5VjVzpsqkVPYXDb6
pssKhlw22ctrAzlvgrWiGYeeY9jJI874snizxULMn7mWurJvqUWfFPRrQz+QOzC8NY2HGYdLB/+H
Vo7vptV0d6WKu5PWDodUdyyqse3J2fUeVQgrq5VGAnXHMmM/q5T8GjeKKNTiNhtZLeVNZ0Zil4zJ
c9xWITWnkzkW66FLCr9IRb7RB+1QkzB5FULF3+LQdqkGrQT8XqLwK8+MvZMw5nGzNOPwbLoDeWFC
TKuJ8jpS2MZRoVPanlmgKzfmoOpPtQWhPK1Nk/to7D0M7SDXC7UZW5RQMtpoMNf5SWgH4PZKcXUX
InnxlmM0UVypTNFcR9p/kncmu3Xjaru+lzPXBtWQogZnsnqvZTuOY6ebCKk0ovq+vfr/UWofILbr
t1Hjg8LeKCQuS6Io8uP7vQ0COTKg3dskHX5mnqpv7ZZqULjqkrbNR1AIGJBlSLqgm1viqiAS86pW
CG0BneSF3IMcyBu5g1ePMezpJfTeT44/foEhw+iGQz3fwFOU90U0UoM0FWXrUuhbMkL0Ji3D0yCX
UxQu8aEVfbqpxHRPt8l6mFXRvW8Ib9/hrlLC4SZhnhNUcqiprT+1tiRrj2hG9yqSPNZmmkqf0ziw
ki6T7CpohoCMkx7Hv8QPABIDMC8Bgy1XV2lhli/06Ze9G0GxF4lq3lvopWG8l6PaMN/JHXBH+zPp
atGtTOOBzdoxj2WuHNyASfBEFUBnDjDh2Es73omS7giNfkPUYJDv8qh1TgBX7jE0KRHYVZ9Rc2SQ
rR0T/HTHsP2Rp7D3k2LEZKjvvw2J49/WpVe3wFdwW/y25zp1sQeunwisp9+oR8fsQnhG59lvD5Tb
Ay708uDV0KfDYiBZPlo2/iTPayAKIATxsEE5fyGQLtnTonrM8/S77GhglUCa9gxiIguB7onc2P2w
wEQIHdAgUSuot7aTdwcrX4sdYjJ3xQw9eLLbCdp74pNtMBlKcLu4TCK7H6ihB53Hale26G5wCKA5
BKEH62/BvJWzGE6cjGdzaZs6PgTDgKeUMh0vgnUzGAM26Txut9mwfFjEWO5wYGv3wxjZ22xsadKK
YB/13oMvkr/ybNSAXHa06zy0Z1lsP3Z2elJ+nJzzYP5atagqNGPz0yrZs2J3jD0CEOfHRVejjT/S
CBkhJ+IVDGAiW8Fa8uBTmId5TAjwDCwc28iI+V7bZKdDjgj9yG4HQFNYl8zK7V05jNbD1Fbd2QEs
uERs4ZvGkKocpGvArzu179paaxj5WbMF7DYXneKIbqCA3OoM8zUO1tfIisXR1tzKVKDhLrQLpyAY
gAPrvHqIhUUjFCxrjyeTPBB8Ox68xUn2QNH+rmqa/iayEeuUgiDCIsZ4wm794NIVDTuljOS9CP35
epnBzWVYjt/ypEk/WwqwabbO5dwLZ0egXnndoDERXfM17mV+1/eSxM4kj8/E0dhYRFntY6g9+9LU
Ql+XUV3/mDJyUsGAoott4/IaumvGeZSId77QVrjXWY2lTjACO+ZRAbSe5CCrwEOBXuvKckHyO7mk
V2ZFcCCxXKLITGV316vCutVxXF4iQvMeKg6JdyFcln2G08TJiZZp2Q5zVt4Lp/qm3ba4bjO2zEM7
D+XJx796H3s4XnXT3P0VdPQpMuhaSOMVK3fuXNTEIexmbsPpPhoNQO+SR+B1AzKzszUgylrLyk9D
VWI8VNtYrgl/Ok5Da58h3lsIJ3iCoqG1m4xuURzSrEXoP01BBS4763MJGkTpYpdfZ1aa6cRXHXyA
MptF26TKJ2D1tp1pllnlaZ44ruZx1u1nGuGn3J+7Pd0VvrZYNg2oN2XotqHN2+wGMSDlMr0tLhMH
6XMUuYmzdfvaf/QiR/wyeg5OXUPdNszGE4+VVO370fOsxyLunZum8Jvz0i2fklrnNxOHLTzRZHPO
Q1XeW/mcm00V5e6V8uu+2WUESGKWMETBzi2GAtB6mm/Ib8r2kiMivPxWOOVVpgpWeY45trkRUTOg
4+6iZqtUB1hbyqr4PruF6feBs4SPAL7pLzcNA9QLFnuB1piYd51g2pDImDDl41IQq13GyYNTzYRb
0G93NBZutaROtttL17bpkQWNui6TC11sTpAjZCLfPrQAJeOmXKCIqHLaYiVW3lmGE8VDPrL6ESzL
44SWq99hfOgDwy12Y3/0JsSqxZyo6KyLAsP2rlfuySnGGV1NHnebyZQy23nTIEsy7yvCVm2vj34K
4JVN6vg0mglbPTtuYf/lgsqdiThnfZBrKyN0l+sqsDhzZgMY0GiFn8h3/ctMGNFgPUWVIFnHxji+
TlN/unWJKDr4lTViGqfW87JX/iAu9aoTVUjzKrkp/f5LzCSXm3SKnW1cYpCO8YHeo1pNOfxUVZ7j
6tcW7yQ932hPG51Vj4r8ZIdWvYmdmNZe7yb1NgKgPdoRQcgbxSbOMynLp4lK/O+g/O8VxfihqYsj
8DURtwR33WTJ0GybLBVbTg/pFrIXqgobtClpZHAwc5NfORwstqiovgd+hOIEmsYxr4GXE8uOroIy
jNpd1tXNqXecmg+IsBgzIlKa6ym6Y7zphMIouODog8NPMZYD+k4pD6CIxN8svCTLdNVu6YLYugRi
yR+GkvMpjcJRY+hjFTcL4eN3GglIhgsQ+ZZn1lUftMNo45IuUauk33pkw6I4sTy9n5DRX7VRQR3P
34l9yyK9EV5eI3PrDSnjjo5OgwKJ3EkxDvsIhO8w1qXVb4vRux8z3hbkTNJIYbx9pBT7OrgSYMCm
CtqmDqHJnMK6z0sRjyfbrTIKB11g6dla1We3lzJjnnv+50ZasB38Zs5vulAml1FM3Ae8r3BnMfWL
qBfDzhrEHaPN4tyWyBH7olwIQAAqeJ028swkmQOIu/K7BIF89AFfGrmDbHbe0ODD+JuotxBdPm3H
XCn0LixywDKUCKxZ68m0QzQ2j7r7Vs40vHeqa0nj6QJOyqcxDGm31VMBdYbVcLojxVNTjSUTUQZL
5/bAKFlnyA7t5lzv0r7Mx78Zh/9KMfD/ZQQnNMVX9ATNz5/ffz6RE/Dzf8sJnOA/itgQjsC0BjVk
Vah348+2+7//xw7+g9MEWgMJ6xZ6nkZE8v/iN+3/oBmAa4n1v4CNuLKM/hu/6Xr/IZoO8etqHvFb
UfBv9ATPGOYrkV0D1ZC8if57TeF8ygukz2PnXqSszTRkeLNB3rAXynGT38OeQ+frDdYbpMB/uiID
gRMvpPb1IZ5eschE21ANw9WlFbD3aAMQSWE3H9zScXd2PCRvkJKf8VZ/P+Gq4xCaGth1pPP0eq6o
o6Ag6XvT1rXC5rQsk0/GEFv1xwv/B3nEP10mQJwBP84jgQCVxxN6LNKisY1CCHmar5Yor4EiMgcT
f/0q7jP2meM4CPX5x8b0AgmCfDZ6AxTKMHVqGDO229M93I/DEpJ0lVQtOtCyiTLiJ2nDH3N8WMyh
syiM0WrE9s/eb9BZ0oz29Q6JSY0gT3aoGWEjIDpf6qIM99Zc0AnIBjPY95JufoZfTMTP8HTel8ZL
IHtlPdn2iDxlcFvkqvVOuh4zc3YyQbS4T18wuwLZ9+mATp1ie4rjIXpjEJ7PoHUMNGx2F1oPSoXf
xPA/KNZl4cMRrGANOZM9P2RlENz2cdMO5wxdWQfRxun63evj/vKSthDKdxVRuGuCzTOuuRD0MhDA
RNuhbgoW1tTJNxiq5sfCS6NrO5zF6fULPrPq9HnRK4McKrRA5gMveJ1vfzxk1pYctqba2oRq0Ygv
x9FYBLLn/H8kLWvcggAWzkFXgUG03OsIbwUDepwGY10/vH4zvyfvH5zH9WawoyQKHZ6yE9A5e3oz
1lxOejHGQtDplpxj83zu3+kiCJJbZa+SGxVWsbVN6HfPG1PGofsLaG2ilYELr32cl1AnlykNivYg
ILokm7ENFvU9rKY42wNwYZqcLNQmV5jgeJ/LyXK6a4tlEzIlxP95A3prDXsDXoPLl85n/X4cBILf
1x/z98R5+pgefpusgoCRSAp+x3v9OeYKqmQNWWQDrGYMvZ+lag/SGSrvrBbCV+5aW+jvdb/E/ucs
K0psF3yMqulG1xEF4eib4OzIxQ3/paiA0fdgKbNGB67n2y/y2dOhzyGkQo9aQ5RGEOS0Cnd+MS0P
KFzg17w+DhDPeZ9PBgL7IQAiH0MQ9G4v3rc7NYDIPu8bQHAtRZ22GrbJWFoneFVBfJsUHBrtaHBv
umzJrW1WGfxDDT5U8y5Lqlru8Gpais2UxQUt6dYP5UOYwnQ/Bybu6TAXvpEb0ViQptJwkt3ngHbb
eBktJsy2nTmqbTw7XzDyplWK2lhPvb0fk9pNd8EyQTfKcjf8MQJHf8xoiMyH3mqo31J3IBysHyzz
oXL4KqHChnm7D6WAUtAVCXD/pGZBTpkA+Cb0Mrapx8OcwizKLF9/4Jqddd86ij8pQsPPS6DXFBOC
obju6Xhkw6buQLA3VrHK1BfW+OTKmRL7m0kdLlglopYnz601yeo+7Y5dzX4XHOns50jGYgGXieOD
9yhqB+65B7/bpm5u5zvodrNHd8osnw2G4wRS+bYg4DLOAcjyGAbpZnC8rDgRjjVEe9QCPAc2Jf4P
Z9QQa3Kw3Ow9lLeJMDkIhBh0KDhWh9SVuXWsisZ9hETG7xUeEWpI+iFx7zw7hVrYtaUcMCJptHMV
stpAaCxDKKJyWh+p6yQ9GuhDE0yGwF8Z88kCPo+tNWNYEGuS7hwr9R7rpu/zU0+fVZ5UUOEKMNUQ
vDhUKfFNmylxL+MAufrDkg4eYCaNmbHb0mrmdixNLmaUsc4C2uYyQcA9TTCdOVsm26Udue9MmqB5
8H7fk4czQQhbQ/QEZ5U1z8Ap26kOnBm5P8ey5+aMdGQhjSQeq/5LEtoo3ntHlvJkOakAUmuTNjhG
JuOFdL1nsdZ0is7WvfL5vg+FckVzjPk4Hhlj6Ndx5TNGBUIKG/ItyNt1TxHfQcsY0gyQRfIfZdh3
y9OoFu7WzQRXkbmz/n42dJzGbRSJfLtJas6FU/N7xpIcjq3p1mhEtSimcW4Mr7JpsQTdJw68T9rv
dhbuoHXzburWWT4ncb58Rr68jgjUN5iVWuHbnnFI77ZiUWFDC8CxMVvWtPRgjJJ2TkStpSckxiUp
YIehNLTJNR+uwkwdxGcLK3Gud1M4u8B7NfPK1HGK1zxZCmafD70vP2Y5HEn6Zpr7dtzIS955NESX
PfqVkZMeHCw1nABguXDTunn2vTdlL/ZR6zNIZvKYDbHrri/TSztxDJzSTt7VWcPryqp4HUIYBAQn
toKacZN1incnoL7pDxUcR97jopf4vosq/r2cNe8Cy8SGw7JSlvv490hm/sgFZpgCgI6j9FuiQYVq
rwrL4bc56GYhro8Wo1IR71x8d6uAuVuKljHvu8x7tGufdNaAmmpPb7viW6kNnSk0Vf6PWdvABcpe
2UmgTLAWmnksCXi0yRu5S+S6W7V9VdW3bpKMzVkWud9cqqbn609zMEu6VRSJu04VLB951fO6+OYZ
L09O/M6Yyccjt27mQIptmAxsPPqHABT60EGB7WiN+ryxKvIGDNYa20/ByFk2T+mQ8gAjFk3xARol
U23wYlteJ2XMcJBTxm+3olXqUmVl2e5paifOOROl/pE20H0PgxXOjK1I+HcPxel8aHv8My5VMQXB
u8lDCnnwTVrwUquqGs6Lb880pGeGtWATr3ONlwN1TPPQNaBOx4WlsbkzOcKaLQBO6NwOxSK+tUCU
zjlvFjm++3vGpZkgA9idFZMqc1PukP2BZakPF+65rQB5bqHwmJlQyaJo936X8St7tK9wShvKeggE
DSVE49p8AsxnLgutpsAKHGF0idZh5ANzfy9yBSEjpdrSLOcTMGXLyja0CSsHWDcD6gcBW1VnhbY6
6DFkdsSuaINru6yIlqwWrqhYcyXfTbw2K6tZB++yblLjO5YfOkBWX0/LftQsIjeDnOvmzgqtabrx
fcJ9vpHCzc9H8FbCXTK1fMwAiTxvP3pM1kbHbDJDv37IWi7L51TS5N20Tad/QL91iNZN2xAgc+pz
LFV77Q/1oelbvv56dJgUYaH4eVvU8QdsjBjBWeWMaRPXLJBetrBcdQIR8a7Q82wOzMy6uprtIMah
Koz6qGNCtqw2GdsRIgyTGQQKi8N/5vEH7I6W5oWEdsaEErl2rV0KHT+88grdpLCKYyu6oFdRwY0Q
Uaoec2vk90RAz85VIztmES+3WKMl8InCOi/22nHe+7FDNY24oEvfuwy/vp+m0bLehyEqtb+IjG2n
02zbQ/nOyzyYmKysRX/0vDYg3WJRGE4Gja/Sr5bxzRfLRw+6s2DntBt74Cj0PY5n4i6GQllkDzek
Hzh8BrowFyueZ6IiqpDSYgxgEoKIrh+jwGVZenchE48dMLavMz/Ij/A548cA1OW7rL3ipnHWvuBo
3agaLyuEQphpCcMH4MFX9dL0i1eke3hgu8ir7sup3CpRi70PcQ4OCLyJYf7WsP/ndXXXDt8je7qO
tHULmZ1Gtgg+1ugPD06BC4rChwWVFoyVLgpOsE3fF6wDO3pn3nU5LTdA7F8s2T4iWpjxUvPuwGn9
m0nj5LVuj0Dybb4bxoH056Tzd3kf0hU15qutExr5RSM+xijttvHkNJ8W03yHlDOsjk2a1tlgunI7
V+Zrqlry3Sr3WlTGvjJQ7a7yAtIoffjwGLS62rd++auy0ttFm/cQW8dt4HbyE3bWqI1r/YOOqb6z
nCo+YVfV7uvQp21pxK9I623jWJ/spjiCcRt4C877eUmuahEQB21xsqUBRu5LdG7sBV5n0Ht30AI+
RC2MyCaBulfPo7MP+/KHsZd8j40GxKIlzt/ZDTZTkNX8I30NOtRDcwlbH2O1pQPdVuPHuGvsExS4
7pTWqX+Ou3jcS+GMxGMCYB/JiCmum6q9byI7/OQqsRySQP+MoeXc6Kz/vowCpzDE6ls3TbDXguGx
qdMoZ9Is1aWANVztBmepv9SAlbugrdPLEhcfqZyWM9jHBQ9zoreqweQ7yCf3wi+/+DD7kkHiqRxE
5Y+E1X6b0F/cjEkEFj+OvUO1pIZdZiXXy2Lhwa6l88mK5ulbNJI33gKBeltTZmI3L2UU3S3Y79wm
EZWyDvpJndmX0zto0NgLQeAmJtCTZtiXObh020cg5iPhLFGCWp5g9haYOV/sHGJT7YXY9Thd8hgu
ofwmZFnfwJ69n/NmvnHrENb/3PrzqhZBrZaCLXhThG4fbtuvPDCCHu20mDtp+vuqGeLbjgHGagmi
/NZkGcKPpPQ+9wQqfxknd6YfwxkC4ngSPtCqdbY69jGA6yxzhMp1WcLS+9SyjD9Qc8HzHzrOHgtf
E7HxPdj6tg6VJHbcbu0v0ENSXs2wALl2NUyq0Q9OZimrG1LKUJomnGi3UZ7R9fTVFBSbilebvvf1
NH0yA04f8AiUrK7jxokeHBiyn5AIcQbJDPXviA1GWpff7EaR71gmbRtvFyhLFJQIVsmfhUxzmEdk
PqppFnsTG29pT+EQ+8keoYrzqdf8l9var+sPnrHrvU+PbIfZKb4vEUFE2GlhN+inTXgdRnKCa++o
nlAZn/AjvArgNGdW/7Puw347h9ohqQcjQCtWMWU62BBtvxrlaPnXoJLvtuoS7FBURfqMrppfjRr8
D8FgbGiB9ozcEMg634FD6kOs1HCDZjeYiCbP+x3a4HAjtAcS32YwmJgZO6i3yw4IxvwE0k6PaWGj
EvKwHqFub2R0tOdpPoyokfcz6RZfa9EvmDiXEJgzlrdN1ThVe80Jqr9gSEXinIApyFKV3Df0t39N
gaaXUAZ9syrcRoQDIjqWIfE6Req6u8RpvF8ydvWNk1dLe3EGDnL30mRWdB6Todx3Vebv20KTUA99
Eq2IGDaJyUJvO8RRZW8bnYhHOh3du7BV4kYGfHN7yvPuaqnwz7LrsTvZRtNBnohi/rogBf5uKpWS
K9L4BU3k3l2JRGODJ1dtCt2ehYwQ2vTRxLhn1ShcKkw6YpuhFOJnU4oIlcVYTydTlfOvmK7ZBNuJ
OS4KOFLYldocg9ee5lRpxW4wNj+GPPfPixHVVVm4/VeIXf7eH+lpHOyia9Jt2pbmUXFSvfhQjHfp
aLWHDszu6Gakgu5numXZxYlZLqAb2k3GMu1ra6dsM75jHmUnu88qIhJKN7prMyr5nUxo2GnkbzTA
POGi0JIqjw5tmtJLyuqKfmFrL3G6ySIne6xsyPx53aN3ChoiRz2vvwPr7e68uazvAWHZUEdTy0dk
YwE8b2V8ogwVXmwS/cZBs4F9G2GlXvsJlGMOXy48CgM3K97aJW1YLN2CXZH3JU5NGjbWrtYJ55UO
m5nrQrU1YFg+jWbLzqKu3Mz6yS4P4jIXVvypGFVNq1pjbrdT03oYSPIZEg1h61jc6bnDuA5lBsIC
Z/5mV0uS7/wkGtl+RYsetuB8vjV9n5Z7Qw/6VAd58DVaMvdnsNKDUXL09bYFbCOKFK0nGY0QhhEY
DORjJQjyzqpu7xcdMGE2rQzjo8gt9qK8HHBGlVYV7FKg8fcQIrBaXGa8BvPIUGHDsho3ETws6+h1
/mxtx2ZBEJlNYfpRei1xZyIdblor16tKbWx9CJmzyM8xah/7WHDqKfbG8hf328CuQaA8P86IJQo+
uN+OoIULXNiZt1gB1tGO9b1PS9IAx/m5NvKd64EpouKYB2cvyAyNjsEiDVxPEQvvc+YPON1BpSrb
Q4Sv568wZDZizAa4D5tmrhCeDf2cPjRZNVRnU+HVfSNAS89FNkwVtACZyn0v2xW7xFIhPuR5lXin
ELS4BFwytnNeAtl0n1VU99mlCQAAaecj19jGnMMBbTp4nRwiKpBQJ7RAPFubrfDS+87gfnNH0XRX
CV3h93Rt2dbUTNtvM5eGqK0yKNFJ400txW0ErTl+EJD13EPs4vO5rSNryg5RVRZouMFsZlTACtvW
DoSw33Be13LXSpPi0VJmQ7hzvGE5yWhKBtSmNOBML6jN5iDPPtJRn+5qNPGfOrhyDSBJi8zVygO/
eAdFE7ZKQmOUyVs2tPozLbqcpGD6olsosJSaMmwmbOjH6a7yO/G544NwNk6zWLgmZl6J+L2dUahA
AMMNtEQslZJgKJTekcaQ2V9jX3b6Mqi67+46qZJqB7m9RLJfzuO4WZaFZ0475JXnwjhanatkgcoO
q84VeE+E0Vi7B9FEjFVXsvmATUQK2hjUizs/N8nwCc5QmB16bzFjt6mSYQx3XayBZUUqo/Sqtnxm
A8b6oLtoUxoce0QbrnNoCuNQIkHQ3nQxtpxIuZvBJGAl43Fd7qV2zF+QdJGE21ZD5EDLLodYruDg
y0nBaXFXwsiwXtJrXL/5+2RJq/TkmrbJ7oLBYsg3bhTo5mpIamGujM03dsTgA4SxdAZPX0f+lOv7
gPj5Ys9eX3eXxUWb8763zDIdizxH9QRzIZc70VXdw9AuYjrS0wvRXYV519UfO/LGrG2LMs68b1Xp
d2+g/at3yp94K7IbH+cj4FYkujT+nnV1FE4nFB9YsAaDXQ+X1ik9dzPOomlvu1x12Y03YdaEtC0U
1s9WMd8PUQeF4O/m7v/qsfW8h8UhwbXBlxU2L7ZjP3fIY9HBm0661banCr0usyW4k3Iq3+iUrZ2w
pw/rYaBG+0/QTcFc4Flno6850oX+1MDjmLviRrWmpgU+uV26l7hC/juveKxVXB+zgrVZJhzXF+pZ
72JM8tHPJCabwSir29RH2Hf2HDdFSRAumD2nroVtpOqLtD61QZUkdwoc862Q02eGgOttaNeTtksX
Evc4+3mjNbUjB50+FW8Cbo7JlS4mnEe9Dnr/0C+MQ9W3C5CmnU5Yyg9TudzCveJn8mFVbHs5JRjt
0dK+m/o4zC/eEHXFbeaxc+3mkWUTMbLqwz1AgZyu7IpR3tO04COwk5lBtSJ/UCy5U5++1S54/j6h
apAnopgvpAxA3+Xv/+iaVK5r9/VQFvB3qvSbnCAzbOwCJBezWzfHETy24RCKBjvYxII0L2307/s3
WhYv72FtlPsINiDI4Br09B5ElXIEBHjeOoMMl6sOlBmH7SgYbl2HM+m7WCzDj9q3AfHbJGwfnLi3
9O71e3juduOsLjIuZjKScfC5h2dfcVqhMAvDFIBK9J5/nXraSreeHugZeIWC5lRIiGPwoLPC36vG
yL9ykTXxVmV+7dyzk/cf7dHPrb23LBhtvn53zzuYfNSYKjl2gIkTohu5tnz+eEtpqQqB4qTaSgAR
6MPYFswcP8X8IdWhhM3dWvYbnf7nXaT1kvSq1vXMw0fFe2YH5rpZ4qVzW207Qg3P2LUQedl3efmL
foKPerRy3J92lb9FMHixinFZjXEOvTh3NbR/Nh/DPPMnBFYAL0E6fYna39TL4K218h/G08NJSbNM
8j/7eb+/KjqvmR3gHStPnHez1CPAj+4/zjJ13gk7Bp19/QW+WDaVh2UcylGuhs2a92wdg0LaNHjp
MJqdz4xCcVPv0TyspNb536/RWA7xIdlSOsjV6X0/nS2AuHncgyTg5Z+U9yYulw+TPyALL+ro8fXn
sp9TGpgmkDNcATJKi1n7z2am7mVWOhnsaYVgPDjMHvd00QZh4Jb9khBYNWtFIqyeYrPvdYnRSkRZ
Zb2n+OJPYLjwt6/f08uxpvvru6wozOA1FO/p40tMN8bRQuio55BDhEf7O92E80KPB6Uhf/L65V40
+z1FDJNGSefgJ+mzhjy9noW3hHIXytr/9ohW+jYSowAI1xYlrZkssWitlX93QmplPhTu4P+gnHvz
Xv7h0d3fnBnXZufUz1dztVSsIJDZAZaBTaCONNn1GE08uQOO+e31B/+nizGXeXo8GTTF6tPnDpt6
UitetC3jtoH3PZvI6j60zUQDhoaa/vH65V6uDJgFuqzOK3EqeNFGrxug48mv8S4ZbVB387ulF8cx
Hdt/eyEIHDSqmM1cj73g6XPlxquamFCcrR8j1rz53T9qbeW+FRv2chFisrDvUlsQBI9929PrWLHl
xLKdU+SOBe7X4RiRGmvlP1q3IeoJm5F/l5BEFaPgXEoMLFzt4T/0fBHKU6Sfttdht2+FRXds+34a
Me8Jl/KsaGZRI3eYUZ26UJvyjQj3l7sJfpmQniSXJ0dwddj9cwPTHIGzusEKjEzoufmZTZ1GUdwN
bQBQ4YzyEUK3+7Oic9IcX3+bz63i1qemgMQi7vcGyrr49NLYhfhmlC2gkHIM1lRzA+IbxE2N142R
7cMYWg0ArS2zjHNDVTtXPtN6eA+pwzdXgdUBwti61MG2VVUPZaqJ/OK/Xs7/a/H+D3OBl0MoEsSo
AMu4dfL/scFz/vZjiuB8mxQIapHwRvovbiXtcLKJmx+JQBy6f31g1s/zSSXP+6De0wB38FtfrNxe
vORV3eNCoZaYlklUpTDqYy9rqmv4i5O76U2ex7uqHhZxEkBn0e7f30AAX4Hv2WHHV88qDKQTuInE
BEcoaRMDY/p5sI+DneHThRQOaVPZWY7EWt6t1SeTpEv//vUb+IeVmzVyTellV2L9fh4ZJoe2RpZQ
FJzF08bbyTGTCWnepTeQPAJB5qEnLwv/sdou7QNuh0NMXKrp41MNRTB+Y9n5h08kwNiQsxWuhthQ
P5sCBPlYbqdMtq0sXTbHEReGbp/nTVbDE0tqlP40HtVqQzPmb7yJlys5yzd5xfi++pzkn++YQ6jQ
K6RussVeMhGIE+PmQYGXffP5bN86cbx8Tnixgb2ytIS/RtY+neqTVdZxQ0ODViSu+7uxw5RsYwrs
xDZ1GxYY4evWfGyxNZnfKMJeUMSoBmzFQsBD4tWJBfTTSyucVEK/Rv8ywKkXHyAFJETBe/3inyYz
1LThC9N8LsyMr0OPv0B6nEqz/OA+pwG9vEJqtkp/zN0b83B95KefIsdLf70txsXnePP0viapmmry
QnYcNCTfywjfgq3fOkw9AvWQwHRxFqoP4MvMiwovWXfZOJ1r3mdWSaVsY194Scac1YODkje8MTle
Lk0sdKujP06gVJTPT2caR+facZmX8LdEcQT7EuRMVbovLgbEL76T0wIG/PqQrJP9+Yiw/fKPXlls
z9fDtGOLygV7o0BXF16EqRidpgqi8Y2n+4c1gK8fltzqJUoyqXy2PXD8yXRYrH2ffhh6QkuWJYCQ
5Htm2RCchB/kxg5ylb6n9x18Ik5pWjbNogCRybGr3srie0HW5MRjs2F5tvbAlNTz0Z58e1RTSkPb
irMmva3lgtrbnzCUol2OcGcjlx6WdTxiALuTkdWgJ1zm0MVLozYNqT9REH2LkHDivgpN5R1oJ3aU
4VCGN5guNKuBDIYwGXo9oqkPStCg2IZwh4qvMiPDExMhx52uykgDbVRg+Vgxd5FV/Xr99b6cU4HD
P6tXL47huJU/nfAibZykBe7c2kk31VsTBZmkx91zaugBAONjRDfz4+vXfLnIQZVchxcjEjY8/9k1
kxA6TGVV7ZaizoP/4tQNTfkY/41dHijzJqCwljRPpzBaETzYUQ5wQnpxCoNIIO0qIgJLmHlw8XLC
++W0jB4QzoDc1NtPk8GV1Sotz/2ECyCDH84W5m8rVdvd+p1xw8fJXdVEIagTeNMwyOBqGD1fHSR5
GP2xWcY+udARBXsawtnot0K711L3yTP4QA5sCjiVsjNp/XzM4hq/fGeqqLk9jwAmTCHrYz6AtomN
jnWQHwKQL8xQYG0RLUaRLLcu/lHyJkQak7yxQ74YUe6GLVLRNWBN4Hj3dNaYPPST3keuC8cDagdK
6XbYjymC76sokmF3HARsyb0YVPwRURc+ctit9eL69Xn08i5YA8EkASShU5PM+fQu0Oyzg6XIxerK
G37WFumL/8PemfXGjWxb+q80+j0KnAfg9n3IOVMppWZbfiHkQZyHIIMMkr++P9ap230s1bW73hs4
KNhHllLJJCN27L3Wt5B2J/HbGDhhtk7bgbB1Py9a7KvxWPdH7HE8vf/4l0BBT5+Xuo2z/vuecxlD
pGsTxg9uK2bjHjjYPNzFIX6rbWSD6FkXaqpj4mXSgCOg6GvME/VQqd+BmD88VMtRiUaKZ2N0xVv8
bjMHDZUWiBXqNT6E3iezLo9DRld9+oKyDmjXr9/1372aG9Jm4LqbSDfe7d/0CgBNlyOyF7Ornt24
6HpEDtAiUM6lXvWba/x3r0Y8KWdNF7NL8L4+zXxYJlEjyvWkGE0cuqaonqUwGGhk6Fb+adOCC8kW
S0OK4s8jZP3nu6pWRTx3LcECynMBxg6G2cNNNPOMoZHJnvCbpsXfvTeeJhwBBm3XDxXfPJZOGCAK
pOqOmqc4igubUVlasFrhzZa/ebUPJR9vDhsUXjyE+UvH7ec3l5RO3qJKh0ego2YAAgRbD8+in7XP
mW5gFdazadqrYezs8DfBon/zRu2FKhws5yrA9++eVvbAqcY8Xq3jjlumDJVxKmpzOkeML7a/vjs/
9sJ8C0sXT4JF8+Bjh6IQguLcLDlOoM8HtlD1EEVz5eY1yix7mY55NkPoM+O3AgUGsj/22NRjmCEN
K1PbNKti/ze/1N+8f9fjcAPEfTnvvS+ksGT1vcXMjfuKAeEOCotdHao8by81J6rfbLHmhzOlzyvZ
qObY3Ok8eu9W6KrLmmZCBrHO2Mp8ptpIDh6GUTjlqQiBoXOO9K3XwA+c+lT6XoTSiyGffeooBtrj
mCTMQ3zSStxjmsUtzu3WHRH3c++AHcSXdMpdZDcLzrao/vEDyK6CZcex3KXz/N6X5DXLb1malCQ6
oUmZ5J4X79sa4Pcmqru52fz6ZvlQATFFM2lK4EqiE4NP4+dHYqRSdzOrB5DmIzVADO+rexOksc+l
S/0rjDN4qn/9kh8/HBZoBhywuKlMrPf9Oml6gyOQNEFZDD1kC7O1l0XWkg+DJNb0JvPoMoQ6FNk4
/ubNftwyF4fi0v5hwLP8Ej+/2WZqitKvYXUWWdxXu3oOi3jfVWjbVogWBnkG2eFce8VkXmVTj15n
6pDRHH/99v/m8eT84licr+kLs56/W2INBMPJGLHEhUHWRJeUuf4d1DyAt5C44tsspZQ4R1mRtsdy
zoZ8PwU9IikHOG+wYsQImOHXv9HHZ3NpSXHoIJ0ae6n17heiHxXlRgs9mmY2fU2sMPljNIBUXYMB
dH6XFG3+zcux5C+nODqAIe2wnz+F3EvRKSN7XeeemZHwmZDvuWmLNA62mHyUPmDoUXUGhilh/h82
ZjXtDKVQwI098oZtPiCEuKbfZqmjtlQQHgjNbN+QOXXW/h9fGWpnTsQkxuOsfX8oM1i0hWJn4lAG
SYhhujl8n0TdLzBoAmx//WIfR3+si0TLUVSGvolz6t32VBSsLQOOHhRLGCHWnpnaHrJbId6YomBm
qokZtXZjUYzhmkFIYp3dsJb1WTsFyZOzgKSzY9d23WPkG2r8TdGzrJk/1+CMTEjgWFqD1OLvswl9
SV4AXCPYeswfW7CmInbQRsoo+0077OP94eFQoyPHykTax5+X6d96kMnkz41jsCYHjl9+mnMHbYZR
yaHC8Bch5/v1Vf/4ajDtON9bBuNnirnl6//2akzK8ZLoXBBv7HbxxkzwrqyjoLFCMC3osn5TB/gf
1yDUCtxSBh48ZiTvtyYVVwiDR5tc0TkyKHOgilQrL8+HGGJZUvvWoUoHEiziqqoNrq/p4Cjg8GoR
i6FtEo6HaZglcauKEN4Qi5ZGo9YJSuwCNe+BI7ffHCU91XTfmyDG6FyATF5DdQMET4KqG+3txi/D
I6gdI7kOx5AIBl+QHA3GOgq3zURU2BmxDlc9bwL+yTg6RXMGAyKsXeSDnbqkJQ/LaWxHZOYEUihV
XpHMHELmLdqeCyeaElZF2rl1Tz52G+uevas0FfC8TvJrI8x3on1pxLzPCJ5zdjvAhyQV0qlnyBwm
GTbrcmKzItUjkRMi2ICPpm48pTeitHVurFwVLjS3qZSs3fNIsGHlqfo1QnM47+FvLFzHaq6M7VCR
HXVEPyrHr+nkVslTOQeSFGxUdxD4Z1Hy2/vC4CWJp7Cqje1nRbaPgTiMHKIoMGiw2HwU2MQIbbY6
yVUGCNPHmxFGDpAKXdXjNb40XqxpfShav75BPz53GJRxUZJmyTL0oXKycEAHKNeKdanqEbkk9Op0
bYyG/vbr1/nYlVyQEuzHnI5JLvzQB0eaaUe4KIp1FuLpRmkbtcPKatzevLL7BeNv0Jr5AoUb1byd
zvKZvBG42BWterKKRVhQMwT+GP9mv/z4gIaLyZ/uvMc5gWfm5wcUiJYKlNegcIsHoqypHr35xglz
A2shPf3pN/XXx1U4YLGn/UljlgCyD/5dsyomuOOId6sWrMu6wK4fXKpUab2mj2w8Fz2RIAcaYsaj
BT9erukYlyRRxzN8qATOo1oF0jX6HVXOFP/TRZi1w1qaRmgSOPp/qGAQjeKiIaurLRPCCejVl7ie
9YQM/dd3w4e6kIMKb4d5MtdwaZS/u+p2PGEMCJu1WWZBQ69qsL52UUujSEWyqwgIEUQp//o1P1ZG
vCjNZ4/4Vm7B8P10zpmHEikT260Rlsa4S62BjyHC1iRXiE48/BLFhBMF45lGCMk0okWR1A3txtLd
0K1ThifJP60AOD1QGCF5AaDBQ/huT0YET+aq6tgSyrH4yrmixoKYJOXT3OZO+JuT/ofzKS9GB2MB
fTCL9d5XhtBmR9FOHbLPSXj9S6lBAF1aILnQ5k0W9gNCTvV1jnIht7++9B8eMgzri1aB/Z2tiQ/9
5487bDl5ZwLmBJD/vqX2njjwjxMeV/5c1r+pdD52lwOGC4jYuKBMXz6M7HH7cwAvnGbRYNjDBetY
294MY2KgocuystpGTpynm/bPMsCEpZofYrp8D70bUSWSDtV/0qHLH5M5t1/jxqoqWuVWOG9QdKbW
ubOmVAGDtRo1LiIpT24mIzfLXdd26PRSGzvYteKA2N50Xj4+cBC2i4dfX9KPTxAam2WkiByTtsP7
J0j50GtLtyvpz+WA0OqCwJeN31tld4S2VHL05x31v/kczQ/lBV2NcFFMOWRzEO76boSjJSQO5pkV
yYFUr7vMB9JG3I3NdehiYTe04CUd1GzAa4pqHkTMExxX3DSxl0TzphhjEZKuNofWFWRW6zVWTjZ/
BalPmZ2GHIkxyZOksM7yMpg3wbCgf3993T7cinQROfxyImXTQ9C6fP3fCjJ7cPtGh22/TpNYP2W9
U32uxdzsraSbf9PI/bC1srPyqPFiXC5uyXcPN7dY3JmCsIbJ9Lt6I0SDNprbnUv2T98TrUIGYjxe
FM5s4z+/p2RU0WDWc89MVRD1IYxoz+0wXYveKv61hvx/ttLj1Pz4X//zG/h+1U73P+K0rv6dlfSn
luO/hysdOBe/ttOH7/gLr2T9QbfTRdLoo7hEBcDK/BdeyfuDYwGL1bJcheiM+cp/4ZWCPxamistk
gp2YZinP4l94Jcf9wydqd2miMh9Y5sv/BK+0nLC4Qf7t8IUuhxEOKX7Ij3k27PdQkTjriM2ssLGV
IiYUpwRwfCjmuD+Whp/cQNcft7TW9Q0haPF2RmcmuhZ/YYXJq6mMe9vJwj1Hy69TMNSkwvngxt1G
d8egjrx1kLThCuVofiDRzb4i8iQ7qhKwW+Dr8SHXxV1WWfPWizKiuZS0rkpiv77V0YzPZm45Da98
01TnUeR7swvDc6RyANfpXDy1gfuSV94Xi+PcCsgrvttBFQ9j5DJfkn0ZPHRT7yEy8quDXzp06pox
eER3HCRr7DASX4er7nymKmidUedvAKzBNJW5sbVcCJvlEHbnjACrFawVd01qyCxX0ILllZomebLJ
xFwt7eQzazHIAqG89VAHgtLOfpt7S17XSe+uJ3f4PFk9820Us1u7c4zjZMfDvQsbfFWPXXkf1KLF
Y1AV19iE2Hx7nRpPuAo/W0k5bo2wGt8sixm+AP/7acoMIutEbZ+iwv1M7kxyw5ymWZWRCvZuHyUN
Q79GXCYLHpIuJ/z9tFk4FNEiX4VRtQcdeJQqK+QxLtCQ22gSPk3xQnUMWi0wpSky2cJiyXXpdZO9
JKrS34ZJJJcuCgs+Iks1RJpM89pqJnlBPEvxPqMbea1DzNAqBopPwllGBslMegIoR/04dWThWUVT
4ZoV8sQ0pfmKaAzjSh45WyPNSTwqdDys0MoUzwpi9/exwVaVN/5LLwoois4IxTP0IHvbFbaTY8CM
Ysvya509aQ2XKcH0tio4mT5AngIFojpMeeEEWAorCsbc3eh7/KVqnW9dOaXVyu3oS64mwnfjVYur
6pCDtt6kUQhblOd0GVwGP2qjYcolm2DV5VJAhbWWPk0CmZgi+gdPdH8cdUgcVCYR01jTlxFu5Lpw
kFQFpTCTVW+R8SRgAdz2PWh4wim9A5ZxSlyvEO3epHGK1RTqN/+pdz3TrF0YOdzOThxOn+lKgFsJ
Y3yXY5yvaRzHuzYO6m0+xd0dNlA4lDXTk0ucam4B+Ev6CuRm0MK6MFAWdcRyzClwi3RYvi6Js3gq
7NS4EKRTH2sCJja1uYAVi0Jg9JnVM5nT5RdE0A4cBjr2Zhrok9cZFDsqKjY2Dvs1pzvnOOL7vyuI
DDY2SV0zxx84i5OeZ91oatptLvWt7Nq9gVtlXDejNg+9642EWKv8DPsKd1Ef95jdtV3HQO4NrKiO
rC9lMeGrs/LsFoW+2rktJAGFjHjjt0HNLWI0hzQxP7vK+5rEPDpr0eXhPnUab90acb8N0iV4y+/S
+jJkfoKxtJcvVW5gBYtEoJ+60kZnhE3syR30V7Ac6cGAWb6tLMCX9ji/YdOjkWFXc3/U4ZRuQ0F3
ofHNcqtq1uhVYmjjNgF78wXzQr1FXAg7JuO+XLshvNaOKbEri37dl6K/QtjVb7NmVm8VrqU37E/B
Nzey8ovbAAEGIom6Hcn5CbKweCGnEU/d0Nhb/FEtB98kSXdRMu/iUgk88t19zCgdh1VN+pNpYZac
ZP4JBFJHfBe0n++kb0wHQ1sBzfa0eskqn3SvVIEQCuMlEradr0ezj9dhGkKMDZJHYn9YXONeWW8S
CgVdx2D0Vp2wSJOJhGmu+yjODzjBsEX67cwsyxYkNeJAA6A1wUBwRh4/5A/zyY/yi+cnzXYws107
N/6967by3ig8ByRWSxsj6orXMBicc9eP8Qk7Mh+ZkXD9E9JjHqx5MC69URm7CRBQDDO0aWC3pvOj
IYc96lLuuvyS0txpBaECZZHvsI3UWATUoWq8XYbPsXaKFwxzW5OIdKPnMhYQCWRwmH2FSdDYJXFF
yiNeNFPcWr7a0vY+DC6LfiLAkxTXMgmuu0oCkFdyIews3HXs7fRJj3hUdkOTS+ZbwX0YTnLtSQXo
vD7aWt4q5paenEmfkxUzoR4udgYxaD95TXUgq57QGP15lJ+4YS9lbm/krK6sRjbbLJzuenu8miC4
m9J8VdI9C61PdWhdY045iqY4aeWfIjkeOdKUKysdvsjevjDO/K4658bJ0ptkmSmgiiAkssDXCTjP
cze84nXv2I8Y0xBbJg73cAN0dPYHTdAKyOGyvQkicm2npsWylR5t0TRI7wiU6vwCXLsvyw126wzH
zjavUeo69TAxwPN5YKqI9xD2t3SsLm5ACkHmhQdLBOaq9vK9C5dkE/vytkQhvuqlcr9VXc6RnhWU
Lpr7nUapPhR91e5KeyZkr/qcB97XdsSvzs4SrDJ3wmq8RCzUFmbHvHsmHkhuKpd7FyHIma4E7i8H
q31bXcHyP8OX3jXaHjaVM7KZxEQK2Nm5tzhvlp3f7R1Hbr0xe0sm6+g05lvIJJ+FufoemkBjsMOM
pzEJ551NosKqqPM9xrsnK5eUOqrHDqsStSubkGiv9C4q5aNW5douk4Po9DollG/LAeyUdvKIWfEZ
RvJEcoS9NTlhZnbz6rTFRjssdQ73ozk6n9Jq5sPRzlZP81PphwBxzNY9QKu36dfSP50JX8C9vmOU
G5zVzHG1VRcwAcXZcvq3TisSwvTUbESdvjZ9WlNTZGTZ1tcyz3dDe6aj9J0U2+fKMx+GomhXXW1b
Bw7+eoVI59i3zc1ceKcwnwf82EL/wJBabmOj/hSxkF5RHmaEKEA9cTL/zU+57NhTsz0PtMEsJLnB
TEJ8KtqRlREm5g0cEZaCAQT1OIP0iDMpv/UFQPfEx6xNTq7e22ZJwuRgNjchsvOrJjXldeinySpm
R1u5xDY8sqFCS6B1fQszBUCC68cZic6GsxPCJCax8YY30B4FdI64/1Sx5F85Xq9J2bOEveEHzleJ
BVZlQms7Y+uM54tFSGC5qVAYobeyfXEmtHCJVLO6fVQ41ufYYqSzqsshWre0w6+8yIOVpWKZbCfD
fJTxgBi6EPaB8Emf7Cluu8TInKPuFKlgBcbbU6CZaxUh5VuW4iuH0rsCJHcxM/KF/JJ+Qzvj6aSx
ZHbX/gjYX41k7hChZR0VNmTox/3Fbrt2U2ZsaV6Sp/eDH48H5sXN1tWienTG5CEnbxY4vdGnKEgH
UhSBJZ8U+ddreGjGSmLnYZyFv3uyhXGp+wZjsSJYp1Ewq2DmzPuG2IBzaI3zif/YML9ywB7SNaPk
wvECE/6QE4RlJAHR10qGB4LBJFVt4D5Ug298B4iqN2VXdDuZjQ5pE5O+jV173vToRDYpmSi7VOhh
7Q0QuEc/NbkLrOnBKiSxjGimSEdP/R7mhKevWrMrL4R2uft8HPxzWVFRdR4K8M627C2QgOmSe6U6
0VKC41LWn5FrjNWm4YO5j3QPK4NhxaVY0iLzOt05hJ2kazCPEl1Zo+48FXs22xNpCkR7Y2K2y4cR
Wxlu2zr67pGXu2mb4TFtK0qGLjHXk4EvcUoteQlkZ+yD0gy6da2QCc9BMp2FUzxVmdtf2mDybiNi
hDaz140ntKRyE1QIJCE3v5aeju48MHz3VQ15II1VdOUxJtgEXZmS10DHJMRSt6sFIaHQHsg8z0av
u4NOM17y1m72aRES1o6jejMAJ4pWeUClQSWj5bU2JYkC7mBjUXRaMNLglucbQNrq2k8lWBBLBtOn
xCwbwComG5pnShJeaq/eI6s3k92oh+5RlWZy0L6HYRjqWBofIsxvBK2Wtf9kuHmFAT3KSbf2MuJU
SAq3z0v19VgC5X+r0zB4aWBT3wLkdr6UqRhPFq2e/WIY3sewtjb2gK0c7iBZU5saBsAn0t24BQvo
WScLJsYDvVk6f9oNHnv8M7mZO3ehXpgCWYz9kqb2HByN1hG34FcI5QZwQGkV+cj1V+Cq6hcd28hG
QuKq2Jyz+N4wEoD7fhXpkkFlFO1wzVZw0PDnDFe2P5pcQ2gmd7rS6F0HNJNfJsPqDDz3dnkPCQEP
K/gU8JAJ6/d66lKPJECynjb9YsVdCQnqzCzAXsR2l9yPgPvHMrE+pWRb8YtFSWfgBVbq3NWA8hYR
7YA/n0/1yss6vssEVbSJcx1iDC+I7iZxR15VHJbekiHlUIbz71UVRoKcuXOK7+QZeZCv8sqmgjDL
Y6bD/hzEmoGw4C5MhToQT9AdPYHQFWb2eNUPo4ukqO8fCZEi7amOWOq5Z/VeR+ETmn6Xuh+u+UY3
s74UWefBbVHd02DmxZVL8vFThvf5EYmzf+UyDqt/QI34kmWo5xojzm4bh9w0huKucSe9shrXIWEq
m6F2egmPrjUgTzktsSrO/MRv8UbWRHrXRv3XySLispBDsIbAtm6xV1ybwLc2EQiKjVLNd9AVipSm
ynjo2B1umP/BSLNJYBF6NIgKcuOHSsdiE8sWOTBjviuVyLe0CZMjWEByk6bhpkNjseZMNJ7arnTv
7bJPt000fnLmyIMN5p5tYyj3RVZ006YT6VfMmMM6DdzvEp4asJtI6IceCcxGKu3QvU1dCl9od4sR
+NDlYl57MNE2QeZN154h2E/hwNAdOQNaEYckna9Cr7LfCnCbm6Hs9VaGxBKoNKb9YXjxtV7wsrlX
nXqx8GZxVuS7KpTZ8zCTZw+Lytq2sn4JazAr6TyTIptP0bNVJruedKIXt2c2H9csNsSgX5BQ+SzZ
Or9RU54fNccRbLHFczg4tyR1hAffjKgSaqc9DCoYqOHnJog3VImfOR8taQmiOvt9Xh07ZV9KGKE8
kvGeoCR4MJwefX8OuTe4X1XQ6YtO3YKECD+92C5kkiqq8ps0ttMrUpkC6jiX2blvc5gq7OF+nEgr
gSFKSoa23xqtgpuc2cPe8XL/Ohkcb2vaYk9CfX6oEpsZyzw0REyO+b4Q7OGtRV4Z0uy8OImobjcs
gzFFI/nvswHObgT+x3E6PiEfgqch9NZCeLvP4SkeKa+ZHzEwPUd1galBAt6Yy9z4locCnqpRBPvI
RqQqE5cIANgO5N5SuWy9HlgQnxFgFgu8Jpx+QsNbq95OiOvWnGP9czEbXzpb2rAxIunNK4dO057c
oqYDajQNz1Mool0rwh/RmEYnC17mNTPnduu3RBIRaZgHK+0ZJZbILHsbuRRkYsUmodzj1yjqC4bz
UPNn+je7aS6eY4RauwC5LaW7CKDG1cmubsRwVhZw6go+V9Dr4tTQIdqRVoBzI/rBcdj77I1ufvRZ
0xjY5pLkX9uDFkqgBjLnh7aTcJ8CivV92zTReVjacA2SYphpXAoE1u6xJs3xoMbOOOGLT+6ER1z0
XFvTcy5a41BUKv00lR6OOfpFh0Rr76SL0ds6uLjWAzANpPlFuJmtpedE/so68iBkETuVDJ81Jgbu
vLYleFPBV64UspKa3QY1AJaXoCBufM70d6YATHZZTTn2BYJmS5lP+6DqH9OEJBUnt/Y4w66DkHoI
y0KJYLyB0CKjctuaxXAFRUY+uHV4nRV8OK2XtCvO0PeAskB94T4OLFKncb5MK94wsZnaoEuksvma
aXRNRgkEjVXbhwsqJq7v7BlysRsIgCD4l3fCbLM7JclENPOwu7WY1RYbqyU8ZtVhcz0SdT0ddNCM
K9XHzcHoWB8MiwTY2QnBWZHbDTCj2UUDKXOdN0AszdKtcpr0DGcnX4dQPdbWlCeMO9j87d6jmGvj
HPJCuyQEcj7Y+63R8OinMx2WeBsE/bDvEJJs48JaTqxhuvHR024wFtSbnlM1hK3Z3OSmMt9iUFeI
UCfjxEPE6QYLMyLbhODLcvlTENl8aL1NqaZZy7F9wUIM21vgAeJM+DNe53ig34DcmzlaSk4sfeir
FjjDmkaGdw6ibDzlS1NRD+RtKj3vfLKfb9jm1dqGXUGrQoTbirHfwamrz0lkv4ZNpzlOcr6J1UST
ZAofiJ6ROyUrQ9AuMfOTMQTYNTORRC/ouAwDK2U7Q1WLg3NizISoT37Sbcm/8I+FGUwQ6ZLpVYvi
i9Ap5XUQGfuhwPKuuoHCGQAJGeC9v+U4WRINjJ1nT5VPVGMn5jshPRyBoW/dRVTCzw0evBrgWOLf
Y7hN6HIDhPyWDkhHZuUoUj/Zib25n95Uk49wqdyaxLjoC0tSqtbQ9a7EMLlXSjb6U2676pomR/yv
Uc8/mr9cp99QZNZv6j+Wb/tW4+Uk6l3953/89LfHuuR/7//JT9/R/eefX45/1JtX9frTX7Y824ru
w49lGNJRuP750//6l/+vX/wfP/78Kb8brZiMg//70crx24/itfr+02hl+Y5/jVaEaf+BJ8NdRN4M
mKG1/NdoRVgOAxSTsSzDFdxG2Iz+z2zF8/5Ah4KF3KXCWWaZTMz+mq149h9o+8izWAzYjF5s5x/O
Vpbh2/+drWBxWmbuKNpwU6C7Q2ny83CucFwCi9xGbHyiNC/JkOQ7jFgaaOsQsjk1utnNppFfo7om
VMUZ60cHtui3tqERv6od7d1YveNtOkj+xY1vN464uFZUTJdYFB657oBZimzbuOlA/ZmNBmoZ2JKS
UFw6qBCZVNJTZLeUORqSaxn1r3muAvHNlKKOLjqGeH9tFYMFKpHo2mFtWXDc+BEQ0NjOzGST+lYr
jk0lJzijgqfx0AzZ0mNunbZsDnUUdukXZsbauPFLPeVPfl3DWG9HRz/mbNLxukkskibMPg13sYG5
Bsahz79LOB6WV4oKctjF2mvDdqVk6rY8uzLuTx3NfHV0I8e/ZmzRPGGn0nrL8u/U56Qf5E0m7aS5
VoDW8iuQ5m281WQ6tkehAtxHfeaNJzxtYbAemxyK2BRGjxDsYX21bXBpIYCDU5XpOYn9uNxTNGT3
hoIsyrIfIm+zoqA4JLRcr5OJ3b91NIFQXp7UT6SRybdchclNMOSMywJhy/3sqJTMQQC+CEgG6wBY
dwmxQGv9TaRD9z0Zu+5rXpr1vYHi8I2Agekxr4fxAYKRWa3M3kkPhJx0N15QJMSyqeDTqCkzRWTF
L45CTxw3khkNYMzqHOGOq/cx2OIX2ZLrNVhjcuPPhb5Lw5qJl7JG4wk4YXvDUdO9S71e3E9d0jxz
Z4kvvtk6/kokZKlqLzd4pwQLxrIh8zkYAbblQp0iQxe3aMWrGF9gpe/JTG1uQzRLr8Xcx19sfvZh
kLZ7BXfBegF5M38ifKq9gJgu9obZdA82lNd7VO/6VaKMtinK7foZrqS4h6Qqd4DG4ldZ2PZ13ZLa
LOvBuIGM2B0qd/Q/s5V6ZxHl82tZlcDCmRcdy0F+sef5KercnNzk3Euepyr2Tm5hezTKp+EuzxdP
s0UzWK1JKhLXsuqIoZVl+4WH02EGmJevkRq4TIY1PlWGb4NCFclJAdOn8zz69wPItM9TBSPVkEKg
cxB0Mr1xng8tjM5m05Kf/ICVbViX5ES9ENVHiLmLkusmwtbBxjfVIHFrPSQhasS+iHeZMs1sG+MA
jX6Mwi2+oLXpbzKClO4Sp4t3yHXkpU+098J0lBsxo2njHXpNE4R+KJBdYrVNh6c56a6DKg1fLHgq
e6oVdef01fBQ68kBQUb/eTcFwt16kzuRqy6DHnpUnDCxDKaKSiDBPPElEoLTC5GjQPGL2gHgwUjn
gQ9OSUoKzyPVL5Aw+KhiABeLhE2wSkZx69e++Nz1qZFt4SM1Ryexmn2s8nQ7jKkrjhnSuuemFaa1
phc5UJlkziNPiACxPrB1SvqkHGGyyixPk8ww/VhlPCBeyfM53wQoPq/SIu2exjCL9sS8uOdslM5X
U9BpId5l4ASognjv+iPDrMmgQ0o954GYbEY6i8yFknvXbngWrVmL17QtQkbOwsXnPk1Fv+vxPx2k
VxfnwGjMHQmQ8a3yhPXcBka0YcK+lDeNzk5Z73f3kqPQU8/PZJILBPpVWNDSV3aPVJHD3dBcQWrS
QJrgmK9mFtevba8fGk4iXxsItTcTLOvblPThNWjB0FwZCgyxjBvNoTubbqB/tkfLMbt97ATpd8Yt
/prwkvChG9TA7F1F+jj5wdytk6yZziWK2M+SJgAEPwouhP0u0mES6DbmnE/3llbqSQ0ofrH0NjmJ
aZWzTynXrhItGRE6NudhiWtyPRsOw8G0HI7c2dxFRO7dOWlX0cnK1HXZx97nkSEhIErVf7FjHJ9Q
/y16HHnoH1WUZw8VnoFbg17Yxiby+AaTcMx4BCPHOurdAT6mO/n8H+iRbpM0JnjTyQN6x6JRP6oi
0bfF0I6gqWvmUAaSsBVBvprQZZfenFsYh4a9/Fs29PHJDJRxE85kd3vGkJ9mexGmgu8qKOBS/ea6
dJ2ZjAX7ZQv1V6NTLY10uJGclhNJLHoMcn2ddomTnIzKF4Qsx9V3v5mHt9idrIMdjMV3o0rTccXw
yha7McnGPVsIZx6dYz73avXo8Dis0SoouOME0hHZEZjyooXrPNDhnt+qpLFOFXjoNWvl9GLzi79V
ykxOBLhmPzinT0+Mi+mggAACMTow+VU7o1UGP0l06XXtWvoLcnp945hFe8JWZb/2iKXEDqx3dE4j
J3nCsSwevHaIbpWubOYLPaxC5M/5pzDKIiZ7StFVDaH/hUTDwfuIxv61cGMADlP0koSkBvddmdGn
R7lInoP/HQljdTtafk1sJ3s+MHJDziwOGY6utZglYepmYj0zn2Tlz5BN75kfo44e44no0L50HlOU
my+psGmqqxD0BqMaJuNpFUcMBeTEFjDYNf08ZBPeaoj9/EGKLnnErux9ay03OVlW4/9g/yrui7IN
6KoUABxX/dBV2xZq5wP4/PiT26nuESoEsyr2UWNYIRspB0bx3XLCmxLaUR4qx1ukIs6hD10GD0EQ
WXRMCbaIt2bfJdeoGf1r4lMJ1xuhBm5JOZaPym3pgLIQh/2a3APviF3UonOftl8Veo9PPpyjs+81
9oY5F7hdEguc/Uh4wVEC2vzB/AhZCk57ZolhKk+6pAhaBaOUr7QtvdPkhAW5j721HoiOhbcSDQug
qb6OYNfeKYwC/SpObfcBw6pxppfXfHcFBzibTuKaCUO7AcrSHgIO0tsqS+u70ncE5756Opk14/1V
GTMD0fkCT/d77d9U2RAxmqn1gxG06ltJfCoBqfH3rrfzPXFIxqc28HMUFzMraZQkJ0m3fuYwl0Tm
ykmGid4oSbJbi3bw3qktd4M0lxBDbhyxQKHr4Nxhdd7qzOwfGc8Yp6Sy9P+m7kx65Ea29vxXDK+b
F8GZXHybnIeqysyaSxuiqiQxOAdnMn69n5RsuKUG1LABL7y5uFCrOzM5RMQ5532f9zMvVf7Ng1FP
3rMlqlduZ/M0JlxMurUdEFJ65u5G5CV4ba+JCGQNJ3K/FISCO0O4Ay2gqm9u2yRsj4LUzN3YRNUu
a0efjofUa7oh3Y0Y0/DWbZ3sLNH3P0O3uWbMtna/vp45L3bup3qXFrK4KYuIxS6MzPvMCggomLuw
f+8tW9wGkUEDB8vUcGrssV8aUultdNXJ7GtoX6yYCLKfHDmbl8mw0zWn0eBgJ6b92PWaKOpOz/Kz
YHuzyKsNCo1nIvSxNOhUHeKx9h6KnP7uchzDScAqjxWz8zZkxBKUsgYiPSekbdtW/lGyfF8CGSeP
FvC7o8PIex/OlXWuxtTdl2Uxn2XtZGAUI1F9yR2Y8XaYmxcxpHGBiMp2nkh2cY50z5np18IwxeJK
M1mwr6WHhGSB/RCjCApTcNGEh7efhTs2lw7D6lYwdElWQZNMpNwOibuumsE7xfHcfpFpbN0y/qGF
jWw6fZgbrgStEuIjusR6aRAdfE+pqGOk2qJ8Hqc+f4v9lB4gOu3k+0QY1nVS5dfPtlWRppWQvfro
T2l3BjQ4g1wdk21aZt66FEX/kE0lNjiTYzFrF47I2gr6F5r8/f7aFdCwhyodLyNOBReaNPUpV2l0
VLPTvTmGK+7H3oj3bZbGN1UaGIeIwHro3CkWljDt3Rfir8UjMMX5bBdm+YA9bt7yy3kOoQwvDeRA
N3IMnRvwCPH7AB36KBut99EwDhdDxd4RbWZgbTRB2+wGZNwbIsAY7V+lP3IkBWAJAc39cAZRfBEG
qZZd2jUHA1hkSQQaeQQQ79Lx3vVyNAskVp9sVHUnOjXVfkJOR9q8iywmjIsz1rUcEAKziR3xpgjv
DAcbxgrCcHnxVerfVWVVf6l16pIzoIW7Q2frX66qu3uC3Wvqxi4hsTexvP4GqxMd7EY1JzWW6lJ6
9by2VN9/HVqXFAZgspwW8+JxrHvncWYyla2n0NPGijjca3q7X4t92loDw6lQPRF5m50asDQfZh+G
cKFDuP1rbSiTTA+To15dxsEiaHX1jOvVOOFRz2/EpI1tnUzVrU0mEzHIdsXJUUR5jtuuMp5qaDTv
zB3ZsgTKftpraJdgUidJf58akT5JJSiCVA+YZ6vdDsVdDilr6+QtfTKrysNnnUK274Y2/izIkCk2
iAjUnUnjDmdeyhSDSpn9LxuCO2OggArS60SrqbT9IJNouitL9PXSm3ryh5IquQdZ4bOKINWGqex2
z4BmvDNHSn9fGlCPmckY4yebccrswhTn6mqgX7LFWVtSvcSWyQjuADnyCCWzb30MfgaL3rRZpxYj
SiCCI0Myc1HYWB84Td17+tocYvJaZDCvkzI7jYXOdz1H2buGuKborSDc58VuDJ8b2Iy7EhfXUc9p
6C/Syi1uyLQdDlMePBeJdLtFhln/G7555DRYziuAVjK4tyLVH+C4i92oRmvTjiE64KqfL22luwOB
9223YPbTv5bMk8kvSgOmsQg92qM58aAuIDpEFpRz8huPyK+Tfo1w8oMomXJXKaImzDoyP6iPQqbk
tCzusrFO26eczXLX+4XpLV3d0t6Vs33wKlef0Fn4T0lJv9zmlH+bDfUcrJuwcJ7jwPXJs89Mb43T
ZZI3caZEyvMQEP8odDk8xfHgPKD+Tmm1Fpn13sH0p6Mb8CQTXGlNtyTYpWcq3upgxJE+ejyWNOxQ
SnwVpvBvIb9NmzrR0fNkFdENNrT6cRQxYJ/Sak6SgceugwbyxYJ29WHJsbrGpJASEtjKpXrJvdPc
m2Kf+5DHLZkPlzlzHfKqU5o0dUUYb1zF9mHUQr9DTI53YL7kWYa9e8iQ/34dJ52+1NRzG59JU7Mo
u6y5c5ra2GBNM9/8vm/3CgrKcznH094bInGP/J1jU5Gj0MkQDX30jjFuAVo3p7R1qhPe4vEzMuv8
IMMhHhdZMcTfs3qyTkbaEyvpjzbKTqumiHamexQC4yPMwPlO9oX/PhApc6tzqUYMr1rdAIPzz3Xd
sYzVqOUXYirbj8RHZ1b16FkXscUx1FFdeFPaBaNmow9fHWNCVZvNLo1inTjde0xEwC2q9ClZj6Po
93M5lZKwhdI+s44SOFBgoHpSpB/sWuxQu8ot251uKAwmvyEHPpu6NyJI4j2U0uGtYd2mDvCLu46o
lY8sccqz6Y+8qWkwvXlG3hwZdXJiTzA2bLw4oy+uo0k9TrNSR4b4zidB1Kz3eSKfQOxLsaBlZtNZ
oSf2IMqmJHe6DaovIPCtN+g7zbocx9fK4qCzaNo20gu3yl3KNV/5n1JgiumQOVyYs8mvQ2nQMaHY
nC5t1vhrQUAryYEgN7/YxE3fAREenjKZFzuzN0KOJyxWtyNl+ydjWJ9XJAMrR0Vb8Jxqx9hWpk+m
9MzqV2XG8D5wfy6hF9G97/P81W81UN4h4NsuLM/Ob6g+0hbpiA5uMwRNIecqJzixEDRLUt3RRimy
Onba9bifMBvqhWIRZr013PeYWuKaiaC5rqpv78NKheYSHUZ31qbTCZybJlNQRjYVojaziL5rNGTn
kkrdWbHnZuH9OKSCDZZuwJsPm4k0s1l6X+rMJc/elzYuvsaLEFIFblqXazZHdl47Nu9003g3cE/r
ryZn8Ce6ecxeTFoYRx06wXa0WvNzzlL/m5aIuPqGOtisOh7D2DyThzQ+jtVY5kvbmR7nPIDn3jTy
yHMRMkFgs8sTB60l4r11Iq+Rh+Rbw5k1HHYz/HzhI/9c36IJjGlekF6iW0ffpakHrt2FVXCKMFNg
kGApWSpHyjM21OySOu2wN5smeeqYJFhs9wh5ZwgOxwx8wBEJXH8fxv30Ela6psyequ8tEvUXdDf5
Mw8rV6TNJ+OTotg8kyw2rCB+VLd68DmNzcFIBoWaPzvUMEfw2fYLpZa/M+26Pftua67TIPYeZm/M
RzIW2TwXMX60LT0tYMj0PKJ4UTYta6huehokVTghKhNh8hqoVu79cSBdhoFcuWGiKW4bkSHPTzsp
4mWvDMjsDEKCRTTFyPcI2iq3pp2TPg5uP36buE/P/M3sEYB/tRbkUrAxzn7/IUcneJJhhWxFDXr6
MNqq5JxbyKegUOYBnqL3NHttcPSLof0MM9v0ViLOza1P2+mp7UqThzTkKWO023BOErq2NtIysxsv
cqxdZPXJq+iGjOXJi/Z9ZDaPfWVGn4VlzWwOgrCLbDLE3hz74CNKiaBCTSf0N9ww3HSb1tX75AlB
oydPzfuhqnWytI0gized35m3mNHyN35TcA8DQZ7LOhkeiCVmScaqLIpFmiFH3IX4/MUySQmAXwTd
1LloH7P0UUWwhxAg+tMBTiEsvzqRjPEskqFxznO8phxrRzNbeE0Wv6K7squD8sTkPaC2Lc541xkK
L3w3jYZ70VM+oiKLG25gWUzVzZBn7U1YyJzNPRYbg4XzaW6H+ltOOByCTCc7dOY8fuugKD4o7MxP
RmBVd1lUTeu/2G4qfGqmWhtc/EMxBJ7aWKiunnKvjMvFX4EKisqwjXKN7TG652DUPUWS2My/dFmS
cAHVfW37QDhh6XHIKKekP/n0oWikIE4bkqn5KtrSfCVXb7jRA9/NL9D3gWdr0+8YsN1q+ZcRFJnv
Exm/DhgIbLjURK1EmPo4LcrFX4Ts8rYis19DJW6/ZXmE3JwaLl7WYbcfsj7d/SXdqIa2n8Xrfgjw
EbQ9L7Rl6PwBfKK75sP8fzFLmb/aIH8MZHwTEgIOeYEZ8XdutN1Egx6rrF97oWVsCmOIvlXlJG5G
4lrPvp21r2zF8Z63ezilFU9yQVF/0WCsEaj0zSUvp+LJl7X7ddK5ddMpOR5mQvP+xSn8Axf098ER
D55NhiZzKrw+uPl/GxzVDnmfKQc7NgqorFL35q0l2SPs3C0ZiDvXehHuTFV74dEYc2UtrlBuJvFs
JzshPVZR0mtYzmpy5Mra/h7QE9hgINbH0vTKL/AXjY8Uvx47ddn/q9H5V4OiS0UcCoZukEgshmg/
/FN/N9oR/DSFDoMmNCVB9KBdx3obkN7cDm3S3MdyQkM6Z6o9hwCyH2Jtz5soIyxoURmDBasgtlMO
zYN6qFrqCBzhfn+fudrc/pgl/j+Yp57Ut/Kha759627f1f8XY1XMmX8Yq3bv+a9+tSvm6OdQ1Qz+
c3UTOlhncXl6rocp/qdf7To3dZHb+ewrghbw9eX6X341/z9EK1jCx9R+JdBcmfb/c6Zqu/9xmC7w
MMMesa9Y6/+Tmeqv769PdwCv2tWhzvfDx+n85nakGkJAj+1yIXHNH1NfvBMnaoKCs+ydBri4lK4p
/4Wr8evDDL0DI9EVGWvRqgU77zi/DnHTMQaokpDyLS27PtEGQ+JKu9BjSCKYkm6Ilyi65d/ux/nn
m/7fyr44V0nZtf/1361/fCj/bmhZGMRtnwv7O8koF9fL61LsewA03mRcDIJes2l9a8q8X1m9dg+M
Emu2rMGgW4uk3jA2M8quRTdm9QWALm62EFogMb1lzxIvis1s1+6Xmuy+cUV4Egcm4gARM8/oNvHI
oR57cjxjePBrZKMhpe+hq1DBrEIvpc3559939Qr/7/WNa8oDEdiew3he0In7/ZpqAhfNbkThLxlT
sSTJbh/LrGbS7U7nhnH1re2P5TKt4vrxz5/8zwvLaipsO/AwFl2fpl/vZp01BJCWSMOG1KLLyLxt
Hxux/CZdBXo05CH6V3r+bw5LfizLOQKAK34HOcDvTF5g3IBXi5RSo8ijO+0MlCOuER6mVLsYs6Iw
uCmy2ic/D1k4w/VwYTf03WnDBq1BKw4a/EJK2+r/5SH73Q7NLYDMzs3gnead8X+7FGVNkh8dg36R
R9Z0DopiOqeyIV6+EWn8b/jv61vy6x0H9YBKyMK3avE2/fYWhXNEZnlr9guM3lgnZa7sHlVp7Oz/
fH9//1EmjllwJmAjebLgKLIS/X3rgWCTprxTFS9nG9hrMUOZXTeVHHrGjhWulz9/3O8PMh8HxsKz
MEZc+cbhdcH6m6W8nM2Eagk3kjJn/uPJlHjtZp5jSUxnlHFwRoTKm2YpyupNqzui0f78BX5SQ/5+
Zc2rWdKDfc++C3zwdwNvMlrJlNn4Mun01P2LbHNtrBnK4kitGiM++W3rDGujjRWmOrhXbxGtKYNq
oUbL3PuNuEr54wqoJcD0uzaWFUm6pU90amdlHqlzQZqky6iznWqJE3MQV+CfHMkmG5Mbo9OW3k12
ipK/MuSMDlCWPtu7oLreqVgZcuX2nTkt57jg0rhDl8yrgZ6RXHH2qaqT1RWEmzFsbbAmGVP7JeBw
khzLnnC/Ox27HmaX3JvnXUMZ1p3zceI6YzY1qyedgSld4xZDOYw5wSVnkPYsyt2ScwXHyagsNpNA
zrUIx4j/rQajInSzitxjDZkLmujMn9b099xFM9o+/XdWPHM7CldM9HvkyKx6KPjyVdMl287uuJWs
a+CH1aSiDXk6HL8b9Bwrp/N77MIZYHdbDlwuzUh7gxgbr3DfeVH0UoZXjXYjpXzWTacvHLg7b4+S
ia/gAr+216hS4pxATxWnWzLt8BZzhJr0jtnq3H9zc0qfXRXK3ngACRR1+7kaLI+MAze8krPs1EQR
zjh9U9kB/x0bG265Jua1nHEBViBF54bcZPKkAi6UYBXcGlPKtYyotPQuguHQ4c2eTGuBcThJt11r
cxXcOguTw1TRAiKTrpuJUygn2owgLkRxnPwRaV1HwDLq3nBW9Xr48V/oE4cP6bnjKcf+sWZQGydJ
uAs0804uwtX/gxGBT0c6ypfFVoEuYCwG2Z4Ri6q3VqddQCt7it4m+vabBNLWC2I7nppUOAgJjLG+
wwFYFusIrD+B6UbwHmXTbZuW3bzwSqbtpue0KS9gSqic5aZ8JEPuAXlgCunFqAeMbcHkfyfU0brM
cYbQIg7A46yiotQ5UoWrt/nPL+tvxxeYXCwVGIhDll3kZ78TGMldzJRt0pxO2oTmQzwG/oXfyDoV
OJFBGG0t79Kg5xb8+XN/X3zhbcOEF0jQbOKO8ID9ukpZYy3yKBgxLuUh63tsWDwISECm858/57q4
/rIUQeC8bnahG1Bg0TT99XPiqHCGjiCghWMb/rMMzeJbKuym3knAT1gYmccnCwTWIjhG2qxeO16K
73/+Cr/v73w2R00SOEK6DT5cnV+/QqB8SeQTxpESK9sRw76nWT/K9KnIy+YNFNpg/ssK/I8dB4iU
uGYEORyB0RX+diYdeYumIgv0QsuErMw5GtUqnojknBte6j//un88QHyWyw8MXOjpPg7xX3+d7OPS
QcClF5Ousg8XrmbNIDfnD+gg44hBovs1SrT/f/O5IKt8uJIhR4UfEIm/bXM6JIgXEQPmujGYztWc
ch9JHbnAm8CdBirrK7xmnqw//1peyN8eKGTVRIbgjYbYd8X2/XY32YtIVI1MNIwoabCrtS1TdoFT
KZuZQq8tp/K+EmU1EbpbmUzTuyFfWmnQvrf4Dbq1Ecz1V6tKG2sNEs89EmSbzisFyuBCy4oGdekX
N+FECYtHYEifwzRM34vEEt2qilAxMH+BbbDA3+QpsAZqXDEzGN7zBHcYcZnhdEBbhvrawi/+brsD
MCcjNer0hkVTMfHxqo+xiwwUgqY17e2+K4PzZPrsInPSxMlrFQbkNy6lUwehvfAMv7C3jCfYP5CJ
xMZSWVFK+28oiLLv6opdgG4Vq0MbBVodxko7Po4v8Hk7JhssptJJux5Nu5FU9ETpWNGyUfw5XQu2
RRg9lnVbAD0Kzg4DH4bYuUrKO2RtNIlovY7dQo8dua09QI5g3QadCrdFjxHvZFgt8n2nlJXFfhbq
c9zael7xlKo3oRWflGcD2q+hKchp1g7rSzmmxqkd0vDhGi/Kl4ux9JCErL+mXUlyFPN/cWpd7H5j
hcdhJfOZLxnS8t+6We7USxtQ/4NZDt/z3HavJMOBJCZrDkS7bH0WgZsW5iAW0szpVqpRWLorVc7h
0jPc6CWRJTbauejDHeEN9murkvHZDdjwV4HhueoARcM94s0nbHyGUpSsyzBot016fbQ76txdP4Gy
WyZVxM40p4ysl6jTyWpvM01quhrd48+l2o18fp1grpLdBLjEJoZUSdm+0Ru63qowYKtWccIx6eff
z1IjiI+4jvzgJgFK5tz4kZe9TgQeoxP2JrXrZh16qyxvjTfGvt4jsCu0AQbIKv3FblG8lqbBsHFQ
Rt3iKXCrrTuH7macw7Ejp36KrjEZfR/dAlchE7UpENVieW9QwyRjOw9LjByOuXIrJp1LCnoe5q4N
WDQ0AgASkcsuVluvCHzOFTM72gLpMTOVhneEEJsfNxdzoY1XzGuq8Eh2yLT985v/z/ceXbYwA3Lk
CG6k7fDrOofWVIXdBPYkDmFrLSTCMuNSdUqXH3/+oGvb759rDOuLQ7HNugqGzfr1syynAO5mdigq
SOXTT2qkobkvDHaSFUqrsF8NYHVRR2IxVUwRgNee9BiZ1yxqp6yPaWm4zcGOrLzZ2EPDXh61PkfG
QRCRvHeisVkrKpavBGya0SrNYmK3qoau+ibN/Vm8gdwT9k6F/OSD4EhEDDUwVpJg62FaZVkW2UeV
FS0AZTxIL3Hcz1+NIbXrpW5FgslQhDVWyXZ4HTIEvxvs5tpaAucem3M6C/UA9SyLVgNGQA9JtMdy
7bZ5ZO/RHjuvrtFrzGAQX1nPGD0yIYHwwZOAjIXfgAqJ56HOPFYkuOCGzYIyZ5yKp2zmGI+FHpCz
HCBb56vOJ81jYTWNMyIZLKbivg2TyFpVWKm3hdn3l1Sa5gl9EgQe9lPxFpfphdll06wM9H63CkHi
RjYeHjaSyPxX1L+tw2COCSjeW78qNsAoJuOhte3ZXnej3SM+YFm3FoGXTunWJFn3bTRL72USRgTW
o/GcpasK9UY/vDmJMhg/+hbZ48J1ccCsfu6T1ZhcUYT+bBUfomqLce3gjeakxEQpRd7Nhr/sjMIy
dyJD4oq8QYar3igwsiVM9H2iSeIR2QpL1XBtYm7sMiehNvLibh0rp1tr1jYbfk8W1j3SUDq0D20R
8JmRV9Rvwq3k0iOjqVzare1kqEh8fUAgTbO/bQ3nEFRF8ug7lZls0hgg6Hpuo/RTFF0dLCamvCAa
jJwyYKICbJa11j/awAVpT1s9WLmWWJmZlyPrMIbxa0BnwbQPOKZJ4YIzo4U6MD8tqk3ntD1W+TpJ
23MhKlb1IeX/Zgb74nJwaofiKsktxLJEe1C2XQfMNbwPVOXZ2vDDqDlnDFeyc802l20jFNV41C3G
wlQSHXiSlekWor1MNTUptepclQB3R8uyx7Oo++sBTTFsv3F57HkKvez6txesUL0NkvXnH1I9JMMO
8EiarST8gXQb6Ym1cdVAkYCgkKuYbJuFiRJ30KsEi2O/d7PI976Atozn1c8SVPmeNF6aWnLVtGS8
ugQ5qt6GZOC4ZtQji/k8kkCzxMTMP4ypLy8IA9ni0CnW7dvsIjpdRV5SrXhTKnfFKR4GXj/HIWTP
weHfN3q0ntvKn8zsaSBCdV4JNRHKhLArT5/JPWmy8+g5qnjskqpo102RsG78XINTlDfQIzASPyZO
bSR79DMcWuqZmuKTNYyhiNnkjdhGLYefDoPrd4I4wvvOqpT7JksOoilTNGp90zxk4CU2bLnBM7e8
s3ZtAvIhliGGYhk7NAhJs0BuY3XpQodhduxrq9722Ddvhrks3YUQ5ngGYWTci3CU1LCGFS8lut1q
PWS5MT2AbYYYNSKGeGIxR9dBCQxfG2vs3iPm7Z1SutjN5uic8AQMJOF1ejNiZ311e03nidczQzdv
58+jH7v7rsrUigEFw23mxuMxtOxhG5UVB6ZcDgHCMSfqb0tKs/0c+gcP46X9CrLSRmUOL+Q9V+PV
4kAm12ry3YM/Gfmm0xSmi74342lFJXlxReO/uwHzu7oNx00i/S7fTo2BdL8b3dJc+KYMzjoZXEBh
4UA+XAKHhZimYbZv4t7GORlO3RPqnWGLFrVbAi+5Iiw4eMggZN7q1mpbOrI4Yb/pVkwdp31iN4Ba
OFzHh9AA8M8SzCJoZGUC5yVkENPiPcREkpZLBr5INAXv3oL7Nl7CYGIay3ON0C6/mI2m2RB3osbV
03YD2J65fB878tPRBpPNu1LTkK8T7TI3gUtVr5WXj0TOle5uLL2Ur41nfgWGB32B2YyU7XBuXsMZ
HfCcaMJGDKw6aiWtPjs0V4lFiYHzPayL+EtoKLg9no9lY23O6oancj41mNpXaCeCVz8ozYOjs/Kd
QVVjbgo501gqUiLeZgUMZmpi0DAuuE0vQxmNzEyla5634LFVPaHsMh2xkkZIJNaol6p1xFp0K+Ms
572LdbwS09DSC+jMXSOk/0V5Fq7XKk8uGWMHliCOnxtvmr1Tb4bvAhDTOogNYsrrpMqhx5lx5X0g
aejMGxDwOSLlnsnromAjQjgcDArlNxL8seu9JQByeap5YL6HmBdAYVdZvazoJL64gdLLjFO5t6yb
KotXyOLACmTkhyVrJ7K9gfM4SltcuDmtEm5j8CLSvLsjQQYBamlJEWxKpvOXuOjAURgCKfnC4uy4
AsRn3BVaemznqvG3PXPXRTs08gRMDGoJ9LGPEEn8TgOHOARZBkPfj23GpF23ymk45ksm9zNLbjpR
e0DOQCjq1exeoYuuEAHtYu4BOXmtkdW3QOIxV8OiqGEHtWrjNnhpkerpHa2BYVoGUWXuRTJZK2W2
wMAYUw+feOrmLcAZ87VWCAhWPewwvYS8I6H75L3cxVXqvLa9N6yRxHXWJh6MsF2AmhUoJMJtHbrA
Eoq620Uop/cCEm+KVYOzTdVGLh3J0bklr84/xLRqH+jNvKAbECuiMxAgEm4ASkSVd4nDvL4r6XyF
rbl1YyuzVo1tmI8AWK01y3e5rPGMLXU9jVtwzPYlya8GK6+vdiAGU97GKgc3zgLRa7z/iqX26NcQ
2creDtlI82HfNX3J3DHzLgPnuEsZoTy3tFI3net+n8SU77Fy4P2tgyGif9431Tol/wGqeBWbt2nW
iwMdLY1PAtzdyoBUJNZ0R4rPOmiBBqXtUO7xNZd3ego3fdVEWz9rSihvugdN2JA17993BpGzyxg9
ydY0dLcKqtT4ACchXwXUGCZdocr3zI7DiOGNGa4mlQf4dkgg1Y1XHVsYNLjfRokfYWhNtA3duPXH
qTnMiIcOULrDpT2ODt0+F1NUWkKYaWXibiV0V85Usul32hzy7WDoHq4Yo9tVB8EcTURy9aJkxia1
NAYU2zaGJUXNvEtbkR67OAWZZI32W8ghuvrmwIEUuJm8sD8OnoZmxLL7rK488o0qPK9Z5I5BZM5M
0+YhGOrglhwZk60yH+4ZReJW0oY/bkUEhlmiAYSyk/eGC+xHV/i5RTsh7jOHgRc6kN89qJWwHYvZ
+hL7prukfAKeJ+bQXjLsVuOmN3KTIIpRhFuFmrUHR8BuMdTsQzV1PjYeS6WbMMOsuWw8azp5I2rf
QxYHSbPzgNeNePziyj+22r3knWZoNGUhqYXN0PgHadrF4xWhu0QQ1h76zJ4OhBukYJiCdI1m/VPV
pACQDGQON24VGsaSj6ovxjSPh9RlMBI2dr62kq5cZCKLKcDikWBOp43YJwcW9cogqhMY2JzOMNoG
ghKGGujvSXL748WovIBilSYd0nxkuLZTF9gZe98Ckx+bO4aN7y35EveJ1105amjL3FXS+h1eUZVD
riiNfcdKfdPLXi77IXmOPIloKyvNIwJ49w58ickcy7sydRDzDGCTb4GCWCd3JDTeChJjg2kxecKU
US79Wst1NVvydmA2u2qhy3wGvVYveAbbm6lBWmlEItuWVfCU2kApxWxnN65blE/NVLcbrdAXdiJu
t5gRK/RCFvk+rEFqlRE8hHtE4OFWgTXeZp01LuUcimqN8IRDpOZpJkiNxame7vUweVu3FDQLkooM
QVoN+POOLsXKmiTMYUUDyIRr2UfudrJqXFLlYDMclJGxuY7JDwEJANmSV8bYcSypNnAopsWVsw0V
ak7CZKFCVaE96iv3GUmOs4xKaro05q3t3c5iE9cU6ogCySkkJ3ibdWZ8jhBebQrq0lt4m/5zTH73
9zQ0fJywQuhTIQgwGpM2XNZ82zWKJ4czCDL3BZJ0krg7hJlHnEDdwiCeQByDoEzZcAIQTZkidQjm
333XpO6qKzk1bjGwZ2fPxzV1tZFm/NVOsYDFbhjb1Pd4l3oEtdOy8Se9BmrTLccoT77WNMDWRe+o
zSwZ0WzGwoCIVtYeLkhcTNcHkhLmOPojzQJF2cJEqPT3pNtEixot/FIxlTo5NMU/vLl3H2bABoe8
BY29EH1Lpl/SOzNTupRBNPiKAMpVE0A7SCuRrSbLjl/sOKvf0BvS0W0c+960+3pNfli0twI/OZQK
0SMaTjTu/diaNH/KCWsjk6Hwu8tS9CiE/62IJ3bdIbaxtVktSYXc+RDoC+Up9FOsEfhGlf1Jj9HH
jMMGxzEgp7aZ5ETt02XqKLWV7dsmgQvRyBpdWB7E67pGXmckpOos4rarNnyyXGbJFdDSoddzmt4G
xte3L2xuBWEOjX3X66nbNQatvAVAn0DugYMnj4U3Z3d04+vFoDrNNUdRd1U3R2mTbWp7hlZEhwit
qsfKzvYgsvRr3kLkGvI+sT9n7D7veWFg24xn/wNv/wQwRCm8F4jJRBNi+vDD5tpyy7JkZgeOx0vX
0LbiVI2ya98Ppvug/dEadgrb6Us3cKuXJGzYNwRi0A+jPksoKzhCHbOZWcJG54RkQLhIsq1VS5J9
ZvygF7hfkA2jzPK+5CaA2SVdgOucT+O5SBdz2uU738q0ucmZg36MKhjrm8wFiIJNSk/2XrayfM85
3r8Lo9BPjKY1qHisCQ0vD6fRhVDSaG5HB+X0csiywjlitYPVmwbyhR4RRx52ToZZDefM7xzJgFAR
jQ2YDYZScmu1YEJXAFea04RJ5I1+h0Av4Y7x0U/s6KUu/Ed2bcF+MbbV17H3hVwqyD0uz9Pcvmck
th/GH73M6EfHxM0Hir1CqPKT3WCQ+9FAwx+AgMcsXHjNU4LOjZ6ItFO5rCnid2SFaDzuiRoORqDr
tTQFWu0O0rkRN5Sc8MTi8KYHYXK4uvLMZcMfvHeqolZ1jcj0wF4OBuXrNCo7xx4MbGvwrMLdSNSm
0CY7n2Izm+WED47BL6lsHaSv1ZTgLF/VrOVUvhKRyxIkWPIF/BL7StNfFZ4yLGlv/GxgWo1rKlY9
MniWdekaH/zbnPVdgmCuLgL11kkjugKtgLItjDRT2ToMG/4jymVnWhlxLYZNrv4HdeexHcmRbdlf
6Q9o53Itpi5CIRDQSCAnvpDKtdb+9W87klUEAlEIsnryugbkIlkJg5mbvPeefQyVC/3UpJ7aZOqD
KTUzFb1LVJqlqDB7LYrxIGxlxLh///v4NZShLc9xOcqUrWkGuyDIA+woYl1Ot5GviVlqJ0PNIW3r
ftaJcB6LTpo3aSOPSeQQbSpByQYxgyET6RaXEhN9xkXG6gcDE/RpIJKhGKUAsiSjAtsmMxo01/pr
1H2yxvI5V4Feu6Vi8SMGTGRHR4ozObugpEUsHhQZag1Me3iCD/Vrzr9uS7PdgFrg8BFigtgpeUac
hC8bLFGqb1luEE/LfIJ2f0YHCIkwSLy5iS50WU2eFyemSOOpaPiFZ+FCE2/EQSD5qmsdwrHRr8pn
QVP4Ab/TmL/DBQo1BdkFSFQyrUMj8g3gLdA5XRkZYqsYyI03WiDp60mbK6IoAyDueQOWhi79Tu62
fCeCeWWZE+EnHivbxG6k7KKqUYY8pwbuFbim+3PxIMpdOt6wS5Kbbih4SS4FtWZShryIk8tsGtUY
2rUZd8lBYu/J9rCUui/c95sWFuXo1w9SQ55gNRRGsZxjAV6mHZlSPE5MtMKXGaoSfV0PhZYerNeu
AvboyI8bllA5edZODid5kx/iumFL6fkdxgsTwZJFqERZqi10xQcEJZR550V6QRfHVOXXl+VuGLkX
1cE66qjTqBs1Q3uJ51UNpeIxGk1csbAw2mSatEpyY85gcCAGsv+vKFPJMFLcsfCPKd+FyopQoCRA
Vl6pQy4VIM4b7fk1Hv2PahJP01veAV7+IwbmfyPjRSZL+Z+LEXc/6+bn9A7xsvyBfyFe/rB4wWCG
yl8Mok0W2dff5YiC/IdMxYuFTyqheyLXi8Hgv+oRrT/4I9Q1kX1b/swbxotq/gGVmJ9IvNoERkYJ
4b/wNn/W5UHGYazB3fz5z+/q9N7X/4CIIpmPtcmCzofWT977ffKALGFm5CpcxnQrO8RaN9qBMJND
NsslwkQWwJOfW1tZjx71XLb1HEjOuKq385W6ylaYVa7eDN2J30d6nzj5+PssGfo3iVol7XyhAdph
t6600vk9ZC92/a0OEtIm0GCHO0M5l6U9ptwcjcGxt0xSTnFtLm1qdu8aK2ljut+1teKVa237effO
jLZ+lGrP9dmMkbfSO+GyVdeJdGmBJhg3Fi/bczZFR8YIv4eSGgLcNXgVUcJ6lBcC1SAFUkq3yu/y
zlhp3wLP4HVhDy5knQvgW2fqCJZP81fxxNIeJhAmNa7gjEi1a0ue6s2nS3RsXbgpEAhcB5tmnazh
5qzqdXwmtfaaz/qsnaNBzMYWbBj+orY4XaXqS6tkNvp/vdqmqatbl1P5xcjcVvqZymeq2j/Ozfcd
PBpQsSAoOSCS5SZ4l8WPcrf7fHYc2T9+HMGj6oiqDTU872hAgJ34S3UaXkm25aBMsAgq2MSy1lJs
84R0zjS8/ODPhnTp+ZtPl4L4laqlZ/pXfQ0GxUmvpsFGvjvZxlp2p41en2vy3GAuVSlvmuwSCAfy
8hWxr3cR2Hj+df1Ndzt3mTPDl+ai2pzp5Pvak4+je5STjSrdR83CY6fbmTfjvneXDS/yBGe67p64
F3oE0DyyVGd6enJZYNwjY4cA7eHY3jhRJhO7WJqNt8qqWxMdXglrddOc696pAZV4DeoKr32q/46+
IRlHEvtCwN7ynSCq4/9KNDt24YhedG5mbloHlvBwbus81+jRV9SEwRxy6gzZOolntKAuejt1A087
CF+p4qwPqKQ844y9+9EOQPkOHxPmkEKtEilv6v3ezx1koEPZtUpvDztppXrF2tzPjsnpgOrdPff9
pPfHw8fWjuYNjNCyK/wK7dS63ibefbsZVs+Kc35nW37QX6vwY0NHxUL4ZeRNa6FJDBFtVwLJq2sj
uK+jw+cL4f03+90M89BSKCBfbA2XzeDNyosTwEVk11Ed5sQmpYdkPNPAyRF728LRVIwCVc6nhNkg
bPxLZaVsrIP1VV4BCVn9s0PnY2eOpkJP5W9fdTQFhm2jbP72oXNqErzt0tEkmIcowWeIdtQ1GXYv
8upvwxOBps1gGz8+/z5HB/fHPh3NA2HMKMEipWOrN/6N+St3Yxc8A6oH0+628ialeujMOj43JY5u
gUQI0Jomam93+tOMPIQ46pkWTq5ZalOWMTQNjKSOLnZQbkM5bBlA6bu/HqHns/F+127A+T8MF+dm
xanWEMdpMg5zZOCt47q7JLeGGpE7O4QTYm7Dna7fQB7obdEFrnT26vP+aHn9Yu+aOxo/jCmpTSaI
D3DMrX1IvkR5qaVywN+dmRvvT5N/tWSia8Ikm5LYo2FEoQ03QKWl5diMHmHmbjCKVey69NAOe7PX
XOXr7Iu6Wjbe4MuZ1k+sAixANQ0BBIWU2AK/3zoWZozfEDplu59XSIydYJdeGBybwvacu+TRS+DP
nvI0gR3J3VV7vSy92abSSYYlWbNNzXeDg6uL5FYOD2c7IiniNtv6Ekfic6P7vpTqY5tHq5w4Zmnp
47IDb811uRo3mtfsixXlDGcuBScmqAZWk9g7CkkTqeHRGsfbuYECaHDFcnvX3/HyutAO2VbYUZ6w
s84dmB/X9/vWjuYnMqbRzERyTHlhD4+hQzbtWXd7L/9VbCnf9CDxdGcW/MfDbGnSQjDD/9QPZzRV
CWGmxmOPT5kT44o4hxsr+CHo3udT8nTP/mrm6IsNiNdDckE9YuaE9N93Q3r6vIHXefb+VKYjeOu+
XjZ41hwdlxRthmNu8qXC6r6mHkEClDj+MOMU25ifk+5l1EgJ8UU6YC8WPsIVsaX2GXTSmfE82VFZ
JEZHTQiMgaOFP3e5HGhdR/ZEubfaF3BdZ/p5sgF0Za/XAhnt7vu1jVY6E1t1gogAKqRzlFXD6jYm
16C+xY5+UPPvgh4+sw6WifdhcBX0ToRGFAb5qFdlIXTljCbHbmIcqy+G+pscX+AHCqH7Z59t/qsu
/ru110rKN1tKUFqT0bIOOBU0f1dv8xX8eAKWHuU2TvAjcLLV2dfqxy2T6fNXD5dIztvbVpuLfiw2
tKmulVXmjRf44zxl2yW6oDdn5shy2flkNBX5fVso4+HlpoxmWF1C5O+lG6N4OTOGy3T/0IZqaAYi
EOLsytFyAJkSokmw2JZxfrb9dbcunMQxHqgaPoju+QE8uY+8aW+Ztm++Gc4UVVikjF8bYmKU24bF
wzQTbNO6/3/s2fFV0i868l4sgJBQ07Zb6zgJoV+9w3bHju34xrjWH840ea5zR7sXuNvF+ON1Qg5e
YTm5m+wEp7Ux1ckvtLXkiRtqfIYv55bdyYlC8JGIDYJGaZE7vx3UNBf6KMAExY4QyYbrvvxOnvXz
vp1qAn61biLrMwh/Hh1w/HxVb1W2TUUBH3KfyAFVvmf2rHNtHB1rXd7JmZhxxpRg40eVa+umoGrp
844c+QYvlwKU2m96cjRYodDnNUBeTrLtuNcuCgIkyh5jKeWL75I4XCleqKyGDTfLHUYh51r/eLWk
dUQraLh1gsHq0XrrmlKppYJxXB44Y+JooUtp6Gznq2wdOTgKZe6wrxHK2fKFpp1r/dTuxVqHXroo
js1jbRBF9a2iKoywus5uuzXFqzth3Tq1Axv4XFvL7nS8s7xt62j3ysSY0gSL9UeKt9yWK7QU3nxb
e9VWc8q16Z35rKfOO/RAaLdlciuvNIC3ayA32yaklhcuJ0gw7OXcxiFc4qBVzkmAMZ6ZC/foTCfP
NXo0Y4NkxvxMIuoV6eqS2rSjen2mXyeH8U2/jqbrnGAK1470q/Hw1vCWSH502RFzSj3i9edulqcO
8DejKB8Ffal0Rc8ZzWya+3613GTb/Uz+YAmrdc8+KGtXcWTQ6HZ8mZ0Jx54IM7A0UAYij+UGTSjj
/S4W6FLqlxO7mMqSDB3tdT0aBO7bh3OB+4Un8XFyvmnraKeeSq0dx2TAsnTi6RNt0jtzS6nZyqBk
hfRIdE1q1qGGjS97NsZxIiCwvLiQziH4R3wuH62MwBCDrO+TJSnSuz2+vU56128a4gFy5lBKvjO2
ZybRqXn6tsWjXWeqhlDKiteUiLxbEkIlSW9e0PL3Yb+E2YZN9OXzJpdpebz6TU032W05LrRjxUxW
gqHNe1oUd8uTtt9QWryWN2d7dmo/JQChicjsdcgNRxPWV0fcn03a6VfKitDKynQLp7/AppeqOq/b
ipDsbe3H39jJT46pYaig02TZgj/yfrqi2RgyraPl7BF+b39NSa6jc/GkVnBFtZf1eH7myKf2bzSk
/27zaOZUfVkaYN7p7bhS5v2c+M7Q6pSMep36BdsbpxC3S4lHZf4KkdcOw0VWOkWyEpSdRsYdLjUa
otAZ4luje/78g588V9/+bkdzTBpmLEAXS7jGmzEeeOrdJeORXFAm6VIntUbzTw34QXHGB+qU7TOt
n1rQb1tfvtabe2VamGpVVLSOD+aLvpNHO70SPJXvQXmVE13/3rgixNT22TP91LXvbdtHG1dGjZZq
LJk5rJ7WudtcAmvfGAfVnh2yEJe+gzji9tzRczLk8LbVoy1MVBPJqqC2vu4iy1AHnr4tPUrrvPTy
vwjfsGe9mXnLOnwzvu3QVJ2ZLKlOt8lcbUXFsmK3SDm/LSc6GC2ws04Zu59/1hNflackCV0JzI9J
+OF9q1MhkS/oZCLPzY6iKnvEzruXtmZzoQffRO3r562dWNHvWlt+mzd9FNMoIvhMa6mxjdu7rLn/
/Oef2BNJp/Lkp94V3ot+NE+SeC6MKSLcppJ5WILbynrZE/9h6uj1hvuunaOZIQ1ITZOUfnDzmu96
l8bceaMcYih+e+rc/8az7lzXjj5UM1szJLrXrrVbaRORLF4ScOe6tozQ0anyrmdHXwh4e1zjWs0X
on41vR8aLAGuP/9Ip9bVuzaWrr6ZBfUQ6p1uEZJdTmeksncwKhzdBr99qC/PxRNOTrm/poRxdHxF
mdGEQs64mfNzFG6Dqjy3MZ4ZMuPomEplBNbN0kK8n5zktlyxTVxT+bmaHYRl29rpLqRzQ3hy2b7p
1dExFShSLVsin6l1ESS6qqfulpSwFdjyPa4+T+GmXneb5It4cW48T92tDAqdVZFXMFHX1//+5uvB
rbX6EQQqa0z9JT9GXuBF3For39a4Wv2Ng2fpy/GUfNvg8oXfNJhMpt7Ly/iGW3WnejO3qsqND8As
/07ycjlEP2vtaAuhlGauMEhaWiu3yj7yMidykMc8LffV8++bs8N5tJUEchA2Q0Pvpp3y1N6nXK4s
p6bgmcxL4p7PvJxIE2jvvt/RRkIhNAnoJXVVu5Nn4FuCQod4XuOOHmtD+FU74vlL5MlvSLiSlD4B
fC7K779hOpgQDRttmTTFYXmJ+xvopCSgSydfnz24T37Dv1o7LqyZESAnSkoXrbvihbjsuuDCAOar
cYV1j3+681+kzxhUWdG4jesE+j7EvJu+q19d/+LtvC9uwlVCY8iNtsvNX9me2UBPXFINhfgC3Ecw
ER8qJIyuUiR5GU0EZ8SdeT3etLveU7zo7r/r2Zu2jg4Es0hlLWr03229FoDcZA7m3WuoD6tz5L1T
L1TANbquL+AwbNmOVl8iJ6Gi6CbHzz661TZYAdkcDE/tGjSc8/koUmF1Yqm/bexo6c1FOcrC6zTR
4fZlMvI63xYtBz6+185YHRsYQVsU9EH1LcACBHn5PZdFloyh/TIy7HvqQ2eNt/hzOGH3ZRA2SP5g
svjroRVv4lx9kBtli35gE8zpZWaWLxiTbAVN/xaYhxjpJT6nto+2zdc0isq/6uK97ueXQj87KtV7
QydgEHTbQXOSV91Pee0PETL9H52aU0kbOxpV1NMIZNdCt5Oj/6CQTAgvpuylbFonqaSVgGHAFNyX
Lez8b5OqOWksOlqruF0LxhtGk4qCqaIgOJeJ7AN8wDuxx9k2qUfkQarN29oupCeda00fjCDcQKQH
D1arrwxKetFCZBkeZelGgYnY7PsWArGEc2JHIWKDpKbY1gMMPPMSD3lbN/eS361lCrDnoF6LRXLQ
DEpedqJ+h/9wNj0MvYcy1y7Ul8J6mJEV9s+hcYFLRzvE6whfl+LRtJ4741sEvSVXcjeQgksZp6Hy
MY66dRl+6dRH3ch5jmWOEqcrEw+3ZF5R6+vJ+nWaFRvV19ykeoGfBq9csud2M0LgRhim4XYHT3tO
t6jb3Kh6qghSZuiswy0GnLZUEqPRb/1AX0dSuTGNjaZs0Uh4oj7hsHndj/uk2yVp7oa977bRxsp3
bX9VTP46GVaJ2mF3imevfIfRA+oAREGjixbQsPZ+jlNxNmz9XLsttW1N60NsIE8xN6gU9Lb0Su3K
7L8Y1rZaPID0K2kGmKhxWTKaizzIbszuBplF0FLurPESay4l5px+1Zatl9Uar1EkZf62CCKy+et5
vM/icINUcx+Gude2v/Cv2Cah1+iXg4YRb26iPfSa9ms/f5vEvTIi3K3WiUaQPb7M/btywC2G/JZu
eBoqOnyBRKRv3QO8BAfD3krZTkrhSngIGw9NpKzFlCmruVLxazbvpuilGg5mgU+Utg1Rr7X8U/lQ
lZqTNT9jbT31a3HcjeJlP92g87SN6K4k+YNk0JI93FOGxaw1+TVNN0lwm5ubIj0E5nboDxUTsS1f
rOJCT19E/XtZ7MTol2BulXwjZcEqHW5FKMUQ5QBvLTz9a9X8VdROrUieJuOoxt292wUGZkBPIwJU
voqUX1rhVTuaXtFsJPOm7lrbgMFjPCA/tiPxIu22I6KEJqEs/WA223be58kuiZ5qCix9K7Gj+Fcd
xhuFl/L8Del2l4C2JRuDFAXr6b2Ptlq7sIaDBI4felBPDUkLDQ3HogBEX4GQto4h0Y2V0zVuWk9u
mntp/6tPN2nwnFkw0Dp/VVjZxgx34yx5WfDFMu8MY2dYnpZuqqbFfPJeGl8qfXGjAM09puBp7kWc
AeR6XRheOXhh/+B3F3OFtQ80j5CrY0uwmpzt1D3pM+WMMiXM3iwFbgQNqpsvo072RtVYJdUXM6Ho
GSBRX2wGGcpGI7rQdvLpua3vGyt1G1AXqjldSR2Ol4W+l8r2KkyExIsKmAGiEd125qruJKgvmo8z
S39taTXClsUa6LYQR7vMwxvDbHZGPQFOQIlKSjWF5d+mTjmI24ihKWZ5Pc2c7GHitsVtnEZ7kG92
FKBX3PvZoUQjEqu/MoTHAPjssb/TsJ/LtvqIiZp1Hfix3aJai7X7DP5hvxZixVaBbKUU/oKwc1I5
ZKmFHgpgVd4m7Bx5fUihvvs7nJtna9dZTpZYOFI/5oEBg5Da2thVam7eKeQVE58KXOywy1nJxY/U
9DCSsLpD1u3z9GpGORarxHuTXVjcCsIu76AmVcjLe93Vx1sz3OCkHULfVvEKnKCllFl1J0fJVpev
JYxxjR1iSXso2kslL7ygvURIsSuQwOjij6y/xt+x7gd3JnQuoxPR5qeaxL+ksifyZXN5di0NwnpZ
4LrS3MUp3gH1dRUC34o3lfQwRk6p3bb5Qx/8bM1rWP9gFaEIJLAdE7aylwmUlPKcRTsYGrafpDdq
tq41TEIPU6dvyuJ5mnZD3uzVEjMoMUWiUpFy0lZJgpnGE5s2O3Bki9ohyEgwy/EqN+/ChL/hf1lR
yEtNwBj2a7VOL6O8+9IIfoMLTv+rEn0MhxNmNK7myjoZR1cwDCy/BjbkWyHTPLVTdiI2eXli2B1e
imnY4pWIuUbnDl37DEnHMYPsuegfU8apRvU6TKhXf+TBzqeopL0V42/Y6g39o9Xu/ViwowHQm+ML
z2n4PdAS29ItLyC67ctY5+TObHyp6tBrpQsU8Y5gPksmR+icIL3Ot/AJ1gEHSmcoGCHgE1ruR7xX
hfwpE35J/P+lRmDL0VddjcFTSXxV5d5fTk4ZiDchtkMOyLHbsIvRE6iW+/k16OR7gDj5gkJaKMvH
ESAuXFaeT8yLwRk8aC/KF8FbnuNL1TuhzWtxo9+eafLj/RU7XljAS5OK+SFMk/J4LSOJjEvrDl53
K23w9CCaUX49f8s7EWx439bRJS9V+PxkQ5bsDmV0d+AO/NveqR8VJ0HOvhK6zeed+xin0Snf4Xou
44a96Fjev3QQKGGumBA0THkJRLt6swgj4t2fcZp/JBv6j5qgd8qh/+9Q5jKX/k/UQy/5/7l8mX7m
7wVE/Jk/BUTGH9aSn1yMoMlXwKPn2v+ngMj6QzQMQBc8QqmeoVSAj/OngMiQ/sA1msK5V5o5+Y5/
88wN8Q9zKUgxKRJfFon2T+RDHx44CN1VnZbh5C1p6uOcBpTUoKsb0ES1OxK+B077U/NGZ/baNVeY
NwNz/Tto8VardBz6WtoyaEwnUgM34bjyJJJ9wLRtBYipuBeLm+Lu8x+/vMXeRkrIPYmKvlhdi/Cx
jOOaCDxUYm5mGdEn9WmY7UEABhSfSVmeaeM4elcZHSRTa0Thql8IHQ7349Y8l1043QYxCVWkbg1U
9PsVW1eAd32MMd1wus4IoAk30ffPR+rEVycwoC0FoMA0P0bZsTC19F5VZ1e/GTyLMsl8E96CFvsb
AaWPH/19U0fv9bQ1lspFmgJRY8+QWRGLft6bZcc8+u4g+pYqGMD/Isbp78cLAfvQI1RnvIyHXPwW
dtgf8rgYz8FAT3wXJq5EucSCWcXc/X07pTZSBhY3sxu3XtFe6Y0XzGdOopNdedPE0WBpBVcHX5dm
V9SeYnTRXDq6Ak3UuTP2OPy1pGmBj9ARlgnyxqMhG0tR4o1vsVT4/skm2kFiucko08Dvwz2bSTo1
cG9bW6bIm4ApaChAnGEguvJl6ypPv+uAjYPcOsGWOg3USQYJnjObzYd7xO8+mojdieB8zNayhJqg
zcGwKVeDt6SvKGho3SVFN+1TL3eAIJ4L4RyftUuTpMAphuT6oqrHxTYpsCQ5i31myBYM36uWYQl8
nwt5/y7lPJ7ybxtavu/bEV1qy43OnF25UCLwG/oN7MN4O2jd1i9L3kEmFa2Bm9X6Jb/TOsZXXhSB
o4ovlZTCnrnmuHL9AbKUaHKJ9JB92zmsl3gGcTCQcSuAO+4KZWdq9bXVIJgru8oJDNU2Jj2wK1kC
yERwxw4K+aspeFIxu7hkeb45UQW3j5A5Z/390OJoStlwrZUwfYgIDe1XMMV3MjFtMCQDvulCY4tm
H7l4yEorgGdeKlFWGTSr0lqSfzoMDx87yp9jV+HCjZlwmrVbXzZX85xsBV/1Bop/Fp+qSI2dOhEv
yudZiMAG6dfi5RCLrohhOVWA7dew4M6F5epD6ls7sKR3oLo2WibcZBovrybDEm3U3bi+ytvqEGXg
3MnVQY9RleiH6N9B6eMZJsJjbGyjf5yKn1Pq2xixOZMe3YGzE2N3DMV13VSrPuNRwxsOq2i3b/FA
Un7gEu9pkm4LcuUahgsggxchPjOSnYV4JOGYnCPduBxzLGK9xcHbcpvpSsHRsMZcPPhBKW270HSm
Q6y24LkoPEgN3i63rbXG0s3Qt+BBOIn0aSM1jmqUdpzeFEV9F6U8RfBGzn/gIl5GVx1SdFydlWw7
TUS+WgJzc33QtNTW8o0GJCrSOiq+Vya/GrRwOyo3cIIdNdoG3bdmLm1gKZkcOYK6qeOrIt0U4ho/
ED31dLIu8bZPbxXR1fEjES1vsn7m9daMbuC2CDLPLSwhf+TTPhjB7q6C4rHnTa02eL09lN1KrW0Y
k3lxjTnpxAVE2MOsyRLXCr1MvOnvkuhQ15sExqT0WAcLvtKRFIcAn4JrE791MoRIroLaDjrre9o8
sfWV20yGthOlxqFP5RVOzY2njPGmSdPLeqmewDvNdNJEtKHy4OjVtEF75ctV4OozJYmYoWnrPGqj
3SBPIqhDcfYQ/BPCyaVHYAC7AZNAG+jtYcwF2xrdSaQUrT/I0osUYO7sF/uSrSbTN2a6Bq0UpAzQ
fdaKq3YIAVNg50sYjB9LoJSSVUFyQomiIEInVtAAf/L8QnRbkzBM5I3FVYVBs2QGm2RQAg+YiVt3
6mroR4IaWrTJRBcSqNP/lOcUGUvDKz6+kISdGn5JrRczsFhKkNBIVkmGzaN2KJ1KdEphq08i/NN5
pQmY2cPZSvHMTbwWj7Vio0/b9IegrnNsIyYi393M7MditfVE1XcKo7y2kk39syD+x1UljfdGACbk
ZtAvJUoNhwufd3Q+rjGJkpILhRKWykuVx0L5mhWHNEdyuIut8RAOfr+XFtycDJDDVRpiSREz0Jk0
AW4UIE6AgtZGGMfODv36qu+zh9FMR5xAxwVL/RU8oo3lfLidY05/0tKhrcTwYpS7GAlIsad40J6E
yl4qdEcOVGFK7ExKLybdGADqWODwgx2IW4wz2lurStmPiJ2IUWLxzWAG9XzdqCCOdVX6QXitJawA
TSYiIxRXKvAxPcEINl0Z4HuwD7uLW8vW/JEAWPkQSj/04V7hrCWA5ogjJlgGYQRA3ZnZX2Dy6iRW
7popwnXpMFrCj1jQvjVhuVJ6DZ+4IMWMRTNu86tl0cnDttKCrV/zW1vbJCG6WWGoCWzLrFq3gj42
XnaERLB+YI95zHLdxuIOV4abYP6aS/kFXoM+gwCWkhDjhSZcaZUnBv73HpRWyjqutOSLhGOtEWn7
keXaQOccyUI0qogTMbieeM80RU4wxbspeOojBqZEuzHdZ6F6XVJKN0lXwFP0fiPJ1wkQDEHCgRVf
pMAf3DDERWzCALrLEzYokTjClTxHbmg9cDnU5twLoMNQwEke4LG3tvlwMXTuKLzgUZ0ozwYsQb17
xlnRmklQzJ0N7mvdz4UDTXPV4xpdpoVbEm5SBfl7LErbadxCDh19GGlD0zjQ68xfHHe5OhDfeMF0
ZqMW95lfQPizHsOs/a4N/gqO/cvUjCvcn/a9Vl5rAog6Jag8XR+2ckfBTRV4vay+JNhfer0P+7G3
wBWZOITaTaCtBw1nt85ys0q+69V7P73y/WAfUyThv1ig/jC8NrxOWcws6yS5jAKoV1NdwQKfgTMY
/qEJMzK7AndMsR7hD5W4/6JQ6TPy6VnSO3kgYZPIXtMPOKhkQSB867G5XtWq/qBMxaUk4GecjiXE
WyLesLlsrs9rP3pQZtGdGgz2pgddBQsYNhftpG+jSiEYnIFjzFd6NhEKbXSCvqmKqgjjQqevvw+G
/i2E5iOJNzCVHsc+swXD7emDNapuPw37xWty6DsSJhhhUyiUOr6/bHkl7BPBg+FyUAWsfX3QmNGN
L+CnawWA86Zf8yigOn4hnpxlq04KifSGnk7FadOYThJMHkHnWLzsgALMERna7EssraVmZcSHrord
jm0yfBEqFlW/1fibVkjrUM83cM1r47oswJJD0guf2kzdZHhJY3aSXmLuMa7bACVVV67KInkcgs7m
PfYIrNfDTt31+6eweigBrmFd4hiZj1cH/CuVQVe0q1gtd0WEXwb2pWHge/MkPsFYSmxDEdkOBBBf
emk6MDljK7STUHNx+nPLKTz04wMUx7D5NZaHRJmpU6h+BHyjV2aiYwkLTXqYWfkmoXcxugsbxYaj
7Ar6hZpHawoT9hbBMMhdAA8Tu1M6Etcx6frQDdEfO2FGaqSdoi0HRGZ3au+vMywZuzi+rUMN0JVS
ik6hNCJijMybuSVpXy0YnXN/KbXoJLoXsb7vIkg0q1n3D5HJjRCK/vAVbYU9iPzmK1G6A4tVS89N
vR4j9kZRjtym6r0ajxejv1LwRY+0x4r9xB/z27xn6aeRdjFYOMEAGir3ftGr35Zxk1V26rLcgroh
wycSfBVVrqKYB9mlUn1NevFq5BYg94kTC15QfzWXMKTeAfhu76GCZ3d6z9ERc2XlbGhN7aUZ7pQX
P1xVab3TgOyE+pOiDPjfznCon02KEdW72f8R34IRxyA+x+6mYU2QApq/9AX+zjrxzqi+mXRSc0nB
3DAOSKs2SbEvlEdZ+pF2t1nnDeGDHyi4YDhCRlJC2mikEjSRF66jUEtA1rGa7La4BlG0VysEuRiM
C8XWEvRDzkfnhigPEhdIAePq8jt2NgDHbL25UrR14V/F8gX2Qvx0u1W+ZOa2D69qWbgoYb9q+W0f
pNcYgreCN+d7vJwntpoA6B7js4U9mfkXMpRMbMtjBksI7qZwXYTAUgOXJRQHnDRN+aL7yY7tGeds
tsYr0FVOGDjcMV1CKI40sfmqzXVe6OvU9zt37iUPa3Yl+9mKg12Ymd3GOskjx0zKu6kiExMkV0G/
xkbAFL9Nyi/D38/xNtUA+d5I9e00XuTlLcZbK4F7Aiw5SHKuhDmcjpeuyJshsWdjvG315rrwgRRG
rHksAl4CSFRGS/jdehFktpzkqbbWub6ri2pXKnY+3ZLdsBsAfsWDUX6PuBf3X+r6LqTgjot3QQbX
y9pni1TS0N/M5pc0usqFgZRv4ba4Fqn6BcesI5HbkJLtctti2JUcoZdAqk3zKu5kiGZXSBvsICI3
EzIzEzipWa7a3dQ/YMOwrqfmULJHGwbvBlmkYMUAFlimyb1W6o1jQMZyJ5k61AQ2J48ifK43CdNr
zNKDnsy34G/XSob1vFvjNWU8Rvm2aDfBCDikVG2/y1d5R2alABWGvZXKKTNaGQrQqHs2+2wX9Rzz
Wmh8+Tys8iFSffyaPQoSELOc/XR5ZJqX2pO2inaGp14NbkcF2d8orj6OwR+3dhQksKoCJtpIa7ni
sGVRxQWls3S4lniCey7ifyoiQWQAqo6KTxDopPfv5zrHBEpi/6bc/weWwX6+IY/1Onz/KCD+aaj7
XVD8P4bO/zfitJaS+/8cEN+/QGd8eRcNX/7A72i4bP4BqQq00GKNROCZANfvWLgs/kHIQpSJSHEp
IVnBbPszFK6Zf4jEVUQkVJT9w7tgavzp7alpf/AzsC7WjAVZZFr/iKUlUR/Fh/8rsLIknGR8vDRl
4ZJwrZaOsjNwLduJICBV/aGaTqux6a/EodwbQ+nVNUDnYDzkjSnABTBKR5hLns9WD7owjB/SyUhw
RIBYzA1DKNniZmlUvwqTLj5VcJzIPBvaNzYzyDW1OdnKMPdcl/v2BYCnqdg+fsW20WXf83SBZM+Y
gWUDuOBClXcaaEzXb1tjlYdd5Jg1kPlxqhwTv1BH4gwRzHydFN1DU+e7mcohXy3ZQ8ppEyZlYJcF
uHYDYxfH0h+Eyhg9uJCw74P6W6wRz+mr6EWMKoINQqY4kyCjnexzvGs4KsdJdqN44IAX/4e6M9uN
JNmy668I/e4FnwdArYcID4+ZQTI4vziSzEyfB/PR3L5eK6qu1FV51X110UBDeilUFTM5BMPNztln
n70Iz+zcnabFO9QczAKtw+pKhsW/K+sT0r9EAJrES2wTxIv/49jhMfFMSimtmk6lKHXG0dMAtW7g
JWrRyli9Ns+TT95sNz/5Y6Ozx1U0tG3AuEVcapRaOnWeGrx1181hYXfkPuMVWWmdeFdjeWmM5Cc4
VPVQ+FOKyFQX3JhNfYSZvOn6V1cWDAPy0Geq29+So8lURlAYakH2eJyyjk1n3dySZT2VnLXUX3WL
FrnzdE214uhp75XU75bme6GPjM2B9XC21+WXzkZrmC/x/cR0HRjDHuQQmHECZZlpu/NBOtOXSJLI
kUfeMHIVJ8XPYi53PjRVpzBWJneF5JcQxw5uI/u+zvIoZeRazPRPGtdvQ3WtAirO6dMcqKUL+wKM
dL5JdDsl27eYgkYRE3tx6HtZ8T2JoQCd56irTIKYN4OdnUl5jmRRRHI6KjOFlnGDXDtyl+Uq9BLn
VMaUHzifI+lWJDB6/auiplxEs0WtBbZoh7mwwLs0+mu92FGq5ad65L00z0UEOImegDWP6p1NmTBY
DDbqm9WIcjjYu3o4FDFURGw1prgv3PZpoKUgPTNM8/ypX5xlB178SyZUEKJgMTfXiSU9Zob31HH4
D2SLTIH5UCfdg6fEKvCeJ8FiB1n3yfRNAf2xlLNVwjNWBTxcSLIxmI/FWxde3u6mQYTJ4oYOBIgd
0IA49Kg0YdTTudTFroLJRolXZmeXcMbV0pWkKtvJE/D5a9O4F6/Vj7EBCBX9ic/UowQ1xeucEkbb
OzhzyKd02PowbvW4+1UiammYVKmk8aj5EWCYvVafK3cOq/LFzd+QWtZ4FXeBDHg0ByLk6aiM5rPg
zerUQ9QHeqR7b40fDcFw5lvOV7wpCJfXm2gpZXx1by3flCK85hQQ20be7BRiB/iARlBD2L1Z7lqy
R90IRsARGWqtRge7bjOhYTktklSO/6mpEqAB7rvW0ZgEE3V7a7vXPKHlw8lBOvKQ3pssyYLq1nQK
8r46Ozk53s0NAOxpDhbDEhtanuCTYLQ2zX5/wi0pT9nUvC6zqne1MVFRi/ahyMqfVTnamzGYxo2J
OLatEViwBaV3vcw6fO/eqxra77Prfxs8ErXGMsRTg4UkuYNZ+ZSkxM6hkRaWK9eZj3tpIKpU7mf8
bXgzlrsukPcqTfDhxUSs9tpq8Z1Q1dopS5NoDtIaGY/TmKi1BIeaZXCsgMBAFPBrJ/Qr573ytGtb
dju/b18ci4h7cEfXJdC2qbWfR2c9jcGqsj/qJb7ofnyUZrsVuR+K5hoHuHEMt9rKpbv3yQXV2Sb0
kIexUWxrYDrjfR8UhCd39Nw6DThsPigbbMnYJYbNcri3h8+izBQdmL5PF8AJVfsTy5lejEQYoDGt
tb59neAAbPvYznemDvsrN4sftcIrBa4AiWyx6Btc6e1ylbQeWk+SfU2t/e4u7l0atN15Kb9ZfvA9
i6t3rcD1RDjINKGvDtk6oOZNUamMBYrECAfVQsmr/QiKyjqp1SYuh9ABs1rToDBp3RktwSZQdrC8
7OWMLW7hJknM4MXysrBVzoUgXWPdG/s0eDWNijGS2R1q90vLHprEDevkFsCrjiY5dH2Ak7VQbOzN
A4dsCmy91n5WafI6JHezGr4VVrPpdW6bRaLB+QiYt9DVYolDmC2IztOuNIadQRde5c6xz6azZYqv
m3pKpMHKjtkCLHgEGhxPjfOs6/khQLLsCzpL9Zkv0lkzOL7PqZylq5HrWm4c50SWFv2tFRESsqkb
UnGG+Dmou3stTiKvTMLBFmHtEq5vLad2LDf6bISQdHeQWcOlW9aIDRSR7e2+22Jpu8DXORsAU1q9
2iaELitMtI7+lQbdqbKadVska0qBYfEityWeOu5PGt2E8oPIy+jZ6zniddvgwj+NQbd3bIYAOJZu
NI+1aj56jS6/CzaaUb4TVo5L7PYD3pfw5EJiZZMVmwmhOyJvdBxZVsXKucoPhtkxspEuYcIvI9iX
rlTn1HMubWqxHSf4ISz4ukPcELRNEWGuS63dyphLc9b4vJZ8sqB3HHm7rYrRfZJieg0s3EdNM4oQ
agJ2I4e+NVXEqQzYLdeZOyGFUCg8lkP7FafBnXBHOtfy7E1JFVoxuDHXPNU+MfHT8tYsCBRJw4Mb
yHfcCIw6JK2q9aicimrmvq2aTZV7kRUsn73kDoqtkrjc9pvIp8hokYVgK3NmHQEpvg5mDoAwbZtQ
5eW2dd2DcBes084myCxcxvUyruOl2I3AzNf9bczhN1ryWQS9xw3qz+vKYhwgslGDpCi/9MYfX+pR
WV/6Au6FLWJ4vYHofqi+QViFFpAXPfZwWdUYUz2APCbQI0Enqr0MZX0Gq7AOGjPCq8/blZINfW2r
QefI6aN0dG5YPtDY9DDBpHnLD5/Gaybsq7D1CJLZth7yexKj1h2wkFoa5yrl6/vGO/I7Z3usR00p
ThgvnmKzjcoEr2YZ+B8L99aYK/yUMye2AcjbQePP1TOInj1ZCXdawBgn/W428kvr8y11971TWxur
sB7L3EWAxaC1MvrgXBDVF1rTeCc7yqOlcE6D5oA/7GeHGH+mOEF+dQCMrxwrLaJAzc+pSYAWJd+X
Mn8kWPgc867R9X0Q5Lu8ZAnBTcOBOZdBsSyw7AYwGmdnObaz8a4YP/pJH6z0Ygr1vHip6AFt7dRU
gFc4VRfkjD7MldhrkmHBpGOo9uPgMa7KsyzPOuhJ0fV3s3HxJcyEhJnvsJyq+Ty1cqc7HZ2l5VZw
uRSrUAwv9rbCTI0AcNKX6aQm8u3aHEqz638usbhMYPRWQsP85hbEa3jsP45WjzrocFSMdy2FMKgd
xmRqXU4s6Tv5wZ39d8e07hOreGi9rZOmx4H46/rFsZ/z6rs+CjtEMnmJFYrE0Ez5Rhh4qqXv4tBN
v3BmbxwGF306AoQ2VLBJtfLN1wx+zc1Rdj0jgppDy63kGbaF+Ai82qNQs18gFfCND8F+ac0zp/zF
aSS7SaMrtkOWMgOVMmsG5rioRjlYr1WiSWAt0IhQGKqU1zkfPaa2bcOaypgEtwg5RzOw3OfeugJ6
tBnc4HWkFl8ZQsxRAgCmxjDZLXKT5+ZJqvQU2CZP/ZieSiaOlU6xgC3Sw4iqVaiGmpZEweRRak4/
267M721cQsltBeCUx8EDT+xXOUFoTtAnZeDdC8kOo4ZuZiIVLYk57cc0dyI9MM5zoh5kqZq3TFXB
ubLhAbS5fHbx/55aw9zUwUQB9llU8nlMgcntVCGjWeyBHh7qOr83eLgdRz+Yc3kyxbhp3Re/GNeZ
/WDN5kNhS0ghmKvxBDt2vybXgqPeLn8sZMb/DJKm+6mGJjtAIzHqbdKP3ZdyPaDrWUbcTGn73ZOY
2uTdIHLdWOXs53zodWfeZameRoCA63wjp9y7M5rJw0EJd/ECy9A5wmZrP2R7Y/9h7GemM+qMOSaI
G5dFOBMdh2TcZ3kcKv08E5gbjGhxuV6ZePgBtAK0HgeogHai+80GQUjswYQYT1zJcGoa05+3qWQ2
6Nj+I483e122PJArdsBWc4MuzYdYT+0nS2rzq943QwgGNnuDq+Dubb/JkrWbMAVhIlyheBqOKa+O
qblncAfNukMsYhwDhfZYNhaR6BTSQIZuCfpuwzfcdfW3Vteal3lqza3tNbJjA8OqNoM/JAknp/DN
MFGj/W30Xe3CatYYBfBBVu0MHA1xYLkv2oAE69GYP3LO/xteeRSnpItd0OdDTFPQXTr+ZTc57nTK
7GaMqLPSp2mo7mwnpU+okaEnfJ5RETd2GAxz8kgTLbeNmH46kllFAVsrAl1C6TylQfVmlvkYhzDb
/Ud3znCkQ6zpbo1E6T2A6L75F/IZedAY6SFGMK9a5R4aItvvTQJjYZ7DMM8Sp9pYvoDLKxMWwILy
B6Dw6ajJiSlaOrc7GFfTevJT+7GPg+7BLifrrLvet6wla20ZY5a7afX2y1DREBt4aZgaDfaRiyG/
Y7+4QiwN8viaMHFq11I3+00xF9NLmsbjy9z59OejJnB/G7p/4ZEurv2yqLNwhf6O92/eEEnLj9YH
yiNu1lturTIm4dCZGOh3hmh/TgIS2hokRLMRtmSiIhdQK7HFaHuwupjhEtbvwXA2RrKYnF3tIu9x
o9jg4S31qGha7zLgBIBVgCCyvoHvZG+TChVpCRfWSvWCP58HZdTU2QyPHbZstiJ6CGymbUDeoLgB
dzh3JMqGSxaXP0utsEZmKx4ag9mzx8eklknQM33SmIYV3nFWmMaCv1QXbs4jBH8GV3iMf9yeRzkC
oksK+UARpowwd1vMAZ4yYbYsScdOwGhVh1Ym5pPIRWCzF54DOHWSOn5k6T/uVrOCsAVLcHiyc3Pk
gZgCta9FsXjHbMgJvZkz5+DoeZDQr/X9Vz9DpI8WAELwjjqS/7e1NQTpAUrgPFJIzkO1qWOIASsL
YvsBjSp+HCfBOsrippJQPD8+FEDPo8lq2ViSGlv5d2lscP0wagNaAMqV0gwag5XsjGD06rcxbwPU
2t/5DDG/eAcAs0NWQF4v/nHuB3fexilkCYAJif2QLcFgR1ncly9Z3kJuhrqs0ZQlxQ0uYt8WH8oS
/sbaAlync5O0hr5WE8frqpKaV9/ByJVdhMvCPVVarvthVeUW0whvivgRbH7nbP4crclcxh0dKOSN
YTLBRYxigqPVVJoJmIIHlV7G1AkAZrJFesOspfdJmkoIwQBCzq6VA3IcLYPGy55x11iVGa/t0szz
TUK1yMG0BC8ka+r7pQNuFbdTsLG0JPhuA8WIxJCzyzCwkcPEjDpMX5rlmTkJrBD/sYttl2dYLcSF
WZNbbNtudD6H2e+YXqJNfgaJPXx0pfME1m7iSBjdlaEgDC3C1u6CPMUfH5vdMXWCsKuV+tblaVlu
xDQzBSp5/4VNDxWxrrPyOA9dcRoadohob8zvXO6+WEMhap4np2aQ58Pj/bCaCe+ToUzjM3HakvO0
xzYT0BrAgAIU7FcNvWfm2HDxJgNOt1+Abu2KWD+ApGfU0JYLdo4J98vVwdChFyq9KnySF4cXDGEJ
wc1riokS3zenx2SRXN0uCeIvRVda57EvblRRX7EgG6f1vafK8a1oPRFZs0T3sGy5VdNs3JWos7e3
3qK2EC3sc62P1RuPa6dtnZkxcGybuO3Gpl/lLRNxtyp1uM5G9qYVmfnuzfhLgs7sj2asFg8Lkl3C
0uGeXOWy9a42oFeoaSAcwyJR/as5lFmIi5j7jnqH+2ZUt2UwS01R29cV0MPMlfMas2h5L5TW9Zt8
bpLvLKf6d62bKAdtCkDjGtCtdxb8+KiCnfVeaje9TVb+U2FN1IO1sFZBCR3OStz5oXPddF9p7k8Y
w5Zgx4kE1ZVjjCQJ+anai6IC2etbyU9TTzsBGKxr9oaiapLkbm0gpP0oRhNVZYGjdGdNafdR+wkX
FhsbLnQ9fvNsjleq34FO5zAVvZtsdGrEdSZL6tt6bJY9cbx+fjd3nMPeDXo/Z0/C6u2NBkBqiNza
ZvkV2vNeH/vlNR3N9q1lnW6XLYmNvcUpH/skrd7i2Jg+O5mZu0HTu4Nmm93jIKR977utdtWCYDz0
RtVjOc0UuEc9PYmg4Ohzu9QC1FQVP722Z5zqOnJLZHiyG9jEpJZLMULLBcygMRjdW2nFPyS89LsC
EvDHnKQl3ZEYd1MFMK7FnfFSd5D/VNo1D0Uz6JcsSD7Sck5wqdkulGOB4UtP4Jous0Fj1w14qyQM
pUtflDE5pAon1YBKePEELYeeNLztlhLjW1G2z4FZ8kwQMLKe8pGMnLLALYBYnWSBAayZdPVq0AIb
RamO3x1NYBvD87VqlODOwogI78w4Kt+ud8oMvudWl51Jfy2fFmLcot4HCY2kjQYiipgVFV+a5sXu
3C8xCHDcSZC/txmVFL4ySu9NAOtnvvhBNbbbQBb5T9qHjJk9b+mYIttKd4vGEHslgcF9S9pqfFq4
RyIz0T3Ijp3OBTbrDzTGvb8xsk6o7T8/o/rPsF7+MsLa/mjuvlU/+v/+l5HV//jrf4I2+dsELfw2
fPvLf7AlBxjsYfzRLY8/+rEc/hcF5fYn/28/+N9+/P5Znpb2x7/+yxc+ouH22ZKs+et6hs106d+f
YF3LZvpW/DrD4q/8bYZl/ua4jCvxxmKetnUX9+0fQyzD/c1HmmSZ47YOD6ecSdW/AWFcnSY/YOHD
M328nv97iGV7v/F/DN6TdIYEJXv+P7PRwYjnlxmWabu4QIB4MCwjsPvXsLFWJZ6aOha6LEct1UmP
Fcucjpcnj77s3EcovKnHxWglkNIcHQORxO+ib3QjTx748fx9bfQmeNrZYjM1Nwr7oSrmazU7/pNp
ed3Oys3uykGeHwoA1WzSVTDAhLAaDcmFjiWjiY2z2GBMXVj1EUCcwESpycMQTPaH29j9Y68YW2fw
eCWHE/vAtls+yaa3TkHapicWwLbKxYOc5F396dg5YxVygc59H9dRP7TyXsJpONXsNp9yQK3lGrq3
unQicc+jncP27rsiuz3o34fbQVxqXs+SacUxhWOrP+iDaW8nUwPoaLd3Zj31W89Yyi+wmX7EAK9j
k7tqQz6oXq3YC2hBDX04txjz7+rWmbd9VxI5O/cId/WgMW1K0md38hOqjwqVZFYOLkshuIbtwcMC
AfprnXcWGYi9Ly8kHg8PGmdUWGs3qLeflnXkmFW97gFXbhadWV/KDXFUnULeb+TwGI9+/ADE75uH
osrLZb/Y8MKQuUowmPOShMJf3Pu8G8dLbJfP09wtp8WkgM+UzrqeJ3p9m9Q3g6HMYf5CIF2nHaei
aKcnpwQD3PZ2/H2pdVIirepKSV1uAn8YvmdMQ5GcU2N48Jy829B4+dl6mDEItX15bRVUtipHTjFS
J3lMSyFroLzizbfyYu9T0x1SzVkuNEaWtSl8BgIZU0C/cbxTT/+8nYRVXQblzuwse964Hs2528U+
InzTZupazqi1GZ6tqzsYvIaVq0eTbo1him4f1lUw39P427jKuj7KJ4e5Cz3197xp3Su/AHGyuyXA
jcOArZkKvEb0sXMkcHxnF7tIq9A3pcW6iCnVwUj0+sSUR22bocDO3LEkysRrWUlL0y9GsGAsxfi5
mlrqmp5MNmIXbsuzlC9bJOsMQ2NLCWvJ9GrPWv0kzKllxTKRO0rK7NFMfPdTSdmF2HjHS5t0B0O4
5h5YZHuz6yI8Flp/FirI5QqIrHVqCwNHjhdfGFhjSin6R+mSgpTIRVsB5aUZNAM2dkRmYa3WOjqV
rDdXpYNXCoyhvZvY7V7nvnruhkSkm6zXBkK76uaIuM+Q0Bj505Q55ls8Bv3WbgXTO8vTTtWQskZv
+EOFston6iLtDCcSzPd+lRpCHbEiWaHljrOBJzQVRzyxkNb8pdzMpZgxWBrNQ9Z5dlQ2dR65Seti
ax99615zvWkdgBx8auDo0g+C1m4yQ5zl7dPYk8HTaFDJqxpXTcLcCWebnRxtgOVf6dieCfgl51Oe
LEu4r9pc6ZfK912qsc7s1nFb1Ku5GKNJsJ3uSbRVuxfDEyMUf+trbbVlMw3qaNl8YXS7mXTcZj24
2bipdfLq/OTdc0a8XmW3dZW66iwkePnHINxrULPl6jfeGrHtEEPj3A3Ktl+t+Q4lJIiM3jbW7dK9
Z23xPGrd0fQLBDDXX8Jlsa7NrHK8Vf7eU91LKnJU/9J96RP9o24e4CfGoWlL4z432MRHj6Y6TfHx
9wEbAnZSvuQqXu4T0WRbagrEtzGpP72YbIph0sdHnIIRfLl819nTPuiHfaqsh3k4EXf5Hdn56mfm
sS74Hpf+trOGAaBTe5b7FxmC/Qv15ssSmAqZneix2JoWvWmNCVOpz9mJf2C4PnNY8Bs3IBMMkxUl
VvOjEMpC3Ofwtcs5iEgAP/aO1e0n435KHOtdG6plY8L7jMw0ONoY6l1T3ckyz6+dcNwQpQK/ZOl8
+Y208AYb9oUfT7iheSvg2MSHWK6W9JP9f+edfV3vrGO6xvSaDFFHDbEFd0lbIHzr1Rk5/HCRW+gR
85gfmfGXDyOr8utqtJomnBxqfLOxVbbqZhO2rOHIdQ3C83aWJFlBGajhLjThsnIR7ubZjhmax9Zd
2tTtJSA+G9t+221aw4qfS/7iipUMzG5YVpOX1J+DvcZ07K4EcwvOT9OwupbsJ+uFoHOF3QvVXR2q
lPcMFmUuppor+VrfzrigDMp3f56tdRK4WeTH9kSiR6KF3eQk6z6uFsbujEAk+00cFHREMex1jB2Z
oGq0A7R2anuMBzGb/zGyZPv7XrxG6mJL+9K1PaCpoBnzHVPgbGOO/nifmcI4BHknDrjYMKea6q1w
zOS5QcXeUzf7d7JphkhP4c9Wo5OEKKHJZmCjFSvLzQ+iZjiJtuQlXxxDbhbqEG7UnBdzgHsQuLdc
C7ZGx74f1/PIWcmmDtMYr/Q7fP5WdTK9uttNU056oKwVXGHZkS84Z+W7aG/5G1BDsdBMLNIjG+cv
pjAbf+UmTXWkpW8RrrnCp1FrwhlXo1ODQWNCvx+y+Nl2WwFJc/AO2uiyUJLRTpTtSJcTd7sMaWLV
NT2elZLJucmg9c7NrZeZvFhGmo5zWJqJcIBM4KXtkRkVHKbTbN554109OsbBK0lpdjyGRQFU0Mhf
LNgSLOc+O51rvlbAqakWAv3U3YZmNSf0uhd1j1eF0GxjwpvgTrkezTW9SQcq1xx46nE1ibWjm2iY
eCcKBp7EHJhvVYbVuMc74FlM4AFylnd6SQLIkrYA6f18C3MejpisP8Cxi3WZAJC38OltbMEj1KUs
Jgl72WcwKbdp6Z0A5YZS2ct2FnPyBgxYRj6V0h7I+ouN8B9Kr7NWQjeg2MYc15rhpVE7NzRAhfU8
ZnOxaabyXSEvbY0st74QO/pwpny51J7lRKPQ8ycnmK2okFm1VsO4cBEp6zgSd4vjOMVajI8bQw1T
cK2d69NQKLg7pMiuOjPTOFgbUlhGIoLiEat/2S/IKqXtbRnLiYa0U5ztLPL2cu9MzGxbmqGod7If
srazTW2K8oQNZNwG9lDu45KKFGlSN856pgpsscEl9qb6pRSG/6h7BlPstsVhHesLXG/o2wtQz9DH
tR82Tj7zC7SMs9bY1Wtd13y0rBBFi9RHdqnMKJMtXvXR9c1v5mwaq5LimH8wAa/9wn1kERGJyWDk
b5fiI8lJBmkSrC9NK/AXKzWybSWoVzE4x0W6WuLFYagOWRxraaat08II2yQY9wmCx2cbl8u6G/Vu
a7l19d02U7lJsaNGVuu9COKKKrYuxjpcJpGMa5EopIE6HnbTQszEEhQnw4Pt4gOxNnWG+QGdumyV
foBZXUBhJyZlQL5nJSqWT23hNds5H8eNbqKb34S7bc7Nf7B89W2eErUzvJHFKqNDumtyx0Tk7U6N
dIiHIKRH97riSTRMYSo9S89Nrb+gNmqbsQPwXMiAScI8l2Eb48rl1f++xK12ShsnwdbbDcBt4xwC
tPXZj+wFpvg9Vpk2DRvLk3gelrlpw5JtLEYYhW9+tPrECt5oYm9fydwWB2cmRnrlFXV+NvKGkfuQ
usDrjc5LXln6cgGbMaLGh1TjPJOOMDmFc/+se6X7gM/ms1Fl8+DMRbU3Ceu8aItVXkDfjofRnGL9
VOit726UDL4w4a4KTHzXwfLbYj2hEhzg7FIgJgNMOtVq67mq1FPV2PHedgvKWdcigGtdcKWEiZ8y
SFsyh9BUral59Je+Z05f6N8SqreXRRbNdWL1iTGXGu47F5x0GDDbalbChbBMFErMll6pN6IKyz7D
Yo6KZ8yUcE6/rGKslQxhu6E7LJbeHi0GmS+Qp+EmOVLYK93PvffJs9OnFL3x9kAZ+JFq3csPpl0S
CRSjDm582aYMxAOj+oBUzRe1CJhhUGnWi3bnLmn/kbMUsJ0K+BEh+o4Ar156JHeL0mMLY0ipNzFR
C96Tu1ipd4GMGtlphysP0zoLmRbDXDM1Tyrr/FXPRDqcZCA2WkNdUHWT2Bt1ZXzpeopZj+USY5Pr
DmUd9hNsFQs5LVk8pu7arH3zbh6Gfq/GbPzpG1b96uNKOjtxohc47YWBRbsQPLip7zD1N+z4yTNd
Wg+VHug2u4tAkCUkxrT0DYUAQ2FcLesEePsVBIfAW7SYJ3rG4YLq6fwY66r+3iGsXVWnL9fbHK1e
5abgTqqc+udkVOKY95r1NDdWHgpVanthd98r34yX1TSwv5cCwui4hCDb0xUOw4lYZpYwcr2c7nJD
Dsivrf4as6fmg1Ds7fRRL7lMxFIvUdG0ubYzuYWeaBlj3tGza501P18M9gKt6tHNO3yCihTYj6me
R5xxrZc9dE1jUgQvaTId6V3rLLKDOI7+azWkv6hF/6/IQ/jB/3156JT9+EqHH6D8fmS/yEr8vT80
ouA3gt4Nn86MUZ0BeYGwgD80ouA3FCLsxTiN4a0iCf1JI/J+I4KDDAO2t5F10In+rBHpN++zj3at
uzpEjn9GI3L+6n8n7NYlXEQnYgJ6CIvqv0YmjPocsFomyBE3qy4c3aU/qsG+NAVK+xwPXAFOSRHs
dBhkuSDZmVVeaIEEDHUdB5BX4MkTDGDPqumh4CoiXofkE6fEm18l3dp0Kuoq17mwQYxtN2YbeShO
020TOyu618Kd0S5Kn/iqlk1lCmP2dJgYzpsWAc3EfBOLHvdz8zN1yja0m4kw0KqM15k2YmEh1h6f
kukxzuIJdj08UDVxdhGDE5tJOcUrWxHYRPT0XtMaRFp9JqnLmG8kkzzbDnWdRoFRp9sYSN+jLUY7
/K99JP5/lVWxzv9Hz831W3WDFf2h0O6//+u//P7n/3heqCqN326K6Y01ZiCn3Uz+fzwwfMj8zddv
+b6EoSCU3rY1/qaqaob1m23xtOhsB3D1Wjof+9tugGbYxOvgfoYr4dm++c/tBvw12sENdEJU0RII
xYCvFVi/pgyXVdUwz/LkU8FGFqXs1VEF+VjTLhfUmgW7mN1gHhad2ME/vUb3f+we/Dk055cci7//
yrwwf856kNaE5kLf+hT0O+5wPXc2aVAfay1iiMMOlXXXms+57XOZ52FnM6ebgMvk0+4ffB9/XdD5
++/jdqb8KXNijFvTzGYbMyB5GuamjIj/mg433K++Y3b3D74a6vqfFjH4ar5lEXDERgiHnRn8GqWR
MfzA3aeWp3zvEyWNj+Y67LTzjUVSRe25/0c/3e1V/LfFj7//er8kavQtUzMa4uXJ4aczQvbVV812
ebe/ADGu8ITfiX+QJPRXlf7vv+DtBfjTy+nnk48yPqunfiqIZyB0QbuapbHy5j+GPBwS/2dC/C+J
zn//lX55A5l6MpdFPC1P81pFrLxtoMbae3tFvGXYX+ZXY/+f/N398k5hGtNWEGWWJ/c8nabrDcpz
i811fv7OHfqHSJ7b6OQ//N3dPv6nl5JAppGco/T2Xhn2/WbZuOt+e0POl6v4wmrCxt6RRPAPnkvr
tpH0H35Zrvg/f9nFl1XDTIcEU+l/Ob2wrnNnn4SwCUrpt/qUjjgUtWGDQn3tPIph1yb6cfHxzQ77
gMVHaZa7YsKca8qsRLGS51gQYzrP9yrQ78mofm5McyuNSZDAp5HnLvyjKv1TvUxsTuTlo+/WW9cY
PoLp931Vsepu9t7BJG/QkzTwmvmtL/CgGeyrBHr5MSwAUvT8zfAmn7i/+VEO44uWSG1fptbGFylG
hKb+mNjQxnNdOri8iJRVabtxeq/dOaZRkAaMPkUC1l1spF/VbJ+NBmVILz/dVDsmZPDKGVeBraxT
grumcLWTdJ0XStm3NtEIXa1IUa2Lrd0br75Xfbf6/Hsge7maiuajwQmM+YQF2qGE56GKeq/62bzg
tfqfzJ3XkttYsq6fCCfgzc2+IAD68qWSuUFIJYnwnnBPvz9U90yTIIfY3XNzYqInokPRSi4slyvz
NzCD1aqlONf9JgPGqRrkNI+IYiMLlJhjkT6umajLXLLeBUtplrwdeX4lh0dTa30bXBDmuwIVpiKV
kkWjCprdD3DFoXB+CwprfxCOX6QAIzVlUG2zNnadou7qrFgeOjCp/tDeqYX6qBnVUwgqbZ1XzWs9
Ih/Skl92zP0f3SD2S4VEJWtR9aSU7/qy4VgdL1tToAYXLeva+BX33jNgZXAHMehLzC60RSenACjG
qrfIG37RGt26D6vnIGnuVQrUoUdBJ/g2eDvKUscBAW9TeULNchfV5TNTR8WRyglKXyul9zaNLnwS
02HvF0iOagNfTta+6tHxDgKa5mC2dO+jiLQohu5XJKGr6RX6YdUdum+ooeJR30B+BX1Rf+I3b9Q0
b37Woh4iwBEHNsqVJrqxKCTiTeUIpgjYDPCE3RoBTCdJAWTJali0RSSvRA+mbJh7UGWjBg3+GFxc
mYp4NxSgt0tPKreidNjFMTaKab9G7Oyr0FLMOjb1TtaLva4grSwZew9Wkyf4r5pPNS/UxHwBxGwr
CjhGgT75PFTWLml7yuZW2VNrUn5YR+RzI9DVpag6Qmd9EdFdNUJjlLauZTvi+VkPOTIckdrQ6TJf
ug4dG1kAS6nqa4+CW5LxyresrZZLlF8M/aXSAGf7rfAQehWa0pb4TaoRqBkaA1KvLt7jevTNlwPV
7hP9JyAuN/ZDF2wAKvYUtWxDyQDXHbGjNZDjDTsqVuW6DGitpCVa2ULBWKjMjQj/YZ+wY46+pDp0
JKjPouuw1NXcdOOkQ6qNWXAQMfmewYSgeoH8xHFZKOJe8DP47UMGacW0bLUvKMdXCTpO9B81fWjt
qoOjxGPxrW71nFciqJKsMAAXNOWblg+6Y1jGz0KES0QbDXah5D2AsH1D9+bVAgUIZCshoxCM5rjA
K3Dttfo3oMlPnlbQOx7kmp1u7cTc+xJQm1gayN20PY5vkb7urCMy5aNIq16JmO1h+/4aWmWKQkIs
foISQ+csib/M3D9zd/lI8jy5DzIrNnlcjPfBvnEQKPkM+NJGIuUFBDCWENas1fHVgDLZKUZm1BrU
MXk8CZiLURZ4bdvRZIbPVjcVerN+PZMSXWSgY0aE9ZQKARZ1sembDZy8z2YsuW7KfitQ3+hhgmbi
lxyAeVaglpHi45wmM1Gl0Y/kIjE6CTvJHrifxE6qadmFm94F/LoeFUTxtZy3/L56n55EmqQNktlX
RiAlInmKAkttGSDsTws2XkDBt8st3fOZK3wig/hnZnQScZI4QD8RW+p2Y0Q84TFU6nbeGn0BN10J
y5lFOSaQt77jJFs4RlEoKEIgvvZbaUl3c4uaxtJa/eHiMZecjJ/qIthYz0JxFKSKPvmU+WFQFCFh
QZbB96P+CJ1g0QYPMyO6Ol+4GskQtnlmqOOD4WTVeyK6TBUA6ld1xYPAzpfepnQbVyJF/we+K3/M
lq4YiIgqBm86ZTIooLVAhwuxewXRi4XmaH9FHuFYq8zp5z0trm2302iTtSFK0aDQ2yDaQ+Po2/Cr
+masYwddo+fCIpvtHYRlPgfSolzFqzmXiw/XxekEnkafrBZdCLPejK3uNd7rW0SmXeM+/lq+QkfB
W40CzBPlfui7D+JuBLQt5LvbczuekBfhVYlHt6IpgJwmU9u0Xu8ZRSyBs4revEr/JeekTWERoffe
FmhwiUAI1b9lxvXn/J4EnT7BrCCuIchKr2KJmR6HW9U/3x7WtXNaP4kwruiTFQtPpo+zquhfDb9H
7bRFKd0yo7kT89rmO40yOTHzg9/0acg4uqW0VN2cBxBy8+wMBdtVfxuvhc3ck2tcDhfzRZJFmcPQ
ZPHDWeRkYLVqDkMN1+m1CXJg7K2t5inNAIiG9adDIfyTc1M/CTe5YH16gQCsIonV2eyLbbfL3eRV
dnBgdOZ2wtWVeBJqcrXSQTUPZCzSayIjD6Z5erEcIgEmi4w9Skt/CQwBVy6SBTMH9gRG9+dy/Cuy
Ml6MJ9/UR0C0zP1efE3p1+H24rMoN7mjP/VcFdl29CgarVlxKTlskD66h5O+EpfqskZEde4rXL2p
Tr64MtmQfQ8HlRLY8CpuR3+d7FewMlbWtrT7tXp/e5NMnFIvBz7ZhyoUMG2IFZ7vaEceHHOluh3J
PcNMd6ZDiu8UHECUfZju7MdM8Ktb9OSrT7aob6m50Upsnvq9t49vuo1SqAO7QXzQF+pyuDvMO+DO
bJ6xIH860WVNI8kYWGL0Vd7IdPVt6gQuXdTR5zD9DXvSSd3ohULJ4+3BylfvGGr5lD1pBVD3P4+M
AqkZ1hm5VeXiZY+VafNI8I3+/XA/OhvhvXUXY6hp1/yQfkM7rnwu7+vvcPmX8Du3yefi88wvkq4e
Xic/aXLJNk1vDp0ySK8DKqe+MIrjGBAqKthMMGsGE45hgQ1DpyICmWbbQpO0pVbliMu3OS2BLlm0
dU65XRbganpD/lMchPvUFL6YRXfX+/42H0BvZKPFxiAkNNy0lSbo4Mc74yHwok90SLOdLEeWexRQ
1FD9QdrnpfSz5DEMyUan4ShGXyVgMXe5JFRASKAVVpYSL/xj8ihhzbYfOp7h5REmXC0VuPLEB/8X
aLBw2SXyPcIW2+bII9/reQcWR96UVu7ru/6gGW/YEB1Weqw0j3lRr33huGraHplNnk6+chS+wXKR
Xd3K40ee6oc7aewgHuImw7BmROj54qcAte6GZx6avKG+1PToKTCgzxz4YI7YDwJUWtxdoAphpTai
O9WRvVR6/rc+aGtHtsD6e23dLOvjKELZSxAfrErdHEKtc8vMr1d6Ds8zyqtP3oCyXq95aKUasKr0
RvrMefiVEjvGR0ngamKmLAN0W3pFj+xDiWJHZSH0MajmTpG9XaaWT60HCyVMIV0Fsgx93leMXVII
8mZE/TodbBUnqwfZSf3hvWiDbdCGdzCmE5uOsgKqRMDM+HhcwnX/VtWVue4r/FjSAKGuxisBjEKr
UOLqTazMCjxxluyr0u/23F+OdCj0nXls3gO8mJyqZnYSE9a30FgVuonRSyDpz/hePkJ8OiyPnfEu
KJCFaWatfKRR+zRAn1CVvoRgi62q2IlHwVjS9BUWrNH0QT0YLq1/nY6RiKRCFt2J1iPwgpIHM7pb
XYEahoqiTjUq2HTFg6zhy5QyXRTPUt/WPVQ3NYvyetgZ0vsQARrKj1XoDErSUw4xVRvqATxTNTou
0oo1lPdKuW4rUd+2kVGCv9QUxNmq9VDU8EqV8PACdUunAIEQQgJAexUGIvL0SWItGiX95fV4/6BW
oUMsFr8ZiAiscpGbxau8AJW15q1JDKeIWLs+N5Kjd9qv0g+WUqq9emX5mdLHyhyKN7Cf6zZPQyf0
oi/A2NKVmhZIBpkcoojUpinQNb2k9ldkZTGX9lx7DsDE+/dhNkmY5aFE16Hjvoz3gFSwH6VgaSxG
d+QxPy/W3vfbZ9W1m8IQabMqJnB805qcVLWXm5LvFfIreIeFRi5nWq+3I0wU0D5uwlE6XOFlTwjJ
nGThpjR4cqZrA+9DQFTYI8A+Weubdqkv1d2ssfV4r06SOF719KsUDY4vzd7z2wASTitCHlX4gLxG
8ZWMbEiwK0ivCzhxf+Rwf5IrHv/4e2mnn/YSJ//6P/9RdOz0P/qfmyJm/z9278dC/X/u3q+/U7c6
7ULydP1X116gCYk7i0mvb3w507nnxv6zC2mo/w8/YswSDIU2owqv7d9dSLTL+AOqMqiWqRbdS7Kz
P5uQEtpl/IWiqXOe0Ir+e9yOyYKET6KoiJLRHJMsTi9Nn6SBRSDqDW6ZottvsebxH1WXJhUQIDRM
lpkjfp5TmpfOc6MxoCbLosW30MZn98efnyTBWRmVEdBhyW2Ww9Lcjm2/7I4bCE0t50jxF08eioAU
wptPcy25D57KX/vhIzZ7QVVxrzQgvU6ragC4rABzUNkNN8G6RwsoWkS8wH0HzjacKVv1He1Xbser
wpUoGS16O0jHnzKn6n9+0Hz8DkNSQXGMPs4mthnn+1JrfI+PXsjwF+6rDBHKeKYVKI/TNhkpqneY
vAPHwAxGmUQYoqrLkGKXXXFV74/34xtffSy+1Ov+MXezvbhM3XZHF+FZXdHUeP6btak/R0inHA4S
HVce/OcjpDFFX6bhS+d4uIvM8YDo2EeZL3j/99HznxuS5znmn+EMuHzwp0xujOlwxQAsOKRIt3KN
92GJ9eAD5uLO6NoLzHZ0eSK7nbuezuuYfwTlRBeZSQhasLfOx3hU9dCLE8Qhui/hY39Xf64XjevT
blrNHeTXhncSyZo8HGshk6quI1KlI6vcfYHkjybs75ND68/j+wwWMDMe0A1nrxb46lrWlkQR1mOR
+7jyHo/L6LGedeC+dgZwGmr6yCmD/zVdHSrS4j76G+N0dY7kpE63o736dSypD7yN4LOuNEfcme7M
CK99x5O4xuQ79mAnC91TZLd9iu7H6qyy8zl2KgdgOUVGJ1hCol3fDnptrxsWOx3UiAUmZbI05Vjw
okI2ZZRw9p4Qk1tLM8O6utlPQ4w/4eRIFbUCwbmOENb66EpLiGTQeVbCorLDF5Df1DPTbXrn2ShL
2Pm2nzWLv3auGqc/YPzuJz+gK8VErEt+wFj1lr8D0C+6Rf0COLn65D/kO2mVbRR3LC1ImW38Qp1E
Xc9vyHG/Tc+8018xSRfDIG17ZfwM6mr0j4/wjwdqMTva8a+5FWaSwoEeRwzFMmSX7spnqf1Ajok7
OeCxeiiebi+eCdLijzPmdEyTulgBT4uKMWMqqZoE64oqf7QSgVoIK0g1cCWc2wGv3M4ki6xUhMtM
Cn+TmdQyQasDOVVdqUIMW1ooPLjCA9C5Dsmkze1Yk8rAx+A+7iaFojDZ6fQA7SHQHBtKqO5YfjeQ
01mMLtbDfbI3VmNl8/Ag/FRmzeyvbMjTqNPDtESZrO3QQHXjTf9mLdkkDrKgNiwRFxuPh4Mz1zq5
dtydRZwcrH7WyYbQ5ao7mgFiW+WiuFWhqv0rWnUfCY/+I7+zvtJcnZvOq2MluSNhlAG6TdMAqy/L
Lkpr1ZVzbddUvIar/B/NIm5IlsJNb2nTw1wAuq0UZsMsvsSkVdJasOPd4S7doULGru/XA7ShmUP1
8iAfLQhB7+kkrjqty/MDJ8oTlUID8mJB8dvyEpfH/tD37sz6vNzpuoybGd1RRSM9nn69gmZ9p+vh
H/OWPePavPVZK51tPdH9JoUyf8zLVl8JCpnEArAIohdM72SxCIoES80gqErRi/xuVQIfqLn3NR76
twd4uTqgU52EGp+PJ8d2fAwrrasIhffGimxyYWn98naIK+8LYug8eBXcznVt6guGi4GAAAIxRhRV
gdnEN8TaFti7LoeDLWzmMmt5vE7PT2fikVzI0ocktDU5nYEbQNXWojGe8i48pK+Kkz3p1PMXFDQW
ooPE0hKQw6Zb+VtIzmvfbRfFzOqcwMfGg40mqWoqoyi1ZvLWP/+wndJ1fg6f3z1u+628hePnKJ8R
ovsJj652/XX81P7w7+bK7FemUwWCzS7kO7NmJ0OXuz6ie4pOamhAHVRj20eU8PZ0zoWYXEdBg5QR
hjgqHiV3GiWstJhDB1zZ2eByNXrAOlBbNL3PP12UClFkVi1ir9KA64i+UtV2I1IyvT2QK7vsLMxk
IHEoFOkgE8bTdwHkztgSbVG/S9vX23EmrY+PpQD6GFS+hZ441I/JScVKTQ59UrKdV6h92JxTmwQG
5QqjD/rNyUoxln27U5fJUmjWf//4p2vIdc4ytHjjT8+SIe3QtdIIDsDGOVp3GQX/fzI+3pcUK/AQ
5bA8ny8jyXI/K3rV7XHJem7kRbcvf6YPza402HGSXd9DcexfrZXo4Ea7uh392mKR2e+KbFCz07XJ
YpGkBO+anotVRrBASYG9CkG/KXV1Bpjw0QybnCqqDBSHIhqpvDo9VapWM4LS50OmYpE/AtoJ0N47
xGAOrRRFAMN4inmZ7k2pEb4krYC9i6/VIiZ2UtKveTpW5ic01A/4FCZSi0Wy1RUc6qDDmJYuwWEb
OT8I06WGucMxiM23oiUxWtOmQK3QHMzDU122Eq7zedIeF8f2EIkOmWGfoftnVLsepaLPeSSYaPdZ
h5mtMukUsoR5qVFvolQjIReGueP5FEepjE7lIdcoEXkrWKrranncozDkzKfwFxNKKEtCtIT/aRRi
x/Pn9EbKEgMNAMREcMuC75vbufoKK9++vWwuNv8YBTqoKmJjfOnVUAlHtZaUwHCj5wpCVDKym8BJ
g1a7HWf8tWer5iMOlB2SFVynp3cfL9+8ytRUczFARHIds1Jt5n1w8eQZI0BS4NAnCAvz/Hv5YgJG
EE1H9zhUjY0um91pMt0I5S1WlJ1h5MvQNHmNlc3P20O7zN0RjiM7or401rO5bc8jFwIIVs5pZF9e
jBf9k7o1lmMe3aM7cte+Zxtacutcm5m4a9kEWZ8ookgGKo4D5zwqqCFtEAa+aMU796O9uVZfEXCw
dSgD9CRuD/JiNeKifBptXEcnq1EelIPSIyvggltZtYiK0+pyAtm9HeVyf32EIX/mgLHEixJsFRxK
Fc1djYqostTWgYu1nLqwnvRljmT33Ccc88ezRTmJNkn6DpGqIYFKNFi2drMJqX7m63G+kCT/B9kC
q+TfA5scHMHBl+SjwMGReI8aSv54Gf6jGforwuS8qCpZUnjSaK7pg47VsBks4pWGbunMFF3ss8lH
m6w7U4gGgzb1OEX55qOYSFOdRMup18clovl8RCzLXMktV7NFq/ErTSaMexWQJiuD1Thd8/ikdmmq
hvrHmjcPdrBW1pbbLsPn5Cuqwn8XNfmRspwFnCx7bHW9PDAIOD7L/a/RbqRbBDxUg5za5ryB/cUx
SSvgdICTowSmrT6kJvGUyP+hDPqTmQnKzAzOxZjke8gM6HHYjjG6ZRXKdgHf4fYauXJYjFn3CI8E
UUjKd35YxKlaVhWgd9c/dqgyAxQ3VESlG2kmzoS99ef0/BVoiiLKjmUkoMqru4XbukW1QMrR0X9S
wSxeDx9uy/JdNtdOGKdgsgZ5yMgcr7RHDXGaaOl5kqZCV4wxkecyt/F7sTKddFnc89D6ZLnvh1ds
Fvbx985V9+oaa5edsQ8/1Xf9ehZie3F7j100SaWYOvJNuVfPP3RYIFEYd8IfB1i5UWHnA+jBX8fu
nRDDccnN7X7nzZzSl9NL1xYCLdBXCh26OHmWpxFiv8IAUy7xalRIKtFpKuETgJOZVHNciOdf+jyO
fD66I2XUXEcQwW2Q3kRStY/AT1i0o80EeRQrkByzQV1j0NR6ZoRjJ/JKaMB+qk5fEbHI89ACZTEx
Qo/dzWO7+wLtJ7tP3PAhGRFD5l59MB/0L9a23xQvo6f33OtVuT5y0L8ijxZVmT5f1S5t4QMw8h1C
5fsjnQEB4NTxubKZ3W24EW0N/TdATZmNnMhaXRSbYRs9YjdDKTT4ib7XJl7Li/AJlZmZPXd98v/6
aZPTo1YjpfJLfhoi2fsjYjBmEr8ExmEmzPUJ+CvMZAJQvpKOzBhrTBTKdZp1mdsjwmorgkVmj8yw
LdY6Lq+J9zWnAjaTGcwMcnTYOs12ROGQ6EKRaK6ALk4lf24l3faaORP1q1HQszTIHzWZo+Q8ig/t
q/CijCj4Bw6ckChHVNlMWjwXZHKD9XozFH5AEEmtlklRLv0M4I2mrG8f+Veq82zWk8FMjqKmzZuu
NYhTOt5KcaKtEYKtixfWql4Bh7E2uns74tzAJguxq6JCLVLmKEL/H6pW0r6lc6WRy6vyfFCTVVge
o/iIaZjm6hm2SZK/OtR/qoT+x37tTIgPhshJYq0JWi5KFd+t874HHg5Q8o//6jt9pNwnAZAojzsL
8xVX146fAb19Cerjk+F7M8DWmen4eK6chCnyWs4FjTBmsoLG7HMj979vj+TqqfjXEps+vg2/7A9d
RwgrMdeIEf1UBN8Wk/SrDjYQQN5xoQzy/r+LOU7fybCagp2bl7yyeEJ/6gdcrcz6uAnUYQXUb4VM
J/bhajUT9DLFOFt2Hw/Ok6CDpyR1hp8SeDWAoJpk489ii3j1loKFnO3z7SHORZucEIUk1DJy2xy1
LRZGiOGXUDcPAClHgeTc2t6OdnWdkD6ZoLF0hESnW6pPMIMwGFuNeBzITRuzhwW1nJn740qxkW/4
V5zpvuo8/Zgga8SD1U33Bn2LPYjO41P1LV5C17VxLYe97Jrr7i7czr1TruzpEXkhGRbZg3rxilWz
EAUvvCZcsYjXQSm9N2H1fvszXmmkfaA7/h1DPl+YYdzWqBcRo3aQiwc3gMZ6ETnd53od7LN9/b22
06d0NJTYzr6b58Y3ecyaTReXbURsxLVFW7aPWNrbYuOOzFtb+g2fzD6iOdLNLJ25sJO9iN9oV6Qx
YQFOOSkydkffcm5/1rkQ4+o92Xldi3MCWneaa3iHh2NzeGmjaHM7xJUNANJJNk0KiAgBTtljsTz4
vjTwflDTHe4itmc+GHr198dB7dA0TJpaQN+nQQxMIlGZHXRXT4cfgezvIiOdeQhdW4GAOEYsB3Qx
9HYmqyA7pGJv6MTAZn7b2inyANL6DzECayV80hfYijnpbBHgo9U4eRacxZ0sAwGRM4zMiDtWbbJ7
1Me3Cu8+3ynBBBS/MDN8sdzOhpq88hbxGtk5ME+mG+6tPTyTb6Yd72P7/8CwvKgm0bpHtlpCmIi5
NafPoqRJyqEtRjkza4Hx3spzipa6v+gAdJnFDl4s1EmwyfbPVKVX/VbT3XDYHYpXKOC3V+llJQ7C
hKYbItgHbGOpa57vhKDqcIHOQtOFs12+WJGMikDZY//xjgdQby2GIbL0ndH10t6MggzxAPnAlvT7
8ijdHc00nC14Xjx2KfDiRSvSWacBa05LyFofGxb6X+Njt3PaN8zahg2AxaV1H2y8dzNYyHvvc7vT
ZrbSxX4dw1qyTGAknYyLYgbakpZx5NRp0t5VAs3RlCc9l2fy5wkn8Y/Ogo4wDx1iTaXpN7kX4zTK
SixSxvO8cZBg8A8QOXjuvXsv6X25UNd4Ytj1k7w0l5ETf8Lj6/aEXxsm7SMevAwSaZjJfPvqcOhj
jwdX2/t3XZfsmowKQjD35rlYt3xN3UR4k2cPyPLpMFM9OpRxcCS1ib8F3Ta25k6lK+OgZwKeVpIA
DVygLWk7lp2I6hQlQnnL1XQ/YloN27/HjsVBbGaRrubuw0vMF8pF9FDGBgRIZNDN53sFpUA5TXI6
qOFe3jZIDvzG42ohfRkfQpBafyhwDZzGLvaRvzoiYMLN3K7n2v2XO3b8FbqsjUbNIrKYk/MYRyIQ
HOkwQogGqlHRVt/E0Mn8XbmaazZemcWzUOOfn1yTNd6m+CYSSii3pYw+uTwHTbpISj8GQ+VF5aJE
gmpSYwrkUi3iVgSCPVibMP5sKK3t01AJpTV1x7+dLE6iTU5TCIBqCVtJdct34yWnDfZd/U058Xhf
rQS3xH7SRYYxRlJ3g/LCLB/5sow5CT+ZuUpBKKXLCV+4+V5ZjihQIOBI7FQOAjtv8tqfYSBfvtYn
EScTKOYlTp3IeLjm3fENW+fYObi4hmwj1dbI3uZhydfmk844+nroLNBtnBxvQXXA6SyWVfeQ9wc8
a8PiOcwytAAAamxR6UEyP+7mihLXlimsXdrVdFBFeI/ny7SIDg0a0RoIPiV8Hs1RForhRzMH51yQ
6adMQkRmOn2EmmDCZS7l+vX2yXylvwgs/mQY45F3stuOGRYwtUSEsQnRYPxlQ48F1nqHexf1vn6N
feLxxxxg4tpBehp18iysehwW4B9CT/VFyhJe+tAKzVNjCeHc7rtInFiMp5Emx6eQlpj+FkRSA8lu
GtRec8NFGT7Hxrl99pEWlK1vUSTbWmw+znzbcQmcJZNjbMhHgGzQQSOTPf+2JjZAtPv5tvmX4jsG
8A++I2+SAPS6hphJ9DJ3cl7deacBJ581PJR6HYUEHLNXLdrD5dpBrBPK5Yi6huYZr7qZQV7UTSZj
nHzfKFHzeogImfTf++PXrtjn7WFx1H5js1lKLzNf9Op+GDFnKFdIozzg+RcVcCT0aognQOf1lbas
Vs1n4x623YhnH5uCBbI9P2/HvLpUDRkGEQ8rIJ6Tw6WKLV+TAH678Fweq7p3avoECzkvft2OcyUD
paGlWUAt1fFhP/mQFd5afU7ji3d9Zh+TfplgONy038N+LvseL5yLZXkSaVLcDFFtxwnSG4G5ONaP
FPHI1hcWAtg7mrvLub1+7QbiMapqIlpWlkXn/XzSWrnwITSyRET1GL+2Kba/ZVWYn1rBC98KoYm7
haYd+xxEjlcvauMoL+kPoVsl94NbJblpd4iFA3QA/j5XhL1ydbCARwyoCBj7Iq/BzUks8d/UXK+B
iIx04ao0+2fNyF61XPgwDJzLIa8cCkQc28ysJ9pck+TDBzTSydbYeFo28BJTp5aoZY9A83rlfwvv
5ugzV7YMLxu8XgC5Sjy2JvF6r0s0fWz3pHm+kCtk4/F++Ju6EuMLY0ymRtSSTrMBCcjzOc68MB0s
/Otd725kW0rreocN+Qrv2bs5ks6V1wyUNovXksyLAjT7ZKeknA5ZmRNLXuX749sIhONNc9QXCZw6
apkWvjzY4iyN7cEWF/EnYxN9vr1XL7+pDgrIGt9S/EMX+ny0ApKTjdfEutvJwbeDjHn6IT0oq9tB
PgAH5/uUKDS4DfgBvPinj8PwQJNYEBPdzX7LvzF3QzAdppzwTkFiieW8Xe17p1g2OJbZw7N2V+xH
6B8y1LF9+HH7p1yegWe/ZNoK9zFPA33OLwmGDsPC56h9CTHj/u+CTD5qEvl5jvyv7hoSF0izNw9U
VsKZtu8lZFg/H8okG/eGuoISSBR5Jb3jDPgmfA5c675atl8Oj9bv5pu8g7C3vD20q+vlr5n8qDqd
JFlReThkmp9iAdkIYMxXQzLMfLzZcY0/4SSENiiZ1qiMy/zU2+Gr9xs3J4Df96MERf3W8n82aIHP
c6fLlcP9/HtODndYz3HbZ8Ttlt5KglCKrf2qXg/b8q16be7Kjnx/7k18WX//mMQPzK0ojYWT88Em
/lDisQcGRELhqQGlht0Rj+L214EyMSrt7AjJlhDqt62jM//emI0/uUHVIkwR6mI+PdheKPlmCzzb
xndVuRszkfBZdWpXX6YIRNzN1f+v78W/xj7JR5SwSVQ1ZuxkLECxHv3iMRHfb6/XqzHIV+FaarCf
p1AonGGVocd70c0iHHqTxxIzZVOcWbKXmSMr5yTIJFlNe6nXdNRx3Kr+UbSbLlKxPr2LwsSO0rVK
Q+X2mK6v1JN4k0UjebQWUBXR3eZd/h2soyfLDvYGTkpLGZUDz5ZX2cw1MTfCyTKJ8qMsxTURa+3d
0h71rFpkaKz74p2R/NDTZm6Elynk+RedLA0KqM2QHD9GqCx5deC78c1/APrsGGzHA2oOtDZ+YSk4
82UVttvFRfXXl51eD7GhChh9EXcsnuIJjvgKsBFp27iDG7r+0xy//Mo752ygU02lQc8xaa4IGO+L
7+lGdmEhQi1DoJYsiiLK3J4bl8atAU4uDeQ+TUnHCc/1iqXl4Wnf/2yR0QnUZxOc28zXnJnF6WVh
QdsHQDfOorWodiMf0Vjittbt0IGx9YdUX4w86+BfuhL/ESxwCfodT1WUEIA3j6W+aQ1cyGQlx0Wa
k2WFcDdCAWj0PeQLhbdqas9B3a5+UjIoqjUiEvDTFMo/WH1hxgTrkx0O9W4WYvAWfRXBXJnx68wn
HVOHi/k7CTaZvyFGm1IWCZbusZQnSwRZ9D4i64VZtvq1qx56PIcmQzMuJAcipVRF/Mq4h4GK75oI
5yopVOcWybUD+jTK5LaXq+ggd2nPjjuWdnnYd2LuGIZ7+7NdHQqMRkRxJKRLpy+HKrX8ULfohSF8
tER371HL5gBEV0MghzGSkFT1AqUkYpmMfLHCOMzid5WKWEqZ3//BKE5CTK6ZvME8sq8JYSm/lPqp
pZX93wWY3CulOBRpHxAAg3FHQ0E7SdW5E/bqd4IZwgsOK6oLakgCkKfwB52s9Zv3JDnGZ3+Us3HU
B6NfUDVGm3CulnQ1ogV3a+T7UP+b3CXHkgfJkX3rGuaPCgVzLIxnltdlj5fzBnXmf4XQJkA4vDnN
kC4z1+MSlQC4Yd4ie06X/hIXzC/iS/vFWunrcFgJm9mSxLUb6zT05K3RF0V+tOgxIgzi2ZXVLJBk
qjoJ+nW2GHKakeW+6unGYdUVHu9zZU9zdm5Or2UHp79hciglWiW0zDXba1m9mSu075Ot+svn1G1s
acsxrwYLQ1luA8e7n0vbr54fJ59+/D4nrwXfzI1K6IndZ/hhZI2LaPqPQQlWt7fGlery+RSPq+w0
TgmuSowNOsmbFjVgh29q/gZLcmeiRjjYKo5eupO9zJUIZhavNg7/JKwcWFzYR4ZXBDpK/jh6ek8z
IxvX//RKOZ29ybHCBaDVTcHIRq458lJP+Wvj9G57H7gjTKF20zdc51K7RPdw7v0zN3uTE0c5FjWi
5+PG0Z8xd7at3LJz5A9vD3FuhJPs1SxD34rHEwATQXEhavG2DsNNbCQrnCGdYxttrfqw59n+6Xbc
a/kP1UnqHiPQgYfO+eRFhuVnmFVrbpDFvz2uHBjAu6D21qbR/rgd6tqHPA012YKGFPVqeKwJJSOb
0VWWXVYH3o5e4d4OdDW3Oo002XAW9dakPlQjocpcjT0436Hz8KJt69Vhac1A/K7NnDFKXUmQNulV
T4INUYcE/sjuE5U+Z+owuXmMIzN38AFWPHyX8uyuObTeLz2qcIOICowvbo/3kh7Ovj/9CZONLyll
XUliaCCVIq+Ce8ANTraCc/ls7JA/dtI1rg79skcyKHLyYmHCD7ecYGZ6r52wJlVnyoWY1sKfO19J
WRrjnZC2fHT9iy/IdivB7td3vl7gWYHX3Ryy/9pywtzAoEkwqkBMyxKxmhtJ1MN3NFppUamPBujD
EsLU7W97ebiRB4z2ZGMzHkTQZHZLvWqHpiwNt81Kedl01UCrp1ZmZvByLOhakZiPa0g21WmZGvFF
uTpYjeGW6NUbzc/YS2w5Wd8eypWqFVEkziqafSijTQW6Uk3LU80aAIZsYTbmr/krGhOb7lnQdvl3
iZaqTdlqCe5v818GnqzPOjRxHg5oBY6dsli19W3zAOLfht6yrfYRLIfDe7Ccg1Fcm7rT4Y4f/eRe
8g4K3Y4qGz+q74Q6bBPyjX8yMtpj1PyBV12oZY0EZ0EVx4lz6O/sjS/GAaRIsRofyAfZAdUcfM2W
0cNsTnW525hLlsrIrUSVYbrbpEwXY7xxDFeHabCNN4ddmi50u94UKL9Yw6JaBhv9C7aH47NrDkh1
JdM4iz6tQVhZUSZl2huu+c3rYeiuAsFtNulScPufQbU+lHf+mtLLvL7zeEecJwIEhosGFpKUGObg
+ZwaVVpbuTIYqJON5lqj9qO3TMByxO7/ofJ5dVueRBt/zckKwq3HCsyAaFQdl6niqAMCsXbidrvG
blyr+1Qsu7vgZa4Acnknnw9ycubgZ+JLbU9YwbyTAs02uvdGKVxDm+kmz8WZbMteK6KccoHh5sds
q+SjfSwdc6F4EorKvb1R5r7kZC+WZpth49tBgcdjVy4/+djBNs1Mu2FuPOOfn0zXoOI+mshjkPbF
k3eZHCxqfyNWM/yIK62i8/mZZITxgWpqYLDp+cu3+pY97tIFI9kI0OK/j1iVJhixzrV+GyvE+r6I
S9EZD7i5zBTlwZntMMkaYynsDa3iRA9zQW6cXGqPKyCdyhb34uS4wYkX7GFaS9SX2qJo0BXO0Qin
QRnfG5KQP0im/8VTTeFOPYjyRisEbKYRXbq3BmyEh1TJNsgoo0mcovf5UFly+RgN5WGnH6LwEQVB
5O0OmbqPPN2/L6oe1Tvkhe/CZFCcvPGUtVda0a9j12OUpB3hLwNKVHdWnXgbtKarZa4n1vuAS5dT
54dfciupuzDH8Qe6Qe+YkVY5fiZjl5HpKCkPVvlU9djppkWvbHPV5+1YHTz8w2qjtQNd/F/2zqxH
ciPJ1n+l0e8UuC/A7YdLMhhb7ktlZb44MiurfCHd6STd6SR//ZwY9VYazVXPzNMAF5AESKnK2BhO
s2PHzvcVGRTbp5TdelJgsRwtmfOrjGUOxmwZ2ZMH5Hx/yLbYfxgmOd75m87FkfS2azpdOFCMRh58
kaAGqUYpHTRiivyXbZMICsusWks+qPGTYgngDr7y7SoxpKdlTxzTjSIUeC2gi/27fCO6Yd7oH3ya
BDcmXpJHqlLzdeny4o1jOrzPlFfMZ9XHQJl7nnehT+mk0brdkCiZ9yAL03zjz4ojahQsTmJt6cVS
HuKkDd/VPG91CMjTaxTrNKmFksM+LRaF/PVpAu0wjhzfezM2XfZ43JRjAk37Mx9CUw4zQzo7CEa1
QVQncEaqQKZ0x79FiNeu6ZYsRwCZvI9AfR3ItJ6VC5Z9lFIAmQ3SkSs1cvVF8VgPFQov8bylmw32
DB/LcVqn4DloR3fNPB+R+x2YMTu0dON7OojgW4Txat3pnMf3uCayRho4uioaAYpehqAVPCjiI206
DubsOkaOyA/iOGpWsNnS4hSsAvx0mghSCgy9FlxzO/DX1APZqP1UfJmqdBL0hDKj0xXhlvBq0IP/
TTG6LbU1qb+3JsO3dBqyrgxdVMCJkRMKI66hChT1jDfM+l45b1Y0A/juoAGP6JWLGSHSXkAhRdto
NyUmu0MR1R6xR15U2JkG7JVP/XUaOVH3U4g9epstpXbLXCVzVE9ZWrsZTQdjd8KjaMLBCL9zTjwy
oPiqMTFfYsFtTbT5nPvtIPPxLV1Fe2S5AI8JITf3PFwl1neS6QvaN7sDli151rmqWs+893w9B6s6
T1iRKWOZw3PoDCqA2Esbqxd2StYFxBerYJnHx9lABO7vi62IbwPXZXsYwe0BOgy/G0Yj6iRT7OQV
gt/gINV4A/k+cLzdRTN/Rho4AsNn/+gpQatkikrpUaCw95bFQA9lZLrxFHDhtRksGgztuN6ryEyn
Ns2Kkwn0DAd9kNwHNMPYXIKWUm24ANi+swqbLnBL34Og7SPurFC3gLzhk+g2WW3LQL3Sic19F4Me
WWmJ5Rcc3CkWar8BF10Rs8AGzE1c2mDhbwTw+KE0dgIYASxeoD/j7U6oVOx5rulrq2IAA1aDoYLy
k6SJxi67VSwrgR/s3XSKEJdOYDBAQOEh1druWi8WILwFY5n1xVAhaHcu7TB0Ry+KXRUCYl/jm2/v
cYxgnTntNn6Kim1FJD3Rp3jBYlmiwPpb4/OKcJG3LU5Mg1emdx42028Grwjq2EgbnkDcDR97CgRw
SyVe1hBIXGqglEf56I6Y1U831Mq8jADOPoSLId+23LiT79Og0r0kRSm5C5+knqZvsWPyNPegiXHr
jY9LOj0j6cF7xOngTyUCdWJTFSqw+2VD9n3Pu6RJMa/7qmjQ3egO7wOKL3cPI2aOVUk3X0DgfWlx
8txxuSU3hi+I911in+w3D2fglCPMTW4461c9XnLcNWvPmDZ2qLjFVKZhHxwTIqTCDAeJuQs2fxEd
P9MG3wSAzWUi3rRmumQo7A5Ecn7awKTbaQOJIDTYqOWUp0DAc9WQ2CBjKgAGdHBIBtwl+ZBe526M
jsxPyK0PmlOzApbafsHtTXxflrA9T0ieO7Yx7b9uJjbXcM7gsNN9AT/w4rv7dV2Gr347Fl/meOY7
E/XTzQwsp9nNi6HfEfzcBWc8ROiuWBrlL1PCuCw3LzK3a9rGTRL33rdu8PJb2boL17FYNSuDDrmE
4RTQpRJtH/Cawik41jBsCQgSnu69q8LzvVeJZce9Y7EAX8GzGdS6afIBwvPJQSk6nrDxg8th5GIY
gLwziK1lEsJXZrJb2Q1xmWJ5B0pDsp5HhAtEtyJyhlTRyrx5twIcj8NDcnnI1coak6q8JD3Az9zf
kKqKb0iZwgFeTj5i6+wyRHddJvwnu23zsQCFqwk7tdWLC+XON8btYzPiLZcXOKEt1vwmGeL1bXIR
RxriNB5h3uUHf/LSr3E2zbshV7ppW6TrT9NQnDM628MYE0yA41nsti7EcrsRZrdlkdnxrCcn+HPs
MVdBf7d6anvocZPHtqZJgKgHVSZfVvc2LiPfczsHOzVuxd1SbONR+D1ckLn2HhIugzOCkNS3bknh
xezU6rO9CWJ+CghJVbng0h3LVeoCOdmJSQ9BtiDvEIHhSzWatL9L8zk/zo4ngISmxCWHGV7BCD35
yO71HEalFhakUOqPPmgQ04YYSC9Ws6h0NuJ993MPAbFpsuBnnpgBAM395eCndDmQlsg9btY4Ytga
BNUYFm29bVt3G/nLUifeJBAkG4PwmeVdOadC7oCA9kuXABKophYsb5uROmFT+wPnYn6XknB4GnGJ
3wRcFohPGXOUapptKJKmdOM+nBlkWRs0auMbpdbHxgRZu8exIOOzTIz3ldA8QvuIo/Cll7FpEB4X
3vqI4cD93gK/wS0Om4iauW0mxVfEe2LZWJBBr6VH1U5D4Qm69KLau+tUUVsmXeatO9921isRI40d
28IBnlH3A+qo86KG5dAX4wAGczubAwq5rCFpvPwYl9CyKp/xYa5YjXjWNid70DeTT5l37bW2rVcJ
pH7il8aFKHvEaTWX11bnk3ZXc9vBpSWwwghaxHhgiace5qiPT1GXYUfUjfIYaOqXEqUJdg+y1V3h
ymq/Tr2/cpA5BE5eJN3DkRjN7oEgAHsnktzWwbiksikWDoaZrweQUdUy7WJGf2zwGpMyJBoBbQW3
zUKIX1rAka/W9XItSDK+mF4VjbNrFfD2SFZVhd4PoDMOQTgAzpOFr5gpfukwUexo7PIqpcm6VZYs
c5mNEiC6IRXFpQzGvkTJCUP08ZDk3zBKkA82z+ZdN02IerQ+9kPGePWrFJG6wLC26y3Lx61mKQzB
4TJMl9JnvgoECnLcuT3c99c23888hDUhHVa07GPq9ipwA5z7Sb7VPudAyIfZdHRznJ25Yyop21ld
KKuJymtXzPIshO8eN8TfkipI2gT4G5/Yp1gv3R5Mj+kxEa15i6SyFTSnTuwLnUKanPV0r1UH29ya
GpS1rdTpno90PJN0huk+w13hwDTJWUmBOGxLGU2DqhTr8+//s4b0N2plPC8pZSl6bOTYlcjBq+aW
VVH7B63i77a9WL67aJRI8/vt8mYYTYXfGjzK6mMdjL8mM6nF+gfTkd97EEQo4SEwBoGV4Dft6LaG
UycHtPEs+haEDyn5bAv+R0LX7wgv8Evnl5AYTAr+w4OY0CRbkelit1boM++CA6CC1cVy+t/LFka2
6j892m9lHikHlNAjL+AbFHC2Nu0JeeZNu7/s0egvF+95V0XHf8Fr9jsSAtJGk0uOB3Y/waH4WULA
TSPs8gnvZbjfQKXTd+ZTnryd/2nrtZ7f0gYEpPMfOmx+5xP86VF/08bnZgyHzVw+weMl5v9CcQBV
ne+nZt7ph2U/PKo92/+/vwC/MyRBvv8/XupvY+MLlomQsaGAuLXU46e9NodoX+yXd0RU13+EiPm9
9xWiHXwuly1jbLz+/L5uY9ZvPcUrXIoTEawquj2JPpX88gcv6vL5/EYfxN7lPx7nN19rEV0KcYcX
Ne3IPoOl50t/c8nCbhH1FQH5dz/DKRgf2hx6zb8/9P8HxfwZJIh/+hTqd/P+p+/KcLPevMvvf/nz
lV2+yw+sDtOfaDGXP/T9fTJ/+XP6y0WoTn2EvGVIdYR8+zdYTPJLdlkhw5oCRjgI+L0sK6h+NOwv
f078Xy5e0xjBCzBkX+aTf2fFxMUvl/RO7A1jzASjDAgz/87vod/7u1+vhV8BPv/4938GRETJz9dm
Bp0KzwGaEoZIGCZBWP752lx1wmhk0Z2Hk0GgMvSqnZGQBYq+G78NGuPeRTt5YNizu18LoivoZNFO
+ELWLJACd45N7iYCGCcHLWB/oUN8KcLuA8Kc2W+BczU4kFFZUPPOZfquM/KlH+PXbZEVG1AB5Qn/
EYXpk78qV6asU2XANFilIy5Yo64MS4pTttKHzMs/45hbDLs0op63IUOxx7I6zZe0CoFkOCtEo5eo
0T6GpXCvJhhX6GaMPy6Or5WmIBhs+A5em4BEZQo3aK0o6FqzDO1Omb7F65zASsM6aAN6GWjeKApv
feIXB5K65aoYHViybBLQjNQ+i9bnXJE3KmdzasP2Hmsn4Mb7eJZVkczDXiRrewKcjqKORF+DPNK3
rAjvQyaApVHDt4wtHYbanSjlhMTXgJwBNhtLjG0QQt7Lj4QjU5abYoLsRIdGhAVArqhrG3+L0L8i
W7Ic9DxVOFds1csE7XeavzuThiXqd4OJDzMnrD/T82TyNz0he3XJxvCj98UiazJmySEO5XhmYkPc
HCZwJXXZs/K7GQxvuV53q/EqHfqiElHYVoE3onHoEHSce1cI/w6abhiHG+jaQW1yqCJ8XV1dhOqB
QfIrpw2ANq1QHIc8vO6SSeCJjqDgcpaWwzLJKtHjl2gNM8DlV7RlAKCVvBieI4G+OabrWvk2+ZLa
/smfSV7lCdDmHZu/aG3g4AnW68RNQeX0Ym9CwtGtmDWv8E7rskN7UXJvPSCEiJYxkbRkwfxiXA8f
SDg8TsFAynWar01sQThXqt/5IxbluF4brRDWeXkG0NLeiSaI8w2ukgHyigjQhw4Du9lm0tUTCT/8
laY7O6DD73Tf6Nh/tWm0XZCGZSCZrHESnDuDlVRKV1OqIvgYZ07Rk2236B6etzxt2j5lZbh4ppyS
F/TQpDEkXZoVbf3OzOFU9XqB5S5U4Q4S7vjkNAJRI+g1I4k/qUu6qlfuJZ3iuBK97x0ZgDJll4tp
V4z2dYzok2YLeUy8YT5wKqJdxNj+sqVcrzF2yoHigyMLdHmi0yNQ7+GCZ86DhvdG7YouBpFeL9PR
VwH0fT6+TlkHrGeeI/sZe0wHYVcEpJj55M92OcwmOvoIpj0Ua7TXiRL7GdfXi2/GDwiQbR2o3tYQ
ZfKasghoNG9YGz7nb76l3/J5eJ4jOGpRlaLm73xVTXhOpYRatw9sn6JrwfPsZugzxQI7Wow3up+y
c2uD4jiHertaGNWnSYUIkEEIHnLBwLmPFjaXEB/ecCawiuX4XNkS+nWQti9jPnYNj1v42yb3GCXi
lXO3M5ve6jyco70HbawmTLeQgNbuiLMxRDB0n1U9eoSqkAMD7jlI8yb3zE0ybrs1D5FaiFTnEn1/
dEi45c2gL+RHoJTwrrXxw5pNyVOm0EO01HW1hVV0Ljec/nUQrGcZmSNSLJF16KV8Jzq2lWE7qZ2d
+b0fRudQOZwqHjZL1XvstuVhoN2RRDqsvC5DVhl4gWWx+RmCt8xNQdcPYLDbvWe2NK8SQj4Z5RGO
DPzNs+eiELaig8PlR7EHx+32bFX2MRN51WH7phx6qMO9GKKGkOGlc+jVlWMH1RZ0h2L7AxkL0R5e
q6GaOkEaAiGrGw3KNs+uZ5F5Se0cLMWG4PkEZqEHwrPv7Qi4id8hMzmP5uslXD771UNTyzvoehO4
EvRiZyAu/7V6/y/VJk+9xF//5ycQ3c/Yu3+Rc7f/3l9u/NNvf9VPvxl34L8+u0u98NO/4FaC2uHe
fh/Xh++T7czfbt6X//Nf/eFfKxBwtVGBfOutMpffRnmvfipCLqXGf464qxhSL4x8n/50nLp39fkf
/uiv9Qsm+79kKCkvYSUI98PC69/ql8tPEhAPQK2D/ydFv/D3+sUL/F/g5gAEBnZOVDKXTuKvrLvL
jxKQ2i5QrzS8pGhn/5UCBpS8n4rey9oIIszDEHUa8I54fniof557jh428pMxRJ6Cv92QOOF1jt5+
wmxvTXFLJpkcqjyNDnxwXzFLe3MwLweRe5LzLW5qXyCJQY59wLCjdPJ77LqbgcsTpNn3vo3m0t/g
y/RVd726qGxbzGsycTLZcJMu6gBRDWO9AGnckUc/Emioubl2KQVWFXGLsOfGht2xqGsS/yqZQU/Z
2ouKUroW+cIBvYoFvsaBRSzaN5MJiLrzm5SuGor2PukGUxKHkeQCfSqcTeMl6gR73I8UB7lE3tgM
Abgv0oZE648V587sha9D0j0GOn7VqG5yjW+gEmPte3Gll2if2OzmcocQSfHiTFYLml3nEVSXZP06
uLPvdzvK3S1mbaySc/GcduNzLNUdT+hrGKknTIt2THsnnYNdNGkPkW49+SpVq7CVJB82Cg07XD/k
VFzpKH9SwoP6S+587t8XXdCWgRiv0ty+oTr7KnnWtHN/NQgjMOLoPunK7/piApUINoOwY+9DFu+T
0dQpx5IOfEHSinoIr6INg6zsjuk7p+2b9N4R84Kwyeh+nhE448YaVVE1OzxaQSofOYQSk6ilp00w
B7yhnju4SDU9NecxsNdeP69lkEWiCgt+u4m+GaOpnCEr4VjiJ10MtY9tyEJbJOT6MJtYfRcPMJpk
Q71O8mb2kG7RE0hFgKp3ZO91Spe0uMyMk+1tEah7C7JPt1vAX2rHX7Twvij/FOTqy2qzFjcxiIkm
gV91zvXt1OefnA/HbCGmQjPOS7/tH5387zRr/9dOZnzv+Lv6U2nH7+/2T/2PPz0iTQ1nAv/2v+J4
S6DS/OfH23Xfffbz+0+n2uVP/HqqRWiw0ggSALxgl67nYtv9FeEZpr9A/UB7lSLbDFaxFH/mr11Z
nP8CADfCzxGSAyMZkiz+fqrFyS84AUPkCMO+ho4Ka0J/O9j/ha4Mv/LSqv+jlcd2AqIccjCOYa3F
ch0s3z+faptbqE6HGKs30vffWZBwpBMTz37LHJka30VgCo+SMK92PkG9Iqi4Zt2an6FgjWATS0ua
jXvdnYt9mMxtQewOOWp3gw3Wr3oqNGxKaGmaJWPT1Qgib2VDiJB1Aaf2bZv18sbbFvfYQfMsezmJ
b2muHlMUCfFBOB0cg3RZ7sZOTqhNUdHVkUu02MdrkB3Q1plG0KJvuLBhCavUgCF2Z7Y7r5Crq9AU
omfhVEpUrOuwYLycf/NZ1Nb+PA/6CTvrmEj2U/DgJwwwr55kc0O7IG94rjpTFvg8BV5RYbAGCUY1
OPTWr+BwdxWmzE+RSeE+FSEcHUncJfDZT0hUjSMDKrK/XUmZFMM+EuN6p+GTvc43fFvtNpCr0TLo
1G4TJijRfSSlsgbSvyfJdbolYenmyN52vdBHm7jgHGOmd0sRqPVM7PgxjXZF/Uo2VUYm+CgCiUFs
yJbThbCFYS0r7sMu8U4wgrAmT222XxYbnaY8iuuh199JvxR15s9PCVTSq5labCiGQ3bXzf58Y7nZ
ZDlMNn0gIYrMMgPkuYT02f2AjqyezERdiAlRN8LmR2P2Howhe+qxfgVMV+JjAFbE5MPiE7qx2rAB
JgDag1hGARgP5pw/RHM6yVJ2YD/A6rC9tUk77MK8W6/zUa5fKIQy/DTT+yik4fWM4PWKisBCoB41
2KpZpDE0TVBu22L8aIPihvhrVzmJWXUxpWlfb9i6RO6x3NtW5a7csg3s6jgHg7oAEKyGCDDD66Hy
j66L/Y81LyRiO5EKDnzskt72gDIBs4IoMcwn09tpzvsS8VgYWg1JWIluHQ6YUBWIMo3nLxmFtE69
aKnaEfNkm5JD56HodKZ76bzUpjXzJ9h2cBcru2TxHiayCOyF5dNt0gVPQUDX/RBA3iiY7Mo+zrY6
ldNYidWMd9PGvwfwbderQ8CKz/Pjlj2JnPs3fVt4x2J89HUCvL2a0SYV2kHJaCWeLVow2eQ5Mmdm
McodfsWKjnjLd0TpcCsz1603fW8kKIrSnbAlgkYWYTxy13YYhrQzF8+w+xaYi+j+Gc7fYs/UwI/r
ovsyW8JmSwe81sJCrNBeu4MCog4FoPf1tuJ649xXpRqdO6IqQ9+5UKgEIz78MQrfQ7gQTivBKCxM
Y9XDpkRbJPNIG33rQjXs2JDrtUptIs+U4mPhfHpJdZZXswj7+9wKd0XdsgJ7vyEfPxt3vhQ9ZGtD
i2O++N+5TyHQCKJ2ScEvto9WYdzj+I5hAPcZepnZmxyD1LbHZjWHQT5ySt0ieCGi6NPZ9hDReDmv
0bxUIBca3K4Z6GaFeuY8z/b5oIPdxnrMxIMYJYkXbMBzyXGJSi+8TOlYxj7x6vIRE0+WPqwYgtUJ
tIFdh7LyRniQaRxJ5GPOMCfdhRyODcyg+T71TX9ot8LuPV5kX+YofKC6g91yDaYCc1AR66rI5Ya9
Dz989HkboE5EEd1wD86OwZu6Aw4d8IP6qFjhYXERCqrBjWXeSrnfCMpAS6IZ/aKZzblbHHjwbfHV
QxTlu90Wv0RUkgI3WUftAVtTcLWztY5ztRd6jPFdmYAc7NiV5yX2VLQermrHJgYXwW3v+HLdKkuq
3tOYhsL0TPGpzCxu3ILtfNdrEES9LaiywkcRqkL44fp0eaY9xyNmidXvsNx7pTKY89dm9jP810s0
esoow5MZ47P2vWBvtimpkZZCbgbhd9W0LbDF+DxA+T1MGeoym8GnNvgjDDq86DHI6/H7O+v0ixPZ
cssgL4EoFTO+cxKxq1BaYKONEMeyOL+rcX8qTmORLUcW5EOZWFslMYG1rbVfQ75ESG7P2YnAl/QU
e4pXW+qh9Ha4xRyCACITLGtefmh1hFBX3lsY4TLs6fcsJiWPgm4r41jR93Rr/d0i4vZ7iP3/hkCq
vdVKD+fNj/TZK7Yvw8TN20CzAebttT9hkwyHc8vssMOBDmcQzEU3ORm6Bn3vvLPcjS9rrEQDQphf
tjCQeByqWk6KM8tp9I2TbSmxw7ydR7cUh9wL3VTiRrUOJfxajzMT6gaT/KmM6IRIX98ogjiuQh5o
FiMddJsUXBIU/1jddEbcGzrytt/g/vf6Pcm7EFkMhN50jK4PcRjoJsTk4SGSuJBhYEseRqGzl0lN
60nAr4ZIc9adoejy+2AYkL6vW12zZYZRPWpfpnb0j2I2ogkCIZB3ZCGMlSlfvBsP2UgPI3UIkWFO
YnMXN7tHiVEupAtHzhp8zP2sh/jKj+iiUNVrJF2SDN4QifsKvtnJ2n/6obfOlRari+sE7QEOmNR/
ENgbzsutz3BNjdRCNMslHxqpkvnamRVFdUB9psoJUjOsYP4yHXzBr/k0ndYAWX5zH4qP0UPadRU4
jeGZi7o3n0fRc5iLHvrFNH/4XbSKchoHCUkroSmKFpPvlwHfjCwq6JMXMwjMKlL2Bfr29orAxKHM
0Fy+qCzbDviQdDV7fWRKn3o91tqm4GzHRMoSS7nd1TwGsjaY9KJ3WJEsSvINTk5DvX0BNfil39j6
YuOWfR09nLbl3Bv9bmAqP0xeAOPXlqHkELGtWjmuGN8EU/qSz2Hyo/VW/1m1BD7QBSFbHqjqWFoM
xgEMA6CbssYoOzbJaOdXhPNmB1zb8YMTjD6MUYZwriDUKBtjDoWwt+K5w82hhhkGzHTEhsx1xDzv
mlpKGw0gCUb2vdk7kwggoCYCH0cOd2+aTmu5yZUfeE4UdkJ62CACH0ljKzkFuAwqWAEPGioUvmX6
PSLBiMMDn7jt17sgieEIWDJoe34xvK4WPRnuDPa1gNJdBiTcj2qqedq+o/WDDQEmkxhxRWiHEpgj
jI8k0SiZEUmb24/Fp9+h6VXANV4FCUKHMPu67TL/WQJnAt7HeLnF1eitTI0qBQnCEwYJctnHEa+L
IalhHRrut5z9yNsIMw/b6WukvfpL6UeMV33nvQMHV+UZg402PmC1HJNBHqAiIFt6k3TvcLF+Wz1b
a2QKHwMveOysPRvKcHKL7TVj5tYUpsf3PgVyvivwFk+M3uEeHl65wN2JHvotzs4DV1is1RYn47R5
iElk8bvPZ2iVMaJn52zUjwzNISRpqpt+9NgD0gm7EsoZKh8yo1WfYliq8MuikZxJl7NzBxq2ZuHT
HA9eo9vgIUURn8eyErDV1FtCDx7cxThN3L6Hf+MwbEk55PGPtYDEMFtXlE51Te7wbAy8FTiW7Cwr
F5kFdtBB3pEo0Xhzw7F2K77lg28aFvYCH2xQ0ZS7Pfb5sJmQo8oIFg8jzyC+MnAw31Bv66/jAZ9M
1NKXdEXOBw+GWkts45toFJAquhGFpgjLNe77fZ7FLcTk0dyzIBjf3ZBxUS5K57sspfLKS4rsCUGI
H8zPuxNgQLI0GF5UA3JLaj8e4VOLvCoK0q701LRH1s9tHG9PQU5P24T+yMnudVtVeC0pVAi1DH5Z
dOSj4979aruHQuhb5pb+5PlX0Wph5UtdrU3RJMkyN0L7V1Yw7A3lbkXRpJsUNrVyEsVrF0avfTZk
FbJwsRC2IWjfomooE5zQ3lZ0h9zQDmaX/jXlSTPMEb8VKIuvfAJL9Chn5FkI943nyd2otK0WKVjp
rwXbRUKsFW6N79DeCAzkOaZUY16yab/MLzQllzMof2eYKn7pEcH7zCOyvcYrZNhSDYiQgkb7rnq3
nZ03RTgnxQ30+QZh4fueAROb0ck7Rir+Fsn4iiRXrmWYgBU1KIm2xITsRiiL28kQ7hgfsKkFWxYG
G37WUKNu0SsVJ0jnSFReN/+QeFF+8haxHIe0eHTeJbQ+83RzKZ7Cvq8Ss3WHbayRVQw3KMzSHBFC
HTErbjxbg+QkUtF47BvTu+OWBmi5vKM3T1vpL97XlKMdmpexu6Oez6uVQWaWW/sa8xi9RaLhWOpg
YetbVNlE9gPaD8+eZBvsWjZcrUU31C4lGXxN6uARXNVoPPG4yS4uyA5PGpUZtJfFD6sQs6qr0YkB
faAVe0LUqxILqjLA0JcpR82s53dBQrSeUdRf41TucXTAh9bNvE4xTpJp8cHbtmph179b8cVcRqju
xYAp44RwYktnbCvB6VvyJfuUDqO2xGW3WTv9aOFSx4g0KYNEv2Gkd4x1gZfTXkchLqUFDtsEVU0t
UNVgUOfBtO3fz3RAlIe/1oopJCwPOXZnkR/chjhg3edFoeo5DlUmutKs8NgzhKfkoUCIcVRB7b+H
WXoo1w3LS/kETSGIapWhe9SeqjOnvSqjkduBfb2XfNQVrvVzHOBKErSHPQ6jMONh7jeMMa0zYZ/h
TnUlvp+Nt5KbdDQxdnkScZB+itsG16Xfe3i5U/gMS+XXrYWXWg6D2hncEbkTH9TDj9EMIGs19D45
Q+5EOLQMdrDxLSmSZ+nGewxbVPNv7J3HbvTmtqaviAZzmDIUK1cplcKEUGTOmVffD21v9G+f7m3s
wRkc4AA2LEsqVTF931pvWlaNRrAM+gsuzAX+BcXiHDCecVB4qgeFOnQMvEYdfITR9VEWOg5LLE6F
lVN4o8hs6uLYWxhmhVC4wXkiss7CbRFMixMEqr96vTwtILQUHeklUOPIVtuc/aTY0IGnzpj+JAvv
oteKrZF5B8DwlIX6rbNmrm08Ve4wZC9jzCprxK0KK6K7YBiXUA5F6O8pgwg0b2mqvuKtQQgrRodW
5+/JXcnTMKzIg94esrbe5VW5terRnzJJtlNmW/Zt/23Gk+4WeiGDNre8H7bwriRQnvRor4wskg7p
IOtgHjdEre/zSXmG5c39ZLQeq0Q+N+hcy6Z3BHZmVchfuIKP5Prc1VbnsKTeW2m064VScNRI6RGu
USAlc417InVqzWJMWdRHm3nN2Z7mcCMbqRdo6QzPMx6WNr2OjfUWhH27WQxjdtum88WVGVOkfSQk
IgHhwnHqg9Y1DbTRudS1Tmd2rx33nhNwl1b1jEnlsSTayFuE4oyq/RKygetZ9hETvSdOZuwjs/em
fLif2h47QxXvw6wN3hE80Bsbl55KdQ/Q6+a5/txl0nZsFtqEcdg0TXvihmcjQJCTN1nPtAfGyIX1
o16UDrxV7emJ4RE5eqAvfFmK5o1hpq9xe2Gi930/jMmGW/1khOHbSMJSKlc+VdexXQg9buD7ms7Y
SUlGHdWIB40KKp/KTVHX72U/Q7CmDBzXWZo1K7iF1fNilV/Uny9TFfqqrL7WCUB4ONZQELPscPkh
odvvsknEEzy1J3UQ0Sn8WTiKW27DF22ORlsyu9uIA+IEQ/hdCTs9iI+FdAyr9l7q6m0zGqfAuLE6
RRsxTe9K+Tk0il2b6oz5lGNiDk14flPdtwGdqm49d9rslD3VSCBNG4GnsEKKPKcUw0AFJVcNhtCY
boGkX6a4vAqZtrO0D6s1DVufgn4nRTD/TfM9xvl4jpLGq7X6pivy9zgbbzS+bzEIIF4rcBJd71Nv
nO6Bhd7QmGOk1jVGpK1rdmobYWegCTkqXe3GmfFSy3Qt4/i9DJ9tk/lSq+WeaTGmoCjQHFSREyjC
h1xhohnq1a7z2PTqqSKlytDmd3L/f4qJx9iSMkwQvDTLs+00ctu2YlEjhOwuSwcX2QGgmHABukY+
J0LOFsV91nhJXw+OAZ3v4OY5BLMa+oRHwlpYwqYe08nJq/yWBGHCL1m1t9QTHite15Yo28aZFs2Q
UE43MJ2BVeGisWoIAJoZ3p46bkrxWrRlu+kyKPm1d0/LEjmzYWIaK6yHrOQub9iWQguLhlV4bRy8
KWWK20YIJC8p1INZt2/kgd6zFPqWULBNd6/LqIB8hY+DqQm2amrH2GhdbUltUY7v1Mzs/SbqTqqi
OKUiGW4GLGSbfcQiM4lnKWXrTfXF7oHSbVMLzhgDxBX6pUfL1b0a6l9VRmOrtLQt5IC+dln5TiE8
2QHTSVeM6hhJ1kU2+/AwmytXvfa10lDsIkXtPAQJpTNEk2U3cqX6Vl+5gawS8dfT/7RLr9hhP7zI
IVy2yby4KdyFfbYbSBdwiLN/Kia2e6wNzmJpbrVQQYV1tBG6rHMys340jNFL8pC1k/WFDMzHivPS
q/0nroiwgbhP+36jqA/V0GzSeNiOWncAulOdUUgPgtRtRZ4GOgII8PhUWiuDx6D0VDHeBTPx8oEx
8Hn3PppErFoii05Cb6nhv9EzgfInuplxf16k6k4vFzvKe87tt5k05yTXn5KoPPcIm1XxLSy778pq
HgvrVVea70JIPFGDr1uMDkAFtJNfuJ8lvzFBXVps8pgwnBJd0KCFpIB0kSPM3PNE3NLVLoj9K7QM
PENzoPtFX3yEQCCmavzMYunIY7lVJdwrta4/dfUIuiQNrqVhAJt7KjJR3i+BCW5nKa4w/KS9tkOn
Aq065HumD28Kmf/WNeqMcBdVxmsrf4Uqe0nK3RNr7+S90MCTYdabl2ZSP4Kk7Z15jsDX2NgEyUPn
/jJJpOJ1JKYAmD0J/eC1aM+MMQw9PQKHrEIwnapUYlyCunGMAuGRCNTPQZzRT08Z6aTWjzKKAKUM
k9KDCP+B8TpTSQTpJJDqi2mOOz5ro10eNSdd+mr09dGMTfO+oegMm+fBDF6kDqyyNy7dYBEBKlef
hkAXQWGXtTgtdNwlVX+n59UTJyq1MWz4kSpX9thMOEzqB2OWPoKSLiPSishupAOPjg/DzMpVdvYY
Wu9GZO7xXlKJCF9l36c0cpGX9tk+Bo3HdxSBzyVPGNZYm4bJcqwF/0GVmDtLrO9T+Xke5IdBEh9k
vAiLcdCYoAXr6OjlSGM2GsjDleUuyr9yC9okrsudxpR202Df/jImVuRA2XVokrK+Oq7mvOE49oHh
zJbBtqR/D7r23VTmjTLXjbrrTD6Dq9bwzPFL0hXA+fk3LkBHCaJXCcwIoVbqF2PhVioDGUIK/kDY
VcBRNrjZNR91BjxaPTuIIL4vE5lk+rQbaemplSmOIkDavo5ZFtPQDdpnSe/JQRiKF9iWba0XvgoX
sxPGenJhdDDPrNRrwd5DlLpWl/lm6LGDC/lXjIgNimh6DcPgOY2j5zlJKDuMdCOLH+aAHqwaTrrW
2TmbS6JQWSQyQVnD+vxNPWWdUAUpHEGvoK4jIjqn3MDlWjduGkT+rOl2NzbDTiBUw0nVmhRFPm9l
vCd6G/kGmcZcTMaml+OXwp7ZVKKn4ZVpe7yymZYe0gp0Tsw7H+QUa49EAkuOlEAbGzavqX0wS+lR
nFjSx1bdLZLyII3pY8U24S5me6/nReJMw9r/tCYmlu08pyxsZnavJPJrZcS0Kl39QuFgzPpnO3yn
M4I+yXgzQqIlWRPcGOTw0KtwNOlwDFPCEJiErljZfYVu64jhDNPfzAm3rknXXyZ9QDYJraLX/V1T
FLjOVPU+xA/LXTLDZA/da25UXomT2dMynUyXDxw3o1OmmNFSRUUG8BHUzXW1xvp1JN/VKoOUNWk3
B0+1JLmKVPqTWm9zQS7oiWT2XWNyKNW9qjNwimZb0DM7zvT0oFqVHxj3Y9XEu66bI2coogoDxCTY
tWK+4YbbtGpwqOV2aw0g22OBYlI65Z1yYITZbcoZrs3t1yOItNtZpjXWhb1ciF4b9qdUnQuIPZLO
zdmFcc0cQR9OaEh31Qw5WtUe2qNzm1WeNEQmVH8UuKNaTwfZmNiJAsJekejNaXBqzFsC21kRrm0v
unrQOb8RBt4umz2pXi5qrN/Xaul0ucFjNb72dISB3u7NrLtbFDl25CG/w/n3NYpEZeQ8PnDDtinL
+zTSMti9EjORXjIRrR8ds+n2M0JHGwbUrVPp1PUSrOYgcH5TWx0fLJl5jmLwPDcF/O0EcoRuSFLl
p7HJvtL4vQPbd+aBQnXOrnPzIPVsFdLcfU+N/pNL0sNYxndDRztTlpSHmhEeysb6Myzkf1VY/6TC
0vAz/DuZQvH+Wf5VpcAL/lApGL/BEBnEjyOVktAqKGib/lAp8BMQRwtfFlmoBjg++oB/qRSU3wzU
A7xKQlduymuczp/aK5UfySoANgmIBvOn/jOVAvk8fxUpAMPLDLyQmVNEEAsxlH/Tjhu4TudgmMlB
lu/aGuNEf7jTXJjNTYTrYNieZsPtoR7DB9MR96NXuDm+DuOyzBsskw642eEWDrKTl46v+FhO0Ri/
oILe9xsUtMlmfJm32n7wuv0YbjV9L/buZNrt+dZ6rZ1v863hmZulOc4MZq0UL9e3cn4TZ4a3KTQU
sV060PH5adDumYVDZJqDIpwkfHoKEqRHO3xj3ohz1/Mp7ihaSYXCvrVj2rcfM264PER3DOvR52N/
oFfo7VtvR0fxLN9lzC0W9+ABG3lfHXWfbHhXez0IbsYfEVzxWd02+8yTPwi98PrtDXDogSgDe32H
wFYN9BW2cgw2SszuYIv3w6t8ove078gHJGaaOkOzb/u7282yT4f1f0hnOGa71ntTHapLuzk2x9Ke
9ylJ9PYB3t5+2Tw+hvbH5FbHzu29/L7km+mtrhKbCqE17IPoy4DGhhujXrXs/hZtitg1+NuG/Rbb
j5wrO9l1bsf3Jtf4tGwGNTuGaX80rwzBve/c0ibQ1A7Ps5U48ZOE0jvWndhPMA30IWkKlD/KXf25
+OKuIpEfqoqQZQzWEm/C647aXXwlTNZvtzC1l25haGbrRbg8LzHH3u75Rzcvo3FtXpZN5ppufAx3
3Ac3RmTbmqu/ZfsabQUIIvpr1wBcHa81lfQVR6nQOuld9YEnvcQJ/02yB1MOvoFW73q/9zO3+1wl
Ial9KGIum6Lt3qi2NMEBe5651tTvy/dw0mwh9RU7af3Utp6hAG3kf08KR8OJOw1OIHs4SXcTbXe0
Q+sa7a5FtHtt4Cd/emR1va0jFN+EXncQdyhijs3r/DZS+8g2jERTgvptAfXtARlD6EqjX4uucWxF
bxiecSBr2dm6Y4txyRR+rk7RUT4pD81x9Psn3bgKH9ZHuYiuaGLWs5hWqfCFuE/PkStcUEM4iXAa
R090mvRY0tNpzPSwRZNNmo7Kzidbr/zxaNA6QQA4UgTUSQqAJ0snBqX28LO63f8UzJ5rUM5BiW2q
x/6dPDHt2F2AeZtyN877Hgl3tFXcYE+iwy45atRzP8Edf9L9AG6zr9fjns9fO+JD7eJZdcuJDBo7
ehEo5x+BSGguY3rbH/1NP+WHyLd2gYmTwBE8ZQ9MyA22+kgET/tcbUumK/kuMUpwHE5QbsI7yrdu
sEHhhd6eXrjrQEfjZ+mato726gqUpw/iZ7Kx0dvboH1b9TQoGPZWBfQnB4YcksTPfnOdt2zcVEcH
mg/ODkr3wQ3PyiV4EhhKtz7BovI0P0epu7rRP/hcAUZOp3rRWDeov1+Cu+QaHqYv3fQY1PhBVR/Q
U4H+KxtMvppfhM916Mjzo6y40nY+FRvV2cze7KEJ7XaLe6k22uFDsMGfwDMPyVd61qGJbf0dLaWd
fgcFpwS3rvmafRAH0Wzl12t4st4VIAc0nVf5XrnGFm4J1O9QGLvOke6Uk/xqHokgsMPSHnv7U9xJ
y8m8eIuDTOIlsIVTfhwcdEUf8nWn3PuGI52jH+VsXgdH8eYHZX+ud8m23EhgThhu0l1lB+pNbTig
5ly1drRNXZZl7/092iaNY+1E+yHaltd94inOs4f80z7PrqfhcvE+ZVcmca/9ko98ZYuu+lK8vyos
5lhNwC82nde74yZ6711gBr4jERk0edlWcxZvPJ6Zy+KcC5tk/4jo2WXPIdhUvvmuPPYE3puXcify
K0BoNlwUWWrIEyx+x/KpULOzth9dPhD/PB8lJ7OzEv0vrCBpFk560l/TnRrsux+wDL7Mfl4N//dP
ce5us+QAtvq0lTcDMt+mPSS0qT3Wx3HTI5uxI7Can0Tety6tCdEYizNvUMzT33JM+Y4vj5YPYqZo
bFXdHoVAcMlyF8Rd8vt5sxqrbZ15JeROCIxLZ+IMt6d4Uj9x1dsk4SheeNX8V+EkcQyW6kb2jIXF
5650DRynpfuuvD8ldrJ/cLY/AilHrnzQD+bm6VwstkZ4Bo7ed4Y+7Rr2TeMkndPRma8xp6jf1G7t
Kv76b+cJd0blCG/ssXx8w8d+ET4W72nutJbfHvlQ5guei/N4hDxiBupoRyerfpsDR/gaVNdAmRvC
zl4C786iEGf7yvw5vuBgViv2Oe014yMLCAOg2c1NJWyVYWu5EgEWarnXLeG/R+T/P0m+r2MT/TeF
43vW/VXduv7+n5p9FYm9jpNnzbmWpd+Fqn/UjZKKsRDXoUVZiHlQMako/6wbFf036jlFtAwmiIlE
Wf7fulHRfkPdjH31TwuA8h95Dn+vQH8Vt1IoMllW0VXIvTVb8u/hleIYEqBDho+tge6g4vJkBCC9
FjiF3t8VCLjj+b1TlKuUvS/R1eyf+tLvGOStz9GdCA2noL6YkiMxSl7bPoy0QWW7bcQbtepWSRlV
kUteyGirJsHEQx6ZdLfIsBnay1KdYGnX+CB7rB7liXAMGrCDUH2WDNMWPGnehk/6dCdmvtFgKHHz
gZGbEyOBw5rawy7lnpU+cMtyu9SZz56qB9CWUbMv+ZaRkZcU70xCvBoZJRQNY9x8ZzmzOjQ24/Za
wWx16rdK0EbOul83D0NBnVT9LCOrhPUyVzkWrPpDCuZLJ87E7GCGS7EPhdtGU06pmKMua+wpfzHT
D0OTkTWtyizdFliZ9Fh3JTRfI55mhpKI6adcVcdSexCRVUTD+6SUN80MvSkYN4QtoC8CA8yDm0Xi
FwERm7yMmMDLdqsglp+kHZQJJ7HbjNKAXl7xOtSYqVFt8fy50vQzjbk/RHZl3M3xm1rvAG9ttXwF
3o0Yu66hNiFVxpmbM9odB0mNF6DiGINP1pkcGFyTt5n4LS2f5vIoWO9AQc4aryLlPQlFH9oi210Y
X60geuxXvMzYak3oNWnqiy1FvPEixstuFmqnr0ZPUAW717pTgB8yk/ygjDxoB7KdXNAjJ1xIuQ7B
OdatFjBHbqdNqkgM3VZ82AGn0nsgnMEzpuqs0Ky0+LFkTIEZTGfEoBfCXJGfIYN8J+PVERJuHWSM
4mEcon0M9Y6B0mkxJwxzjCxORtb5oNT2lHwVcAI11sjCGIk52k0mSEnzJk6xK5eZU2ioAtlFBRbX
MVT8iWAaXcu8ArHdyv4V/ClwnJ0OEVuKLoJOXx2No54PZMkoZJlg6ihifzEvFRExirF6N2ykfHuY
x2F4rZYKIcUJIowD5TPwJKzvGGpvEjq6EogpL17TdbObuFOVXRJ/GtPoVQ1Gf2Vya542s1LwiBFR
xL60wMHMAZMLVWEDlLdR42VbRABscC4gtmi6Me6jDymUzzyNt0VOJA1DA9wMWUsXzVRFEnXb5KoG
VJZx1RsOXDwO0kOVTpc8cH9ZCf/U0//qajbQ6P/XBWYdzrsaq9fZCPz8lyxExTBlK+owC6OQJkmN
1JCnlEp8DPIN1eMiX0MFa4YguUtjHhmxs5sNRLlD5FULNFeALgal56RXm0GRNgNeuFC9IrbfMJOM
lxlOJX0U0/2S2Qthct+RTEvEa1AXStYansagl3KDq8VuUtQOw6GM7pd6UxoCY0MiZ0YarI5wWsob
8JqswB6IN0soPZR6jo6iZzB5xnHJLUdd/YqS2E4K4QAFXOclePYuid5RWbToKwcMfuNjxocozBaT
LNgc6ujoPkdGoU3+vz+p0l/jFtkV1lX7l5O6Osl/Oam9MSM0VDmpS/YkdulVLZEj4pBcJpJKire5
wpoovugGJ8WX5gZ4PP+H6wo+8V+vq4ob/HfMAy/G3wCHYhAEc2yxPqSS4Sk605ciJ2UOTHvN1pDb
j4VoNjzRkeFpKF6pq+R7Vd8Vwktt7KYAHu3CUiHKNzE+8tQL827SDqHpZ5ab6ig+9G0lkjbY/0fJ
nL+fOEuUMWmSgcKEC/lvARcSdwyi2AzlnfXRdzg/Rd1ZjCOw7j+cn/UP/WIaWa8Qb6QQH0IYCvMb
/n6F4MR6ccx7m6dMpodGUIGCbSL9bRvW//Rext+SA7DcrVMWdeoIktM1SVb/ej+MZDsJchAhLhCO
ZqHfG4G0i9txG+bldtCRKKqrG5cwsER5GauM/VfxJW2XkmqVr8LYU2YYCLaAaNI5eTJptaQ024TJ
GkmIczgkXI59PhLAQ7AwZEX5wLhmd1RuEQ8vgpgvocEeW43EadS7GJZCXFfzvoI5Oo/tJ3JuH/r6
ukhua46nSW/20wWNTG32nkI3GM53TQTsL2mupf/MmuI0CsP1eDAFI7Xh51A0olFZoGSC6m3IlV0p
TscJAwqaF3scJ89osq0c3jL6yz6qd1UTEnksbMOMYfY/uXAFet83OK5bUG5TJr1pQkx9xvQrM50p
zGU3lsC92RBNBs53waOY7cjpQzm/NYq7UplZ1asNZnsk7+jCOA3G6xA2G+TTgnZbt2GjSX2NPlXV
baVepU7L1ooaZ4DJNBAdxpM9i6dxolmevyQRy0Pt6mshLzzOCXb27Gs2872IlCXR9nOPgsH6MaUv
g1OgiB6xYM5YvPdpjP36Ykj32F2IrerFXdrdD+wcOtKlWniGZHDF+vcdIC+fu95ya1NzRELfegGN
0Kp2dFcJtjCD2ZUwUWZvj9HsL8qMeKRydJ5WlaKtM/dpyLzxcmL1JGJLHx2VtgsNdaNjJYZJrhe4
rCV/BEb3o9BcVfWaqw6jy1So7YRXqu2IKyi3MwevoK6w2NoWmN0w+ZRrnnuS7BYaKHK7rHgbNX6Y
rRJKyTfmzySq3YSCR+E5KWXWe/Y+wqm08JiFlksUm6dSm/F2RcR0l0ZFFR0wxvSWGst+1PHSE/jo
txGeIQCXQL9JGAyGvt4a+rVDLW4S7bduqSRlgsUkbkUhw7jgrSgUTpbpjoWiNP4KerAU9DOYliSI
Rm49RBqbXH4xJczgGi/rw60yqX6o4b7QDgP+mXQm6DKxdlqO85uBeKmW2NGqBifFs2jvF1l7yJSn
Aem0ovZgj/pegmIJn8yoQPOp2HhZnDby0HW7KYnBeXCfciSmcI0Cxtr1d3X/OTLPWmtGZ4DEVBly
PVMSoI8bjQ2SY7wqdIRUsXL+04+MGzQZR1TK9wwih1IZdxLQiVz9lOJW7+CfBug4d+TZChTJHlWw
jpSePXyJofhmMXGRUNhlKe8i60r5N5rfC+m3ZkRdRyzlwhYp3Wrz0msSyoWtQsWVK2ziucVGLTyi
zu6nR1EhqNPk6ozRQ5rJ9jKEjlR05ChcAlHwjKrZ9u0n2m2/VV9GgkgjK8LOM+7xozysJeVIgEKP
rCJvB1uNhk1UfRbtM8L4rUytOacXVRc3Xf8qxtGTSsL40q7xY6FHfae06AlPreWF5m0w2Cmx4sXh
j1xRaqKkEWPDQVRrIkyi6J4pSOdOtEu0C0quO+OEkjJhegLPCxpEZb5fKEfN/tmQTyHLbDs8o7Nh
VAv3pUTYgLp4qi47hTm5s/xSivtW8CqNZ37oCS/ZFeBtgdBtFJm8KuwKLqOM5YghuNE+bFljy/Rm
jYM3BpljwmKurUQvZRfDgH8nnEEpFr9Gz64VnadAnA296uakUQpwWbDvthi0l1oyEfxO28QiaFHf
KQ11C5kfOjRwC1TaELqa10g3JXsab+jNpeKnoFbCrAi9lblwCkTDUTslt9YQvaWU3OQhm7402p66
7LcTSaGcBeh/v5uXfZQDmxBAI0bNndDe1+myQ3hJ/irSu4ZYfRTpy0i6A0AGyR4ymcWLMnnYFtka
WpJzsy57FMdD1HCXoh0xsT28SzCI60fpINsk4ZqSy2DQr5DZ4ekNn7RsKKuwZ2ifI8NPTInHVmxc
hbsVIAP3lYfD3a41gag7dRNR1YZS4fTsQymdLRkTXgjEJBvP2ow5Ak92mxH9WpLV+yV1gJkmfkDp
QAXhh1AMEUB57Rgf5rIfrO2oAuJoJ2iXQ9A9peK2X23CjZ8O20F8HVHnpN2xjsGMUHBp6kXQfCTh
6XjXCC4allD0q2CvdkdlephTBIDbjKrAlI4oyl25yx3opW0LBN0K3+30EtB7UftYGuh6KrMWHKpU
sxPdH+u3pbhV6/vk2TlvkjchABnX6jes+U7QF05yq0sEfESdUN2jan1sjPBIHow7cNNaIoJ69Nxk
7ZCxeUm1mWiI3jEqYmEr4yzQf3djvVmIu2iG8s1kWOLA5ICpPnRjgmN1o9LDpl4oTo9SuSv185C+
DsabJGdPUqMTmfyTgzDNy6ZKSneOFDubuE8hoKLAXsgjXSLZxYk9NChwN8CqAQ1RFO+UfoHM9UwE
1z3hGWruklEHzM8CnrISIRSz7hYuWLIAnKGGmlR2bW7VqW+J7NgyTM5OBneS2GRkntGm29QgwAbQ
fiTtGxZTrfJhpbeD9ETi8J2MDnwyIx6W1E+bYTMx4qmyhOeapX4sh81MexVVD1N77Ht8JmQRZEF1
lLKHll25E0bbHBlaYrzQ3J8VQgeL+imYvgVhPrdKvhPWMF5ZxS2X/ogxWn6EOku0KywPVIIL8yoo
6Lctyyvw0mjZ5HSoX608sAO4tiDtXS2gnX9E4O/gjgVe6L1WoV/htq50xnFNmrMev4l+p4pCfHbM
WhCRHtWh3xfJY1yiGYZ4MZd0vxCbgtQYyJQUyUnwdBHpvUwig+xMBVqPELsJWlxu9oTMnYmzq3CE
WgCFuBQnWa7Q/kRexhaD8BVhEPt5heXCylHsbqOc6AUR7xUCbyJRvTmjkisPQ8HmWzpZqlKcgHUy
MyAXp7PAsxyBq3TBT03kUStn26ggQdQgNnVf6YhUsDzGKceiOOil/FAVXHzP3PoaYlDJNksNn8ty
VOj4mR7+PYjYMQYTP2flN7BCapttctE8R2uVorSXJJ4gi0Q3VrfSTA5vS1Jgxt0jVuTLl24ZqDTt
jMXsbxPzTfo28dDS5ugAB0x2ejKds5SyM81PVUeWLuVH3jC/YuWPinc5qc99E+7kJg0I8uzcdKCQ
6L9alsxBz/Ykwu5CPdyY6ki72jhTfV3m2GvzZJPoy86iEI0I8alCjBP5l2JEG2KMHOK0AV3eyITY
yBPRyFxHdPNuYLA75EwKJ30enzlqvxzJ0YbFuBMPikgk7qo6FeKNqr/m5kOPTm5AtGUWL9zNKomY
s+irSHeSjgFjGBPTMHKz4K2VqEwEctxnWuVyccfy1sgLgyW43uXTUjzRFMiM0hYXbaNmC2vYpqne
Q6K6i+GULwJKPRK1VOlQJy+h+ZIjqhfGwR/nkzIx/MZqs4swNucRPmvpaj+WRx8QDgv4fqB0yov4
/vd++H8FDf8kaFgbwf8/Ln3+7qLvZg2Uaf+ialhf9S9VA2mgBCESeEewDHOF+Mkf6LTy2xquqYlr
sywRwbCmMvwrEU/5TVt/wgtV4mMUCcjnT1UDYXmGphCSB5wNuK1Z6n+SvSD/DTta5xAR5WBYaCMx
fIKH/7WtlQgEmOa0AWGpahqlVgPz7UBjU+CjGuY57UhSTtW281qDPK1EJQrPE4wGTHOUFZvhCz3w
4yjvEXdbr0syFc+IN7MRy4tgMuKgiNK1v7CCR1Xpm51VicxzpmXZ/HLW/x8Y2N8DJDgMAks1wHXC
bRSggb8ehqjOJpKpxqSTXZRNpQxdD6unrrbSDvsvman35aRG21Gw0p24iP80cln5ay6PsZ5HjcEY
KExXfQiTXv/6AWYVxV4zEu7WBllyRLaenroRa5/d1bitgkDpCW4Jh2BfpaawNfp0RlEoPGQ6oGdR
QZUSmwlwvNDZRe1lGdL6IltT66Ois/zKJHGbrCKJCattwcJSVMKTRQC6E5M89Jr07aKe1EZKdGc2
2Pk1csH3f5zqfBmcf3+q/zZd8vdD1WFUAHg0FY5B/RvcWIQENxgpuXJ9nFb3Kb6Yc0tsD6aHpSKh
JyqX6TyaVkJ7NpnmAGg9UYClKpnEjMWInq1hzN5J0GZTEifFIophTQijjtWwPdEuMaLX/oePLK6f
6ResiMtDtIhF8gjQA8+hxkP4K5o3KuqQSV2h2F1fZ2dJmr67tFrA0hXVs+R0OOTlCEVqTcQoq8vW
yEda9LDTPuZ8AAhQpiJzS5IK4QKi2idQMKvOMQkEB0LVxidyF83PkHQbJgssDfmLCNbrJ3Up6P8T
a9wzxBTFtV6IV3MuVwuo6nMZ642Qd5hZqhY8PE7rj3TqmpNkKc1zKivzD1Z6gcCkPNsbsdWTTVbJ
50po8aaUKp3dMBFU2KTtgdg642LOTH4gK7t4MLTB+sK2+dSk5nIr+7p4LqOiuAlGBikqscXpYVYf
4pDGLejr+dpGBfriGLs6u2I+7dml9XM1V+2pXMgmIK82cppgUJ6VRg6OmrRMiGrSe2NY2nPQxWPq
lkZO+nuTjQ+KIiSpGwnBrp40hgBQUiDKGebxZBjgZjLMQEiqxJlZAZchszZToyHRUWGze/FVZhQr
wJFpEujIrhuiO5U7T80s8U6KZ3qXqRh0kkS00M0nM6FNDCtXH2Lx/7B3ZsuRI1mS/aFBCww7Xn3n
TgZ3vkDIIAM7zGDYzPD1fTx7pqUqW6RK+n3eKkskMxh0OOyaXtWj2yzFqbFEUtlNr9Ekklq9Jtbh
ohzN430fgw+o3emyr3tx0KaV+3/zfP399SPOcmcEDScAiEND5N9ePyrKAWuFEAKHBCoTYRBAoqSk
IWOyldL4ZTz3ZEcKJJyqtHf4IPWNjeLX0fEctmf1rKGp9E4kdgJc/i7yc5btqSzhfPDt9+J22GFh
Fv+mzFD8TV92+akj9pKU0EZxBKf3byyxLpnBtchzqFY57q5SPuIESRpe6jY9GZ6guC3nH4Eh+Ujf
n793czvs0qbM3v/1r+/85/zjl/P8cwARgj+UUlcd/f3dSUeELNaYXcFs5v4phcC1q+K+3BXkSA+e
7qOnQIl/Vyn4P15jgt1vElOO7IoAvoZ3/u38g8Dvioig3bQ4LOi8Yt4X89K/BbHOf0+1zw0iAgu7
HMOKUa2uZXrM3LBFZTPTlL3PvSXYVqTElqZhuHbAjODIE+CIcDWzt+R6969/QyCp//47EpxuHG80
Op9l7/N88Y8/LVGmpGMbekZLzN02xMPPD/+F9xV1uPbi7JgWGIg0mP2NKkMWyHN0NRdeLreGkPR2
GEApcjf5VAH72LBs9G3t0ekWaY8CIUgweH8z/dX5zql0ZHkJXwxYfdi9+rbHwyDgxZek4h+jyMP0
0bfuETzmMzQ65M41yexx1hOBG4Ltjzor0BCXnKJG9IZuW4zxdJu4/AP5CvQDMThEXvIGiiWpecqO
8OBZ5M21n6fXwfPnfRYgiIXCzTd6AjW/yTPQk6u7Fh9lGttLGSXJsZLEq4Y0zw51Xmu62rjAHDDT
R4+DRX6DFZAdcdQzEpeR3qcubRg0GgTvIZckmJoN//G1EtGbkQ6LrZ6SdDZZ9XLdOexXtzH2Zb14
+j4M++FhdLr5OyAOf+B1Vt+6Cowkt+h5vYTdT69Gpbx4l0sHK6Hp/Zsi9B4o3liOyvPVW5SxmodR
Ed6Gw1TeOwBmL/Os48LI8HdhqibbG0B3GyM98rV1W1wOkV4vdRPNx5ZN8l0L+JZ3tpsjyWaLxMSl
/qqsAQ74NfSRIEEaAUlyJrbWYeXP8jDRNn+Ey7lsNMYECmmc4UR81+6Tsi6pCCUF8ClyqeALjdvE
XauLNiezY8sFNlGZmetqTC6SqBwPbRa+eRC3rvy+eIlyioo8nWLwm8ubxDIp9i04H3fphtvGCeU1
iYbxCOsjxcYVN8cu6s/aXyPZAgH4kihJE59zKJObMdHPq21QD+WY3FEGkYJWhjsYzx1ZeqHCIxrZ
vTs4H1SSGcKFK1ShipzeRs0oJsU53z1k4P5gPwEXXNVuqLK3vPblw7LgrGwishALs9AzxF3xwhjt
XUigsFduXl/4/l87u2Ik+Fvbp7ZvnG3eKPVrtKamuSIBoFxFrx136m2E3HCvI2Xv59QpL50uCU4o
sNlTI5Nj1swLO5gxiXczUS9+tqnFG09ylieMbHBVdgvrOjN+8BmCFwvHj4xbMiRk493Pcxleh/CQ
LznmyPjVIX5KL5KHKGJF3FI1tPOn5sc61jm2cjIxBSP+HLMebYgr9elwaOHdbmmwQP/uix8ZjIgz
VUu/lakRRtUsnjL605Fk1/5mcplOD9qTzgOJY/2wiLX+6mR+I5LAEBfW8jezGPHyOT0/QeDaLv2g
ZaFYhJo4hp5eut57rFROqNYb3H7T+FyavZAHeS1lheynuKi30BVPDR/AbedAdhC89F+daGxPknfP
c9Ks6k4NnnxjVC32K/jj68HPCTkPtRNXR2QBfGNLs3T7bigLjBt9jHg6VoIFVp0W2ZszRgCdqqr8
0bH2gY4UbQcKxcHrIIPlosnRFnnG+i8ktd9x32Hr0l6ydWIQy02RRkdBSB5HAUDEsinXu8HT4VUc
wh8ikfvql9EfyTceFWE4cjSmB5ry2i0wmHuvmdotoSMszY2IjlMaB59zGdFwwlbFVUafmGbq+IWK
ZfwgM2VrDGhrubzE3tSDZDwrjVzORY+lhbzlAnL2tyX4sPcDdoZqWGoq7rqZkq28R4MiPrtPFc3M
aWWJoDIK3BZF5PLNqxfndunn7hFwjsNrQRHcapgdmK9dwLPrBJMF7gUg37FEqrPmy0454q+S3Y1T
hjWxL5jJAJdN811GdHMNem1fky4n5aej4GvK7PRYTA4vfhvss8FJPtM5WG6qqNcnvtAY7CjFppQo
5ZOZMb5Q05CojpZX0wWYTIHmbHOqT7AlBUbD5V+aOj+ztuS77S1nhI0WfSl4j1VbTPYO34Dzd18p
HJdeU5oTDPL2rmxqcvoqFFm6p8vEs/vSdJ55LtmqHpTbtePOhBM9PqPviu9lQky/m6uhVP/1J1VL
Fd1geoDznp2/BjYBgtH2Z9FzmgCuE8mxi/egS2Bt38ACQUvzE9/OMvNbTNU+ACPQPOs1g7qFXHyu
GBjGBDEv5ACuqrk8qm4y90tnB0wvkcQYblZxGycqwWNx9peEvHynNmoBiRhh7rtYeueYvi7CvVK5
VoeBoKB/WEhvLTsXCpyAyTY1PK9jy2/XrcvjUmJ4MW2SXHOOpy/84U3/y62LqvrKTJf790HUe9M2
YBipmYKFAvGsMxdsu0jUhGG7pWhOuWDm20HcqqrUhKD4UaEaB2xvx/JovUU8KRcQT9g14radeIyF
zsUtRaELcWEOYy5vOtnZkaMq45S5Fm03wEo+/+1Lg/eqDWr7S6c2YOYGdPEs1xVjr5dbRiBfzuZ+
DPltOWMczb+M02LBXaWDQTUXwWfVg6yAmWIxswZOmNHCyIWSZXO9UIeRnf9DoGihBBmdXochDTir
7zfvKkv5Oea6BCTnavVOAm/st1om6penUrhVoslHuPSg504d/KuLqZz4iwzdyqcxqAovJxg29q2D
UqjCVUXaH1OfuW80N6KpcZZ8T7hcn/TghXeSOZGtpUjbgoMzlbDLXCjwceikL2ku+dWZulo3SnvD
dyDj9MWutsASvibn5ZU14WeTCfdVpDN5QimMUQclg/m+QhL5s4LIuwlSmRxCL483UqU8oIUhyNpe
Kk3KjE17mN536ersuzCGMx0Hi9zX0dgc0tIpoO5aeyjc7sHVa/DZYFu4Ca2+WJyOshbYWQ9pTzUg
IBri6FMx4w2YVwzCJs6e/KbWZg91BzPgKLAYcJuiRKmxdEs1lBjjOnyYGi+4WVOXPESDetqMvr5c
GlHulzQ939SGNN0FTBKHJM7iLzH0DW8fhdGuJ1d2JUZL9jsrm++BLiuOj2NduGkFXQaWb6imFnBZ
zI7MSnPTZqMLv72Y6m2xnsny0aihJXW9mt7XsTmPKoql1iIFJ0hWI/uXbQ8WYvU7C9XLp+XDCXjw
Ytj/205CW4nGIiP4NvnllddzTMcjzXRVE2BZipTQ/LZFNjFORALWk+nAqw+O+QHSOFCi6YkLTVPX
JU1KOAEC7UXs1Azu72DNb4KabzaoCvtCaPuVGfMxLnLcFSTdnF7pq8G64thM46/Aj1H7fbaLU6G/
colsP8bo7AVP/J0yDFI2bJ0HZ7FM6TDnj3Z1HorFxYNRcJekNtCymsgm/iwO+tELzR39XNOVlJW8
G9rVnFARkg8f+sl9O6Zy6y41rXB50u3BAYk9GFVMDVbnN0NTwyRhnfPQFX31jAb/qqQbnPwhkbdg
vz6dOUOgDhUpF6dQ6aYECLyjFaE8pdnwkss+ep+AG22HINffusR9sJLe5DkYCSOt0ZIwGCbB0YN5
s1L8yZk5jg9j0blYOSQWlEL48REqXcCn73+XXficevZmHSHm0byx/z/sY+VSgdbehENyy+Ulp6Mx
wFoyJs8dY2dp3Tu3JrrSGW5svgBByoY9mUg61OK1m3mn9676pbPpsXaqpwJSUU4Y0Cvc579uYv9f
B/+3Oji39n+hg0u9fNp/lsD5F/4vflj8BwI3Yjbb6L+usP8tgQdwhDnlSasmAdIpD8F/S+Ax/xLx
8QQ9FwAxoyf/0v+TwOP/SIVHfwsi5H8l+/43Erj4Z20w4k6NEYQWKATkVASg3//5ar1yk9RMO+Uh
7fR4p2q82OfNVMx+PPcHtuJCvnah9r/iVLasS2XEO6Z3xfpcyDB/4rZ+9qCFdXznOMMIBj2hBfLf
CAAehRn/pACcf8w0PFs5ExBeZ9nibwpz6bdD2kRnWzH7U2bUbgi40uvWe41zwtBbAW+l3wi/aJjA
VuLepP+dmrD0lBP29yjBHI/OUPhYMIDLWlCCBXJZY7T3Q3e0NPsQsYyg9AxZbFui5Q4HbynZyMUG
l2G9eAy26eIFzpGWWUxD6BHicxyDIt4m2LvsbZcT28Ye4Gc5rRp+MgIzLv3uTfp+Lz/WuGINNnmm
MGcLs2KbL8s2/pZuOj4mPfPkTicyXh68gTqMbceI3RzrwJQjMe+YwyJ2NLaVYVyBdKixBLFO66AN
ufuEmOkSg8bJMCEognHO2O99bqvoA5dL5u/CMEgvgVBH9EFoBLxNMjXZZ+k3lFU4LubqTTqHyY/q
ltSeuoYaFey/LY6Wrssot+ys0fYSBQuE7Nrlw9ZWYeFj2LCa5DKnDRGzvsOFbigdYufbYE/DbtSp
DOuKBwag6Wml3nNEEd2apzN+yjSZrZ8Y/tIf14eYA245SHJkYMB7Jw42Jvi0CoHDKw+gLA61qKvP
6oO6iBof01Ewz22zr1VxXk4WvbhDRi9IEaEHPJaZH10kVYRBVieAuyZnuao6bG5lRTemyxrxKg3p
A7tuilg98+Ww7xQEzV8MccVnWwP8isuEVu5s8QWl2UuKbcKpVfPSLYw1/JLVYG+YXJLk5JEbzPcw
4SAWO+yBsbU3EQJwmNbmop0r8SdbMXGkuXAv2kAlLaHriD7MiAZd+Gyr21z3CDvVng3qIi91V6CK
zy60Ru47sHaPQzlZoqx111LqklUG/nW50PrLDcCfL4u450zKRzPPFzJxGqI848Dv2JocBdPBsYK9
oHAd86HAXqYHaaIJ/6NNgm+BxyCH8aqL2pObmr6e9aFta+g4JT02QGhlY9pr0fsxsQl6wRPSc2tq
j66rPQqgYdhUdMImhvGCSZX9f5/wgH+7qYIq5ZVLziBrbe/k+JYhSYL9hSSbxl8RunvylRNIx38G
80xbqMi5F8ev+YjgdPJmrWDRAfl2Hum3z7jueuTzYX0KCCfosZJ9idfjfBqwBmVGOBtSybw/N2lW
5gqY3FzVOSGmnPs+XCy3xoQBjWooPnOEMe7XiB/rtyOAj2N+mCLVn/hUFa72BlBNAMnIn9f6TtC2
eh7x1iGcjz3wIdycZhLmJUhtS5pNc2m+4u2s9SlD9dCnevIK75UK5aG5Svh6QCYNh/Y3ZEB6NrUv
l2I6rH2wrnKLRGG7P2gOtnqITO1hVzUFG7QtJiC6PJm2i1rdykjOLM10Bur1p0xXj+83VdCZOZ2/
3iQmM8DkJO0k7jWCuf3YXgypKN5kt1JIAe0U+MFttfQqOPUjWjhFrk6gu9t5WUvvyVlSfCs2X5zw
sojmMHjtFl9Vv5pYTHgyeIKChexGP2aJ2veBVziP/LJdgq7sc4e7ZG3hm9JK3/7VaSAgFFoMMY1L
+Y+7rL4MLxqfOZLqMOQk8jtDWRtYUnmyZKcxqsfiloverH4Cv4vszbTYubnEktI6t0G/2PAgEr4i
cPJyBcZ03y5JUv3xISbmmsSChY9XsNLNd14W0ctAR/R40jA2SN1GDdwzO04+cZW0TXOuPtCyZUZw
gh+rPrZVJOrrTi2Mn7IqAkJ/KoA4dpNS65ve1FnPdYxv8kDNdOTbtGcTrNs0emqHkg8MocxZsG6M
BmrREWM8vCDjKIUUgnUswO9sQnsduTKtsNOIBnpck1jKnUj3EEYMQ9EVO2AwxvuN5DLnt4RIEIVZ
nzJGT5F4CU3QfBuBERI8yrFYvBOSVnEd5V8kv/Zn6W6bRKNat/OALsmwu6PY5zh4+UC8MGPs3mA7
na4cPvlX2zYktI3Wl7g9sIeDYXbwjJrsKe0LMtmFOPtcjSt+z8nsHIdWl8unagEFuWAxw4Nrwi7E
0UEx3KbuRJzt89g64gJAFTHPfo7ebF4vb16QL4QbgjTZmBp7ScnMnBFuhPMhRx6mruym0+qOdk8o
AmIqRawl7WAzWqG7nhcu8aRf2E6CfodDR1sUzQS9riiVEs18ipwCL14zZz+tpO5lbHt9sEovLJVB
pvL/mYsF5ujFEAPug1Lrjpte5NidYPdf5/4aHXzm99/0fVMtrDlqBDqWiwQCfTGufB8QplC3azab
A+eW+b30XXUJcJotgxbjUxqs8lZRcoBgvvBx0guwXtP8QaNzA6+RECYFEvhci1leUPgRXJReq97x
TsYnxaNw4zS0w3jBmt5GTk5rSav7Hue42wwHjua+xI7dWlyUmi8skHWzwn8GRrfXshs//QQ6owHD
OG6qwG8vgylboazxJnA8m16g5vnOTdjmRbtlsRH9WWhsuOzGENBvTAXe1RjNDTJCTNH2a47R8mLN
8piVq0z0QGuuM6Exna3mXUYH9W4twvqt4sRROyHp/Nsto0eEOQ1cb3l3C3eYMNuHVKYMoRlfVzFw
Hwmoha92VgLW2nfCq+9qfP5fiht2vY+aBQtFNSpE2CxZkJWN9frpKSpL5idFYTEoGntOzjTIbtCu
qGfDVZsHTfVTOEtFping1XtEhZsnc5svhc8QkPPIOJslpSHr7dwQAZF0ZdPMy6rJyIH0Q7Q0+7Br
1+Tsph/oQ561+640xSB475dRn0zj33sF6o3fxfDGYPAevNkWJ1303Y6NPx+1pCm7IyiyFNk3pk3/
opsJXJm19ekIaNhMFGRvmypqH9pMrhSYVcXvPCsexYiO5gls975pvEO78r9WSdrrmAsn3DcBADg3
HKEeN2VqLmM2A+Ec8qfOA0sOIYoZuty0wgPikM7Z/QKDBYLt3WQqodFrwT8D2JzyZKdUIB4RLiJ8
vEv10DMYXtemIE2P4nAlyvjU1A1d7wFwujxurquU05+nIsG2NeWxA2OHPCm1ZvoMpAmXgcia6d/i
NkauLfr+JbSUkMhppYGv5y4Ju1eIm34h0ainuOs3Ld1oF/A6Cb2bMGT174vQnZ6w7oQTqMBQ6qtW
FMneM9NS3wpbJAgNEIsOsJflaQgpPs9SeuPD4FP7tQh5acbM7CHZzLzToDVmADch1SDbtjkviOiO
kNd8ANHR+u10dIUSfAvaeq+D+tHYlKXAyh4ZJ/u0X+hVfi5NsS8FX3WCAziaGRXxC3A62yAFDIWO
EI1lfjmOlCXGvl4hjXYkdarhBswjjX6M1Tu/A9kRNE6www65rYYW9kJdePRiX6dj/2pi6ZP0FJyQ
hFfO0KLstllcTj2OImerxfn16RZz8NWPdfdVDqk/P1YmWqgR5wFnAJK1qI4e/RvTKckhZtFciUXy
NqyQJ7ANud4n14mkOCoO/nqnQi/mL10DittCUqH5ODW2uMZIA6RqCRYuX1M39x/Qzkdy4RF6B6YH
5Z2A2GnnGVMEZ9t5U0MjLX2Wf7yqowypyiLQU7MMvY+Ov3l5SJjLc0osYgykbTIWy56EluzAb3pu
fNlPpGSjfKbMYB3H5q3zluy6c6tuPpopHvMDI299Kooaan2ilyDeVgbFaMN8FHKjSLrxp09rfnF1
wFN6dlaM3wE63NOC6PIu4G3jWM4LtWzmGF0KFNNk3mt3rEDuu2kdbrVhQ3zLVA9KAlZTNZHelbi+
5eBVlnTdPP2EU519IudUyyEXM38lbifdSxua5Dddd/14ndRg4zd0XcbR68zShvzGOlUA6Rw2vyci
XNNKDqZczNbQQgY+xZCW/sV05nxFdZ7f9evSP2Qiw6SRZRL7cpvAYWBDLPgeFXb9E0zLqvaL7XR1
4suhZwa10AaEgMbzcZHNSJICMXIiPKUnfRfgV8cUrXzPwElB3DlQb6B+8jWL010X8cbdumlogZKM
RTzS5TDh0S6DsQ6IfOmgY0zW4KOGyXF5d4g+/eiboj3nf4NVX3qR4w2XkXULjCgs5KB1sLT3SDfq
5mdtRUg+Ep+qc4eingw4/90i3hTadB1+BzKrezPJYNo5iTafGZWLPdm/mk1HsIjmtbRxdOdqx4MB
UOTr+YjMCzbSKmDDmLDPB19CfgmSRpKBBkEcX4lqgtlFr4TWxTHWa7/bBZRWnpOQ1JdgiO/s76ao
CEcoWwU40E3WvHq0s11C/x3/9JSwstIzOYvVAL4iH1R61ysfE79ypQGF76wR5MqiBeiQyEDfurj4
10s3Gv4y8zvqa2hKjNNM12QvVc7EQEa8Wq8BrvntZjEzhbTZ2CeMR80k+JvmGSBFt7dEXI3l4kPm
ty3v4Tgtj94wEkkrs9TfqqQZmFaqNmWdMGNYtVXC5iyUpil4ScAI4bOCUOd1Wr5UVbMGG5IN9NXM
k4juw8zArUBYgLjqlaJ9NXxWAZjZDOP8ikuATZIqqYSQ/RxIAnNZhJMXNMBcf9A4R0sQs7ONtjry
KF8MVdc+TnNN6Rv+j2reLmwvCorJMhAXo7UcLWFc9d4Gc4X+tGqxZt/TwcJNyI79Z2BT6KrlEPU/
/qjre9MTMbGidWliBXsKhMXJgmsK2bknDJ2Dh9so0Wxc2VbpU6rzKOFcYNIiFCHbj5glBQi8zopz
+ww+cxa8LHnsvEAiNrOK34Omn5ztdK4E2kXpkN2PvhDjsSth4mPamO7sFJ1plwAM5Sb3urLeTaZr
vxyn8fk/WDY+NFkGl61zMJp1snRfe7n0767feD/tvOibNCja1yL3+kdZJILcU4tit62Svr5Zm6Ar
KBA2KOug5IInGl9AKJ07tm/X1Mc0zrtu8LZTl/UNXx4tUlzKa/3AJhv0z0wQdItBX/xxR0c9NVHk
/4wqCX73KskIrMx5me2tW0b0PqzKg/YfgGmdEr9/ckf8zKzWquC+6ToikFEUcRVkmJC/EnAAwQlO
JIDNKia3s/WxYd3wGRW/l2mMHh2anq5hahNTZG9t062bZ+yQfVvkL0uV6+dwmXhFBenCi99TXfzN
FYAHfuTaT21R79WvOvb7r3Z1+edqIfuhnSyaTiV72xtWaiUd4rSf5kdiJ6hMczamH+kwLS/GlA76
SsbYfh6Lpl9dn2d/xib03nQfVU/LwHV8v1ZpJn6B6gWg3kaN92R0lTxWTtRQWlbXwwLmruCkqzKX
mWVd4B87njEDNsMQhQRKPHqSPwcwP5M2aZoL7cxrcVhkm8prsqLwlTL6yOId/UhBdVN2wexdhE3S
dltjKrYPXdtON7nDpkfUomc7Q9Zn3DoEs9uLDJ9vxVDvT9ch9dwNMZUqYidZSubVjnabljBTL36m
0JefPWdEQhwVIMV+9Sbna7VB9KEHt9hhLTnfC2TGGt4j/oqYVZx1D1+ujBwOxo9nAk3ydeZG9CM4
qql5Cw3Kv3C8GdhSOFefi2QQ5soS5gec1GDPyC0yS7ccwpu1FPNE3JVj74pqsgBITOfyxgV3SR6K
73rAPtHy3yM0u8gNyuD8kuNMIYHgePh61tIGP+Xg5inNFO784RWF8z3GpBRxOGl6E1q8t/DNetvA
N4OB/YaPMIxhoib6Z/I5S3fM7v7dEMXTb3yAw7WKzmscnyHyQyj2I0PVM+6vsVpuLdomAbXk7KXj
t/BsINRyISMs/RQMWIYOCRfr5Exs8x8bhJYOrTaD3VlnAUGh/q9t5Ih6uu7wT4N0SK1g1omJPVzQ
NXF+O5Y2ia6HjFFgKyh74H40mPQbErQUH2G2mO5B5ec3dux6zlUBzNmSv9fSP9nAT4tt6q0xpwq+
7J+J312/y2vjfbb4K9Wl75zvz+EQEjLKGqTOu6pYe1BSIixcLFYRtu9urEdL6C3ybnRc813Sthv/
1L6W4qiwDN8TbiT3qnhGAJi1mfhcmQ1HpJKq+2DGUC+4EadrnYyB+5T5Q0zobkIboE23J0mHYZwe
s3XxAOUlc9heiryINAgsLR7zvkrelah6FvgouvejQ+ffbigW/zT4OIuC0g2pgvKjLwaGhHBpFX8u
yiAiLYwgP1S/Bx+9WpERerIT79xZ+C9FXbK6t2vP6dYpVdxpPbYKC8P5QWffSymAMw5t+NRKdss7
VWUr0cMhV+NB2KC6S6RSd7ouwb8NpWRe0nz9OgJRBl6EdWPoHCCpx9uhqsjyQCWfPlbZZhXw9VDV
V6NM4D4vlqOReaNiUFZ+/6fxz91hUzeA2iqjpaR2o640d4VOZssFqt/wwEqQ4Eo8Wrjbagq5nCnr
SB7aULoPbmdDZDQ7qOjAsQZ/oxip6Nr0s1dw2akd/3bOCjBp1YgLKKKSCHiyUm6118ZT2LJBgQSn
2h96FAyHKhve7Wn16HhRRzY50Ol7nHXYnPFJOqCv45q1wdiAe6ogY7NT8MQ47wT9UZ9+75B8Sttl
uomCyL4LJzDsRNOzVXo1xfLSdpG+10L1j/ifkt8OLeHcA7ESDNf1OJJVnB1Tvjch8nygmQN4/iAC
INLyNt0Mk+i+c9W3NKF5FVOVWD2QfypYmzteGpAnBunHzP3Sf2oX7dpruwbkTxXNTLx4Ur/PL0Kn
dd9XmPXrpuFN8TZSJsFK08QsxrsxLXcthZXhRiULG4d5KGewsNg8CZ76a0r5auHrp8ovkTCMHEAF
uqL4VcXuuUTuPDugcoP/oN3AGy5kORe4PcRUvfHk9RWimDtDeGsEC4dOtbBQzqsdbGDxsgI+zIER
7FLN87lxvTl/s+FsYUbWvDA3leuQKxiTYb3lslhG+y5DPkPiZNexqWEU35D5CLgc88Sd/WHlAo+u
H4BrcbErH8oO7zEt8EX5GNUL9q3Mw1+E3GvWilnCh9Sa+CU1haIs7c2wxNkjZx8yCzxx6s85hWiy
klxjNhJ179v2K0Ja7bf2crU4wEHu+brY1MyYlODyJton5KI4Err06HO14SNoFaDJNiBLXw5tShtY
jSeF0sAlX9heF/Engjf2ENlF1UdnJuwHbJb4Q9DioGxHCdykru/aXxP6L7kzE8nX1cr105RmfrOY
SS3Ml5iJETXwDKwtck37Wbr8ioKaGphwlhivijykn6RKBowXlgjoC0b74rnGvEEJWGHyb2W5bZFB
C4DcZNmZhU5QVtNRJKkfwG3KtavNZk534h8uq/cRKI8jZQ4rBfsGP21U0eLE2hFbSs1yfnVqoCpJ
3I2XVezX79PCVLPh7WuuRK6R53u/TnkmFwnjQ/U0ggAfZheUKEwlHcrGrW7j8LHIgvhlmlreHYXP
YLql07yly7gnjzxnkeBjmZXPINtTBcScZYIcrkPq3RSm5XzmQRd0lWSthgcltYY856/w1JzcKP8w
DNhmjgV4DUqOYm918Gno6lHWBmkRr+VCmMMfxDEY8QBv9LoMd7qH6L0VnPBywwiCJK3K8iFpOrz5
jkIAP/c6Q3lQTfrtjykJWRqbovdB+cVXFTPLbmQcj7e1iUIwa9KmT+AJ4udVdUm9dRnS1R++9hzu
+GEsPlbL4MAKNvdfhom5b0s1Hi+2qogGEHmY6T49PmNYopDyqeLio58oj5SSYqHCYDWe7Xn0mmkF
xIA8pOa9QsAjZ9oYep1iO/vNNphz+k7dqIc8GMvhvhNcU+huMkV9ygp/5VQLKCAhEYFDnyBiVpEo
7Eg7zmA1GWNxNUcw5YONG2TxU1b1M3pp7LHZDD0vvE7mhIemqiai72viguAYxzB9LIuakW5KoxBS
M4FqEvON14N3SXiE48YCyMMXXN76xZj/GVPNVqZxUeIRdhby9fy5DSjnoSuRHSU8gS4MibgGjrRi
PxeR+oCkC9YyLXF7b5q2nC7z6dwyNbU+l2reh85z1aBa4o22hvE2xQK6S2Zd3bRhZL5Gd4kecQe1
8JTcM4y+NOD5UZVbdOoBXM1nxt/rV+GU2Wvs+Ut+CCLaAC9KBnhvD1rLG3bI3pXdcfMLb+IlhYYx
lZ14F63DE9kUZNr3Al+bd+M6jvnT0VRYXSSTL7hDepoUeqgastWNXniNByWWYN7MQJGuWFOu5qgo
e3wXVdKyzdDlbyfCbMfM6/n+id0hoquhgyFkk8XMQBaY99NudXqJHY+D4Ymr93Cuv5iVIP/JCdj0
g89pxSX3J2KvSJNnWAThjnekjDaiggVC4nuFTlB4TvOmZ1N9YWqT97WHc2qryNG8Zhmvh72XCQbu
zlv5dOvJ4WcfhoXZCT/mMG7YjaHo6shN76waq3sKblMC6L47y03I/EUQvup6sIXUdfC4ZG3yn5Sd
x47syJZlf6XR42CBNGqguweuw0N76JgQIamVmVF+fS/me4V692ZVZtUkgcy8wsOdTh7bZ++1MdfN
qv3kKh4+JLcItOtquVt7kaHutaN8yJ5zn94kdh3xmMdjlxvHdujSr8LG9YfZi19E0Y6sBl5Ppb+8
xBEoPlao38ohaqKto0aGFGw3fI1G1eQfMRtq+v+yHhpnMdhXbVk4P5o6V5CWVkHhlS296T2b8tzb
prNf3Y8WAuvWiZzxxvArYAEsOUmau3bMV9WsHGLfOU8NfdSpi2uxzRQEEK/pkN5Ql1yHr1zqQljz
uf8nU99udIfJjqdFCPyl96gnhpnf6PayZGKjZzmRDgtGO7uc43H6HlUVoU3mqiABH6XtTZSQkrLH
uNQQQ0peb5JXdEBEffnU0s7FGcJ28jtKWvOFHmuqZyOpiw8Wxs7bHHJfX80Oiw/LkOmbOYR1sRGq
FReQQngyFGVXsFHJI262MyvaFWsDmydPa9sQUWUI+L8IZEPxYFdNyUnGJoyPAdHgXChlfjVGMDmH
pu65D3pl475Da6+btTbYj6a9X/4gdQ6HGq2XHJCD5ZIP1AbdMXcDUPXW5BBNac5FT36E3IoYuCx7
i37aKI5ThgFjsE7EGtxXB2HqMZHUORLd68oXHgKwt3gQDi897zORTrNl+kplhusDRr77YMRt922n
TfHIgZPEfhBYR+0WU3HesCz7SbPKgyYS9vj+rLSyT8RZiZig1386RYkaC+RkBpujCoquIo7R2PgY
yledmWTlgRbT8H5m2wJ1lhqikOocu8AGHYwxmWi69GxuQLKbEnAOCTELkhvQCspA+veBg42BlhD8
jyxp0hpO2dCTzvGKMvff57TLv2iARXDxyFcSQXAXvlA+hhwYPSvgiyIwdsN264f0JnZsx0bfDsIn
3CmoujrAectqXJHT9/OAr0vds2BbDUJriLTcr8p93E2s+Grtu4ckqHnV45wwxFm9E9HZO8X0rikP
OE3IaMt6KBLjM/qv8zPqzki30qCyd932lL8eLLZiaJhePbC06Ai0mV5IEWrqNy5tmr1xweMZ40lJ
ygAjLhY56t5wIcZrQqCljy2RNtAV834bHFlm+q+iVON3MIvy0Wds48ygmvnJboO5veTOg2bZDaK5
U6yKWirjzGJX8ZZ9dqJ0sYYPMmCp3bbzVTfbQwiqIA4ZZP2YVsyljBoSeWn5NzRv11tZle5PbMTo
jHPCdmXjoJAAP/QNPqUan8QLidlogFTQcvxrpR+8djzr0WGGqMMJ2SQjX0ItaQFpgG7RYl2riPy/
2ei7pi2cFwrFksuIcpalHWX0l6ukA0hRzAlTzowPOQVOMXnFLnK8CMUAy05C51ibtgdbknIiGmV8
upQlA+TFafxSKr/ezlXOMlcPufNRiip/KNnZgZaWNUQsT9hTvZFJooExsHr64fwESKBVg3firIhF
inO5cztPC0micXPJrOcWJoeWZUQvzKGNGZ6AdFAlbH9pORkLS3swf7DiUtnRVgAN1qOdKWph7XZh
/CDCvxDjHYjVEfYcVi4l9wfkNiJJ1JkU5c1s1VTUljOqzb7pCj4SHjv+bc8WCyJ8PVt3vYXCzxU6
qndFwUrHHNvLFypu609l4Y7nEkwxQhImf6S/2a13UvnyQQgUacItc3gbJJ4frIZi9Bgm25jxiPN5
TstdzJ1NJbQkczrG1YtcU4boStXMZFB5kffRWK7mEAYIiqehzwofVdsLns00LailDC3acv2ITwyn
+3Q/N0ttbyBzWBtcjQBdYolke2LnHh44zTj8OMaREHV2jfeBwwNlQ0X6ynEPUdXpnfxttAzvVFUa
CAsaPFxh37OhSY2z34/nBIe4qGK5hAftMu6e6jZP7/Vo4eKy6fiDxpUuGLCSrADcZ52Mw50Wy49Y
sgzmx9IMGnGW05zNstVWV9QBMkwieLPttLPZMtczVTsx0ZjZo5IeqZdhOOPhBhcNQvpUoY/vXK9i
mxa0s5UdRBrGEzfaekyumiJz3B1xSn0vurG7a6j7NXkYSAzxvuXeEb31YnCSImb8DUKPyb0fyk/S
ohVQMRpGHllmRZ/GyJW14nLJiS7JosAAm3v3fVtADuEv0xxWM1PeYz9YusBrM342SQ6BFBtd58OW
7SR3M5c7zw8PNe8QJ3nkHkztdDiJlwAxhTciAMDo1aLfKKrOMr6sdjTuBgIi8Tl3hLFnQziPFE0V
RnkKO8s8Vtyhy8Ni43GwI6YzKbWZdpMFa4eO2EapNtg4u2GxseyxSXd+F6To1XUdcATvbP9iAOcI
YL7qSIxrXtFz3CTeY9jjMl4Z5RTjkgjy7M53WLlQ0tLis+5Mkb+MykX9quKU05bLdPuRh4GX7HSI
TLQO4UyRHGy7Gvg1Q0u890uDVhxKwwC1DpYvES4HqbwN5aCMgZ5hcf03cvIuvWZmidMoWnRWPOti
HBOx04wse5JUXFh8wwNoZX78YuIwpPNQW/JFYVrbdnXApzo28A9WvdGMRNbAEaQrDt/ls5EabJa8
sYhPI8wQHIb5CPnJzuVEssjympLUYZZ89BPLjS3fkuEj4gnik/kLlrJ1baqvhAXqax/m83vTCSYs
39Qe9gTsiAfXHdiieLyfj21bU6yYup1xNfedBuvL4b6hwi6sh4UIpCDAqCHim2umMZ6qNu5+uhn3
187oOtfdpHk3oz553BpXvRPznAt6b1LEDoT5bMwxBCo/sqsaGqCd4ryURUyfhF+65cbBY8Y8Sxst
rMMhLq7YMHfAKNFUbuKYWrwdViP6ykyVzyfO99n0llVN/mwJxF3S54EXhxeCAMCw5Z+Rs2f5y2SV
sxnOd0oq9yEbFUcclIalbVyKknqLNth3huLuU/o40Vl6zVxZtpVTvYO5tXuRad5/hWS3abQgaPqU
yWicICGalXpyvDoLMEC504kdDB97hJIs9yLveoK0ZWe118j0QXBeTrZ3XWZGjdN9GjAwQLON4YCx
hbhRU4ReQt35DBqDpBiVo7PVNrsM7hM18NSbiw0wjQasXaqR4YB1od1YQQYWrU1cqn1YzvdfQjYA
0XD++V/QRd17w7DdfYIdi6OkH9HVSCnY6Nxgi8d2iqqDxK6wW8+X8VROxs4uUU2X9mLkKwKg46LH
ZPNFmrPaWfWm1z1B9CBnFM1LSMhmjP60QQWotWWq8JtocR9sB6KHy1FJlncRkiTZdIJ4rOnLMUVD
JHHGiZdKx+G6zgV/iBAmAd+8JTW9YqNgwmzGi8EWd4JFjQN2SbWR1hIdpXZ1D4yDO3OzLbSayw26
Uns9oIixhZ04iLHGMag7VJ2DyFI7HKb3yTyA28tV0uv1CCcFdBtfdhT+2HZPvZPSXeQqtp82FiX+
1kjkCLTYzLFgM93g4TMLc287iDtX/hgar03e+f1GmokG59Tb8jIi8lodJmSwYUcizHB2hp+wJaGf
jwNYDvT6LphYuSCc1gC/0tgYruII2WefJstHyFa2bXj06PSppC90wP1aZK88j/qJs3iufwaIcBn1
czY8laKoldwr9sF4AYhN2atU6PGrDPrxKWlsdkw98b14Z8w5OeSgFy2l9ZTuDmCAUOR3cd4KliE4
aO4r1VcBunTZsGVoBCcuNn9edcmWAYdennjxddvp4diQP8WmU7b2qY0YYnTrY/GwZDO3PHyMGUQX
KWuiEjC0nj3Mr3JnSz0LdtSj85pRlcUFFZjGc4VJFv9EH2Uh2nwMf63qrInyNNcGlyStxKFEl8BO
yAgZkOesUC2LHXld+dZmOV+lmETeqfNnC88pf9vI1TQGEpyJ0Rgp8DM5siku6aFtHMUiaKYxhenO
ahLKxuI4sA99N9TFaSh1a1NTq+DyxnYRUOJeD1ymvY2B51BjeCfYSZaEL6nhOPgMBkf/cJrS9DbK
tOUJPDjJ2uEwY12V/UzhZB2yKNuegSshIIY1AJI4XcKT34fUEPi5pK2DmmC1O9OdCA13BH+t3Tl2
97E/ZJwsOGafe5wfkZbMaDzWQy/klvULiGwvT6F9Ya2Vp7YNy8ezMhdWnWSUXJdVPiJPicm5MobO
u2ywjubrM+54CKKY5tdKu0FLt3IWv82BwKbOZLiQO0CYVLuxQzJdn1XNGPf4U8I1E6S4rJNiSFBG
xu6pp0az3Z2VVsH4sYAmU6goNCTrpp4gcQI+YDoArrCm85qwUOYKOmWaLsjlZtYLjdFHVEx3rgiB
ntYeTzISjZFj7898gz1xooGyFaTBBwY+Gx8GjmPx0ooRRfWsw1Iq8wEaVmb1+E9S0VHZipktUhQq
q+buTLNv40ZMM6ThTtymEtKf3yYEVAepBV/JBlhgwSbDToZkR0ApHRm90phTTuzL45nM9GT20qZY
Evck/NHG1ze0thoX6eSGX2e5St0C5oDPWdmKyOV30zqz2F4jkjrGqYbg4a7OOLq6KGeLQ8RDhluT
rKN0ByQvjuPZhQtesI/AK1zzStoEMA3cXa2pPzYGCtkbWn/fkS04PsuJlRW/vTK/6WHDEVYECFQl
XfcNx3TfuI76tFSrswAcJnfUId+Gk3TPQbVAycfk17+6U8v37MxkKq61NqIN7gX9zCQywy4diXrN
HqtInt/lyC9Lh27ZrTn8OQSjJ+6vKRL22GW4JSTGI5wxw3DohTBuR9sLQEMyqj4RQtbvcvD0W+9P
9nW6AAlA7SX0BCvfxuPl5EBD/dKkIkPNBgZIPKsV9Z21c+cMlXxFrgyGldl5iyk5ETUwwshLf1y0
OTz5Vg1XkAkAhFFGWnh5SIy3ikVuBGBukC8aZXji+pZ9bxI47qiTnnGuN3WWPoyJU5ww3KkLnMB0
2k1xhBpzlmJraGJSkzDyFosmmTAmBAfjRbM+W9wKZsc+c+u5QcncU8A/XcWx5T7MyUT7ZuH5BC5E
Rb2lxPFJ+SiWla0yI/+I6685NwerepxcY/4gtTC/O+AXOfc0hBlXZyGpJGR6j7DCYBsgDhGAV4no
s8ekHHDtR53FLU5KO4f6NvlKkSGZmVIx2IbDvfZsvq6K6/ukqkJlJCAG7ts9bspgrXt7uBYBnLn1
AvM4hb2FFQSVzl4WkZEP7m42wv6ohaACup1nP904huAym8yxf+5044grjj3ePclMyJ3cZ+XprFI6
qIwgjXeVaUyvrpF1jOKzV20HarEnXmrOifYsJsOExy6FxepNSLijWRk4aRLnM4qS9LY3IPwKiipO
cvRR8PnAPwPhUEN1RlCICl890kET5nZIC3sBDR3WX7WJw1T8TdbpV5iOF8I2cwS7KZd3yvVZDv2a
xwpbiWu50c0mxyKlN4nqkG3qJgfZOhQOEEXdWyAsW89OOKBmHLhXfJPZO/5LgO0/QYpZvyK9eB02
jkvf9wRYGqhe1m+vIymidCr8EhhNNXdqG1aBBrrJKM06VCTtZ4+Sb+4LHG0zY2PcXEAcAudN4MFw
/u61/J5RW15LyDpfOCF1d673W/jLT0r2QJUdb8aKZeGa3MjiRqFfdsLu4UtsBSVOOeYeFbw5nqXq
Sy8lRoNrpFPmcXaxlh3tJikl2JqJ0Zs2eIs9Q8vW/K/ftV+h7LxpTsCBFUioC3Ar4ETw64eXCNEQ
taPkLI1qH7GpTN0Py0/yjBBWKsvdYJk1VSU5RkMGT1rRd3/99//5U3OtJdBnmrxPjie839J8GauB
qApd9m2mppXKIzzO+BEU42tT43KDuC2FS3o1Zfqp+irEMZvkPXXMmUGj+1+/GLF8LP9BNuLdCDwT
JIFj2h5UKESJX9+NMh1nK+ehu0HGDFj9koYONyJTPMy8mNU/xmm3x3Iz5SV9mpKlCjZRxIu+7K3r
ShisbkPLiCIuu7SrNz4aP+czVbtXWUj6rp09dMlATdVDsNBNqEkrEms3FbP/pFTP4zjPrerJ1Rn2
p7/50X4FEi0/ms+H7Jq2a3kWeMPfrkjdpj6YDOomLBV0/Z62tsTbZbMRzQDeFVkP8hkEX7o4j7+D
JJveYRqwbdCVE917zDj457KSMSZJU269HBOLGT0KPZFIoq8+JbeJeluYXoVLJ+3lG8c6hM5Idd10
8dc/yp/uN3D7CM9bHM5Nk0vmt0sWesU0gqKh50VAMlhbI5bF1agn442VAAtBQzVcH3MxU3iHvlV+
E3ZgCv3rF2H9CsFa3k+6LR3QgbYtllfy2/vZp5bjuKRpaC2f8+cuNdN8jakWZv+gZPuo9Mgmb66E
4vQ8jMGHbIzheZgFK/EZF4imsM+k543nSfDm+uzf4dfNi8c3RLVBwYiNr795xX++AoKQxJPwfNPj
Ev8jV/svAK0Qsk7GxEMFY2wO9JZFRnmvdIRHscYn8gYLcvzUYQ5VK2Xxu6KjRJErYbaDZGqqu795
NX+6WwcQNAOHh6tjmsSIljvov7waI7QbC8y6AiBoBQtro3KfK8eaPrFtAcqXU9dfsZRgn0yuDLsX
T87iwSVA+Xesrj+eC79+6Zc7teXgGsY/Sezk11dSAY5KKx4ZG6zj3GR8z+xOkgWHvQu7HNPpwMmp
X4PTZMAi0SUNUNhSBLswGr2XvuQKA96BmfJvvrF/vswJ4rhYxLnCXcsMfrvAorROCY047abyvfmD
1SYgd9LX8VNpKs9aR+mIPIrXE252pfuBmr/OEv/zqzyEWGpypS/3RpLMv703NmaAyR4lWmdsMfN0
wOXI0DgxemsAup7mnQH0CGm+G2UPoC6NvKdVvI851PdsuvJVTuwrBYFYNp+J08gn0tvOPalmpsBs
6tAI/riu/kd5/5vmu7rX8vtbX703/2f5rZ84ACUCi/5/v/6r+se/x9/00un3X/5lW+lUT3fdt5xO
36or+K38Qf/8lf/d//m/vv/4U/4uqx/yVf2vs/rMPvBqf8nqL7/hH1l9QWUaUgqsTMxFy+OT79Hw
rfT//d8W/0eIEPXZdVzHMpfP7t9xtc6/AV+1rRCC3x9xfq69f2b1nfDfTAC3lg8RKUAN4Hf9+w/+
zxmM9+wfb8R/NpMReecK+Y9vF6v8gOGQJ4+JHcxzKK7+9QrycZBhrQ7hK46LG7Fvhr0j+resd69T
exy/ibCxYAvi9WKaTcWyas9iigxMUl5lZxDKJVm4xC+mVKyjJDm6dHdU1X0dWk8zPdAWYmskLPxd
oUdNSbqpXXUcqbcm6XcNjo4qRQ555nTEd1YcUkrH/HikgaAl7IFzz9I/6NKLH81/Y8d4RTpsZSXu
XUlNkmytgz01F5g33o2m2zdquBRdfKrK8MKx1aVRG8FK6/qjHfV36k4/iUcFSNU8mzP1i52gp4HE
B1U+bWkfyCtsdRp8hSlcGOF19+AcX5JGr3tqUsxs+PHKdlun+c424rdWumsnrY5Uoz/iuT8nEZYC
8RyOoZzPWdFiIm0YCMHe3JZheEF4U+wS2yUVqAeyZHiDJ6N6Qk5cx8Z4MXXVY6Ty3YTpaJPg5FgZ
U/qTdIJZCgb3CIUmJ3voa5wLZjyew+c6x59wTZ0RBcMJO/JAvY6e/SGz0Vn5rjgqXFDnTAMvRUUx
WJ+wIUskBszJYNcyj9WV37kWARe/2sWKRXHu1A8Dws2aAxuBMKOenwMG3Z8IG8dXYYYUOwj8WFjI
luKNsaENFtXm0hd94GzLzhlPrWPqWxTY/kEzbC17gax5YqzmAMgA0O5EXkOvYU1L3Fr2RAnt2lFP
VkjdHT4ZXhrAIiSi2K7w9XUm7ewQV0DyTyJiEdoCKoc0uBIz4TivGyLMAEBmSHxVGQVOVa1xTeRN
dkHEXrHKLTo60KQabO+Q5zo+1V0SvoRDSTOnu1Ad+qn4LB3SYnYUIt6Pl1IsUe5c3Kc5bh0keUm7
jGZ335S0juSx5zNzhi66V+O14HNYbLCEbQYPpAABkvwNLcpGoskdDtVMGTynVFQ6B4wtFcq9zm6k
I9MtLuXoGr2wHdYVr6u4NIx5viP1LcY1Wob9kOGmfQ8bDPnLTn55r4biQ7N33rHGImCckvpuDPMu
IBN4IwjRrNu8pyQXmtEL2YiPfhAvMb4HzLr8HZwrjGui9bdFZpaPptuex6gHdzBiacKOCcrT/rGP
mo6l09ASEWH9vvaNqtr3Q3YUyXzR4DvfEGy/bAfrMo+sJ41kSUmWvtEBBCv2FFaWnsuIkkIwbilh
uf61azOqPWYbf1V5y/l6rc1nN6K0r/XMfdm3zzHcarBW+IMnSZx12s5Od9ln8Y3nu9N+lPqltx3K
4NKcmBCqQccQpwSIo9I5RtogA0ENdlZBwJ8wChC8urPQq/n1cofI6685J0nkcLr/FMnLviFLRpQ0
4SFSrh2Pya4e3Ks2pFZKp9924LyHpbEeOtekcCXdFZxh1ywLkQgZbxiezc8URCnEwqM3x/06MT3K
uTvnShZQpBg0qCb3Xaz8QQiJmJPhyhTBpp4bPBA0JoV6akAV23IfyPK8sTqxGTMxsnLL7PDWyfON
EVEXOIZbQWR2ldQ2qyc6kkmCr7HCAb5CFTS98aWznU1tDzuLxJrv01sTwbNdXFuceG5NsIGFTC5b
jDD7Wtv0xsj3xLThFwL9UVN6gd2EDar5ROnTBapvtXNj4zKXEbSrkgYMm4gAtoKblggbQTq8KwE1
IWMqaZFJ7qy62pLj+Wx1crDwtVdO2kCis65muzuhTR5QSsE44S+kN2iQ1DLQY9ymmMmyxrt30/mp
YkVQZCQE5+kbnsblFBNKjNorO3SJkYnHtATk1uUXZKVXs6FoUsKBjTf2GEiyKqUmd5dQvotLaecW
fX6sidVtOAVfD661KoaJgubkyixgPHSSG6V3UWPHtc0F0IxDNZ42kGcOMd6GvtBbMtHnouw3pBwu
cbMuZYqS5qfk3NTQrMC95hDa+MljgmJ5nMFXqYBDZtVNbkBStMarwsMnwH+TLkxALTGvdXkPFTHa
sfR8nv3pJoDKMiq9VvR3rrSwH6uOp2KQf8DGobmGi9rjGTQ1P7kqcVQ2OG7yYCSkUGOVyWr3Bxvh
1onn/WCXnxFtDCuZaO8K1esq90BhRHq8tEm6o1t+wOVYz7MXXxkB/SC5t7EHDM1tJYs1hMtznJYf
81Jm5Uj1NeiqX+su2Om+uokQRB3qU0D4tTg5/cfepAC7ya5z7GUX7dhftX4wEd8cjih77A+ITq7t
Ut7aKfV37CA5Pob7cMTyPjXvaVZeGs54bxkGedNpGwbVhRLmZm4jwD5k9kDPlfDsVz1iAcGv0N9i
En9TvrsrzWYNLeLgWdmXIx3oVPrexTmgMvO6EdGNw32cJFK6NUz/UNfOfTQNQBX1C9M5Hm+bJLMX
jqdoKS2PQorjyW1tUyCYGzVRKZGm9n1rZY+cVQlCBcm9XgYXf8nXFdLu12SL6xXgn3FTYj7tZome
UdZvcBp/lldgJtOT5+NCkxY7N5LoWystb53FC505JmdtD2PUMFk5q004M0VUFedhZqGr4XteIcxs
zMp/CPjO9+gabPMrMreuhd4Nq5vlp7uFt/pez9ntWPkEJnKwH0bIgrtPOXaV2V6P8aGdg6/M6SiY
7h48LP+Gry6I8m672UTaL8oaKHouqM5Elw+E/mSsAznt0mNS7rnfj8dO+c9EM24ipglL6B8nCN6x
D5xanpRG6b2aYXqPcYvmant4RhUryDmmB7v179sUYkwZX4Le0VuMUXjGuK6wx8Vi15YwZazxpsA+
EtSSxqYIH2mHjTtRJcsKni9t7FywdOVY7TgHP6pvohzjo43JbWNg3FqpEbfhQNaSW3WJbVMSIXai
6FR44caOSVTFFmEOkrX+rudMdZkaghzPXL+V7OySoQC2k/9wBZ2zdB7XCTh5QpifA6IO73L/CmYJ
Cy+OYr4rgb9OG/Xl4lihV/YSqy8evRGFh9sfs2iSrAXGFroxUZ29l4Z9J9ZJ92YAucoKrkvXMKGI
erOo2Mvcwipbc/tKFvYxIThuIYCP8GVvJqxzx3J0mJcB8+yqBuEYzFPNGLZj837AZZnepzbcafIW
BzMJnvjC8Tc4tB8mzdXAfjd3J9AoaBTfSWF0COIQHAoxcFvLsk3XJacw5+UQtMZwrliH+HwjY6gF
Kxb5xiHsHICxkwXvYHpgXafObQ33uWtivL/WcTCAJCMCrfDzb0uKGNio0gqGIXMbhNOmcbqJSS1m
+uoiqib7Fip/bm6DpWDIiJ5iwcOCbjC9tuvifAmzp9I9IJzwGTc8BrcEZULa0qfnDhWNXS8/QN2B
IxAkHlfMm/eAmC6KonpbLM2r2TfvfDYyeLgyEhN+fW1F1XnSpkxcFN3JNgA7sdQG5u2+6RVKQ8Q1
BgCdl6zryzJJrtsyugFncx6OMwukuTuU0m9vrToKbwyz6y6SQsAhrr3T8igSUYGwz/NgS7rvm4ub
DJgJ+pSpNF4Mut+eMXz72Ny4eQffUZP9WLwzJJhyegM987WYMYJpmvXmxrx0bOAIXahYezUzRpRZ
faZ+AIwX4xPN0CxsLjs8VGtyICduOMPajJKbzu7d28JilNoa4YzlwyKxj1GuijEcdBWdU6yzVfKg
Z9nQ5VT08cNoEW4lcUj2TdSL8Ro/mhEc7bBwcW/P2ti3Rp7sRjoMYOWyHpw/TUTRVjTeWvCoFFm4
hxG2q6LhQvjgWEk+cNDYeBLUNGo85cvFgxp7CqUakYq9gV7GEEGYiD+98ndFTMSLfFCYZCj0Q/bo
O6NzhUULkyYG6mxTI7XyHZAvHVMLSfLCDR5U2C+2a1K/HrRM/ml6kjQ/N+J6ukmjeOPFw0tUyJ3A
NgPD5tGCctRRs8qxgG92uOmbzmdTazzTLcH5kX2F0RwZBG6jINpL4R9geu4HbjY4ptYcp/cdfYDU
fIz0HWSb2HX3rdttzbTdtvjWZ7NigqKdT0JUyuFzg7RcLQ1q7syTFBDUgc7hbcohqwYr23fhtWtY
DBHWJiarntnBqfrDtGDdFktlKIio2Ai3slvWl9hFwETATNlXHB8X4p3KxrteJq/A3V9MORwpYLiL
7eQqseqDK/JzAFrnVSruy9TeFo5mFrc2moexQcPWZDCqxklfbTpQlo2qniWY0aahP27waLhmLz77
tz41hUnm30w0ReuBd9Ysj3bOmrYmkYJF2aOCmuQFNsEPIkTInAEx8IaMnelN2zbJdzWH1pHiBw7X
07k2CayGcI/hsXDaWfc83mTkfuEevuU7y7CVFCssJYBgpzvlTER6CYh5LOHCHq2oNJc8NCUfln20
Rr0V0sMDkvjY8acELto1OUfJhd1TeLOxTHBX55noZHPeGTz9IKfEgoJwkBxHXSkq0oYKcI1uo+Ix
V5584A5zB2gXMRss20pgTzXt/j6Syd6u9Mg90N0HXfM++M+FBVKwSpfyPaY3NKctmoy/CsM3kL23
pCIoAPX2LOSjiJPsSOxQmvG9ww1Ase5kLex2+TIVto99oHoK0OIq4TlMuvVIcq1jenRK+4oaivG8
wnLebsi4cCPQIcG0FQQGZ10SDrjRc11DW0hBoac64jmN824kV+vOzwlu43nj+nZxksLOqM8xhu1A
ZotzArB/OuSS28EIxEZV2ocbIgyPNTDO/k3pDoe8bftnA4mD6QsH0VWM26a99CwgUtDeYTtT9ZhC
NXkbithD7VY5MYr7Kaeir3RSDr7bcRrVrTBmh67GGTWDErNpnrv6pkQNRrn0F0/jAeKpNz4Iq0/V
K4pUrH4oDEixqtKq0ugNWmRbvWaA3LbM7uoeH4NFKJUD7isBkC+IutmdUeFA2gWmBQAYePfSOO2Q
/+D+RUl6MJUHYLLBC+Gs/qcQNuixqRivAYVlOKacp7Dsg28+p/CCHVS2KvrFPqliwz8IOWGlw/fb
vLZjA2i5MvWjx/bknKiVjT08H51jXwpwQNiSEueoC1xbPBr9FM9UVDbZraXydOf1ZoQxeOkQzuJx
eCN0AnVlLOFEvCd8zBO3WcuyqQXtOhvNwIs+BjxGHIDNOF4EnwgeC6BwJFS9iZjMeOtzY3wPSPlQ
4GdiHlq1eLuHnYdkUi/ptaETb1BsMDJnOvUSD/HcLRGJ+BHlKQ+sHuosLoRawfQjWUxh7QxXK4yt
wH3JeRlqT8TQl7cpriKjwCZRyEtW8ardQ1OA7xWyt76cB9nBBubdxO6L2+SNOwlcZysz5C0Pbzu7
opYG+Y5GelhOFhanFmwMhzbbIWeQYAsKZbk0Koaw6ipl8O6r1PYpHaSyAITLUkgR0gtb+n5xbbIY
xaLfZdkltj35weqefroMxF4LDYb6t9o76GjAbVKIn4x+5keyE/rN53v6jOXnHfZufl47LtnoOO4v
XQ9OxUr5lj6CSI72QLTfBmOc3/Mo4XiEHfYciBNKdxPIW1zOwPRmZR1RR1jJaweLaeuWWEUKDwQf
6gl023ya0VRqsZ7Mxr4guZzejJyoL0zDbx9tpKH+1i11sR2wWBN5Zf6lyRYq17kYSJSkiKnHvCA2
s9EwsEEEF/4VKe6C9GpczHeJCW9p26eZRQtHMiZyF9Mf0Z8qOzDPY18AvU8867EuOIRkOlv6IrxQ
r51mqq6aOs4vxJK3LHUpzokwVbse5y2kublLAJbY9jXuwP6QkJWoUL+aej/PLqqqb1COtgA7GRgS
3dyMXSzjfZyo4MHuiBvMVj+x0zTL/HIkRbADJnfLAsK+9nSW3AmWXWvTEG/TSKEsccFpi61QeZye
0AD6xov6I7mh8tpE017T9WoWGyo5I0pnfVqtiQzK2wTv1Af32OE27kwe8xrHNRbFhOW4qyBay3Az
poJkuer4cx1RryMTi4oFJWGP1azdOPSl7EBkTltAp6TgWtyCfb3cajVoIsMVz9Lwf2jShnzt5s7z
4ARVDa5NXGRDwlw5zNGFSTgRQjwuaGvEvFYFHGQzl1N6UDTUTVoCqc9ALvIM29+HYVN+TUX4ZAGP
WQWFqI6y9eEkhQ9wUqwNg3bNgD2FqNthDDw9yTbB/2fuTHojN9ps/V/unkZwJhd3k/MgpZSapQ0h
lSTOU5AMBvnr75P19e12VXfbMHrTgFGGUa5SDiQj4rznPKean2glb1eKrdUCMwHcaI82g7Dx0nU/
VfMymyjwzkL7tsMhv8ER9eCHtJYWbeusTbxLN4G8lGmWxSqeiD8suBj6Y5akKOe0xrPQRfF2TtiW
iNolJdCzWSFNmN4U+FY4LDo+tuvJ6ADDkbb5xpiqbiI6WL7arAXYleszS9W48vGxkbfoywVgJZ40
XdFdOkoLE3ExyZ7izEsQC6LUPxDhXDfzEO6Fl3R8PG4kgT5MwyEyjfpaF1X7wDMOlc+Zid2sdJnW
h1AEhxTViqK6NDsU2kiWDWwI6gyI3RRswI6+Rd/ExdIC2Uo6bcFhRopbaqQ4xDd5xYkZj5aZTZBV
EMURWezI2xsD6inRvvzs6pKPpmV5fO3CJr/GJyIeg6kd2F6lJfo8r56NZLfzpwG/oVLuVTn7+hjM
6jmLDe6KNt/pQWFUNkdXLdEIhiXwBnqjJ9d657ZTeK2G4hQagoKXIipwzQ6UpSgYNB0a4BaFl91/
YiTHMMJ/Alqo/sxL3AA6wySnIt/fC1xFS53FIxaqcqo+erY0W1gl7oZxwWsC1fEDE4FBaMFsAdVq
+w2wIvUeMdaMoTXbJ5yY5rfCyvdA54NaW4wneyA1bMqzaQ9eifUKIph6tptKZZugEtvIaD6SPFTA
1SCOU6IdaSA7Af2xMmrc1QDrHkwdxmz+HusaFmp0T/SDDR11Pt88PmnPbaOWgw4gLQY0l2FtV4w0
pbfmW8Qx9uiEwyP2VjYTNqCsK6tDiU9JuO06sql3JXbmQ2b7+b4P9LsT9o+RoYw1Z9z0wRuaft8I
dh3sWeqd1FG8Swj8XlyWQ7YrArA0c+eEK8q5thXFzRsJ83bj9j6ox9Tt2I1kw8GP7X5rlqX1APJm
3jdVO+8dWTibHDfcAZth+RTJmOfX4NYPklPQrY8f8Zp4LsFoVpqLGmhThMu5wXVKOJ1lrlcG9m4G
DukWOKG5haRNkzHBOWDDZbTtnJoilMSaHib6VCXADMxGZMT1DI+ZYam7mSWe6wxnKWlGD3cYAo3h
1J9k42D1Wv68SxrjsRNmzqOjAKQjq5z0ZvRMbtwgrZCoPagqjlxeydMh0SaHP8h/7A/5QAODkhHH
S9QntE7gAW4kvlNi/z3oNqPYd/7s3zttnt/PSnXHnLjyym1kxiJmDz9UGRn3gzdqCDT4FUWJj5Y1
/KkaQL471QSOUI4zrVHIutgd+CYpKnhqU/1Qm/0LGJdqpsWAyruVnbnuOo6mbros1YxwslZvAKeU
R5oOcFhnJWPAUU/GYuaQtPKxUFBj0NwA7K6WVmImO5K3L4y2TE4d1F7FTkBRatRNnwSx7QOKWHjE
coEV2rGi5D1p5uRWmXOy9TtmGwtVUkG1BucSwBlWMn1uCBGiAdUWMnqtn5qgKV7nsXZNBoLheN/G
Uw7f7UJzNVRT0+XdR0cw2JqWZsoWINNddKLC9SQExNl8Zuqa6W1mtGKPWR1VZe7GHyKlLaWwokPR
XI7rjmlsYzGJD/YM4kpYst75XpScgxqlwgEmxbuW6whb0wObgek86Sw84OAVNzFR9iOu63ifF16/
9xjAsA2q8aDjrJlYzG0jKs4WdDX6ExL8dSkIfhNNhgutp3SjTz/g0jAjpPqYRmC8MkSBfH+8KvNh
PLKDPqVp629tW+6tJi3eyZtdnGc696HIZJoHB1jWJ0ovOrZXvbEJp2E6kQg+Wskwc7sidxNHSNIz
7GZ37TfUkNKGuUyVcR3ldbSj6KBZ8JZytBiOhaYLL7KukRtJ55jwnF1CCADbrfFLlTgLYjpV5JrH
qnswwcVCLp87ypRb952HYn9JX4hkwxiZ3m35XHp+RucX0iE9VUnFGSrWx6HzjJU76nKTVy3iBHrs
rZHQOFUZYfc0t+DDYkPchh4Jn9z07owChWKK2uGGVYaPT2oaucOBJaCCkgnUuuPEl2b90bI6SbSe
u4v1RG0Qe5PD2BMKTBLd7/2gpUuIxMCNUmwVIFLvVK5AkDErru/Czs/WZUT4d9KDeBs4tO2aIO4f
wHSUe1v4IF6xmm4yqbw9eA/gcrO/JxpicpCuu1eAMepDkNR1t2Y/Vre9oi+KaJIbX/Wtg/jYTX6z
SrUjnlTmzGs5O+HZ6aL4BVJ1vWpqBgLaHInKIqfk60qk8FGzQDIn8ZIXyS297XkumFAYRHgJe19S
UIYp/GOBUQjqbuV9xJFZrnTUGFd0Xn9iqLK3rqJDOyFQvsc7gKcx8PQd4fD8wUMcrbwLN7G0r1IK
nBjW0XkFI5NAFkypeSc4bl5DSahWiWuWbKnn+LZpJQ/KjGNvRM5rE/opuIYijg6B2/9g0Rb7cYpW
Pj4vFpBi2E2tDYCEEwzFQ/6gfwDEpTF68nkz8KCWTWpENzFq601BQ1W8rmisgEAzlMWuyn2KyERD
vU2A8/0pdiYuY01etLGUPKcQyF9rvOffmEiZu100/3gU7qMAHnRhQxgv7GeCRxCa05oWuLBfIEN2
T52Ts5exAAx34A1rf16FntJrv+VL55PvvM/qEgRZs3BkVAE4QXvP+YSniyPNmXmtDjAq2OaRfD1G
XWlG7ibVDaegadQJ7A0RbKgD+mb1EisRJnc+YOk9Uom1ttoh29i1ZW7GCBSMXSbNKhbNU+O2wa6n
0ZbRW5Q95zBk9q00zxjk688UG/MqpXEE9rJjbhCZbkU85lcpgVPAd+Ulxzp2Ry8y5Y8hZGCuW8tZ
OP5UMbjFsOoJ66rLmeGDQGS7SisP0ym9iKYs4kZVlP1p/UaXQHnVR/a5ci17m6BU/XCkZz3XJaVg
y6Kr7auQcRO+hNS7glKTLGVLXxrDyf7Ny9rk2DszUNUhdm7qcTjPsReuM5uy4AFm2Yntp/2grIB5
ieUxaEMmWs6tVzOSpdJNYjP+KAprDhZmLqLXWRVcQEj4AERgnsxL6HBTv8847XPCZ97k4u5e+H6c
b9yaAOkUUT/uQCvCg2eCJSammh2MkBx2lFny2e7tYmPIJL0hUZvsfboXHsIo+WyiYH6uJwehLwoL
88buHGJDFOnaBPp7PfpLxjJIuqI950pJbynM/m5wEvcg1WTfMeGengPA8B91k2QbUZpk/gYa8uDh
8lcSdun8NRkK9oMVTWkNrcgrl/wluHzMknJh2XPYrp2+8cHE9PoDWTIN17g2Zz64EasNn3e4Mwmi
pwtoMThuJhWRbY7M8DYch+zYFLbBXGVky4Agbj8LLetli0NqC/PBPQyX5W6azGvHiZK3mcqkj3rQ
wbOsyf/ZXBAYRpIh3nPpcpCASra2/chbAXgZ7qWiPYf1Jz6xhNWbzhXDFRAOAHcEg52QsMGAGb+T
sjtHE52IUNPCZTZYFEDSBECaNsyWPNsOkH/8vayG+IgZQewpmSC9kDY3wAqAoDh3RjJ/W4RC/M49
YX0wbixJf6DrTPd4mOHxMTMGMZl8Ekk4kbWsGF7wHiWzum2Tis9sjh6juDsWDhyDf+5Je6hL/vnV
ffbTSPUf1rTr9Iesu/q7/8v/a/tVn97Lr+73/+kXm9v/Fl8bZrC/8rVJvtr34ldnG3/kX842w/vD
DCysYZ7n4UXD6Yt17F/WNsM2/7B81HospPbPSpl/t7Y51sUP59n4g3HzX6rY/93aZos/hI2iELo4
4uiwCYJ/Ym371Z7JTzB5dVTaWOQOMIqL31zIY11hzBKZv2ST458ScsNnHNTIkbAzD2WFrIMWDrWn
rfL0mhxOcv+nz+q/sNb9tDn/h7GOF+CY3NvYQ11By4xlXox3fzLQjk2cVgmOTQYTpvFIk42x6Cls
4qdWGsMYmjlGdlADYI/Sk0vBJ9KjIcP1zBYafhPOoKN2veYJGfI1YmwJD1rb44MVZ9QaGk3hqo2s
/HWlkSP++qX/5vm/vPTAdGzYRZfcgYP59teX3npTjYvsAjRg11DuAI2a3qZLG4ao00S35gTWl8Y0
xCPeUwQjbl/bnM2Ok7a6aPnXL+bXAASvxbP8iyc6YAiG4cP77bUQHOIBYmnAyS5ouUVMUNK7tImg
ujQ1vjWKBGILsFachuOKQrSm/psX8JuT/OenwbaexIgDapwioYvT/E9fZDtNeDQSe1xC7BrndahA
Gi+cacgF1rwERFHQwyIwnSxYRXk51xvipCraybDsxRYfYJocardW08bC40ZvpiEy5IcRQsvWSbu0
O1piRGH664/NvNiPf7n8PJvcT4B9m9uNT++3y0/NWY7SlI1g3i4klUSBn1yWGu96bheKWECLKzE5
CHp3jVvmxKFDyH6oddyzjHvRXW4VY7fugZV7a5ARKCtG1qb90z9/mVxuZIIsl9dI0uTXDzcIU/Rj
crpL7iRIQRXhh3voIfkGV5qIl8Jqe3NJ6rymt2ImJnRqwBxmW+pvkfUsMbek0GYJVdKrWsJ5KS5n
62/yDPavVvjLJeiTcsbEhdE64LO8XKJ/ugC4zK1J1iiYQBBieVNA72DYn/R1uBim0WOW01BDj1ji
pGt/KgmaevRLbBxmOP6uGhogIuR1g8NcR8MHeM12A/4gH4+tW8C3IgO/oLVF3tVu32LotF1l0O5H
b/JKGmMk1pOkYXI90OugbuB0RS6jT3ZWjxB1xkc/cgHwi4HY3IrdfRD/3XVk/X4dEUvxMZnDF+Pl
Wr/nKPwZnfSnD1yBHcWZQUvKwABERPSYiDLOGOe0wLnG0cnAk0M0SAIFwbiXdDor3I/RsrUy+pz/
+rrxL01mv1zfF+O9zTzKdsiSwUH67Uuh2GPE1cEhll1C4e/Nemz3I4XDdAkBv60+MquUESYfcpdH
2EnMWoc6W2fgN4DABbdhJej5NZUe9z5I2aVS4IswZz0NYhgfJhu7aOXaezJrTANcwAXJkni4v2Yf
pGH1k7xJydUHsPYgYzoM0BFN0ZODst/aQmbrAHbFA/IiINmoAuJTPBbx7J0mYtNEm4Flr/H9FUtX
QP+L2hGYM8ZF0+nvGx+Tnyymb9WyfRya6k0LSSOpVdbNcTQkTbZl4wiGYAnMLF+WRxlg3A4MITYV
5K18yeWSfOYSZykWf14vlyo+j05ogJFG2rrX4URZCL2aMafKYThMWuPyC4lg24Iy5kY393S536MU
UfHDFbErdDZfOxpJG3g+vVklBS7bRnvBu9EW5jK7jLWjEgXdkpH3xqP00AEMWvmhF+7oSIqpQ0Vr
123dMTLxgVDq3vSpv3RjVWLCs9zn1ov1kgzb/Zy1IaPzvtoXUJ84WWOVKxl4reDGDHROjuMdKtEj
WZn8hmQc/WypxGdtcLaUpcS2UGEtNPwXWWrjTULbAA0kMjKXAjSrYI+KmncIvXz40kPbfjJ2wffe
rQP2yNuu0MWtEeC0aYOovKd/+S3FTLARQ/Vla6slsthqoM067wCYTsKbzwYgxw8hTepz9NyDJGwA
F353fed/to7t3obO4D0jjQZfDU1n/VJ4I1C5PqGVKPNove2u2XdYTjnsPX+udkldwywS1VG4XYhZ
lBPb0ud7WDsOrRg4vS5ZUQ1Kv/Ti9Dz2/biPZxnt7bos6y35eXlSKuNk5Xu46MCpbj0S13u7C8Cy
TE21tZSXPNlTtI2r+VL2E41rXOvOgc5orPL4o53toJJq3zPa2s2Qj3jqQ/Z8bFr1Q3GsJAjsVvKd
xLf8gMLAeGUYHcKSKfQUFw7lqrdQ4fCQ1BOAeQCR72EVT9sBXX2R9oARg67pnzkZWNDeS5wvJB1Y
dwLLABesYHvewlMU/ZKpK35Uij0wjeTOkHEn5fgtc+35co/8k26HzHGQMtIXCK32fdD/LPigqJoH
a74bHat9S8ia37ZqHJeBYMbBmFOt+NBReUtaOXMesA9thrOMvlwvXydwg6GmW5nEDZFbjy7YZTzz
Mc9yT3PLhrkZ7csWb8CUM1+LYTQssAznqKHpdeFicQoTJ9xdmpqPtIpDENXC2YII/GjEPDzSZ0XW
Ju4sfRhTXDB4C2A+lk5xKCLGv6N67QdHbTQJ+D19agkeX3bJ69kyx9d6ztNzqKJoGY65eQ5ALtzF
nTL2lhor+p+nagvENNx1YyIfdOsKChf83Nmxqbnlv9InOrOyHfKKi+NLGYhYwPQeqNXRH8rwspee
sB4ZpQ6nauk39WlCqd2Zec8vjDMLRg2T/ISb1TEszrLqtc8ntZsAsyz4kKYdjQcwDZmpEOezMZ2C
e9Vnm4P3jTa86SOccVy3U/9ROu5XyDQzZ5LDmMWGznpPeVF+GugS+KaoQLD3tbMaE2kcbqPMSHYd
bKidNdt8fXY+EviM9AisinXusexmelPT4cWh0eWuNEtiTzT5HdBPMAHOlw9B8zn+KIHQ7/2yTJY5
UZiQQZlZog8BbY9dMhesHs5El04Sr00Unp1pGaleAMsY23XX9tWTlQf2Te5Sv+z6JZ7buvN2pkjy
A+jRd5PCuTP+k+zgdo3eMunyN55r5CepPbFuRom8XsnuKaK68KoYpbWfgmx60lSU3LZFl99Qb6kx
TGvqWZXN+KFUxBaUpjckKopt3JnFkh3Y+JxCEzjlslTulpyrdDdR0XnzZsoBMQaAzRapRPdclLA9
vkTaQFdsBM/9vExPHlTWI6ACpprsofh3uNFz8cVgV12XQVVh3/Dk7ZApoqMqCJYd+AYAJtNTU/Vw
t+seLF/HpAo4QLhxQPbG4JDhyg1RBIm3ExnCRD65JgcrdY4lPRquSpI7c7TkPqsRnOnHKrwaJUGl
e1+74qnlYHYV1YZ3VbesekmUAAHgR1s4y0omfi5dQ2atjR/SVxTV1dY+Sq3gwI4fB42n+MWPeKIt
InPES12lzOQnzgGSVrZ13sEiBqJqPTTgzeZFNTifAKnCK6o74JY7/aBuqK/ewKhZZOjAj11ZmYim
wntoapAevW6GPXEm680PS2AZPhiphJHCl9uEXP6TVd1GVPZu2YTqVz0086mhH+iE6gumO067vdeM
eNXaJhfgbxt9tNN5ugFd1+4UsjCzf8b2PAFsWM3AI5VuntUchgfDjo1mMfpTfdVEDvC+pMiZUaf5
MS04dTEz0FswktXBqWy1Ky9U3CXQAIx2lvXVeM54b6ix2DiXZ0sAERZmmg4eXOqcYoyNGJ5GjRBZ
Bk59z51dHKGgYhQGZABdjR34wonsadHiCVpPtWs89e4kTmmd+68a18wubiNKqm2AzRiSmZxg5OEg
1JoqeBBRLZ/aWNgvxshcGNJJNn6ZHExvvWrGWtaVA7VTugc2wN38binnvgwIKzcsQtrvw3sgcPJt
UEV8D2PD+R7nOv+iYDU5U4CSb7ze8HYg/mFURV0CQ6gB5LM051TvPY++FcxPn703J/s8p6vLjhgD
pWnYrGoKKa77y3dGmRzRT1WxVuVpk+4yymAXaL3guydBc0eK74/UDbsL7QT2z+L5pa00YUpbpfHZ
YjDUc2Pl6ScqlXUZOcCDairD/QEpZL6PbNU7636MpqdRNdRNM98aV8ZcjuaiCSf3ZYYGjiWszO+B
6rRUiEBV4VMJPhML3skqIOpC1RJQhoWuxHTr1vTEYuBq7MMEkOfGwLlEiK1KdLzkxiouDQZYl4ZL
T1Op8vpuoL4JP7SYPofavXA2aVG1Ni4TpFcLQpi/EGbNr2z/gkf4LWAfEZUzOC4pP9J2ob9sQqPU
+pCMWRY8uXVVbeDc4OFEG3C520cndEIe2rJ0xg3HcTJzDCD4DcmwNzyrtCGByhXqNcmujRXLeXSx
ne4ir5huuTry+CpMKYbcZK2HpXsUk2Jinno8cGJU4h0pnfDRTIby07L7ZgcjafiOW4/N6kBQ5VoP
jCFKYv8kUoaBeoRsngaeOyHe5MQHN4ZjtrpO/AHDLmiRT7xggaJoRbHlif32lZU3gQdkih0TFiyk
mU4xDQ1gpKeV6CDdcoU4HpP2tGEVs5uEZjOzpWwrA/qR9+xvmEmO9WvZxj6tH34VPXoy6IaNCOaZ
Xl2rqMcVxUs+174BaXkT42z/7Ec7eCQTbJz0KPmLh7r1FH9nDdKZZatYssWsadwN/PgBt1r0Tmco
ivdkG9j1iXzTNhC0weNIHK3aDl3hv1a5pIkViCv+GRP+M2MCtuVyiU/Xfw+zXq7K4oEdoffmpQxJ
Wcp7kSwF08yTMSTQcycDtxp931YSbDwKLO7ALl/2JIEN/lPQo1itRkpXBQGYS5dtrYwTHV4JiTeW
awKLdBfjHCAy9mi2tna3c0589QjiDi9RPuQhWGF62a+4lSvjIIQx9Fu2B8OMMO3W1ppT9qXONiEm
fhyTmQg5JahBshxkJJ7SPscuAPJdWTxGDa5XC2+6zd69pXjBFC41i051sc/Y7FvSI/Fk/4lUfp+t
DM03ug7obMBviv/IX1RjmRBirPuQXbko/LPTmOlpGqnxAwXLt1UUAu4WePpp4VptdW0glb8mEocu
5c6Bva68yruryUzEOPRuWxFZh8bKDNrPTaz2DD/4wLIi60iNNZ6BW3hMtoraj3u8NCwNpXcJPUon
fG4GmgCCGgvwutaTPA5DbL9rHt6numjUd4gWCQJBG6D/EqfnkQdzmcxUWXLmHKQ1Ntvc64cee/OM
BWAOBopMeem2t9EOuTZIClgsV03ilt36r8/XFxn21+O1a/scKnxUD1AttvNbLLjNE9VB6SVZ0Da4
gueE008ak1LIs7DZhgR5AsixUAJYYjPvXWV0HOBCLmjM88Arwz4q+hiOFGW++KACl2yAbc5uvx5d
iyDnnPbD62BpeKPgbcujmOLG5+pQkJJrLn8Hy5YFok+Jlh5XOpwY1iuqcjmpDQURu2RmwNf2GIQv
+wUicWkJG+hvEv7/SUPzIa74DqIjxegu4e3Lh/Qn4aelra8WnKGpXMziHw6zZDAcUVd/TaMfn3kp
+PnBJJxj0AO8Aq6BRe7NZr/sIU+QEpuyG7NIHa7a1NGnv/6G/pNIy4sLwsBETQ8IigOh+fXFgbca
+6Zl19fBxHtkFMzBj0BViA+rZKR+NcYBXn1HC4xqc+bWW79oL20KTsvZ7K9fy0WD/bPW6AfCsvwg
dHxeDrLxb1pj3FhWkilG6+ZENUGraGpkXL+OPbvfzHnm/s3FeUFP/P7jbJAH8IOZH2DA//WdA97s
8BAwv4sm5703dPPUw79a1r0Xvv/1G/svfxJkFGzPtHtwLP31J5UxeZuamT+6CZNRzB3igBcNLiHZ
sP3PH/WPwAj/kyHU/8L5knUZuvz386W7unyvUr6Rf0EY9p//9//8/BP/Bk4I/7hMh2xACJBahMM1
9a/hkiX+sMC7XGZLoe0KN+Bq/DdughPwWxSysEp5guvjotT+f26C/QeDBAsoDLQS/qDv/pPhkgng
45eL0LcctgVMdjy4Wg6/+7u+jggxWpES1lJPbRe95YPnrxwkchJOBB2wm8ukae+sqPRbanxq54kR
U3ck3cM42J2zBqACY+ORTSqFFHkwR/c/00KJ9EmR0fJt3A5zZmbrxCIdncW1Xx8CFFo3Wdch5bKf
3P26OkNZSveZV1TOyjELDltdFfj1NlIdyD17SA2wnXTMTSvOTUX/g9YDgqCN4fRyHda+udGFgVuI
piQMoRwUSwohsijjHMdBjAed+WBMBucgTAT5K36rsLvtJ6L8l6IFQX1dXPTZri+mZo1wHlyXHniR
xUVK18DFOzSJIWnVYzkE+gXhL9oVVoxnoQE3Q942LzhA9xIEQUuxNIe6sbrKPJEMHJDAuvWjNZ5z
01WITHZHUHTOu8fYT+Fs6UqJlbZrAvqjbVOyS8QHTzPls1YW7eKetP/b1LtYRfHmsSRLBUyfDpeM
9pV1Mkbhl6mM8TBeDhtE+YPs2M7tNB+oViZ6RqrJaXa9zSO+78Ch4Gexm1uZSMB8QFjuFZfX/Six
aENmqvwU1cOJt5cYxs62/XJr2dW06uOgAVwQqZfC6udpAaHSQsxK/W7nWprGMC+y/KVvUcRY+bx7
b7aZfzfuoMiL2EQES0y0fZLZqzYfoy3nL4PQSvgM9vUHFwPQQJBP7lL1ZbxH1OUQXkh3YqXJWr7s
tMjp7Y3lrZ8WCTDG2Gfz2Qfwh+tg3E8ZEs0CcH85LacJE6XZM86TlY6WTSaDO9nghofqx6BNjNNb
CF7+Z0rimxaJiG8rpxe96+SO7W7wbEn5Dr0OKGRskCmy+qBY286Q7ApPj5/B5BEe7YHqE2Oawx3y
yi11XfBtBWiqAzWgmCrpbGwebaAL3YrWCu3ss0ZWeHwqn7AKkZFyXZE8plkRT/XOMOP2oLCjfDuc
YUlq15qpJJXpJ7zrDflu9hvyEuyMEbSWbgkKknkW7QAmbkEmdehHMfFB3TgrE0MdiUJSTNQBSzM8
YcBrFpVZ3YVzxN7wUiPnB2DgK9Dy1ASBGJ7wYCXWmW0lyd7Q/7RVeTYEXO7UhFFbeu2Kzs1mZZvR
j6w2b+hlR1dq2AyZhPgdKglJs7MwH1lr5GJwBKRJp9WEIdG9YoSwlTkG+xDy0qaj0pDnYrySUv4g
QppuqeBoOGOQ8SaIyZCBQd5lBpYmT1kQHbPKfJA9IzsrjeBph5zF53Y+Z6DDjyZB+Y4gK6DsZYCY
tQCPbBJPrk6VPX4Yrrkn0bKXvLE6dWihD/0Hi6bIRcRurqsjyirndoOWba8611uZFRbOOSSTng7C
3kR0cK6MsLxjI3jjxTAXpVuz58gL4/Lc4mpKeWhUR7yRy8gO6iMbiWHTs5ta5LJ+s2NQ2ipsNjoI
jI3UBSi3ybnBu0SNAP6jpho5qFUT51Y/PbhNBKdPTfe0gBwnqFzX1LZdtORhV7Ah5px+xNNAqQH6
pzZJFtIr2uv+szaiLVUwpNFaRV46SraxG49qycDkpZI25aZZuClQBDlyUATqD8lNkSbPATvstWqN
gAtzrNnkJ+Uqc3T73HjVtvORJnClYAKG/yzwebW0/PKwMLZWFch1bAoozDE1gF39xjBz29A3tsAV
wQPNbL6mjsKf9tJCAU53S7Hnk5yDL8yZhOi6uF7pK7ze0q1u5eDuEfluW7ioaRKcvBEMCc0J5wRK
KqNGuhLaZLxyZv+YSuPOEw5afDddtbRDEaEkcV/2MaAHH61xKI27qffeQx+suGnQw9bjCnLpOhq6
yVhaYvquicSvewPmzpD1W4k1ixqc8rFtBkToS6AiS3sCwzEjKQvubSzCO7i2Bf2b7RIyy3Xf6mXQ
5YQ5/eF+YLaxnOKESqmaHDb8izM74kequoIrs0R4YsCWLt2kqqlSj+N1mub3kUoeWzqjFjo3X0IK
00gcKWtLuRsH5oxqM6Ku9pIHFT141VNfyuuq724qDQO7Tq4Car+Yh077yk5wdQmL+ZZL8ydajk/7
HKzheNExp1+aY0j8P6ObyQAnM0feVowRB+SgBdYeYgGvUvPgzJdzV/5K4sTl3uN4iqx/9jADCB/5
yXR50Fit91aGr7xBTI7kIS35GWcJrMaoO7niiyWILmLO7l6WPzUOYeoq302lfk/F/NVreWpkujUy
3LCmeHVbyaKV1t9p5y+HgBElMFK9rugFbJn8cEJCrwj6R7vNqdoq+7fOHe9xFfcrdVmWm3k8dBbP
vbas95gyoS33xT5IGhaGOGAd6F/q8jaBr7NzZQ6vpWtXNlG37dCYeoXfr10btMWvZryfwPEqD3XZ
ujJyh2yVedfrFHOAW/4gpLALpv61JZMfNVzGplAkaNORsCPtYssZMCwu6OZ7NMhhJNTILZQWJ/JV
i1TXn26iie+lY8HqXe2c3AwoQJcPIijXMgjJCDXzW2LOJydMckQBe0sF5R15PIpyXSQ2mUZvdcAa
6brlWkzJe91T4i0HhBJq5ODT5gg5NRPOHKkq94AtMVshJwEAdzeGIL69iFi13zgPpO40RAP57nqe
XOcR3Y9sllCPqgIEBBz/LUWzVwAuD1ip7RXnC3prB7gZsVpEWnQn3BvvWTg8dyAjGB3whmBzGIl5
gCTDcRj1eUv0uV60bAKR0x/ZmhLfUN9YCd9THT2bLQkTsyh3jlPtqIT4Qn9aVhib+LgdgNFl9DhQ
wBGq5Dm345tysI40iFyBTFiiA4OeaJ0rXJQuoicpGVYLeg1M/BKjszU4gFMJwm3UU5pJwScoK5+n
1mQG9Y0qEMNhDSzRdLoj/Lz7LAKkQu0gZ7g4VUdaOtb1yGpHlzlUXI3K4Q7Vi2/OL+ZoJpt4UA9Q
9kij4kgMGGXOkgxqfBN34mvErHSLxEgr0FS+ZHZ2blTGoJdAFFEGcV1NlwDQBNM0u3SGT/BfXct5
nRo2Ub7/Ugn5abGIc/IixySLZonc9m6NxXtUmuJoZcVylr2/75R3J2di3glootG8lX1d72PHvHMD
47ty+jc7xamUe0dKH9YAJtkJA1tD7YMX7pj51nTp5lOjIp/nxmtXW8RXmFCX7FiPLB/OZ9hUp6kD
KjiW6g4n3JqMWbpNgmTFznINVhDh1lB3wqhOCCXeOpqSc2dk5tKEBG4QXdkG1Uh/hS6SbV3lDtkE
r8IvXycTSQARH5kmJNw/qbm0I27EWCGbdLWXrsaORx0eq2WXZMbWrpm7jsI427X/UIui3Ea5+exM
zoHJ3LjBI8oXXWKHAk5MgAzUCq1NjxnjpkVIYHdFNPsrNunrHmTwid0LiW0smddwu+9DVxcbrDTN
ocMP6qWdgyBoQQFQxQtxwXpV0xqEYowUA6d8WMwWXHWzQ3cLlS9vwKr2G3JLjMxgzSM28Ehpq2ad
9M7RIRZ+qkV1HWBzv59bspX0xvS7tqjQumfu2cCisCEa+3NYF8GyBkC3lpI0yv/j7kx248bWLvsq
hZozwb4Z1CSCZHQKKdRLnhCSLLEnD5vD7ulr8Wbhz7Szro2Lf1KoWQJOOzqS52v2XhtYI0YlN34H
drqBWgc3S8Qvy2QRiFoL+zl3yJDKXcsJVTtHlI0+fpPpNmcMxzk3pmVvWYEVgYxH6cNhxJ6JViPO
UQkh0r8ddI1dQB19IT2edrao3tyK2NBCNXYLqb++p1OMkcyCVHiEONdilOP0sgYfNiWo4oUSvRiJ
nwEK54V9DNJdjO6A4xFkNoua8Sa2ME4XznuKqSZFGObzjmpCyTVxziN93NLOvPUtuHJAYBOeyRYR
m6JlO0NxRViNrXGvQilKu+JhhD4G5X3ya0EkjB05/uJhnaQfu9JB+auNIo81vrQvbSBiaMzVu7Rt
zqZle+rG6ZjlFpnMKGTlgcBivgtusbyxpiDCWLJru6E8xqAXmj7SDgva5AMptOuR0+f6XZZKJyR3
pwwHlR8MvU11wVEDkraojq5oznlT50fmkhbuoVShPKu40KhAmjDXU9gnKM21XYbvVMj+o5zkyiaq
3Ks0S7MbK2UFMJSv7pwzWeY83yfJUjynDkswtCHB3BEkZFsTG3HiOZAcT/UxysQNQ59H3mN1IAO2
OesSAYTTa3ngVpStg1Nnb30k1YdWaC2tJIEBxODB5Uiz3HvtSjKNNuRlM0puyplEthlZSZmsApY5
fubkhYrR1Ge5eO21FU/aHgg4mbIAUHYTw83MzKID03J2f+hRWOpD/tKm4YDoKgF4VLUPhJUV/sR8
3vI0EzGU1m6icklOzBiroOwNH36qPKK9RHraKskdKd56uMxa9aHmPGoZaokXrSveFPaXweJJTl6C
Zy9NSSBPViXDHt4EcnVnYMHfeOpOY1XH+NiV16Rw5UGR2NeiUN5UjVkVAcxi8POMXTIzgk8RVw05
1uyHnM47mq3gaSaoGjQIcEww5sdxdG7Qidt7Ih8WdEVWu0M9mwZmyUI+53Cp0zcelA/TWJC4MsMm
ConP0F4R61fovNj0VOYnVpRyh44BSEmcHUqR4gxbSARROWmoPYhVj4uL3XfKBkf7yWGtfLOkNpWK
67Ff72IYkAQAKcPgHSKODXINODpmB1+v9DncVIj0yy1hOG8kU9Rhjb0FP/rt1LDpXE+SpuqfF4Us
GVLWAD0VFd7q/JSbbNUQXvi2cIk6N3umcMV8sFFBbZ2RlYKnKQ9qmX1R3u1ZomYP2TictWR5tvLk
bp7sZWX1ceCrEDooHPeIgirYiUoKPRDeU2JCnJBVfAH9x14gFp9oj2EIcn7dsIvrPxerYlaJ8bkB
55el8TGZCaNgIkOo61bqoPZcRY94ojJZvZOuCr45r/PMvqBzgG41ZNcSLRJPvG5ov6tTOZzgXTMY
ipuaZ/pEpAYWx3kzy/IpXx+Adkl+M9777LYH1AR7xa6fIP4bod2OhA95Zl7emRbcMw2Xf+aX9dSF
BGRX5tFS2+kAdN/gs9hcRDOc67uuBdJTRIu688huetaHWuP4l8WTBffmmCXV+LJS51pKWF9mtOmK
x/Wqx4Vpbh0cAmfb7W6YeOQBdW1/mHrP8QtMGC9Jzgpa64cH0pAjJg36dIaxbe/gKTXfx1Zhxc/y
LxBdW312KFf1fdd5Zmi5jnsSJMfGW6V0rofJzHyjJ5yJuPEPnMEvpTahxgHacy/M2ghTctA+ZZLO
lw61G6AZ4hC/ZGwx8Uh6lBa9JE13arNXRgfoAEmaYGXjFme3zPcLvAe0FGg9j9XC3iOJc9BGTYtk
04kXj7Cs+S7HRso6fl8abfkSEUhJsCGioE3suQaKJf0qjz3ppyw5ndHUztJCSosOImArPzKkULOw
ypBX0xZ5eKGIMsc3S+LHNsvs4cprxCcRMFcRNqoI9DROLVeljrNKxgHNqoPNlqNqTyRxOb3RheZM
ZKYNhx594ijpsHv3PGP0DTLSfLao8q7RiCSXdpr3ljq/4vNOD0x6mn2hECcorfZedKV9xpLqWy5f
Hlb/gwKY6JyUpn6oEcdtkvXnrSgQ2DaAmHJKezymYz/io+0qPkzqgRQY5BergB1wLXIsBrKxdGfl
pSUSRYtFlOg+00Ei8vUx24GOxhftjOHoNQ4Lnhra3KooFfrzTLnBiCZ3TkM0gNTgsjm32vw4I2nm
DzTRuYFTD/WumtryHEOe7bEwHnOJQSsjUI25xWpzLLXsqo61IGZtuJ20QbyoKc5LO2WqMhpsaaye
Ykttsns3LhckgZV10Xrlm4Cfc1BdW2HaWCrldnRxtxTuKEI2jB+pawIf6IRzsOc54TprvxM0f0Oo
Ne4tF9YX3+m08wj23SE91U9wYootQl9rC4SyIHbeBhDIFHOVFaZBJ7LldvKMR6JdEDv0M0gRYyZi
Z4kPtmbOx0ZpqmOE/46hixUwKKPyk/lRKrZxYaBRn4DdfG+nDHUG7TeyNqX3s0yI27xp06sCx9G9
axCJFCDZiI8ENvKo7c2MOOBV9mGT8HSnA/54shOxxuxU5RJ67oKiwTKI96qaUf/utss6AiJ5yR8w
Te8VhWajQ2tJH59Km1uLkmibyF7/UgtyxDdW7CYPaL6iwIaJeq5zQ7maNQtVvExuB+Bx3QY5A+A/
aRnl9RxPis/GhWoXpunWrS3v6EXEHfkTEbNARhbKnVg4+XXfIJ5yNdC3FpMCuk6x9F+doqMecpL4
hfiwcc9U+hmDgCz9CA5C0LBLG5iopTCd2LBqNyaBqgHBPvKgaBiMNx5fPnNNIcaA4JJ0z4jkveur
4rEvDB5RiW6E+EOb19LRL6raoDmx+ra5yRTX3Xn0/WwCnPW+7QqrD+daF++oIIcHCg7tJSpxnG8s
paOYsVswWRjJa22vMkmdtilgM2AOF7tjUc9U0UWv0JVMuMsmlbcgTwxGc2W0daSh3Wi6LTbUcv33
GdMKJctUEy7jmdVz4hnLTdPa5aNNSCBOOdjwW5ivPM4gi0b7MbHTG1ykGf3tHHe35PmRcDC2DeGS
Vl8p1IN0p3BACG2aowX3hywxqSxDZV6kKOpb1UIFTZWiQMssZ6b129FzqS9cZlf8PWRP7Co/3Zna
J4tAsZFU2mk+EWXpHhE/Y5epLzwkPVVrftiGW229BX+ihvRnJyNU9CDXyvtcVSt+MeA5V9ziuXEs
Pdao/mihQ0M5wWhHeF9DBgUvIXr5e9Xk0js2nVG/D2Ju7pIckQBRrmXkJ71u7HvLbuwrayzTipnI
iBB/8uoGbyqDeO6TUSY+twyq2w6heQ5OCxzqhsQNTYa4h1FNaASwbWPTNEWQCS/Q7AggF/PsrwLO
yBcRLyRr1vjtuCRngFJZNYkg6lV9DkXekvHpMC7e2LVDnLtqdXMfWJa1rokRBXwD6oesxZCeSvaY
0yE063AQZrOOUbbWl5aUNUHpHJeWL5q4OjDrCQC+Mb5eSfjlpl/IeVwaq3rDBBWnCK4L2e07T6Vn
79W4vCBTAVJst+rjrOJptFp7QhjhVWJvjiRS0hOjTQI8xtwg7W1L4O8dHX7ckuTIoe9gHSIYyqmk
5nkH1EO7ED1VfBmwheswmofhqzejIQqqTtI14Mk5QjtnjkRYUHF0bPKyPbQ6dEtZm20HiDZU3klk
qLRK9mAfh6WuYHwBEdK3rVPqKFoqVZ0frU5J7Nup0xYNxkMnCZqaJoHWeq7agMOduVHDV/wBUoS4
xmoy5WM9mpIA9sJp4lMrCXMji6lThnBIeHu27OvpnKpqcVEZPdQrsbVdHsZRb7Qt5m/N8t2k1pja
64ZCyDPSzQ6I3qNs+kk/1iXlYYPl/63k1AVyl6g2z5s6OkJEAuyoF+Vj22o2Uuuyv11y262DpJ3V
02KnJflDZJAox8xMKu3QJ7E06P5o+cNmYUa8clzZdIaTDUsTFoRkCkA48SgOUxIBTTEj6yohsZ7o
oqRRAkT6/DBcszUiq2ZQMgS9uEdd9dKpcduy1DKU6iIo1fYs/ageV4UGc6ANBIx+eksaC7noSIpT
t63jIo2/jVyiVCOTUhaJv0yauuxayHhpoHWTPKDAWSfP5tyIx/981/3vfJKw6/+yXP7/thBfsy3+
/UL8HlHV588b8fWv/LkR1+w/COKx2WojfsAO5WCJ+XMlrhl/sCcnV8lZxRcGeqi/VuL2Hy7+HQ0F
A5Eiq5Ppr5W49Yepa7arssdGvUu24H+yErf/JTj5S5bhqLpBIooGN5alvMcS5ycViDdZGqF/EBrS
EgBmVM+ruAvzuLD76AyFShabArvoa5kN/W6EJYEdGaEWxntyKmoLMJbpgQrOSxjQhB5a+3GQLVMt
FtKbgoX8TTYUBv946vjDYJIBZnk5jm8lkTtrLXsNNauYvU0WXgedxdVoSPZlIsc+4RSMZovcvVXm
haFVZ+z6nlQ5Yp/jW9002i15jN5xxNlBw+vFuwLsFE8jnd0Djai8IylDbJHfsmqJy5G2nkccsAKS
6KYt0Ry4axJ8kFvV7FArKW3YIw31HUSvAU9ka2+hpXpQEsiaVJ8J7yVfSDXkgYvDpzHKIfTGUdwh
GfROqg5jLFKS8sK6K8O29xKJ8YvB5GcKSuXK0yyWuKmETK5K2I0Y3prObzMU+HO79GEDUa2hm9kS
aUNJCgIPICV0HEaI1Tae05ZtK2U7R591Cx9o2Q4VYDPHoYU1cRjdJw4uFVd6C4cDPcAA6fIsqxwc
p6UzapzdjwhlcYhfpr5jOygBG82o0agOmW8pUC8lp6CZF/rFNEAfJrmNyhgLy3fTnXHbFPHRXSp7
H3dTs8+Iz/apDpSDxRhmm5iJ9aTyL/tCsZe7AbocmOO0Gt41T9MBJDa873Wi+jq2/dwGA43kyaN3
PBvQhbZF03shVL9+wPHrsuNjyeDnTlkFE38SGEmWfqBgImfdHqsbmyX0F6cdy5NquAHNUB1qjffU
qjCZQbXZV4WNS2RwemrxUjkBNmhOdJ7xuY/T6Uo1Y1Lf2gX7bUN+Baj4FsGVPQNMrtmmUp71ISlP
ucrIk3FzbUTvqdFS8An2W6pr2nsCRtV9Xqym9Oh2aZiNdC0AV8gFKlNI1uwi09erx/u+eKoI9IE6
zrE5uYgQZ+vSsoncDIyyrzh279h+E2w10gQqHtzgyYtH0mohEb2QAjkhIZgygZUyAZvHspInfeLC
n+TzTaSUM10b7WNuFdke6aJClmafPhdKi2C21uen2IlxrpoIsiX38FEwF92jo7UPE52o75WS3XhE
qV+lC5dnFRm7rmsa9k2qdh8PDd0z25udqkVoRHQicmh98wMplPZLnUSfi+m+aCAAifIZi2MEOcC3
aElrtx6vcEsmoa2XXsiZ1PhZrY+7KVXOQBstPAzQVZRIFtt8mPAixdpm6nrr5JQ0H7gvyDCtXRRx
g0vGRWVyvehzl52VKY2OneJ9Lp4ShRHSLyjZI46CeYq/qySdBsIQ3uuQ9vVLC5FpY7sOF6ReeafW
6rQAlaGEqi7ikKjnPuhNQjhVILmg0acdoFCAtzlXFdt+2oCn1EjarwobyiMGCRSnGLquB5kCo2GK
gg+gmut1j0Dp4tgsH0PJZfTA6qUOSNNcdtB1AZE0lneG0JcG0h3gxJSkITRxMV3N3ncFKNjadfvE
M9DxKlJXEJQjeOGDMZxX2+7UxLB2evaZjIUQSOKw+JIktJzEDE6mzVZefzOnIWGc1b4hT3SD1vCN
+KsedA+uXDRYOmGNKKJBPPYDOk3ldaq9U6yN/ScxX837FFO4MVAbwBijanrOOTh2Y7mYu4mJ0J4F
wLBvC6/eQYLUDlUsxnPtDM1DMo7qk8b44t6jsC4AOQ3OwTEYcWdqwuZEBS5u0mvCvraJmzKN5MiM
P+f/c1MUJVay13P3rbKZ/lgASA+YaGTIwD/baSXZ4VCByKhd61IRJ0d4WTArEtioVhPn0Oj4xS3j
mSly+9rT+G3wWXWkJxBPowth0CBq3ZVYnCcV7g+Gu9rnxQxfkvO9TZeMBbFMXR9D7nqdizBFqviY
GDTtG8GX+LBQRG49pRm2DEzyvSCFGBX9eGJK+YFsjRvcghrtep+JWbb71rLq09x6yRWbw+qEEogD
pONmGkiRNKROSjsRrS8MLE8amheo2wq4wKyrJ8bvBpYAqxhc1q9llex7EIjPSluoHyMJcORPLdyQ
GAzzb0wGrQ/w3c4e0ybInzRaJo4Sw8piv0pKZJtqpF0GowfOzsaQkzN2++9dl5eIlXvldrKW8S1S
v1N/9yQRC1hUFRke9KjTwYRExiFkFCQkACX2mKZskGkzKdM/WZENWx7rtzrtfNDGaoWEMmUuGWcR
7JykTpEPLKAG1FLfxXzYS5mYeuLbugWrqMrBPrXaGF26tChoaq3h1TNawiFQZsXXJs9hPm7pIG83
OKB6BPCbfuS2mrRIvRcMq8NSWjWWnsg4j0mHdGfsWPvpLY8o1F/1NeEdR+wbxdsy6t7Odcb+xZ2c
5CWfoy/aLOctdwy93/Cp6YyAVpu3ztQhYhu5sB9s3hVePDJHC1PtYELXA4HW5sopwNORrNwXZ9cX
HbJnY2FYgUPMly3ciE1jM55x3QgHpyHVJ1OUrLycmmtjTIdbNUWNb4KIZwnHHKbGp+w7irGzrcK8
WdAFMlbSx/cR7+PBSFscW8gSUCu1UHSrFHG+p/Gim4kCBw6XSApSYPVRRaKlWTXId0WPtxDHvAed
W/ZxUVlk2TmkBx335rUHJ+cGVCQ4QOJadpWnEhkCQfd7Y1S39rB0n8uaDF4O07yrUoU+upq+ocIF
GoYlPZCFWXNU4k2CpKyvW4033AAPqqMdJGuaLZ72Ygs6+aNWYt/BS4cYHKdWxOW2VQwCSumw2n0n
p3CwXMZeFoqAEfme33IRZOIbfpcr0V85tXvtFdz9prNcGgWn6qSlWiAcqkkxF0jMLYQvcQR0SURl
kPYAoEx1eLL1dEafk9sb0ud5duC/rjRMMGPVF5yh9n3UWXOgTsUprd0rO2H7ZLyDwbmKjfGu7nrk
h8b0Rb7QcdRYwjNn9MwbYilPxgrnYSua3yDQZ6bBKWPczU29XEmmmE+Kp/CUozL9GFtknXU9Dddt
jl8WtU+fcrgDP6XzVo1bw2m0XYTkA7mDljMIzscbR5Zw39ate1Erla8QanPW21I86baNcJ4bnvGu
3nV1iN4+7MxEeYs1Ud5HTixxXquOL40Ws76XK9mThRUcC2FX16HaV9m1W+tS3cq6HQ4q/ITz4ow6
y84YS27tnhN9QWs2Y0pYebP9ddynJi1/sbBGW+/RBXJ37Cd6p236rNcekFoShI006TRgZf+WCK86
pbJiSC+d/kHHKfeyToO4Y0UqT3iBtTMx1SDMhUyPadwPgY0IFK6bWb5mWfc9U6LHJnPktVExPaoT
tdkuysSBFNFrPzKWZFFXuw2yAz0KUrd0AieGG5V5QAfmAQwVK6Fqnylk1yRqp1AIGdV4TtplesFf
LULkx3AjEm8JzTIt/B6p94V4epWSkfUkb2NivDlbkxL8503wf6e//aFR/nfd9P+LqvCVlPOLJnh4
K97f2u8/yMLXv/JnE2wYf/CDEItnO6idVyjMfzXB6h8mWYiIb1WwJzDd/6sHdtU/+F85XHEpmOT+
Gn/Jwh3zDwOCBH0zDTQ9q/ofxemtsJK/OmDyaOl/WY3a4DdwqNvmqhn/m18kGRk0LSOG9wgJprB5
6i4ff/suLn/+W/+jkuWlBinY/a//+aPT4p+v8JP1YSYpKPGydt45SZA5r0TjPJvKy69f4ydp+z9f
5CfXQ250zAqEmHctrW6DGBCGaSKDvsqPCJ7YSH7G1uiDGt38+oV/RHr8n9f1SGvV+QHRgP/kOZqI
H8hYGPC6FhXxC/tgr6q3+UvR/4Ye8i9x/s8/1Ood0VRTxdyh//QJmfbNZmNkM5rQdtk4w/jYm+ON
lYWkfDwCuq62LtlQA+bCGcDtaCRvzTijR/zN+1gZJT+9DV2FLgxWhjfDJfrj9aLqDXONgQ88OhdG
iMz+tX2fVFfeyisoKr/0sj9dJjwL4s/6/3L9aOr60X71musV9rdrNJ4Sr1pSdlIjW3bhKtdxoZG5
5Xw6AmYEYatdELmOfYCSqtx6PYjo0YzMUDCET0hlI4r6IPmRUNJUzh3XwUZtDVIy4uQxcWP6OSru
ck5YHzriVkQe9syBJRGUWcK7VOtSEoh+aaFZpAvAEjqsexMKPmWUOJALQEPligcUcyoGaNIRNQtV
EkeLcjbMwYd8dzeNKJdpdS+jktD7TPObGIHlay0UhNFOMT/RjgPETW7mBRCy20qF6n+6hoYvH3C+
6qjHsmH8GmDYq5N9YFbwITGyL6sKRyFBqalNg7GDfrTreaEqyNtjRmDPJpnjOjCsGHWd6D87VHI3
JBEZSIpQ6waKDnrDTjF/opLVHYk2e3kyQH74qb2k+26iGLGyTiePXj1WnXOPQvzRlE3t04u451gF
/oBS8GQJ6fppM1zAa0P+yRX+Si96OoppPNol8rMU2UFWOxv0uMauaGyyEkABW/n7b+7FH59lDtQv
gr+hb2isYgBf/YuK9bfrhPTFzOhVBa9fRZPsjAyRJnpYM9OWJwjZYJPBfDLlqExcpQpE9YtgchbI
2VmsTe2ZYs2zwSktIgnBJVuCUZOYAIdGty/TguSAMcEam+UQsgbBHW57VSPQspSmSbexh8zSluiK
tqk0wdFmXT5527zTnaeFKkeyBjKTNyuiVUae/cEiQ1u2Lvrqi2FPy4Gxv3vf1MrwZsU8vTY6nwS3
it6Zh7FrsRWi+aA7nMz9uKxcVbooEpc1nj/0LSrgi3Fq0Swg1vc87AV22VrPtLxMDDtT6zE4E/ai
srZr48INkcgCCCmTwVZDroPqOOTlUU7iw8LhkGPjY8c1E+xJW8b0MDmxXz3wJwX+j1xTGVkWCejd
2F38UcfnCgPh9de/5Y+PmfWndLBJQXND+IVZ8GerklKxrK1q9udLx11sWYn1qRhT7SddtIDUcKLH
vu9OuMR/F0/s/uMiAhrl6Qa+m3U47HrrE/9vFxEKBI8Vf4S6Abr3xgH33s5j88CirwoKsTxaZa3u
AEcAq+nTAwzQb2YVP9UO2UAtcW+CRrJlBDNf6wPrxtmJDxI18TbJSPKcdDfvNqOFfKYvSdqoCQnE
EgTzpKzCJhv0G/pc6HmLysklrxr2qBtbn421AYm/9KaJvo2efbYWjheDtnIQpb7sI5BpL8Rmlng4
Gwl8lzcAs7ojANV6EINNwW8XjkSXmNs5sB4oo+iZWaAlGk8+d66ZhJYM6ilSF1DVG8VIvpW4xl+T
uNJOKTTTt5GV/hs9fHvLhoWNatSJ9sFt1O6IGtP+bK0CU4TZXddxkvoZXqhtmfQKjv18IBt3WIKC
1Os7XNLZBa6U46eZXG6cHEhMkThimzSMZR3JmCiLorA0lOEpsw1xxfr7BnjDmY1QYDLzaH9zeq+n
818HC1eZblHzUEg5q2EYA96Pv7UFgrdVumgKi0O873b9HrTsXt13+19fzD8WCf98mZ8qIFolxlfx
soRD06uhGcPbStQt6rCUMXT92ijFb4y2v/tcP9UKTc9+YFB5wcK4Uz7c5KJ+ZunDfG90N8vjrz/b
utv55Xf40wpFS1ybKRnnTnKQgRUWIdHD99OW3fzO88vfcO1++2rr3fu3u1NP0dDyuF7CLkActm12
5Vb/ziRua4diR/LWrz/cWsz86vr4qdjpLB0glS61sNI+vedS+xTf/tMXYErKcpsrEeYoe/QfPw4k
sFpHjEXSMq2+BqVujs0XRgE3v36Zf+XN//hB2P+bPM6YWumG6vz0I8lRb7MBR2dYKi55PNI7NQna
HQ3ywdZlgrufciod4MJzf1rGHA2F1NgJL032kGryXvH02EevXR3LBvA0QfahyfyNOJkOq0IWe+vo
LAliy66CxMnfTW52VU9Pyuj0OLkEjjK7puLiPN0wNCQJS5EQklO0bPPCABMe5vyiVJQIyFfBPxaM
oGzMKluWP12waM1zy84p5LTWNhGtfDd7EXGMnnEVz473aHDm/6bM1dZ78sdv7IdHw9qa/f1Cs/JS
kFoDSq33nc3iA8s7ij2E+yANf/d4+LFB+sfjwVrPwr9d0yAKPdJJeQrF8rHzriAPYrN7Sp3qv3c1
W+tT4++vUzlOlBjKFJKUB44g3RYCy2XT7H59sVn6Pw7vnx6rP9XrTpPEqouWOFTLAcIF9JibBPmo
coTb1nw5Y9cbN4MeG8jDJ+/SG9l4C5hSyA0iFBeLXqGxs2oS6w6uNxT6GGsGMIcnLyY7bcLBBjPn
Ts/tbw2eiC1Kt61hGOUhc7P9jM5jl0eWDJM2LVhWNURO0iTUzw4oD18htpOB9XxonfGeBcTOZNZM
TFbn7oWqUOpF8XxwhpREkJaJ2LUeWV/m4jUPbCaFettqxBlu6rifH7WaMePU5f0Lp+VwyNj4FOzr
SLybIwB+0sx2FvuGp5ostHAU6J0gOCKkrBJ2Hp2ngIZCxLcZtdj4sEGN3blGdZ/YKg6O+F4zS7o7
Y7qyWzTfsA6tF13t+OCFtOVr6iQ+GLZnNnDG3lORnnVufJ0Bmj/aSPYQh7zH6EQ2yLf6a6t3g8K2
38sGbHe84MEd7Cd9am7mbtjx5bw3/EE/4sNC01Kfoyjbek0OzzAGFQtvbnyaiWMNEew8giJyi1Am
SH1SbYXGCFd7g7OLdWMJI4dMpDxHKub0TxlTdp+93JGthk1hTLYzxau55UjfA58h6Si9Whbn7GCM
cFjobHUb4w8AZmbCDs0tGR+vopTykLGcu+gNatcKE6yKIDWIMHrS4akkUcz8hk5T35p2/g1db3SB
PrSE7ZhSLaPWL64XhmevbECVc2uwhgHaQSiq7G39MJDkalj98KLF46fbjBarMkwuO8sSGkhDu9lh
NzAVZM81Wdh5Qs6Y79hs7sCox9940lL+Skcn8pA8QC1C55z26sZr68QEnV8ylLQpzo2hVlig5Kjf
2HrtmWlPVPhi2g9GPgQsgwWVrWU+k4ag7tIWX0hkiemdfHkexRXD1kSpUAu1sOfJF57rj8Vul8ex
UDIlUDq8LDnLxIIGFF5VSX9a5B72yDFOXZhDNcrPTd+4xuxnffM1KqWGoYwrixwL+oFE0wg4iFK8
R57a3GMDPrh9Tuj20kEoK1jOkNOYhGKIp4zENxu5qzmjzC41GxFlwoy5czG+BnpvKiggU3vEbKhr
pfWRuBYUoH7MHrRBj0iciYjSkEZh4ukU46ksRqv1q6pp78xMqNqO1ii3EMqZ9MTL4hYy1Hn4BngO
4jtG9wUydhIgn6VFSHfbVOVD1PageAgiab8DchYPcaoayt6FZeuP9cx5MXhnx0P22ys4kczC9UWK
Fk4MiINB6+UMBbDJaTmJA9li15vJGypyinR7uEfw4QIVGzBikhGkEkYEcJK5LxkY3XqL0Pcy2nb4
J/SaImRhURP7kwGyEk9X/cDWnnAIx7SdQM14nLBFu01w2Z9hzxSfadeTDcCDkPm7DjipxXTAJnMM
YLbgjDSG5PuAgeQIrwxdupWK6WIR7HejDohwGXCngZMTTjWYhhvCYeDTcn6HfSXqizB7VsOyfR8y
tTw48EG5/5ul3sb8Dkdy67o9qR/5Q22g3hsVx3yindG3wumTr6LTcGB7LUiHTslPotGJ8K4AnW4q
m6VTwPTQO3dc1U+RsAq/g7oEKSF2wkTxqhA+Tr5eZxp17fIkmCceSFw7L9Wc+FK1hi27HQRZShzk
RXE0COvaEjmfb0etq32+/fI65yoBYpSgigaUSZzCYiXZph2GUx+5h1TPLjB79wRH+irwPXz1w96L
lPGVdvWlYcV31w6x2DUzRjmjXYLcqMSVqTnmR9WyhjFV1dhoU/Y+0OJs56V2ECEm8TO5RDiSzUw+
sdA89gssRNohQs7N8pLZPO00C5O926sBztBvIChe8TrKo3SV9AgryA6J3v3W6eybOwBXN5Mx8H+m
ZnpPU4FIV9cI7PJHhbDkolLpf2bi2XdzJk5y1sejUjA92siFJQ+7d5YypC9YezlrhI83wKFJzIpY
0eGjEvX4MeskLWGDMbXmZmLBRyxF/1wCo9yaBFB16vhMWiTDmpFMrCGrwg7aetzmwLEy6Bh5pYsr
spR1HONpPIpHYqr0e3tZgJa6hUaUJgl/LtaUssdJpybTTYr6fB97nXzOUCSv6eLs5Jx8JEG97aHz
FfjCjpqmycPMZ91whHxFEQjgMh/mIJ5dssKhhm2chXhRK+nM0+xyNXG5PBVk07O4zj6k5nBbyq7a
LSmyAmwC48ZYWmUT19aFXVB2PRkdGVrgrEjv5FqXDLKxnI0XWaIZcZPorbdkH5atW6EwEAJCHjM8
7JfYURdyfSZU0tDY2hlEMou/phVbvSH0d9Kz41wV/W2j4h6tqVoLOBUnruoNYFErUM3qMGREemX4
P7MZAAPsp+yJheQuwZW5x/YyfRNjzjkuoJlflbboTlbXvTuw+YJsqiFSZJNkWTmy80y2WQVeZc6z
r54UztB2MvztMfrazGA0M0bGmykd5ZuZLjfQ92vEl3YFs3J0AKF5JhfSaOruJeZ73uZpF89oJbLJ
15pUfZadBPOptne9WrU7jsN9WhH+uJTTBQ+eHQL7xfUkqnMhi8iHo/BQeoQO5gUqNdAePkoO72aE
6mx23b0WKyELo9cKcdLeFojGuP4bCv+6/RbBr8mJIFI8XABgQHh8vCu9eFYJdGfjW9rgzHGLiQRP
eqYY+IvKGKMP/koDL22Zl/ynRxY941d76wB76gqOxLRVFeTlTXFBkD3fgBiDHRC3o3ZvFepv0fJr
g/NjOQ/2RiM213UYmFraTzW2vkRkuhuZ/r9JO69dt5Gt3T4RAeZwq0BKK0evZd8Qjsw58+n/QeNg
t0TxiOi9G+hGAwY8VcWqWVUzjM8WDumdZleOb4tP07uRrXkT2OF25Q68Ym521UaC3sjDEHyla+1x
ZpPwYrVym798NTCi6R9do1SafND5bR6sr5fIlSKhMxfe6KhEaF11MzXhtuhjXh/NkilNA16noJuh
6XN4lTQxFAys2ZH4tXwTonvTeqzvr9u4DLvRAXRiYwoznDxORMAAke5Gsl2ZEC2y3tQdP6uDlWfd
2oN+NmmdRlWkF/Ogb2IHgbgjvZx2191dH8qakdlaa7yM3HCIEWO4o6P1ECqOisrZdSOzjNfFq3FS
MjmdMDfFg3iKBEHA0Ogc6dWndComUPqcIHxu7vVQ+ijoE6KCa1dqnmWv2F+JMRmz2FnZNYpnUSbv
RLnxVkniPvG990IyFOAJIAQIg0cW4PpAGX7KvPNp/Ew3GTn1TSjmNM01xU2dc5JXimF3ofxJQUeB
BGhorPxOZeVrGLPgG6jenLfu6Dm1njzFaXLQx8+h4EpnvQaFdVdmP1HpvVMr/1dTQl4RiIlz0m49
xfrWebY3gaIN7oFFVB7bcifRd98jewIB7LnVP5sxd1LxBm1IOpJvvaG70ZKdSTRCp53MHsnvCB6a
XaYv7EKBHtrr30BeCVLMWW8C3JASvnHm6GVKXCIU70oPp19AdPD74nsnQdz2XdpGVETu9kqOphc9
hrSPwMsQh6Q7BOSmnjKBG0idjVNrX0KOBI21g8dpf+gMxTu0sZqu7MJpl507Y03SNcLseC5DVZTZ
LtRNuKUyt1ybGv6N9CZ7PEeqF05Usft5fYYuPde5pdlW9CCujw1+xQ4MRXsQ1f6j4jn5XVFRtkII
z7lubWlLnI5rtiU1nYtjRvrW1n4WPa3yP83fkkJ/rWo31Y784HVrS1GWE2vzzL1YWG0ft1bqSPLv
8tHUx2MHloL2X83xo2glorwYD9N1QojU7FNzrM62USfQ+zGmBI+AyqjfLS67xWd/56pwg59L4Sl7
hWdzfXyLq+TE4uxEQIG0rl3QVLb1U252RmGjWACTyxJXPMTfs/9iOZ4Ymu4OJ0ePSTWt3klIRVtx
NPKUHzfUt5V3CXHQO4M8xgZYJf3lrTQ4lhwYdt67hk2hkHvfSjy2RBhHMShwWsm4P6bo5bzrUmRt
RQrir8/I6keYDtGTXxqRskyQowJoVkWpgzBwsKPgdBu2SnWrdkMLhGAsplAG4tYgoN2xpZKzLqWV
GVv7MrOodYzAsU8zgch94BmWXDuAGjtmGe3mK0t8zdC0vU/GC8M7t+gtE20Gsm1pEwJLE9wJN0K6
csP5W6dxbQ1Mv+TEUlFRm1oDz3d0yo6RuJNqJ38jolQ3uz6F9+BCe5CgLVE68Ihug3sb1X/c5Elw
uZfTwhuGa7590ZecLMqZ50pyz6XpiQqB4kv1HujxTeai+PyZ9o7oRZBy+pVvury2TKIqFBRJ5F1n
zguF7Jb+FrYboZCdsIHbdSMeRRu0sOM719fx4tj+MaXNrg5IUqDRYNIwEEq9B7NHRbaiKffQHuVj
oUZQZca3SiEj6jLh100vrqgT0zM3JkYmeRKNFSX8LMInVf5FmICyvOS/ySzqJ3bmzgumjd4LXADI
wKWwld0vHdoB7WsKO7B+p0Dn+rAuzwLySHhmJOh443Cqni9fUxr8MhLBSSN1ExCIg0f57vJob960
YOUkWDM1W5hVEcaorFSDPU4tmMgtA9sBYd9HN6EAM+Dz+sAWrrnnI5stS0oR4NB3KTIHpnivdLJx
mxvJR059OMpgLmLYZkKjPo28LRklrxnTlYzj5fXxPEM3OxwqueHyJhLcMCFf9HSw018p+P/6mnJu
ZObXZaPVaWskVqGij/Sbwl31I9dWXNz0d5x7uPMU4MxGG9OJCTxssDWaoUYj2rvNyrdaWhmnScbZ
sUChvpUhgEAy09Bto0JviCorhNE1mPHZHXRWMM7HleUxTf/FqAxFpCEQ9UWaDM8XPiDUAW4hZfSA
Xp4hPb2PUwpDkqaXfgBAhS52DcoVQeVCL4FfDKUNP/ILz45NpwwrN5bFCTj5MbPjijyLTysGU4zs
S6VvdfkhQcb9o1Sf5LVnzUIinM95Ymv6LScHFg0teVuW7Iuxbt8heAG2NMDed5Ap1R5h3cyiiThq
jjIYp8xs7jqaE0eZd8/1D7C0PVRJBChBoZ9mTP2dpz8Dye7MGGJCAyRBBOPBoDm+WzktLl32eehm
tgOHSY8YWKoEysD9aKyEp4sEG6+le8doaaiCorhyFi4P6p9g0WyruK6aVImvSXZNopTWiEOBKg7V
44frc7dw6Tgf2WzxQhdOFLU2QRpXTWabafBb8pE30Nxa2YkGXXFIZCD1hsJtGuRbJR29bUSnV9gI
78Bgf7RVcFfLqH7UEldQxQUqV5uA+XN9qFdunmvfYL6yyxK+YMTWDqu3oRMPOVTFUXtN8STxy8qs
TEfjfEufhupmSyoeKQ6qBzZw38HPbW+0wUPc91jp5Q3trfsmemuQxkN/x4/kXdaWK8vt8nJyHoia
LbfRh7cb6axo1SmP0Y2172zVLp1wxcw0Y/NRnsa7ZmvMLFzdbNKY/VvuhR818u3ftXxlcy59NY3+
a1Gbij8u3tlEjv1Slj1msrpV3JsuqPaDyJNU2mgQQ1Y+25InPjU2c0iGUrW9HgayrQzKY1eBjo1L
hBT1uDgYQ6TttNZ4iYRCoYlMsRvC25riegf6NGhiKADrrvycy9AIn9GkN5vrHHVu6mxv5fWIqGUu
SXYc1p9j+BgM/UdZ5r/q0am9X0At6MTYpUbB+9XcXre95D7oMZRQeBQpQzVnd0yTN6JP4aVkj28N
BVeoY+grEcaFgwbvb9GmrZkUrs2rI6naDSNhiAbbG74VzCoO6tA/sCezfx8wNc4szZbpEEGP4sIn
2fDULPTQla1YrUzXwirFDSqElRVYG9R8nh8hPUAZva7GDppyvBHFcFeqL0nQPqD5Z1ej++P6x1nY
3qfWrNnbo1VK1M0KsbOrMtjH1jNBDSRjyWsqFEh2nnAndkoBmMxd2x/TXzzb8GeGZ6uibsXWBI42
2EYC4zZqxD+alO0GMtC7yhN/iqls7pqcHGVvutssMVZuSguLEvPIExiKMUmDTF/h5L7gJWHkZy3s
TYuntCwercz8ItTyysJc8GpnVmZOwM1CVW5CqbOH/Isr1Md43Lf06buQcK5/xsUdoImqQSsMSYmp
peZ0OIZFRx5iTdz7dFLSdP+CVgDDbag74PfxWsBjcfJOrM2OvxxIFMg1V7HFynylL9e3STe/BaJn
rqySxfk7MTT7StQaCWFh6T0kHjt9pahJ++L/vj5zayZmn0hXKuqFKQuxiyCF5KM2PxEpAAA0jLeu
BoXnf7M229yUdoRk1Qkbap/Z74AmU+k+C4qVxbDoQf6ZNWW2p0U0XOU4ICQSkV4AmJkjgtsKm7DZ
Fcbb9fEs3bs5WP6z8JTZNg6VCgyHRJjEzbKUzm5oRYbec7q57UFr6agY66/NKJgQKo1DLLoi9ZXj
TjTd/L+aWQVpWsrUVWodz3fAMBgIeU9LRRffrM86oKLupnq9PtrJu899liHrIo6DrlbKd85tZACv
WyvBRuNSJySETkvfyHUTS8vx1IR8bsLUY5SKe7W3URvpHdnatO9Kc7huY/GjnRqZzVUdUW0k6SNG
EliNaQXUc9zI7bMPDLAwGpL4z2p9yM3oUKiPYvb1uvm1Ic7O0EI3hjocGKL1mejQXqBmb0x1JR+4
5KIM2QKyY6iqRd/C+TxCfZN7E1E8uyi2SjUc2+aud9cmcnEkVDXA5JFM4yLnrOSihtCahBHUxHMK
nKgiopKn3o50k1yftMWlp1Dzh3COzC1nGu/JedWMQWPWtQ7OkSYzGijrd4SivJXdvHSK0PvIpUNT
yGsrs3VBpY7ZiQQh6UC22zfPCPfoq9Xvlnjr0Qt+fUBLkSxTxHcovJdl9eIERoSw09AWw3PEv0ta
IccdaOLW3HJmb7j/ht8A663YXBjfmcmZr4eeQVu3hMmKkkh9QBWVwzJ9zF7RAkf16voAF7zwmbHZ
CvRCKvK6VOztQdbfNfTXKqCpSfXa6O0+VJ6vG1tY7qfG5p0brVcIHkAgTrG0aW+BK0CCHwV/b5bJ
yrCWLNGNxIczTCg3F6XzcEX9NuxJfJUvpIa04of4cX0sC6F3mmZOTEx74WSt55nQd6FaK3aaivqf
XBieor7WqU5BXWOH4E/4rcg6cDWqiM53Dk8SaIsPMkiQneu/ZOkTnv6Q2aaDvAr/RK/Z398bFZBT
sa+/yZCmCEteN7TkkU24Wzo54Kl8ZR63Q7HTQlaqmrIN3V7dohJ54B68s5zM9mzBvm5twW2ZQKbo
9tFkgoRAw87mt9Hoj094RQEm1W+RdBmtkerOj6pZq8lZnL8TQ7MPWcD9bBqf/VbEu+YbtVcbGkLl
D6v/vD6gaSvNzuWzAc2+E1UMWaYhu4J0EezpGNij3X3JC/SFP4PqJll7BK7N3/Tnp+sTMrZZ03VI
vubONbfJPXSgtWzv2pCmqT2x0aD/6ZHymkIDsEUG9IRe9YFikqhv6FGrom0AU+qzcuXgQCPKWqJx
aYR04NDHDaKO3ubZRYcbsYKyFr4rjQJH8gwHwVonzF+scK32YWGz47hU5BmJlio8XGYDRY2WEvzK
7+kvvJd4Tt/3+g0h8uo507ZTHb6MRoy6Er67HN65zdk5UHeZZfhpDRSrE3TbdYebxDUPQuVVt1Wc
rizOv6GV89V5bm12EBiClRMrjBU7San6ozp2L8opqj9dHpONpkJfoCpiN/r+o5LSJynE3m2rt1/V
sZA2Fu09W80N6s/GgMNXmE22JwF8jIVgX7TIkSmp+9zX2lfJqo7GoL6boIQLP9W/Fl3wDfhsYieS
68h9y2yOhKYRRwJSggakvJH7nA4/Mcx+FSrfNW4HxNWlID34GjCTLu2QsmgK/3GEsp5llAGhSu7t
TG+Uno2h/H8sjf9/W/vkdWbTBDhJAXVoahIBqtlH6a0gyyJ6U2zRyxqUt8VsWxj9UeyhfRaF9OCb
4kPfJ8ajgvj550AQnyby6MNUfmRJU6445IUVcvZjZt+sjjvwOy0JxJ4eJ2VbPac0I681IC2t/VMr
81MbbhFnWGeQg5J+D4eYhmbKmq2mtMXmGbXR5s3qbrxyJYO3cPGahDf/M9Fz1dGmCdHzDM3BrruP
7MU0Hqv7PPhwvb3/LUU5fS1fcenJzs3NXjR16NUUs+WyPZUSAKMbNtLdaLyhoBSkj+q/91zn1mZn
W2qMlTpSY2zn8h9F8mxzrGgJ2A1GtZJiXjiyp6WqSATqLIlM28xxBejgtXLAKZqVmSPlOYXRBwNe
cOb/yuW42pRwkJruwdLTrRL8Qn9p5YVzebhCyQcKqoKTnjoZZz66GdDo4R8YSx6KEvDKP/r0V9Lf
uvXKrRme6HxrKjICutN/TJm31BwkkCCiGuqeGxyoIqfEJpS733GeQcMDR4cssOwUXl/vgVG9KjmK
bBI0PKX2lJtWbuujUAFdTjzVdA/ZICd3el0iqwRwGJJdKh7pZkTOoxmlKqTlWQawJKpd56BmhySN
7yuyfKPQY//H1UaXIuWczNdWFARtK5iEB7euFInGrUD+z9ykRP53Pk1lfxrDaox9TwuLnSVC9JhR
8n0n09hCN8pQIAcRI7nzZFXlBkBQD2QrkVO4BaO29RWaDSoZCKPjiZX6x0hc2qNojjiWcVk51pij
nR4WfkYlp3tTq3R0qFWj76BO++k2lmn8jeo4O/aCYOPhHw2TQrekDM2tUphHqVffGklo91Lkf+mq
8Di4beJzK4JJ3nWoUxGtS/K4ffdoN5W9Yer4LBCsNrO8RB00cKf+m+cupjPBqBN7qICO7eKBIr5D
VbYIn0Rg4wF2avdwgdHfsbLvedE8WamabEjaaV+BgIlvitELL3wxEC1N4+Yhcr+DSfE5VbnxrvSr
Pj54egEJTx3lvtnpqO5gOIhk1ZZdRJ82qSfVCtnV2PpupHGXbRovb13UWAwJcAS17vctKdKNK435
D1mWfiahIX31DABfQRS8ozv6Ism58CrRSiihlDBw6Llyk8OhsvptJEblbe9TjO+nEI43YZ38hTDL
0caiNDNnqmUVGbxBS+SNawL+ljgWAVe1NAiOhRLv5Yp2ttozzKNHfNmKus+y1N+oe6VvtaLqtHaH
2hbKkmp9DbRDkwsfCRz7nZa2D8BDtbsyl9NtHU+YeQAEBAUBT0GvP4CwGjdKqOy5gEk7EyDZwc9B
m2XpU5lV73lOds4foq+xFrtfEKsMP13oVTup/EU0nUaH1K2DbSgM3m2ludTWXb8FXzgEg/yHogNU
kgwY8urM0aZCDXgmVHrH8IR9hGSZpNWPjfc9AVAWDPXhurULnzBZI01hwqYAFDzPdFPRXca6mvXO
hB4X5F949vrRqo1t8dT86xNrZmt2NYibTqPbg1qvlnxZJ+zJE+71DBSDBQADiKP6LRyy+65Wt9fH
OIMMUVQ+Mzy7BpiRVdPGxSCnVrUAyRA6a2jWftFq+GkgBRO/P1QK+iY/Qv8A3JMl1Pzbr0ovPBrJ
vAt1g0Z1efYTaJ9FNEIHeKegp0K5HQo5d6PuPWe6ateWqvu3UlkazvWByxdr6dzqPIRMGx/oW1dX
nSKoooOiGvINahou+rU+/q/P3W8NVPGvYQx/ZB8IHgSYRBiKY5ymVPqqcFofBDGDGAQaR+x3Yp4L
PwMljGunlkbiv0N20Guzf6xFqkgVXQAvG9HZCCQ2edWjoW1QP1J3bUNPVilTon19eJdXIFUVyUaS
YOOiqYjzs3tIo9TNZQPTn+CUa1QXX0vxLf8mNYfmUVNWPuH0zD272c6szZZvm5MdLVt9cGoR+n0n
HzLintdHdHFfnZmYrRIPuohUqdOAXkP6+5AShea/VlV3eeU5tzK/r2quWI9FZQ5OuRtt+E/7ZDt8
pZvDFg9AfD+uD+nCwUzGNBH2LhktU5pfU8dAzru+8kYnSYJNg1f3fyJ8SJ/CNvbp11bz43V7F4Gt
yZ6ODDj9olAh9FkQQYGy3NR5NjhVDvh5eBXCyJYyb2VnSWtmpi958rCXg9xotZLF0ETxG1W2tiDm
aIO1VX9T+4HxYhSJ4ESh+JG79VsrpHs3ojHe9GnDE+BbmYgOPERk01dGf7nhz0c//fnJzwJa6dLm
pw20Tui7XHPMvt+6w2detrdG/29vrtNMW9QDTEGb6d1/bgsumzWgajk4Y0mPG0Lr2zEKngxBa7aC
99MMaNn4Lz4tUW0+rihqF/UBAEfoNU75tIUOLYGuSDBUvKsLeNor07i4aE8szSJeLZRpLc7g7o0S
cHo6O59HZEO6SPTeoz5U4fyirSy6a/18S4tKpayFh4A6/Tvb/rlvBaoZJ4NjIts81I9Koe/o4rw+
i0tL5MTIvEw5dSOKdLR+cATaH1U0rjx6ahK1/Eqb3HsDZPC/MCeBfLQQKuPiONsovdEpKt3pA2+r
e0jYXJdy+W34UNq1sqDFyZN1qoSRNpEvIlDwnPAyOYas/nWUw7vA5KGTrTwX14zMzgAjKskPhRjp
E3k/AZklwwnUw/UpW3Qu6slQZuvAqHiq6hONsIiSoyW6z3pJR0aiCse8AjstN+A0UC7LrRfXBdAM
0OW+jvq9ihTDLZDkDKJzYb14Ytc713/ZyvDnJ0eBx00ot+VjRsJjQ8WVl6W3Zr6yZJZOwZPhz48M
s+1zzZgmWYm/Nt/BTkTpI0Ln14eyuA1Q6CBNxkFxkWguOiKwflANjgZLvd92GjJvx/wlWqsDuowO
4SbpBvuPoZkvESzOdDQb2W9KRRh078vJDqWbTVo5huze680DnIftqJgoJAf/zUyq3OtI9NChNS+g
V1y2ZOOOg5NQ7Pd1aG/H7/la78Hi19JAtuK3JEueBzDkBORg0g6AULnZG9GbavT7NhlJoK5xqxY/
2Ykl+fzAIa4LEb6VsWSN7QYy9xN9cMMXZAqUTa1WtPHHxYqzlJTpLz279RkqwRJ0u2hBkDnwZpGo
znLbpg7V1vErioE9pRZeuAh2tzH5wNvKVMp7SpX7reT3DRhxOOfU6+dKhQaZUKN9KXWZicJnZQQN
BVFy6vSZZjyrQ5f/yZtC/k4dWg1zJPQ3eqUHW6ER0kcqMciSTXLvRQsWOfUIEai5+qwC3d4OHByv
0VSKxytc0G/VvNHRhPYpNduqCWrMpGNTkad8WR6Rygg3wugbO6AZcrZrDBTzAP+NMroHPvy5RPmV
SKlum4aFmqogoDMS+s+8SZGKouSj3oaxLu2K2kJ5we/vEzHN9kE7fDFcEzoOklJlceyUDPofCr+D
5cTMzybMueBIwvDNCvRiq9Ng9yR4rvSYlaH8iKxG9FtRAJnnQDSBkvs1+mYkfjzjRqDJ379RBXrQ
7pBMc/ONIJjSPa/T/MbsYjr0oIhvIqiwB7kI3GIj54qCIB6Ih30aJpyVFDkITUgMBPovoR3fRaGq
96yE0Gw3iZ14BYCXsJPuQBoDsZSF4o9MBBB5JvieIaF4XbAOACduW18WgUgN1W1dNEj8CWDCreDJ
DAjRIC8l7L1qeK3jMOR2NXxL1PzB6yPNpF/EQJs00EHiocw2Rk8NnO9yO1U1boDjwzNC18Y1hz1A
heBjFJOo2SPhSbJLbRBat1363XaKUtd3iFXEB0kfsrc+6e4ixOs2sut2LpT1AUys4FdJcQRjIwkb
Vh3aqQq6H7T5GcKKo7zw+dPjWYMCTMEMihHzqswxzf0oFUP0Exvva90ED11gHol9XXfHl1Xjkxmd
intec39jH+ebOySG7np53DsF+jE7lH9/tyIwxoFnuSC9dp2HHpDC09JHwl5LK0SJy2xbGtKzlntH
s+pNlN4h2EuReijdDDxuEWfbDkGh679zaTZ0oNIqP5eCB3F2NFuoFo6oy/ROnpLqanYWWRjfW3nY
Tn/JzOeAblQRhOJ+TdHLzOcIBdJEdQ+9OkFVBD3YzRB29tj/aRv3xfBeuUAZa4Xbl49CA1KfrBtI
IPMvL6jz+U/8Ts7cqZFGdiRb3oe2sK2TTb81N9JePJhrUa7LJu+ZvZkzF6smH4CvwCxAbgQRy3hE
zS/U2N6EEmhoGd8VreruuIb3N2IYBcB5hGdT998Cr7iFxTQ+hoFhHkimjpsqNdVNbZrfFbdwRDTq
Nn0WHmWz/ddRnNmPnn2YrvGMAewxnZtcm5/RyNmqaDgKSCaFK0vg8towMzW7NqDQpAp9Sokyil07
1Hlv29tgO5H6ote1b3/x2pmZmtb8yaMx02MuSS4KqdV3ybc19VEfIHj+Ej80q17ZPheXhWmXg2rk
iWNoXGJn20eOPFDeJlQiaUAE14oQ4073lnITwEK6vlEXBkUYlYiWJpoaKmizQVGAn3tdy7WrK/Pd
WP0pDQhYlC5oxH6l8THv/u1reBrZib3ZOwd47ZgYPdpDPs0Ckac4VnFPSgchiREc2srqWJzGkxjx
bLNWAbpAuso0Ev3fDJr1EJro4g47EEYrH+wyxsa4Thze3z8/WRxjJQXJEOD+AV/vG+UrBzaMOLqz
B/dn4nPhQ++s7vdduNbrsOxpaQWgFFq9DC9EORq32uj3jorku1w8UUC0l7Pj9VVyaUSbatYAv8NF
FuV5GZShhsQw4JY7rZDDlKr8lGxJDNYgXT1HL78ZpkjzTXF9wmHzk0NOSsPK4JA7So9uCHr19U73
M/DKaSHsdFfaXx/ZZezX0FROKfaaxv6+qGos0C2PfcvrnQ5+ity8ZMNNVEcbnVbdPJvgd/WRnMxL
Nlp3tdQeUrxMkXxJY87ZimBdgrBOiBZdi4ox9zuBQIGq3rcVedJo7xkJyCPpHsbFDkrSypq73Lrn
v3z685Ml15Y9rE2dXy4Pj+WTX6P9aj0lwd5/LlZjSktf5XSWZg4pcAd/AKXYIRShHHzh3lOFnapy
nxVXtuzlo376HlNBnKlRk0PY7HxUfa2mLmq8nVNaZb7puLk3zW3WHVJCCHUo7QwNSUO5eTKLZ794
VzVww3Sk+d2DOb5cXxpLi/70l8yOFpfKjCoGD+GgUrQvxv52FF5BNK4M+PISw3itqRpOVYFTzd+e
CWwqYczNzqGOfZcoaCh0z104Hont7bJiV+hIaBcrK+fihTjN8YnN2crxIl3MIsSEHavSDlb0KBNl
Msy7EA0ncS2ONs3S+SXt3NZs5VjIFBSerHdO42u3cije+t+uf6bFpfmfwdAMfL5gat4iuqtioB0N
h4yKbXr5lqp7SvGvG1qeNSoITa6bl/XCVlupusc5RSGcsBULyHTcM95j5SH618UOf7/PP5ZmK28w
2qqR/QK5CfWz+a4ZGyN5QBtN/nF9QMsz94+ZaQOcOJA0Tc1AC7im+YItfqmEY/kdHML/ZmP6DSc2
WgQ1DErOJHsYDmN9EFRvb2p7ymRWttGi39BEybDI0rLi5vEVC/ZlH5S6ZRuC9GDKYBZBS+b3eumV
FL4VgZOLpXfoESndJAp6a7Brh0cI38JvLcp+xMmk16XmwUvGs2JlDpYcyelPk8/nYHDLNrDcWrKB
FHuocblvYixD53TdfmVjL33RU0sz50l3W6JKMV8UTs84gTp32VOyVnS0cOcmj3gy1bPlSV3CaI4R
d+4Jw96++q/eXfygbVunO2hv15ePtDai2RptWs3o0Z/j4JGe+wGBN/c+KIp7L/jSC2+V/llHz4lb
PHkAd03zK/VJg6bd6mXP0zhamdy1zzhbyr2Rllmi8lPoWLQVQd1ZdPrXwZfrI16zMnmhkw2jczvO
xZrzr0ph3HMT1xNva/r761ak6RvN3TJXfkIVJIiIVsyOACv2Bz301M5R3eKb1fuvQ1Ddi9J9E/8w
xJ3U/B6yWAJQuxdj5Olc+avn2iSWVn7G0hWGmBlHPbotU2D0fLCgnpO6VsDtCFmrOqMYPiRR8Bua
9Q+zV7Zc1an3scp//QTRqCL7x+hsO5pKVuVdotVO1qeoNgniu2Q+qHfVj+tTvDTDp2ZmezFVUgHk
glE78JQLkg+EBMU6W1mTf0vl59/x1MpsL/akGbo6lGsn1Or7Ab5q7RZfYrrhqpLkSwJoGC4L7I8X
Nf8ZDZ9W67RKt6Wzl4Qgxf1y7d2M/ZdaeWmNn1TI3ohJvEnlP54fbYT2NRMNe1DQZQ5EHvCV9aNP
RB8x0+ylaV56CTSSeEzaZz16aELTbiIUekeO+DL5bDsPAI0GRN0nPBsgZ5feGIl5ANlv0+9zrLq9
Gb3mLRnCWBltwzqOeg7n6zMtdl6nf62UP0WV7o2x31Kt5qSodCrJtyQYbbMKbK0VXixifGKKqKCG
sGpra9RN3eVW/aMP7nMwvZ15bELDyaX7sWtuwz6h66rZKuYrGV/kJDey9eBlwmfbrnms6bte+yLT
Bj/ZwOh6BA1M08aBWS1ualETd5EOPsZ3odErhUrYXwN8hEhhZCvWSM1HUpufptI3964l/U5TgibX
V+LaLps5Ljh7xN5SPn2D/jMV8KhWbsNXpS7u/OJnoB2vW5OXXPbpkpx5sKhApBhibkemA530OzW6
FeRgp3pbbYJmKyjQ4jtrr6NTMwHREm9l7bN/C5vfTRHuu1b1N6qGqtWnpjwkeklUTU5Les1+AFTY
DaO6Mjl/yznn38ukcY6sBdI/FEGdfy+1cnVfiKLaoRShlbe1pAsHwxxgfiCrCindkg9dlsf7QpBj
Rx/T8osVS8PvKDQtql7Np0EoUR5IvkSD3jqyX/3pI1rZr8/p4pF7+iNn7tr3yKciYtY4mZmIiGAq
XwvFtQ4SBZVIfce/s7a/iXMBefEw3ShVFz8iN7128C+to4k4MGlroBj498OfrGxKoMZJnhcJkTi7
o9GmPCBYUclVcKMZXDU02gCbPM1218d++UDiXU6qWrJMgwq1eaFflmXskdAHNVrawqcK/F3+SQuI
GTvdB9VF/5uxmdOuelmgktIsnCaAFy48ST7qxLSWq4GdIpfUSs8I4K1smMt3xTRAmk8kEoOsv9kC
dGMvSgIhH+zgT/smhk4Q7ofX0lhpzl9YQudmZktIcP1Ccgnf2LWt3qCNdkgP2VHeiJt0666cSqu2
pm96slL0xtWHZIS/UfrRbRqaR7J+W7KsO19Sv3Pf/tXUxU5032of5d16TVfncp2ejdScvQgzgNVt
J/PmKIZD7d7o+sbj/1GILr2tu9bSs/L15lcYEGH9IPhy4RjGTWSiSCLKm5QiAwGJ5XDtfr/grEBY
S1D66G5ENnSeZlXr3i8EjbUyDMcRNSlkFdxDSFCxz2CqQN2VbvsKJJDt5fzJziMoFBf8Hh4EK89u
9XLg5z9ldvPQZK1sfTHjrVH8SKTnWlAdoyJv+NBWN+Fnw4OrenHNL36N0MKt2T/l44/KYK3592oR
UK0u2Chib2JU7vqbBqAPjmuExGF9qQrUALRuH3yiUb+VvEOg/Mpe/XEb1dus3gNb7CClawfjT4hC
AwXO3yj/aKuX8Fu91vJ8eRk/H+PsLEfgQWyDphHtMgp3UfNSEsPQrLUai4Wk0rmZ2QGNOLLgcWWA
5k0mvH01PjRxm4FvjzbpQFnoXdS+Kr+jaoXld3lOn1ud+Z0I+RQx0PrC0Ro/s+O0voeWE2ziTmx2
6KWt4NEWB0kQmS51SgQIts7MZVaMZoPkj3YuTVhVNFH+jILl3ukV2tDbqNR+Uoj+Loq8fKinjZVQ
3AdaXcAmJjF/3csv+Cca2E9+y8wXVjIgyL6I2UCOeUNU+6A+mhtlW27TrbXmdydvc36/OLc184UD
ot1jolaijXwibb0yIkQJdLht8avnuuPvh5VajEvvd2Zv7v3cpBLbweqRLavw8vFjUfRvqhJvpeDo
Bze1VP2Pkzn3gEra63rf6J5TlXbzPgmA1/F9GX7igrTmkL32ZrFdhSBdcnsN0yASR80sJScSiffz
I0ZzQ70zBjwhT9StYlfbYuoi3lKl6wTbZpc+kAJ8DJ3hsEb3X0j1nFue7dbMD9vCzFk8DXd1p+u7
nSmjsph7ZfIiW4DpGtFNNo0lU25i3tcdILP/Yvmejn22ldpUdAPfQ03QMuH8Wl9K80eQWo8ZpSBx
OZL2TXaCKj5J5s4s3cN145Nbny/nU9uzrVNXqAMpFcGf1iU+75Ji2zVK/vO6kaWz5dTIbM9YKQJf
5K1ZUi+a/Cg8yx+VYQerUAb5YizWpPM55bTI5VP4db6GXCOozKAIB1t6rHeTBqS7Cz8oIdirB89e
S0YuOMAza/MUYZXqQ2mRhyds5jrVc7APnO6nvtHt+Nnadc/XZ/DSC5wbm0VWdKlVcwRToBjK+yFx
rPDRbfWtL+7jttmpw4oP+Ks/fb4qzs1NM31y4SvULiagqnlOY74SgD20gvEeJHu5TraBUu9HoTiQ
TrkdXGGHCtDB6NsjUji7nAO+yeIt0cY9/RGBYPwUMtMutNJBdao4amm/mmBanBmiXtSNKHBM5lgb
Q1f0YfADHEeRfU3Qci6ktthkeWvt/o+0L1uSU2ezfSIiQMy3DDlX1jzeEFUuGzFIgBCS4Ol75X8i
ustZFc7o0zf7YodtJUJ8+oY11OBMhZW4HjzRwDYqAu+mJXrjLLZ37bX8ICrXT3FPg23WljSdA3kw
xIVqcZ3/++39APvAfn75kWf7OcFtMWYTzgo4yA4IARM+shg9i8Tp18WQ6u5R0YfwuRrjp8VZw2MY
VRnspUHFXFkqi2JYj2T9eJGa9D0f+vtnnZVHENBZOt3hVAUwmbXXTZVKeFe1GfzH1U1VZ8WfmP/q
lhW+V8griEvUkv+wEr4dsy/bcgpOX44ZxbDHb0u7BIKOg3lZrTq3ewQblMXFOgC1EHqQMA1KIqe+
59JGAzG8ruAO5gH71IftqixgVKOeyQjZJnfjuIfGsu+A53n1w/0E0qBagEFTXlZQsSuN/8dgBgkv
Nidth/qq6aGzajG9NdpDy2JMgbDvKL2p2zVBf6Mq1yaAu9KLLeBmW1zDSPO2tDe+aMW1FcGZjQTG
yRSg6sYuVoIvyWLdlPwlLhr473oy7U8W57BckBE/+s2GuPENofUGZkNbmJjVnXn49xn7MR4Bc2tj
0A6MCerPvzczaiSZ47idQeGEYrTgHqgmc9optP76aoYdItWAVkb4OqkdJh4VcCAEoU9dbJR+v1JO
kNH//iHngRGN4XpUce2sYm+GezttHwK7UFnA51cG2JIKFiexh/gaJtxravSGkY4msve3QVuitwax
SeUdRwfGx9qdDoWN6ZyN/+hZZ54yzwEAIAMH94LRcK+8Ea7VUBbvarOrSsTCZvxQdvcxBDQ1VMBx
sYWrWyMMMv0oQoen6HLYfkUJ8JSZik0eReWjscbX3hU3i9/t6IAB3YVXc/qOzs/51x05i95oLY1V
x5Ezcu+EhH5c/F8c4EUDxmUDJ9VAvOAehosnStri2EsYmUCT7N+/4Xt18PdLOYtAlscl0B341Pt4
B7axBzaee+eXF3rxPwXjrw96HlDq2Z5DgBjQLF2JMsjD6H2KORwFfjcns2qb/H88VRhDE5T8R9Pn
HL6n4s71Z4/OK81yWMnBMsP/0156qJ+i5NdFzrbOccdgAEJ0WU1Hl+9gWGbbF+6H7/lRTL6ucLZt
XSNjeFOcXk51mDvoSG1naLpKBfMt1E//Pgg/xomvi50F3U4Ca0iZW66tDRr1q2GtEmgUbZ28WcXZ
JbWebwcigvIycEx24AKTA/nWv4OSrjD7KnoQmYcobjPEzRCceYzc0ITLpNIbN9ANSKkTry59c9+i
ENgNoGnZIZorQFKdAzGsxsJ8woHOjR3VTzoeb8Dj/gOqiEjcKXcrf2/Cg0Xsm2H+aKHTzOd1M92G
9YXq7Xt1cfYzThv05Yqbh6LhvoZeRe1Bt9wNUU+IuW5zPeiPKQhT0pIqRdTOlHQPEBB9vfC2v2/D
3y/grLpxyhbKACeP7cFbWWNe3mLKM9zBYqRi7+MD8n5WwykIkOIMc5gLa5/C2l9h7+zln9U1phgX
Dj96HGvj5RMU1ONqVgkLrX2JwUkuQVRMUX1YeQXdZFD3Xiq3DC70Kb59vGe/4Wz/WeCBi1mQcg1L
PfK7gfXp738/5fcFoKZI0OiFmkUQhOd6VL1qZpv6EMWEFxFN9EgOLRle5jDI/r3OtwCOdvnXdc4+
W7eZdbFoDrB8ux5MoqdtiJbSpWr40ipn3ytQj0tMu5MbTDHnIbj3alG/iyl4Mc6FOHRKR/4+HH8/
z/nBDCxw71uYatj9eJyPPoTzrLHLh1OZDVPP1Dz+e/++N4mwgZBURJsIFu3fOf/wwnNkKGACDidU
O5nJqRb1xyTEteydsIjTkFtDmccYUBeQvm+g3XHhF5wuivNH/voLzs6isAH69mIgjsjVhJpxWstN
cBizOesyK7vUFPvpXH5d7CwddDqCi9EFdsR6IdPWHI114QX+dFS+LHDemIpmHbHaE3wNUZzpbeBp
9QmGxr+37Ic1Tqh8H0WcHQf2OQrIHVHxaX6yjYLrF0vo/OEP6XhRVOh7oPoP+P+/lzm74RdJi6gG
ewuoc1jf5t3a3vIjcBLoH176wH46hn890tldDz16ziAEw9fwwKjXvfseQ3xl5ZrqV1P68K6t/Y0H
nzF4MIOV3g87p23/t2zOCE/rY/gGo0mM/c4LBSk6qucggsIuTeWN1a+X6UKs+i498fcS5yWATzhG
ZC0MvN1OpbLmIdxXgx1ShMRXzgc48XIzNzCAh5DrjeCBuY0Z7HpnL8B4I74k4f5DpPn6vP95I1+u
YL+cqdUL2EHN7yPsmuvbCBRg53HoMm13ieteePifziyoc9Btxcw0hMfm3ze+D/cXxoEFW0HB5Kqu
xjfWQ4GG0vjWnuAj+O8P5Mfj9HW106/58nClHPVkTqbt0Dg9hRS6cu7UDtKSq2p1KaR8T+bC4Ota
Z/d5iUp90jZsrKan3hwhx1behgYY0wgErD8XnutbyQR9KgisnogMmKJ+m4xNDaNUncog1Eb/6eXR
LMjIvTl5vObl6pKL1Q8v7a/lzm7XAYYUtjLNsqqCpPOGzLyj+8vGSw4r8Q9n8a91zg5H6VgdGD2M
Q01jSUUPZwUI0UQ3DRoTmtcCtCeaDTMANaH+9DS1EmU+BJF7OguM6WM0Orj1HsQC9oqzfqzASGBO
tG2AxoiAd4dayd4BXHaGwTjkgSAqVbIb4d4B19Bl3Ov3UMVNzeBtI0oAm9QwGgwe447BuXpm0ZZz
SDQMYj9Y4JmRQoHtpT6iJnw0EDiCCb39SESbVRhtJa7wolRDXsh2Oi9jTV0e+n554tWYQnaJr2gT
tNcW/GS2cGj1AQay0R0k074RMVzGpzefz0k89mk9jvt55qt56XNVQ8LcoJkzoNkE/9P7LoKhWAsN
J1hPExuznAAjAR1nEbOsWxORjx7AT4Bxtm7vfTDSDznEdvJSNymF0peOZ9hZ129RbEOVhV/NSM86
6IuF42tg97nfot829fEDj2oZJf3koVHCi7Zwk7hRoAzoGenIv0/1T6cMQG/UqhHUkL+RIVgcwp8a
iEDcyY26Eiy3Id9fXwjvFxb5Fnt52YcLKonVcCdA5xg/Tf8WsM3/6UnOY2rMYg8japzj4QnS9m2u
Hrm8EEd/KJ3CkADOCEkTWFV+46rX6K9DBxK75bVrITLGEzKnk5d1Ta4DGOPgi7mQbpwC2FmC9teK
Z1FAWFxHnJ62DjaB6prV6whLujxf3AvD2u9VOOLb14c7CwRQF4FU2hCzdRs1QE3l+JJ7TNw/pBem
FM2g8bNqV/Ozni9BDE//8Ldn9JEJxwGkKr8R15cotqbitKtBDYH0BN368JJS9c9v7ssaZ/kUZD2j
oD6d8zpaHv3CuW90PrpDbhxn7Y8FxOo2aMXaqPs//30sf3yBXxY+S65cwMGhAI4XaIl8vFusF/YJ
Pmx9qZ//89v7ss7ZQQmhHucJhXW8tcncrF6Fd8vdvApW/dq9IXf/t4c6OyrEQBcuthe2LgO4aQu3
apJRdU5utRYYO1b/4QV1c+Hj+677ejqfX57wFGW+5BXGIZpC3PDkoel+TB7JFVoE9QjKWzVc085K
y2X+tUR9RsmJJlU7qT5F49YhyRy7wHW9t5pAsq4CjiXwP9mJf9hO7LO0q+LNKEdMmRvBSrEGhjSM
IAM4nYho1YsVm7tRmIMAE6uPvVxbb9BOLDZyqsEGqUB8X7R3DWZA2rOoxx0SF/twVPa7nChcqLvR
vgkJRtVujy+4ucQKP8+AwNR20VyH5C8cj0Ng5v/elQGaCI4hPt5z9FHzzYxxH1lua/JQ9t62ji+l
kuff6vlyZwVjSIXTgqUerGgFhByERzo9pJeV5c+XQRF1UuaHZY8PUTzbO2tPN1XJuqqEM4Retssz
L3J1KSKc79v5CmcBYQCvTvo4vqtmgrgAuhhTghkJVH5wB9a0fGkGgYnKEt//+8v56Sr8+mBn4YC7
EB5og5qv+9eGPLNX63McL6gx/5TQuWAcwqkXCAbn3P56rCujSoOuglqVmwnQE3dNN2w1Xrhvf9rA
r8ucnQRuswETlRNc2iQ2UODzCxyVU7VskDPJi231U/g6vyO+rnbWO5hDjGfc0WLrBkTvhbGDNvH6
36/mp0gNuv2J6O9BuugcPhQ2EMpaTt2YwV5bL8F43cG14bHk238v82Ok/rrO2cZBZLA2w4CNkytY
u2+GdZQt63llZxgNZpeK+0sPdbZvHBIpU7S4bB0G23m5Gm4lUQm8vC6p6/zwwSIlguA4hAvAEz73
B3E08FhgXKK33STGzoGDFJdEuX7auK9rnHtrsTBql6HHxnW5yv4fIMdKzS1mWDAR/t+PCUBG/p8H
is8ikFR+4QeVbNczbd5nAf2S3jjxikCeZM3C9pWdyo24pM6F9vxPGwm7MqDYABaHkcfZumVvgmKo
fVSZ5ggKIAi39QVc5U+5EOYP/7PEWegrOxO29YJ35ccJxA0yjER7OSY+69KRJOIR7gKaJRdO/Q/h
4q9FzwIfsMlFHPYoZ129L+vbmX/67ABAgXG3tX6rOrhAxMl0ZY9zrt4pZD9lcBOX19VrqS5lEj91
KP76LWe5UmMcFbqqACpnzMdyE2GfbfCgqP3qwh+ivp0coEfh46DTf2/CpT04vfsvGYwGBdDthrFd
Q2unTW0AO6BU/CyjwkkxFKCrYIozNtvuhSN1admzxMkX9WAZOTfrOUZOX3aQwKkCOB4XPMosf/nd
LmAqsUtznh8iz2nQAYWJ/4Axvw1CZ+USxnGQJ2fX3brBK6hDbg3dmNW/N/WHG/Wvdc5OsyU7v7Ni
jLOYaKHWZAH/Seri1pvjlSLLhW/nh7v1r8XOTjFFPda4LkS8IEJ0GGFN3e16vmzM7D6dCvRiVPni
X3rCn0ICBgWojPxT6Xl+oUtLDcyRuJgm6yDhj4olL+TWP72rryucXUlisOulK+J51bsgkC0hGiid
57xiXBK9Vrp+C8dmuIBaRQp62qyzO/00APnv5zq7m2TjsEkGElgbCBA/Vx5ELLNJcTgXIV/37HQu
2hA0aD7+oYYimQkXaycCk/uFV+zhUaC3uK6DbRtDl2uqUas6dUBg3FsGN1p7y30Ahe+dp0j0pNyZ
aQAmR/0UjJ4P3xS3nmtIDsMx8brtfPBumFniDxp1BUmcqpPFZiTaq5OhHHoo7/Q+HKajWaAf403D
zne4s12KUqwLerKpmip3SWvdaMBcJq/s0H3shs+4iF1AmAxdAHWJhs5JiHR68zDQCvJXw2IJk/f9
KOzcspeCZGEp5JOtx/DkxBDXbeb0DrpGtpmiY6lDcoPJbLidm8GvId0N0aLjYhelSie4WtR52Tqq
SsTo21WqzVJjqsTa5r1xjHz0gw4DJq8k2s6hAW+VKQs9+nGSn9z1oVVAt91EwbWOStpC7VYpVHET
mV/qYimedW+aOqnCQOk9JMmR85s2cB+68ASwt0B6mJVTQice0B3hQSm8cwf0ywKawOc2t6Zw3XUn
eXcrJAfo7MmXiXHgx+Qz78J4E9QxA3OwgdNiSP1dWzf4AUO9BYy7yWhbh1d0RHOlQLkO0dGT9D8k
fyGBoWkjkyaCPlvLwKZq++q2LzS5AQ0G8JXYuvL7SWyRazW/S3sAOax1MkjmJ6XyAG5zIELuEmAa
LP8NjCMEJh9y8YM1rSzPitCIAwsApdrWswY4ufJeZR1pb70mIocipJnlum9gfbMOvc/gGX3ae+nH
T3XcxG+k1+j9zVdd0wIoPMs+QzflZfTG24U2yyaan6e6GHLKvSaHOGaUd0pPu8BuprWQEKR2IJrJ
ir65Rtcgxc/HraTKVElgFqMovJlkv6c67FaF8sCtke026r3NGOkppTy6GrAt6UijIfcqmEQASiX0
UdgD4pRlzxll7bQxvqrWrmdMmSj4BiBxdzqZzCX8amcI490ERlq/Y2TaYdC7V9Y4rodCX4cleq8z
WFHEuAfTMxeiVGhMc+ZAJZ5G/WcUNH4eNjW5KqA67abL5MXoHynopquQoNdZtO5mhI5c3gMWuVEQ
cD+ERQVdMDkX0S7qmf5d+FUp1+iYQF2kXvoQb2tQSWw3ZZtyp+l/QcIuxgzK58UjYW5813e2uvJp
PzzEgvQAWuIV/unhbpo4UOC7qqRqMJdeKBAFEK32Zlyz9fjLk0I2e6cxzFvbbjXEeRl1BEkQb8J1
2wfwbreW66qa/axEtsI91Rxru3QecNyYCzcDu0htegXX8N0MM7YuAWWszirmg+kURPww4U/t27C3
rhvfxAuKfoC+JtgNgeWlluF3Y/d3vXKmaxeT3htIbEK/Pmwh32Mq5zDiuHWpgeTdnbREeRCB9+ra
fNot/mxAXrYepKjwvRWOQVjhs8Wuofs/wUgcFkOffm+FT6yi07YdBzh1UD1tbDM7QCQu474T85iw
kQK8affVVRdLZyND+GXaYxmlEsjHdS3qB9Yu4aaEicGNKNwAocJ9FxJWq4tQ4s3j0Zh0UPdIqpKQ
Ky/WUVrH5fgiQrwRMHFbmIU37oQPpOpWECbMIA7t30ctILAeKGLomNa7hdbwlWQHEhdHwdoVl3W8
VaLZCCL6XTUSg4530+SF624pI1Xe10v1m0uyxerFczA5vxbPXVeUk6vaEA3VVVgBObw+eGS8V4ht
CdRqttxl907ARL446gHua0M+FTZLFoPEOx0dYF4W6FjuEJMBt4FkNvuQrQrvMfEQG1q1RZvVUJfu
kwgWkp9WKV3EHduBva431HTbxW6Mdw8dtzahCIvraAmHm2WG6CIt8A8a5AdX3lzGhwi85Tz22igh
w8TvwtbtN4XhReJLaaVVod1sUEVx4xRaPKmxN1k8NVFaebBrkLggIAhUoK1lFerRgqz7TYU3hN5E
raAB6djpZKBaSTp8f8KiTg41N/YElZsPd679tAXK94R0sUCEsuQOzvPtruk9Ly2VAv4tCOhqdPgD
/CaataZwd2RFpfH22+l6EMu0rkvzfPpOM9hMiAyW31dRqA7TIp8UA31aOvZTGEprHUICM4wxjCG6
LfKhGa+Zhg2h1zYMDhrhvKdlKwTybLUlBStSfDjuVQtR8LzwxfRGI/XUVHDYDXl8mNFbH4HLgT2K
fdsWrNm3Cn93msrgieBvwH6kTXB+tlI01b60JE8afxpTBVngZKaudzWOYD2biccbyhDLF990z6wx
86rgzFxFCpPIedzOISaHDo7mzpT2uxnhSddDYonWxEYXY3QfGzJ2aIW7AybvrtyoDr7ObQvMVEjW
/iBR61IJdG1ZjnzLehDcZd/6f4CcTLvSzzgc45ISl83dgkwqBwb0aYqVBUXP6tCHIrjpnHZXBTEH
/kqBfFr5O4gKhLhZRZG3UvHrupjsPc6I7ldOUT1RINnXc2h0GgUDu+k7kttI6w0UGJMBc6wbjnQB
u/tmaxTgXgXYSOzvhdDLm2+RRaUs6JftoEd9ZciASdlJ0g+TLZcqP5mEytUSbyRnicbACrj2MMz1
ZMNgCHM710R+MgTkN+ZRasvGpUx8E1yBNsNvIb/yCPPdK9tedl0Q/4lAsEsE8qd8brwe1STU6Net
H7xov8W8pHAe7K6NVkvsFjccqDiegJ53QsHIeBe28Xxd2BjHG7tfdsHgNEnXBAT0bQxXlhMs1vLm
3IcV0NBJXI1+F+6o9DykZmiG6r30HYjnUXv281HDLGZxOKAzQ1GnE/YVeF1rfJxmis9aOVKsuKk/
JMOcU/QnYbol7u6UU/A+F/Ms9ktJ6FOErBxuPOxYgPTw3Md8gpip7u28KSb3Ol667mgvc5iB0j0l
BbHJGkYyGNR4JUDWg/KemcPApGa9eHPwkTqwdE8lGfDuWxejU1VWK8ShAWoGYR2kcdM2qwLo850z
QXK5DOctM7W1dU49ZwiM1gdFTHn0dAh262Kio1+XakPiTkBaaZ73nl/bT1GPKFXYQYcEzM2tom62
sGHuDk0z2hvbMyJrUav8knKh2xE+vzurhKNPM3LeQhJfQ6gHF8lvxIphXUZegYFTRUFGp65KcT9F
ONWNh5GrP4HSJq3mhjCLPFIxe08gUkV9anWkhrWABGC+FzSrlT1/dL1xn7qgqWGDxnvcZ/TaiJBj
Klq4x24xGHCXhXrlyyL3LSJOUlgUw1Q2gxEBAasVqWS3CXlPNvFslchEPKUST1dAC7aKr0MH22Dh
7WShHuI1NLf9B2X35MUeegseSsF0Z+J5P0RwmyQKsXhZZnZgHsj3jIHJTntV3gVePNK0dkowI9Ha
d1PCmQ8MHQVeL2edU+BxozlrClKnsGS2cXIdi384aKPsauVj7swB5HbLqb+d7KD+bQLI8hXOcN14
xk6cufKBLNTlpxWFv3kDDSliTfSTUMO31Khhy6kfpWUfFLA+ahr4A02166WqGk9N9trcMg+auxZB
Dz7hNqIHBFiDtIgjjCZwWK7IAofNJDaKrY0o4KwZgQYAtIu7B1syPo2RnTCFPqdIRx0JAMv6bkow
5oyWtJiWeucgETiUcQwhNMzUoU+3DOrWxZ6miIsmm1jArsuhmj18VQ25GYU77IMuXrLeNeF1XMKZ
vfBss+y4hjBq2YQk6b3IzTpLWHfVFC7HkTZ/JmSOqxn+Svs5FoDfQ+K/5wfMAcYBMsRg+SQ18PqZ
JyTou30UYf4tnKEcUzp0Bcw8iVVsXKEGcNEmpD89ASjCGhd9ZBKdjFKCWSCKOMhJ4Xt7rGWlDJdq
YmS87N2oQF2BycOLI+3hOCsypq5lxQmILsVD6BTNwYHG8y0pYR0HHNgfx/tPruIUr1YhKe7ZUtev
Jce/h2HmPTwD4xwqHNVqjOznvmHdpmwjuhNKkpSE+opopgQ4xJjwN6Z98+Yu3AggcG98m6sqn5AJ
3WnHpe+8D2744vtrtw/JsR7CbjeEAV2rioRX2oq0AsJhILcaXIt1N3Tks40CKx99pd7qoh0GcLLH
+s5VbnRV1sPUwNGpksdxFL+MDZVzfxCQtoO63KoLK12kEdNmWyJzRDE8dcERYoj+pqosftvBk+ul
Yl73AL/W9tAQZ0wah/Pd0HT9G1rA4zEOpYBJmOwAZyhVtROD4nk72FgVvuTj2tgnCy+fOusBci9r
kLLoXndQvzaYFFoifKyrttYoIYq73oG5QkKHIM4nsVR7tzGQlm5s/kHi6q0QcIudfBauBDNyyoCW
wJ+Ig3UAjovektFAqDaKAIobPf4wUis4wNET0tdVWByjZnI+8B11156nMNgzMF9k8Uk3hYWfUsfQ
b5LEv52DHjq1jv+IunNMQDGD37SxHutCxbtae3RXCdSugH8ArQFCy3tJvSANO/BHsJ0rJRcYipeo
BrPA6aZdLAaaFjjrSRfq50bCIMCrZiv1oRyzru22X8nWNBvEe0ToUM3sjxtR+hRqSL7pFpU53MS7
fOEAui5j9Kwn2KC5pMy0xe7QinAThuIWgt9zSgN6LVxnQgo63bpghLKkG5mDmWULz8dmSnC2gyOJ
I9BXWPOLA7mYdIMvt3Qkcte1DBqUZcmuTpUVeiPSx5mw4R3i+n4OISXnCICa2UHnHZS1ZizfeSCq
W+H3GI0KqOJCQ0Wbz6JRYlUB1X41OHO0tXUf/ApZA+wlQAv0IKWcbicBpoXqafUhRq/d1xooBtVh
kip7Ev2SEPeustCyTucBkxl4hAkccw3l6bRoVbTRtAcK6aR94oQSQ9sogrJO3VWPxkRVynmFP0yD
Hf7up2WUv7Ir9zjhVkpde+5zy4mqO+73xcvAoG2cwNNuU3LNYY0CA7wkLBySu8D+Iyvr+Lodm2Lv
sBronp7Iay39tzhUcOms3O5YVHCnBWdGbBzjylfwmKy0E1awGZpS75RfImmIZns/E3MVuA3JkOeL
NHJEdwg6/3W22lddoacU1eG+JmC0kSIobhjBoSlC9LnNWwH2WWIvdXvVjvVHYSZy3zVEH0rPkE0j
PfJr6bXDsjqQ9d04R+MT6DvT1l5c+cepGy9v4+Ip7oxO3FYiu59HqJVr4d6GULxPuDVUoBoYJ62q
7sFCTZdWEZiFTd86+HqHKI+0iV7a3v1D6ql4alwY1ldQN8djQOK7hxyNVjzY2vA4her/8rJoXKNg
0krwuuIAMK6qvgIBQiRM+3Pe0IlmOlBWpixbrsaK0UxMEgNdeCw8VRT5pBPU/nNtR3RTeFRBAKe4
Lsomytugm5D5LBhTRXxBOm2ak4ehsm8YJep21B47Usv2PyPbf2Wx22y7EB5QcTsEqahhmgYL5iNU
Buwsbux3xkIRwgp0dFDPURtjNjHLDf5nlC9LVKQKBd+T6ZHS132QuVOIH1bOmD10nr3huo8PrkYr
qyph7RETpHLSC4bf89AEty4XdbpEsGobjResGCPOi22pFr60MbxjUllRk7u1AVG9UfDihUj9MzS1
ryVy6301+rtwLPx9tYRPA1ctkK9VAfOeIT6iQe+ueS/6e02Ed3JC1NUvFz+qn+oHbg/19ST9bj0v
sYQGdmPBv03ZCGdquLYluUPBI5+XZRxWIjITaF1hfOSlBcgycArQCQg7WN3GCmDzMWATNGQhPQEF
Lj+dAlf/QcHg3MI/NtCZ6hQKhUDAB3GqxJhLt6YHzpZlR4Y+Xo9ERbeOWBxvg+Q1fIVfaHtsSNX0
Ka2kO+zQWaEHBwUS0ITIHA5wecSAtUA7txG8hF6AoZmj7fHOLJGwMhZE4zGypwiClEGdAdsZOKu2
cQeWDT6bd0PZoFnZULd75XT6JZVtQRqIytxtm3jTdFW/VjNpNyqg07MkbrtS7gBNEFhVwpeRG4me
A5vFMdZO/QvoUXSVhxlK+k4TI7aHIfr6ZYBPfqLP4wJ7rkyEA9IHe+G7SYIRVEWFt+JtIBPdn2wC
urYd1+iS0iMtHE7WdcS6Y6gLc2x1Pz+QPu5uuG69e+GbU7RZgnFjM1ZvihKJPBBH7BFqirhYCvdk
UtEPaItWgXkq6xmNrsmtphXylBbxuWtHaC3I21nzN59W3XGmQXM/dFYPCzRnvIp0KG85tercYcg8
k6WoPmFRcQMhTECLPchTw3vxCtwJ72U8SQ/H1hOnkXM/2nDldGB5sfes9t1S7pIDOoEUrI9viRLW
cVFBl/gR/rVhuo9nz9u0DSKlbQDAtPhvu1xyBRVsGEPAmwBOpLOSOdDUxY2Uujn4ato4Xu9+cDmi
X8pxMMY4FHuua+YkXi/bw2hBtH3EAbPRv0+aJWzTAP+2zUOEM3hpBBBJjnskgUySEgnitIKon8lO
nGoxoiWDnrM6LuiM3laDbh7qjlc3ox6xBzGsMqnBBzrpeAfnP+Oc8kuZCIxTlm0Pt8pnWAajk1e7
JIOv6fjuRRYMIOprqv16My1RrpAa1XZw1SxRB3K7ZeFgTg+YG2D9fsNGa9XNYs4mi6RODTPDTrAx
JR7fuo44BqDGkwnJatnvkVpnYUiPcwcJGruv98Ytb/tqfHT1R+GiUtQRBGYFR9cfL9cpfJB72+Y+
6sk2iMqVtPWdDmCKU7Iod+riI5jje7+EdrsI9Rr+meiu+RAElwrk5Bg+vSJ6oEpek4bclmI+aLQu
kSlBzX82+Mw60B8ZUpOC+EsaDeNbz81D3EMJ2+E7Dy7lmymmKKlixD/33aD+n9sOHOFSwMYEAcGa
0ZG00SB6bFozb526uubgrkD9juCw6HJdsgBMIICq7MfICoJ73/Lr330FLBZcSjb9KOWNtrkFF0j0
9nd1EVQN5PowsoMTyjCF7GPyhSyQRIwV8MTw8sCkxEGpVvY7QcoP2lK5Rot95dg13wYAwcCSM6i3
5WzoK/JDvrIaXAPl6L4hS5GnvMf9L9LOazlWZFvXT0QESWJvgapSyZS8vSGmxUPizdPvr/pcLKla
IZ21d1/NjtmtFJBm5PgdvZ+q9/GJ3M6NTImddIJ2btV27pMLrsUyGNIsgtm53DRFhO2GM/ZPcJBK
nhhCWSzLC1tFul+s6sVNllCrmybE11LjSoAd20iHzTaa8ipKx2IDJ9r9MRve3WykxezH64Q0CrDf
DIYYP7PAWZbs2WhnL/NR+VArspu8gGRaQefMDxSpyd3kGQRkdnFthAbeiAMmtzSzTPFYVUu0H0bW
UGds3BjFhpUg1lm8EIfCq1iT7FBW1/mrU+76vN52CX/u6eAVWdVdYhl/hxQ7LAZv2NMPvh6Be860
xh4vyxnfQ9c8I1xx9SHCrJdsAIic9fR2heoK+12/GnNXJwUrUmcUATdGP/Q/NCjWEO8jL6+CyvPI
UXHyP2aCI5SXnmklb2mcsDMwzd9yMn0Xt6MLOvrdi/Aw4ClK6031i+d3qQ67lAycg+M0tAiqpUYR
1d+6ufiRevbPOs93xE9cDMl8oPt141T5lVD2myIFbomq7KKpVwwAERQiWVMbNTUacmYaj2ezoxm7
siMu2Ch6UhwdsYvWLJhcgmZ0Cc+nt0Gs1DwgsnLYZbTeuaNJtGdSda8LAba+MIY3ugv7uWzyay3O
f8uIJmDR0VsfON70Zg5IAI83VZc818ccU6Otr/WYbcuikzmu9s1MCyYUsfNo6eWW4IoKVbhhh5aE
nzVQCWd8Uw6tqt2ZiBjaNfmrZBzUmUnP3N0NzIFqHeEx4quBeLzwGwPPgCXVH6ucnd2LFQFo6W1D
GGhgD3HQpI0Z6Iud7JE1HrJcXhIckwfKKw693l9UlHiHSqHH98S4FVm8lf1bqrztFGvDgS7FnnLX
DEn/uo89GTjTikhxqfq941XV3hm9g0a6IDjpcs427heR3lylVb0j8INwZllezZ32lyveVnGcvLD9
RL8yBIJKGsAUbk3HcZmHCwC61BdJvpljow3jqj8UbbYvG+Df0WrOOEju1Goagb16OyGH3+PwlhsW
iym1aMDk+zaLlrCNNcQFLbaKsebEsBEJbe4bfx2B1sq0CHPuNJvJweMzikgvUDQzWQk9HXfBfXit
3eLcUyxAldW/raW47J3xXKeLEvux3jsb6Qz7ZB3sjadyPoPOuigxzIBc0PmRPR6TCJO/hhqWqwo8
8Wyk14TCgcYTsGzftfF20LuAFlbNaizOYZX/kITHDXgJR70HX3bBd7dIYm+TGSCACW1ITW9vj49j
pT3yijWYiyr04nhfVkBPfTScTVN/qMm55Goszzyql8tIFec6beklkjmggftbdxegFAUXL6qF3CRu
tKNPdJ2s6wgenr/NLp8Y7CEPmN2Xva5+ZmxhVHTdGR+lOLeT/LL2jIuKO5jvxjUZPkwTaLahY0Z3
RADZj4lYaGSoAWhlPQin2RqtRkwUoJ5oC6KD+Rc9cbTQcnLzrO7o3pNaT5Ml2ejDUt/nK7dOn3I3
u5FYq1Z9ZLGldQrfKtG0e290gtH2uMBkEP7ETrlsgFE/7jtiX7ZxSrR5mTvB3P4ZSjmEuvlLKciv
9rI+DRPtR+pzh92Ym85oE8Q1JS95rWFyPlcE1XiUf2m8XXpRbCA30I934gYnWX1Ty6m4ot9Usbgd
yEFHuHMxw5VGS5jPHZ5PXiL9pM6e6Ks/d1X3xhKE6GZeY/Tj97NnhBG1L5NJbFAP0lqLxa1y4oCA
c5Llyhb/B2fYmNa6KaFMSgNhfZWGY0G4uiuSgDnQbazeoXg2slvbwoEvLkPMoG94TBB2TrQc320b
LBpTKD9exJ8ujgIVo3phh8Yy2n3J2jbIyOMxF+t1hf9SRWUwJtlTLAVpmera69zXlgNuY5lWEJXr
WQpl24qUxK8iwW06Byu1ZXW7tGlA1hntveiyHTAoWVpa4tAFsgS7OG3crqK5jajZAagB1hqN2HIl
XMPHve7eK//mMlk29NRmVkzztNIt6UuC6ZXCtTDqb6RWX6+L1pwjr9EDQQ/nrzYYl7E97St9PBsq
R1231bSbuYaAS680fCoizJqnuV4IWHcX72x0K2jeBRgcuHSN2kxLo7DV6O+kzlrZQcWvnHEVtbHx
sMRWGKRJGDgYXKSm4D4GxbtJh+tZqd7wB3OKtpjiw/jW2lCSpzIY2u9aoxoc83PmzaNVDhXpS+ne
HqOQlKvClyk3FIsdkV5mag9hpjku5d0i/B4f/60lQa17zWi3qinvPNHjL2wP5qvQaI2pubwTLZNe
y4/JI1yrLzrkV0aVQx1nnUVktftTHpmk5lS7NOX45aobkuCgNvUS/4qGVn+JRf8CRjigik78FMjk
haOkP7OipsP9NkmyIJlKca7m7tCn47lh2+y3TrozV+vMnidSW/XJ9teMpHhSI+gOp23vJ+Bv+uBc
oS/vOSNLcanYc73ash+hBQUpl6u67ZY3m9bBmawWEc5Lv5uM8i6hSQQ9wIquPTgJWdZsuBimfwWI
qJ96gjaCO1ybCs9ItcxyM69/NWxegykue05fLcf8RO/PG7Pe1bO+GzJPBJo+3EYaHilG/JTQefXt
tL4AOgnU2suAo9ZfW+N4ihfuri/121zL8IjLg6VhoR/7gK5Wb0C+7xtJQ0qqS2MacRpJR0n+na5f
DbrboAgBKmn7FyMVRNghuTJT/bysBi+oSjP/KUuiWFfhNmcxvTT8LzIok0OOvVSi1tsKJ6n7rmnr
397snI95/wq4cq2RMH7NvnDLtkqp0XYtoELeEWIfxy8Fc2XU7OrKwcqWeiTRf2hG9NDmaNQWSgkn
K+IrpHCkFy3VNWGqy9nUujsjL81Q1LW4Tq3F+AmKlo++VrcePA6dFC5NErXc2OtP3R3mW9ImAUc0
THvtVavPBpFRapsUXHkMbcNQMv01RVhO6GQ5+q3Jad6N5hoUmRnt8BBrLtmkLlo7sUK3GQM+jhbY
k0sECkcZ5Xgb6DQhQn0sTFY9ZvVdYe2ofOa/MAZuCXmPcQ5WdN+s7m+ejnuABE7owhuewAkLvx7z
4sBjPqQz6KdU4rpsvUfe3sQOKSxK5dGxwgEmZFOpV89I3gCJrtxCZ5vEvZEept7S7nTKyPSRzg9B
bA7dbjG4o1Uc6aHSMKhrGr3eE/g4BplKn8GmK+hcugP2UUF4oV3T0Z4Z7Fe7qS7TsU93mCjFQdVA
E8ly9rWpcrZysX/pPefAovAgnjz2aRs4w0sAdnEMp5qvoaQTpLXt3fJuHtuV+SEPmmx+MFkCJ9Yf
a5WHHEw/7JZD0DGcLa3iO6K/bw1Xnutl9mB3dYyLU3WXOOoikoS4m6j/ak/bLeyIOWTxM5pjHgch
Ry5kLbTtik1fch9YJ3eXYnu2mbhYZQ1u2JOoXEyS+wVv2BhHokG1xbY2BNFb9eBdmKo0LpbWvF8q
qw6tigv1GCcjy3ZGFZNMT2wj1W3RUVQU9DnlLM6HgVdTxOu50Kx2S7n1U7d78wraJ1HiWWNsCEj8
bVFn07futwnpRiof501rkeaIm8FhLZk7TWo94euUAWaPgNzd3WDrbHBA5rOf60eORVZZD7hoiWEz
Drw9yl/rz+yMT1jP07svBqAXTdOPPln9pd0qy+dqgzmrwUXE0iUlXnJD91StPr5pOCm32aGvpoOW
p3S0i/Vn4uCNVTD5r+Uq5c/enaiU25n/PAF9zEzxQqt0RN+TAmNZxfmcAR1rrfxT6bp3bqZufpcb
znCRCL0M1Ni8qmS90+ZZ2/TRL/q05nM7z/NZv/T9j7SFkta2pdz0uVXcFZpXvFUtd2hxfMvTnEOq
aHQQmfrGI1zyvDaq81JxbhjzcGkZmb1bptXYxEL8gYEufKfH/8lV4kitUL5yOKuNlfNKa4DqxypH
e5xFGkmUrbMxKmiGEobYJaJfa2doKy4j0NS7m1yaUf5gcI+BwjRrSRoClsYcAiLJXtNh7X7VrSCv
URmCa7lZy/UaT/fkYYYad+9VPTq5uqIhoUszCYa1WS7qZuBXWVqD5DjRdmciW7F9H3L8rCqK9AxI
HQaM0zs28HS1qrATPeGhhl27F94aOwMN8kneVYWrb5bjq0mm+FVm9MG6Ubt0nLb/vQyF8ZcvBiHR
a3FQd/SGmF5Dd2Cp2mb0tIx6caM3yxQg+M04vJyfkWn0gZ0NyFL6NB+crVnHWrIRCQXvuU3G1CGO
WT/OmD269jJcFpilaeYA+5KaoY2WZ6HPJmVvm49PtYbbl23xO4uKK8qKu6qc6HRTzmVBU7YHiWoy
nEfY3LXou5CfDDTq9feaIhVV60XQoUm1QS+oPgW5w6E74bCxFs2+KcFVFn1+a/XlT2QbbuYPbj8G
9piF8CCAsGoruisIgny0ZrWSKLAAesTehZ6UXCdX2lsp9i5Bz9vBTLeJflV6AZbfYgZVuu7DmmVR
2C9t8qLU7AYyso7ZyhXcn9ycgiTm2NkUS7pqhJDZ3WPUGNHeoHm1qcZl3ug0wUxQhNIEr0jTwrXC
Na/S/RCPg+ZD+tLdYK2acr3W88amrHM7qGWqnUBNAaoLOxCyqNLnLrPj86yi6UaVhmToolbNxSRc
JmIqEcsJPGTupZ2ovSki2JnLyt3AszE/SefqZTVhtBJUtGxcrC2fkrUvp3BqZ2DiyDqLhq5+yYQW
y7CjYQgaZ7ogrSUkc49jjG6XiM+tIdW2sulgZ2GDcJaW8xJMSbVsE6O4SxQgIQmWWxiuRmgRUOJX
o/1k6TAcSnhDW+Aa6zD2y3oPEcy5mHEGYCJaEyhtNx5ky2y2rOWsyEh8WEv9LB2hrPL+o/GJOrsL
ZpmeqahKAzcmF2F0MQvstQ50xZIBpANcBUvlN3N2NtK9KAKvHWHaNoupveZwr+gxSHxe6UUWj7y8
CMWqmxcqdEd+lJ9Ksf5y115MR6niip8zoF04p7a6tmagjlSlGs64leo5qqopFIrjNPLG5Eku3gBC
mF7H9EpJ/GzVc9yCk4az1WUdPQGIbAwVZXJTxENj+a1roWk0zQGg1XSIw5gdrp0ZpclGxfwfBEoo
PzXK2vSjCA7l1DTTeRdb+qvrrvULR/5OrPTi9bSwwiJNdFL+ovrcJRD5WWrU5lq54OrZesxMWrPO
be5mb4UauVsoMftatHYbJ7LLkBFtv6sTednAMvA9UCPfEU36DMJ8KWPUQaGCZUA012LC2eqHZnxq
RdIR5WsdeYmGaaT6VqnEG/d6jDOcT9RtzTXCghU3pn1y70a0VQXaxqSw3FCCYcBPbeAHNEvl7rLF
1f7YGkieP7diWUlYkg0u0gBVI/HIdddvh2Ky18suSnUPBDgWdGYK2B4+hvHcAMDskmobSzjaAt0H
E8DNLlmRy2NNfTD6dWXyrNxkdNjpk9LGfaIrbrjlIsEL29ySr7ZdduCJRnZILGk9J47dLdseBmjn
j9TKV6MOqOW3Wt/1gTkv3a/O1rU/UCM03bejyb5J/+GU9Kp3Lpjyist65HABcigWDJFtCmldF3Nt
QKXkAgPBaPlh9mRmbKtJazBQrUzugYjI5BRZPoVrelEeWd25Ax1VwtLMZrMKrXxJgrbCdF1T45XX
GTTtM2NGHuhd66v2IxmUeRgd3QwhMALhG+NPO52gJLdkK+9yIbis13YK6KO5ME0zyO6h6Skv1BsD
j5ipL8SFdcRfj4qJgIsNZ+aYWz9Hpurvqs7vaLfXt6ObJtCQJGDpNNYt3F6H52uNdR/Z8bT6qclP
tFyu0i50l0B3VOIc3IaoDThNnMBfC1X+keL+S+9g2rbuHhWtsLw+yn/wf0xKrxLzlm2i+b2mPdz+
Su5sQGJ9xHLJiL1bt5nOctBpAaPXrKuHIY7RNeOePsNn0xCoN3n6mFvTy9e/26cCkHe/2omIxiKv
FCkbAhD9qYADQBCw/lOlGEB+5zfxmRbJeTfQiYDGY+V5XswldG7010osh36N/669WT9W1gJiMcd4
qFrWN5rLf2uE8PvTUSMZiBMd/vn45gcjpo9eGvg2SN2XIOHNT3IhGvGNvkv8W9HycZwTHU1PJJTZ
q+NrXIJ2j5A4rANAGdjr/nRZbIpvVYr/lgZ9HPBEQqM1HsR1t5VbPZMdzV6VnWXYrlINcVn+eop8
Ir9EE2viYy1sB132P0FR79RrxUj8aKx4iR3yS3T0AYy4IL38/5Nf/vuLfRzs+PfvBgMYJbKkReuZ
OHt6a5EVpMg5vhOBfyKF/DjMycRQdGGrUnPl9ijd8V5cMIMqMS+jdtm0T4MWdnV+3jTfWST9exEc
RyWCEbKUsOWpQXRB0C3AgYTxOlF3EBmsFvuGSJMlyHPaE7L9sab/tQXLxyFPFvgCd9xbjXjdzh1Y
2TEeoYr6q65v451YtNf/1VT5zwOerPLFS8o4mhwgt748N2sauPeEyoOjaAepH4OysMU18jv1aK7D
nVzkNwr4T96vy/7qSeaqY4nTcOs4xSZiEczUaUk9X436+GLklbsxEJU8H/udHZ/Utr+L9vn3Joq4
6D/DOiepMIYJt4ju8cJnlTDKSTz1Do4MJRc0sXzj3PfJ+vgw1slZkg32BPt5kNt4AkUxWfLtsfmw
zKbY64P24+sP+smTfXAuPdlmJigpMTxquXXLZ5O+fNmUWVBoT24VnZla+Z1T6umuxgkp3KO3nkVm
lodl2cfFP2vNWro5w8kVOdM6Dk1QWa7Y1+Uw/f36yU7f4+lQJzs2Sq+kpOabeLKMJQFB4cWpD+Y3
Clx5al9wHMYzmQEepgyAiicv0ONwwkyXyIw1nalguY5ooJQ+6ogFrmJpBQSVkKeDwgIykXaUcEHL
7OWtV8PN60Sxk5VcDqK1xG9TJRBKy/qXBoU7QI9KZhmkZr/kDgY2Zjo3KD4e4hiVoztqr5jc/+5T
dU7UIWrv2YVFpTCecssLVI/XtN6ycEXm9t8mwv3zwBhKeaZn6jrs4o+f0IiIBqwRBm4rp7+anTaE
RvvY5RndEPwfm/nXpI3fvOTPZo33bsiTT6nGYWoNPLi2a5zduEoNkJ264XyK4uXl60ljnG4wp093
8jmdGCRQTyR0IaDhn2gLIvpXVMtFa62hlpn6ZSQ1s97oeM2egXrbtAdyfWPE8PDBj5NAsFjDqgFK
tBU0jC537rmJFDQe3QT4wVK7EUrHYTaKeYOt3wCFK3UhJBeF+5JTLvl4oXFyrD2kppy239fPd7rc
/3k8j83KwETEITrz48czoa/zizgToJ7f3tOfTrg4htr6zQc7vqX39fDpMCdnkme2ulxmhrFnP01W
umWeEUyZ7gSuSi5T66qxaLGl+68fThx/+6+GPTmcEuDwLJ5GuXW43gcu3G1qUHeTuaILIq2Dazr1
TzJJX8Hq8w1pDTtXWN+cUP8qPP7fszumhT7MJSjoZH3owl1K6UzuFp8JX/aHaEov8mqgbdruK1g2
bouJKQCMIb4Z+ZNVYvDTdc4iqC64Bn38tgJymjbExbyly9Pe1KBBP//792tgcI2Fisd56BonI/TZ
lI3QpudtAYXW19085iDs4+e2hY44mPR/yeT0fHslopngUn0/1fNVV6Gj+voX+WSRfnBGOplea8Jn
HqyGNO1pfKp6MtpGU79pHZVdOm3iHbinJoGcvXz79bj/uufxbT8MfDLBqgoc0YrwGpsLi6CruD3q
FyE21+V4nokWIkS9vvZ2didy08BvKl3uRYfwdVxs1x+5uMckoY7iKR60KOh7+MWVtfabr3/LT9Y4
DnbStjmXqOVP7RmiguaoBztuWy7BMfTwNdKf0EiNXPq+HuiTz/BhoJPPYJldMdodA8kXnOOgn/hd
e4bLgBINTLFvvvlnT4XttWuSdGgR+HCyc5VqSOIJzu02Xq/Gh4LQF1PiWRu6sF++fqzPthHj/VAn
z+XlmnIHL6bIhG9wDii0S3clDOkQqtou23092nfPdTKlzEzpceIyGALHob1sb5IusLJ7/fnrYf51
x2PqfnioE2eUxEGHqie8P8ufNsc7XrRvz+ag2RdY7IhvduJP9v8Pg51sFIvQ+sLUeai1eJXRdZsd
Ef5dV6Q7J/vp4iFald/4XHz6fCZ3WIpKXUrHOP5K766VCFwNT2sjjpwfE7RgWMQlPg4Xc3vXAZu4
V+lyR8aKPv76+r0en+TkyDHeDStPbgaubODOuVSZmhZitEn+y/DddDxOt6+GOJn5qSDkuFW8zORy
2FjbblcGxl7u1o3hf2+7+/nzONbRDFcQj3by5eqyhgQKCrAtYZ7ErXkRD9VGk+s3Z9VnE8QyJPJS
3JJh4548k9eKaKhodm1BLevAXeq7dtLRndpOQokAqpFU8HywS7oxxu98vr8b+2R5Wy5W8OiOEPy2
KtQgWKjXlUgEJ0RuDP9kNz5+PUU+W+Hvn/VkhaPcVQ24vrFt+vxvo2lGqDH97XZYd0N0PQz/x1d7
stArai/LHdxp22TRHEIDu+XAusbdWMDzxwSqnRRKiEIPXLTO39xdP9063z/ryfQpcztyJ5N322ww
69kU2wnji90aiE0L7+OblfHdhzzeAN8t+VpkZe/p5rStfyzzA54EdfY2vs3Jjelig7D5+it+dti9
f7LjV343WCtw1rIpvLYmWCrs6nm/luP41xuSYlfbRXtZ9NAW6NB/57/2yT3WsKSks4qLqvcvi29j
ypsp1uWEEU4yQEE0l7NEA71GuFMMgG9fP+bxA51sNvJo1m54lHmGa55so8QcEX6bpsbW8hwTOW5/
r2tr+toLoK6vR4L08MlYhmXpx6MC58R/bEHfvdIJK0jI4aRMzF43+nGi3TntJJFKwOg2p9IJE/Lf
/jZKFIdqsOydE3VNscPunHBCQ1nOneHAozz3gFh/IFHjuis8FaaTo00AxO146cCH+mnGOorlyajX
29XL7As80lAgs/6l3CZYtQFxFo6JeKMeo4s66bwumDpcqoHlXL/pyY5tews0Hvud62KSrt9ZYFs0
/CFSJ8PGaMz+IhUeKk3bi3BBAJ2qjKw8mwT8ncqEb4pLs/BXo1/O1Dhed5A6dyMMV5zuHKsM+EO+
a5Buookpp4dsdI1zY077t8Kt52RrFdZzgbCXGNkCEmdrIplz6lmFc9884qBWHuKhzBMfzvIxVLw8
upbWcX3ItG472nmK6DUu/qSEDkCmEs0mG01obZ6tNsLSXs1qWG9jsrHgg9doMaBGJIv8IeMuD7xe
18eQqFM3sJ22Cga0/sjtkWbbszOGI+3pS81UEKwBbpFFlZUXiNk62lGsBQCbzLCyyOD7duaEyiB3
bxK0tmUHFS3P5HqJUNQAVqzn7hIlCL37eo7akMTnH1oLkb7Pxp/rHGFyOSHuL8bpYejnlbi4Du7m
EWTKG21ngfGciVpthqKeLu0KwkuMwFJsGn1MntsezpmvIhL4okKDjdSvR0ErWX1QGKZ6gOa7xhLa
JQRzP3C96mGFuJl65d4x9H3kGcBHSdmEjUIrqnJUpRpJHWcSvQ1I/lGplONNnwNbv2TLou+WpS4e
TOI1h63hjjeNyoytubh/IXFtwUcQGYmKcCrlbUZ8gbAkEP3x64F0LoiL+Iv+TyRaiUNeZxSwnNJz
W1VEMk/NH9xN5K60pl+DhzeZcvLk4LUwEZp8BtsWqdNspLnsWuwW9sNKlLIqftvobQZpjH8ty4Do
hPVBrq4hlOAHhDo5OiSxDtUcbxRjiM/yJYM+UcbhbBvzxTAV9dsw1+ou8zwDlV6P76fRrtDhYxvH
LHtUxBkm8PsqCdxW9P1zl6QDOccJ1lVZTPfKnJ6Q6LEkbGX/GPnJ18aq65darL0ldnk+6earp1p0
lhhtbQnjUTsS6cWdZ2XTZW30WtjIOtt2fRxvcwflrqqQtU5q/tEMo+JBbbB3/hiKpXiYYC289qVh
vrrtnD3bMv7Rlx4K+N7uysDyzOawSvj5UMXF24Id9m8HMFrHa6IpfZPFBYZMcp5p/BrxJLC73jir
B8TYVn6pu7W1PdLefMftyjCZ+dHobNw4NrfI6UGy50gOmW+uGaqwNYHGbSLCsjGv8s1Oxked3Vtd
4QBgp07xdyWbEVr8cGtK/qukWMgCHD2qudLemaV+hUrnIcrd+pZuontWgepilqY/kimhYTgPsTyX
GtG4LTYeUPS08axRVuQh+s9nDJ/G4RXGH/JUW9GiinVMGDvETJlpcHQ4YtS+6fOIz46L9x7FJ8WG
IOgyG1aUfGksEABBV4DD3Gp7K2NC4v+Rq43T21e1cCB1YAZVaz0COrGWVyUIuJphE6Lh2JeUDN8d
ZJ+UzdgP/ed0OakObNtFmOKZ0INdOj/tiDbBAprBfiq/tq0Buuew6NdTMd8k2YILgzc24VT02dk8
qq0ykQBq1VHYN8C169eRqARLuOi/j448YvTbIr5oJ3ryXjJfuJC3DzJpD3NKzqbDPNERm0LnS7Bq
gPGL5X8LWzTX6YmUjB0fo957bFYW61EbPSBxNDbnxKBC87LShSRUVBBlPtLs7KnD8dtBIDB7vnDI
yRzNvybSRxRZ4trpTQ8zpHmHC5jclOwU27E1v4m1+qSA/fAmT0of2cOF4kZsbJ0Ehml3NFSDfhBY
cbtdvSgQrfGNYf0nJc+HAY+12LvCQCtQXIyNFFuyGNkRhhSWszP+jKErwmv7LoD2u9FOSh5MX+ZF
wrDZ8pzFfaTj6KCWEeMhO/uFQv3167KHlsVnZY8tALF0+Iv84I9Pl9qIn2guO9tGWPAg8hwZap3C
8/boZKWORpJ45pl7jhbvSRdrfaWcYTwv6IBs6c7Nhy7ztOcELH/hIvOcld21lgvCO3Lrsu6T5Vqo
YYrhZLXyYpqrZQPTkFWJeKBPOKaVCW2k3sJf9bCdkM5lP3izb2X1kVwtC78sVP5QeWl2AcN/eeyX
gfeiXx35pIuj3cij+8tC/gsb1Vr7nmO3+6adbqCpWpwwmNTl7a/FUogsLPvcWVtz13dWWDbctcak
RCI61fumSma/hrvql7N6gCimHZKCU53z2Xcry0zCHteqc6y58qV55f9FskOYe+dslAE3OYdMNxUd
sgmPq30BJRXd6gqhYpAw1dyxDDurhjWL0euCFAj5vgwdq9/GsPaq3tnOKj66uewSs7r1SOFq0paF
PkbKDQopqwurckY/p9zf9Xic3EtYqxcC5WZM5YJXGybB64Ong1pPdYSNFnnevtm+2K2BEt+wqPcU
0pNM1dqjJBu0QhXnrqX3zRr5bFG+33lPblpVyy4yrIQdzkZ8rVd/YensW6wxR3lVm+X+60n73WAn
eymAh51HFd7w0Bu7H/Ftqe3Hp/HP14N8ug7frYuTe3mrssnjUrxu46R3d1OqnhzVH2ShrY9zAaPq
69E+axhJ491wJ9fyeoAY2fQEeJeahdN5iZyFigGjKNWke6cZHvCaRBJERuzesizvqnTY/s22w77Z
cL65C3366GwI7rG/qdunjfWibifcNwpj2629sYtncj8VWgoob20onP9F80Wi9nTBKLBEBwn6uAEV
xDh1lcbUycdFIpIoIrjSlgwVrAxfL7zDNJZX+dC/edScX7/1TyeSS3qAbpGTiU3rx6FdI0EYV6Gh
ySx3Q5BQos/XpvOA8YVlV9+81E9rk3djncynZCgQG2rkZtCNhPyMJ0QNzXQrzPzl64f6bqCT9+k1
lV0XBu/TKbOrON/3rr0bcKn7v41yUmo1C6TKeGQNQjbMp/MVNct3X+e7Bzn+/btzF2cWfRkThug6
FbaJDyk1xLDh6+f4dOG927lOI+GGDv8uXeo2IhhSxHAtCvJAvMG73BDbtPsuR+yzpfVutH/gunfP
ZJeFTjRhZ2+r8bn7kdx347P+8PUTHQuE057J+yFOJnWilTVrm+8/SPuqXGCHoN9Jay63/VKHYMb3
g+Y9jz13ha8H/rSD8n7kk9LFWjRp6RofTDfcxh8n7aVGGrxFGnKhaZY62Msjh1VymMvW3sdT4iI2
QLbagKSEso+NO6sdu32u/YEGrN/hZ9UfMlEhmkrqQNg21jEJtsuIMkva9/i4Idu0EDMQzq73yDiO
xTHkfh0p5r2N1UVZqfsYv42srX9hR1I+1XmNWEvdOzMCPUN766a12GuauHESzQtQHOlw4x0jcDAd
wlIue9XGVb+ouPX/MSDhbpcxQhDdbwYDDdv8lqVwGK0NUqZQTx69JcYhz92iC0WuMzXZH7tJzvH5
8YvFmHCa+FMMXXFVcvJjl1lfpUOx/m2hxF91q/sXNv4VDoEw4bEiE7P2Kgux89ieNjXE/twfIfdj
e4G8oHKejETtGmFf6Lb6plsrjsv2dPKAzXiGbeoOTqUnn3CgVZsB5k3bNap8sx9oyzahQCzzP6Sd
V4/bSLqGfxEBhmK6lUQqdG53sPuGcGTOmb9+H/piT4sSJHgPdhYzgDFTqmKFL7wBTZyt5r02eHcn
k7SNx1+qKnZiMAj81X2tDU+XN5Miz/fUhZ+iL3oZfpVHJlLdk5uqPTy5hLJL3hUIh9KkRFUGid6H
HGUqLOscDRbjsPfCIvsjj2qwBxwuP1WDgcmaguSf4RX42DePZFjZuA5TPF0VZCn32jTo78SD/Vs0
pm9UNV3qEO9UDj3qEIN1J7Kyp6IQpxBF4n74qPF11FZDEKIIMkAN/Tql5ltnauWzZuXNY1O197oy
hC9BLIu9bbXSo6QgyipRTBvjQabp1MjOEMLBlJICFWFJCgR4GhNhP6Oz06cE59K1YofrtjA9tw1F
fcAbAqkg0SCbaycEztDYdiW63RrSoe8kB/6jXRo7HDOlTcATg9qAkO+93LacAXOBKkrUN7mdSUwS
wk9V90OmKYVE1oxH7x66mst7sinRSWl9QJxubzRWdLAaoNAJeq9RAze7z/v4OUjrTdEpX8mmEaWO
tV0/WgbUNBNJEiRk2lfMh35Iw7hRGoIFE2PNQIm6nREg+TazEuV7K4gTJxd5v+qjydqEcvxLhOBL
+lazN3YD4xgKQXXlRjqHfsA+9b/bWV/chdk4pblasJ0FQqEhxTm90X8MBvh39EE7r3Vj8RDZ6MlG
Vw6Seu6i/zzy4rnnEgh6eIJ04opZXWMUD6qZPFA++hnbkjPa9i8zm56CQab+koZ7I5f3uFZQFgm8
4UeuwzE3pG9+afm/QxklJfokd6jO7QNhvcBCekslICy5lobr0kif/BztpSYFX375EJ57Sj5PYhFK
TMLL4rwlIAUwFq+p83ib0ad7KhcBnG3jS+D9mWrjWa7Rqro88rms9PPIi/BCTlJKuUZq4GaG0Ckl
B3FTNZWNsAI1zdEY+32Rlcg6y5lzeWD17A2ozIYsVCxMdelzBVaqAbWRGa5QJMEtk606gV6wPCEm
O+bByu68kLwrfPIUhB6KIENxXvtqZN2NpbX1vje/1ZZYiwnRBVzXpxEhfFs8otK0omK78e3mNhoG
xE2H7Ary9ly3C7uf//vl85p+ii2IcX15SgzhUne5N7/mqAqHhwRgsWaIp7DdSY9qbO5V4V0Z+OxW
/zTu4s2oUTK3RUH3NMD01VYQZYxhqZYrPx2ueDmci9c/zVBdPAkxPpypV7IrUlm9K6lIjkH/UaPW
7JrasE/H0b6yG65MbQlQs9B4zuIapw9Ez1FSeS+M2AHcs6rCn5e33dmZYUM220HZ2BMuLirEKGUz
mHwZDBHoWhS9b+0BJdMhbndWmXSoAV6rap2LrrFxMxhQVvChWkTXfjhTrM1xINm0HnUFL0Qzf9Ro
El2e2NldCTpLpxikKDb8/uNdqQ+dhOwh9aV+9JChRT2t8HWxzyfzvQ1t804HuUZVOnmSPb3/MarT
1so03738K85dJ59/xOJocIqFQfEMjmZUqi5I+XWLwdS2bZEUCCNE2ofK4HElE72yY89Pn46prZo0
TMGCHE9fVEHgoTduul07Ds9Sg8AypmkfZZTfjopiwV6j42Uh3oNvFiWoiVu2Ca/s4rOz//QbFpfp
YPTwnOSCkqInbitMiDSl3g9dhxpmWt+EKFvSLsNj/PKaq+f2NKi8/059scOgIcEJnPGPUoVIjjoR
NaSdthd+5+8HYMY1KWMiPZdIXz9mcOIgX6Bh6sMGLGrDvvPBJLz2NYp8CkccGp1wILutFCt6kiRc
ekdvVendVz02XvCZanYZIXQlCdupwB7RZsu19eUJnZsPAGp7Bn2B+FpiekqVDTwBuXft0MruFZGj
p+Dr5p5Iiz4eZDTL1PLd5TH/QtCXUfCnQZeIHm8kJIWVbwEPMZJtYoeoyjVl/KyZUlziA6S+aFPr
37R4FmzLqSKEGikfI5KYeO+4p8CIQA5/kxdT/1G1rfTSdzb8NNWDlK8W2GI1XTeti3w013memYjM
TJV9kDzRf1EqzMljJVXveKinn4nfJeRUuhQ94LDVYSsF+/xQoSm71jpl2ElKnzzEHvY3YdWON/1o
z459TX1lL5/bVWImttmyiVaIsTxQGjoWZuMD+LYiPOPN6RDXytscbTnoh0E3TRL/A6T/o9l0upPH
5v0gt88Wii1ZJw1bOYatPJQxog+t7JaDioh2Yh9wpfleIiG/CeswfqpJAR4nBaeMLA7CeSt9g2v1
pVTpLV7+vPMRWHzd2X/AlA3yLVSZFtf+YFqhMZnk6mGWIjAYQAWFsXrvR7CELo90rjcmVEhV8Iy5
Uq3lC5MpAnEPDVG6ZAJJkOtTSMVDtVwaj4dO6iNXi+nwSlk1bcnRkQFpx+RnkMYo108ChmM0bTtd
le5qocb7/+W3EaULW+WaNP/S3T5FLpGlJaXV94OrUp6GzV9Sjhc/ssiob+s8L1yraOeMy4RChFJZ
Iro/kHaRJGpucEJVPzJUnMwukzaXf9aZ8y5g2fz3Vy2uzdrCpDjPPDpveB8EmrEa8r0UZus4sPZa
++3yYOfqUIJdTdo0Q6btZagxYUFkALGnjTugpm+U9jpPk+BekjBUQqCHCCT9iZhvfadQCnlHm3or
rPB+6Br1ytc4EwAf/RD1+MUaaPtZ8FwnN0508YoRjPmta+3ny9NV5//KcudrM8GP6MNSjSUuvYcV
HPAAckdEeWNTyZZ/1X7monK97T2t2PSNti0yWNi6mXz1i9otoY0eepSD3NS3pA+SPg1GO+4yNa0j
I0nkO4GujNxJFTwW4Sr4md9HTWJfCXatOcZc/HCLgJmTotgW8dPiyEJmyZMBJVZX9xFLko2abhLV
VcUzfsSUalYDQngZrf8UFdMOmeCs61+hE7m9bB5a3zuUtbrVmrrdZjbFqyymR641jm4PYPHrfo+Z
TYD3E8QdVYMzX7TosdgWBlNRb25CbIZLrbYj6PfQetwe9xQULobJSfQ6eAqS9r0ypuzL6NEgCtAe
/ZnW6nQ7NbaN8RHy2hQwdqMp3FiPkUxT1fKg5IG8AanirQd031AijQYSnuL3pE0ld4Bl4DKEDNtk
4OBUCTVyY5tUpg/zP6mJmKkWYmCghCWgnLD84U1Ktc4L1boz1K64x+qrjjc4GyjFzhj16qBouvKo
yb1+ExVD95yOmFPRv0BhR5bHepjV2d+6BAFmSocIwGxjkgH09H1igwT5PUiv/0t4ammcOpimPCYn
N7CRlJOOiBe+5w1eMGZjbVK/c5Cx/g4sAtmFCfeLogjb53EM9nIpbpM2b6888mebsEe/YnHmpGI2
W7Pg8zZTJG+yBonIuvuq9K2x1vEEUXt733nlfarXMCmkbWdplCWl5K7yheeWrabvolDt9tpsCCXb
RD56FN+aVHW4u2B1ryjBbntZKbfQ3Z4aDMx2CEC/R3mxw7RV3iitShxsU9NLjRfDzH5ainggXECm
QkEXph6m74qvrW0JA0kElNZSHbbk5GmGrblmf8sFme1od9UDOQRK/UVxk+nJ10iENypqBg9QNIO7
rPTRaPMLZA8NtXmr/LZZ5z0TS9pB20lWDSU9LF05EKnjN5m1jhDXWE1aCUImnlatrHASCIdcDZs3
AP0ggAKaZnexbt1IaosbVo7bwCjVwUrpvH1hI/wQJs3NgHDrrsOI6F41qd/CCNmqCkq/Vag9IVNQ
ktkjhgbC7FfciucUP7iNn/fNfmjQWbSD6GeRhqQl+B4odorM9FBuAoror1Ve/egAyz1EcA4QPPA2
Jf8G5qb9PSLGhwF7s01AQXvX+9rvQc+HtZKgoKsoA/e5lA4PZZxcebCMM4G+JUzBdUrVC5+NRa6F
L1U/qAEsbb0C1ZVZpWmt89BEdnYu8qm+/j2PJCRp9cxOfhiI0W+yilKh78krYsMRWAo6/HGhI7Bo
CKRqUL5c91rVoKhlek5fxagHi2pDsvRcRdDGNAvxvs4HtcQXhuwKiCTMgoM6qr+lgiqH7SmHUeMK
U9Uk+zlRRFqNTQA12Nj5w4Q8ndn+wuvDvuuSsHH8UThW98eos5ewNhCoVJoHo1CLuzqNQ9RzPc/N
e1SK6JP3FaqEBToWeuw7E0rfoivXuTqCS+m5jqSbgIb0OjLGXY71UOUn+NihCtGMQ7fRu/q26ryU
VDsCo+jJ6la016xfT2IHWooQgsH/0xCBeD1/qU8RjdogG2YFLT9MEoe+6Tepmt6ZBqKdEs5XWXcl
Kj4ZTqZW/+nDL4ZLEA6JeS1hsWeokHV/ZkM3tqyrGu16MOsrCJxzSS0NWwVhWo0WMXfn8eyibuxr
LyFs7eHBrGS9u/E779mrxbBXNTCOoa7gG5dhpyIbdI3tWx49eXs5gjgTOh/9hkV0puFnOIGkG119
KhEIn50DpuLNEsWV0sHftG754KO3Y+rwA5TTwFmWNbtHV5S0r+jpy0xo3yivRlDftHFKg4rW0wY1
vHrvFcjwhd6vANRvhbLw6KUkF94vu/aeQ7oPqpGo26L6JRsIwyK+uNaadC2sH8jg4BGhrnKveC3T
b4ZFmmLIfoMy0DV69bn74fNUFs/MaHvoTwfF6KK2u6tmg6RGg+z7pU+bD6vqeRCu1T/ObczPIy52
CnbdQYWOIg7IpfITm4MHAeg/RlDLV/HrlIc/lzfFuYI/Rw5sukmxCRWM+fd8Onf55DVRUckAXLPo
KSN7dUpQA3Hot3tVVm/zNiVBrnRv00fIjOMec23C6jyjxXYBFm+QYqlQnE7yUxnr0SBE88cFEg94
U2+zCRdYxENDfUJSD3XbaIuYzUOc6trWrCsPqVXxpPQ0KnGJQ4WobTM9XulF3aGdTf6MV6z0RYDV
m2NMfKBslBGbuPnuk8hHtf2jMNJfl1fxzEc7msLiaKlmpvs5Lb1ZCwbdPBQ8bfCJFb7KCip3VhAF
G7qd1j+XV2zF0FVdKIpuW5Cmjj+dUQg5DpHKcxvjVfM2SjJsJX0P1O5etp4uT3CuSB9/I1sxjTmx
01RAN8t80w8qX6kQ3SPXAvaayBN9TphFm3CWkuyj6K90V79KLKwQ5KR5vzz6yfLyNrA5TUWAuEP9
Yb7ZPu3RXhoU2GG8DaB75a9YQGAnauCHi3PqTUKjw4MIcWVtT3fl4j1aLC7g9hTMM7QN1fOhJkAo
1F8A79PYRCGy2VhFeNv7zTd8QLaDiXOtbmrNHvNOmtP9cPBk/U6xYQ5ruM086SE31BTLLUh0I3/I
ByndS+bwGlnGW5EmGahIs1xdXrOTLzZDdChewGGm9CaWKA291TQ9QlqOYkQ2vYUjmPEE5yKpFkG9
4ZA91ToujcC9A3OM/pnZQ3NDQ14Ah00wQiepOde/kCMCQ9fQccIbkV3ub4asfe2wfPAC3FZ8Y9f0
7ZVo7uSBY1T68KSa1Lss25qX5NM2kTxfEh1yhm6o904ab6pQcULpysY43YsMwi5EsQhuuL7s93uY
Qw/4JM+EAMxnvoh8jZzfqn7EGO5fP+A80MzkU0xNnKC8pNRrWrVKmI1f/hla7UMtblute6za3Bm1
zWx/6HlX4pQzK8gtjJO5CotOo3J7vIKWVoUD5BOAG8WzgVhbhAeDnV/5TCctIvScsRY3DSQ3zghQ
5LRoJFtwsspk18uA+EPrEE/PqHM8X15BcWYknTo9LEguD3qTizNce8K2U6UdgYMniD7WuyYcb6Hr
bnRJ2XfBNzk2HS/7A9PgEQE8EExpDJpfeTD8XdmVP7UAsKDWwD4FZSeXL7igbCaDGK1p3yCrqngt
KrdKeAA+9EzAc5ukwQEYuCEQ8OzqZ5GiXju8w8YHvWpvvHxXp/VWxtQqv598blCz+A2ax5lQmo/s
4Ldudt060asrjfWTEAbkLnQXlcbsvBjLB34AxxsjSdu5mgqTVvLNLQIZmNBks8NHj5OB5JR1WVy5
fk4jXgVFLzjshJyaJmOgcbyV6MylhZcmvZupnbnyG8AcBik4wa8hP1VUPbxS+5CC1EE9OUIR8koQ
elodZHwTSReLifMPy/HJvzAio9jiCh9d4sK66Xykvt5SoNOxsquNYFMLy1HUFyu9s4O3yzvvNKpa
jL6IG20V91cdRokL7WwTY9pBhot7bb+ahn5LyXat5dgUIJ9Lx/nKvfG3p3v0ViuaYtMJm7XcYOba
2vHK1/IAGj3AEBeBvi/I1L8bWf9hIimyaxTFHQXOAGaDaChOcKUyGMjNZ5usQIc+EX9yW3nqfPUm
iih2m7iztmis98ZzjQbm5SU6vWr4lXwb2MOqSWtocTaTCkfFugh7OAJPM/mprw9Vru0uD3L6CNIk
IB3gKtMEparFIIKq3dgI2XNo0RR4mparwKdc9QwiHMv1VU8p7vKAp4fteMD5zz89QZ5Ip1pomH5V
DUJ9Ca7OWezqhYHu83BD7XEDBPQKZ/d0IYmK/hbjQOSevrWRXtsWGAbP6aQE1wudLD3b4Xx4pYx7
5kDxnqP5BNXMVA3Su+Opibo21bJlLft1txHrYI0X+k5sonsNAYL8GjFpPiDHm/h4tMVCApFD5h4n
SUdsR6dwA6r5GwHEFIuxTfaKa83l7zb/+EvDLR4+qenUJGoVz0GEOM5t9F6lZxXcTjpVTpfE/8+1
XMIyYJW0eHox3PTQbDS33XobEJKtK20h7G/sl8uTQ2Hj8vSWrRJBH2qYCsZLE+A5ha44KCaHTwk6
oJugU4t1W4+7pgDypaWtvZow7dFtWsZp020RzoUuR9noxgvKCulQ+adOp9kdwhxddB7TQdA9AGBq
bSw1iYHi1XegtIiYm60lKQlVwAqlrGGuaKP5lpn16IjUg5OXfu9SvcOlQoPDL5DCH5N0nYQ1lEN1
+EZMfBNPyXsQmVuc8N6DxKz2SEhjX4iSvVO1eJyrWr71RaHA2cjF9Oh5pVsb3sdUY6MsxwrHPcOI
Wk/tZq+pMX68ib/xFfWPDjcVkKpTe9kW38FnXavVjZCkmy62BbY40y3B5HvveSAOM0LVBso4zhFw
ihr9WyCQnjVqE2O56OeQYISo9ePG0sbvvZG/dZMyODr+T6boD8YAnTKiEdabyMQYIhl2GeWQbmoO
KODw6GZx/9Fa3TZqrENrx+K7GhjevunVWzPG0SiZmjUWsrB3ajezLfTE2ubG99XuG11mbe7rOKpk
PoEhwnq5DPtmJbyZ7wYvAGlWfIpXg17sUFmf1mzw+xDp+Nu2MtCVSbRbOaU0bCZY/cbAdWg5raYu
fveRW7uX6u5GqSH6TNVzWUpua8bDasRY5s40qcaaVpQ6Ck7uhyZD0bZUpummtdQHmu1fRBP8lhAQ
V9qBECdSIdf4kOBmn6/7UtdvEjN3ZnhVFsl/MoGKgZTPVtKqfxhEcZuHKk7KwSbMMbUtzYdpkqGR
64EKvTtwLZFue98GmIgFvGNNyjqQlPWkhjf0IrAxTKq30puQwMzwJ5/yIEegvf+IZOVHh37KKpe7
F2wP5EMb5BjUWsZeL7Vt3tQ4tGV0S4oGOzk7k244/R8zfnV/+RyehKN0HnTqG8QGGPWdRNdppbcD
thD07H4N2G4945tsXkHPnDx4gEfgpfG/Odg7UXgKqX+Upj0kbrQPd8rOdsCY7a6L3py8ORRrkGix
NBWxTMo2ixDD4EAEhl/g5SZv5DcF0uLr5aU60Wudy0GAFebgnfLUyVqh9t+H3TBlbuZvJ/N7/eRr
7/XjqK1x3DT02+mVLdXcldGVOsfpJ0I1hcBEQwnib+R6/MgN8M39xmD9iu4LvY+MPhqRIhJrl6d3
+pkIe9gINgTXM0JcYeKHuI9UkYuDhF1t9PaxRvdT6zbWztJCZNC3l8c7ed5mTJiFqBR5FT3kZdI6
QjWLdOAwdIvxcyPfwAcQ0qmaulcVVE8Df9hUskIzRSXvF4DljpeQEq81DSVa1IVa/kRLfutLw64y
EKXFI7Hwf1MxRkSr3/i8RK38r6w6HRQqkYGCAaIGZGMxeBVa4yAHPQ9dk8wi4eWmElGwjQZolAb0
RTMarvWQTidMdeVTYPS3cf8p5rO8rpIlhVAFv00w8q20H++oRxo3nfWuAb5HL1qqriTqZ6MxagMy
qbpBDL0siRnwmJWsY1B5O7lQUbfSGrvRvb+u1v7m30sRcBs+DTafmk8zjDAcNENYns4gmOEaoDsI
bc04BDiqDuhKXBMmO02fdL6hoOCnEGhaxrKSo2KxUhVyl7jZeK/Lf4LaGX/nSG/LL0P1o3zxni8f
j9PVZDz+MhRUMU1YHIvwr5VrejO0AN1m0zvKplxbe39bb6Rt6vpuei22nW/Ho2ATiSubMJoKEpc1
le/j5ZSsBhBK12SuUis/pFY4OqbvvnqI0nArT0444gEp4ZclHQyYVbY8s2XbK1nD6Y3AM6RTgdEp
ERoIHRz/hsiL1SaKan5D8s0aV5jd1r/rx6ss/jP3OLUr0q9ZK4om67JwPEYWsdg0xK7n3eOYHDkQ
s3Pf6V/kwEXewJa3DZ5vW/UaTuz0Ij8eVxzPb0C0dTR8xi24Xm9kfT28cQVd3jYnyR7vOXXOmYXJ
g2tYiyRfT/MyVJo2c0PoKXdZ9KV4VnD+6Xa2fOW9OPO1GIlzMGt6qRTDj2cjNWjJ0gGPKTqu+nsl
cEXsopUUbi9P6NwwugaM3wIYMgOdj4chrG+mAMcNtObH6CYYV/0DONRI/+d1M2kiUMbnlbVBJS6i
B4zKA3scC5IteFluF/c/se1R12XzNulKtVUsOt5+bV2Jvk4ndzzqYkeUBDKjImryZC/5PQQ6Xq4F
nlLFMxIxmDLHxpVSwGmMxHjcXQa1R57CJVwc8RYDuXvddmJRfwuG4DaBPPWMzsxw5T45LfhQ39Nt
m1cALReZ03z82fBZUdRQ9LYzZuprqYDNTlU8f6Zg02mSf2MDm6hl6P0i8PHF7TqESEg9hjR6rJT0
RvaG6i6kIgSMR/0SZfYvRY2/Fo30BujCubzBzq2JCRCCrQVdhFjk+JdWkUjttpBtR7KxeJ0UekcN
GHNzsq68j6dHE78uBPhBbhKI0IM4HkjkiRwPamvzYg2YrZEW5v22LcGelRQ/dRXdrcCsf1+e3WlU
dzzo4j6YeqCRY1rbTlipKYZ43S6e0oPZGD61GduxjfjrhDGLz2VxeeDTy46BbWXuFqDDRan7eLat
j0H21MPILsbkWyrXN52Om7etZjv0m9Irp/fMY8m+pcEy88SoOy03Nh0tKQRrRm6hjtZOlTCbq6O9
UbdfzObFtoLXcCrU+6AlGhEQ0gPasSvMz64C0eYDe/yMQvywZRqSJoqiJ+3PvgRz1koJ9j3BCmfP
v6YOuEK+KFvZzTeB889MZHoiHGOL+Jlw72TejT8JTgfjdf5G/u2j2PGWvV7+kGcCH9KBuQ2vqiqo
rmUDRi3qTI3LwXYIIF6qCF6lCrOtoEazxnBr2wYEXig2Ja7ZSvFKNevmSgKpnW5iSmtIIZAsAIs6
Cb2qAi9gthNgqF6ObxMpWiWZEQMXQiLYL7HZQ88uXBcY6zhCCXa53oXriXJBg7+qO3KLirGwv2n9
VyXQcqzuKkybKv25z7G7nDFfWZzaTt105ctYSE99Yt3j4lvKqwbHmaozq0cDCujKz+mWF9bvIs4P
lRXSsZxiTIFFdl90H7bSP3ht/JpC9nsqWpiQl7/CmSXgETRnHT3040AYHx8nbSrsVk1twwlMGzlL
9GRw8UL1PTeTd9Sg/DU6WJlbQTFoQ5iilwc/Pcv0S6iHE4kqJKHL6n2IDY3dRnC32+q5/t6qyorj
Y2dXPvOZuMzSGMC2cEXkCC1vYhFrmRrUqek0uD9R1sUvycfhyUJtaxa3NqpDNyjhzWSN5rYug2zT
VuAtkPlCRWayr8z55FkwSC5mFpdGqwiRxEXc0WZGkinIUDlGt1Hf/B5Q8pURTt4DA8EMHkeCGp6f
E1JRMcGzDzjZDqjhnaJnNZhppXUFk30Rot9GkRrcdl2yv/wxT2KOv8MSTllU4E5f5ho0YxmOquF0
ZvylzVHnGXRHJO1XCUEyp5HkxLk84MnWNSz6t+iQzAmpKcTiCdKztupC2xud3hzgWA9PdVB+laL2
Ww4NHF2/e8MnW5uqqHMvD/w3sz66jbkqZNri/B+myUm/rwmlKeakTk48FrcUQjETLLf6rT0Wd6b4
nX+Uue1aX8UE2lWKD8GutzDk1Pp18zHU1/LV02Xn8PA6GQqVRFj1i9ffGnulFaGtOlGc7FGPjB38
XPcxgq16pd42ef58efKn+xfVYoTF2Vo8DjQdjy+MEARVlBqNxqfd2l9Lb6d8vzzA6Zs76yID/Scd
JqZUllKbIhWAl8GeOdqXZuPv6q3kZLv0dtykGzhpV7KN04oGFAODCqKgvIDUy/IVKsgDjGCWfw72
6KU6FK13OaUFyLibf0aKzGwGOnTsGBr8J58qkgrdxrYc2Od2nlazg3nuwqi/ci5OdgTDgNqgIDVn
3Qx1/IUMeP2im4fJhhu7c7mCnoTN3w5w614uf6uTzfB3KA1WCqKo7MH5zz8VS0acniJEPdB7FVg2
St1vCX8r0GnpdOUzndxp2JUAPcCLRRE8FPoimJb1vIp6Ucto5Ya/Kmva+mr6K9WHe119AhnGG/rP
2Je5jy5Tw2anE1YvH408s4fWl8XoJuoGX2+sHGlIrFt8o+1rbmRnVhHgENVfvAogGSyHwmVFKW0C
TFdNEmpoUetxWyAVqnT19vL3Uk7uTGZFI/ov69LSEFU6/mBVGWMrK0yANtVQFU45RQcjJzWZctWA
UGG0Dj6dcDmC3H9LB7lcyWZGKVGVsSfVffXDahogiUWP3EidbPgj7UUaPawCDMpKaG/AA7n8i898
ePypKDr8fTD5Gsc/OOeliWn2jq4U9+NOLdE2VIVurpBtG6Hp+rd9p+80ObkmuXUScLNQAiUZg6r/
LHW1uFZDhBlCQwYMi62K7ca12d/oRfDr8uTOfQ20pYi82NUyZfLF5OxAU9MGNKiJhupHG7bFI9nM
D6je6l6yinSlNwjzlP0krUq9/2fbsbnj8Hn4OTz7dHqjWu4zrc6B30aJt0/5jGBKjfojNFXXsxut
dsCuUzxXeqfgwTuYlWTsLq/Aua1PUAbii/dkvvaPf0LZ+pBURgluHyqzq8Aqot+W0So3Mp6l16LN
M/ei+DzWvNU+TRceiprX2PC4oWVDC/CwO8V0vExvgM7fYQd4ZeeenRpXsEUxcM6iFjuoSQtfjlpA
OdA7QIvOIaWieM+t0N4ur+EpeZPvCPqQOABHR/pUi5F4VNoK9gpWJ77ebWjr1Lji4vVuo8u6USrz
AYqUtbJxfL+XBVZvZiXWpWWNvxU9uAE3STyMCHmnGFdumzMrgNMYQa6lzNiXZaUZ8+EusRKQwi03
7TqCfOZELQy9AITS5SU4M9Js1EUyxzEiWV/cEnoa6HjWdQOq6tZ4yCShPUW9+trV2TXc5ZkjSzFH
4ebk9hQnNG897rS66OqBpmOzV278be9qTuzWV87Fac5ikhIb87sD7JkO02KzdjW5M6WrwZV2aG+7
sZOv0/X4CGtm22ylzVUMyglxkfEoK8zelDOBffkGITcVqT0Cze44e5oaU772KJqvsqpR/jTFD0Wb
EOWaULj2yj7bIIF7rYh9Wg7gF1CXxO2JW35uSB4fz6FGdDpF38ZtmtldAfrOWAwwe2Jva+aJCyPr
RUP4KJ1EShceduTlLXTmw1JYok5LXWnGaS22kC0pUoDmz+BSy/wyW5qjjButi8mvq1XSlf6mjSYw
4ChUI1kdXCnhnZs8hVMyqLkSMSsOHk++Krq00WOIoGKStNc+iJ06Gas9TvEOWtDWXW8FwBdtWOBa
/C2xi2uyuWf2m4IPE0Z3wKuw1lx2TataKeRqRAtJ+dJjGgpK5xH+yUp/whH2f1G6o2fJ5oaF9rcv
vJyv1vR4o9N8dqNxdtrV/ScNl6TbFBFrKYivRKknZQZuBWJGFf6oSmNm2aUFJm0nQY2ueR/1Phhw
ZLrUIgpuEVDf8g6MV3bSmY8JBJX4G6q2SZb/d60/PTSZhnJ3FxbY/6Dod1Ml0PUVgSC4nKH9Xms9
EtIoFfaWuo2K6QeVr/Kfr8MZA8tuViFNzO39493UYk9fdZEFRSPEkbuOAn+b1tG9l07+lfLR6cWr
AsAAbQuQgN7Qsj6aYqIhkemwtFW0r+BXw1uqb72+/Xn5dJ5bUzg7M2CBjwh1bnFAilQY5ITcu4ib
T9pez997/JtelXZva5u4XGvGlarRmZnpc0qIvQTlQW6l4zX0ohiDMg/SXFwgg9ZAh1LUQKwIzq+5
Ks0X21E1Yb51IIsrZBr8w/KZ7POoBDaFNUiGwmDkf1PMV/oaaed/GZMHv7XfLy/l8jRwz/BUkq+B
s0fA4ISi7iVF0wWF6vjI9eNJ4cpTtVK7Q+j9a17zdyQSNlu354ttee6AVpZhI48ajtE7QTEiLl4M
37qCgliu3jwI6Bxqe7TtgRotMsPJa0vcJmLNmZqtTBtnX8jf2tvgQ1eurNtyQ8wDAUCgMkGeewq3
SHCHNm1P0xxfGzcNtqebvG53GDoXV3Ldcx/o80CLh3DqplI0OCk78psVbpW39t3u/vHY/p0LC6bR
1xCnJYIsKWsgbyyanOY/5D7YoW55KK7FSvMR+byx/45ClITLMB07ap3HR0iyMdNGtolCzk/9RwlX
TEWwY+Nda0WdHcbCYR0YBU/48i3xFNv0Y4Nh2hjbCnQyQdh7/TqjDFaRyzZycOV6Pan/zRMzwfvT
daPIekL5CSNsMRDk0Bz83JE4HOlYwIIX3zESq3lbRN8B4TX6aFVoPtStRuvvzbpY177pKIV0ABCx
o45xVxKaewEeZ11/Za+eWRKOneDjUmhCu2D+808vUNKioFhkBT/wT/wRAkT4Lj361yqPJ4U6luFo
lMVGjXxaj03JKChRa27mehuxN1/rjXDFDijJlTn9fbUW20mhY4+RK/CD07dG8huv488UZyjwL1OS
77qH6koxFZsJHxUnTsqPRNfBhsbaehisfBMa+auc9AZoszDJXUsmhCoAhMoIUojQeyqk4KZLO0SQ
9bhfjwKm/+WrdhlTskBEHhB/5kISNYzFZ+g8O1LkgZOsmOkTgxC3h9JLbY4HAejnQaMVgarjS8wF
5l4e+cytCMmBz4+oGO2zZTiXSoOtlWrLyIb+jirJOpjUuyT7g8nlKsbSYS7ZXB7xzJYz6eYgoj+f
CJTqjrdcG8/iCipV2xHPn13dr5XsTfrjy98vD3Nu0x2Ns9h0EsCAum8YR94iQ+RMO+8WrstmBoNJ
Vyu2Z65iy2QhUUygvs5uP55UpoTYLVS8YM0YruIp2hQGXkC2dQjbybk8sfk/tdjdR0MtAhwMZ1G5
GAfNSRCyxnTtGe+j7eUhznwifNJ0ghpAWeAoFvex1jRQJQqGELrsotX1Bd+8Rz8WB128ByOqF5eH
O7d4TImb0qTHKmT1ePF6z0Ciu2Q4vY12CoLxRjc6ehrucB77981nfR5qEQQYBnqFOeUR8CfRml+0
NfFZn9JxZUTGOszT3eWZnTnXR8MttgXYfi/3J5Vvhfii+h/Orqu3bR5c/yIB2uNWy3bs7NneCGma
UJRISaQoavz686gHOEjsIMZ3blu0NCmOdzxDkDxUkGNFgR2BqKz9O9d/U/65Z+6b+ANRDnxSQ+RO
3sllYrVFsXCBR4fMyEYn2lyVDvd3oCacOWInGBvsDPS3AJ9dKw+rMuPXD1cbHkcaitUMQa8BBJ/e
m914gX9w09iAWMBP9qns5TVq2hrJOizAJUyiWg0XKtiEV6pwEtOed1XZmFu7EHvETALeVAacLix+
Dj75zaogtjBxQHFMcVSPjs3UNpV0HFx0k/0KxjL07L0UrM4zIdnprQNYH8o9qGaBWbVmBF+XhIEU
MesOQPxi8HdFCblt6VybfmJ1alerLoEy8lM1BIkHBT6bVykvqr8/77mT04RfgOolStI4SS6KpV9/
ATxQDOHBjD1jvxagJSEaMj9rOZx5sc6MciyrbaOMCIlJzHMa62tXovJfVg/mdGd559SXvx0JbH7o
g6zc3+OODswQm6FfqQ1NcdE1Mbdp7Lw76j+ihYJ11dZADWU0NLpOkp2pqlswfbGVOUuMN1UnC4Lp
+f7nb3Nysf4bBWmBhyIKaidHb19rhYvNOEaZO/tR2s2GQjlDTwgAi5lBDNmysp8HPNn1RwMePYKD
J+BrHwq8SysH11xuuubdEGfRT+tB//ImHQ1ztOfq2epKF+ImmbQNONHgcItsDtpt3StUzj2wesdx
Y7R/GRUZ+gXn3GS/myVyYoDk4b5x2gg2RkcHkAWC4ifh7+14S0v7dT5LnP5mjp8HWffpp1AZ3oZg
8DRgKtv2/Cdo6z/CPvOxvtvpn0c42h3V2FIZEOx0AnV+mPP1RnBJEI/CTOzMM3hSxVu3++ehjvZF
7cwV5LOwL0JzHh81gYkQ6RZ5aRdDCF6CGVQxxCUAH3PrtGawuqsY+bDCIQPEKrwx+cob+887dT0T
4H4gDcRPO9pCrO1ICJtKJ4PNEZ6SOi8hRt7+124d5o1RkGGiCIX++jEVYl5cNFum9XLs+eNijrfF
nP/3eaBxCqIxyg2njVNORmRaLUYgokhNBZFnn6WFev95lPX7HB046Dr8a5asyOTj1VpEoTj3seNN
F3S8t6LKSPc7EH/mh0ide9K+ubQslGWwanjkAdk5euXBJLQWaTYOdPdpuIVo69bqx3pbVIZ5Wbjh
nnV9dVH70Ent/Y7e4bqhQLBKa88NKDVz6KYuUGgIbbJtRQsD5BH622cikW9ODlj8UYB7FRQspFFf
z2Y3+lFvCYo3YmSZ7OqLnod3FaxY0Nx5+3nlT4ZCxrJC233oaayuRuvff7oGGuSJZiDcOZuvWggY
ODI3ILZ0riJ28n3/jYIuP9D0K+XraEIgZw4Ft605U9TMohcnvC2Fd62van4poQX/85ROb4Oj0Y4C
8AgiQvaAUCwTVncQ6rc1ICtjSyLuB93H0dJnwdTdTuZOblxt74Pi3OE/MQyB3gOy0BWYjIbMqXsT
6aTo17QmE6O56+9CPWaTDxnn2d/Nr6Gxg+/DnnriZuyDdBymmJoLxD7VGf7Hesd8OVXrr1iJQwhq
v+EiosDKZrSXQYvqaN40TlLvrbnflZbednfWuK0icebWO61VfB3yXzn703bSnGt3NJc544HYmK8M
ZnU+alFLAJ9M00joPgQq23CXLbDLBXe2NfQZaAU5JwqK6YWj3MSs7Z1ry4z97pv/Wh3AxQKJI3Qv
149yamYMloqGLnJrZo4FAWOVGNYTdmzuhzmr4Ty5/Fdt7HW8tfPyT4YOgOqjF3AeZkMQpzYzG/Zd
s/88uqAjG9fcvGuXcwnBSai+DobrbA2UA2DIjjsFRhmOERGNmWnlgjn9URvFjlgkgTpKDMPVLfXm
K1b0W5v87tzpmVn/lXxx/AOOrpKWlz0Nof+dwTAwlQ4y0gGyqeA569RQfEym0bbP7LeT9gjg/zYa
7KtMKAxyoUX09foCXk94C2pRWU+LF8LrfJzglKh0D9qwKA5LrbdIHg6r1WC0nPOWcI+fknV0KFug
1QQFH0SzztfRDViAMopGWDap6jeuVxGPhbLjAvYuUEQRN7aWqRyohseyaPdQ6ESjY/ItSNrDMNJt
7xElREYMnxDUbrvBe8NrjsIesR8YUKUvVh9w5I/ybWy5jkPqRreWRJufLf2vyYTNr1+HcxY0+O8n
zVIAvXmiBhJBJrpKjaqDfT3chlvZVaCMIyjPO1qHF2jx8qxv9UNboPcLPJNz58BJB5RC6tTwZQkd
COD9a/RDWyUZ/OkcP+T4Lfi3aGCaW4hckFceP2580i1yo8rK3A7yloVVXnWc3/SzXbHYDnEvCEgX
T6XFtj8/C8cv3TouEkkIjK2caVRUv36sgFgTh/ywlY3usGsdkmgID0zQ9LWNM2o8x/H7/46EpBzz
APLxuLHlKPifwMbHyrq6SqtGZXyGYi0AZD9P6OSVwThQ5wUkA+nXmuUdbX4eWUNgN76ZCTXvcamm
cMOxm0tvdp+JBfHlR5uVFwO691MY5VL4m+bKj/IzP8L55nsCO4BSF8oDeGe89e8/XfmDhtIoXWW4
vCWK3isSvkhC/pYepJZ0CDPThga8TBhsnjZTpdPaqw6FPwKHXm4aTfFztR1T0a1KNjCOb2G7MDOZ
9MoaYhueYLBsMmlShgoCoT7kVHvsdru7jZRIwCnQuTmRe9J1SQ3784yXdGc0/ZUM+3iybJ1oR0LM
d3TiEY3+uHWKB9aE701lxAaFJ4v1RmUjUqd174Dv/RX61a0DnedcR8YOzCIZlxN84AeaUKVfHKHg
vj6/Stuh+Rg5zh9wPEVqe+XfkfnwjoIGlTknUwTEmhzqFjpAJQRZobZIlMojae5DY6li5Tf2vQ1/
NTz8wCqXBhyDvQ24f9FfgoAilo40Y9FT9tE6ZZWpEUXscGaPfThUr2PHCOB/Q7e1ZdjszNUtNQI2
sITUV0III1HmGdFvXJf0amRNF+uIppTLdgPAX3Uhy0hsVR+5V7wu9G4YYWRtEZEtRr08ziFpNnM5
wT7YjW7EFFoXQdO3T04zsBwc9yiZSaBva6N7tHuwNSz4zRt+c0Xtoc09c/rb+PRv1KKloAnEtFiT
Qnhyw2kZHhg0OGDLBVy8ln4GmYhuZ3CINPOphIFMtVWM73gnYwP1jMwTiL1NyG3xqbmJBmggxESC
Ldh1v8C3olvO4AT/8y7+5m5wQJNFso1m6orb+rqHiRTATqnFzKDc8ddsUtjF/9FPk3+mZ/vNMP8O
CTBhaOSAw/51mAL4gL6XE+IBXU4Jp9HlrKFhNxlVAvuyPz/P6ZvHCYPhrkMZGu3O43igl0qKpdSI
t+duo++t8EGJdiNvpfz980DfXAAr3QLDQNsTSLyjxXMNSYk0YOJW9+3GvPTK8tmb/YNtHsg9K4Iz
0zoezQdqAPVZiF6B1bwmcV/XcMAxYwSUlZyq8bCEPJ4N7wn2ipDGvFjMLhbFOfu/44XEiMBdwAkV
nwyR3HGSbWtTOHRVA/T4dfAytRdm8bv5HZ7DQn0zDGBowK9Aewkk6uP3yR9HaCP3zZhHJiymjSsC
FVNIwkiftAmUTc6lwes6fU4O/tUfcXZWCUlEMcfrKCrDkKaax5z2TWwB5mGCKKQh5+AR8cho82x4
9oeWyo9hvMiTAW2azc/75hsKAmIjE7NF0LrKWK7v6KeXo6mVzUeBpnE1fuBy3Uma+VFzBVDuQUBB
ufCBw6NVHBAnDs+CNE6XG6zulQHmoncHBOD6958GLydrapcOy+2N/o3gcmeyGZX6rA1vx37380y/
Hwsaj5BsganQMd4ZYdCCTK/XObTHk9Jqk2HZUTuE8toY29BL+nm04/ADXxYB6cpKQOa3qg98nZlj
U5sILXVuLP6N72Io4HeKZvvzKCdggH/DoM+7igojrT9uDUBXvC5qELtzY7QSl7/N6DEnQL3Ezejm
VBveFgj2a1hQkmuPq8fG7rZjSxIT7ocQ+bFug5LDnq9x096s/zt6HggP+BegqAScx4lESK0AWLEb
LDiYUf2rUb9I9aoeZbFt739ehW/WGi2JVTAXPJC1Yfp1re2I8cqb2LrWfyCQn9lTlDjLOQT3cSKP
pXZxhyPTQA8EbZ+jL2r3UBQPakxnLp8R9MD/uc/a5pGKBwCAAXBOR3lmXqe3LAo1AFAgsVlposd7
qBsn7oVzo/MF0sOB7uhFG/ArWD4kI7pZ8WyPFyWP+jM7F7c41uvoVnJhIILPBiwqFF6PbnduWQgJ
XBhEmjKqn9pgdFE/gMQUvMBKoSsgtkV/rUZJtgG8DPa2J7MuNLdSui9uEYVgRTRGDAgA0OeRDe2l
ym6rV6s32jSs/LyzuQF0uNjrSkXpbCp5b0CK/kCCST17C04/XHjkPmzJS8WNNvEXSL+6rbWRyt0E
5XhnN0Qleoz+jEOwm2ePwHSiqlNYC39M83ivtBvLsXkfCzu2Bn5Y/LJ4sTwvAWmf30lIDMHctNy6
JEyxvu7OAfV0lhMiU7BFnXgJ643TzB9FNAG1UUJES/bD8+T26kHrMbFRqrSp9Wi0dYrYDpytnuhL
+DNt13/IOgvo9tp8hz2fPvQF0Hu2PZE4bBS48M4Tqu5G3hh2jsdsysTMgOszNJiv4RudXJkBIKxi
Y1xlWJh9WUPnPm4nD5BjOMqYLKB3oDNOaaDmxOER23qshOMlfK0m4UWboHLqHUwwL+QQoIlvpSFg
fEmph/cW8GERD3af8aELIfS25l19n+iuCuOiLWBZy5ZM45G6hKxWdTUjn3lBsq2SxS9yRwkrcYpW
HHQp6UMdVRKOr02OOsaQUwQXEDnrrgu57LhYtrCNcvISmhOD685vYRP86XxTpNRRCdigj1NPM+l5
u4jZcIyFvkbv/eJFV8akQOhpzbK7MBbo0ccCjiHJIiwG1y6lWbZMEIctC2e6cgb4Kc2dnOOm4F6X
+Gsm09ZiSEjQ0Jt2gbpe18LXtbGeW7luD/lx5sI5PSGIQFCVQtL3r8Bof71xGvzhgD7UmGuKrapQ
qyUQW2H7kBSvIWGg9rL51hlkv2nQ+qOUOrsmcOKSmyTt+8LJOKWpO6AwV/vLLeg+tyOn72AhLdju
Fgzmo+6KgLkae4zacKStLgZHhDSbp4mgUta8+k2XzmsBrakZzCQ674Bmd3Rjt86QOsqz/oaAhfkh
1pejgj0Vy/wMntmvqC838yieK8vZDrznG1oU97Ru2E7L4tKFWkNSNCXslW3KXqkHs10S+HVckz61
6rrOJ2upb+q1tlW754wQT8pIuGARCoHJh2gInIxj/dwepqQGSvE6j5bipmTkEt4ahwnC2hZjwK9p
KJdwaT5xANGtQTtnmrXfhAdfRl8v40+hSCEk7WdAKnJlPdF5E4nLRbmpfp9hNfPz7nFPr1eg/CH8
AtYwLvbjykTXuDr061nnE4w+eIPjeq6RflIBXpcS/zcucQDWEFgexVUtMS1cMED0By/lvQvwY8Qu
GdxVJHpwVLBkkGpTLJfj5VjOF526h0DI7Qi2cAVRTj5A3L5JJawM3czsrfzn2X/zqCHUBDIMDS1w
qI+5HpWAjIBZI95EgwV3VyonFw+ETAuBfpOXjMA3/TzgSU12XQyAM0FHRQHePmHNqLKtTYUifB6x
EMSSMfYljXnxbIwrx968xC2blBBILIlzP/EP2BIlZ37BKb9lJYqD3ACsCK6G49CTUwNm92ONXxDA
OSGAEbz4XZXLpV/lsAkPm2tX30gkvmeGXSOSo3cckBEoM0MbB6Whf7vk05amgTF0lkB03Yjy4AsJ
My3axtoSaedaN7PB3g3mJgPxHvp6frULF5bqauvj353Z8d9cl/9IYkiqED+dlOBV3wMQhgAqd5qm
hkCmY+bQsyc3czM3CeOReQY+/83+/3I/H4N/QwJEbuTN0KR26jadjfCy85/CyIBHcqASUCcS7oQ7
sLpkssz8woLMZSw4+tVDk6GAa65LMEYPzH8wKX+nwR/e34PO9fjzBzq9CL78ymDdNp++T991UHYk
6BbDkSivPAjWuOcW4nQLfB3iKJQLoqbpy1FjCK1hz7mgy2U84aIVCbFJqpwAjuiedcDjHWa14cDv
db6nI/TbG3tXIS7AW5rwWQQQDmUZ/NXaeLCsCvT7qcwjoz3YpLMT0/2vkLq1kI/T8n/v6zqtTysj
wFboQHiYcwm4AoLyPZvaIim8t2K08gWN/J8/xDdJ8Nfx1i/1aTyjXDwzKkDha9zEQDcZk3MSCVlW
VSU02rX3yKFhPHXugH67AUCJXnHj/hpufx3WgkxTJHxL57Kf2FYoE1guq9njkOzMwa83/jJYMWPB
A4F19kiHKBl0F3v+fMVbA46CsAw9c1JPX0EsBARZcE2tMhrHZZZ5CYNBFR5SjlpBWamz42FAyEH7
8J2QYdXnnc9djt8tApTxMH3Qa1Z2w9dFUFrPcoCHYA57jKvJRRpKnGZJpDOlUxc+ucUCBz8RXGhI
KAvLeiltALY6B2ZShnwaNTwCf94Mp3neSlKHTCFAI2vn/+jIwFIdJqPK0Hkv75bdbO2d6jYsr+oH
t09MoKp+Hu2bBQdAGkK1SPNgjnZcjRxd4TlLi9Hs8rn6FVZxz+4mFkNA/edx1q309S0ANgwEXRdn
CinscU4XODPwMcGCQoH5weYFNR4A09Hz/XmUb9YO2uhouIA8CgL7cS+uioLGRyMcDARaB7Eql9up
FGiGwhkSIgb188JRmOZoM7Omome+2zfxI0QMUElCeo4S6MkUwxmiOUqRMeejCwsrNrkph7Re4eFG
RxvtJajcNw+owslu0koP/plL5DSwAQEEV9ba6Afi/riW1WvYVEHKZ8wno3wURXtotNzIYmW/3RK3
2/T+8vbzan/zrH4Z8ejkLKIWJRjdGgbe8NYQDM1zaDKXBTw5R/MMSfSkzYorOYSQHOIJyM6CuX90
LCyIylrCXt0tEFJAwZo5RjwUFIH5BOl2oUTzEtUA+Cs9vBDbvrSNIe78YNq1M7zEge2CFQb37S1c
PDPejN2F77R0zwd5X/rDXeGHsR+KJud1NMe9sXrmdeJyHsjHbLapDpukE3wHqAdsDJ3opliKX9QP
0rp086CxUQ+oBtglVeSiaILLMZqygC9+XDcSZwn6422FJhGBy7uSZZ2ELrYFzM5y0xrP+XGcHGjw
zSFOgzo8ehmofx2F3qWaeA90wJCDmxJXaH6ZAC6ieXJzVhXzNLCF1yXiJLQf0XlcaaZfb85ZW+5o
8VLn7Gbm++jFkrA/6C79Z7vbNCwebrxf1Xgmmj6ZHuhUNsaEwjEAXCdgtyKEqgClSJNghZw7Drpl
9gqxv2jGSwIA+s8b3DrZ4f9yQeSE4LFCyuD4gSw9i3hjMGC0YInbGe32aCLbYdAGkBxuPDTRYXCL
u9aVr3wqYkIKJ2Y1SmKQtL4kRtgmPWcXjbuc6bac3HP4XYjncRBWzCNqm19XHlo6FtcF3iwH3d24
hOZBaNEd1GhgAu+zIRtX1QUovVupXbDqzEX3T4T0y12O0dG4giLx2lo6eaGYAS/UhUTYYrw1H2QT
ghlaqUutqYfLZ3IfIjIORsZ5U6EXHcVjg4pbtYSpBfhE7DjYkmJZoHhL1AMrjQWlK7Qb7cW7pXb7
pxvkdW9P7GkyoYEn5Gp3vwKkYKDp9x6OVHTpAUJjK1gLm+DE9syCbeg8JsaIw2bMEsB07W4s7ZWZ
W0CqztBZEZnzbvaGbu8hq846VghQTWDYNts47kHYAfoJ96WdYmg4NysTfSRbOuhpN9U4qz/vqhOK
AZ4GE5RA6Diu4oIndF4NFGvUGRIRB4OpaAG/2KVFU9SM4XALS999sNRoJJsZ8CuqBx6ixpNhxdSa
7vvxLxVGOoZ+WquXWu3bgpz5ut9t+VW0E46/6xk7pm0pC3lYB1TwqhfMScxKQEn+Tudk6U7CgXUJ
IIyMiAvidCfEVbfvu963BLyfg3BD4RJbgCo4mvb256U+eRORO4O7gAEQ16HesZ6jT3E1Ut1G+V04
5PzO6bK2fTSCpL2GPCc0mX8e6fT1/zfUWrX2cS5Oug2WnmDQ0HOdoyIX7QxvuKs9MNyASyeTW25s
PV7OQfViRP4jq60zt+KptNE6OuxvEDmjRntCyiwkgwGOi1I9iFwfU4Hyd+QmcmA87mR1Qw37L4K8
KTYisvem8Mmn6uB61RDXBhtyL4JPUUtWT9QpXcT0NkQ8NaHbdmaNvvnoaK3jIUfDD6o/xxEKiNdV
2zBsLUnuxLIBinbjV/+fQVbt5DVSQFfqOHz2hqgDQtlHZVhLtPXkRjsI94ZzktDfrTg+M5Q7gXmA
At8/W8FPWwuGSq1RWaip+JGGsPUIp1NC0jB66YBf2FhNwxJoLAeJihp3V8Id2w5o82eahpS7wWZk
9XXbTB/KdveAzVyYlN72fT+cI5p881Cg8gSSCdBB6HEen2Zk31yOJtG5oNDVujOCh7DfWB/udOUe
grNnwD0O8hEQoKSGQwARxFOHoqiriRbwncptw+jTrjGfi0C8lEPVZUqUO4ls0hynMe76fowRSl9R
d60KwOV1Bjw/haFk+3LmWNqnPwlTRzF3DRkAhTi6AWDg1zP086EAGVwZLzBup27aPVT3PXnzntrn
5bGkZ6Lib3Y50si1d4U7FF4MR28zYk7aMajN5bU1pzACI9aSD+oMiOSbiw37Dk3rEJ1N+wR02JvQ
HaMhBrE/AMcfQxJHt2yKUVE0/V8/L+E3WwjiOLDVWlECSOCOVtANTaPB0g65Eqn+Ow676Q8fL/qD
ehznPz8P9c3b83moEwJWbQPb2GOoCdBfI1VBjs4/P3t0T/cEQGr43VAowUsLQODXV6FQkzsXljPk
CCfsJxoc+K1rbCKWdXddkJGXgGZnbepOV3ElJCNchpCyh3roums+XRduvRjBqDWmRlIjQFIwxEv/
4Zrv9GUZtucW8l+i+zVEWy8m9E5XyWQYLDhfh2OGU3hWpYbcZKm+AeK0eUH5vX+nyDfcl/bahNSs
Shv1n/cK4LfuanUAtgiO29EsRYeua8UwrGXVu7CJ/oTFjQFcK/XkRY0kyUFLqRt3P++ak5RgRdkD
MIPDBjTQSWYIbwM1DxZ6gaVdxqy/DWsjdt0q9q0bnNIzwds3SQ+iXgAdHFTMIDB5/CFnTgfKJyX/
OUi4SZ2RrE7s6/91kLDOTO2bXYOrFMRyvDEIt4+TOT7Y0jcIXma2g2jmpdpaF6to5jnJnG+Cl1UX
ERwF8FhxNo63i/I8trRd2OX1YKftnNnVyzylxTLG3kcPrd7oVtz//NGck57E6teIKsUa/KH6dBwM
BK4EqdeCcPvMinqjfDQOqTcOFw4JvBj4fydVU9W/18pp29SgEBpZrKDPS8atvKfaia3e4bGGVfGG
MX/jWcVjLUIbJoaQStRD9zYWdNdoVT6aFYjKxBjuIl+2NDYn+KFDpfyWQSk4hpsZXKZARKFxYM/9
48+zPFWnwywR4ePxQTcMda/1A38+9jqyhWCkyCK0RIEliO69iGw9nnvdBRXerwYUAE/gDWzg5XU1
tDJuNUzpsPBnfsg3d94qaY6Fxv2DQtzRDzHR6xZlFQoova42MlUOhMNh2egMAOXN4pwZDnjJ02cQ
/S4Xyg9rLR3J4tGANNAOJ3VdZI6qBx1HBUxsYqMpVYegUy5J7TdVZvPWQR0QOOEkrAeR2MG8IQ0Y
scssn0AewLMWSH3HmVk8gq3np0VQ34LTJ3aDV7OYWRGaxWSco20QkZ7GXg9Zl4Cb5YGPrcwGwppd
x0ZSp2XjySuXB21qGf4r4T2KM5PRiYRWc/Cm2SjvUAVwRCyGObpmdgkwgG0/FsLtPqoIfHO/9kQM
sXxISnWeRmUI8IxJTSozVuy90Da/d72SwQ5IsNVwdpqSGajXpK/hEF6045bYnU6BtIcrg8/gjtw2
y3Npe2Jb1LRMOhRowQDq1BOo/ntgrehVSd3hQwSWRL5X0wsvcIvXsiqkylpGnizieB/zol9cZQPw
6OogCRh9VXIwNoTihXYHw3gNp3JJpkpip0uvE1nVj/0hMqZyT/0I5G3ax30ZHFDXrFKX9X0eeVh0
xNY9PLdbuutxflNdmOOrakmEUmLAEhSeQiMuptJ4ajxfPNldNF/zoOEv5uo214I/n7iGDd9Xa34t
+Vw9O0RctQD8pgTV5seC9TNO+OD9tcfefBlGab6MKLuXQdMMGWwbgjvLAjZhY3Wwdiq0uDDsStN4
AeMbyI+wqGK7b5a0tvsrnJ29rYCLSqjnbyIfINoqGCEgX5neHNOIenvZoTYw03bre6x1E8unFDY4
tWZ3Qxk+AQL46gCksHO9xgXSQ9kZHVqVegDcpI4AU5U0Va6iiObKbNwDhRLvfm5hsN0icKBuKdOe
C3ETGa7XxqE3RwcEMNfoXtB4ECXcN3oCGQZttpcACbEcKrOw7TMqGyL7ZeFeaWQQZSQ/6tK09rLm
kNWexi7MWkPeIgDUsWm3j9ES6A2cFVgY1+7Q1CitAArJAf0Atwqkj5AQkKCr5rIBCP8pGLrh3Wsk
TafGDWLgCzfQtusuFlYBZI2o3zXJu8b5gGniFHeAPH4Eoxu7lvbvaD2lLrGLbmvx0ESRi0KDz6NO
2mq9ZABLLjlYWld9J+pLz8FH021rxo5yYCZLLQCCamCKoF5ax3Qai6uAFv2zqe3pPdAAdMWKoWXn
DNeomMLFrxvvQ2MGs6V7Whr9t4B5c1zZ7hAT+ACq2J89vlGqRyFm6ZO5MkjaWcat1y1LBnoZNmIj
wptwmOusWvolgZ3SfVBHULgPTJEUhi9iBRM5rpsmgZnh5VwqIDj6CNaTnbHlC70njnozQjrh6vev
y6ZHd7IsUol3P9ayvLPmVblTwS+665z2Afgm+EFwUEIbf0qIHr3VFKG7jkLyZE6mnYeLgn9ua13O
olquOzxQW8hVbMoVVBWO7V4pNd0ZZvREe8O0YoJjAFlditrHlGkEAXtkw/4FGWXxhHy+2goOMCUa
JwiaVvaEKegNH3mQMq79C8TrZEqWYgzeXBK8DBbwR140jY9TVZhbYTkculZtkRl4XfthMRbUtUKS
yl52qQWfzJzN0VsRFsvW91nCifwLsclUIUNP7Jb1YN90bI/WkH+lm2o8WB1lzYUBnvGBw+yjSYaB
PVU97CNm6hUHr4azdlTWm2loNu6s7ubO2czKH9CchRvdCDgI0EfzvQX/StNAExGKWHve0hEc3xYK
gbR6sGHlOHrmDqlzBDUrgLoL9FFSJyiHTNWkBBynClIZFNSOG2sOQe7uhlveuDcLkdZba4Lt4BqT
eFTR9GRYEl7t/Thd0EXgPwHg4MKfrSZ1JkU3bjWTuKqLILVhTBwkvgrtAxXCT7puvvWF2dw6KPQC
h6QCmKO6OB2GhECSDsnfqmrQi6UATFtg4tZVNtUUxbiwADhItfB/7r3hwrIX59Hh0/RrdlT/W03j
U8Wn35xBfwHZup/ArvKtcgeSCGmi7R8Az0m70t8GDlVpRK2nMsAXw8VyIDYunKVV9e2MGOmgyWzv
pGT1L+p21ZaMOkgdc9ax4QQAaAeLt0Pu016OTOEiDwv7hpmwBioXLvGW2lYuTO/SH/p9MPm3oarV
oTYZfShGDvkSXgLoZILMs61HZV0bNW+zwOgOy2QOPHb7cl8wg8UaTwcZ1XhBEP0c3GXeVmhLrfof
wOK1ZeSjqa+sSyL837Rv97C0snM+13D7cCpKnlqXW1dG7R6A6fPHuDejtVkT+cm8wAUYYIlkUC0/
GO64vk54NhPExm5udjCyFQQUpxgKpsMVVpsdtCvjYWb7RbQAF7nWzkRvaI5miQs03IKSYOdkcMNk
kc2eRi3HAUdxNdTeH+QSIgOC8GVRYSJEg+AMDd6Jjzsv1O8Rc16WiDzaJUetUL2VtoAnlzQfJQ1I
NqtePxC7f6oC/QrNLn/nW5W3L4xwSJVXXtiuQlqJDqQlHZ62XQA94hlyaVDVt4PXRXmTRq9o8EGO
bCPoEY8NeyfNPDwOdIkyoqNoU/m0eQ1COV0LNJ8lrBVKvZukt2kq5W4HqhgQnY40tsDsTYlptRs3
VFVKEGVdy6nD0OES/uXAx4IcYRsfGkoEO/S/NCIcPo6Y+mLZt8wsUflTVY0atGrAy6r1zu8rEwvS
vlZmcB0ufYGu8JpOIUxnm4Xi3pXcdR8WhEvXRSS7Pi9qH66xxtKYu05V/HYJtdhTQ3QWMJ+yfehs
0j5AkF3ceIXcsChYOFAOSwD6UC+9lzBq3tnCxn0vcJ0MFbsJhcjsGf8STMQA13zdpFEhDr6Obr2l
2DqNU+58gtslRt3HODSqYL8VOjhuPOLIEzjiyqvQ7pGbCUCDHQ56sfs/HJ3XcqRIFoafiAi8uQXK
l1Typm8yWt3TuEwg8fD0+9XebezOaKUqyDzntwrPsxcy4YiR1jFr6nAnu0+REMUht4FGywkbRJg7
NddXfYlQbF1qWZpcfK37t8vUfMkn47XTDazaau/7rROvfr+ok4UXxY2lQU557/fmX3LpjO+uXMMX
p68kXs46r47zqmbOHhu/sWy77hYaanpthtrcD+2oxX7eSO2LazPgslE4Zh/zUP6djOo/Wlu+VzpL
PhYoA+J1rCaPQ9/YrSs382qWpzYf1wduWPpZ2/bTiAwmLT+Wi/FgBv0QL6W1njoVXVbS+F4iwyhv
c2ldQmHoi3Z1dBBLdtDd+Fvmcmf3C2sQ9rvTKg1zZ23TcNgM7IMDXbbIE+PGt3cMYHEvkH4WgWlc
zM3rkrKsuIMRjzZoneOgZEqPyzCX+PxWL3Y8nKjwCrHlZVsiAuOJKikUveam4mVW/tlbGSREsb0O
DV/hONbqJAo51Mm8tFbKy5yIzJmcZA4QJttTxbi9TaeqDcZDKPr9tLkX1wrLxzn366OxRR9+UHmJ
WqgNjry55PBGiRwd2q4OPoXqpvmEnhk9jSCNY4Gl+8+tWA3j1ZHiE+mvyZGi2vqH4BL+KVV2zaNl
I1pUmYWvgZaXdNbLIcLKwQIyzFkShsOnPQThu0frSxz43bFzFvaaVa3dwSyM8bm2o/3s2d3TsFjy
6uOAtHPjUmjapj10cW7b/lmQAJ2NIAue+UlDyt3/6Ubrm9M2/t4dR5UUVhX+G+3COOpKcOnZ92zo
ToWnKhpu3ebiz6lUUT1PGrOnM3TRHls0Gisl3qxtwEMol30Xkn9SWtTgNZ7VX/sgYMOa5B+y2Y8z
fuBfBmJFFVdFy3cTuQtpEy41F19gL6e5im7ssm3iTdXRbXncadoQXPJue7FLdjaa6c5h5v6/X3u4
y/XtP360Vv+W2qizBEX/ghrZMuJCrSjm85DS7l7IHxEgPWeEXIyZD7uFBOTf3A1jae+3MnrhwNHJ
HJoyccfl3kPclD5LWt4Br7v+LrObIl09ab4Wvl+h9MiK2Mbu/LqZzOizWO33fFXvZehclrqVO29p
DmM93ZQdfNneUj9QPvFKXmX0w8c47Cioch6CRrCWG+5Cm3nnuzs11/BvjYE4r8zzi1allUzWXdlN
U0WpEQ504bXesvlsK6IkmtI8+OTL4EIWr1MYycd6adVXqMIl5ZJ/zif1sPZt8CCJQbmJBadoxtJ+
IzFhja3Z/8SFNu9WXqCHwKTIbm2c60KnYBxac05gghlgZ1/0hPYa5KB1/Cyd+uUsuXC+rSLvdk4w
NZQ5evzf9drBqpD9Nu1xUrGdk6vbzNredlZTtDGb18X3y9cxdAQvvlOnakWQaTT9pR4skMoNdHGn
8E982xbV3Aq76aUJx+fNstY3rXmYZMWZmua07hHhkD848LrHcapTygyuwNJyR/HVueISPzilfRQZ
p5busKTCxc5fk6/5wWP2UGXLx1Cpn47Uow9mDAwXQjsfk1ebBxygURlPYdu+rdhD0yXgSlPL+l9t
F39yPVo7f5qnZ38R3tfqmW/zULzQnNbBXjIlZ86HNvzxlcPCTKqBViKM/AoTcNR/2g6ChQUrbtqK
9vfocdqz2W4cnov3HzNI+cvy55pXGwOyBovbyXwhW9UJMgolqyiEwaYVIrayzDkjbfUSPQfZLfIb
sKpgkN+27PV721nunt4C97DJ0Wz3Ua3fESBn58BgIkp1aOm3NQvrp9EL5gP5hy3Hse3tKRpa0rnK
M3YXJOCFBUkknJzK6Mm8kPpLJpmpPQrndfmrz9biPC7lcKVFo3jcuDvZfes88YTrJVs70E/jFjcE
+8t9S3oZRv7/a4IDk6rv/vhzVwOsrEVKhVXGI24dzTEsrjRxbNCBQAecxgeH8O53Edn7aQnCh0GT
+FrOIk/NmjUkMuwJ1XaUfY2D0f/TYrUezMHlPqb8Oi4L40cXU/BfYY3/mZE1kywf0Shi0ILrOd+j
r+bbPGVUzxEs2ebLcKqFdB5cusERXZjbm+Mt6hxu/LzImBO/5S+zO8QGVttfVNR5P7O7hQMLjuQm
1rJWZLcXQfhU+7q8efNqf5DodmJebA50qhRnYyi2E2kOOd8EVvNx0cUBn4E4lHVDO8xkhw8rJpq1
KTC0ucPeaaW8Obkh0txkzWommytECOCCkqOve8otT6c5WYFxSdJ524Z+AsdAEEO4bakhRvt7o0dv
VztF/6g2ZbGFLc2LOTpASgjSjT1oiFElngzLMzK1H9l6tZMG2iNUb7KNaM/x6psg5zr66wWjeN86
FZzJsLIS21ifR7DNTpXh/+dkrlqvf/esxjVSdrZI0ZpYoGTNhronw6ypexJPQA7WgCF0Npc8yZqA
FXsJdo6F9ZvWrxhtzYyNXt1cO38RlbmkKKLA7QiT3DdOG3JKbcBV3czrlFV3t5tj9L+ZxSyO5sLb
3GdzaIdz5E9vPYnOsWyibBdk6p+l6mfy6N24zUp5LjoqkWVbedfBXUu1m/zMf6oKq9lbI+B9Hgnz
uwmACSfMgbe2WFGE9sabWhydWsBAQPxqc1JUog8yCAn0MaafnNsPP9DU7wuzsw9z0fxt0MocsCE6
SVQPKpVsD29lZOcp8fvfAIYPnrQpmIiAJ7N8PKqpTQ06yzISJmNl5CmH8M7f8uNmu/sO2R6rCzCF
/jRV+xa6gxf7SzCf+oEAEnqCnf3Wjg+LKz/ztnux9XTpSf5cQO9iwy5ulYxua6ZS+BkmuSWbf7u9
UqlVBnJHx+Vps/P1GEbiQzYdhqINvpiNI51G9xRW9u/cW1+x+x0WB+vC7M9qb9jj+urYzXXgpsHb
BZyt2UjHfAtjN6v/Fo3+JRDangLRXbUMoiQkfPBZFfqTS5hfXvan1bf/GBmei7oSsXkvumnmud+5
XcFrD1vqNw/uUjxs5va7Xcoc5Sv6Ge1QmIR/4anJFS8cV4Wzn2z7FgjTQMpSud5X5CpvjAvZMyIK
X7LZ2A8EjpSfrms0R3C72KlKefUK2cWOnJeHyGoflmLUGaN0tPzrAh0AC1kEJLVGv97y1noJIgJA
i9A+enkWJdUSMjEPrnNtQ+R8Tm29tGV9bkwCDLqu6a14s2C/Ggi5dCzy/bI1PyOBERn6nGdiRCtK
uKMz9rgpRpHzVAI4sp59+TYSipzPwTe6XUf7RxG2FxFYj75SCDzsC1TE0QCPdkedjoguY3+aEmEF
f8u6Pw/e8KOnekkqq6IxuuCzNxhuQ686d1VmPisJEDIV09XhE1h0FRznQVy8bBId86XWezE0X4MZ
qDp2mOrK2STMe/12tU3k7+AlY1sabhxUOfaN2TiSQFfuJ+VnVxkA2RS1hwiy0wcrX4djMHHShGv/
Y3rTGX1knywAF0un12/IuK2J+2lSu7CNtngd28/aqojXQFB/y8fcvrv8sOd03aE3jbO5ItMKZvyL
pQRIXrn9tvN9SUQtaZzdQLxsTXQ2SgZURVlYwHAS3mWXnoHwQJQsBnZvptCVO3AUc1fM/HnUbR7r
yC53XVY/GhNbpPJeC9c8Gp08qzF4dfvs2SxdC4dgxQca0ZFZN95JmBb8MF+ypdpviAhAk3KRSVN7
IOs8TfmiP/0woLcgc/daDykoFNFbVvtW9BVdq1EjD51lYW7jwAhewqG9qsGs+HdhEeaoal8rTXiO
tvlUabA2boPN39jzYnENaB6J8UDMEaPHAsdPhym/d4uCaYyI4VCOTHXVNt9NY5e/ySuZb3kp+wqd
Wfd3MPynwufUjbo8iKci7N+mdXkMBoI8EPbm/0bZcQh6vRl7ZvuTK4Bvtgl7T9r4e+Dql17qcGcz
PX9r3da7if3kEf3OHLs+/vWqke/MJz9FxPSbLW0foxAcUqOZiWWljZaC0SDAVK+9xFrvsSaWlSdB
760PdlkaB79WuxmZ0q4uJib7kTkiDwOAdEZL6oYfmQh42yhMNdZAcLhmpzAIJ5DM0X2hUk2gdiFi
qN98nyb75qO1IhEv0njICWYu0lDm3a/wHhCvqtC4ktC/3bx6fRR1SY6L7t2jcrz6zVeLfeyKmb6X
LMA2iioARkLkL3Uw8B2aIBMiIkexKOp/9cRCgnB/F+p5eJW6yJCumzGbdXQ2+znizlpxtIb2U5ib
pyBSndoNS0Ak1ay7FXODP37MMAe5VbxwwbxGRUHmoDEET0WTH1odySJVnavqA9bP8lCFQcaEoWYW
NzePTr0VjBXwobNeGm/cwSLFttMyEwLrq91GCpUa1yautNkuKeBXvJjmVy/HS7h2WZJRQpcTnBHr
fu1fZ3+tPpW3buz34Rc6c9bfeXuqRv9ZTIZFclYRxLWxboiLjEdzhQzA1/8xQkjHubnItFirc1vg
Txmqx0EwLpiefckG46Ybt74EUZCWw1b96oSf9lM91PFi8As13n/a7p9nt12uazTHjrsFr1FuLNwT
3svaRetJuOJj5pH/dFkm/wPS/teH3mnZyiN8/06FZUJgjNpvXYVBO4/Upy46nkePN47aPJ7ywUms
QqJKrT4ZkrK3uZyyBhXQqE9kZa2pHBr4Vy1noUha7d1DNG3dczlGTVL2VAHPxBsRc7sjLO5UbcVe
j5N/aKL8KSzWm9DtldLgd3vIH0fL3K1st6sadyb19jO5gptjJFIDWzaZs/Pr4N2k4neN2nNT5ehK
AVCPueq7tLxHZUtfub/0IqLnYF2NLvY9AU/k0uw3tfNbNVTByRx+Z93yJ4Jl4hj2kghdZthVI1lB
0DmWOV1nKpvuz87eVtJjPdDvPr7bEBZr77dVrODMQsW5aNn/1Bgm0pSfUulXk2C6XZG3B1avW2UV
D/VUGolxJ0+LsXvsG95Ljd+YhOfgwa7cF1FK8PNQiKQbSc6rlt9TzTw0th4HEEfhQ9Va2yfZaZaC
ee3D8yzLt0oa+zGzHqRrU1Zu/troZhhcb+Duq55E0C3xJCGrKokFzQry7yojfKMD2wnCrUvbNXzu
m/XRNzFhI7XtEW3VH7os8ID3gk0YsB3ML60C+dNRuLO6f9pwibmYUN0b9KG3qOHjpeJ08hYj9kKd
HyQXIL+3kWTrtp4LiXHcwo5UZvwtaAio8DGxuxcqzqV4HAby53mZBiCNdNn66hA6vIFkLC3Geha2
IRma6l2Elm5fhhSaluNN0jtr50uYNGC/ObsKVCeRSaN4AWXlPXHmJ54C8NTZ5Bppq3SoelyZyjqP
YgALGr9b206zLT+4mJEXj6zfqICiZ4r/YxEkqVo2+HaChMUPlRfmehR1/zXmbaLm9nu7M8HZHNOt
HJfsCXOgHqZAhlc+1d02ypO3groJh1IxIiv2m1+NB7TQ4TlcQXyhb+s5+Ogt/8cPeNPyCvFgaD/U
SqcL0ZZpI93mIiOrSOou/OOLIO457aQwcSs5Tjz0mje5ovhBKjeNFvvD8kl4QtP1IHX5sMD3sft/
8IEPR224h84s04a/OhDVJbJIMiiQChmLtVMCXDa7R06tgu5opjUzntxR7Zqq59KYZxQMC6qqf57y
IxrL+yF8t9xefA6D4ZD5VETWv6AwnSoGXyiu/EcDoFaP9at9P9VLIhtCtBKx3Rm3sWfBy5oV0toP
T0UG0363zTIzsvPsfC1YXDd7Ok62G8YGD7YyhuvsQl1OnL0NqWN1W6Q9F6U72oeRh3PAjj7wJE9R
Bb40roe2R3RsuVV32xggzd45Z9GSePP0tVjVlyz6S5X7f1vrnukls0sdfc4hWuzG7aE/XPSKPEng
Y/GgvIt9/96zkM0053o0zZJcil9R3paxJYqG7EW+Bjt4WvzlFFTlb4yF8dbQgu4p/pGwMwtgzGJX
ms7BEe7Ol3eiSYtky9aDyMLTFMFkbF1MaGUCsR+yIqM4UpxOxuo3eEaRjsBsFhSDVEif+iFgiL8/
bJjW2kjfExY6vFAknRl/8BnHCPrIBBhZMIfov3nRkHFjFJOD+9j4gqCf/C+q/znRk/M+0pbRBhlQ
TvUtMMGQtWRE8RT0CfPad2luj7zsBBPhVhQqMFLdef1B9g18cSutHW/v7q4tZgRe91VnLxyyA9r2
nESNTOq4tc004yH1pjXWJrKcmpgMVdUJ9gXFR6ticNTH0RmeXf1VZkXCgpxsXntcxbKLSqYGT4XP
MEK/C3t+naL1HJj9yxJx7vjDc1D0pzaQ56FHi9DAyoAEr06R1rpJwsa9TjXiYL9rH6dtC4kqq1IA
91/9YFfsxdLYbfaYiNV5dxfPwv1BR+SHQp14IANjuJRjd6JQNgYrfOzN+dPJe+dSlojB8qz+EOM8
4Hn30wwA7wdVrHmipHdP9OA/yxcpUzZn0GqgxXNc8aSH7jb3cIFL87Bkak2NJUh6W5+btnxsx2E6
Gb3/4FOUu4NvaajJyg/0XqJiqO2/Ia/f3gAoKK2yPHSVjUBlukdIIqeI88x6IZ0/NfuCh8PWyeCV
ny3xJU6ud+Q9xmPIY5SrfwNxH7oM4wa2oAkAsFrgxFtF29Oj0B4GKBXeyTNkKJxGr1MO8roBM/Ez
Jj8mSJv4siqM+e9jDO7fixFGqQybh5H8krN2htQfIPqKMdz1utxXRbermz9m05BPaKPHzUS9a9h+
zo60LwzMBLfMy1u1bEfECdCENX/S+DgKCZXN8YWktj+xt4k4HN2DP7v/iqh9V11/yznnDDUc81Fx
lEciaRzWVS/34W/Lj1CQ0lIOlxwMeN3KizLpg5F3/RelGQW7sNOOiA9yhq0iaFEGBEyNxZlTXrX2
b93m6eZAc8I9dwR88MoD0niCumwfnf1U5G/blP0yrfBjHUdSFZoJynQ5lJX/D5eJhzso2DXDfd6U
75XVHdauTAPqp4xoLhLgzbhRDGS5MewzvaRNZ+96T39KmREcsPh4VQh7GY0hAc+49BEGHwKriNbw
9ib6DNhsRFMwYoVN8OvGb9gRCbTO/SvaubTxTUhcZx9mxpW4UjTr7cnl6x5d/cl6niXb5KbadBPw
rRuYKUVSYzILgkxAbMY0C/+CSTbJ0PBI1RaHlsdL4vvtaXWWnWX2u67YrpW1HWo4db/onue6sZNG
G3t/sb4iORnHrRAPZuYkTmPtiLwZn7k5HW6Un8UVRrKMoU9hn8MXD/5Uhpt1c52tf9LEgEYLYqzF
nLsd3PtKDI9MRKSvVjdUh3p1Htey328mH0NuP/G5cEgTv9pqmG2897gJ9wbH09hUf0bpfVYA4oQP
9SyF5qc0gTulsbIPqjfqutIxU3DFZmV9BBZ3LURLEt7jCztLpaLojwEsYdLZ5akYVuOqhY21QPfT
z0RQ0GvlBCkGyCbON/Ez0wxN3nR5gNGPboEvzhQxHobIfvT77dSO887s8qPyikQFPrcl+pXcGf/5
+UvTF1a6RCaHrrfETbf8wr+NwsAcdkyZCVAFuwdcetib522OMCTKWd6W3C8uTK9/KsP6EZtx4jKn
uBteVnjtcPG4hxA+XrGifN1ReX7sb8fMnkQ7f7AnozIJPqA16p3XFsGO1J2XLPSeBschV6Yvnoc7
gzNXxnGw3PAA61UnKASYevxgLzXniSyDvZ8FMeCfd9RLFAcS4cjqnJehjzdUrEenxEfJ3brGoRL5
nniQp6UfgBkYXEqXeMzGlG9sRUcCCeZTpo0i5U8u09wCC1PF3rIr7sgQkF2RFVD66lP1w4aaU51b
soTi0eOKLDlIcPbuwoptR5F6yT5JZOUmZM29ET4h4XrfxjW4kHMXveeM1/gTWns9FE27J8H5pNdN
vUlC8FrPO2NHOOPF5scqxTK66mJfbmTmeHopH8cxF4+y0RqZRPOd0/zixllZP4aOsR63mWMRbBk9
ifmnmlFDcf8m3hYUB9u02YYC87oY+lFETQvRFGzfBPyTbFUbURuPfnSkNtlChSj6RBZUdlgTteRj
eR3X9loqwaxg7wsQRVLdOb3sakfT0CP/w7OnjT+mM0lWXeRfPeQIz8TBJJAzdRh/iBv338YQSyJ3
QV6N16rI6nfa3FAOOGN0Jx2YVXnL1eJuoJnjbRigS9do/KrV9jEPYUrJAtfRcmhz/V4qHVd5/tyv
Y/XqlYV44rWDf3PHz4VW5WmZgxgxWs3s6++tXtzISkaVGfQIESsXaii7b2XtnAbMXCJjXnbHn6Vd
u2eXyqm+6D/Yws1URvKrmKJXonDvpY12YnTkRlj2bZDeIavaG0B9zKT2t1jFD2QcY8HqpUKuD9Fm
/K40Z6bMSdsiXCHS+gHVJ1eZiwFxM4zLbI+nLmyv03oXPlrG73pwytNm5Wdn0vrsF251dAI07CAM
pNrlr2szZmALUHVVybI1Ooct0nkaTR6/MdlfERKL0DR1DCY+SYDQhmE68FOvHeFON/rZTCREhzqo
gyNymMTtXSfOVi5k9J7EwDM3mqdpskU6254YkkrPf9qadJZwnIGwC8K9PfCe3eB7G+9t/5jl5GV4
3ZS4ocXb0VwD5Tx0PaMI22eT0eZLtVbqLs2NaTKJIgyQ0bgRwLto+zyN1aOY/Z0lcmDSIRt3mVJv
q6cfo2g56rA7Zi017BNsseb6XEPrxLA5sSTOaMBQPe5Wbet4i8isNYejWVTkNC64ZUnt2HXT+GF7
8JtY0w+GKe46tuWxkhz8pfPXaAOwRqe8rbJ8gvc0mec3cZ6r1tsHZXebGFbiEP6IMZkbWWTdoWol
dw9wQtnXQepGw1+kHmnWecDRqBm+wkGkYfFnXjuJBcD6Xnz/jGz40g3mW7tiWBXZfOlE91UX+PJW
BDnNJJM64Pur4DahQtyj41brqV4FI+oa7ZQNU5v0c9ZfQitveIPcV9Jkxgeioq6OBnfLc8+5hrzg
MXLjY02ckJE5iMiMxKcLqZwjkt+Qn6Yo0AEDtvqwARWSYIJhFebwVnhL38RQjPdCRWCMujTnQ+ku
5ec46fDA/QUiaUpWLOoG0xAZyFtHGdaOHOs+tgFqPkEZ+l98fSVgPScJoYixBuN/jixJ9WhtXqt5
Q9k0IC/K/sHCxKyaJ1tU/8zB+NfXq/+Hqy/7CkO4jbxBoxCVzsEXC7dTdERbBtuTp72fH8dubNMo
wLkygiehoNFTKGP0GTNIN7aurJyLFAdMvx+8OtqjkgLsMJx8z1j1HEQL27gC0lkku4eO+m1X+HpF
wj9kv7JQQup1oVgSRE2wirM043wKjcTjmqk6B4BQIjyxBHeiC8m/sK333kXNFMrgeYJ7KWV5tKdi
Pzk8Z8z9+6D13yYHkK8duQ6zpUtgiwbkaEB25cwchVAu7ekDSNxymyDrGB2Q/vmJsXprCgj0y6ty
npZo2NnobylRIkDbBS8lqcXhpV6rhri0zqVOwhlK41QF62UJ1/ljasqnPgzUL31P+QmC/zT6xZdW
1gCTWQSN3Lb2q1lkOzFX9l3VhCK1y+geCOxzHaIaLe67Ti5D8z8VeuvJ3cZSxWjSh0MZ/epc4aJF
wlLdI6/37gJK/+K6SxAksw0AmaugnBG3ELdEpYpMWrtp84fZbuVTZPk3nfEUt0LGTDfEUuQNHRTL
K8gsRKjtrTNy0Por3+oxRmsXj1b7SPWwTisT2WWrfMQWugle7AkAUDpeks32RmZr+754U8SZ5Dzl
WtnHPHL/yqo+evcpoViifVgrsp9aFWaf4G/IAkinu6yu+1DPPUopLoCdtHoXTpW3+kDWtXdiJpIv
G+fCYb6nzK0VlXadIVAd+vpVhwh+HUFsbdUETGfSrpcePU6t9m3gh2fL4kAkufpd+OOWuvVWfzSD
Lv8rZeE/Lhi+kxpZ+34wzINjKTvpEBC9FXM2vBHTGAvww8w109pVLlMVsiUitFsPcadV4WJH9D3n
96Oyd7sjL8P2gPz9Tc1LeM6W4G/gKuOviUHhiQjpIxK74NrrIEMNTdyVq9Fp92OIUmjFHYJr3a3f
a6e1IRQqL+WEeu0nb0qnO200MdDns6N/rx5PHBP9sveC/NVrvEvdFy4fKJ0/zxt0TuLWuvrPHazp
D3O4OBsde6RTk6FdMdX5rWHsAKauy7R6b0uRG0knPKCtybqQqxc8lFhPUEob67X3XfstW6zug8Ml
SnNvyK8B8ZKQVoQgdgK/PZuADD+1byApYSKn+cuY4HSJt1W7vJ0fOugU7mctXvN82mEt7E+9DJ6i
yjkVTKUnKYxT1LdXMsOcAzpMO12V8awlsFVmVq+5aa9vvgAIb4YCZbi9xblTTJ9hMDePoeyggntV
p3PHDkJPwiDxsTEJwDyr137bImpFc6oIJREUjd2pi1haN53ptP7wB/ngDOqlnZ2XUnL7DXO01yvD
1bhF/03S5gluvYMfqD+T52Lp7cLl4AZztSdT/hLahn/BcWFejCbPYwhjZxep7V9nrHUKB4zcLRD6
XTsGw+YmSOKMRlPL1B36nD5GOC4ylfZ13/sJLRlTgiZ/eJ04Wm4FasMHnBbsg4wHQO3lNWuK8D7c
jCSO6LEpiWeGBjuFwmemMFtpAJQ19WOG2uRsoOk4QkRzpuTmo/ImO+4IWCyAdQnGLo8m+zI0ivVa
5gao02CDJVWgLAgwrGu72WDYMopeDeIHDy239YAK/iSt5thEjDG0rPkcRtNP3eKxcpwCvUfLW4/q
J0eyGhhOyG4MTjbbxcTVgLI9X0q2ycnaDzC73BRFh2YUJHdZJkwAarmfbsovxyQc7TVl4EF60nDR
D9Aml1nlLa5qLAiClIgk70lo4k0Gi1SuhzrDcOQ+p+HXSYrZtbZUk/2Q38q1RFHQlmN4atpR8B5Z
tOL2edinni/RG+sOwGup6oBB3u9/jdj1f2fDptgjJ3SSI9B1Kr3wz7qq+ikU03jITEf+NfLoYin3
yZic7djUlHdOhSuA0urlvMzWk5NPOGfGYkwKGdTftM7QAD9Ku0h57EUbC6PJzn4OiJotQhB6SAGO
o6N308mHfTAANVDvzSjAMbDvHJZmNIRXvxrsF0uRa4u/CReKy3sovTkd3IpcIU7UdXAvGcDaosv5
UdzpCWF5IJ8Q+fzuGfCbVSGihD9yjtsiAlqhZXQgZBb90EhFZcHzW5bT8lz6+kczkF2yyiJPuPL8
7jcqy/o0tGV0nnphv+g1Mp9wpl/rbg2ulcjbvZh4eNwGiAtNh5ejZ9Vj5XzbkC2DjvnIYqe2Tmth
nvJQPRod8s5gpv1G19vC/VEyy9wRTJ6UsdN2yop9tobyIZ/tW0Q3e936+yxEx1ut4e9uCLBsCUru
m/FrUGEd49jbR0txM+9/jjKoOCnGc13P+qb82fvdUDvIy/E/js5juXEciqJfxCowgGErkcq25Rw2
LLfdzZwj8PVzNLupqWmPWwF8uOE8GNtBvQnatH+u8uZqSN6HfppDe3Gna931P9rpKeLEFja18PsM
ubXgU+q9ybgm+Gap7uK3VRYScQ5OkOe4MqxYdU1GWW5mFfNPJdMBjrc1PeTkBT8KMpSRGNPhKSCM
ueGITjjmrU+WIJNpdcmCVI5VXdQizYPiEMeEZymGtZ3czg6Bddt3gQJSMhqT4I6FY8NfkS6bp+yw
MsmPW7l0zi5+Z7RwJd4OxLIMGpQvSLRhUspTicQdsvabkoyiS58Ut55KUh8HwfwfM07aIjuviRe/
V3VmJqGlyRUpa7KHA0dshlqp5m2gynYDs2R6FxxadzZbf09yLvdek6TXxvRO5mzGm2KYIstXoe8V
/tlI1baT84iM0JH3qr3kUDoaK5dNqQBywG3h850qj26IMBz1uWbLCNrFk3fsyGUDlepG/GVlVfui
EhfDc8hR2C2RooD3JPPi3erY9FzsfoMOqXdm3x9cZ3o2R0cjckrsgIzPhDTWsE+tZ0/k55WygGSc
D2N/JmtBsQAYu/hIC+5aq61JEC+Rw7KecHI/18khfkvB4yB1GskgIOlCnhKJb3xsXRBSflXoA2PB
IdZIz0WZsw5ngm0sdbcTQY+F4Y974ap8iyr84svhvq5j8yGjfErb7DLF61OQphYW8OxFSxyfER5+
bznOxb3ZB5QTu3+riP0TeW5+YJA+unHvHCsudZtWOh0UYeepqCeaJI332CZl9aRLA/4eG+dIu6ph
v+j0krB1ZTO6xeNtF+j70uZQjl1NFsHHJzhOAx/SJE+Q7aVBnIowerxrau9r4jkduHl1HFqjfhgM
kpipHdSRbaQPcVHbz8lgkFtL0+lCbAf5UdXkblc18JxoBPaeTs0xzHlUHEmGH9ayQD5jzZt16rJ0
4X8kCW6FTuM/zrrJTqbLi14O+Z/My00GuozHsOsJPnz8Cz7XytZfc5AQrcgcE59oHiayGAqullTP
jADjmx0k9TW9peiXSX8kQY4wD5uA4ksstpNNRovL/R9/bZ+kgctrgwiiFaG2PntTNrPODVQUFKLZ
+5LGtFOrdan8kUZbWT4G9Ng45O9418h3V+mhJFy9B1hchB4J2g0i1foa540ferydrahJsDuiQkDK
C3InLEdZLaqhqJhF/mkaxrs7lU8W8wf/LRUMb3pIQU4PMguDWseb0ZC/xpTtKh/Pt3DfK42phNhc
8nUWFQZXp9WZnOZn0KuWudb9KJ0x8v1678nW2E+xr/cCnDm5qXjr+rxS9UT5sVQ34ESd7CjgM0LK
I8fD1fO0yUOdofLW4toGVmNvS4oPkTZr56MAtM4deSH/c+uQquU0m/2lLca7ZhnSGFI3l2IaRs3e
Wv0Hd5UPMhWQeo11zyIZ7gMm+KmU5zvYpfiVK5PeliT9p41QlqkOdqdXnojzAhMLrS8vneem5zlH
yP1pdGlSjZN3WsvmnlhEiCt4NpRzb/AIimKrAZS3pKh26V3sCRqBs+NyZrXHKg3uITm1WyJ1aeRa
wb4T8eOaSAIVa3ChebebKnI4m7jH35BOsmdj5TPQ5m0wjDtyl+Xr3C0kfTR3j3iWV6JAO5vKn78y
sBIlekQV1/dVu9yWEPVEbdP6WMyUjDSJFG+khzosJap7bSV7FJ4KbPHgvIxcMgFs5ynd+Y51336A
UEl4jaRNBGKMCVBUNMTUuE/SbmeoW6fdWY/WbEzblrIJn+Uy9OnN3jcemm2sbjioFZ/HzO+HaeFk
DMrPtfI22uD2bZVkaAp5BCKfo3xa097WiO6Gw+fFWiK7GQoeA51iXxGIY9XC1h79QyEacVodoikp
y9Dw9tP5T6ehlJWUO89mr+3PpVN7q44JfjTrRKR/2ZEki9GzukM3yonRMHgf7WKmJeTet/D+TgKh
T0igCCb66YZX9FuxTdJMvfIBLCEJ5KEmkQzHdWtwsdRWh9/V/eVBe2eQl+De8ZN0AIvKJNmprrpv
hoTXYqWgJZAfKFWEDkltekD4Hlzuq0pQ6KJdFHtc1BvCXEdCH/qPAh4riurDiuVrqoOjOSf9gZ3W
9IGk2qcd2kNfBZHnjGeEujNJlB2ThYvvLHk0lM3EU5VOnYkDbeW+E2r2ax8XN4tDWMXWWfUg36sg
fiLC3O2mtWIHQVrhHdMnVllnhmlhhlPu/Clg0prMCBu7ozuyZsznm5F2B4FCVmGBXPqiZnjnscbg
iChUHCXzqVPWf4w1OwkoF5fSnBXIqFbfrY3ytgrpkCFA3tkWBXXPj0cBZY5JoFsXcZK5DM0se/db
ggbWjbCh0urZd8maJs1d5ruXuKUJUxBV5ELUBM2eJVsjAxdJrkZ9S4bfsRTnRsi7qVFgZ7NxR73n
PEn8U5MrAjJPFbmsbLTWhuq56PRNUQl2k1VhIBqmImOGWunF07HTFpntXFvneWZBRGy+WFleRxxd
7IGOX2aLPZy12e48K0ExtXQ4+1MSNal6TdbpmXv8q8tavEdnadbQ9ciXIiX6+7nzjrNuixcudkSA
hUop9dfpvpOKZ5M5XYtypHHlY/RNe/YSbMm1XpiKydhYa+C+yCxvtstgJ2fzduB5GXjOZAiCUKCJ
+Z35nNm8oN3yt1BtGzmFz5g3puQjvJlIBs//nHYjPInVPrFQRBIcHvhmrzILIsH0I5gad3Xi2NGQ
tuthxtW0PP2XdUj2EfwMb4ibrGLrueXRQb5DVFjdXewFS7jOLO3NUX5TAkwYKbSKVX5Is/mUauoZ
omUZhU2KJZQTN3aNlaU8FM4pwJMoVNqeaRYfSa8PbBrkfaKy/jWXiX0VgmRsrF+pXJSbwcBpL8q0
5dWATAhrYaJ8GIdsukei9wDqipnDSCNvE005K8M8LJl8I4b1Nzb7d/zn9GMcSUtgfv8rdbbufbft
QhGLi2/GLfceCdM0Mx7nVpTn+JaX5+78CsqeH++mwW9eoLCt1Z4KeNibfI5sDrajQS0oHFVzR2pm
O3QZ8tXUmdyluPaqHFfeLy0X4zLfS2H+rZqbWVqSEhtSNhJCdSswwcpLTQrfRiW/kjTUWytDNmrq
YmNWEBsKF/Aq58BoRG1d0+Pt/TK44qDvfKMINlZZv7lcBLbyZqwP9UjKOkjjL3vAsLOoH30DjrvT
3Vp/GJYXRBZkJwqFrB0JU3AzYTvfIlucYDn8hQmTzInZXdQNC1RzC0XUblFOq/S1SLzxMgexd+Bi
1B5H0w3Cvlr+TcH6EafIe8K04y8qXThBKR3MpZWhUVDjmNo+grC6o1r+oxae5xUJwS/XZPtJaGjs
Jj+f+C2I63NR9cLUUc6buTCbEn4tr7VX1herJQdMH4IgSTcQSavDbBZZ2ArD/y7jKdQKySax041T
NdQVWpChrMY71eyh43Atcj4uarkZoYzYExSCqJr1jmw44kUjuLS66aWwsYhwqf6tRaH/9jLQ/5zs
y/Dku5BD/Tt67YEB8crqvz07H8u9JDUyErCoHt1VvzAa642Z8rm0WE1rVykxVWch+D6Lk2N7H61u
OGf698Ue1m2pOfMFcTo5OeYDFjOnQWGX1YM/1WTPVv/figSLlkvpDrNxYv0emDFKxAx9wX2+puCr
MHngJnRbNS30zYIlyQ7xlGfnBnsPo5iNsFykomC26w9kKkJ6k9g1Az+NfSD5ga0h755h9NuC+D2Q
JfM9S6w7LU2yNMI+lBRf+dcI9pXhvmJ63XIPF+yLi2B5/NhZ32VHL4KtTdlhHug2om0RyFxyXyHJ
quyyuOmjOcmYZlbmhzUbPwkOLRTten0ti4XXOFixJ2vkPl2BkYl/MYoYNNryYFBkurcbe35KKt2d
mW2/y7wkNhwXpHJd45r28e0qmI9EpjLthmWR8UESpfAif9TyLS34m1hJSRZNmufEt4o2tG9I16ar
LrKk0pLPIDK4ge4Lnons1mn+mUnFcxF99LzGM4Q7ig19jcUCHrdmXSLjhZkjAZa5UcqnOEjchpO1
D3VrpBHOo0tWz8wemsbg7VtEvUtWC5NSqQ6eaf9G/nFPjGpnJU5NgFEFG52yFbwnX8y7mM53dZBr
MmQNLRnHfgW+6E9bbQ7LxaHZRTSSklgwZnAj0A2mg9t7T40zG2G6jAxOKuf2L/4VNwSP00ACE1Rm
2/WDjogKTXN47/3psrozC3MIeb0Vi/2gYwGItDs6Ko1sFpdiAghJTbap78Ys+GX5rs2ukvRtXPTy
NQvsqwCD4mLEKFhKD9VXMui9MQ/JBtvtaqzu1UmHz6E3/q5kq9hXsdVVt9ejdSv8vEAygn42vnUl
oqCB/suN5LEV3YczmSuB+IrQNeDBU5+Lfyt3CwQdQonOKuZ7mncMgVo8LLf20Bi3j0LdIkeLu2tE
ojZBsx4JQtr+rm0UBJXh1zEpXSxcviUF2ZelXKg+IdZu7XzEFHGvt7JY7mqe0QHfYWd+bG9wCrOQ
bNdiSEbdK7ZCpm8uxYlKsD+HfiFJ60QdOFixJuth74zl90SsogsQrZYC/bw0DNrUJslBO613Q599
wNY+DKzccRy4tg2s34uHYbHnJWCo51EF1YQeXNDFp3X4yxbbl9gi+glbpDwEcBKCHr53atKi8oLv
aU1OmUnhoWL5MD7yHQXQbjOL/BEuwOtC6RHD1nsUS/c+9/KU9/0dWLMt+zMOS5vlW7Qm52jVSHQt
5ekNFKnu2mXBR5Xan1TD/zTBrchWs7Iu9V57XSuyFxCVCipgVaJCl8svW0qXS+6T4Z86Vh5glHlQ
YpLU4sa01kjOXamvdTqcYDlceSDdDo7UiACVIOl5JaX7gtJbHBTduSRnuw4DV0Ar3zJQPMVgl/bJ
QpmxtNPnNWck8XFGh7mHYpdGgWbwwLzaEOJoIh6FNaZ1Xx65o4QNqnQMdo6Wwj52x7NSNXXA2z05
5XQAzxQGhRml1FEUywcTA1m/yf+MCDVePL6YiFOrIo/bZ84WhxV7X5iXqiPeBwaCC+u3rNcX0cV7
gzrSoQuyATm2VtuBUB307u4OfM+2UJ4+GK5yXkuD+ZYsIz/RVNmzhTX/lZJbHzZJZ4vnZRD+fmJz
ZUuwYed0cCccHAUCAZtpFA1HcR/RX5UvfQsq2MkRi9occBHrw5UKXvKFwwVSZxNRsnkYk2qPMcH+
puardanhTOwfzZEhWnkIyFf3LeT/iX+Ig3rrd/0SzisPxWCwmapTNpoz9ZRGdlWa6y+u/tkY8vqg
bGO3UJDLUZyItTNs6uE5HuJ9X2r2qGb85ajLIFRf8r6Sv7FPII0vEr64HYQVrLJG0f02aE4oYwvJ
6ZeCAzaW+k364jdhbbcLDkrAlt/w14ItNB9r1jS73orNqE86Y69dUBwKt33jC8DEl43HspweVime
EzO/U0Dpt74FM6E2joMzPNOuu6DZWRsbX2ljWcVlCCz3kWLcF82+EXeACpG+FW94n/rkno1RJldW
89u003vtlftB5PLqWZb94+rKP9T0vAndO4UpNyXDRY4VTmAglUP/Yee66cPaY04p0T6va2KVVuSx
bYvH/XeCYBd6ss4IRSjiq33wZyAhmlvLjnYErAp/Nfbs8Csib/ajqg9+HBfFd8Em3Xpt0RCchzUk
yzk+zYuWf8Q4vxld/g+8hNy29PUXivsBse/By9vveMxC2CdsFaPoMFBenWwVBlN8tETHQ99B2+Lz
njp2mLhyL4kvjQuKsSyOtnZ3Rdx/ejGfhOk2Kw8jAoqs4OTEPZjqllSc9MpH3XRtyDbA5ylbQ8Nv
38x4jFan/UXmj2zXvtMF5w6kSIpRhkf2Fst03s8OTRvJQfAJr5RwpwPWxGiq5r7xCQOzxD2Mk/ng
tvZRyKaDIZlszbi6STY5+arKy7C2SDjXngkBBMn7Rr6fT5Ld3lue0OTtDZTVVQEIsOnJO1eKZ8tG
9/4hwUrCGITB3Ov3YkqOxE9PmQNPfb592jTTt8XztDcX87mqyUsOgM3jWmaRw7bhqHK4OPeSuADR
h74dIxzONiwhCGaW4Gqikc291EGKSxZCx/EtYtN4xzKYbMQ273HpUweNwskvrbd0v22J1gUqK1pv
Q/KclfrYkVYD4X2bjofcq0aC9tS7ujXFPCdUYxQWN2rqQMc5XZZ3XnACSZPxGyT9l6Zdq0khB34a
cpMhfK+2jrBD7dftXWdlyxEXk810e9tkILXy57g0n+eRspfq9FEwirxMTBNvSF3nwk9ASjXzSpDQ
BteHrWRP2cHSzPhzd9CppbZVjmfe8wRZ2FSCTbLNQASQFm8/yoVjqk1J1WMKaCNmA1D3fYPALdCk
H2Tcfhg3FAU2SIZOZtQ8zwlvWkMMImEkZ2oY90tLmq+ejikV7sFGhR1owRur2plj8FST94xk3Ew/
ijjHWUtUPPoQBOL5vRiaxCH32l1SoGKbhA16d4WmM1j4MdaL6a5XsHgYVfqrUt6mytZjnsx7Wnnx
i1ioOJLzhNSAceZlPQOJTSgmJkGVev3fceRgAJHX4bz1/UWwIDqKp6L92+a2tRHZ8q+o+CZC3aF1
t5N1m0Rtu5j3PHywHeLukFVLv+tYbDt2xXSDO/m44hKAsGm/dtnw7fXFS09OeJ9RBj7I7KaM+rcw
xKqtl4aSWLKlBOWHQpNZycrmWSUGLgzBotiyA4oPcmPwJd37eOeUG7p8POKIZlvXiwMQYXrZwrt7
agSL5+rCNXbIMC3G0Xw7VEk3FkYdiUlyzAyWgQSDa6E7t35h+TTsdUa9lxT3mO1/ich+jcUarVAX
SXCXZnj+kpF2V/fjq69ttGhWPK2+y+YKv2iONVCKt7w1LGaGlT4Fr1cXs09wYjW44Q47wg7jPYwK
Bj+VPRFdrMjmBrwwfEabh4AQ7Ub28fBcx13oxvNPY667VJM8qwQts0b7duQP3t7Mua02VcoTXi2X
gPJOV8v6DGaG6x0UkgQDauA9q6gW0Hd8Ng3OjlR5xmtLjP01qGn5NKMszqOTTTfwD1f6LGczH8U9
jOmUuD4LZCS6t5kf4iVx9vMaO7tGtv15Glz/QAKuzbioMpslJcFVSqGRd/PtenQ/I4EXZQfN+FZ7
vgkKHtEf/TgJif5i4VX2R2IXILqsXyo95W6djfRiq+zsqKZAcebg72B+HJOxB6CRB0c6modAZWPE
zhc6wiU9yRvaLJiudh9XJ5mMm7xduM51p7xNdhCiBorUZRomKQ9v6ZTWa0WeGxpZ0N83TM7ulsIs
RME6cPdr1bsPBguI1pCsk32A2NkepdMjNrQFcgzJk62lSQP27NY726sZRKZBv9bDIEDsSKg4+f86
ODnsTz9MiFgX0yXiEBdjU2xKkU9Xf2gOi5PbmPrUykgUvd324M1xEuw8IhUhliJJcEexjhPbi73F
kn2dxIaqmHD92gPXBkGQXiv7JvXW5iDoowwPcYVPJgs2IlQdYmqH33LoVxQBt0vKv6vqPrn2xx/c
hzISUUxPlgNBolRPyL1O5A3uQcbzv3Jlk9e2qI3iMKrhE93gnjAyQeTK+2V538GpBK6RzUd8HsyQ
9qFLDosISFi3Y/C9esM1ZsrSCvywq8uIrBWeiBuXnGsCDIEVH2CWDltwotfVA+tRJh9zsz7kk3nI
6IQHlvM4cyqfudIe+gAThIOeMOlPMeWPZtWBHGtMoGegwLfdyDCQLkyT2DrXRJJF7opzl1NRLoq3
2Tf3XERPnGf30pDnnsw9+ryR3nHV21FiScgWVseUdRURzzoeNywqWmVe7GSGBM19GMwZgwnyln3H
h/tYCfGbLdUbHyH213UC8KVNAOvTyz35UMTteaqJp2yXKvhslEHSlaDc0iz60BeIKquP/Zyvw6X0
1SnPFwQXx96Ra3rwUQtGABsbs+Y5UxeXiTNlkwiPV46rEGBsqI/Q7TicfSQb28bI5O2BWTdP9kNg
jbTUxMilr2/L5ku75gfV0k/Hrk6BtXJ/JsaAHzhaVnCZ+/FcOYHxK5f4CKcV+5PYK+Nad5ID5r/Z
QTDPVfOqQURu6hGTHQ4VrRo7Fv6NQiN2KVXTuWWj6+1wZ+baIVsSar3172VFOFMu5XY1va32h4ep
HhjsjBRC5tgQxK+Xr7ybXya1EurJ1KdKeq8PK1YYLXtrduYYulutqaRMdbcX802i1TjoG6GhKjCr
Al3zQYI9Oi2pLuVUBa7KwF5HZsZ0IoFR0yiv7AmeEbnmMY74vi5MCVhibXtfofMHTsrBo6ZxR0Q+
5pjv/pLe4u0dlHfqXT1tGOZuK+vYL0uRBM5ZhDbFuhcewb0NOmTW7qaSnjA2upbt71Q5TWRQNK83
fpA77HIzu5cudoOPYhbJv9FN/EvRWag4tSf7XZJVw6uZIjbxpNvnBlt+i4Edc6x1Af6gOQvy3HZf
htlnklv98Y2bqzlvQBFNh9oQ3aOTNCTjhoW/M/2V0faB+A3rYRE3lOZCksV1svJAxfxWMvO2Ph6q
h7tPXqXersHEN7GDuFO1Sfo7V8kxMCTQtTRIT6aj7Udp2VyqVSXL7hQPpv6XxwVPuMbOfpySPwTn
b8yf7IX/SJe9QwGtqFhfP3nvvVxbeghtdbd6rtZ74Ac//L53dTyaD15QjMizZFSgPoGbRbNXYYyg
mJiiuHQIszsnnrnI3Cp0dWLcW5B51P9tVJ6U5K6ce34vK1K196isfuY48AMIHmW3T5hnyo3ZmzIc
ejeabDgBtJ7vEjV9TrXP/5a52X1uNGuKR0kVvvV1BhaluwVW++bG2yQOqH/IKc+HiQemsXFHI0vD
NZU69FzPcPdLTDe7BLL0Tk+VvvxAfweroA6p+6qIMAgRYsB88Yp2kxjjofDW5QKbwbgb2ko95iuW
CEKQu2nNjD62QKXx3JZoUEGUrBl3eWMf/Z5e+wieWWAgiQnbLtcInwzHLCSag76HYXP02rSls1KS
h0pI8x+7rmjonzd29dRN9A0QagV3KVQ7a+I8s8ADQ7NDSQRXkLs+plu/tMQ5CLOQWq9Ppsd1LY8X
lg82MoQKVDz2rif3tjVVH4WLp0qLJ7u67TCyDTupL4lv8vC0pjJsnIzUZBE8tXUzn3JzTa/Lgmrn
B8kMAgG5qltcejpr+WNZ5bKTLtloZiJzvyyMNiNf0JPjElwfitzFgSzjEpvhVqlcOC/juf9pi3z5
AKbBFbUuaVYmaHtJx9C4iva9jAEqmjwHjnYzalAbLJKE7826bgLwbflY1ar4tNq8YUDkD1tyTaLZ
b95s4QVXF8cNrqjAdsFgtpOotF1ziIIk9f5IPBM4uh7R4wIsFLXFyY0W7vV3jV/rJ0JWxBCmMslf
dWH87bw0nsjiC/ctsBfjx0z74NPQ/ETWDsEHcDlipqV+mYzhOGpNJxW+F6SDYdf01VXYFCNcFlxt
Js+rDmOafHHtaKOq8QkP0CjsS/PRuykYhtFc3bxOT7z1m5Rs2XqTdz0v4CJOZqjj/e8p6Kn1N6f8
DbsaTsXj2vOSZzE7v1sttr4h5Svq9gEsEMQG8r4u6N0XE9c8qoamOYre/ifi6sPzsnuIqvJYJ1hO
m3n1vuxpcm+2znDU65INsA+8NcpRTBBSc3yxm3dGij8qIZYg0HXPhTUxKw3JRwwXawOOIALaE4eB
r789lw3aIzd7Lg/uCo+HuaEvvz3HeW5jnONqQB2t7Y+Bpm041tW+a/WnyNF0QdgUjyWfsstscdFN
RhAELHM6Jn3/h4J3djTGhjRaKi6mN5NSX57tqus3peKMpKZqbERjRNDZiNLNKpxaTgpj5sDP+luP
zA+uPsrwBIstanktNuh1BGa8YFdSrGWFKTkrGwnArAPvmNT9qe0DGHe3COrgPGYZ+f+x59PdmdZ9
tZAGNAyzOFGLOnildSKiEhKnfE67huqHvCa8blOLcUXO7qVJuJSK0T1T62VL94I0KCa+xB06htxg
ZAX7pSEDhvf1P4DiZ2yE8Sas/hHM1XPjjmwebMa5e8hl40b0OKIeNtwPiZXyQ3M36o72DMlkj+Aq
l205+j6paHt+VSIlqi+R1QPqEVt7ala0Z995N4CKaU6MGmOttgbquQ6c2KYB69VSbmxXGCvefFh6
99Ub9JkMWmTK9rxa45GH0cxrm79hgIHc7Z2PduIjnRZ9GqYZJcO+r+6E1S5PWNTTa5mMx4RR8a6r
KSGaw/1SObCJMA7IPRZE+suPgeieS3CYzqGaPgbMIW4PDZWbbnjrJmt8StnmHQaDdUdLdCarO0Gi
ytlY7xCr/lNYheJhwDXQ7ixCV9Wv6Rg7vvXv1I6trVU4V2jxcJTgtIYTt0uoIWTNGjq0Y+G8zUK8
kuh8zMAjhIHLoUAnhywnzOTZdjuYRB4TSrzjCrc3FF9noTmmh0wCurxBN+edJAFxw7qM/r8S8WjF
dHnQKXZ1Qin+W2g6/nbZ6o+2FF+d66lDSabsn0GEEvssf1hHg/alMibiTs7FFOUXZd8/8DjsPciQ
meu5GRUjbDgoHzvZ1hktF6Pe0fzZsbL1hDDchU5XUMKjOYJYrbKoklDJSoJ6nB9VpABFzz1IzIYs
frIU7xl0rsr04VSliEaVb7zaFa0NThz1gE2wbdcaOHTvWcgCsAmPVFyCqFf5i24maHVWtRzWQB7K
vjK3eqiR5SBTSiSWreM0T7WvxL7hXul42cMyIVsYlt9f+2B+80f/YcpcqrnQAzES9L709NkHcRoF
9B7nLZtBluPNBNxTa0afzlrnEPjzU59W715tNFRGlpulheeMZIKaV09Ei1Rgv08LlI66r/VbysM7
iinTA2FOAJXZLQDcprPeitgajjXMOU5kNk02GX2FoCi5zDeakmaidfoU1FLv08YpvxnrgA3ARDsy
++MIDkn3MABUD6iz83Ru4o62jNVQ9QI7063vRez37+5CNty2JFF5Y6b/PyiqPL5/Z7uM/gNriMNh
Jl3UkjuDNMcWzxtfUcXQeabuA7rKtPUKpIquGI4Eg99ZifqA2PKDhE3BgDYhAJQWdH/oLtm73a7l
m+owwZfW+F1KMl9Ef089IDp0XOI8KvUf/MzAPiXbV6FBg32rMcoJxypvPscifnY40pkrIYk1yZ4g
1HZMZX0ZFflvMsIpBpZfALGyifnGYX5LHjl0eck/4OC5Jiqo9c/NR5gI030iJ/+n5f4Vxa6khY07
0T9BGEV4vzHu29yidlFi31ZZv68aqkLmSictK3Eq2QWt1La1Z+9DdjBFra5lRbHnN3/pYcJOyFIn
jU+jXaE6x+5p0OO6N4u2JqBEwZrmdnsD9XXO9Mjlh4M9WfGSiCt9xqUkte7pO5qZimnQES8WE8PC
eI4rlaba42USEv6E6o88xsPKomCaL+77lFHNV7KxLij1Rce9YxCbcWnvzIafyfHP1VkkMfgsw+on
yHDdge1RSWShHMcspOCL0SSHIkAPT+rhAHQqPRegCqjeHedKnDI34Ydayjy0HmATSnsrbhLu7kL/
0889OqtufcyK5GUUt7y/9q98DK9yZW5VPZgqHYTSrABItQ9lM7/dWKwRjD2OCU00cLAI7vE7n0qJ
D5lJkiOthQE453a/m6ti2JKue4ddUyK99IeRYtjOyczHyWEiyjK3eBB8lr/6Mfb+JIvd/86a+Cmg
y10Sr5+2ReQRcMcFPzs/BU0GmUxoJzRM072AtobPiS9FWnSnTAJDA40N+r6X7PY4AA2C/sTEtsY5
fVRI6w4Bwk/iTu0R7euYWX0Adlw9pmXqIYMKhuoayJmp7d14m3dck4dR0y7fjHeRNPtP22fhhglD
DijlMffFld+XmQLlCLaev/UrdPOsZ1Ve4/iowsUxThfvY8aJt3JC7lkPvHlkSDvArLjGfTC+BfNA
yzcnShGi8xQb8Bf0zgEc3jsu14BgkvuFRRiimv9yyP2dgYmalvuazkT4hgKuU1UAMZJLBGPP30HS
unfaEW/USv70LKryPT3TTijC3DR24zr+5ehL8DXKn7UncIe7FhZzBrMQYTYESm7sGLusY2vltxeV
FQP+aBH5N/KWfZO0sx30x01AodhbvHepl+SqW7Z78HjSejSjNc28sFPqXioSF7kcfruYjEctXtKM
tdxzl7PAvoLf0jUCBbXnxggEQr9Ltjd8BIb/HlCB2zTAa46i6uvNQvX2UpQrlhRKeE/qB4+ujf8j
7byWG8e2bPsrJ85zIxob2HA3bt8HeoqkKEPKvSBSUgree3z9HaiO6M6kMqSoc14rs3ITbpu15hzz
1auwf6jIDkfCDIhIQGnj0ZnODO50WjZXWYgBGm01ljuU+GNhof4qYgPZhL3NZYY5cIAyM/bgutSC
cqCJPLbx8l0e9ddpYzbXhlctREwGoyLaZEdLEDeVwFNSGyfbJjWGkvvGzzG/g+FL1Ou6N67NMn1n
yYQzFbm3SokFJHO1Q67nxQYFMI0fhPLqOSyH9j6xkPgUGXiOOG/X40QQguo2t8ogeWokqgM/pTAX
oGXUSbDAuAoW11e9wxC4W6iXMGbh4QUliSHk4ejgHTGSoPPS0Nmx+YBQZcf1ibeLCoPTxMuJgcYH
Q6cIgEaz6CdUWEM6PNqGn6Hlbwcqc2A/GmNlhvGN6GV23ysUQ2tfgzHlvRG9uCid/KEbzEPg5+JJ
OsbdYHd7UH8AG2vvWhjE26SVOJAXQi+sK9Ij9apo7tHBvvNM7Vpxapqq5cGy49feDR5lJOm3dzqa
yv6xctmh1SnFn7hxxAP2zKvIoJkDR+Vsx5Wxkk11DR5/31t5e2APin88uCYo4i5uvVulCx81qOKV
RttGuv6tmvU7T8GXn6OH02wSX9lqOWP1mg/jvTdRvuwOgmxq69faKP1blB3ssAt6cGHQvAbJxA+X
uXFtIErfGq41LuIBDyOJqR1wjWYtrKIBzso7kQnnHEcZT7C7yVH/a4Z+QETw3HKaWANkpDAKhXqW
wv6wyBZHW8Hn1mVIS1VKq6XcsKGK8MIIHUCHdV9E5cnizD/zHA/oOYRA1PXqMnUJpMUGwAZDlbzf
LgE1VI76eddZdMnhkU4imTj6cJTRoKMEPsc1bkYTrCVBdldB5iqvRK78oGLt4bMqnZsKm+2sbct2
41ZN5a3x8SO2DYAgPFIioNnkUKwQ1TqS5lumua9w41cVE/cqNuUB+161qOD1Y4G1Sr4y475A2lKp
zUPu9lvXzaLTaJFXYeJ5vGJx+2jsjmoB9kjM4p5/tgOqpwPiX9y52kzJY94wJb3NO529iVGiY1ZZ
nLygOPemEW0Ck+aIW1fU6kFSzVTN3nCwRYJhEF4RWNEbMr4T+4UNta9gB+Y/uOaQNd7kgd1OVurx
bCcJZyIpuNRJqZI9lx2l5jZVurUQFO+YFcizGTSH4M8q6o2nMbPAQJUl9QbMPuFBN0TBWcjMmX+G
UbpPfiKXQe+Ob8RPsilrGpXqJiuxDrJpbSLppiuGtpce9DKz+/oKszgqmcgaQ2jXChQjOHKNxius
NjRdIiypA3byKiNyZejhxMdUmKAwRUvihKuNFpPVYeAuK11tJ6tYv06wja6oUt8WpqZuopDevRkq
dNTyCoWXET77laBaHE0bWLiJM0wv7VXiNuXKnGxIfeUHqHIaxbpSBwW4T6Eeo1QlwabVQQu11Q51
V7uAun/WlOgRWSBr1+haUFNaKLp03txG3kMA9G/zRo2gXzqNcmwhF78BkiKUA8l97WR3WZPtgTI+
YUjbR1pdzcUwVfnSrXTDABEJosCNUUiInGkYghHg4M0XnwRnOphwXMxwl6fli4LJCa182M6DtkXi
SKIblWkUIQEISI/fRtISaggNy4FTN0/WVG8mGSHRM2cAhVjjP09F+uaHhnwwfb8/KJXYJNCu9iNV
sSsx6cMaOPvQ7aM5iLAObiEyH7/gG7TpoPNPoAipwhJKIJNHbfanTum1mZ2LR2sQawc7yUY6GNcE
OJhdJzDJeCHdPjQ50VJ1+/s+Fk8xRYlVUaDo6bOMADMlqgmm7mW592vhXYmk3lAK3VD7+5EUAaFV
pKPkqfOuAWxOwtBe+byjhENpW93M65feA+eoJ9Y8oZ+AHQHjaqEVtykLDwo3BEYxlQyiV2yneTPJ
p9tUKTYkS7RbzSBdO2hTcxOkyJvtmO0ixFe8AZ5LIjg9kkFV23nTsfOWGY6dBn5fhV9XdbaaQoFL
162pqKC7yaIgnwPXV/TTCWjoV8WYL9kg7HxM6feGVIJmpQ9eYG9y1ZXDzG3SRVHo1jwdh1uZuXu/
8+NTLJVtVhobjUArWFnzsffKWzNUwXPqLWJdJFE2bc54MYkblo2j1gs/oRULSSJQn8txbDciV+4L
JuGVcDKEwBJhPxXfvN02f3U++zY6tjEdi5kwNH9f5+VDx4nAmLfuaJ+t1FtCFrBfq1jC14s+bFTG
c3qSm0yO2btZlAXLc9TvfC3SP7q6e1cqoNtY5gbyvCrLnmv1gOXGs5udi2TqhubnG1SiFhmaiDdZ
GeHq8+tMEq5RhwI5QVU4z42jp1euaplPqQ/P1u5YdVrQHiuaFyR56I18sQpEATP8BPMuk86jabb1
fS5Ee9tURihmWtf3xzSm5E4OXLwrCRnbUVSwj5WdjUs66ula4VSISL7fRQGJQJuUYzQWzCK4qxuR
bjTLxPBoaqltQ0xI40fPzF/CTmsWohr8t5od+c/M1dNlkfuUkgIIHPSqlBu38bT3IVN3kWxZxSn6
5wfy3uWmYEU5mU6gHgPgOWC+2dnsC7VNf/ZtHx+ShvIz+13/Q2Q9zhNXSwxa3GWwRVxAVAd5E46b
XZeVqx6tIq1WSkOKGuJEQJYAWpOTV7kKncsKt+CUkkIhd1i6BauD15T06DuAN2k5vsaZ+q4Q7LvV
XfzXXeXg88zHFxmKpdURs9APUb3qyphiom4jdOYjIbCsRkzoj83Cb6MQi+kIq3ycMhTQri4VdG79
zLRi77qJPEwAeW/QdGDmazeON3Y36Pe7tVrFHK9d7HZsZjqxBoxrVNw8PM47xI80B5AtnhMPrwrn
TWBoqUTDVTwmHPPQqzc9c1jYsYnwoRqh+EZLVmJQdhEDUG8vD17SjFjNRHew2+YHfwHNNbFfmUMD
dzAUcGWyMnfNiGmFhm7JBsjMs1E/pUwRa8laIAFtmGG3djsZBazyPNFlFsbOQ8rmOhOK+ZLmhs6Z
MtQWSqkg5QVvo8samUKDdV/p1OC2gciyKJBE46rmfZqZ2XjjTxKioh4X7lB+SA0euVYkB0+8u3rp
3Qaq3HMuSpe1xa838yd85FeO1Z1bi7qz6iWPXkxmr7Sbhzpp2XkM3AM4TFgoa/Ks0gDIs1UKbPup
ez0E3pVuoiBADeatqdlDHSeBqfZQR2pqdEdPT9lU2Fj60kPK0Y0/BG7QotUf+TJ2YnJYwgbx9ugF
u5sQ0wVkoPEQDskElGKTkBRofhQTr8KAORfwOps8elPHsVCwetSFcGCiw3eduyx5a7YVI2mToJRg
vxHpajK7C5rbkV9zqEtGdLwBOWEUO6n5Fgk+R2MVYxjrUVptNF9quANBRHQAIFYmsnqwnx0NE4kc
o05UPiiOPuA2bH/t0OvpvIE1N+jWmD3D6z6ReG+0nJ0BSUSaivXahDpS+8kWLsPCzu0trdwKNw5i
IJfgDDuvazx3frUKjYLecUyZpsxp3qdW9s7xj7Uvbg44Jfam1ecnS3rb3pzsNOjrEP64M6viEyF2
YgF/JwS54lxXlXxJpaOR4laFm7HOdMKQ+3RLdGE/Z8cm5nGmD8PMpEAxC4fu1mHLMlZSnbcR83sI
RGwTRtqRAmQFnVv3MSb5r1bdv8UGbVa8w/fMd8VSSONJDUHHG6Bg56buXNXspPNkjG7FOFZbTyTV
ncwC4xDGub2uQtO/T0iow6xj3oa+l1+hi8QpkHmvdmHfWaW+lV13KhU2T17QcPIqxmDvqZxNGuYC
cNr1QwITBfukNSwm8ViXZU+CvA/2UcT29MEaB5yzLOhlLGAjrAViwxENtCKafolgh5UmpC1b4SBp
Um+jCs/Cg4gApJ2qUrF3HCrDPSZ9ifgy0U52Q4W064IJspSvPUwwfZB1KwtSzJuwEvtZo/FPVbs8
N50EizKdtqikK9d5kSS3xLSjNq5RMuTh2oYpsXbpbRiDRVe0QjuXm9tBmzaBYfeWyDBwkFiTYx7F
DQV2aozR2DAnatbT0I4VNCaFaRBntta8WdJBNCBpH8d2euh7I74z6C9OlvqR/bgvRY5xnwm2qojL
KdBhBBXaBCqt8Ur4wc8u8+8w9Ep+P0twZXFLRh//cxan94Ov69vQ11r25OgXMa3VJJYl1wPu78QF
TWxnvreuqLQB3KU44dnS2Pt54AJFQEubEqNxo5o4xxscgHf0gPGYJ6G/UPHObRGWzahmGLDi23dW
OGNjpfLex5tIpTzontq+WBQtzH4RimZTRzYmqcLXDWg/XXXMx9rxn2FaZ3fDWCv7LIbqEnXFxpaA
KiKAMTeDhjPOabwMzwyo5Np3kFFxotjWajl1+2xZ2sua3BW0dgh95cpUlEK/ox9p/5CGPdxJxRY7
vq98OIcszis7H3za8Kb1Tsuh3Ost2/0EJzDEgSq8xQBLn0FPCWnKa7wdXcVqgwx4MMwAEoBdw37s
gDyUnMbB/RWlV19hz46QgBtaMeViYg0xLIWUWeaxnRrZ/RZaYEeNN1eHcV5USDFbQ6cUODTjGrz/
o2eUyjap4mAZBOFxhKl4FVBDpiSTzXWjM45mklOEAPiKwpY1mBTjn2li/RSeOMVBBxPLGRqT/YQH
lNNE1EGN31/ok7CzlVU0zP22jnHx2u1CsQFIuQTtJWOHFysLnsvIj9Bykr7s0dwIPfcnhqd5wAv+
kiBsXKtKQWfEHah7a0j8oGYAbh3tuVuRpaQb+k7P2amjECO8FQ3zzEzIp0lxaj+Q6licLN/8wAvD
ya/w2XCaONwCY4jvdd8J2Ohk/laP5Rsihhe2cQUlwhoYH8QGUsegntcJqi6LqNKfGg5yAm1Toz6H
uMlPDmEVnBAD+LOF32PYFeE5jaBRxzk2hanHB7YbNa9SfuBZKIEmDiY2KpH3966HTmBuCBcZCVvy
O5XrxFZUY9LyTLueM0PWnESiO3Bd8JkmeQ+p1aQ4FaWA5KSjuGqHcMvfWoIgNd9klbZzAZqfchoN
hZHnYw4vAEytbRC2tMdVTJMYw+hhuRVUQjTEQH58rz1IqcTvrAAs840J+gKLN10p29l4eW/TAu4x
l0i81gcR5PLRs3kFkaNb7llzs+HktFK5Ra0YAuntSOV2eoz+DvEgt9CUxX5QqS7qmAHLRVyUHPkm
TsA+rn20QsVJVT3znJQEcs4m9kG1sGXUnoLCAL1JJXDF3rIEhQYouppXDtvDRTe0FRVZjIyjwpul
Glq5Iuupwj9k0cpPnNBxZmHnyNeh4j+ys3Ew7eBa2mOygDWTlf4V+it9MyJToiqoYCFJfVqpNfpL
fRUVUn/pyNAhkkk6W6NW9y64nDACcYmS6tprdXhgjllTYB0x+eJTzbGgJeekTQ6Z6E7Qah6kTjql
HMIb0Dyn1pHOyo98iZBqasuFTZPfDDbyKBOhxiy3oQRhHV13uuMSTZIOiLzsZd9VMFkr3igtdNZI
YqxJ+kaaGnPuoxlpRAROVX0MXvFeMQD8ahGNIjyM7nBWQX4taTFlYCR6enQxqr+5bmo+7FV7EfTA
KWPEah1W0Di8bSwLAEjZaPI580Jw3DkdzIiXYId3puBcZNFArnAt09F0goNqhtGDywt15Y55n89y
RJNTocY+QwgTu4LFdWn0SZPys3rjZPrlWxDrlJo9j6q3G1onyHknafGpkTSLFaB047WtyTXVVmWW
y4DNR0Dw0dnp6kfFhKNDVVkzDl4w2js38jErAeqces7XMsBFLWIMV4ag4N2RvrATQdfMJMlvL02a
Pfam0t+Wlc6GMcvS4LXL6u6Q2wYNIbKjGpASefxD63VlGU2u5bgvUEX5fpRDKec4Dr4E2AzEvTz+
CY6yuardgoOxxhxApkGB8iJXifU2WnNpwDZHoEIRrMK0MNXRSJwMm2srhXIpI8/Y9AlSsyyOAAhV
aAEV91qzKGJGgUT/aNJzbd19Ra90E2f4tGfl4Llg3qM0PZgVwRDUspwP2jYoC3GHbDQDCBHiQdIm
tLTaGoozIl6MsR2XNLfbvHlNrG4zesoudLLrsApHkgy84FSDKHMWUTnBN6FXhovOBrFuZoSmdrAy
2kJgWhYifhA+JgCvDOUedQ7KYWNq2KptlvO1uM96hC5Qa6ijYNXXoIoTxHGI6XaHuZlvkOf6U3cQ
5cyUIEF7mSAmsgmsSQARyl2lUxsgQmq8h8GhrElXR52X0S+8Mg1Fe+/jwIA/UgmsF2MzKBudUIY1
hmj13tSL7t7K8e3ahofTCTbgPad498XlFPSMdIxdqN63J9yVbJj0tgaSzInYnxw0I0XltdXwhS+4
oZzWMBNwCsyuWAJOYpAIKgN48CD9jl6WxMfcUsloDWN9RleajypYO4CMtq4z4nma2vBilNQvB4+V
ue+OHhZxdveC/V4r4VIjMhGAU+lwpFRBCKxyKSiH7aadUj75yjg0jyks39DP+hkxOLeTVgg4RXxV
VOUAbjXd0a+fioWci+KAwiUZU77+QdN7aTW+vxqTqEZz3TQcYrTwpfStj1YJl2YVnRWXbjtk8Suf
NQS/8wO7RfoDdFy3NavLGpHfuybhXZQarjsdFQtU2J3eqnNVMtXNotFU52We7DwYH2pHMdD3iQbP
05eMHt/SSpqTKyfYAVWAZVy6FNzTiNTLGqqB6mYUbqqFpf0F2PMOUWOOS71GQTMWHGexdvk7JWpL
AgTMQy7hAmfUBPY4Et+1zk74GfU2sgeF55JrR3cSJzgehDH2iHuWA9yWqCRpg6n8LVHcNGm+hNTH
C+UV3PAgP3VNL6/CJEeNNjQntSektNJxsTRlgo5Deidp2x9JZy3wq59h66QrQBfLoRQ9GLB0Vwpf
X/kJIpUUWtWo71xSsuZW63VHtpPRlVM5T05NwoUbBN41EU9AiWxoxCJoQasleLINsjvWpXTGYdVR
yfvJrXpBvUuhtRyxk7Ez0fwATSvt97M18GqjYWTKbTZKox2Lrh84bKRbSu8aJJRRm7FACjpH7VuQ
e/1e9Cj5UWg+2vn4rjlqfBRWaF8lVZjQpfCG/tjIdgHiOpqptru0LRCglJw4b9TmfaOnGG8zMlj8
dKzOjiWPolNo+8WNhBLWDnTI5p6ErdoM5gq7YHXjW859W6r+qq15t3v8LGGdTVx026t/YCz3tllh
SowW0BBzWTm3wBjB/oWquBpGvvgcRNKsFpTN00jD1CqUq9yzKddqBfzogLq0p7nxg2Z3wToy4BBH
FXm8ICNAYSCPoG3RegsHkWyAgM9AAq50hxapzlyvaLFYaa/fjAYoorrMG6o8lNXtvox3RgKVJQOi
4ESjBZFKf8mo8MGQdLaRGx+Cuty7WZ3d5OBHPAQva8mZgITxbEXNIMeBzp7EsGhvoXQD5R/T4rk3
q46qaz6BkVpXv1Y9KAOKmjhzJ9SsB4+g81Og1OmqLAJ5w+TOeS3CfkEWYx45yiysW33l8JsoGmDL
23DJy4r64hziDgp8NqUasvGjFQ75GuwVrPPIukXAXFK6Ma7VIB5WahugkcjH8KMOsreohCgKww7v
oZ8+SwxXfYlypIahMw/L5tmpomuW1R2KWdYqIDKaSqWhTODRRAlOyqyJh3mYUOgARd09SxHr51Ez
g9VYWvp24Gz+JoBxz3o9NN+zCv+qY5lXmgZ3QZ1uQq7MBlE4M6up8WvBYl9Sk8SiqmUq0iOKXI1L
0ZVDwq2ZaxFWijhA56b0977hxEu/jUNqpnXwxFdyQkeLjsDB48MZcabUiG0jxfEf1EzbKGkrCE/l
t1yBQus28A7Y1OKva9EisVO6TTL/yYr9ozXW1xpNloWWOTetljfDLKactBuV6FUWybZmiUQjhwz5
rKb1IWXiCWeq69z71IiWWkmArKGPygreDRkwbnFXU5C7SXXsbDKDShuQGJV3HK1lSpWiF/Y7jLoz
ut6EiKuRfbrO7jMtiXHJfRDC9e0g9KcQMNYoJF9CE/rEag1Yek3zGRIUcPURHTf7I0g3mHWj3PxR
EnvMCVlMObjdgB03EwnF6ahleZLtRpnKQaVx0HSdsq3Wn+OGhCGzeGkL2ocedFgEJwBGgqi8dyVf
rlWcobvSmDQJhogRYRk5fZXRIX44xfUI12Ja2OEI2Ppb5VrFQ1PW7CwcxHQF7TMYgNA1XWL52DfN
coK9E3pV+2kXHIxZPqmbb9l1+hMlbp3A8cva9t50KmtLCm6ObdTDVJJa0OVlbu2ZyT6EmqP382mD
Q0mmOB5wAnOz4KetMnVEioq1wuV9DvVdrcUTupUoTmYOmgPxAy7Z4Wgb6o0fyuyWHMNnJaTSxCR8
R1rRdVqqb8iPckxRiljolXGKkKofI6XyCVXQFVTTbToslYj0cKxyqCC64oCvrF+QgxFujU4tZp5l
HeEUc+k4Q5a6Nwn7vCjZV/VA3ALY9gh5eb8AZnmki+0uM6M1QKTa5e0gUdNWyPz3oWoqRzUuwET3
Fcq+bJhETlut16YWE0G4pLHBe2AuEczsZhou2jatTlU/yBlxnHf0VThMokLWznXMou13NfkEub4v
JodPwrk01DmJoKQwjTeO3tXSKOODrQmyrIyadrxyE+DQW7HVYJWtXj3HIshQpdYwzVt7SPtUUZLw
gb+8NrFerFKO/fvAauOjFgS8nwqblrusleGdhpR4QcowLdj82SY+rVMtPj4sCQu1MjxSDRpt61VR
s9Ewh87rUr7rhVPP2TCo3Kp4j3zjsc/Mh8rWzTkTP/MPnc0HkEUu6oq+mhfoRReQGoc31c9TOJBE
ACGTntf8sh2BkR9aT5FvHll68VRX5o/BKtptXlq0QcnQXKa9SaZBUuD4r41t2BnPAmowZWoHbxAp
3yDBgsOAa99nHVkGk8GiJH9GCUeLpLPwXsQCDlJCETchso7+4WBVM6FkD0QJ3FsV0aEEA4pHmqrP
kh7CPCkyFPvCDA92mZu46XnesaHDf0d5MVeJyFgblr21bZBHfSTh3o9Jrb1g5sUA1mrIvfoaglsc
ju8u2/dQ8n8F7HQ9F7doT+DROjXV4t4t6w/Bca0l/gQnpomjoWk+YOf97EXFUSMa1XwxQDZke2Qp
9aJP47tSV34SLJTddBH1JROtE69ghKQkBBpXbMuu2fFNz1vwtRvfDvIVMWvGfdRVxQrWHkdzk5O+
CmJ9HMs2mKM/N+5qNw7uBxIE1kriybND85bJKlKIQpt6za2NARLe9M4g4LuCbDCv00xeGaqzbIcU
/Qwg11uF7MKDT+DAZEVVNo2a5zu8oux706SkVTH05j27yBeMSHR+RNCwHKohAg7qqVP1XJFsPGwE
5rXSdYInnqKCFmO8llXl/yxgoW8HCfu5Nu0Z1o6TohFCFpXlDi3kz6zAAhvKRFKI70fOr7lx32mp
uaJYJ6GnheEy6729TPWrVGlOTl9fp2GeLYeWModVGyuG46pI36IxhLfANx6oZuq3DqUkZ64mJl3R
eDD6K9Md66UMZbj2zT7dRApufNHr7wPm8xXaR2KESj9fUoXM2IBnR5RVx1Sp1aNq02cPSCozU1/b
RU2lP0OlD6e5I4VfBxUuRhE9NoZDFk7Vk/5t5Df4gbt3wyPX17cEZ2SZWeu+7H0aSXze15KUGHBg
vJyrwW7ePNneJQqUCazQlOBCfByCPC03BavX5PaBLxnYkj0spWdzCvdakkHjeGhsHE9Zs/nnP/7z
//3ft/7/eD+zmyyeYh/+kTbJTRakdfVf/zT++Y/8v//r9v2//mlJ09Z0IRysR1K1VFVY/Pnbj7sg
9fjL4j/4B0NRK2OOhXapPClYF6LZvzCCwRbJEJYwdM35fQTdwnEegyZekolaOQf7lb313x+B87kq
pIZTWVMvRhBRFFhFouUrRV3o9O7VpfXwr4wg4Y1irEOhfnGXKGS1o1BUCMYUqNgV8bAWX48w/QuX
z0FzDNU0VUszLXt6Tr88h6Bg7Wez5S4bkpyYgRDR0hALy2jpv3w9kjD/MJRUwW9Zmm5IwxS/DwXC
pTcalFErlAtL6AOLfJuv+k2+NG6Rks6ADi+6R+ub6/vTqDwbS7dsy1Elb9rvo9JOULOyHhtAm/hd
+rA41ZZONqsYlnGND2wQJYCv3Jqhd0mOSQpEOXFuDce6IdZzNqgIXslMnjUUNw9f35DPn4Cu8hlI
FRWzsBBM/P7LclyTATNNs6JxSNNm3prqKghPXw/y+abjR2IE9uRkYzmXX4GnewBSrKZZcX5qrmEm
1dfG89dDfH6FGMLCd2WptqOhX/79Oowqju1SVZuVo2DzANcUcvi6Ucut/fhvDeSovw/U0aiiz9w1
K5rqkeMx1kp9zAje+e7J2PxDv38Uv12Rc/nOmOUQoFpuOfvukSG1+A6TF802binRPKf+R9urx68v
7bsRtd8vLe+UolGUtlmhpB0ewnERGa8d+/ENzLCvR/rTWweTSFNtxP2mfvnWxbAxsrrmhajdmpY+
RuX0Qzf3Xw8yPfKLGyhUE/ik6UjcPubFq10qnqpxZG9WSXlHLRGYiwdFxKAGPzM+3OuvBxPT4/g8
GrMK6zpanstPPM670sDHz8F/DulzkS7cLWny62zlrZTVN2NN79jlWAIznmYiORS6vLiyrkELRXe6
WRGhZz1xlIMZp7aUiq8wOI7EJrnB317HdOZL5n+dWyptXf/91RgT8AtagN+PIj1y90I91KqBZYHN
1vvXF/eHD/m3keTvI4kwc3SvJAnVmiA5wKXOqC1nzkORfTMp/2kg0hoIGHJo4luXkxJgtwZJPisB
No1NpOEQWrSPQ+Hvi2+uSEzfzcXj0mxTtac1R7IHmH7JL8ubGNTWLLIBsN2PMsKZhvuBPMEbHW0W
dMmzgxEa0on6zSP7/PpLYVqWwUviOGwNLl6SQlLQVJw+XrWkOandidP01JcEExsdJM6buF7VmOO/
GfXzly1hvtm2peqseJ+2I5pt5XWVMaqp3nbnxDkY56/fjz8NoLFTmPYKKnuey5sJOUJ3p8sKzVfM
QVQWgUaTC/z1KJ9fDkmFi3atrfKhOc7F+06uqmPnklFGmhsQLhYc1msUY9/crc8zLsM4mmEaPCu+
44uLsd0s5RdMw+QH9cEkwLSnmkGewyuFt6+v6PMa/PtQ00/55SXU/Q6DMlq4VYqguttU9rq+o+D3
9SBiui+/v+qSBd6epkEmXLr2v4+CqAd7tsqrXi6QnCzEzHtJN2xe1toiWsRrZff1eH+6KJMb6LCQ
TLPGxRppo/rMczyGK69c1SeNECriurZfjyE+z7ZSM6Xj8NI5XNHlROGV9mhLnztXEOwy67V9fpOI
vTreNDeav8rrb+alz98tZ1I2ZSxcLJB8vL/fwmHQDCJeuCbs4vMiuTJpRkuT6HONqSq27rqpuQCR
+uur/MOoSISZDE2b7ESk27+P6vYePlSdixQJwZNInf9y2Mp1YFYnAfcs6ZM7CtF/fyXDmSUFhTJN
M7VPO3/Hjxug97wv5MxZu7Z7L5DLHTk9G+67/QhL4O9fJU9Rnz5r0/n0KMnznOKruEptbV9Va3Pb
rYgwWYfffGuf5yhD2FKwtWE3anNff7+ZNXalshsZxjDP3QvJnO437/2fBgC+ZttMsjrW5ovpibU4
L4lC4UiWhYeyTVeFB38T5sPXt+vz9MQnNf1+Wwjb/HRYMsqABT5kiaQ9BRx0ePXsHyHdi/1gf/Mi
TPPCr/MG67Cj4puTwlE51oiLVb8zlbSjXcoFwXToHpp2CbKzk2/q6e9d0eU40439ZRYkdx6FhtrE
Kxe9bAK0t8CPS+n7gM0C1S3e8c3XA353YdMM9suAatcSJWMxoO7bsxHZ/ErRcD5Z/hwZeLRQMnyu
X494+dD++xKnjbVtMIXIi5evdfu6Zwph3e9XcPeMqWB+Ff6YlMDym6Eup9+LoYyLSWPAdBNm2F5Q
ATFMiscb/xjErKitFnBnlW9Wlz/fy/+5MuNitp/YZFYc9xRTRrHI9FKZZ7labcMs2VL81BBZkhTy
zScwvXifX8z/HVP7/fk1TIulhDuPe0VQcfaPLHH/5l28+JhF5FsDtmIbHIXOvGubW5oM/Qr/b0c9
N3S/uYt/fUtfXdJ0yb+8kg4sa2ssSP4RgXfILRXSoJrhP6RLRrWVQGx47lGkrtNQIHTP70apThCF
6n10oOQUffHj6xf2u7fo4pskSQt4RMhj9VogrrV+R/bxCTTYHW7T539vqIuvES3rqCDhdpcG+sRK
AVjrEASMGOg2N74r+nzzHV7u7SCqGIqNc31Ft4pz4bKHxdZVmCsJN23qez+ozl9f3HcDTn/+63Ml
6smtQ7TBtnTnRoNQIY2vx7Kf9DZ0dDEhkMDp0xr594a9mG80ot88jx4rGzDPWtQ3Nu3m9mwp8Mi+
+VA+nbEv5hvzYr5BHxWTN+MRezxrF1AAZ+POWA4r8lU25vLrq/rTXMOax1YIKCAn3ou5Jmx9zNcN
XTWjzxZmQ1JPGh1q5Gw0wQmQtL6pVXw6I06X9ut4F/NMn3SIYVHDrGgJSrJ5Wmy3gLkxrbmQHua0
11845TxXVr4mQm5ejdWx7/XgmzusTd/a5dzAEqyT+SYNaV8uHqnqpX4Sm9kqsq/dDyr03ZlQaQsp
p3enPDr+amhuhXXqzriNJ2ZBjobjNqFZo9Tv2lsGJ23rYWtJCZfX09XXj+SvbdPnH6dbkunY0SlX
/v6CuwlpdCrIIlInwgM8tWOsv4t8EVXmmuiWlWPpTGkoDd0TOLYrRw53ZNL77Uemn7pWJ13ZZjId
+2rJRFYsUPFsWyPZShhAwJMjEPQgzn+EYOewM2PxqBsozE3nr7++jD++Wc7/XsXFZ0r+ipkpqLlW
OGHmtDe2IGfeCAu9drzqmur309fD/Wl25W79z027+DybqHUqYid5osj7bjj7Ox+e+BemAMGuzWa3
oWO4vpjB9SmyEFVluMpGWnFV8koO85woLznLgXIExSFv4u8+mGlVvHwZtGkr71Dds/S/TqK/zHYW
jVKkD3W2qgzajBVQj4C4pnhTmTd+8v9JO7Met5Fkjf4iAtyXV1GkpNrLrv2FcNsu7vvOX38Pe+69
raIEEe4ZYDAPxlQok5mRkZER3zEhPJcuQvKQqF8l607q94UV/IvQQDZkUiyWZGj60kVAkzZp1qLI
pklMGmVj5DG6f+GFjk0svEIkmy0C+lQCJXT8fFTiDm3uER2LlZGcvE/M3ufYzjzZR5Np6VnBRQ/V
4oEcRFrVN12KQAZxo6pS4VDqbtkV2yBDsriIxedawDWZOo0SI7owyISJVDOKxkbukJS6vHrP+aPj
H7aIVeSwtuKs54IDRlWjz6MNtuWUryzfNSOL5dv6bd02yZShTm53vyzLpuTl8jDOHc2yYekqLxSa
rC49lwK0ATUBhuE9Fvd9+dEau/RnW7yuZnmk82P5x9LCu5gtsFcjw5K4A6TqSNtoOyB+tkHHmRyM
ZFMPcTU9/PnodFmRVYbG48tydA3pijivaqrNpG0lI5Zq5+anbOyTR2lY8WbnhgeEwFAg8Fq6tHy+
M+sKocGiwtTMWdcypNnpv7DklXPw3Pc6NrPYdwC2KAkK8dGwItLHrH2pjK3yIouI5lxdnrvzAyL7
x/WXBOAyVSBITdd0AnOXCO74GywAO+qyhdOxkGLhCq8xYUzZ0kLU+NQJ6eSTQlhb8IvGIb3q0eFK
pD0y/e5Ejddlg6cHHM8fhE6kAE2yZsbCmchBxd+cDRpvRUdlT7yJ34X2UAH6uGxoPrq+HgEk/Vhw
Igkkg3hlEQ+Q06+o3SZpYJRvafkwCv0hYnsNA5KClIoxk4Okrdg8MziFiJCnUmyq4jJAomsXJUBI
766a3XVPZPH94lF+Tbqny0M7Z4YXA6pemUJygIuhyR3Ms9wacld5iz9CQbcVHy3t32q/coyeWRwq
pQOkXUjznCZQPY+73VgMMZX/IOLufKTvv80VIfnT8PvyiE7jEI3pMtFi09i/J+9jUtl4XaKwcwNf
PnQNkeNwE/rXdBhetnOSrqXOQuWVWeHB2SAJsnwcC5IIhg/sdDdoC8d6y8Gz3eo/6dIGprqhSjV+
vWzwzKdSJfJ92nxX4CV9cVOQzZJOP1ofXeB6yQMsV1RmN+13OVvxFOftmAavwozKWpZhqGmRx1VK
jXitb+UXGQngwakeIYBeHs5JCv/v+WMw/2dnXjJHsUDYWm3YiYxH3SHt5QzXVC/tkw0lGY64L1+t
lRV4bl3glTgdZVC1PBl8NVfqFPxzS87cCQhfsU1rZ0DDfeXqcMZTqMdGFmFExdnrTT1KXdQPb8o7
i1ZT9OdRb7hiX6GndHkK16zNPv9oBpuI2rJyjDiDrzQXMfAdxAOn2pnOZTOnR4f2ZVDzzB6ZySUz
HDJwJ24q7rjkF+JOWtmzaxaWXqjNYWRQY+YW43Voai+6ui9QD7g8jDPrWmO/yoqFOu1pLYBujqrC
mZRRQP/EDk3Cp2g6yK/RWrLynB2uCXOVC28N+t9X36PpamrAQqXKdNUv4ceEAsZ98uFrK5v0zKfX
uDXzqEf+XxaX7+Tkzpqy8yofVuJ3uLUb5abrf+YDGja/kKNVgpfLc3dm88wzNkeUZM1x41+XgIZC
QoN0UEQB22bMbkDdvob5ypDOXA60L0bkr0Z6OWkoKDU4ZntEHZ8j6XMkZmj6ZisWrlh7tgBjb7yb
gr3eQx/2YxqtUoi+VOtbwcqaXxvwwlskhcAFRNFJk7wV2b5+6l/pjP/v5nThK4yiDwYPcUi3+FnQ
h0HFJSJt9ZqXnf/KInbhsYOrzXwcUp4yb72j1ZhwwvdtW4JPcvx9YFOwz3+9LV3T7WZ2FgasAPvy
wM5sgPk9SqYgX6QIbbk2wxFN5VnUfn4BRiYy0x+TF52+tLXXr3MniM6VmHoHXujVk9wZhV5toAkK
L5iO5DIuN3At27idbN2F3WWLK6U3Z8YFAIJgCaPMprxYnwh3KAOtgSRaobm8QKeKPKf71r9enr0z
O/uLlcXK8305FaV5UMqbp21N8MtzCdhuonRYfTXaw2Vra2NaLMKgCgSx7dlzPGsUs0TMTn81nkhD
XjZz7lMxKgORNVOHfbUMoWFi+LytM6px1zqKS9C0Nb4ZDnISO0piH8qVk/FMBlcjsCCylYlsRXFZ
kzXSbUFubUTash93YqJ9WFUjupavKTRJwEYSawktGbRVdCHdjXX5qpZJv+JDzuQRv/6IxcEp9TF1
ywbPVkUw/FCBDG4yK/hBhhDV5ik5KKLwLsKs2VuBysNH2F7Te6FetUmwmyYFUVyLly2QSuU1yg7R
DT6fSsAWiVmvekKK77YQe/qb9Y+xFt46KftLRHN3Q60JOhxmc0sNPE2WBizYy5/yjGf8MrPzijpy
KCUFpbkQmDTHUfzobYkGvInk58rcKWtmFtEhYqFlaVSd4fCSntyofSBf0ZGXvBfc7oQqCey27rq3
1oof0DbT30VRRNFZV3eFaT5V0HXQglG4agQdcoeGXrz2cQ/cgzY7+C4QGKNy7F9i4ARwcwoKYCFc
KVqFqIkv9/u4g05RS80VrdZXQwwBt+gRXuUr3k+W8XNS8m9SrVrXrUz3bD5F2P4Xc0yM8p9SEO7s
X+c4SUuy8/Mcp3eWZ7dkO+gFWzt/Zs+/OBnmt3ZqP6ig4Rq9MEJiU69k7jBuxx3C7T5EceUbnnlr
ILwn4JovfbjppYVCUHoDfSgSl665U518Z97oG+RJbNjr27XnoTOe7NjYsl52EJExzT3CO9+ym+Gm
MlzzDciFH32//G3OTdvRoJblsuVAt5UyEquW4iOKZcIjGu2XLZxzll+Gsjhokn4q8JaYGO6pld61
O1QL9+IhPNBvRpnnuLts78xW+2JuceIMQJrVFm0SN6K53afb76a7awP3spFz12WscHLOIaR6EhZ7
rTAqWsDVKEFLihqfZ0mxG3OT9rGtAK27F8OVKuPzC+Ifg/OwjxyVmBhGInnE4cqb9DpZ19Gd/Fdc
/WGBDJfYL6NaeENS8w1Aa1ZdhNzmk6k7yu/L83Z2FLplIpMnkvVUFgd0VEGskedpE0hE5tGLAmVB
Km6yyfGal//O1LzyjyasV5NSByLAdqWLUTe3bX2tI9tpKHdpm66sufNr/Ghci6+j1lAwQJWxHMBv
NPe5clcaduMhn3mQbjvpGi0KmNLTi7eWiVqb0MUXK1R5DBASZ/++KLDhjQ19cOZf6qrzm3fN0r2a
ZLzmwlhIhctktQg4aWr1ENHux9GuDqTkt5Y90Pwhuyg9uWvvyGfckkVdE0WPpPH4z+KG1ptGp7WQ
3dleZG0qa9v/+uPV8cXAwilVYlxltPBnbmw9TCCpkVjlDa6FNbFWQXomArbIPM2htkz2c3nZhETs
026HmlAe7ccXH/EaGC7fhPc6Qghjxdeu2VqMSgiVLgQsnrmt9ChKYExpftdM0rsRveuwkMrHEpmf
yzN59lMdjW/hb2EPqnLbzisDlNQL6vPh22UD5zYXteZzg8occWvLFF4i1qPZjIxqPkDmtYfgn63c
0qS9pezXXa30mWdpsdaxhy3V4HHm5I007lp6COaiHXE32kT329JObeNZdHkbXa2YOBdWfLG2cImT
QQN0goQo1lB9cJAa2YsP6kZ2c5cu1z9PG34xtnCKlipHnZ4KPPSm1+OLCNvWOBSPK99r3pyX5m/h
DOVcMTpdFyhtcScXdRBKomx9g0bkloKT1ZTAmrWFB2xQPw8StYncQXxh2Sfo+aCGHO7MwHpG8mF8
LcRPzcv+/KT8MpGLgL6BXamnKjfNJrwpH8Xu2vxrZRbXVuEioFWGcIqLiZzYeDXarAs8rvgOLpV1
Aehzxdr8SS58smUdc9GiBRQ3XuQWg1s9IH5hfKp/XrDHi/8/22pZdY4qpV7GPQmHMjxASfXRvX0y
14ycC8y+WJmn9ejYtwJRC/Owpq//xyD+SsfgezJQWjPRfO5de0BW1JJ8QDhYK4H02gwu3GCqd4lA
zUjkzsIwGVJdaEWT5Rj+sPGQCO3L8BbeQp/UPOlGM3I7eZYW2pjiZ7sSaa5O4cJJKLGCUJzIUBQo
YjTgyk+17obI+NMx1TjeeNc9X17r84++tPoWDoNq0QJqgh65cxskOwrWcZ26l22sfZ+Fm4BhxPU3
bCM3RsBZAC9vKcKLIcaObLT94b+ztXAOCOxPcBmKyLWu9cgZPhFXFyv7so0zgd+XhbBwD1oQSinw
hchtWk1xJ9DrkPGSAN0QKXW6WrwpUHzf/Fc2lUUhoa80oiAk9B0Gs3RajtZ8gbBbG+5Qg0HQNl/t
i5n/4MnC4JmDlBft5ie1Qnmg10o0KzHOwmyJtivzF1O+bhDa9TSnqCwnR+Yl8f9NbIgiK03Vqs4r
+WKp6J4YGyTTaI9BI01EVPkzQBynvg+Vj8vzeTZ0OjK0WCdKU02V1hFoFO8xKMTv2lph4tngYs5c
04TAkzjR9FdvqCqtICEeTVW7C3Bmy//uk2swb9y8k520suzPOo4ja3//+5HvLUYPrlSZR652Xx2U
vUkYo2/Em2ZX7/984o4NLa4HUBJ7S5l4bBDFq+5JgGWz8mXO7a5jA4tTpLcQO1AEjvcwPKTRQf7d
Gz+KO0ocL49jzczi0ABQamVAnFlpP6zXymSZk7PerJ68ZyPoOXVsaVTcnXaSF0OrB10PWLu3AZy9
lDaquwd9Q8XmNt2K12udtud87ZG5pZ+AiNdkksylVORp4bakSpT07/vlqVuzsVgCipgC+UZz122b
aVP+KMOX1nhebeBds7JYBxqK/uQbGUlUX1mUg9G4pqEOtuJXz/kBurgURSIXTafrYpdKVpCb+Xy5
Ft4S/TF+E5WVqOHcMChWRKwDxQ5a5BbrTCq1PB3naLVMtlJsh81OelntYjy3mE3ZRO1EA9jAK9ZX
XxOS0FflDiPqh4+GIo+Anh3lEE6cy1/+nB3SbvRlmuSUjWWlSjLqxZCrvAGazU3zHVmEOOCZZ8hW
9ubpRyFFRXnefAVkQMtaIo3i2D5HpMatEBaGR55CBbHWIoU1I4sToAG/KpciIiHCNG1L7a7rUSWL
Xv50wr6OZLG8+qnKWssj8B7KQ/ek6jfC4LRPfbbilM8cNsd2NHERHtQiZdi9Ffl/exmK7e3cjm8p
JuJNbNyXKxew01Xw1dhi/xeV2ufl3NA8VABsN1BFzdvhmWf1y3M3z83XCAQzPPxSGoreDSfp10UN
vkUpo9AI3EpH5MSgE+THLM9fBzsp3WvTvkW697LFs0uCE3suDKXycJn6KlF3ghU+IknbKrx9GdZd
2Q0tYq3d4b8ztPBttZjI5jCIYJIEMFyGH20Lv7U1fdRXRnT2Ux2NaDGHqFvlSNXqhmOMIFPrUKGT
mkrDpAS9CPZJirpupfji/Ff7Zw4XtySvrXskFC3BkSZQAW/oirU67ASywON3hEg2frtWKjVv1NN1
8o/F+asehT5qkiGYpvJCm6pPOUQKheLaevzePFexiP7cmgrDqUOfl+U/5uZ/PzI3eTmCdVEEm5rG
C3sM6BoXLOjAZTtCGM/WHrzXvuD870fmUmSiwBephqMU5u8pA8uoZ7dCGcbXmprtM6TV/8Xu1kSS
pVSl8G64TJq2ipb1akOFjsj7gHKvOjLCZqothk+X98CZkFVH1ugfQ4tNMIoCiLCSHnG92sjhoXmC
pLzRdtUHRfvtPSLJK/ZOr7rYY2vrdAhzFC/vFkj0ldGUEvGVESqLvt08eaiPAoq77pvbuHuUKtlG
t0yM3SS+y9XdZfPnlg31JfgyPBqCEwunKcnd4EOOIqzFh42/q+GbX1E0dtnIuc13bGQxpYivqqXf
aYYjowJd/wjU4jAMkz3MnMjvqqBuY1Dul02e233HJhcepqPdeuhHDoOR6oR7QD+FcJN8oOsIGeiy
pTOhNGUYR1O4cC0o2WdUk3JiK8imKtv+pVPo4TU26WOTHqrHePpmfZrmu7qW5zy3BdGaoqqEm7B4
UvGOQGJeFjnX3qYSehfw+k4tgIoQiA0AGBSbNnDN+Tdj/cfmMo4HyztqficZTlDHtEZqexEgjVxk
f9Wo/DZJ9BSXpUNc+aAjIrtHFeWubTmLM2RrVxbuuUPxaPTKYuEGcQRRLyFv3Q0diqnQRYSh2HoK
4t4rYz63QY8tLVZvXk5eV5V16CJ/qOHGVRM1Z5LmKE+O4j5Ma/k1jzrpyoo1/ZZWwPZGzHry6HBm
5zJGaBtR9k0dk8fLv2vl8y/jkBaAMe9vxCGQgqxrfz7C7OA60VeW91kHcfTFF6ubfh6d1gBLc0T9
Wi9cs90k3c3a7f1MOdPfpUxUnaHYQZZlcVgimB4Wic4eEgO7+i73V3C2zaLfxL/E6josvle31HFc
nr/zC2iuov+PycWBKQ2i4cOXBNceyd+ExNgVXaHbKJSbawtoXorLSIA6rf+3NH/Jo7OyzTx1SIdG
h/1Z7FrjOh+Ea7276RpUOi1J3zfTY18YHxWyvZMmfL88zLPn2bH1xYVinECmBgIevu8/hJ+DCFwW
Ps0W5h0q1MlHE65UEZ519kejnf/9aLR93vVGOsd2VO8H3UMxoVFp7ZTixqOJNBKUrd5IK5/y/Br9
/wk2FteMvCjQcp24mPE2XH9r20P+ENYr++DsXYbyBKbSNHiFXkbhwAw8Q5Inw4nDkc1tHsS+uoM1
fRU32oYy66nYi6iKIy1vV0K+HdJkxeOd/5JHv2DpiAAWp/SIe07T5C0isFL5GsrqQ98n26Dyb321
0B+9KDbhDVFxUsRBtvILTufZ1P9OFtGcqp6KzOhiBCArLwxnHEDDT9OsYI3mvF3BIwCJ8Pvyyj1j
jUpKy5oLq2hQPckeQDqMdSWxnHZq0HxX0G4cA1I7QzHZCJ+u5PfWrC22STtYCZfVkgSyEL7ThHuQ
feg7WjxCQs8/L4/szFpC2eloaIs9EoxZQUWzbzkRXIENmFzbUEHHhWbUbDLNB7iqP1WV31/L41gg
lx9/K9LEFiLgcJd/yakTnHMz+FtZQ5nm5IKeKUAx0XY3nMhT26ui9sytNw3dwWgNZWUDnTFlSlTH
SrPDRQlgMebS1LRWaHTdMaEBOwYcgJ1R8zAm/qmwGceHQte9olAnQn2qunC3UysjVj90ioM3MJqN
XG7XWrBOQ755xkwTDbpZjvakB6ujA5CVOWpOV9zSEby1jJ1Vmhv5h4S2AW9w5W/dxA2oPJUFW+he
lz/aPIAv5wnW6Q6nX4+zkhKceaaPPGyYBRmMw1ZxqugmfbSiN6m+kV+L5v1fmEGCkdJGcl4n/Vjm
lIajqDOP/XgwrrXWrQGuPShrTzonkTqjYUlQZabO4lXLLkdEOOuiGTGjlm4b7AOF6rnsWzUC6hve
0UpfOY3PTZ5GM+Us00rt0rJfYKjaKoY5oTjdfRTeG7tq2FB0A6n88uSdGxUCWSaSdNLcJbBY7eTX
/9dMa9W22ntI7Ez+QYvQHNOSGCmT6WfURuPKyjhrla/FJqPglW7OrysDpqdoQSFVHDnrOQGIQsvc
fxBQawi8pHWyunZ6wKMrU3riOvmCc4DMpVmXzjTupUHSiGajOBPfToTLI7JIIsSge2tlfOc+3nwA
m2StgWwtjwRTi+hbthgfYWL3YAbXxY/kA6b55W93asUQ0eygXn9uC9OXj1ZjBEyglrEi/Eyfm/qh
e6E2S157Uz+JCuWvVhYXmE7PWimWsNL6FGP1QSPbXVLtKy41tklNVlVVlEWrqDcDeJa7AwpX0soi
PXHJ808wSKdQrTp3fChfl0s2imUnB/NP0DfNeEjfVWV3eSpPT7rZBC0R86OpQh32PNdHvqqoisyX
CkxALaKFheqYvXYL5oLOnPUGlrPWdIzgHY3ZMS/mtDSLTIaAgC+5bbagYVzBCf5qkaaby4qVw+Wx
nZk9Kh8p/8Yiu81chGNDLg2Z2VeKo4/cvQshSLZ6IoJybLq1fOnpDuNQOzK1+FCwx2Ofbn3QCE33
PkYTDdkeSkReIIHv8f215rBT8QOiDx1Fd7rPRf20tlOJ5EbTapxknCd2NoLNgffW1cNWUKrfshzQ
8oncWjtjy4Frbgote9ZJrKALc6NWGZwp+FOXJ/v0hjj/JAuHynOSQkfyYiGVVtQEgsdCymBrANuz
w8S7GYrOCfz6WpJ3Vj3uLRB2zWcJqO2y8dlZfz1wUScRWcTifOLSNfx1ESMBldI7WPOl42AzJhDW
9yXsuzJ4hqRjSa63Jq916se/GlxcuseZrycnpeIo3of11oTwwO+VT0RamfDLQzsVMWNe6SIHZEKQ
PceAX8eWN1NmyEKhOKbeuIP5oWTvY5O6nTgcDOVKH240wxWyTzm4S/WPvBth26xcGM/tIxTdKSLm
BqeIy35Sf1Qrgjh+QSFtuyeDDrcfK2M8dbWmqSFHRk8bVQ/06X8d4yDHkld4geL8R+4qsMMr8TC6
dLzs1hqzkC44WSxfjS3cAqqMfQGmV3R6pX6EWgkiWNghxVy7mV+6IKwJCMfbcJhoqJfCfDNZlbcd
jPJXACzCzqzIbhotsrNA+eWFnnQgGQ0U1ZMzu1DFJ8BantNnWrRvy9zpS+O1D8UY8Drq9hG5zmBM
SVhLNzVgOoScgl0dljdmpDUH0SrabaYJPUFrZL6MJkgXrQz2Xh1XTselI/fELZUClR36qm/7AuD1
wpI2iTVddWmo26Gq1/u+J+cFhOttKiCkZn4uXdVRgfC+mv3Oq+QxCOOdX3Ufk6p7UE5iWIs8DG86
SRRgWdPFncVICOUicLd62k5+A6gsDTSTPrXqLhrKxkZSz7vvaajbxE3/0SuJv0s8sX0FNKND/Ehb
qqhaoQYijQAfYJMK+HcYSslrGGTja1Y3t0HTxL5dqnq+aWpl6+eFehdnMHH0WWBLreJvjRXeVYZF
r3dfPaTILOOyyngnwvze1LH8JChhU+w9Pd5l7SDR0RNH3rZmz9+Nijnc1FJ4GLPRvA9yqdpIaX+g
2uo+ywHJ5hncj43lQRsw/XCrD/q2zYTMRlHfyZMpfu+0WtwGpbjvy+Q+U6Vq1yIJNBnij7aOXaOh
Uy7MEp3fKnq3Wa49BVxBtqbUpdsGDvmr1xWg5SCR7Iyg20/BaHcDRC6B16E9tOBt3fvNporSXSyi
W9maYJri2nsmAeQouay5RlvdVJllOFUxI+VV0raTH2z9uLnRitLajo1wl2plfW+BBk0jda8ZvKcb
wkMcCiyBUYFwNMv9qdHeEI0RToZw21clxAUaxpqslO80Pl1A8cKmkPwrumjxKV5Pf1ScwAbUtpJi
vZpW/hyWo7e3+L/b4Lk25hjeImD4jJqF4aa+CadRiRwCa/BJZvbW+/X7wFLeJMoQ275oYc7r9nTt
Q0CThJ0oCtlWiy2gosJB8hlsQ55ELwRP2nhJo92FM8JXj5sS/BZAbSElkwuV1daC6SGegt4xy5mb
XTd31dh8RPn0ridMDUW9T6GhcaZb2lVcIFkXjsk2lqLfRad3Oz3R6CnNpedU8DN7KI1im0QpQgjE
2GbmQ0Lp429RWtl8OoNIbgLIJuvwSHVnysnc1h6wtrhC5ivprqRWhCKnCQFEZLUCoFXuxyzPNoQZ
10maDhD9VO0BpLXxriDY8p6xjcFHK/leKqEYSQV4PmpJBHeQIO4FUmKPbQw5sLVbMd+OEDv2yjiF
LfQgWT70qAUDF4vUBzVDVkEr3sWxlg6UnzW2yPPJd5FHqdBpoxbQnB4F/ZVc9blddAYdVFJoI9rr
+oJ/P8mJv0kN5MlqqR76Dbwx803xatA1Ii5P9r+nJZe4TgVkxfPPBv/xGqrVky9UD5pXWVeAM0h/
AOrtG3Q4xsDcefn0PdN5pk3VeAug8WpsxKuqN4ZrbqQbb4Bn7sudsOkq87Ol2hqf9Bt5xn1TijWC
BJ5ht4ppp01oA/LGL4afRm3cZ0N429Iu6lht47aZ/j3tMgoRUB92eyG71oKE2lwZEFwqy9zbDV5z
4DY6gzFttcH/xG+VvzolN659OTqEgbLLa550NHDljV+9pKUxum1Xvutx7RqCStdc6ogdOR2jo+DT
EwAJ8SB1iCSzuh0CK3oRNIEwIrDEF7nPPDeIwptWSK9QmJSeUq/9nZvmeGVV9X2fgfvLovoFYGLx
PiXqZmhlGKdgzKJkjF6ztr8WyqH4LMfSfB0zo9oHZcL9eeBgQN9Y/IXTLMuN0Xu1jcqy4NtKmUW3
Ej26myLshHseNzaqJ4gQ8VrxOkeZZ9fjKQnog7s5YyuOxF1VBaTDHNKdVATfJLMV9pRS20UjfE5m
apcyLaUDso6NSHdVNgzDlq3abpVW690sDVA9q/PQFgrrYDUVeDh4SyaUp7ilEVhpBqjlKmT3kBVU
CSBZU6G2R/CNZBqfDUhsxmhsFEIie1L5+/WUPiNN8x3t5i0ukO0/3BY+wzWidEukQ+fTnCdkR7fi
oNllon42inaVCgNUbx/PkErIEVganZqElBuDLnE29ihtDCPTr+sucUK6a205Tq5kJXlMMsjKmhqS
0YHoXUJSorZbcpNMGJ+r1IO8CRrVlqpyX7KGtcrnsA1amwf4ZKNVfcIZmm256kH0BV6jQ80cf3Uq
KdQu86IHtfE0qMLysClE9cpMRMcSlHFTAtVLVa3cTWqaO2KsATyenbjErFqB+YAYwlbpNGALvSnw
KhNFGjvTQoQxlTK7NCJ106Tpm9/q92Dy9gHgbeYto2s6EMxdZta7YgjdaBz72ywdXwyTofkpQlZD
b9hBC5uZStQNIYpuN5J8a+TKXx5ChKmJ9LIJGrlNG0IVEYq00o63k17c5AVPfVLNlqvEsvkZaGJ6
K+A4DIrythnu3q5G2R4NOoLUvj/oQfuAPu+GuMQZWzWG5hAFtu8BGB2qZkD4AkmArjEYd/kc1b4z
JeKnapW/ePh68qk0qAP6K43Kd6JcQA7War5JcfOSUeSRFFYG1dDaGqHOY7rWIZ4YhbVj9cKzNIrT
JmtbJzDF7gb4te+ITXRnmdRLVwFK2aAlxngKHXnMDuYAsFWSHnSD+6Q1fJeT4UNhEJWp3eitiL+F
hdg1jfI9DcSNGU0ScFB2U68DEY9HIqq+NdkYon9jBUVie4U2ucDnAwBFsVZsB8uLgJkbDTs17ly1
7bZ1M78DmXJ7XdVs8bQunMJq2L6W9ql0sj3NQZkmdhshU25QTdyKYlq5mpD8BsKn7NROBwI/SXva
5QB+9sONNYHfS5MXAU3/PFEK0mvdXwiLqtspN+C6BjV+XwLJvcvH2Hys6ET3DN136Hfayg1ilH4g
Xo2FfOCxYy83yXvcxxYYyHbTdHXLT03d2sq0va/Lv3MZvwHanchQ+Vn6wZ5UEBBcA455BGUuU8Zd
w+3Cj4Q9IcL0KKnT8KaYZdVuBNiMoLUJ5tK+fCinBMSsMda/9aI/0Osl7tCR3RSJ+dj1+k4c0EtN
SaahxrVrujDFkZVXmT6J130ceM9giX9WbU1j4jAYd61hPUlDEdtdH111AdDY0I8JlWhJYnHUV3IZ
3iK6vRHH4pFo/DaE3mu3vXIfjDoyfLH4kvfCN9UDX9sFP4bOpOvae8uj/MrQsp2HGIFlST2xBL0E
aVc41Hns9FaKrjtBu84r4VvCKh4CIpBeVyi3JKCXks7fpwhDmknwIIAvva6KIHe9zL8OZr0bgy8Y
KSmMTaEX7QFBQD+u7otkcJq62BYeHEFBo8RNTW7AezxqgXLNWwXcWUVAUpLEH1oBqqtHvTsLGCs+
ziv3RVugi81BXHF+wdHZMtor0kQ3XYH7qlpj4/ujTav0la8KiZ0HUGiHRr0Oh/BnF4cgFfkmky44
VtaDTy5kJ9OSPZXmPw1t2KuzOEFFbNpRp8RDZvkwqnwkSUbQxtLQwY2+16a8qVs/2DWpvi2oCF65
zJ4m7r5evRZ3WQtCcaL6ECSVN7CfKPxSxta+imu1T6cXVrAspPVFwCbIC8hztuYop2XkjQ60MCI7
gutHbWPvdcqWMGa/cm09d5M8trNIeSTE2ah2BqpTSk/CWxz+RDtlq+sDH/A5V++BZm8b4DOXrZ4d
3FyrS3vl3Gu7uCuPNM7p0dDITpt+0he1E/zb0V9r5j2TqGMKj6wsLsm+1mSDb5SyQ0LaUbahI9jS
Hc4LhgRpwW+Xh/S3nMTX/M1Xa4v8jVQVBRoaokw6q+OBL6qzlyCo8l1bmDs/8+q9JwmOlgSGrSrc
rayK+zMgvXsauIkXhHxwky7YVKrmbaV+uorwcih5/SwnLXDMVjU3CnylUKO7O4jF4aZTJwlwbg9Z
daTQsGwq3D258KgMvX01qeO+pcrsobT09h4aOHsjbaetoMs+f76Kt1Nf/CIDRzGEUXJFzbVruQrS
ndqod6GQUGpqFS9DW2w7rYTS0hfbUvQmFJBxnVlZbCBmbCb0bRNQuzJ8TTeQYF9ydehlDzIy+avY
H50ylDZRwtXW6n4HfpXftBVg7HSqBzvXyp9V7G/92nJFBI5WvsZJfsQijwYqj+bnmVGx+Bj1UKlw
6mvZSbVr663MnrvHVR3lM9nCr0aWCTSAvl4sY2TwHTm308jfQooQuEY8F/2VKDmW7gTt0+WRnbqf
r0YX7sfLgqLUhZxFbejPTfRtNOrXqEbpPII8rf/5K+BXZ7eYx7GtupiOU8UxBoo+eUKAweR20nCv
TnegFlaSdGdm9Ku5xYxSCV1EHnrFTnQzuZobXnk31qNiR05m/7HSCU+rx85hYYpLN7jjyJMdSeVh
JGxlWmBQKjPJrXAdEfdj7zmXv9ya01t8uaROxMTzDRVs/HYMY/IuOy9bK4w5Tep+Hdbi2JiMMRMH
6ksc33tVZ3aBMv4UUhphIi2/bUsT4+2vy+NaM7k4QRQJSvYwH9RjqdzoavGAias+6KY9NeWHYFDd
IiANeNno/HkW3hZCJYr/JMp1sHoLo3kalAMXbyp0pYFwZdQlZ5j+xerHe6DGPqtq8XS1WCNI7zRJ
2Smq01jWNVjwjaaHjgi8R5c/1X6N2nf6ADAL8P5jbbE+2gpP2dW96vRN/EpKAwlGalbLTT95aIm1
u6G7F/kNl+fx1J18NbpYL3XKhqs6VXXUmjsQJGubm+eblhsfTVYRiCntsLIN5r+4/HI8jc+FIGgq
IL74NbDhqtoarYJFL+a00mG2S5prTYgSNiuxzVlLEl8PiB/ld8ucv6HGTStLkupEY2Ob1bgxlWmX
kjOkyXJlOZ79dkemFtPY50UuGYmuOkNc7+SQBGCn2+rkoK0M3NR3Qy7PrNfHyx/v7AARz53Lpahd
WoZRgUEuh04xiaQracxh75fGVWBug36tLu3sKjkytPhmqB/6RaslqqOJv6uQG+wmIb2S3Il/XR7Q
qXolLFjryNDivInTjNoCsk+OEnQuTNAtOSmBwCYq3hWh2eSd/3swEFjqe9GV/4e6r2uSVMeS/Ctj
/dy6AwKEMNuZByAi8rsqK7+q6kWWlZUFEgIEQhLw69fj9u3erurZ6W2zfdg1uw9ZFhl5I0BI57j7
cSd6Pe4+lm1pWnVjd8y9wxvpHA8/qctu9vSf6Jj+CxoLn+48joN9B53Gr7NZU0Qd9DhyhwiZHqZ+
fWrRT5eWbad5GPjFIvjDtrnndUlKKpLDJs7ptpscLgR6pYbaP8TZ//5TJLb9PSL7bTTbLJt2+eWf
//nBvA8Py/z+vty+mv9xfuvffvU/f/4n3vnHX65fl9ef/nHueZft3r3P26d36/Ty11ju82/+n774
b++//5XHzbz/x5/eRjcs57/WyHH40x8vnXO8EdT4d2vi/Pf/ePHutcf7HsL79/d/fMP7q13w3vQ3
9AyYPYogAcHun+IoCu/nV+LotwKiRdwSjG3kmDjECh4Q0tz+x59Y8RsKwOJ3dUAUZ797ZtnRnV/K
st8wzFckfzlEkggqrr9+8Y9/2bL+crX/63zyX6qX33njBLQxpMUIOETI9y9PCdPg6XtkJ1c7Il1f
RMolBzKbNU9sE6ItZc5XU2oIZR+XDiQ+CJzeq1JjTOllyTgyjv7uwv3x+f4+L/2Xz5NHaIFxMOZn
6fGZd41+eZiywc1xCu0kqISBfvU9UbZaO+CcW7NuX5vC9mAJNtYupZ0AUQHmaPhNEhmPpJhZun+y
Wf3jx8mgu8IBh6L8/IF+ndPrfK4IvLFUHRDicmqyHVaZSMPbP/eQs6KjX7PNY94sBpTZh4TQUjeB
bSUbt0FWwJanfzKt9avUFcK984gPgyIMBkkcOoSfT6LFIQ5wbIe17pMM9vOppPBuU2CLfkCzgywf
UIn9Y9PJpQckbfhYOR8DGE9MJ/71ewVDT9AyoKYz9Ijw3Pz5s8yQr7Q+RjylG9cmPQ6jWNMD42pc
Krb4uD+qaeHFB0SKd3sZkWA/JcnOHpIE6XQ38xiP/2weEOfgL8cL+qecY2gXE8I53Pkhvfr5M610
TjcnaAyORC7xZyJJmh1109msonuMkIVumMV6wfkaN9duDBO6P4J+8S7zHBLwLlF7ByRukMvLlHUh
OY5JXDzkirH5bt92DITTiZoq5Y6tlbc6ozXVaCbB4QB6OmzzYJCjGQvoRenYxN0NIcbvly01YIud
sImF8e622toTlwAuFbAhLcGTBFgAUyQ6ll1PRF+BDHWi6qd22WpmkE9aK16I7eAp65HcCmniqXWr
PXslC/YIz1OIyya3A+HNlRu/7pNmmFrS2ZQeO7Wt7ASHHK6/UFE0LeJXUq3gt+Y5BbharOINqF3g
F0onGr6eg4j606g5HUsFwrP50A1FNtwKTLW9R22Ho2FZZ7RWhRtbhSHIccuPYFlsUWGWS78KGEKA
WV8tJKarKra9yvIVVs1AiIO/d/MM7809isPwMfRbx0CQ4Gs/swLjoQcawZSrnFIxYNsfQzzXXi1R
iydsGpC3YDf6Esc7CkoBBgnUgwJXdBhnkatLuHYKuDQhtrpa5Zo/93oa9UHADXaqIkuAdrs2w52D
E2gWrtkc+lCnWbtNB4F1sZeZJ779ONN1AdTepeuPttUN5nKjKCBukLYxCM1oYrFFhwAGtgS5oMHt
9l0rbwlGxWi5NwlE0VPcFecWhq1wXRbFbupYb93nKLZNArqQAWZu8mjMQEWFXJYd2/y7J7v6AUBt
+7ILtwJsaVL2zoFV65JkOyxP9xGAV8WKbZruMzM3rkzXvH3JdByLOugJZAeZGv5ifbMUVYZ5bAMP
Zsg4W0RWbAiDIwazMFsy0NrRBVfEysV+ILtR93k3tF8d9s6hBPeXvnHF6es6z9DRgylp1mpdcoTQ
6gUZ6JAsgIWuCtNsUR15kvuaSefeEmeGN9VPDGBCDtUekKKed0fn4vYrTu7GHXy3kqgaJhDYpemZ
688DSVZf9aZvskMP+875cowwQw6dgA55HRU7EJ5VDwpVcNOuWLkJSHO3byB0p95G+Jaj6sAdomB3
uDJzPx9AfoUBV3TiQHrnwD5wMqq49OOY7GWyT72vi3EBcbF2IN/g8zq7W8YH25QTUzwtC0337IRS
fyPP+5iBjdG8mNur3KZzUw582CBqWgwKcxXW1JRj0euhCsUg75GKoyMMWqnZlnRDEEUVSJ96rMqY
wv5PsU3+zvPdLtqwsui2Prl1QSDuOU5HpGfTadvgzR1HeDAn682jIgRI7Q7e5psxFroC7pGIfYLS
ZbtoWngOlS42zf0alGala3J7TXUYO0xAgAYvBxo7NEKDAQHJ7Di82W0xfQlbn5CUmgTYEzViA3SX
zLTLSgwNRKpelhYiBuODgMlfvpIZAWYh+4E0b/K2W6pQDkZquRd7N4FDHLnqSoe1DoC8m9KhnDKo
RCD9ipqk2nXhX+lODXi9LGpCDXuCHNg3HdOvAxtGeCIPOJvMGqWf13GYVbVlcBks+9hJWDRHEnOz
47ATUWmDg67cw+pX/BEF9hIXrU/KJFIRsoZCFLsyamNS9/kMYjLWHCg3WaPxFcEjUGHIjG9Iiba7
GMo2axL3uPUyv6FxYMUFy7xeT9Iwu9UrFMgwYdAL5RWkMx45JYb2P1D5zFHVopP47icBmhWPw3gX
9TmJD3JbNsgd9p3j2AdAeTkICR1aHNvpNaNeIT0Qx+6PodnVWgszgKkswK9+i1bRxzXKjTxAGajX
/VKCKYQMplkg9U6mVEJNkbb5cMKFwPR36uINDHALQ7DLvHcB0v15RXMmJADZIx5okn+LrB1BuFGm
YP5seRNdY+AwwpfQuR3KKAe/UuGUyQc0kn1MqpAi+/eghhVPdSdbW2CBLfRuHeXYV4Z3ytYzLebH
1OOSVEEKA//AWSfyMAqVjzdtl0LKkUPHBB3kHgV4F6QjHeqZAaRF+x/7UKokAnc0d13yHIYEBeu2
bo+pWLcXIhRzJydD9pw3RTzBC3TuW9QxM0pMngmJZkQKzEmNMYPuKhvo/ETjbsPwfetnWgrq4JmX
DfHQVDpS41q2msZLvW5NH5UEM5Adns4inUrIA2jVp2b/NuaFIAcLHPqdNV3z2LUUq8ligq85Sb22
XT37fvs89j5bSjw4uJPCp/2bmSL8CEFonNyYZM4eJTIR7unAwGbOcChBAnkyKETES9A5eJwR8Q2e
iRhcBTJuyReTGhVdKmEaexmjvMPxokxk0fERlGS53diCWJJMLXfIecHRQSy4jTc8A6rVpdVzPlw1
KMYfCTfZZ69SAoA4WVJ8Qez+74gnH15it8uhFmoEx4grg00QUS4C2X/Gc4WHJ4BITppEMzDSBA4T
iqu0nCU82I5Utjk/RmxVAC/bISA5h/R2PYmU+K5UjcIZZLAsf3Ss56zuQg8ZzyBh8l9iKAd+VpPP
Pvdy7J5ooXaYj+YCnKOmUJUdwOAyeUpQdV0XGM+CKfNIID9BXvFwNUuVdzXkH0JB46LxaMyumPNK
NFi8FaIdQDZ3REDvF+0CSgUODUtfFo6xq22EkLkclkK7p8VhkuG4bQQRChn6k742K9/ZEUYJStbB
jGQtlRs4tqppNPMRKS0dVCeNamfkkPe0vUzC2hyHYoCZKYfP+O22zM1UtkUPnpqJ1APzARk0llOQ
BGjMoFFZF7GH1iLLvMX2z6duqbHJ4F4gIPAZY375g01NttzsSWh4nW8cdp/rbpG7kPW+6aodhPcd
yRbiqrlddFMN8azel91O7WFnA8VgUximrsReHz6OubDFJVxcyPxhTsLU1mMWqe8uk9Pnot1B2Xs5
7IAZGkmTqs+kSo9cEKcvhzHy40vIcKwecAeX5WZoBjzGHVSlT5Ibg6oQ5ggwnkq4xGPnsuwYkTYa
0LgsFA0NTTGI5QCKtRWIi/T7kBL7ufc9bSouDR7Dri/AgrTYoucqwRX45qCcmMuQYpAdJzBNT1PS
bOSAEfpkwIXo8OLuoe2rdAHxZt3M2W4h0MA0tKRL7isWtxAp8XznSYXWa/SwoMvzqyyLZ4HvmeMQ
iLDqUJTEe/rF4udHdATRXsE2W3+VsUG5EK3UZFVqx2mu9Dq6Bwx/hL4KTTGpEukeMlxus5LNEbAO
7nFPZvqU0Fxf8wZBs+WQGyfBApPpu81E39TwSIRWsfHpml7PdJrf0thQqERzQGR4ejT2lGjFTdyd
WZ5aFMa+WkUH10ZQ5MUOEQphByLsdB8w3/IIcdwMCRuKugZiEKg9SpXF5IHJVL5EhKJQmSRMCw8u
2lFkFoPo29qKZF4qCOmgA2qbYm4qD8nC97RrkH5SGB7SYz5P2ffeBgYRA1GhRdE04mezZNHjwmX6
TLcCdfTM4wKbgEjWGZv86OsZ9q1RbaY5/raTQKYqjdZmO4IX7JOqWBaF2hcihLzUMF+FDxZhDalS
szQSU5bb/gTlSYY4ERmnTxPZ4KGbIlp5q4q2MKLMmwFWEdL74TXsUI8eu311N7zH1rC3LUULqNVr
QZCVlKR9e0Eh+j21vtdXHU8EHLFa7i8F5ebzCnQ+HGLFmtPowvRpQKDSSFzePUcyXr7YbJH1grO8
tm7W8O81qrjnbGSvWcjIaVYtDim9N1l300rUqK4zS1zZCcq4PeVnT6xxcqdcSdCAAS5D12M6x19Y
jxK/0r2evyRosC941K0fB4yufWVkgUt6POz8lNCm+WQzixREydM6YPuaKxD5/Y2ZlgxOf9lOvw9q
aq9iCB0vm2ikTyk4lQ9drOO3GJKw67xoUHtDc7ng/9YmaAdTHed3mWl5UjsCYw/shdNBqhki6AYy
s5S0+3SVFm5LTyzWEcrXvt1fgkn2UMO7aLqmsDuEwcDQQCsYLfBsemj6QJFHPedwtBKsOG1kK6AR
6Xx7P+LUuJSOcSRVeXvkjS/809KEDge+QHkI8Y6A4Ij6GOUmdELnqtrc0tbLu3gy0ycYhfKpLrJt
3p761cYvzA+ruRrTwT1tGJC6I85GTzTaEYILEZaFniUKl2L0qBnPQQTgY0ceWEmh6rhdoSn5Eu/L
fuMQA54dOrTmVyxtyEVIoeERBIzh2ikKkQQnF5013YVr+uYhJrF+YIugCIwIqJJkvt02xQaZDfb7
0zRolM7YDaHKda1pKqjU7FNu/ZIehtiJDrKkAREF0zqjeCh6dowAmlAUjLYti2Re3cFuYkHgLHP6
VPjV2uNCE4gb1EzW71vUr/oGxVGLGjMN6m5DkfNFKIkHeFMf1G77E8pg8qXvTHejyUJ/RL5P2hpB
3eRm3JNmusREr6osUBPcZMhL31iKshia2XG6XZHCBQVK3/ipHsy4fmgm0n4x+A8HdRkK7B3QuHJa
LwzFVE2VNXdGzQo+IrvJfwcHkLK88PTHaEXc110itmtt06XulobCcXg26rSZXbz2RTHfkX3OpwNk
ehYq+DiHEzHLx6wcyVh8pfswX0qqhfgEctV8KDKCNRdLe93gSK01NHy2WjJjLmlsPio29zUvkuWa
UrWh7cUeAG10hMxjWPYihg2jnOo4ZaZfKigAsC2irLkIzoS6S11z1e4U72pgsbDqfLoY9o2/dgDc
wnF3amA14exqHs1k7jDp099MHNIiICfZc4dDM1z0YUzUZSuX4bEIyqHLluIzJ9RdJiRGH2QbGr8v
rUOJoRIG2VgDXS0EAiO5jlHQnnKCk7LcQGWpN6MX97VtDInpIeKuQG+WTGHLkGq49OROtNLpK2xJ
6XaLmPvFvJt2ntu7teFBXAQrO4iUySySzVStpB14R0jK9ILHfkrg7dQKjCjAuthC1LaVERq3hpRK
JBHU5iuMf2qT0pY80AU0qTnsQNsChbY4dm17yCE7V59ip5L0BVkfkGODg+C63gO+4GOaovG4mwa0
RDHa8mJIL2yEIN47yIxphFN6GtvPZONzf4ljcsp13Xco565bnOrugcV+R+9J+M7H98ZYC9d3SBAz
SDGXcxE6Vdna0XA7pfOm7uli/PAjId4jQDeJIId1xyGffPjkMttDC9WClhSpsvoaKhISvwilMNiH
Y2uaL5Y5W6PrpNj65bCOOCmeZb/hvPdMpf60QlnV0nLa9rX7sPYwIMuh2eS6Qf2vPQThIvZ+ykqb
7Hz/TtYRZkhbntv2dYg6TCvseTJvEfTbqmuiUghEvO/HOG+QGXeeAlhipKBPRbTaqhfI8ush70wh
ze2WguRXtJkLdvTZ7nAL1mjIbgLp4hmGZibLXyxMUHBgN0s0wWc4kyhgv7EpYfk37Kldvpxk5ABh
lBRN8WhLCEB4/9mgfBi/Fzvx4rByxKxfr1Lq5cMezRAK1lCpFNupzVeRX2Mwl6FJTbzvb6STCjve
rNL+oPdx3u+ZwZcY0Z6EFhasfOPpd2IFpswakmIMlLURWb+KbTVTueJkLy7mxUKjOjLAVKcULr/+
EgGxMFbq+yXxV4kMUFRuxHlxzWze+Qvbo/eul0HLcMqps+qOTLydjmPI3Xg1owBFPZ0Xm77J8Fgc
gmxilHcw3IH4d5DjZcNWetIemW5LzMOl1UCD6z3OtKvUsO1x7XpjoDRtQGBdZKPcbhFUv0MaKjqj
n4tQTFFdhCRWlyTFIVOHc4FFB/0t23jyDAs2/02my/ala3PzhFsUtZCuDv4a0+7xFYwv3wuIkq4t
BgL4Ah8aCKk9u1yVix+yAbKxY9tO8QdrFgEiDpdYHyYLq7lD1O/mMh9cByu0GMqgHQMX7EtngVqX
WB/0ohjz6WW1TFY6Xvf5IgAZa06WKDKXbGuKd7+1Yi9zV6AAgWi0l4184NbMj8gmkYgUZp3fDgoi
UQ1tYp5OiJUfWF7GW465mghKWOx9S5foWnd+vM931ZsKR4xFETuhboY7XNy8JXRKfdlHUzMemRdA
bqaZ5C97l6IA7TTt5jpH3kZX2XXUXyfIaN8A247y0DIO0Ts4HtQrBeHcHwBOK4fBjg6eEqvRWLEy
axwQlICi9xSEovbaxQi3L7OJp3nVDOno0UvavL3VMwaNgLzZfIbN9gxhSpoHstWqYJZBCCuJvGEm
O0djpjz4mqJ1h1iTD31Axcmy5YoQ56YDNIp2PuA2sf4ibrs4PSHqy3a32aAEkMTIoIZhZm1u43TG
+QxTw+RHkgSsJZmRIbrnU+hRn1Lg+mXBgEjC+KQQoS2RQQMR+NBkgz9SRfpK2sl8F0H5DYxAF14b
AvofMva8kPcqWdhr2orYXbkFJexBYLR6q5rVkK4q1gzwV+bmsag9JrJjdKIqY9fop1DMi2XK0Wx2
4AVagOJartifYvti5daCR4ss+kZWmAjDaYmCKHUflL4UPF/5c9+msENvTCcfaOfAveWLjG+SPup1
CUFTB5Szm6Sq3dKrNxzMOwZsHKgw3H10wYANGozjrHgg4pJaDPrUekxFdrXIZloeUSHHr9vkXHdA
B7T3qLbYFMOSrh1cOdIeqIDqGHkGtSLRcCBADX2mmjsLUHhMolvmXD5i4eWNduWfoSpv48S2oZ5D
G90OHdizUvkhft6SmN/8eWtVJ/hIfb1prXCGphqgNsVpZuzkmvLPHcdchiBQbLId5wWKLjK8JB2a
uhJMRvLxvycVizOJ+XfyjbOoDiYKsHWOEAN7ju39mRTCAT7va75Atb3HOyZzIE1NLgjMMorKi02w
qgmBRLDFUL67dZsKGLbzg371KgOkEaliJIduo9kEp5EFM8aooFLE0vscVQTXIPLh9pKIpx68gbw2
WerWi2xh24MGt4iSMHQpSMyV0HdwUhCQbDAkHOuxlXDhRVnGypzy7OM6R8D4o5kLir7P6ze+jAia
HidK34E6FDc0b8+9fdRPQPR3E+g1WCMPEK/IuL6dC7ICztoLjj2gyxQGm6xt8XDHVuMhy8JAqza4
RAIphadU1aP96+8BC2aAzfIEu5YRAyC9mOTiTUJcBnG0ARSM1Dxkc55CbOa+An4xjFcdoiX7Ksb0
aHvfZmlnrxggBfgl+2bcvrs9FsOTddzD/iMedxTXfu3A2irwF3VOBSShAlOYtJxRED5lcHW+mqZl
exxaHV54KoFIRAbzk1XQAuU+9KkEPIOYMS2JgxQPM9BZ3tTKjM4D406jpUYPiTZ0x9FKyjYnK0cJ
ccaLqB/oK46I1EH2DRT22u8d4Dk6qD0pz+kGa/3fL7V/IIwRMQyXcn52YMegPSwZfl5q2TijBwxI
FCRpBAiQo6N/jnGUAa7jZnzYdu10BfyfZWW6WfPWFiR7S0cDogX4EmTkv3+e/3tqi5+0F7fybR7t
+GP5WYTx/6YmI4M04N//Kn34B03G8+si316Hf4NB8/aTlOP8tr8oM2L6W3qO0oWAjSOtCYm9f1Nm
4JUU9DECozEdzc438Q9hRhr/dtZqIDY9ZxgKTyj49z+EGb+/FFFkdJ+lfWfFwL8izPh1Wpqi94GT
VAYnXVAjDP6XPy+kxRDahDWJy99xG3cv03uxvAqYUWLixg4XW3TK14eIATS/+ICB5E+F/ECTBown
rbOkK0lvjknDUPNPgOIeh+k5Mc/Z9tSGp2i/a6ePbplqBXeeoVTriQkMld2z8Y3nd816k4tPWfzw
ry/FxxFD1v2vq+v/3zWYQ17wv1+Dt+OwvA/v0Ij/tALPb/pDGxT9lmCzABFBC8RGA3D82wrkWJsA
RyDMiWIoPrBo/7oCk98ylET5WdTF8MNZIfi/ViAKL1jqQF+KGC2s0H9lBea/Bxr+3bEJ29UEMfBI
s4Y9ydl78JdjUyw+aMyPd5Xr1ANKj/FkDQbdthWGipKiRPfM3CJxaqkNFnO1tG1/haBn5NWo8aLh
LSmbybqj9GooM45JJpeSBdVzwHGyoBxyfUvqaU8fplVxrBvzFAK/HzEzCF5dfV56g/n+AuctG9Z7
b/t3XMi9ZJGxHyUbXx18flBpGYYe3/ELas+eMA3TdZB6OxaeQrDTbo8mB0ZwOXqNMe1oAjNr0TyK
qphTEGYhA8aYQwX1LYMzKCbaoubkWzeTUqYT6gJD5mvNMckdwbH4cZ7t/C4TfDGcnYjJA9eIeJzM
Hicu3Z0SLtQ59AN178W3KN7JBZy4AGhE0XjFZI8onTGOahQc7gKTZvVgcxDxDP5RoE790bFhhq1F
IQFvJms9ofs9FmwAkNbaOglivBxBW12uNgFKXbQIx47h+H6uh8vR8KthEuTEMRJ7KtCmetbP4GiV
PK1y9OWYcP1Bj4BJsX29sLPYEn6gdyDxGpzadroKkroD5vHRKGz0EoW/LVHjXAPqCicSAbRAtHqt
ze4OaSg2MIHjeL0gfPumKEA6Z4ECXHAtmuSFstsBMglfaoAYIOpyjMuyuJYpEJCsafoPLm++rgkC
a2lu74RUvARWvx2b8y/MCl4HvXNo1GVWy2DHl53C0TvjQ7iXLrF3cQTHqLbDWJbnYCpwyZcrESjm
7rs2uzGZgSiqSDcPzTjoLr/mL7QX7Yk02pTpsrZXDRDdigCImDmkJqjw+F1uuboWwDYQrgjqwAbT
lyth2REmBMsnXwhQUSsgUGb37oDZIKFw1Rt9aQVlGKfXbS0gZ7tI29Xc+awVp/PzfkCng90X8pNH
1hj90tikuEnRN9RjkzS1wOK/0rm7mrbufYOY5RDP/POAwdC4p9GNhUVvDesFxJ/rZLokfgXTxuGk
tjbJctXC6qUCeonAsAYAd7LA2d+umb4WbkpO0ir4Mo/ZcHDtlHzp4SheD5AtVNMMYU/P4GoBXcMA
wwcsjYsFGO3nyXNyk3RmOFgY+d9Dekavtp6MD1B3zxeFcPtB5vKVprl4ofMEUShHLJAzZxcOYtn9
GksHXBGSeoiOpvYGIcX8IPWcHmE6oq8lunhMOGMABFg0+zAVoPW2bZ+OOeb5K4Lu+7EZen/bEjid
pA3HCLIFgNf203zIVJhutSLpx2yBDal2fVetXPPDng+fz7UqBF/g3+ESdISYZzh4Ec93cI7W5wn2
BTPurbiwljYY0ivW4xY8Lwcxb6cV+o5ybelUijhaUUcKg1+GSKXbO/ZdO8G+5mic4TpYNNedGp9X
D21Gu3hMiQ9s638sZ8cAfKTlFjhn/DgBVr8E/iqqJaJbLSKRZhCwONS/LrLR5V54/qCJKE4tHi/4
QKQZ7D/Bx1Q2g4m2iiyUKpJl7027zwCOAdwdWLuNl2SPh2cjePwU8b4/xr59H2Che8Bp4q7Wsc9+
FPAimE5EaXttwET3KLjz+GTM2h5R+YQaECOUGTl03a/JStWHfkrZURcJiHozZxjDMchbZAAd68IO
eHu2bPx2T8Nyy2D+8TQje0WXwcD2oOphjVUpz5MrCEGXSnNrr3hswkeWDl1FhgAv/hl6FqvtDnm+
6a90I1eoguSPDM+cWjd6DEHOpwYt2DdMHM8XfNLkCHHgftNpxI4t6XydcdnBhWL2lzDeT+9TpDJ8
yMCywZbB+HeFJCMIp+i+P1kUThJilby4cT06ChuGV+cxfbp3oURLiLktjB/gu2LwYYblAhRpkWx0
WfTYkkGkSVyWrU+hYhv3lOCBKI6Tu+zO8oULAlXTXoEJal51uySh3IXZolIhIugFPd/6CEKcXua7
Ob9kBTsGNc6fp2aaPxMfsbcFjjGfC5fnWC9rwt5C1NvrBb32hdw3XPpGIQatXmIxX0OE0V+4MZo/
yyJ3Dzt8DO8XoLEgdiS/4oitvuUZksOPlswPSxqgzcjSZw1JKkwfwMFHo3tP0Mi7Zr+N4FhT6cG+
CsTuYeRtVVDjJG9dEd+vSE7SY87KzvvbrcUqc8D1V/6SmxzAJL5UyQKOowTR4dMOu+rMX4Gx6893
ZyopNGsa+V9YzeyAzXIAkJJ/2aQtZwfcb1X+JmN2vWqlXC4m7x6SXUJKou1YDjFmwOFPB8tn7UG3
BX4MkL+ByZbf2zBAmU/ND8zkn/K+v4ZE/lw3ZGXcdD9cwNdbNhHftLu+2WU7YXR4x2Ej0scYDLiN
CB5+bB2F7wzu4hjVM0/uICR7jpn1lY9FVsGZFRCD0l8bBYnn5uNPgH8/4Uj4HnSCg84k9zIXj2mE
c12pDzAkcc0CiV2B4fmBwyq9nySCQOAkJDv2DD3HR5HrGxllJxibbDAyGJejmYC7480MlC9P5EdA
Mo86az/Ckfaph1oC5wYsyTA0/iORXkIss65YFsVnBgKpikh+Ar74ZbfDQ9xmBIIsALykV7JS+fxD
jfn7mKkfMYC0qgdgcoi7FdVE2vQHftb3Db021Tz4xww0z4OAAWhb7lOAtYJ+Z6z5IuDAVsCHhczJ
HWaAEDCp9DdoPQ8BCFtnIZlZ4u9Q0H1u2kJWQ0BefcihJnB5ehrk8JBO6U0E1zOIKLBo+MiOYIRO
KA1N5fv0ovNRAhEMTAnWcMcgUSht39/4rbsLYb+OUReWm2m/bSDFFGcfd1hY+wCBwZCxY2LGjxEB
1yz8hzhdj9N2NczsHlvdcT9b5bTLeXmgK+lgKcHT7ZPXo4Q9BC7m/2TuPHYkV7I0/UQsUBu5da3C
Q2eIDREZmWHUNNJoVE8/n3dVz6AamAF605hNAbfyZt5Idwo7v/hONK4nP6DyPy5HN2m3jQq2TTR/
zwGH1MllkUU+Nxu85EPCGdHj8vUmNm21GPZ+eSj4iFeu0vd9wI+S0K3ji0RZ4Va/ayNhrTpfn3zP
7tdp3SGxBs2zrh2bY037ni/Boe+r50J7A3Ug/9xg2m9rq3omaviYZbO+S9roanWTsw7tEBoHZ7Ao
sP54eeYd1BQe61xEl1iF7ra3nJVS/LofWi/5EHzQt7vgST4kQ3MtJfZ/URPXS7ty71nxdVQgA4Ip
uHaqf5918WMTkdxwilnjhnA3l9U+r6K7NI2OZK/xBZ27DvdZmPHb62tvVSTdey3HC1kHlCmLz2QO
7V1hmT9wbx5sZX2VPamkJvnb0wieJ/Fu1fox88qt3y+/jEuMzs45dwzLL7yRk7TiU+d11xLWiEWG
M+EouIpEcRp1P+2quT5VNwms4n50x2SlhnxdKD7OMhckpiOzFln7nNjuo5L9vZd1p97ET4uYAGHo
5Hm6+QB5zzpKm8dAEZvfNDj4snzrpFu+jzjZlvCNVkHN5ye1+4iYNq2Ipeereek3odG7gOzJmqxv
sxm1+uMutzeZnO8Bl7xZuU1OpBPXBJ7thqTeVS7moVr8I4nmxxA7jYfLprOWBxW7Rx/0wZaHSLB1
StYfh+2tvyx2UjhkYOt9r9J904ARLxGg42p4a3p2X/kdn8JS5IA/6vwnjaaCVAMQCG8MXyZWaaxw
fcBCWAlJ0TB+drrhM0y8Ux2rexa1HroO9mVDjNk43a/cHd6nTJ5uC3BXOuZaMVz2PLjhf71knb+v
FnS+RjxmdnOo0uFJqShCCuTHqGKzCWTzIHuupGRwiDmSynbdD500h1qpV1FkZ22pM2jRp47ph4it
vA8GiCyUtQhbtnjFfqD3HjzT9TT4mGZDvOysBvEa0v6NVEJYNbjd6FnYsgluec2GJkPts8TBgj+z
AdV8UW7EacZvHhwa+rvulijl7z9BehuL6ZTUM6GKpKqoTzjF3/9Z8eHfJIr93+ZW/NH/Vcf4tyLT
/yfNJfH/bi797X5nX/+uTvAb/qVOeP+4yQ8QOgLnP7WufzWXon9ArHZuvyIEsrpPyfQ/5YnwH05E
c5GKkk0yLKCe9L/lCfcftNBcO77VlxAq/nvyxD+7N/8uTzg2KhsJan6NH+W/KGSmN4xrScvtTSbo
LsMixIqxzQ5R5Zaj80kMyGkqVk7Qmz9ha4nH1prEX2x+QGXlqO/bIKiIiPXdFwZ993scEm/dzEm1
WUhEPJA5SN6azik+O2f+U6rRkMb36UcOaR8gx5HJSUiy7/u2CdZCFCxtXrz+zukLcZePyqbViNVh
m0Y/EkcoGLwA4XvJ0D9MxmcFiqzHjVdL61TRgnqptGvDURujLyJlALNj8cytcHbaPEYCJ9J5rOK6
3U/QdLaesv1Pdtv2WxpP9mPK5LcuBk9cMhx6orAe0Q4/57XZptM1URg1pBqwZ1YZCQXQd35hPcct
oxNNovYQLV3/mfIq2eXSmGtNxHyfwU4QHMIxzvypPmpDHBpb/KvIbggecpabfKzKh0EJHqfuYl/z
OHM3hd3X71UHq3pk7NgucxIAvPMFoiIKDQ//1CObYMSF7+E4IaLuyrLXl4DkTMXP1iU8y4QKHyvR
zC2pN8XGWbA8R7aXEXKnrnIefetVwvbCTGB+rTzxC9+lPkTEvg55l/O4d6VNc3E2F6vKzP3SVSE/
sPBgBTGEE0Vk77v/1uUT3Utp1ZwXDCgtwocbuDz5E6NOd6XqxYCfxW9M+mDWhiT/xbNpeb21uksG
dz5EToRjozcMwAThqmLGWgqskANFRDMNZ4GPnCmsYeRCGvPDR02qAHwh5nizdwh7T2vZuPpaxmxm
yaOu23FhUmopw0trmiIGIzXp9y4rChaqB7eEf1f0+Qd9ooUt9QnP2X3fEMKuaj/+rVrPOabMbYSR
dPAykRsv0TCI1qD9Ts+L5yRHo6OPxVRDtx2JEa/jpTMnCyPxGbuUVOTALLpupro/+60ya4/s+pqn
uTmn2ODnFPjVBX+c/CqWe3qtkwUZOWu8ecs0j1uDShQVmxriYsDE/jUREML08dI0XhdxWdMpnfpH
IobhvtbVAuIqSY48/WFvVFNyyittWjwxU31JkcrXcejKM7w1QldEzuq95hH1WhXS2bqu2yAF+GzL
CHrRs5IErsB2wp921vix3fLizGNNa4ktgQ+2PXNxqnoW9gqze+lWud9w4vU86wIrS7wF5H8/nXIZ
97ZLfhNkT9qsRz4u9l5PC9TP28W2lNlCZH4You9odILftTPx9h2ahNHQcabioEPxRmlI7btUNPVa
Nz0aGsi8ej45ieEBEDQ1wdZmKpr4DPBQ3WItQPEt7aGEidLlP9mQ65w62tenzNfBqfXK4NwjlXLq
k7QZRnznXzX1L8bM2fkm9pE/WtL7U0+me0mVi4tp16rat0F1iheq43YVStqZjTqVpPj+NLGbPFrE
rl9izpX92qMV+nsY7fJHTqPz0PQBakgu6dVE0roG6SguFcnNlT2RCNrVhs90PS8mWGP+L4iHc3wl
baLeyqb64bg34L7V6uDWxv4jPNmdIyuI174v50MfQ6OKtemRQGT1wPnO+xxJzL77lGyolxCUZMmm
K/p3K2zrLxrTINLFMFcYgE3z3oqC1YjesG1bWR9rCZqSTmP/3Tbu0t1hyM5rVSBeNtzZel2OabKV
RkCVJ4iycfrJKYgWhu0n83P7YDtsP1xkEb0RvXVmvlPprgayFTZCpHXLFhXdiF6XU1uE6ig2jNf5
52BEa6+jhKUFpavnuwH1989U0vJRubJ+yhHyGh482xtVjLMu2Hjkivpvy3F9TcckXxMADV6Iw/cn
xut4XKdVFz4R7cec7DliFis9Edun2kZMYO2XzdUhu8gwbgUNKhiGIA/eajSUTovokpWjdwT659yB
oFLFRuFJT1ACnF0xJiVBzVCQu0rtjUcu95Uh9paMjvV0sMpCfi1aAdfw1Nzeg1hfKNgUpBEQhMsV
8JD0nqDc+D0ATPkIpF9R4upDm58kqi3ioX3MBB/Gw5vENl11fV62x7xJj0lS75vO5unF4lSf5S4z
a4kQyz8o8SX3ITkGtXLHKtqHsdUg5EfymnjuO2xM7zRLhINkboe3xJC512QnfxIpCQX0zbuh6Pc6
8whut2WaFHeAM7qtmnT1xI0SEv2wzdOSjfZx4imybX3WrWe6f5ctCu5s3Pau6rwf0XkWgzG6ISns
edcHWXlhHx8BxHluT+xYbM+RyRfEjSBlA1qUIg7Sirh4QTnu5rawt7aVNGtBjr/b8PX6+B5B/9gZ
4lRpt0DO6Z0ieiFdJ7bUq+uDTlW4ycpQPPPyg10nTVo+k+UxBFnYuBs53qenvQ+3q8pXOgv64IjK
xXOvpl3Tp9WHZj3Db7I0zi9DGPwjHrpwHY0LyyyMO67hhrWIO1SOO04/z5MoelQSMlR1n9Z0BJJi
tyyR/6g6Bqhm0DSsVH5fcz761SUy2fWJfPIgvK2s0vzuiNpsPAsHEW6cv+W1cXAsS6+yBJa19Abv
3TYdL4Oka9ce9akzFxZHHg8Oc0T2bF8FHcEHZNzqI/UneA722N9ui3b5nAYn3wyJNb70hGg2jOzL
FTRytpu1kzza9hI8Dkn2MXTiZ1ARqHDfM8lXQvXvl/aorznW0F2q0p5PgZ2pe9XM6kQuicE3tIA6
0RvfjcswfxdWB2ihUoY3UUethDkzaoDNg4S/6xhaDsThGh4U2npaLJUflDCkJ/mK1qAavONU2E51
15Hc2UZ14kJFSMbqIKcsmbZkhLp3EsPWlqZ3te68uD+4aCpmzZGl9Wn90SxI7TmE5Bq+xq2mJ1OF
IQFsToF7I2OPmadN9bmYarUD+JftrZJH9WqkrDptUirMn8PIQzXlIHEfpkTvFyrva6v06P3GfXWI
W/h2VtCC/Q7qQ9Ek7TGdHP8wemFwql0vfZvqgmWr/hD8SPR74ttVdnJ4rt/RivV/tFssa7Ms4xd+
QPwZWKa9uujav+ZsocNSGBuGojO6d7opTsxh1ZNmi9NGWYMkxj9nySmFTPzAwuXZbHi0eNtEUaty
NdI6/Qm2yaJ3ILtVdDYLu/ob9gYNhHWse94CzonzQ/3XLHpAqe3CZ/dWJHJTNf5daKrOHJqinKNT
F9C+dEsyppIezcoZ5o+Gw+Iu7d0JuHLtgZSW58pzc3I1nUXiKnTuLXKvF8XZ9UvhoF8tmyjuygJH
va9ks2A5FNGuHZJ2p8a0eNWte2yKvjgG4ywObVFma53r9ijTrj6ME2TOuB/TLYFkfgBZ85yLe1s8
GJGl28519F0q86+wLDCWFpWyONTo8JzGw/BGhiqiuTaU96JcysfREd1x4mCzGdIJhppe1K4q6h9K
lzcuo6ICGg+Kx0HSyudy5oEll27Hi16clriGVjiUJK7d/o5yRHRuhZgNmTNE9FWTzoNclWToWrqm
XMkznTs/eqFRg+iAKNUnc/WlLYQDR9BWHMerQ2sJXvkgzy1hBrnKdTogN5A9K7asXdvYVdJsXAVS
VA0jbDTScwRjnGIEFkDgZkv5BzJwyNyi7Fmuc98sfJNBNqZX4o9tu2k4ZFDjossYbXpNrxQQLH6g
IrL+TawiYjAwRXeuhVMcZTlGxGwn+hJh1h2K3nGutXHldZA2cdx6CuW7wNa+TxZS0ElAiQ6+snNu
W+9QtP2nq1LxVxYlncJGps29neGcrZM0rM+aT42XI8vtWfPqvHIVSQqNFsQc1snAbNuFNp/0Wswp
Mn0iRACNcq7DGJG2J5mmb/6Np/wUTmycmXCd4/Q4HPGfpnnkd0OF845dtcz7YtDJdbK59nak6JPn
orDS+3YsrZ8+NN3Rauf0d9nG/Z2Amm2t6jbuKLZN5b1/s7ySm/kFK51uLDTcKNhIXzQUheoBcHOt
rZ6vN6eeEC+hvNKDyT1Y38IuyfwFt5vy5tzpYC7uxEIIfIXXy5rjcFAUSGeLFzjVS2DpXYO9UnfB
TwEemYZOosSJelvyA5YK0rrUCq05zfOjSlD+wOEcZRJQQvMaezUY2raqdNx1OxAp7UmDHlM9Jns5
S/8a+Lm9KTOPcccJ5d9R38yrLGq2biD7322h8m1Z2EzIvGs+KcV/YnG0m4JOTMAq6MLhdi0hhmJR
DTsRae9Ou+0e6PajcXmZrMaa1PzKLYqEGFQXI1ep0dPYZVjBctY3O59yxWc3BzYvd/KXDeEFhEjb
f2mbG3WjvTVGOWke/Xr5gMgzBivPcAZPaGxcVaq9CwgcC78r9eD3pZI/aFXhuG+GPizeSQU06UZU
7bsIKoO4NomfhE/VH2sgj91IP8f2qlPizxbkCAY8KtDuE6uu4m/p+ZJhDKOOJTXVfKbA0jzaGRm0
LYFzcgQJnWmieLar14STXbOZFdSUhYfZtlluNU6H18SuB+T6O/eybJuw9+1Y3ZrTSWmxtcNN35Yq
+YgRRbFFfHnIs9q6ry2VHJdCJMcIjMauo5t5Vii5J/K4brWqKlveKcVlznlsOWDs5jcKQpEfFreq
nhZH6o0tOHfqQh0qxTk1E73ZdMPQnybd/+J+kKj/KPk4Q8s2moTeZp2ErBiHQ0aXrph28BLKHQn1
ajpWAYcuZ8ryl1poay2S5oOiSYo7ny1QnIdmS5OD1a/8z5ZMebo31G3vOaTU79HcqKtuo0+r41xS
W9a4LlqW09JneC37iEBF4vTH1kmtC2fdL317qGZJVH/L0cNFJT95P0tIoDHneRToQR7/Z4XD/w81
Qee25uP/nlram/mr/jdN8D9+wz81QSsI/+HTIqFgAY8iIN5M1vafoqAVOqSZXFKPxOKCMPIC8kL/
UgWjfwSB7TixT0/UvSVx+Qn+FVpy/sFv4P+2gezwXAeG9N8JLTlOeEtY/h9ZEBJNKJAEwdJQveaf
4v9CyMn9vG1FbFImobbn7mUKTOtIXeMGoPdQDQU3m6KuFcrwoIvGV1zoi94oRZCBhHi+fA4M0a90
OsJDE7cQXLoAJkA5JpzUx6kfnofGqGs2Nt3a5RY/mzYxdzA56qtOo+zBdm9CVpvW1gu0bO+P0pBL
A9XHDxKe/TqLXXAMgT5kfuI+j6XkTJWVeXZUPCjWuT3ZT01OyQVIs+5w1Qb5lOmJCIT2KMHVSXpp
ATKsF82jQGeZPlj1UjDeB8UVenpxcgWZHjYcWxAiKQqQlcnUQyzl8BCHcb7xwey/NYa/1y25PKJc
+qSzV2Xh0GXWi7Sfw8FnhXEYYhUM4ZRstW36a4ar622mZYK5HciixWTpeIPYEQlcxxS0cOv2gtTo
H5OpppbQNeHGzZy/jk0Ta9PJ2nltEFWxlNvywIKxeZXfeP3dMsDLYOHsV0fh6zHqauzkCprQkfom
KYIxkA+13+YHHQz1jqesvJ8tC023X8afKmznbTIWBFuKBpAGHO0Lh/f0ubIgupMFCT7ZvDBvYKpq
wmJT84TfFX/EzRQfvDYXd1VIDbaRbrnxBnc5s8UlPkkedbsoT4eLo0zwadW1OOfEdZ8SEegtf+j0
SxTR+Kusk/AooDExIYtp3BDizB7mdhy+0Naa14Va4ZH6RvlGH8DGp5kQWoca9H0srEM4OvKj19Lc
jYLj9Ur6S7BZPFU+9QP8mlqb+Ls0rHDmPKxx48I23M0EACD1df1roDmO6KHNvouC53gZBtPTbDXt
nmUGxdnJfbEh/t3csASoXmB4wJu7LZFythgIXu1DEmbfWrHSRDKGypX2ZwDYE/QgytNsXmOIW9iZ
UsEHXEcN5e+h6rGJvGV4gNveApzhgbsgp8X2OmZ1yga8kn/tKzvc+sEEas+h9XgXE1Nfk1/lfcoi
nRilwBTiIYqMt+fgkr4Y1j8ETNt+eiSACG4C6aXukYyC+OBWLof2KfE0+1sb460TADnruU2Llluu
bs9+hJwKZi+t133Y5rCd1Hh7QyW/e0lKBemexF8Zht6qaaf5r1bOAP7XZuKZB8FWbF5CXxwugFMb
7W84owbHZZADYSZErHYS1WHJI+s30YTpNAZ1dKyBCf6iqeBvdMwuCq55fxPT4PlmHOYeIn6+C3Sg
Tt2g2rs56PrtnN1IQnrOq+vAXrKDMWX2rcYqO49eUF0JwpB88pX3XQZK/q6gm/0elozFp0MXnQt3
9jko4NAvVI6ObtiJ96gIyr3NmiAM1ry2NvXkUqyiEtVTn8iy+zpCpNlEUo+HDOzRGwCR8W+4yOwI
w8tQSoJsehcY/uDO8Yuj8YqMaFKA84YjWR16PTjXuB2cgxZjdpRKVRvRiVux3y6ujSg0zHMCM5fG
87rv3urFfZWI4s+cDJjhi4fbQp+DjSfTNP4Z3WKuV7q3WVqhlunUIfLs03Tsjj5NPhT5eAjfqqQY
7hdOLn8TrqCt39rTp+znZptIha2ej/rFdOz56knAnVp2M/H34sszGYh/N+6pgFdOfA7p0ACMEJN/
9Mqo32RZ5/6Nlls4yJHiqFSU7ZexkcfU7ud7Hdvjp4n6ZNW1LKrIujFwVyQhwmfB8RqlLz47Y4fh
2XiXBjv2sHi1s2/n3NoTJM/OlSiKnWz45PjX+Nen+c4EEypBRtq/4wbrGXMH9Ebkyj5d9rWtp0fW
CLnwWOWib1ZqaepP6DHp/Szwz7aAxYIDXmmFW1yL+Bnbg4EuALb35SQelHov6a1VLNqFAyOkm68e
7t1TZRy9WcKMK1yNvXqa2A562/vEJLOiN13+sOL+tryzGzZTNtScmiWD+r7rTfAwlqFH+GTw3O3Y
0h1MtKs32C/Wn2KIivtqycpjT2zphCjpROthNtW3NdAm5bPN/UNfD0+YXGhLVpk/6DSejmNUJNQ1
LNy2Q1nHydV2WNZjat8n8IMbrZVNBY/H4eOUsvpq7TW6vndvEQ2/KDCIi5RRyFW07FwWRnC0r3iX
zN4DRf0bQMbN67tWK++QGoqnlWu9q5DlLbOLSrFyYTx9DMYE3zA4YpwSMZm9dK3+4kyJ/4imjVlC
7u47j4vkDooVBJK4AX9G6vkwWnr8kQtld3pOvvOHEjZ0QwGp7IKkTBs8gxnzLuIQRAhe2xYVVr+p
sMze7RBKhFVm3VlGCYmhJAKyCS0sDu9pAbPXZ5RM2T6tE6J+pCAWhquM7RD9slDYN568Qa5gr4Ga
sWq0V+05fzvLYtUI1tm4NnMAbUtNAcXvcNIv1HcX0n1NVMtNXLT5hoTttFdEYtUWdEnI9RwYGa2B
I7SV6BNWgLjOm0bF4QJCy83LzN2BApqgP90iHIpS2UyLdTdMVVWcqtK1/C3hCt8w8prFfLN+R+DW
e0P3ZNeDxA8aAOsda1sSMxO3Q0vYcgsB1RPkguISRvQq66vJuWHs2KwmxmaJupU7W3n8ZRLZbnM7
hzfHuaWS5xxxPkFjW9Jp4yfpcokrE+gXbbELFr22cDOiu1Ey3uWCVQz3Ux6CyOh9HTFblJr4iQNP
CO2xXNSKrRil2Ex+Hzvk/tjE8BM5iFvbcWHZODp4cjLBXIWPRZPytTdSsKYllmWgP8mpiD8hXz7o
sxaS464bymB6EMNUs8cpIqcivZ3ledGbNFHyEsMfOYLxq0toAMZ+9ZuUhG+QMRRWSw0uC4crRMJh
yYS34hxc6/08lh2gGHp4KzeSc/dLBHZf/mU/pDuuWHRBki6M3EGtKVfauL55EIN8EAuwTc2VQ/HU
f4vSKnrAbqbRVdXuOKxElBN6nAn7vRZT2qScxcbkl5pLdaK9OZCAa4klUbwCDNHR685cbX7RK0Y+
LRZx7nCdziiAHrSoxLpLgEsNa1gxsNsqCeUfKkpKuIp1cq/WoKm+5grF2s4sRjxDtBwfFqeu4FE/
ENm7Q3Ji7VBSv/E8PNkDMXU1ZP5B4GpTS247MHKxJd9SXbjPS56GPzm7yY7xWIUHN7iZJshcqH88
Hb+XMpxulm21adoi/+ztoj0ubUd2164cfKu8IYpoz/5JRcEM+jxpTzSbsduoLq9yntYfTmrqd8ev
u1PKw+mdRTbs1Sqq5F0FOMqOO05/0oAVawLrhdRK8b2kdrDjhpkfaAjzAIRSv5kdL6PLVwaIpNEc
HhPi8sfBifRrxxpwvWroZ3zgCBxAC+hNUWTec+0UQHaU6+RPmZt5v/Ixm2Hb9eOhk3N2KoY8oiVp
3YPoCDaxZWACkMMq+YdkifcBYQEvaPo3PYRQ0cZ5qF5oEOvLwjW7E+lCU7cYI/unyLTc5b3SnCPL
yTrW/C1XhRPBSFWSOE7e+XekBmkK+AUpPweUwkcaLWZY280wvQf9FOLH2cY8gBn0rtPSTt8e4zj1
Y+LsPXmOGi1N0pmg346qSEe4OvflDJorSNocyNBMShEp0OzDoqpOTe1/WnF4R4LAPLS1Xx5xVu19
hb2Kj4BJdGyrkhebE6XBq9YUN1bc8hx45ySN36QX2E9WWtXfbpFHl5qP44Sgr3alUXqbm2rvTfNx
8VznAJAseEz8yTzlpPEvWSrtfbcEapunLCCzwkuXn6rARaZSZ49z5gpMAttHMPu3zuIiCUvl7xyX
9aT5DAk0A5SxARJhb1NHkPrndcK3jodTK51TbGZ5C6/HZWXGivVcKWFdS5tvSpuHjM1ZeKEXJ+j0
ryKHsUE/npXZ9jx92nkRb2vq19uCJYzQCKffxold1mKBnYSN5925tUQ8ScCOQd1j9VsUog8FBAlA
0gHhgk1CSo3QlZrz9mRovRPIbYNNW7Moz7rRwmgRtWCxuOyg0TTJqmYbxQ7dmgnGw4+omyl5oSoi
L5k7hXfwLud9y3KNNcIRN1WafrHs+BcbHDGfioUhbChGcee7Mn9oCi9mP2DFFpBptB94H9XfwJLk
hbbJthLhg3Y/k058EVfEbrZkepbNqK+G5C4Zj06oFS0Kejup7Bs6PajqTeqs6JXG98AhV1Uvv6vY
UifjNjWCXFA+wqkvWkBjVlH61ZH1PFKfEteuftVwf05x5sUQOnrMRhbpxj9FU80/wEjr3RgaWGPG
ofpC2fcwmfE37ILsOpMAJv2/LI8d0QMusWkmbBd9+jr297eV4L9bSZdJAezcsh0ozVZTT1UhLLvb
WpA5B+lhOCnjFcihX0WYHVtEULKxSS/j7w7fjKOHw01He/ci/KREdS0XVhcVea0+HVWgYMYuQXws
eeLOY+Llm3rQSNSUVldchhCVchUWLhVyHDx6TfVpDD+n3O3P7ZAPRwJM/HVCqwsv8Wh7xIRQi1Ep
kpMOe6a5BYsozdSZAzecN1YRuy9unBL6zbKxXKeAQpEdTOnvtD/CLojtKmdF0+RfqpHSw5C+J0KG
Vyoocj9Rt9g3aS/XKUCqLWa8/5Qs7B7yVTP+RvAP74227Ieuc8xb6gRI+ClL92ZGyZ2MKwCIdTi8
W+0yYGh5lFd4hkMioyk+PLZJAf0rrUsGi5rSU4VDeaqTAYvFLqvDCB/q4rRN/gAKcd5UMDQei6gZ
t9LuHP76pv1o5uqDJEdxznATrqyHQ0lMx4FwD6Q1DWx9A8YpXsPvS7BZGVUFhYhPTsNnf3AYfHlG
hNumWcb7fmzbCy9GwQZQn32PThsPKxuPcA2daBVBuuMOI9JBijHhdNeWUO8dwRwgUou9i7z9AGmF
zc6tIspVdJ1Jr1RZUK4Ajqo/njAzux5rR3o8NrlehFN3j65YGmhQPhuJBi/cW6Kvj6WX22Q+Bva5
3eoHkulV+O5j4ETJEbW/uQqiLi99y4aN3AvVH+gf/jsRYbVT0dztkLObo8CQQI5182sOnf83jKWK
LP5ACol5/kjmO7prS83zRUvnTAmaZEnj9we21Hbrwo3rK+/9YqXQtFchWXEqTJ3aBJOFT1B4lyoe
rD2v0HQfVMTK8d+au9Qk/kNlCvkHiIC/qpcYJJB9U5rjltjB0MSHNDAGb5JBawIyDpkmIXlRhfmX
IZbzQL0FHBdb3TiugDwjdj7Zb23bNS8ECsi2Mwz9cMBGP+92rlHz3/m2XsvMFqS1NoeGwGAb/8ys
DPh0Q5WegI04f3LBw19FBPSB2ZENIT/TEsxXzbmQYl9m86VK45bnVqivyJQQL+PeFRcIt8lpZKrf
EGaub9lsdSUa1UIcrN298mL9SBjPWTdZ7r2kusp2yxzAW+vj/mrF7nxp8t7eTUPjHBqvf/fUPwM5
ZjgzJMU7AQeXbHh5631NkIlrZAHZcWE4YTfsHLt3tk6qrLsItQ33WS0XDVOTE1IunV8WKsELBzgW
ITF4ktHusQwYS271Dnc+Oxbf1BQ03SvzeHJkNGM5XR8hfHXt9FBIYkVH9Me0QQ9vxbE3+YBGQH5p
n47V0bWjnj5OBD3dxP09ElB/DYdJcjjPovZgMs+jLgZHfZNO/9Fv89QbnGjULfayMdHq5jB73smS
8q3x562h1U7QmUKI8BdxMaEX7IDu8HXEdonGD0uVjkxcHwneF7xRRdU8gnBy33qE/xclXfbNd27/
O6jVtGl623pNg8Z+WlpbvFVqCR8M0Y6PspycfTzV+fMA/ZH1dpCTV4FnyucayxDQVEOgkMF3oI5a
9cmdW4Xjg13VzmOoFcyyCQouWex0Z5phfp1BR0nOBGJ8oSZk/0ramgpNa6ArCHhrLIgsvtqhn67e
YChckrd/Y4Pl+BdITyk3ddvXJ7uNFfziiGJjR2Jg7XHnnIXpIhit1h8apmpbALF7NK1m/Qk8CUEq
ZG4fXXc0O4BZ8hqV4KvGgGxBErfBga2c9CC0M8pNL+R8HjQu0zJn7X5kIny0Wnv8O2LKARZJ46sX
T+kb17jaCkOtqMAw25rB7baMFhQpJl5DC1MTDalGlPulbpBoJQTV9WLF0bUYm56DlMhIIwT+q6ek
98FqSMoRHYpq0Yb+69AM499BLemb3cv/xd2ZLEdubVn2V9JqXAhDd9EMauIAHN6Szj7ICYwMkuj7
Hl9fC5LyZUQoUlFvmGUmk0kKkd4AuPfcc/ZeOzmODcIOPDPJdJ/MsCfMfK7v6D7bDacZbbgYVLye
yuD200oS/tsYjedY1kzcm8gZ/v0RzH9LJvhBmP0/LVcCYfWakfffz2LAIX38R/n5H+fXH+Il/vq5
v0Yy+heNsziGcEbypq6g3vvXSEb/gpfZQvC8Cq4VQZjBv0YyQv+iK6iJYFRoOFG/JxnwR1wqE4iF
rfzBOFD+nZHM6hL/r3mMRbfGkoUCyGANmseVjpX9+1DAFFWAnaAe3ah+4Pd+7i9+ve/89ndBJ+vv
+dvraJrMxwT6jQH+x9cx6lRCHQEoudn2Hp6/beSqF+H17uKpOxJtfgOV+Sn25Y/PhZgC+bklbKZe
P7vjs9EgN5j2wkaZtgplkCdtztVdsEcqvbCBXqFvczu/8BPnuzvg8ucn+iEiY81U+umDfv/CJjiB
77/Qth2QD64vbCmHIAI2JMt0pYHefejRLjJvssbwNbrErbFLui2aJXd5XU8av3kbqvFjntVf3wDA
C01Hw2Byx/z4RoJCjkor5Y0M6ufQv6fJE1ldKtqiCBFumF5KJNTBx2Jhs5d2duihD4yarzPnpbC7
bWPAbw5F50bpZmceb2elxob2OQxXqX5W0LuDcJMNmZi/3Thfi+5KNp414z1Ab6RBG+j7t7p61aun
gfBZQKDdQz+5qrgQT9CbvWeFH21912J6lF21fktB+OFXbZWzIR/VKX/sQnjPy3gGqHdfoahYK0Fh
6WdYN16iGCgV97M4RgihzdxdIwGRa2A0hNoymDQI+w3O6g6bftaUmIkSkpwliqa1eXVaAVDEt3qB
Ge+g0e1Mcdtkt02go+a6XuxrA+XzgNYUxq9TtYfZYpKgO0I7df05JrK9sXed/q0w9hKVAX7FCWfZ
ddARDGq5E4btakJKdm0Rj9hynqFAh5jgyOxJbZQiq/d1jvvdFW9btS+J6ajWlTLuTYFxT35AEkFY
V6gj6NkYt3X5WPWHOTvnSCIrLFkKCUarZCuIwVThgStTP+NQivQ4REePcnKjM/+BMFRJtLiIpkQc
CUhwX8/7tHpHImdFW4qccg1NJBKSvAi4jzkK80WcShpQxfiY6J2jDBcr97T0ZpiOXf9MFxyGhF2c
dWwNSA6zqfCaG4QVb6b2GobbkU5Sm+5rDGTtsh8bhOHzU5kcgvoK9Cd92Q3fZtZ7kjhPqmsuxZYY
kM2yXGrj0FLrywp9e5R5VuIMNBYT+6o2b3SmHSQM29PRGJ2Wg8XUnGOEtiLcV7l+HObtWG419uQM
oIOy+C0CuM7wss7Pi/NUhpeRTjFRoCgVsFTdADFaEEGoSrPNcgviFWeI+FaW9IOC5GjA625jkRpa
62NuNJK2Qi+eLmHw2mZnpRVXNldFnc9t/Krr52427qg7QMg/kIQsbEJv+0PSX7ISbiJ5wPOxsyq/
6iWKRCeYrui0uZLuZxqmEvXQ6AEOXwAStfQ1z3vPgG3YNpz4F/uuGPJbFcVSOPlAWLeaXT8vZQD5
mBzvUvSemsc7VldaEwXOg+Y2TUH1BqOTI5cZwreRLo0KfX0+dZnptdFZYCIcxXGx8RUT5QjAbaYS
9hPjGCh804PTIQ4tOLipnmXfNeYpLDgKhDe5tZ3afmdprZdaB0l7jyzwVsO5KK67+hkO14aYdScU
92by2ECrX/RTxnoxcE/BWJxiVyF/ZF4Ihw9w1jbYurWLYVUnaXGbWPg5cpVOOkZWB+F+MwisERoJ
xJWfmG+qXFJDoYYinRTWLMtADcUT/A3O1s7cC35gnhjuIYmKR4KZKdIs/hV3a2JLYJC3AyeKJcfr
7pIMBIVC8Xo9OiZK6SSoyM2gO/U84MosUJRdx9JdK8ByL5693KaFJ7VPnX3W00ctSLZm+9WClmJP
/RU4BjcmZrQtRr8Y6q0uUe1FXwXyVsN+as0KUTEst+FO2PU3ROmsB9FtVoZwU3eV/Yp9aUVfrvd8
PryI7BzbI6bBxE/rU1E/ZbpTY3ZB1jeQ+SCSA7rB3Gode4aAMQl3QmWuKJ2n0NwvhqeM3FnGd5p1
343HsiDqY3VG8yChjRzictu33SalpTWHriyGOwTBbEl7QzsGNB0nPIeIj+Vwb0s3+FSD5nboEUIH
jyuVUkZuptuhY9sp1vzYo9/jCOVS5jz19uri9cvuW1m8L8a3nlZb1O3VCcS12w1PbeZ39oMx7sru
ZPEx9PFF5iiQyw9l/2at9q0THRFL2RqAABiv8FqYb3o/Hk4BYGGFRJi9aK9a9TlEQMagnSGijTfo
mNDOVJp2y6gZkxHB9Mqn0pT7aWJUnr2q/UWN9xh5kvDDsO6M+go9FzH1iXEagHaBJSWyBKPjN225
apGHZU+Z2Gf2a93cRckDnOneYraJanuIkGmve0jKwebYDY/6/BqX3+LSm6LrjlbPNIq7TvEt6X3W
OJDSaJyn9wnzLi2Sc0A4eCmWfbc0nwGLr4SRNUAS1nOgpSlwIPxFpKWbtXsEuk4r1zC491n92IDu
SGwb+InMt9LqhzTACmX0n53U2iv6gjCUdksv/aoxl+fBkNnCiKTYsA4DAuA4SWdxoZE1pQHdLOVc
IVRbl7HXUS5yRws5c2Ke0qRkxceOfoqscWvITbWTAlKH+FHhVOr8FiH/dZizIaDRz8PSzU95q3+O
gZBdU56LSwPKZhutyTkrARtiQfMSYLzaxHL3WStxugXk/l6HXJ15wUXRSeojIvuCJF4Uj0Iqz6ad
XxvlQDMjJhJn6o2XLlEuEp+Sb3y6IRaEnpScHww52c64GIrxOtWwDqc9wgP8Jl20LRHSg6DgVmVC
txijp7Z36CpvCUcBNiLjeXeEfWFdCGHWhPpp6PFwJJcG7N6SfhrBmSNRZz2N5T5roTY0qEU85MQX
RQeWZz6ZUC+s7KSEHNIU0rLGBBn19TgetdBJiSkukMNY5RWN93Cj6ddokg5xvpXpQVSogSOSi6RX
EfvV4NIM94XiSTx/NKSy8FwDorbZJtQ4vaDZph97KdEZNA9KrG8i69AWPoRaIgAYS1GMEb+uZ0cb
3EOMa14ETpEeq9TC3qXTb1wTQi5TpK/WBMcO9wZlWowgKDgMUHLWrJqRAWZr7ZbyRIbkZtEOFFy+
bdL8LlDztODTT1L2KCl+bPdOx4419fQvg9wr8jdh4xX/GLudhndBqKhYpw+rWn0yuZvxpixQCqOX
G99q4SvqAc6LINVM4hGLtJtyvm1Idh4Fs6HcY+brhv2Bos1Ub8a1spA2I9DBgOUPxTO4szKmfGRu
JVHnJBmAnpaLyw5D60/9MBDaLOHBEL7as4ayGKLejK7T8FgqjyX0w0zxU61ziv7aaj1MVE5UXQnt
HK/cNOu0rGSgR02+wfAhlJvOojEfPJARkImvRn2olksgn/rgmCMPnQ6KjG7qKggfC4IqUipbJdym
sCYbFrcZee9Gtu+n4kGoKCqvZPkUGNo51XXHSs4xX2SlP8e0d7p08cIGIzywF5pXL8jwGP6d1jiM
pXpNqelqKfb64qI3+WUclU1XPJnpztTvOmowoXwNmHqZ4XWpwGrJ9milSFlIn5rhVGlPs4kRBTO2
utwldHMM8aZqn3TKwnHb0uiPfCNnHaBa1eOrKEE3AOInEl/tadd3h0HZQmXNCzzx+6A6wyhQi+cW
BW8hX4UMGlafYuXFOQPY5VRX9+XyDTg0u75C9yCtzmT5VBxRShjGMSVjEYPCmtne5Y6wjYOh7BGg
gGd5TYBB2SkdFG5yFU1eQvjPQabtp0CpJnUseshoZEnxZ8WlVSyZ5Jott1wz3qjtnmQqZ7SzbVad
UAvBXojm1AuVTwrIqTwIloFJu1Hsz2F2yuFI9CJRtvelmu2yoadrCGvci4rnYXHkviBTbtpNOBK6
HusZviENBbIF+Tl+TvsHq+5IRdpO/fUcLaRoam6gmH6nvCVSdtWjgp2mk0r/iAF6VTCWvStB5gLt
ZFN7JENoC5HWGeD3qQ8mlWIHDDaxUQawFNDjz/WHNH0wZz+O18tSxyGT5zeVSYXNMFMHt4wfw1mm
5zi8qsX1EFT3suBQdRHtW7gcgb3bNF8ZTCnlJ9/7VByN9J5sW9THjh68qyzCQ1s5ALKjgPPM1mxe
NOshSVnhvxb9oZO/FupjrMGLghmaulF1UyfbgUctHgOXx2y0n2pMuxlT8bduebaGx6rdGkyDstVC
QML4fF1lxw5lYXNnCEqiiirGoyfFhpxvjZSTH3h/z44u4cz6UONoliLHXHVW4+PqsBGC2qHh5mCJ
DcwHJdBZDs8iuJ3Kew4ZMZ+uLPaaNXBiWhu4uGdfJvV1REDUPqTGLtTvS5rJLGX6sJVqyTWibx3Y
6yi6NOI6qB+X9DxR4Ng2XsznYAJvbqEewxVjqg6KrRi9cZudxvGlEFwUikOcLIt8SikhER65VsTe
naVuECqcTLZKjuvEj9V3bUqOhUyb2ASz2tyM0aE2jsX4YUtnG7VlIT2b9bUVFI4ZAiDHm441zemy
t9VBMaYuuhIS6y/sSKi0F7hSpBbhoNkuOjFPUPImxDHwLN9QHIIOV6iTtTsakScY62djZBwRZo9j
mRzTKoMMSTU3aZ42WL6gtu0YA0wQx6B6LYTuAXgQ9mkBF2TDFJYMpxleo/5an59iXRy06HPqXrPy
TYr3JiCuIgVK7LNayXFJQgHODBwXBfE5bFKJKpg5HLplANHMvJFXZ2mV3aF6GFCcR1gzlGOKCRc1
yoZ5h8ALbLE2Dg/B8sIUG10Ln4z6R7sPyPdaOtI1kIjH90HMKt9tu3YPL11+LtesJPal0XTiSL2N
tecGBBTU4w0Ymq4id7A4pQFEtPsio75Qub8EzP/GlG+nBchLV7DGLyYNuVMwvcfBcUYHqcOi0FTM
lhfCaTZNMcMdkh3NHPxa1Y46VjScM2V3M5sH5stTeG8MxzWrmU+aSovTdB8K8mIhXcb5DdUJSii1
SB/C7NTpVxGY+3Yzl492eI5Sv5AArqW/axUhq/5bq4gOFaJSixYh6IUfOzQJhooqHLRgo9N7yz0A
jok7f4VU4M672f4N+/ZXfSmwEDIablpwtr7++bfX27gIW8Ju/ze+/4LKkXqF0nBjUHixqcbR82/a
Tj/Ku/9sOlngJdDG2RZ9xZ/afEMcc/AFXkAn4qHHm700DzMXvhinbYN9uBqewIrM89eyuc+pqub0
VBsni7y8Ob1RS+8370Zdm20/NeNUBUArb4Rp89+6gGMuRwUDYu5d0pPCKXPrtcgt22NW4zaevTbx
FMufFp5eygaAWO3EMQow4uRKGlBk9gkiz+A8T8mLTcmDTZdxlka+DL20BlBckq+t/W1mEIJx1oZv
PGboTPP2Omtvpvym0l/04dNWaMf0/jB4uK/GGNv9Y9Lhry82RUQRMddOad5m9AkV/bXu8OGqROWc
JUBd2F2R412GvkVq4KnhGmRqODYPY9Hpd2HxokdbTI/ycjuaN1qyH6dvuMvk+s4kqE+rsUD6wXI7
sHyZ4dbmQKorpWvlNYaSvZXf9ANdL+2rilknf5bs2zk5zag85jNvrSkCsPIu+EHTugkKxMWcnmns
Yf8W83PYneaVwzC/QWgcrXudsyWYxirYWeLJHu5SZGzMOMXgjwjt22Meu5jPOYMD8L7956u8gkT+
4Rr/3HBFL4mtFFzERsifnLfz5G2orzgU/fOrKL9op6oKEY8MBWzup9Uj8f3zg16hANxHr631OMQ6
WIFc7WpwelfxGj9zSk/sf/OKeDX+/sFA2quaqq/WjZ+epbLqiJrT+GAo2z3Yitv4w3RI4tl2flRv
ftu4/uXLCQVjiKpAf/n5A1Z22NBywxzXeriVXd2bdvU3wB4ujC0vf/rNh/vF2qfCrTHWqQO2x78t
R0Fc6jydnAkcWCQuBPZjd5C3hVf49e43r/XLT8aSpIGSNizd+unSCau3dLXnixxjjuQLwWwPakvr
EGWJ6J8b+b6Z8K5vJ4QMurb55xf/xbLL18ntosiaLvjHH2+bNm6LKGxiaZMPr2FzkclFQPX7z6/x
y2WOdU7FXKOT+mz8tLZnokFegQlro56JEtyOfrINz4mr7RJXcr6ZN0xdnMohy4TERee3N856H/78
ALKhsCMbMiOkn28cxENBl3WMkGRfutO2rR+5saNeY2Z01U3hB7/bNn/1emwtwsSrpGOn/mnC0oH1
Yc60MNjYzl53qX2ONlCqHHKhdvgQfPGbWdIvv162aEVXdcg+uDF/vIYdTlW09PS3VR/dtIdW2C32
ugfU0+k2g8eZaxOf8c751Fdn67eb2N+/XoaDOjMzBg1oTn66uDm0izw0uINoztIRc8kO2hRvaLdd
/dT4if/P99IvNnCiHmyI0rwkKuKfFp0mGc2UYCZpY0AuBi4Y6u92QY2fXUb1d8/lLy6kjhXMZj61
wpB/vnHMejRyelPSRrkbvhqHaht6tsNpu/PkbenGW/PP5+Tfwu3//zmqhvW1+v6+u9R/Q+4fkYIM
P6DO//VDf06qVeULVh6NQTXpSawjazk6frTd//lfqvxFxhVoYAKEK6no62L9n0Ax7YsKwJX5trbS
yP/4ob+sgxD3198nm4xhTfqXmv7vzKlh///wHJhMqmH38xAIi9+4Ohx/egqHytKRieVOCGbghQxK
8E9WpDHzq5UZyiqBH65ct2djyosbVakLdCm4W+ENAV/SmD67c7nazLMlKa+VkF6Lpiuh2AgjNe9k
ApdJPQ1ChnN0NF04nnPjIoCv75fOCHYwvpZ4C0ey1hzycpJ7gyraAo1AK1ie9kCR0mu1HOzrYsqS
x8UYAixFSn/XLYF5DgvJvkdKQmsiaYqbNFaSI7yr4rotG8NDVRm61khumlzjXMzhqXlWpsEdB0Da
AARvuvEevJOyI1Cv2xumbENAwYzV9EKjmBx0eVcESn2f17L1HtSNqw+AGaUFZxb9LInkkJQBadC8
M0R4mUsgoFqiYV8oY2dpSKMjCfs1q6z+ThC34gQNqv8EyrofTa3xFIVlsY1V5cWO2tlpbbBoCdXW
nWqsoO0UW7kTFAjth9Bq/EkDJ6tlYfmVY4f2uBRgoKIY7roqYRbTSWfy7EAFMq9Hy07J6VVnEbHf
UhpqH/0IbiNI8vxO1ker2qDMym5CS8WdOcW8SFtzdI+Rx1l22kBRzxHuaD2Zt/CUSLHMwCNjDvQQ
gROyCUWiaJQ7Gsx0uuSLVhQ3hN3eKOrwSCOxdueEUzXyMvAkE8JuZfkwQDvJAzbAuoVWYWatayKA
dutAL5y6nm+V1Z5to7V/mwv6svnAoLtY3dv16uOOwwAruiDfiHO+rh4MuqSzVYx7IlbmbSDRycqL
9r1cfeFgE/q9KZM/F6yucU01n0kgiZ5w+AEOwVlODhwyMRLAcGeZ5371nqurC32uK4j0CC6vekV9
k1ePOgnWyI4bCapsjKZZBIu+gV1yE6rkTBia1Hxo/XLdLsV7MrUvCzfA1qbp/WT0M5Y+rQz9GbH9
W5ugvhzJOtkpneAGRcOOzV6pvA6/eFhpyisn5Qp+BSN1vVKvewmdXSxnym4wO+2WtrC2MYf6Y8BJ
6KdFxux3ST+MfnpSxcieVTF7XDkIuNho7sC1Ix6r/JhnGSzRfNY7fC1pa6qPGsi/vapp46kesI3l
jQICAAyH12eJeK2KAugJ9G5gH7k3wrP5Fsq5/FIb/L+1rL2DAIMlvzIF7Nw+EsMoPaqVlL8LqAMV
+KE9tgp1Y1SC7OhsfhixMGy1aL5r+uKMO8AifpLZU5CZz8RHMn8sosWBPaU6g11LjiRLNySuRvip
zPQq7WvWlnxFIBQzfIgkLcJTI+heYNO3JqfvJNeOE4ZUqM3pPapV81TJUQCkUCbBMBaLn/b9nZT3
98s03TQAF7pYosVsXun2smzxgRQblZARWHdV6NcETTtNyZRIJ+3e0ebwFiHzdWtZQNOQsJK4wGkL
tO4TEca0wfLaojUbveh296KyWhzNsR33cZckXiBNLfo+Ttvjmh8aJcF7Zi6TA4eP0ViOV7cjos6N
0N0TjjC/Rpl8boruoeOLBemrLX5YMJyUSS6p9cx2lpl4kpghN2CO93BUesTO+b6JdBzIkf0szeCL
5HEuJ6dSBA/T1KuuTobclboCMAi3ovuZkDa62PSTkkn9BGf0TknJUpwssBMtKVVdTU8MpBpJfppl
OzhL4Lk3gyx1zmyWip+niebLRIsel6ArtlUIdr+Vc3NrJwlespoWeBwW1sYc69hvwwH/n0iqbbNi
/OUV6E+M1xkr09d6QOrcwPzPmelLawgAjU9m/YJgADAVKO3+CAuAaXc/41AjPGrEE9oQ2arj47qC
mSrvyBiM3CZQDQ8TO2GnfyQS4ApO4asTU9CvgQWa0nS3QK8E74E4g4SZkYOnJTpJ7ZIck7m3roaO
5K1EQY0TxmhS13CEICQmISi0yB/Dsn2TMX0yio+W+UEjo9XFVgXtG9TCThNSilrE+IyB5SBEmtEA
Zg0tGNtE/lRn6afWtgxG6uZTgITaKaO40ZhRBjbhgwEjcRibFk2/QRNeLdLQKdWSlIXaLHedBbJc
VaXchdxiuQtOttse1ygA8vjF1EjHpny4GJ3l1qr0kFu48ls7MXcVhl6EDq2MTVEO9p3RSl+jRKKb
CtAfPxOxnvWQPllLHW/7gDWaXvTqHlKhaM0M8qSY3rklbWubB0FX08nPB3tm+ZSS6ljMeb6XVPjQ
jRREZzIFE7ckCgPok4SYnyWE0EPSq984P4Fj1tPew4RVXqBStJtwiopdXFvkeVT0J6WOBNohMIPt
Eg40eaWuwaZcXymGsO7Ji+IIFU/IcywCOIxs+ZTbCJsOgCfdGJNbMaTnWNAYsoLa+PMo+W+Vr+Ss
8NfPaNsfZJb/bxXu/yBKLk2Cfypszx9T/O2HwvaPH/hLfmkZXygdNYNwsbWPoir/qmoltIFfNI45
9ETXY9UfMNy/ylpN/YJmUKd2NSk3IR7wDv4qaxX9i6DUNWxVXk+7Krq6/4y5uvx5KoYtzAUJP7h/
spny6Hu54I9FLacsje2Mwtqg5lbReq9dp++7stqgxEUR1edoxMDowk6cletUr1P1G4G0qoEhFPvX
sTNVIW2DjNjgx+++q1+8gZ8i0f445yERJDCLitvWjJ/LaqinWcSGP5zKtq5VgKqsZnd6qEFImBGH
Vodp1hDuBU0ztaTeJpOhHzLSZcmYC5UmXJGn8FPxQv3mff14OOR9oY1VCWsTJi3rv78vVdZEp4yZ
clLHjmrMAjeP+CGmUHZSYmIHNq6lMa7aSdPbbZqTdgM0KsdynLVDnFwIbmFKp+sR/C48XL3yu2P5
euz+r66HALwsUOxSFaCcBWjyh/zyuyuXatR5lSaqU2zES+/KpazNR62SrAtu4Lz6ZES1dEeF2JV2
ixScNJtJNwvrbU4jNhM0982tTTLjcAzRZC7bTAx2fBkhTv2ufaEI9afvUuHmX8cM/IkB9kH5exOq
mgJqz8FvSwkHfyi182enLTM7RcikwOsq6H5OYudMRezE8JJs0I85hGUBVa6erzWTRXBIdXs/44Nw
zZqtjxhi6xg0MTZ1FX0aKHWccU03HPCLaU+1jRSoliXjdk3AdqamAEEIqYQBRIRpwBzJCs1sQn1Z
0eMpTvWDLC1TJ30MWdY6Ler/TxgCzVvVg6TC+JHtI8yZVw0aBayvki/ktDsrExFUlZCJUVQDZZeR
1oqTt1atY5MqnW+Rtog1W1jXcQlgC/ocwQNVaeI7q/JTQwahS6IMo7mkyJg0S2tqkRI/aIbS3JJy
lSI3ytNt2aPIMgpK5SLIH8YqXW6GEdmTAenVHUC2ontCyxu2ZfRa9d2n2S3IYkcA1PTpU8rJEdlb
bnToiuwJpZdoBpt4m0Bbm//VFVpBfaNIiQLMqVJ2HZHTKCjk6jFQIIqoxpQy3KyK5rVJeyTaszC3
hQjKezI4mO3JQeHyXCtv1kgmKFSVZia7OqSmFuml1QzzRqzej87olBuriNLboZSHT9AeGIRwMxcH
gD8UutBLihuNk//G5J0MyB9mGTNRYcggphGiv4hACUvCEnDuqCUjAjivIOrhO/lipvjpjeouyQvt
UEaEhpZ6TbxLWQdOFPG/FQjSas+QbE06qiFBMgkZUveBlUbPUK8zRIOWnVyzyxt3GK60a9yLw2Ou
KxjWIkIO6j6lNDBQj0yxNRPPaZP7RPSKpfhDXUe4/OGfMEOWdQOA35x8w0RxVInVpMCxTDlMcP9A
URb5XR1K3FxXkz6JHh7d/E0oaEIng2ifDOPpXgJIfhxs3fw6jBKd4qjJk11E9G3IpNLsdiTAPAKw
zt61WSj7ymrps2qQeiIjG9CsMqMF1bWVofU7vVwz6Jg4F1SVKB5mfYldXGNos3DlbDM1Vh2oXDC9
e4QTqkoUCrXoctaDEl2wrgyeoqpBvqlEdGc2yokxbbZWuu9Gja10rMK9Us35Hcedp1lJW4zQSMmh
qTJaUyb5WYktH1ml5nRhX53msJcdHdx2gInEV8tl8rSMw+wUToNH2jkiZQnMK7esNW4HRWrJHEuW
q7EzbV9VE9jBOSkghTa3d8YS5FcxkoYLnZL5lGBIx5Y39UcJeUjvtOaAmnJBAoxW3FZ4Lit1QCEh
TADbGxOn34BVMJo+tApQq1P2HHFjhcGZEnVJerSiMcu+RilktecYzHDAL7FGDDSzbTI4qmw4ae9K
QFZ1zZVTaS9ozW0xF8JwEWt33ZWVqIbxZJv0cR6bioEr3PIlTuIDwjk1/SRSdegdSZ1b484whfyO
lI4ctijpm+Uy6BayWzxXVKhaCC+UefC6omNfXkMtDKsb9D26K94V1BgNrjXCs9iRplEHRtAODfhU
HIScbJOI7aDte5Jp7KRUOS+2WYD8ds75DYMmRQ0aYayEET0o0xmmqrcQ3soLMOWpiNODmPkKCqdM
p7I5TUqmD3gDA4EEpC6h8WFWJViWsI8ohbSUE+EGolHu7YXMuDxsPZ111GCgiMHsJKpMpOfaLmtA
b3INKVSlj4Xon/E5snKaB69qw45zqOZ2eShsbjFgkkrDvkowDRuXWceB+DrVyOL81mLtcFopQ96g
lhXHIi0wZFbcatGA2dL5ID4V0a+mMI6/zfM6TA+EziG16orJMu5z3POZxzRoRHfG3TkAJabRYzGI
rgJGkHWuL8VHsdAS4uygi/KotnET7WWwnBAuconuj7FdYDoRIGAWsQ2YPTaN4mx0o6pti7bWbjWq
qCQ+1XIx6wYiqhqf4lnJUOKHR9ETdmI69TihERKs8gBiZm1E7cUVrovt2hYvfA6yQ8uzT4iW7BWW
DA12qNO0Iic7WlqV0J5UNt/tPLGiHCkeQ9BwMw0d7HozaQfTFyF8vBILvAnNa+Ck4QtDg68paZFV
nkSmpOGBRpWuP9qTNTYfwBC5LJIlV3hFs4gYXjyi/G3yqVsTq/ZCcgGTk1oUaf/SjSPaq01dyhku
hhmcg/7BFK2rINcsAUIz0OsseZ/M3JrqZmkSedmzSOrtLfo+C0VdUU+sY1EVxg9Vp7bGFQiJhW8q
UmoteC6auWDJgvUeB7e1qgBzwKZSg9rejFRjnNGzOaqTz7jm2SafJkMLLTl5oNdl55ZoPWvC6eGe
J/dSbUdPcEiQQYLr3RBoVw/+1EKMCJsMXgJQNphUuPReRNEGDzAu7ENVRICgY6VyrUwxHm0e5bqF
j8THw1ZeUDxhsB8NbN3p0dCDMdvWvcxUuiJC72L30+oRpKHY6LGPl8A6S10eOCNhg9QEVbsHlibd
ySVA7GVtspUT2XYGelheckImyLri2i2QUzAi5B3FtkE/IxJuVNfIhEzLIADAxrmCqbokkEfYh1mV
eo+p6YINfGJhsaDIu8sAQeRWWGHmWnRg1Y1EDYvan8kqiRO0dWE61ehhBWb3vb3owMcWesVxnio7
jfA4L8nHYBtH46Mygx3YGHZIr6Uwaib0ujgOUzMf9ETURzUfxw3XJDsOBXe1QE/rRVVpgMguKsSB
9Cl8LYFskoEOI/GpL/ZdYdU3yGgn4gHLed8sMZPeNvnQl7y5rUPoEq1i9m65BFixpzKCdMevWzlN
DyLrYQ0VOiL+Ri4IKpqjyrxOxsamStCINOvx/hLa2SkDgpp+eFjGqsm9mIxs9ryBJhu6nHiQPXrZ
ymoqtk7JrGuPakAVjTEX9XpbYapEI5dw/qdXB7lONE3tRVEgHlNFncXWtMPcetYbO0yuhhGUJhlT
ekyMvWgTSsA2QsItrEIlVsBqKIbUHtrZQnnAsBxoxV3MZn2gm6K+IYwOjqk2qujXM0Cvgx0OPp5h
jGIWVIZd2oWzBK/VTnqC05v+MIXd+ERmUHnpBDSNDZ/euu3qEhlXZZjpfQHWY3JnJhNPMa3DhxiK
9CFq2vK2w+YJGZoTgavPU7uXIZ4hmwIACzxsoMERx0LfykZVYZkYxi5wCAAJ3rt+th8FGWoWROOK
Jk4vzfwcJ0NaLYSSkQtcW2hOsz7pdvxiXFz1AHjXbWmmkmZudsq2b/rwkNuQGipNY98aktmOHDXG
kuPofdWf5rhpXgaCRO7glQTBxq775UlbY4kLGW8/kurJ1q6sTqKvpBBsPjr4qZKzSHnsD5Y1tw/d
WLc3/5e981iSHLmy9qvQuAcNcDjUYjahM1LrrNzAUhW0dIfyp58vqsixrpr5u3/abGfD7mZ1Z0ZA
uF+/95zvsKCXYG7sMgcaGpcHPUwYosEJLDvFWCPbJnnnEndRQlCWC2imXVQt82Xi+ok65BE9NK7v
gtM3mgsP5MaSl+diQevipGZ+q8aAFIk+Y0Y4kMAO+KOGmugB1uhnkhnjpIH4W2UPtJ3fnKaQB76g
B2BH9e4zlxZAx2JataE95TAfMpG/swRxWEkK+6Hj3AT0eEgIYQyA68x9mY5XEfXhTQcm/9HPApiQ
Ux5Pj7NLSECYA5wshqK6hNV/CVRYf0wd/maIYuG1GMFD2fPiHUiy8EH5T0G/ByhwDCOIhcjCJWyJ
Iu8vDLYrZjkCgCSrhXVoSYO9JuLQegs5qMzr0jLmg5dV0GNz/fobpvn2zZN4T+QQfoqaApOvM4RY
qowrB8qVicNVFuUHmXEcq/rQgqaTJV8dXPCjNfFe9HXm7HNVGnp6Ts/5qlaXQpf91vHa90EXRP7N
oYeI0Rude79oxWasqvRgLRDZ68X7wk6NzUpV50kwJDusXtGtzdzqQXMGONpUsWvRR9OVnvCumbDB
hOQbiP9jHrx4KlZXVj6y6pCZsYd9gw1Htnh57LHdV1IR2VVl4ItDTQqp7C6INiJWi+QIWsWTWmuc
aasQ4NqxmQBHwHh0vskpt3etTOyzkoD5tc6Y94yhOsQIs6nGxpYAK9ejojJ8oF2YVfHG2MVH7xIJ
kJdWhNEGG0OOtfEARLvcLP7AcZQx1LaKEk2Oj+NOH8skH1vZF8eCONkjzEb0i9iE/NINvnPGau5H
zpFXOScP9Dn+gn1oIu7vLpYUyJtQDe011Kg6uFwq3i7EUEl4nlYEXGaroA89jGKeZhBhNYuPK9Kz
HrwTLXUfgt7PD3kd0OAGoxC/Uvs4m1BHJlktfnVnu7Z4WQh53TcZdOxVmBQcyhyneCIK0d1o+rxE
0sUevgiM+YaEl7OsEd+GaWzvppTebQVO+aZuu+mIVwOrT4/CM/YXvY6pEwh7C4H7NVW9yWaHks5z
w+fO70OCPkrrOssFyjVHHPx0MYSBlKm/qaPycrBZwzB6BTghCGvTY1t9sJTRW02tGZ5pOxZrOQXl
mcECvFk0VRAoAt8i6Xacr+Y+WC54t8uVi7T1Ak+Nf8zj4p2jcc4sKojQuHbitpYoUl12qMNcEzGQ
2AlFGc9JSgOiQ5bczABMRZnd51E7XknK//YA+UdgvgyqV9lZ7Uvb0ciVdgjmmwnJocw6642OC4s4
qYc7nmjk+KGwmL7MyizrxI2d7/2EJdJA59i2pKZsSxqKWxX1J4BT0QOQaIoALWXLyriVTY2nLkuR
ERbNc6r74kYUZX8H6bJYp+7IUdFamBsT5HwZZdRmdj2pQ9uOnwDEer0eO+UjAq3RqrdB0b6aAM+A
7WUcUGv2bZ6/eei2VMNvHj+2WmcLAtrcdm4c1TTH+LTX2p1Q567swst5FCcweOTeqhFEH6a4QBzG
FMtDnUgUh6ZETBbq1EXb6Lin4dM04+aoNcaosL4eXCd7i0hT4AsZUlRoaFDZI4PBI9QmG/Ts8b20
tX3V+CMTspma8KKWQu/6rB1t0ndqBB2xjQ8RR9A+kdbZaLfOKikte5e0yqvgTzpMKzmi66+BJtvp
NEnqNgiPfdkAMDVMfF5VYYs3Qy9GYbJkHaPe54KFMOZ6StYtF+CrlNFzm8DcLSri8aRhaulMJwJb
XJUMNggfcrpC7SeyMc8SSVoGESYzgwLlLPhghIMEefS8Z1t0+nYGP0pLxPP4CME5R1rv0eqX+c1X
qt45WBAQxUFc4hQVtN+qZFpuwm7xSC8F8DuvImVAhnk+tpkFtuwrqQOT+rYsvOVURxGckbrgi9V9
Iz8ikKJfbJborrmxFwog8MZt0K+tyEGQ94PMwH6gSWouSiuYWDHFAIfOhVUEC3IkD5CWESCpmDHE
Bkp467zbMFCDg8tiN2w4dnmMXtnBysLtJ8T9Jo2sOmKe5OvuAnJRPOjnGUrhxJQik6NwwVBpJ9Qt
elayFtIZW7Oap8vFSZ1ngCXRCnjlM8P1iqiXovqiV0LJ0SbWKG8IDOhIN9mIsCkadOUunw030ukM
05MZ7UM+7jhLpqMuscGWSuPfNnPE1hBQJp13IuNPRdu2cCSLkEDEH9Fku0WlcW1RN3qm4w2zA/h/
K0ag0ZUh/cEA/hjl+JBEWl6W2qr9yxbGnf861K4oLs00LfEWSnwYbAJsavW+LkOLN9B0If/V0pU0
EdOsK6ILcGied7cIl7TmNRHfOfeED8YZIWvdVO7bH8dnFu54/rDSqNB6FcdeFz/2ha/cnaMNHz+E
OFd9ZZHS5i4whPVK1pSQI2bht0u/N0PVp+ehSZjugRMegxvX0iBmKzfNAMUQDJDyF+l0ZN6sbGIS
WAznyg4gLS/ZkB+gQQRXpedyjsezF2evpqlcWppkfXG3F1eR8tgIFYRHJmVivhau4uBfBLYrzruW
JCzWVqSdDOMW1dCeaLtEnHCqsYsTyVgteqtAKrogBbX0GZiqpSIoCu/41o6mQB4GVhoopWOczM9e
ktehXDtjrZpt13L824eOFnpPaUqzAPagTe54hhZ9XbCqRaBdIDwebdoLw0YiGSoup3pu8u9W1rcc
ggDz67PWqTtnZwbbh4xNj1kv340DRrhBuGxC/3vgwRfMwSArnifHSU+99qbhwrvwv9Uuhlg73nnk
UXMu1b5hJED0mcouytTu8vPKcfnddUBp+8JinIsbaqEcEkXvwIBpSuetSBEaEsXJaa3nDO+iCM0S
jsa8OS2CwPhUy9j+su0yPZ4au703xIAOLP87RBlnfJiKyOXWlcTe85eA4DUeFm+RWMC05xBf4FQB
CUMkImIeSWNKzAflxAnt4XlB7BKYKT8KlWKz7OOcRYr5sHFvgUg2za6LW1HvKJOXfIt/qPZWVkIe
+A2zbb5nqpof4ScC3PKxzBJsZHmgmYyqZPJS6jhSftc+j8aBLXDCNkKpa23dEzfisob3ScJ6J424
TaXCzkz4N5MVkhM5DC6Ak4piqPSusw3fmmZHdO70Ax5iWY6nzlmRcDN9XAH1NtZUBLvM9dHcr6u8
hkOtnCJdT11LbcXCN3dHcNL8VzIYsaVwPWzvqKbQhEcvHmo40/k4jiTZ/xinyB+3tXdnVDyiHKJq
3Y2B353FvWcTR1dYo2FWXvrjqgHkiBB0qEKxjcw41VfEYatygxfNOufhIpV36GVzZviN/Z3MnaJ9
ixRZShukL+SnaJO3R46akJxkFA7BLu9Dvz6UYqjsu7RolnrDQugZwJD2mF91xic/bZIA2aFT1NHG
U1XLrJhinxq2jvzogoNRR5iUXczVtqV/nB89LTKauzLqn8foRHOwA5+nljaNJoRvNo36kHkhSVuT
Y/e+DN54k1TcosMisD5/RhFRZBSlDbd7SPpq2bguyKagrHjfYBtxmBImgXjGrX6jR1S4B7LdEB75
cxSSI5M1MSxtFgaA1bxhLNHwpAJYwKdHg6yw5f3ny6l755SCZfdRd7A1+VkFdF81GWwITrlsUl/Q
GKyGBu+ryInN3pExV/s73dNJZCjU1qcQFZWfO2OCrTRzXY0v1IadffThaSfXhGw13TlDfzwVlKID
nGcF9ZVzJU6gcCQoawIwm/tNkG1zHtxgF+ioIGOksTDFLlGXoJty2u+Bsqf0u9t4jqHzLGI/58JJ
OjsdqVzBkaFIVb3IfuCdz0QX99uirzAxrZKmlDS7jMuXuxFi5Ba0gSyLvTD4QCcBy3SjCO4MzaqC
ol/uyTFsliMndpv3GEIgKcE5vZ3iyDbgF5feGJIKs/FsHtMd0fF01i2v9RGg5NHy1C31ciGWIidq
JaSLf8KxO6xec1FTd+f9RFhYEQV+dfRMbnc7LTOoViddnoifsiD1Oph0XniCng1U2qzTVTxdl5Ke
2HWEObQBhB/xRAitM3c/lyPzrNSbh5PjUWFwWlVtZRVQUrOmLI8KRl6wmezwFDISZSi90hICKMeN
6FHKBjUkbzBm1yS0Ne9r3vQpIkjVvdtjxrFbq8zxdg4tsZe+A/27gXhLOuLPPcLKFy4y4adlvgXQ
5tx7yJHwTUWF19xCJcML0vNv6Kd2SbV/9XPFDDpROI9jbzf5bnbsjFw4ThZQEiwIVsi41MDPxDnl
SZzBEh4x7aM6JeVrNvmZ4FZCsk0leu/B1erT70WsNyM7HqsP0Eh/v1CHPRayBw9h16X61kLtGUGT
hAbOf9C0k0CbOA9w+WZuMr6/Jely64BkkcfCIdPe3ZMm1LQ3k2R8QedTz9beRvsRXVt0PmMiUeEO
v5ZeCNBBzoX/QZuhWy6UpaXc5GyL4wMVkTfeJVS++I3F6I4PQTLAX6DUGM9kbvnjRQkxzdz1bsgf
+mgSBtogPEnZWWwhofrIa3+xIaHDZtTnrjFL98V+UhZsKHZWZUD77NJYVwrbSrsnN95GfyTVqSFs
DQKB94YjdAzxLh2Tzv+Iq1OMSyhJaboIe6+CTswy5WB/grpo0k0zCyx0GydioDCd1x3Jbif4XEOI
fVe51bj1R3b6174aPYyek3+a/jMcQDg1ZxEDbNJyqORPvr20Hu/BmoztLYcJ1LnMY73wAjLPBNwm
F1V1aOMq/1b0i5Of0s7C/tTDnplyHGq0a84V/aeq23LS0+4xYWhKs73PGXv8s0by7MGl6gKFKcnZ
KGq2LkBLgeYtriqDqbkYP51sYQUgGCVFJxZSVLavvSe0pBcwAdtPcqud74mXw6GbJQPPWR3W3DQ7
j+A50rpo24NlWbiWwE4Xw72xqWkOdsmp5zCawHpi0KQOExK5di01ibcXoD9HkoYSf1wI4BFW8hUE
zD7fOLNa9UsSCPsd8GPefdiw0DkHTnPqB3o1EQRMDcDMMrXJzqhE8h6Nakpfpmju4jdviXk2Ytqb
0XcGLERVLDolkrxfckxVBlQsPeyUUcS5WxducQmW1Qm3RCsp+36hn9UCJ+XCHlyVgV2vQcXVVzH6
lnZnKi2KZ485Pws9+V1es3JS4gYwoGKYkYwPKbo+U3CeEEqbuAl9tI5olC/KXHGiUk6acF2rG7dD
K8F8ktyA/cJHnjIQ6kVubtuYsfR5k6H2eq/qoV9QZCQT/kvDFGo471uB3bRHnOOchiyZuQBVLAQA
2vAkYA7KcSEJdOJ4Rriq1Whsgx5ZUnRHam+6rAD/ybvRYXM8nJSi+feOEzqIzmjyzZE4BYw329bW
IXZ3i5TB7CwjUD26yeNABleh0bFg1ELF4tMUQZrIW69d6D2cGYZhazv0RJ4DzyL0gTZwNagtEWC2
Euth8np6hWVCUhzOWlovPZ3TBq3ftkJTYbXXJFFoJ7q0GjcjgzErKXQHQD2BzOq/UMn8Jh86Hd9J
t0Fe70nhR9hhfpUPedTUvT/2834k8M2913KJ1HOdy7Z4m1OPoV1ElhRnBqLPYAGUEdvPX8h0fnVY
eo4totDGWnWC0fn872+qfOTNjrRm4Zwbey4RwtdoSc66MqQ9lDBswsXvV/VX06TDLaeBgm49LWPv
0MlZZ3/BmDv9qj8ocjBYhbiCQi7HSdXE3/x6MeosjWdUftO5IIhCrzunYsiZs1MwMh+SxnvJ/E7z
TPz5FTiZf377rQFf27epV31BV+m332oay6+hMJ43sO/GzWD6Dnu2z2q0rjgadg/MMXKbBD/JeZgi
gf8f6n443v35xzjd6V8/BvfBc9AiRQgE/ptHyV1ahoecxs5F3xScJYcWGQYK3YiQlL+wCP2mfOI6
Rzx4QAldZFmcYH576KpansDJU3duQ0e2jigpfZLdqhzSSoepoLn482/2qyOJr4TYDoFVGMGy81iX
xK8XuIsTP0ykmI9FTj960/68hKhbXbhhyqoeEQVJc7ZoyO+Hf/NX80ZhzEax6gs+hjxdiT9ovMgM
L92Iav7oW04+70O/wspAd9y/bjK8IXA+ToVPlwwclP/8N/9+jdno2O355iJCWyb8354qOPoJA4y6
PaqEYeu60xXr00+tW+ozsfx5S/9PWvqwtF//8fcPsjF0v9x9JVnzC6pTnISd/2/A5/1bVuu/3WRf
ff/1t7f682+XWTd8lf/Dz/in2pT8NTScuHWRdeJoo2P/Lw/Vj2g22w99dIu8pYIb/i8LVfAPB9tV
gKcJ2x3FEuo91Qw6/Y+/S8SrrGUy8NGoIkf1xb+jNf0JFPjDIoEHno3YxqUZnUSAvFG/Ps+STKU0
q6muU+OqA0FCz/zOXaeqiwBuzgptv03y10KX2yEdKUjvdDGfG5Dqu3DM9ylq1y2beHpAh5+uNGnJ
3kQfHLHTVtYAikRWncvKHOM+Oaln7oemfJ368rts5Rrh2vngWyR4QSwbmXSssjn/HHJxNkXyiVEm
qjOC6LdiaPDnmqfIOUF/+Js8YS6lcghLciaJSYXZIQvMyOw+nFejG7wbR31VRWTR7SPWsSNrd1vY
zN8xc9/yha9cWb9mYMgbr7A3eRxzxqOlDsmK9DXJ0aasIYKjDzKXZjHmkJfFZT9zHkJswCfI8u/h
DEuQBr27SrzupWyr16iBluTER00RCrApPpJbtaPMnLeVLk7OnGiPJDbZjg4g4B8fK1OC5iXUpHIE
vdHkyWNkXc+te0MidLEdw+Z1WvyrNJlt+uLZZxqHDwkn00t2VUylPkPfTNtPFdXcDYxH5CQnFPc8
hRCdGNkPQf4Zz4hkmuK9BxDOkEfCOWiHKzxXsLysDfbV19FfnpTizmWFPwNmTt8nE5yZMMcaLPp2
u5QZlMoYTS2E1DwlJauqyxsrMs9m4joJj3sUhhjmhuF20O1NYXdqnS98nyIy9ESoEjhJo2kKHdSV
eC7KkFSwqSPBI3zRzOmachh35QhJSAD1ITWMXDP5jWMZxgwKeIeKbeU22Xus5oX2YwkKbRAWRBrJ
iRsNPjlLpI2YRd76NlYRH9EFRE7IP2pmyhWnmvaOq3f17Io1DcP5WMbLpWYWswlUDy7oJE4kELuH
yMxHII4SXBkFHefxZW1Fg95yqlAP8cLVqTvgh73ucY94KHJKWKqrWsbHvLchjM1yP5PASuecQ2JJ
wo5f6asloDPspTya5WR5q9TwsPvM+YLW2U6uQ0AKEQ7cLOnUr6YdJ8QK/i7tnCN5X3d0I28Cm7uf
dhr0/tWS5DumWq9/WL1ufr7pf1Sb/1YhQRHGoYnFHE0vu4r3A5r7h/3Mr+1GJkOQQDojIj1ovP2C
rcbLCo6LsvyLfdv5rTT8+dtggZxqU7Tyv5eG4+DQZUvjZB+EjV75SbTvIZEBC3sROeVwcTXB3tTk
j/JAqpc//6a/y9p//nIWVVwZyJ75vr8udTUtX/rDIoG2VLzj5Gs2vrWsBX3R3EysNT9uBOy0KC4v
wrqCTRns/vwj/Fa3/PgERGeypJ8MBP+tMJSuJyuEism+GEdSPEg/TH3MfxU58eWWMPi/uNw/nNm/
LO4kRQvBfuGIU/krfivLatdWPcrqZB9zUFjpHlXX8tQX18x00lU/6ZwBVfSALplsBu/EY/Mvdfsu
uv5QIuApoOwSlbXzdH1OcfIUNdamGs67fHwKm3A3iOLgthBdo25vPsEbYuQq9SZYmLYZ1qN6cG+h
j2Ghm0h1a0CBkcpDZsg5Hsstq9HWDtMvv5tDlJHl61xayP5c52LpiOnkg8PBG6GBdg4YWPSRhLq8
dW70UJH+yLne7alqjbUeJ/kZdP1LrjgeSrawfTs4NK4lFEEmsvsyaXNCcMyT6Fg+Q/FULOFDauyn
pct4yHosZ17ItCVMj3U27Jr2pL2wvfWP+/5v1VL/Ow/OL3ae/9nxc/o0Hw2jI8xkGsPJPz/dyfX9
yz9sa53p5Xb4OlU/XFr9L2/K6d/8//3Dv339+Cl/VUv9aSmFLC8bs7e///NnnX1iK+c/+FfdFPyD
VzTCke4Q1PfDK/5P77nlR//wJXCJ8Ie7nGnffxVOFn+C6Z3TSGRzAHY4kv9X5WQJ8Q90NRyKfc6m
mEWcf6t0itxfF7NTmi4HEQBCIcYPuo7it8MltpNeTC6ZROPQzwmbOhM48shFP8DFRVM2PVikKtrH
DoGSXElmOQsCMkcCyFm0fE+SNg5etUNEC+oBi4YUfYcFpm1Uax9SxtK4r7oX5WusO59knLYtBkos
WlHEa1nkShLbmc/WFSdrRgZmbk/skt71OqYglkPjpgWRDdIuR5l5SwdJfxLKPjQHz5sDi4hoUXoZ
chjddbB3R8wxTyUbanGGdLOvdrIPpu9xl+Xf+rZ0APvJWuQHGsYzkO+B+V/AeIMowiWcwpPyOT+p
60KAnAQyRRkcVj1exXEvnG2xzD45WnG709gJLoMuAGvZo8h+dUrxjh2T9p8hvq2cML3OCjtTlbUK
w3SaLW+F6xYGc6EHCbcNuz0lc/A4eBznt2EwDfMDYvGUZEHsUU/ZQkoRAuJg8O9PYPkzP6LkOrpu
HrifasiTcJNwaLIQrjCpEFd5Br5g12ae1nsar/ZFS6kSbonGA+GaDmFwb826dkq9QsZdngYKYMWn
jUuy2DJchlqm/k2wIEhvtqFy0Bl+b+1EL8tFEgwqEjepTKwJPiKmYic7qt5rcWaYYOz2HVrndCsT
M9wldttQ2dAp6DdWT1jfY+NllF+RmhZBPo+PZCesw4l6dKBPjeo1Wa6GBIUJ+LMWXbx6cosFobAg
s0+thtwhaMQCqxpVfkqBE+cFCXETepvzaVh89aFgaGqM4Z01m4M9deDewoiVnlwKdy0ta4Hjh2Uz
zeJOXSimwv1BtbQrNqqeY+44o8XoPUq7mD1iBB03YfnQTDTz0NzaRZvcEXlo76pkDGE3/sisIkAw
JDZdxYM/PTSWycy6cBFyr4lsYuBNO79nNGMwloSozvYJOpNxlQRLfB1OBZ9eNpPhabcjlGcJGsik
H/kcE+Yof9MwE/pKVNUk26KxyBPKiKtEY1TPD4qQ+2VPpxshiEjGAb195KfP1UL/79VvqumycOlw
vwaVw242Y9/fVPTi4dP4Re6czY1xrfXMILQCWDUK1bCTVcze0ZjMiPnsdWKZphyP7uy3OSIyhjE5
KP+5qIiFob2GiWIR9rUaiaBcj8jo3LtZQkyhaequB4Y2Fz6jy/yRVmzLiK0tKGTrxurXpvBC2slh
ebAw2nlnvkrPnKhbbjLkhafROQxK5a5HLySedDa+zxDFKa5TWsDzhovk3k52dJL0Mr7q1qWzHLTX
Bt+o68oL7MLMtDMWDEJG5bYu0T3OJuvv6VkRjzkvPhTq9kxHwb4veaTXrmX8uyQo7a9OarB71TCr
R1Jggg9S+oCPahI5RyRQsj4ogi8fpMS4u+n6IevunMWyb62pXL7ZOCcnnNyLxDlbyuRCRukAf3KR
i4dKIQZgFjKt25SWU9ygxkivMOgzC7Ray39vmdMiKDCp/0kMFvMDbi98UaJcB5CWMxpOEkaxTFel
z5BH+Gl0IRvRM1PpSVbaZmig3X09T+lX7jXedqqHfI9NqPRXctD9F9PRNuUptEOzd5FGh9tAVA79
4WLqZ8bwQ+Kv/Ykp+yqWTfjBTWXwySOCgM1bBIOsInCXx5jwNyYL+NYspDv+cC5NHtyTj+gCWy7s
5bJnc7iwHCajhKY2QXSrqcpfRUvHHyDAhDicKDbwAbUzgr8g83JN1HMHtLVBhNVK8xAPHi1qO7hW
7ljfC9byW9AjOP/nelZqpZGzikenxsq/iSv4C/vW6gXaRmS3W8VZdh+XUwHx0buLegCUZHNzEkLI
dedqDUJ9zN/CMTjOcd2hb4GgTbTPLa3Cg4VEjmcdtJs9n1Q3Mei4nJnxeSTr67BPbmYNtm+ybAZm
ZWD1lzgFizdjN1dVUO/dzE8+kaB1n07j9gjm0/dizi5smcKRDdKyeiDainNcq9D5sOZjb0Pen22y
qG0+e1gnCwpjazGHoZNxgi8OFG7Muc3zSngEjRAbTwB+2Qhb0Lt3FEakjp6FOssXpg8roFCI2MFU
g0pNVWy3aOEDbGjRlHjBPkgsqIdOVpoEw3jeptuuqI+to50al5dToUOY0tJaBQirIO86onoRDYyM
dZs6fbfrhwlIe5vGBdh7cs0OLjoXtJKBIe3S9kLjHsTiBuVudIYPTiUD0Ocpfg5L+L15ld8P9aBv
eIIRE5oBQ8USk50clmFzSFzm84Q6jCUcvjFpX0NO96DA04WsSMoeZvLLHBUWkdtZOW7TZraxilQp
8PrBJvSrysJ53uciVthrig4TgZYtOssSx0228QpGybQKaITjOHSsR58FYpv2s94M6B33GY6Ge0L2
8nmtuwqseDln2FymOceXL9EKfpi5ghltmBGm52gyFSzPduCZ0TqQXw0Lx5MXOOVnlM7tE6SE2D6G
DQaP82We5V0GetV+nelu3FkqyV8mjIG0cnLBR0v6jlU9qWr7lGTlhJdsZl188uzPKI3nMaHkV31w
5frMb84nE2XtXrVzT051HDpANYgx/cbmW1yS75e8laJjbQ3GAURIRjo3eQCLJXZpw9UAnC+XTzll
1WbwvOK2BT61j0cUsWs3xv5VZhnGl0L4T2KuHCbf5Sm6oMKZvGlH7X7okXRy/CDuKvXazwLHa0Bk
rnFg+5cKqb8jxHGarBcSbg6oH7JdoznzOrE9XjoOG3QcVwcXZxh+NysG067FpjbQ3FNfgySxiHfe
iJx5vO/7mohvCzry4Ntr4uim92wQt9hvWMaRGxBKpgODnqOa8w2DOxwICxQkCBltRWejgRGZr62h
MDcOitvoLMD2O6CNnNETB4PEXxiPVfZpZ773PVwa0LdtXLNfV2JnoDKjwBburaxbQk+zIqvf2wks
4B6n9xIeMAT5O1yCj2qJ8PQODbw+1J3BqkWu39y7simYPpPWwAWvt/RikQ266cweZOgNEYqJO2ut
wMUZWkEiBrWppAMevU+u3D6YD2JswjM/L4LLtA7SF0H01bfTEHAXTH12HltZssMhGm/ijHwYgjZz
8VlFuGsUtvmewyxszLMkxYNHoZY9JkJqfaEqFUf3rarAbLOORe1jY5b2xcB+SbdJ3BywV8XrsIuz
C3p9VnhA11DdZrIqSZqBDJWcGRMow7nYNBPrCY2yVel7pnpSmIrLN1xUVnc+wnKBEBIYcskRDmPF
oMaSpLvTHLVv/AH4B44lPnMon8p0uAlImUFwIOEThTK/wzJ81mF33xcaXnOL733fj4bvKan+84I4
ydM3Ws31uEHfmiDqYhpxEo/OBYKJqoSERR7z1TyGT1YBqUPb1ZWclkvPhpwQRE9xEp98zK8qdF6t
gYLTnqdhO5iE/BHG3KsxVbyt0J5HmWRXUnf33hTWjLBxbMABLW6DIg12csHvwlGl9JxD509XQz7P
+JnHE2GE/pYhNvIQ6Yi9xH4jYeLakincUpBECib64KxUl14tPrHVzPxPLZ98NfoAtxxf3fiG5icD
wbijGGK5xqdtX5UJdNQsDssb1/x422VJi7onqXKon6UOsAaXkj00kJtwWLZxlkak3LdPqnXSLbqy
ddvO7ZaZDcSAkH0sMQLBBGucT7FWI6S2wtuSJ2c19il+arA5tIlt+otEMrZV/uwN2Y2T9N8xbDvn
c0LCxSz7kqpbwsCyKFLrDtZ1sLjWEbdrw9A4tEmPvQxGPw+b29Ft57K66VGyISyEAEAWkt19TMGS
pls0SDvkhf2tbWVc1ETOzTfmAEmEPC6iUWbZQUyqsCCeDh8D6ShRxGsVDynnnCY7SRLEdOnANSA4
gCjQyyyZwZCbeWHnQup0rJlcMzr3YlKAYJL01JQKGbEPY+fc8vP8Efmpf+Ysbs0qibJ1wwyquUUQ
MbQk7hgWkpkFuktMBP67z6wLN9Vob+rr0bN3I+Vyf5v1Ubyn1hjQE8MDMMEAH9oM1Dqd7N8yu8Ls
NunJjBviJaaZxxr7FBJ6XAGxT1tU9POajOvpoed4cuwEH28sR+cUz0dE+HGZcDbsSASdc7xFittJ
R93dtt3y7LJ3G8ax8r7HPvG9aWyALDES7HsN812ej1qF8WUSU4Juu8pArEVMeU+AK1wtNbpDcGkF
fnJKikjMBSALEowReuHRiJTaLApgdr4YKOVdpUiSSu1pa7uB+o5aA6PNSUU7whqbJV7Uct5OnDxo
vDP7WNtjdOEUBWyqkJu/EhIb5MrtplrtGr/tMVb3DPzuDH0d9BmNxxuhwhd7GjB803MDVTSMw0Km
U4jXjbdgN/YxwFlQ2SNmR1wkilZqlKk1IsjmERMV9QwcZp5nM4cpeQaL7hHZ6MRxkIWFpZcDu4Zm
FFyAdqjYbGQ872I0EKy/nmvtRZvrrcz19IayKt1oQe/t5CZy809tT+F0lyAWiQ+2lQ7+p1wooBBh
+UrkNLeBvu1kMXe7PM5bnx62Lasniqjoxsu8BSwdo6horQBkjbsqn9ob20mc7A4JCpWbCopcXGH1
FQSM4J1E1pPBGfjO/s+PRH0GC2o7B2LXhn3fvvCGT9+DJMPuY7FBHpSEuIuZbV+Gbu9djbMs5FPu
YxzbJIvi7fTofVvA5HK0jk2n+57+QZFdg1bP+/2E6HX4T/LObDduLM3Wr9IvQIPjJnnTF2SMkkIK
SSFL8g0hSzbnaXPYJJ++P7oyUba7qhLVBwfog3OVhcxUOTLEYf//Wutbey8r2ndCpJRROjHRRbfQ
3ng7dk9QUuLka2rPlFDWI69IesEs2hEGd+hxe/Lk/VwDe9K3peOV1IbOkeeVYe/X2bPp+jQtVIUx
GWd+MOt2KdnxrgA9kUDSV3ajrht7mlaqhqv6AGMhsU+uVYrC8D9pxraKcOuHcuAgu5YN8RJm2Wvz
/O9x3X44WQR5i49R0wbKXoPYJREF8vFGoW6jRorHvnJNFwfQjHEmt1RlbhYRZ9HW4IpRbEnZIfSc
rwBMBc5CuuXICiHWt8Rb5+ZQkmhvQ3Zf/dHAjs6ZpS/uzab012WPuGBU3jhRZ37oWRuVe1I7RZgy
mdRbhDIO4cHg1rkGZFfiMoRT5mjWqOCvN0uzBeegQ4zOpJxp29Jn/UBcmAaHJuPS2LpyoAxZ71qP
EL1JBEPX6pHZufIj8ooC9/jBTVtocZRZauGMGIipUa+uJ1K1PKXd4hvoJ4p761Q70/qtqKzwMhpI
0LCu7T4d51Cn4ZeYxuhgKCfwBbQ/622P0JoAxhVVA5m64P/WFviu+VY9Mnp+609vze9kp/+Fe14H
YeGfS+YEK/u3/3hI339Z9a4/8yeQyfyEZQT5SRiWK1C7oTH/DTOqee4nHfqoA67Jhfb5902vYXzi
B1xrVa3d1fOJmvOHRO58wopirdIHaw7h2t6/o5CzFP7FReMAT3aADGKfXu08hrNqOj8JZFq5YLWd
/XynajwpmCNRJVRdyCvC5FMd8shl3ZEU5q00TW+raSLZEFbSAov879ccmObrT9/dPxDsfpexGJwc
A3cXig3iPQ6B1Sfy0wdaYl/Y+ei5WyK+xiXpPOsoRedvEqNR52oY0/0oUp/2PvZE3CHRcwUP4h5I
wHL5158EHtXv340P0R/Tj+O5eL6s39sKRE1/Neqkue19VE1YOxDXSWsdqzk2AK74H4ksppDpbMIV
KGZjP02A9r1kdOnCpW2H2dw4O5T7hvNiAZ2PNGffyqncLSkZLB6UuyHp+2KTlqV/onR32nV4XwN2
hQ+cjd8js6Ojkq6XG6zH3imSZXK7PkSufAfKaGdZ9PrVMpXnbpi0BzehyN4sXeeaHRmBHXgpGSKR
gC442QJgIN0/sDEoNeSaCOuhuK5Vj6dRx0yZAmXcK8t+p7q4CMc6/8IHsQ6ak8wfY0/8GBDWwlbO
tsLYjR9sipEmP+Zg34uWBEQ5veUGXP4puS3Y1oetbr27Wv4qMv1WJc2TGnt3h8XVAk2anvI6KV6Q
4DnScWy9h3sIq3/iCyaj4BC2p3dFN9p5qzrZnZaWHIKleIuzE+meKlXlhHiq7ojGzQujMKyjvwYz
AdTN8IXMhqrL3LrzFYkzACbp1mmocA+A5OCxnRomR02/iwZN3SuD2YcNdMSIauozGI51lw2gnafq
yMm4J6OFbToR0n4roCgWV1y6bLjYHB+kb3BUXW6EqA8E2fRQGz83jv4iqGonIsYZqEw6EWii/KrN
8srqku+cNr/ULSUbeQE5zM96/RD3pALGppbXmd6JAwjEajOJ4t33VjKDwRnar9WRrMMceKPTnyrb
6veDQ3HYOPOGdBx1jXMXsnvqMWcxWW3Yy2IJh0uQ1NZXWufxTxn6MVm7rNKeGmhlmcXFZbEc5El7
kxQJft+G6jho29tGjcCilCb3EFP0UIrkmwEKhzTIS94tRmBmUU9ykxKTLieBH+XOYzzVA8GY9uBq
Og5Xl1NBodw7a6GjKNA8r2XVRQl7PjUP0YCYFOgWbSW11M9NQZfcbvAif0co3qZ4MqYAhKP008r6
OgIfpdCqYVII2i5Kr6JUN+5qkU/nlIRFCcXEbcjldOJMHeJ4U/VKrlcywdUtMVKcuYPZaMVm0MSS
r1JDcl3zNCEaATMSWAQvTnOg7E7Xc3qtxV5z1mtwyW1tPUnUFu4FNxfRtYDDktzVI5jDMC2FRpNK
R+RjJVzNPg0ZNv7MIGnaybjXawe9QdZyrneuM/FxbMXZC5ZUfgfeghNX/oLrhjrH8qKnjbOh74/8
YTRQ9Nhj12SC6cLFWWh0dyDQWbYioJctfUgeqsIXgXcj0FrJHqk23wrXZw0jl5x6oKRApSJZRNjU
tZMwhmz1pbQj7Zu+blCJ9+gXjfXMyYpKKA5R5LYfWr2uI9g17DRMWvBDAEZKvUlOTOGgVqbJRP3q
om1GGPMYMWRu3KJneawKWhGdKUkP4KuW57nkxlJs5p7mVPh7zx8PGLrVwVSp+53MYAlp1FDdKxFh
ajkqTD6AYktxrWST0kvUGIrCU5xZIwD6PMDBO25Sh0obLBvVfsJjyf6ZC02anK4CDyzYQ8UVxjON
y/VcTk7/Oclh8wTLiMNrNzhU/oHWi/LPLGiEd8kszuZEiAhpL4GXOLKh+beF2c8m1IhuU6aPne93
M390DwDO4toseD41DqQD3Q/LEpnys4twdYncilRLZN/lKa0gnqOkDOTaucch3HiZTRJcLexN9gZy
eIffB2vCcK1jZkGOJrbPCG/0474G+mPxxsoYpSdHbbOhM0JPT+2j1VBRmrO2L7naJ9JvfjRdDRHY
B4pbBuNSwMiKgF10c4dFPF6Xr3KazrETf7GmCM4bm6qF50QV3bS5Wzx5a6I+HFiigcOus+x9dp1H
Zlfh4lXwpnPlyOnMJTOd3R4xoaqbpAnaKsHS2bFJuPgwIi44uKezz0R1VFEn2e/wwAAt1gd2TDIg
8aQ6OLpfPsZzWYDG1s7c7+qY8P2fBnuYSV9HujyxhaZYFr0WX5NG70VWFJBfSHwUWUWmux5STtUj
F/i4lITGkQasFvca9BLXu/Ez69goC+OTlY/NRS6UXxEPs4YQ9qHRP6IX4dg35ngX12OWB/CJBanz
2pN6YEmb1rfEFs8Nz6EpEAMYj5GvONTiIs4CtgXdBY9pPG7aAfYP/4uie0mQPa1IyKq6ye/hX7Ab
r3RzWOOP4r6iMwwNoNekQQak8rZx2yx3kGroBR3xRRlCs4qtgJP4QFh4a6J5PTl16cQHZ655DIxT
fyln92ayR2vHRaivmdGaW38sUWXxAm70UcFm0dQwXKh/zc9xJpf7aqytwGd9sifms9yURqOx8EGF
00zqJyIbuLiMnCtDLYoi5bx9LUj8buaotl7NvlahPmT+oY40VI48qS6dzFoaR3VxSkq9Oc8eKLdM
k/5OxAyJPJaJPjErHGLPE7uZ10aK4c4azZDyKWrEjOFURZnFUyvNXiTblQei1+RodCW3cKuj6yX3
+kfMhUUGx0VH9WwAeh6TerBm5pNBYXF0uzYwPLt59bvJu4lUe9GrrHlL7YHrcHJ9ONSD95bPJq86
Df40IV0OqRvire2OVHJxmFUSPwmjGhf+VVPcW9ATQT+Q4X3OlslIQkEz9pVDEnEzRlYULqNLMeQs
ek9uBF4/qsrHRF45HWbYjdVZ3Uc/xfEmp0+5denJs4manyVq+U41Tke036rufSLOJ910zQ9qQTU6
aNd70FwKLpYESTXobJQYcir4KXldXWfRkG08qIIHs6BVz2oNaDnJWFyRG2pefzwg4jQd2FP40Sux
eW9T9H502xjEjjjB6dxpUV6lx9nQ2AlyZdXbCLecgM5j6/HVghxnn3SWyhfZl3iMxtS8FEMHD4W0
UzP5Gz/zrP4xwrP0kY7E3UOBi3rPL2c6L9PQpU9Jg17OSYQI7mHUBPeaFZdE4DzJBY/oBf+MSFey
E5U5nX+8lluzK9Yuvtb/TtKEHHntdR9Vh3INAz+2jUue6Xy3hgKbBqNd0rxkuca4YnZ6+G4LCeQJ
6Tyez7IDlwx9SL34JiosGlB0TkrB4D2sh3vH6ptX1OvuFPkGwQab8MT5x9/kpMEFmbHLSRlrGxrY
NPTN18QHMrlh4euloZY5/AcQwuP55recFlBpxHvilHSiWjlIu6Lix2xR2hRCxThb1GRMZ8CdzauX
syjvkHxX4yWujY3RC/6RGJvXGc7VeeTkv28mSi3JuHht2A+tz5Y34z30iMCurmU9LgDpdB5MdAXy
dz17iM9+xibsx9cf+6N/ZxOR+PdH73/smvrZNPWf/9Sj9b9w5vbxkf/zmXs/vPXfyrfil5F7/ZE/
R26P8ZkxGZbG31xUjHZ/jNy++Qk/jdChIzuCbJ7PP/rDl264nzwD+xueLBNI8g/L0x9Dt2F9ggvK
rpGUDZsbQTDiT1/ZH0Ptv2IgO+5vYze2Kqo96BHBnWrb5Jl+m3JzVeYr1ynf2+2Ubitu+6B2+nzD
qeNM6q7c9gZ9i3kWf/cyo7qAgtB2/UiBdeQesoyiDjOhxNKeKkwVqH/HCGb50cxxLQWwQrZRDjEd
Ry8EnViVYW1YX4mR0gdio30Ms/pSZyk+kvXUWznDjZfaaeBorhPaln6fe+MLeWLck5F6Y+pmbZyP
IPYmb9y2M/t2U7XfSSIXYK4Eli2Lbazb5PuxKR4rV6PykxBXEnTgQLfSox9jSAaTdL2FkI7lmaGj
6mAq9Uq/xEZm0FTqWoAAPe+591u9p0DYrrA2Sna5PD7y97lv2KSxud/xj8XJHKf5vskaUAJWlxWH
KKVpw4OFAksvguU/UEPqNsYtpSj9yVNwTOy0uRpbDlmWB+85i8DgaW1CI69qumsOjqmLTtzW+4Td
6pc2GqyNZHA5gYW8bTLjSY9Qb8o8F/ul0uLvvqNBDGh8/7aOiQMOM1gmnrYmTw+ozSgUlISUOVVC
dqUdVE4jYx6rl7gkD9/JZUeji/M0l/OTQ67p0Co9PlXJUB478FdvtawK0Fz456AROcmXQvV1WBmL
yeyWj92VMxWvuhLzh+NiX0rtQhw7Q5ASbLXuq1m3b/oy09ucN3bSB/C9HD1AdBj3OdQMyPGuj4lO
ETMPM/hiR+Vo/h0kMytonbq9cjkk4Ouu2ktvamnYCOjXKcfLrjGLl8WOyqOXG8NmJCl9DQpWfMSS
CEQlRf5B3I8zfd+iRN8norK0U69aDhH9ZJL2JFNR8prvtWzrOEl+tYwO5anjFI2S7UlRbEiJQIGb
4rY6jLUWNc9IYPBah9msHpK4YI4yp57xUbnrHt/taQJ1rBv8BQ+8l2D40CIP6dFljFkS3ibSexaq
uPWJS8yaNZN1LJ7NHo9ZOaOVRX6HdWZ+5PRoPzKN59duTfVDADSHotehm4EBMjzN83NDwVn7MmpF
fXJayzv0kuWYA933edLo8UXGct+9KcuaDSeC5VF0eXRFQjnexLGYn/VIdbtJlf1jpvrqpiyd6KLX
pY8Zz2WpLcE0Y/LFyDiQjWNobM2HvJbF3dSl5Ys1c8sW6M03rr4AX00HrBF3JqWkXA+llVLX7WnP
eG6m81BhD2Jh3fbc+xkCP79DLduzlqgPnF7uWU991yMIRbOqjRC+AIxFb6BTC4D2Zkmt4SplDMGB
XN4VUfSS6zRBjq5+0NRdW2Manxw7P2I9Sg+tLL8Nk5pCTALVDskXnYNmVjITYKpAPAUVZUahXdnT
BXpCwDkR3UOa1GzHO/yJ2kNEA7CZdR+RbvXf+kQ2gA99Yvkox3mkjdc2YVztKe+El6Q38m/w4obS
VWfexoqeCOorWR2mnFWdyPTrTUfg4zNwK0owhPVuyTz/YIElXpy6Emfyw/bVyrLsZU/ohNrtIe69
wOeVznJiKQ5gQgllL3hQA3J/7n2WOu99z5CVTb4I6erYVyuOuVjBzBhkxs/geazbSnsQbTeLMEJI
JtrQqNMADAikY5bd+D8Yz3C87wDXjKcoLePTwKKPJkurwmUqtRUn0UGH7jRrBwHvZlLpTR+5196A
6W+aqq9Yao5UjayuqaoKgBbCL5wIx0fycYoLY9P5+r2zTNdRU0E3aMBN44nNww5peqfl8B7r9rWl
2C9dY+lxU/RYf1rvDISUJu6kGe/8rMwDrbSyz8yAA8dznZZ0Hdd60BiZrgV9L50dGfk8QGWkridy
3XJvGHVNASRpwEUu74Vj309Nx6lXt9R4bErweYRRre+ji+pTDKy+hnG+X5+ZxFLEiYjMeHAW45rf
F0tAwV4hhSsQOG3LTmJK6otgG+GmwrjzCq06VJM+fZggv3aqY8njx7NxRXr2sbPJrbjsWC4WmgZL
TNWHDXmEzYydd4vbMj6UoxZvuX6b0EhNA1Bwrz/isKofxm4C/DS1L7rm0fbcZu7WjeMPnlO7qa01
lpbccfVEZbILfIWMTNIuj70BkzIGoE5jwY7TwYo7LZ7jBrZ9bTvwgEU/h5M+y3NsElvqJsxOBQsi
KaMbWlHmL/1CD6gXx15gRYW+ExQLl25Rbeqp38M7L7ZJ6au73qBEx8yfgMxQfAOfLZBtO+2wlXq7
jnflBYXzCegsHEOSABsAbI+jWl6WUeWPY5e1jEYKsAIE7IM9dklYT/S1DisqnTPIHDo2/Tky21O8
UN/G03CLg6jcGis23s8aBPh0mo+9Wc3XiWdClR+UpBeS95geefyHqnWzynl4hY8FnUucl4+Iu7HV
7j19kDxS5oqsT3SXR8Ytzl13Ww8w7HM7Y85yR6IMsIGY2XkwyYUnVZ9Hl2FaQIHbL8tShlY6am37
AJqio/MPtdXJ7CuIGPgkMdOQeg7M2UAAZ7mgu5+1Is73GmXaNDfkide/sbOo7ma/vqsMc2dyxMiL
6jOPbmrSBMprTzJ9O6U42XqZZDs7Mg891qhnsA7OXnXJYfL9k+m293WVqdAY55NVA8q1cMQ1Qpxq
JHmBtayS8YbpJkjomI7Z9CC9eRW5r2qX0dAVp8+8Vt9W9HdmTgw/0FIo/ZVnDxKFnFvJWQuSo96T
NKOtq4oSlovzsUrS7VSLAJj2+9DEySke/ekRfuWZo+hDOhrJjuJsccDiQrNkR/NVZ/G2E5sCCTng
mufJ5UX5e1snxmPT5zu3WM9p8L0DU0XOk4P1EwUT/kZcD/4jpAi+S+V/Q0GvTgP0hQAl+R3yX7mr
J1fea3j7eYlEfXPX5NnNmg1gaTjYozKTDTViaUYvFQfvbTN4jtMHhNzT5SRlbA4banLq/NZGlnBO
+cDoiIbrTJl71HwsqKvhetaO9pxk43Puq9R/n2f4ydH/QIT8P5mEfpmX/l9qjPnXsd5DXX0M8q37
OYzCFPP3ecn6RPTaN3Bt8hdCvH+flzz/E9qgrkMH/z3Hy7zEosLG6ABsiKz6quX9OS+Zn1DMeE+J
tcvkx5T1b8xLP2J6PyW9HMJ79LWQhF8/n+Dj/CoK0o040NkixG6a1bwl+o/YXjnXvZ7dWxpZKozI
mwE2e8ACAJPSMzslcbXEpXkcJ9aacMc2C8emXYkh46e58x/olT9iML98NIucvOsyFtpU+7Iw//Wj
pS4uo97mub0oI3otoopGdq3M4ypkO4HXUHXxtGXbWB7dGvvMDbsZ3IfCSeG8U5P3uMC63bbW0F20
ZOzQtOrO3tiaweGNld4Z1pFxQ/9Bkp6zeumboJNwdkKyOObXFIENT2sdRd9QI325RljZv0Q8h280
25bHf/2f+qM05bf/VCFMhjd+A4b536TZLpFWSWCXcwzbksuEvVdhrllLhFvDPYh0SB8xey5HPC0a
hq4hfS2dhk6vbk4YFLCtpSDKzewOwr6xR/vxPtC9DY5lzfYvPuk6Pv/2SV2HZBVXzfqXVXH/WURO
mPNIXKfJntjCdM5Kt3zyHH8rEy4LFF91N7Izf5oSKFaLHO07TF/eMVvcepPXVEiE0WBOxz6q02ux
zGr3F5/u12SV4zh8IFsnIonivpYq/Tb8ixqVj7nB2TVN1z/WfYsZDeRIqIyiPJRpPn7W5/wOYS26
6iDF3DidMv4iO0ku7PevyLYs30SiIn3mstv47ZYCZejbQsbWzu2EVpwqFqBwh0qv2dIW9hKjx2xm
q6AAEwcRlK2O2na9zoETPi1Qxjc5/TbXebuYHMmVfqM5w15vlQqtEcMJhXP1A5N3Q/pBmw8CgD1r
RMc8W6mj8BTi/2uyL3MnjbXhL/tcO/Nqsa7yzx35v7B0x32hwPFITV3YLjcnaibzwEZqGQNhDOmF
VlO6n0VsjhUgGPctw9GEMSE3C6oniW2HSAnVRuAefCp1sGa61G8o/lg8cjX2QiMkkeSASsHxWEt8
5kE893qYdY73PEScQWa0TouP4bAWgejk73xA7r6RXVw3x3yrWaYR5Jr9rkRZfMG61x5S7LRBx7qQ
I2Gstwyik7u63Qq1VYXDDqRJFAxRrTCgtFB9lxZ8v6qXVMw3NL0F9C2mn1n64kGK6RHCgN5+8ZGe
b7WymKlO9eZ9TwRq29A/dIR5Vh8AR3dvkUcevUyrG89bgBbOY3k15GYdZGxGWCgV8lh29e1U0Qfb
Ta2DUgrVoBaFYHDOyk0zaoTgxYpHmI3qxrXN5JvfUw1keu14NLTmERd2sSklCyHTkjvPjdReH+bl
xS1qPE618O8A7chNqsaUXVLn+196Fb0iBZ2XWYegOA6OdakVhXqoUpcUki65BkptLpnSvO/EdbLk
etJ8cYubYXVHGwY2ScSTUVtK1uk53z0co+mWek9cZSQ+ykeMW+Nmrgyxd2SNfjT1jzN9Lbuc4ENg
QA8JcONg+or94UK7hL9hapqHcAa8HFD2SLo+5Zc4mXWCw3Ayjozp6Tejm50QQhU5ZeWx7K3RGWv1
Sp2j9k1LOsXxtUtYQddfpsSoQkE9IIIxPkmBC2/Pwutdm/ttG00++2Ul76K5/8oBG0yw3zih55K1
wuC1YhAwPmp44wqwtNslw3KXciGV3WRej4t2T9nEfRE53TnnnG9LMDNFTt0Cd2O0s4eo/8gL5+wY
0QLeN7ktm1jtkiL1vhHmfofBBBRcxSQnI8/ZZVQshIOf8hsz8c+a2L6DKImoXTI783oaI4CCcu5u
edboPgNbYr6qhTIMEihiZ0SUKqZLkfZwk6WxIexHf4KSjHeN/41XNXWpTtyHXJPqrpnzZZdnaX+Z
C+kT6WltUioOHPXFACVVjJtmRa+RBJitG6eVIPqcKtW3vDWmL2U1+V8tAtNHxGDxghBhf2kqy6YD
x05vorLT1zhZXqogjX1AHN3ygMt+uUXZLfcFrSZ3Xlu9z838HHcd0ijhWXJ9RnwgOB7tNKBAn6W1
dI/UKlwtUbFc1WUZ3eeTixG2VNaamjsYy5iGGRgEiBUGOdDcz9hmkPlLaRIA5PQdEE/6BbQKjpGo
MFmUoBscfFun2QgCfGjN2ZGaYQgc4G73vbTwsDKQN89DhYaZlYrbrbCvgMwO33VnUbdMGHLrLLJa
yMUXGHViEldnzLhayN74JWvmGxmRK086HmP0PrcB0nZ7BVlq3JYgz67nTsuJS8UC4r9HPyQdL9V1
HXlAye2UhEgW5lJLHjRCpbd2HBcH5lbitaWqrgy3tTeup/yLqhYH4aoxHjqUQoggHRBZkXCE0tGV
YdtNSbNxgC8SMbB2MCqfa8BF6cbQxq7ZlLhY7+Gx4jWORw37Y2VQzr7gp6jdXl7p0Nc2rLIrAk7A
TF3fBCeP+IqChcmyTTs6b9wyOZZGS0Ymo4ZMzyv9O2tddWI8/ZoTfrl2Hb8h+qI5lwnpeFPFvnk0
VPbdF+3jUPg0A/nDy/LjRJXElKYklPCc4jmrjnmF3F0jrZ9aF9W2AhRwl4nyvlx6QACEHS1DPPKa
Sq4sa8LwAeT1WPj+Tjfr5kpIdZOJ7s6FZL1l/L1tWFMFWlc7YZ4SxnEbkNOT3VJQnS7uNUnXKxZs
99VQAAH1VBPUQpE5lbLX7kcnp29MzFFoTSkSr0yTXZRFX6s5cvG0otSXrSgO8RyzSx6bZ9nG9ZvR
ts1TambFFlG0BswywrgfbGefuiY9IYWdXVfCJsljJ9ZB5D7uWE7o28kfk6OdtO693XvJJqH4dFcW
eCrMH5q7J+07fKfIka3N9c2bbzxo1Zhfrzncp9mvHrOkdD9AIp4kcRKcshO5gejcjmOzBZeXfZ/t
Ev0X7ewEUw4fyES9rdtHxBfGKXW+VV1aYFse1G07tvFGNiAYwO9BrTHopJ4y2qS3GGZJUJqtzv6e
qA4DYjdG9DplMVTP0LA8cwDxT7DjZmRolTttqDrq7chzarQTxWB62xEj7TaPRs3Y9zjzmcoHeCjW
45y6krV+GgGr3C9kIDe0mtGO4gy9jANCHH6xJz9avle8nIpTO2YK5nlptWZoeJCBP0oLCjYulJYd
h84FVB8qv5EAsScoN48s3MobIyoGnk8+C+NROFRw9a5Vi0PcdtoMTJlm86NOkFDsTGVJdT+wfEPE
TtlehY3bsalEfDoRVIq/wxUiHORDfng0a85Xt1zmmJQ9SeSLgtYbB3X81i0nvg8TWZ72Izwh1MzF
2XiDfZmujMWcu2fbKIynAa703oYAeEsTDA/d2QGAk5b+G6WB1kG6tbWtMs+FAYQ+6XLDNkm+Rfmh
6G0k1B1gd0pDa0hsIjJzQSwBQ3UTSssldGOUU0MV9Dghi9ClVm+TuYtlsNQuylLf99mTm9uFdi7t
wQ6WQcTnAcT3bpxp8+Mpo1/jMLVOgNWMm0LV0auLFUVue5J4zQb6fD3TeJPybPJl1p3iqSHzwgIi
utIA7l/lbGb0jbC76thUQj1ao91emUSPqDjS2VUkKd0MEsPJV74BzmlDFQGNB8X+UFMcd5WkFJyn
S6k4PU3GLlqq8Svh+/RqWDRDhjJKU7C4kfVcszD6wlnb2vKvLF81y122kEUAyNda7X7DCpK4oZt2
9qNbqkdCCh1zV/W5bGW9ifz0OeV7CyMEB2Fmt5QlPXerErEAdg04iiahvuoUQP0fRnAJNzUF2jfL
qmaQIwaAW+kknkzRVg8RT1nKMMzFQwRRRl1BDSVeZrTgnTLAOzKkCxFyLOi37KpM+ghAtjuM5U1T
LLB4IpBAByMfDO1Ebr0z79PFB8hIAjr/gDo1sNGLxQebdVB23gggnMznUa76ToLQU6+Kz7S4aZg6
orloNdwi5Iz2qhl9nu+uDgh2zNCNeomCNK9EBthZCEvGqjGJH3JT9kN6Wn7IUKZZvSmluq8ePquX
ZFWrbHeN3edy/iiy7HVaNa36h7yVkPML004mX0RaMwAvMo8pr+nNtywqyiPyRnzqcSgf0mh8ilvp
PFmrmgbm8ERyv3kxRg4HJIV1ayOaoX6jeUVEzNGF/lRRRkNBhUjYFqdSZBQSCGDMAWbI7KNsyrNe
aNkt9y8lN5O5ZlL4+KD+2WtsSMlafH+xw9lGeN+hbolNqfqrsRmx1Ob6FZ6MJNv6crJOOUfkbeK0
/R0gRnhSDVH2jc2ygpxlVdC6OXVe84FXjvhgaW/qzqqD0qo1/C5epb74BfKT7vX3VhTzIxUy7EYH
K/6cQysm4ViReUaKaciPDOXdXCOjrlbEwuWVmrisGOsMI6FH0UsYp35547Euhoat0fRD3MOQvhbY
jfYNP/F0RxTtyHuXp1xU9d8pPpn6oHFHzz8Mwu7djdR6UZK87qm/Br+cbYtC4Xl157wlGdkv3bGx
m+7Ed/690lPWvz4lQFbd6SHa35ZEUk3BdRGqzkqOmuP3uGfKe0VrzSbPvee4bZcQMw+HSUu+xWDb
sflwfwFciC4QLe+puzVOE/nqJ89c2pJlTz6/xCl3JY5mO8Lp5Zc7URTTV54oy37s8g2iNs5pVqdH
ZqwmzBrlBL5gRiUwlhxjHsCbCJzb2h3ksTjCUc3Fz444FhrvVz9hh8RpJ0wzN/tcqCQLnZYjJ4dv
aoJrioE40uXXtoz1oO0ndQEBdSym/kYabfE4Yy0PzKIk49SI1Z4i6+qpWeppk0zuSKd50jn0Gtua
RVwrX1fFg1kC19KJr074G68Tm3gKiY7u2Z8N53bKbDOMi8ki2G7Fr7xx2L5mo7mXzdRTtTfqG7sW
7hvL989NIdxbAQfja5mX3XWpfLVFD0o4snbHuMgebc3LX6NkhMSmF1l89KWVvfeclZ9h8KpdKlT8
mYOtdl2TWLxpylG9DUsn7wAvdxudfDtF59BTkmMDdJsimMri+IDD911XMQt6Y268XSmFO4Y6L4Oj
XeCSFlT2bDCp1tf052TffqxP/uD5/OKm+Jn388tm9v/LFa+HieSfW2JuCaBwswy/WGKM9Wf+9MSY
WFigCQGM92Ev+AK7zN9jKIKMA+hDllEswixYP396YpxPwInogfNNy9Z1z+Wn/tzx6p9cuFsMVP8j
T8zv+yjcOLSOs47iz8cZ89seFQQHELei7XYMRS2bE8d5dG2WGhZh7b9Yfv3GKWMBJ3yykoYtbIEL
SP9tO1gLqyEo6Msd0fxjW/b3GacnpK+LjX+xd7V/j6nKH8dXzr7UhGdJouR3pmre6N4MAlruxGBd
yPFvLbwzDMNZgRe5OC1ZEf/FhvG/rT/XP5HfMPhM7jLxu7tolJ0j6VSQYI1IyagOrPjYbjkW+3+T
W7jX/nGZ+w/W7y+LVv4kNv9Em7gS1oDTr4tWh/QC3Siz3LVx1B1WBX6bGj2+o7GJZ17tSX7tuF1/
wcrdIKKOx2RWj/w/fRnt5qWcxb7i0EHZD3k6/JnyTrcjAsxmdKx4iD1QYNr+BTL5d0Yfv3t22Dqo
0vUaW9WJXz9xBknDKPz/Yu88ltxW1qz7ROgAkLBTkqAvlneaIKpk4IGEN0/fK+ueP0IqnZb+nncP
7qTjiCwQQGbub++1o3ybat2VU9XnuWhviCHP54Jh9xBDPRhQ/FcFZ5YAV/4Y/PRU/svA4PdZhvoC
volaoDNq8XWe0J+16YnDNAUsHlXIBh7fNcUwHMAYS2591qjE1agZ9XlNE+f0em29FO7ZDH36Au03
XR9PVTRppN2Xr2ZljH/5NdWf/suPyQADgpjKgaEIkyL69ZslXpzGtlsU29DMbMXvptMAlLrdHrq+
1BG95ALwWyJajqY9WptCWuLmz1cHPOynL8GLiOAX7xRGPYKH5tPlUSI8JlY/2Rbs7X4Q3LS/LDRK
xUTRSDloOG4reqrJPpRJXrxqYfMQjgvkACzX5NPNkcYDuXDdTI8EhcpSILjoMBx8ayvc4aFXkYte
hS+gXNkbMCwPnGkOswpoMNmgssB7sNow1gJ0WIvxLNnncccG0TWDFP68DCq8Pj2l4DVzUEYx+rtD
lprOA5FTSl7m6aWk8yNnYdT8V3Af3XPL/z0TutDf0RVHyQi4WdxNyREDx8dcM58oE3qKpB/O25Yi
jR3ANfYSkUM226hIfdqEES7uOLNdiKt2+J4sHNVWo9OHhFfbJnujgYH+56ycD7yGMhGQ4Vh2ZUcd
ZVbWdDgkZL2f8eMZ6Q6Oy6xmIIOPDp9mB9dp1KGSDo+LB2cqGDJNfi/4sAdh5w69mFS4nmF2QsbJ
9O4HOMm0XmVAKS7UWlXPCtp8hu2kQ4CTc035KtsGc5UMlMYS667yM5yL7kdsjowBtMp/JuGKUu5O
WvFSuk5IJNofrwy3ww8GL+2QdwlILE1aFKNJgUusw7FMVtj27SPd6ohNg1XRYZiHDPtbjM1E8oqe
cvfcr0P2Zg7VazET+H7XjhD9Ay+igZvhonP2l5ZOKCo82neZxNp11NtyPsSyJJqeRi4/JsZJdIVm
cpaF5H1KtyXXUrnGLIT5Y1HrzcGPEskfaXsZQ3jcJ/V84ChiZAcEokZROgDPMBN3twB8svVQS1w1
gLoK79pMkhlNEmRWuBlEhhDQOxVV8Y1jUBAkukcrsqGQhaKd3kyrZoJP+mqoj1kDZjQYlm6OrpYW
1AlngpSgVpalt2FmgQzu50J7iOBFoeiwN6UljI1t0GeDlrzbi4fwwLjJWWDSSrPaho1r307aHMYH
Twk1lZJsqCO0vnsfOk5bI29nStyhP5J6MtvrrrhwKUwIRCB79m7CGQeYyOH5ev5VpgSjBeVIKgnJ
LYvspOV+v0+El61IgEii4Ep2CpFQVoS1ZvrJEaVGCnKxa4fO7awkK2OZzcBWMpalBC2SX9N6ViJX
rOSuXAlfnpLAYiWGsaPENrP41WOrpLIwLZ81hldrU8z5PpcIGYWS1nAyvOtUtm1NJbvlSoBbIKEx
P0WUixicwEVVUh15Jq41hN1qmI6ekO5pVMKeFsf9JldiX1o5Fq7DxkRONC6VBpJBM/trkhBnQ4mF
BaphlBbTIdUbI1jibtkvhnevueh+KKrViubNbVVSJqlXgjO6EcHzaDvjMPZucegqT14BICq3goFZ
tjIRNE1noP+wNm9MpE5yImieYHEwcqCDQkaUTCrRRsEVvYOrGK/0Uiw/4CAmjwXvzZdGqaqN0leH
rgQmxvFQuBDkVoXSYQ2lyLZck41UKi0xXocWlb7ZMbNDxE2UnlsqZXcK50Zu5IfgOxb5s2XrgoxI
cm0qVbiVFQKx/R+xmIPHtlEKcoOUPFLvS+OK0pfRbiwajspjmUHXXtkfOjSHnguGrPguK9I1BRGv
1KNabI2q8uRAbirXerrYzzX+s0uY9tkpUZo3ueX6SNssXc0JRydtrNyDmMezHAnN0qWcXMoiuR0T
g2O98yGrS6Wwe60cL4NS3WPNE8pC1jIMGT0wk0qc/9DpTSXZO9LIN02UHwol53NgdVVl4zfGLrCd
zaa+pvJC4Q0rXdthtul/dPh5fQ6jak6wzE1OYo5txQpUExQN62kiHxHo3rScrcnxb8vCn4+G09V0
h1rp0U1d8RTzsthFUWXuNASYs9FNCExMMjI10hjVcKOqlgVDzXLna1EEmxLHT1+RuTPFxEhoUeOR
Wg1KIpeRSbHI+SUnHXnM1UDFabrpC2HchUIhJn2rhGqOMyA0pjBxwrrikcDcUX1o39QVu8JUDW8q
NcYx1EDHy3NSvK5IA9hlZLfU8GckYwH9QK8mrJEMhyLXt7fdRCOekS7AvET8ivgqdlnbL1jK1GSJ
JRl3UeJXKztriI8VeRt4iUlyYwr59+N42SVqSGWJ+n0oaTCplrdMMjfFOQoEkD8BGSF8B4g1Q6Yq
7/xWLBxixY3ozTXlD81b0Y/pLqpp9ktlhSjRRAHsqeYGmN41E9d7Gh3NUy3Nr5Eg+jMgJgRxmdob
PcymbWQYa1QfrH+DdJn2wKQotPp9VvO7Rk3yQkJHNLwcLXy+zK7CHY30TPwS1u3coSaZy/mlgG3D
rLMc11J22nfTTe8i+uoin+ym9GI6VA3WNk3NGB16CQ+d0v8TP/Zve8LjWO+8qV9T9wa8s+osgl4V
5Sq65EWVW/RGK26FQwjmHQGsf4s/pqCzjTC8qNFoPHGvryKzsV7YbTiXZdELcDgmj8yeUvr8EfhI
jb2a0atUM1jc+OIB6FpfE6Lub8KOpu0gpjKKTD+j3CZKsM/zpe9zRIYvfqMlmOqarCcSXiXJiVM/
XpQ59l+XbHGA1YUWCeaOHNoTT0JywElONBIDZ/09sz1uIT+2u5dlJuVt0LW6S+gCdDc0qKl5eJ8Z
IWoRWERYjQJ2j7F0hILI6dbsJRLBni6RRGVXZozzaMMJNWOImUV1sZZzY17bsV3daESZ8HgWTfUU
Otqkb6Q9mTXjc7+sVzCQkwfauTANkEtNK4zsTvokaPNAB/ea9kfb90TCR20iSi4yqqhXjd3Kh1y5
GrDS5AS2y35jLzlvIakZZyYF1gV6XAWqTkRuyCgxhVDjFI195XlJ+g1bRx4FjCnFoXU6caYC09vL
yOru/LnweApZn59T3gHr1urKe3higSis6SSZ3jQrR+9KXll6+Dpn8NYZU44nAg7jHvuPvEoIBbxj
eGSHubLb0v+C/ur9yIt62nGXL7ejG4X7kv4ixait4dJTdrrCUFkZ2yGkSk71HbnEF8sF+bgHCRh4
czbfpGbkDHeJ783xpgdhxBLo2JvI7WBKti3NoFPvQkSCNRsFC7scue5NXjJVl9IL7nrptNNlOb0Y
IwgDve7t2N8ATAVv1yC6mnQOlHHxiEY5fXU5Wn2XvTffG8i+/qbLZXPwDHp6NvYUoWuaja6/J3ho
U9zsenVfR/A7byAC8TJAnJrtNe8NVuG58vktw7m6q3NuiB1Ibe2CiQYZsi4mIGbmWAamEbcvWmz6
Ly3/dhzghis2TpcPtwZnhGNSwc4vk0Xb5VRvnt2xbp9bosIJG+qlxvnKvAPuKMFaNlV9CEklWiYb
k7BfQSgUFahGu1jEQiHpNDhPeQL6p28W+8r8yBEnKlKsVG8KkFXQuPjIHDNtnDF8xDZZZN7wKpic
fKSUhSSN9KC3eZw/dSrIPH9kmv3JJ9+cq6hz9hF6/sg/uyoKXZsqFW2pgPSootKFCk3jM535oqRo
l7Sj4QqsIfFqU2MNbFTmWuS+fYo+ktgcxev7RcWz04+ktqFC26afjfts7ve1DmoIdlf7OKmQt6vi
3l0iE7LdKgPuqDi46ZV0bUZ+dXBUWFyq2HiswdFi8xBfofAPrAlI3VEJSjJUkXNfhc/N/+TQVSTd
8winLyqm/n8C4f8Pjpy80E+HbYU7/wc9fnkrqIS5eSvfil/VQfUf/KMOunSycPD2HIsUkIq+IYr9
P3VQ/BdKBaqArdsErj7Mof+og4pU7trogjjJkNIcZRn8Rx3k3wNR4/m+JWDe0ANj/W8Sc6bS5H7W
Jhz/Q5NQNlCUSOe3dgPb9VvLn6yAQqt4S12TcW+6M06pxak3pjeZOKWG7jBwkhDwjUz/juovBx5g
np6FpmcApLGwgd0YAkAJ9q7rImivxQQ1w+e9t3Ni/h3aK7y1607l4acL/S+aj9JPP397zzCxyhKV
xvInlOjxE9TGyBmC+KEvAnBe3k0Rh8nJJ2RADVs0J5uutF9hZ+k4xpUXzM3K+DjjpFgJacDbQw+x
d6kXgyfUky3YUjq5rT5jEFFkR0x29J44/Rd6Re9sZogvHGJZlBNWCGZDVBumAuSAyfB9zSty2tUi
Hk6xr8+bkAV3U/itE3RlXF10KJn7qtLabepq2Pd7z9wSbElPTVFMf5FElTP40wVxSFpSCqTkOJey
iF8vCCfBIvIgIAT9yP8spKAfu3yZN5WXTNgiw23uNvnG7ZXkMQxPGufdIyGAr3/+XX7/WUzB/YwQ
B13OZGX79VvYjV4AwkEw8Zpieshl0oL56evoBMe3Wc2JyF4oAjanVd8M73/+aMN0Pqu0/BAo7R7Q
JeWp/U9G9KebIjZCwKBoBkEYowBts5TjnwFi7WBWtNSvpCSRXEGNdFZDNLmMaRM65Ml2FdehXZTf
Ji9JnqPSIWA3JcmhbG2S3aEdQsTAKnJiQzy/eA5bEVMOP/J+Mi5p7LUnOkjzizcaJg2XYWlbSJ6M
/bq+mIatlszVDT7B19IwLrqbG3vTrKyT9CrO3mPxuPjFmyix50FFqg6ibc1nTpvuF1ZkuZZVpWyk
Ah8NIgPRM7O+6XLTpc9c9+9A1sjLaJktVMO6ZzzKCFSQDcibfeyl5kOlu1W1GTQG8HXZ7PEmkOqG
LL9LQwcLEbuQlShlPawSMBgvcVGNj0nU+kHG8bEJ2Azgr6hTCoF8zmh+IGnezVfwYatz0ubttVI8
8BVUQ3UK8QRDhm2H5U3Leu2N3I/x0I7CfrOnmp2x5mcxtZAtEZm0M+TrxN52s2CwYizZ51vcWAtc
G7bGeejNt8Tbq/UgNWDerenyWknZgMWm67JZ71FoQcLpFIJ79mIHknmq2LR1WV+aiIdvm9VlSGdJ
Ol3hk642NtXB4AUljr51qGkmla5hx7VggX0oOqp5ViM8/VesXHLb1kWVrAxB2bORGPIKBhQUmSYp
v3iijk82YhllxWy3/cgB6wURBL+K26WBKsujcJwH8LWDlcMWrSHNFHNK3DOjdpXHpg9mQR6UIt90
b9IY/02Phv6GzZCznmFNr9g3QHoCsHucLTPZuWky8spdUhzCkCFanTafdObwGEsDG4LOwVWr6G/t
Bt8BFNB6sH7z2P4+dbMEjenoEdbRuSKJ73Vs83fE/TyQBxy7sfeEtTjMjVchoTiKYkD6JGs2Ev0J
JqPnUdvMLilIs5ipdwocDG6PINdfJzvLS3rMjU5yjOlG2OcNJ2ldM+OG84ZPxCqC3H5c3Dm6dR2J
YGxL/5wJtjJLmtwbTKDPNZUGu042+lND4BElQtrYQ2ewSo1uFIGelP1xarJ6U9NXxRbNH7ZT47lf
kt7hDEIMsl5bC43gUwaYAjAi4V+tnK9CbeAMbWqEEfXCh6JMQmeNjywwZhjay+RoPGQEFUgSyaOl
aLbzQA4RyMd012i5gK1SefVVM+cwbuHVymF2uSKdcenKqEb5Nq2rkOb2qW7HY5UZ7qWqGm89RZSO
On6X7AiY9nRUcMiEd83R69jNY32xnbS55zF57d0GEwUKwUbr0mHXNaZ78LvMP+peou0XG3z5Qlj8
Ickg0k5R6L9MdAXeTbG5fJUgbHldjd5Wmm5+l/GOv+p12W3KPPMusGKcK9cNh6umX9x3E8v3V7/U
+Omoxn2RdmYyhuM3HdvMCYB/4olKJpQr2c3VyZB+PO3dLqMcrWiKfDMnQ3dF8o3Fncm08cCxYrqb
sUnsDQYw6yTR65PHGOqaTujAR1i96QtzuqsmAXZ3SqvtMNIFZ7rhjKBHhxoWB4cwH7FcLIMc8Yr0
bXQmv1/hstHWuoaTCg7yrVO0xsWSjR+YBDBukikqbsooC3HEFhxxVuaiLdcd9QpXY+emGDmMKotW
aWajgzhGlmB+7cWVk9hDu3Ly8bHU6gApeLlPcEFeYLGLAx/R7I2QIlvY0DhamqYBWSFFxU/cEUU8
DvDlGj7frEaKWXBc5y7/LUY5+Wr2TXrCd+F8wxKKRlGP1Um4MtkVSHJBQU2UQqTSF7ceuRAvFbDN
CKfnUF7A8eybLhyOYO8ONNJG14PvNVtc/PXRcnl9Q/72brWUM3E59/Vdj+n8y9K0ybMzW/Nt6cf3
5Vhp353FtXj3cMy0ZG9cxKzDBUuHEsvQ0t+45HINipKMfoa0xKmkp1IFoA4EGPcaOmZj4FUtvTsL
K94xb/XR2LCQuo9YxSAlTLo/kjXto2Hal2TybpfUTmYOHlnlBnFvlMaGXUc64fwhl5LBFxh2WNIQ
5DPOmCscx2JaZ/UAL2kx5JYQbXkrMwenulc71bpJm8d80mmPbhoqL+EJfE8NbXpWPnA+tR3G7WBM
4bOA9FyTBcRDPrZD9ZJ6uHAJHWgO9rjJZo7jNxkjmrjzT5omv1Fe4QX90G27zAZbgKoGsS20rzAJ
p8/Kdr5LQjfFIwIqYs3aMt7UoEK+uJmWvWV6gYwhp2hblIKpgj+NZoeqbbaEthttedWsoaw3Vgap
fs0/X+x1ay4urJbB6At4plAKcHWjtLC7cEvy0H4/PjqTmG8I53jIsuj5pQWpCMabFEcjTmuISmV/
GhznJc3kjhnkGOC3tt5G3+wujEenxzD05UKNuRZfwsoS33U9ecdB5F5Hnd1802QuzVVPIvVxAsaF
IVbhWKQxsZkBVeo+LovJ9q6y9YuUTKH8tDc3E4XjD6jdLpbkjIhumuav/QKLaxgaMBNliyMpIihb
RfeUXZ8Gz2jx1NIW77fRCVzErWMP5cofav+sTTyjQ6SLg84WTAROSJnJzoBAcBaSvKZmT+UdHlBz
B6KsA2PueF+mlKzuE8f/1zmxYn3L2gxdo4f0tfatgV+orXgo6aQ+zpN5hL5FCfPU4Lty8nbYcfa/
oQWPlnQXcDozXLNmcYMtxJsXhDcrulsySueaQOAaxxDk1sfmx+8jzuixtA8VNqaFM3tR740pOXp8
xyt2Ke0N78985XbuU2Gr7UuT+ydHYFXX0+F2NKJky4qdnqZuOel9EW1gMkI/8821Xejgk/saJA6U
6e0Q53tGVgXvTSxP5OHh15rucxlCb44tgGGaa7AOmz9Cbqq9TUPJSuqFHXjSDYAaO1sZF8CFwCAr
LuGLk/baniYAvvIo+UA7iwHEN9l7UcdUUpR44zPPjS61X980jIoOmT1MyLhmew2I1jn0RKM3DUXg
z45T0B+UR7x4mnB+0nUy61jIt13FPHKkonFljLTZ9e2E1jlVyOSTlx10IXZ1j0Al2rEKaNVO5DRv
rCh94GnOefSXS4YZllCHzIJ2FjedA9YwY2p764UGgCR7IoY+zdSidUlcXmejnOE5ybbYNo2MLzMY
o5Otl/0tSla1W3BAXJY5vWZJw/HIlWHjisK4Kxp2oaPjt0Hi4pnzeb/d2lOfbTwYVOe0Teq7UQBL
8oziawhA6JTnOTsYp3e886T+H3pDRdbagmtF+weFLjHRPSXSe0E7ZQ2uOuzr7lBTuTDCUTYjOpT4
d04DT9cRTkOXbrvQ6N6i4m12E5L7XTZuKu5akkAzGzEAl7vayi22x2F6NnsqGMdW8htGIVU/YXHB
w21cNIt7E2IdORCz3IctwM24pYMTzILFfz5+FQ4JapAk8wUIwoIoaowHfczEo8a0+5xT23Q3AMQ4
iC7TbyIm0whPOmebqs80Z2Po41RscB7REm8Y89ldzAIUqjU/OiAMViksaZoslXeuLqx27Q4mARwk
LftKRFS8r5gyYgumd5rDzTiye/fd+gTnOKGIfKaDZNUkFg9PvxjpvMZrnm39mFaQSCD+rUcsR5hn
xfKdsI4cN3RcMAleIsowYCp2zg3DUMGt4zXVl5QE9f2gZXQEAVSotlE4etBd8PHetjJnQ0cFBu52
RqWXoTKnLWBGkKMRU3V/XTVL8dDnqXbOhaVKQyFRr9LK0CIu9gu0a+giFgH4ECcUwxBrumPab79N
Q4HNobatLRNMLH+TDt0n0V2kPw9ADWd3mq53o2V7+IYnKjYXkW6NrEzvkhxxzqgN/xV2VvlcDBpO
bkX5qtRSb8Qlu5Y84aIuTGMcWjQqjxkIG0Byk5y9Whld606Jo9BZkn1bmWXgdzSlTLlWQ8/x1+Vg
Q8LuaHZwWtuDWwJda9Cdu7lb5gBQutwavuaF65ZEf0CvvLsf4qgLnDmXX2dur40eufY29DR3S+Nm
p6yTM4PtmiT4jV1EzOK0XmKvRHLoLGan2VKgGhI9ok2BWPzGaTzjGKadBKaFm1rqEjUg7mAiLNjv
U+rdyDK4m3a02cuJKWY0DrFIz6Jmm5v8ONXoHGt/vhjOZDwtUvvmlmn0NIwieR86Xd/SfVR87bWi
uWt1VSKBJn835n10bO0qPtOKxrudsecGUppY2ZRbAYgtfePepzNiWkuI5bOmvlLriCAaaNXsGkOu
bNGU5K5wbTfaUJ8HzwSty1au62hfrGVWBxCL+6OeVnSq2n54NBaR7yKtkxuD8PAm8igPZntJYWtU
jqeelxXlEA3HFq1FY/ftxVzHS0PrKyTAvd358AbYMrjMbSsmOqusjroHc15AMzl4hGCDF3EdZGO+
a3AAXsGx81b06DGPHLvdIhp2tRHdTpyAK+swTj2sAjE78A3E8GyZGQRaqZGQoGuH+7ckAQZfpzxp
hc9615ibIabv3YqPDKYrfTXF7BPD3EO3kaynq8Fr2NSVgv1/+hCNSXgIDT3alCgRCA/zfdQmDl3C
ERFCD8wHeFOrP4Q0pG1LUTDJJ56yzXReSX4Oqh5ZfpFrLlq1QxCATs2WPUjTMcP6wRvYp5OBcMJr
TzHwitVmPRCc+RpNqYnjJ3z1TeZmc+5IHK2WcxOp0RM6iEVaJ3fWQxiefRc1zunacbuEqR8IraIL
hfoTzdJeIIMw1Im/l4YyNlvqyDZW5qZLFyegpQySnoWnpunIK/UUsoxhvTwMJf+xiNNl3SkQb2Qk
Qarj+uZksm6HDGLdGNWIHvPCg+qndC252rbSCahKDOgx/eyrGMvRrp6y8eyljKZNiwxSqADBNP0C
iRTlRncx3RHIdq8MQbIUPvBZlFkSZAl3gB0bzE5nvVkVyXRVpuT7lii/C3HVrGwCItxZHfvciV4x
/ZFr/9ZF6RMX6mm2s/1I6wAlKacRG95VzUJsBUMTyXpDRUkbIicKn53JMvs2JHymLx6b7huRpy0M
f/Y+ywJLhRfkuKpB41N/TZz4xlua6dZKagZvkkjPHdbuelVHlCN4nN+/J75jryl/fF4AplcrKyN6
2ZIM2votXdOz1UXrMAn7XTr51lceI0bX6m1PhNHEPiCgTUmkIUiX5q4s/Q5RExBQ7hDINQbxPBji
wVsIFo9FIS82iueKBMcz7qsEu/Kc3bWesZwYWDC25dfc0+djrBOfZgtQwC0bIDFSOBdxek+E/8Vs
l8ccS06Qc0Zn8UyRVeb0G1JEtq795NGctB6lOh7W8HO/9SHwkQZzzWhxlLba3ryxzcEMktTXr2Aw
erfC671LEkNNNGSf7gE1FJdIMw4M/TwmODl1J+XY5ywLefIUznPFqp3Zly7uzKscqPFFrwlmdzVV
5KN48SKDYGKpqheg3V05E62XpRidvQNe5cU1pmlv9DT3MXm6DOwIUF276d0fNXlXpWA5sSfBkVuM
5WiEZbWfHIE2Zk+uxKtRt3uMe8VFq9Pwqotz/92tCE6iOle+vuICoJ3l9Nc166guNRaIWHeSxw5J
h6iCxxDvq724rEu54ZB04DgsLgOVabshgsIp9T5+c1FATjXPxK3Lb3CKxro8UZpFIYO3uO1335lj
Pi5OzR1J225fpnN07bq4PWyW4m8wubR72YjsRyiL+TxRk/vaFiK7YzKJtcbV0a/cmlr2eYREAH6p
x/fWmtRJakMA+YWbp4rsjWhqj0fRbF4is50fDCDzO2rJhsd2sSpMVD2h8a5P4n0Yst+JUj09u5hI
gl548gR5l0ItjjnEY4zZOWGpijiNd9YauxqAHRFXy4aiz/6qK6eEaFLTH9L6I/yQEtdsgY/OhFW2
ZT10F3AydLEPc3zTh1pxTyC72TeJzWbGy0A+BzVj3Awak1JAEoMmyy1gSob5mdHYb9GSIEt0GRrS
UEz8TD07hfQEtYLUgufm737D8rS4I13Ck237D7WDja0WhVwveWE9lbOInjV2NG41+4GX0T21QorT
Nl5dK6zqxOpQLJq/xgcpnpJWIJq5U3TPq/0O/W6tWxyFjWxiR3KfoTWyP7O3tVPvJqBETGM84hms
W55HY54R62vD4Dbp/fxLVyA1tJBpoHprP0QWhSs9lujZhVgtS28FiNh76jhQbZKy3GgeYO/Q45mr
s+4pAT/Oo9t/bXqkmSYfKTeJHYV2q+5kVaP/hXh36jixj2AT5YqsJ/R5QwMD6PpVsEyg1PMh6w4x
mvXGZm39roeszJ1NcZi12Pb3eYJ2Zvfk4nr2d6To2Y+M/nCCsiTPJhG9A+q8BnDYtDcNfsh2ZQ0F
OFJKtOij7qcjgSnK9ooFXQ/BtVVtXfoKsWq4khEvCqyCxkPW936g9wJ60GCXMZvbiPNQ6xH1cVpo
XX1XO9xMk3dbI2KdP87Zc1yOj6pF8iwEgGNITt1Kn6t4TwWMzWo7eqekdY4QPnIIS+Z2xmIZrWoG
fzuzMvt7wzKK3WDNwxZpmn5ApkPpTgy5v7fGnhib6OQrGRf3rYQi+dIYXfuEigYNbMTjmG5SM65O
xTDBeWMmcIK1IA74Pal4Z6NzrhdHQvTK0h0wVfDDZQo7bo6f/jxe+c2YzriStAN/goPJm9D3J2P6
qAk0Yd2sA8OigReiq3Le+Y9lhgKdy+uSfoR7m2/1yITlO8sTexWz0N15NYrcfvuAtY6R5+zcmhN+
ruePxI6rY1stEU0sZYyaZvt/+c6/9U2o72x5xC2EA3LH/Gymt1CWwlFkTVBXqQVVHRRzPAlInpbM
1rk1pNtWvXHMvvoWCx6klhHBKS1a60p6MNwWk6Yy9kR/4758npKprwV2xxB4pPlWxifHvNBLbIZu
BMMOgbvV7VumT7dglVmOajp4LXgzK+Kv+frPP+HHSPfnkS+fS+CSATLsIUIMzqcZoWsv3NEdhbRL
ZeRHvyIFPzvTkBLkch9kKt4YGz7O5IDXXpMOnAzYn9uMB1Zd7ZU3+SLzION8heKQXWHU8S5jYlUH
t57FZtGYrRUUlZ76WlcjqcZgdEAMbsNo40dDBckK/dplpwZAj2OM+TVs6gu1OcXKkJQWxaO/Kwh4
re2o17AWl8VXbWak6oIgOeKVoZCuXypO247zgAoD6mdYhtcmM5ZNE9K1oaWt2AjfyNnNFK9UvU4k
JlLD+brw7GBxRu6mS2/+T3Lqf0xr/DZ1hVJE9IVpo8HYFQP8pyvqz1XVT2ONXKLZ82Zs5p1PYuWC
7p7tcIAhAtWOGz/0HmW58wDWkxkuZDd7/Kcr6H/8JuCkfhn/ug5TcEIQunAY2Ljepy9CnFSXSa9X
QTcL55ZOPI/JhBj/Eib4nPMhSQnYBu2OrZLP4/TpHVDFkkVv8ii0GQTx/QbWpj7mPzTXe7LMYjkw
5E1Wf7lpP/1hfKRnWypf5cAYJkfx60R5oC2VN7LbkXzWYUg63gsbTLaV5d8+6PND+fFBjlpFbJuH
xPv0UJYSB429OKrNDAfTiuqIaheCEGa/YFobYG6AHRrPPKZDav9vIzTqs0mH4GOw+TvF514cltg2
krKnyyTsql0haxl4Dh1yXhu5Qa43D7IMw9UEDbc1lidl5vzLVf63P15daF7r3NC/XeVWi0g8Dg3q
kh2+6GH1NtUo1QIzYk3Gd+yoJCudhz//sp9vWf5oSEn4YgCQQJX67FhI4IwjBqJoQfSyD5SngvTO
PPn450/57AkAqWfA1/INnk7fwOfy6/3TT1bbli75eNrb4g0IFCA4c9eSBubh/PNH/ZaE+vgsx8K9
44DKxgjx62ehFEEnJinGz2jxHnQfa8P+ruGPpRVSZ0OYshCxouBmzzdm1z7/5eN/fzo9k1eRjeWI
hrXfXkattRBJFHx8J8xvTVad9an5gp75RUQ9wy8GvpINXzI5G7LB9wz1v4wp+E/kD9jKE01KEfgE
+lVo3nNf//zd/uVX+OWrfXq4iJnEQxjx1eCPHM3Sv/Gt7p2fZv/nj/ntfcwvYBK3InIGMUowmPr1
F3C0AgyYuQBus6Z7t2t3XiWecmWiRWQGEZtCWothWEPTxujI3mQChvnn7/D7bc1XwH8D2wDrl+kq
o85PJpQkxbHAosBN4LEuMOXzN6MU9V/+UmWk+Xkp//hDfaxbKgipc8P9+il6RcXsqA98Suo+RrP7
0OXdU4mjqZna4M9/0L/dVjxAnoW1yFR7wF8/KrVyX6/tvgnEIpv9ErkvSQXT1wRusaNFyQbQgvXl
z5/5b3+eUO45A3O+xYjq18/0G/YvU9o2AQPPhwj458qJm/fOcsksiG9//qx/e2xN4SJ/gLbTTcv9
9NjWlBqZZDOaAG4QbC6tZheCPwKNlP1ILNNxR1J7gLrtvVQR9R/Y3//ya/7rfQsxjr/W8iz4yp+e
j34MNb3u6iZoHOvKx8F1SoCpMIdYGOL132d+lrNhpMlmSqod3kBQpo32l2v+r1/C+nj/q+09c7xf
Lzppoao24xKO0lS9CKHfzYZ5NRvdgzTkE/a5G9auZVXbP6yYTtKpevvL7/D7IuSZFuoI3XC0CXBX
//r5Q5EWPeyCJhja4b/ZO68dy5Esy/5Kod6ZoBbAdANDcYVf1zIiXghXQa01v74XPTMn3Rlefjur
McA8DFD1kCLSLkmj0eycvdfGQtazD0zEYosVnzhyLd80akNVARKKXlHLHYFCC5T0tNAVZMFrW4wb
+USMGH1u26+EZIdKSnQhB4ju1z/018kJplVU0P5p/EhJWU1O0SRZesYEzYdLvYuoTZzElrk18CTb
c08oz9ej/bp08inBWYu0V2WOqqu7AgxT79o4hfulNf1LkkQ3nHEBQwvHJIS/gDf1xUu9xPLphiZr
6Os+3v849qkpJKrowVkD+kDCNekeDiGml3SJayhA0HGDegJUnuXYZ2U6fpY47EjOcTsRBFkOuAc0
A7lgeWL8aHWz37UD8dNlnoEI1thM0Oy9qnuej5oCztXkEeFRO2Hf61THEMfnACH813dv/ayAJ8ts
+3lUb7LE9Wo8dHmol4CnvQ6RqqdpmXk1BrgTTPD7QPbyY+vyevX/fTxOWcsZTzbF5Z+/W/3DDIEP
XZXZqxFfHoqYw11DVvGRGbhekpdRVEkyTZoT8rJn/ThKqkZShrVg9qAz46gpw6d5jH60aklWOVzF
pRH89W1cv5oMSG0cgzebGgV96fKD3l3WWA4hskvqYjJxhd9Kgq7RhlSPci09SzRf8XYTk0P/JT8y
7i/e7mVg9sSwwxjfYnX8ODDEuDZuTXP0UkSMeFzQ6BTKrY/Qzk6GRjmR8VDGWnxnzj9D3byBnXKh
m/mpzw4Ious3GfgcKEiOgF/fj/VLyc/ioMAaZahwD7Dpf/xZpIS0Tc674FnEL7v+GKh7rDiWQ5uh
3H891CdFDNEE0LscgCzIq2/JJ+/ufTJRFk0BXrEGBmSpz3ngBAqgfANYTcApwZsJNnX1WXrUCMaD
Ad04CHuFpfNDEZTeVDpET1//pk+mAyBZSAh8LthnSaun0lVqyFgUIONGbzdYamCOVw1uVmN+pOf6
Le6wgwdRGm6+HveXTzUUBj6SnAQ1luDl0PDxvqOLZz0f48GbmuQnHlyqbJYBp4Uw7TwCshnPp0Pe
FQcdUd+GCLPaoP9dtS9f/wxdZZj3u6/lZ8jIc+DZiCyY60fSpZXSU6foPTUdlBet9L8nfXQxiHK3
9Y32NRk6/RY1jRZAMLWC6xr84C5NZzeTrfBKMOs9ziEaAn1CG6A2AlsFnI/XXiAHpFJB6KqIa64M
oQ4vcN5r+0Sdpb2Vz4NXiGn+XcsqbVcos/iDYGTq9Wphbbuwgyte59UGBmDj0PO2yebIXJQ02Xkx
5NsKZ6MjT5i9MNrJe6zqT7lgGCcSrfjHppXG6zYr+JGdChkHW3Muy/fVoFBITRHfmANkO5mm9XkF
Jws3elpcZA2mlRCIAOJlCRf10lBxg2EYz9IEW1cLJGqxYNXmYRyk5C4xiljb4pFV5iMv4yezgifB
9okzD7aKXxYJYaqmWOvg9AS5couM6I6b+lQY5Y+uoYYfLQbUudlVBk3lSXg+Mhd+mQp8lcFOAFng
DbXU1c4NaxOhAmndezCItBcTxPCdTH9nl83ivVZb45HNuPzrysN45lLAAxBC2MBq85FFc26GetpT
wQ/8+05CFZZFhubCcvCfI5yKESz7SnDkVBivETIOD6TFxbdhWhuHgMr+zz7umYjxKBzaDLmoLaQR
AYB1VdDd8JfVLBGn8Rq/kuzg+QP3b/AfErVG3L7JJemzRduvb+Gvq4nKi0ur/K0goOurlzrVpsmq
EaF40KCgH5Z1dFlbkXlhliNzRw/9PaTZwGvRv8q/T52/hT76lyFeFN/+Dy/pP/8Vuv7Dv/Q5Ren/
wTAwvlf/Gnz0v+vuib3765tFav/yH//k3/7D1KRbv73VxxbiisbxU2O/9YepyRB/AzZEHYvNKhtI
Y/E7/Yk8kn/TqcFrvCUih6y3f/Qn8kiGeA9UiaI09AhN5tDxN7D27ME/vI4mtReqn2w7sYFwBkey
9vED4c9AAlLETW7pn2UJVSuJtUt3e2zwwuw7xPvdNQANkabeiz6BMfgfguAmqYcNmoeNYpKoo7qD
oUdeEJxZCFkixEaNNbKQx04+NRdNUXkkVdzMBdGGAyljzQTelWggZ86/ZXq77QYQw5ZbYKFWoNnq
4gPp399Kvbuj60NR9q5ShO9qGFzpuKr7+FC1932gn2RgNamB0SAOnLGobLm/kUnqEn5wYELjyEln
+GZa+vdEhn2IPsCKbxSl2UctdGY/2Ejz5SypWxMWgdQ9BILmNsGDSLztbIaoFa+kiDgxDT6S+poq
2XUibUNeuCYvD7oOB5BDH5JK+o04G2YNTwC7yLgEFGE4pDVP9DWHimjS6LSejD2ESSh5tYOiwK4x
ZApoTs1bI6XdHNELDm8C+T4WaLIEF016b6AdHIKHLn4yZgmPAEcEPgZ+4054FwZ1xs77Yyzuh/Gu
JTdIr87EdmNGBGpPD3l6Vy6/DGFM8Q0WhB2mp0VrbgcQJA2qipC4XKVHfRcjFQts2UAfgTTQVgto
/a9sCTawhm1dkb2s7M/buDoYAvzdft5RKqfHoW0M7xT2+U0i5FtNOwgYZtLgLA0OZfatru5R072p
9NWXeETjPd6lerPXUOPF4mUvniQlKCbidkRESPmLMF8BJcSnvg2rbjs2O7PPEJP59McGBByKlh1U
C0mwypyZG+RPhfAsyPUW8MqusUrVRfi2Y//tCSqhbtHkdHp3FleR2/mIcQYyl4kPiq5pYZ8YuX46
IzYU6twN03irpQVarnQ7ZeHPLsx2qEsYZngs1OYxhhFhG8ptDhkZZ82Vr6obfCCjQGBWOGxK/5wP
gNf61p7wttc2UnGZppNHMsyuNkZ6y5K4SRnHJAhJT3IiWr/X1k8+88TybMN03FOdeTBlGKH+fYaI
LK0Gt9UeVH1CPCj/QH3oTg0vh9FcV1MOFjjcT/RAcvUyrIJvIzlCPj152kp0zrFVXEgElzWC2Noy
Tx10BtGcevYt5qbFOR3HPvXkukuc0ggvUI7ZlVK4KAKddu7Rs0JlJAhmBK7kGgHm2vkpMi5UAhJk
cT/7NLNofxMoQU9bO/CNJCoH5/hk3mbk0Vkpcd1VzesSxNeZhsTIMEOP5AV6ZDNfyUPQ+gs55YQu
FS946mntD9H6PqU5ohoefJs9t/ppQXaQGRjbvLRatzWrTVeSD/VcxcMhV9DvqlgiDTpT/bkwcqRW
AG7nZ1K6g6vk9ryNhqC2TtcikClqlMCN2G3Qd2yCRDtEiXFtyeWOc88PjYa95lsOHmwwpxNytYaY
wj31NC+bUQ3WZ2Xknwep5TSD75iZDiz9VBrlB7jTNzhTvTjLN22cnYTd93efisvfN8H/oC13WRDl
2vzHPz/uT/5YgMm0oO8KDI5v+scF2CT2IDcVkrTGYGtILTqfXe9ffz2GzKfk3f77z0E4DuqYQIl+
WH7EuyNRhOwwDKICpaInbdS77IrsaOXJ79xqy7nnltXKxZIPtv0uu6B1mL+iqfSP1GU+ngF+/Q2r
akkTaT5A0NJws3nXR5jTj57y39rTfx0zfh1iderO0m4OhpIhhN347G9xV7jBFolZ60keC4cjHrmv
b820rwZcnevSDqi8ZXBfSZYGEeMhm9wEpHrZ5inRTm5xmXr1mfRKEPSxc/5n322KagsqjfYiJ+qP
T3QQFcQCgWwQPGaju74PndhFoYPFttsilN+SAXNkDi27yvW1coaUll2HilJhNYfQFUaSMYJm7TfB
rtn2O6Dx0at5KyF36TZIbTeBk7iQofrYK5Rd8FR52cOR3/DZPH7/G1ZXLZpkK7d1Z7itO3iCncJl
dseH7i7c0JLRT4U7Yyu7004sPWXf7VIMMmcAwL/+EdLnt/6vG7GaZXSJ8epG/fIjyDN3G7tycIV5
xlbxAGcfaXXKywbsq9u+mmLQ0tFGi1yyZg+e7HBUvZvuIuKrH0LXcNKbdjc6oweVSvL4rj5kswva
4SAGR676s2UK5SOOehpF9FBW+8S6b2e2ZrxaKOVlp/W9NpAnB7vj37+5lCrofWnMa2xVywx4t1KV
PnMsyrm5b7PMSa5UCGx25y4vsJ+BiTtyXauz8NuawYAI3jGyU5pa98tj4oPyrBoMVzzh7trSrt5p
TKJ6e7TX9skL9GGk1ZNkUyigpGOkxpu8/iI4CU7FTcHjOrY4fLLSYubH2Y7qgHLTerUfRvhYVc9A
WGYS/FUheI4jj+nTa3k3xOpFzPqyRWCqGK66bffsUj3L01h3xJ3pHRnpk7ftw8Ws3rYsmkyU+oyk
2b2L7tyZDySV29NGdo+/bcfu3OoRRXWvWVEmGe4cQAFXXaJYd19fz/JfWL3OHy5n9bm3sAVIycwI
NY6tIrtsZe2yVOUDVbPLWB+usZgeWUGOXNO6BBhN9H38RsSHjVQSmvQmA8z29UV9tiS+vypt9db6
jUnh0xiX7yBRK5d0PLbLuiQ547l8iI+sEcvcWt3CBd1g4aFd/reurQN9NNK+YkbUxe1saicirClD
kpFONv/GdX0YajUfhsmaaz9UDbfyDJZfMk1PUFc6y1emPjt2Xava/dtSxGgGYiSq9ybii49rn1b7
LTRDRiODqNxj/t8gWd6Fm2w7b5UrIhSd9jVwtaNL4Cev2Idxlxn0bs1N4hRtZKOxBE7toxoWdzii
Z6fPEsmONOp0lV2Wh25I74MIZGIWnaZdf2QZ/mSSfvgJq80FlDsdZzaXPiyhy9J9KRo3R+bocvd+
nTaAYFT22tSiVwuJWFWaVFCjcfPT8NLYFOx8+xP9AncTCwkBB/uvx/v8iv4abjV1GslHHBULLMLa
pgh8V0rVY7Pz8xfhryFWa4mIzwaGLUOQGroRHzmhSokTujJg+QPIDq9wlzMbsWWzm7RHHtinY/NW
0VZT6LWKqzd+yqdsiLEcu4N0Ik7VjcFpHWtNVl1+fRs/29Pr0ruBlsn7bnKOgD2EBiq4SyDx8onG
U/0juGvt2Qle6FZvj76Fyzz4ZZ68G3D1FvaZMVeixIDxPjs0HkZux9pUDnxP6eC7UKLVC3nDqbo8
8Y9865bn9cXIymqGhgNAtWBghoon0S46qXfGlp75nxuR/ws13IvyNb9p69fX9uyx/F8fyrL/+fEv
m9//Gmb3Qn368BfeW1n0qnutp+vXpkvbP+uVy7/53/2HfxRXb6cSjtRz0eXt8l/jyJq/r7syN76o
0vI7gNP/4zF/+Yf9WD91L4+rP/tnzVb6TdcMnOgm9XUV2SbP6Y+arS7/RrdEltH24Hak+89b/2fN
1vhtgU3R46PPwEfJYN78WbPVfwMoL1smpXp6z4r8d0q2q3VlkUBr1H9pKkO7oo+yWimtvEEwECuD
K1ZPRUlwoPH67q5c/j7f3hck+DkfpuHbCAp6MPbCGk2idYcG5ECpzgYjCMaTRb13qZv4eOINJSMV
5UqVEqp1rYe1/qkMw30++Lu+u6tozeFp6POXIRMgkxRuISnbmKJCUJ3xRrkJwGIsDgtbfNdmT3L6
Q6vvJvWHUd+Fym1djs7X17F6j9eXsd73GFaf+VbBZZhgamJcryml3661aAZXbjwey9Rc7vu7l/eX
4VYLoo4PVBtHlWJe3WLdvfUbeUto6pFl961T/Oswi6LAkA2UXqs1osq6cM4sbXCp5VnPOLuqE+mh
24Yb8SWIOP6PJ9lecnKvAf6M6/zI7vXz4VntF73GIptezT6p6wuM1jpzY9dxGiVQaSNctxeowJzE
Id38Vt/kuB63gdsdu/LPnqdK+YopjzUBYTUP4N2HoIwQWhBlOHB8ak/5CnjZtWXaSwGLeN2fyn1/
Vl3222F37EOOSOGTR4tiHUiXakjEoK4e7YTruyfobnDT8qyOH1Vk9rOPzHlw1eEOVpITx9R7ZdIj
s4sy9Z0IG1OJjgLgtwvSZouT2Zbki0S9R9oOIdfVFCAa0hMpO7ahXqnkmQyi5k3TU1H0F6VaeJrg
70NxobMEp1lfPIjE2xuTtAdm6YkTyT1F4Ol8kfDVbvul2EyYjvkjykK7i0MkD9eS1O0MWbfha+yt
qDsNfBEw9EBzMnIp3jrU9p3ICHeDho9aMhy1oQZI4JaMM3M4y7L5pOv1c0yUWwO3dt5+V4Eol5aw
MZvuXgdwfOhVutWy0kH49i8XVNrQy4ce1lFDX6QACpt2rWPqpW0Joauo9S5G/VCJdJYrTNvqiare
gHoAH6TYnQkWJoBN40uY1lQPE5I7ViGuoPIQNyA/qH2XO39x0fhPo0EKH7ExY0jWskXIZoHjUozP
Nao9OqrDRgq2upp5kfUYCKYjZj813DTpTYNtMRE1pyk7O4A8QWHNtap2D3N+o8uvkvSU4boVu9YN
cHLhbd2yjXQE+Ywa326abgrrFrjOBrPGzlfyPdVMquIEeOom0fS102oxBuVoC/7PnsveLmBWhOVN
TIcFkKjGnll2Z+laJPUMa703ksEe1ymQjszp5UcobPbUgCEVlfO8Iy/ODLfG/H3Mmi29CebKa+oT
7yXp206b0I2d1drsGuVo59hRib9zsM3bmmhs0Vh5kVjfiImOngVLcAvEFrsJ7y0NAvlMzWjUNQk8
bvmcVBAq7qfKqDtzqwI3S51uMB2poJKYpfdN8A27mku+oGvieJdrKAkFIdPTtQUwOOHTI+T3engz
8VfAbe0CQBoYe3syrJ1e0+aBJkPsGhbYUX8J+ytNOieM1tEUWjqqTieLUEAM7BH82qa/mSledqBT
G+EVIInXj68GVPRUtm6ZIZh+LyS0OlF8XdCY7K3oQkw6z0xJZR3sIki3Y1TvsAg5uih4IY/DhDFk
1pNTSKQC4ZnVqpzSpObkReICZayLCgyE5mXWT2w4vghklkCUsWwuxYauWUPWg4qzrUemk1ZQYi4H
Rb4Z8OilPE/g7m7j+5uRpGuQ+ZuuuCOuF0B7ZRNevBVMgXtJRyPK7UYlCBj+bTdgUIy/1TPOZRO2
z6A6pFa7Td3pUOuW6OGxownhnwAFOBhMAIBgXmwgWhDTk7yWHsqxskWx43Xw5vohjxO3H2RvGnCM
Wi6CZ8cvZU8gKUkoJceflYMe6reVFh7UODwfNBkKRrXRGmHT1cKWVDS7pUFX93daCjNVgxJGEEEV
O9ignwtzcsf8TMA9Qm6ebYXm6SD8GJcWGWyZhNaZMqtOXrUugZjUXemTcjNkJllG7ycIQnSkF6V2
MoIUCOSXfACoVxCFXp1GKZg3lSOJelpV7dk48/l/GfuHMvimqPhmxwuhusdfiZercYgYF6wSbMP8
UqqE0EmJl+Bx7/NgJ7QtIXRYrqcN6OsGuB134DBH8tOYooD29XOI/6T5mbldztVFE7yM+W1SqDuL
OReMW7Mf9lBFLkTSWiHlYF0nsYo4LpYbUNnu6O/rBfE+Sbaa7YlpdUkThMV4JcKqnkXg9X7izP7W
rAeq7SSn1s+JEdxH6kth9Q6wMjhLECII7TDjH1GR7HIyEWLyREAFPUrTi+Grbs0US4Nzmf9wq99r
ER5qaAvlvXyiPfVq50jcYoxkbi/B2IYGFcfzJo2wT9LA7GjsLlollFzE3wVcqYjpDjZBlTRuGIYE
zdEpq+hayghIiRaCO77QYFj0ira+Lsz5Mg4V6E/jrgRoI0f5TlefdFxKSdLbGZlsJUKoOHgYDTDF
yIW1uUShSm50EBEhP1xNg/8TKe+TWg17iayNWlccNYeNXR7EmAWkytyiquxAEu+knHuMssgT4pea
pt+Yi6dIY16HyHQybeFxPI/cMLIqMP7yQamj2FHHeQMax7WMQ9hM+4mFT7ea1O77rdrcMLE9X9t1
hukOBDSHY7GXEsHJu/BErId9q+jfjGyyreYMFetOly41MsNF62lZXi0eRAiwuBCqTUnIIDIyJ7Be
85DVQJMPqThhUC83CkrqpLZQlcn7th29XtVPywIqYLQbG9h32IEHCPOCwmvHpittSbMdrmGhvZiB
tkHtvMmTJz8/G8fEC0H+YIhD9PtqWae5RQS0YCHPVsNreFf70hQup8p0JXz4lj5fmHl+OgGMSwx2
9mIOvSC7S0b9jGOKEzTxdvDBLRfhjaIT+gi68GdDql19Vos/Rq1xgrk70fKBllftdfHkaYjTBvQF
g9Zf+E3zmKnhPtX5PBO4mbZkDabsF0TPT+5V7dkSrk3VvI7zSz2rXCEFPZdTQZZ28BRcXcwvpEjb
++mO+o/f3ZlKjdI+3fpp7CloLXN1IHmy8Cb4QSSsN/q4IagWIF3ixcJ1LPa2KF8Z6a043JOq53aK
uhPjdN9H/aE2g31rvWr5U8dUmFVpkxSHorgLRgMXCjBWSd7qeYad6zIJSFoNWJi0E624GWjq+uFz
BTZJEbdqLtyWjXqaSQG57BEvLNGqoHw6/xyohYtjnqU4faqURZNym/Thdwhjbisj/MOdbDTtKck2
dhRe5mARQQpcq+yV6krci+Jw0aWKK4eQ20rDtAO0IQ0noIWwXyQoWgCrSwNG8S7BEuHfkFXRaRct
je6p3LbxmYXIENRMlpPFIJ5bs7GxYhjyCSucMR5Y5rex9tBBLK8IRYTK5EYBGwz4U0LUQeKzbFm+
xJ1vS/VPsRFOtEh0TV7gLhqvyE+26xKiD5wWCAWOUgabQrGcucK5a+jbxCKrKSKHmK0h6A2nhp0B
Kvw0MyFPzSEtw+k6Bs/pJ+x9YFdEALZK81mEV8FOnOiz6lJHSNHL4w1luc3EZ3Xk3rZC6yJe2o94
0NAcbRoZ/rY+OYYVbprpopfV7VzOcL5e5wxKf4A2AkgwZWgn1U/luPf8aCa4nADmMd52iCHEenbz
FmSrZetmfF+0VAL4kCmVUxuIVdT5Tq5MJw+7h1pDsThdFMHyfb7U/MK16isRqkgcRod+gm0YHzJr
5G/d+5X/mIXCqTIlFPStTWc2DAqoZZww0Cp8X86qEOayeAVNhEWebzhP0yTpac6akzk6nfUbnf1W
JT3zROCS7tk8bgF6guit2UgiKuLPmcMpnyCHNIqHrw+w69LX25ESm59B8RxdgCWvTjyZ1hHqmvj0
5v9ofVSvcAzt0fHt8iTahGf/w/FWJctOtOqFGbGMF53ziXdRV72UnkVjM3GDzbFu7qrc9XZ5OoU0
hfMcNcR1CVFJ02gGZsG3cd/ulYO5HzbqRj0Y+yOX9Vk9g1Q/BZcqUlBy9z4eHMlxwf1aCAPsoPS6
z+EPlYexPPiB7MZZso/GcdMRmIH7zBGkwcmpch/5BZ8dXd//glW3bBBASBUCN3agVmqHLwLnQfrG
xR1QDJsYrNDpXLaE+uH4sfnY0Ks5ZJK6IfcxF08H1JNHvu2pRH/hLI5MNjpHWwmrsvDvz/TdvV5N
oRl++1QaXCm7eW9AD6GjS7DOe2emGUS4rB16UHqOVHo+K728v73LRHtXGRgjgI5FzjU2EmlOp0nx
3RqOFT4+nUQq1Tv639gkl+re+zEGUwmoPoD1bN3RhVXmACGsD6MjbnL2B3b18PWU+fSSVF2mDGdx
Glq3weNkMDqjDUbXnMgag19skPCea+dfj7LWBf3+uN4Ns1z1uztnKgS0k48xulOeXpaE52awHyct
3yUjUrzkUfdhZBq3KOAPZZ+4IuakfLiYYYNPNR9ktfIQHzsounc4kRxol66i/w/vxOrG8z2dQiUk
QKsJzqLsXpou9Pj717fh2M1eSq7v7oI2WlEY4MOirrAdpG9+tZOnl6+HWHdI/7jT1K4sLPcKcQUf
xxCCxppI1hmp7Wfnsyvt/Eu4gJtwV//I/67Uaj3Ym+bh3QWNaSGIWstgPkpCDe6h0g3bry/o7eOz
LkS+1Z9/v6A3c+S7MQgMK1pdXTi323ZDVt4l4TMOZZ/QRQ6wIyvc1ff9vrpiV+m2HnnBw6Y+z0o7
3AFLvpCvv/45n1XF3/+a1USO5Ukli5wrnuqZ9HVSs4+ZJuRjQ6wmIuAp0axShli0XvVeh8R4yXXf
zqeTJ7k1/dpiazmtJ290y4ZuWTlZ5FYXwvFK6DLSV7d+NV/jrrD8GOD1mwoq/54lNiYVF+vttfYI
qdDVjk3eTwek4YAxUEGnuO4I1GGbVVBf/7j0y24beSSv2MVpt29C+/hH682j+csV/jXgunbfDdQs
C4Mr7DnSlfE5VmK0CyRB5GCIJLmyfYNtXG855kzmtvKqUb4k23s7c3ws2VXYREd6gUAnLRTdNsPh
vxRaZn9hk0GAzTZZK2/EcoJWzA6zyFxpors4nKY+J7LvnRkotpHVbkAkeBDOV/mgbrUytFFwApaq
IF7o3tfz961u/8sVG4pB92jJY1jTNAyjjKGFZCxzXoo7afYae7qTHnTBZjvtEdpDmNdWuTdGWp7H
NDbLR/mLsa2l/v3uVY5iJUiUgLHFyncH8HcLeA0pgh2UZMLOJw1Zn0cu99Ml10BDR5mVhBZt9TJV
Y6aFhUo+uXSDIjwInXwvexXN60FzzN7pa3vpsUYXypGl/vN1+N3Aq3cHBp2eJPDOuM/ZeTbb1mHc
AUD00twlANU52jD5dNUwDfqFGPAQmK32Xz0cWcHUWTW6kxBW4562xbbZDBt/518YJ7KdnhxrYC9f
kl+e5rsRV1uwEQrl718adVvvATq8bavl3bFhPr+T78ZZfdGAvuGY6lkU+o150iMbtgXnGaGe01+l
iX10uE93ln8Np68mqUKmLblcPLh+Q/untKl2eInX71CfbhVHuhOX57c9trVcefzN3z+l74Zd9366
3KIXwPNrhAeAZiBCTqah2AzWYzkjWC8nO9ODTdcjPZ+PLbvLR+uLJ7m2rgm11YxVv4ztiQ4aDi8M
7WdpK2yzTXSj7L9+JT//oL+70tUrCUIqIVKN0cQr3ctPyz1BIVvpINmL5qI+DXY50uYedzqUaIe3
9AH+G9850SUm6L/xCThy7av31AoGwwgUfo3RnM300/L+6uvrlT5bgvhki/wfyAtm4Y+rnjhSA0k0
lqBFE5/slENylh5sAo8dFp/DcPgpHZGyfPZivh9wdQo0eiDAccqA+oIR15TTaRxtmh271mhcOBZA
XgcaDOqRtfbTjcv7cVdLkDEFYVvrvDlq8C2KaR/RTwgmzvYjZfVhPPfVmsAF8hr906nWqDGPd10e
Q6zXD9mydzSIG6GXMeoBTsnOtTTa+4NxHoM+hcNh43Y+srdca3LfXjq+DRbnLYQ4ICM+PpquT0OT
I92yWY52yUm0XTbKpSO4xxQ38qfPxAIVIUp4UdX1JDCCjmyrqlt2NsaFSD/OQb+wzWhp+/se2XFz
qm66TXJpnjabzn37Cju+V+3w+26Lm8CNna9n5Vu4+Pqdh+qBK9BS+FnrLned+1oeNfPve7vGbi+X
Okz16rvTZXXW7sSLpfpDckbCPk+6jG7ohF1//ROkt4te/QaUKngMFwMi7oLV7denVq6LhTMR1MJ5
5SvE80ZnkCGSpYxYO6NfXybVTlCAmlTxXRLol2TMnBW4igz6X74Uou+49WVSVLsHg7ZsNQ1XSp9v
LX+4MVTfSwwV4X75IJT9KWnyS2zJQE15KaXnxgkev8tkULa9Ip4YGbmYBoVRZX4eJWkT6sBx9elU
7fofbaAcujo7MdJ8n5URLJPmW922dLyUfR0H4H9L4bn284UxH3tRudiIchAxJd2uApx5QgJGnud7
soYHu1dMnY76eG3GxVkFp5Sm/1YtloxxfSMo+q7syR8PVUJ10l3oy64Y0X7v2QdKc+AKGnsYPzvr
upbXBGJmvsXwTcf+okYmWtTwVfBBJbXybBHRZMMkgXoJlF7xtSddjsiMK08HAnnH6aCoynlZqzvF
nNFu02MtjF2rtlslnj1RfraGZ93aYpw/T6F1a+IFIIUWGYQVIDNojDNfGd2ZN4d6dEqftOPP0Nod
VOVHmsOvlyMVVVvjX1lJcVdkOnvk5DvfJNlRkvIkbAduo6FeKC0qhjStN3pLBAvRBGRPpi7nPXTX
VgI/PSdENNRl+vsR+Ge9fpED/Ik0EbMy2BlJeiLh5jajUN1Yai/SGgbsNFuvA/KYpABj3N0FUGFL
ikLstOWcgI+83pM6cNHFNEdKBTFvlh6SHmid0UyvVKUvkwQXG6qohFZnEzjE6tDdDoPHI5N/vV+D
TQgPTFowNWzFf6nzmKOoF1FYjq51Q/iVV5xUZ6FLC3ibvSz7QyJkjrzxv+wwGFEXpTc6AvYAnN0f
F7swMC3Zl5uRnhlNiwmMklJ4GRj2ePih8xyoAtmRBIrNl7wmrY4N/8kFo0oDgyYjbFGAM34cPsGF
j3KjH13tpnnMKUPaY8t58hlkXrWfbmsnJhHqyJfwl9PO2zX/Naix2sxRUsiEJh9IRWef0RB05wid
k12rTuQJdIshdLjB7Xwv77oH/9hB/pey+nrw1fLWdl1NiC2Dt273szrP3XnXPtC4TW1hSxPzcPTM
ceQW/0K/0I26h765DJicG6nDpmYj2cVrE9uIUozBrTbRhVofebLr/c3vl0m9iXMHvp21mpSSezPp
0Cfpq2h2rP1I5avBv/36dfn8ynCwg2XFQ76uaiXsjWOpnbiy8UYbqLyERxmBy+7k/cfo7TIAm8Fs
g1cBUOfj/Ow6fbKmkCHoN7oQuyPPv/RPmZOesh2ROJeOtZfP/o0qy9vAVMVRWy45ouuihzUQpjHT
+KJon5xHO2mXOM/6xej5duZCnv53ntZfo60rHhbI5xrpACW78AH4OzEhNnzqr5/W2mCgcEl8zqlf
G6qqasrbm/HuoC+w7SDrpZrcvA/d1ErgdfqeRJiKFH+LePPr3PKIqrswgGTU5X4qLmRLegTLep3E
38f5DxfR/xci/3M5bHylRA66KE35NL1DRvAn/tQfy7+BpgVrB+cBth2I2r/0x8pvKjItAzkxfDPg
ghzu/9Qfm79pQEGwxWCJwTe3IAD/1B+bv7GZxifA94wtrvn39Me/7M4Zl0WFIF5eeQkJ6KrAIAli
1nR6gLSA9PQQzjCtHsl8MoNNWX2Lx0Pubys+3IjH7KblW9KeDr3vZtkNLurBViIS1hGjtZssO2mX
hoL5c6xyu7AudWVbkLGz8BecUDrPlKva3FviPQ58pImK6gkt8UkIsLSTftxqZLgDz3EiGXyoo2/D
xlVTmPt7FI3EfqCeVxbPQOf5W+1AfFJmx9+yhM7GY00Bk/BE7SQqvWlnOtHPDHUJJdyKwE6SJPg7
u+YqPovZQdlEEKFVaU95SRCbZjuZf1A/R4+1OzngrDbdSbpF+mdQwaquBWIN+JhNnrBbdgpsC9Gt
1C8WfyoEiPiYUBgPPMEBG+qOV6OjfvP303cyvG9TekmzN91WbnJbnNaeftk9+6TNFedIPUmmISkF
GlAzkmNGnSXlnEKP7UocDubL3NqDvIms06q/ICGlQo1mzwfhydzqfE/JKwhtdD2TW30X5AvkcN8I
3jWhzaOq28wEriTbSNn04n+xdx5bjmJd2r6XnvMtvJniZUMhKeyEFSYDJxAewdX/D9nVvbIi6/+y
e96jykoTSMA5Z+93v2YroXyM3Sl+MZ3e69pwUfnmGPQr7iXzNX0t4DgNepUT8LGCWneZnKgL4I4S
zfQ17IevnqCMJhzwpDiNLll9pAZWrulC1fTac9UAh9vlKX4wH+t7giiIoch92Keie/Estxq8Lgvk
wS7L4NJuhB8ElrxF5PelgZDvrHIt3py+/WidLneA2a2NlH/l074QGrJTbNW5uImbO5iPK8fpob+H
MnksRgdVbLsixUDaXomwqb5mbnna7Mh56OT7RfaTxetOCpMLXEiBKtkzs+0Yu6Z9PUMaKgK8geYq
yGVbhca6q5tQLx/mxEl73AHIIfPJbBogtAsH5RXYq/QS+axCMWhgJvka0W1x4avYW5CD6jW1fTEh
FMC0dagA0iCrjpO+yhB6uFDnm5uj/IAhhsr16mchMcQHgglvr9XOCqiq7zhanepeegSmHgenuS9/
qFthdb1TN7XiMlA5ydaKUu2+PXezg//BdPG1V6mxlft2e90O2alR/dJy8y23JDnGDmMCv3KVQ4PY
zLve3R7Nk+53D3LkiJBF3GxvuvG2Vhz9cB1hNa6iD2LBsDixVRaFals/6pEOeFb2UrEdqocyhYa3
uQkspl82xsN/nvO/ihG+9+fLXqOISFlBAohJtr5hFzUJqQguBAWOwPI6Qn6CI/Bn0c9vg9Cf18Hy
WBcXd3Jcd/5eZUxtbd1mOVv2NOHU6rbuFPfXXbnJA20vPCbUwqm9KMWW2VX2gFRzdPQ/DGO/+dYx
XFm+q4pvIDQrRQIy/vtngEpKqY9DPAI1TBq8W4iXlCc5L7It2u7/oPFYKqe/V1ZcDx3l4rqro+df
/vyXaiA2a8KurMW+Z41nvMaLwaw+cgcnvW3MD8zP/veY8c+v+Msll3ryl0tqw1DM/XLJbDXrR8Of
Q9U1e6RqUurM8//kinj1/8PXXNzGMBjGxx8Lvm/XVKWu1rKamICA1MFidqLrPmdbnXfxdb2MHZry
RQ9m12rd9EiExM1X/NLXS29iBc/jqYi8hPwP9TB7tyDxLk7nL+fXXvjs33M/P1+Ota+G17shEDcC
gNC4RqcsYBUUgLjxFNFFnEaWOx41tiIe5NZPIrJOwlTfWClW0w/C5XiZnovxs1Dektu5u0EJt47D
8JTQc8seHXWWee318HwZJmBgNOpPreqS4soBCReQudgP8hhuzbMkwp4diVp+nDOMnO2uIVZgJaGU
w8eJUs6fZCd1I2ZZ7uBqcLg7P9YhIX+q1YaMySTCNVgt1vDK7HHJCmnZqK4vUvYaq3yk4q4dt5rK
RyiPQrzmCGmRlhdh7mdYKjF49eWbB8F5ItsI28tdmzq39pxDYiRrBt2PJax1wiKMEC6WZ5YBhDv4
xHrzXmpwtY3KSVWoYkMNdf4gWifMru0bcXf60NuTSegSHrpzd7UFVL4DMCSoUG7em/WaLGm4ePPN
uRY7EusKP1YWXAEfVpskQZjgwNXCF6SuaxRcGS09ds7tB3S45rXG6jHo1zM73FdP2lVyzOa99aJ7
WOPUDsfhpQ1F0RmdlGfZrcdyr/Re0jx341oZNobk15vcnv1BeDO7rWYGUx6mskqakM05ZN/adV47
VUn6zOtndINBeoyFTRJ7SucQ03ynQ5JEcwHH+CenpPB0qJKEqD5FmFZ06xa6vTO3a7N66p0eP2Gv
PVrVLhcDoozx4fnIJeKTHI001ZTfmn39oaGEIdnhKL/AuvGLMA0ty643yY4Esz3Jb5tGIfrGv/ww
nWyVHouv65ulEBUO4X1NvOq2Z4ej9KkLu/VUwWtUu3/S3N7D6E5fq4zn0qvTslY0n7HSS3XOyPU7
cWmyPM/SKbnv7aV4QtMSPRT9u4j9k7WerbBStga0OW/c4VeFpNgj2vB5+iJVd6P0a2y8uHXjBuqo
M2yjV0qQwQUT/wDtq+wGnf9x6fy0dhU9TI4SBzLiI1AhF3ULR+mpk4HfjovKIWSBqc6MUxCYKZFp
iSdDY06O9UgWDvGzthxGzjS5F8ORBE/hwMb/z6aPhCrJ2wfZE6nlZaXk21ThKRZXP8Jb5TjtgIcr
1E7irhltqNhtWOXu9QWzNIdk5udWebgAJDqUpErsykfSW3E885cWUUqO+u7yEPEKDS4r11nG1Nkb
8FYtICyl2+sLb+jIwHA13iamApAFdMOBQnkRVnCfeTZ6a2ufvTOIkhvl4TQ8qIPbPYuv1KrYgy2P
gG2lOUv1XSx6Pf7TxqZlpo0BCOE5XoQSTESrulGqO1N40jNI3QHoYxG/DH2o9v5gbIXShnaZJv4t
o3ZtsBWpyYGyTRLkvEJ8aR6XW0PFgM7JkRteeLZRK9ummD/AjfyqI68U1pO40incyV19h6HPQ4wo
FlPNnc/5W/2VHm9nJvYSe8GFhBTX+lDQ5J2LffU5J4SvOenwAv3uOrhLvubVbtDdUkU9aj6Giznu
Ys5UeDU0yGwLKdnIfYVdlhtCwmtL1UMT25M0FSxZIae0doaP/mvyqtSFfC5qOEPZEJ5pIXRhmy1b
gAqLNYUzIe4gNqnlobwqziV6y1GsENQtz/aku2r52TzfipdxeDOMkBTqmIJZsScUEf0dZXJhk+zj
M7SG/3uvcnQaIb55vM2i0+5zDxc8nRjA5Ylj1mK1TvR1U5xE3It48NZEJLJm+j0bvNNsrAdV5kP5
pIiWA8CuU8TwvYLsXD/ypbpty5qBCGCoIUxeAd4qc7iEyhSQ15Zfc44cB30YgqDNkDviug0b3zAD
xe8OZDQlMVA30i10TL7sqI9qcapaN5rvRnD3ex785Okw+wmeXg4D/Q1zs2b2O83L0uNlCUhzW25c
wR3cExetz1tSh02vyZkJ4Wja2IJwJDyNgNTJn6eDlGO9RXB5auvja+cObOdJfKDTY5Jnlh7dkYpT
3ei6hs7uhb8YG6VBKHzlsLbSCtUBc42fQiJv5ESiHpkEu1GpqX2wY6u8U0CUuY3uWNuGsEnn9Zzd
QcUrXy7Zse2Pl/ZZv3mGEIivmkKv+ZrhjvNawSRm7cMd6VyMx30QZYLhTLe4rGO2J4K/tp1CkNmm
5Vy8+IUJNdgWvTxZQUloNwXE0OG5JtjeRe4jaV/kUsxqmEB0gpRNnJN/cX0CkorGKcW9pHp9cidy
TpKj8wlZ+MpsBFRT9QzZQd3jWopnUfZsEi8LVDDm8c28hPqjZJMxzVdRtsS0q17yAk8U++IVjFFu
T4r0ZTWbyxK6fFZ+8jnukzNuo+1+XrX3l5PgTC9WRcdl516arKMXZBtYP/u5hZ2xG2te0/pmRoF/
7PKzcA2XxjysA95YCKmRe9UPinXO8jujPZnVtr4EBKA3MX3RXhUOc70zr4dbEyKL4Z0QPjl1GO24
N9/6wC1vcsrOm/olfWvXWCuOEQ2D4yLay9K51XFqMtpwnO5abUP1gHsSW8gSSTj5kfXUe/gkoriR
Cv8W2aZ1snokb2usDDambrMBa41rsRbYBgeTk2d6RZQlVp8DMa0o4MIWXRdpnjISQ4+dSG/sLnbT
zgZI6AjP5ctlgZBsECu1q0J+wWZ5gjZQNkExrKYsIIaYQ41U2TbHL9Wh9FLzUP7JWiUeGM8+pF54
JFL4dUSrBbpFWeHVJaZxq3R8y/rAuPjLEMi0ddwZDYs8t6MWKjD3OZwyKsnbirzZIqg8LCojeB/k
eR5zUMytyEOm8KUEoNNKHtFzrHpfdy+PDIGzO/NlSfB2m/C2uUBp8mjqeJ6jj3GfU+1HX/aFV6J+
QQu93lV9dDmBZjoY2tnqhibSIWoVYmoOUKmscv8S291bfo457Y7m6rIZP5pQZXZ/e2zeWLZeKkOi
t8XIzo60eUcEWw7lo0ph0Djjp0jhGOo+wLhzCcmn5YBYj8/Ya3uGJ+zAaXjPvcYTghYPsNYvVssf
jIozuVDhyCe22zNvhGOsr24XRKd2VX3Rwnvll7yazAegloAnekAn0NkCMIqt9071lDrWHLa9g9ik
W8/y2YieSDCHe5AptCoHVTw0OPiZtqo85B3FoVvQngI9KM4121qctoadMCrCqRFCHrMMbnd/cczS
BzGaHuK1oATKLUcCN3MksbuhoWgTj5gQt4RhQR4mNKjYRM92dVBZXSfkgutccXCnl79Km4Bk07Lb
j9v7fC+3XkW6B6XnkK8Ha28ouS+famWfU4SSipdV65vlj+hJR2TxzqXzFLS+lzUFPC/PtfPFHwuZ
zoBLSLVbI8tYXS8O+JOLQUm6Egzb8mQ9NG2yBZKn8Qf4UWsnIgKRFWB0ahPoV0aOClx8P3MQgse0
XsnHaLeABtTDBNZ3cyi/tC6avBAjUKzCSDfkyNbDcdwQNunYAieOMIW36w/zuhur8zzi+rrLur2i
bQBf5NFRCCudbIKeU3CJQXCLeKWyfWF7dkNg9yYVblme0vRo9G8WJX/c1UsQBxqmm531D0r5OZV3
/aJTYeGLQZI9GfQHwoRa3ha0dUQ5oAhbpJEm48uTFahbsUaCGOCQv9LzVxkTVbAWuAtlOI8Fqce8
LHPh9dH6lq2b6a5bxKYEwGJio97p9sKNdHS/P+DruM79yG63/R0HBDJ1gBs2S3JG91iw8vOdW3mI
b6fIeJd5sxVp3WBj+nOdoQRTt/QlyD284YiDrdNy98AAONKxuqM5Fw8saJ7na4FLwtVtd2QBg4ps
SOJ+JnJ8vUT9vc5OuZ/XwxfFtd37M8JGW6e7JmsX+kzImG8N9PYAKuUPQe4iZcXmhyW5xMnZ+kFc
XbfG3jyMo61tpJD9yVWOUBFjT9prAZz3m+Zfroyb1xoicjRKXsPExwM3KlwkQ6BBkgZPh2VR2ab0
hZ3nUQJuI8UIETJLdDylK0p21ISDVxMfSUKCixR2Oqh1qAL6ZOvIMbbl6/VJ4YXktEw/5ng15fey
sGlu60yDdIV1pi/jtpq6BLffdZsOw0UC+ZL9FBZPSY7G7Ii+GQkJ4CIWk80XO4M9hQiLRxlBEJWz
JydvCarh4DZ4KfWFcS/l+/h6r6jn3JDxiOUFpKXOCxTKkGuNdyLeI3zVcTow8bXKmFwAkt5flJcJ
O0AU5B/DI9tSAwBGwlvhkQkZKWQpbXKTTU7fVFVgAH6Cgpmr3ggG7Oa+TGNVtsda2jJt7yx3oqPJ
T+hheA6cWHiLJip7CJXelX2uNakmNhonn0At5pRsmKxEf3zK0AUSnImmg5J+A5Y9o4Nw5PJHKz3E
zVOXfCXtWyIM/C1a3HOkH3Pth9a9myJWukLM0WaDYuoj6Zd+gdynvvkkfbM9tDayUUBOwTaF1bJ5
py+q4iL9vvZupRA/4pV1ANIpKD66cgsz1/FE1m7N2myQt1mbtFv3wH2XN8aBFzHMA9qg9eR3jwp1
9aZ2eb1XAjvYOvoYjVDV36Vj9TT6F05xuyVBeQhrAVjdBpIuG18g4IZKGIUYwuYN4Hoy0D3EXiGs
EFd2+W7GuxkPgogcuqDxrMSJrCADgxc8syMH/O5WnYz0vqq8XHUR3afWD1R5k3kXKZ8VDgLseGPO
qZpvmQUbpgMIOwe9K7oFr5G575G0m+EC4dZwmajwvTx+L0QQ3FlcN7G8yVnMagIxgmFy5XGAL0IU
46jfSU5GFBNOGcs9HOGfeMnbDJ9NtFNXC7T1BU3whirr9iQ4LTzyNeezk3YslcIFqoXMkNhC7ZCY
S4+MGW7Pw+8CqAwl0nc//VQaNgx4FIlvOYNnrMn54MDklyDzNFqana/ZkPmruj+DiV9Axxm2Af9+
NdOrgvWsMz+0yjbvg+vZadqtrHqltNYZTaNx65GY3xyKK+K9g2vAI2D/FK01YxjOHwvfgjuWCb7U
yCS5Vx21IRvrAoqMG26/6fMqmdhF6iGIiWe+I1sfUCvbDasze2hpR84KnkN4pQLD9PYbM4YBYjk2
Gwc5jF3rbLnmO6eaI/xYuH/L/Zf5M6Hf3spH0yYdl54LUKd0Fj/QqwtSxBK0XChE1sPCn7iYXouG
DXzRXOFe+SZ50VPlEXnsaA8i0oHXixRMs6/kYVzdpfFGAG/my5HOblV7YCxCFPm/A8i2fB7W0/Ps
dcfEEw5tHCgcanSW4OdAPqB8dn8SkRCiTmUX7tg/PrTI//fotPz7jP0nReq/scVvkK2gxAiDuqsK
ggNDcyuvh+0yi7jyfOhCw4sf30MlolKgLvPn9WLMagDWt0/Fn2gk2u+jeD4KjDnmcib5R9/H1bOi
9/NQAnMCYU4ObR2LBIwhcW61p/n9DjE1779JZisfTcI2hIBSDnTe/PI1skHowqWPHB9BSTc8ZRKz
7fgOfANQFKcFbPxicHcp6Le9n+0VDj/Obn42q+ZPX+VnGMx3YPqXr/J9Fo4maa7Unq9SUqau5ftq
NSQbpk/0Wx6l4mrezP5Ci0t81Y3uVFwnS1zyCKjlDKOft8XV8srS0v4ELW4HbRWvBk/bcRY6y0sY
+/IdcAVfvnO6B95xj+HI6xgaWzxGvfnHn7H2fxpj/PqNvo0XqovQXczxJwa9gMtDqAT/kzHGP44Q
oDISp26A7BNN9nesu5LStr9lzTLGoNjkG7q1Q3vjdtwZtoH+bqL//MMa+KcX79drfqO1qmJSD+KC
ry9kzT7GiuQElcAImaANh4SWpvOGR8ZObIT0DE7qmwvUul5SeXQ+z58onUuiwm9jDYM4LtJuNAy5
vrOmzaFCv5FO4P27+gtIsFEcxS88hSbqiVKelz7Jw+SxZHeaXeXJXKkIxvuS84Atu8HIwOeT0nnE
5+xN2NWrwqcweO6KO+vUsZlydKxafH9HWwyMj2yrhoKrA5YQOm8zPXvVzuT/CrIDinR9Yp72p9XB
MP+fvqBK+ikEURKOvjO2omt+HTFxwJ0UbioFBv3Hx+1l+ECDrSheSZEy2cLdMmRIvOhRwbSudpsN
swxEtjcbZIsC/r0wHKqhybXexYt3kY5RFmQ4iODNggHOVj7Xo20cwQbGZ1lx6q0uYinRuAzf0cpT
epeb8q1QHLFnUF0ERpjfG2G9Q9S+nPQaHkLYFEvvY3AL5/C2zdeWp540OZz3xa64L3NHcMytiSGP
F7kc//TDh2xPeaXdU9FCgRtXlNwcCpkHoupmHn3NSgyv29ljWLwq3kWK5n3UgsZeVlRcI2V0Ewzx
usR+22cD7CencgljnoIxcWRfWfPnix9WdML9JMTCP6BObRilLn0hRRcKFHuS0dhwxxxxb7jJQ+rn
PkmU99pLYdjVTtgl4fI5oBqUxZ0ICaD6SEVkDvFJxQ7q5d8vKmXZEL5vgUwA/+sZfyfIReklH7qU
Z6wG4yMOEp56r6yYC9uCS0DP1yIHaMHXRkywW4enJr8kjzc4DdhCLQo7n7N6e3n447v3j2sdrryO
tTDxJN+l1FM9xG1XLPG+Pn5GjAoCc3m5HlUUNHg27RLvj9vLT4LXb7fil2t+21+MSBrnrJcofiGD
nq5eD7yZrJrtuDYO1zA2Hes0eli6TV/dCicWysMYuxHJXtBsyMp4a5G+ccRTS/VGmA2Gq9MWLaDd
Mu68HBjne6Cx0Xk8TIdRcqvHK68EwOfdtBvO2Uf+CtpG32ieukdafcMrACWc6A5MAUwO9Mmnjtbs
1te36oHFU+zye/UQr2/KiqiF20Y+WExyDu2+wkQy/0EvB/oeMJ5xej8+TwBXUlAeiWpQWEBjMHqz
W9/fNpoXEUu/XSRROX/zstd200vrRyd9q7/MK2Oz4JjSU7Pp3wqGjK0vQibcVNgC+qYfHwhgqeNg
WNP5gzbpmIeslfeBAw/DrPvuiXp93k84dNjpSgPxWapBUJsdp6I7hGzZVJV+d6wCfc80S/dSd9iV
QQVfMn/MXWrxGyDxMk/x6HQO/UZNf75xV/8SSIco8gS/2hPPwrognUJYA1+St2Zf9gt3roQu01h2
gT2+hkdMQFntA/72287TfY3po60/T1tw9PcOzPuwkCKsdcNPSIDN72K6ZKj3XvGo3FnhCLgF6Le7
PsaP0e5y7j0s8A/ABhtrlWzVQF3HXxr7F5Yk7MZXBtrpHb7tfrEvt6xeCUY0JSxw9p/NfP9pum5i
Yg7RDkIxpo1/P4rnfMJxNjHZpanCFmIrtiVMRJ2YeX7q0oKPf9B5YGbwD5vGr5f8tlKgaBLdNnLJ
oXkuNQcaNlCUEa0vOJhijIZLvfkJ+DJV/qQE1nSKyh9N/iBPO2JAXcmX3HSdyc44e5F45v5yaKZv
0Q0GVXU2aldf03M9dBsFh1mNEBdHho2TkctsMyBfzXhEwIuUkIPY3QuC9dHrzrdP+VF5nmhJ0h0I
z3UCi0bxRn9M5kyA3AJzo5PlXB4vdwTlMsnGoBHQd7bFciOOTDTSDc308nJ4Kfl4gH8OM2rC7N7S
dyWzFZ1hgbDVXzvwZNask3SB+mrulvvNaMzlpytb8fF6ZA6I3dXtGZ0P4z/ck3KbGYy0LdasViYf
oYJ1yYz50KqbaB04wqbJh/iCJYtIQE+QVnYMg0reTzU5SXRvHetMgP7j9Zp3PTR7aK9AkDTH1Xt5
mh7GK/e6s6W1aobWfIewiC0ke6IvGXSXn9uxemh+5kCwnNEA8diL6pOgBbR3WsjzWhV7QbbLM6S2
lyuuirNz3S8bPZSQIN2WT9OIQwk5bYwbGNB4Mkm8FVgYQiL0Q67ar+BsldCztmwr/QepetlXanj9
R/1B/X8FWWSfKoWN4dCawOPDSQ+AtcAXxec3VIVBxoqd8Po8NTAZOO51e9H+plj4ANx0uX15hUIF
rwBsV/siT+0uecXXaI8yoc63dMQLW0b8bHfCvnhm/sL0HO9EOGFgJ+zh9H1PJbxBTuYPCeMqV3tj
cKIzX8zf4726TujCl/lp8qPLAbQCiSgb5v9MipIzEz5EER3D/tVSHYBDbmW/cy73Yxg/3R6HQMv2
Ij4THOx3os8vQvO46IXr2/Y6crPL8Ja51xDS1qHex/RosVuBeZl+xi7/YH0uBYVyB5TRZndDHKrV
ejZxifNxcgLVMB21t807MDsvvvtTPoryXYa7kGNMHSqOTiCx8pvs5opIwBgvgorZeLUSaGA25tf8
rJDXAufZva2KtbmSAinEbB/ngAbzLBhi8Mfp9f3RzShPLD6Y8XY90b3DbqDKclmgP4kEfyhPft9p
oBCb0ExRSyAe+E7K7prKKuSMV+f2YQbR2vKj9dKOVR50PW8OAIrq4Jg7GaBnD8Bx/ViwAUSvi4p5
V7hjaAKnWUyoGxejQ+Q6f9gLpT99wKWQ+YVoNETZLctqeGMakgpbgd0ZrdsgchtWCK8zt03BWbl+
/2OFBMv2W+GmY/O7hC5wY1Q8kv5+4UtNdVTF3BnjFB81XwpNd1irzwrNKPK1P7DjftNsLt4Lv1xN
+aajKMxUnIqCqyGKXYlr/aitEEz1KAxask65xz8FFdabxVL3b29kVnpkmtH5BDpDSvvPzhM/k3T/
Xq0tn2ghBvNmiPzy79+fzKUpjw0YXvPJOmkfAla7B8aX4xezZ1i0hI9B3/gY/BlDSbtbUa97txVC
o4BxPziF5Csniowj0VHVuT4ufJb4tQphyz4iw5Nta81QAYrpvCfwRT5nj8I9DqnTk+BBi4VjRH6b
t+B0Ea0/HE3AXrs4x2fJW+qE+aSdePHWoEmLbUt+IunJ+/crQ/u9cIdAiKkRNjFY0vxG4ssTUkeV
ijM4hbQMJ5h0aCFknr4qfQ1vqids5Dxjr4Xatt4vL0ftdo+3tfRleWNQ3iU+G6MSaJ55hyqEotra
MZ9bM7xb0R2hewvNvQYF1NndDnJgnUdCOv+wdH5T//FOLdIH9qGfSb3fnQhK4zbntQ7YvGAI5B58
pl8dvCDlcPuIjsmqWs2rDgk2vd12YTp3d7dNHdBC/5xXPemUcYjgKHWu2+IBW1Bpox0lVh7EYyq5
p3yHjNmn2r1nVJdXIJOUZopdbtE0u+pxcTzP3fIHAPAxPhV/iMLAque35WkSm7hQSsl80chY/Pvr
qau9Xsd6zVB63XtL9q132ZpBfw0WFVADbkgdAU5CEd4fKzPMkCdBBc1toqTQ0hsAT9As/Pa1OePX
6RMoPZzbBw3W0FJ1RsG0799qxgErEDdPfY19SEdrcze4oteCa9rKs0DLkBzktbTtemdp46zNaGzI
6azO0Hd2yjNIQtzaQhTUQRpUp8Zl9EXgUuHlx2U1F8fYVRigI+ah99OplrCMQxUKI9HLF4sBmOhm
oILxzdDenMHRV5DGIQvxBN2q9kx8ShqKvfIwHCJxVbk82wJOIYyuDOKWm7yoX+aO8QaulwuO7BSP
+ZG6YMm+gLgOJgd6NYfL81x6ExL47mdvfqD0iQ/VnhErsTYB+RiDXT1FJ8lJRV8IDODtVyPoYj/q
HfgVAdHUst+sb/eozTxTtvOAIuNj6SBr9gFsVqnCZq/GIRiVP9RQp98qu6r0uk3jja70mDL2Vhwr
iJ0Ls/blXGTa/lwHi1QPWoFdHRcjgpvlKK2vOdUrRn8L20KC1PhuPEw+VlRNoLxNEEccY7VYTQgu
k8NN64KNwzhCaKyG0fEW3NZWAD9rVZ/VzbUDV5xc04c3yIgzCRPQiend9OCG4Vq5TWI7fbit+4ci
iLbRiSrhQqFlm8/sSiTjLSNz07+8lmx1zBDgvOLP6C7Tst5ND4UZMEJIHWlnVD5Lo9kPiJpUSJ6Q
jfBrJtVqyXmg9n1aIMz/hij/T4zzH4uJ+f9fjLNEAbx9Xtu/iXH4F3+JcTQLxQ2Vlyj/p95mscH4
KwyAP6JSM5HAGJKIvo4O77+0OMq/SG8FmTM4C4yfIa3/rcVR/vXTRhysfvETR+jzvwkD+E3LSGdp
6T9xQGX5id+xwLEoLjMmFoKTbGnK4uOwglKQewyGopPqVwO99Z/89JAafdtEf17UQFOIVw1WVua3
TbTDp7vPZk1wRDP9HKcujAUcMQWdNjN/VBiKzS0sk74TAyvp7DYtIC7BpGRCmQlhDgWl2hRDYXdm
Hki3fa0E2OOFhvkhVTs1XWt1FCjaKLgNDqrKYRzytyrLsaMsnWIijdaKjlkFlU4ILgydh9h8s1RS
q83mCt2DieiN4nzcTQgUcpU5gBA2fRFKVfvUXvp3PGlxiSu2BL46l0xkNF1vcVgzNNVPZmHVXcvD
dZaCemAXbcTthXNNsjrYTrEaSH1jJzUIdkdLP8h+MeJBJOJ1a162bR/jVBFvrqaJJRr8aVVkJL7P
UhDDRHwo1E1a3lV6tZkhQM7i7KnTWwEpr2qIZ8Ex37qatjaM9OxPGbem1Q+TkW7GZKANZRqKCfvZ
EhecqYZTIAmnAo7acMPLnUOqgWAoEj1tD1XyUOc95E0dwMM8pzXMnRGr9rE/9EoS3ixAXQbZikEh
RoSuBTHylmuuGrWBGt9etKl8zdTq/laqZ2GsNiV8EgNzJOU2dg4jB0CjHBxAmt5UrF85N+rkntcj
D6a2Wcm1/tXkkmUD5fkJg6HoCoenIk1y+R9ToE2jEiex2hUbM8Dh2VMl2M2cGJf24rdXGLpm4prR
rh9JfP8oNG7y+JzfzHdZ3qI9XKm5aHfGa7dwP+bSwWleu71386cot++3nBfNrF5JDrZzA9rzvY4G
PsWMIF+8uzmap9eMHFOGJnYsyB/tHMztVzUna70Fc5CuZyM/XvQ1L5etis9Y1FeM9AXJwKoc49R2
dKQh6G/PKNVxmu6HZyXC7laHmYAldCZnQS48xu1qhsKmCZgm64FsvMHXFOXJqRscuqLNNEowJJSw
a3D5xxTAcrKIUFpwCSVd53kJij0rrqQVWyGSGYs26mvXpHeV2HBHpMluSVd1poZZ41WJcNJP7gFi
HXmMNrGarPEQvdNk7b42rk5ciqFw5Z3SoFzF0y4RC4zsb/37RcffWMKsp+C/rRCYcfEmpMpDYVJ4
WeDbJiG6cC5z6eJh/+DPRBblivGuzsVBUZStNOthe5U/kiuFgyyt6wib6+m6vWrqXsUIIG/ar6lD
to0TgyrOYVEJdxHeykoUb1pRfCqSo1AXu2QstrkGgXahAElKd7NlQ/LiAUCZKn2IbCOTjsy2cNYW
dd8oK5ySxW0pX+26h/t/pbPBnbCUgV+ricYnuy2fhsgs8y1pCl+8Iu9To91omT42Yadc2ltSe4zl
yq9a/P/nT/ZMX2f1wAjrPsYLWGSiv9HO7GdIMap8qC6GZ1WwelN9PcmDOyqlk0yQ5W/91y9HzeE/
+6J/J29adlJMPjRNN4io/03730+TLPSKyJpgdgZJNqDO97s/gpG/lb206qKoIf0kMISg7581/y/t
cNdYfV/H15hxAnF98Va9j4JlRJ24H+lqphrK6J8wj1+XM8ayf2qKv08Nlqsv2iZR1xejHfWbYDTW
rk3SJHLsYrDBZnJX3v5Ko/q/4uU/qA/+TfFyTn6QZZS8FW9/q1+Wf/RX/WLI/8JCR12CU5gLE1/C
zf+rfjHFfxH9jsuOQhiarukLu+GvAkY2/iUbskGPpKA/RnvPv/pLTCyL/8IFUEQCDABNCaBK/5sC
RuGT/YqXoEOXSRhaSiFMTn+3FrxiEnG79A0o/6VGTNPmzFh7kmY5bSX24qZTUAYb9AJ61u6jqkYr
W3TpviL+4NTpmbVT8CzeXGD1R4L2qDV58q5fNHrktK3dskXKEEnFS5TnsOAyZiNdPG9zNSke1EKq
YNOUI3EseplsrOwK7y26EDEdWY2FdeYFRBg/61+ezz+s+G/A1PJ9cXRdTEZwGEFv+G0sUF3JIU+t
OvfTtpA2acMhqd2QAKsErMdS8gc4wlqW1i9wzHI5QCjMow0RQyHxezOfCVdMR68tOrVWXXz9DYDR
CPVYP1/BTcoZZLMsXiggdaQHfYS76/UVUAnRjHBxJ41c8GJIPkXiqSvr+ijfyKav9Ja5V5TAI81v
4nGUUVo3MtExhUU78/9IO6/luJEmbV8RIuDNaRu0pTcidYKQKAnee1z9/4Dz76cmurexOxsxJzMT
weoqVGVlZb5m6PYNYHs3CMlz/ArOROnqiwpjajrLbssTKVIPodFQgZfN8nWQYp57rSwsQ5VIK+hW
tdTaiPqsz3+vxeGeG27j15AGSuMtjcNnrxA/Ql/YRhodr64sV4PYHcvKwG7K3XWg052wu1eNOlop
MYhEr8RPTRN0XeVil17qqBMfwrhS7pW0e5R884/lm8K6FbAMNlUh/VFiZLEWZAoXpoKbupb0AHjy
ugcIqtO9Sgq4NYXW3eWd+dsInf4gN4iaYoqoH13D6R7VWJBW3aDmPwbPy2ClyLFztKxafcnVVvjJ
AkqLKAjEbdfqkj0Y3netHPQxCbBghtV9/ey5gb4TUgXMmJhpJWby/UbJ9GerTYelrgxM+/qWlD5h
IV92CSGCCwj9ACq6Bhqf7KKT62FgMhZGBb7t+KH5MkhmuItyY+3SAX60JDB6uQNDRaOst28iBfpP
I6m/pboTFwltLnIJkdUtB2ebdK125+rKjaMhkynEmJPoHqhBqutD2uebVNdqW9M6MDhNhohP7xzl
xKGuJ4iGsjPM1DuGioQjUvhHSYoHPIZieoWKCwtjIJH2440SUjRqW9PZmhV9UrW/JcK5EN7rDr5V
K+a3pD1PqWz9jpJu18TBjW6UFoL1+In0DlpToSCSR3pgT10B6B1p2SYW8+e4lISDnHsQBgGckul8
QAmHkpLn4CjgIEPnac3wvjNrbZc6FSWhpmo/wgqRJC+QzSenUjXbEasPQ6rfQlMZXq0gC1aVpGU4
2CSVuBR7pKVUF9p8UpriEYee8k1uQ2pAUUyjwq0/0jaDMlN1iCXprbxoPO+h1IWdAS0jRrdU6CJ9
FfgeegKyCbGNtkaWht46Fcu32ssCu/cwq0gK5VWXASRnUeKv3Lo64PJWUQ3CpkeS8q2e6d5DNvSr
sotBQiJ/slH7InxSgwBjBLGJVkNomivHiVxsFmQYjE2CqViOxrNRZ90t/naY2MSpsMQIW9hpcgJt
0hNue8Xvn2rHjR+jUHVtQ/ZIuRW84uoRlJZHFs+ZQdJuIyHYmU7YrJSBZrSEC8nCFIf26Jf6WLom
SuHUsu50GHWy2YXvoG/hPwWDfGw0QbpVdBC5Rpijio26AJpWNBQ7aY09CRzcLN+FTvhTjOntDrlA
5tYOcDKD4XuFgZQHGsdz6mrtKVK3jnuoTabp4grfmerOz2G79VLS2qLluL8pqjsbxNhwUwh9GCH1
gOZvJHpbSNPLQSxApFXlnZKrpe3LsHWdvuiX2G4od2qbkSVbYbAdLEQLUJmHQ54Xf4bMGJZBAaZd
DAdKqA276/o5nqRZn7EeTQ5JV1EN4ZqZXC2F1JiuIVYRRg5IqKox9WYnKrbXBzm7UFCoxfeNh5Kl
4Zo9vb+0uNesVBM9FDDRRMghH0ZBtpOHP0MBNKVHpAzFg+tDTgVHcF1DB10XRYt/LELVBD3nm5g1
KAMiFFUmPg6YbSQ4V7icjKxVblzjLqnDG7EZVlFdz9yfZ7e1QdkHoRORK5Q0aFoulrNAqGUTmgZy
dcsy2umgT3UQVkVwf32O47f5GoHJBZQxO1d4SJ/d071qxZ0joBdRwFrqlB++eKvQGb4+yKhCMxmF
roSFtiAgUfKt6XRypTdyWcsy6EmpnUNaaovkQ+yUTW49YyxmC0m0G60/RtR7ZaJNJbnOQqZaEThQ
d9su3V//QfLZljUUjDFJUEatQzbVpFsmILrQCj6oLV54sHwoAogpio+l7y7kNP8tu6R7Rf/C19kW
SWOLowedt/Q0zY65W2tLvi/aUUdj2OUesDtPddeRS1U5GQa6o+KmlNudo876OZwlrfxsLEIxUxMp
g9En+XpfRg2Nt7rUMhvqwX3TIIpa4VxTK/HSoJgtRA95qUHw7AlOco7EgA/tTUhX1xfvwsdE7g6l
Oiw6MQWd9mCFOm8CN9HpW0OJsMisPDgwrfrj+iiTWh9nj6mejDJ+wZPUILS0GoE4plr439sKXlJ0
0DMsx3Is+YSZAHZ+2hTEHBXMr0e1It4rX8fiCCq9ILIbuM0gcad3wGd+VRh/yc2f67NSlEs7j6II
abGEAqwxjSlYM1WZLMdAYeoAFEVtGokdJqBM8gb0aiBDotPVhO6/T9FKz0vYRTxKQqkMV5qIQpYW
RSsBp+w6C9BOKOvDoDkQFALY+kUobN2ErNJLAvokTlKutc5clWK7F/3mSDGzX2ndQI++06PHUNDN
l6RxqTf5uENZC2/w+5dOz7MVN09zFCpoT4Ghi2s3deCDtlZqF7VHi9AE3qZkpOG+qBr7qCn0fZIX
H2JogjxP9YahrXwlETtfCpNaW9Bwpcsd7ForzoqNCp2mAXJj3QiSivUfr5anoJSJbm4tbxCYQkAi
KDn2WX/fpaLdVjQxA/UHSuUQIhJ9FafKQ642R7cuoO0lyRv6G+AtEMfEcfWn58m2FAY38eDvajV7
DRQL2Q3vDXkq8qz60ci9aF338rs6UInRw/qxAyjkRtqPXmnN3WC1d2rp/FH05sEtdLpNlIsXONmD
BxIDCnFJbYsS3aJaBVOjSgSr3hcJ0okJ3K4oM0jxsolkJ6WjtvEeU61ALd7R0k2VJzFlTVLSKA0Q
tJH7DL5cCp5GcdgIPdo2NKoSIzWWmUSHSI8ArVRqky3ETA8OjUtwSlpsAVU9gc48JEglJuBOcvRN
4Yi7sQ7AKIK3kGMWBkbXvNVbSGKekv1uMNJeSoHsbDMzPxqteKgCg9J1C2/ejZTvRaTL6yYDMJhV
4V7uqw3Oc3gQDmhZJFl1rw/NkyPiXZn0t4KLAkYeFN+7oX6Ta5+LV/wmCW7NxGtIjbpwT0nmsSiF
VeLLD2ZAtpUqaoffo8AJC/j7ifchW8U28TIgaUUFz7VAT08SdoWUr8PUEJdpla7FPt02QqSsTeRP
a2AnsR5RcO2fzawFLGuSP0Yx/Fq521KCuuP5Eiy0PPAWhtbsEt/byGq7zxMCVD7IwKrbsS0A3TcQ
5XcHmJEuUoZOOw3dCIU2Ylt4Rw0vPUczsdRLdpnu73ofFhlp/lE3y22SoBTQS3AEA59GnVm/Krm3
TWX1WxiLj2La3aYlTlAUtOHro5fkxEA/MocHXZFAg2uHF9GMsKzVYTD2zlYe/NZWzHjroaBiFOGN
6gB01q1+3XP+k05YB7X4LJlg2XF4BIQo/8jMpsEcrnAXZRr9zrEwU8V8HaiIaRidUx+1oYt2iW4B
lsYM1W5KuL96O/CEaBQ2Z6h3u1oIk0PvZibyZWEH+TN4lS08xvQqfszrcIOJ4UeZRWAnChSoIhUN
Zj9uoNb4jZ68Fu4AZlIFQOfLGVA6PwDfIZoeWSx4iVreWW7IW6VNhhtFlRHT8M3sJq0BMSVB/xxq
BkAs3fgud8mh1Kz3PkCvytcDd1HI1TEQPW/Tt4IxnvzbVJXfiiRAFMiEJkiBW6NLjEZt2ZvtodJF
betnpr9LOYXLtolvTKfnNCfKTZ4bz3VTv0RaCHVRQlBFDtqxIZrAnY3abURyxVWp2LoHYMXry2PZ
uzbOsBtJhXJdtDRcW/VJBmbmRWAUtcDkMVCZOoRX8buaD7vG9PCf0yFcuX2TAs0yQLoZquUvcjOm
oJA2Bgoy+mvbmyY6LFr/6GeDnXrBg9ohiHb9Rrl0T1rkiLo0CuOdCUhZqLMOSkSxO8JTVioQg/OM
Rdkr+w5WpVjr9vXhLuTEpEwn440pysm9HFQJMqYm4/liuXYRZOZVrlkvmvpDaziMQnBXZf4NTmkz
87w0MGFcorlJDevcTcsK9NaCU8zAGY/YBiutuLTD8T2c0mDxU+uopPLerYV2m1UzsPjzBIEhZVqO
vAHU88cHzn9aVLrhYAeAHTMlwcZjL+J03er93cz6juv3NSHXRzkwWTFoqyIAOulxRjSugqYyexvP
5BXaO4v8pkHKKR5B+PMWZeNfOxvNIhVBjGtsCk/yYE33vIT0f7D7Pc4yy/Y3rxnAFoAj8HgWYfED
mL0+wQupty4pY9UV2CEl2ClfTGtE3VRrqM6Cj9SA47l448bQCJtmk2sjZ2YQaCLrubYK8yRdRrX3
oPmZt/LFDkUryd+ocrJyKKm2fXSQTfe7JqF1gIT1Wm1bdCP6V5NbCZQnWHoZKvX1n3+evn359VOK
mF4Egm/FAYoJ5UuqbzVEE64PcPE88/aTJb4GB3qSi1JzFmItNzOb2wuAGb6o8BZ790dUgHn350ab
+qp/ptmQeXhrGtTdyee/Hudexu4xspzMjl/Ru8Ky8BnJICDLq/BQPHXS8iN/K0HsA4sP7VnM2tnm
I5SYiAQrBC+2+7gUJ6EkKzJK4YWLPzAaJY3/PBQfphLOrOf50f06yFhXOBmEhnHqNj2DECgXkXMo
gx8SXqpmOvPGlY3zkb5ujcmXo1/YSUUv93bU9tqqLbNj7WfQjPzuscPpi+5iB4e6hUiiIJbWGwoF
E1XgAnTal9TQUWjOh2OddXaHQknQZbBjyc2AxcfbKo9egzTeJu5ASx8weoyUTl50t65nAjrXlK1i
wA43ArQ4LE/bWTnCV4GD3EDYPjvIMgqa+zP3xYOvxWuhh4rfDLvaCh4alG1aPcA5XoD1kWCU24ji
jRGWb0Oh3NdD8kBpMwE2pFvr2pAq6u8FeHqlfzBFaqxFohuIcGltuEVdzzm2luPEi9atpF+9KKxa
U94lGohy0xxQxghpMFbFkxwqKKxl+h9VsL7rBZDQVLgNLGuNu9RSqTykpxzUY7DLoZ6dsFIWRfAI
dJvZoQfR+Chm6oaxFmMywMJUG5sS87EpgPFb9fAtLaWfAGRxYVbQYWsYCt/iPcUFxJAq44afk9Pw
7nkTlDhT6LEL+8NsdADomGLgO3DfGRXqTM69WxoPvBnt1Oq8xQBQ37LSm6aTMQEGUxLX31tfoZDB
S2tw2oca2puSKMchKP9QDXiuk2zvVDK+kjrdnURCVrnP6gfNC02sGKkzjka7okPqw09wkON2bnQ8
ZFspexwc0OV8dKdWpIXlkGwNg0wpsvdxzO5fhxLLs5rEXTQIojzGmkXQEvCyUr9TcIpfuhUNpDxU
H8EHaGsltBBqpQwuGMfSNF9cp9+Xovym9JYFYyZ4k9zkj1T3ticNEHhjfR97gOiKzrpvdXfj9SjM
aS3dLg8YMywZF4ms1GvRnh3Kn22soj2bNHs3z5H6pNG1BFDwsx6YXApC1GuTvWa0j7GGKoaCO7LU
QLcLyr3UJsoGo487rYVSHUQuiJygFNYpuv9lIv3IZOVnLahwuEtx36FR1grpoZPS5EN3YdZlBlZG
RRfYrdY3BxiuwbpKUYnlarHTRN7wXnnIU5j4bZZsFRS9oiwFENQpeEnz+qCm0yKpauFRl7IFm+6j
BpezV6zivUfuwcoMaxXpCOOJYHu0oSHMN/BKHfNd5dw1nECaNIk96MHWU3m+iNTOSnH0k7Kg1tfS
sJMsVInqXjvCjVZXWeIfAz+/9YdslckG+JYCFI0z9hqrZ0ORVlQCdnLkbd1YWoa68UDXHLw4t2Lv
mfC0tHcvlt+cuHjE0fOb4ZQA/coccQV6k1x9/aPZq0sC6Y8qdQJ8p0t1Z4k9ymBoPjnBslNMMC94
kek1HsMANHhTIhSWBi9a3W0EQfitNbCfhiyP96neOTP6onNX5pjxnETg3gq8wikcFB+QZoFuoTTm
TIwfL6lpFsONKYuiYeAlYEwuklooi9TIUKyQwuhp0JNnzK9uTOq1sFVtOd1hXk1R7OX6RX0xkTkd
dXKzYJBreHSCa0iB8DZ38JiOiW3Z+YanCXipm/AFrYenetWvgkO0z14qot4LEnhzxOMLdzj9cAj4
PAIA5dFx/7rAZVQqoZh6g83j+dbwIV+PDrrqe4NqEEIEi2DdbpO1/CkSen0NpPFPn638ydCTb6ua
ITX7vuhsZ9RYtECZ8/45ps9UIUdJ0uujXfzMo+4B9X+kBqals8IqJCMZ/MFO1ObdF9SdYyC+5Wnx
Dhe5baXgGA9aZqOk6Y/rA5/nZCywSel6ZLbr5jRREavatUqT9L9Pf6k49JSvln9XmMlK8mfK8Ren
eDLSZE8ZcthqchXw0Bg9LG/8zSjXIR7mMi9pbpzx/5+cya4ki43icUabco0yAK6ZgPl8vAqlpfsb
vbWnESYsbp10r5G03M7xjKf4UfJOneaGSoYrGhIhbvLM6VxVCeRy/AHLfxQqIXGzd0YlLyhYdNpW
1z/hhecjAyogZtlA1F2nCgVWHyVEjniwwd3vw31xCI+j64YPj29mpAtrC76fUMSGgQgw7VQ1Zunl
fZIgFbFBQffNN5bQ8uIbDWK5asvJQlrHT942QgEeKuFISp0ZfzxzkzP5ZfwxTz35ttagKgIqMchl
Qvs7lmDToX/uzbsBeTYftPm/Gg40DR0yiFnT3k7jkpG5yCtDqRpsaRXZzkp6HNWyY7vezhEppuZ/
n/uGovp/Rhsvm5PJaTIdkMgBR9fv/9GqRmECPP6oI/M/sOK4vJR/R5v0WyRDEINw/JTVmwiNqETT
wv09cgS8AxYx2+srKV94QIBtAtssgQoxKHR8nRs4FD32rXKw0UVaia/NE6IWRbrLX0bSg7KvdxpW
q2tllyxDqIeh/edPeYBLBk6/nrlQLy/z358ylQEACSJI/hiHGsBMu1EvW36PJRQ1RvUQZznry3Np
obm4LKCC+AHRifw6daGTdcy5qEMYxahiDcUXyRULtio6GAVCanMB8EJER23973iTONtRxB682m1s
Ac0tSOdxdt9Bbi2lbiPCN73+YS/dkl9Gm3zYWHAly8VI2y7R/W5v/f3wGO/cpY4E/+xxPO/O6adj
6RNmniL5A2gSZjYqJEt2fWtQ1P85qtT0uFUiQ1NtMMKY6wleinkn66lPUhAhkYdG8/zGHvmA0rba
hrvx+vA2/7eVnGqspJ5sZda4khXMPTpd+nLYJod4ZwnrCj7nzGgT0tZnsDmd1eSSyspGrFtq0HYA
nATbLttS+u+Yor+ngfwzQPuzFtFSH7BW9YSb62PPLegkzg1iEhctkGNb5hJREE37nwn3zJyD6V3V
C5oPXEWouStQoM25M9oXmexVCIJNos5cFeNvnl5Mp8s5uZjyMIoyAyCi7STfdEw66mTmoF3e+6Y5
msTASpnWTtUKY4FaptbeUlTwIC8jo9iKM/fr3CCTL6MIFrh2ndBoNB4gJUF/KxrxhxcJ//tnE/mR
DGxZwx6NEtnXkJj3fZW4PhmSZm0tA0Vy7/X6FrsY5DWKzeBLiLtnDmwuvm+51jMCQZ6Oxco6jFRK
4KvWxkTKZS7mXh4PDReZB4NkYRX0dUZBJg1t0maK7UBI26hrkGXLCHmfFM2P1AaJO3d+x/M53XCj
gMt/DTjeOifJguIIflf4qEp7x/FSkRCZh9CuoMeFYJyMr/Vc9L20N04HnASM3kg734w5Rk5aPPXg
SxaZj+lOqs7MbIqr/4xMpwNNNmHa+05iyi3dwE1zDBC2+4B0jSK0vMwfYPriW4rQA5UhQCvmW3tH
uzJezH7PS+f59EeMq3G6vKpndK0HE8LskGuLR9WvkWMbbj6UYiTfQ32cW+CL74bTMScxxBKQATJy
9lC/7yDEpqMrELoQnx4pPVLb4vfrh2RujpPExPfKpGh9xhOFkf+MhDLgxetDXD4X9F+k8fVO+jfe
BSfrmMaJn4USYwT4r/wzpwEqK1KvEMrnjG0uVQtk7e9oU9N1nNgcLlG2TgtbX17SYNroO+lnvEYn
B2EVkttRYI+uqu4s5ZmYdgEIBtr/ZPBJCKB4FzQhkBO7XLfy3hbXo7LsR4Gg7mqpLKE8zZ/JMZU7
CwInQ06CQFerWkZrGuZNKFObO5ap+YBd7MJ1X/U63w96PJfHX4wCEGs0cA4G3crJnmlBCbtyXJGk
IC0w7AJEnOK3XYE7x1sHo1pdI/y0Qf11NNkBdR4e3FX4rViBXX2+vrMu/hBwixZ0CRB+U2CmnlW1
nPZ8ah2B/exn3GgLrZtJyS5lENrJGJMD2aRmKycZMVYUowPY1/Guus80bys3FIP7YSbyXQ4ABshM
+EQaZZlJiM2DQAjjnkeSuAeytIySG0ALPmZfECkpeSJFIoczudhU1OOfaGtqXJMm1Qracl8PaGJ1
ctNIIkfmoYFfL64VpLTg5r+HD3zIj2btIlq1lL/Bmr7+AS/P9mTkyTsFb1+5UhTOy3iDDbTXN5EN
WGlU2F6WxgYLnJnPeTkYoVXAY96kKzzNCFVryHPJQwrV2o5vlVHGEfE8XisN74a5cH5xg54MNtk8
aeEHlVZa6AwILGpUHWoFmTRd/hdNdVk7GWfyAUvdsGJpMEnkd8nz6I30qcL7NtqRzZcpxx99FnBO
Bpt8s54WWKQ0ZKFxJKCp5oo3ZhndFFGeAXbCgOH6Frl4QZ2MNrk8aEXTIQpqHBE8owBU5iM5jy3R
9UH+m334n10xrQdIsdBU8G8o8FTLcm1C71zgfIecBvxl2R7Q35vLLmbmZUxuCq92QtGrCaKInNm5
gH5+/O+O9d9JTW6GVElFt5QZwvOjci3npE9xYS4qumWhpLz0umYLffaeVjH9Q3eX9yVOjGZEnpMa
qp278a+yBdmo+nO/7OKV9febThG2JArDEAD2Qp7uSXe6rWPeqz3Awg44RM+mNaSZODOzZY3xY5xk
IKEk9VknyyPpW3zzghHf5anISvslKn75TI17brAxKJwMJsVpMcJfGrtkKc3shSCwkhAlSXBQmtm2
Z5sIHSAFJL3GZWEYZ05zNCVxj3d8g1f0qN91MwpH8uZYeD9oJyIDQ341W36dxjQuCLAMeNjDPuUd
+nmUTqZniH0XgqpI7FRSbrtCuLHSFmRF36NUorjBR6t0FNKiLIBFMxh7T3Ss97Cvc9qsCS44TbhN
nOFBCKqZd+vZLTbeXJBxUUcyIE/Cxv267kHfCTSC89T26vSNGlK2UL0u3HRghNd66r5aooCWeA+d
pB8VUfFxF+CN45XQPjWKdocRPLAELxE3sJnFmQ14vmijngP3jQhZXIJz9fW3tQDVPNkApWHgpSEH
3bvXID7QZjMXwXTrQTETSbBhpdI0BSs3uQeskJ5H7YEhs0Tc4cWuwJArcNdaLhr4XZXD3JKPEeT0
KhjHUxUJ4R9yFRXqytdpdYI3WI5V5na915ErC/cCdvQLivE0AWiuzDlvn4XpyXifTZCTvVfKeCsP
WGBQhjOUpUEvUnns74wH9163cataas/XD9hZyXoc8DMv0mh4QKaYLKgpF3A2zQZQ3tChf4NynTQ2
5wAkWg9ipYMp0+O9kLbaStRHYe+R5U8HcwR3o3zrRhL/GpfIeqLzB5C0euysXHks4xb1Ty3tVKip
ANer0Oa4yJs+7zv0JEfyUyl64aqslXZ1fUbTiDGd0OTyDvrekV00wG1BQGAyF9TXzMlnbtMLu1BV
RpUyFVwywKfJ1RZJYO6sEMxVN2pquN/d5rkzIDJK/2YcOPcqRArIuNO+MKmjm6cSsj5KlO5budm0
ffKQNgFiF8HT9WUbv/Nko5MlyxSqRNLysw58WEZFJRVMSUuf62hXm7hbAiaD8QhefiZWzI01+URF
1pue5FtAWiBpxGjKyTUap69hN9C9zGcGu7AfgCgi5g3bCub5tOc8wI7VynbUkhC4jTGriV6vr9yF
yPdlgDGEnBzZug8sI05G/K72asY/G6/DsDL8F4EIxCUUOJJ6NsQ0EPVwSETN4PsEOhl944OyhE16
9LB2yPp9intXIh39FlNN1C4aZ2aOknYhEEL5B+2JBgRw02n3VS+dhBQy41jJ5lEoM4xuKwyt/AgD
bJgs3Z0TweqJiaDHWPJuPAnRX8vJdzAyfvVALGJVA97gZXD/iqQabqQ6A2XBPbTyG/R5XOqNRBPz
sQ9cnOj04rcrlK+lLO7cuMNPO+pecx9bG1PE6sI1b1VVC7Zul/8DSJJ5Jy8ys0fBxUSHuUKPtlAe
wqC8F7PEJg18oaEK1gmdAF9LwKyaWbFqfGgKfcp1FRjDNjL0LGUNQf3A80WqGe6Q3gJM0Iy3uDJH
2doutPtQ3hq1hgdCAN5LVF353les2M6j5t7QvfIYicOvukifwLIgn6K6O+gi/SKuC22tBkr5XMRd
thdzz9rJcf9TFgu7SfvmGA5FtjNbzDdyqd/KeSi9ZFYibwFORZvUyty7Qs6NW6fVHjtDXIVejjdh
OXQ3PSDxH12B97gZxJR+mqJaiml+p8WWe2tK/hNAIVvU46MG/BpBJZgFFlL/y6ZKUC4bcB7JSuvR
i9pj0yKI3gf3bRLRvO/wAPQE22q7j7iCaKK3xYNrJS9yKX3rGqQHWgF1H83bBYVGMzVWvRUW8kfL
S8J9DWd+XQQxKDPt3nXBeKv9LnAsayUK3X2haDQqihz9WTHYCtFoitLCvusC6OlsBYxGFe9bJwV2
LOePiRuzdxwMs6tK27iWtBSrxDYQS3zXPT1faWa/BlPZLyzVfxMdVcKODZ+SVsi9heJhNgfiZq5J
cX5JIwOIggUyXSMImmPx9cRbBY7TClRlkBeoGD43vz6tEn6BQ+SXjbpZM1famGR8ic2T8cbr6CTC
qK2hl5WPgamj5EgbpatYrReeLhwi7y1H5U34mRrv14PaWZ0POvCXOU7yAgduhRc5MTvdbteAAlZy
gDlVCRbKOVQ3wnN68PbC88ygZ0Hmc1AVBh/KInDsJvdqnoiUUS1hXFgcd11E/s1d/wtYEkp67YC0
3v9xvEnohled5X6P+9FY5xsnqQqLEKVtY19tUOVSFtfHO7spJtOb5Mi6MZBAOzkWdr64EFTAgjwF
3ZmL/Oy++xwE5TaWTwYxM8lY29INYrTF3Y1WooWR/CrnmM2XZ/GfAaYpqle1bu91sruJcMTqARw7
2jHM/7cP2n/2399RJlshQgMjVwO2gmdAfpTblyQebmtTWER5vrn+WWZW7LOgdnK8sl7Nee9BXcLv
ZzV4295RZz78WU1unA2qvsDzJU20zl5updpUFih6F9dOGhFYKW3Tj27ZrkAUVptgg9DF9SldDFFI
yEN5QU52pAZ8DRlRlsToycoC7wjK9Bi9Aer5wGRr9HYCoY+4+0yMurQrqOYCzjJEfeTYfB1QVwNN
RC7G3yitti11bLew+sujbG5iZ6n3uJIn40xiYRQHsW8WTKxcS3b2jltmuE6X1YHqirrId9Y/Ir4Y
Es0+zcYdN43CpyNPlpRnUpAoJYjq8RvGW3df9KsOQIZ6FHZeNbOcZ4iTzx2j09hF05uzPE39q1SL
rK5tIMtsMlRJbWpI9ug7hGTMfGP38sf7O5j89eOJhaeWSs7UevUgCrdK+k0U50B1Y3A7X76/Y0yC
X+Ag3dFJxCV8SWD0rT8NQJgeZmDKEpfUfa3OnOvZNRwP/snBDtqk94dIdD/De7fD2OPQ3+U789Bu
pd31A3fpiqaJouqgIjl1U05U2sqZ36l8LsG4CZNiCcR7MahIJg3fuKHBxBfN9vqIl484GqJowIEy
AGDwdXZe4nZOMWj/7MfAux/Nw6RbVI3WiUy/ePRxmRlx3AZnn9DUUMRD//ic+V7EyuCGEtuE3t8a
Z2Y4Rxt/WbTADaIeaXZxrvo3N+BkXxY8P325YMDOzA8GFIMWn+8Cl0DR6G8Ct8ExLkafMN63rnnk
Z6/UDDnjmVlfPPcns56scyS3sqr3rPM467+7qNjP76L/5pv+XeHJji15eVXEV/xX0E1GDnXU2ZNu
RwQ6PHYsPpdzcMyLJ980QSsipQYpdJItOCoIePpIeOApa5Ak+xzl6FqaEeu4fP39HWXasc71DF2N
Cp67usG0Fw0AvMu3WCRu4HKHG0wr19e/2bhM5xv1P7OyJslDPnhp5USYP2tojss+hWNtLj5PkWWf
8Rmko6mgBIFY++Q2kHhlRFX3eaO723rTbC1snjCjWOb/6pyTHcAQ4FV71gOOjMDxAZy7m1HDeYSw
xlA/SFLxF/sYXV+d39cX73LYPBlwcsVSL/QTONr/teGjVbcdw+b/aMNf3H8nY02WMepawxBcQvT/
3/DRapEu9WO35GINsOJiQf/Vlj8ZclJ9IqbEXo7gwsYtrQ81Nr4JVrIRA2dGMf7ypj8ZZ3K0SqGw
LBVDOeKGRK8JE5bm0P/qMBX7fMzMJWBz400dHQSxTbyhZp8Eu2o35PscEXcR62H8dIEAw86aOWQX
n4j4jjBFmhG0tCaBsYpxq5ByTjWcPnxz0FFfGXg2LeUnbQMdb0sPQF3MHrzxr07Ptj5qakvIagNF
mZztsG292hPGiEU5hufTAfsXQG/VAi9nfEsLYNVzLfVL4eR0yMk1pDcGib1R+JsiQNddN+87fQ4/
fekc0DoxMUTRqZFNadyl31NOc9mUtYKySnyoMAr0O/v6yb48j/8MMt0hgVGYeVuMbyrlp9UmdlYX
M5t+Zhqf5nQnGZcbNrpZBFC80zw75Fn77CEEnJnRzNY7Y26N0Zc7C91B2k2Q0cffcTJOZDSi5sWE
jTqpnyNdW8VdQgvMsV3IeklQ7YQheyyi4C6MwvtmkNeuLN/IqfQWmMo3VeyeswrfsSi/bTQYq2V2
KAdrZ4jpwWx620CpyBq8mc7VxbCqU0FFKhFJW9oUk9/sGp3Uq4RVJKHtMY9wdv2dtRlu2q01c2dc
eiSxjUxRpjrFm3MSVcVY6iqr5nIaABXippkNEIr7hRy+Xd9Q4985O4u0ZcHrwnigE/J1SiVaBzD3
qnQTG/qtkjfHDunkhdKoT6jajSJv3RxR8OIGM8fu5yggwUJ+HVFoehCvTpFuXA2DL4mjApe6+7g+
rblBJhdgU0lpRZaZbsriV+sUlFZxjkkeZwa5PIpqajCpIN1Mw2dTKgqa3MRry/dfZV/5GJR0C1p9
K1feS0jy0oDojhBfd2UTxrZY/04V8ZdUdYe64n+0iv8YIb226DUV3B3m2wpGZwLYoqQ/It/0pLW+
Hfn6fVPXy5L6s163+zSqF2IRP0co/RdOZBcO4lFl1FPV9jDIMp0Cd4q6z5bQtR8UL76RRP++cNp3
NJ3wmIgOUS6vzTA81pw5C3mjJXJGdhW7b403PAZOtnULs14aqvCCqApOzqa1Fp1sc33pLm07aGBQ
RTWwz2cnqResPqHx7W1QmfFHZ9UBW2f3IJfDyizquUzv0mEy0HKgpkEF56yzLaKwwRMs8j7f/XgH
jBwiOJIaIhufb8kDmjL+WtjN5SmXorUhc4rBj8N7mxbykizwzCSkOGlZLcV4byF72tzbZry5zg4w
cHuLaREmppepmngGjAzG+CQsrUlRxEWDB4+1wcQESZyZtby85f8ON7lIgwKVT12T2PK5uXTkN7oV
C1EtZmY1JnDXJjUJtHIX58izpf+PtOvYcRzZsr8ymD0BejPAbGglptL73hCZlVX03vPr54RqXicV
4ihq+qEXvSggryJ4XVxzTg1ynnEXd+A2xbzsXQXMflPDhIJT990+04DOdlkrWYcj33MVk6Yw0LMl
RUwqs/rQTcM+b5rACpSWVRvaUgysz/790cgPWQkqizEAFjHqlcAEtQDs2oLH9vJRaDZoNIIRX1ci
KA8otlKTGnjte8ItNoMjqwGFUYAtRBCq829HPvv/L9T7mUgqluRhFCVSQMzMUK7liH9JNDBa/Zvn
onL/sE6nIlGhGrJikn3A1Jk+i1ewaPnYmiXTRJEpM4oYLLWgngFGMRlLULalF2ROm/zqQL3X8g+X
z7XlEFefix7uG2QlB5xvVXuBHvt1ntr8mOxkDNUKafGXEAB6+7K8YwJxwcTo2b4ajBh8peMeoz0A
bQsweMmKBYgzl39HSLBJ9q99Nfa82NL7ZdFbyq8BVBXNKRDlnNFwGSH6AXUPNdHSyWsD0Ph2wf0/
EYGwzKtwiyoNJhlx2Gwe+ab2FuDNRGDR5LSK1QraPsa3DPHUhmMAZijLDBsedOkKqBJeHAv/QPEI
HizGBXRBQHXnVIQwz7Ux1kXkjd2znN005UuQuJdvaku3VyJovZMafI6avMUw9WuVivGzSNVfXMrs
ZrDkUG8+bRwxD6Yj4Hd24A1fwx0Ikf9VGOPR8AZUgcYqdpLroVV8fTbqCw3jxHWzAZsi6bpgt88T
uH9JoYeQ6xESsHTf3JB9bACVO5ev9WzVnbjftWwqgkVtjQyqBABiWEivTVgV+xmj1e2o7zis12aB
YNdq29uhJPmNEv1gSN/Uze/0isaorRN1EcURbTbZK56au9brpgOhGgNDjYWNUKAMgCNBYLkUcp9n
972SSoWcgMuLbCBSE1DgtVYGmA27fydbAY0H+G1WHWHLZa5ySJ4KN3qfCl2cAGxCM8aron3KpREY
/a0nAlFf+Cc92bUwKuyUbZBWgEKMvFoD0JAWPM1RumN8NaITl+6PMvdykiROSHF/rRM9kT0uUKUA
s0jwSJVVB8niXy1LJOOT0Z1gtZNKaQwhcjzyEaIABCJmEAcaXmljOJCVPW5Wx1fXeHxhrxIfrZ3S
3uiORwQYKtr106t20zjgu7WKe8POXy9fKcMOjgW3lbhGGSNlyRYgonSWnJSWvojmZQmbNbtVjk/f
YKmXKrCnUBNoJv1tUOIHJOM7dHRva4DF1V1zEGJ+NxT5XaPP75MGRL04WBhOfPOY3+8M+lbbJJi0
ZkaxgAerFFbnA05k2DYx3TPVXEmgXKkx5fpc9ugNC7P20QBC0+Zm4y5bct1ulsy7fKebflsi09tH
aDq6NCSUwzy2wE31eLS94bt2BPJABH/7ZTGbt7YSQ7mrRYMHx7Qs8E55sCgbz8nMyEI2L20lgHJQ
NZjywtCYUawTxH2sSV7YSTtj1N+7/p8MQECp/r4yyj2NXce1eAjWXgNW7m65WtSJURdkHYZyTmof
iU0Ro4cmGC2m7zCgZYCBPUhuM8G9/F02ny6rw9D4jnMCHgcdEPDoKEw2cRLBXrUBLoBXLUE0ya6N
J4bETc8LZZOQlALY/axVz9eojmH5xCsk9OqqzKxEILXMk9VX/H0wPvJ6C/w8QC63qY8pQ7NNgcms
KgyF3LxiBdRAuqhi7IMe0OSDuuqNCWUjfboe2oMITKAEk6jp/3uj7ZicKBJmiEAQBBR7ch0rtzjI
szIFIZIxMqTVouXlAixCsYiZcTH29/qdxHIgmza9EkmMcSWS4wa+6ZSx9Or8pgX8mVQTWjXtQYRk
cdiLJcEikBjhbetCMfSP8QsAxgqw51Ohw9gpGlhn4Jtr8OAuYGox4hDwqhhHG2PWfO9WhguGCtSz
JHQUz8Y9+rgcwUCIWKNrnQtjRHUEXDIYrrqsqywxlCee52KIsgSvJxTlACciOlUEKrywZzj8DecI
SiQ8oNCtJNpI5euZhCXrfCY9GgBXgitrjhbGQbaq6SAqQXFMVVF9PkNNLkHTNC36VMHMQXjsL7uK
TOOMduNjLrG1L18bYUGjIxi0XZcUzMgTzSf3ulLAXAvRs2n0ypP14TpTJrB4dl4wdFbSAxUqBxMe
UMXzWvGrHkwx4ng1zdW+6OODzKVXsTb/QnnRrOLeBdLnC4gQTb4sHA1EWdOgsgYWNowF5WSNoJwZ
4Fak+wxo3KqzUaDoGjTgX/yIhEOA1TfQEDXgJwtcrmF6hI3PDSZbIGappBiLTZnT2xlSPQQGfCi7
6nP9ovvY6bXLZwjUHzU0Aot77o6ZCm58EB1D6ACfldEHwEc5FZlqBjY7lg5LfA4YsQGXB5T27Io0
VwE+dqc+XP7+GwdEh/331AtQwejPP+vaoE9CDpL5SBbNssA6OMCzWSpNIjqVJiFnQTtLx1wBSsrU
mdShDqZQHhQ31cE/JS5+DvQqaxpmcNXOk3HdKCmm/DXlTYwrB0Xh57GMPuU4BPdrnyBrDDGLE1VO
mQpfGNEWGTawVfNBrwKsK6gTYx+PvoRFzNGK0ycFiHM9EOeEp/n+N/BblIDinHSagZM4g9qalWpt
NZpPJBNPvbK+qSq1GoxzilsctDe8fe9rK3jHQ8MHh7m5fAweMP6ZQAdb33x9XCr/KtqoaEoFQkke
iZ1tYGbJVo8qaGemhCg8tPjKThJGorThoIE6IKki6jVkz41KlCaoYRlEs+KCHaMeH0PM+smMaRyG
CDpB4ot0rCIB3zGvIrMAqZyU/ZLK1rlsMtsf7fskChUDsG9fRs3EG+6oAig2jUHzNyV5aEpK6Ixl
f50olWhj3+R6mofB7NIRYHqtP0kzKHH06KpJANhb5wsjSxKJEdFGtrrg457LSpeCbhGEZOFhypkl
+7mT3IrPGHsqrfQnPFb0MjlgfbfmHdhgsaGQmsFD4YBzjg3QRs5/8kOQLgrAhweUDrCOztpKjb4s
gTErKgGA2Sc/CA4KmSZVXrpn5kP97JMTWcD8xy4tJjXOcsN8AdmZLmXgn3fQ5PP0X2Se1HBkU/pV
2hIgLNg4LyyRlM2i152KcxljaHV4rvPp1sA6rMoX7mUtIy+Ts0tcHYwyUn7BJIVcNAG2aEBsV4K0
dy/07VubAF25mvrbZZEsvk34/WWx5wU66kKpF1MIiNMFbSTy8XS/9VKvARIIsP4wy82QdBboKEmU
QxD5nM/TGZ8uO6i+ZC8APhhdpPcmuCvYq89n1gFpBL2PB9WoKJ7l9mE09OA4z0F/fC24YIQH8Amw
zzFCRJojxTUrjJ9bI5GH2rQuCir6q3SOjfS61WYdpyMVJADfguW3Ai/cXbTnbsMrAi2DJuth8cCj
UxrPgpO6ho0VIo+FVbClreglyChSKBi6ViltTdUyzqpaUoAIvePle10bX8aSf738Lc8iCjmsjJkM
sOJij47uK+Qx13FTCrJHrt4rWDXgusq6LOHc6VIiiDatvNvSaQqQP6IAwDVLb+n3vGI2+8KdruJr
9aALwAPALIgp7lgehtwPbYfro1GpyyQasTY2OJoRHGmbOO5Fzb9U4X/Zmn9M/xX+LO9+/8X/KPr8
royLrv3v/2RdIfn31fn6ulAxrCAgKCvYnKtms+pZYE7bIgibGOGVO8PwLDgQxMBhKq5ulIIjcqMn
ayCAuvyhGELoxgkHivJSAJ4bBjA6c5zvE1BsXpZwnq4dVeHvc9AtOjVKhLEuodINeiYisMwBju8Y
lmpqXnynwJyNfXJPPD9LF44zOOfK8C2ZUsJIGJOkRoEMRt0ciqfyZbLRNkbbwBlex2fOgY/2+UNI
foSbPKc2Mvebzit+siZnj8/MSz+E0spkjkVu6nDLmESZXN0DTLtghjkmMSN7MKXrye9eDD8Hcbrh
gXqsM2MmZN7mh1bQSAQqKkg66F4Kp0hIxwMorAqowQa7jqGuMd4N2yJkoPHpBiax6KcQJ6FOHDSw
eTnSAXdigFxZWp4Y2rQVhuAcMXQJtBVUmahsrqvSdI6bUMXaTXRXvMd+8Zphc6N/Kh/R6rUvS9vW
oJU0SoN0OQHnWctBd39kh/SmNbG6sQMTxSs4xJojxmF86H4NFqB1XeRoWHX46lz9vvwsGTWg8wI9
saLVL6FUSE6GshHDwHA5AqbkhX5qNY7kk3D4B+F3K51ZSyOfeuXeojrslDlE0iRqln492MVTdZe8
NbeJy0GsiMiomtKM7iNByeIYudR55ZQ6KwmSK+mpqoZRIQMzJ3iWfc0tbgnmLCgOfNLPSZzQZfXg
NjV3dblU1G2Sdu6ayUAuXj1VqD1XIRO4l3yfMxewEkEliGmcKFLGQQQZcAJWnqV06CsSjLz+IDmV
h3X0y7rLOhOVGS4oPpeyANWVE1/C40pVPi4L2HbsqyNRGaFSy6naYykA7rU6cJkriTZq6Y6O8lcS
W/Kbcj84ZGAQqPMs136OQHOqIkdUy5WK9CCSzjBfEuA6Va/LLZDixE5kGxZWVA4AHhgJzZBdeSzM
w8387PvMdEERnXh+CbEpB3Lor4w3LGl+llkD+ywZlNOJUGvU+4kz3CEEAh3YC9u3MQj+Tdd2zIjX
Nwgoob4WApIE2iQ1K73BzH5FmJ+Pnbw2w4Nyr/jTR7JrPMNWbIIAHVgVgjUT5Z5hGscZ69UvKfJg
4Xt0/+DSeWiOnQNVrXJA8AeOUSt3i58st87UHsrBYM9o5kCcSBIDQAAAM6bdpzvA27uyLfnGL/Bj
F2BLfeLswGLYzGZ+iilbGQFSQHGUcgO5nBdCLB1tZnTSh6QyMzeyFy/eA8jHQgLiywf23v4ZSQNI
ORE9vsVSzqAEwhjG2CF2cIt9iLM502P3iGFRi3ig+EvxFSRjmQOgmtBl2cwRt//c931LpxwFl7V5
mID5Dq/+4pBjAMicncgSdjLedUgI8TOc3gXVd2qVB8M30MGRgC5+3BwErrnqDhgcmHclAA2Yurdt
a3//NJ3COK+0XE8rGTkLccvxbpxAr1DtgOdgPPe2Dt9VXKs3A8d6tm9mMUDROpYwkcRQ0TzFNHUi
ilmAnPiInGpNu9jLkBFLTuGxwIuJTp1d/0oYFczHqEmVtIAwoxisASPkGch1sektY69PUmZWprJ5
pStxlHHp6aQUogjXrD1WmKCJMNsY3GkWuG7d2RZtGDTz+b6dMaxk0gFclEuwTIcBihPGmxge1xVT
K+igSkeg+p8ZVlIZ4HPbXmQllLLlOMZgVp3DqKYf8cNwlxQmZ4FXesrBI6GbJDfSQA+amOBqiz8Z
fmRbgZADYeNH1LFZcZoiLUXdLuGIGBFomIkl3lvcS9edM9rRFXvvaPuTfkujIpIhD4lo5IbhwnM6
PYbvJ4AFpIz73HSN4HT/15EomwjbMm0iNM3RmiqvMz11+0W/EtXZKubo4d+8PsokAqDscxPISVHI
F9zuLrEju3fjO93lzZjt9Il/OzfA75PRFjHNdS3lSMWAUgNyJzANXCHGfUpX005GsiRY1UPmpHYj
m1iiZEWczTxwda2Uacx1P3BRCU0h238qgnvkzpz5e4wO7L73wcP0fvl2WRIpu2hGwD/qYEFzjc4w
4wXGkD/9exKocNbWYTkjt8WZ1MLuBKzuj6yJKNYhqJi1SLyIaVvErELGuquomEXzdfkQZ/DZx6D8
/WXoZeRUztJFiqHw6Yt2O9m6LxwUvCkJpKzg5XtQFX/oV8BYYq4RblaNgQHyL1Oj15KXQE/DOcD9
yV52Bx+yL35hrRYjpKwh6f/DMX9LojxHOMYBkKYgicRXPH5abKzE1nzb29EOj567ZTSZsJmMT0fX
co3F4AuBh8zO/j2dx4Wm8KnDwoF57MfgcnxlPSDP+/IkwQKmCmmXkU1ASiOjrM6ARYhvOYOXpX6I
MX/yDuxTcPLtCjdywYLojG65TxFxf+mRUziNhz4Tw4NuBvrVj6B0duz1ugha/IggikAo7fV5u58D
3Zk7rLinjKnu7ZL5tzT6CVYCEbBvCsTc0UpCDz2Bt+Ut+hr2OlI7cDflVmrFKLBlD1EMhnA7F4HO
0IEpgeXhNj/36ndQoTCZ8mAOFZw61+wwm8ygGVg+lIQe2oET2BzZEDBEomjUxUayXPFFi25E62g/
JADrL+BRFm/LPWGzjXxWE2DrRCtxdFKqdRow14wZNa4ys0BVCGhb0WU4H8aR6ASiacMc1K9d4C63
ZJad9JOF3NRuWsw5Z072kwWptX0mZEuCIIBF/izjVaK6VadEdRXhRS4/lOLx8oHO8UNhgZKKmI3p
D9I9oSww5xIMBhiVCoBU+V5wuTfDlaCDoAYZTO5nesA4nGFh/uTwm7wMRTO/veLBgz1eMT3QliGu
fwulLyVYebNsQFeudeIWQIWABgoddR/vhx0I1DD+Nzj1nYLaHbPMu+naV6LPSJvkXKobTtLhiCSX
dFcrh3fRWfWYJRhiV2dG8X3h9Mqe1PGgCB3RMnvDKxp8ldPuMKCYxWYz28o+10eiYohYlXEl6KSu
3ByS7jqX72ru/rL2bObyaxnEXFY1CFDXSHoVwuR4T/Vka7wB7GL5FwoCZrRYqqtfRc74Kpc2C4F0
s4i2FkzsZiUYHLrLXMuN6gZ/9b8kV9oFdrGbE1Nx0BT4xbsFHoTdu7ZnrZUc3fOlz0clpeDpLUtD
nbAh5dc1opV2xd2KVk5YV6z6bbQXjIeBC6Vwwsf28Q/ArclXuySfyktzkCD0U8EDTXif35DOIJiD
vMDERNof8H0yDFKlUlJpWvoqkmugN5a8WfQ/x2WxjdRLS6Bv1qwtoU1Xp+JdZvAoqsgSdbNhJVYF
n+bQ1yy2Iv0qyFhQsudDh0dn9y2CujxunGRuSOC9s/38QvAu4uvjgsp9YTGLZZt2jglKQAYI2Dum
h+pAUYUOnraorqi2ft92wHmNynonBsVeUbBHyJXPY4HulVb6IsiUFyxnXzbOzfsEASYPwDoZkE+U
bSKF5FJAN+ju1LS3JQE6HmNW0WLzkIaAZjgwh8Uzvi9eCSXMpOYaLrTbG5+kkjy7/V79HE1WvnK+
PYKPJ2N6D413A1N2BmXydafG6diLGqLD6LQ301N7rT1IXrQbUhNAtiizXr4/pkBKIYO0nQA9DYFR
0OzUBMOe80MkgENYfhl03grSa6l70JK7RrkSysVsehY9Aom9tK2Tq8VsBR49Z1ApC+bLIpCCIztG
vbX/UK3W45zlKfcDW9wraHlG/vRXl5rs6Z9N/7oWTQUPjOU0IpDofxf4yEhod5DwxEpRGSJrZNmN
YpEBFtadnwODkI+8OjKltItaCdUwo/esLLw/80OZWvrYRT9yjKOZcVzb8yQ/RuLyPvdLDAIWxW5D
8bYIi/e8LHlHzgEHDJB/J6vLR9EYXjQx8YcRYxNSm8f3xZRyu9jglhBjKiHeiCBZYijNxjdDiVoB
14kg8gDVoJQm1YYhkgQu9vrZlBurdFQPKPDPICzHhOuwi16D2+qh8FU3R12WVTImf5xSmBPhlH/T
FExF1EmYeOG0mEt0AMKzndSFzTgj+TPnYgwk9rwh8/hg+PdV8B0AWJnqi47SK6CqQYqjXS2H3Cke
jZsBE9x85+C9YnHg5GbI3fA2ON63XOpuq46fx0jTYm9ySeaUe4O/WA1iX2xHLNtjyaKustUw6ZNM
uuGGN8CpRJYW7IobtDj/ZGprI8xiaBQjueDH4OGuqTAbhOPABakEnfEXd7HHh+rHhP/LTuvpdqxg
YEx2i+oPgJG22uNYkQDMLIb9MXFOUwfrbbUAw7tK/t4ArH9iltMs92gY3zPvdEs9sWAD54H3BvCm
qHMKcoNN4CRLPH2wB1TwgUtwG/sDcIml+94eXpaXP8i3NxImHU9PRA2snOvIL06VNYlqwdAWIDtm
e2DXga00twYz3y8OPqanMl735I/RlrEWRmmo1lSLrHMokI4gqSvUyV7EaX/ZCrYv8fs8lGJKQdRn
RSzHnpG6bZO6Yl+ZYsPC4NjWjNW1Ud8K10kAnrv4uCUUJpZ0pe8Xf7THr2YyC4v19ttym9j4O8Ld
gseCRo4GNUlbxWkfe7Hw1xDdlCLG9EfD1JX9GL8OyeflO9ysIa7DDK0UBQfoHQm9HYIArr/E9/01
oT8H0iB6aA2qLaG1XFfW+Ml6/m0oCOIbZoZhcdjwoHHCtKLkUrCnkQmRDovv6GWZdfLBON2Gyq+F
0Dhh2hSqkd4iceG98IYsUYbX4b63ZZdQdLO88kYwkMCzh7Fk4KeivEup/CiqXFxpfODybYnFLm9p
SisCDYXCiqwk9FO2BUwT4KTqmK6Xz+akVKxdzP0saaiJjg4H5rm6RudINtMnZH92f8VscpIm5iWB
lJJ00VhPWodrVOLnqFBsKfAlBPEmuKvE/qieNbeYMzJ7xvfbMPGTk1JXKsxGSubOtSN9YfASffVe
7mFtYT+XJsFHLlLTsFnVM3HDBE+kUo4FeGPcGINZBLxznT2hQGchol8Bnqnbl/fDJykDz66EVtl8
kHf6m2qKewJOmCH1zl9Dl8U0vWUpGmFKwhKFTgCjT/12u/RxJCcCRmGDzuFD3upHlXHRR0Ogv/Ba
BnXkONRnECTCDWR73VNcKbW0z8SeMWLf3rQeCUyYC3eW58iRb2ebUNwX16KJGS6r8vG2B+gxy5o2
E2+AVAEYT5ZV0CiTvGSVW4WVNuQh6dFke0BxZC6GqkmbsnrtMTU+HsovYzaznfz5B7ykG5aM/QIR
NUAyy322MClyjdT0MZIBfH6QgT1xt4ItPgs71VZQEwdpCcaDsFzB5OzdSH+ABWMohB9FgV1ToSaZ
hHDo5CnxyrG+FYzBqhRhvwyqN4T8HqDrzmXz2jomgRtBMsyDlYfuc8QJKt3Y44I4NEzLJMIkKV/d
YgzTakUWBthWtR8UExpAaPAa0M6eA3jVd3ICACEw9EZvM6cS5o4g94VxqJwenFdjKztyoGC2QPEX
XeWceVbA6ZEYyFJCYfIjvN31KvKBNPcZl6rXgq1DDFTupso4V5ijW72r7WzI7Mt3tFUp0aEHKtnE
ls/paqCYKdeEiMfd22DXN5kNhKAvqUF7HiP8XwxhG559LYxGUQA6TxGlEvAF8uOocU08e251JnE3
TfoHda0tX3cikbKyuVWzcOAhEXP2bnvTP0+v4TPe1PfYcN9xWKwBqp5bXhOwmMkJUQZursNbMTSX
u+SQv/Yl67o3dPLk95CIvrL6rEbmWHRAKE1fMOboSLvlavoEreoe0FYWntu+9o4GHNPZsC6e/PtK
bFWMYVEZuIbqh/Jo/EAHygTOlZsRRPDO+oOBqo3IdnJO4vRXAvNeKpSqg0CpN1NQEPnVV2SR6djW
RsE4DMx+T+IJq6xAGgeUnz8RS8WSTpeSGmtGMTAl0l3qy/t8LzmRz0ruWGKocKIkmrGIBGd2Lu6w
4GsOOWbUgBfWGAdZ/xzrR1F7YJgO60Ip32mkKTfpRJFbh8ss+DJSq0EChkKccI+tm/hu+mCDZ7Ck
klRi9RlnEQ2rJU/hQquvRnmext6KWI3S7RfItws6DuethIhBFc98gheIfo2SqSvsNIe/RXnBzjG6
/Q+yjbWG0F3ZSSmLbqzJiZbJIkD12mgxPhWx4QtKSM/AZm2M0FvhU81+fiPZoZ9dzdhDVQC5EGJS
lCGNWNIlaZRHEYwaRSjyfpt91W+t2qseuQcdrSayYd1/Zn+1jHLz1szCyRVSzkQNZh3klTifsZvA
K44PFtnok/qS9Yh5LuauG+uAlCupllJs9RHi6sIAVdlT0o7e5TvckHASuylzjhWVMEc2KFdM2lNU
Vh8ARGZcGksEZb66knG9YXCRVyhYty+fAhay4FYR++QQlKliKz5VQDRGKjyjM9wVtz3mdTuzc8CR
9CBeCaz1qy2zPRFINXEHDSVzpYnTIyQpeaal9wS9pdxjeONaYRRDNuLmWhi9h5UBt64Bh3XqhVVr
Stq+0HwBcLm5xsJIIB+CMicAm6L6iNqETMASTj3eUgFPMJYikI3nrdnO4MBsRkdv7rEr4LQsAMMt
UzqRRum2nhrDXHEL3JC1uGRVn8z6DlaMDByvEFSObeUf7D2ciKRCJF7WlRCkQeJhGMCM+I84eb9s
TZuKsb5CypxGkR/0XKt/H6q5qwpT3QN1cD953J3MXnUgX+TSF6NMi4+zuOLnNvHEe7BT7sguanU1
+IRAKXFAbcSw5O1vhs1bkEMZIBSh4X4VLp0qkClmx1IqXm3ic2KjXYIvxqPeiLEJdtFsIwyrYOv9
l0g6b+6HpuHSPEPRbHwYiquZy5xRk3eM77ZlY2spVK6MdeIlm4jqk1m05D2+mVCZLj3hJjOnX/Ai
VvfMMeMx62hU+Eq4KBfyuIC9Zbuib80k2xcJC02H9c3o6Zq2TPR6KhPyzQg1B2YXIj99/pGZnFf5
MPDkp8CYNdv0x+vbpEy7UTLUNIKcWAGocH6zLvDvoOO1g9hUr9jLeBs3qWG5UMXmhIGS47HgsEqj
9FwQxjJE/RuFd0sQBxtdKwuFX0Z6sxHJIEZHkV1UUbWg2925qPZcoRoosyeHOL/rFpYH3hJgGNju
RmUC5I30t5pboEInoFH0+Fh3uHgXyJPD0PSNgp9moDNB1gt0bHhTmt6omFcTywIZTBvWvhFOo99o
oKheovk2UnM3Ardu28cv0ViCvlOImCni9hm/fwCl9SAtnZayUMg7BcUX+BCHTMzJ4P00RVfA+OM/
6/SeHJqKbLEGqgosZyVe/IKpCCfG+4hPbP5rvpUegsLEgstX5XP7orDSguFatlRzfd+ULcRFzU+G
gD5i13YgMwXBeWUvrMC2VevHwj4qxoApgALRmqloQ1AXoL0+4r9Xlcn/THQzn8xexiNJNSd0K2fR
KSsbIJszWDGZLJUbX/XkB1CBb8izepLDAFxpf+UfC/a0QPKLdZ3W7iN0GwBazWyjb2QrJxKp2AfC
jD4PCxhjEt0YxnuSOHilcZFqLmXqMoxmUxa4rVVArUkaOpinmREKe1FbEJ3Fqttb/bEcwBkoZyYa
z65mjT/InL4+eO2e/QrdmsXSAR6FhilZDJNohORmKLQiU8fYI4hZP7SAq700ERHjk4jfKahWdZ2Y
WZw62krae/Ei7OMcbLzdTmuxsiAVb1yq1QfwndtpI7ynQwJ90FQfvByMtuCW1z95GxFLWDlhZVyK
XpzhvGSgeplHGBCnccq9dtxELjxWO20r2ToRSOmcqAxq2mWE8sbunQWd1vYarWRLwOAB1kpZuc+G
4zyRRumbAlR+feGP9ZUOWzXDjhTQot0fdHM3sroTSdRzZkknUeRIJYdE7MVucS7uRrcJxSzeFz9Z
LWtGRYdu13Vql4tAV429oUqsBoxdYogK7S4sHtK0tPLQeDA61mzjhldcazX9polrOWhiSY09ZRa9
HvOo4WSWC4siYOtkK9uh4SVKue2DagJdnOyFmLVPPckjSM0s/JtN3/dtohoV0cA1m6cAN4eY7CqS
SnTNWA/OjfT05Loo/zMBR65XSH9fzVWzrNr7CtCIuhCYRs6CDTp2oak3xYksKmBNARjBOUVG+RKA
rm44TRi9jMTwWuiwnKmGWQ52+rAAjlF9M3b5q9xXdpqJEuJ34HNG9GMAa5MVLPVgYjfMjzUolKwU
FgY6rb7HqHPc+lpo6DbQMgnk1nMrF45UjVbWZJpZq3h6Ls3oLjocSI0NCfBGiK24y4r6tpDlhyhU
nYAXSht9M7QQxsdB1JxcaX5d9vjExC5dAuXLyrZrx0lA4QVrSqFkXGOABItEtSl3d3GEQFq8XZa3
laUD0kc+NoeQX9LLv41mNF1XY6SKR4OgAGEBGYPTnsHNfk8QYfUbFn771loKJBICa1FGLns2jRAs
cUlg/lz1PgLRuwPNWoBEO+xaV79dnMAljI4BGMp9TKreELaEzOpY7+VNxV79CMp0Uj0vcqPAsbE9
fgv2pylGMYWQhOI5mVkjIO0PAVCkOPA3WIwb33RBK9GUTeWLUOQZqAnc4q2zVZ9sOUg3we7Q2yK2
HEL3i0WnsJVEAAxUI5OOWBeh/ayRCahV1pibyXnZFCbuvppDO80xtwB8fhYzALk4WoFXwujxiLLU
gcLfQliyRwMCo11kq0/xyXAX+42+mX6upVGPClFEoVJNIa370b2PfnTX3mBeXQJ5CdC50GwxAAbW
I0kim9ushsTWd1zLplQom7FpkAgAy+skDIhrjTlleErrrGGhLSe/FkOpC6jc+NEYAZKTDbWVaZXd
sfZuNiXgXXYcm0FLkkowAEerx1yuAD8iK3tf4YTJzJu5thl6f57HgLb+2BQG7xo2YqiDkEpsrrZJ
Dg6DeFfeRwAaUbzqIfJZ0EYb/dVTSVQk6TU+EsGClaNvAzK5LwJBlwLHiI9QKWd1vzaSwVNhlMfm
uyrJgnLIvaaodmOc+FyeO/Ui2EIVvRCqGcSXBrTpweAqpchboGizcm5YfjCu99zw8DsEfD4gHSkq
9o5Os+ApSRq10PKc5BwPk63s0utgl+9nu/Mq5nL7ucqcCqNuuFFKYcnnKvfwGrBI6pHzrPOc51Cn
Iqh7TYNGLusUIlpnwAvdUi3lc7oK9ppzjA/uBCgOmLXbfhY1s3m7fT7s1Wm6CmZZGo2uwFpllmHL
wJOBj2g2tURwrl8YX+zcgYC7XMC7DutnGMujy96zLpRZkBgqJpF+U4SCRq5+ntAWV80ZSy5gk5t3
LH3dFKoK4EzTwBCJes+pmnShYBR8DCvsVM0r0RSuCn8eewaMqngec3A2pBUa/pOBRU19PWFo0ixu
oI1YUt7PH9mT7M1OYUuv+k9CvRp6ItZtyWYNSrc3pVvdTDcRGRrFBDCzeEw0/zQk4bdoaC/o2AwD
PC91ZL4rtCjIOWQS3jhbql/7oRNeS60Z76MHDEFcl6wn25b6rCVSD6miKPulV+rfk7/hDqpLUNVi
AAFJVntbPecuKxgJx0GeS6ck9rR6BetgOBTmTMBeWFgWjWl0qOgGPP8S120NTun5NQ4lb+Lqj6hP
MeWUXwnd8BSkqA3J+YuWgqiwb3LX0KobMF7fBDN/u+gjqBYVIInl8VM45T8UIXcGLgbPobwPO9xm
2R3mZPaqNHoKluApzNT9UGvWUDc7Q62eYgmwJW38tAQKNg2y8jAb0pMexBbyzQ9+3Jdxfx0l3YeS
yXcxCBinZnpuZwOcTNVVWYZOnUy+0WHSPpnxa2cL4Hl2u+g5hn9VEI4UP8tS2GEe8w5Elw/BImJ+
akx+oVKFDVWtfOKq7Cooa8msBHWXDkgpBy29T2YQBnKyLWqZpZfZX7GO58UUcVY+qh/LkOlWKXRe
FE5eGAw2SNFskIj2Vh9LV5VqOEnbo7cyFXtdS784I7VUsf2hA1wurZubLtZ2scQXJi+0LrrcHAHp
vQ4Tw5ZzzlHUBWA6VXMtJINkB3Mi2WKb3yoitnYRGJSyG0xBnaylU96EJbG4SMdTXy3MtFw+J9Bp
Wwn4TQCah0nJeZ8vUma1euZx9ejVRlijRSdcdZNmG8Lga6jBzfw4w4mkt0kDSGwsntbglOAEyU97
dK1FjFl2QXWoUWJy57gDH1lgMjzcVkzC6jmJ+hKq5DIVJkA3UQ9SKOTYKSCz94QgqseeqYSZG/YO
05ZnWwujXA5GLIWuVZecEKnklpTlnTmI4X0pCt7lY21Zt6ESDHJDMQDhTwvK2rQGx6Dmjnz/AeBB
Kw7i+8siNnY/8QJaySDvl5U1SxGGliR90l35WvfC0olah9ygOpkYoULRulPfMEut/cHawuY1riRT
3rIPgcRapBKi0qTv+wwrWVoNyuBc3TGOyLpGyknyUj7LaYllSwJvG3gh8EcGvBaij+N4lB08sOp2
rJNRHrJNSq5oSyMnw/2qwDlc/5D9D2lfshw3znT7RIzgTHDLsUollWTZktzeMGy1zXkewae/B/Lt
NoXiX3D788YLKZQEkMhM5HBO3HjXl3X5sHx3cHyCqTQNWmUrnI1cpgdjHkNlbAM9bT9icOnxuqid
t/vWsaHX9r2SUDMyOgkVpyD+wfKQvROjhghU4vmBwc3LKvBLRSmnvaiMEEPGRSPw7HyU2Zdym88m
lseYJVjntBK2yD4L3Rl7uF14s40cznIonWm3ZUFZvzT6k27XA30AnZszheK5rj09JJiYMVWQqCgX
mLaRvmKmNYKRskEVCT7hMeiqXsi8s2cKN1J4vRhGo1L0FdaJ3kQha1DCgJ1XH39iZYrqhTuNztCM
X2viE5DdrNearaOs3PuLtxxZCAJSwMA6vzImGtbjAHj5F5FyCHaSz0fKQzolhpRYQVZKL7qUPuQA
M76u8yIR3CsnUoeuSdbOCsyaPpd54Zr2/Pd1EXs3eLt37BM2pheAJejs6qHi8aQFEppd0Ft9KOXn
fF3965J2H6pbUZwnkVvEHJo9W0GUA5eMgbIAwHx9UDFhL+4E3zN/W2GcS0kQ4zQrhZ7njeYP9XKL
/91IJsH1RYnEcP4jne0VJgmvGgsVmaoZTrMGMJbefLouZt/4bVSccx+KmialhgnxIEkw7aZ4RGnQ
XwscnwDj+/nfzfl3gPvZH70wSxuhnAsB3E6v0BZ7KFedVxjhov2QVerGyoOcf6jyl+trFCg7j7ky
mGTpWivFUHYxeIB6cZfk+3UJO7Wzd4aCr8qbfT5rkQSiBTarlWio+WQe0JBslHxAUzgH4pydYAsJ
M5Sb6xVLmBkcS7MMk8W8WVZ08RgYsjabp7YAV2Hy3Omzc32RggtNOJuhd01D1gluMsWkp5r4nYKi
cAJ0s+bzdUG7uaDNFSOc6TBBDrDoYCUIhyD9GqMQnYbWF9YUhbEi98985C9l5GvvMQAjZHWBSwGA
JjCdoiNr6s8e2StaVKoT3TbCGQ8t1Xq0fOHUmENh2dU4xiN+AaYgG+bLvfFABdENsxNXrhrh7AjG
IzUZs+pmgMp4mFTSN6XOvvWtjXqNEsaW8LEiksfZk6hbtH5J4bzyeQiJmh0B7xTGknoaRnICA5pA
KXcDqc3hcZZEHluCR59iARAISqI8jup56UM9Xx1D9bPi0Ju5979p5wW2W11PsdowB/A8+0aQ3ihn
doBmAJQ1IWP53qXbPGD4CMSQJG3KakqCTooO7WKXTkmU13WoD7OZiIoOe4ZyK4yzKctQG1M14OxY
39fbUFdCHNtvDNQeFLd/YNDyXiwcLNlzdVuxnGGRtVrtQJNQopzo1Ba8UPlY3wDKEHAE6O0xnOHr
eoedvRMVsfd0ZyuXMzPW2gLIiWRWEFv0VRqWz6WthzhZFznGL5aG4TqQ2JVERDQo2mW2HRvLHcVW
m6DgWoZraZwNq3Iiagryhrv+aLs0zs7MZqVQFex4QReDlSA+lM0bLoeu/jOnLwsB9Xet9lYmZ2ky
KVYIOkhKtD0wGoQ3zG7MJDJq4AL99oJbuHsx8HQC44FsASiNK1m1jZnNADpkLyhwkuku/ZJ5Vuaq
D9adjNClA3CdS8Cu5Iq0Zvf4NoK5S0JhwVl1nARNpqWuNjeP0SQJwvPdG7GRwd2IRaUSYAeRPGjt
+pS2wAkHU4xTtOT++i6K5HA3YNEymE0Jcuby1BIM5sQFBnf9/00Ip+8t7WOryGfkYNAkQpPDPL9k
ohnGXW0AmgnoVAwdne+c7uW0i9cBKc0wAqaBBiiVUnpVmocpFoL9iyRx/g3ob+bQ5dBy9NQ0wHDp
/fgRL7WAeIAkpmh2+HuirhUqv/Hy2NW8zSI5X5d102SVOkS3o+oBXsstiP3fIUWQdwH9hgaKV9TB
eC6RwrA6Ei/QCCVtABguIbsrD/FLmZmpj1//ES3ZgxbXD6VJ7ohkeGo2PV9Xl33bBTRGJDwtDMzz
jQ3tIjfI4Q4/H939YxHUTyzpD6g7v68cehDls/YiFjTU/iuPu9BJPOWrlGZVuDQf5Oqr1RxTeraH
V7I+XV+ZSBB3qysbtUWyIoAuR+vcSO1tOTaHVEIPbac1X/RcmL5gX87HftuVcdc7KZe8M1MDb4Qj
uRkxKao75S1xOnRkoEok6B8UrY675kU7FqOd4CFZgYLNncfsqWt03ZnHzi8i+5xm7fH6du4MyEJX
NwfHrurGkdpZMfWNrZdhmbhgewZTpPVZAvFOHXYngJJ78scJYcSrFtJ7KwQbDxppI6f26GF00TEi
u9c/5//QWwO4ICCvAW0sdz3HmaJiIOcWkHfjQ/uBfkf//F89AqfYRa3DmB0R+APb0cvj/VcgP1qx
DLNUpwY8kZzcAcbNGWzfVEUt7TtCbHhXkPKg4kcwZ81tsl4pZa8PJBgN5BD1r1VNHbkSlVP3ggfk
Qk1k21TLBkExdzfMTO5KjfZWsCAhygAnMWs2ONlXhlJYoSdAdFg72vpOHnc1YlR2q0iGU8pWQE1X
aJWn0eOaKc/sqVJJQKLLu/iRJrrf9Pq3Gs8kfal+pH3xNbanR+QgT3kW+UTc379j5N99GLffZhSn
VTQgncTS+VUS4hWD0ePXcT6xB3B0kg9gCBZo7k6W+J1M7iIB1qBBPc1EDgiNa909mkZRGgFqFRiz
hK/tHZv0ThY7mM2ltebIXFWqkCC5rY7aLaCVnOqgoMUYDKu+aHj8UnkZ9JfKKvQ6sS84dWeaxRVG
79B8naDSmZ615UnWRDxrb/fs/T2EFIOR1oJP1UY96/2SqCGleW0s6P0b02ACLrrstI2/AgdlVHLH
NLOTrLWnpBNFojt5TyYYRSYG2oBrw8XAA5Cpp9zA3cTEjH4j38V+6SoT0uEEANyivdy5ou+lcX5S
LdBGT6cKtxF8MRgKgkm1/QnETUMYe/rjdZ28vJ8QBkQKmwGoAmOEM6Yxja20JRSTs3N0lleQcGmZ
r7aLoy2FY8SZ4MHEojb+CBWAA6FUAoCPC/JSFGqGTK3B4mYX8au8FHfqgnE8eT6p8/LV0qSvcql9
vb7Ct9O5kIlJJNR1FYWhJ79XGwuE88OgtMDhslxQHd3UsRP5/c0Ayp4arRWAGX+WsMdgjKPgjotO
f3ikwHgCrzgItRE4c7tMOwVt3KSz36BxzT7QMBChnE1HcYH2WQaWwGPv9BmiBwjLxdwSA+bjS779
NKGXZc5stJCQUHX1p7Xz9VALcsPRUI99pdW96ehBwwqyIuygndwbE64ZREZcqV7U3AagtCwYfmTI
+IS+zTcAvPxonFc0NgL/wG1aRyRzT4u3IjkvUyuLXZQmEpmEAsalO2dSe7DMswLSRyMTxF+791NB
NxJwzA1gkfEv4qKO6oTmgIdmtb753AJiYT2XKI2h2idE1BJK46xBWZfjErUy2834MAN/BTCAI1BP
MfuLKRpVTGxw6TjY8f1aHmdltQL97NOAlMbP5aU36yNT1M6pAHMkNHZ7nkMBAA+6r2wLHLWcm1Lj
XrfnGYhhvR+FyDKMITn2XnVWqC+FjE4hHRz1m6jyty8VeDa6CSZ4+Mn3JqGzygjc7CrAVGPjZjZB
p5l0suLOuS54ZLGLfWF78E7+RxDn8eUGTXPgO7MCyVBsJzMjYP4k5oudgsIymXOnbJCR7gj1i6oT
wVjsjEThJDfCub2N8izvk6kBRGZvHEEm7RrxAu6AbHiRCuBnxYvcHnU1BgjAKt9jdMFXix5xvTWD
f8fwkwaN3mV6njIpRAuWHw9AncrbsJ9ExM87LfbvP5R768dD1KNspCXhAM6TkNbSl6wG2GtfxLGf
pDINzRVFF9XUDrKZ37dZPjpUQtqSJOkHM6kfo6F8WGzrx6zqn4rGND11TSqP1GhyXhPtmJpo2I/7
D9f9yr6R3WwvZ9SlSG7XpkbN/2c/ZOVNU9B+rwbHXvzymGbo4Zb+Uh6G1yTzs6dCEFnvaZYqY/xV
NuBZLkZgWxAw59RELVaKNKcoPitN5s3tt2qKHXvqgtIA9Iu1OoI1M1/J6/NWKmdo9SxXxhle5y2q
NBBV/rR85kHcqXwZoINeGWjSGLswVfAzcds7RnI9F10uBRrmX+rp3Gsi/PY9K7CRYHD9KMjBL1YD
+hskiNcfxKzOY9ohg9sJFEUkhos/kiY1JzMZqxB9Z47ZUacGQHQW66HgbPac4HY5nKdQijkqy4Zi
UEOy7jqASN0XifIX0kxPkVTejPqK4Kp5GsyodNKoAel4Fn1MW+p2ANa0JQUddbE6ndFy9NW0KlFR
czeG3n4d51aUOZKsdNTtAMA3N5I8RE5SAHthRTMt0okA3JmcpV0eLBvogXbyOFL9KNif3RvzS6EM
Tnc1u5yw8zhuVhPMv2VH1ZWBo836ewfg+GGCJsFjDA3obnYjcji7sjWGVa5pb2Cf7x1OTEsDdEt4
QRjkbo5fhu4QrxY4ScLevoUGHsf4SbBatp8XN5UN/ho2w/Lgs3slGvIwvc6Imy1kYbpjkf1/dk9V
CtRgvUt8URC2G6qoG5GcAiJZX0ZZApH2gYTLsQ0tEDDMXgwQVTHkj1Aap1BJ0thJV2Iu6Z8HLn0w
wWKsub9jjITSOOWp5nyUJ8Ngj7LFk33Mf73Ar7rGTR1IR/VRcHi7Vxmoj3ghAfTqIhlUtoZtpcPE
VHUNlMC6HzDnFnn6pwkQlOUtImk/DyJfEV0RZvEulGYjlwtXlCFpFmMmVmDN1afUtpx1UHE3LLB8
p0B0Xc14CBeZeEpfszmK8lWw7l1TuZHPRSz6ADr5fjYJ3i1m2NHTT+xrtHlgJKaNvTmYpHMhvJy7
8QeYJv7dbi7+SDOQbMcxuldrXfpeT9VhmSP9mBvzQxv1it9Zyg9dTZ+pmtwaA3iamrg/2hOQA/K2
90k/3i+9fVxrw4ut6a9Y1R4XaQmsqTmi/+YDGrQEj+hdY7L5XPbzTWrHiMYkmRMwS9dW4Y3K6CSl
4SwoyEz6J2U8GKgadKLk/RvE6hXV4J1lJQ1mDb5X4AjfpIdV9Tt0Nnpoel+A8s7I34vvsnGXuZMI
smEvY7A5Gx4DFdneskrVlARFXdxIUXbEg/dBrzFY3kpfm4ieMloIQXd3w5xfO2xwlmwxW5qYHVx2
cUtC2c9vrEeWqJPBzCN8q+8a6o0szo5JmByulgiy9C/F0fr8cxSwOJER8L5T+CdcX4irNvI4SxZr
KdErjVRhZTZ/l5HqVmshKHfuO/uNDHbPNxpayuAfx/QcCxNJmJ7SG/oAXlY8kMVh4v8hSwNKK0Fp
6YIVC7k5W28J0jtMFmu9/ZlYUe7EsvbNE6asgE6uAx+Zi+SiqBhjBaDuQTUDrh6BPyVONR0ERnBf
+X5J4ZQvLey0bksLlYAbEmq3aIT1zFsrnO9/w4mKZHHK12kLkNYjm8liWeL19M/miZ/6e5sHRgNM
j4HSQ5X5eN5e4a9NIIwGqvq5rf5CEUVqvgi2jm0Nb6QQX+ngT5ABRM6n+pall+11wAGx5bDUDNu6
8tg55kGc9N6NCbbSuIMymmVc0or8SrH/zxHIVhp3VEZa15ROoMq1D/pNfloPkxMdGN0Tu1WivAxz
9Nc2kjMSHdY2DwZGUklUnKwlBQyxpYNeICYu+LcFGbVdzdicGmct9DWT+r6mFfATmiOd9MSJpsVH
mji4rh7so68tiotuIryl6TCkddjny7NuSUjIgLnEvy5k11Fuz4mLYYqmqTAxv1ZhCwLJb+qNzgpL
5zyUvgOyjxUpG2S1hO557yJvpXIhjCkhoZWmBgkAAT3ctjepj/wJKLjD4jdKFKKN5AIQzZipjvcc
CczlQ0y+JeqLYA8Fq+Gn8ke9QYQpMVvxBwWXfV1HzRUJXTBK8cn5zpxqpZPBNbZM2o25PGma7OZz
mGMn/2RZ4KxXLTzJMGTKqUZiDYU1x9g39mT5b9kT9qcudN1AoRcrwhOQz6sOld4RAIWge2oIDQOj
ZfLXqpkDJVsOsfz8J+vaCOOUr2vKpF4pQhjWlT39vR7kByPMDuoh/ygMl3Z1D7MvWJNmqcAkx8I3
oUWry4OS5FAN1DNqh4EPgjEmbE4sR83uVpILqwu7FQ1tI5N900amTrqYJgtCDBb70tjtl+PPuSU2
G6jYvvaUBqslMiS7l2AjlTOL/VrJI/zzu0uQKp4cFIff6Cpk+3ahMBtpnHEcx6qqcr196yr8QMLy
kH7Q/x6oM/kM0oQ8ap8ESrPrqzcCucsAnryUID/x8zLkbzHizzrDb73fRZvJq6hhV6W2JDUGvGcf
Ma+X3kSBBdo0pGBE49TsYK5tJWceaQ3akkSPMGPrDMHkqUBaBGd4hAojqP3AkoFJtz+sMSIKRlMM
AiwVk/qckkbjkhEbxmWnLCVsl96txetoCFVN27YYQ8R7aWivqtI0BlsGC1LT03oit9pNdBKHjTuz
YUCsxKoA64aJ+AviO6LSnkSyDvY5FYmsKFQ+Na9IDjygp9+fUPU/Lm57nIffGC19m+3gDxLzDzaY
GwHjeoFEo1j6ODYSXvwIa13axAD5Wh5GK74laHw/19LQ+uiPnV17MF9qtEB2yXFRtRdtaN3BQvWz
7PzOhK0fIreuyhszmQJQ1zXuGjdBpaHBJ6b0RIb4AUg3fmHHt2aX3hqAqKgTAIAoyYuBgeeBFAeb
qt4IPBK0ploYlR8eNCNLnUVr5XBFfhfMyjfzGj3lJGqdocjdEdPAbqsXh3bu3S6Zbws9daV2+cuY
K6AVW7WD1/RzFNs/iLF40qKikbMzXGCgBlFpKQ5oAL4tiu5JDXnN1/xUpKWMLkh6i2qSWwBVb9Kp
Y6v0EdRWqzNaVHOGRY2cikznWE3PSQPC6qweG0fT29OgpN8SUmJCYco91Iaf7NS+V4v8eN2i7F07
XQX6BZi9zEtcmDif0iWa+yo05hegRTiZfKcWwjz2ntkC3Q5omwiKVhckHilJjNHUophBHAYm7rXk
Ko9vcC0H6bYWvQX3vN1WGm+Vc/yrbb0ORxK7ZnGj15IzN7NDc9VbAa64SpovtT9GVMtWWwGS5aNW
HBQ7Ca5vregzuNte2zOtcTtjsLIMTjsA1zVxrkvYi1e2C+Xss1WYZUupHWOE5aXJnuf8MNdBHMOC
toK17PQPwqBsTpAzzxle9yptyyRMbjfGWbub/M5J6G90RAjWxs/SGg3MZxYbcYhGFDcbQGOvgOgi
xZ2RP8yriMho91mqg7vHgg9Acw/f4peNKwP0SBrMBygBQwmLHrpDD7SuMpAeRNghTAEvTORGGBca
IU1tt4WGGnNsRO6EWZZpth8S+3ZdJ9G57SrhRhQXD+W9MahyYdahpKG2qsbofa08K54eFbnzbBBT
1bZvSdEnmoRK8pR29skcDklW+9c1VfQZbEc2waA9teOwruh1m6fyPsmt597WBCJ2LRnA7UDEyIj1
+A4TvUlXC/Y8CakeZK3iTvJBm2XBjdvti9I3Upil2y5EU9s1SSWERDFAEsfs2HWhhJa66ia3nWJ0
DcnpurNJHyOrcUBO4Kj5d2p0DilBUVGsvVPVsxs3L0sU38G0e9e3eX8PMLQmWyYeZjye61IbiRRH
JtId7aHLNVdjGQHqXheyq726AnIj9CsZP0FqNltASabJq42bOcxd5lCyFi6mzpDsaJr7bBZCSOwF
ofpGHGfk+iXOhrXVgSY0ec3RPrHZVWycHJDDb/Rh7UpDlySYrdhgMd8nXSjG2CwpQrQInCk60KPp
PetS6lxUov/ksICwYJomQxfnURl1tZU0e5jisGg/l8rJ1m9zqxfo664V3cjgNk82MtLIhRwzWF+n
Tn+kUiCtn0wJeWxBPmo/uN2I4jzEXAMofc5B1AWMH09yMBd7Z4BbWoyIum+rf0niR6ZHLQPiVg9J
LCPwXx9BuzuICBptlwbINd8c40bbgW0f55JWgca2B2WhFKb02KzHhDxERipQiH0nu5HFrOhGFro3
iJRMnRSwqTi0HcILea9kOTMUrdqbD9n04fpV3rUXlmpglAa0uTqfXkZvBVida7UKY3RYoI81xqg2
mhMFSrh/YL/E8GUwe161mTBNJ+VDASaiuQkYv9KUf1SD32kd3T2zjTzuVWdEdJVGgk61Bs2IXgtE
qdpoH9C+gQkoivQskKWu7+OuSdwI5LxCgszl0qUUwYoGiNlmQMdhg3dylvu0JiLEpX1hNmagAL0G
dkd2qBstyexWHTHpDmagCLW80ZE0QAUVoUy/XV8U07aLKAUgjv/I4Xy2ROMMCSXY+c6iTmm3rt6/
XJewr36/JLBz3KxEbYw+Q89NFc768mSaKmCaa2DaEEPkF3fzyzqGxtDTwbjF+S74PkHDR1rmMOtf
wDrD6Jxci81wzIjwsgNj2xanl3f3D1Srhg4MKe2iAd407FSJUkTnhtr4Jgap8lUV3CxmUy+OaCOC
07vBHpXSXMFfApRtn8RAIFjOqn4zRSSMho8NzZ3O0gUyd5dlI6Q0Uc5DlzR3aJ1VdZM0ILVQSsoN
0ce7BViY1/ViT4QBVnRGhYEw3+Tur55UWW/laRN2mos2A28QMrCLJHAbt5IFwPUtaKNYB2BXkGCR
Xq+vYe+WbtfAUocb3SaNFdPBTgDpqvWOIT0t9ieMDjq0E9me3VwPJgOAu6qygUQe+ndUDYwJEeB3
M0T36e848kZMyAMYysUUJvEaihYQ2TMnl556QVPFbh15I5uvOdC6NeoYjaOAp9CC9bgeYlCformh
u0luzMq7vqX7h/bvQjVOLcpFUXtrqAEe3pDHQhsfUzURiNizSAb2UEWCDvDNfPiHTI89tiZAbexO
AdT6fdar7hILWyX2VoIAHXCVeKcoF63Ujbr0MbBs7GCkR3ZqktNojuIwaKByfbBDUGcLw81dL7wV
ytvzwV571HkrPOHNcAWLBuswAI/jb3UY7G3kVhhnJQwalREpB5CiRP7cQiHjxO9WkaHYfY5txXDx
bZ/UA5FGNqbiEtvXb5ZjEUiYbvLBNOr1lhvfVIcZE/ekQc4aubr7JhQOsjK1443w9hu4wLdCM8XY
DfXPcPS/FahEZ/gWhG+sSpEngMKmUJzsVgaugLoAyofgficHY3HEdKOqQFHf7v9GXqpHSbYCwTaI
wP7pG4V1Zy85FLU3tduxMju3T9rIoXV+p1H5AdOI91G9FC4gOjE5J9vlx4rOfpsafifVz6miMyTK
0VUBa4OH8OAssx1Ma/zUt8QvZRAz/3eDsTmZt93cfD2Yh4YoSi0pyJTXbG48VMwFgZ9ofzgrLwED
H83D4NhOlRwsA6Z9SA1lEQjZP3UVM64aWOmBuMt5q2FM17EcUetnVQo2lpi7v9/FsBsrmRtp3Jrk
pTPzZSwQtzgTHnIYXwan7im+Ba68C95ujD95o3EnvEa7FmMjlm315rCAE6mUpJnR0nVnfxyfdWg2
hvwX7Wi7jApFPWF6mEbCpo2dQW0kvzdy2Xdt5JaYU67Kso3fMn9Z5gyqMx0Z32fppmF0IJ/y7+3T
5GBYHMC+Xe6ARtgGxKvfnQGxFxBXDP2yq1SbL+IMdauNBib+EOC3zalL0J8rmvXfQR59v2bOOktF
Ow8ENOmoPStB6WdejMMtndZbXfTKph5FOVibnfWv6/dxtyYMhFhNxiiqQi7GE3S5ra02LupQM+H3
FgQpEoHfY5BuUwS/192I/d7ubv6SyT8+I6sCLGOG/NEY5x90ikaZYgA3wvWV7QoBkSa4BFFyAzjE
eyVKKlOnQxeDpaWG96aPmp4G1yUwT3bhZVBQA1GUCuh3Pr2pALzSpFDVkLQB6N7ddvhLzh+N8bmy
TnNVCKTtXsaNNM7ikMJcbEOmsPtt0FaWKy2g21IHQfgoksJZmiyrTND04J0uqQmqM6GUvjTp4fq+
sctybd/YyW2ud9+3sjRNMCukL74A8wE82QT8DVVdv6ST+eG/C0OKCJVkE/W0C5QFUFWsvd0j3ZZC
ryvaOFU0ukupY/+IwLftOoWNLD4UQDOzPAGACzkHhN7ke++So/SdES8W/rgKzeTeS3MrjYu9h4Em
qjJFqBP2gBUwYqucHJkM5hkNJ0vttHlv+/Kixnmga1L0aPb1xz/ZWhtwD/DoIGLkzPTSdqAAo3Ed
5ug0UgrFkdQPtvI1tQRtuHt97YoGT4sJMUK0C8R+PAFmpWobVgmS3WXw68IBwrafnstHoHfgQdV7
gPCJZzc/Kqajflb8Gr0emLi8vt6du/HuMzi9NfoJ2IlmjsLNkvlE1tyheRiS6L/brXdSuF1tmlSK
BhMkVh18Wke/rIvgRuyp6TsJnDOrdSMr6xQvKqm5647rsfAIcOW9we/UsPQkT8QUt/ckUHSIRHUC
fc1I+by/8E2ur1FlQGBByrNlNsdoTc5GlaO0XXxT8vKbRNUjVv2hWTXMY9gA48KcVRDJakhWmjiG
pdy30/pMa+ugpdFjok1fFIm6UQPQrutnvOM13n0qZ2VrDNPijSQ14dqmn1RonVPrqSo44j1FQj8G
Wr0BXgK/wbkm0lHkPSOkB5r2c5p9j5TnshYAM+3YWGUrgnuFzXG/TmUNPAS69H5ftJJTF/VL36Sz
A8R2gSHYXw9q0SCBBRYLn/5saNQVSgzOwrY8Sd2nBoMMTRFeP5gda4cF/ZLBKS2qUaox6mYcsvlx
NkczBxisFuONMAfHOSeGR83a8nTYGj7dkFcgSK9BbfkWezIq2zJnLaieFK5fcq8Ie1HmYeek0Ayk
ok9eM2xyUXNqqqW0pTJNwnq5y7R7ybIcs2mdsWwFqr137w0T6TtgR6BwclFaqKc6IQvyQ2FxnI4Y
928dlLtv2ShWHmRPuchc7pWfDKBjILuL6qdxkW0FU9zYT4oSh1IiOw2xHGD4Oi1Q7UfNt5KzAhyH
/qyLhjZ2lNEwIU+Fo1DRfcfZz9Gss2jOmhbTsJ+yLjuV8nmgusgliaRw6lgYedRaMqQMnuyungIm
syB3lZAGRVDeyQ0GMVf0cXZu/LEvHea3ZCf16hf0nYg6tXdMFvpj0XduEg0NQ3yL7JKOAG01URTA
GTh5fNuIMJ9FAjhbsnToM4lMdvXwjtbBDWf9ff1u710BpErx5jOBLGvwgYQOO9WvsdyGih47JUYD
0hWkIdFhyEXEintL2Uriji1WzFRK8rUNE7tW3VpK3aqfRRizIiGcec8kkACBEARVGnMNktw4LbNo
mmz3Lm8Xwp9JsZRaneJudR71Vcxx1m7uah+kcAhtjwpsr1Aal0+zl2yqDCNO3jjEtPUWyHCpByiW
ACnsLixcZRS4r70MOmZf/lUJ/omo9m1rTAvWx/A0qvFQeIlHbntv9anmSc+MG7UNMt/2hCXfvZu9
lcwFK/MqG+3AJK94AUnkpsk/AsHrf1J4fi5vVMyit/q1DjGO6FA4Z1iSQCUHGf2S1yWJjo4vs61Z
AvJtQtu32JmR5ioveag7FqOWfTIE0gSaz4+mFylBk1+xojFkGdFfV7pW8SpYD9t+3j9vj4cz79VS
dAbePT/983JUnOhI71l6fj6IMGN3Qo53OsgZixWjkwVJaR3SuPtCqtzTEbKWOnyzXflKW79S9SFe
RPP9+8bQAPmz+dYrzAKUzeu4lDu1tEeYKL1cb+U+9yulkxxAcuMaDIbgSXMhjHGPYmAEzKCowAI/
672wbC7sJKqLNugoyO0VeXy2yHKLhCdMsF4JhF1oB4SBshx0YG8YhDa3sjHvsrhAb36At56zyLGn
jEJcwIvJb6BygYdPB8YZWoU0Xt2belhzQ15ZQgatBVJXPeRTUjllqj+Y2vwV4AnHJIncsrRaZ16p
CKv5wni8iQfIJBq9bYL44/1+yrNiW/GqgHom+142n+r5PGYfrt+AnSPDCn+J4F4oyjpJdpVChGrn
P/TWWtx8Ks9LrAHrLJEEln93PSbKbhqI8uCYOVdmx5YxJoMKlrJkCo2SfiA9dRUr+3F9TRc3jW3b
RgznzfpW74nRaC1qvkEGcrioB8BIhdfv6MzKt2z4W5MEunjpYDiR7JM21ywibaJOA0QydLr+MS6R
VU/9GEUPd3DqYw36NdC1zN+iyBV1me2eIAJ9GSx9AKHhWwK1DmQ3GQU/UdH39/lc106yAkXD6ICX
nrTCO757hr/E8W27qTVn65j2bdA3z2OdurP+qBSd4HGxsyZTNmGzVBuzFDpP9pfXhWXpddwFhEin
3Epv66HwkNSukIcSAcCLZHHaYiVKas8pZJVNdEs67dD2n8ei8LpahJi4s3XvVsUpSReVeqEDhC2g
2qfFwgwkUmy6HAtw9PekKJg90QA7yR7QnNFoyg59MibsIiBvM+N21lrQ1RV/oPAmSwkApQw4XhfU
kBJ4HYaxxlqkQ/tcn6djjpkzxmqmPBY/CJKU8Wf6Yj0IWWGZPXrnsIEEu5XLTnNz0cwJxBzJALkM
rkYB43R+ZwBtgUWq40E4aMB8yDVpnMEa8Rxt1ATS1A/5OT2Ufn3XZ8CFRZ3Mlw/jSYRivHt2m13l
dHHOpartgM0cDPNLnsaOtKA8B9jp6/bxMop720QYYNbojHcc5zoTJTHtSoWY7JifdX85gLAo+IfG
SuREd/w0TuyXMPbzzYmNE5JWKSgrA0RzrqQglUxFSY+3Dhj+nPBUJUDwJYoNrXwvA210aaFSi+l8
Z/kZgKuqEoPMOd4ZYZEbo2+DTyFdDets5FrmdhUw0BAVNX4aRZ8VioK23eXzkTa5nyjVerNYi3k3
rQRo7rG5nGqwbz/IkzU/A3Ac9SUdkC9hkRrzHW0G65Ckxv0C/jF3zcBllWbGy/Xz2rNQJqjNGGod
oji+j7iqOqXuNKsL8vrUmeWprm5tNbQLU2A5LuUg0SHrGI1Fzwo6lpl2bk5qaEq1qqxhDsb02OiN
r1v+kIP8tRbIuWyDZRkcGWSuCEtZDp7Tv6Jf9aKupjlYR8cEEmfiat8YH2LRov7MWHZEOnjZxsQk
InXEFARdVDy0oTVpRTdaxQz/LLvDJ4anmN/Ot9NdFYqGzi/1/b0ozkLFuRHrZV6Cn7TTPtNxwEyb
kPj+0gq+l8HZJaLliU5MLIfeoCPsWHl25jZg5ZTC5W7+pv11Xf/2z2uze5xZqlLwwEYdWxKCbFf1
FaAsKLXf+GwMtrlTLWcRiLw0hO8XyLlKiaVnKwkSV7M+ZPkQ1IN2j8fg8frKBGfFl9haDAyOOluY
0R2k9bnNRC6fHcR7w/RuHXx7TTIq6lAWELCorbsYd1L3miRZUNLeySUR1YXonN7s/uYClwnpUDOB
WlS3C4gkK8CiJp7lFohA56N80EUTAYJTevuejbxcKiU5Amom1HDyVi8/abIzf//JkRyBndiB6yqe
RAHvrlQAc1p4Z2LYlM+p22OVysg+z0Exv8jtKevP/fDpul5c9k8we/FLBq8YTdpqcZtWc9BTsJY3
D+0XgD+zwRTwSj6jW5rhqXV3bJxSEPnuKYwFqHBg4hlEuYBlrq1+WQGXNwdqcqzGH236ubBGR7ZB
MlOv3vVV7spC4h7oM0iUXsRw85qWVl4ac0CUzI3Sh2ZCR0i2+i0GFGTRgNjeqWEI20J+ANUJOLP3
zgUgI8jPtQRXjTXkmng3B5Yi4m0VCWF2c6OQja5IcVFBSJX/P9qua7luXNl+EauYwyvTTgqWrWDr
hTXjwJxAEgxffxfkGYuCOBuyfM95uedcV6k3wEaj0b16rS+afim1iVtnn8/v2tYtiUFh1ofANYmJ
2pc2ag2DYXkigXUNFb1coTvVTFwgpFsM/563tJGn4ZZ8NsWDbwuFJjVpnRHgR6Ytjyfl5LJ7EsWb
AE0d0cF6DQaE16/tcd9ITVKqF3k0gkWC1fb043CVBuVls2eeT4/6B7iKq7rmQwGIqQom144JAgTn
V832jw+Z6x/Bf8NEW4jS4UfIx5/iewze+YYho03vX20ul4S0XSWBAgR2sgNDy7KJAXrqvDgAk3Ro
4gVjhjkwpUJJC9H62J208tHB0meI8sJ/1B05lEF0SA9qqO9F3JqbRwGs/CZUASygKti/r8yQUQbf
WR9PKATHN0aJCSMFQIfY+XL+a2kbxwHdIrQAmaAwxHe5dCebIJ+W1M4QWp9Aqe49oXP3qglgbr+P
gziQAt0vL3PsLuMkmTw1LIJxj9F/vzoyBo3mJgmKnX5iGpU3poiad/vXOQCkWQ7bDG4XIHxvguge
v67pHzSwNIPfczjJoiKabm7YMRXZ1oEzZOSUPP8KOANA/dAofZijc9enC85p4fj5OO87MF5Uhvyl
tZIcsi8apDuo6he5GThTk7uRE52KXL0qEHhP49LczVZe+Xm02C4WFah5d5spju0OFURjHAURZ8g6
l9qGR8A64AM1hhbgrES+Mmd+XgKSn4Isup7pTabMfjfo9rHI8A6vNNUtIFZ/odY5ruUcrmBQFAbS
BSLyzS4DGzd4prVqcvHg8Se9QEYJSrwa3eOlcFPFfqysBvKXnbPLjUj21EqKwyKW9rnZkbAAAc2p
rBzXpAkJwNP2ybBweFRpceduCeUMbKCxogSqNmFU1tRz6VZuk0z3BrPbt47SHk3FCKQ+qt006axD
llaYqM2awHBovR+irzZ4X64NaEbmSfehm+NQA5pstsfO1e3hQu/0JGgg9pvpRoy820CFVum/572c
oUMcLae8N+9kA3OsWgNgHTGkhySWnQBEZX4Mrl+569Rv6O4C9lM1ix72kQ7IU75MpU9Jd2uPFapr
RpR7hVUWN0rcy/682EbuT0WkHpMih9GW3KYdKaDLVrl2ZS/uAgzDfkjmIOukMEq6sFXxZTOzu5i6
9rjYuQqii8SH/KDiGZnm5ZLhShiaBgYQCJac3LZgHJXBBnOI2noH6r0O3QLn0oyNfazUKGmqYB1d
5EA3KVaDW1tqcnThLTe1jLvUkQKjJ36v4HMDvE5dyaKRm8vTVS5BcR49BxVj/dblrA0PBoj7PaNB
cq9Bha1p60u5qC6kiuReaZgQ3KG6R4pit1jUnywpiFq84vtEgUZpr0H/WnbuAI1s3YWiEo+6VBY0
o3ZBZHtv5MifOpqG7Zj+kAvVy4emD2ibnZoxiVEJyKR95Sh+Zc2BMnV0HzkYrzNkUDrMi1fO7bWh
JMOuw5ZYZXJQx+GKyd+5o2UfTUk72ZXxrYVkjhW1vQfthV2OkAf6h2RXaelBqZJkP5AKg9mwuhD5
SqMdOEjGx0qP7XtIRHwhDSSSNCkL5i41/AnSMEEbk9KNh7wNqiJ96I2p8McuHX2lNx+hKuobZv0l
Ke3apXGdufJg3KENEblgjF+Q3qcE/22+nBwbL1lTS1xt0kDUbYFSPv2YSuSblVigscw66udxl1zN
cQU0vdruahzyKtEaf2l72S3nynbndMDP1edvVaJLwVQ0P6DZ3oZVbeFu7hKA15SRybBZnwoJiY4c
HyLAhNyoUP6OCf2btH3jylI1XU9t1bmaGh2ljEIwNzmCou8jtBq+U737MqfpjEnN4kNtAY5t1wAY
qJN8IKlZuYuBn9GoNPbrrPyAEDVcTVqOqYvIQgCpqOajKvLVSsfHeEB5eza/mGb3uAzOxygbNDda
lsodcmgoDfndWC/XymznLhg6YkSecQgAFMZ6q/k+pe0OQ+f2vsA42tcUe1rNVemSqnA8ojSeUaQX
VVd9iqU6lLvpr2LSJTcd5ou4HMHgAk6hMr+qVT1QSkNz42z63i/lDbUn0PTq6WPe0tOUTneOOQwu
Pv2e6N3fS/Q5x/+ZiuyzPI6S34z9l7ydPydj6k+RiaTbhiIolVFPogkI/goVRLjyQ99nlqdG2j16
/yBciIhPi9mbe4inZMalUebkqGZJujOV4WrMk7tMHW5BEGycCjUNSKuGaSFHrlOq3V1iEU+eIvBA
12hwOrhE3YKkwJO2XeFhEAxoIWIn7tDluFUHbUdGGwiAub+ibfwX0dOrAQmi35jJw6JPx6iN9qRL
jnI2ncYJ7tXJ4Wx3QY4GVS0rp0yp5EOMd8ABHZedUuY3SqrdUrP3NRWbmMuYXyyG0pf7yb6xBtNz
dJJcOW16iWmOy8aubxIjfYQAzkdnLPdNNwBo2wGpaSDKmb1XYhGHIhmCduk/SXS8TAD3B74jnf1Y
VkCzkZWeRqtHQLs8wmKplERZaMbzw7Toxya170i73JmN42plrvv64pBdUit7Jx9i34ns2oMcwreE
Kk1AZqq7cdvbQWK0wwe1zK+nNIK+Uj5/y9T5u2GgjUoVNv8J/iHP7FLZN6TOvHXkjIa9lBnIAhAX
a9x3Lu3z61qxHiepSr1lJhb+/5lOd2Vu0gurJBGYOS0zoAp6HU2fSfeLpmnXMm6znbqUJtTscps+
alkReUaufNCpZfgjCA38ftDuU7uUAhBxxBiEaYmf4d26L43ePCAQH6NK1MrYerYiGXtOd7hkbACI
wygnpDsM9g/CJAjQSaA6AabWQ6fGJ65yNz60D+dTwK2ygw3uXFTVMCGtvuqSLnNDrcioKIpr1tfi
Vve0PbQ2paDzwU7BIB2i3Pb1mAHIKcBMgblbVERtSF+9TG5rJ5qaNmsocndWPaQNACt4GKW+/sR1
Pu2SYxsJCMw2akUvbHLvkrhWFtVpYbPrrGCWUaK3d+c3cuNF8sIC9yLpNQPwPVrTEFlAZX9Pm3s9
2fcxgr2ei56WGwnrC1vcK0SF7LGlRrA1Ngigfpd4jA0jPurfisRD07BU3e4ANQTP8UU1sa1i7Avb
XFKuRXUKdQXsZFuAlfMn4UdTPLFyiin8Nt5BL4xxR6LpS2sYByzUjG+ovngG5Bpp9oe+wb7s6rGl
dNSylwErSiCUG8VfU1VYC2AuzT2LsQ6oywKeLGP4gCs7VJmhFRNt6WtOYiGN3faW/TLlcAoghbwo
1tJ0NJxK6UKfIQVRokFilN/Ou/t/nOJnO9wpHkFe0hg6lgQR5T1BcvgoIUwtx9knH7tPSBplYXlt
M1atttHhTrHdlCmpU9j8SXOFC4xxEGqXjIEwm9/AQLgdNp4XyR1qlKMkO6YEh7rJTorZ+lEr5LYS
fTDuMKNIuuRzBPd7mmi4MEItDdhDnARTMNy2yAIBBRDKG26Vp9Yu6XDneMQcR9cpLCLitpm+5QHd
O3+xF34dFoNwQEW0kdxBViM08+IEXhlln3Tookj2h/P+KNpF7hA7zphnBlLF0CShJudu1X6g9Pa8
jdco5qeb69kduFZK3TVzphDs2ZQurt5d9CP8rq08tR5d2n0cwJc453jMOoYvsCwIIA4XQGa5iKmc
wDItvGg37Oh+/sZu6DYUj+S9VoF6sUxL5kKI1iAzrQbsJRsCZIDmLt8lIcWgJ/oCBD0+5wDQVqi5
4LwRVND/43r5d4sh2fYyGLdNOimOhBPHwJ5lkIRKCfG0KahQd5qivWBbz7slsIQvrY1KuuRTBbdk
kwT9deiEaeAEdeo6x7/6SzsWhjDmIf99EYDR/aXBaFIzQH5wofVOgSIQuhOt6eX9zho1lxZ4rTiT
KFlgf/KcSbYHq+ttAGXljCc2S/D6i6d2Lb1iVAbGTgsieiWWFBBtKhdZmqGy6lSDwUlW3ckYvFIO
Bd9NtCYunIxQ+U7GDiY01SsOiz8QT9nbvk0x9oUh6OYNzKmCyweIrZf7KDlRFi3s8P+8fCy6unxA
gviGcyhaJRduOjqaxLaxyviKXmhhA2lj8KBCBM4lKN/H4txO9OW4KJNX0DZWeyyR0SwupVcGRXGT
o2fB5hdmLSAekLUiqbzXE+0s3Ji450AhjkoYP6VhLspcSjnLWEJyMIFnKS8zsAH8xN75ET4y5svN
XSpMlbbvwJVlzo1iJQVEdIbl7JDuxxwMHzmK3IoHErFH8fZu7u7KGudAgEzaVLJgLdWdAKAucxbN
BbPf++qoryxwDoOR1i7W2E7SKHcNxM78LiF/F2gQnj9/opVwfjLMFJN93YDLth8OlXxMqllwwjev
8+eV8M0zo5ZoPeSwoNLyMIMY2O4gFtL559chssJdNmCSqVBBwGXTxCh1qY2L0pifa4NgMU8efOa7
aNw1Ey3gqc9TrEbfVR+cryqIC5UrHUOX6p56UxB7WZB8Tz8lJ0yVeSbq5q55KX+0vqin9z2+VxvL
Ys7qNkCrY0IdvMenS/uPGLF0ZTCPDu2djTJqbf+I9ItCu5BzEpTgGZ4U+2Exiy/90n76s51nHrb6
GaSitZRr8FQNXRHIPro5SO67UjiGzc7UuZ3n7qLcWupOL/GF590QaOH4cblm5EumBxzHtFdvmThe
Nr9BT2I7V7TBEwGEOxB7PExKBwDGzAboZ06jfFsC3DaVH+bMBPjLuFyi4gJaWse+rj1U185vLTt8
r5a8MsxtrU10MtUaDEsKeh6FfUlBbqbVR+v7lH0fUucqxdPsvMkNBLVhAuzL6Hk1sLjx79u5raNi
1LoBxDcqRuBaz0D509MblzwwHcL6A9npQO7tqh0VjXFtXh/o3kGIUIEOzyvWiriyMqVAcRv4JpDu
3OePU+IyCWwWyFGr7ndl5bL+5O8vGYsFHkIFlkVXeEiEihYIrUCc/ZQ6dl56tB7Ky36vXaEngdtS
f8Auz/tiJ0LDbcX4tV0ulvQ6rdp+gN2URJc6bT8CrZF5mplbbo0rRvBltyLkqkHM4yX6IkPJfLBh
TXXgRbb5mRIIsfWGcivYT/a7ebddWeIjfjmrzpJH1gA4knkcd9hLNz+0B+LNrhjm95pGADnH2hoX
+VXMQqXEhDX52B/yI/QuTvZO96wHyXJzz7pUw/EWtTXf3jeXTCR62Ed/CRb8ejzl5U/gPuRcL6Dc
t/AT9F19VR/pPr+QdvoekkEiVxV8RD4UFSm6wnaLjwikK5Aoo+4yaXjzOnJjLwliH0w5fid4WrEo
c+5zclHIiQ2QfCawuZQO6Cn3qSpCsW8ehBV2gQvtkjpNdY1WT0jn+bFJ5DAr+9SFWuc+T+j9+Y+1
tYMA5P8K5pwtoLq6Yi5xgUOM9tDnyo0ELnCbEMFp235j4MCC1wIMCQqPjrOqfskAOPxZVKt85ZTv
5IN0mezZxHDhjSLs9WbPAeM2/xrkoXKZ1gNyWOKymHEOFLf4RG/ReQDWow8q9tw3GPdmSEeRS26d
9rVd7vyRuJQn0Ek9VZ8AKj+idu1nfzGhWnIpDtZbzghQHhDzmF0ydB7gkSZGY0wUSY8V9QEEv055
Sz6+w0NWJjh/B5Mz4NcRTEzJcIV2G4ht3FGuRODr7X17XgnniMaoJnJv4HshJQbAChAd+za9awKH
RY7W1Q7nV7X9Qlotix3CVZ42GlVv0gjfKZ3daNeErFMzfpiOU8DUSUTosc27fP2h+CdSjapyHuOc
EX98qv9op0YNQE0A3NqtseuvkqM6XQhXuVmVWa2SezehmTkUcwOzvd/e088tqMxQ+bLCMvY0iNkf
Hby66+ZaCVhhWwTc2yx5gY0IPBPQ0WLj+y/3GIzS4OIbJvY6oIcZlnIIcDBxgyJozcv3BOa1NeZh
qy/aqbYzlz2sxQrWCa3mkhrCkfStu21tRHtpZJyizm7HGc831NWqEOAmCFol+zIUrUa4edy5K7vC
qRcd0RhYFMgjxkf7YvAbV7l8g2wP+9X8nbZeFXf4FMA6bLXBqpKLMdC9mV5n4C70dLDdV4E0fhGT
FG9eCGuT3PlrGjKmGftabDRRR8Up1V00xd3qCvAFlIDm0j1/4rduurVB7gTmlmRpIwhjwqWBZk4U
e1Oeo6kvSH62AvLaCnfggPwBtF7FsnJSPJK6/6iJxm6EO8fVKMDHNlYygYkpjHbZ5/JIT0bQP4mG
FEHZBsKX9VZoXq2Jb7wBC1IXZQ/vMC8Zw762n04SvB7ECCfpfaW6tTUuaABVhiNWY3msdEXBz6a7
0Qf5Q/01uugD5Av7ZrwVJpLsj545AHz/bUn7CchILPH3pVWVrWfseoFcCJk6oPgbEzcdY+Ctf4yB
CaTNXrqq9uVB9fPQOkgfiJd+Q5t7J7yHRN+Siypd0hh91mB3WXPTrIErjvwIIzrtAd2xXNyME0QW
vhlXmKOhzhT2+i6QJJRBQcEftj4Ek+v+6a4VNwAFR9DhIou9mDqocXGzxwPUxhz01UVqfyILXCix
OrXWzQLeEgGDtdci6aprLUnQvBedc4cLJX2VW6UEyFTo4BAUbnRv9ajjprixyRJoQe4nxz+9sflu
3Ag5VMxEIkhCT5MJ1wIo7QEDYe1QOBYyQ5/fxlfdOICJ885iqXJC3Zl2dxg9uT0f8zcbfs9n7VXT
zSx6xZQl7CHjlLXCzLFcQJiXPaCmYFVdcvdoNSEQsy1QjtP+DTeraI1cUlIraUIcnfm//5PUdhwv
ZfrFBFu5Gqr7OAJtQ+OLQvZmXXa9bi7GqBUogWkLsx3Iqe2bMRi8XvOKxCeH+lh7TlCdME4KpwKt
DdoR+nW1113WIR///kOfsmS2Rau8bFjUCgBGnBbWjweDdNiCnRv7n+2zYxXvBV98O+AwfgyMYkE7
jLsdk4a0YzvBWnGI92m6X1DBulSvh4vmCHm9LHebyRsERrc/8i+bPI9PZyVgQ4pwaqyBuPP8MGii
ksDm+wEo/n+XZXC3oglge5JLWBZzZNUD6PpGRo0D3c6JiVQC6Os2l8ooyJn+IwY9m+XcN6kNElk5
VgY8Kcwm3mhAG6Z3y0Pt51DmFI6pbr7L1gvlPDerSw1ss/K/C4Uk2jUjq5gxbZNfi87Jdk74vDzO
NavcLgejhTGos2gl9BSTuxoMnOddkt0Gr3OLZyNcct3okqmOREFuMYGPvK8+d33VQDklO1oqvZFb
R8BuK7LH3X/Ump3McfDNusi8QCRwSxBUqM6jbkP8UhWpuAvOG0+e0mEMROtlWGOOyYbBFgiToUjt
7Gp/ynexUD1bdNi4azFvTNWeKb4ZAZUUeF9tfQzPfzCRBS6EzEa0NA1agWEE+jQaA3/8++LSqNKa
KlASCurrIFfmMojJ1OKm1bBrDJ6hNyHdN3iy+jpk/4r5KMz6ttPbZ3PcnvWLjQSXuURhMoA8AsZA
ARK/mcnnvkMDY/JIrLgtRoG0NPXO7+Z/xJBn49x20lQmRc0iMiANTGBKilxGbQlIAyb6Qil+C6Rh
+2D/sqlyQB/FnBNSgkUIJNL35h1Gabz0VITg0/ygx/eThyGGwxvwv9tn4dkqF6SNbpbk9OmkY/BY
9V4CKSAr/N4Ky7NFLj6D3TMqOoLD8C9DP1PWiKGs8U5MwcpnVS4yq6NWdLYCW/ou3cfpkalqy58W
cCPULQh1CQ0EjrN9Dp8Xx0VnvYyWNMthkD1048zrQI0/a1c9QBtLEDt4HhX43wLSy/+4gJ6tcuE6
HbJhrjHCgAaKES7ty2VWOyUTLVPkq1y8Huop05MJy2QP3sHw7Tt7p/hDcTXtF0iwLUHifJj3NPMF
2yvyVi4GYWzGKIsBdhnsZ/Encs3AmfEF+6JleQ261N0fWuTCkNzFeYVW578WM3CG/7LYWTsxyvo/
imjPH5OLPXEcO6VmIg6ouJyOPzHdXfuE6X7D+tiXen3T/7LGd/oQYxvTrGBtOOpHgF1ZS55NLKMl
Hx2mG/bkeNvGClyIVyhq7cSUqgSGE3P/U9cnBRHtk76B+alAF3D3Frk7kVUu+GDAKevrGQ6EAQ8M
8h2H1vByh4j8VBAG+CZfXQ4OmMNwf0wkGEAb8VPID48Yr6zdLD++TctPZJX9++rVYudjocuZisUt
lxQvbymRBBcj871z3sK2d2VhSvrM7kpsXzV/V+PlwnQuuuyCJqmrdlMwdrshEim6iBbFhZqcOlRS
epicoIg+GhDqWgSLEoVPjYsq0qBq1Gbhc0PZXgi+FuUWGhdRJBN0u3MPx8c4ygDqrTLQbRBHqbcD
sAoqQKjCosVmY3F1DWpcSGmB6LNTVpcn0LevMGr5qB7HK6aNg+mbn1o1WdDpe2FDgB2nM/6iczkN
0SJl7Nkrk92/Ly4mitLCG+5fkUEunRmMbI46Cd7CklTFDFok9iOGGXE/ZEEWH6yD4H4QpKm83lC5
6LSjBlb4jiqsyBaXzSyR0i4Le7f8D2xxsaSTobrdLdjI7shaOelx+ciyNPMtBSfBrc7TTKPoU5jW
gvNXB0tYlaEVLnv1ADmJMsQwN/zkXXNTqwOhc0GlYS92nW7tpBjXKlodF12meZp6oKV+fjW2k65y
dXGheOP1G2p3IhfhgospZfpkR/hsv+8igsDMV60wPd9lNrsL4kr1ZMzFqLmAbFpgga9Rablem3WF
ndNMTE61D9rSh4Lju90b/ZX+8DUquZJl4ClhQn8iTyuu091TR+P6T9+zPLU09E3NqmVO/vtfRpRC
8mS7nWZP3cg+zStbYvcWfSQuUEhF3UIC4h9b/RBAGuTY7SKmtUfQ+6qd4xtyZEGYN7g8JAZuE11t
GJVOEDLU/OW0gBXWg46wLyVAiAkLwoJDbHABg0SZovSsxPfeYTfhN+TCRl2PddTH7/qG7E+duaUN
LmgsU9xAnQHRsFRux2hv6jdJD24J47OWZYJCn3BZXCpSIBfJQGD1LojAZjDUQL8INSZGksh5SUNB
wDSmOHL/X5WGlS3OQSbagbQ6Qu6NUayw8ic8fm/YqFRzbDyQpSQfBIFLtDbOPSzbUlJbwtrQ9fp3
8vftr0SRNc5DcrOOiyh+106yP/XKGVcbyTlIoka4S3INzqjd9hIJemnwUlDUYiJkiWcXnukLtnIz
mDxb5LECbWnIWRfBYhIH/QW9jo/pdGyBI6n9ZQCFpgitvBkxV/bYZq8eUVJS01QtsZky+duOw9gQ
SV1vP2hWFtiKVxYqBS8aDLH9bF/pQQrqqBGMY3oo72NfRDAptMalpZMNFiPgNVF7/r7A+ZU9np1M
aFUPre/iVvn2+2m1OO7C6c1YcXqDfS7UgPiK5ZtGv0QOwsURNUlsq0nYB9uZO1sKNNBAVCf0k8qw
R7dAlJ2yUHHmBPBggCmba6pM2E89udSnDAQ1d1kSxqa1P+/4Ij/kQkg3kXQCsQ5ehemFJc8Q/br9
MwNc1CBjbS4ShYEe1VbVbN2pikUJnCAy8d3/JMqJQmzYeAfk7Lwtmx/FrcqlNrtG/5/EXBB0vjzE
KUlSSLvjpnzH7bWZ3vw6U+D1fWlriOVR1qV/zhRGRtRVXdUZ31BX3Uw5Vga5mFHk8rhkCnw8b1Xo
Fpy6HLz+EA93zE9mGwke6ex8/veBsvluvhRl7TCwAxVbIXCQXjUFDvigzjv75oyRuVoSFyUwduco
SEx/emJ6Wk72hXaMTm9IRkV+yOUatbyAWSyFH75K78WJ7/nYZ/ODtmniWOCdg2cwJATaYNreARuN
M0NjKAsk3xTpFQi3kQsaUtGNrV1gcbNypKUeJMunZkhcQq6lHMIhkXoF+j/MEgmC4fmg+0rNvm+M
pszZQ7CY0M7IpsmTF7DcVUPSeGY6VwJvEfg/D/VfUsjadyz2xkPhUYxKqGXjjqB/buKgXO7Pu6bA
/59y8lU6IEPnEecFnulYqbuYt6N5n8ki6JfAUZ6yhJWRRIe+yqDBSDsfwBLvQnsbaQdVD9pxPogb
F6I1cQGkLgmZGh3mBnJXkJPdHgv7D7eNSzSGSrd0u2KeOH+ZtMskvnVAxHz+0wiyGfsJRLPathaB
ULErOMJMfTY833m0BW9q59NqBw1tTxw+zl/79lOxeGWx6eqKtGCiC6f+qNUTaAbbP10Ul1ksSpF0
BMNx/9k+f0NJQBAUn2B1q2WNFFx+VoGNfMd1KfJ17o0CnataqUwECxYU7b8YXUv35Sddi5OJY7Bg
aTwyYAadX2J3MPcelqdNLqHVPcYzgqURNbGZ+HhZgf4E8nm3qi5Z43y6YW1WND3Fp1ngk08TgquP
FzlLpTY6K3bIlwMmIUr7+5+dMx4JgNE+rWrZC/a9BRxBgHpiiF4tqSVyMuo2DCrWdS9d0OlgiQaQ
RLvGfsLKhOzQmIzML6TkLwJgKFOXPr9tIgtcppGNWgmmVByqFnQo4NiVzCQ4b2G7IPScNqlcrCj6
YtQd9t7/HxQybJXLLqq4AMttBmsMuEBGwGvsymUnt99F5juxyavFcYEitherWFg5/vl1YrqKh4EY
cSGW3Xhnsly+k78AMwAZW9iqA0iBhSbSigew3V6UBw2dr4c3IHkE3sG38ImOAYv2yf9O5q7SPXDy
IkykXjd4lSv7C1YpKsQK8iaevAE8z+kgsctLBmdHpMZuDW2fcjz2hek3zjeBb4oWyCUZCbT3EpCp
4oUcDkFSYk8R3TOPejQAazS0Sj2QBQkeK6KMQGM/anWq5z6bqZLARauvLCEovubo01KvVP3YU13p
j68XjQsjFaiO5LFGGPn954RoQ7l4QprEsAbmoymIPNV053Si4omgGgVNrZfbJ1Egjq0KHoLcem9F
hyJk89VxdsGAihkmEvzzTiLySC6i0MXqiTPjc41Q186k26LpPcc+FdHkVtGn87ZE28eFk8pqndQc
sLZCuaDjh9L6ev7vi3yP79dLU7OAKhqLee8tKQr/OlflkMwMAxwEFn8/Qgp2j2/VJwu0yhO2uLiN
3aiinpP9fX7/Nu98XbYsSJ6APoln3gCwOEe9C6mTasheBTJoa4mPWSQip91cyLMZvmBNaK1SAhne
sNUGP03+JpkmuPe3P8vKBPdZtGK2eyOCiWjpZFfJrcwtRut7ZziHyM7l/dgZo79k5kcDfB+nGtyy
Lh0G0UNCtFCWh69CoSKV/7wjygrCIPa9lIraUSILXIQvLRxd0rEvtgOoOfaMh+mEaGuAJwXcma4K
XvSDKGKwIPfqol7tLftNq1UNYESsIbeK1wPF626SJteqG8g82MTxzEj4GhM4JT/OppSd1ne2iZjb
aW61/BgMMMCLyBJERrjAXg1qbQ8SjNRq/HEotSLsK/BLa4UmOGKizePCuzXXRl/rOMRtZ4fd2Pgg
xw5A/A+mKGFjiIVu/kNZsonmhWE4UFfjDgEbMc7HER9qRt0f1Iu3kuTrO3C/aSiDsQmPbr4yXRTC
ANbei7xkyzPXxjnfz7KFNpTdK5FzkdC7cRDSTTDfPrc8zvebBVNHT5U2JuVgp2lgkZtW/WHNP/pO
BYN+dpzIj3o5yPq9LNWeXCje74fL9RK5gzDmbTITiGdglOU064Mb69+FPYjNfGBthMtuFK12VJ3i
I1r6x+YwQMYLwgwzRsfagzW9YVx1Kx9Y2+NOgmJkIPeusCizVfakvoeukSc7JbSpP7VE+8Md5E5D
WtdpMeXsJpBkT4NsUrtcGfUUnP9Om/jB9Zq4HCdB0yPrO3YbxL0XjeQqjcjnUQG7axdVimvYeuxa
NtkxCWSvhijhzumTyU8bywGrffuoVq30V45Cl2uWGB0U/Dp2Es75MZcV9coiFVmML8xSCFZ4V3Aq
FY+4+lvAagJr/OWrtVLSN6xVwoJCfEqPmIs8joBJQ3xAODi0mZCtdt7hQxDRo6ljaxstr2eTkNB7
8JOwdw09VENyfANYlP3JM9vJz5UTGeIkCcXHlo/pvhtRjKResniqL+/zB0tUCBeEuVcCqmC1c3Rm
LSFgRkuaz61TvieNsBTVAa0+BNrAt4cVry5clVBldmIHJQbzR80UEfphJ/DBzWUopmaaOnoHDg81
kaPOBHUt7r+2+adoVk4omknefM0g9FYKEgDRDbGZpGE9v4xyoaYGjiZrZ2b0/4n9fW2M28Ry0KXS
MvChJqYAU/yo7IDxLgn2cdP5VkviIo1spd1kpvhUv/8W3b4ZVra4uKFMoCJUBwuJUazvl6IIJ8fY
p1n5iWRF5jpSe9Cr2W9z8nGgpQYRI3BAFfnD+RVv5hjPP4IPJ3InV3M/4kdoDkaEGtNNrF2ntG4J
8af6AYj68+a28rTVV+TjSZvpQPYqMGcrILyUvnXd4i+y8Q7g5toKl7tAxUcCDSOsDJV5tTTEa9vh
/vxCRM7PBw5zsIxlZF/vdd3wz4+aw6Uq5jKmaJK/19pmZrZyCi5naaNknrMWBzufMTsiBxgky4+I
wwSMyrKfFm8YP2TH91XUX5nkYgmxqa2MI0xK6QWqT8dCO8RWFdrZA1luz386kQ9ykQRsmLSTY+yl
1Ac6sf2iTQO6iF52gkjCU1GUVqEQh+3h/8Q/uFgyk5qCvBzW3tF9OrcyRcZ/Xl5ncUlagP/eFyNF
tti/r67OZqoWBzM/74rHW1jsf6MGWxcXNbq8MlSMgT/ncW8GUJw7X8wS+/fVqiYlTwCvhaV3Q8hE
+8jFDznHSwdsPRv+IaznnktF2OK44FEvaVc1Bo5XnhwwD+bloyN4dZyNvcwEFyyoo/akA1vH61ta
3NYQ7RwXLbK8lNuIYjnvyAhEtrjsIzamuDZZZPp9W+eCINtCLmDUFPJsKUsYs37nyN8s5ThUgji7
/Xj4J6bDBg8yaeexnBJ0Cd9fzd18HKmaqtm6Cu1OvndM2gq/opRYY3zyFYhmk+IyRbdECaCZXfuj
qBK6/TJdGeRihqy1uqTqT/FJPyrJSX2cwsVnyhElYDtgrJn9MvkgblhvJ48rw1wIUY10LmX2psja
A+Mn1C4wauaVwxvhLpusQNbKHhdAKGQ4psTAQp+us+hegbwlzMp4ZEBlt775ynrz79daWJvmAoox
RHKdYQwz1C9T82Qfy33h2wcDIHeQErQMAysip9lMileL5eJL7BRKkikQGyik8hJVqmutHV19Urx6
qa+NtN9Hkn8+J9kOaSuTXJgZAXvo8xgmf//oC32HCzOaIo+twZbX/RgKtz+0uwhyawPx4ayYdhPh
zYVr42JN3oGgrofqz0Yq9IaTsRlEn3eS70NHU2rmObsc3pV4CSIO34Nus0qrk+HnOXyGnb39HIpW
xwWcIbeoEbWw98pPhFcf+yyvUvLVRnIhBtq6YGeVcOQT7X6MTd9Gu7vMZV+DTKQ6uvN41eTxxz87
B3z3GXK1VZzX7/UV0dfjQoslF21SFLDGl+7o7g2NbhY2zm0oF1Zwa0l6VtsktKR4nyy9X2onY3yU
TGiEDqOPHvFIlotICgu7dZUmcZdS97uq99JMD1pNCc7v9WYKsPq+XMixGrBGjR0uSwuqDxIkcZtb
zRHY2M4BVka4WFNWZt10M3Z4AL/L4j/xu/xkzACjzpuGzZlbnttlLtpoXVITTAuhUHTdBU0L1t5w
wBR269dFBqCNcimuWQruC75tPdvELmcCk7NW7Q0bdNnmfBxr+ZM2QeLg/0i7ruW4cW37RawCCTDg
lbG7FS3JcnhhWQ4kmHP6+ruoOTNqQ7zNOT7lR894N4GNnfdaEyitldnY8Rg7tyc3rjOhpUy1IDMD
EubCiQ9edzey9sTsRThy1zpCC+0vA/c3Gl9m2SDoBEOKTR0CMgVsl9mtZ9xeVs41nrhwi0wyPqIf
a5CcwfiEorX7yLeWzrksYfsADcNkDGz3RG6WV7rgc7Oq/0iEl5YYfAb0c4aAIhuDy5JeC7zvPoZR
S2caEkwuEyeQEuza8xSP/zTyss+TP2OP578GddrMad8ky84wnoeRdr0YX92Ffr1SzdDTv8FD3ryv
M0Gr3zpPaRtiiCyPRj8xwSTD7LbZQTvfNJ5nAiTHB9RHoxzZ+iUlz2yQ/roMt2UkWZC1/NvOhW3a
kDNhkvbxqe8KK8LX/HGCvumJziSu53t2fmEWsa5uIHEd6c2ID+CmoDtZeGMDljj3ITk2tf9M3vr3
Z/KGsaD4RN74IJX3lsEev4rXTktya9zVR+2Q3JR3u3Acm8HLmVDJAbIo7TTMzyE0A4C16qLjm9sr
RDHzm2DeBSjeO1LJvy1mPoYzhcaQwAo4MB06GxQfPsDT/g1d2t63SY5uUcE/UWa4wD8KO/ekSU6u
anLCTQMn+d+PLW1uxJhvtyZ7N25WvW7UOEetuEqzFz7HdpqcWLHYWORY5gNfnpLYtC8/wR17Iru3
JdcSBjSV0TfnTwvt0N7V/0cJq/qcvQB9CCtrrtLRrzJQExXKSa+tPWC0HfMrezG1JQ14T3BNWrAS
WAKdLHglZ9jd6d2xjkw2H9RMqlzJoX0Jvw0xSGRYCniPdNVPIl7/iec8UwjJdjS5mA3W4KvC+htN
VafVM6cEC/tlDdj7JMlYdHFTsuVV7az8Me3Q2FfTgMWJV/TiT5aHzlVcMhUj9q9DsjqXyf9rocI6
8m+GzQOMZZdu6F3+su2g+OwAJVsxVZnF0+TVvRAwZP0nKO5Oaw3lX7FHbqZyZwIlc5GwhWuUwtqv
sEQ9kCRXKPou2DXwO69WRkwZ9b5fosQYfXoX32te7ZQOuzc95QYuxU68/mqXrWPHEMoAKn0KAjst
xyv+7/PhHZcpI6go+Uw544i40+QmG6/H0NfbPYOxKtqFSFFGTmkmli/56kX+Hvn6K1I0AOT4D/wn
YBz/tGzypiK6ZEEWrLSzYfzLf7HTWtdTHHUACkH2L0YH9vREsiBiolZsrvFVWOQY3KzcXHR7j2xb
M0yNE43p6NxIbzrPR6XTqjVgBIIUvf57LOffBL/bt/YmSnrPg0IRLapQQhpdUeK11UuVB0YBFobw
847p2D65N1HSSyYowyrTjJes2zemvYIHZ+5D6fwHNuhxF3/y8ilSudlHLWuOQn3rFHfrTf+PWfz7
26i8ca5GKiq9JY4RxeUVxkRHXoa2c+vG/QNgIEFM9mcjLOxNpBQEFHEZiqX95/PE6W8w2H3giMs3
R+WmX4mIbTFTiBJN5ujh56zZSZnfGXkN4O26ClIAzSCWIWfqect4Q4gw/bVUD2Ti+UszZs+UJz/K
aTppandCEd0Rperu6OQ7HZEES9mSsVhGWDbU8mPVrY7/mI7yCMK83czlXVggCVuP+Sxsw8aG2uZN
KQKdPjdmd8qy2uYkd6JSO1z+ru3z1FUKbHWGU5WeWtSRpOE0AWA7drXUgwhG3wDD+t4Te6cXrx/0
jxi5Szb2o27102T5dXrqW2Ezfa/SsSdhvb+zI2sH3nVc60MfT/nYol2i7Y31vH+60kdI76gxm24R
nFh+9OuvpSH1oGBpiJpYGloHE/eSu71PklSuVsc0LUhs+nP6qesfMUq0E32+M+nSB0lqpmgdawsG
wIYqH2xz1B8p+DuN2g4N04nbPZDRd6GFJE3yhxWpl5gnzPLn5mVsvtEut2sQFFzW5/c8l5IUOaKO
GOJcOF5/GZWbOcpOCauSm2qqvVwpvSZsAbwBKxuRq441XqNp11XbH/IpveJjfJjM6hvnyX2Okewm
NJwiBXC9lX9L8iYAe+/x8o/dOn+NYaCPmAZfCcF/11m1ofmyhInpt9PY2mYff2tp8UuE7KErFnC6
mtnOzNimCp9LlJx4NvS1ZfWd5auPxXH6oYIXcyUAz3Pnlfdwvy22/oO/xXq4jnOBkn0p8s7USKib
cOVrabx14upQg11oHJ0OO6EK4FldrPk5NWDXnXSPh/r9nvXv4uWt7ryvaDJXBvfZ7IwpGB+1CbFE
7qSOYjqLY5H7DoSg6pfL9/q++SiJlYxRMg3mxPSiCNZ6MnNaO/o62cw2g8JrbvT/TYvkve5xLvN2
YSb3B322AQ44J5m9NJqn1YobxXvMx1uvWNMZA/exioa1HLxjA8TosAddBMS4VerM1tUbGsY7yffm
wzgTIhmmkJmlUHSV++p3PnK7HgqnrwJLP/D7yze1qt879dRRV7EMDkpQeZYC5AcVktQJ1qICOrBy
TMCDMDLVjqq7ccxdVfuQiHjHRG2Zde1MpuRGElOA+Kcfs6AFuKLbzazyjGxxL3/Y+4LWqoJnUiTn
QfS0iXmsiqCE6UuXz90AIomQu/n8Le0rZxYPIMcO23hnJHBTPUBdwRmmtOELpfeOrqbapWIxfSDn
2WgQJRiM0nt9Rz82j/BNijzQuyRsrkKDx4EISeKpQ/8p5Omed3w1Du+U40yK9Iorg6gcMUuM2Kg5
Gk7+NT90TxXWhdNT6HIPQMeBejM+TV/TR20X1nnnIOUNAcE6hDSFYmD/CmQjC5iLsdjSpnsFwm0x
IIglBgUvkkzT0nW1LkQPd1lVwzUv8uslAjtz0z5eVsftC3sTI/kdrYwhvUHYTvTxPl2UdcUbDZTL
Qv6fC3uTIilfyKec0glnNpDiQQjhF2P7sWyT2h646G2tj7+CIp7ZCQc5kjE+6FFtx3F+pZqjo49l
Y0djZRMz/TKm6sNgKV9zhfrN1O8d+qZ5M4AKY0C7gNq3XspZrLrUE7rSVSyCWblVO7jAJLJZAth1
gvF06l8+lU0TdyZMCohIZsRlrSNxMVPild3ohnz0pjgevEakXsfEXaYZltNl8V6wsZUy4X/95zPl
8AbFuDKZDKRM18VRvwa89e1f8Nb7ofK2x7Us01rrIAaRyQBq2ixZoyO4NABh6RPvPwCJawlQi+19
jIStDE07k7cq/NkV9sUwpp1uIK6xjioy0VAPHbWrT5qoj5fvb/vTuKapmPfj6ONKZihC0tGrMz5t
6G3szJ7qU4yy1YR9SB9TE7voD+8pxVbPcSZP8k95Gymmoioc9fzRI+SOXquH8Lj2lazvCz0ZfnEa
D/VOHrp5noiB4fQJ1RAO/36ebA02kpJxv0FZRD01MHjpMNll8bxzmu+6Fa9fxwkn1DRVLEj8Lqge
2zau874I+kl44cyYXyShJ4zqStBktLuwAShqBVyBaPzQWe3TjvjNN8HfxEuGsMvZMC1NWwSjA8pB
t7XVA1v9CNqfu4Xq1cXL/oui7a8ZQOblWJf//VMLeOc57Uvg8TmzoznMqQPrS4GCmg2ofm8+NHuU
NVvO5FygZGo0VmUp4m3T73vmUr09ZgPHnne20yV/P2uHOzyXI93hMIJrWWkRXq+cJgivnfiuO61M
pZG/V3vfclxU1SyKqQaNGXJ9xMSOfsWTCv5xLk95yVLbwg7dH4QzZ0Lk6shcq4xmjYUX13839MQe
xmHPNW7qgrrC8eMrUCeWjmxJlASNugHvy+roAXhoX6HuCdKhxrVyRVwBo32wEzRbH82EjC6raOMY
bSx8IGQ62MxJ7Zm3Ae2Xo9VSVzOThxlUT3U43tQkTRyepR9UUwliZW/6eFOnzn649GBouUQK49z0
rbpx2372hvlbre7yKG6ej4Z5cLgr0yLyGnpDWaTlObewW7Lym65Nnfn+rw1X47A/JrepVig0qwx/
DCbj+qtjUcXRHJp+nI3fB02/z4m1Y1HXG333+illOlFVOD65uKBNmOOl5YBUf7yqm+uRBCJ+nOlP
of64bNP2BEk3lKhxSWoRxoGi5O5sPFT6Ymufm9pOYsu9LGpTGahhWaj9cqrKG6AiHUgemiIJUl1c
1V3yPJSVbxRg77wsZ9PnwmjipXALmYwcFoPeoVbjPOGvfZXxtnZi1wDIU2Mbh/2i+eYBYneWIRQ0
DcuQ7LTWkVZEFCqehrdL8ZDGjVt3qFcg6+VLtaMWm5p3Jky20XqWqfmcoK83dcjMfpF2lxx0DRDe
ad6ZCMnWZIXgrdEj7stMw+5TduCoSESNYg/TXWW4bULs7FXzAwGSwT2itk0dMRniTsD56uj4/u71
JgV1u1GH3nfkWWmeUt7ZxPAu68f2jb3JWA/5LPrDuJ7K82K0/HT4yCjIhaLnQj0aeu62itiRtfc9
69+fyTJ4Sswug3YULHa4ccfr71P//fL3bNYF6dmhSVqhq8ATGCvYo+J69FQXyBsfo4/YhvdW0Lbx
BbOzOwL3vkrSkUQRpM7NEv4ojX5g9hIwJqHpGBO9jrPUTePhqs5gsTJAYqT5Sx+23zQlPBZpcZjU
6tSM005TevtZvN2oZMTMPDKXOMMBsKH7rtTJzxajJTvfvCdDinGBj5EB4AE3yT6sizucOZkfumtY
3RVe6c8H/bhHFr4jUh5rUqMySQFZYfksHW/yzHwp4tS//FmbWfeZ7shTTFptlZNq4Ohy1M48gonP
6k4gsUZv5CBK//uK8lO6FZLw0ilqu+3s5MbcCQl31EluCw6TFpFmwKMnauMTpNOKyA65uvNMViV4
b9j+URJ50inWsgn4xcjEJn5SqepiVsKutdme5oMx+YWyY6r3XqU88CTEUBjmjNTduFlR+DEdjJTF
pTcLqJ3j+d+QmG2GQW92QGaJmhecIhAILH+5YwH5ptrr5pP2qAMm17ra93zbfvZMnmR3aiwe0q7D
vc0BO+XaTe7lQFNc466yvcGAZnBZV/fURLI6Y6FEQ2UJyJhSb6pLu5lA1JbsZl6bHhA4wzreBVe5
uSahZzZ7rhpWIvF6rUYYIO185erh3krX8K+qEZvfZTFAT6Ikj+KH9F3AaoxMa6Bx0KjoM3T4JvaQ
TLuw4ZvaYaEMoRvcsEw5oexbzCEtKpo5YHX2QUhFW6e6YvYK1LiAXPZnEYiXyxe2neqdiZQUpDdb
yjg+zh9qEHWSGyB3rxM7PLAQiP2RenDVMpADEPxZv//s2hYDRaR5gTDT/ElEUKfferHjZzZv6kyE
FDlEIS2NChii/jL/LIHH39HTUI3e5VPbNMkovwNRyySIX+UPqbW26syu4n7ZgiREfK6iyp4ngLAu
sxONCM/1T7WRgJJ+dobYJxp4iIjdzc88Rg2UPvH8OSWpXZXAOtrrom81aDEHgDdvck5RZ5K8oKmQ
uYiHFse7FHaDJmT4rXOJAzSQFeK58arVuiV2B3S4UnNL6+PkTaAttpzLZ7Qqzu+23MLEA/JhHc0K
BPrrRZ3ddaF0C8v0LA9AkAoIbcUtkL62FsDbUaH5dVnW+0uHLJ1DjZFOIP+WZHWAkDE7gWJhwW1Q
vh9rEaOsvGPb3jsnCDHRktBWi4MX+vsH9Uk+pLnVpKAHje+USvhadr3EOhoxpsOmF6XfUbL3ocVv
8mQbl1rJ0Ed6Y/raqNgGj+w2/fgHxwZUQ9RZOY5Ptmp5anVx1vRYFRPacRDfMA/xae4H97KU91u/
2vohAIBi2KZGXUm6HUuZywSEoXmABZ9Tk9jhjbgFJCwQoMLr6YHdiWvrbnY1ez78QZ/4d9GSdcNK
2aSji5YH+qP1ITq0QXfAUIJhj27hFUGzhwO1EVBAngWEJlgFVXtnF6KxSwzsHaIN82HxMe9zpTj0
gdmWrXrsav+NbarkmTjJ2InMIEmJ9gAIQQq7Vok9GYdp+VXTya0SgJzpex5qUyfPBEpXOaox6rcW
zlNJ6IchD3Ub+fZOW2NbBuUoQ6i6SuRwl2VhRzMD74yg5J/q4xelGXaG3DbCovWeTGpqJnSfyVXH
ljdFmC9JGkyj+n0p69jjY35dTXpQtu31vJTCbqP8U4vhfrvWw3sYl58gaNuxKK+Ute9s5NvPkOuS
eiEqtWlr048GczzGadc7zdB+JFlcOpZW/Rp682hk9exmHSYr2qm9mmpG3HCaETS2YeP2dXc0lQqw
dJPlIP9RPOC6zS7DAKQzRMpaS/xJS/BJ1dNdZyB8AcC1EhWHfhi4HQ0Y5iJzaWcxeg7FfOo63bPa
xdfDsQzMoszsVOHPUR3exaVADo6+1o5peN8s+O0eXqOTMyeRjDFgGNI4DQZtUj1dL78WFUbx0D8B
mU50a0wsmNT6oVb6EJut09OO+C1VW/voqBOCag4X8btJLyxlijMFU3Nt5ayQC7EjVsCzlSVgBTyL
5z8aPUQ/UueqqQJkDZVQ2Y2ok5r0RWj4dCqvxUgOTVQ7AkB1xl7OtgalsnbpBsY40XZmGH5arcfZ
4XKSCE1J8jygbXSTzuQw18TtEuGPqnnIx9bdOc330Su+7Eye/GU5iZtK6bFy5o6eft1+nD5ZgAQg
PmztxzK296LJjeGj3wRaUhYQjQMJNVHmAQvwTpentYpoOvkxeeAnzV5ZzfYmBreCGt0wCENkY+FU
Jfun9uiidaGFB4sZyzHXHINcsbryWP3p8mFuCUJZFMVKw0DOIReXE26FxdgZeWBOv8zapSSzJ+s+
7Nu9OtHWpZ0LkpSkyXQdTALq6pxHVBYSeGXtvnYXZ12n0+/V4+Xvev3hslKey5OUJI91Zc5LkQZo
NvxSPyfMWVf4LJc8ho/hHaph3uxah+ZmT1leKzHvBHMMBLxeHkb5f38NVUyoQXqWQ3AYGM5yML4w
F0vkgXjNeWq3eibUto61C68AjvvRx8O5BbnCfebxI7uZT9ZD90W5btz4pvOtYLlXrs0vwx5o9foz
LvxMedc2A/5jBJ9ovS579djfVIP6+C+WbFZNvSRHanqDkzi0AAhoYK/xxgrITRnYyfwQ597iqE6G
4CgZjuneMPSWRUJm+/cdyMQHxtQaeY/kzVfG2jEx9jEjW0epmsVfzXRH07Y+EDEn/jWq66Yhl6nn
Mm2zhCB8rq3bYgZtXwUEH4ysXNbnV8oV+RzPxawu5szI5oreRKLXLD+hiQjarJogULROi32i+9FM
c5s0uulMRuVpI6P2CHibJmT9U6nFAj3ctHKx6fzclFj6B/jaUSjpiQEqryxj4GwNNXg2Gq2AMy8+
iab/cvnXb/m/8x8vmbOGaUUTx7rhL6V63am5p097pZqtKz8XIUXgmOg3QgyOoHCY/lzoDa8OTZG7
TYhEDUbg8udsGU1TJVRnyHsNOPXf7yKaCob1D6gXS6ufY4+BHz6UjwrhGUjf6nnHdGKIeOMNnctb
q1Rnd992pBtaOqIwa2IEKu971RMsyT2zLkMfzhccIsptVSpuqqb4LRmp7TJGAjSrdeKMgAByq652
sH9AvFib3X6aT+BGsG7yuizsuYRxipZHLRs8NHs+p2p2FFb+yehC3ZmH6IhJj6MZzrautFil/TGM
6g3JhGMxJRhy4uRhdQdctRt0nMMQ/1zTXS9N48xxdE0qwH8zjAdnyVXclddWBt7CXrH7GURaJHaH
Sju2/Y8U9bu4UmwzrANmfWVCv2rHl6SfHZonHo11R+s/mNHLSLpDS7IHFmc3SlXcag3xSXgdNsNV
m6EmMmExvOZXaLQEOU1itx1jh+RVadPohzFHhS3qB2X5EIvFSdmS20bIThgjc7KeoCku7MZo7Lad
rsrkZaqv0uRDb4pb2mOgvPxgANiBToZXT5otitCeFdQcTaBKDPpN1k6HsdOcUiOOmTzP3XeRvAxL
cd+WnZ9bpZ8u4UOe36dpZI/TLRGwR/VPFShNkxjthrU/qym+oWC7b1TbAnS5nqveiJJOH1I7Knhg
VE9NFHthWR4qa3JB4lZb41VlDCdDVG4iAM+tzFemnjy2GkzqAoCUrLW7IbzRl+qkaprXFpFN8+8F
QDGzEgUaBaWhwdP45Ja97hYaytCgainM0lWIfpjQ++LzF7D82Tl/Ksr6kOFsB1N3rKa1Le25LF50
3GMzEQcd/xMtAEeBAmyLofzWUtxGmU/qdDtiVZlw8W0Ev/NEwUDTTLai3ZPI8MaenLr+R4ZTH5fU
0cDn1o3gK6Y9mgvqIQ0jvxfMBR0qni/o3Vjmhqx4wFT/Ne2e9Uh7sJrs1FfzNR+PwwwANZMf+yK6
jo32PupiDK4oTpEgxGbXVQZek8KyCz23MwPDeVX3iBklmzVaMGR3i+iukwFwUiCE7guswdERL0s8
kjF3wirxmql0iTXfjmnllPUDViprhyoxlg3HxjegtgI9bNsqtENWQlXbaLiL+9idYjD6xgN3q1GM
x5rqNpgoFKcbMalrJotTx2V2Vbfd7aCVy/MU5slhznnlN7o2BCjf04PKZ6ecIr/MAMtSxuKwsHZw
jW7qbG3BjCOtl/6a9MK0aZH/VAfrrug6VNwG8mUpurtltHRvmUvVCSElb9UrvY8HuxdZkHRl5DIV
ZToN+wIRu+tr6kPxXMAWZzAIanqVJ+zJXHO2Wk/vWwsvCRwXfjbXi91OqZG4PcnMD2TSv0X4r44l
3sZhjMfew/rd8qvJZzANmaz5OIXLl7gbdXdilWsIy9U15aNhdS6PwlM1iOsW9eAGjeSwnn5OmAHW
BqLaQk9cta6Ooqk6W4TizlRrH1vI1wtf3ByHKtL0czynTqjWXzpeLrboOXW5mrxkeo8wVlluG6t+
jEh2Z1ggjgZp+00MaJtnM8WgUdp2vtaOd2GoW14yVYUTZcpRVWqnUtPnJOu8qls+8UwJwrQE4LFu
L1l3CxqRl77XXrB2Iewh6byM5o+aUO41LfuY1YOXhaNfmPyuVNHsjNBqKSq3z/LExuZ+hg0J1thl
CqAkxPUOMbMfUZl5Ea0OfBoB67J4A4CvtSi7i0g8u7TSbRDKAw4FoDJYtS7nU5TrwGtQvplqrjgh
na7jkR7bnHsE2XbbT+4kGNZgYxwHmcqnUtEOVlNhvEI3V9v6lOagpsvE12aanvkw/Vi0/qBPmVvU
SeIAcbO3aZIel7l7LFnxfVZE5yit/llLY0zSlfgZ+Xdo0CGe8mOVkGNeDc9xxIOkLdxFIV/nGWaA
A1HGDqPMU4Fs5HBRuygXfULz6xPrwm9Jyo+xuRCn78PKZkX3qMyzh/zqC0IREKYVxd1SkNthrq7a
JHbqCUxOYXJIx/a+0bFLr6Vulzc3rV7huXbEN3N6DLkVNKOIbrDOnR4A2nEY+rSzi6r5VU+16WA9
aYYRCRUUztXeM0OAsYSq2tt1U94ymiqOUiSKX+faC/I8NOfMxYLO5fAppe52ff0Exp3SLUpAXZGy
SK55ow4BRh9NO57CnwhD/Sybn7hRlW4tSOyknN1i8YrddV1xx6siCWjefh018iVjzRUTJcqCbUGe
UhL7lVbSoIoI4MHr7HvCiw9p1CY2QAQ5PGQH1wWmRjwkWMu0+WiG4494bDpnqTXfzKpfs0InmJ48
93hoHKMpDh1RjXfzHHpKtHgLKlpO2yjIQqzlw+UYaDMm0YhhaJquqqqMampEtMzGnKGgow+ukmNU
l34shwovBWNm/Y/LwjbraNgv+kfa+mvOI6CBpxVOoEAGTn6t05bCqz4tp8WbH//FDPJWufNcmpSr
WkaTDxOIvnxm5IiIGy9Ziiudtl9J3t8Ji8U2Uer7NA/dlnVeW+sNVD6/nyvlmOmYIAnhKWh1C0we
NwvjvU7a3slLCeZCY2xMFFURmI8of/iZ3ys/BxCf24tD3BQlphO5ypwxQqHW2VtB3kx23u5BLiTW
c68BV7PFotuAqLM4weU5dZf+QUsHQ5oEPRaNcawB/H7bRdNrygiCHD+xmBPy2isq8YBqd8CSxrus
WdtX/SZKSqsIqWMBl2P5oD3AIIfhhPULaqWu2tzO0Q8hRveyvO0DfJMnZUIVShZAQkNVTldvu7Rw
lKa3u+LjZSGb7YHzA5SSoX5alFk3cU317BUCo+Z9EH213MJySOMmduPA1e9kKZspHgWOD0FpytDk
cuOokCQjJVK8kRY2iKjclOx91fuRa4zVvYmQla9VYvAY66iiatjFO/GrFfQBQRsPssM+xMTmRZ0J
k3K8KlNRMa6xT1Ms6u1kLrABXUDHvaWObct2JkfK7SorXLICLw4oU9kTdacDdzJb3Gt26hb/PfAO
OmTnJyg9rLIuuDZFZh4gwjhNNVwfgvek9sBhcrisgpsp8tlnSe9qwiwnpsjXzyKmmw33aWk5SIe8
qX2+LGhjy+H3b5JeVKE1gw5cn7Ua/Lqi6TR6sG6kMj99WkfJ1xUHIAlclrppgylWHAyVGVi2kmxw
FqJQWqcmXD/S2r5OrsYJRLxWliPw5wux20zZY6DafGBnRQfp7gBN3VujAqOYL5OTAsKqjXaOclPl
zyRId5bxFuT1C0oKZfsyKpaNOVfEaHsgm3vfId1XbAqY/BgFQfAffTIwB+yMoOb1Lt/PxuAEtALT
CdgOIZRRuYku9Lg3w3CdTu3hBEdnAYJbG2BUgr5ML/whdfRAdRIdL00Hwhp36dPlH7Ctlm8/QO6q
swF5kBGlHB3a6ojisx3ec087RiqAoEd3VUtMBVd/MI7523ebktlqJ261XIFi6ir2tIHuErAv+sE6
tq54Ko8RKq7zlbL3ravqvatNnn2rZMOmKQeSB4FhxhQKxttapzNuFGcZ3PQImO0TOSx7BcVtVf3n
euUIQSlrNsYYA/Cz0PiuhNaTrkwfmRbuBLm7tyg9iVnJCXYpMHY5+dgcpX6LdYIoaMOTOM5+Y6s3
8Um5LqedIcjNhtO6KAVHaqJ1LA9MWKjSWcuiGuCqvqaALBW25pWB/qBXDuOndapuPpKDtfNotg/1
TaoU9oLXtu/KHCqrtobX5b+U4aVX0h0hr1Te75XlTYpkOsOCAQl+hrKItH+JkXK5CkeitaTxt3zq
PmNwy1fD+SmZi1MRk4Mylj8mjaNi1/zM0uTIMnbfIdMEf3eIakbIc6/CnhmKBM8WzxyCbQO37VD8
S7udeYFtV/12K/IM7pJkfZGmA5rIwF1jjgnytOGw9gGnIAOf+PGyBdm8jbdQW55mKZC25TW2SfxW
LWx9+KXQL0u6Y/FfGbzfXQY1MQmoagRLieuPOMuraoAbzOqCZhU56X55am/q0wIsFP5RDLY46rfK
AzgAfeaCxj7B8mXoNYFwI4x0LXZ/qg8A1dtxrNuhK2Za1o41w+yt5Oas0UwAAoi8MreMj1NDHioW
3+Vme6A0Ere5Ol01DEXwbDBueMPui4oBVqqdv2hR4l++ABiwLbt29luk1w+AjRGQiHMecF4/M7TP
tbZWv3JUNNAsKRwaDliAaDARUTQC6Xc0HsDN+2NItF+ZGt7Rni8er7Apq5gf4mW8NZamwELI9JzN
fevFPSoVKcblSR45YWgJlGMBcj/y0cnnbHH6GHXdQa+Jk+DybAMbU0j8MGHXoGg8YPPRywA40mH9
yCG6uJvMmgZm31wns/gRlkugoxxwMMQUezmNahT+G4w2mNnnuCHUmdOYRjZAUcKjULGrbNCnyhzX
Ci6YwrtiDHD6qKosqCbGh0Wg0kYR3Tt6233T6IzCoYrppjLrP7Zkyv2+Ztczlo/dVKthEBOghGMf
x66N6DFc+txW6GwdxsKiqPIVDlv02o1AiyuodhUv4lBjfMZhCmAgS/Floc3LYM2Z0w5z4aDm9tWa
uh9TE1UndJFOlKfHDiXnti1vs2RxJ9AimdE022UDUvOcafdtPju6HmJondOHIU6fSgDfxQUNCg2Q
02l2s1Txk07ax1RPsYmLunQRKcKejbUWH4LsOJpQT9FVTGiUWpXbY48idamYX7Ez+IKlU2CdiEG1
R1Tq7DTUDmatPzDUrdk0Bpjcxb+EnyV6FHAMVF8AP/lkxGHQkuqoC2s5sibGZzWqa3Uic/kMOidW
QR0u6+4r3sW7h32mutLDViYmKrJ2QNcZCfQdrF9T7C7CBkDGYb1Mj9+IpxVcNnnQXA10rbUduXuj
maspv/QjjN+tiy5aswZcQR6EN82RHrqr3ucntouwoO7JkapDi1A4bRTkauZd8VTcz7f6FU+flpc0
qGG5NBdNrEi1SWxrh/TRPP6vnyn7TYVUw4JicBAfrVPhpzc0aI/NLs/H5kiDiQVATP2hMU/kXUMG
JImErG3HV3rLydXQUvJwq7cFAgKQfKhf18hA+1c49Zu595tsGStTX2Ar+lV2Fnl/o6Yhll3Ht1O4
hR3t3Qwo/4+0K1uOG1eWX8QI7ssruHW3utVaLMnyC0OyZe77zq+/Cc25IwriNHzmvMxMhGNcDRBV
KFRlZYJNSZaAhFfB6vL54MRzNtZlAjKzUbMyR0m1+wyNOhAUDjHJ5uhgZuiBa8k0ETCmHxRzcFvD
APWCEO7ToXTjXO/JMgWdn2XyocsX4yC0MwqlpQ0BhZusrX62bZB5M+LM/eWfvllP0jX0hUFDA6Aw
k90IrYpy1oLKiw4R7sFsyNTeSwHquNCB1IKjVkgcNtiNO0oBptbQFMgIGRhU+LxVImQahnxcwM2A
fikdmMlBHhQkL5l6l0e86Vp64TEOrSg65jUB4zU1i2XZAc84aj8tMsRkBh18/rIsC6eMRL/sJQvM
U0IczbpHwwwDF+1dqFyl5tnSni5/IsxcbxkxMG9gyBgtxGD95z0D72C3DCleD3pZ3IfzDMyTpp+n
IrkSoypww8x41hrLGcDcQorOOAwL0FdBT6XOlR/BkP/OcnCdS0Jlj2ri51r7q+qL6iCXsZMa5X4K
pgb/33TdKjOuk0LIiSzhPpqlg5G1r9UiRw7obTGTE6DbpJvfRFO8GvSqQHtd2Xc9SqsNZJogGy/9
NNXuEW+Bcz7G8lU4qzbIgMDBgaFZ66EOrR+iCpxQPod2Oy5On1fnMi3tSjF/SEF1rWTmYpdC62q1
fjuEAKxZ875Vh50Q1346z4M9VXlIurJylyn+2aq5hp6z+SOdU2ceUZwsmpIIU34O4vQoVXVDLKPH
m73BXKsC1FY21LjyEltZkEwETXuNZuRbrFQuhGYEgpajZ5mDnynVm1KpmQs5FsVLU008Ah56zLO8
oAPyoatbTYMidnJEr9spE+N6tsAqb6olCeUktI3FagBc1NAW1pTcE3s0LdWoekFC5i6VtUM13ELn
SrE11GDQ7BQTYihYW5uhC9JiR+rOHYfINdOjiFK1Ne6CDBjWb1LpNfqTUF0XsnKaQCkjadkhngOv
zbKGoGeZk0SIvmHyLrStWcA4gboQBBOAktX4fgBMlnJJ56Rp2tvZDH1FKnHTRo9mmDl44nhRJyXO
5aO76R2rg8tcqGk510CAoHYyyMe0eKQ9d6mU7ctGNp3cpOhyWYT+Lwtga9QeeNW0LPy8eQ0WJEUD
7yG1cZkoOlhuQQYCrkpYYfzPrCKoqFM47IHO6P8/j6n+JwrUG8hfVH90XCKmDHY+FuBYgVffsiwg
5WdtOveZOrs9uG/tXlevBCMUHXGOf5h4ZkemuBBF7HL38m5+LSEoImUlA0afvq8wlvB5sXkfyYVm
YUymlHwIWI0vzXN9ojyxwkzGxpkyEu0odx2vVfNVC4UxzOzy1MJBygKGR1s+VN9kV9stVyb0qQ0g
/ZJd7QH1suMNVHOtMgF8CWQJLBiwWgX4uJU37YA36cBV8py8VjuIIbtAZaHr/pBzLsKvWSCzXuYm
tPRwAoNKF/uiL86IXWTyAmiOd+C9Sd3ywXQad0l3RfH+EwRusvvFbRjz9M9XT+kwjIVQpeZDvSS9
+suY/csniTr3p6uRMcDcWkElVkJiJbhwkl2FRnFVOCVERdLU4BjifkMmzFh6248lXi0gYFckAsqZ
2m6hpA6RwH31Oz6m++K6uUs9Ls8UPRuXVkhzndUWdkAbhGU4IbV755gE5qRHiye2caX6A1jFOT2K
r7UGZkeZxL1eYkWt2joGVBeyIuC0pAWd0AedJGlAjST812U9xh6THFZDakWBgiOi3mo9aHxSN31I
7d4TbgV/BOc8v6T3tZL42SRbswrMucsTDVtqnk6ju+yXXbXDi/dFQ8QJHa73f4m2jDkm5iS63hqd
DO8XiyvTQP2hL4lpZCQfbqTxMZBughm9GcyXX3YNXpBlx8aDPrb0foRd+VbZm6fkGxzdGXbTXbNT
bi2//RNRS47Ds0Pkbd5C7bzD15TOlBG1cOJDelLPhh+Q3InczI44fvnlmctsLhNhTGEZ9TBrcHz8
Zt/6dMay/RPINscN2aJgngoARgHkhGPaHFMMs4Vv4lk4CX7uGc/KzeVPR336gs+rbKwp8xGERDDW
RJofquVVMFcEU6VXcYu54Ph/dHmVCTEaYNG6UqeJv5yLvfxI6/lUH8yIIGZBqZ95tQFejFGZGJN1
k5EKKmLMXxRXiKJvMXD/ENCzi0O/kzkTZ18bX8whYWKMFVeCEYU4JLQdCrSeRdQDBcwA7a1A6FVw
W2dym4UMGB4uSFsR4Eo5KY/MuanYYgHgUE0KwuDY10+9ax5UF0PJKTpC4WH08RNoRB/AJUG9JHSU
vez0DngCKGP+zX/NaUS3w8IjzwKBIYZDme8dDrq4KCC28stIJoX4KgOXmOuv0vKyJI+XT/J2rF3Z
Yj51s/TyEtHUh6pi1Qf1RdkJbuOapD/qXiCSmMvKvBmCVhaZjz2FUl0bUxX7wnxToIqfVTXnW35t
enzeQHb2SRWnSSmU90VNYEAuMLkTOJpr+KWT3v/XHSjGGHN9ZBh7CjsURv0ys+xwBrGequx7+X9d
E5Ojapmc93pAffIwOQJpbURun07P4mXKZczfdIaPb2QyaekYFVmUtPQE4iHdlmVJUNM3SBlqV7Jh
8ZLgzXC6ssbcEZVRBBHghrEf/JgfK08rSOKFJ6okJrkd/WY3ooPXtGfxchv6ab7E8ZVhJjuV6mEW
USGI0Ryj3DGZs7yKe9ErHfmVl7dt3oMrU8yVUUZhkEUVTj0SqoD04pwCs53cTyle7CXYb4exN+y+
lEmooRx/2cnpMi4tk4knSdqlfQgCXF8KHUP8BXkKtKs4NjhebTJxRO6z3gSONfaLBBWS9n5M/muw
FuNnbNwY8hztHliYNRSTLWKNJmcN2/fex0dimZ2rZkrlJs3A8IbCa+7WC9ioWj9yOmJKBB0oQfMG
n9cz5VplAkjVmH0BKkR6CmdXt9MDOnQ6ZkMFv/SMhAB671w+D1/nsj5vJUvv3BvSf5IyGvQBhrSn
fXfUzopXePWbYNeONEMWUb/ScOUHpLMhzHD675umzI9gYkwrzLGiLPieo51ed3vtauhIkxMtc8o9
JeWP7838X2VSqw/MRBppCEMUumEzO5p4ZldnUEHfWT+qF/QjSfaWPl3e6K/dD2aNTIDJyjDCHEKZ
gMQ78CPQnZD4YNyVpxTp2+g0JP1Z2MZeGAnvE3Nc3mLCTViK4RgZeeK3GvQtR+gxCg9xW3P41jnX
hMUEllQcQNVLA7eVPGTyw1xau6zHJZgU7uWN/MrbwmwkE16k3tQSUYePYKgjukEl+Qcmto7mC0RQ
ruWKjN7ixhIpne6xaElyTe8Lwel5kom8XWVCUK0bkWxKCOKF9SM3jgkar5r1dnmpnIzMZPWgohTc
tUmOi17135Ph4Vh5w9VS2RjRtDsbcxrjTtlfNno5eqO/gBtkVcSQ4jrBvCts5svLVD+JQs+pz37t
7X76gKbIpi+G0ZtSiQ9I9fGaiMwPpS/b4x1mqp3F188BAL7AtGHM61m/is8Wt+HJCbMmqw4lx7Na
Cyp83wSNrq9i2AAzdsRqAbss95IbHfQQEzKcK+VyaoP+5+eNjfUZLZIO9S8twevB6nUiQDTN1lLT
WQx5xMRHz6MP5X1LeohX3xK1a61csj7xAQ4vpPEkSDwKZJ4FJrhociuLk4SdFFUR7BkGGXicxJwM
HlwQnxeR1GhFqR2Oi34reTpuKFzCu9qhsKX5ijf+/pXnizmcTHSRRytNRdxHqOFRAkqJgFBIRZ+4
9IQ9r3bAPYdMEMm7ciqUBkujxqD40Z/MG/1+BKUGhoX87sTLLy4HLZNFoCeGUlaYF8R7S27IEHwb
zbOWV87lAPL+t/xzjmmyZCV1OKGjIeEqSPbTkdZ5AMlBpUcGreRlS7zlMIEEc5JVGVJDuXwoEsPR
oxfVaDjL4Zzw92+48iErDuVuorlm0jwX5rck5zEZbJc8/s5EzPdbYGVBiORuDiosY7RxwBebNh2i
1+hc3XdP1W6ytQMmOEmSOspIzA44l4QXkelGXfpiTJyIdF0QhAZrfE87GwLiXxFE7Sgq7XoQk7z0
pwhIcdK42qGVSP0rC8HGyp/B4ORIYMD+7OqThZFXHSTE2IliX0KKvgD9FZDxYPYDK7jxO9s1t3x2
qH+IMBiHR0sP8gZfCoYFOAkSS6ERBkgnmgPvpNvFnpE5VLZ+d/nQbjo9hu5VMNuYQFiwDN9ivKh9
qxl0kZQ0Hl/7CmxbpHp8r+DtY07iSQMW+23X5hgnCQJVzcMazZBO1q+UxetN8TYuTE9JvDzJ7UyK
Js5x+ocVApxgAZP4VU4MM39xk4Q9DQDxTniNvBQEvjPQ1P2+wuiOyHtwbp4b0Pf8bZAJ2pq8ANFQ
SDSjANa42EtO5tHpGvlsfpvseq/u0nO/Q8efE4C2kt61XSZ+Z0UNOYwRdk1pFj0lA+QO86/ibAaA
7ww8WZnNc7oy9x5I1oFCAOQuDZe/Ts7wjeLi36fmju2ZP2vzlY4ON+HaGpMITr0UaZEJZwxO+gIy
ev0gOeUB2+qKZ9GLdv3P5Xf6q/b4HDRfYb3UNAjjTRVMhQZmyj7HgbmpB7FqcGate8yQJr9a0qIo
OTili/lU2ZaOzRHFPJcOUdL5qXmvmLZ0PXt1Dz6jyuZvBv2QX5xo9YOYwLTMwWJh1I52FMMdkIBo
BEc4T7zsY9OMAW8F8yekT9hqb65Ec2/9ZcY8KLsUIpiCD+VA/3II2nxCAZcPNv53NRf2sTahzZVa
7ZTAX8CL9oq8E/iCGCzQlBo2uWshBLK43e92nxxQ6hufUox78Go4m067/hGM06YNMG2S+P4j+tzp
9ulBfg7d+YHWWDJE/BrDFyAU+IN4vxUS15YZt60ktVagWEyf4lKEIZMUja/4FggnUPoEJLhK9yB1
wtMqPfN2fjO9BB7QAuINTI9AvX0+2WlRWUElwXS27/a4VrFWkChBdgWTAryS5lbmYgDqZmkGZFcg
8PTZVhfPlRiJZvKfi6a10xDNog5ztgGpDsltcM1LJDYj/9ok4ye5VEeRbr4XOcAuepBfMu8vi9kd
tKf5+rRbGeDaHvM2CEIplsYYZ2iswUmVg5pFfox0TotvM+6CJNYA8xWmUjEw/nkjB30qzBncNai3
Lyh/e0By2ZWLqen3WjQ3Hdt89q/tMbs4t4NQZgUG71W8i6GWk5LuDJiZE11jpPiwPAg3vBoR3Sc2
vq0tMvuomZkEyBeOSlI8G5ZBenDlBNEzcPHm+HY5+PBMMW4vzQJGYQBK8wcRxCkCxteS1zG4HebY
bZXdZVtbHoAs0gS1FdRNRPYeWeI0Mwuw4PiRujjhBFLVkZfrbJ1AE6J1VAkI2qnsqFOrzXlQSFjO
5GFsInYL5KvVrjyCW2I3OtMLBmE9OSeX17WJF1hbZTZRThHCZl1KMPcS75TUTjwL+qXFdZcR3UOF
z9GvG4/X3drKdtZGmbApRUKodcGcgPAh9+bCU+LIlZW3ptD3l5e3dURWhljQxxSMQ1BpA/zNArF3
2h/b4NXC40fv77uY03DefK2ujTFpjtgOUzS3oDgdMfwnQRxOx2gc5n75zHobPgYkHURwIFkKjl/G
UNcWpTpE4PBMABwFoZGtVjzt6c2NW5lgcn1Ji5JpjnEsymTfh78l87zIJRRLzwKE9S5/o82bDJhE
ylCuIjPSmJBRC00Z6kIG+lmMXjX3kfeTXmSqJ+6iB46pLVQOoOjAglvAbBsWE3/VOo3kWA5TXJrB
ofXxb9I7uKK5n2gz8pq4nNFvVyzzC/lhG0amZMVd4lsgn9GmyoaolKu0ulOFyq7q5Edzwfs3w0Rb
PMlO1eTnuUt2SptmxIrF35fXvRlaPn4Mi7xsIgWLnoHQ1sAc0f3s5DNIrS6b2AQdrhasMIdSCpes
jnLYwOjW7/oxhjbrA3hv3ORxupuAI8uf0X0BrgGsYQ43Gdo8rqsFMscVM7fDUoLPy0+s9zIsRolG
UjvJNRIVMyGW3aLlFIIthqSxx81V6NLYO88yMI0iK7qKSVXmVPVB1ndJhVRME0BnlSokEvtdieJ6
kLe2Vt4Z5ZupC44SZnaOAc/LG7/1bdfGmSseTHJqgbpp4kfjd7k2CbTiR9BrXTaibCW6ayusj4bR
BOJ9ROwwgawgrl0nnhB42kZxwtiowcoVJXbdq27YWrYYV267VDfirN9Py7Rr1NzRE2s/tJKP95or
1uW+TsadFQE8ETS46srkVAuAHxnZS59jlg/EcxL+olqVTynmRppu8sNQhZmqP4KhHSxjjXHXlcF3
q9Gv20i+1s2Ag83euqMsaF0oJuZJRBD7f07V5iGZwRyC82xVt5EOdW3V11pABxJOTriVWazt0D9f
PcUHRWgys8LOjm1j58N9Ld5f/nY8A8zpVKNEKQJVx+k0XxvxuSvvLv/9m6n6egXMCZwTOY5TQPx9
iCvgZX2du4nTXJXfe2c8drbMraxvn/iPL8OcRbMy4YYjLvVOvAZpsD23+1iLOW61GcDXq2ISowZs
JFZFaSUHT0GzYNlF+qH1Zk9BU3d+KjsMMpGJcxa4W8kkRmnadYusQQ1utOPr94wdsLziSQciJ9mB
oZsHktmOXP/ZSklk24JZNGeYZpNpfW040pLMAJWKxc5v+KWCzQiCixBajRqoQtlKgayPGG638MCq
MAyqRTkBFb2LmRm/zW/j9lrKXy8fS3nrTqA37/8bZD5gpppDlkW0ZeXl1xDBqLzIA68rVeFQnPHN
uCr9yoUUJC2WjjvxGlxAuBo66BSo4BV85d1RvPUzn7YI0iWTNTHxi8k8lj1E7WP0mJW8ftAa9C1x
cQWpyEvvN33/7z3AB/4cXKIxt8Dxh02u5OOSnYO0IJd3efNF+7HLEtvkxVgyhpBzOP9oi3a3j+Ao
zVVGMFnhxfe8xyXXGnPPS+YUtFKLb/oXxQ34EenYpw/aRafg1mQ348xq85gboA2XTtIs3KxJchyj
yinU56rjyZhuu/zKChP/dTAPJGZu0QcY7ZMYIomc2F7s7FpxwTMQEm66QjfpS7qysshcCKlWpaOS
tsgYJMcgk/OXBBFmWEVv3vP5o3hnkLkelj6cphmEln4W3qXaU1Zw7jfuoWDuAzUP+igbFnhWTAL0
4KP71J7sJSOYIyACv6iymRms9o8JLGmzdH06w6noO098LLzpSbDFGxCpxng6BzBbTADjkeXXZV/j
bSQTQVo5qOtRgN0OFLhg4CCB+uOyha+UJEi/Vt7MtnVrsc1DJYVKBUhzmn3hqQLB9CMGiqPUNnLS
7QBYPooOesq27mY+MsD5KXqIwfpnz1e8KsFmXXf9a5gnRSWAZjxvK7rRmPEGm075pjwpJok8Aw4S
EMVVcxu77S+Ge3kj6FZ+dRFTR1UberNf5I2qLAqGMUNUi6vuNg4hpaCHsxuPIHjE/ltdcaybqCU6
SrP2Zcv/8Ak+TDPuEgopOqgKYAMiHTkKfKoQkJ5wuPR9bGueclW+gagZAbb0ACi96u3FVR7SMzfU
0uj2ZQvwSJbotCDUopnoV2uKlBUaGMNpc3G+zpzQTQHi61xMukPYcXm+vO7N23pljgmDlSgpUS0h
De5rTOqCdUe+T3WNmNbgVKAWvmxsO2SsrDEhsCwhwTnryImn79E3qhpkQrRy+k2L9f9u/hBNebAX
qaIGFi5WX6eUg1ETMw2Itl2xXwBkKG31prSp6MmERgFggld6wqW421qkhScp7OHlBjAAs0hJsRJx
0fEopkNkZm3nbrBf0I0OSNmDwoZ7Yujfx5yYT/aYk5t34DArZAsDF+i2DUcMkZH4wbJB1bTYulf5
gd14JSeD3UKdfjLKBP8uzuMxKHFuGie/NtFhpJ1wb/TTH+JIhMe8JOL37E4k6L+3O+sofAsjLi5y
K1B9+hHMjSA3SpW3OgKVCqybrUc2Fb4KkJiEp/AAuTrPVOwyIDWaXyaPJ2CrgvvJOHMtJODhBqEy
jFONjOGI15fX7abdT4yy24I/+dWDxHumbDwb1ibZsRboLjR5YdKCxxnzV3YN0QzaPs5v/kA2Y+PW
+2SLuQT0IdSkVMG7AdTmzniteS2shXsUOuza0yHxxcUQb+RHnywySWYzWHOo6VRbAgItqt37yTn0
8z2ImM5gDOfE+41k4pMxJswGxpiaciknkJ1BU7x9VEFnFBi/BdPhhDyeISbAhumUpJNQANnwY/Z1
v/g1fctBpTbsdIS+WHPLb1SgLX/imN149mB94ABRoOGnfsGoTGKbxJWMF2Z0TB/B+219j56FgUjI
ckFeQGIIB9yiu/EIQqjswJuP2D47H8aZLzn0WShkCzbXGoqbScyvKqnjLJBngv1+9RzOSdYEnpQO
t6B+Av9SvDxyNnHb3z7WwXw70GzLZZloeIkc9QPFUgV7+kyfHjvu4MB2EP8wxVwacwvpEARy3MPp
2wBOY6O+A90D59BvXPafDgVzU4QimPJxASd+kFg3yPEUIuiBPVbytaibblViSo6zg/Sh+/Vu+lgW
c02EMUTdzAUW6V0Y77Jzs8sxbpeeuUnrtp99WGLuApQxG1mbw8SnFJDgHUYPzf25b38aGpFsxQXn
xpv1S+FkT7yvxtwBkTZJ45QCERyWv0DXVRv7Ofx3Qf/vhbFzLPIy1gbqbBRwsBxB7uSrZ0yHA2Ed
o0fI+VzbIfjDFhP0wSxjYL4ItqiOKjJ/sryGvgUCq+iQ+Tz8CMeF2cGVMF40kNsjRJkTdDGglRA+
XF7OFkpmfd7ZWnI7BiCkERts3dHCwM8AXdj8BAEOyJWAVgaP1XqPl7cTesJO+AWA2Z4OGvDuta1h
1E+/gokiSpeFaaVjU+mAjnSWbgZvgi+Iv6Ha7pjPKHE/tEcoS4SAZ0q2howpvKfFsdird5c3hHNc
2TacpQh6I+sVJHv6ei/XlZea+Ytacqxs4c4+LZgJM4Ky9IXWv58iepFnjj4Cm0MzFVDkAClTHMCF
4zbf9drnJsM07l8IOGy5cwEiG6QvESQPItlHicwV+/S0gNSMVEH2BEIYV9ekb2Ms+WA2BHmNmnt1
1J/KpeFVmHibzQSkXMxELe0R0SO8peI08ECf4RQhDzpJQ8ylBTMhqJfAfStU8CLRHO4taXGC7G4p
K9sKJwc9Hr9fOjSmnMsHaQvxvPrEFlvghJxnENY1PvEQOtN34RwWTv/jneIYo6yWC/ULSBwdpcId
IFfoNnhp8eq6W41PNJRRJgBDm6KAph8bs2rgKFPeL0mFDCBpYpDj5p16LK0kOiwAzd0pUw3KF6lW
Lehm5PVBV1M7EnTME/V4EH6roCVzDLQW9QWcE7uC0JDfNcO5rjBCEg6h6GnVoHEi+eaBUA00pkEF
BBwSkxVleqvEUFHBDYXaZjrj8C/Wvu5yzrfZdr+VHSY10uKmTmcNxdrWVQ9ZDK3P2sYcZ/9MUREU
vtue56v5mNNxd57tzQsEWAJAH9FvQFHr80fRI6kTGpoxhRP4RFvRPHSjemVA9I2E+ngljMZ1NY5X
gFLcdE3yXIQNmvBS+3z5eG7u9MevYK9M0TDAchLh7dJM0AZeZCc0wyvJ4mRT22/gjxPIPsfENBbm
EWxfeH5Cnaw96Cf5IHmFAxzko7EzAtu6ppL2LRhBMQIAUo4E/I9QzdhfXu22M65+B3NrN3VeWn2P
lmmHuvKQ28k3/VTs6Vh5PhFgAVC2GmWSZBAo1Wxp+pNSy+Z3X/0E5myL8hRoYQWAHcRlY/R5wsN8
Q2ssMqnv/+0xA5aP8loZoAhj0kpw0y2dFaD0bNwPDn2aVk/jd+g5uqkHAjfefbZ5p6ysMZEc8lcd
cFNw3NHWLIIs1qOoT/W+d8qb5N9hIhHZPlbHOBF0euM+hxKSryhun/00xgcl5Ax7bhepPmy8n6lV
9ISKm1CiE0aDBJ1Tjl0pJwPK6BIIloVvvC3cTM5X1pgTqhZSowdGn/pGLThlIZTPvQR5qUDXX3q1
FbzLDrHp/gDzaQaqb0AOMgFwCaDSEuhA2dfzuS9iu4p1UmoZx/15Vpi0rgyKNNEAV/Ahc3IbtO0u
VZNTABWty4vZfLOtFkN/xupDqUPZN4IJM3ENppgE08XdzhgEgjoxVE4ictnadlVrZY7J3aYE1NCF
IoINx4OYxUGBZG1+Ck8/wSbt4u7waOZ22SRvHxlfVuaq7AoFvhxidDoBRXOU6GTiqUVtH/jVwhgn
roOox7hZjcTw3LvpDreviwTlP6Q7vOrSP9zBH0eQcWFDw1eDwBsNycI5i4lwBcG5CI5Gpy+sl/F7
89JA0eWPNFbowfuSEX6sVKdv8tWJKfUg7qsEMy1hg5C49CTlwTu3oIMW1IX/38N0xp8NqxPNsqCF
kf2wH99oOITanA3S0R81r9K8ebWsbDFXSySG0RLkWI52j0ZjgSmy76IrPOUHSpzUkXRff5dQklF/
Nm65b2/yM8T5Xi8f0a1m8af1MhElE/EKb2j/W8NsUn7d+8OVdsox3iAjibKcfxfAPjJFZnuzRrTa
vtYTX5LfIv2c6y1pel6qtnmrrZIkxoisBRCQzkELA1DZ5IW7CIznvgANQAhCq15R2eLuf00P2Se/
rhhdHcbImILT4qnushsIIGtH+ubFhD8nlm2NqVuiplg4puAMhkjOZ0cADWQuaQm2cfgu/j6DRywl
ISbDBSLfVGin0UEjrXPABwdqJPmYkMzlN6Goo39xxtVvYMKOYMTlgClu5IhzT0zzGE0/FjO2ReEg
1C9zcxym539zVlcWmdAzmIZRVSVSse57W9v6Y3/KT+KvBUTQIPq8avz2teS5B3XBC4tkIw6U6Sux
Q9sLyQQ6MHZ70gJbc+lTv/ED6ELzqBu2gzlQgJD6AvTFZJGfsRVB26mEP2YWSDYBMlJeh53qKNAk
/Y0w5PMem5uX8MoecysGRVkYfUahBwOK9yVlxQAQrQafu4SyMHCRnG+4GcJ1EXxhuolFsoUr6BMs
IG3GqVFI+UhZr9JD6CICup2LJ9yPPxjc3bqFocOrA18hAYzAZtToUHRNH7QQLu7uQBILicgIhRtM
7h4SaB30QEgCCUdrUlzepq04tLbMeEgIRnKrT0zs7QEKBUfKIUGxYvEvMKo4mc2NCluHdW2P8Y+e
FgDAlvtXjdMqifoo/m5uYjdwksA2QMwBnAVJbkXnHTG9q0K8mLn5AQ2urMesfgSbfutKIbYBGKd9
ANlHu5OH7wukZ6Hh+4I/sbWg2AVDeAXdnzs9G27Bock7YVuF+fUPYKJ/AxLu3sywC5CCttvrwht2
ik+1EXiv062jvDZEP8cqG6m7QWwmCdD/HN0FY3rteDxA2wZAEw3IBFgJWKr+Us7KLjOwlVPxnHUN
qSNeq5eewK8fywLqBSNIXxnupcxoW6if0Co/co4it1v90ER+aU0klJSrvp54X2fTJyiFP+Rn1K80
94bUyks9I7/KzesuLkmg1G5YvDXoCHWoYQ1g3izfrDEn8yCDH/2hn3nZwaaXrH4B89miXshVpcRn
k2/VhvzVV+9IlDvIWl2wVHIeAZsZFgQN/14xk2FNfT3qxYgVU9gLpr8dIbEpnKx5oWqRmR9yPWDT
BengAFwM8kNfSlVCVbfp9O4BlD21taMIPCGU6VdweAJlW+9f6cMWW5DS6lKY8fZIfSHvHatKibgc
lfk8defLF8dmFMfci47SG4I5m/GIYyAOEE6g+KkkAT9IA55LCI/PBhd/un1CPywxUTuywl4uqVs3
zuIJAPnGt83uJwW51F50y2sob6HCaSv774UxQVuuzCTRyg6DQ8e8cKPWwUvKox30BvNyjZPdZTsR
MouXd3MzsnwYZdOafAmAOJxnzHstQeY2kn4U5yCyLxvhfDKdCcRlII7FLGOoLNMfUusOkF4SBZyF
bIHb1tuns948Ar/YGi2tVIKcbSd0pPShFwAEgGZDMttuXIhEgbKJEoSmSDgiu/Cnt5zrc5xTozNe
3mEMv19KLLZ1A3/0pavAEW8M+101hohXafs/bi79wqvLR6qFKJybAWS72Y+i+G6kh1jhUTRtzR9a
kkaH6CxNwj+YZ0YF8YtlqAM0eqJqp/XpocqKp2kUT0KIHeyV2K6r1lHMFueIF6c3j+jKNuOGSjHX
qHNjhs/obnVk+gHv7tv2vJUFxvPKsUwxNSrQKUGKk04gEItAGTjFbjnQYeY44D7cNl3ib5MQG/r8
1bTOkK0KBJS+UJ7U9FfYupb1/V94nS6qmDCSNRlh5bOJUh5NOcnF1O+EHwVEw2PlF7Ix3jW+eYmu
rDDPBhVCY1BlR+KQNqTagydGstOTfkweBb/xx1eh4hmkn/tLpmJgwB28ENC1YmeZY6AAoUGpAvWz
l0G6TFVHpyNIgEGMoBxmKC9Yt5T1+A9YpjeXurLMHERNg9ZWnMJy58SLrWKiFEi8b9NhcOPBlvmK
Wzx7zLGsizifsiADgeihfqGaYuMznXbU7Pqe38LfPJAfi/syzqxChjOvQIfTo5IsZ76s545RepeP
5KYrr4wwF0EjTlFmaDngb2PsjOaDKbxeNrCdY60s0D1dRUOxMBsVwQIDY7JJ4rjXTrUVhF6QKGer
FEuSSbHdGWjXNLFm66Jy6rP2t5hFJckzkwe43t5TUMOIhgVJKlZdcjbmtEpN0C8OcvpLA6Y9H34k
w7d/teQPK4wHRkMVlLkOVLfq077N8CQjV3mdz4OLSSg6pdAI+8smN7uCgP2Klo7HuyKyyrDlVEtG
TimkByi2pqhxdffzo4SOWPwQv990VGtF+J3GIA2l/4nqW0WMX5d/xSY0dv0r6GlbfWu5SnrZiNED
Me5Ht75GduuYAJE3wPOoN5jK/Vm48w60BrD9P1pmQmukFN1SW1g/nUwaUcqPiQrAY3CsMcLnhSj1
jU+TT/eeO9G+mV6stp752nVmqdVERRjomJI0QDFkIeqNeY+5Oje9z6DDfHmtdBO/hNuVPebmFwpV
CdsMS13Q/20inSzj7WULm40E6BMZkqxLeB+xnAOQjSqTAo7p94diP+2Xq/m5gIKGSijRDUbnzoHd
uiYeSLw6yWaNbW2ZiRYWGkGz1eEEaWdK3y/XRHBVB2V+t0v/4ONtgrXW9pjcUGygmF3TE6v6kjdm
hApaFGdgnEGwW7kYKd+HYJK6lp15pzyPUI2ncrCcfJG7aMZt0qlWgl4GkVx0LPbjdY0x0PGG5sb6
jn+t0DuKPT7rFTOeYk5DU2oLvi0Ihd9ZERRf8Plzu5s9vbUdxi1EPBStWIdbfH9sM9J8U3ag0P/1
RjUglJfhgV95555axjHyqmgGMYJjzCAdM0/SzXxoX1BQROPccs0QCH0MKTvi8Q8WuxUD1otlExFI
2UVjTdtFQJwWv9pbSiMXHyGXZ6eYW+SzEFA/uPQV2Uwk76gOI2rRlMmlB72vSMJT68he6YHxMawc
nroFb3fZaoKhl20R1HjVjHZt2iD6dpLa1SVPcynx6JKSxi/8+io7/VGlmJ6WC+u1mDwF/ACSMob4
trQXpkNbg2JMYsD7np8En2rZ82VcN7Feq4/K9o36XsrkiAJ66EelE2mxG9ZExtAwmAGewtsS5Oq4
XKimkFq5gfQyJO7lQLzVAVj/AiY6TaPQQOQXffEpOAjNKc/3S6JBrfgEWVLeDbp1raxtMUFIC8NU
mkREwhE0JUO9eHOeOrIs1iQvu19ZlR7aBdRcVnhW0wwgH2s+hH1zDiw3hrrx5XVvgovWP4YJUoae
DEtH71S8YZrw/1i7rt3IkSX7RQRoku6VtoxKXmq1Xoh2Q+89v35PqndHrCxOZd+5CwwwDw0oKpKZ
4eMcP2wtwTJe4weMNDX2jx71QKD4gqs7Rys9c8UjvzfBMZMs/DnorVVNTQCmRcEogfTmqz6F7uPV
mHj3mrFZ8lAkHQII2Cyhtoa+O0naW5jiegPg+vqZbrbP12fK2Cip6cspKnCZtAe6x1Pa+i38nT2C
s5fXudpsgq5lMeZpLMcUGxi4THQmLMT5dTt5H4JZff4Vv/Re+kzDiAiNuvHYjJZ6z+3vXD9Xhc3m
GwD1ic0Mg5zqDsE0qDP8rD6G0xLHeK5DtwZEAGi+LSNweJ90M+P5VF5ht+SRUIVaLMJW9QdAzO+l
XeCA7gxrL5g6RFuHGzNdv6oKC4w+iSYmS5MQWylPzU17myALH1BvSzwMud+JmFNQ/ewb3eMduVDK
m4Ua8LCLMlre2Btl+yAaKr1jlYRowh7iVw3Eh5FXlc6PFCtbopPfhQ4P6WE7rlhJZOKKpMKy6pBB
W7Br34Db6UhRAYgDCDPwurohblXwyI3xqb25cD8rocwzNdO+DQBhAVDTFxNITq+iq960L4Ej/wTl
cjxAV+M4otPkcN7splFeyWXfbLooLQboEazF1vA23NCpWppThXsZPWgX5FH8zc7N0GIlk3m7XSup
VQIidUxVKp7iLMfI+ZG8Ei/3shOPvXLzmX7KYoOKSQz1WCwQ+SKDQvsXTcHlVSlfIu4gFo0PrnxA
Nn5A6znXChUOJbydbno/2A92vge1G4rPPJyVTae90ome7yoJzkTQRbedgVBlIljb1yfPjDob4Kke
cHNfQWb9Lya8V0+QbdtPpUryCaBfoJHzhOmvaXxZDA4m6HaatNKJCQ7adqjKQQpijAbQtlVk9y8K
pq/AJvEdWAEvdAz2AyjgJdPARiI/6vvowNNz24GtfgQTFKjlOIYA3Ir92LDzR4pzq743f9HSYsWH
dNuM6FfCGDMzYtW4xqgE9WCzvTjxjOgvcJQTbTaJqEm7PJ/JM6VsRZ+IC3SbEGB3DlD9IQ4LLM2R
QvmqdoyxS1Ar9iVnIpf7YRkDoysG5i8Ah4qOmjw6IJconBBrM+XbcEztFIPUN8kX6VA90sWv8gjM
J6BdmE7jXbdzHPNqMiZHaXRNiWeEC6mE1Xgg6VamVSm8PbPrxpSwMUFcEjNIKhi20TbBVCS/JNhK
pdWxQsMU1ryDa+bEsVuUsgAe+D/3iKGac1sQLIGYBg1iruRGMBGFRFhUyVFY0MADOBx0Hz4SBBFc
t7E1Z7EWy5igVo/UPAhg7Wjw2p+63ejNmCzBbN3++ofjeGPCUqJUYzlpyggH1TnyIdwVHngefxXf
exiE5pYcwQwvWtXIC2WvuygiMuZImNImbCgnCsUKWcC2MQHTIQaOJOg2HB4/L+/aMGYnGOe+DmcU
/eV4cHLBAx4e55pcv/5EZGwNuBNHEovYpsL7aosOPGEYjOcRomznVKu7yMYw9dBFPU01yCl8/QC7
B6Uh2YfftEPhJRGwwCa7wwgU9rWxD4iB/J/X78oHKOQ/+2AiMrZmqENpGuiEPDVww768pezKkVfc
aV9Vd35TDvF9sQtPwzG2w+dyj9UVL/M1V9nrT8tX80l4Nvfk8fpv2i69rQ6FsTxx3Urz0sOxkYfZ
pdHVBPJKApYYw0vveLj/PGks4k5Yxn2TYFLaH4Evs6tPgjvfGXflfnZKj0/Sdj24Ih/+dBWITPpQ
F3kC4zM3igUwJkU4dZjpGmBjOad43VmSD71XkpJglmRzQMYj+tEApGtKhmHsF/8D67pDW58nkaca
/UErga1YzJ0qwuw0WWKX8XMJLPpZXrwo41xajlcmH/++kiRkvSyYtCyiPIWPtBddn0DDVAFq/nfI
U/3iTSX9w0MFrQgGajTtAuxdJWJm1hNCD9XS/Pm1taon8oqiMABG9FMfW81t8R2QV3a2S9xasmNu
PXr7dD9/AGNeiZahuijFlLYg8AU8UslRj3RigyIRdbdklxz404nbRvBTKGNmwWIGghMZ5qlSHrP0
azd970Fmf/2ibpvyTxmMoc0XpYtUEe+vzJ+EBSPYy8yR8A8B1acIxspKkTZ3lYCPJ6IILbvZnboL
U6sFTiblM4n3I5adsgfMDM/PAMlxjffqheeUeSfJ2NlQ1BBJRoDmUfQUey2jk1ayG6W/rp/lP8Q2
n5oyplMhQAIVFGjaulH3sXEtYHhOkR2qqm4L2Ab2TcVLuYDi2wUW6W/J7IjUItZzMal4/aM9z2Ba
7n0DcFmgmC1jS/bQYzzyhrK2q9/AB5MNohKFsHN7TU+i0aDsO+aT8bJ48U7/UuwVGDoKlEWe9dwd
9+nTgCk+7mvcTF0/RbM5cjYHTTHOuLTBSQSsv2SFbnM0T+1e3CmcVHI7nFvJYuJVSUrLAbjC1PQs
dKy+oL0Te/HDZ/LjI1v2NJdzjXjq0VhvZWC1fpH1LIFI6QcdAUM1ByjZfvba3lc+gFc50jbfxkpB
xnFU+qR0AP7/3awdUAbta0t/1O0ZAfL0UqBENnNXZbfd/kooY08HAXtRcYgHWTew6NXP1k7uBHtW
rEaHNRB3zcA51E07J5sy6KJQmbtgnlCHcFSbEBhkRfk1aN4j7fn6MfL+PmNHG5IZsKNwiqNKnD6c
na7nzJRuv/GVCowdNdKhlucS7oCOE5W39WE6FhgWH1zz0GFthze6wNOIsZlFNrVxDMATv5R6W1Ew
1dNz3hY1hxfRL4qkgPGXQN/FpoKIM6expmxhtGNX+7/pAsQdL3rYvmwrOcx7ioVE6HUdB/f/1kxe
CWOeUyADJTzWsc4FplE68uX23niTezyPtvl1VmLov69shKnUQW5KMPgR0DeVlxEkn9cvNPfUqN1Y
SWiiMSxESvkxHmhVWYNdpyuTlO89eeflAZsVwpU6zPOZtEzNU7HEZav72ukrObU0Uu/TULZNvXpf
NJ1T5uGdH/OYSJEsoWIioJtz0IOHvbWknOIKTwLzfpp6ktKJ4AvVMXYDxpth4aCVbhru1Zkx0YYp
ghk8qiHAEO6n8TVt9+X0yrkEHCXY9Iz0adiAhI0Og3R7ZRe+y/fL7QKbQ7tVCCoCm7dnytGKTdGK
MRHSOIBnMEI0tJvWkpLCG8mOo9hmfvZ5eGx+loVhkdcmDq9CjHSL9WpQx+dWeDODlghzkrFj5JbM
uRHbscRKKGMbUjnqDG2BIcrLyhEj1coyPC1JPyqFPII4V2ytVFCe6l51SgkbEUv0HuidYyxY+gpE
x8wE//ox8D4v/ffVG480syhA0I7dUxVFllZpn8zA9K7L2A4UV1ozhmROo6kYwjhB3fgDzMouwRVc
WwDkPMUnWmIp9wswT9G4wQ/hxoqbhT9VQwQjmTIWh5hXIpAkK4IOzbGyOs7Fq6E8tOTUmbslER/F
4TEhqmAJEmdZ+h+M599SdfqrVgdbGAMZ1AbvZjzod7+3dhD/v09u7vA397cjg08ddSZGzdoGJGx0
WirbZ/fjY21jfRipRop2DpY0XPPn9S+6baw/lWP8aQ5GQTFPUZxLZAxSy/sl7R1VfKjUYkcW3klu
24NPYcybCbskHrocYYhqxd9GF8RkD6mrYmByxlZStDN2ILh2FtW+ruJ2Z2V1pMzLSColSlQTlSL9
7qPEYaOLu1MwaT/zO8Y8FZkH0nQlMscBKhK/2i+OIINAIreFVwOD4qODvUfJmjEw9a/e/ufBMi43
l7octBUaekeFq/ayBRR7TgjB04vxsZKcBY1EEfOQEltah93y8G1qeWEx9aOXUeSnHoyfDfSyaaQs
/71Hmj4C58zLT7KbojdFZwzQyaDguyrGFP8dzJK8uiWMcTH6PGkVA70ikGT0tuhS9qY6cbQn08+9
Qf5vv5nBmBWtiMy812jUYgZ2kXVOuDici08v9pXjZAddTUDRxaD3xSztD2qtl2faXpcVbAJ3rxpg
R9DT5w3SceyJwdiToJqx1rPAFyfVKRx+DOZo51XtZCPwynoez9wH2vSZgpJq6Fj1B24aUVXAQ5+b
5joFHn9thKMnZkXjasJ0XMz21GjLfRRGqEsF4106YVrEEG+aob6d0uFZlUriZJMc3IYRyH6qNonc
aJLvKuA6LVE3W4DUqa1MbTNb1stHaaztOC19cJLflSMKaumge1KAQog07lsj2IWV+a1RK92qm0Ww
gwDLc5KUlFZXg+RuUvy0VOwowV8zl8VV0+qnXkchz7BeREDMOTBWZwqHZiQAsvFKd/E0waXLG/K+
c/Mcw+EUgJFXob60qYxExuJUqSnLYYuTl+PpwYhFK5NrB4xxbyRLBy9Z0odA6O77nDhxlwt2pKQm
73bzlGZMUg+caCls4tGb7ijWBsWBKQFeAphsZOw0ieYJvKjlMDoz1knPJ72cF+hcZ053Yx7pFGyV
gWo32/GpJi4SakYYa47Gdkqx8QDmWUyYUYjS3mv/YJaN9yHZrKDXKcx5DKXoMLxysxylW7o6KJ3+
jYk91+njt6wiKYJCn9JO9It5AQrhVga1DPhFD3CGh8bHCjbHAFJrc8U+sJmBtGRhFZvC4KlAJfRF
V9qB+4SCmBNPjjBz8N9ekY/obqWhDGSdJU23TpM/JM25/xe9mwBAr3mP0zRFp3cVT7Lk6WvsCtg8
lb1ufOy4g4/cy8LYmWbBA5iLaOOycNW7CDiYu8IYmHEwtSaVoF0enkysy6fNPul5/YwLB8kIYUyI
CLTKEQ1v2E1pdjuVkjlxTDNPAmszsm5a1ARqAITd0fTIMoVf/+UlZyzFBCi/PiS45BQLtwDkjjPs
5p8TAPMz1yR8M8h5VB8NvtUdT2LSzv0AlZTqwThIz7TLjZ729CR7k4/9EZej36bZVUHcoclAbbng
PR8GQF2AwxOjQqCcGG/BQnDzpxZq82utRDGXTpPrpI11qCbGv2oBJDEmz2vxJDA3bhTAKYxpvdGL
ZixUmS5JUk66s/lwKLMvPS1ZZMlO5IyI4ayl8MzzqS6/18lNRziX+iLIo89mJYIquboBbSohwaha
XOpReDHTrLBjUQntXI/2XadigmxIv16/BDyJVOmVxLTHpGgi4MMYgEIIHozyVir3mXgqRd5r2v5A
n8fHXIFxSfoC+5kgLn5YwNZNN2ycbgdgxdHrDLt7NbzqxKuTfewvnvspTQTWioghWxDXoS1+rt5Y
kmYSSTN6ujgpj3NZ7uJcvSt7pbO1BPP/BgAnujo/Ckb6Ni2aoy/VMcwqX8gUD6tIz2YxNZZe6Ke5
nEzHbBS3TgApki2vddE/SWH+EMVgPlKWcLYEE0GZXhh+25Q1gOqrH/2U/kxztDbnzsi8paox5xQV
ud93wHkcldApxfCXgGqeM2tGYYN59lToaCbpkWLVpHuPx6bzQPxVuFpSO4ou9/6kN4vXDIUzTkrq
pxUoEUYt/dEkKcoaCfB/ZE1AjJxlwOtSkIhPxRsoCk23njqEbh34ecU0k7yplw7ANyA+2hcKcudY
szNSRJbRK/ZAmWgDs5Z2yQAPOM+Kr4VgZpB4wMwbXk+TABpjgs5aBDAqO4KKuZ5G6gIY2IsQ6V94
PSpKpwAZeGDqBXJFqbdChHK91yenBBTnQ+YG3ev1t7StD8VuM1TwQV2M7QE9KCG9emZQe6ey/iTk
u9zchR3Cvq6CCRkJaD8fqxSrh5uJJE2zwJgwbBHuhiextLEyeyhP0mNm3cgepSKhEBmR/1bcqJW1
EIs/e3FZU2N+BJOUlkEWdLOBH1FTVk/gU1GyPSzw40X4GYDjAMXPG+S/tMLQG20wg+BLokXJ2Pk+
iXCTSohUw+9aroNe6yUsEu/6l7zEIKGKraQw0YU5hqJEFkiJgUP3PLuUsFYDRnH6nocA5k/26SOm
wTE7+MFf6iv+9LpED2Zm/UFseBkWnP8WNgyJhbScEnOCm9Z8GaE2cAh30gFuwQHtmnNd88tdbOrf
ROguAq0OvJiMQ1BrTRgHSZi8Qs1/idkEp9Mkkh9hN1DXQ8MBiG3piHPxqJHoKdLbt6IerRGsTn5L
pNFaljy2wiladpM5YqxCFjSOx7qEMJFAZw74Et3UdVO7gMMITDIUYWAiljgALR5TqgTMp9FR3vGK
f1vX+0wS4z0iRTdBb9YB/dGfa1t2a99wtMDLIE+xjd28Syb/+vFfumP4K3BxKQBdJ6qiM7dbjuCE
erVG3ExCwKHuk+qGAPGDYD5+4vU1LmfUgBAGnlVAkcGO6KA6P3eOipyPiyHPoydJQPygnFAakM/9
ewLs7cIFDeiR12i4jAEgEQu8JihaYPdZsOMGWao5BpA4K4CznOqbGvyu109wS4SpA5EamMI6aNVp
creyi8EomaPZGqg1irPVyW9hxLENGwYITM/YkpVwfCCpZfoIcTi3ooaxRa/tfgxd5aTLDSDjreta
0JvFxi1rIYxhTVW5CxYNWhjla9MCx6bu4KUrV5J40Kqb57VShzmv3hRDkCVDkj4/BQ2xCCk5cTO1
ldd0ob9g9UVScQyHMcWBBelhkm7m8fuEmmIY/ei70FYkkfOEeAoxBsyMVbUUWohr9GWnydGTYYwc
EVuGAXeAEEAdKARGiDHJ1RQMi0ajieBX5zR7xaG796ndRGhF/Mly1bZOf8tjO2VhpkZdpyCdbirD
TpTvscqbp6Jv/fIjfUpgbnU0gHWgDKFROKtvRdTtARd+LGogXwj9tyVvOa90+058imPudy7lpCl0
KJTlfWupYvFtVKv3qKj22LbyO0xcot9IOOMMl6OH9MV+fraPbGF1E/GIFjHSoGSZAW5odJMBg3H1
xyye8I6MtPfqfaZa/JrjZasTQYkIekfDBNbdJYBMJ1SmDAhqZKfYQm8+ikmUnEsDjg0IfHlzL1uK
noljHFcKtpGxXCBuPpg/cDt9bdjpt6aJpRUDnR75KDjD5EuCxaNa3PIpZ5JZn1JmStEuGW4qINmF
HtykwJ/eJY1lPNX70huPvBRvw1JSVF2iGQA00xDan1uXcc6DCcjQyMrL13keHZLfafFiRTx0no0n
CIhpOBTaHwdwJ6PYPGWGIQsVSqqNfD+owEBV5l/XjT79qcwbPBPBBJ1inFcdsBJgVeSHoDul3V4Q
Oc5r87RU+EcAbumayaZBlSi0VSzRAgNmJI3hMW0iR+1vNO3huiqXUxz0wq8EMQ+8jFu9HlUIouRc
qlc8A3rdT08xaqjNt2w3vfA3UDe/0Eok48lkMcjMLupQ2O/fNNmww35yOFrRP3HxhTSkrBoAbjCt
wdh9QKvPgdGOiJju0kfaFzEfB8yACn4HpKCCD2tzWaHDKeJjiYYKYFWRDcYXMyrCPEZ1JtkjAKXI
RJ181zqAkL8V9hFv023zcqyk0X9fmUdQSwUj9j5Gr5AX0U6r5SYzEkeOl9pKeh4hzZYPBdaITkyg
nSPUEZmzjNrGqJMFyb/2LmFwLj6oj6VP4RUDy9hFD1ybuHU98LwU8DWbOuCxGUOxdEUTN6YBl5N5
EjJVwLYGTuhLfvEqNw7Fb/6DHfuLwRo8A0kBwxA+HtIq1mq0ZSulqooLo96hMeOlp2BX7zXgTvD6
hpvaoVVrmqahaJB6/u2QjLVhOYujB7YwTxlz9Gx5l3/LPEEHw8AcO3jH2OC97UVACo8LdSqTA87v
Fx3QPBSnS/T0Q79P4Mi4zKBbaq1l0n9fXUldTBQAOkImeRDuVC9DI5LiA6b7/gYQOR8QoNef+IaS
qBeiYmjgmesqG9mN+oA5rAjpb0JctZ2stPOllAcJT682Y0YgBBsBRBPxyVjkw4LkqOfNEEIHBlsf
9Nnom/FpcTfeM8TopoF7ZxKFRa1rtTgHH0U4e0NP3DQxXClR/kJz/mjKRsZJWLYcvywRlMVlWs+7
4HDVFGPs5DGfvc606GYgCo0CRgXB1JPupVcQsAPCIiO8O7lhkCEVURWWKyD3A4tndT80FPymAZi0
NEN3C6c9YQwDJIWaha0Dr3gBPu3167FxH0H1TmQNJQjIZN9AqJAGy1foMgA2zhbz+2hS3P9OAnPj
QThRlNOMACrV7w39ezO9Xf/7Gxf8TAP676sTkzOJhLMIDfripxZ6SXvbEI7z37h3ZyIYPzIH4Ako
Aoio8/FWl2pbWWZ/aCqvDrzrymzF1WeimKhM0CpZSwj9Hl61pxwdNMD4zZZR8MnSN27bmTQmQAtE
rexn+vWFYw8mqggcJBi5O/WO6NBFd24tbsNOnMljXOQkgJxPRJXG05uDboEi8VV7GW3tMPoUT5o8
LVhDT+db00+Of8B/sq2trtMRICKjPnR+U0YpR8JUF7BN4EuXbUm/yzzB7Q6UGTPP7/4gS9oId6Dv
p0QmaJT1Rc96Cfr+5/2ArVr9mSyq/eodxBhKk3oN70wfxedm0g1b6o3KmhfttjCSm1lXDpM+EtuU
hz3Grn7Mfc/LubdCoLPfwLz1dkSvJurwGxTZppM2QmBRb/C/kxtx9iesNrwzZt5/0leLJJWQeXHG
/Pu7aWtUBEAUsh4ulbm/cis1edPhBhU/sv2J2M1XaWc4xMplvJg/8d5baQf6L+jAEMpEgv+ff9U5
EWUliobJG0xrbqzFo1j5iUNG6wOiv3FnZ46BH8UtFW8e60owYxqaXIiAf4Pc7V8cK1WCCR/OlGSO
VY3GUZ6w3PcxlxDrFgVX+b0Dl6cu8HdsjGlle8pSNPLCzO1n86knu0MZjkYaJNQoUNRSgcJ+HIqd
6FGgS966yyUamESJkP7+mBcxbVsaiVGVSO1F3S7Qq1yAu5HuEm1xl6V0S1kFQSoISk/6eDv3Y2iF
xhfBdI3SsEBX8iZmL+EseUs+7YcldiRB4kQfm8GArkp0SBJpDJudtSqZ6lTCNy+07zmG9ZNIsP+N
f1uJYFypEJgzeDsh4mMkZHykA7uxracYCTF2/BR6q7eCguanSsz76cwmD/UR8owM/Z58h1EhMCLd
qwr8XRTaWISw6vnXrD9z9Nx6PohTZd1AhxZ0rPTfV9ZYFgs0NLUAmEc7clj28eH3sFwAJBCuV6Ve
hH0+SJJ0iaDpYaB/ysgaKKJTJYre4I2vFHkMSx1Oek/Bfv8gA9wKhkxDl1RRIYgaWXievhkUrQUe
IlL4ScbmuN0vllbaE8ovTutMbn1PBhumfkhRd+Tp+sGVcKnrp3TGLC05uIQrgkxDrjMbu6Q/xXqx
o1lBs5aYhVMpvTeHA1CKwjhFd2FunFhKG1eJZV9QCRiqhAQUVYWBUGdRMDE2e2Yg2t2kFTs9nEbX
zPrlphyjr4VkPOZaF1rJXP0qTQ1kXlMiWLHW2eUEJN6px19Au3YIVKsJisjOsxw9476xg9TE32nN
Y4i8wpbFCG0bUT4ahKSOhBximuVfgzI7sVDekUqtLbMqTbQp5B24e80HFLlSKzc1q9HQH6m6drbl
JdzNknBKq84F/lr6vMiwkr1RIOYtbjAOcj/EUuj+51f4rFnIPJ25HjBnEvfLZ62mjj5oZadbMBi3
nDWpDddKsA2KW4UsEq07RpqgYLakitGaVPVHcI1YIXhQyy/XVdqaMTgTwtwekP00RtlLite8/Ubp
aRYnLO32lL+Y7gTYvPxr8CPa0ZdDi1/aYi13Rmj9i67h2c9gHiyoS9GsTkrgyrWDrWmLI+f765pu
PNK1BHZlAF3SvjbVcfFCsDbW+eNUPFe9l5S8xH/DY5zJYcxcUsdtOKeQIzdiZNXBXNmGJhicJHUr
roQY9D5REscdYUtdTSEHmdwNwDW5EQFClmBgEZF7eEMj97beVVwm++3b+CmQcVPlOA+1JFb4Qo0b
RbfF/N43/vVPtH10nyKYC5+PeZ6lRQ0RCsgJo64Eom/FWRalF4mxlrSWgM4u5h6obzj3DKTXjFSN
JgQcU2ElSW/NIaY9ItVeZuy/yr9IVbmjzLl79IczQlXwgWFMDbjp6Fgzik35IKWFJMzeODR20iXH
uN63PYao29AJi931U9zSEI8FHAOSAcx/tiSEuea0Buf5jNmJeCftgGfgRiAj4oXDW/cBAzIo+kiK
jhSHOchcmXRQUOSTJ46A+NSBuDs9l4bEsYFbV2IthUkXY03ro0TPwOI9GzdClu/JzJnH5ElgksRe
xWnpEiQowbKTsJIZyBovxNv4/shVPs+K/oZV6KOZWP4C0Q8Gbm4MX3KUL0lhAQ/lNP8oQfmLmMud
j8Ix/T4/Xr8KlyunmKNZC6YfcS04kYc+G/CRMMfglLeGapm9FS4gNEvd3K/cnBbH48gFFadid3x4
iy2ju5bPGI2iM4y2HFAxrF3Dj4+pW48PxvPi16UV3hdu4asOyIhl7dDyshjqt5gnR1QDXD0m6qJA
VqCvZKV5oErB1AkdirxZf1J73SbYaRoBOQeULXTFYqvreSK3WrIwKqKM0WET8RhbTYkFNJ8xeal4
QCfqnD4HOFLvR44Ikvt38rN16GpNbcDaWBrnQ289xrVk5pmoXd2JaT6DXWdurTlJ0eIHinGmetfv
09ZbwVQPzJiI/oPBjkeLo5QZSlhMnta+yvVDMz1c//tbFWZ0eXGICoIeFUjJ519NTEoMq4YBbYaB
gcCq3yPDGgA/V+5LZ/7SgN+Qi5G8dUXXIpmjGxLFmGVzWry2V6w+/RkVg1v2tW3WFc8MbH0l0L/T
/wyiXMwtKUFazoDtRXsKa0mdYcmpk3jYNyeO6EluCfbWCuN+WsKd+Nv6bmvBjP3BzvySFVUIK1ri
NLVDb/IYYnmqMYZGxlOsQ9VE03l419TeiZIvBdh7ONeDJ4UxJ1FF0qU3IaXGuKY7ugsafCLSZAXZ
3eSqMeUaoBQ2vBxrqwaNwF9DOolYC4OJjAOfhSRtAoE6CUNDq6V1AGnnwmu4QVK6unCfCzpAwxdr
0GDMU9NXZd4M19bQ5tlPYAJ1zMMqiyqhTda6+TcxswD3FGEWNzOsSrRi7IBLtkxsrbM6vBJPda4f
/Vah5kw8Y08TYNRMbYArBPKzHwB+SyzxrxkDsW5ZOP0JS+EuYLYDS2oBgYtdRiQMw3vhK5xAavMC
/P0dLpjYwiqTQXqAXyEZfpqHbj7WTi7z+tabz2UlhbFCZBRncypghQRTc1XAo8q8RitPD8boAKVU
7ztsN3k9otCpNWwYRLuWG+v6V9tygp/XFonkuTlF0j8GYIxcvDom4FDuS9HCmE1poblXWoKKBQhd
CJ5NzB1fl7udnaxOkDE4uSk3cVAs2Kf9gEjWUf74GyI5AV4yf9GJqsL6+7WqjAFaGqGGhRNgGlB2
SSvjnpT1TdT2z7Gagr/4Xo32YyvbSQHcu6q30NxA+cvlqL3xWc/ifOaNTnJq9tWQLf9bOW3tscTA
IHiKBpCByA4dskit4sQLPDbu65lY5m2OQS7Ig6KjL9uLh1IFq03zel2zbcUI6rQYxtYu2swhEQN0
kEIUPgbVwYhvZgPSx1Xl0OTc2I8FOOY7QhfdoMtqKAey83s9ACeUVg1mb7nDwoHQUeBbTPF9VQHm
D87HO3D59XbwhPKQecpul9c/GMbfPE7UR1GX1nVFJsxxmh1RoxIlZW94kzxi5y6lEaDcvxjl+8MK
In3vF1p/ilQZPIM5SJMhEyGSPAA/oQMxRI5t7AEkXt/QiOMPD/LkMRZuyIekq6mK0T6AIcVGR+DU
Tvw8O+PTH4BObzxODJNgYABkfxgEYqkgsliJWjMaZoR16e20B+INJmkjWCSEdZHb7srd9etKv9DF
cYJ7W1ZRkAX1MPMFDXFOFdPUZk/2jYOyM/bY88WONC8F3jJzqqQD+AJMaKj9sq2oqUSqrwDWE06R
HIr71C1tgnrg9BfxKHBA+v26WpuvcCWOMS/pnOdymkKcnnpyPuyW+KHTa+e6EK5SzOElYq72k4xS
XLSv9jMox7Co7yoHhBeWTIHQOS9+87V9KsV2m4woF9p6kHCGlbTT0c1b4v88w19/JbbxYMiVJiYp
ykqiENhJ+UsaHq8fGU8F+tpWuSb4YeNJE6BCVUd/Zal5X0Tay3URW3XaMyUYV94CmDLXqRIUIXv+
1vswwdYMRkM6MUiNE52GoXNTyW29V2EzTIfby6Z6XDyr1aei57DSUwSRYtT30FO5M3zAZBzjEygA
HvK9Aoj8klcS3mr0nqlMn8NanCYvphxD5dZt9qB6AngObfQKtupKgbvY8w0wSKID91VT43dNTSbL
MNJa1nosg3rLj+Q+3wX3xMHs+l7+E36/TctogPDXxEoQeKMYQ5yQLq8zdZm99K8YaOsqCIE6a3wr
wF1RghaXm8hsy8NIJjaCTFRFmEQmF4KQlCMMv/hAy/3SDuNvtnxHMU4p4QlX3kblS0XnFPPUGPkw
JYM5Syy5DEQt094jaDiWWoBSiF77YhtX9iJVX4O+2Otm8hTo2vdIqkCB2oovSjW2loH9Swt4ZXdd
Wz+ZZLKH0fj5L97U+scxhxEKgp4NqtRh6262Ax+ISU5NrHICm3Q7Wtp9B7Cf4hbkCIAOFg4UQSxw
5fdO4kTLW94KBMkoGGGkQQcUz/k9D+J4aFE0wIzxfD/HxB6kPVHRbjE7d8bCflU9dTVvyG0rnVTl
D6es496BieJcKEjC0XOZ8Lgap35dHNNT3mRb+xbDhbUewNnTwQ6OHUCLecHqpn9ZS2asZaUqBUmA
C++RyqaMMYD6fwLbgDWDjhUzVoCFs69/562BhjNdmQOOlmkSKpnMXqyT0S6EZKeF2V5GK1oImtgq
sxKgWBlYRFOjxiSlJKK/JYeaxfkZW24CDA6YZMD6P/3g50det0YIqixkY+E34S4+tr+GL8335K8C
BErFAUVBMIiqnCu+VbgAKPynTOaw+6LKaqPAphR1G8TufSCOq5jmFQ4Y1/R5gHjb4jQkftg204jO
NjpiQ0rNZlJ+J0AEvIjBvtlNgODLUOvlLaJs2RZYFmJi5Bvo+2yqkM0z+jsE3dgsMwI8FeVLPvUP
8mDOqKypHial95wvuGU91xIZB9gJeq2p9UfT7YP2UTxPa/lNN56KjAtshCzuZxECjbSEQUi8rLtt
u/gAdkUl4BrrLcdHMJ6B1UaYapkd1yezaSaLij1BESxx+jG3B+x4N7ciBfvhHeXG1LwGkiQRQ8sG
PAPb3F5iuTSjCkNGipI7PWiTsvm+DyV70N8G40stevmASfAy4OyHyRslEWzdYvoEdhZFFTY1yKa0
1toyhcOrCHEmsa2tuYadW4C13Ra3czRozpDp6HiXSWuRJvveCVNoRQ25WYzgiJTxjkyBW9bZu1IY
nqqgjVKPhzDCfm2cOmodYBE/i/zeVDMraZYSm/Jl4le6kdplC7hTzpXc+GbYkVexeUDoLBy7C9uF
RROMLfShQ2nj7f9BUI13fGe+Yb/ORDG3v5arQAgJJS0TnwSFWGbynaMMtUZM5HUmgbnumVSbUqRg
o6ht1bcpPGrxMxHvhuBrnfUHHQByMPO2lGAFfRh9Oa05jmLDEVPbJcItIla5SOf0uhLSsC5Fz4hA
ZSUfo/FQ5l/HGCSRcmznJLbRWOV8QBoAsSqvZTI5HTigKiMVpMkzjOpA+q9GfRgwEUP0X5yz3fp6
a0FU+VU0TdHDkjyY6UjU4Igu6AnejfsUCUONyBbZ6lfh+brEzZf2eZpsYidPVWagcE5f2k+x761M
fC5Akjbv9Pgp7/+HtSvbjRxJkl9EgPfxyjszlbpSKh0vhEql4n3f/Pq1UO+MmCF2RnftAgM0MNMj
zwh6eHi4m5uxlrd1DlbLoxNpvExAPVRKBF1GqNji/fwpkz2AVImVwYjK5l7qAhRYMPeDf1B+OmhK
WC58w7tt3HNWXevRz6bRAILv9GKHPBbJW1we+Q46RhXwH3gdmrWRq5ZUZaUtLii4TJOkOTmH5i88
vcx1lPArvbHKKrwWUsmeqtkTRum6TvvDGKoHbpneeCH4qemd5Edj+VB2jW7KZYPimJhU97M4cJak
RoO1lEDgcwN6nD3IhHoRiJAkeA8r5ZTLoteqmhVExamSCiSXyXBtKMlhKpadHuR+K4JkktNltBfG
iqvsHCAKaBpnqRtoFcTXGrnxptiwij6HAvqQ2npczIdGkTFrNXXWLHZgi+5Lyat7DVwzKle5ldBw
XsQFmtumbRWZ4HoeTbHXUFKvddAdtCdpNPxaUfk3tWtVOwhElEiVeAIT4bCIDiifdpOqlC5GQ9Nr
TGAlt2oV584wc7Lb55F2VVQ956YDHgtyooCzYSo0U+fmye56sT8g6l6lDXfoxiGzqqZ/bHP8v8Hr
U1wjD21+pFo17xZj+IhFjEPHxbDPBPUjCnjJknLph66lqTOVMfjeOSH0Oq1/EiUObEFSEzniKOt4
9Raqw2eaF8lgzBbTvN6PIJT1U61RbrKOC2PwdocPGj5PlimcE8Xym1B36BvJ7izG9wWoeaJyeG1C
YNGR5jhDXTqJLA7HDBXBY1h34QGUVLtZXgpXDfXBVKPsDvpNgNotgP1MlT0AYH6lLoD9dBnGptTe
jQTwAZaQOq9kQKSr9leStU46g5YVtXe+5ZQ3JQvfRSWGcihX+SpeX6CAnmtnEkrJDnphugoOJepz
xUer1MIxBDrLBrFSsitUOTlxVWsAYy2Oo2SKCo9qupBM0UlWx3vc9LHF1XjdCWL5oE3ToxGMOzmd
d1M4CftIacB+BD3PJkoxnZz6oN58wN80a1Hy+JC/0Q0utQvIlGMAefY5EGWgm91K18jTdS8K+v0I
Qml7Nnq7XqJd2WCyr58aDy15YFDy/noRMxQZhUCy8OVv00hzZWO5C43JB2S8N8cW5NtosuYa2HCV
Mng2OoKBiIC/0Ot0F8iAAQnZUzkOjlAXvMuLiVVMaGNgwqU+oCTQ/AKsIE1MvNs1E2/pu6qXb4Mh
uCkBX460fh/plYMeb2omXc5fBVV06Krypp2606Iufrvgc8sBtL30THlaenXyu0Z0AuR4T2BP2Ae5
Xu4LHjpSnfxzMHqPA92vuai5aSizYGktcLqA60UOSmb8lVBDC/FyzN56FmLs6SuyUe/1rFFjcLgu
iGzgwyNKk+FjP+3VhwEsODnws7kbXGuSPScWS+91I9U9s0w9xhUukCpDxjT0MB/QgTCF5ZTMkPKV
vGI+/sEqFVUWJBDjkYo0ZStX2rDiZsCDlZOqmBDQrXaf8sSH4Fdti8/JW3ZNhOMNtvzixgtCXVum
rnvRAFwn5gQeRBmm7Kn73CEqQdN9/0z4WAqPqU60lVKtDVLXfpXiQQbaPB4PQGB9Mefic5bgAR0C
DT1Mw/5J0Q4LxFSlqgLsjSHS8zQj12Mu7MA8hImivjGNd/IIjFwov6Hgc03wpKUbnv69sgm5hFdW
Kbft+L6QlAwPekL5oCiOloLzgXNaACvKYMceuySroLO2tT3KgdQ6ahd1xmdU098tgButAabjJGed
xq08Y22G8pag1xMhQuTE6CNgnp8imsRd1CvF66+IECPzCbiVApPJGuAYyCuJBuCoJeEOgCgiSmLV
Tn8jswhTbpaY9Ny1tuhmDtgdwDVfefXP2GVljFu58No48eVVijqMUsAHfASqsQ4qWqqxr2RfVycQ
n7WMTH8rN8XiDFHFsDiZPzm3JIiTVkFrBRhJ1RbG0dK1ct9HJ6N9V8rm2CFJYUScrfR0bZBy0JGf
FoFfkAwrJooGPiEkQf4HAjee2fzaKsIA9gnwPGi+lO8MTFUqaMvQ4Uk4oj0wvyFb8gkRSfgi/4P2
zdZJAEcbaoiAa6G9R+2k3OQ6mDnAvlhx0Q45p1XHuBvyyLm8gdtmvp651P4ZGLEf5xj7J+PuV5Bk
RFBFaWcWU/+WB65f09S5LtVMaPUynt2wuR6CVzH5rSAZGaA7cnk5W8DMs5cudbLBjtRKUo9vRO7Z
knfkjxoo7sqNHR0jI7NNOji9bHEjis7MeuhWWIFsMqiNQFmg6TR0dxSmuGlqGJ/c2RHwAmzNwh18
IrKQxrbxAdVsdmQhW0eHzLVR6nCnwZw3w6wun+9PqElL9jju8mMD31Q83ZyvcrubPeCX2C3GrZKz
urZNbuVVYJk1Xss1g0NH/68JTLDu2lF1Ipip6Tq2R3YpY9NfV1tMPsHKYhl3M7eEAL72ma0qioco
xk2ay/Aismff91TVwYOmkyIvdbl3U9NnRYZ6Cd+ox7LvnVhPzDH5KLtjOe0XwMCgCarUi1MGJ1H1
GNa3chl4D1hyQZqDUXnKOujjU7kmPkxGPxdbfxOQWwwWJj8xTwSMD+vdvVXHJ+76H4M0SiKQdMgV
kYpC4xY7nXMku/SKQ76rczAr/EkbENY0WcXsHy6Jz1R59QmHXjd6PYC1b+Oe7JVtnkgUQXGpyag+
0d2YPhSFqW3RfCh/czfjG2lzgobRW9Ac4KEDHjJ7uSyD1GlU2hyCjnM0u3oIEsDS+N3Wxsdl/2CZ
oA5diPkNqVBRLkwH+YSxMzeZWQNZLBPkf199ImMRW65QqtkVZhBULrf8yGzabB0xkIRCMh0lcUOn
68VlkPBJR5yc93TPgDREZzaO5pGS2Z+xD6gra7Sg57wgUs0DrKWz1UK+dPpFQhUAbODcd5s9Oyxv
xam1QZK3rHZQ6I1ODYiTc8KPsLnqIFTKIrze+khrE5SrTSm/QLsAoTACULUdX8aQGRi2ItHaBOVq
SpPoRkM+UnT1/9aXwXcC/y8cQtS/MdTqJciedRnbBsCfneZPfMrbevDYFH5fPl8+Rttf6MsUlSnE
ahmIkwRT4Ck1s8gd1d9cwbhINj8RHsKfZDX8N3jfPFZzoygcWKcNs49LK8gV8/IqNq9gUAT81wSV
wIlLjVZdABNFaZIZGOUA5kbOVO3pd3FfwbMViWVy4+hqZNgYAygSIfSikrkmGeKkUQdEB8BVhKsS
6tzvACkTUZd/8PDd8MEza9R3GidDDnEFE2uT/Qkl+CDYCsLGN+7KU+9f3tANtzgzR12+ctzFoF/p
4Bb6TjB0u8bgR189XTaykQ7DCGGOlQm/Oj1K1gZZlKsi0CKcoFqd1rpp2aI8l3ti8+8xWmeWKPdI
uCrtVRWWhhiNpf7Ez4lzeS1bsyVnJih36MBsnEgEYzm8oxICPHRkJUBMwSFEs/pR3ENyiK1HvbmD
BqbxJImMvdM9ak5c8qQ0YFQd7Eg0MWS92IW9HCJ7yE1UayMnbyD0mwKuxQJBbuGnwJ78ZZu6HYU+
RpkygG3RG8CZNJsQjP/ETzVOUVsa+BqfSQ2BVYzZCCYwC5ooQwJLOmBN51dKDyJTboZ8uitkAD7X
2Y9Imh4Y35IcJirxPbNB3SlzklUNUPoAa7jp/bD7S4u6fNTu5V3vTk5nJa/GS3SXeSwM3Pb3/Foc
ddMIk76UcQlFM226LSTZ0pTKrjgUDYdfl5e4eb5Xu0h9vFFt9SKDpBZaKEZiKYrsAQzwENSY97hs
aPtcrCyRX7JKAToEbcBlEbjQMHjsHd4pXOhq6Le1Xe5Q8n3/B7rlm5F5ZZI67ZweN1wvwUXIEA9h
6QNM/qlyalTqwhOrBCptfzMNdR5Q6QNVToXKvlbCcUhJqPSJ1E/hTr4BCd/4lbtPvdKTfoIf85A+
Rs/AJXuNM9qq293Jh9QtLPFaAsK8OaIS/CuE/swusEpWXNq8OMCH8b8/jxaRCvtGQvDuITsEiA4p
uUfZkR8/KV6I6HhZ7nPWiPDfhIYvm9QZLWoQuGo5rsYM7LQPTQCSF1zHu8IXb1TTaMzmOtvHNzJj
mHerMgU2K7xwNDIFDcD0uauNGtQbZB7ffdwTKq9gpzg9mC4Jwg7McRbDsbe++9oa5WWZqLVqKsCx
h3eM/CcPynPogyTP6fzxPfshPveAt0Dilvlw3AqAa7vURaM3ci+DA+CvD6oMpnYInQHBfrQzv38Y
jiOTPWHzDKMbKyEbhc4GptvPN5ZMTfLpKKP3ZaC+uNgyJhY41InDI/RP7yBXuDeuLu/u5iJBy4fR
WtgDN865xTEx+DnmsblB6mTj4qDn5122sPXc1/QvE/RzH83lCVpJk/hZ1OffIKziQW/CHR86j5VN
bZHinNmiNlAZjLoQBnwz2ctutYO+k1ExrW/Z3rF1c60XRd1c/DimxWJg37B3hslNY27WvPSz5WOA
PurhWok7CHVmgCBe3s2t+2Rtl7q4gsiYtIWfYDcVIG4T32v1OwddsMtWiGvT9/LaCnVrTWVWLa04
okzL73O9vTeyj0iHS6YvCtrPl21tHu+Ve1DBZNEzUUzRtna14RArL20YW20Anp+YNdbFMkTFEfTs
uHSZELUCaAMZYeIAGiSLk632A2NJW6+kMzekQkclivmyjHD5GX0saTB5jDs5ExgPB6fA4Ol9zKQP
2rwK1p+MerfwTZlo9Yxt7OxsQIoI/aGf4gMhHtSfAcZwMDYfWCKrA7sB/ztbKBU+xKUCc1OPPY12
M3Cpgq9co0iKOPVn0fjLTWgYkmIUWVKW2NL6t/xbn0B8ENga4fAPzCG2RCCO2Rhnifz8C+eARiOV
XA3K8gVGQwy1jMAYt7F4WJTXZn7l+o86GJykP7WqYbaQehkSy5CB/eWbqwYaP5L+KrSVmWpeaUDr
qcJoR/C7SVvLqCQ75ydTGoGUnlWg4UCC3vcgFJiqnWI8QsZkz+VTbCIvv47yujC1WX0lKIW+hRaW
Juyk4P7yGWTcAp/cVKvcsQE/VFA0OO+DLB81pdkJDUtG4G+uAV0EyzKKsZghO79p4nBpjCpBaB4B
FxeuWnDNp7vIL/bsRsF2cP4yRZ0FtZS1YknAcaNLeLVXh3KWrkVjNEt5tjK+2hea4V/ewO3VAUMG
wghZB5UPFcXqPFa5pEdc/ve4tc2PtTJFxTG83dNlaFQRsJY9JwsfqSZ8XF7N1pQ4nnxfq6G+lSDV
tZLwGJ0hrcdo8MAHv0/e0bNGXi268fuCwY4HaN2imolppZ0amqwH2lZn7ewnUN9QGlO9bQmJUGfr
UC3NneI2WlwJ+e1g1nZwGiGd9qa8Na/sYurmRbFaPRXUSn0AN0ZO5qOCfWO8psZkDvl+DERGZkt8
4lt0+bJDV4kNDD2m3ISBkWAqnaABbqQDe8UfZQwrK1RKVImCNMpkDrBXnoNc3KM+ZDZZxjgArLVQ
+dCSalykkMtVjAFLwYStKAwujuGfJCarxVDpTwLhAE0PFNFV1BuFvx5KpTGjfHgVmjcZ1HiXj8F2
Or6yRqVBKRSbUchXkAaBsjqy8LoEpZ2leNnnMBG6OaHZMvZx+221skkFkgJc4wvUBXC696IVERUz
qzM1T3eTvcGG+ZDP8t0FFYGI04mgaqH2M5ayAXJlcPXhXXgfrvJ97k13ze/0QYQeHLOSRf7aJWvU
ftai0qW8AIdXACMO0K6yCFyrOQDAmOq+eJXgncyaZdm8wjGn9J8VUvsZVZmWAkoxu0A6RdA0BSYw
DiJMqfVX4xIn3ihlnCmoKZCuXFa7lz1oO5J8GadCdUWGa5pRxIJ58EQFoRMBcTeDP0o7XTb0N27z
ZYmK2NKgaJgh0P56rMJV/XAv7qS95FRecM1s1JC/9u1DEjpDotIAcBhlzaiJrMGE1w8p/OR+ZoMI
iyv35fxMGBIKyAtM0BhAJUjyK9VinZEtcgE0BL7MU3cD3wEQO5CsM0GfSLYI6CFxocAGlQjN4R5V
iJ+jFmyFrvxk7JaXy1u9GelWxqnbAawlYdEVLSKdVN7n9W3Xh04g1E+XrXzS4X/bYgCmFRX6cvgP
5bcYKDUgC0QiHXgTFlswA85UcnPZ5a9VCzLx3gb912Pk5ydNc8qDxmq7bGYZK/uU65adGvHlgNJs
DhGw9Jij7nx5heQjXVog5UOp2GmlOiLn7JL0How4s10304swzy9L27l6Vz31aIwwQvrmgVytivKc
AjqmNT9iVWkMWq8uB4L5SQ0OE4vmZ9NJMH8FdQWUx77h75IRJMciKZ7r4LkxR4Hzuzh/SFuZhS2U
Nl9gK0vUxav1M7C+5OATyCRBaQJ0X5yi2qkfI1AX1GCliiwBhD4W4QEl0L/mMTwF1mhBG7J2uMSM
HnWQ5D8xg8Tm3bL6ZdTdUottEOQBgt8M1ra96JCR70wD3wdwLIBCsAgIRJY96nbpOb1rccWhkBBh
on6yWx+IYB0ynItfPHVO/pCcdLv5HXs1oFmjLQIdpS8Mp95OGVaLpo5tq2J6I/hMW5975HQmKQQH
9mBBmzi8XZzPV6p3+SBtP/1XNqmjOimjlIcDXKB1SMsSow5oxFY20e42PxnGra63ufGO9SbfdHID
w5mQ2CKuTmWWY9aF+UQG7IvO4+XxqpQ5d2Ye2S0sO3hkvsxQHt5gMGIyItzgo1VF9rz4y1+yJcEO
3iQLtliaY4Ro+FdDmOnGJA59i1Mr85Qba1nKNVqBpKWzIdcDpjfOwnC5h5d+65IeQ+WlndmDVZcF
4v22vaD3JoPk4B7RgV+inweS1KkFhlRLL5pOgvKmtSiKSY8M3/l2aCgj1DeErs6cgIEl9zrw0se5
qY+7wDYsCIv7cQ/tOSZo8dt2Ugapr6mHqKfwhYYOjZ1e8z+kwmyvBdAlZHDV+iHdoQTtTuE/gJ19
C/2UYeo7RmFbiGkJsttQ2OsLuNm7DojN0DP64p2xqd/uTsoUFYnkIh4xIqoXHgjOXMhoXis/iXAQ
hlX4K4I3kkaTGf2+XaeUTSrw5EqVcXG6FPiQo5MeSrxUwHfwmNjd03AzogwOUB//i0AlQ2s6Jvvi
yD2Mh/SkWJhReuVjt/23UADqB1FRSUsnpdSKsvEWWbK5uDW5XHEubzTrhFApBEYFcMcKUeHJMvQN
ZjA7iRBqNBhWWF+TyhnA9zpwmsblHqQwTSPO7+RUe768kO8FY2qzqKQyrnopCZapwKkQXIhOvjaH
2jY8IlCq/ux9lrd8exSdmfvGvxf3QYmoM+UeUSSXfHTS3H/CLXx55xR6CmEIppzLjB7oTnkyE+5p
mu8u79v3QhVZCJplYFeH0plI4zJazDFn2cRDbO95tiRXeBC9wCsrMIBEduWUUJMw39T3YV9iODa1
keywgvT324n6BdRZF+p+Qr8pJ1vZ7Z7rn7WzuLGvVlch+BKczlkczDSOsd3VJrPbteX/aIRjtAQs
0d/p3Pi8k/uobUtP9IqdaBlAZaEp/q6ayb0I4nLM+/8DbCO5Ec7uQ2jKEUwIz0McFbhzKo4SgJRa
pkrlkbfftMvsyZ/uDG85jr6wu/x5t44FbKkgkcMoC5TDqNtpyNQgT9IZVyx0U5q/yn/irnMS1VXA
MPIPuvjbq/uySF1Pci0FPR7T1WcYnXaE+WK+Ufb6YfRZk3LfeIZBawz1OkwfA/mt46FABZZs6NUG
SqKpp2B1eWuG9wRvBuYgf7kngXo+CR+xy7qBRfpU0mapWGPMi1wLapZiiZq54HWQXyun8L6BSozi
QtH3oFncUXHyK2OvmmSCbvooLOaA2eavgCAz9DLRdcYJhputWg5ajYZAMmPxgzt75Y9ul+45p3LU
k7Sfwa8cM6lPJZZFypm4KQoGQYDF2dLM0g/uRkvAUZU+1SVlezDz/fIz9tSbximPqi0Kpn4jOM1R
t4yXyg6OpR85BuS9oY/HTDLpgPz5TVa7QbkdBCmyUSvw26SbDNx6UKqOTVmH5PFfKjI54P94vZEi
mdl4MZvMh3Z7tCxAZQM0B5jmkXTylCsaamL0dVWkXo0xsTB6KBVr5jinnwOrSWu/6ECz+RqF+3xk
3Xx0DKMtU96o9QAtquWYIlfKcgslz9COndziBZNASiTVJJWcAgKujFcTwy4N1xmhAMVNVZl7oSzG
ey4pbUMK0VrrWXTRn6NT64CpA1pBuIYJxoIU6KgVDo3IQXIKe0tIGjnASKrb/re6H34BIuS+Q4Xh
TdmnKJi7mU/k8FJ79JWX7jFiLPgbNoL6HTJ14gLAMltuCDNPF3LRrGPOGhPkTGUcRuA5GPdtIN/L
U35bG5heypo3RiynXxrEPARk0VSCooGGO+T8wKt6GUp6VKaefAfUAhD4/Mtk6YDx9jdspmf6lUEb
o856IuoVFwCj4RnlMeUlPzN2QxLZBfgreKPdXV7a98ByvjLq8AKyk4cJX+Se0GRhZwZNq0KsUelO
l81srglXLuYBQbcj0iN6ZaMFkqgNqZcEx5B/yKTdiH5781OXO/uype9nAwtaWaJS90kHq48ghLkH
zHpyjKOat4Nay67ascicy6a+XfEYesIdgCuAZDHArFORp67UOhdl3EajFT2Q8kUNbGv2RBLS4u4f
RLrvuwh7hg7pUxQtJIzqnLuh0SltoXGwRyb2xt+aKxwMx3hUnNDTd2AvAF8fIt0Hz9ArIctYBwHC
nLcuYhAfWl13IB5NwQGhovDYhK4ea7ld6s1oCjLoysSsdZOxPbRNwuy6k2yMtgvFZszHK2DhhajV
uV05HMN5isAp3DqBJ07mrFqEmjDOoTwnmtlrXJh5Z17+pvR5IGtd2aQBXyFAkJNYoXUbCJOVKc+G
fHfZwGa3Y22BOt5Az1Z9EqMkxN+p//uCAf3h+z8kP6QjF70e6nx3E3og6ed6jrpmx/7iG+BaLHOL
239yajFO32bre706KsNGyXgJxS7pQWvw1whCAlI53IoAm5uZOdrzrr1C9fLY+zXjzf43G0siDKI1
ytbU6ViaWowrQ8doXtA4chB66CvdLLqBwm3i5cZ8SBL1eqn61uH44ldE+ICaivMYn5c+o39t+Nev
oGKCrs5LwUlwoDaymqt+P9ih33rYgjvDEcBzbGU/jL1isTv/m4ZF0EWjTAv6NDrESsPUtXragH0o
VEO7qIJ7BbqMxVQ9IHP0m0xjRb9vRSlyVFYGqUg756IGyCeYxiPwFyIJ7k7SIUT9xguvamSAruSM
qcUftBeVgeHd7KGtLVNfuuMUSN1VMZnjDX3NFD38hlvC4pi4MUTDkBy4YW5V16kNrpcjyzwJO9/C
EnIBWZeQeEINmgpLQt9peQBAB/DwkNUe/MZpd82f4UGNlR3q6CIP4eMuwCrzxU+l0i01t0yBCG8S
HwxW8pKANW52AlVgpbWbniSRNASaGQAFUWe4xHirnOU4w8tNcFSeoxHc3N1Th/NbXPMu/uvfnZXf
aC+syg59dX8enZVd6p6R9HYAfw0iI6bNdirESYoI2yr5l0/oZoSXBdzZoiRiZJn8itVtJg5dH+sc
cMpG3tp5uFc03rpsYbOpgSFaiTwNIcZIa9QoZSbVSwjGWcy9aHb/BvlShwM/cvow7Lm7fjd5FXNW
eHPzVjapzdNnPZ9FyAq4TXFTdcWVRCjjBtbTd3vzvlZGbZ6yFFqczohuGse5eIJYefh+efM2o8pq
HVRUkSGCKhkhPo/YVzsgHkxdbSx5MeyalZOy1kJFkWwu8wkcFugSawPgdbda/uPyUjb74AbmM9Fe
AhgfuqPnrqYHdTwVKbp6o9XZ3VX1ML8tGBRKbKHYqbvKGRzRFlInqqwUSDSOAY/f4uvGENSXeeoc
y11c112KQKWdSHkkc7ufhiXcfbQfwUtsdc541dwZSANAmeZwfrLjfk23l3dge4u/fgHllAACaLGo
QXSujaY7MAzeh+rCYNPczjhWq6RcsqqGAOxs4PKNdtxJcSX0CtqXEnwjvCmhHeSAmeBK9eUWRBZm
cK3+gULm2SZT/toaLTDtgdS5krGXghdZ20np/3EXKUeVxxg1SxmHrtLBVP2SqKfLX2k7c1ptIZWz
ND3eMNKIk0DUlptbgklBm/CK3GrZkRVCmNaotF7XxmTUeThF8xwcG5wHzhF3xW/DI9ibP8Ji4tWO
ARGwQyAYU7e1MQVt3vRwj8bWbgDR8gltfGLnYHDvEZbDRw0NQ8ImxEL6KOQvf8sTVpbp058opdBL
de/GnXAvpEttBcnEmVw8+1ETFWYkRI+ciBZbJVZO0fAGAgEHqJWhHFT826dg6F+Vyhi9MsKUXw81
XfBGG7IFcgqzyhXNxoyPF6ntj3oo38Qq9/Mw5E2tScAT2sUfGh4wRRJ8lBr0nJe8sUS1PcWJ+FKM
iWZ2teC09UT+1ea5EVJIwuNPQ6DeTiLBjUTtJoQ+iit2BS4urv0ZoH0rht0uKgSnEvsbjs8Mu2tb
ZqWHBCVq11BsIvcy/oH8kvLFLOGQoiv5gpgJXxy8HNoCqt2PB9UEM+9dtAeR4793/zOTlEOqvNZj
naREf8ND7gTVXAiAWzn69SCkZ48ekohwYYWfqJhVAqIILaRWSnBGKxFvogeCGYD7rI1dEcrXl1e2
EX4JkBylelIcFWniiFTSpkTJSjR14sbMAHIwGMF3I+lYG6Db/EuxKCn46xc3HV8DJdn16mhNLatV
+q3OgsTwzAx1hpfBaGpDmiGkDZxQszPc1kJK7MkmdK1f2JoqrFVRB7etIz2uB5hblPBDSQw36gOn
SIePy1/nWw/lM99dBQjqfo4X8MlBQpc8JDASiols7jpOTc1Z9uNVTqg2LG0X/vgDnUZtHRCpOxlE
mumsGbhNpADjG5pgdVViNguLVHg7CV6tjrqXR32KtVFE9jEqJvjmfcyQPip+7tXvRB848cP+n4hZ
sIIudR1D+l0JJunzcdbt5mMJkR8ivDMc2aAt5vej7uWl46pOShIoUl2p3gKqcnv8QfiAUgv0WaCY
6K3Ixwwrk6qHhEAqgJx9QSpEgqFaTgoOX9Ao9dSptO4aGfOdEPaWPCpenGQngxsZyeRGKDmzScVI
NBwCVMhRi2sKYJVwEtHduHwcNk4dLBhg5wDXERFNxarXYXGJs2jQyt4Nk305BtbcFJZcsVIdhhW6
dVJHU6LOOvyjdAgwHr0ZO0ApE0kjNE8AxJq8HJrIj5eXtr15/13a5wDOamm6VueS0sHokBdOlu8H
TOtftrCJ3SNALwR6g5BlUL4IDaY55EiOyKMZRSpvij/5sm3cVaZoI8VnOuHmmlYGKSfsmmko2tgA
QlKBoAVX5FeFKvy+vCqWDcollp7v2rLAvjWGCiXWJrPTSSsYl+Tm+NNq6+jmTitzk6xGqLNg7vaB
SBnxu+g+BPcq++onP/jbyf3aNBp1mBa9pHfEEeqmzkwes3OjERxqSLMbfWA3cnIzpHFiVlwvM07X
9jNpZZq61LIsTIoC2qW4Q7nMim7H1szvU1C/YijkqJ8IczTkAYfH7pUt+fOtbf95062MUzedzo/5
GOa46Xg9hyh9+VEBIWjXfSnWVjuPhwpkqZIyp9bCg+AljlBrEpbASUJlFzXQZVClvZLLu3AurTgv
rlRlStyx4PdjNRzbSrnqyvinDOYTs+x4nXW0yM5QH+0s+6B+vNr3WhglkKQA9/QDYYoAz/SOYBz6
2+aRxVyy9TqCNRmqbSBskb+NJ0i9XmhgqlowjCfvUzAUCdck8wVvLoRwWG+xjWh4Zow6xLIcyyXI
YeCPAr8Tx2Nd6n42OZdP8dY9qYuQ+EFfTgRBAE11PLZGV6glSMELMXiaDAHfsHHmQKyv8yFGGlI/
LFN7JzVgqQ/SnZBlmgVSe3vswAXPJ2FtyUJyO8/xPeN3bYQX6EeDD1wSRTya6LlHMZJ68LdAmKZ2
UKUPQUAx1uZQOdyPcAD9RAewQla6y8gKOFsOtbZL5SjJIoytOtcQjYEGM1jZ0bs7EvE03Yd4B0S7
zcvr3EgXzpZJXQ1iYQgVtwySG0sPfDV1Zg7qc2hgpc99FL9mxhtUGZ4um9zEs69jKtn61Y0nDRV4
8QoBtWK1raH62j+GC+bJK9kbOukjCwIfkiEZRoqa0q9D8YiagM9NIKpAL/DHVCqQFQ7FxMRV3ZlV
ERzTerhJ2xE39TIeMxByt3XzcPk3M+8BclhWv3nJ8iURSCFJbTKzGxQTwjeWCEyJNPuIPm4StE5f
Rq4UHwEYv2ycdTFQLhEMhRpqFaJzsov94ib2QF3kiAcWcGQrumjr70L5goq0Talr3HUEtlXdzsf/
0ILwD2yeiY3zBWOATShoIqBdQW2o1PelnmlzjwZx5sSF4srFv4cwkibUyga1cXwVxwKfYkGtA1Lj
+wLFq8SWXwDGuineiJYXZ0coYrGajeTPUnfCmVlqH1tu0gdpxoXGGbs5mn60y0sUTXbB5e+XHYO1
h1SEzjtoBshRO7mxoXFOnmaqxQcq4xn/N27x9aWoRGuo1LFRUr7/bKgNnA3i8tBEA9VRLC51IBjM
vObIBl3YQLrPPnZlNDWfKTGehlN0VdiJHR5lMNWlL8JRQhxugZ0iyG6mXBG5ry+ZpqoJtdH2jRjh
2aYeCef+ciC6s9pdvSPCb5rNIldifEGF3AarsAIFACOVYnho1Nh5hHnchrWZ35HE54eAnoQVyzkf
lAE1s2ynuNx75ZYfKsgcrucbvgKz8YxjMB9AVoDRqYIDlJc977Edv/7rQJ9qNatFongsF4uAX8Dv
Yyg6Nr7i4dnxZ7xGq+OuUCEFeGGhHjQk0HNkkb46kmYI2QAE3ruCha764/hksO4Flr9QIWbul2Dg
yPtgcJuHILLIUBYgOJhRcgQnc4J7FqLyb25PQ/tUYwbOlvyi1W5yWYhyMSliFLMSmnPYqtCiaX8m
Un4XpsupUuaHMYt/ZYrqJ1z5wC+jZvJl4QC/ZkfQjI+iZi8OEMgJ0+dJVwszUdWDPHaOusiKKTYT
oyH/N1fn1w8mZ2D1g8NIg6hZiNcn3mfXmgGasoBP9tMSxFdDFPZ2PPegkIXGD5ac4A5PvLJe/MuR
cusJfJbnUKGyq+UyyUXk6WQOAVSUso7XjWaR7Ll+QUQpMefLnAkiDkcFkzOjVOQMCg6k8FiMKwyA
1yweBiHMaX67vLRNIzJgLYYAKCamqs63t+2DsFt0lFkTqK+4mYoyPISYbakWK0auuB2Wvz4kdb4E
rh3aLoHnJdOhGwa7TzHCJfN2LGv+0uTW5XVthEYdo/sa0DoYEgMx6/m6lKpAXAxQCc/TfJ8ET4Cb
M/KqrZsNJkBsgk68IH4j3mv1Ws/aAod33guS9YkR9/tnEHB84q3cwLm8ok0nXNmj60sqRJ5EvY7J
Y7G8HiczvCtO2nVtQ/sAYqbDa+HlLCGJrUrreo2fp3N1+rJyUiQ0MEgOlF8XLxPOO8bgartzSEws
T3MEx2c9HbdeFeuFUtea0KgqNxZG79ZjEu8BlYGQFeYKq3xorLxZOkur+H2a1Y//Q9qV7daNK9sv
EkDN1KumPXk7tuPYTl4EZ2jN86yvv4tOn7bMrbvZJwdpIGkYcIlkVbFYw1rXN3hbZf45T941ArwP
XOc99hdkSEv6Ug+KwAKEJ8gpZb3EMno7YAKDnyl29/gbr7R129iOHlSHVYREDl+kpW8nvDrBqVcU
K0uwKpYqb+7kfXi2zrIDkicvFDPViPaQu9CmspRneQkxZXM2dpUGpI7fILQSmtVt4srnfwHxxdSB
95NrdeEC5mpSOrgryNRSe3SMo3WK/MHGA4sNM4vlbfgxtMkSgL8S5JIvqD3HJKSBXEE7E/WhVnOP
FLWXBXhvogUPxEPXdXI7wbGSxt089WLGVVimUJhDjDkYdHR8QnoNg+toz2VMGtKEFCzyykIG041n
yIdlcrcPyitTvGjQVXpOBlsrdqDGS98mQNQdeNes3Zj7wLMBpKmbiha9eaLvi+bTpnoVzwjF8GSd
j6yIDwC8GwpGJza5lTm6e32Lt25ABbicsoZCPsCFuHup6DJp6uYKWbEW4/Hal6bvnTS4vy5kezff
hXB2UepaFmYLrJAMbkwQK+vHsj0jUfUn195qMZwt1EalF2aJUzOk9m6MwBMZCwKGrQ5JKAamYSy0
i5sXLXwVCBcntYYI0JnsFnd8UL65xUECmJ9dO6UT7iIdA+AYVX7Rv4hbUbdP610650LTQcljvc8H
f6rRaUHKh9aU3ZnqomfrpiNbrZLTir5crKwK29+9AsNjf89gGsLDAqcCjtZf4140f3Y5Mckq0SuJ
nIoEyEBrUoJwr3Px1gGuknpKAU54sBw0rLnRLVDx0E7Vf0eUe103t2vgK8mc0pSpVM4DRazEYM0Y
ulJf27/hlVQPeDWfhAOa2/b9foicUzMxUtPVEjaXpb17gBSjwHnUj78tXFSUFm4s58lSYyj0uYCB
k/vupg7t7hCf2PwY4AlcNcMoX7SfD8BrQ6uaYGMFysoP8wFwzxoyaWQpMeIUdwZosdR9AsILxhWn
+CWQqG0h9IlIKJeDMOdutHICVzNIvk5Vu2t+5CBrFixt8wgxO6FYmFSzLhCyalOL8nlkj5MMYDvW
7DQUeT9a3Y1Sr9tRTDDAhB4RVEDzPYZHU4xSmQ+pHIhg3DYd6+o7OH8AbKc+WCLoblHdK3Nu60bp
yA1AFEA3e33Jmx5hJYnzCDoBZWhvQGm7wGzRPjQ8U2WUBUI2D28lhHMCZZnGw2hhW1v5XpqfEnAl
N8Ph+kJEMjhzB/OnTIcSMb051KdG2zd6fxgb77oQ0blwJj4EsxVrQ4f3V9vdpIF5UpfspFu1X6tU
lCLYjMhWfV2cxku0SKSsR8bU2rMbKXhSMq9zjePvFHRag9tP2oG1OPVFSe/trXzvKGNWsgquy8Dq
zYwyn10QOwOda9Tf1L3w3SASo34Uk08ZzbIFSp4BQ95lCNhRhpFokK/bYbD/16vb1vj31XG2VRlF
2keA7PVB+B5Iqh0sQjfCvvwidl8dHVv5agONGT6kbdhNoD6AvNeJTxl6NusMg94gTUOT6P96YpyB
FZPaLlaAyyCSUjtXK7sind2VIgj6i+nWt76y1cI4I+uCBXTGKRr/WDUkfUgNt77tX9NbvPvCxSav
GGg/aEgN69mxekXDJagqfhX3Y4Er/iSq0m2e46pIytliBWp3OZaNFrzz6M7UvjXN03Vj3xago4CG
JhvkUDkDRAexMiTMDOL6dkxQVstN0X2zaQLmuwjO0kBX1ixLAhs3Zbt9khQXkA54AoEpWXPyx+aJ
oRwVjqgGxEKDC/VcSeUMzzBmXYkHqGcdRQ6cpgOeVttCrbAkhaM3jR9idhBztNe3c6unAaH1+2I5
w5OWuYtVMDMjIJtcxSlcOoJBInIzNNpLzwzPj6CAedN5qtM5jYZqRhViGt9S7UnYwsKU43ILgLUH
bglKMZT00UIHtehDqsx4XeNaR9Hy2MYOsAvPwR3Qw45a7YLrEDjTJLKhvOL8xfa5/yOe72iNl17L
5xYnEJEnQ/01a6hq765v9+ZVZb6L4LQ3igx9oc1bwa21brWF2FY4PBZFc67HIBBAg4vWw+kxbUF6
YrICfQ5uc4t+G2dlVw6iqGirbAMNel8Tp7jT1NGhGyAmY0eW38Z77VXdT8+S9xv7THHpKdpP3vKX
6vwb1LntN8XqAzgVrlUtSDoNH4ABkdKO95mfnk1gxCa3JkYUY3F2lG3cFT1VuZvETIwGsSBibdbI
azyNZ0Bo4LE23LafLFfkUTcjjtXquFtkmHQJuR40t3Qzup8j/bEP/6pH60ktf4XmHz1FV8K4q0QZ
crnSLaToGTCHjIFXEM1Fn2MMfQWACUg/SXegnL9uEtt535VM7srIl6KlJnO3DDuvQuUbYEUyGl4N
dDISd/qSnUEiLMpVbk0VfdBaztfEeWctY4szLD32BE69WLOVr2DC/YLEc+bnv8AlDo7t5AQ0vdTt
T3plByCYOEn+9eULPAIPCREqcYxkczb4YK4EN31ojwYGfHp9DyYB97ookaHwQySR1BtxN6FkPJoO
GqfRouqkR+pSsGcdUBzJHLIX3Wrbeej309V4JySDKSMl2GeGc6XfJJ9MdHTSxwFvUuoHxJ73isgj
bYcI/zgkjXdIYbiUfQWL0aXSScKvpSqSIPCsfMUn6YnWjQE8TlR+CsoHmbWeq5+vn5ZoFbyTAUCS
NpQwiySCa6H3ZdeK9EHgxzTOtcgyCleYqVgw4Mk698Oj9IDY0ZXu34A5RY/aTU0HpL0MDATWGsj5
FoBySnKuQ/syE5PWSnFuzV2tN26d1M71rdvqEsW04rsozqUQ1cS7PAjfFL1zg538mL1kB3BDe+wl
kzp/v2QITFv4TtvOAYHEW1cBwQxINO7giCaRNDUCdKEMJYBnq+g5UuiNaQIe02o/9eGwazTpPoma
Qx3iPUXJl8QM/WkkwEwD5q6r1M2+bUJvVKVG5Gs3lWr1bdyJS3FYqUXJev2Byzo79K11JPLDHdpU
ycvisRS76AK7QL15e5+A3pNaukVUMAB/DOtkVcrkTsJpMPpf/Yb1gqpHlGdcobPZjKFXkjgVS8y5
lUcjGXCVdFig6U4MLdS4M536IGk2uoNZwysg/dz0joEXiOqmm35hJZ/TO6UxClXVUUwwc0ByF75s
ZrvEEiBEbJ4hcAMUXccc4AWwsQmQSQD5YJEKkMwN7UbKRYjGm5a6ksD5bN0szFphWcxeIc4431kD
Wki1zzl5FdipaCmcp57NLvrdEcCufgXGOX3Xbxtv8ho7dyMPUH77/1Ei+6JVEiBr6zCX6VuH4nCI
sxNGvx35G/Eb+VB4gIVBH7ct6yJ/xICVLgLG1YZyLkG32rqTg7fCKANLYQhv6q4HR59oWlN0cpyp
NejRMkCmu4DPArAV5JDGryZob1Tr1/+4j5yl9UVd51bCMpTAOmWBYmzAr7L2X8bKRr3+WVSp37Qt
S6cYBFTZHCAXsPWjgd4+ZFT8Ljol84+APhSxYEJ5+zH8LsNk57jSDkVCDioLJ9Bm3FsYhiruLL+g
tn5jfGNEu/I+Pk/PKtDZvllOfpCOQeCmst2hWCm8RbYt45/VmtxDMWuKzKyKCkZuVfZS7Bf5m+AE
2W+41Ml3CZyRT8sQ5SPLGrFp6fG28IF8tytuQwSBkeAhutUJRpXVvnJ2Hs4G8nkje9gDG7Tf1ecl
wq0cIa+4nBDuUnAGAEQgtsH34lWOdCCKV5xFIf+2bVgKawuSWbfTx8MtDcCBANQH6XuCMt7QuIDS
Am1c41uqCK92O+q13mVxF0EcymGCM2TvqMGVwI9Lw0Pkg3OPHljlCcQIbiLKtW+rzLtMzkBGPVjS
EIgdfk7MR8xqgSpFEbnPbaX5Rwb/WkFI1UbFiKCUXeXqzXL6Pdbxby7zN3iRSwV9l8WZQDpImNDW
UX5djPosh81RLeofuamcl7g+9TRK3FIG9e+UZb/UNj6AYFnzpAJ3f9N7uTGcar37BdoplGiKm9zK
X4e0QPVWpnapG0DhKoC6mU2fpZjchHJ8NjvjryLKPw8VWjuGPnuuJcNVo6G2Wyk51INxf93+mLZd
Wx1nfmVqtVPXwPysRlcwP1WEdl1q90ZVflMD9RlOXHQJCfSDfxYpkhpYkQojHHy6m1z9BiStGBBf
nPgnGp6Q0RTRhm577PcD5O7aQMfzRdPxDkMzAsV4uO4myoQBuEoWhbVss65tJne/xtGoNg0aM8Fa
T3fvagns/724ZWy7zenduPln0wwCi6ELRjbHLfsZQOh3gM5kNYQb6mf3oitdtIuc21pykNbME+69
Kf1qqi9B4qeJaANFqsG5q8iEiJbgpKIKqC5ZZIfpw3V1F62Cc06Lnihym0DdB/MQTGcruOtEECpb
FqViMhpsuBRIhjzF+kKavJt0KIGRKg818ZrkpSaoQ8h2M+fe9eVsbdhaFhdnJdEcVhlTgSKcv+mp
BqrB9ud1EZvPprUM7uBLKZMaheLgpX2BNoLlRG/UY3ASz8BuvZrWgrjTVwslUytjGFCkVR1jLmyA
aqgpeBOrrxPeo400uinwEa8vb0sh1kI5hajRLyvrM3MO+hPRHup2Vwih3VhYwbuFlQy+i1VTEklD
fgP4H7vRUzxGAyItNuOjNXyyNx4WQfwo0Aq+g3U2MOU5jOzE6q+U+ER/vb5nmwm89YK4S0Ofh6EP
YoQwJUb92Nj3ZKGEuewI4qYQ7AZiVGTRFnKRmzx3dJRSLCm6YeUhNMSyXeyODPwAZW5x05VwjWyT
VzF4PiRTSxOkoCMwSylOi0ItJKrnBSloXIr/QuLW7bHeVaaqK4l0nE2MdWGNrMssPMVHw52Oo6ui
zCcuMm3rCDJD6L61dGJyG5rOWlwoA54YC8PIX77JYWsLtGTTEcoqUGo18laK/bge8G7W8qLjomf4
qpon7/Mv6S72MHSMMgXrpTYAEvAcAVX7uuBNk36Xy5tbos55Jevw8Ugx2Yn1WKo/EzQP/G9CuKhw
IHVdzyMaBVor/qE17Y8hp35YTp+vi9mM4BlqIcaXqQzkGc77mu0wFYMFpWDdxcmATjXUQ0E704Jn
Bt3FDQAxhOkr9u0X/molk3PEPRDAuoV1KIBJJHSoAmLdTiM3qTWCbmdUE3soFrcn/Z5YyrEPjVsq
jzvBurdSFet1c35ZLw10gCwLOv9rkONmjXwGaoHuLMDVsluqPY1jft/NiasNoMkkJukEH7D1SlvJ
5/txo1wFQaGkwocOstuMYKIB19DUGQ9zSgWGsnnvreZROE+TZhIJs0lBwKDgSE1EDFnqdrTZDfLs
DkC7iqd5Dw4xgdjNFa7Ecu4mAd+QDtipwY9Cze7IL6XqbR2obkQWFnw2PdtKFBem6JCQdSZEMYTR
4InBN7LbL/3aoCwqanfZ9GwrYZzFVMSosgkd+b4UZmBj9ntVxFe3fTcAONHQZRN/3krRK0+dU9Ak
La3EnjAs65T5TWezQuECp5Z/wnys4L3LDO7CIFfy2P6u5KVtl4a9guKVYpWVrZXo86/JU6+gFcRo
7+dB/RTWiqDFbNOLrmRyFwRoegbdWuAEOsMbyufR8Mzw6bqRb58UgFdlWdN1jQfU6qtuViTMYvkT
puuK3ksbIZDL9ir+EcFDao1JNaMXiIH7tHhsS5Wl3GoU8319Fw12ZaLldwZPZQdAbIvchmZ9mnJg
2oXTTysIjklOD9VgiAxvsyzEuGL+XrfF3R1qp9PZKmXVD86jZ0Zv5SAkoh5HpNj2xp2OKYfJ65wZ
QdVoK6KsumhLOGVKgkAy+xaU2B0wR+vEiWQPTYuC65EZ2aXGvi+R056+lvO2Z7TRTXs/pr1D6YuU
H8y6BUGb5V5XI5Eszn92dSSFoFpHCgOObKi/kvJJa2YPw1JtIcpWbnuy93VxTnMyrQChNSyf9bhZ
pa15037ZMagj/SnyRN3U2y76XRrnN5fYzIp8QVMUTeLAbuJsh8cYcVUzdMxeBNy3OeWwVkvOcUap
QtMwxpUHHhavJI6moc/DTr0uspMf0vc34EDWCXFbmY76RX1tqhtRm/ymbqJ1zlTfYER41G1MC8x1
bCXEx6ULXG5bB/kJFWYPN/3OSgq3rXrU1VPaaSMC02CXAxdueMudVB7VPOJaT82OggNEMDspEsrt
LngUJK1sQ3Cb9A6AuVwAVHjX7WBz8wzmSwloWy6QtHuzStRyKYhv1KYtB4bbIY04Pl4Xspl1QvFG
Z9GoZqp8c5yEwyNTiHWQYxEAjD48drZhowE4dFjVVhRnbwZH7+L4ZjjSd1qgtDCBAB3uSfGShGcD
4DIxStpNcMrRWGqMIue1aXYrmZx/DvSpN6IUMq1kuUvacl8Noy9PraunIrL0Ta0wKME7DNyZBt+M
QOMgWYocQ+YWcP3K9CkN/mwD3yVwwbwmZwBGbAt44uZlkgq76l66KLMHFY+H8RCjrlT3gvzDtiK+
i+Ri90BPSzBr5JOvA7R+Um1S3uj6JLhhthXjP0JAUfIxJsJA/1wDb1H1S53amnFU5dQZtPygZa2j
wl81L2rxcF33t/XiXSSnF0k7DXWRsTCs19y2uWtr4qjdQzD9dV3OplJgKBcT6gaglPjODTXpDNqE
SD2o5A1otBDyjW1eYysJnAdso6abpRESOt/Yaa1vAAG0OOUHvfW7nTh9s3lWK3Gc7zOizGiNfsGC
lvC7ChiDrJA+IUa4nyapc5IhOwRa+KkA3sL1jdwO1FeCOeVvKKCw1BTmpZ3BU/EDpGp4PBs/AXj0
WHiRJ3p6bCE3UEyVgcINRHWAVufDnoHI6aSxfcW8+I11YhN0LaNvzPbi2uwWIPoHaUyPVs+Cvoyn
pq6wuukHwygcz50MBjf841eEiXXJfONUIsRN3dC1fvaiQHI7N7FaLfMDK/lyEQGYKlLVtwIEI6wD
927gtBiXt8BZOXmFN+41Q9THs20d73vM6+6YKHE2wTunlNxpRb5PJdEDb1sEVRXNkhnUNWfoo2xF
IONDJGQlEegT0AFSCTpcN10kmOv/I4ELwmt5wpBchjd/RxM7Uydv7gsHT9c/ecSxaTXwCpqMP/jj
CRk6c5Ls9tSBnO+oMXWqkrYOWSZPYGlsSy4C/pUkztLQM9+BFBWab5mDB8gGW5pBQW54CFPNarbr
OT2T4MuSaG5niCjWN4/LAiQFpeQtrPu4SqLWc9tL2Eyp6N3ClL2osfbX17d5XisRnKktWakHSKsj
412UXxsdXHi1vLf0z9elbAdXKzGcRaVzM80RpbhhgDs6e0Ax/m5+WZxXYz+eRKy8285qJYwzpEUN
WynTUajPGIu2uQ89TGlWaDbu/kV2e/uMkFFCJtNC2yVnUlPAkiYWigNGcCeDfXgQxTkiAZxFEarE
IzE6PGtpZNemYrfaTnA6bEMudByDn/9ZA+fdtQw2qxhwCyMo3AvP9MfQWU6MyQUgCPFj9CpjKkTW
GAPEnwQ7K8mc+pF0JGlomXgIduUOHUj22MrHqmv8LpUcsysB7Vd7algKxG6qCAPBBR+bBfoaPtin
E4gFVBNJoORAngCdDzBmNmEwP4qn1Jgr4jd3JYoP9LN+mDM5BOqDueDOzL8DfcYDL6oNYlSA/Ju2
4Cy31AXMWjraAlRw5fGecZkGAp6GSvUTwCv0dnEAjQGLDZrjXLsYknYyzzogar4udlsqaCxxfYG5
j6+6tDTQm25CxksPQWWjBiQAeckiWtuWs7IoWpsBEQKj4tc2LlUhRx2kBGbvyf09IErsZPzVIjUy
FA5YVOw5Oipy5wT669Tsw+E0VU9S++n6WresZf0V3I1A8j6Sp4aggIZUm9adg5e2sAt0AV4Xsxnj
WThEdHMrBr1gIV7k2MhGFstq57dCnbkq1CnKH7qytUDOGLUmjktJRQKtHOX7Ipnu4tEQ6MnGCUI5
VQMIr+DFuqAm7AMNUasG9RuUX1KN9EQuAW1F5M/YCXAmZxEZV6YGsHECQtKP9+aMNEKgm9KIhM9w
E+t2/9o6+bducOhT5lN04HdPpeZ0ppMB7VTcJb1hDHAqJrgXkUgHSDknXp1Ry1E7iGdt/60jnzSM
+e17d3oFwN4+cMLv2sN1XdmUyOTJBvhXZd4wanOedalGRRK2szd63R2Hl/9NAqf0xmDNVj5C6Wld
Ok2VOWknaLt+azDlTw3d6wpqgTJIxfjglOqlNk4mMhIkIcmBhkV2SgJwiqeh/DOkSCMo/UiO/aTG
dkFCxRkH7Gu3KH6wLKrdSGpvL0He78FBmTPCyW9jp4BIy2zU1yqRv5C27O08ls8kVg9orm1sRbKU
XSxlz0Eov7RTeqfkvQsc3MFW+zZ6DeIJ5C9lFTtDAALrvmnsiMSPeR0c9Wx5LrUkxQzBgnxiuJh3
Ja0AJyeHqq2GgWtoReJkQxodBmvaLU15L8ExO3U/ZK4ZE5Q7Q1RUMuoAstEGVNW5RUOqozTSuVMy
9MtVaNhUo9CeSHNe9P65A+yDV5QjIIoGQ/kLyN/0dioj8KGP7U6PkuNYSK/XT3zjjsTtaCKs0Qy8
FhS+3NyM2pS24LeEUnWGTYzZnszkDAKaxtaz7hETZU4zAj8SCZcg6F2r0QQe8NJZfPwALrQqpwmE
SXJA/FhWD+igsSmZbFPeC9Z5+YhnyDeqTPGwZf9xsenSJSWtJULeJqgwpXOvfAWEfPGcFHbLavrm
rlqAsCW5XYmBKg9tE0LUFhbDfVT9j5/ArpzVg7OsqlbWKnxC485/hWhFspz4UB56YI3+i/66rX1d
L5h7PCmyRPESlAmet8UBWdvk8fcb13IAvqzvGHyZOAy6dFEfl8g5EDDpyWlcQeiko2e3/6XgfSg4
SOZXr+0il54Dy6SJaXUJnJreG2UDmOe8fkQUyyCMEGzdZaKWYPbRVyTy/ex5soRt1gcTkqh+3zyp
TQCzvTf7QzSe9FCEpXUZSX7YQr5nfVbLzATAD0B+UScZqueFdr6cH7WRuK0uSoJsoB58lMZ0dqWT
VUfbtoGbBgmBXVOnfnpTEp+Vg2dAsz0qj/MP4oeOwpCM9iD31A/HDO3tf5QP+vgp3IVajlMeAhyS
Waj1ybIb18C0/r7wIzfeyTt1BIs6/jqyB564a2RbcQ1QpYKmkaCv/eM+xEXVGk0L4WohHRRUTufA
va6421r0LoF9wWqn23HGvDFbXtjMO5ohsWw1AzpCerRGq7s0GL5U8ph414VuJLnYpr5L5dxeW6V9
Ok+Qan62fjDyycSl7gQAhuxV8dlGigZMNpIAHyVyXq5ahrqtS7iA/MlgJMP1TsKrq8rdBZAPYqpL
0cHxbg6PssTKsMCxAbR47Q6xaBxNJIHzaWil6zuLue2c6B5RF0w9CK7Ay+Fthaqgk9dMsCMSoHFw
ImojCFJ1UKIdBgrBBTJ76T494jl3U8ZAg7IHz/CrXXTWHwXacfHIgVxTQYUWJGt4HvMP5BIoewtw
eIpd52tHxlZUPRf74I5xFqVIMcefymdyrx4EUi/uQSZVRaUNzJ6oEVxcxXrfJ+Oy0LfOunyf+PO0
Y9BegV14zU4TIbtc2gAnj9PIeuyWwSgl4+3qn6cDYtvqu4mWfRWhGhqGHANnKp7Z3tzc1TI5zZxL
MpkgvaJsTpxhAGlOSHYAZMSEl6ZgyIui5libu3/hSS+ymdyCOXVCFCnNUy3Tv+dLgCl4lx9wmewY
pPn1w9xeJCye6EhgEt5vYq6qTAFLb/opsfbjFCBYHuabth6fkxQpzevCLlzo27rehTFLXbnQKKz1
nEpFvJvGkzqS5648dpTYRZg5o754YEsRBBsXMRQnkPOeE1FRxwK2wK6a76p213QBUlWidP1lCoCT
wulnOMQjjQyT/t2rKytvKQDyifXqEvyPuEVStC5ONdOyS9Kc1MHvGOoVzVhgrlZ36l+Yg90x0MLg
VlT3uAhruEVyOlk19QS8ahrtKvRF2goFMk4ZPQE05yHWyc/YKD9f1xWRYnJhYlFrgCAGJoYvVcWj
krf3fZXdZWnkGkA5Efjvixvi49r4ea4qD0Iy5Br1a+OxGZ+C6b9niWESQBosUw3/unj6o13Y7Jal
gKPGoCgL0UDJ0NmNJ+1yPxOSmm+uZyWNOyt5ya0+mYbAn7XCBiNPlT39weGsBHCH01fFQKO2o74m
P+ZlZtcaGCaob6WCq2ZT6d7l8AcDwpGBokhm+kin3Jbh4rSmVnnKXLaOnjSTE021yJo39W4lknvO
xl0TgdVOp35Dc/TpkR3FqGsX77u8965vouCUeEyQZFRio+27wJ8C45OkRvcJSG8FDvAymvuoePy4
W6epZZhHI8pg4+BJZu2WUWDrQdbacwBMzKn91s2A168X7c7SvytxjQYhuru+0M3waKX9PFBIifd8
ityQiboSATTS+Foh2w38iUP2NLrFg2I3Z1F5afMYdTQxMAZCWefHoEbNkPtRHi00kaNeMbXjKava
U9INL4shCRpOLlvX2CazDlJAaugWqMk+3mtmkaDnKZhwAcguKJ/6G+Ubw9mo/NoZwIiEeH3y9MmN
8eLFU6w6iq/xzQth9QXczSohYdINSWOhq9K0AaLttO2j3Gbu9YMUSWE/X93fulLXZgvaQl9VfkrF
i2Td9f81yTjbSjQ2A+nYMoGOwt1sXdu1So6k2q6jy1Pelze9KaQR2FzGSgbnHg2Vpvqk9sUuSO3Z
SbMj8r+7CS3UiuoxiCcpd7vziBTw9d3btHcT7wOw3rPObe6MBqKUVWiaIA0wXTKqryqpBP2hmxIY
pDGDjgN+HLd5ujFZOcDZqV9Mkx1MoZOLRiTppkdeieD2Dogs+Qj+iHhnFNRyR5oofwV5h/7mpd4v
U7efRs1RlLyzl3Ys3HaqQdXeJJpTBYHmp125OFKVtF7Z1jJLm5K9EkcWBi0X9RUIpqO3BJZpSxiX
dQKAtGDmP1RsBHDGvTzGyLb22fhTMaRfY7QMNkB3X2aT3ETj7KgzudcGOb7tOr21p9Cws6bZZwY9
qVLyUKSktdNEPctziZ+UYDXI8QuSovd7ADjYhjKmdhw1QBgc/ioG43FWA2hDfpy66GAZ831KlVOI
CycIqEs07SYoCJqGipvZTD5nPUnxCmkO+pQf23A+JwUN3aLJ8TbJKz9TcXnoyWet7jwryx7olB2H
DJDyWm4eiSnJThXrN8D/+gwgri9SkTyRWPqWMA6GXD+otfQUlZ28a+vqXBug9o6L+PG6Yl52hMPo
KCalMPaNsg8oRz/adUJoV6DXEpdEEBFPj4EIYNTyKRxAbA6c9l95WD7naoHPV2pbbaNHsx3vpCn7
SkOkP4I+TlDWG78MNDvOw/gpiVTBNca06kMGj32gLgP739BUDQTYHz+wIzNdmhQBWiZHdjHemuVZ
kSu7z760GMjBMPD1DWG/7oo4fvqmtMaqq0xcHnMMKL1MLfdSDRQiqez2JS2ehmqodkjyAWVv1OLn
67K3X7srC+PWOkqjRUb0azLo2d9olGAUbR2Gm5CUd9ZuOf9J5xhzu+9CedxsEwYXhTPuD4Lhvwo8
A+jIY4O2de7nvpDpgOkTv7+sDYOCKobKFj/AkijaHIUdpQDdYPDnrUPTJ7Rt4U2tGyfVm/ck/CrY
1c2cxUok+/nq6pqtrk1qNOYAsbg4jLcMN3+5zQ+qo+3FtcXNC2YljLOnogzHkMQN9Uu5tHt1tCWr
tmNd1EWwJQbofQTRqAJ2cb4Up1dWbdBOx5qiGx2D0e0uVwShzVYYtRbBbVs062o+ygOiYVK6S4ax
A2v0rOJ5MUWgXKLFcHuWZVEaJYoKNLzwYCrAQwvQ/kZcgRpsad56PdwdPPVTG0yNAc3zB3dyVXAi
7djocHkoXdi7uPd005zXEtm6V4onZUuYFmCCQszk0J3pgxQ+ru058VofCawaTEKNk4GWSbDSTRe2
0g12sCuxqjEGNEeU4GvZnZ53Xlud+uG5nyLcdYAkznaaKTIxka5w0Yc8KpKBMTsTaTrMmv/qv0jA
CPqiAslKgxNBFDzaSwlYG1EK65Kx5eP1xWMiqRUZlKlKKaZitMgJdpWPHhMCauQKk77Za/yTcQGS
yJ8A/+/8iUKtrk6uD1zq43EOE+R+fjP8Mr8y3/3m+GWoG8K1bvmx9VXNPU8l1B1SKU8CbHJ3aFMX
aZ83utnmyNpswbR+fX2bZ7paHmf/RmJmpMmUeKdIuh3W6V6OgUJaAMx2+PknktAbgXYTTbnAJWqk
fgAYIJII2rQYTt4Vn+gS3nUEqVap1QRu7bJq/qYy79K4MDbOBrPXZFwHf4PxnYwbdmj9J0xRCbaQ
uRT+ssPligYT9gS+AOTQ5MIKAwsnps/Jg2TNqT0F2h8E/msZnLVrsoRuSgUXjj4EX2s5eV7KRNBP
9f9Y2fs6OPMmUhCFyGMxKxvc4THV7fgeg6exMzfomgFi1Q5tB9Mu/izU+U2nvdpB7rB6vcdxdTgs
M7Kzw+LSX/IeTXoYREOjXOIVjkjrhWvlYrBolHKt0LMATRV+sGu+op/+d0Nsq7uS13itmYBz7jfF
6HUz2EzYrI6S7+eYIiko1QgOhWkmC1SQ8bzJDwzER5w2uIR6e7ODfw71zU5W10Rn5EM6DxXSJIrD
3PbQo+9Q/cwIDwxksRkykn7PCMtZS3+Q+oat+Zi/S/3/etaQ+xDO0QRaKZmBVOa7XAXUXAWaK1Nx
8vYFENMCexTuMFO31ZqtyQq0Vh6KHSPfaR9aBAAaiFWjfQPQN/1w/TyVbQ/6vsNcxGEsTdWowUj9
WEJ7A0BfnbTPb+RSKz3Dap6XfrotJ1LbeCR/GXrZl1oC0OP0QAlmLklW9mcUSB96TG/5c28CgkCq
RldrypeqyHdoNqB7Qmpslxx/b4zIg6MBWnyZCNq+Nmsca7Xkwhi8n2eaxbB+HAuAPZHZmp7L0WFz
9JU9PFQ7UQLvEkCW0wjOp1nGKEfUyCXUOKY3ZaTmzVDuLa/z0HLV+wgqXIXYgSP1B7UThE/bSqKh
pxNTcTp4k7h7dmmCvkuB5eeP953LKNEiP3tG6tkv4OiEHm7zVl9J47R/KuQRyCtIILKRUAb9HcZ3
DACUnmY7dHXRcP2mTq7EcRYwjhpQwhQ41NQ4VeARUFS3sO5MQwitvBnUrwRxyt/XJDDzxop2raf6
qIuFlvsbJmzw0NoZA4DWVTq7qO1od93sRII5dS0raW7mEvUWUjfIrwxOWyF+0YRzJ6Kd5JQ0D+Zg
NLM08If5rkONqjyWxKPo6JbSb9py37DukPBGTl/i+azSz7n+JM1nyxKl5f4fdTUNIOpAX9Hczfm0
upWVJYstlCCLQwrwnnUQKrweWVB7EdJo/0jj7yhZkrU+kRCrheiKdkK1exw09agoOEiAdSZ2TaZb
fTFutIh8ytRusq8fLlvMNfGcbdK61aqBxcBTDiZPjE/T7K6bv6tVZUfVfm5eQIr8R/5vtWTOQiWr
s1pcS9ZbxRW0vRg2C3/FAMFR/Myrvshfry/xcriOeb+VPN5EFYWiJNm+XcwMuzt4yl6YI9I89sSQ
ABxxYPzqqsOA+YUgJtvufiWeM9y8Q0dOhuQN9On/WLuy5bhtKPtFrOJO4pVrd2tfLFt+YdmyQ4L7
vn39HMiZiIKYhuOZqlTlQancBnhxcHGXc1iGZlPSRiiAnLnw/mf/w3PflDuwZK00ihla5JVn8AHP
5qGqlwfBnu6j7JvbcofVtCWrThqkx5sFslX0MKp+EvToVT0t3nAjLtOL1sRFzJVRdRntkLWcys4B
uUedChhlRQa4wBgOGWlVhGyGrjxnycM0N4KTtv9O2vgBhyvqbNE4pogPfz1v6YklzVgnivhpuw+l
/3ydDynIprIWQtIClQV6mKzicplqvzKoN8b103lP+MjE+/508QlIGzkgNYoaEtRGmx8h/xYQ0l4S
xTA9UjZBhy7qaqkuRj26rev6hujyS13J9xgneRhr0IbWyYUm56Ojdj3k1QzcXyX0a+KiDEFif0ij
VRiPCD7164o2QWuR1ZIeJZEdLHdmKIO6D8qGkovKO8hNQMS1QuZXCPMMRz+cyU3WnfNfiWYaevxx
Xv5OCrMGMzamjaSwfhAOL++ucGONc2Zr6o0lWfDwUdDSnc6nevDLFnSi2Wc9+1n0vRNbIA2On0a5
ci1IzRiyY4N/4bxn7Dv826+wubulj6RR7lCdDNTR00/yVYw3EBipqqN9+I24j6H4mR22uVulpHGe
ZiQuQvur3TqQPH1gcq7mzYDa1CH1ya0wX8W+2TmL3L3SSAYGH1rscuevLYgFEYX5aNB1m9kr/CK0
3ASRvQ/yBDHE7wcpm71lHrDx4WVK+qIGEQUGfvqjbKI2nl8wrvRfuatR1HSzGwNuzHFXChoDFkuv
eqQN1lszKg9FH67pcjzvMAKvtbk7Rc56IlU0KsMmsT0JbMaB3mj14bwRoVdyJ9HW7XKJ0MiB9gk9
d8hFdETnsVtfT0f9ICLBYefsnIdw5xDpt9iiWFKA5pCbUZ0e9EF5gYrfIZ1Nz7Tm2Omy/86JwwB5
8624eyZZo6rt4rUM8y/lJVh3Vg8jHj4qQq1TfZEDaFWI4W03HHizyZNzqbM0RUqGB2aPAeTErY9D
yLIc9XokIeOSEY1/ib4iT7yVwN7a54gH/gRb2I6d+YyEgxZCAaNmhv45pRgeVKKcoma+iwfyCWlI
t6lAQE+zr7ZN/fOuKjgPhMMXea1HJdLgqV2f39LZ8mlZ/XXehAhHCIcjzQL+piTHwWaZgQlaxn50
ZFyskYOJ/98IhgX3IOGApC5XvVlKYOZwssP/TclZ4XQjnvrZDYI2PsnBSb5C7D7v0CnVScPgZGpS
e9KwPqxR+TOzNO/8Roq+FYcqctlY+RAjpkA3ijPoFOQ8gry00OU5MDEGvMHNEs+YBdhx+sVIguuU
hDYYSUSN/gLAJxyIoDdAGfsKUd2g2F4RXZGWuHESnN+08xcoZk3eX2LJUJRdk6F5KDY7V50x4qvr
GPugCUgKpbHx9FzOwvMm/8XhLah9GBj4Iq+vtc3FqUSqmsYlLs73xWsWh4t5sPd38c0Yd7rGFM+I
JNEQ8k8PmaRBs6H/ZvaZ8GmxH/u82eFOVWsgQ7OquvR3ons9FG50wPSg83upbuEmckdLbStk2MYE
KRLFs5zZk68YPU6seHKwHH9D8m0fNd7Wx52uZJgzqdRxuv67SMS/HLM3W9wxazHxX5ojex2E+umX
thQrZylX4mfafmrAeLPFnTJTnrLUVCXUgX6VDEBsiRS6izSeEqKHn1XQfIH/7wPVPyb5p2Gd0rzA
sDiSzwlqT4vfoecIg1CJJz8w1H8tSAhzsrvfD0wJOpR2bPQdceucLSXt5674k6fvfr0J9IIgyVHA
LME37qWYXKunEsgFnrTjoF+w9BJTm108U/KUEMQeThtGlbCc/HF8kMVdG8Oc41htnudDW6chyGoZ
fYHmzQeILmKaYL3WEGYuN+sJM3Uu/QL1x4NyE7mskh/51eH8J94Fnc3v4DYbapuNUsZdEc5R8lRT
7dANhokkqlD+ejfoezPEu5I+W3qXaYBSdpfTTaKUQamo9Lt/LjfWuNdk2xRg8ovTX2Vm7fK/DPLs
49vGFhfwrWumS3WEVE2PtipG3vM3Kz4JwfY4BaJngshnX6VFt5eSilYA8MSRIAeFCRh8oqflrjyS
QLX92G9jsDLaTq1e5SdRpmA3RtoslL+g1Dy10gQPlHaRFeRpSojAz+RWyZrIId0fVRI21rhrClRx
K4UNkNWCShb5CEaW2MvOefd/zZh/iNY3VrjLaSZyvxRVIwWK5LXVJx2cVVn/VI+PFHWSLEI7sqx5
hSpiLWLH+5xZ7o5ah4TYZQMsr+fGXaSLFRRdYw0CI3SXNJZT5qK+i93jx0iroU6CVk6b281hlc0q
rlCn+JPq9n7v1cYat6uj2ZAqoSji/XnSbNc5Nya5Ha3kuF8aZSjCvHhW1CbAMBC6/0pUJR4ELiPa
Sg66c3XAeBs7f+mRHjadQNEFtMM8oXrfrqtsFsYhNCF9X0+qgpTp0jyXOvRrKtCspRPYwBsNQukt
9NnH2Bascvfmf7PKv9FXxSyKvMfNLxWRa/eqX2iivpbde35jgsPomC59N2iIC1mK2wBG/0px/1b3
1m7Mu7HFYXQ6krI1KMsuXjHWmfFmPaSda7lWWPp4TojbD0X7x37QBqS1SW3GXMfiolV3mnhwaRmc
98PXG/MDhmzWxMFxP62LIidlGtKn5LYOygftoAVM1K4I9WdEhU9s4D+/g24DxL3ERZb9O3Zjn4MU
pamgQTQCw/57iWI/9t3Y4gClT+xYbRKcOWRwrpTg1xPi7/esuCtb9PE4LLGjGmm3UifBOEEhtzho
Reaf/3hsb859uw8YsmSmglpqOFTW9dKqp1YeZ6dYRUN1rwWVc4Y49NCmGXrqSxIFiOgm2509kChr
h8odZUe5kHyMi7hz4cmVUz0WnuTJ9+NP8WE4j806/3RH+3e6QsYDZWv7y1jczJpf9rGjtELpmfPQ
DKL996dujItKWbPXY66fyHAqUGfUPV3xJm8ePXEdgTnCv+8uBt7e25sh+AU5ubzAmDO6p7J8+d5E
EvQVaW1ipEO5mZIk+XLec877pi5zwBJNtDWQqYJJNI/E+fWYjALfFBw2XeaAZZrXLjMIdvHPWmtF
K+JwZMnNKFVfs7N0gocUh1UTQKVwRRx8oIMgJkuJ6KcHUzkaGaEjxToZ0UPBlOeX36rknz/ikEJ6
7xtmUib1JONDtZrb5UisL9ddaD5nbjqBaFDJHdXJ78Ce8OO8f+y3b/0DlWCEf293zXJCRr0vwjK2
b5IUrAmlrTrSansV5qtDLV2+6XH0RMflodeiq2w1H9CdDxToL9ssuwFZ5+OSmM/FaAmK5oILA+Rz
73+Zntnm2luv6VxOvVPcHi5AAr5TZiXx35mLP+nLEXzq14VvLnuFpks9LPjU8nKsURrtSxC6v5z/
rgIMfX2FbmzUefH3Z40ZrW73rUuv51x1Kk1Eo7T/vkQ+RCe6CZ4+np/PtJaI2lZG2ODEAv3YDf3G
aL2q3cRu9Vv0G/tR2ptlDniIrLc9iIoxivLzrd14dF/bjdntJCzK7nvJm0EOetqyLECJjjRBejSC
aYSiD/GHzmeEWG1opeJ+Q9EKOSAypmWsogoJgly7X3AbIzXhS36m3bOs4XIU11D2XfNthRwKVXnb
51qDFdoRuKeGr405ubnwdbkfyr9Z4TAn1cBEqDV4LfxBKLjbA7dxTw5FVCvW0zJF2Mlesr9SrtoJ
CsBiDBFYMrmKQ0VTKbElfKzKGJ3MeqDVMzUfreJaoj/l5NtQ/TCm+/OnfP9z2YZtsHHLDwpTVkT0
QjGQ9Ij1YMp/FO3RWh/Pm/gXGH6zwQUtC2lWtYcA8GvL4vt3l7CTZf+AvdniopWulgt1kWFrxKvL
/omBw6P0E7LXYe4PqzCruh9JvFnj8COnVZQnHUMusM92CbpVVFewefsH+M0EhxgQ44IqX492xF/y
kJv+vN+lnNk/W28WOcholUXOpTH/k3T4fjj7ZooDCwgBUZqzBB8EiNChLyf3yP9/T2QNY95mejJ0
IipTiraTA46xicABk7bS38CRe+Ao/g9TXCIH4bCjn+KpawugYW/+6IdrpXw57x6C48uTWa+d0ldD
y+6TiX4eURSvYqNy1lEXdcWKDHEPnXZtIg3U/oRRZBkOY7YB2WHuVa7hV0swYTwH/Ee/UVsTfC+N
ww7LzisT3Q3/B/cX+CTPk9XTLlPWGNUgpo66esqj+nUOVk/3IenhI4CHxkdQ/pYSrAC7NA5NQG8L
qfkIH/NPir8iVNY4YJkySwWlL2IfFrD+f6AyrhiDiYtakIh4H4hTC5TvqQnusfUFExYgiwAst4YD
Wp9D9D0qMAbknD8X+wnhjUXunJtTp65yiqYYe8zry2jUngpDul0M+1MxSw7JCjyH4u7GmKYvY15e
03a91VPTy8byYs6rJ8Gv2f2ym1/DwYDVW5USZdQCn2x9LJ/VT696LUgSRAXiPpGC+v6nfTP3IY4w
YqoQqUfhVh4wpapb95pOLnt1cQmIm2qix2GXpp5m1D+jqdS9ZJUEeiCvwPMhUbH5CRxeyIZWl0Sb
7UBbjOjUtbq3SHpoZJor9Vnq0iJ/KLXiZ0ziz6SJrxfJWr3axry0auY3TWGFPSWe0Uzf81kK2tJ+
KqX+OwjYn9LIOFaxdTHmsSel+QIeHKUOzEa7h0TBV/zXsrvYDxiuC89/w93n0GZBHBARe546ok1g
2mqh6miCerjvg6hLQUEsqtXsXhoEzNsE/0A1mWHi5uWVDiMaTdTFCiSzmpDbSb83tuT+wXIw72SC
DhpWTO77IKita00ZrWCUIj/XFuRsOymgerb4S48Ted7a/orerHGbl0cWFDET8DquveHkxU9lPpw3
sHs9bZbDbRmYsbNIhRRdUErELQmYx2uoaFerd97Mful1Y4eDaKMfaByNIMT8o6rW7lVEoJyioF9A
wWd67wjD0ICgvEVbNkbXoJdbladhrSt/6gqQaZWQ0a2q4lin+lXSaJCItPXBr8fkMtWgGlZWs7PO
5uCug/1Vk427sh8Fh3w/y/X2+/jooxhGqZxaMDnIBcSSZz+2w7gAK5UVdvpFoTRO1X8x828R0rz4
q7nGArcS/gDOixdrnhKzAa4uJ8baOSaYXgVbfBi9GCBbkDz1/vz3Z7fGB1TbLJjz43ktaa7Xlhko
9Xo3A09lIw1Gebmdafut0Dv0qpt/ErFCvsAE/asB+QReua9QoSib5Njkf2aiKQhn519Jit/iI2e7
xq9ya5G7O21NUq2xQdpsxkj0FK4HtfjGZhQhWXLIlG/nt3T3G26tcU5eNjWaV3OUbsegyE9GkAeR
lzty7A/QAFUyRzwLvXs/vpn8IOkHpcVZ0jsEB38Q+uxB39YW56JVk8erwnhI1K+jejlBasaVHHT9
BJbbdt8ZyY+4/37vrtra5Nw0Smg8R8oSIaGWONpcncwm/aLHVezU6P88//32MGpri0PeogfFWtlX
ID0oRgeBszOBfb3pnBI1wFIk9SLaTA5+l7WdQGKrRIHUduGiPiR2559fzm5/xnY9XFjcW0pixqYc
BRb92mb363jVz7dZ9a2vNC8aRtciHdo0hKPq58+cJXOP7jJTajoP6Bj/A5cUfTL29018UVCD5qsG
gtf0WN6O1IkPJqoTymdWnZs8U0WJDtOG5W/ISwl3l4MWhTUULlFMId8xX6lrnX2de+qn/XQRJfZ9
g9e5E4/qMbVjehxskQjqXpSw/bYc1ExlFKVTm9IQCht3Wo3CWdbTb4VdFYLoSuCnfDFAl9APJsdr
FKhtjTRNLB9Wu8kERgTIab3C3OY7anJlYvAwx2aio09yEhdXvu31Dtr4/LFxJuePutw2G8jXBFCk
i9Mq760gXpz6qHlj5w7PnZeYDuPyKicBtuxdtwRCAmCkU8GowtOPy10+6jHB9W42uVunEVrXoZeV
/GwXzI0tHvQvRVu6j5xvFrljqMhLVFtaDBpakjnWoF6TKL2Kp+iU9dqnNZ6e5mG8yaEz4SZLct8Y
7XVRyqelNrzY0K/sJl0dXZdED4LdsHO7EdyJtaiqrmkMdLCL25xVDmpckpm7TA9q8DsXyC5P4NYg
d05XCP8MUY2gA+keiEuclq+/hpI1r3FTWMZQMhoVQuRBxBUE0TfgTmmKAtFQ6Xj+gGjfmeQbK4JO
kAISGm30zoP9brPCZpkWl3BXajJohZFQTFuVt01oH6mjgREv+5rcWPeQnUHQU9ROH9r3tHcwo3cn
6nDch+J//I2XEJkmMCx1IyIRuQLxkoJbM1Bz5aTGsmMQ0TT9a6Pmh8BOYW9KxWIHiotFerUb2nnG
8c1LpB66Iug77Tai6kmd8b7oRkiotqN9UJImyPAQzOf10VCVY4lOcGeRCZSUbDusJduNwD3q0jxV
/GXV0BSaWbkDidiwMmu/l6NFcCx3PWLzu7l4RqJSUdpLFwVrejm1hSONL8vaOdV/1pNGjzTZ2NHe
X4zDaBF7apE3aaQioHX3IinZX3IDQonzfrcfgOKBj8c30QjhOYuNZFLo2uP1navFE6QHbuiQjk5M
VtfCzJaEAWl37cynyjY+szp6JyWPgl/AtuyDK2x+AQd0mmqvTVpZUVDLkI8it5Jt4V9W2BqFV81H
a84cdHVeELXzwWTrWsMiOHv7mLb5BRymGYakGQVU6YKRnNj11ddOGhC3Xa+qY3uqQ9HM0O5R29jj
IA10FbISpUoexrrhGtCiyxu3WxRIPbyYhmi6ePfm2hjjMIxEOQhpNTxqaHGIxq8FOcQg+enT2NUj
/UkdMsFuCuzxAccMETeltMEDn/chQhynGP/Ki8vcvFvN3G2NPDzvPruB1Nvy+MhD1dJ2JWkJcqBB
OlXK5Mm98jmRElEwvu+lIDgGSIO0lKerlfM+jVo5BZ24jWnUJqcemt9vBp34q0VOVKuOtRofB2Mx
nFWNcCdHQUrslz9YrG0bmmmgZczmH+B9H+WyVYIzMrfl3NHAVZzS+tjqquAb7m7qxg7noHRpq7wp
QfKptYtbdo9Wj06y9Pn8Yna7dUA7Q5BNgJoc2ETfY1y6GBA3GyaWwVpR1pjuf5U3sLp35Q3xtb4f
+28s85BjljMkbEDeWC/Kj1kmtVdMpATx85Q4Mu1+dHF9mVnWlxqCgG6UEMH27raZbFfOAU6WZUk9
Njns22DO0tJSdzIju66l6lCYBigfGpCEtkTxUrO8MNOycufeTJw4jx7GUcqcYilu5yIF+3MjSYIb
Yffbb/aG+/aGXqUFCk8R+sXui+Zibh8gQiWwsXuLbmxwmNSATRtjHJg4nZviR9TVfbiYy12tUEhp
x0Lq9d2j+2aND610iEVkWrWSoAVPRivFD5XRXSaGDL5sW/+MLt7CyQYoiFXRENqYJfZNGdmlPhJ1
Le/C/uZ3cDGPRKPGVicQUzWthjxls3hxpHxvkyb3mtH4nle1wM/UXSzeWGQ7s3mW2fkY54sMiagh
rRBipfLo5KChd8e2iByQWy9+QuaLoRpjNFTFtmNX44IKWH2lzQsUG4YisDv1ZxtjTJeYtIF+Ztf5
UCi67jOoug1Uv5Iz7TtyBU5b9FcDHisYXElAbrNAUqt+lLriKMAMfS9Y2KyIi4vkpexlycQkbP2y
uIuPR8An3a9C6ckm6CKqvMRfRIzHIpPs75tNlFELKjUdM05D13pWTb1G+S5YFfP3DyHQZlUcEuq5
XuVFPjN2wBk9Z507X1hu4VdXTHu6A9+CdRwwjpdhDG4QBLT7D4+NbQ4Lh26QIayygIUbmqbjMtRu
HrcXVAetK+RzK6fUM3JKJRLmk964dOhKV58HREfT5Bk5PayGKmESQ/+mtzOYqWwFgNV4tp3JTrVi
JmSIhAxvogPNwSeEj1ekatmITVge5+N6wMT/8bVxDYl2YaOcABAtDhCzujZ6U4LLMRkdxsJlxY4O
eQ3FlT1G2TC4KP8FAo9gfnzOIziEpIOUKV0zgjPaZCOYsF4ljQdFmgepqgNIAvqZUX+VEv3zDGUi
uy2v6JBcTr0IswSeybPSZ8qoVksK3sr02B61A5r2A+vUh0J2dgE28hQ4Xd4ChysTiuRZH7t4WU0O
Ws5bT6fr85rON+CzxrWXyLdSqt9JfVdBcMTE6OhcN0GSpp1XxFGPZ1j507KS1Z1UvRcclL06Prrq
WWOoZir6B9FbUvV1jeqnHWTWhdSAo6yTXUtenFJtoQr8SYpkh0yh2gcU4wxTdi0PxBsbgWN8cEY8
09iwrqqDdM8Ave97MGoiddSGMUKiDcNzVvwstd/V5nTe+T4AHmeDc/g2KbUkB6Un3tAVnl6dI5X3
5y183EvOBOfe5dKghJgSli+k14wQqAnjxsHt5FCk7t3SBynLfw5s3tvkdZ3STo8MY4HNYaBugqBu
XdDukVQiP/ngyq92TIJKNtzkw0thTsg6DgSdZDaG1EEWovrrkTHqIoMUrGF6vZ4U93dEND8iOWeY
u6jGhqKKXmr0lfgSdNZ30PsqV489V76OYBMFnQJFtS45rMTPPAK16WvpWTg3/6FzlPsV3F0ml4XV
ZDW8h40IKk7s0zA7mkFyEg3Jfny2M0tQItBUkALKJk+XarWFMse9/mu9TYxS1nhAlPyrxZLonnBp
HyojMMgooSGjLmsKtG7eHz5wOUDpxh7ScDn1R8WpwixkLVj5CZeAIzghHy4Azha7AzdRx4qEzdQt
UhrKuad8YTFBEtQHejknrhz00EQ1vPMW9049VJCIDm1P1CF56gG71lsKFvQ0xOvjWmvXQ9YqoimI
D3H/66L+sWFwSU46rtaEimcK39ACzSPfre/pDWjVXFZgnR7M3skeUCvwz69sDzM3KzO4zzbZ1Kqk
YUpDU6YXa2zeFkVykPP0cN7MLqht7XCfrJklm+aykiJQaC9LCLXcd/DJGtNm1+XTchm/iMurH1XO
uB1lbrRxkyIaisUm+GryXak6xT2uaBcENNSJDvFx9FdfPaQ/hWKsexC3XSmHNFmxSG0+LGkIEXsv
vs86h0Gc8pleLTfmAxhCc8c+5HfS8/p8fo8FTmpw4DIhRdiOPU4g6O3daoIcU1SL8HvXhi1DnAhd
DmDi4K5Y5F4a3aZyGjZ/Fde6W3pNmLmtH4frX9MR/HieiIdi91RsDHL3bdw2sqolWJRVSEdz+EpG
jMwmLzUoRv5g9zaGuFs3HbvEWCIY0mbojsU/Qckngq3dswZ6DwjsQP4N/ZXv/dEyy2Hq5tcTHh/6
ywX5VCNQDhjyeNBO3dG+kA+ibOrHChE7AxubbH83Z2C1y3SYJCxrcicfwHyIIfJeBozKbQE8s1eT
dMIYmLDnfvcG2lrmXMXux6GD5F+KG1cJuvsMrIYjCETAz9uH02dT0OS075hve8v5CSVpno4t1lmN
303tduxFyrXC9XAOMk3TaLagWcZ6yEv/mIMOj7rkioTkSdz78lEH4P134+fsJ3Vokr583T0kItzs
VH2jq8Nm1HMQ7TCi0fjnEJhfGgJWD81VD90F7d1KdoRPvN2L/c2DeJI8gieuls1Yt3xavc7pPhVu
7yyBHYjLbGwL3z3suEVzl8SaRLlFJCx6Oc2XTEF3COprMbOp4BzyjZuVBCJFE7TYYZYdS/qMq3xN
n86jyceiP7cU7hboVpMadYGzbjjtZXav+/OhZ9FXC41qRgch/Ey7187mM3HgEqtSZMjsMzEuz9F2
VgpWpti3PaV2R9+ALEd7l900ijMdNFFzkXC1HMpQaUKZJsOHGwPk3nU/PvWOctdjYA4jtN7wWbha
5gnnPIUDl15Zm4Fk+ISQjMCWHpSDdc9m1scnDZ3aovKvCEUJhy4JCh/1SmGOvVniwmmuC3881L4R
dgEYaJzcXz7LHhtFFEWeIl/lUKcpunHuEly4cqcFMxQU13G5GJdO4K/sA/37fkJ08P01kZTyEo/s
5CWmcjkaEBmZqasyft9ZNIz/sbz97mh8KG8nWlvJTYnofX4ZPTu0TxikO7WJU/wEmw9rmsxckzjL
ZeWpSPZBXG86DCVUF0RDaOyjnVszhzaTZg9xY9Es7KT+xyCP/liqfpop15ldjo6cDRdqpz8LcOH8
PYV44/1Gg0nLlvV8BfbkTkZdC0kEdGrYHrjjczcbHTSO4H0vEj0570WwwFlN4wTEfn0aKsttWwYy
jEv0L8HSRD7EIVCaVGuMYc80lA5zYEDBdQGAP8vPaBbrMEPRBMt3w/JryRlEDcai5bFftglyUhnN
930O7NPTz+Xw2ZyvIdYiiN5ENjjEGTOLmoOM1c30Ek9vP1GOljIKglDh2eCABpN2uq4tuDZ6j5pO
75VHvJWaCz2cvcQ1GwdXvz+60Y11R4CtIGZ0Vh+CS59EZHsiN+VgJyVFgT5p/I6h+Vaus7vIrWCp
5+8rmy+Fd1TDrG6WZqjzD741PqbydaxNjmH2wbw8ClyTnaozR50vhGdNkdlLjfSWfJpHpw6KcMTW
DdRR3NTJvOVCtH8fq5jvQe41mty4pCJBnSfRAXIs7pYGF50qLEPcgGlV+TaH6woOngRKWaKbUfDh
Xm/qjV1NW+NWjXEUigUTNivmekQW9p/V/0Qa9utTf2NiGAq77WqY6D0FA42OhWoXsj3wxtZ0rAXR
aMYYY75Cgl7wGc+HovbrL9tYLvRYJmuKWyq9NE8DOt5ZKAr54PvfSLoLbofXD7yxFReSUhYrVmk4
C8S3Oqf4Kt2rt9FhBP8ilupSXEisrx/7LFimAEj5R/aUJ0mrFzANxgFfeZzgqSE81lVf8uvFA+/9
de+C7vb7ebMi7HkNgjYrVgwlnUf2wGFXE3b1lt7rp/haCRTwH/SHHKN4t1Og+MPD5Cl3JJxD+VKc
tRH+DA56JD3LMZUG6NHDlTqq34Sq5uS9o09upiNJ2/vQmHOKBzx3KNKY7YuROJFfeLX7fwz7bJ6b
MjbVrq3ZjrQeuRkal9x03/65rm/sl+oSYjPXTEzzv9d83uPHaz578zFUkpW1lRD2FGJTvCVa0PxI
c0oUkL8zwbtIczUgfyy5snlS78+7guCu47Ut6qlN1LICXKrVtRQ9avIVuMPPmxChyKsbbBY4FBZe
KyMC2/kFGmtOc1LAPmWCRt84DY+qIx/EeeOPzGjcpnJhEKZIqTmPwA8Wxg8dODJtTAgfTXf4pH2O
POJPQf4tXgP7S3poP0FSUJQcFKCzyoVIUqmqk7LiHVHLs0P127URbKsAOl7F7za72g+YwlY1eGwp
ox7d/ZCSm2UiXouOhPPfT7QSLhyqOjVLi5w9wOzrKnmMu1iAgiIf5CIhotZFuXY1VA+MzBlmP8+p
I5v++VV87PB89Qg0WRmQEDFALPw+cuzr/01uWE112banmUYuMSuvy4IK03tz/ZJ3t9qMVpBYUEj8
F5x7M805Y9nQZCU6dpD+BXGPKsTUMd5An/IUZagF72YaDClSBaqjf6n/Wl1yMnCvEk+0Bcb+Rff2
OzifjPteyzKWDYk624vM4WpZJEfSIPdKFWRcyY2W2y+2Ep+SJPOzJj8kkXHq9exCa8AltcYvljRf
GFV0oVsAo7gLJCYRNKBR2yivoi4iThslYEBafZqTMJHVKzNNf6jJdDdJ3VGzq6Ox9Ecz1UJaT462
aiF6+8K+a4Kilg7o+XSNurxIbOM06cm1Kq+noVqPZhLfoJ3ZHzX7oiDrvVUhDCmo/lVdswsUT92k
tUFDC8VQgywnDO19j1TjurBpIPCg/RP3tn3s75sThyGkjnTkNdEzetk9NIAd7WI86EiRdV5zVJ3x
5x9ne96scsdPWsFmXjSInr3G10+atx5oaNHHBu8suElQhgpawS1niZ1e9ILdj6XfTHMHs1bMmKYU
C4YuyKUFaUQC5dfeR4cu/JMKE1v7QPNmjgsHCh1dZ2XFopJCrR250VPHEtel1d0Hwj9WTC7/UeZy
WqKkmIb58KpXDXrAW0xZIcFqgGBbGFgIFsWPdQ9Gosj6bLPgcvQQXKLDOdQqDGyAAA717+whWU7J
J4GnitbI/r7x1FxZyBKzD9f57aXqIr968WKC3/G1T0dwPfxLRvBtQzlgrYml1SoLn+OnNRgf2TjK
6OgOG0F6jZqFr5Ld1REdI9iKbiro/32/urUajUYeSooUpH3qwv6isqDozmaspGNX4Tki2M3d++nN
Hp+gb8iYEWXNf33C6j5ePKsIDJx8Jewuaw09KK8qrKKH5a7nbMxy9VpVmjSrzCf0nwzdRRZ1T3E8
94KPJ7LBOUpkjNYU0ZqGeTS9DIuWOJAk/izYP5ERzkGSYqpI1AwUD+TqKT2uQXzowghjcVXlJPey
J87iMg/4kATYbB37RRv/T0uaynMzouWiT8J1Lk9xhaGGDgXh/jgVkluaaCwuZ8EFsb9OyzA1Bdok
6OZ+b7VbFqNbmp6Gtf2JLPd2fzy/kaL/PwfHsTxicLmCTuOqlsc1X91MEw0kiUxwR6ssorVZIhyt
woCgqIQwBTzXf51fxj5gkH/2iUfg0TSLuofSIJ59rHU1CaJH+YjnJvqdGEfx+uO8vX1neDPHnaNs
zUx1SCISgFgdVdH+YIRmIB9E7RW70cFmVdxRWtIlLSraII/Wtv1hsHT0sadIqk8/ZQwxCs7tPiS9
rYk7UrRejLYq4Gp5XKABs1LdXkPurtXG8PzmfZwRQNgM/lddMzDwgW4uzqmbiLZT26K7iO2edkFD
6So51HiPi8r/e663NcR5d91kdj8oRRqqTaoFNVEkF+rFAsbxvQgYpHqabMl4AVg8f4c0dJNqgP4r
NBszVFPidJrsE/u6rG7sTndqMxJgwm43jK7olq4SG7wh/P71fdHQUWuRjwzpNavvKsjstofhhVXq
Mg/idSJisL3Uma4wVidiarLOz5OY3WJWWoovZt2sSCWvB/MIodUQUxZhIupkYl+fB9qtLXYoNkCL
3Ru1CGrpQYP8Vfy0uPVj565OFmpfyycUrSFZ36I3WCSivef+OtpSQL+hYGSGH5s0syFRMtmiIVVO
mnwZKZfRINjGXXfcmOCOszFI1mzJUGdRyecCQgL1/Cg4WXuAsV0Ed4bTpKwlvHpxv7eOGtph+gzF
4UPqmUfyiWAW4tIM1IvhMxHA4W6Fc2uXrXzzzRKrsBvFxubpaKpzJNtpXMl/GUAYBy7Zy9WHaLfL
yFrqK1FEs5sJ2ppm33VjWiKRpdASJTG9duPqYqZOcw8BI9Q5ym+ZdIKgqhoUOBPCMXm2lx/8dPM1
OT+NsyLNpwJpLiQ82Z0D9vPP4Kdy1C+xW0Dg0BLSne1+Xc3ARCEaqFTQ+bxfKhjBKxAmAqEVxfkf
0q5kOW5cW34RIwiSAMktxxpVVZIsyd4gZMniPIAz+fUv6b7RqktXizf6LdqLdoRRIIAz5smcUPcK
9qU3/FTvEuA50g/yoR1K3zyvNTp/Nxv+2OjVsouNEiRREfiHseypBgio9vX7dD/t5sKl6UiHr6/w
zTdytdjCNwx53MVmisWaVnOjqXKN2v56hdv70VUCpjptdkKLR1JhkHnKCB5J48w0xDWSC8nlGwjr
IPNdq9n9qU08O7ur1RZPY8oTNeEjzFnxEbwO0J99kk7VNrTppjiicTuTdrvmJToAWg9soXQhrrxZ
s99/TivNPwJ9eQW6V4DXL9MbOqogpzF/v8/ycUaTDI+aXQJLiaGLeSLQqg/UJn7fW8oDP01u5klO
sZdlSwEzT2qjEPBvzuDzBy3zHxapE/CGeDya3x1yJ3/gznAfvoJGwwp3zZp07M3w8Gr/SxQSifQs
mkYYCSUpz0qblyB3i6D1HMSG09IE9O3DXM3NjgEFTior0DoF+RuR0D3I0Eb4evO3PM2sCUkRzzP2
h5xAI2dI/lCJ8EPUiI3snk6nSllxNX9S8+HEKUaCVAw0UAMzDQtbISRglEzECBVGa+r7IbTau+Ji
esKXMAsgOeicHhjQdHyvHNKLvK9huBzxiN6iK7zqaG5Tt7TX+hI3d371oxYOUNRhp0YD2hIpJkqQ
fbbTYA3Fw9ef9+aLu9764n0bRijjrLH1xgnBsJxsw+/6CZo6eOcImd7C+/HADvlTsYUY4mY8oFi/
CvlZ2+ji0Sfm0EflhGJJlKNLnECPPn6SFLL5eqc3V4EdY0zGSAT++O8zNlk6mqmsUW+kwOtKpoFh
RHKka12Bm/Em/Vxn2WwHh2AT5BJ2o/nBJruQ/ayrazx0T3PNbhaPW+sg3Xyv1ysubm+YcLWtMn3u
fxNPs1PPOJc/I7DEhzis9LjKJHrLs8KvwkCChkYz9YXXoRig12OBelMhzmbiQjfLquPB5uPT1yd2
M/WB38HjNPH+5eWcQ9ulIforyrwxA8lPtFPOuk/c5LRWJLzlR6lm6GCWxDi79sfMwcC6getoVuUy
G6xGB5Bc7+iKK72V+lBKGdFNwihZQpJTDrFz0arAjGs/kwzop+9F2FgdkZ0h/d4V919/vLXVFnFI
zkTR5Q0KS9MgHJ1WpYWY80ImkBFOaofq7qjdCVRjvl71JhbjepOLuzEKrWF6gSObb788WeKSP2RH
5Rw/JwdocrqdD2OWGBYG+b9e+eYRXn3d+XtcRbZNpwxBwpEuVIELnjcXclz/ZgUGkhgT6m3AlS+e
WdRJRVsYOD81NzACn1mBssZZcTPawrzg32ssbH6hj4jmxnoeWuKQdo5PYI9TL6OnOOGOfB9WOpi/
iZuXwer1cgvjD5H4DnMMcK6DYRxE1efo/w/VuTIN8cTSGKDAsTxEkujssU42lRYGdh51zyyQZxXS
rnTNIkgco45/JmYfW8MIa1eRn72cv4hY8fsEtR5Bgd8SAIym0EVUivY7bckPKLY2VmuqR6jg+prZ
/mSjfjR6/lbVxiqtyq0cmYKpAq4diD9lGc8ZQzcYGJQE9Zjfu8mG7MuDscs2M0pYhXQ92inIQBwz
tlanZ29eSgM1G5DKaoaxrASMRkk4VRFJSRv9NNMoqeBMupv8bBtvtD0CB2eNF+tm351eLbl49zTS
66aemwGan9ybb0gw29cJQWPoKdv+hdx1FcjQMJ++0/bkKDerQ063vdHVD1hYAKbH9WDOTaQZjYUJ
R8xUYuiwRY8MeBad/S947Juu/WrJxduPhwK1nwBt1Ww6NrhD5WMnTqI+pPKhTp4nXbUmTbaipLcm
iVpZ1dijCblMaY3j7vbzvfohixgjiDRSGAJ+RPPLR5Ajou6TbE1/FrANVrt1t8qqVyetL/poat+k
EHj8vdhcz+82vTc7/DXfeOvjYtRYVwhFDK4uJ32NJmEToBzAUXCI3oDBlqq7uHj92nrfdPXXqyyO
kCoK6aMMRzh47dPMpJDui+3/IuF8K3i5XmhxRHKW0bHN5+CljK0ADyAcAO2pmq0mrezp5lO8Wmo5
6KsLPe6SGckO4DxgbeEMPv5OiP04/gh2CaAHEXXzV4E8mr/2CLjjFYd18zrCmeDMVPBmI5L6b58Y
mQnjVYMMgmOC5qk7ZMhlTVuWPAmyuOtS1bc3fLXewvaIlrKxT9AfgaBy7yoYWSv8/ASNhxlLawfb
HqrOEOI6UTvfRd7qHO7srZbe7Hq7C8tTlgHKzjhOvD6+Sxt7HhqKtnjxs4Q06l3Oqmu5Zd+vV1zc
WkEbynJjfhu9cGp+0Nve+/ph3LyuV590cV2lpBSkGiW07pTwXtXpudKknZ4AmNj0/tdL3Yzdrnaz
nIrVVDMflKmY26wAm36vwV3rjCjP+ZE92emd+ass7DKwU3+toXzTxHxucjkYW9IiRm5eJD7TuS3S
ccf02mqk2F3Z4C2Leb3BRXQF7pkK8muwmL1N3zoVulqyO4UW2YjebvYaZlqYJ3KLvJZ3QJ36aw2q
m4Xf6/UX4VbWhUUcMnzgQEcxrQM6OrM5AKA78Nk5hmXutMLCdUUVNkR48D/Ihd6+r7quqyrTUbpf
/AAxNVI5DAAC8mMLesJDe2kAmPHQ6IHaOu/84Ue0Opx4+3A/15x/01VgHhRgc2zjuY5fYUxKekc8
ZJvKmpjn/NL+fPufqyxM3Tj1qRkGyDvC+AftmNVLb0aqWiLOLT2tPJp/+/ourX3JhakLZZ0meYyj
jAPJSgJXr9cKX2srLKwZNxpGld9gp+ibSH5qa1T1yvwPfPXJFsZrkopBI1U00xYQL9qnDtqLG92b
qX/4h77nwIdiTqeGJAnI7JwMijag6/MFal25b64Ustd+y8LMmV0Guc48A7KdvakpYsWq94UEKfe+
cZVIOF8f3s0azW+QgKlCAhE1tsWdTHoQ2KE78B/PXNvRACTZPBnUuelk5a65RYr89aI3LfkMTPjP
mgvjI+VsEnqDG0rAXNREpQVBabummO+s1iq4a0stnnmtkgBkchEKahBNA1GSpaFEM2SZJRubrzd1
22dc7WrxurUR/HVagxinosZ9EpSPI6HumKPlYbJvIjDQiixkG9RFNms6j+SIU81wz1h0UluygzjO
tkG17+sfddPiqBpD5Qh9XxTx//t0J2rmdTB3DlMpc/rwbQJ9TJWs0XGRm97kc5mluwwxuZZNTEHR
OAVjeNxGbmEa9hSnh2CEnkemnuU2vi90cxP36sFIdLujrSM15fe6yF50hW+RmdyBeNBmjD/0KE6v
OfSbJuTqFy6uuc5jvZlb0b5yaQ75edammoFh/EEcAgypgkzJ/vrL344Ar1ZcXPK2jlBYbXHz8kNy
FyqIIzK3BY7lHsOUfusonnmvw5wojryJoA3vmGuvbOXsl+0q1HiTvyYaCoh+CZVaUvYgqmrlLd80
V1fbXNz6KFDynKhBjOLa5LNYsyoNmkX606AT5BN8xdfcRE4zlC4MoqCIIC+HVAqSNVTo9K+iGkVB
eabwgeQW+F7WTvD2lflcauEU9BZlFLC0IkRJ+ztzGg5SFl6+viS3c72r7SzeZx03oRo2Bi4JLxub
y2RTBcwhQ+kFUbYP9PTU814FdRv6ME09rqRlt2/I3zv8fYWv4pHGbKKhZLD9FOi3kh7b5FuXvH29
xbU1Fg+vYi3TQaIR+WrTneUJo2eEPnRTtYYevJ3hfX7K5fQIg8BT3wfYjOb3T+hv71Gp8yhIJv6X
gsPK3fhjjCQWtWbOczKsujen/ZQoK8/qd0b8R0hytZ3Fu8rNUIEYIeplJmv9AbfPAP5dKfhdxztI
J8unQkqdcUqghqBvygT6ITzcFqaegqckBYCe22XWenWv7WJTby0MFZlWSps9q2MnCEsMOekQsWj2
IgieC6h8gYTnG0MiUBjzXVAmq5oUXIjuWYr7cxQqe4wNXNpwBH+OaaQWL+TNWFZ23ZIVw/kPEcnn
rZxv1NWtjEsdMkEm3l3yhJJdXjuJO6evo1cyq4qA967s3F4DK6wd6CKILQNTKBWFfyhzHls1WMQs
IxQrReZ/CBE+tzYb06utBaIadaZWc7DVOdW4nzvqpt3ke93XMNTGXflHc1nH7a+9wYUlM3PSYq4Q
LEiT9I2Sbx3by5Aj/fqd/675f3VhF6ZMnppShUp37Bs/wNvbeYNTPdYTap6pk4EMlJ1Nt0XgXKOz
WjuYtMJo/ZrFvh3s/f15l4pTIipz2vbIRNRAs5QedAKQZUma79r4bybbr9yQurBqQx8okaqg2jGV
x5JPFp/uhuH711/0ty/74ouqiwiiDpVAaUccG3jtXclSHbppj4E7o3YixRo+ZlWN1mp3yhrK4uZj
0DB5CQZo1CKW7blGsKqtDSycCEh4xsQym3jFvt08qqslFu9NrmON5IBR+EJHOTp6L1PNbpK7pFrB
M9x2C2hjUlVR2Z/y4bUia2VSAQr7l2xmtJvuZ3FrzLBv1tmHbu/qc7GF0Qaj2RiMZYz3XSSWVr8r
/U6Nehso76+vxs0HfbWppYmEwVYnHRddy3ovaaa7ZIq9pklXPt7NsP5qmcUhGYNRTbmJ7GHuYNb/
odZbL6uvLbOwimqclEMuEYQIndgC+etNdLqoVW03JppsJLR5FfyMI3MFf3v7I6IPNiOb/hS3TtKu
TPt5Zr1XNSsOnqr6LIs1k7S2yOINV+HY5BpDnS0zH4oKfCLyM2ndr2/D7ef6uRH1v72KHgObigIJ
yFqSzimLypELsXLh1pZYXOxSFEMTdGDykNLpnEfBKU2kb1/v4mYioX3uYv6SV76xz42slxk88KCl
Xi6jP4jAu/JqpgOU6n+91u3k7Gqxxc2eytLoQ0jAzhjMzsGou7YDfZBr3s0VwDC0y/3vUs8BOlfB
CzBNL6sV+vng/zDuV79gcelJEUtx0IczncE8aQ3NN6faC4zuYdte8a8e8ue3XQQAKZGKSBogTwrU
3Fb41WZuQJar0rI3EVTsalOLGICUiQTRSTyp2kWQCtYuZgFXK+/CgwLtPrKRbL5JCqtFbbeyutfy
Mh5mCu1VbO/Kx10GAmFXCa1t0MyPt81WXGafiVz/BIrJTbtfA/SuPPFlLJC3WjhChRFttGK0UgO8
7G3mmkmy4jFXnuAyGhhScBD3CVIOofPOwmRxYSntmmO5Xcn5PMGlvnVAgoBlHaoWhTva3SG6g4qH
PaE6JyCe2VjUJ3akWqUfH7vj+gX6B2/990Vdily3UJeXyh6bVE/huTzXR0XazpVI5CVOiNE2fcV0
3o7Ir/a7sDqSrhkZNAqRAp+4r7n0OTylXuhg5nPaKQriVFBN3Gs/+rUQa+3SLAwQa4guxpk3relB
qUBRlxSgBU63X9u5m3cG+CoF/6kA8i7eo66PMlAQKEmWehlYA1FRnNPClcLnbWP6ucoSk9slRYev
CP9Tu9zvTgbQdsDJAkovHDK6AmhJTF+2J4j22MNJu29la+3Br+xzCdOF2IxESwpz3nHNBv7BTtUV
C7q2wsKPJ1WSyRzNOd8cJEfih6hc5emcQQp/eISrz7hw41GWlDQdxrlgiJkjj2/1o9jOAxCrkzJr
m5n//srVpgHLSUUQE6snfok2ya6p7S5G52uepi5/pL78vD6EcPPGX21v8dJMQqRAjWAmFb9zxB37
mIe4yf2wa516K86ZI+//zUzADC/8z/U3F48szMGs2kMlyB/K2Anz9yT79vX7uonwuV5h4cW1Ic9H
fcQDmxE+5ftMHkkuAOSDKqb79T9Qicx55Z93hCrgMac6qFwX66VpTvKohmObo4Zo33R2gOSzdzR3
2lDA8Zun7sOEZFcGDsTAZvvYTTrvX8W09PNHLKKJLAcDuCLjLdS8h6DENzOrrD5cmXSed/LVThem
C8X6ZqRxghFGpkHb6SwrxOJZblHxTQrX6jIrn3U5BYoUJwHsB5x8/Gjs6HMBLsAaI/HaYT3ZWdnX
cgZ/0OKCjgqegdnFrjKmlpA2TRzalRHb2Srr4W2H+nlWbGG3hnL8z6szN8z/KwSb51v/Yo1ci4RW
V1uYMAzJ01jSYYdLjNuD3j50tDMBSTOIRWZVjpWIaHW5hR2LG1IZQw/HA56ZdGuAm0typzv+oKPq
u04RNV/rL27kEsGoZYpqSBwVWd6B3jRULRlig0qb2aPyhKFVb2ArneB/sC5/PzS2sF+9NPIw61Bl
iguwgYG3UbMj5Ch8o4+2eJxnxdYGfm57hs8VF/ZFRDHEJXvsMWPfoWvaxWt1n9vX34BQOQFdPzB0
/+16xrEJ2w7qcCicH6b+pal7i0Avi6DrHFVrhmq2EX+e2Odii/tRiioSZljP9Yt5/AzIIaQ960/6
9kf7XGbh2ahc1gQsjRDUrrZSDC/KV9XJ5mf61U4WNyEPGtKHGsJypZZfMLh4YpyAZak6JYTecxMk
RRLiOj0zHT5AvqxqlKNkrGoF3DaTnxtd3I4u6Gjd6bgd6WGeHk6dwcr3I7guEq9eCSpvdwHo51oL
J1OmGFQvQuTH6XZ0a1t6GJw5YKg26qV3ILsK8uuVYPn2+/5cceFx0M+ZpGpOXtOmdlIoXtYVdBmR
rSobAaxX0xUr9usfAue/V1yiIjMzmEYyf885cJZOBCKfUAjGd4XSgw9QuMMiq3uSMKcNdpbQpfEq
zfZ8b764V9qijs2qqCZBAy+r9qB5Y0m+UaPulxpOGzGQle/7D+bsc7sLX2RIksabDq6PnvonaMB7
M+x8sAFJ+AuTuOYfVr/vwtg0eaYCdT5ioOuF7WrMFjfP0z1mFak7tN4s3zu7CRXMPo/GfSNZ2nEN
y3M75v3c8cIAdTLv46yDtUtravWpbsWD5tAosr8OQ1cM0BLcmimY5AlSWIeuRLU51fmvjFb/zhl9
7mVhglhplGC+QqYcbuduBAFncrcZ7Gwr+TMr5VrJam1PC1szkFErZJUDuJM+QwrWCso1xcMVV6Qt
LIwxklwZVEQPPR22TZMcYlP1u5A5HYNgmpL5/79DWpgXwVBcLmoU043ibOYvKfhMvl6AYJL75nP+
dN+LLRU1JOKGKAPPTFIHvgZGBOCdxYcUc8+keQ/LpmL6ukiRNaTdbjKARZJCEVzS1DB+TX0YubxL
FbtDU8hTMqo7RVS2zqRD1WvszhKFLkwZZ14HuXo/KYPU75g2HCGA0DqpmUmuosTMYw2axAopf7IJ
vca8CFzeB29mAQQd7Z6oEV44C4inq1XiDxTqgHV5abiESBgcEj4bIJqijVmHBdqtrFfpRjX70e37
sAM5QDGGRzlWUqdSo48xhSZ1KSuFnUoBhMdJFkBvLCantlTPZCpqW8kxZhIDR7ttR3Ql8zYr9yw2
hF0wqbLbtIe2osRRsuuqsyLAPxAnGlCvWvI86qJyNSl4NY3sVILQsMtyrzIpBssjPGAahoYzaEAP
gdvKKoEz82PTfJkKatpFF9V+GUe6VQLy6cul8hClGLYs4o3MDWvsJq8q2A+JccnCGFzsqmPvt6m4
q2g5Ogx/eo2Ub2M+BdD7kzlkzqtdnua2rgy7MgI2lraTBSjMCYAmCP6Vm4wzu5Fqr02ijcH1Xd+y
1s70wI66ugGTiD5YBX5FGRb7IlH3o6S3tsoLHfja7mOUUaVpovAMdVnseJLtkJN7uCViG3Ey2nKq
tV4WjC44cM/QAo8tNuY/YGoCfxxyXA9Kw52cgXibFG7BZ0Y+cxPVxTaB9JU1RsojTu4nWi2OmoWZ
Bb4zB/TAx1wtNj2E83opvJh6t29a1Rlz4RQqcRkp3TwvcqsI5Z08GJuhGDbgnXs31PbApOQ8oMya
SOFeiTFOkI9Wx+BNTNWL9SrxlGhytUD1klDeRhi8sqCn7QVJcdRb4YxjeRpCDCAV1aVLVV/WC8dM
NIdkZMMGMF/kOj56vlPS2gtH+TnOxXMejJ5Oje8wSDvQUz+lBDy1U3TUkX9TjNPoobrp87y1NTXK
rcqMT6YRIhLL3wo2bHJmYDB0AMVUqb2XKtmMU/fKcRQg3ZjRuXC8bZCfUkn2RtLuOlkF7kJ7H81h
q8jtvoAGZEvj7dirFZ5I8qLEmWPE7BVRp11xKqxajj3NKDwpIH5BGsOW62mySRfe93X/SkMtdNRu
KMG9rkLCvQw3MSsvEANVrFaU51KbDlOe/VTQeNM03VKU4KWnKIFGma+a0GMLGzCU8vhVISAerzr+
HZPYVmD0Tto0QLSFbhhRP+9GZ4jUyDWMRnOBtzZhDLRjPGZQKYwHd+SjU5Lgo5UVVw+galmZpymU
PyAH/yYN+TcIDkBrG4/ExK0IU98ICeScJXHipeSSfCRWXhReqXWtVU+l/iuTI/RoZOrSjOOd5Wlg
MemjMzAzEwQ7XM4fUDzdBCJwakN7kmt6X06NZwoQiaQA1hutZslIrOjQI3k0ylMPPLoVjKkrCmbV
lG5lU7Zjignb/p2BISQdEwearE5hmkBK6ceQcCi5lYEXhHpiRSSHVHGmQL+gdmPtyBiA3T2AR8EJ
wwm2QvPEVvMx8OuxeY0G4WlB8ygaYBCrJrLGnD2TsNqgCGEzrp57VKuUqjgbBT3qQjkrAcnARSr1
l4LwDcHTrsOmtjRa3zfQtR6K3A40MCAkrU04bItZemUbnTWos0MMb9vE1XmMGj+TjUM5qHjPaHQ2
+gW6WBZP830QILjsMdqQdk7YUNhhmTlVzd2ojRypjDY8ELYKeK4tj63bobpaNyjwSqnab2TZ3PfY
B8ZuEqszKdllhnKYKymgGpL9Usi4IRBUZ+hNt/moWVk5pnaRsW1exrBMNU2htSzd1aSGEY9Q1SrK
yK577qdZ3m4VQ9aPGQ3cvE1NS+jqWaf61mzME4/Fj56TvayK+1htfuFx+G3Q2RnPvFzknpImoatF
RLFEaRxxO10jEIfJMHLbTBXuKmiGJTXkOQ3TCavBhlK4Z/Q9hjrMHQ/bI4aVHiPcMU/JpchpNO0J
hBzJITGqR6Cm8AV4a8dhkJ7zjmGeZ5Tu0Lt0G02/7+eGP9G9sc7P0tTsJBHfVeCRsnqzat40o2rc
adJriFlLtcu40K2qzvYgFsV8CRJjr1IUF+nkru9MpwyUM6llP4679gcPiuCtDORRcuUw5LkjxcyR
WePCDR7UCoeZyNs6Q7bUsbZ0wl66zwPdDupZWgL9NrMkHnQS7ESEe5lA3jqSvjdQfbRKUic2SB+O
BBYmK6mjV4pt9N2PJqLvbRtPtl5X+UnWso+KBU8kiEOrDmFmgvBUq8N9mdRbqg37YWYKKoPXqgki
txLqhySMTTApYLsngbYNm6b/afZMtwpBi03YEfAu0/aox6aMZmFpeiFQ78g9XvVQuWiDChEz5Ydp
8MKFAKBwWdR+dKOAtUyEuk37uNpIZugmbHA0ID8s0AYeIh5s8k4ErmIw1yS4C1G0pYk02jynBQxJ
8lHEpob3Ur8gvgGNRanFoN/LT1WpA1smma+NIn8DeBd5n2B2kNE9TzXUWIcB0NZcXMiQgU/SlLmn
J+kBqSIa1c0m5hl3hARWqwJoHCIy2U15tlHHeo+o2aXRnZqSyu617L2Mx3NmpidDRA5o9B6rSjyZ
ontuK0zg9ZX2S5e0Jz2NzpSCj9YUvlkoFzEN901qHqCXcmS9BgEP4KzDujo2mgzG5bF6HPr0V8zF
C5s6N66nl76tQ8gaxM+NIJBJFr5sRHDAZBPKamgD4rMFgewGBTQ40lbxed+5Uih5Ku9PmYBxSIOd
0qTbUm8feFp8N4x5RlCT74uiehoEe6DddAkEOyeIFdQciohGkiEyy17VRjzWbQqCDj3LnHZie4pA
Lw30xm3U3J1wOIhhDnXTPQj0M90WehYOVV8kWdn3UV2CcT14q5rkrJftSYlTV2JNu1GlarRIlQib
ydXPWp32mZy5kZzvMsq8sSn2NML49UiQURo6DH2aWJLcYMyv03Yg6R0sJanum9aQdnzih15OjY2G
DACut0wwwl50eykLUBYdiu3URidKk23PzIdUTc8klj4aEL4wgw8YmdXQfZVlv5CmyVJ0CYzNNdjZ
0/Gu6MfRCvs83pA6vNRStZW5hkxJopsxbi5twjoYXNq5QofuJwuoLSOstkio78HUuB/Cciem6bUR
+TnXwq3a8cDjPHiB8B2HEU6lg5YEv4ZI5M9Ti9tkDEAvMOA3ozZOv3XFBA2mSUhwRJikQilv08qF
ir1Fl0AlThfKrlxqZzGNlVWbWYe4GITkZBqtyOhtNK0Lewo1TybZQ0O6h9Y0EKeBuIkrG5ajD6X1
vpbL95pG3YhwBGhNcVHj4k1V3hDIcKvqQ1j9/Lsq51vJNI99XStWUItNmRkq2Jj5w6Rn+7aiitWP
1RFY4IdQYrAYkcdJ4sYN1K0Hdo9C+I4w5gZx6YZAQFu6hmG0Wt/UOrvPNMyFMaPH3WdOGWvPY627
Wdftc4oogFKcCO9essB0IM3m8FjywrC9mCVuBM9eeT2c9Hb8PgiQCNfpR9/Re1K2dhom74rGQeg/
MbdmqbDFIHtZLB8DQk+qKNB4rphLW22HxEp24qFxyypxGlpt8XPDbdtIv/qGPRuN8TSWQLTpEnHA
FPSjU6TSUqTRm8ALO8lS4FRI09uRPyppiBDc9CQNzAZlcyhC6uRZs5n08LlWpE3QG3YUV57ZjO9V
mD0bTDkNTPqWQ8rWInFwkBMdyKXqSZ3CDTSFvF4Zd2VZ7yqWvU4DM20lE0jdBi8shks3jjseG7tk
RMo3FQx6eCR9lw1kWUHvAg06WC2JHxtSX6CsfunNCeN4cDfxJH1A3v2Akf6zUEtPdLOEbZ1a1Ize
ewPvUjYesqbY8gQ97KyPfioqdc0y9YguO0FrghiKTi5RADhJ6aM+VU5IxgdZdPemiA+w0r9gUAJo
ovT7upN/xaK70/vqELXdewQOU7s32zs2cVeDT58k/gzY4GMgmlOumF6vkj2dRi/PA1fN9UuVUhj/
fms0Y+T0Q/2tq2GGkkL1CoExxjRLrCZSCxdM4scY+aolEf4xIoXCvBwCLUD2UgpELlI7W6vyA0Vc
YRtJaoPCeM95EnkxBnQASM68qeZHJdd9fHtMr5DEBnofSuD9oZ+0rd51DXoDqDMJjmRJG7IfNY/g
V8zvkRJvwqh1e814HgUdHTPMNxKUaCY1PGdCOdZpmCNfk+xSzx38Ek9r0mdtmHBmqPGCRHY0hq3B
g0Oog4BMBIdY6rdpLNksQI7eFHcl4rYy059ZFG6UnIDIoSwPQm1+cr1xmqmwC7yFoeBbIZG3omwv
mUgfUgn5kZ75LCj3vFG/mcr0s5rG81j0j6xEQdtQvg3weDQI3F5k22CC9JkhvmsS+ej6dG+a4Lzq
s00nNgUv78w882lPH8EnuFdpZXHV9BTKvYDTvRkweB8KCYuxeRsj/VzU0XmopVOdAyyUKcazmEI/
FPGpMzT8c5ny0KUdECfx+C5nwgtyZSdHNLC60DAcqWVPXZmMqK2xrZYnrTUJ5krB8CPskk2G7ixy
VQiTjwjtnCiCucRrfTOb8qGj2a5SawtEqd91VvpFXXO7NUFtlhu7QUEeYyq901d6ZUV565uqbPe8
BjI8ig5yJF5AnwR2fvPINX6Jm84diwDmg8hvY8dhV+ZSQWsPcmDYdBxiWzPyR5D+EbvXlZMZ974u
NBO3kXmmOfjlkMoeyGk+Sk21NZo5IBx1GbjswzE8SD1YXCRoNTcIEE3eI3sZMRMsy+2vOldBx5U3
wgoyeKUYGXQ3lScJXNUbLunvlJaOmMuOXaV6Rkitouao7tQtZhbwbDLt1zhp77QPHhV1FHZgym9R
xgDbSuIj76qNrEnvGH4ZbBFM3G50Bck5An6eDt78fzHeLuw2yuBAzOihTfKXyMwv6iDv+lTyAT5J
NwWdIHSWg5Ua7MeALUfZse8wbq/oD3LNkTOZ/BUk/u9IfSI7pwTscfl4DssS4ZceFKdJF4e+F8gl
lUOQBMfx/0i7kuW4cWX7RYwgCXDacqwqqSTZkmXZG4ZHzvPMr38Heh0WhWIXuvuutHC4kgAyE4kc
ziHd17mq5xOesg+VTk5rnz2FU2MhcWV2drwsys/VhO2MynJHlTxADuprSXCKcVHfjZ3lTjn9tE6K
XynyKQ21H9QovSpJgYUx5ppdyqhl46X1Ne10sAIYmTMS47dUyWeDZt8ifQw9iWinLl3uMWzyQBOw
DRmVhSGT0kztCqg7bibpjVNXMD15BjZtYRSOqSp4V0tZoI0VDdo2PFN0X3gjLd1cklw6lg+6LJe3
Yd1FB7Vec/AVSJXTRstNppifURa+iZPoccTYxtRRvItDDBU2DXGhjZqHyvW5GRS3WYooszUTaS9j
ib+NfQOgo3j4SRT5rhx70AfmOdbdrPJ9GKkvmtFWSIhFug0eRcATyPFHpJUcNHiaN2YKhJSifVpa
eg6bCFV+8Cx+msl6VhY8oOKltst+ck2C2Ckt1TDABClxSmOI0UhrUDQzgbXHGAu7i7rBTnrYa7wa
n4acvJQN/bDq8a8pCgMgQD22ZNCxVXqYRm4/yS7w73pBevxvCg9vaVEu9Wo2RlcjpQFNBDIsw72H
X2gPo9McxzvZLs+GKFe+n1r+I5DHI5FX0PguPRroO9DeUo8cml/ZOfo0AFd6/UZvUw/0Ve5wEqFL
75cb3sRy1RxwCdAyzgyw96yVV8SRXQBrpkL4Ikg071eN3uRwhRxNLurQwMUJXjP9Nz2PrgowzMRT
JZvxYpk/kArK0CMo6vLab058a2YwuHoOkWSSq4y7pMDEPsqBxhAkqwNK+xvJqz35y9o62RHZQzA5
wrV8y3wRAIyoKnnBpNNhDj0tWwat5eZH2UOQ0zmVkwRl4Y2e7MZIlx6E6xZUJnl6naKX0y5Vse7W
RdLONJ0K8FG6P60eaxOLgtZTK7v4oSBuJW5aBX0wHK4fObOQK3XC1wH6TcdYLZGcRDNqJfIJgIhB
D4AdIAIfRPsrKPq8wpFuxFgLcMWkAt3yQ1a4q/6iTqIxJZEEzhVMTSari7LAMpHvU/Bwk4gIfk2w
V3zzsZJ3GS10dJ1FquYYrelgVsgm8ZeB4u321BRfh0HUv7Rf9/lTm+NbkMfCMhO1g0GCsfG29BkP
DMarA0bP/D/pAd+ETAe9bzqFCdJbtDvMKN0S69AsyTFpxwfwbjvJlJ8UFbWP64Ivfbhi6DqcP2JN
1L1gZtDQjWpUek/6cm4nHxlycJcYIxyO5EW3q4PMp+r8A29zsalMokUICP+QuCR8p5ZSlMYM/MPF
lw7lMblZb8xbcgpv/gMsCCeIc6cSkQegO+KlhseJXeafqiUYNdkVbOBF8wYnhXOebataPZmwHDYI
RW6TE9JQx8gZA/GCLseaIctQDYMqhAAdk28riIiEfL4W49FH28+Z3t3NxVDYo5Y/q236O7NKyyZp
fYOA9UzzTHDdX5i4YhgyhVDMYakMGOS9pkS6leiSRmZfx4NPIV90TdCaeHH9MQHQRUAoWZpu8DBg
IZq99An1IhjA4NISg6mRckfx/LN77YPg1ESyuIpuHI36aDWy7A+Isg23PVIvd0M3/7wGAJBaACUI
Zu/M/QfNdRcxDLdKbhvHRStInCSKv2ay1xHDxoQRHrMsznfVoXbWHE04eXQ/pEjkEfQNTwbIhD8O
0oramOETWXbwphPxs1041/dfxbfMdHXW5+GK/ZiX9JAilWSsDYL9LxIyJOV80Nvck5EFun4Kuxr1
duC8OvdFV3RmC6Ey4qp8watE1PwtksC5gLED5FvVIjxH+H6YIj+no4D4bc+BbrWWcvY/qHlLoxKL
oLhdVXuVH/pj7iMmdrUx8lZA7UtCruvXOfh3cQM7LrT6EdNQDMXkd46kc0tkKZT90vjYJc8aMLFl
A+Wq9mMhfepmNt63YNr694iaVRI/R+392GZ2g1RgVsTnhqruiLmIokw9q4zsaMTYcmbOX3AgT9eP
eFevDAqXpYPGAcg0751GDORPS4om2ccDK/LyRKFnFYbnyWWeuPKUIjeJ7v9b0yzYm7IRwiVehO7Y
KNwxOh6y4OvBsMZ7+bMua7E04nRGID84C+64+iE7gVYK6Fu5nd5Zp9zLAxF3xZ7abaTy1mTm5jRn
zLt0VuhEKIZ3qnd9X3fVbiuCe5NQdcrkCfxRfu8blp0+MDRt001uEyQYbUY3KGpCvmyCYVtJZVkz
FYuA5oSTmK1Va1SJimp67CTfWkyAlcfzBMrjn1rpSAftB5SQPQJfJ6l/ozAH6HqUiRP7y5jb7R1D
rg8Fu7B7uptP4sybxCV4rWp8EpGk26Kz/BI1TXAI/oebT6HAoaYKQDU0nVOiMZpRHF6k2S8KINbl
57kXDaFdsmZgc3Vce7IuI+N8AXhdWHU8y0SZ/e4kK0/97XjPjnNUMaU1uRU4617RBUWdfHt6upXK
3YJqS8y4ogt8Vy7LrjYQzKI1Q3t3XVf37tqtFG778k7PFLVVZ1+elVOnNZiYatBCFBd+Y6IZ5rqw
XcMwFJkCj1WTzQso3mzVo0ItKfLzt+wB/RrQhi45vwa0/T8JaPd2EW4YyP4Gk8k/XpUh6bOyg8RZ
xesE2W3Z1ir0hbRdoz7PPW6BzAIXEHATjEkP6ly+IdNkfsg6FBqQm0OpKfzXDxeok8Gw09kfAmjO
925vArx4Eqr4pP4FVVynjm3zqQLZTP9L9ILdMUELcykI4y1EphfRPOY7gHQWd4s/aPVtiZT7YgID
YP11/VR3tvidFM7Qa6uvcpLIqt+Okp+vIGAfcve6iMupBxyfiqsUDk4H1gXfQt/Rru5La1j8FkTo
DOO+/t56ANp4ZTeSBTaxp6aWaoErysA76NKnmMk4dWUzqwDDkx0tee3apcjyzM+qy0IGUc/+7g6+
yeNTZxKAKc1unRc/a0N3UaQjQNJEO7jzFNquyeBuiLig8MYd1pQeUXSQvjN8P4ZM4vRB7oh8157L
fCeN04muGGWadouKq30Br7qk2gsqzt5ot551mh7j1mnugXsr8i878fs7sZxpET0BL1sIsSwHaQEP
Ce/LQ3FiqRvq94F0ZDRc/wBYc8eLvpPLDnjzULfUXBrkDAfIKBgUN/Hq3paqk4HptPSuvCu96bCi
yF8eRKRtyv6xUjw6QTemWRfvslwpc0zVoqnjHAbrcb5h2UjoKbBmRLMC+0ZovcnibqRRqeY5kyEL
HJK3kuSkvgVYFtMGzLaKVn3RzX7Zys6MfiOPu5vaxlgyQlG1wTjfAwqIjunNuA3tKYhOHbHNn/Ej
dRmNG9Hc7N46igBv9k/1z3r5SLEYw0EztQlVIwrU9GRwevmsxwSNNILHtWhn+SdD2xEA/2MO1p/R
23ssPFOy9Yf48+S338ZzelZEMHmKaGmcfa6qZC15i6WZZx0kkNkNqgPGXd3a6x2e92BnTM8EFX5b
tKUq+2HucbQ9U/5FhhbzJkLhDZcFHLl8Jn6buHR2UhSe0PP76f8RCsGs+TB/i427HDwDNybKFYhk
r98ou1fjm25RzmIlQjoFCI7IY4zA30xL/Zwa9RN6hgRyLvP3UGI0BOAe0U0Eqfwjq+/lUE91HC36
TlzmGgzzCc00HpjeHOKZ31XZlo7WbfKsf+puBoH0vVVuhL/mrDZ+KQNKbYvi9uL3jTu0n2LzSz+J
nvG7urQVwt0sRQUY2RyRqg8evRXeD2DjH8hN86lwLICcK07zgBp14grhlPdc31Yup8PZVKH7edJU
H40tx+wU+4xFmvo5YBFF99nevbIVxd0r/aJM6DBd4Amk6Rd4CW9bqbgLIwk9TMbPKBElfPbiga04
TjnnSpFQhMfKLAyAFH3vAzBVxBy55wFAUySrGDDAaDU/P0PzaMjTFacmB4Mne6Vfg02stDOH8YuD
Sj2o7lluZPxy3e52Y6utXPZdG5Wshx6EkgrW1ruzK9mla8k2xv4BMR7a3T16V0TX1u5mbhbKznYj
0BqkOZwKGXlZIKKxhq54SQSLEongLsYQWTgN/K+4qML+piWHsK1EmSx21/F+E2xLKvJJVEaqlzOy
eDRjq6jqFR1ayJOoTgh/AeTY0xSkvu7SR5QEnaq8t4L2JJ4C3r2fttI5UzNrc0F5tV19ExE3WGjH
G901H6Onf8YeLRTHmRsIBxWpl4r1tQqRHdaD4ZFgcpEWwtCVKGjc85FI2qO3nYAqEm+y9/pBtCVP
NH0Gl3mD5tH5pwbaCTS8X1f7S6RAXANbKZyKxBnJ0zjHFMwSrP7qKk/lD/WEh0wJehRM8aDX3glm
gIZETmME/6CIu+fBDFR0LBPdKqbJQ15POal1UP2MPitmSqtrFc4IRGCSOqOt5o7xVQrAqT6fMj0Q
4wLvGv1WOqc/jYyszJR1K/Kw6LlRAdwgOUYesOCROHOwHNI5uL7hu/ayWS+nQvOaUwwokdGP6Xw7
r2sJ7rxOPa1ad1IKKXdSCanWNId7rSVLcOvuvn5MVQfhMDOai4SRrEx6W2n96ufNsfNkByNPaEH3
GMRCFB46VCnr2hEf8p4mQ4MhUNc0hgj5XpPXCOQQSVIjsRAPnpSt3qQhSpb/0+o2YrjDlIveGJt2
nvwkjY5ROB+ytjwoaeqP+SdwCQIeIEZ7HsantPwQGl/U6D5WUrerJrsca8HH7C4Z82BAVdQAD8Lj
PU+RlOu9sqx+r/yuyse6Q9/X7P17VTJ1haUYgQ2pa5yDqOMopah4reCPCgPWfKAABb8PRPfU7lI2
YjgPUXdWHnXaCg+hoe9u/raitxvtwtfXsvte3C6G2c3mNpzaOR5zwLajpMwqouuNcsegIZWzuCIq
WBAPMJJTE+QlYST7kRrdGd1jE30dq0wUx1xEgZjLfKW4MUAOCv9G3i+IFcfqtiYEjg2PUKdXPQZH
o/ooHUweEeXuLqImThoXmeVygzmeSiNwZP1x/cme+90dOSjVwXR7cH07xMnnI7pmBXp+WV3mBLPN
3pxbr45ZtMoELuXIYClDF28IcCGmJ1E7ysWpcYK4+KwgZmSQFIJ0TNmlaCrvQhOpe8FGivaRsym9
XGvM+8mrD0g3t8RkgLJSGzVfV05FCiJaEGdX0qSCGikfUOUCs8UIFsnk14D8fWyTU+kVj5Grf1x/
tpPgwme/+i5ee91GlnkmBjgydc4XDxbmDfNVwTbmErgsFuvJSjEhNEzIWSjmdJNhEM1U/jVdECeV
c83hYuYd+heJv+iNrZoSBmVdiuMrhuN1P3IR8XKCOKsbaTIilMby2rY4JOHs5aUo4t1VEYqaCwgz
EK/wLQ0xWu6zCXVDv30pW5fgYbmidous0+f0t67YaCUmgHPM8Fj5eH1tl9EKW9ybZL6ZSVKiGNQJ
qIu2Lj1JLwywurdz4ExJwNjB4IbIti9iM04epyuNMQxFOevER+fXa3YbuJj6Exo5wCuDScGDEWhI
r8UYwUpd63B9sbsHuVkrpzFpBfOICQ4ylXSfoh+5TQQSdu1PV2BlChqZYA7vPVcb9R266KjsK2Pm
LOgl0FQnDUXdpyIpnJVnfbpOSQgrB9Xi4+hKL9oBI7F2fTAfjUC+1Q/irC/d1dDNyri7dFa7OBtM
uvqVNJY2Riy9GANfWVIcjf5grelBalN3sR7ShmLMLznIUv6IniA3JpgGV88ZIEHNHj3wpWdi6r1V
VntG95zS3oER+TbD/43r72X4eW0Hu6A+Xb7IWelnylOt/64wjgKkDxvsbk4iR3aOLqoczbZ6bMcN
WmEfczQiS+qAruRDpulODtd6XXEEi+eTo2sxYMwQJXzM4GRnbcAw4QrCSbXxylwRuAKRKM4+6mTV
0VyFSrIpDzZRYtBUR64xfK/L79fXtK9EJgo/CCQ0VOjeq6pWJxg9qy002kTukvwM5weaiV6ClxEY
rF2jhqKCnwYFa94eMFAVqllJZL/PgRdWAIFXu6uXV1bOUsg5dvEM4oRxZqGlbRqPJVbE4hVyAz5W
BA35SYRctCtGkzV0bCAKt2S2sZvopA2tTNYweewbI8Y3f7Xq6Eb5aMdyZ6MtaiXkkCqCrsxdLw1K
yj8ymdZsZObd1A5liJk160BPGfirZnt5+Ocw5/vyDAVdfjg+YBFyygGSIw2QBKvsh7/y4+rmPzKQ
OGL4WgXoILsWRCHf3q2gbeRxoWacp10I1ceQTCV7GuZk5/lBkgZP678kvSBI2pdlygCFlVXUWTlP
htliXOgAEfG7BOPQdTqflyT5hHs5kPvUH8pK4Dz2bh3N+COP505Cr+RIlqgCPRD1o/5Tlpf2dUve
t7KNBM5nAEexXZQiQw/hv37n/I1mvK2Gu0OtdsWCKHbv/7saOpm16TrkrCO5If+Troad7aOvTGKq
wooK/Jun7SUzpT1UP9U7uzae+kIQnl/SMKgoezGusr8kcMqXGlYUlzKutiXQA5auyl/YX+opeOio
PUYOiJPk/6Tvn5kRFzi/k8y5ksHKtQYsEOzgzECy0fh5DP0B3HPotgSHpyizf5lr5FbKuRHkafSW
LggctPvsI2OexSCFPSWvHab/oezESeOCISpPTd1lGroqAXjhFDIQs2k4/JQx4CQwAFmwj5znl4C8
AbL7EftIX8qksDG0DFK9zvgyRH4mKUCE+AxMFoFUkWJyfkSvlzVFUzza0MDsVRi3cvtFsKyrEjBy
zpa98fo0DwExM0D11Q/Sff+gHKKz5um4PVlXd+GL2zmvKwgkcp5EG7ohRPMoFOSV1LZzMNfk4LEa
zEF5FtVHL4tprwpCiW4qFM1B/LvRREPmSA3sIIbQb9MXjIibdvjT+ob5sh8Wnh/9r0q2W8kuRNcp
W8al3b0J5pzYGId5AtYGlhgyA+22cTDCd8s4mMWJoZ3bBib+Joq7SdtlSrW8UdAg24YBqdcARX5n
MjN7aIfAyH9eV5mdoO6dNKZRG43JgHigJmiZ9FXMcpZRCl4oYFbo46yJ7pydOPWdJM515bEJQI0S
riS9le4XGePCR83vggKlGcA1YcJe+T30HkC/xMnDv9HStz3l3JiBiyKUdMimQf5gfmOUDsZ5um0/
qAfxAe5vKbtdFUUHYQ5n5goIncqpRGhiqkB9BpVskX1Yi2/Xz+1vlvRHCv8MbwZTGRtU1P3lNbPX
fA1d1Lhup2MbJL7I8Jg7vFT/N2GclXeTLI+mBr8iL8QruuMwnbX0MZVqJ1V/dbmAhmXfi71J44wN
oDXDMCgmYskWkA5LHCTzr+u7J5LA2RiwNeiSmugejRlUlIL8RbEE10UItIDnLainOKziAQmaSFbu
q2YMyGSA0/x4XYpoIZxRgRgtKucMuqbRj0bxAWQQIrNl2nrt6DnT0YwB4A4KJFiPEptPt9cv2n19
rP3K6Q8M7vhRj4AkAjZc4smHWbKtp+tL3Nd0sKiiW9rClWZxUUG66KvcokfelzW7BWiv5Jm30id0
6eFGy4N/jTLJrpiNNC4yACBdqqDjF9Zb/iR66wFpUvBg3z2zjQTOP8S9YWUSHtj+KseuMRcfxy56
EezZdRkKHwjkkiW3GoukRh9R6rOCGwtZM1d/rI4a8PzFTk9wSqBPen+RSB3g39MERkuD5LA2p9Qt
nOqFVTCrxpXcdvSuL1G0Qs5JSOjLTqSRednlU1nGtpyL9nA31v5zThju4la0TlRBDwgs+G76lt2k
LjA4PLgMTNqiYUcc/e69lDaqh7Lde4H5pGqzlUAgSmkfSsxFVA64z1/ym+oWCH0nVO+ub+Hl7PI7
XUf78HuBSi+bXWNCYH6Lt+w59wHr9xDdjl6IJcrfMQDy+brEXae42VLOmZiGBXhV05B9RkCLxvNj
Va6+pQs6lEVSOIdRDao1hASqASw1PCCeZelDbghkiNSPcxPFoKZ1yBwv1ftnM+qeDE3EoiJaBucn
srFIF1WCRbXznRlmzrQ8hvHT9QN5nQO+cO9vJ8L3wK0KEIW6wkJg2023I5XAXXgrA0kM6D51Wdt5
Bbg8ACuBegJ4DXdz/kGtn2lcuXoKPpysuwfKnFNM1keaqc84XjezDpYKaKriu0aXz2sk3xWN5CZ4
zg1V4dK8PcxTbZORinR590W3WQjnf0gHurCVQLVYCRBofegXGT3qp6d/DYj/3mheHeEmYoZiUZSJ
Ac0ZWZ91KXbzUjRSIzh4PpdGyUwiUsMsW+V3bg52rL9k0/P1g2eWdu3cOV+jJksUA7UDyVyluzfb
9i6ppNtQl25XzRSFqmzrr8li693sGOCesiYBgzf8mvqbJREsp21tI1Dd2JMLgSKIFsa5mFiaTdIX
yOka043VAGWGBOvwvQLU7/UNvGxj4fSA8zJKpA/zrLHAKPOn5+FD6s6frcWVfvW/Z6/+uP5CGA6I
R9H6mGO5tpmc45HUaQC0Gg4OYC5els4AkeyBPvhlBt5UmANJMhdhibOFXJPI+SEg9AK+WcVCy2W4
G6r41NfL44jqLGnrXxomIgUbK1CX18b3jbpMaiNj8BUniLZcepLP7OLtGtcK8oO4K2h/cVQ3dKBx
mlTndDNqrKbTaMtSTpq3tMNxqR7BVu+u9WpbU+5cX9v+4b1J45SzqFMUvDsWXBqPRns2sqcqpXbZ
PPb5gYFOX5f2NzGZCSZLIP7oF3NBZjr1YKJD+RJt+f8fsksO6mj5a3oGIwmik2Obdakpb/I4p9KU
SqXMeseSQQyRgQ12ZhUQt5EQmpCj7J3+F0Z9+y/Xl7l/Fb9J5Y6wrUE2lmQq+iHr4lBUnzW9EhQA
9o/tTQJ3bCHR/+r66KdYdfpae6a9flemAMCNqHEeVMCArXQMrq9LtJucg1lNqx71Ge0KOtD0AHhu
r5F6ToR0uLvmBkpXTBibGrkYEQ2jZIgKwGduzQ34m7hIwY0oAq7ZXdObMH6Wa0jLpOpNGMCU9m6z
pjJwJyugGJaCExPJYYve+JBMolqDvkpcbzLa7ouXavw8A3vr+gEpu3qxWY3KScnCLsIgM0tHsllF
JJCD8XP9CPQfJ/8NBlHM3yG/sNwMB/2jQPSu39qI5h4nmLlN9LZACQKYUeiYnT7WP2b8BQAYSHlN
DK+h1x8lCLHDFO0sZ+NLMo0NAMnYtfdxme/a5kYaPggWJ1BJg33D5vSkUZ1UpYBFo1JKT9br0+uv
G0CsknvFMNYgqQKBXNZNoHe8l9ateV/0EQygyd3+diPNxH0j8pG7zmojjNu+CXgrMVD1YACAP6EF
GM/r79d3TySB27wCQHMzaSCBrqUbS8lBtUQRwf7FslkF5xBnqkdpUkOGdp8+oYR9I8HFLxUe+6kH
UgL3+oou28NZqIWuXcvCVPRlE3o7UblsBwSQyn30LX4w0RoO5EP6rX0CSa6fOGh/j914tRP2bs1c
A89K4aDE5agS9xFc4CWrZBzyBS5FukFvAvjFwq9AQnHHh/I+9vPvwMLEmAYQidG27as3w42o4r1r
eJtN4MIwJcGjdoggnyZA65VNx+pKOx4FtieQYnIVpCix8rJt4dLk8CEFZn3U3Wf5vyevYntpqOjz
AHYAuiI4k0sKKmkUp4r0lBkglRiQj/Qpu509Ngu6/PuebE4cZ3RrAtpAgCEzccDyBxhjdepmm3QO
wMXR8aFmTlrYAEYWQ0YxQ7iIiDYL5YwRcxpzYyEZ56foamxXNNtX2ZehWY/TLATh272NNrI4o8Q9
FPUzq2nmQKVXUygjgGQfAa9qEw3Ymr+vG+WuomykcdFJlazDQtF17BfSnTECfXQ4UcwpXhey68s2
QjibsyoQaWI8AdqohOi+AIQkEWFDiU6IM6skJUQlDd5TExm8qi/dFl1mQEa3k1lExyMQxT9sUBJo
1czEapAEO8xyY8/dmerjvTQIH6fMgK7o3atH3dygQHMAqwBaon1LsfvKbp9KFw1zbv49Qf2+Xz31
IEJT2L9G387qdbZ1I7JJZ0WZVgNx5Ct9eeyER+AAB6VXBuR4XS1EG8m5jwHcRCix4T5opOqDnv8c
6vZkTl+Hdj5cF7Tf6bFZFOc5itJsq3lB7aF1B4xXF/lpdmOnO1vefLIM99a07AWgB6CeE9x5AvPi
kTkmS07J1EEtAWpmx4B972TLNel/eWJslsc2entmZqKTiWAjaUrBFBKoRedmolh8N1TdCOE8xUjX
cZpqLEUeMg8lYDvSiNOvh6g+hWDSEJzYbuxooMsOwE07o1zznBaxXGv/LZrbP6U3YdwDoKRaZ0o9
hElGCJxdI7AAbw4GP5EaiuRwCo9u0kHuM/QEKI/T7xrG3AXmsQdebc6irvCld5aDqBC2X44A7rJh
gZtTQyX7vXKQUiowPASD1j/o0P3mDq8bDI+Uz6pfoKIj0vhdo96I43y9DgaTXmIZSWON3W550Iqz
on6YFOoINIQdyoVv3AjiPL4ahp1WsUuF0dax2d4K3RzdDyuofOsoclW7JwdcJAWwgGy+kP37xsKW
ZA47KmNVVt6gcwoZ8mIIQVwDvOnry2JffbmqN0GcKZtTOAHXFxW/NpXOwLMvwGCGvumhVjU3HjUw
gJrSY0S1I+BbNJHR7Zm4iscTRpcVSi+w0oZJqaecIcmF51Z1rXskK8qnGOkfkEYdCzRy38+/lyEg
HsC9OkGMsLfDG9l8BaOZaRJX7C1ids8tWldQGibB9b3dzfVuZTCnsznFKm/BMKWjuECD6JD2Tvsl
+dADTCR5Mn3pGL00pZ3ci9qGd2/UrVTOu6DDo1sxHgAIwBDMEgaxF5raSbrYcwbAvBq8V1OgZgpg
ama31Z+ur3lvW5WN4nLWX1ht2jQsvjMIm5b8OCB+NbqP14VQgdJyNp+DawYFT4SsYTq6FvlqgRPt
uoT9GudmHZy106EAHzQLugCQgi5vJQReUREA8CGxq9AGY7Lbff9PT7U3mRb3iFpTcPFmKfZOHyji
yfKoastDG78IlrbvMf+YvMVpZbbmYboOr0uzcqd4bm8VUADB6jD/5oy/kyFYPQz6nUVDcIJTszi9
rJYiJhHrwiswRjF3vztJ5E92w9fNBnL3XWnExTRGcGadh/Snsx6SyqFHLWB9ru0nidgipCCmaFe8
p8WWvDHwIhnNeirgppW19uYI9C4KOCKWm1SzbGVEdrf88V8Oj2GfYPoNwQofodN6VMaQzR6Qe+Nl
Prb39WPq9jfrR5a5w3Bh+TUGVIcINWjXqi1A4BKNQTKZnDVghFYtgWmJo9PB1qAfZFo6UCDB2nZj
sDcpvP7TvKlnsHqycaP3Y7TiqGH32tuI4mwAZaiwsSosSD6hW/IAZsCAoVyLXje7prYRw6m8RsqW
zh3EjOBJjL43+Q+zn+wUtGeCrdu7SZWNIE7zC9DbgXsFatFpxvwhlnqU16WhcbSpVL28qoBPNlij
3dMCLYyl+olYKfiQiirChVD8TMIVNG/xnB4bxMCOHGa1PU6zCHBu/yMtIGppum5Qfua7Lea6CXsM
tAxIq4B7QvOakJaAf2nvaqoMthG2gp6p/f1/k8hdFOsYGvMw4wJO2+UFg3SxY/bNuY2te7DkfRec
wb76vgnjjCSjoGUyFUws/PvpiF1Xav0RxU+BS3KWoNIJRxfizCRNCfRSF2zdbuISBUDMbIF5VDP5
pyTof1tVziEjvR08UCOAu8sBnK46B+oXUBL9moF0R/BKN45NE4Cbsp9FX7DndbZfwE53413BzNiM
GSuVS4cRs6pdELvK4C9f+lOOlI5f+dOh1ZxGmGbc09OtXC6GqYzVsGTWk4bh5gGsEOX9fAhvAeWT
UDsB+hI8xQ24MfTP4smJPYV9i90AO/t+ybPSj6H8GhHrQFbXBnRxkORR6hrMGlBwFAtUlv0cf39t
xXH3V1UvcCroqEWeglWiCq8AL53TvzZZdKb9DzAM9zR3K5Gd+eZMrWhEuh4w5wAnPk4O4/8Gwr9i
x0C9S0FnDaQdcTZ1t/9/K5RTpFk2UhVsAzjQU/VM/NJNGNy6Y612+gwOQwxaQ48bwx7AoeX/j1vM
KVOYL2YdTZDd+5On+YlXBOEt0yLwZ/uRW3wWyBNtMO/yiilelxypp8kZPAtxXXIy7iz1uOKCy5Em
1ytvLp3rQvdu0+3+cp4vBlNjab7WdcYwyGLFQQspAOgCtRz9Oc3cfAbXZi9i47m+Ugytv1eldLSk
2JqxUlCWgQo2LgvcIOnv60sT6M4FCPSUxO3YtzARBrrZgeers7MciHOS17mqb+j28mitwPusA1HH
2L77e3sdc8FDBDb0SZ/hgCfDXbP7ocftPokAUq47HHi995sI2q5WR8iFrMb0Mre3xU8yO9oqenLs
e9S3pXB+BjTwnd4zt6YbTvUMpm030+ykBdlP5Onu4hvAaxpuIwcuVghFJZLNeZzcKvuxQIM4mMYq
dwE6d6g2aErU3QHTRql7XV1EZ8Z5mnIkda0wfG4TaKx11mL65laug+tCduuob/YG1OP3h1ZEIWlb
BWD4LK9QNy7rwJ0Lb8LQLFoHTGH1WbSFnE+RlzROixzVvRlg61M+u1FruFqR+Q0F1ZlutCKsvj1k
FuSD/igMX+lbQVFbRRN0v59Bp9cUGZiQta+yBAbRHkzyKRlAX6FRMO2tGvj4qKhdbtcsFBlU5YDJ
UJHFfL/D/dC2PRB/EPyQOATVIRh/6Qg+he5HltcC69j1YyA1IBZm2PG84k5zmtEmlLGcfR/Lwaod
wHZ6vK4wuxLAJYJhLGAtqTzOXWdmCnp18Dro6XOV9OAJFw3giyRwvgoMLQMe35CAaamXVgYVC+Ax
vv1vq+BcVUHCkCgV0iMrCG+L6RCvquAe281do+j7Z6PYMjfRiSlVzSCVeC9Ih9WXQbdWBUrtsdu6
O+anMHSE2EeijeO8E7USMBemMOXRB1L6E2M/Mz7Se/jjQ460J3jivf+yiybaFnFjUgDBvF9iHbWj
MYGa2q/j2lkMNG+Leqr3l/RHAp9ZlbphMusEDrcflNsICBvgZRR1RP7NSb0J4QwUReu5TRosQ/2w
OD3GewrH8JZ7hrObepFLBX37l/wjUAuVvsnjFHzJMI+1EBgpQy9nmFhTYxufkxPg/OGbjqaPLP0D
sjI4s9CbH8KPSecApESkoHvt6sB8wXi6YuyA4MHASxOd5PDEiHzAFSkhDVOcmyguQHusuEQK76Kw
PA4tnv2zgXL0deXZv3k28rmboDRnaV2QPPZNUK0XRp05pMlTu0BXQtQDqlarlcaeJNPrIvQYZyoa
y3L6KGnlJ8GH7DpojVoEH2MCRo6zmyaR+iEBmcJfCGUShakGP3Q7NA6sm4dNteejJxoqY7968V7S
0EuE3ljA//PXUgZIchBu4EVKTBWNlVN91iTYDzCnHq+vTySIc0S0SBoJHOS44bPiGI79x7jMflpy
/vG6mP1H/mZB3Damc5GPZQiHB1bnADToJ91Znku//x7VfnmTJChTA2thdnIKnmcodCwIZXZ9xUY+
Fy8Ricx9t2Kdy/K1ar7O+cP1BYp+n7tbQUjUSQRsuqjytI7aWm4P6t7rIvarPJs1cDahZan5V5Lp
mHxcngHLX5wYmSKo7J7Ku/5DH6DOI0qmC6VyfnwqaQhKJJwcypG/jZfkZvhUfUKfdlB/SxKXjZph
yPFwfansN6+oP9+JAkJaOerAegQm8AREI73pxfHoVkljr2tag/FVduehnvDWi0VDZwKD4PPeYNBr
C4z3IwNNOjepnqSk8erkf9NGvhcliaAhJTid/KFAuovGR0U0fihaBhfD6DrJSJzhbtQWzSUD2ISt
uxlP8uvntP9o1THrbMjWDmhpR9UuT1gzJ7utUEDOHyx/fETuwQHHmRcfotTWMax1EL0mdxVkI5e7
JWdiwB2OGHKas/8j7Tua7MaVZn8RI2gAEtzSHdunvdOGoZahAb0nf/1Lau43YqN5m7p6m9loousQ
KBQKVVmZxDPAQCgNsWWwUzS9tfJbO54KKdn41tUVXZgUVjQiPm18HTeiqiTgbDGPIGM/anm9VYyc
/84H359xvqYMIjsmwhpm2fY+bNGciMBIidywtol6CsEYOZcB+sqtdltH/Je7fTDJVKKqJliUPwj7
BFzXm0TDHZcBpA2uvgcWeq09E1WHts53s14SjCfQAtatDjKnf6S8trq+DJIMzFRmolYhzkhSkOhd
iCtv9FHYgVr5DQDyX9lADhs+u7rAvw2JNe2w61QpnPkPgp+zIO74RQGfce0YqDLbfyIpt55CLgwK
KaQchCPnE1K6ILTVY2S+AOzmTXfpISsCDJ3IFlDW9ucf+V+29N/V1IUDklM/SY0QHE21BDHEypSz
Uya1j4XEoXod+baS6ieFjG+YRLhuWachq5vAViIXbkDSn3HX45cRKLIOg+zoJd21TL1O1cRtQXdA
S9UpgnRL7mA951usk3DCULthRs/xm2eEXkPszEM5fD/zMBEf2NctibP1fYH4EZqc+tx/EOzFOe3k
eE7twGlYu9WBfeWuDzbvaPSgcPEn9eF51T8ctIVFIduaGszlSDGy2vCcHfhpVjT9zXm2yUy5mpMs
rM0nbvHIlDNoBEK+QsEjk+3+IWJPoC8zV28gWwEypo1be/UEL+wJORa6an7bSiF8LkD1i0TxiQ59
Z40BiLo/d+/NrRPSrTjtlTEYQRD2D2mXouI5+68U2R9p686H9LOtE5KvoBljXW/jmdnqfc94m6tg
ax2FSNi1jBmsntnPjHuwx3XxS+97ny/gvD7i10DNBJTbJtQuP1D+5UGS+3kHYKUut6MtNTnEYroC
Lxn52dD6DLgCKAt+bnJ1z5Y2BfcgaZG0U4YKhAJ+Dslqd8EtcZRjcgEhGeRgdfdze2spAqYyiErR
byW6WIvS5EIJTR33aKP8lMKdIflgVFfRXdvl+s+kxOxRuoULWds4glQYswPQ5PhAxFerWk58AzfL
1N0rYwmq0GtN28q55mX6sHW/jYjse5GWlrJUIB9XlS8RBklYeUzlq3H69vnyraK7Fh9DhVurRR7S
4SrG+pXvx47+dswVfXrQs+syAS2kcJ55yONCzxGqoK7nltNw28qBaUlVVFjUN0+Fktcb7rG2VxTJ
jkp+yeSK7sEMIwHscI4g04XSx1Ty6BZ31dohW5oQ7uCBjkU5lANk5+O9jHdTBIlLdU/bbxrkxDZ2
aw4/olcsbQl3mdn2gVYW7YwJ+EehQv4yK1Rg4gHTJHawC6k3S3A04PhB3ehz46s1q6Vx4VoL+6Ts
DPBlez7kq19A3O7Uj5kjP+mIys0p2LWw7VvDRXGjm+EJ8ERoxykbad3aZQe8hwxsCoVYhygE0uV9
EGCKHySmpWLX7XOSP37+lavxa2lBuAFqM0ggJIr0pLcNC2NrDDSRNHOIpUD8hp3AGJZt8CJvfZNw
EYy5UWqQplO8sUS7qpTtRL///KPWgokOdat/2Is+wH+DAeTqeaEQj48u1tSKzLeWfEnTjevm16NF
dE/gyBAUQajONFHpIZsCPQjC2T2b5GcKAuAhVq4mzmy5QzEvkSsv9YFcMuurpmOPWtFcyjJNLLkp
7F6PDLui4WFK+c+qTIKt37Z2sy9/m+C9LOjVJsH94Wn6oTrPNOUMIOiDdhwP2+Opq0nu0toclxZJ
WZ5kXRm3sCaDm7NIPc3Jd9kpPdAaEod/QNqz5kNLe7MHLO35cgtocKN79D641F/RpseRNNzo0P3s
z4kbeNKG06671O+tFkI5ienQ+qhqekO5N8feztqbxkcYj7feC2vhdfllwnnkdR82KD8j6lSqDdEW
q5R2DECWqZ8sbWw3gtz6xqk6qjIa2NBB9fV+IakaFnVvDsjdD+qR76OjaRPH2GGIGiF1a9hgteqm
L6wJt6+WQUbJlzrk0m4PDJJb7srOZY2jfBk9QIRd+a1+5rU9UPvzgLDaEDXQIZSBm8NDXBMukoZm
ZWtqOKm5QYsrEzxdXlpBYDeXG/QepEI65WG/a9TWURL9uSL53d/8AAIaYwiDQN5MJOoqNRxFGcNa
3lCj4YIkuBydjkLzR7kdGggsQqAu7a2m/ptuEgi9MSEAhmhiiGRTZZ21dYnmi2cMePsWPwz1eePL
1u7opQXhKPoskkqa5LqXRdbgTOf0aXQzJ7d9R5LtIv0lp5S+6ieQ5MVXf4UPWloXzmXY8jwpc1gv
XQDNbyKXOcPedGdy3u62uNoClax68NKecDwBqcvNJE7+ec1XnY18/zjTWuYPoLZEKpI68rOm/U0e
tLQqXJkBaSeIRsfQY/bSp/Srf8w86UIv8TPI+KEjWx7UPeDZ/XO1qzc4WOfALV5xGEPCFBUowrQP
9PO5hstaq5AeTL55r4fkR8+q3WRU6tYnrj1sloaE+wpyD7Uqj1z/haUbfMt8Lh/5jrrTsYACxbE9
FLv2NL2Wbrzjf9APWLtQluaFC0yS/YJ0MfwoPuDKdJS9GVjZKTjMes7yHiRNd5uutBbplyaFg9MD
PRFlRql7fmFjqv1bsB8OCQ5OtPM727wiL/lDeOJOf9rqxm7tqXBmVD1szTQZ0YUcsj0w8ibm6lEl
7bItHMrqF+roLqJ8Qk1oGLy/XGoQjnEpLhU0y9V7qc0DqwShqStj9NapqyoE1t+s/oKDBHT4/2dT
bJ/rReFrhYqMWWmg4DPSbyYLLpq8NSO9OuGytCNcZbk+BgPKrbCjH+aa8niZ+wNJc4mguDQ6PrO2
06zVjVt8m/p+Pc1GmYYuRF5rohiUm9akHtXsr6pQyy8T7sqWhFoXsVFHSqAfAwDNIOXh8V1n02Pb
7eZaMv2+cYesJatLk8LhZyRtGbRukT7O1CP/kE+BCHwmn/oD6pH5Az7EtMUyCmedwi/7XIc1/WoE
ls7oFmW2ePyDp+Rqn9jQdahhqxiPBf3C+43recbMqUP6MU/W5McI/60xX6PtS3BNlsi3MjcO7MnV
9/1+q2i+nvssjAtXFiExKziofX91syKkeIZLwQLHvc3RudUgaoD0ykB3n5i/3pqLrLzIJ7UHdEXx
kuixMn5qYWxlEtTv+tiSwdfnKyDxLBUHJ2ZsXprwnpV7I9roNG39BsGV+r4xOPRvoFnEMlzGYzHs
QlCbbV1X81H74EOLTxV8qCM1z0rNVKD0kR36yy+i13N6mBnft2U31oPNwppwVfhgtFB5wBSvLOyZ
cCi0MwMMbamNkhL6O0b0Bxxtq3ndwqbgs0MQdalRwyaaVm4QPfuF7JSYeMkU9BPi69zfyDRWKxHG
wqDopwnLJ9ZgSclO82ZY++mXNOXMYlZZbB8eNbIBb9hcV+GCCoZxbEtoEXnNC4q3zxzn0XcKHI/h
Kdk32MmtF9DaM9IAtyuERzF/Jott0KYMWZyoGkRGpsjLQI+YBL3Nx9GuuLTloqsnYWFLWE/UI+S2
yxu46H3vTmdMCcBhpkvn1mcKiipg4zZ2cNWgKUOSUtYxoUQFL42ViDUJXiIz6sbfjWO9M2I0szfu
itWTt7Ai+KXKYzPqE0xyz2rtcy1OulMwvqe4KaSpra0h69Urd2FNWESeAwwwaTgFZvpa1DtNeyHJ
w8YXrd1+DCrKhoxRbsB2hViiZ7mOtyjWLYtKDsHr4EedxYdKijXHjHRvMoLJagMwV/mxfEXqeB8p
9O3z30DV1eO+8BbhKCQpCuP6iNxCN0PdNjodQIfcpC9ax5t9Mqixi66DagGnaloZNgEoFaD3MTbQ
HoYkuZ5831XRl0OpewotiHlgNoP6jj9KoVX56AjrYIiwJviIlcfNibWktnqFM2to+sYp8vwArVFb
4+aXnve9W5OouM6yAg/ktsb2Zix6C4tRPXWRWiL40V3h14nTjsVT1/YHXeu+hmgA3xtJoNqqlIc2
jeWvxphzF3/z2deCH3Tq9+UYuynobRwwNDZ4bdPMbQoJFOfDk9+UWP+wsAyjfAzCqLN8SbqviXJh
dVdZQ6Zd9y34r4Y4BGuRXx8y3t+iReMlfuc76H4e8655CKYhciSD93s/rBCpCyO/i9oQHCIoCOqJ
RvdmRfdtOp1qaUgwlDS+GJhM2DcB2euShFmwBmuc+D9GA6G2U1LQ1bTqLkB2QMhkWno4XldpBdmG
UvqR+t2tFPTleZxMCihMJl0C8PxeEy0qD4bfAXLbF8kdR5lxB1FaUIRRMMn3BUdhye+vMHSCjw0V
J1UaeqXw4L42e7rPuBzYeuEzW41lDDY1RL9u+5F7YPi4NQnrjyWoDOQAfFgjbx87wzjnSMevxyDi
z70soYphJocoTo54VEFhwgwdLpXxoRjC1sm6+BBA7hWSGikY8ypfwdhEbHiJ2iAj6clj13P160QH
tiNlQO8jLWD7iTT0NEiKhERUH+onvFZ3IW54aCZzjD/6qatm/kMjFbqbcuOblOq9pUR1hCULTY+1
yXAhQ6Jahqw5LBmux15zTYK0VuX0xi/ykzqUXzQiPfBO25ECxMly9gp7JwPs6haR/WMoDxdDjl97
kOHr3DhOGrjPh4Te5HKKPr5JvzTFdG6m5MTzQrJkabquKulabnRXAVWCFdfsLjfTXR7VoRW07BWA
9dyCrArQRalhG3KPJgYI952glcx9qsuZBbbZuUKu6KiGMRAQyMVRbvJiF6nBUZcG4Gal4ty3MlSj
yUMZ1ZKlhBg+aQIF1NHyLUZuHMOQv/XMsHkZPgRt4igsuCdEe2WMXxdaYtdjdxPMfGajXF3GtrJT
1lhot9ypPt/XrVpYbPRvFEUBc5EpdbYWVo/QvbM7rh3Ckdl5S8cdDSuPyLkr68VjZkpnlem3EB1v
j0Y+uqlZ+t/KRrlKwInqMt2/Ro+7t30pSW2KagJGAgzFqosen5Pn2hlMb5VXysZb3RTZTVYNOypV
pVNlOreKlJuXQM2pOyjSG5UD/ZyOIBPL6t4u0BKeLClDKtRFjhLmJ0XBC0yumsbSEkM+aq3fXI0h
HStL8Sf1xNshGa26Mic3DALtwQzIizyCtAuEycwuo+ig55Lk0ojsTL+992OEgjwdkcoaFtVrw+nz
al/rt4F5aUFlZaWNei1Nyc5vICQ5BXdmNJxGAjLIomX3pFC1kwmMn1XlEciJY3Pcd9CO9siAxHTQ
SG5Ffb6Py3avxlNucdrdjlUCRGCW2twoOgckT0AcmPpL6k+5XUzRWVWrziqbIfPkgX/jstpAeDFA
v89PQnLNEulbq5bmS1fgdPbwH+CkoKXeYYi5ZXltZUnyoLP6wKXuguLSq4L/LyPZXV1hAn/QGk/C
znlDIZ+DQaosCBzdQpuwu5c7I7T8PvkhKwhJWdK/ADutgSpJvVXa6azl7CYy9MAKyvy5bNtdSsdr
FUKURlpjx32cmn4YvBAgMcfvQVpucMM2gdPpi/KNRu1lqgyc02REQ1E3fyocEJkwSH+EePd6ESd2
NdHbges4lUaEDVeBbuJ9CgeBjYR0x1TrdJv1bQgVy2Gyuro4wTGvckPZU65cNwA7jFAPjjhkIKoa
P7MvThRx6puO77EmXYUMOslAMhIU8UNWF+obiZLaSSutvYlzcgQRc7STyu6c5RO0M9tnsBY/jHhR
2ngRxU43jJjDzvTJAqb8pcpC1ZXz8k2rYwz8BGnsos+dWtkQvU2jhDefxEs3ypRhJ3HJHlLEr4z7
bhzpzoC4ZEVTnltUI9+ZlnhhTe8NRGkk4HEEZOCgOxPRHGmquG1U2Re1T6C7OaG3RH2NWqZWc4cO
SgAy1sT18zG/KFWwRxU6ggpWeB+GASpbGoBvPZH8fUrpeBhwPaQRyjQ1qZ/lIn5U25x+96fBK4q+
vQvT7CWpRkenwfWQD6c+pWd/rJyKoZZdBBfgu4+VKn3V1dBNqXRnhN21T2UURcvGVSN/rwKmBaQU
TlByV4DDFff91Dv5UFxNaXDbMEk+G4Hvn2LGDyWRbEnqX6BQnOwoI8wpCgksVkoznUkf6W4fGpCp
jMGsbIzFOenqs9YDUhsl+oWO8eCSdHTNiaruNFA0cEOJ3SWpblVJBMKCNCdWR6HGWva6p4wJGMSL
8DHtB1sumlk8SI6ey5KmLsKj5rYyH2xkIxoazlni9NC8HYjU21WoY/9KTQExZsKdMkuuQfgrWQap
rnS/ehkrk2GETf2S1+rjUJKXz5O2X4Bh8REKYCNGGQyDMfahqSDHxqBHOiqIj1rglk+SBfWK3XRH
78yL/129n6vg+Wt5yB3ugMdsiwNorby3ND9n6ovnfl7nvZJAq85rO9B266FtKq999zoq8Er/7vNv
XXtbLG0JRSld7ZpeD1HWw8vbaoAd2gLWrL3MgG3R6EyAgqeZkP/6BjJ9Vs19t+khJcO+gIxUCYbh
cqtrvPaiYFQ1TJQoKZ67wvslUNOBa01OsWrjdez3pV1PmTsqY+P+xZItDAlPl0nxMSpu+HOZl8yS
p6m/Sfu29hZbfou4aLket30eq97UmkiUSOh1nJ1BgHHOp4FZaga8byy9limOaqIagUV5dCkUaf/5
l67u3e8vFelTZVMa67SAc5Tk1ceGtS3CTWkht7I+N7TKPb34YCZUfdWwTivAC+YuBZdcWT0O5/S2
2xMHuChtB1DpCdjw8lxc+us/KANtLDeb/31x4DpumInUFRTKMdkDnlkzR3/yE2J8VnEbf9kCUG84
KhOO3Bxc+nGaKGbQC1dVLCn3Ilo5n6/o6rkGLhoqAJh8+AAui4NcHcIARnR5R6PeGofvnxtY/Yrf
BkRgWVnjCosTJFuA1EfVWRuviP/wuYm1pzNbmBCcItKLtEgzCbEp/ZJCmyTNsj0HMSsLzuh7JONG
h2O1Z7+0J7iBHI7joJb4pM4LIPoCigKODs4hQaFsuPxBmWxrCQVHKLW0680M4I4+3nd6bqPtUNRb
ZBrqqicYGhIQojEDGO/3zt3UuZnnLFPB6ggqjSn7Xo/kMVBZhSsbT3TTQHnHoI7ZBaDYyKILZ8GJ
jNmxgxp92qNk18n7mI5XozQi/6z8U5Gjrxb7J3BXeDxnJ81odn3lN7vPd39tdeahBg0T1+iRivPH
QWpGCHaB6qnjXiODy4LGCrQtfP+WFSGYg4W6KswA1xOp66NUMDvt1G+9mrCtCLe2DTONp4HiJABU
YjEqwE5XeGOqS+cK/P1gM7CA4Q0KWH8XbdVh1zoyS6NC5RBvTxoiiUBgO8zTGYr0i9hgshW7OlbQ
0N5URFhNnZYWhVs4j2TeNT4+c5SPnYPH88MVs/Uvs15H7OmOgro6iMXZZaZU2W7krcJQzVkhBDA1
gPtEPEpbSOCnLIz/IzuKjv2NsZubB38gFru6owtb878vbg3GkO5LGg6WeqXv4s6ea6bcbqy6tTNL
dqrjdpl7vZb/u5oojrrJHWR6QLMAmMQ8l52iTpvv1EPjGpILkgW0EDe7XGsHBJDvf4vPQpCaNMSC
PkdQHKEVC1WIKxyN5I1fFW4Ncc7hknxJdpit+/zs/6rXixn40qqwtqRokiDAYJ0Xqe2hG5sLJe2l
j6o9dGtjvP6H2MW8sSNL8XVJ4svUg4I6J61dlMUzhJfPdVadgOe+i3m/ycO0tu/L3yYEVJD5tUUy
DSiStz2w20jTlXDnjy3Aa3lxIGNwRwrWWUXX7Ugg2WlR7nyVHpOhBzGkupGibXq88GuGhsX6mMAL
5X+UU+0Qx4yCnDQ8biUuax8OpB5A8gCAsg/qyKEUBrQKSurlGLny2a6Ut3rkq5cVAPgyyJ1Mpmu6
kPgOlZoyNcT5HTFQhkojhnpOeJqHr2FvzULrZm0R0ECVXuRAjorlGIgK3fgq0dB22ZyIme970QlN
NJYhBE107YOgYBF3bVel4by01PuPCKR8P9m/RCCznRK7G16/Gq4XBoVwXYEKHIIaMBgfmkMR/6Ly
NR5nwPA4D36ZB/Bt/X+aFOM1tEH9qsGC1+6Mz4m9Uust057JKWFyP0KwbYu1cTXPWq6rcOc2lFfF
1MKm/2OaBwj3oYR2/cwUafzY5h5fe8SYmoJGkGmCsliE7jeTTrQ+ylWvHK79yXRzw7SYnljoTzp/
s5gLU7NDLW4Ev8gMyfS56mkq2snBPkQtGAKvyWjzg2ZDwGYbdLEWnvHinZFkzNQ0ERqgQzY08kkN
Hw1vA7XY9/HXRCm2gsyWFSEc92Nax0ObGiiIxA/xTXQyntHk8F/9s349PKWlI8+5xNaYwpbV+d8X
y9lNJvMxlqx6GYow2bhn4+RtjQavojiWCyicOZ2RHhg5GJknteh52isX7fgnSujrqdFiq4Sjpuqa
6bMMTRlIrjijG5zGL/Q07We5GRQXw68+wMh26WEhD9r3uLT4JnvwfLA+BDQy98cRW6ESLjyo6hzv
G23At878/1ro9hOmdVEgvRug/IUoI4dW6klOfVIg97eVSazeHgvjwuFQKOo2I+WGR9uXMfjWJ8pG
LFt3l99fJ2QqfR+lrVbi6+TgQYszu8x1u/mbSXlz8RXCSTAw1RqMkAf1kpbiOTJZgYGkWv6xEUnW
WtdLM4Lrl2pDaEtxrOPzTEumoCRhXFAm3av7v7rVgZ/SDExb4KYTrtym1UJJCmFKHw99LD3QUr79
/GtWd/63BbFUAHLFKkcrTIWGU+/EcWXJ4xYN/upQEQYUAacF2wKCvHC4Mo3HVUA7HOOy8CQ5umBw
zGa1f1T0ZJ+QxqYJyGf9KoRQICEPkq84Oqv2Vd+WEG1TLZCTO0UlnYp0PObAyYca+HpodBUM/k6S
MBg1aPXuf10WtBjwRMEEGwDAHx7mKZ86DiSA72HaWmHNuebBBnBkJZ16b0IIbpqkNryIMr6rWHsu
pXSfadEjbSe3zVS09fKD3ww3YZq+VNJ07Jr0GmCoQzqld20Xfst55YK3+grwhUunfec0PSRZeo6H
5qluw2M/ojqXodv7+aqsPHHe/2ZhJ2WepBhnJXynXLducQDf6JFe2pfOjeH8SPsOG/bmuPM+KL63
J2QjHZ0SInec7xqoN8kud6ULpIHBpkr2gaduEDbNh0kwhoqGSRVMNSGVFtlr0QU1ADlrVS+o2X3W
jGejD3ad0RzLuvkSmfUbz6qnmKpb47QfjyB9Z1dwhCjxA6XLGlQfUGSoCuJEEnE+X8iP4fe9CWHf
auJjgLzCCeTZaGESI1JVy/+b3Xr3IcJu8ZzzTodeNUQ5exeD+HhzDxbQ1kB6jvtyI++Zf/JnuyWE
RpY0UdhWheGFco1uZHClReox7gt3itQHjKFtrODqJoE+a15H8O19YBhIhooz6H2DDw/kpJJkNVmy
ERHWTJiqhqiDKslHAY8sUAII04HsXkJOZ3VEu0CSc1PxeR5uEtdtaUXwNpUmsaLoquYxXlcOS6dX
NqKVaaiYIxutkDu51L6ZuvpaAI9FqXxMjbbch/V0G3agf4uJafOOusEYHkmaHqS0flLa9hhEJThx
wz49NHJxp7VaYcm0OWGK+tDEXbnLJL6bUBZufRCPxMZzy4CJkFI58CA9GWDuoEkNq4zz21KBsE3A
SWSrNfBDU9DsxzhDCa7IOdjLUjS+Y/YcThhzl2WXZmhlyoRc+YNVxVuX49qxWa6VcGwIU/GTO03z
ptAt23ofkegY8X6Tin1l5wF9AIegQrDzqpj7JabScZkNuIR3oxvaxT2TLNAhWvPrkp3m0tG0iZT8
+J6l72wKKR+dqkDtJ3l+QM+Uv6V55jvDhJrn5MrzXG9iq3yjiD+7luB670wKSWBujJ1uziYjYOP8
2LAbI7bzXLGqWt64qdZXlGH8XGMU1AFCdFC6JsriUkXA4+BoVt96w/ufIyrwNVA3MFSEBCLKG3SA
qZSjpOCyMNgOMhxvlDdOpW9Ndqx+x28z4qiirw8DEhws2ZTgIVfGNumePv+QtTxk+SWitgfzzYaF
mK4HoinKrazKHM3PXHT5zwlTbuRKP2hG8SrFaOtjXqp1uVq5ATdQTc1CW87UXQb0EEATx0BCP3DM
b5DTfKMg97RDP3/LwhLDv0CMYBBP2YC9rxQr8LjGfBZGbZAbq2JiaRYSbYZGMX4VSHRb2adX1J01
p8k+s6Xvny/USjXvvTXhegOlHl6jCUOzhgV7OUuJDdoNTPcEbqvE+7pK7/M68PIsOmeBmVtyUnUb
Trf+E9CjkGVMlGKoUngkxuCqKDC8hHcaZK9Vm6ANNouVqE51tSUfu5brUUQkRdN1Gay2oofTouwH
zn3DI1fR09wjCD3DbYHKO888+tLN1mzYyoW+tCe6+tDpU0hC3fAGdsAFaHd5Dird4mT4shW3fKP9
shLa31kTVrKScA8PEYAwXfio5bJN2sydwsj93GdW6grwmd+LKArYtAbhIzTPjLlCf5te5hQ2t1F3
vjUu5BroHRsrCVU/vOihZrtZJF2LHowSAyAS/IYP3JNmTZFOooaCvpbmpXvwxJ7SnX5QZ5fBjHrC
N8UEVz94aXL+SYu6UM36SMOoEWq+zC4w11R4/jGBIqSJIYPIDb3GGuzUt4zb+A5kMSgHbAT+NS9a
2p/3fWm/4WVHZDB1KNKXxOxeY3ol+8GbkR4b8vz55q5Q5uFRu1je+b5b2MKrudWHHN/aOPFDgznG
0OO3zZ7ezm1D7hSPOSrfW6WaFTjGe6tCUoKhGHmS6lpDshDtMZ/yqwKBvkLrACZqzGUIK3RNR7OG
F9nYWN21U4Na5vw4ApDnA89WU/gBDyaA6KImsXy9uy2NxAr6avf5yq68xOaS6b9mBCcytSpJYxML
S6CjxY/RrnGJp+63Zre2vkbwlVApUZVOqObJdXg3RdO1rJGrPG828vrZDcS0Z/k1gpuwhIM8upWB
WBtjNCZgrbAN3B4K35qZXj3vi3UTXEMtJHVAvoJBu8hvAF02HibOHz7fm/lvfPY1wi3Ix1CSlRQu
EPZH0h4ydtVjQIu333u2xeextXBCEkfSvtQiWdO9pHmh1X1IZCsv9pm/mX/Pue5//yYiykJEJVA4
OR5b/xGUBS+BW5xKZ1a/aE9bD9fVi/W3PxARwdjFWjQ0OlZwJscjNneHvf46x8U5JvuYF97wv8/d
nMjz1y/CVM7UQE8k2Ks6/1bxkTjE8VdofJb2556xHg//dT8iCkM09cDyJjKglvItOXz5AsLrH8xp
LP2aP8x8jNv0aivMBIiFC4tCoCCQJgzweiTIUVo32Nc7s/X4o2k3LqimHciaZVYP/PpGFFwZoXtv
VggcrJbzBu8XzeMKerl6YTXUjK/VMnGbCNtY16B9kKBUHdb1K6LjtzxrrrpG2gHo/qDE6UYa/Hm0
BEn++/3NQlIMpSJp0HKjll+1VlL/LMAXMOhHxiRb7W98YyMIrGbezFSpwaimYfhVSJ+MbIRS7JAQ
zNd2zvh1roFXe21nHovbbYWjTWuCB4P/dlS7oQC3ET+2yehReiLKVabs0uKEooRFSYbxpJPWnU0z
dDe8ejU4LD5VfLVmmFOCRtc/xxVynK5/iHbhZe7BNsTaupN+VRk/xKKFOcGli5ywDoVAfOuTitY2
epR2+Ebv5JsGeHUn/UGc8iyDYbvBwJw1ngIodxQvELPA+Mdh48tXHWvxUwQ3B16HBXTET2kS27+V
n/rLeEVR8kUF6EDujV3vAe7qlPfNBE7PranR1Xfp0sUEt5Y62mukSgmSV1JZs5aX78jfqxNArmCu
B7NT7cSYZkBYmSWRhqtiR53s7F+2Eq6V9gVO+2IZhFs16VnfpAWglDG4ATDJfVKABrOg7AP9Swgv
OPxQfO3P5HvvGcdulzzW++Atf/t8L+Zd/+gVoNBBQwIPPBE7VRJNUXI4otf6l0ar7ADVs88trL4t
2czS8x8TguOlLIxogrzEY2nbu4UinwuzvOslfGadq+7oE1uuykc1BfkdH1MM9mwqwaqrycXiNwge
Fw1JW405wso8Ds336g9MO6QWdVU3uyePeDtBzy2y0/PgAltyVJ/L++A6d3OnB/rksEUD81+O4u8V
ETzQh/YgqMvxa2p3dMdL8X3ecQzkSYrdEgvvGRtikGe83K7Yc39t7nDjuIBfx7fSYes1/l+c8Pdv
EZwwgC53FOuIQrU7Nx1B/nU7P+dU3ZZcfz8PxFd2fERfzOY3R0y1XcdXylbPfz1zWWyPkPvVad+U
mMdDQHgpzvN12+0xrn4ILzOP9DZ+YgVpNp+83x8tJIAS6TMqhQhA7KoDCWGGWXybNpZ/0x1BS9tH
lvFjHliH5lxgoeD8+YFYO3KmqoNHWzWgnCFiU1KwS/dlMgdiE+pvo+EMycahXs0jAAxBVxQAGPRF
hU2VMeGrJi02NTvrowUkKF6QQQmIz0wlTJ8wmbhNI7fCJ42328KosIlB7Wv1mMCrp+voMqJV6CQH
A0Af3joRt5L7WcxPfhm+Zk8GVH2rOwSb6y1VgLVzvvwNwsbWQVNUA8FvGJrbqngwZy0O+UbhrV36
1VZgmz9IjJ0LY+KkRGXkMmMavBYjZBlowhOoMtMaSuwdcm4MZtnRjeKis8EB8906t6upy9K4kCil
hIVjUf9yYRSZUKIccGQSgEl6IDT/d7jAu60VZyUKOeCc6xVDT6yycuWp1raSobWUYPk5QjIUh7qp
plVIIL8Osu0bjjKkDPBy+4ihTWTd0i646kG5PZ/KrXt4jv2fbaNwP4VFq3d5ipWcSkcd/x9p17Vc
N64Ev4hVzCReGU9UtCTbL6y7Dsw58+tv43jXOoK5hNZ+VpXmEBg0BhO676v0BVPY20f+kj/dssHc
PwTnIiUdbAhx4Weq8SDo+mOtKZYZm8TR9BHEOdBFLJIOZLOKXc294OSB9NnMzNBS8/AspvIu643S
Htr2Pmu086j0fhJNsRW34sv2r12FR4ICBHhviYIyBPNrzazGgGFe49dGVnyDLF9kwa+HXeOi7/nj
hc7wDmGqX/hdwgHHdT94Nc1cjWIjREpT40ypfrNHbg2xP1gBDrxoeKUDjHr0qx0GITtVzdI4KnAD
mIj0EBJaUYbiaJWKj0pMnESG36mg2jGqGaX68YmzwvKqz72aZ7BS7FR5KoUSQ6OXBl7lBe1glnmr
2CD3OfKUgv7lOni1xqBiEs/a0CW4DlQ0rRtefZahxXGXnyQbuk3oks/8mZfQW73kXteXbf+pzaVN
tBgmE/W7WjyN8/P2CnL8hKWextxKa6rCxU+o4laKN0O04wMfb+k0upFXOQ6wNlSkb2GHFkbKB2Vn
7iu3c+n7BBULh+y5/aTUw3+Fip+bxfLgLkKPJI4JqFBuMUGsfzd24T20PTAq7/ZeuVfcGvPYR2HP
U2tdzbBfHQmNwUGpFwwzXPCpHZiewD4Z2ZkzvKDVYo/8ulMdl4Pkpk78OJ9QqOaPOXDtM6gTSpCf
k2kQOHjDCaqcMCrfYdpeejGO0gul9qqg8wBNinNjK8aJJ+PG8ygGeWYxlCH2gNAh2cc75Rj7mi+5
iHz9P3NcBnhMNZuTXsX2Zmj3lnY/zGDYimOGh+EagzBKEyRlNl7ievnQLjbCE5B5IoGEGVYan4yO
ZoMaXtf8d7Ck0Y9gfJjS7moi9CoR47LxJ+q+6tSPDWSFcWq6ff45duP75miczdtyLzvgwf4a/JaC
F9Qxr8wy30wGFVTqMTwoCTGtJsSW1nEi65XD+cYCg6QRNOPHuoMFEp/E8ZMY/i8bD4bpbPvISmB5
bYUNLCHJMc0jfTGLc3vTpQ9zhGnR8ozqMO6s3SREnEiWnqyN7WLbRKDFgepWg+0icmQLjaZZU1J4
YWnOnNt9LZP75ssYOO0VlSDvg5SHfja+FHeRrRzzJ4KmDS+NnNmRwfMYnQvV0h+2V3QtAHtjmIkv
g05oUOunrrHHNw4nyhiIZ/9N7pojZMYrFLhqTz6WHrLXtM4VeryZzLWI/c1PYPAVVJCZ0BQAmPEA
BmEvPEz3k40cI4ZZEAJyXGjtXf/GGoOmoDjok1FADDeFot3owv+qKP+U1kLsLaOC9qcMmoigyvpm
KuqncSI+qta1Bfalh6QyrMrENEgSem2n7zRFuE9KCN6b0HwncvYhDCpo+3RPVZvxQItu/5YjMhgc
BmmZ6CZdIlswoSdMk5SqoxKrBIOUpXILdWvX+5tVYtCYEEjtpCU8v3EqwH7hSZVjfqKk3YKvIeP+
l7FvvG1XXLln3phkQGpSMsSTIQ53skej8q7ZaYhwRe6nrZ1pKtYlKuSSamD2v51CkHKOFKl02kOk
yNZsdHs0IHIcba1srF8bYvasaFSQ2pS9CtJocgsBQFdylB2KkYkF7mg83Wj7OpSZju+o0qyh8bVp
ZvcEVElqI8U3jgf9UN4PJ4QsHoS6vORGONO02QzKLIv39OatLLOBQ5PisRrAZ4LipjFzX2oqb0Hv
67abrMLF9ccxV00VxXKsjPATMLp7kQ0dR/Q6RP+Dq/rEETktyjxrCu3uvIpz1aWIwSsAa+q5QAau
AEetuNdvJbt7D3U9hTr2nF99m8IkL4bZ1LpIhjWIP6v34/fFoSTnGEpp7MYdXCXD45IbEa00qF47
qsLcPSJKlQlmRVBg3ps4eOipQFMiyv9HrqXVz1OgGkYgo40MHHvZCI1SdzU8ZDyQ2yKw6JBwjrbL
WXURiIEsltzxuNtXnfLKJP1J1/snVmmVdfg4VTvWI5i8up3Elxddw2f5ygoDKg36EssqBD4PXvGh
QroLkeSBYNYa9Fp7Xl5m3SevrDHI0gkiZvIJvkkA56aKHH0KycjoQbbo3Dy3p4m3ggyYEB1poIpq
Rf6onqO3CFDyBVVmtP11fuhg3JcTdq3C19X3MUAijUlWLAlOwYB5FEOM7CQEZ4esW/3AaUqjv/2X
83ZlicESPR7jsTWxkl052/OwM2pwU5m7ergp++/buLXt+9D1fuuIiyDWQ1ogsYIZTDtQ7oaJN766
/TEy2+ag5hM+ZcKFI6fGblYqkJGA+CyNyTcthUZj9N/ZktBp93PxZLbNIRqkFiIUWDxCDoP21CJO
2l6ytXD/2gADF0YGarRJxjU2mGjLRlfiGMUQhHJjvXM06GqYM7cxZd2kLoFJXoKOBVtmn9IB41Qy
ECrOrOhDeRPnlviMKhQ6MePMK08QKUYnZn5LORS453p9A1+NM0CsoOSEKYuWRnk/9MtrO9grO7zZ
6Bj7grS5eCoORerwOm1Xg2IMQvz8bGalUW8XNbBj4go4lWA+DWjB91F5iXe0ANftUAGSkEEH0aZb
QMLSVk8qwpZ+xwPrtVIJXIrokgRtcpSAmfOozBhDE/MFLnxf7ev7FHMtup1Jdvmkot2OvglyJ/aU
fehl9wtGXe4rHwKvnK759cjt9Vewd37czaUYJtiH4WP4PX3WIPt5V3jLsTlKfl9dkD0FB5mVQMKc
l4BdR9ufK8BGAA3Iw+qFXpGTGllV/5iM/5Plh+1ztRrdXy0ze+OnATBykGZa5rvUSKzisUQ5gSpc
JrvlHDvcKfd1SH/9LMbBUrRYqG0xUNceXTOzitvhNgSFQfWd8m6nDtxKha4m90itX8yvdpnrP1Ux
0RlmcChDAfViL8gvZgiyHyMMd0pefNL12UnT7AgWkR1mWf12Rnf9kjnb6732ssFIqYi+YF01MMz0
FvqbFKwh4IZFLwGpfa1HJT14WbJ7pTUs5H87qcAwzu22yfUtvrLJ3KG6aaTyIAGco33v0i7oAdNh
tn6L1JNX2Nq+OPPe8euH98okc3gHAg4skmCPk73iKbFD6eqr3bCL7cGVXHQQzFCql63ydjzWR/nQ
H/C443TereVK9delVthbVi66zowDXBnZXgNNnF15rXrMPJpNrNDH4ISPnR1+mB3xFH+R/4pSl+fp
23utsJdwIOZGVdGXugCmaSkLbmVx/lD16ldVakMrDZYHY6pvjS7UOU62esJUQiRIP8hoBWROGKiH
l0RtRsQXYnCXmcLokQgM1UoF3Da4ZcnVc3VljTlXoIStE2kARAZnmhCvCnRngPXVkWzjufL/uy4a
Io0ra0x4rfaJqSgdvk0Qpkd5KF9QROktuSUPi0KaHefo0JV6GxRCQAtM6ZAQ0wjmPphrGAHAZIKp
tPBpqU23a7TAjJ96r7qRUdjI/PAvjj36qNuyx+zc3CahkmQVgcqDeqDKxssN1XhQMd/L6/H69XZ5
+2nMthHMzcxGquc+mN5vM+Ip+XKueGrvv3riWyPMbsUq+PiFIqGk2KYjpZJVJOdu/gvNLBZn5X4N
mN5aor/k6nHXjBnYlseaQKVZ9xdHfco+Um4v1U0PpnMhGhGdAr3SHvcly/MRBtK7uQ30pTCF3xZR
5u0cg+foDhN0sWyIN3Sou6LnSTrL3Hror6f67XoyCK6b4AwoQuycAL2R+LgcpZsfGts03OX5IsdN
2CgrXcCBb5Ix8TGm+aTL5eCWC0Tq2sz4X2Cmss/xFc4pYwMrgUzTFNRt4M2+evhBbUK/TTrzv2yl
bevNOrLxldqpeaGZZYBoh8qdZsW529XhhdQH3EUp+qe4o54rFYS3NhkUEaaokeMc9O/08bA4rdVX
nlE5CC6mneGW+/prDt6HHiICDvc0cPxGYWAljMNE75dO8CYv8DvpouSkyshxzo6JLGc3/CFEKwzE
1OOCudbYEP6GTKrT+48cfHHgw+ZKxuXt4jJAg5Tx0EhBGPoT5rpq3OOuudcjhMt0Mq+HMgPPW38N
I94aZPBFrJR6AEd27A8fy//JB5rxzyFFnDwL9+CZ9DtctfEd2jB3Q2/xNIlXGlPfGmewRgglAwpH
wJroRFmA/rmQ9B2fN5B6xsbdpzCIgznIJcWxLP1B+DwMXxXibh97zv9XmaxL3VS1bNIbItRKiFfI
9hgp9rYJDo6xbYtkkRu9HEBkP7TRrohNzIEt6Y0RC7e5mvP8gu77xnqp9CRe3XjI/M2TkeB7Zkjg
YhDtg/yZSjUpzt83Hk3c4sbjd4fzjoDK4Au6APKwVXR64xV7GqX8c+De4xb/4oKarP+gO2XzMGMC
cZpyQUxEiaiU0z830XuoqNZv1ldTzJLqRlClqOEhZ4sTrYjQQpReEkKsbS/5lzvh1QyzfmBZGOAp
iCrnexQuSgujxG6AYZ3EhCRb7rzjFlpH5VeLDCqjv7xFM1ArgIPkRshQWB0J+kNeRLO1xUA6B61m
GZ3XgBI5mS2z+rD9wSuVZYoir+YZjFYxqy2WoF3GhYTa12murfIQVTu8E/AeFBDkjh6I+vEcJQ64
dEHxlWkOD8rWj//rb2BwW5EFPTZr/IZoJhYk28BhHSBxuP2l61j9aoTBal2qh1GNaCyIzpXW746X
6gm3c2UdZ17NMKhsLgodimgETyoDP57vpbGHooc/t7ywmrdoDCZLU9NjW4vAE2QNeghfilLmrBjn
yBkMKhtmPQ7RhOt7GD/W4yO8kJjP25vCM8FW0pYil8oZJnTjoykk1jC50fxx28ZKL9EbFzcY6NBU
MxiDuCQoDlJ2AGW6S7zcDloHpTpblC+TMsG3aXDegcecXTIYPJEXkqdZj5uA7EREmVQd8OHDj5fj
e9QBVzIrb7+V/p6rmyeOhHIUE6XAcS6fJ4wAJX7nxQ+VF7oDKArAnrWPT/UJ3fsO8ocuZ6V5X8uA
STuGmqBAawYRNWSraITbfihQidLcYXbRshWf+T2OPBdiwKNUs3JK64JA2wQqTsadbJ479Z7zYXSb
fr3Qf55qtiMMmgJCngcZeM/8Yi9p7n/nMOZcCwaDI1U5J2mOSWxcrROcVjDBJRs4YDdzxsHOuZyS
vFVk0KRf4kKYNNzkKVqlUwKOk9A2F14fOf3RG8vIdobJ4agkRFoCT86KXdPPLoY/PMx7oyW07T6p
0uArxhRZYjwfljBFNZ2EL5I6Qx0LZHZiD3Uy+S5oU3ATD7ddtPiLKtxkEiS+GiH/tEjyQYqFh8ns
PFmtbirwLGlNvEuKmkejw1kttuMsWhqilaYUeEn1IUq9cvL09g9djh1ayLKoDIcUDqADtQQrhhgt
HCA80QIPQAsUwpyodT1o/enjrMaDFuVzFsUwKIqHdArdQO59sTkM8WeRx//BCxxNBqaQ1kujHAJG
l6hjOoEyeQf9dGc+ZdyOVa4tBpS0SFfVZBADJnH3nmQJzy8YLIpnOWzROoGMXdPZoGqU8/sp+LqN
RRyMNZk4ZhrioixFZH9EEH+N2mMO4cRtC7yvYKBn1uauHWsVC5Z9iuezaZ614WHbBM/XGLgJws4s
+imHcxuPcf5lCT627bkwoX3FKTVwwjGWPSdfcEo7WSx8Quq9Wk6AT1mGfhQJ8l3SypyaJCfGZDmj
5hR0Ajn+tS+LB8Fo90kp2DE0HtEJ30O+K5S+qLX8Z7vFUukUupiiEoo0QAlBt1AAl3/r8wV5OdcR
2xM0Tv9kv/PZxlMPhFZowfCzowGSJUN/4accOE5IGIQYajHBaQJCtJJp1VFgZ8LzxKe44FzshAGH
lujQCwmawIOCaOc0e+kDbdxPbQnzVK55TLmqv7wXJmEwAslUzCmEiEZFv9rrC3guaGccEkUtqm60
NYhX8ePFv2xhMwhiPVZleAjZmT7y7k/VF5qNIBhu/Jl/R8KTf6PwDh8DJFpeRYOJ2WnfyImVjiY0
94jbm2halnmitTyUJwyiTFEKRnEF0Pu2PPMelN+2BfJm5mEk6xAWX1At9kWkd9TWu8zdQ/EbclMq
90G5vX2UKvptSE/mOen0HF82j4tiUS2tNJV8An5AaWm8NBxctB07JjQ7l1zNIKJLSdcGv5LS3RIF
rraILtFHp9Ci3TaI/0uy6e+IAb+MgsbVYyM1Bk0gy99rrp1qe7Lo0wbqtshB8goR3FVnnlJJ1GaU
xgfB4wACLXKkNODL4BDfhOI59ymzCXj4NgZ/lCKVSUJDPOpPy/41kfYej9oEOxhjUKgcjLo1aayn
lJ/mrnQJUq1SzNuuTayDFQZ5ckUrorxHPZG2CLYSiqaQJfHL4naGYra4M+NbXpmd6yFMsKK2yyCM
NKb8nXTkZmSE72PgJgrTOqkHiEOlwUdwQri6Mu//0OMZlJnr0JwMmvDssIizWzgTqnDu4hO/dMLR
63lbxvHCyxzo1QlLUOeLy0FKfFmHjgYEpbWDCbVdooBQbalPdS1BOltpdLsn0M7tFTS0CoFoK0Xp
bn85Z20vh/Pqh6TyLEeQ+hC8UL9Rm9pqJF6Cnne+L750ZaIK06DIaSDz3+sZm+EnES939JWpSSaR
GWdI0inFeSkWZ05BM1A0dqYneGPWnGcv53RfmoCurFWD2imhWmPtys6f1OkhTRJ3WSJOMxFvixgQ
KfIimVtRzP1KQYNY0NvzMtt/5gUMgoiSUAcQDg+8Po+taT4JEPHdtkDP6L9mCLAzDGBEYzs1s4To
KIQEdFmEp6ysjroqODUUf+XKcOTlv8sjXKXMYJKBjUQ15jgPlMAr5OfRuKuTkxxxPGAzEIIJBjYg
bbHkAoWNNj+QsHAno7aG4UUYeXhBY4GN5bukB69cTReIFBITeKumSACmmDoNGm+ZP4MUHDkSzdbV
Yz3LVlLdCP3n7Z3juN+l0HBlOlCqpDEXXM8dREFi7VsPbtttC7zbhG35IVnfkSUFQrzqnvxofHhX
cYuDvZdu3KsPEjGKqRQNQEKkZA6yLZ5pxCFhjnpvYiToT+ObC/HTlb1q1MNGpMnT34hged/GYEXU
18mSjXDIH1j7Wpkfb/lPOZ5nMKgRyWq0mALwjxSU15qc6rHgYB/XNRjcyKMlzczmsnjFnmbZIU15
6c96T5adc33IDGIs2VShnkOf+ZPbFJpVBzU4L/ZN8F3m9rpzAJHttQ6rOIBKNTIlo9nv56qHHluP
GskAtQ99r8uVV0NQ/s/OGdvzM3Zl283qJfb974u5/SAmItvyM0sEDA9gzvA69N5gtnW4lazQJXbY
gq+jOUQur9zIizTYxp+g6suwr4Ejl5dEfaDnugWPuJft3sHWxDlrbMsniEjkupkr+pIw/Wlf+4Y7
HSQosr1L+5BzA7BNPoOeTaos42QP9c9XUl/TVxKmNLmYRV+6G/cN2+GTG+gXDw0UX2j1eAIhQIgW
XtnhD6VxMERhMKTNJSOHxoLgqdmL3i4fk1jj3F9cP2QgZKnjusoNQIh+ntGaZQyXhLtypsrp70q4
c6IChYERozOnTEczmKfmnbNouxCsZWP4KIflH16cbP/ObBpSXIWoCnYOlOQ0L0bjZQh+ATAyi6Az
EHkzTpyIl+3n6SaQ1UkQefPGoFEc0ouupHcgtc4W58+gim3raauhqJIEUUe2zyGN4WIs3jYyn+of
q6d516o+xyDnEc229qB/r+4aBT1m9Yxu1ngHgYAQEqpIRKB84SCNxq9wcvyE7elRKgPUSRNNhUYY
ITROjWlY01BYZhFxlnO7GwRKxvQYXsUgsdGH89ij/UXYgbwb8SLl20FRDgqWs4eOEFSwvd5bbP0C
JiPAmQcpPNdhIpNOFhStJcAvuflSy5kj1Y85xBS2d3G7TI7vZOBEksSgi2Ps4iJDnRNajuqSWWa0
H6RD103WKPp4CWThZBHd71Koq0u7uvlLMF5wZi3BhN6EdoLWg9U37vYv491NKoNCfaaRac4AdLib
qv2PmBP4/b6Yc32/0UUPbR3MjoFx/+1+l9AdFisNB7XJ8VisYh1gZ/R/FckyH/suytxAMkKHVMFJ
S6C3TcZ7ufhSizHkKAN0sA7zs7QYaNbtKh30yWLpdIiarUQW7+qJPC0Sb9Zw9Rq4+r0MZKaV2SVt
Cv2xJSktBWI3CW9AYz2SvDLBvNVyU5uEakHw8zspq1Vv/2kM+hVv17+Ni2CBUJPgFQPprBTKA3oe
65Za6Dy/Wr2prywxWeReLwyozIyBl2eBRaS/8ul2ku/iGvRo4U03166OwY0iXn4nY3BllgZHV4DS
N2NJprAPfRN6J2l7pyJVzTkxqxHylQmK2FcmJFDIZ0qJtub+QJstp0dFcamSKcYSMy9C714132JJ
vQpTth43llyN7q6sM4hZNGmuDUKKvlL0HKOpuvZF5UalMzZIqfbjM3dWbjXAuzLIAOQwilne6/oP
//xvbb8rNHNIjVzZYmAyy5Q4RKdD7Cf7Zl8egj2dr6EiMtyvWr1WrywxQLR0kziqBg62dGtYi7OA
twF1MeVMux0iIBP/ub0NJQabLVbHeOkKuQlx1akH2aXEH6lLr/LGbWob+s1u9MTxVN7WMdCSQT96
WRLqK8QK/B60b9JDiw5x7R2zL5zPYzPHRTu2eSaYxMuH2EMnn6WrISes5JlgIEUF7yR4IdvCN+Xm
TEZ9Xy68kWcOPrI54WhG7bIcu9DvMAtCVdK8UeGlDjiuxyaD2yKdZKlr8XKBPB9GMmwzfc792pmn
o0JnEYGYH7cdgTrzL6+mV2dnE8JKMJVzodcFAjpQGRWVm2rgCJ2e+mm2Up6QFW+XGLyIyWDmdZDg
ZAlZ5osdmDUgl7Tf/iIOBl/GXq4wOM/1tJAH3GNzByEFvWs/yWni1GHiVHmyV5NsX6cx7zhxoJfN
FetlkOtJhNif3tRUc5P2upuUZO8dIxArw/dvsJBNE6c9tCLTCdPHVIxOsNrPOQjXc0t+bj8nTvoE
tYMBrHSKbeh2/gmk0+78QrkQXtKX7aXmBCgGm0w2Vbx35H7+vQBlPR599VU2oyzOutiYIqz9aPGn
i0zHHgefH/pzjgWbQSZCBI5ZsLn7SvA/wcRcrohO+LTzu/qrxp1N4jgPm0supXrqQESLxg+3zR3R
pSScHVULEvzGV0s+QQvPIBOmGFFST22PuDLbh7tOAB+tfprsdt8cwD7jSJrNcRMOrLHpZLnPZ0lT
6LT8wfTHm2WHlucdPR90894xfMWzx+AMAeutEiuIS9LkcbYnBwfSFdwkedTBSdEc+NOdPHdhghPM
uZiQaEPcpyz6IUeTw1C7QuknxV2jeNuLyTNF/34Fb2Myyu2YaMQLjLxwMiKf6iK6aYUy9BYx1XYG
cve8/eP5C/PUQYxX5/rym8ecRh4bNxKbZU7FpBpEs8O7Xxtccx4+V0r0YtSSX8lQ3kyFBzmdbiqJ
V1Vez7m9ogubaZYlcZKmLsfIHMgIwDN1iBwltChrEWVA0BOu9hvnNmSTzY1uCOgWRz/gotdeBI68
SOLGspydY9PL4qQuqlFPeJAYj5TgAKRu7qJ/oGdv3vPPAe+T6MG8ck4zlMUmMvPYn0Z04EgQR9UI
R0qHdwuwWWU5LfsipHFYe/gx/P7jFtDfMfzO+xwGR6K4TJqkAY4YSDXNIJWpf0PSg17lUCAk0C2G
MBBjQliGTM0SDBlf5VhQ16OdRPwmuH9Zu1drDE6NYAzt1RIZrR5AnMvnwku87Kgc8vbc+QYnEPuX
E/VqjYGqQBMbIsc6qohyl/iVEH+uzfix13rfXKTnoZYPBaRE7DaDfkER/gWVYTeM9bu+bP7axsz1
UeerVWYAbFjywoh0lPLpyxhmMGLjGZEDZlZXc5XkRfQuaoDVidfILtMV/RXNXteAfWcFaTXoBiVO
MAenFsjnJp9rO8OcLnhR9khynkgQ29DrewhU83sfjrtspiMq6qkeIFzVxHeJmkFDvvLGPrPzWfTn
iTggirQEIgZg2ceDbdDtJlGhZaWJmrW9cuu3zc+fz85dTWPXzWYp4GJrMHpnouE2XCzTyHclGb0g
iPw/M8c848YiMRJZRf0tJRg5VCqrxkRDeJr62O7mD9u2eO7JzmKpTdpV84zS21Jf0ufR+J/T51yb
DEAWcT+JkobCzt8z93ann0F5MUChiL4VxN3Sf9r+TAogGw5oUIy7guQsQ5VTF7GD/fxJNZ7CyStV
TrlqHSZfnYTBsLxO5oLQ+SBDwlhm/22qOTHP+pPu1QALW8UsL1AeKfzSOOqJvk8CAT0rD1KhOq2q
YNLqD9eMAa4y7pYcpJqxr+ijrZD7VPBKg0cVzUEGdqoqnMFZEUqgX2i1ow6tnLAurCZ4TBuJF77x
LDEYFIuJURakgjLT3vQVJ7uN73WowlvNjs6dgl7CMfYCeII5B4yDHeyEVT1NeZ0SuEUZfsjE0BYM
iEAMaGDJRUvIUg5Srfcmv2I8OwhVjrouGAKwwwQNmwMtz4sUlGh31gDJJRk6PcSp+pP8npThepj1
00HZAaleLxNhiXC/CKirp7vwkNq9Z/iUpyzmP98oSGwcaXY6KtfSLO8KPN+SPaXtgC78T7IQ5CcT
cGCnE6drjIMi7JCUMOqQWeqiwlcm8MyGO7TxW2n/W80eV1vIAAmigrCVVWAVZQW55MxT/29WkObw
DlYQ3lcxuIIEVJRqtBcu0hWrlk9ygxwYj36Yg47skNS4LGMtVHXgqeFE7LIdO7sWPm6DPOeEm0x8
k2RGW/d1WPhJM/mBrlkJlLe6WLbCqHW2TfE+hwGTbJ5FLRTBU6HUIqYje1sNRk4UwIF7dlDKkNF6
2bZ54TcxKEyKA7jFrVz6XsqTleJFbfKYFjhAxY5KtVMAVSbgvV/OjScVgQ35Cncx71RjtFuTg4qX
nNjG6WWHpEBDgylRE073DyFHVzuadWHgsVswAYPdWAYyI33XGO8YhOGFIOz4VJrFpV73Q+EX+nRQ
2u5bniDoFKbhI6R8Wgup+mchadFdqI2nKJyPMUncXtJeBiJwrlneulNXuwpN2jGN+lTGCG6ug7W3
DU+heZDrvVB5EIy923bbFXrDNw8tdrpqqASkTCU0ygWfRzd/qB7jb+BBUK3hu+SWXmX3YMjh9Z7Q
s7C11Qy+mPrUpALB404rzrl8avUXvMetYvEvpfvSD/qvnK/kXERsER1pr77tZ7y2mjn2TXNqraAL
QyuqO8UNUuiTzNM+HKNvS1+ndjtBsBMU7FYba5zpQw5KEAaQGiVosiXF3GYFXq7GQDubUTxxvnW9
hPXz0mXHrDJVH4UxiAIPL6V9qDeCkxrS06SVIAyZxNlpgrC2jYScl1A8KUJ2F6tKwYk6tm8QiS2a
G3ndKosG0og03o1IwZNplyUZx8i/pNn/+VKJHbuClJA+ay2szLozo/2XHEOwoIcS0gSTzy8kb28e
lA/fnkt0NRRhpouJn2XVTozyR+jJfdjevO0LS2J1qIWqm8FNggsra8ZnVUQTS1g4GnmR5uC/8/Ff
H3yJnZ4S9TpQyxxxYes2e3AXQMER8dHHFsyTsiPsS4m7XduOKbEjVJMRZm1SIfBtvGIfCBeGhgJZ
Fllz30HGvx0NSuwoVSMoVZBmeMYGaAc6qocffTqLj8aYd3aRrvdvvLojxfUr3BbnsMeDDE3UAbkz
lfsxRm0E3b+y+hIVX5vaE/qXUeOtKs8pGURpez0UJQlnoK4NS1Yex2zgHDOeTzKRDemjqtC6GJRt
+e3URbt8vgMRgaMHjbPt/JxPYevh0mQEoV7AP7KPAzgnFX7ad9UDVVlVJSLKoskCRtYlJO8IaqC0
4ELLkdKNdHhfsWX1jrsyxYCFpMlKHlUjTA2pi4liJyXf6KopsiVj7AKkF4LJlbFf9fkro/TvVx6o
ZEmQqd2bSuDs4ZWn7/C644kLrIYpV8bodl4Zi7oqGAZabc0JcdWMnOccQ/ShrOzEbv6eatwIcdU/
rgwyzyBNy2UpQruL/6OYnDiLRcvJn0AR9J5yMs8cE6Wofd+TckZPZwTRL0sqvxpoQuCcrfUM7NU3
MZjR1kkngI8XaeDMFg/dqfLiz8NOyq3usKDDBWKNu/4D/yq7FDh+CcGu7DKwoXTN3wk3laReLCjW
HNa7KZl2qlkeBFVzTFG2BmNxQM/iTG1zP3Q54iHzg4ABr6ho71tz8ua2vunA5zMT/dCMaWqp4ujq
knKoZGO/zBiYl+JPZj5HDimDyDOKIbTmFkoAgyh9r4wqP7bhLNrbKMJdUgavhrGH8LUIN6GyNhn5
Ung5lGbK/TwckCpe0NUvg27eSHzeQDLHYVj8aquFGPIiF36A2bHR8KN64nzbeofD67ZdChlXZ46U
lSJq3T+DGGfFyxKL7JXHam9AbobY5qMEr6GjGRqo/z2qibTj9tNxUIbt+Bl0HPRMQd/SReocLXwO
pd9TirsJa0upNEnEeaWshpNXn83gmoZTL2V9L3iaBMHK+tssfyUVb3Zt9Xl9ZYTBs0ALxsgcMWSo
J1VjzXh/pUNwaKTxZIbFg7hUp8wQ3G1nXb1br2wykNYVgdTFFfJH1Vi4QX2aRrJfFkuXeNqTvBVk
wMyEJCQGlVHwNPunxjwn88NQfNn+Fs59wPb6DL0IOVZKq4c4YRBjS9BVu572Q93bocxrg+d9D4Nf
aaV3VajhIdU2J0F7KtLHwuBFyJxoge3iKeuibkxBAlGbjjmdH/HjoONxkYHNgFcRW3/MvLoC28Vj
BEJitgViEwLK6NfxOOVd9OWcvWL7eMy6VIJEQOVgnl0CVvZk2E3ZUTAjJ+i9bbdYRUWC5nWIdRKE
N3SVryBLVlqFiA2Nw/XSSvO7fuSOpdNYir3MVFGVTYhhSZIqM6eolnoF2t5h5Ovn/jnd1WfDDffm
F5QAwa6n7be/Z83zVEnViKGAVkNj+zBCYcYmKjoNe45Lc+oyn9vveJlO/OWDZAgjQoDABHkJs2Zd
nDZR0pLSr0ThnMpPoTY9aRFGDOrAzdLEJkt5myBN09TxoceoQyzph2jqDlHQdWBh22fx16qVbwId
AzYCRqP0p3HIPa3uP4iNDL0O9agKxZFE6p6O0msFt+iwdnRUVdNkCW8PCUT/bzc9SYY4zkN0JVMe
CwydWdNxvq335rHwc052fA22VWKIughFYwPSO29NZYqKipEQl75ePFca+dBIL6UCg4vw1GqRNea8
+Y81B9DANgJZQ2JqUCF5a3A0aaZQrmI/bh+q8AaFPSF+3Pax1YYETcTXQOcEgg1s+wNKCpBHN5LS
L0pIn/XBse5xuS6Cg+t/V0JHZxqycypCCLGp7gVtdrftr11LmmLKRFYlEeK6TFSaZHmIzR1iX0KX
t1YQd4rj2B7V8ikuJWfb1irwwVNERVdEHQ7PrOcClrmq1STTy0atsDolOUJhyyNDcN8u+S6IJARw
/fzQL/V9lwXflNI8KI3J+xlrbqRpVCxJ1hQDG/t2V0Nd77N0HAxPl6LSGubBgXJF5ygBxEqjaHLS
osus3uQyvqxhl6ZrBuJpUYKmDeO+SLPE2SKZkT99DPzIru30THurpufO5/fwrw5VaQbRoGtCdPMX
3cBeisNp0TIM8mJeHqzXFnQlLWM+lf48IGhcLgzKomQPvbOo1mNyznizIKun5+oX/J+16+qRG2e2
v0iAEhVeFbt78ow9Di+CozKVqfDr79F4d1vD0Ta9/i6w8MsCU02qEqtOneKyLF1J0VQwGcAv0Xva
PVpRKOwsKXshZ3tK7luODXynKmVraQvvEYwpVNZ1+QNMhsHsFT6oWJT4JBqK21djmIwhy3BGbxae
leWosLEbrJes2L6KjpgqdkAYFlhAYBWuLcSgCCVyJYYMqws108roX+/h/wau3r3TzfG4FHxOY1Y2
4BYJ1OZRlgNC/mRujFgGtoVhplF/s7GMpAutMK9gBiB892ud/TCt8fmyq9k/wz8ieChjJhErH43e
AuoPi95p6+hEMKlA1mvgIze8iKXBmvEP32iouqyT08kwA+xG709dUlleIus3Fl7STWIkfglwv2VJ
ujPCobfycFOb9nNbFd+bHvBfjA35ZZs5CRhWqVY8ZH1535XoW06N5iW9UcEZY4MpI4blENKOXjag
65cz+1RbqZ/E02kci7vKpLVTAtviaGMV5Oro5roK4t22s72mbr/GRvVz1PI7/J7MHefhG5GnBxxH
dzOl8bVkZYJbtBPpIkyXlgT7j5b6sav6m7wxYk/K+w9SOX2D7olUYFejDQ1f3zZMCwU6TqOjsY/i
heFlWSkP7TF6Rk06SN3aflKD+jcGWXfD7FYep9RYXUiSuZqtIF70L3FpG06uzf6MgT+/0fCNlCRz
yixxl6X/muv0tLBSOB69pzHb38A5xLqorCLXMWliP7Hr5nZFZ9QfMIh3zL9jKeidyE/txbmtOM43
VmBVqoi5mEFEpkerK46GkX6fW8uRpP5TYyxAr80Co9htrRJbUw3TtlXF4LOZLG57fZQmEOcb87vR
Gk2/k8kEgqrhU621paNb+XWbx3dZgWVbtBy+6y39mHQ95ke7bPIvO4FdJdv+Gu4pXFMG2Har/9rN
AwI+LHXRwrWvXINmXFQkfZmjf+MQNmfnUil7HtVRn8GhPDPyETnQTcJqn9TqbU67G1LIuhstixe3
yZeq0L1Z0jInTemhAGdhkcQ+HchB1+zrNAHtPukf6j7ziqQ4SBoQSlXvN/kYllZTO3JmnUqrT716
AdmyFFE3LfPIq4hF3blmkmPrnU81kI8mFsPIpSXDGY0qcc1p9gwQx2vLqv6ZiAN/L5U0ZI2se0A1
wzS47C7OWay2yHMDkidBP9RuVXc+2PQwxBwLwDh7j1oDjax1O6CiAdT5OoUzLPxZoslWoMyTQxKw
YxdPTLEPUyk5VhZcVqO9WGJoaCtppqxr5ovOb561GCeVNdZApwe9AE3DUA9OnQo5c/adw1kK5xwW
Q0tkm0JXV/IO3QWB3AhcJJgMVlxkjb1/Qlzk7kDp9mDcLY5a2rcLvmOgJKhEMZJ/l1J2j2ruc4M4
5aRJhwUTSiE5RhLFrk0k7/LF7irM5mI587Rb2iZSgzmHSr6Rl/bWmqcAy+X8WFcEnmD/E56jDZd6
SwOTpS4z8CSF4kvUrcfavXyWXc+39bbcYZQ2M/UGk/1/EZb8xRD+a2b2twhL1q/DuxuopK3hTaHC
FDhzq6zShHvHjhK1yphTgJ3coZIVUlXcuth7uWxEkbUdurGAialmpFZgV1x1kzJX86YDPazTwAT3
KR7jXn/6haMR7nMVtAbk2tLNYFKc4efslre6q+tO5R5BDeStQ1N943YVVmOuS2CEIyOCmyVcbmJT
ZbGiHsdtjDx6mBGxHex+pRhNsw8jaZbPmlmmgRZPqR/Hdedg7VPpkNYsPDw4wQyvjfgmzQP7g32V
lm7oCnyQoRLL4uuuSA/Hhg2ZGdgkd0ineP24+FOFDQjTN4E6r1f85hNsRHFV1zLtJ8IWOPP/n0lD
sL5bMgKHjRIS54bIYldDAkUHtVt8qrvpoNTlz6gzv05a6eWjCHW8Gzs24jhDjRKjyMDNiTClGvYB
g3LuUuW5V2d4DMtTclXly+Ply9z1PhuJXGKgtBMA7xFcg1nfJCA0UYrvlwXsO5+NBO5r0TJptVHB
FdZe7tDjfJuesH86WGdDf2e3m+hAnOux+qgzJBn4KjX7kVgfK9GF7QaG83F4+GPLGlLG6dp2Kp+q
6WGSH9jwOW8F5USRFM7LTLmtqGTEpUUxuR8K46OqsuesBbOKDObmy19IcGM251IWNuW6pWpJOJDo
S1mz2anJ/OOyjN1iyMaQeFxjWevmZEc40DAff01XAEG80rcZXrXcY6AKDOqiTujuI2PzqdaDb0KD
XcxWb6KwGFTzfCDlIvmtPlZOs8jYcBtRv+nMAEmx6Ki72dJGLOczilpRwdK8Zkumu6KasF9wRTX9
0wz9DYqK9RO98YhEwcuGoPiM183rk2alYbZzA4+4TlBZP8BMcJR+FE5zLIMBBGWe4GPunpAQRVlL
69iCwNnYgnmwMqeWEdjtqcfOGayP8y1PNY6LC04ffMk/aksZxIJM3Saoa3FuStUA4M9i0/qrLYUV
ho+/CD1/x4XsJ58GNi+buoFaLN/JmVmVRtWYVKF8wv4UN7vTj2ao+dK96CZXVXjz3Qyiq6g2qPhw
60VvNFTTsklLO7wVqqT30lj1BtUjksC+9z2wqao2QY8LzRzuc6VWr2q0w+X9WmuF9A+Dpq6BBTHY
atX/DmXKrvs6S+RLXHZd0EKpcIH6zboroQtj4qWVa3xvsUK0wtSFeewbGKI4P9qXTEwNzzx0wPjK
V8/0uJqil9wAa2FTv/6mvuxgZoCRuOuAeexq6e80TneTEvMsmAtzNsmkfii7v4lS/8uSzX39NG3Y
u6ZZssVXMsrGSrSpT3/VDta9vta1dgLKIhCmm7uxYd2craGlaas8JWVqF3WmgYopjG7wXCdYBCG5
9YHcGEAvJofog5jbQSSRc9qQiDKGGmG6Sy8f9Nm4V+dIZBC7SrI5FeehTQmvk9jC/a3ussEr5TNo
Fb0ciwImB9veJnf2JgZSwFF0n7v2jqKyouAqMVnMuTFtmerMrrEPom4VdHdSB2AIJxe1BndrSxhZ
Ni1NscBQx++SwxTjmKC6tu5GpsfpuBwMDzVZL/4tItG9y0SrwYBvVi00kDjv0tnUrLD+zwo6WQqJ
VGDzhLLcTm0jO32i/kno2Ujj0U1Vz9oiXrnff3Efn/mIW+d3QsGeNuJFA8SATGR8N85B6/XYFdNs
A61fF+9MsBGzwhTUi3a/lqlq6LPjk9kG/1ieNbvDFMJIw8ZfAtVfuaUsT76zQ+PwZ33qjTD+udwW
mcSyNjIxVFWgsKlKvlwYtgPgwmM0S9RptHUdsj19+YOUYSuXy1CmUikL1gBVO80qqvvpcJhl9WCN
0rGUWcAWO6By5ZdK5OVt973UzcdRB2K/j0XbPd+aIMo0BpyZaVpIl/iZaXWw84RoVR3SPIiBW4vi
Z4OIcE47Jf3XUrjjzpZN7cUg69oyJViRB9FxxhddbgBLO1y+2rcquorSDXgTA88oPveztAX/LyZ1
mIDapB+zK5vO/6MI7oUQZ5gubLMJd7a0Tlt9UES0KS/VgdeJ0OtDcHZm1H0EirCxDqtcvh7G6Tmu
mOHE1CifaFJ87eB9nESSA6lia3XBTv1smT7prfwhrlZCl/ZGavUDSvnXsdEJBqj/5cdZMlgvUdB6
k+6SvlakqWV12GKTR/9d/lwcUch+iYUpwUDYyiSFPAqqLHgFvi0H4FYstMnXbqT1JnEzSK+AU0+t
Qyt/MutDp1UwCNVptQeV/Wds4ytRfMYG6q8OmcZSh1KtuYN6HCPQIXbfL6vqTib6WgpnFsAa1aSY
IWUNvF3rrlxKto3F8lIoAWbsD4fBdC/L3L9DC9cIdAOcKxdyJyte/TrukE1XU3Gj999I9V3v36Wp
qL8kksRlgHPfNL0ca3XY+ZPHvi/f1ZPk6P6aMuGMk/vbarLjAVQQGNmaTvDvGyjQ3GS41rJtwmo5
NIPs0lr4hBCI4NVjlJvFMKcsAfUd2GZZuG4EmkC/Q+nVjLXPLXoAg5BB+WU4hvMK24PxHDxFk1dG
tqhxiI3sstMa9s8ho4doBkchiQ9EHk5RMV7pZvy4aGOImv2DYtTfSJ0+x1Hly2UUgKfWz1sqOzmp
0WeUPsqjonhJofsYxjs1ABS5dkI8ktf3JYKiPtB7dKDcOe8fmlhKnGSsY7QYOp+kWuRkpLccM7He
M9vyS2a862rNQ72VectC78miAn8OJkCSvMN2vwPtiqfaQmdCyyvlNKjKNVbjfdEU85qk8Y8lWZ5N
LT/ZenG0VfXbOHUPZZ4/GoX+rDXN4iT5IjvFkt5WWfEhqftjO3a+no6T01WInrP1qQLtWaopB7sD
RK+VZacEssZjugpQWEZNJ6qmD4NZKGgJdfeN3p2wGv0qs8c7sDU4WlT9lNFotabhvsZSE/RQNOQB
2dzDv+S5q5rm59m24tOoY4fWHP0EO03uNMSQvGrUwykZnaLqVQcArs6RFdR6uxZ0z736UIyZ5jbx
VLpKlL9bMH8kEUnEM7QGBF410BdXAH8DONHmn0B4rhDM+wFsuaK/s+R+rbBY1523+FS9yz3qqgIc
7o51w0+cBa5p8Oap3kVpOYNLLw7tMrkzO1CxRenamIpvkyp5GOtJ8EjZyVMgD0gUlaAOAQzHa3lW
pVhRGaU4IH3KsHJ6jtHbKB8vO8c9h7yVwts1KoqjhAElWJgXhZ0M4FflKrcrQbnB0Imm7h9ku+v7
559z8TaN5cgV1ScNBFG+EiDXXGtVfexMrhSWAR3Eq6bX5OStppwFcsnL0A5Wy+hfAu0gxWymtGC0
mDoJGF2EdHrrd3kjTlXXuG2qb4myu36RZzpacZiDnnnJlMFt4+ahs6OjyprT1OsAzkSDT4tOZBJr
8LwkmYs/3TgjhMfQ0DX+TMfOnQ7zHdaAXY0H5SjQm91L3ZyS085ekjq1b4cGO8OXQHfHcPraO+mR
nOhJ8gyBlu6a3j/C3nBf23FGExrhC2LvRxeDI7A91Mq3tp2dvhKlC29fs1DPjSwuQ6nyaIjqFAZR
yZUz2cwvp8ID1eTNXP3Z9yJE1gk6ZyhqvrZwzQb+y1qS5C90cueub4QVnSz+XjuDVuuxgEyX0Y8F
MJzLrzuUM5lhzU2ohkqgecuBfq198xHgIi/z2FV8yvBaV1xs0HJApOZlD+ld9sPyhytA1LB+9BoT
+Ic2aL4S77IirTr5VmfPv2vNOzZetU6HVKmw9CxUlKVxairFDnoruYN5FI8Bp+JV1HZLqRPo795X
3mRML9e1Fdv3RkeYHIdsfFrUKZAzFqAH4iQiBysSxN17SgqQM8xLFZJ5fqAYylVpc1Oa8Xt1Hr9c
vsq9gLE9E3eVahottLOHKsxnyTGRHUiFM8+iYoXoQJzSpqY2NGbUwPC9BdTpNOgqN9adHLXVtdtA
b0AjtFK+JgLKgp0Gkv0qF1x/2OaTaZnapFWHJFd+kN35Bc2PXab3pk9CMAp9TnzRSsrd+zSBBEd+
gf94k1lQ+LHBm9WEjXoTDcyh3dcKGwAvf7Q912ZshHAfLc4UZiXyWIWYyu7pZznTHADxnExenJQK
qabWv8Zb21Ya9/EUfRkhAUcqn9e+RoPOhnJYie9Xq89ARHGqPlw+n+gSua9GqSoP9jxVyC3KO1sy
QowTAEnWCh55ewezMHRhwHWjFsI/8nKa0ZZ2MLNex+KT+tHMJYGEvYNgH59OVLyvCDLO1+oX9Zqe
W4mEbS5Y90OL2k8reizGd5evawcZDz99FsN3l6MeS6z7um9e6kY6moeln9xFh/JhHabUQsW1T/Sz
HmT+eIjei2xMcEaeaQfE3IALp/AgsfHRzD7Z5rtpEa2M36l2ricEKFk3THSI+N5aIdE80ipkKUtP
FqdjqemkJcyrkImXRGAJyayrchpdCtDwpHdfJUZOeUNFY5Z7hrf9GZxi6tqsFkC1Yaxa6f2qn8Mh
6v0iA2lH2x6xoMS5/GGFx15/z8Z9FUXclJWCY2fH9KDlL8Oxa58B4LY1za7+e8Xu1S1zuaDaWl0U
FzbEFaDGLW6LnHmXTyS6QM4gjKbokL8gcsc5dvygm4eNIRGmOqXZy5jI+b/ltIDSYIbLQJYExg6+
TxqPWlNkvYlpN+ynRsueuNEYedKo5M5cxMxpExijBKi5Neqf+7gPL591L+htxa/uZ/Px1Fyv1HTA
YzMtyrDHjIqZ3ehG4ZqtiGJzz5FtJXEeOiuMcVEbGYMwIP6Z2DemCY4iEsDpPZU0uWH6qodYIyM3
P5ZKhGfcV/XNS5lLoQvaAEulwYdpd/VR/7I+uHKUvzJs3QLjHhEULlc942Pa9l3OPe8ao9GXQcZ7
Sy98o8r93PyIhphLtBudjl6khW0hYgjZ9ZObA3JJnZUt4CoqMXs5FT1mIdpccwodG/tGW0TMsGtk
G0mc4iEj6sbCWNBGqFsA+NQs1Fl6lFLl3hiLd1M5/ZH+bd4JnP6N6EfK0TzjaAikqXXUl5+XTeml
HfHme2kqmhU6XiNvyE80TXvZ05GEcVM8VHY7+ggVwAKk9k1WmtYHOSZfu7zJnZ41swNs+JqgP/Rq
cZsCGeLJWfmpUqaPtoa3iVb9jLLUuOu0+dSoU+JXk/z18u/dfaBsfi6nXiXmt6SuRwkyZUiTpDTI
+0DtC69ZwqGuHXwbUaTYfcZvJPLaZVC7U6YiwTM+CpvTcoh7b32nRVfzoZm9/+14nIL1JBvafkZa
0zZVQKriRzVHx4SBBXGkLJwGBMJsroLLQvc9xOaInJaZ9QJaxxRSQa8bLuhPEz+5VdyVkPNPCGIQ
OzbCOI+X0GohaozSdR8PV2p5XSWoqH5e7NpdRK+9vbbfK1mrPW8CBTatj5Ey6GtZZH1mZ8GMIZOA
+Zpfh8X/fI1ckAcEBii0+qXgE4UV2ra+dbS/6I4d9qGkC2FfIlPgIr4lz7UpKahXVF10PanmZ0kx
PUWlh5mqt43S3GHc89tlTdn1tOdvx3f726JkUhxXSVjkQZmBryj7SMZSkNrvF0E3UriAFc+msc6C
roWzKER6j4LPuQi6qqSoCLobhDcCOaeiYztMxkBEBg5AEw8JaXZMfVH/R0fCYxfoFFtMqXGs/96D
3g3CmwNxbkQrx2zAaxkHSh4g0TGYerLMY9YVB61KvVa/KixBINlXDYKuKB4SgEJx2ph0RawNMXxI
PT7Vy1MMZzwM/p+o3z8yeKxANxpSjqZ7HJo2HKThVJqP9Xii77Q69LcR8SyFU79as8eiMmBXJjnY
ehzgieTEWurMbe5ZqKxqyknWMLv5QVKusd7W0RB+Lp/zXyzg/BM4hSzsQtIHDBNghncJ1j0U5JF9
lT/lx8VXD5jfGgRnFnw8HqAkU9UoLN1qwjY3H/ThOhml90ojkrKbPWnnU3FaOU3wxZWBFooqle40
Z3AfPzRkFlb/Y+j+JK/eyFpPvPH8Ws6ycanlJgRdojdnQDbTg+Aj7ScG5+NwgYwWRj6OzV9uqgSN
dQuYmovCzdV8ZVCBSojujotkditJCqHIQuTuOq8xCEo1ByxrTm18IrUsEPYvcfN8NC6SSdIiMROj
eC/dvDEEYK0HC8BaiaYhiEYEFykyOM51kHwBwZJOEzhGGXydiWskL7RVc6B6VAvmgyRIeFZFe2Ph
umpYoPwjBDP2r5WjjKiBZjIUcfw8K6U3JbHgAnftaSOAUw2MjMSNluMRlGjPwE35dtQ4RJL9yxe3
6+V1kGPIoNVa8cqvj2EuTNKLEV4i7dLW6ZovenxvkO9ZR1dK80GngVI0Apk7PGpI3zZC17vdGlaW
j6aWkiak10qQuMONdURbP2z9+Pv6nIy9JMQmSMF97qY6G6HcBzPQysb4Kxy/VfhwvJZyyqZ7zYrd
0RocS80E7nA/Id7I475fnCaK1iuoRnXx5AOt4tga9ZlxAFOpK81HvaQOtu+Gdh+Qsj+oqUA/98uO
G/mctafWbI9ZjEvOjsPJfNcD5wR6iiszdswrkPF5yGCB8eifVSfzY2E0EOkVZ/2yBuYZ1iNDH7rI
q6saHhq7L914zg6V3pxImfm5HWMhTG/8vKzR+4Fvc3DOFVSpqbJ+zSJWGEExHAov9q3r3gecoTys
2mULGij7rsAGPSuIZlQMzL1WZ72pKvS8cFbbzEO0pr1IhAfc9wVnCVwsT2ZSG1IBX4CkJY5Np5j8
IRIuihdJ4XyBqmVEB2PMmlxOwE4XXh4//eokSMthxfiPh1k9zKJBdkUkl3cHVmXPeopkiQXtsaCu
crC8rDz+AuFJKbi2kEx7aXm8rCi74RCjJ39/Ns4hjDbNWWlBT+Thmmq9l0xhp12RYXATZoX/myzO
GQDQWdYEnfxwjhMXrFKHrH1c9HuL3S3oRV+Wtf6tt5HpfC7O8EFgBGon7C0PF6X4AWL/78mkqc6i
21+moRR4mX2nepbFmfloYfVy3aFinOeGY5uNqw6fiQEUEwalQg2VtMtH+5fIcZbH2TbtQf2nange
r+xfOl51xXDbgDjY7Z0qdTAf/JydCJoM5rUItym4VR5krQ+yxCiQh6FkfLPTI0azHu0CS6XTRKCW
L/icC9+Pn0ZeAFKTcjDDvpih+gyOqve5q9QuwczZc/vUuJFnXHc3DBjEwiEgGS6DDFOYWPcCjgkC
MhYH66patxVtThOYKT+mPMZ5Ias17GWYDq00uUjDgdmLBNq7/4lBfrdOppjAe3GfOKuLttdGlMsr
4rRg1P6JdatO+xT7+nEYHGl2ycMKowddzLvLyrW6mTf3fhbMFyaUFvz2SoOENRq+tUkwq7MoJdiX
AA3FEAegnTz5mWURDP7AKsJ1C2ju08RZrvARr3oflBth8nn4WgnQxrtaS84SOfssU9NMsVwevYc5
H50ovQYuLYjL5DkVZeCis3GfrW0kRc5kNBqVNHIb68cwfLj8eQRH4ZcbZdWcZUCVJGFUFG6uGZ+w
GMeXYyzuqIRs17tu7Xxt/GajdGiUDFOE2AqNTdCPVmgCYpa/72t//ER/sp8V5pxLRMPoVrruhMVi
kXAu2Js00tV6gf/uO+TFsGStRwN8aLw8z8K5yt1y6nJnkRZ66kv9IcX2ulkdv9Sm+jXRxifQLYXE
AKi/kLFgumCRqIGx6wc2l8OlCcpQaBhjnvGlp9yVNMjo+9DC4N/l770bnjdiVoXbPBKY1qmRbAIc
MhFs1lHjL5N5XzfMx+odJ2XqHwwEAARgA06ugunB1PlsQFFyYsdIfur2uL4gO0ApEh0+lrkMWwHd
rPQX9Hbb03w1ix5h+7Zzlr2q/uaoiyrnJkVDMkSbwKFYIZKRQXCb+8+Rzfm4rADriSRW6jjfOr7c
qcf4pGe+ibNhOjV5ko6yAFu7a64GphkNFc0eTDq8PlPbUTmxqhnRoqNOibF91xqv5HkRZQS7FZSN
HM5aiglLz8oVbbYOcrzwgQIhaYcREHd/lIVvRHGKPytaF1u0Qz2Ipa4xHeXedqRF5EhFF8fpPYlM
udRSxL+hxgR2mzul8QnLjgNLFbo50d1xOp+nUs1sAkuOChpE6XyYMBXaGsrHsa8zV2bRDe3Nmzy1
R8cc0TbKO9DwX7byXQwYAN//6Amn+zWWT4IzC3GD3DEvKpzuIf0cee3BcNJ3EwBo1DHvRUiK/Rxj
I5Qzhm6Oo94cegDPQiMc3P669LOA3sV+6g5eV6KpLTuxcPJ216NtpHLBOFowyJ3VDMAp5ZM5A2EP
qHQjHTIl9iciML9dJ23KCuA4Msab+AFE2HpXdytweJB6rDo2b5QGA++sFi1c2j3TWQ6fFjc1xbBW
haQQ2Gmn60O9uU4GUKxeEzb6AlXZVVcoimwp6DGrLzNdGzepM43WrQ5TXyeN1hYjuqiTO8InJydh
sXRnIBtFqo007mt1qaEqMbYohiPtD/a0uNUA4psoCqQyuTLQPc7UjDqROl83WFd/+ai7AWEjm0um
KrArDs3wgo0B1c8g90HejSLY1r6K/HOdLwWkzXWuZXRbxWq5MOmV69zMEeL609QW4eWz7I3abS+S
H2akdLHquR0BuiyrB4yPEKwq6a711r7FDgys96juSZpem+ChHCzy3JXRk2mAus/uh9Rv8+79jKfN
XKApH8vTH/BC4iuj8Ik+pqop2AD8Okx1ZaqhGYOvvGK40vSUeaVrvl/HumiBQrWSCZR411428riw
SCtTnnUZoO0i9pOqdw1YpD3fgCI9x8bhyze/G0ls0wA0x8acI4+wmtIeV1hBU2dQ9rpJmn3Upcqd
iuhxkYBvuSxs31420ri4RfW+GM0eAV+an1J6LyujJ5PcXabJpeoQjDRQ6/yYJULBa9h9824zwZWH
Qrxmg1Dk9SdMzErLymgFA2DeBcwegcISZx1AlEHX1WK3gluK+jb79nkWyQUtjMxHma4DwxMT5tpd
5syD6Bmw+/E2p1oVaWOdLKpjEK7hVHH8zigGN497B7wtnrGIgPP7fuB8GM7RGYU9FFGFx45Cjt0C
Lo3lXQwGW4F6iL4S59IGHZSn3fjivGdfwv4GN/F+TSVhzBbR1hMVbPbrwOcb5HG3ijQC2736t3UO
6pXElzmo35AoUAsebBtNuUWGVMXaX+w/ALeCPyRLSBj7as1J5LRW9QEL6Z1U657rYQmZmfeuatCT
WiyeHqsifsz9lN/ClDGCpYm5eC5fxYhzWTRoU71gIP7CkmAs6xeqf1w84fqWXU3aCORcQM8UDE/Z
cDh6GB/U3LHrYwNULKpVmOFLsAe4dBL0GuIPl3VLJJZzAAuTE1La8OHm+DSbfTh3J5aPh8tCdr/t
5mycyefDlDA9x/tpWO6yKXWq+edlAaJTcAYPjgYd87hribi7rkoatBR0IoWIyfRflAJD7yr473SD
t4qmzBnDMvtf3ZHmVLkltlLe9mgGVaB4WnoRzHfXj2HY8W95XMBLO0Xvex3HWrsxHZ4yUIh1qFMC
UOZRHwCCA4VJaHsZEeRQq0N5ExY2grmHoVqzfu4YCrYqlJEG7KCFUgh6Cv9PPtv5fJyRpWVFhjmB
90zU1LGXDhO0mdOIil/7ynGWwlkWG6sU5HH4anTAm7M/ygmmt0TQGKFucIbUV91A8gxnWZMhu39a
k6HxfgCBcT4cZyxMCC7f3ctgwKVvxBlVaUtZAo+BnqwpP/S5why5j+6yerpKJKZiYsw+gtPnc2vN
mNXRzMTpaz0P5n56P+QlcSw0yN1KS9BGTMrrUotSR7btT4vWHCu5/lY1iMp6OT32RvYNHjjEKuUf
l08g0m7OaEu43hKGtkJJgfsHHVXSvB+6Y5lSgTa/zAa/uSpbNi34IBvMNVyUjluK0YsSD7qxVw6m
lH9nhp04kTxhqshs/YRiyLunaAREZXcshja+kkDLHNW9N8xgutZb6aHoFMM1++5T3NVfFIWFYxIH
BpvvBzv7oUjDJ72ZS0ed5FvAzEqnztqrHJttsSNZz9x5FrqG3QmAzZG4lKBU0yRqFXz9hsqePSBI
2/kVUzrbrQv7OcNtIqMExV5TX5W58Sd2exZucIk/bXI7M2vkV5JVNT74VY5KazgGyuXeZRXZDRwb
QZwDlJAD6EYG07Vz+L4+89NeAJffh9psRHCuDpsv0ojNShUyy8QuTeaOzXIC2OMzHTpg2cFLVSWP
faYcl4ZcSdXXPzngP08ofvqnruuIVDOS4Xb52dfhUojoffb90vnRpHJuYohTZWId8ooJEFyrn50h
LMP4hetOB+1BG4q4Cfe/2flInFnL8gLOcRUCF+Nb1EigxBCxwgrPxNmzNcmmNGe4tTUuWgV4ylBq
bl07BO9v8U68oGU/Hd5cImdto8qwaFHBy/MXQspwi8RZV58bznCt+emdiFzhXwSen59cNJHBHVab
Pcy7JwxOpGnvrNImTiNPuTMwRMuol09KvPwoWeQlDBtVlsq3Ugnl/YaJiFxWE3jrPs8/hlOhMumZ
aa7YhuxY5+/NAEXc48px/172AAkJBoG7/heTPMvjNKhtqy5OEJnweaMTqwFBqdn3xsOk03VyIpiN
u2yDQnmcOlFg74mFghW+7t/kVNpNdfwdcqr1p3NXqWFJFdEUWweKh2exqGUdnMbzCuwDghuo/9TJ
KLurFvNbE1nvSlu0mnInxkIeWNQACQaAlB8EVRUQ7JlVA6aqbnTSBZSP49HEUtN4YIKvtmP2ryRx
l1hhyQAlC2LCLJ/SbgFiVxTG977TKxGcFcqZmkpy1dUvAIbz+rL2NB6ED+CdeulGls2vSo+xu6yc
7JcH8KoTzQt5xB+3Rl6J4oKcnOgq2ucQNWAR6qB+18v3hAaXdXxXD7CEb0UqoqfEcyvkGU3HuUrq
MCrzZ1C8hqWSHdCw92Vh9XxXETaiOG8BIk6SGxS0Tw27zmML/bj5T1RtI4H3D/ncWGrc1uFkfkP1
MyreXb6sndePhu3c/1wWp8qJVU9KNiJdZCb2kntTQT2N3epS6WABijFeFYlAoOjKOMUGuslaUiut
Q5nULsNOkXEUpTk7Pnx7Jh66bxA6RnIKR7DOdPxVz5i/644UFj5GR0WA0b0A9koep9RYJ5l2UV7/
YjZDoS/3+0NOXCTbhxWVhuey8NEquEVzvYJN1W9GF5glOdQC+2ET7ElOYxEIfK8c/+pU2msRTTM1
RdNAxBopaOpHEygqF295t5KaYR5Of1xc2etNcN+JesJrxH8TOc5Kaa6n35yOGJ2UY84enlx9tsuH
Ir5R5f+OxXx1Oi7pQDlNQeEvakLAME1lPo2mJeJ4EX0j3jk01MSIIFx4cVRdCR1g0K3kbj1jok/B
iooplK/0XFBGEd0c5y7KNl6ktINDqqzKUcbMGaxDbqXeZaexG9kV8GIAigDihTf0GIvNaCZPCE4T
7DfDvqD4XVNELmMHwr5elrV/i2dZnC6sFdHMGEDAaEqFq7J3ElhpLkvY6/JCFyzVJJaOVaf8rtPY
MtMM1ZmV41EJjC/04xIonsluy3C+X+HAYBWTHckTTYLtx/iNXM6IldQ05iVdr/FlRenfJEC/E+NX
N/7Wos5H5IxZabVorlVwbCaD5cblF3kJxylg3Q9svUSh2RKE4P2PdhbHfTRDjhjCFk6mgBLGpvdY
UXv5m+3r+VkAZ766HtE8X6AVE7sai3uNXCmLQMS/uPWzDM5+qZ1NBWtxiNHFU8N4oU5S/4+06+qN
W+e2v0iAenlVneLeYvtFSJxEvRdK+vV30fmSUWhlmJvzcIADBPAeUrtxl7XwGIh1v4dXD53a/W+H
YoxXXMIsNNu5DjB/dOzL1pnxwYqIxxvFuzsm5KdT1A1ygrsz+8fYvAM3Gn97bmur4DebYsJ820yl
paYzZt0T1U5ry9aj/k5WlxglhuIOrIROWBpen4afovQJ444oTDWOnh8N3ayxbES+F1rliE14aw4Y
cVGS8msNiPz/dN/sIKeuA6Ves3DHiTS7Y/g4FEkQcpdYNrPrk5W/e4FVMJsb2Ygm812Nfr64fg4e
cWHgqBmfMfP3YsJaViRiFT6HLAqw979WFsp2gPSjWP8Ov5XFMfR3G1oJxIJOB+gNtQ4yMXpWi/D7
iGG//+if30eDVkKqWa7KUcN3Svea3wJ8dIfS+aRhrhuMkwipSbtX/cI3xQzj/+dVZDs9/uUD3lcS
VqK7KleseaQXOj6K004kgdg+qnrhFsYhwrRFovEOy/uEjNch6lKQakJ97B0CQMTo+s/+J7qRdCuF
9/zb/IQYkpGAFw8gcnaZtozKhiiYAgrU9FOMxe7+7fwVblWwFPEkgE3HMYVaKArWnFCVC4O+trvA
BL6bQ3zVb4Oi2vG+mbL50VYCmXxcFrJurFvEczIrF2g4eVqYv6WG7M0V0FqN8muytPeLMX61yu5a
k6dnUFCX9pBqVyBLu8ri4imcBichuT/04rcKFYxGXDwgMu+BEIh1SEDChwXFd81iuy7SfZgq+zRa
vLnH2BuYPByyJI91G13NtfZalgPKWGZ/OytAdy+HF30KAzKG+/O3TNXig+WvzszkEv0AKl69z9ug
WTpHBm9l3z9KYWwb8qfzgjYzCRlcLBRDHeN4TJBqqyiONB0PxmQuXWmc8OZdbCuRnUG4JoLutDnn
ObcZrlYCmXDVxWOj9iLeIbMcXymxtotE8hCCHfv8ubbD/UoOE7GWtkdbo4YcQN0OnuwYFjbCYp/c
6OBzE9Ba8LvdfxP5zty58i6TqEblPOKd03mrWQcKDdWK7+6am3JuepfTIdkVNDNTk0ygbxI1IFjC
8RrYIj3yO475FMQHQ+ClUZvxbyWS0Uy5NqXc1CRk1yIBqHGof640QbFBphg5mdiOthX2x1SwQFU9
qt+TJN9rofn5/E1zlFal17K6aEtKJXEZ4jbQFWyJxOODGE+mjXHI16Zvb80Fffoiljijlds50Ork
1POupGZGYk7oDqDUAehsulWpHS3RhjtoHkMA7xEfBaOjXtnqM96CnyJ3tjg6ve3aTc2k9AAawLN+
/wGxJVVFPOlVgP9x8frBhCAn0f+D1ZxEMOEKdxoWaYGclVIwSm7nFEAiwbSlEJCvmTvs/mntAeHk
JJFxQF0xpGAcB448pVaf9rmLBafPQuvSLa/YTRwsiwrQNSDKp4FpOecVaWsH8TfpjDcqo1oUW0mv
g1puKrcjRodtGeLJBblPy+yBpCB2SRTwoBRx0ALeO5Wr1zijXBMNmCZ0AD7YTV7zbGzbrE93wvou
aZCFeECaQideVQtLCZFHVJcu78ru3KBozCvR8D48mzyPgtxqY0mDLBbpawABe1VAX0cNQCT+6nW0
/VymrOaUikEB19nv2qxUGFFM6HP5B8axZE/HH5i5fKYUrizGdPWSLOo0IeX8oWSUw2O5+js85c34
tjoWY6TCVI0EngiiwPY46J+SZHBrgTdXR63iQ36wksLY6dKW+diLIhL1+TpJD8C6LwBPPUmi2ya8
fYHNXGQli7FQ0KwUuThZ0MZC9lr9ex1Fji685qC951jjpt6vJDHWOE2tFRuI2v8eQDej2UoiY2lp
JJnmXEMirRX9JHf5u/7ZpvdWTBMANyZ8DrvgaIjozhOTho9JdlTpSRQez1/ftub9EsCacGMpc1b3
MeAVFvkzOvNvUaWPrirxdm84B2FfwPUCY8JyNbokCSgYhUaxsQ3G2cva1u/TWZgsA9iGZkc0fJdE
66+NyjwsdedjXeRaXcqHpspU3jttWxFOAhlvZKVVYlkF0ppTI3W5avZ0n4j3rOd9J8YZ9XJL1LGj
Z4t6L9WPeQduWN4Y3B9c3ulAjB8CBIsqTum7LVEI+ZN75UOS8w7EOCMABA5GWCCEV6roVK2IDSkM
XS28RRCeTjB+aGzLITKBwB8smWhX4WhHOcaepMKZG3es5X8YHVDQc/xprxLjjBIxBxaxjAukQfhX
22lyZP/v2k6bGqhqBkWTAD8Ru4koCuoi1phfW2ngXxeWeLKYLxYK6OSDePBnPPxRqv67eLiZq6+O
xXy1aIzbIdRwrFTq/CHaK8PnSc7tuiZOM99LLXHPe8FN76RaEnYf3ocVGL0v1XgowgWfTdaS61gC
x1KUtFygr80LBEWPQXlTsS1D/331FiiSBXnyACmnuEFuGsxd5AGPoGHTulaiGFcYNokULpaGCStj
r8aHUntuye35O9uM8CsRjPMTxGQBPR5yFmFSnGTIQd72RpJ9mfQ8N7sZ4TWgexqgvRaxc/v7vUlY
vCGVCW2go+I/xpCX+IF2ZcxdAhyDWro/f7TtxFYH7hDl5MOGBqMPc5TO2VTWtNqY7GrjssHkc/FM
yUMxmU5FNrVzXiTNGT7kZiuJjHFJsZiaIa08jO+o+nQCWfX5E8jbHn4lh7EsIy5FY7BAf/cjqf3/
GPGmDq5EMZ/NsEzsptUYa4ooigH4kEMi78TBCM7fHE8Mk43BJ7almsEtFRBTyjcZ8O3TVuV8H97F
sbPwsrZI2HSBSvxkV/nJ1vGvL4/TzbG7IVj4iPRUL39+pB9h+O887aYVr0QxjsLQ0HPpqd4NQ+JG
SmTLAob8FC9SDJ4Z0z91RsXZFTNM0BqzAHT7oBDuEyLY2MUG6cZ9U19gbDsPL+LW9Oe4cEL5ixhz
AvOmg18dk0mf2taSirHEOEjWXsRd5pGMB0GwPSuxEsH4jHIcyDir2KCJDF9URHTeGzvqO1upKc/m
zlq+N60BKMwv5Qw8lKlzwyRyRSzxL5HhAI+wQSX5vGVwfxLjVOLWSLOpKlo4lf/B0UYHcKEJno5J
GAmTG5mbqLtdqbqEt5LGtRfG0YyVZZBpfrcXWqKhr2ca7P6G3WYzW9B1xbBQEEBwpfFjFVelqUpq
rVao9WfBoDdeI4SHNl68XAidbqj8ri84CcMfjneSySiU1GdZ3xtQ5p9QArQ4QGM5H0pg+3iWKWmq
atDM4ffjZV2aNmKNOoQ09M+Ij047pDeyJNw0cX49pL3TNiFnhIQnkrlR4Pqb4yghtidxY2d94s35
cQH66aw9RaAJytN/u87TGZnrbKSkNyMN1/ljDGJda+H1ujbPBkI1tC9kNLtYJo8pMsa8nU30EhKc
IyvL2UNNqXSmRgxIin0JA4abyLw17e0W2EkuG0B0TFQTgZKoYm0gt5csd5qwOyi64WYx8aOh2ANk
7CBZcWbXsuWA6xV+PwwfOD6BfjrWCwMzF/OxKKACgZ0Jl1HRhGM2/28xvmF6i2C14/YWqaGfEchW
GDDgUimRhHFPa8bWfw3iNf1hrp7U/Nok/zDQJSkSKAGxW6yDrOV3S2nmscqUEGmA3H1ZgNRYLd/O
395WrqGC51o0NaSGH/qk6B8gLRyBK2SSfd3N+6m+S8xmd17I5izSSgrbLM0aQRbkd74zzASR+qh6
0y5xCjOwLicMjYmJS+cJ5yDjhuitF8paMvNCUazaqtKQrCfD/9arbXrQtSzGrQkWwQTZAL3oXdFp
b0q/3xF/2OtHPgQ890YZf9aKc4rGt0oXKFBGc8prAxhwDqjs6SAeXeCnD4nZFnSOQnL05cMQY9IA
MzdCCkwG8LxYuk3yz5oWcbznthTQ82LbSwLfO/33Vfyz5rYuKgMkoLpxHOQG7FEHbsuXJ4NJJcTY
spLMwGZStjwqht8rl9PESeS3HLMKYMOfx2AyBqUPpXoSIIKEiiM06ug3Y+prSbnYA3hQbb0arusp
43ToNpOktVj6s1a3BxJDAWWn981n4o1f82c6qvmDthcDvD/UI50x4cp7o29tNIKy93RgxhWnmklk
Ya6Aur2fnewuBphlfA3kvuFFC4wr+QHLry6WXy8nrwTfE9ZivLB1pms5sqt/emOvfgvrpeVy1sWx
xRYTcUb3fz08waGrt8Vb5uZB+I3j5OjOHBsW1gIZVxPHYhbOKQ5PrxtcZJftDiiQHt48HFg7mjp8
EERbn+BIB+UI2zLS2zYtwxI+e64XWy4e04QjYNM0VgKY3IV0dQtAVzgXGbCSRnWING/h0fa8Fw5/
O4UC3A3NBDQHDXAyi50jWZqkTXqUoouMTqMD2C93+qLtkldw/V6Uu9HDvIAzf6ownM1FJ/6QMjCy
mU/V9Goo1tj7DHL0Ne+wtewW3xLgc+f4FXaLiTIecPuHT8YIZEJDtXRkmFKCmXmAkQrZs5p85mgf
/QvnrpMJCHM+l0sBzGEEhOYKnX/auYy/0KkL4OAlPm8c6WOwY07E6Egb5qJFhCQL5kO9p5jKlHOv
egDMgcO7vI/taUYWEw6yWpD1cGxTmPL8Dm9e3xcOEsrr0KYc64mbO/9vgHNGJBsdxLLt4rlOA3kW
HhaSXxWRynmS8HSCiQ5Rq7UhXthpMIDPCa0eIARlDkcrPhRDmGMwoaAP9RLr4yAyU2/1Q+kuxwzM
qOFXquuKEx77oL00XriQxjzzYsKABKa7eEF0DRpvdCc43+Q2vFgOra1h/qcMeBRPH1HUfj8lu82c
ap2iNZUA3b/UNTv92t5kXhI5nWDj0WPK9hDb2TXIzb6ev90P7wBGLONFiqFTxlJWU4Di7vp2cQ3r
U1fv0/Y5Qmw/L4p7RMaBJEZVgxQMskjVPuuTci23yW4i3fdawkqEUbniHGMOqdW8Vlj2DRKaUVl2
U6FcZnrz6fyP4SiVzriaeNHivjUmgOUVpi2MRzHq7KR7ngte945jITrjYzpFGIVkgYVM6hu4HO2p
ifzzR6Ga+MFrAsoM7Oqipn6g4UvGuBfarMreC/FdkAVgpPT4G9Uf03WqKis5zEmEGcQToiEm78lI
/DIKLgYajcgebeFxyeHF5F1U2vUtLjTqOE7gQzRnZDPeE6slgPnO8bnCcHaHZq8ok5ORp/MXuR0P
ViekSrNKOju9X5JGQfyZD5Mr2BLCub6n07DybuA8Jz+k1cyBGMepd1UiW7mSBlKFMbPqrS5LzyKD
YxVXKRaEZszcnz/ctkCskGoi9n4/MNcnZV1NVgaBipK/LIlgA3LsKsoiD0RuslPUyjfgY+c8k9/0
ooCo+Z9UFpytDeOFqFMNUP3nwYt2XVA3AZ19DWQ3Pph3SJrFu/Pn3A60K5GMR9M0sxukSfihpioG
rspqT6fPYuANOqZdesI+1xzCJQ6n3uujGZ6Oyng3JZpUZQHeFzJaJwwUN7qVX4RvhWyjQIdJ6v7l
X85pAJgVJSOdosP9rqy6XC5h2SP3VAMKtAKw/zRz+h0oHa9AxvWDhaM46pyH2aY7W0llgnEnNRE2
KpvQHxqME4rEFtWOozSbtr4SwUReU0gH0nUzTKMAKnw72YoxOSZvi/L8QT7Q15fDQIfWNGSzKpY0
0xuj521HbIbWX+cAwubvH2iKxLlVGpyjSKOLWgIFqjJdjGr+LI3ifSTyBiA/DrVSl7KSxyhgkROx
TbA/FHSzHQbSjXhbj9CLxqku695uPQuQG42LZ+tdFtoyCG6N/XmVPP/hDJGJqTr4/npwZuFKM4SA
DOhh1Y2VfD8vZNu+V8dkwpAxhcpUDnBkdLxxwVxrW7tLg2IcPVsC8sed/CXPPP2OI3fTga7kMiGo
NszByrUYavlWtPbUgl8jE70OaIUC6hFi5w2dKyt4q9Cr5aN/8C6XiU3pkNfRWCKPCKPQDnVQMydF
IGaKe/6YPLNgvEo/q2pWCgk1vhEVb2zU8HpQPAmMBzGUadQiGQ+hpfdKrbDTiIfSz5PAOBAr7XpA
2IOWldSRLzX3fTxxbmk7lT0pA1uYEYtSNcjYIOe6FA8UnCx01eSKAo0DC80RiA3uhuTT+U/D8Sfv
2csqO1Gm2myMFP5EmG4q9WFRX63oVl2eM5UXtrd1TTMBvSii8MfiNBAL8wgKlWRq3Y3Y6LtGLS7j
RdmdP9B2voXp9p9yGJ0G1fhQxkOaBlYjesK8q6Z91O6l5WI230Y1aK3KFscng/D2v+nf/RCqV3IZ
JQ8rQ7e0FpUMOhoPbCB32hmeENmJMx3Ce+LSwl5n2Prj+fPyrpXR/L4R4wrTFkjBrEPRL85URjaZ
//+AuO9x4HSrjPq3rWKY0wQHORz0QPOlnb6XgneuKCfhQyxw7pJti4iDRUDARx91P9yxDU4MvXJi
33C6C9T2lO+VK6C4QVpOQsu5TYMJr6JSRKjNwR/X6tdcf+3Czwp5OP/Bth3Jr5tksRx0CYOkFeBk
aEqnpZXbRFwQEZ4IJmaihhenoYqPJct9kIu9K7QLmrumemeJ6ve4DvdlVt7GuumoWnalqtGlqPa6
DejafRVrN90ouek8uWMnPo2NgJhuZVemWaY2sTBT0Yyf4m5yllgVHEk2b7sm2o2ZcqjlIrblTvCz
EU2rJQt6tXwTrPja6JoLTdCuw0m9iMjkYPH2aiwKLxJBtjYKLyFJHieVXHXc0QSeHtGLWnm3ZlyI
SJQBd929zc3kxKhj1kXiNAsvL+NdOVWslSQhzPRIqxBJs17xZfVmJoJ7Xm/e3f8ZB2Mwjm2II2u0
aCqmBuZB2dEnOTZfUDjiLqrRpO6cJMaVDVHTiFGMw4iH+OuPlqR2K/qopRwjWN35c/FMjnFgMTAJ
B4AYwl9junoqrENXPExi5p2X8ocM72R2jANLsmyeRAlnsjK/j9z2QnETD8vq7RcDhKG2PtiLU4NR
KODB3/4hhf4lmWWoSYhEaiVCQBKOi08bINUlGiFBiXlD8CsGIlaE3Lmyu4fCz+nuGEdv6ME+fkxL
kdApR1uERe9QLbOPdCFMAj0hh0G/subdEF+0beQJNYqdJch0a155ddsaTjLpv6+swZrRVceWSxpg
Dgr47M9k5LHN/MEaTiIYg6tnvTCSVkSXJCpLjHvHR9T474S8ua5E8oaSIBAHTNeswBm3pG/nlekj
s/17NDwJZ0wxaxTSxwJi/fi2XKsHycWWX3YEZy/Qqw1HC0Q3PvZP0YsVgEzxnYCL8wM+tNSYH8BY
aKKMgtRifh8ddRVlJbxXMojuBWywUvKW4mZEIzFzu87RdyBaoRRg53/BduEO4PE/1YoxW7SuLKUZ
sRs9+sUVLRRkiDCv1bf+2LnlZ+x6utXoY86N21/h6RZjyBK4SbJowtFHf3SzBP2x3DVfDBTukxdy
0QeJy6Ne+UNK+eus7OJu3ctCCpf4Ix3JvxZeuFfhLoqvfcCFmNx2hydZTAbSRfUo6EJJK020pWMe
qkOxk3wZTCT9DnNvbn0xArMtBBBC6xVBAezsawwVuuVVBTrb+gqdhMD0LLcPyDG0Cxd1I69wgWBy
0ztO4vMmWOhnPuNdVKY+MJcALkGykQRzTvxcuwuTmxj43iNZgI4JnyrxHDnn87O7vYWpCPkM2plA
HvVvYgjlrpXh/rxyy8rWqQADAVhBFdiCbJUlS+VStkroGHGwW2++tn71pX5enheXEgkYd0DLvKPb
4sjtDXBSuuFbA+/NK31sd4JXP4O5XGupptCa8TM6T6SzLO7w2F5PRwQszAa1B5SQ0cAMHeuGa2Sb
WriSTC9o5cAxaC3FS4O6I+qAF21ty59z38QAzeh1+/bQAWj6L3zK5lt0JZSJGqoWgkewrwG9E1uo
wqgCoDCE4pUImOtc6iX0QhW5//lPvf3oXgll4oi8iMJS16jsanb1VIbXtJ78zhuZXvSfh4f+8h+r
LiuRbPTQuyEBGADSqz4HarfgEAThoun880fbDPwrMUyMyEmcjiQsUTnb9/vyut9JB90Xd1wtpT/3
gwswdYBwWjLIUlhEEZ3IGZZK8bDHPMngqN+770Zlx1jP1vcLFuEHwP45+ZPuA6GRt/G+HYVOstmH
opTMS7zQRpgy2HKA9OopAsXHg/5eQIOV5M74fZKB787NkbddxK9Tsy/FuSH6KDYo9U5+/tDvc3/6
0u9mX/fL28b/i3i7bZEneYwvqPpBJDmQy6Cnoxvt0EiVPZC1ueVT6xFXdttLYc8L8tsyLR1DkBam
XljwD0EfTOxXaohF2nNd70N9Xyr/0uvHX/8pgkkj+ngQ1DhUk0BYPonSUZ15lUHeGZh0ocSykdqW
aL+RebHH7GGqOnuUOXNBf/Aiv47BZghFIkwjIdCG1rVyR/Gzg34j3fVIEiRP3k0BddPnrZtzLhba
Y57ogryG2CCFn9OQZsCX6SzyvCPVqo+2fToXo3XGSKQwz+Cq6HZUG9vxfXRpZaj7E1fxsmssW/63
U7Fxp851utqbBpHe7pe63CtF/1KT/3p5TKQxtAgwrrTzaw1x4ip6HMiNctBlfeJcIO8r0X9fxdEu
yhbTbBoUPQGWGKKrRabCHfgwUrzvxISUkRjCZI64NzpUHxUAXRp300H0FQcdKIGbEW+7/JNaMKGl
RMMeiKtGgs7rnnTogOoYYSGGbSw8tMaPk5P0pXNyECrjIEyjLZa+wA22bnaluKmfV3b+UNyhfORZ
nrkHk84VTcYVTzvAC4IuV/RLzBaaHHvbDjWUYkHHaJ5lsaO3UWa2qFrDxPOL5HOF0TwMcdrLbtnp
7luBTMWhOBhctMrNdHcllfmwupl34TzoSTA0s99U4qOw8Bamtl+zKxnM15wFpdOHAiNdvU9aG1g9
XyjTO5p8eNRW6P5SaycP3cV0mDzg3OI9y3thbZrJ6hcwHzlRk6gQBjhpSQVyDSojPaiBKs6ENu8q
mUjQhGXY9Gh2BKYM+K8cO3CopZ13Xx83P6i2ng7CtnB0TRfIkOrUDg17Gu0CLcQMr7PxabqKPV6a
zjkR27wZIg1tlhJmSDS6YzcCnpdzoE1DX52H8f8aycqimvDaqq3lOlmyfQXAY22IPPz3/wX+Yq6O
cf2DVcoyIDERanTBacbOWcR9qkY8M970lKsTMa6/L1KCYRyJjuNIvgX+n9DvMVFL+6uRy6u98T4Q
4/5JseRYJEF6SsrO1tMbEQuC5zWOYznvXmsVYDDTBnJW2vjMJ+mLqIGR2gJtE+BLz4vZTnBW18b4
iLRLQaeXQBGWTH4uZKh2Z+ZXYTx/UdRYtQtC9prxXZviq7bW/FwYr5UMXA6AT6ntiHDxbbiGxniM
LGwzxZzxuImB3WtPrnhJmTIiyRX9eU93Zs6fn3fNjO8wF3MRxQpa04h7wBM4TQsusS/nZdAr/JBr
na74vY68/pSVbnZlj66NggyrB4n2WD9W5IsahkFn8lBhOZrJsm9aWSbnOYDSAkN+yiVkdMvL+dPQ
Gzl3GsZzGEQaskrDq9C47vfSrj0SvI3yA+/D8C6N8RqJOAHRoUNprp5iNKxyN6kjt2s1u0eLp6y5
BB7b94btAmA0KXhcM/IyKU8lpTVpSUZ7mzGpQQkLEyd8wLSGr3jogPHe19sZkHUSyXisaam0ybBo
3Hqlsyn9vfEJbjHbYQYn0PeiZOc5FpvoiABdp6rfrJeqtBUdA/szl9Zsu42y+jGMR6uGas7FHJG6
85bKhqW7LebbH4w7FCMf6HyY4IIjKuMurWyr0+kSmDwI9d5GLyslwUOk3Zd+9trcGbiB2G+P5ff2
iOlUB5C3k12h4KmrHOvnfXSqhCvLJANWclFlSAKpfmlGMZgJj0Zw27+cjse4s6bT5aTrESii7k5r
I6fWDE9R3fMm+QeneZLCeLFcJxjFTfDswXZHdKf5FJpVfcj2ikOu+dnJx3Wr94j+Sxzb+MokPZbr
PIIL6B3itPtp34FrpD7WXo8yIgB9bRk9RcHl1Wa2k5aTXKaE3k6gj4vADoMx2OSA9MgF4zVo8b62
Q8+5UXnb/ZxEMV7OUoxCbWmnVMc6uLe45Tt8r3oTvgyP/T6xKXd4EO7M+xcwKRZu+S2/xZTVFPAj
FO+XMI7J0HIhQpM9BSKWahtgqAHLhz1NL5Y52rN4z9Gkzf7TyQ2YjE/qxXDJMhFul+K0aDtzn+yp
CxJ36b/Uh1aCGH+zKIDwxxFCP5llVxU7fzGf/uNZGNdSSlXbmDFc2ojpNDNrbdma7MH60oN6tRl2
Weab0ROwxjiZ2x8elCfdYbyKVs4mCHIQ78nhlXjD67IrnCUQXqcDhXGMD6nztSYcoRxPZjJ+RpN6
Q0pyuNGwksA4h2l7Hrv0R0AdxuoZJ6OmjWKBURFPoLdy39kw+U9IZRyCguX7Bhnv7cjzauy2fTvM
SdsARQX1Z/A5ACR8PMo3tPSm+ukB2JwcdaEm/TGx+fXZWMSWYTJTNATjDJHINLHNnLqVk2HGS31O
FPDY8hIcTmSw6M9ZxZ5oMctQLFGDLaChyWj6jTjeGN3CeRzztJGFbFmqZGz1SqVFgHxfXelIbCIv
C0psak+gzKahPQ+0/fnL5KijxbiRKeuzItcIqhsJHmD9VV5/Oy+AqxyM/9CEWpvGEA46v6j3ll9d
9nZuj0+IsH8xTssJPBbjSfIxkSIzRcAjqWG48wLgPj0R97LYvLU1sTiauJ0SgTjZNCVgIKhMmEtC
M4qaHE+gocd73DQvNG12KxHYxlPjVi3QhuV9HXO85fYRT0IZdRTGWZCtZYBQtX6ogZHf9dlRb2fX
yrgIe/QAHy3tJIsJaYCUUWMlgYOkRc3k2DyiSReYfg8QNd4Q0h/etydZjCYCsEJVeh2pUQtZkhsd
4UY+GV79ZKJldl8GvJWHdyiXc4djFLObE0EngJOHG0kXP94Llk1bj5YXuhjidASgkmMjW7g0vrd2
/xjC/PiDDdu+5XRoRl/lbkkA1ITHzKI/GuAolo3ZxsuQo6c8KUycSxcDFLw60rE0vciwiVR+H02O
9+JpJRPWlGSWsnSCgzSr1lET4sQYJRQwzpWIknveo2y7rNOdMeEtDzPFiABKjX3DoyAbdqFxoTm2
U7lfItgFcLA6Z0k14m2Otw6Ylg+DRwdujZDuxZHcAVf74ILK2G0rR609cPOePyHPFljwwsoiEWYm
MVJMCTik2MakGDRyme1qr2GrOHLVS4HzAf+QNZzOzPiVuUkmK6oWOvZCgziax4JNF6fR2rTz12FX
cTp2HOfJAknJhWFZoG5HSBUrTxZvpeWptoinG7OD5XvXEKA7Ibd6QE9xxug1xstMk96OmhJjFHBX
72UvOWSOFBgBnZYSuKv13O/IuBhB1mSxQNku0C8vhyfsvV+aDxHANWztQNEXdI87b8u7VdahtJ04
jxJyI6Mie11WdklJgnCOnjF1/9QVs61leKPrqswbvueZDONjCkGutKjBxfbuiCVLTOm4wpXWOfWX
zNFt5PX0wOnjRJziy3lr4Xi3DwTcFsiohxQLrGPVPah1cSgHaYepYw6q3WbhBdtPik7xnDQ8en7P
A6tQqCS5wkIu7f8nu8SbjsmtWGHcb/ZFt3Dj1yp0JS4gxJbGrsSyDY1QJQCrjpDNq6+zM3vGMS7t
N6wDIljYIrfWxTsl29EIjU7rwOeIt5hlq1CXwa73QyCV+94uBkDrRopdvo7Bv1Xq1+dk/E9iYJRx
ifF8Lo3MTtXPZswFa+BdJZPOWHkhRU0PtzrkmWvWmUtEAImEdy0oZbXoqyzdCWPkzctFm+4NHuLO
Zn6/PiDjekyMASvq0NEEp72gK2b9PiZ26mOL1pu8KHdos1je8Z4vW5F5LZbxQVIjZTqIolCnj6rv
utjvlrB1q0i8S/vp9rwlbjmftSjG+UQCJoK7Ej5ADWjFmSaLkidyS6Cb7dK1HMbXKNaiGL0Ct0pp
XHRHOXadrVV2Edm5L1wNxKbYInjOvIaJ3YKgAlURPXV4g5eb1bX1z2BynqGeVcyyIGJ2HkYlfN0r
L9p9FwgeIB796da8XzwMlH/j9cF5t8z4IUkN+y6xYKG08vP3wAAcMWwzxJiaVm1M64cY5YjR1ws6
vMa7xfddcTYir26R7YMIYgMguRqPqCoavhBZbgFYP97mAp5OpWorWoZWT+1UpHewjBk+DTLxLK1K
fV0HNtucWhfYYLs2jd6Nc+1YyJi8HVVH6yfHGFTXCJvvoZV9SoXwMVdGsIKo3bEOSzdtQlfB/s95
A9h87K4PwzoxXdDLAqzqUAmaRNFJ1eV29NLdvMud/JkjbSvyraUx/swozCVrrAambe3l5CsxTXsy
JG8is10Pta0KsInuRlFTRwQN2DKBumW6ysbR0YvWO/9bqK6f+4qMcxNzMknKBNMXlRK4TG9Fcjma
93p9Vc2ZY1Xt/ry4d+07J4/xamBt03VdgDNNFae8qI5hZhdPim8+6WiFBqPTe+qzcYvpzm72Zwxf
88e/OH5VZpwd+I2yWG7w4ony7hiS7oaQzMsX0a1DoEqePy5PFuPwigye1RzxgJvmT1g7xwbv57IF
MtnMW9LnCWJcGmhYWrEWTKwjW0hqyvkwCINjileJzANk23rFrXWX8WJTF81LMcO90MZ8bJR4xvH2
XbdS0pUIFqUinc02m0F+HQgJNjP6z7HoivFxjis35wV3zr0pTCVIamOSgfCAWqL5TWsEX5PR/Yxr
wU1G3gAFx+oVxscIqqDXTYWAbpHZ6dKv4Ot1gGTGUbnNt8v69hjnIpVdiXkrWJhwzJ7EHBk9bbTW
X5ZgcoBKu9j8wL75Bl3LZLxIqlsJ0QuENorOZB5iJzlEqBeChs7L/OHIG0Lk6KDCOBFDaMtES1BJ
iDXdlqZr0nDeDDwBjI/QEvDbVRHqCKPxJmAZqeKp+Lbe6aYoGrqmKAbjGJRFBZ2kMWEMUBx2U4QA
VyjVA2mKm8Ti7Vz94euchDHOQSNK0xVqDpM1HJp7tAPyLdp7T7Od6C6XfB+7HVVOEhknISTjIs9K
Ah+bIsUrFXKTtZI/tNITnmL7OWwLu+8y3qX+4Q30SyzbNp0WUHslLQ7ag3PIFHc/mM4olThwWIQg
BoAkSvFW6Z/38ly5jBeZQ2OWrAk9vXQv3fduuy8OKeWtezPwhJ68yv0LsDzOFZuMN8Hgn5mlMSbY
8NKT3vDWuyXfrMJeAml+T6Mp83LlYokf1c9/mZ4zxNM9My4GVBAGvD/MXSJHHZ+x6z6dv9H31cqP
acJJAuNQhLGRW/BwYdYswlZ+b+CVNcah35bdVb2MR2ECgUYULjckJ0Efabu0Sfyk1oEYXd5LoNq1
06rfKX1yITbxS1E3fjxr+15I3pJE/Nz2wn0bC0DoAXUy6iz7ptT9NE2uw1rZ1YvikQHJEMbB7lpr
+awbHScJotp/7nCM+1pKTNKpKtRFDsKgxiCdFMi+yn1Abie1gCMCPLZiSQaL9DwkHbaxFLzMf0Kz
0NKO6lpBCQgkXll+81ArYYzLBBudFIM8ktpAsvs/0r6ju25dafYXcS2SANOUcUdly7InXJYDc878
9a8gv3u8BfHb8D134oE16A0Q6G50V1dlBzYzo3jpQUTMtxlEL8xwjtMKu9HIO3AANIvqjKbukhak
NqrgPbDZYzAuzHAuUwnLuUtanL/p0KLu94l8V++HN9nG2DWJXSsQc3FNl8mr1Pc6kqAa88/W/l91
aC9/B+dIG2ts4oaRL9HAehmC8Ujt3pOCHsXkf4clvjDGV8/XqdXzYmySoB3bH4iw7kyrs94O/wKu
emmG85atMfa9psyI3oNid9q9qi12tKiCPGgzwv75ghrnH/soXodKxuHPEnWw4876RCrpxFrQTqIU
giUJDj9fE49bNSt6DQnJPPtTGjuSYXphFTsD5rnkBnKiRnJvor943UuKlsg5ybWm60wpBvBabXI0
I7etFLLC8zdgWdzrlgS3TuM8lpZHazfCbQVya9yUVnQyl/RmmdfgupntTOXio3FORCnUpIkByw3a
yJ2h8RPnzltdBkrRPm5ajYKQKJZtB+8Lm5xHiZIhGqRJZ+W96JvsdDfJsQu6n5LHCKyqO0AT+kCE
s9oM3hc2OfeSVqaxziXAJGrfQiHdsvvxdcxu6v6upU/d8irYVtHn47xIP69anbLjqdl6QFk1mjpN
oKe2WTqG17myq4H09quoginaWp5ElUrSqmUDXleYZ7+h9/V+CurYDl0Lg/agGPjNzCWsFrPs40N4
/bO5OudfqNprpZogeQdtuCuVirvODXJOfOBkeenWsrLHyDjNVnNKCX1MluFL0SbPUitSPhTsus55
IMxIFLHZw8+l7V6tVQjbYhpY2GcQHCWeOdXqVa3CmxWtKmo8tV17juL6Zo4qILDKeZc34OwgEJEX
nCiRVc71dLLU/yYFtML1S5yZ51Iu74YZY5WR9BDmmMrVc8y7Jf1L2uc3ydw5lSofC0N+6tPGA5tv
wEbTMjO7jbX4UfDj2MZeOwCctwr7Qe8pJEICgpYv6tnZWX6cQX8U79CC9S1RA5at9Zo5zmmZg6an
sQKg3eRYtwr0fePbDKTwRrCCfSxzI190wplHumaQ81jJqEXdHAJUK48QTSx/ybmBeqvuStqXOvsu
2ExBkNE5V1X0I0HNGnEUyNeX4luPQnnhtDvzieHEUMM79DdQa/nf4g0/GF1CVETOC0S22oj36IQA
XzE/5tIvwdoEX46fgZ4wrVYYjPWVqWvkP5qHMBjAytjbiy9lO1Z8HERDtYLt5Iefi7kGdmU24BLj
+FhR9K/U1EYUvxtCUU1we3VI/lXQ4SP9Zn7yAv+G/6rLOkOlLiOla8Sf+/bH9f3bdnB/DLAfcGGg
H4uBrh3acjFxBj1yijJ1FllUQxVZ4W5zumCiQGa1mHQk6A8kD7Uaul1JBddYtFvcLdbytB0KiEYF
ZVXbFgiU09y7vl3Kdpb4Z7+4e6vEXZRUIZ5IlY4ibcpgQ0seDJP+RU2qe+BjAhJZX/IpO2Bjvy5a
5Q9Jvatz8ghlx4M25od+qI56KnmjOt7QXgSl/z8ejH9+IHfXx6kPawrmA591yg0/81LX8nrQA+fo
gzQCHIlwO7isJNWrduk6fFgkJG/Mofltf3wCAV/oRns29RLv6vvEHSo3vhemJiwJ+OhD/1kq3yWL
m3ZYuzUHY+Q9ZlHs5EAedMyCmD54kEXfXWSLS0igZa8v2QoXSoP0h/7zN0NpdQKj2vhJEtzJ7cD8
Z10fkg4jxoB2lAXgqCuh65bcLmZU7pc0ke2sMX7OdXyuKyr6loLb80YLc+EK4l5frYhNb2Y4OYzr
BVg4yQEM6TsDwEr72hXBkP6Pt8KflXLepx3pNE4p3NtwiG5AUq966w5iLH6LMfFTc5f5Ijoy0Ro5
R2TJcQwVHFS9hlz/WUjZY1qLpJBEN5BvTnVFnChliaPCWM6Iu+5KVC4V0EdDkFA4OyxaEOePuqWi
WjrAWKnmX4BgPBnlJEoU2aZ8vGd47psY/gYhEHf2Q62TGrNFctT75V5xAS6QduaXBA8A8PA48dcl
dGhk66IrtzVlYUD87T9m+WvQgUrJYm1GhmgoUWKb/MnFoJfwJbft0/8Y4oKsOkirGaV44lQQn7Yj
C0ObupR7bYw5zzmyzvEELifd1HZE6kV7u+1X/tjmbkCtLGxMFuXuasGMwJy3djWE36HzeqqAekfJ
w4/mdtdaLVAWpPsB0J4APCb6uNyN6JtMggwPAlo3fYuyZzN5UP4VNOXiQ3JhOe+0uogGOBY163fx
eKcUINVcZztvUBx4GaPsZz7tBXFatK/cvdA1qU/CCvcCHFanhM3KueWREdRkt8I4xM7HtfvBhdzK
knojtJCCDjHIT0pfetBd7b7zUcr2eqC1FEGl6g12ds0gF3VrEmZmLOPApvviofaLYA2afXgUexfB
zeCHSzSjn2gX0d9Vbkb8poB0U0z7tp1Q/3MJ+KGS1VCURl/YBYxu6TruNKNymkF/HJbQvn4uRJY4
n1JUQzy1A/y/lvpdm4MlEXMDGFtLBc5r2y3/WRHnUtqwG1aNAXiiOQQx4RdLb/3rKxHcW354JK26
PoJSKT5N+Lms9+CItxtD4BtEq+B8AyaYyUgjVNDBq+nPgw5NPGG+yi7ih7MMjXhKARpCdOHOcjol
GaC6qI6Xafs6LNGJmqCqTbtyV2UovgIyRFL1sx5Th4K0wuowd9T2T4UsYSBgpjfqEMW2ZhDPKBdR
bfat5Hvlt/HF9CGi82iENUrCQ0/hf63UTifzpA8RiK0n9VMhFW5rjh4KVL4c0e+RMZ+XSvdjRaF2
1BCnLqH8LFuJHVbdQVHGZyXP9rRHW6XUDlDZ9sA79SUL6W6qhnMXgUNmiU0PZCSfhi4+L/HoG1kK
TBF8SGy+FEW1xzPx1ElV4UBEem/Q5WzR3Cli9aYyM8dsqT/E83GxFBw6tG6q8mA20q6T49zOF1BT
aprXlbhco9zaXVg8XD+Tb6nNtQ3jMoW8KCIzWwboM/yybjHa8cS6t1D3q21yE91rxxhlQ4izpDcs
HVKPyW3DXujusIseRfiC7TTsz8HimwdjNTdNT6CTwoTkCOqU8JPA7rbflidxK3cbFnlhjbvwkRln
lTTOoV+/FM+KDxoDxTaDt3zW092mQgtZ8tQfyleMEiAoDK8iLN82xPXiF3CZxNxngJlPSJdakGQm
z+VpemawEckznHax+wXBKEfpTDTEtvlYuTDL+YgCs2uzag0YUc1QS4oI8EqNxZpBDSTWm1Wypz7Z
EdkQwTu2C9MXhrmsYprByZ10WO9yKJ/aOxSlW8VJWeM8/B45sQdSmPVR/SyK9puEBMaFXS6zwOMh
DWf4IaSlJtNOe619EFtBTJLB0rOAaRuh6wAQbH9DdzLOd+1YrhqIfsc2Rujid3BZRzrPWRuHc4bC
/OIRF8WHx+jAdDOMoPJb1CzFIxXbvppY0C+Anqf6Bsq9eCGmrbmWWouoVoX9pzQ17GkF7VSSvqLF
edcsGMhR5mewDPmzop2Qqp4oVG3m1sx2TLXVBtxnb6bKF7Wjz9cdz8fNUDVdpZalQFlbpTLhDkPT
mJm0KHB/+n2/p9B8P6Vg7Ozc+KH4kXtFaVv/ggOYs8kdBKnSskQye3xub6yYPIybYv59uRt3FjiP
UH3C1IUT+cnr9bWypbzzscws8EaaZphYM8/Oms8JpgSyifptCr4PKbaT4VBPT8r87bqdj7y/nCEu
V1ISMuf6sFJfPiQ77XOBOV8DmPLq8S9O1ocUmrPFuU/aJPJqhvh+y0E+LF6BOoDxQM7VPj2y8CBy
Wh/dNWePc5YqzYDfVbCJvT8Ax14iSBHDVl611/WzeVeBV/qtMt6ifLxSMIlk2lnIzfjRg3E/gnOd
o2GWSmaO1O888tLu5RkDCVGQPitOi3d14mo//4JJ80NOxxnlbgrgmOhzSGzlGPVkPKXjZwn1QVY4
ixx6HI6i3opwr7l70lKzmKwQy2S8apgJPhSoSWKmbid/SrzCoXum8aI56IMk7nQUv89EF4ZzlFJY
Qr6jWahvaMU5nOWgLo2Xmaax3c0iGJlod7lstkrSXEl13JnZnALNTN1BfxJcS4EJfibJHGJzVFuY
iCbXDAbDJf4QVOco6ED/9F07sLkLYbT54Pnfnxp+MinKjAxFZdzPnkAOd8CU9fASZ99H82cu7f/H
BXJ+R6NW2SVAV+KEZg0e1F3Qv5avWuswom+4vWBAK1rgVD9WIrkFcg6oiiVK41k2feOWddYLT9lF
B9NlQzQLXKwvRAUJPN5bRLuIpU1E5mI1mRt3mUFIDZ8xRYdJ03iX+ZFbfBbsKtu1D2HDgFChpmsa
VSmXmpu07uNQldktlNHpscGwBYYD2Ju9FrL0whPzsTXAdvTCIPcZ27pu0MJW6FsjAkLOoKZAadcx
Xpm7qfaspiy/Gm8AAhE042Puz9nmvmaSrmQaV41tLlOdLF0oEXW+aYc23ZVnkSjw5uUAPM9AocxS
dX44keSDlFINW2vQ2TWVwVmGc5qjJTjqSAMCwYfcdGd/rPH3XxlNOlCisg/ZPKOVCxaoHFpZUTCA
hZP1O+NdK6Sq+Dhv9baj/6yRdwAUL3Q9t+jvsDHCqrJr7rtgPerIdUN7upWP0WADiuJeX+6mt7tY
LXeKDCPpNTWB3RTstB39ucyxfd3Cdu54YYI7LAOJ6q6LcVg0W3aSHZSWEIlBLuYOruqnR5K58qvo
hIqWxf5+cfutZcobLIz6Vu+UcmiD6FewLMGhfEs+LixEponxZwsWoOrklM2uXZ81cp9l4G41BSxF
24nMxQ5yOYWqxTLJYlx1+nV44+qHhF9sWw6MAdvvMGLa3KEPgu8mWiH7+8UKjc7STBK+XQTGDAdl
mQBUKmfm1ZK91doqkNP0hp47QaPsQ+UNV8FE1UY2IP9BPsi+qsPcEsiPIO83JzucoIRQq04+moIP
uOlAQe6ugVVeg9vm+cfNlBaZbiIOgqJft2U5WexM1p8yVf7ap9ZZnYivRZZs9y2ElmeASZzKss49
+luu1pmvqQ4xdFK1tkWnYJBUSMFZu6Zb/euf4UOJmO3Gxa/ksqsJz+GUSNgNGhCf6TKxB/BfhJMP
3SDODpdZqc0CCUKCM5aboJONcrSY5fLbnCbOxDiqvtTPht7dl2n5en19m1/7z/p4bvOwKHujqRCn
cwo9u9Sls+QqwrGHzST5Yhv58KwtdDGtBNtIoKijeqBCuYlfw7vsfjknnr7vgGPUnlsoy7An5Xqn
lrvry9z0gpc/QH1/m2i/VGP8+zvqv6LFxTSvR+2sdRNAhR4wdO4D9laLJuw/Usi9/6y8oElZm1Wc
z7jEfUMNsGibMubPidvFFYTaDZqikpE+hs00us0in5ok81D3sWMaerG+OHU23XVGb1uERHYWtacq
X4HXiqsGYm3INWgXO3HYeLVJzl2zPhFdHfaDtdxZZbkIItWmF7SoQVVVkxVwY3I3ocXdIjRMNX/2
FX/K7O5cfVJ2oYt7udd38YFUzrQTYek3v9ulVe5emNYwRSqECvCIXDzJru6boApGsIdU4EgpZ7Sc
RWCebZOaYRAZazVM/qxKkTwPaRJrSNBR9z4rO4KmfQImBuLNn1jyKkoC1K1waV1Y5A4ndGCmstex
tZ1mr74CxacUvs+uCltD0a25Zz4fEFi/emoP1a1xwGvyXDxGjyJG44+dNxxXiEEouk6YcDuf6i26
Hg7jKsEbQFUk9xm/IWsqykdD8Apih4VP1y8M8VkedFLlPO1yzZf6/jjV9WkAqKaTVCfTy2MbZg5a
Dv+jB+ByEjWbrbBXEW9a94UeGHDhDs7Vr23Gem6Jq4lbiawJJjnNgoqW8oFSfqDGDIpcePTRn/AC
yrxS9YwUVSbkDDmKEZjzQhcF1Be3IjTPtk//Y5nLV5oYgu1xTKgfRq1tQNqIyMjAEudfbahJLE2R
ifyBLbcpijQeKhwW5ZEtUQIbYF7a4YkEExTS/mqijF0E/tgAo/GPSe4bppkVakqJlYFI6MXwV9Cv
R3tGsZP/xazJZoXw0hpXwFIbw0qHwWDWzEA5lbeQXXAmd7hThbwTm0+6S1vcN8sVI9WsAiuTD3hM
2sXXmfm4U7qLPetOhM7dLAdcWuNyy64LTRJXFp4dy5A4+QRisrn8Ps+D6XVS9tBD7que1u9SKe1p
ro1+u2TfVqt9JLUQpr1VKLj8KVxYGZoJCiQjNrmtbAWthuUcgTgJ3i6x0x1wWUJvK9xqLqRYfaYY
eY2tLk+A/HtVgMLvWfaZwoMYYiCyxg98yiWpzaF7S+MNW36WP1UOI9zCMfpRoI8muJPst1+5IDyW
aazWGsM92E01YCC30oUcJSgsQUoBSTnqkmB8hoDRF82NbkXBY+u9YhqKSRQMDMPxcRUYcEc3yizB
3w3yXlM/JeveKtEZki1fIf/1nDpLqy5scQGTgMpD0yITh2a0joaCrm/xosai3H/7mlyY4Z7OTd8B
vNVjN/N9/QZFqQImwEhymzFmirXDRFvIuTdZ1zuQbuj4enlk06wNiPEL0i9HXA870kRnhX2QD2fl
YnWce7MgcBVKBlYX3RC/OoR7EhgHUKH8BYzvDVx5zRbn3jJ5qZoiCdHAOqd3DSoRh9FXfzGRFZZj
GOfoab3JwQc37Mn5P5RpojRr+ypeLJht/8WLekmXhRDmz/sXUFBEO2XHJqiiDhTZPXRPRGQ6mxkz
6hAKMS3LJB+GW63SlNPqd/wYfkHTq75L71SnuV93ELZ048QhjMVnEDx1Nl3AhVVuq9VOtZpChsNh
BH9DwJSEsWIhqnAzybgww20m3omWPo74oiV96LUdsmlb1b5ed2eipXCxAZry4xI2yDDkA8job/9D
+iSqeGyl35ffiQsIEtUtZYlwLigmBLIapMYi0OzHrjpzWH92i4fa9GnUo6MfaX6c2MYtQUM9DJjI
Ef3SynbzFWz3KI/rip08gVHKLoM5tWli516nOMtOVJzfSr4vfwznqZVBB5gDr09/aXVIfhhu36j7
da2gLdX6SgccSySEb2xmbhcbwHnsWEoneWbJIqOABPbae6OApHa314+RL4toLgWnk592BTlvOQ0S
AoRFvGEegzTT7VqWvevnc7NsfLmTnMPu4m6xpAmXQL0PNbt7jn8AUxsdlR1mErzozhygd4OqfPE3
BJCbidPFjnLu28zykIQjjlQHQhNMnwbrrodjgSidox8zXzQLIdpRzq3EUz4Y+siehgDgDNNRjaGd
KkWiHd2qg12+9zm3skbJWIYa3vu/mRCbM0V+T7z4v5/Sf//U5Sv+OVHmMs7ZK39q7Noo7Cr/Kmki
SvbNmHP50OXOfRZWaofHGB66u994KaCdobjFBD0iIWbjIycAtyguYcm7tCh1GdYmhz3IYqe+DTEN
t+4zTPzp7uhRHxo+N3OQ30d+HEy78YvgRmzd88v1cjei15OoVVX2CxTosA9V4yRNCW3Gity0IPnv
KJ69efa4ghBxiiRMnKpwOxN5uP4zPnJ4cRvBXQ5tLeR0CXFa2TFqHoqHIcBFuU880y0qW7oneDGq
vf2J+oycVUR4KzTPXZY5lpVCL7ELRqOBFkSFbnOeu3MBZQjJeho19SnOy7NpNX6kNkGrpruqa2/S
TLrD5BhxLGu4NRr5rhos2wqTfadOftfPN9c3aetGX34q7qrlY7eEVZ9pPlLOXVfJg91LZD+NzfN1
O1vh5tIOF8WtPlLzJEd1a4LzAK0YIJR2qL1OSuZoGbGpKdnXDW62Fi4tcgF97fQ4igksRjnelDEG
9KNPmBPzWbZp4fHVnaBexdiOh6NxJxzsEOwrP7c1WVY5WgY+fn6CZq3XBHJqa5CKe3s6ABgqYaj9
RhJ0bbZymIslvxXgL3LbOUmMpE3gN2szsHrd7vtStKsiE+zqX5gwU/SK2gznJfzKgC5Avn5NvN8C
gtVdf5buRC/KN7ox/tUAfUiZmIRS1eLZYZRFKwYyFm/fMTxjbhlGiQ+88QQE5B3TpY9dAoHIyZUO
4S1rD/dngJgzd/Atr/YGF4WoXX3AW3cvOGFsrdd+GXfB1yY2C9Lhl/VuDTKZ4qsJEltWKq0zOxJO
QW3XZS0mlIlxIVPVuKuq5FMlZw3KpQyrxp4tvU0giCmmzNw4u4Yso7FIIYUJwCHnvpeyJEuz4hun
5XxsSjxDu7nJAYdpZu/6Fm5bsgChQPEQzMfcaaqWoVZUVEj9qDyuynpcS3Sk19frRrZKeIas6pRi
8ywwYnOprqqH+jiAltsPw7sQ/UylU+2qfGwMwNF2UvO9m6G33JTOEAnuIzsA3AF5Z5hbXosUWx1q
GI6Nn+Oy2MNi2XoHJO3kC5a44V7fWeJiPgAZUzXWveZXXlNgquv/CxUVTvddC6ib7JMnEiR3+l90
LTc8AkxbpqmZBhCb/Ax8VVZDJk24BTT6ZVU/CnAOX1+cwAA//R5ORYPqGTQHzXWnJeCmIKJuz+Yx
/LMEfth91q1xTCiWkGkvuUZskn/uRQIGH3locWMv9sngDkOolXIqpzgMxqOC9s4QNI7+BdW4z9KD
5sXuejS/rMfkE7Ti/RCdgf4MROZLfE/u0hPZx1872RbOWG2fz38+HS91B/Rzv04yftLgrD5jjK4c
yO2+WgBYWwBY1+fQW46iishWfvpuIzj3ItVFlq0tdpvlp9Eu2XXfjMSWfxG3CSbMJp6AgEtsxv0F
0gYwgseYoah218+Usn1h/iydHYmLOKYYsWJYCTxPmYTHamVjUqGBd7ZUH3JN2qMRdysZDXJWmZy0
JfrWdPRei8m5NtgrocTMsmVAhDjH4EdpnMEvurrXf6HoTHLBpRrBEw+GEMTyAa8fSEAkdPIbUUNX
ZIWLKVIIkchkhd9IrXUnz6j69/m5D/9r+lLu7HPZn55madl1WEyr/Owj/WCuvra8lNjf65u29dJ6
d7a4pI8WUa0XBQx1wOjIHit7J2dGJVf5y5EIEgDB5vFV/VzS5FEy4Zji6ikhkYvo5cepKTgIoqPK
l/OnxqjWEPPP/hKjYFSiIWt4BfoVJRBxhpM+Q2LPB1RE3oWeqEj0f4TOf64Jz96YKXMBHH5j+eGZ
UQAWAdRI4J4qNMCFAj0bpejLb2dyMawP1VCdCdaZ7hnSqUMxbIEyFarsfixCc23UTd7Z4nxQaxTt
bOXwfJ2nH1Y3w4aGTyOqJqGtHydAqgTnUmSPczd4/i99HGFtjcdEBAEt7G3woXndiaDUN8i2KG3e
PjUE0C3FpIZiEe4mxO2aQTJnxm7iAWJAzBdQ2PbV8vIjGzhgw/roAbnmA7mrRQd280P+Mc3DiYy5
l6ciW7C5tUMPDThGATJmDx/1LwhGybY13cCoCBJjInO+ZQFgqVQjfMro23zqT+spHe0VasHzCZT9
2vf4h4runuS0Xvs8gagEvITRXXNK8P6ym6fhllEjDrdi7tGtsiCohv/8Lu4DdBOABuX45oqSb6tb
I+ZnXvhFu+mAYaWnFOUHVhIUzQSqm5Htj10eVZHnRdIvA/YDg9Pfpuf2SweMIpiQJG+9t7xoHzcO
5nbQ6MT0lOYO6KErt6YTgh8yxtBe6AlPIrtLH7Lgix/Epd/seGpNiB8U78MA1ajHGi5McvKjAYLP
8qy/inAlm2nNhUEu01IGgwzdMuFd1u7HrEaUBl2dp84ijqTtO0bBMKsBEaVRvnw4rlElTb1hIZOR
btG6BgUnm42fjxSoEpyz0G4YBtz9m27adqi7MM6t0pxNq0ojdssgBYBBxNwN93oM7btmX/gWFbbM
N6PdhT3OPVedtVhjjF3Vw0dzqPYLjlSaC15Mm2flwgjnlwfDABNHhB2NG4ZvNW8w+iv6bFs22HAj
AE4KBeqUy3nUUQHka1AUfymCRI2cORfhkkUWOJc0DhEUbgZZ8dXZOESRG1Xxv0g9LtfAORdjlGMo
i1aKHxVB1H9aZl9LHq/HrK1bZDKKZAUHW6Y6F7K6XIf2uxGrfqNpD1YunZqs8NVe8THmKCJ72AqP
l7a4ZLesILcyYMrWB59m5/V7qEn8Zv7OFbDThUcxc9uWl7y0yB2C1sprLYQEmq/Phd0lGO3Vnkal
dddadYceg8yZYI1bZwLS7wr2UjE1y+S2sy/CLtPJqPpmm9vGiAJV5F7/YFtIBaiEK4SinkL1D1OT
Ug9pkLxWFZ8APQTJmDenwMbRgfvH1h7Eu7jlEy4tcj7IkMtUKyJN95VmVxS7qp3sLru/vqxNG6ai
a7KuAqMscxu3vvETFCau6/At7xDXFdkv2v/+sJsyJagQAYeuAqv3/jnYKEVW6Ak77IsW+vlIPECj
7oup8bMJ7JzXV7SFCQAMGfZQ0zQhM89ZU/JcHgwImvgRyvpvwwRRiqomU5mNwl3nSkGSA4gkBAZt
pEqXdvkGdC5rPR2UXEZqIDeO6kWHVr1lqeB8I+2XWCBOsHUe35njAn9XLdVi5LniZwv4/Infg0Y5
KICiLdmtHiBILgI9br1XgDoyVdXSMIxkWty1VhJ0MxoLJodDuZ9u1qNyw6Yzpr9J8Njh5vIaU2dR
BCcGw0i8g8znCD2rAlQYbNqsf8oO+tuUJ/BITn0WDdNsb+aFNc5FQmRdS8wVK4tPrNObLJg1g8TQ
mZFbQjBATPcgtMjtJWYsQNy8aTG0ZfwCX4TNYcf+2oZyYbNa0z7uKJY4rYkXge8EkjT+sliZu+gx
yMwTJO3xYOTOQmlw/UpuOBl8SxPJAEVYlfkSMUgV55JOyAnUSIVSzI1CX6x8d93GVmYOIV9MumCE
DvGUJ/xdQSFh5nOq+7SluzxqjpIi3We5+lR3ULi2k3o99d0YnQCq/U7i+Fxk4XOkznu1zR6JvLjR
PHpJWvrxCKXOUUqewQ4og+/E2kmjvqu0EO1k0wryGoqemP0+T0m1b2sdQHI5F9GWs4/Pf6vLtXCe
v7fKYsggJ+GvReoa5BFUr45pxMd6XoIwLb3rW7cRPE28E3D80SUAbIn9/aJaF1m0qcxB1XwLQg4D
ACN1Y/9vFrgoMxcVrescB2AsTis1bU35Xy1wF3jtzIQiXwdvCqJkCE7+4b8XH1W1d9vE3dhYQZEh
qZAALIEeRMfkgMHFw+QS4AzEoNatK3P5TbjbWlhDoZnLBO/OAOZW7qxJEeT4ONc/zEYaamK0hSq4
myaGL7kgAoAi5mXCQoVaFGaUJxlH/FcavqiG4Vw39JFcBrtnUWJg3k2WqcY3GqU5ksxoKpESfmXa
akXkNIcZkgmBfAedLxD/q24KtshTWjmiR/vWuAls4yGMXhianG+++OKA9xU1yQASKN80kgr0fOop
r/JDGzXfdUkF7edkeMSY7kha7tN6bp12XQYXDZ+gkCZIOlhEsBlbH9fSDQNXTmEjgNyu0wTKTMY4
qD6pzwTqI5P2o5wqwafdGgizIFFrYZyYahA4546QWedjniwzvu09Q6pAHuW2C6YAgW1f7xKA5O4X
t3VUFMiO6X4A0YwoI9qIOO9+AJeIAa9Zo3JPAMwxwJSgpombUfNHVUi3RithtnOlXhsu85GMayZI
AtnaOAd6aZrvakWxNi9tifeAon2Soa7emH0gq+1p6BTHzAB+X35cP98bHhsG2UwPBlHgRzkPN81U
CxdThsJqCQ6fqfvRLpW3ELwfh3hvZpEg2r3J4vILRIJr6mh6KcCCc/bWOkrCprNUf1mrVyOryctE
es8YoCiZpVEQjm26mwajsSU1RndZpWNrj/M6+aNe6UG5NFBgtB4WBVRayzTt6WAUbhZOD1qGUf4M
AhKpYgQFHb0x6g94Dz2NyRxCfUeu7bQZ9kbY/VSG9WR2YwWJaw1Sj6lcH0dtnOypnGt76Ne9RIfG
novpMMrNsIPQQerOw/izy9QfCL4vqTTPDvCt52FG8Yi2IMevZPnG6FR3bofSaYER1ag5uojaMB1F
T0peJ05dLJjLy/tXScoHOxvab9e/5EbdSVcMDKXJIJzUTIVyfr4tQFrT4we+AZtYrXw5sJZi6SYH
RsujEkwWsEmG4V+QIeMNdmmau7JRmy6kX2B6fpm8bLXptwEZqMvmJzCE88BmGlBR+bQ8ktL7iwnZ
j4nAe/PchVVy2peLBPPlKQwokOOpa9eoZjNQW+uUji4o3H/0g+/s8S+mqq2GvtVy7DQYn8Y1BXNp
Y4MyT+AJRV+UF2SHsFNntHMK+lk3H23zV+1rnzPDyQ6gvgJ7hQYsD85V4ygexo4eeiKyr37wRu/X
yf5+EX/qsM7okGJfmSoSKTFgqbsLhpyteRcBkCxM9bceFxb4tQxMaRCL6HzCLVf4jrjnhk/vi2/g
LsW7sLezvfqi/FVVfOthaFGg8CEypRND5x+Gw6qy7LIhGOHu9/InVhUBKPcWgIgzfRBcz62oQomi
I9M3NdXk19aHSiKtbUveCt6lO/yEeyP+q3GsnHHXuOnqnMKX6akPjDtN4OQ/ZkvYSpYlIXSjCMQv
s2jCpjRqE71C6WaMH7L+do5mWwFTwPU1boRuZgjlQWJoQCPxoRvAIUsbKAy1aA0231D8hsQmBe0R
Zo1Q3ic3jNcROGTiLKUN4jSwKAvpVzYu57vfwDmDtJSHpZc01V8jSHWcE0gnRQJ20O39/GeZfJSm
a6an4GMDribTvIT8AuOik4Q37fR0fT830Irv9pOHoPRzE0ZKJqGaD1HKb4rf/1glp/q5Mux4vVvR
l0yh76M8987c2LkjamVvdKsQp1XzLeNDJ8PgQkoa5bGUKCvuY7CAMms4PyUHgKOc0SltNhlTuOlh
OpoC9/rxpry3ykWTrElWrZ9lA25n3DdBhLEfEMoFogHyjajxbnHcQcmTUYKOnonUp/reaY96MQqu
w4Y7w0Lgy1B8NZFl8W8HIyLZhOIkFnLKvjE6p4ze9G/6hrlXNV5+FpI5baxJYQUuA4SABPwZrKR+
4bHV0SRVI0sW0IAQT83v2CwzG5nUDvOzdQCNgVDsZOuMvjPJftKFyXKJiw7MaqFvRdNzY8WKV6AF
FpgliW3Sguy6xjz3rkryg4Y6jkMTC9DaSt5ZIwQ95S6ntwmDf4+V1dhlpiiu1ne1Z9WEEYKLKjob
/THMriNDovgHoD8+/5ykODdJwaotZx0kpd3Z8pIT5vbeJOmED7iNk/zOGve6byL0m6iKADo56gGy
6U5+G9d2hzaGCZ698jl5Au7Zi+ALb8UjgxvRja1VUww0FixWV37/ZbSJKpFUYa35CeJV53nXH5jL
mM+RkNRre6F/THGHoNGWuZN6mCp78qvT+/JQVuthUCY8oIzq/7F2XctxI0v2iyoC3rzCtqMXKVEv
CFIGtuBRMF+/pzj3DrtBLEszuw+SGNEhZpfLyso8ec53GktfImW5lmNQZwp8JB/F5YsCo+SFDRNV
dQlXz+Uok3pIAdOkFnzUojga0NRAwIaV4sgubzQvXBGeeuOCuTC4GmsKlrtEbRH9pc1TZSXBVOyk
WFgf3xyWriomkL2IQtaVoUIdliTtchOcBMCGfJEdHOSQk6EMtzmGJcyRK1vTeGZvtVXTZpxyKImZ
eD28hfAc1sPJEUFI8EdAiI/dPFi2M3urq4UsqTUbUW3CU0WH4arf6aHkYWt6wo520chW14mslYMG
1lo+k8zjeMbGZcdyx3EG81GEIdpwwPAqKlCv4PVWDGt9qUwlqau2Q8hOM7dMbwzwHgg2/OZ43k2s
qemVnqATKuuBKtsbIMyJD8yRw+7UAtwu7lTdPNhnxlYpH8iGZL0eL/CXb1IUPaQo8KYKRZ2pH9MQ
2A2WpiCRa5nKhwqNXfaRMYIlPRh77QUqL7eSmvmjTfxpkm9ACJt4gknki77yGhe31ioP0RRRlhga
Lkot1L6DPScOpre9kQWc/Ux2dbcvDs0eHMbCG3NjiyDZjxBZhnS2/YFFq+gHQ7drKQqk4qFoWdBn
oyA+FVhYS9CniVUYDEFUAKrPe9PKbyMRmmsjAj4fwxv86uzS10daNYACAONCRn+oxlDSQH4DOePW
1AUFw83B2Aqq47IC2t81HLkjOFKKisFYQ7wvxvp1yEQBp8gE//xsNGppz0wrbTsoGRiMSO9ro/5F
sOG2ZgxRB/YwuhqQ2lz5O6RnlT5tLDuo0qZ2RrCxOgV4S+nSK+6sL/cms8GbzpYI2rw8r9w7QMai
IQjlZohORt2Rlva9Os2+4Htt3DM8Gvr7e628IyltOVH42Hn/CL1mt40L3QY4/vjn8j3xRdW8DcA7
cgpn9lYOUmbQvgQu2AYNhfoNLPGndi+D0wTwBC8LcpArQjcVHEfEjXaG076gSnHXJY51bII6dKew
DkXI8w0Pd/aFZIlfVGeLH8W10hBUyBAlTacysPZDkN+Km+K39tj7uAH3uDRDrLxOlhxmyvZurIlj
yf9Y4YMn4f6eWUzjpYW6bLJCS2Q9oHl5ULruySrIbTUjYW0P95/vmg13fWFqFXOVyjIqCcdyGi2y
ND11NPWHlBCn4LSOPz63tRWyw5gmacgs4N91yG4P5lJVFOn4GVTzCghLeCTEWb5KH1z3AkDOds4N
XGZ4QulwOOugeSCFZbACnk0Lmxc9dZY9V9ABLncfnXg7mexr33qQ7MujK4xUNiJLjPTd9soP9QaB
3Nlk8PZA9B7tODd3+5qesmve+Z8GzU5cr9ug3+C75t3m6iKkamHrsGmDiwrywaU/nbSn8Xp87B7Z
Udmnp+hBwROl/pX5pV+B0M1rf5WhCFG+dRsjeMebFc9k+UMvFogFOiT+4IRA9+PFPegNFmh4pDFI
Jr+XdeoIyx5bmSoZXDSSjStYA53b6jiypO+Kvo8jtOebXuNbYXWd78bJWRx6pdzKYe/L7vJS+OV1
D0zssBP1AW+lVi6+wOq0ZqVma4ke/QXUNNzsZ/at4O0+t7wLFdibcPyCClspjD427yEUCBQbw5dB
5nnpJUBrP+UWRJugzhI9MnPwKSmv4jp9NGguqhdu+rx3W2vQcdNodt/YsGWPQziyq24W9dJtgKZ4
ivrv4by9gc+8d9uYcxT1Nsc1jz444o6cazlFuQNUBwFfuj94UGxemWc210vXy/lc53jVa2HyE3vW
41nqxdV/c4acP2jxFE3jytumzByLBN3hb4Di6FAGIHns4YeQGZ9P2WEBzhh6ybvP3e4buG0dIZ/P
7MoZtYRGOaEoPmT78rY/WQftaZK84nZ8io+8M4K5yo8h4DiqYgfouOIkfhQ72cHaqQf7oDdOKqTN
2fSPZxO/8lVLmbdlhFxHwDow9idkFy29I7eCgHMzo3U+8tVTuNV6W0WxlLeiWSGvYqWPsYaCIMpK
1G1AlRC7LKwfoXTjKNSZSvfzmd++8M6GuQoV9bGTZw57QO8C8/QgxQMPHT0vnIxQfAFsz+l71XA1
p7PUNkM7IZuR5N/7mjkZnZ2OiUpZIiurKZVlaFzNLDUCdDC7XZvf1+D0VWVRLLc1dUh5AV+I9VGs
D0WWkVhyw1hhvTGfaG7ncCp7TkPKU0HCVu8NR3BhbeUImoFEBYEmMqxFoeEiN34E4zTiVhLSIL6p
XgUbYyNUvbC3cgRTo9KajK2B2NkIJWh3RPvimHmKzylrmauHtWMW6JEcduOd/Py58U3buJo1PFkN
8L2v7o28rjrkyjGzeLCCN4Tna8CQEYgQjRuRJa7/v82sSys2rbU4W4C8ljVy1+F+RJkKHZVEfyUK
aEOSVKTctXWDXFhcRQI5ANJ9Tt/yh+SbcUevJ9QcLK/2zTvLqb6Ae1hIkLUBKkK642yUq41TqxJR
IgOTyaVIZA+4RrCPpD6H+gLGdnojenpU/nmLw6XV1faZh1YHfQgSR0zB864pvYlIzue7RLR8q0vD
TJjVjuOIEyE9W1HiVXLhSVntGoXuGaOIQ3n7uJ/N48p5ZR2kpiP1LTuVg8cl8ZgzoDkQYgfHP7j3
N5zYxaqtnNhUytqUWhB2ksKxdbLbzuFPg9wdf9Bv6E5GWiz2lPvPJ3TrPXJhdHUZjItKjY7NRqA/
zFCRAdco3j9cR2a851oyjFdTpR0NyK35U2B6I1S8ML1KDZR01thSYjEn6Gy1z43bXLGvxXE5KCCN
43FOmjjZncgDbJctzhZ17Wl6uzNnC4eDpxzVY//GrCr7eAF5oiBnc0V5tgHclEjbrl8BPTiNaa40
RhCboI4fk+M4Z981LRaos28VAhXpzM7qvKtyVEQFd56cE2RAe3uOtK391vOnv/yBf+E+axW7Xdhb
nXRaqTFFBgD0zIAAGUiqENBEc0UXUETvP98lG4378CpnY1sd+RrGspifill+VkkJ3T1V99tOBYex
Bvq4agdUko+fd9Zo+f2QP7djcxxq9SGtKjCycDY2R7VTVAbLHgqQOsjX0U5UaWiDpaWOsEseBF95
00mdfeOV1yDKmA5NhGu0GB9YOvrSmAVUfSzq33UqSifwlf1sJVY+g0qlZrQKv7LvjIMeYCVc9cq+
k7zci65FCQTRdl75CmWSLSnnxYcoelC170lztFVBbV64lVdOwagkq2uSJAJdf36/JM4A7S6vR+vy
tQr4+X0J+p3JoaJ7ZQMKe7nLVk5BKXVTbxoUCKAxg8YKzW2+T1CbA2utn+wkJzmQL5/v603nh/4N
4ILQPoW/Lt/JkHNkfdrhaknryCnUR3OsPWYd00oUGvPz8WGHvNcv120/SVeXcawi/uhqui9NNdSF
dNybm/DdxBqv1hammRe8RBohz5pk6PpOPN0H0jy7583XqujiEAxpjVtDXpuB3U7mlEcqKmEQQOzl
IdAj+aiU5lfDbp5js/mKAAgEHwayvl27OEbaeFon/0TWRzT+zWNxNvyV9wVYbzSSGks5Fa5UVj5p
fya27Xy+XzauLcvEZtE1yZJl9EeufG6czfUgtxSP08Gp9xrQyqRzmCsFU5j4IojyxjG8tMaX4Czv
kZR1O81DnIbRFeYr3S07OQayRD7kP3nWowhFBeKP5wEGkS5Cld16G+OlQY1MLdOskfOPKrj5CzBN
1GbmNR0giEkGuTLBdH5MCV7aWy3anNX6mE1yHPbI+3JSMWX+UoUcn0ftkIvoJj7o80rXasDvLqpS
fLwhLo2v1jIFZtAsW/T8qQPxNPmmMk1vih6a3HYS4/nzkX7cnZe2VitZ99FCVAP4GS06LYavFS+a
qIS2ESdf2ljdeOUwRqVqTiRAoQNtA+pDCzabqGG7sm2vU8k+VdAMAWBH94hchCCABXkJfPv/baCr
q1CvM9NcpKYM6WJeA9nqF8Z4S2P79+dm+E1w6U8vx7py3C1JJogEDXGoDM3OjJK7Lm9fmb4APUej
K0VDP16ZqUHaK6LniOiIrK7GfEnbSl+ghNyP6aPFUOrLy10+Wft41ATH46OHvRzk6jqk8VSnymJE
gSXXSE1pJhDlrHr4fCYF41kDDboMKpFyq9NQVms/gZJVBQCZcpcVwiYbfpg/WTN79QaPFGJn9diS
YL4bfDVgN8sug2zeW96mnlwR2mAjw3cxffbKuZi9lhbSogGzxqlXXe3RTpxyr7jtAMIE/goHOWQb
vPVImaj1iLy3YPXslXuJWazMNpIbwTQfWQ7k5mgJzprIwsqpSFa/LL3Zx6FUPql166C/4vO9sX0B
vd8H9tqlVBDcKCAIE0jM6z09eVNyjPAanroTb86HMpX/uUnBwbZX/mMiWWxMBHs+GzO/wIp1+ZPe
Mi9RYi+1v9TGkZJvn5sUjnLlTAg0sJRUluIQWMXOtw7WC2cg6J0/7p3/X7YmsNoAfUGkbh0Opgmj
WoHwJPC0K7x+vPkptb9ylbeKk3nEkFSnEceQ2iGf40gwx9sX39/W15EidLVHfTFw605m7rAG5Yyl
daTmJp4PJBE46u09+m5rdejTpSEDcNQR3l4QCq8P6jwJvCTfgx/dyruF1TG3WCZnRKrTMF2+y6P1
tBjHpDSeBHtk23m9W1md5g6lhLlQlAjd5VaYor9yvuVVkRaKm+hlFwxpO8zklWnOh4K8xerczXqT
TE2s4XpjyCVIVzwJNDRetbd2/waqBD8JegVoe8IgcFmXQR+blJzkaCEOBrTbdWDdIotoPJu74N3E
+pLJ0WGdUNUuIeaeX9vQeIGQxjX4KTtAUEaPK5I0SfD5im1uCzBHAE4ErAkavC9HZRdgl14aA85x
virZUY1OvfaPGWv4xL2bWE1cPFN0rloKTHTIbiR383L/+Rg2pw0MXsD3gosVzTKXY9CohGCjN6uw
b+9sKrt2rwtWhrvTD4fnzMLqCslGPHL6xSwB7eoOsfK9LHq3gQpZPhGBpe3wFPQMQACCV+ZDf0o5
LvCzM4tDzgdh4i0j0ZcGUNfoOKOemssvn8+d0N5qAywdzpW9wKvPYbmf9lBc99P9X8zr4gLb5h0C
WjkLdBAYnLmmKkkNsAotEh7CoLGZoC1Ca7BOI8sFYn5gKcvalXai98vW2p2b5J+fvQ4zCLyPbW/F
oZpZ+3K4Rg+7X84vTNQhtsFmjuaQs7Gt7kdDrpVq7HRI8B6WYPG0x/IHf60RZ+qheMzz8czEk21x
0TYNJVbhq3Rzci1NBTYEws4m8ByXI+3lHuJCRAMk5aRWDhIKMTT58lD/bqggCaWeGMEmMrlGNSSR
2UxSpPJyPPMs4tdBFQLWzlEbukulP2BvE5pcXZXN0GTLSOQsbD0NfQTqjjM9QifmGoVGIByEFLBb
V9rZrL4doLP9Y9RZVi1dCvfFQYELuPqoaz5yHkSNj69lgrBj81Y7N7hyZ208LRU1ayBFdtoBII7D
ck33vMwufttvnv5zWyvHFg221A8W2CvtHWeDacBv+19rqTCTIFy61X2tLqSaLAMjM67+YmjZ8WKt
DoaWyElA5ivm8+FztXbc5+NbHX5QGUSNscAir0prfhaozVcuIM8btuqQjk/CNhfRdll5gQhdPkaf
w+JwMA6zfFOid6CBhDTT7vrwDxpbRCNc+e96ApGaXJZ2oMdV72qdedOzxJPmOsw7K7D6fg+ylId5
jE5K03nLwL5MpvEltpJWVNjhB++zuV65n5otWppS7KXkVO7103/3rQGknnCWBaN+88VnhzJhtWLQ
uOW2+E6SQbYDrBPn+vlD5h3RqXwD0Z1Z7BJMXcMtct4k9T+jax1jlwobiIS2+B47s2UzSsdcQeH/
n3sAvj0+WbQ3SOSZqYrU4MzJaRqSsgKz9Ah6nwWtapLsRLVUORHuFLfTlc4VhB1bcefZwXzTej2z
G5tTOpksScOmpaVvWG3rRrpVOEtnKu7SybYbx3HqZ3JxmJvmlipG7aSD/FDF7C7V9fx2GkvimDTe
f/7FtmLJ8++1clF1atB+KPEQS9jXbNjHve58bkDkcpWVS1qyYohyBgt/EXD91+XyrfQHF7TAHb0p
L5/N86wWsxmVFglY4814OdvH2KeuzED4bMHhivISomVdeaOkmrOY13DQ8ni0dHC0z/dVnviCKRR4
mjUXXV4SObb5rfXPPQ13Wh/OB3L8EmA+aE9Zn4/cKJqlUwmF6pjiKXoVGvp1lZRIU+2XvnCH5efY
M8Hh2MAhvxEvagiS0RnzgTctypsMcuMLDQF3mL+2i2QfdWUK7Yn8HKQcgZZuZk6pJC/44cB03Xaq
rLkajOqbVQMPqWdQ9CpUth/wn5I4J26tz62fS7YFbqDsilZz4uPk2w647n4J1mZzwxmSBRyBLNmG
uoooKiIz9C/pWTiDMHcPfGao7aOdHDI0cnjaToSQ2DyvZ+ZW51Vqs1jtTORls748ltZ4XTTGTjCk
ze12ZmN1YqVxnuWSmcBHv6cZ/nOCxPnQbf9wZm0VQIxFm9d4k/9/+ocza+sDGyctgHRYLuOKJ9bw
XnjUHHJFQi71aItChK2UGhINf2+OVYgwV1lOlQhoYbKDpJ43PdQ/JjyVIDm0s7xidnOQAeMR+AeB
4OY5frf8gXFbHdWRmTjHnT95yTOUXhv4wd5JHppHgn+Qx7RkYBXb0Ca/ZxDFf76H+Db84EbOzK8e
Lb0Mor7emAEMgXyi9K2jN2wUttgLjp7GPz/z9WWyUDtKkLDkFCWJ9fZSsR85w0TP/uSlIlhNjQdp
Z/YWCYSkhGfEUj1/rCdQEct9kOb6k6TKAbpMBW5RNIcrzzLJ+ThJcluFo/QM0mKnpr9LQKs/X6gN
cAV879lKrRxKOcaLDh9LgqZ/UtPHNP+da6U3zqU7poVjW7dtdGiTr2PSuboRyl0fFlP5JPgS2ysJ
948mbs36QLaYLV031bSD7wwTaKLvOLyj/Z3/1ccNEvJRMOptL/pub7Vziq5vaslqy7AqyNMgZzu9
0n4JxrS9fO82VrtFGqiVVby2qxt7zgeK49+/CdsyJ2/2k9vsZ1TrxU/Aj83VfEHf7a62DS7MuTYZ
6ltqNjzMiRV7jT1Fji2lNZhCzJMkLV/mcbhtyjp2iSSkHBTN7WpDya1SpdkEnzfHGXPStk4cmrGd
Eff+VIzXGqJcpYeCeKWDwksZ7o02c6UFUBDoL9w08iwIcLcfF2fzsbrNGNMrvVORgrt8XGi7P3jw
i+Z+dZepKk21WkNycVHHvVFoHvjbnEb5JZfQ/2oDrTnmUmjpsmCM247pfclXl5pJSbwoY43KTXvT
jC+JeTOx2K+lAxUqZ/Ff9dGxv5ta3WjFkqORK0OFHc990G0h6feNK4qjbbN8K0dMdzzZMNFb8c7e
3FigRlYlUCJaUAi/dL+mOus6A0NeaFYKhBH1faSl/ueHlu+FD6N7N7FO73Vlr9UGQ4HF6lDnG6+j
9kvT5TfNUougdILBvO3as7ukNTgzX6bGIadc4PIfrVY4FmSuJxeXMni+PEN5EaWGRUZXbi+C7mYF
sjwSaDpzeuWlHl//xfxBUA0kf1gnRPOXS9RGi7bYnEEwosuLUWSdk+vtbW01zXVuTOh9/tzcZoLN
lhRE3sDpgaJztSUihaqlRLHxefEg+ybvdNPpCChAZk9xQM05vKaRJ7C5FR2f2VyXSVupNMZc7QBO
qp7jpvam+dYuVC+OT1lbuTRlDiU7mZ0qwGEFpvn0rbfnuelVVDXn8zSb00yCFHxMiOuorwA1Gypf
DDAyZfO/4itA7Po+wfpqx2gzsNoLraIgzlTQIszJlTriLfb5uLZuynMjq11DZ2UpuwrdZlqhPjfl
HJRxAzB/Y/+Lwty5HX48zs5cuhAjZRW8c9f9VNIjo/9c5YHPlq5r4ElFIPPW93lmYIFyACIpPC4K
lbha5pNFVNXeDNdsziIH9XEFLE+rLSCPUk6UIqJ45yoB6abdMBQe0yW0h0mGTB1lyTMPeErfptG8
rzML4TCoZDMHhX19P6Rp8mCCr0ewMzdXEFQ1gMwidYBe9MuZbWTcP92IkmcSM2eWggav8pIJ3qVb
3gvFaNnAHxVsEKvAwo7IwArdhnOunlrLdMxIhJzZHsa7hVWoMIOO1CILL50BkFql4dQEltSLHIho
HKsgIdJyJdcLmoRF85/AkFiO7CSB7VbLLfJUf4Cf2bq2z+duFSHQjqVWZBlZKMVJFRYkvaqAN8zA
OFFYcaCqSRlIjfyvdsX7dK6885TXrbZISOtqRv0y9CdVZ7slMvafew/BdK4JT3qZ0oY0eJVFpuRI
4wPCns8NbGYo0PjGy7cqqFvW6beIao00gwkHt8zcgNqUt4iZRVgAozBdQ4JcpI23uQ3f7a1HVLZl
AaJ1RCFtUTuR+lMHfRxLBU53++48s7I6s2MEOAwo4+IQRMc8OVH84A0KnaeiCx/dpuIO3q3g6mwa
32R9z7zjrErEVjvePUDL62y6nhWQnqi/Kn0KPl+wrXD43NDqPjFm0lrQH03wutvZ6ZeeMlcts706
h7muCPb45u47m0X++dmgmhSakDJJkpAWrUPr2kkmUZ5DZGLl97S+tyTWwrk20lVNZadKRLTboh2u
rhyfsrA8heBOHNLswGv48zVnYTHaA0Sd9v8ukj9foJUHrIZRqVp+oKQ4GGNko6J/0UeNq/hsXVYO
r9coiOhATBTylDkvKv8XmPUn5TmAVbYiszNzK1dna4Pa1yC5CHrJmq+LkS1u1tmHlCYxBBqG0WFG
1DaArxfIPPZ4F/dZ+xQBX+HpbW15CqvAC1QPoz9FykGWVUgSs+LZiIF511PovJrZV6lpn4CL3w+R
xRyd1rcpgj/VGq+spLLcBkUt30wgNCLFx5lZ+Igai4MG77taTn9Tw8THjaQ5hkQ8ZlIwmHSa5kTT
8ChVyeA0rfy7LmvwlvX2z6zuR7dvJSh6WbUD4qFhPxjkF6HafQKtmInS31Rq0AsJpiknaYb7SpNu
1bY6ZvqtQVMnd2irPTEIX4DacfyVzSyo5X4PKnLJLcbyph1I2KgsiMDc7M4yGs9LADgmuy6dfLZy
J6XxieRFIFPzYTGHuziSHwbDjhzC2htdIZq7yFnk5CNKeDQrYneUq9lJC9nR7fQXMrwApi630ZDn
jt2oiwN+89/x1N7KaPlzOQ9TNJBdKlMERCqB1qNRZocJrQUgyDjWEnvS5elgGgMeESYAFjWQJVFZ
HIosPmT0exe1vgyQntNEkhWOZf4wQjjbG5sMDftmhTlNUXG3WuTrohEllNgO1LaTnGruu72ejzZG
gdDQqPZDTn9pkzF7IAT5gXPwAgHaR5WATryub6HDe5dFKTuBvW4/k0VySpp4Ud99aXV2NSgWmCSL
8QiG0cwZreY5VZoHcNdcWYodJpO8q5j9S1H7UxmrTmto/qh2D8tEodSZlTs4FM+s88dBKx2poKCU
qJVdN8q7RW7bsCHLzZzLXtZ3iA90AsXv/NeSscOQZSeiSQDTo5VArpN9LCGHnRp7QtlzZ+WBPowP
dpw82Wn5rOFFJKtS41pEflTH0cuJ8aRk07OhoktMa9XOB2tk7vZ543XYykXLtepA9K4NYG5XGU6L
Vn6Vc/uYDGrup7b5zc6KxrOTYRfFReZPCxgYwEQc76nWq+5QdGBTnqfMp2lJ/aiZRO+UDUcMikkI
+9g2ZhHNMJe+frJJRaoKNdwpIdSBE3tQiu77P767Lmys/FYDivw4z8w4LNjXNOmchWRebcjOpPw2
2f3ntt4eC6v35IWxldcy5FbSE3TbhOnv/Lrfa9fSHSdszgL9Hum7ID4QFyqd1Z5BnKnyxl36+vkX
2Ah0zu2vG/5jmg3AQhtJuMRAgPbdDyjxXcUd8z43s3W9XdhZhTpWJjWdNJRJKElv1xtnirG8P77e
NgKdC3PK5T6JaAlvnJlJCM/YZ6pbTva+065iU9t9PrDtDWma4AzUQeizDkzlWLGbyMD6WXNxXxn0
pz6bX/9PJtaxKFkG2qlyWYdV4jYSc2tT1Dy3vQn+HsSaTjBFSRj9yuhmm01XqV41VB6W6OfnoxDZ
WK1IIoPOHphcPLkmFfJI+7lSXTIJVmMrosa6v49kFXciEcVA85angDPPPi4pzhAgXw/e7BmYODf2
qCChIVtvR+TjEX63ybfIWfy5pEaJyxxtv61qHMFJcm9ZEKZIafHSJeYrLtFfWYwGcNp8L3QIWfWq
fAX6lRfFrCqHFvPdYpk3lpoBS6iQxKkMEs4Ej3dAVpmjZcUXnRHcJbRJw6Sihj9YaermVgZtHyhV
GSqcBkuu5q67mnsGFatB9QajvM8T47WujAdlANuxJlHEGVEYG8bozjOcGSRS95k+3BrSEChaUe+L
ZXRSfVYBl4b7qY3kOR7Y96HrH22FoLfRMH7pLPsxFUPtaTaELe3IuJ+JOobQ4qNOU9Tg4ik66iaK
HRCrzW6yMvuhGknpAeHS+ni/zU4/IKxCc8wDWN5SZ+yROJOMYzQmrtK0vWsMRD2x3kpOyaQjg50m
d+j47H/Pcb8DUaKB9lH56zKDiE7F6Ev6qtbkl5zZu6mtnrPacmwNndAmPm/AWK4MXmE132UlDc2I
PshJhz749GYaQObQ0aCjAOh1Tepatn5ELzwkxuYSdPnQBO7utSn3q0y+Uab8VKU1oBjaYyXjcasW
iSslBO2QOVohK5p6ndHc53LyZSKkdbVG91nfekom/YwzLUFOuT9OE7L0ZrlDaeJUN9SVMsuJpO7W
amSnHFRguq0pYGQyHMZiL7LS41KkX+phfqKN5ltJ5qtkqIM86rxegi4q09HtXRivVRN9oy0ERgqy
m615wg9lGEkANkZWqGfZblkAHyXpi53ruVNX6S+zZ0fQhO4ZWxBYpTuS1PdRJP/UdFJ7aRk95WgF
ZsnwVC+qG9nZt2zqrzsaHYd5uGOxdsqT+VXTlkPbTp03U5hMovsxMnsX4ZAbDeMYZGZ13ZHiRjHm
fdWBbDzp3WWU9yyiqMV09ymADU6mKCFk105D3t9O5RA7lSp5dppcyQM5mcsYdgs5Srp5rZVGSKbc
yybT6/vupGfFXazqr3Ma2WgDMr/mVKOOPiURwIf1QTd60KvEfmL0Nyn4fxMCpir0HUaDNTlRW3+V
0uJbtVjMtSjYe7KqcpPc7pyhnR8jmuaQadF2dOoBYba7G0Dieqdc0BueS57U2nt1zF1am5GrA6/l
oj/PJ02J3zU1qTMldFdkkmciYCVJeaXkIAtZUvyiadc27K6tMIq5hM6oPiAtTkYliJvK73Sw7qry
sRzRTFyVkJ9DVN3LnWfPFdYCLI+enZlQ1tHyKwUtZV6zqCdJ1ZJDa8bVjV4nr4uca85SWbaj1KDP
pea+Q1+wGxt0j6ZoBfmL5kZtyY2aJ4GxqMyxdQ3vHXB+QgZCY/ax0JHslc32fjLjkympBz2Owrbt
fHUpjyOwaS6VNUfT0AOl1kWQ29p10wy/YhrhMGTKiY14a0HH09ES7RfTe5/O+ejqaf9IqPGUp/TF
nLNXY5p3gOMyp5LrfSMX+zYB1G0szXCyOrdSWxcaej+tVsaB6GSIVhDTWZZ4diJS/i7r5V5pUjxU
u+jVGMZD3Q/7VLX23Vztkxa0ACw1n7NcvdcQzA6EDp4xw/fj5RekVZwc7amB/5DasM3tZ+gXXw2Z
/GqT2Ifvvi56dliKFv1CwxICXRVW0ojd3Lh5HLtLVVyj0vLACEgj9GKvUHRjtJWXV1jMWctrhw6g
XouUzFeAo3GSPLI9ZZZ+6lr1rYY3pbKZA7Zll05CBs9qTJA05OmNlC93SjlyVEF5nVZQgZfiH6aa
7xaLOHGfFA6zsnCsR69k2o7ghDZL5JOC7hK0EptJfYjkysPz9hlpdfiiZAdO4MbLk/GgWwuOVIOy
roKpktR014F40M3y7JCr8KcdhjbW6RFBWVAp7Bs03BdPB3uI16XK1cjyRyvWfNS4f5gNk5xcmnxj
IQclsz1CdeYZvfpIMS2J3eyieU72zajcp7T6QZYMjYEzk9wxIk9KXJiO0Y6eIU14l2eor4H641Ck
eekmaQEJNWO+HzsK8Sem5EfSQ7GkblPZKWZ9CCStkhwsAjjm6hk3ENElV8mlPJgj8yu6mX/HJgiU
oFbVenIvPfakCvXIhJBvbaW+HWmhabder0r0OFXDlU0gT2WVPVy3UT7X8XzM4uXOStLvmtxfodPq
W6GMB3MwcfG0k+zHs2r5LF/2laQXgaKyzLNSKz/V9fxc1uwBFPT3HZK3uSJdFVLytVfw6+U69iRk
7/Ju9JEVvVKI7Ngd+WFP2cnU7OfCIF66dCdgS11tbGZnlvVTbIBqqipxchULVBfqPdi/nEWP9m1B
kZIwMm9WdS9S5upKLyG5KeXRdSnPfs0qfyHjlSwZYUFjzzZpMFXGMVXAE1ikvjQBolyN4LpNkGsA
8wINQO0F4gkoAZhgE7ubO53PX+prAztUo+ZFE+oxWonObJmVO1mKDuh82pPKOHVTAVoRcwp7tUOS
DY8wv+u6ws2M9q6g1eMyW+iKlCt1D6po1VMs6lud9T+kfUeX5DbS7S/iOSAJGmxpMpmmsmxXddeG
p1wTdKB3+PXvUjNSZ1P5kt9IC21GmkKCAAKBiGtuQ4iJgnAjjRcmmd/m4kYq6UbExresqXHQ+FOP
Q9ewbptbQyBEeINLFk1YbXyrWWXvlGxMtx2ZYwAdAIYskFrw6TR0MKtgdfPTpnwHCz51k5fZlyiN
oI+V7x0SLGha7BMyBEZM30cKgqyCKorAqoxa6WXA7tmJAd+opo22pd1Mt3ZGmn1oIwXSEzMglAin
Tuj9MHBlHyPEuFqvV26tW/dtHXJfYFrcnuaOsVd0k5OLeC/6/qnImavpjVfp431WTJtOaIcQhlwj
nJJ7HTIKpukPNPYGKCdkuGI1IqAnNdjg4bdbCHN82pmY0Qow6tDF+KGFqj+23Ot4tqMRdXtW7MI4
9muqB2P2ZmdairDD8cPNj5bkd6qCIDKCzSnIFzU1N8q7V4mGYdiNp8hESNMLHekMh1Ea+T4m6udY
C0x5Kl8UlQZhrKIYExY3ljQfYqQkqZof+dBGrl7CJbhDPmWgrjIlBbThM/mFqzggVvqcqYOnDP0m
srNvRQVkfFv6cJPbVZZWeEB0Y4RCQP8oG4NytHYw8QtdM1ImN+qwSPhzbm9UqIiZHfSK9CCJ6XHk
vQvsylPbi8dhit+zkb2YoAu2uYp4Yz0VY/UFM7pox6fezzJQgJj87ELIggk9+mpatKbgR7aN5uBf
Vw+sgedAWO85i0+KUG84GZ+LrEWWkBz0VMOFJg4w20KVphoHD2Z1lQuUafcM7f33MaLwWDTaydqJ
tNu1E9pSEmWXKX+omgoVqNDDzQ5A0VB9aRSlIRrvYlKAWdajcphNttvSIQJ0Nt/VyO6UKT2h3nho
wzHgNZzt4nqTY+GbiSHVy7HJ0txAAGQoCpr9ntaydhuW3hn11KF+BWuW0igypyXyFjmLHnQ1GI5m
20hfptmWxNADgqaOowBdMCqhk3PTgppv8Rg1TYBk3s919dlOW8XXEruGh6OBQ4pKZV2hDFXYyQMv
tDta6PjKaeezwX5C2r6JIBdFOYkdISZPneJbi+u9B3Kbq6HQV+TyUUNBXMQKkE1VMDSK7muVdAtN
P5hNe7LVItB7/UGIIlBUEH8g0VJY+mNGh01HzIdaM2+TuPZA5/ANHVWOKXVj+A86A0eOh7UstNQj
uLKoLp8kM+DDSzUIf7IY5PNc3UW5lD46a18m3sqOPaHnoKr8LqPh1q5oH+hJvwXB9rlT2i8rymBY
OKluZaX4cH1zJ1p4s1AZO9qowUNKgpNa7lsZBmVO3VKvvylpcwcNsyDUanyBlgdm3OB/NDP40aqe
rXGJe2J6gnY0vBKRINZRoyODMSZniFhQ6MWrQJ4HveH+MCWWrxghGHpQuJft8Bkr5o1GChnEenw0
TD4hy0rhmtI1G+QwTqVYblX0k4NA86GLdEtgwiyL3icTrrgEaPSw25lVdDSF8SDL1tfjZq4GH2kp
K6g3Jx2OXfjDMiPLoba5Q2v8OSwGbNIWfLlUAk9g2lvCkdHaVnITmfTO6LR3TYFvsGBOO0JyOmrk
higCtta69saUIbAErHiVanBqPTm0PDrZYX+MdfkFTi904lj1ijIwqsJj9jDUyFK4heRs6PkBcXQf
NoXPUCdt+QSD2iFJQPoYUR3mx7rM93WbvLC8e8nLaQMNWIoTmjpEkLu5Ap9yFEB0iTcP0TvPqsSt
KIxNyNIdJMOPNSUvhqI8tdHgw/fowEsBybq2wk8V3Sv2ydcgjBPtC9BMxvYdCj5H21JPIS66Xk1K
h7I0cexc+15hPVk8voQFu8GD1m+N5FbLsn1K7A9Tr6jTJyLzW9N6y4R8VbBEpylF0X7KWeIicd+F
UwiTISv7MaUt88ecnChL7kpEyTxvtlQKcFwyiVJEDOchs1BeJLNvatUOJhHuYB8VOqVaJk7N6/eu
GU901DyIb54aYXmAFyQOywZ0Bk0d/4kRPnFL+55V9Y4T454WFGKdSW68o0KfoEyL16hEdtBbzeeQ
4OkN1eSgKVCtp5bt6egDVxYtXKtFf3hAB0JPoKRIOjxfOHfzREfQVjprx7vktoP/jyPM6pSzQsAf
AWsqCX5YKR972K0jD86PaaVjuzLbj3kyOVptfeJzuaOosX+14WhY1T6GiZAf1cN7WXU+8v9D2Iz7
EcLfk6y5MzCub9Kafs/V6FALJFQl+5kKFnk2L2s8MaINGZP3STFmwtCcRIzcQeVjpwwxogRg+CoU
Bxyihg8ASvy0YODmNEM8uEn4CcHfmyEhUMZUn1An71xb04cPCScIBwn5c2ujIwTBxQRPwUhzS0ha
h0N7qsz4tQ+n1iNlX7q9NOBblWTKzuzKR9IOjdvmWnVqjK6HiapAipGIycXGPZolzMNNJlwo/+SO
DlztKJMgIuabqONtymxgM6WXT/kRLqb4cvaNBrE4pqI9n1mHcdB3Rdns4P+4RfVnI8fuBVR9R6VI
sBg08S3+Nmpq7FKZGG45DZsC1A29H+4rfKywM/3CLnYKnE1SvXMLRXETaUVOU5kEIgK6Z2imF2no
XcBz9dgU46ml4jPN6uc+jr0xrx8pqbwK70dC0w8l6hDwtWfZyqeuhC8wA7lYtTd4jL5oQ/qIlhca
AckPmuMJFw/Go4XGBa3QHeDmrtEBFuTQ+jOUO2zFXcz4Aaf7NtJl7nBoAbhWRPaIrDtKw0PFw70B
pohRYP1zy+F8PMncRoert/emEQVRLV00y3zAAfc5bHMbrbkx4uEW5tGVo4X5MRbpZ1Kbfgzlw9JW
3joTuDBeegYhzhjNubUKedeJHoe+vJ+iziWD6SSSbRNW3nR5HrSAXKdN4XVd99jjTU4tuB8niqeE
0602tcTJc93pZOv1mh2ojG+mSpwG/EV83TFIUvVQhMqrQZSgYWRb2eN3jcVOyfJDFnEXedE2Y+oJ
//hJz96Bit0ooj2iU+P2aXZqM+ZbeDg7aaS8h2P8COIWwJbjhkzhyWjTl/kP2DqqeDoCWZyTm2ao
94JrtVuo6QYKhHd9OCJvhl8HQayYShVNKkV3Wabl27jtIjedhrdWHd7Tzn4yjWKv8vIUAojsJCiW
ePDDgmlshXohUn7u9PDnRWNS/qQDXJDrMhiq6CO28V/HNEfxQG9DZxhzxVOBmDrZUxm6dZP9tAqg
KjW4UNIUb3CYVGQl9Lsz7M2+pC91FEpH8Dp3GPoqB24qfgHGvBP2UPvum5e8s5JDGaspiiPRiU/t
jZp0GYx9weDXIFni4fa66RQ4c2nprTqCPdzXxxJ9LNj+eqKzfF1PLU+PVVR9DfYVtiRCVoC+Z57d
TVmGKnfbbfFWlnjN8N6Pm9ja61WH5y10VmU3y6uhj8VN0BCZup+bY9GAnBlQygpeno6ZdT7UPXda
LF/KGAVPeteO066plVdiNNC8tqxdnNinpGK3RFfQQgQGMhr3kDD5xP/3TtTVj94U3wrD8DIktJE9
P7hq060mtjOLFIJuDZppqC0+g1vhZ1oV0JyiHqnjscEKQM3yB6XMoE4TKlsdttgc5Sw4Yz9HkOqc
OP8SUYwiGPwUO1MeBhz3cUJfb0CTWwIeaWbID7skf+ZxemeNqFcW7YORS5elowuR8J3ITa/MzKfR
BMCxwUtIYw2E15g8yibbRqPmK4n4LCP7WzW/Swjqb2VpHJJMf4+kfjeiENgW2NKWddfit6NUFmgS
OElR3+hTCMwfundl/lQw/txqOh7mMJtRTV/aSJ1Iet9LqOm24a2Rts88zTepIV2zmJ46wlEKLO3C
s4klXLUJb1sF54DqfqFFDyVqGY4e1gExbW8qpgylPOu7FKPpWsw+REzcoeHpESMP1NLYgn83OYVC
tpOINgxsN2qGz2oH5XXU1+6NGI8zRRP3habmnkAiUufTpyGmV7yJ3lCXlFsTwl8w0kJ9cIBWz1SQ
lzDVHnRJDm0RdahzmOirM3koUlC4bCkPNEObWEvjp0i3nqyoRuqFhSjM7ibpNeEoBdlZRnQPZ+rb
JqKJa+TpLRHxN1rHr9jsfo0LqreyU4Jlyob6mfCqdmRlWsCP5W9mOKLtLYrvTV9y1wYCNynFobJr
V4/KgxnzTVtmN2FG9hGHdHmqdY5kZhBFeGhV6UM6GHt7ml95Sg47mWL6ooZ6N+FgK0yi5mlz1+BI
FWApDi8WvOQs1T7xpthzCD0A4YCy0MhcQI9TROFuw5Uy6HUWdMT+brLM52AxjgNUGopy/GKq3PZ4
du3UCnYm0fBdNO0+0ZWPapS3eKFC/Auaf0K1Yi9CfcZpUYRJCIDFZgWEXHWiYXUqGHmoWviUNfWm
7tujZkIltEZ1DG7jiNzOxBNP9nirJWnxJjhpHSspN9xoQFMn27hu9hCh9UQVucKod3kERlYx+pZy
n4XRfVdoN1mjnKrY9hrcVVyFF7lefBst2+ki1KdZGpgtPaL57SZd/5agNueO6YBmuoVyMYJbxwG3
kLmXk/TNTvu9QfGzVXsvMoFaWPqsjFFQo+KgjzmuURuIkB6Ni0L3TG06FHW6qdkMTtRmFQGtvIMK
HNrqIgFBuXAn0fqKFvd+01IvE1XnQDTqBAOf20HS+04fb0INt2cTfW8s9WXiFSCo/W1v8cTtsRZo
YeQnw0ofKdyKoP+pOIMiA7wXNmjefFdZiNZ62Z+UtHozO/tWbaq3AbdFThpXajOeezCeeY+mTjb9
4Dxy86qBBK2i3MWp+TXAh9xJovwkBwOFkHJDVeM5q4q7QlrvOna2aow73KJPQ5h+FmbpDqLrHTNt
Ek+v2baLao/r9oHHGnXaIvyIUgFgBPIRw0bBVerlPprSoC7NB2wR/Js4vKkT1BEHPm3SJMX7Syse
qyg9QKEJZVc4kVv0I5sS5rYVCisWfM7AwkvuByIQ28j4ohjppyy1nYgJ8mUUnLUYMKCamR4y1sGV
o7qxU/NWZMppvitca0JmjhC4a0zgEEsjNZwpp7WnCGvXaulDq5T3TOEHiGeCAldH+kFNxROxmtuK
58dEoKAdZLTEZhjeUWD/ETbK/RRHiqva8phP6ha95JeIVB+aFqP6DkhxAYxxmO9Qi92nnUlw4scD
Sk4BYMWQ5qldYPqcqT2h1ukCZfQI9Mg+TsqgBMDUmZL8EEWWxGul0vyiHe7KOrwtq+S2D5NHg6OR
3KqFW7Q1c4SRVv5UdaWvlDGFlIt6NKcpQFkJTzQ1vFPCDmmMwOVL06Ntd29lXtuOrpQPfLK5Y2j2
Tw2BwW1so/LbWHPR7H3uRrvcmUp4R6vypyTDSR/NW62mrmmOB00W0N+nacCl6kme7CIx3JRquhtV
mI8ZHQrv6MlQrxF7vVcKh8jqRSEomxRoQfYCuZvC2WFUQKzMysKBCanioMvI7nTRfqCGfaT0I4xd
ffg0+y0unb555Hm470PgDoC29eKh2FtchQa2aX8RdFN8Te1Sd7KMye/yFsVwdeiPtBiQj4qBPOS1
0ruVULNP+OS2j3XWocKm2LFrdSW8H7sEZzgZ7YCGKGkZCBiTUw1UvxMS6A5punqSjW8THnp3So28
1w4jdGordaMZWmCxAWhqs9gMdlgEsWLstEbfTV0ejHEVOV0HH1CjiV5QftrxgVWurPWDrVjoMKrM
YPdVVbXeWIjyZJuyuAcCstwXej8FM4nnLrXzn0kI1GxjeEnYUI+OZfOdGDrOM17z/FvXd6lvSLyX
PKuTNp594QuI3mOA9pvpWQA1eYolPqq0+UaQAJZa3wWc9hsoB0OFZ2iOoVXsGPQBvSKlyKFHHO2o
HzZEC52Oln6vohbddp225bJWPINmMBGjQL12bXeHDgrgdyYiBvQOJ7STccSrCJBBPsG9WJqd03IT
HVNYVzkpQ7sl/Wlw9Oz+HT5hAfHsBh4RUPz5Nhriyon0+IeOuOnahliBxq4gRpZAT1HA7am1MVAn
UNbG8xOd9etT+f+AbX4hEhYoKVDHR9xRQElNSOEjgRda45r8cYBod7iRyY1Eetu1j0N+qxlv18ee
//Q1MMQCPAV4m971vIm3tY0HPaL7LbPLbzEUNxwaql8G7dck3mdIx7URFwiqIqlxOCzAY1CBDiID
Ko3cq0v/Y4QAVbvVyv0/kWc6B5ksid2002KEmaKEuqf52nYKxJDhoOriwbFFRzO6qWMknRP4vL0+
oAaM4g3gNPGh0cgKuf0SpgbYfqBs4cFK4B7yO/JEQyta72NM3e7yXZMO92Gt+bXVrGDELoGpfg0D
A83fhxlVEk89S4stH/iG8ICTacPZ9xxVmOub59LROB9oARKbxja0+gb1EWSHvoFboOHZyie7MMQ5
KHm5dkqcNiPlgFmb471SfUzJ9+tTuMwO+gVDXnpaIJpCKHWkBVj/k6+9qY56iF7NO+jYPij73ItL
z3y4PuQFC4jfgNZLEn41GrIarHCWCzM2YGAIVPJeor15J7dkw/atOx10F0Jlt+wYexBsOsQbc41M
OZ/rxSmcnfx0qlEbfn5Ll8jGjpSKDBXHtKFEdxxu8hvGPOCgrFfYu/v0BVPfmL62L0p/jXs7b/Nr
Yy+g8ylD8as0kTCTRELIB82bSPPK/Fmh0oHPr9FkHjNXovjldZ5ZZjYF8O9vRpVtQ4F6AV5i2yD3
h6AEd+MR9Nvc/Q/9Ftpi60IdF847PvKvMRdIswmdgzaOs3hrCmWP1OsGIBIP4OQ1ts18zhYf1Caa
Blk/e4Y0LkGNE2lz5A7avJjhVu6ifYTkAvp6yWE6mMK7vn0vuDHBKezXaEt8Y46gVbFy5NvZjan/
zNLNrK8FQ1ivD5BpzzR9Mu/hVejepbh2PvAi3NR9KPOcY2C6Dbdc2SJ9g4AyY5Cfrnb1nu3CtxAP
4N3afr3Eh/9txtrvAdXWRVdYhuTbwVU34w4did10y7byZgjYGiJy/ltX1lJfICKzvIXOEIcIb7/R
N8ZRBlH6Pot70hkPqXgTf7q+nBcOo21oFjVsAqYWnGl+n1tVm0kOB1y+rTsjsKhyEh1sZuwh3I8R
LCCM3u8VBcCHUFvbR5d27fnIizAga1Q2OoGR+S7c5v4YhIGx12BbNDhruiCXcaZns1xkWDHIxxDu
BU3xP4oGmYcOxn9lh2d2yxpr/GJWdTbcIquymdCAc0ewYfm3UjFxEaPskW1VYD3beFo5/hdC+Tl2
eskkVTsWg1sRlVuBFl09AbCZPqKRc5Lo1OQZguuqG/zlFO4Xqn9xHrSad2rUE/FHvGlqN9v0AY4h
6hxb4PcSGOp1a5r3l87+OZFgcSwqmXVtqgEgbpc6VPwf8WiVskLSsYIPvhCyf/uYi5BtpaiVhD1g
z6GcUIcF5Cl/SArmXj90a6MsDh1MQNIxAvhsW5OXDlhFvMs8Fu7+3SCL8yXaLoR+AB4uRr2v2tSx
4w8F6LXrg1xel7+eLsv0CYgNwXILg2QD/8YU9W40Gr+igxdrMKq6PtbFUwWtG0uHXIuuLUNjigJY
EZsAi5eDCR/eUxICxBBuLFV4dbW5PtbFFToba7EP8kREhm4mMeh9qCCpUX5PFfktD+Ob6+OszWmx
Ewjlld1VHd5fdeJXKlTjzNuefJN431trxISLgeJsTosNYdWh0dEKaYIF1IMVnTR+S7sPI0XekN+2
o399ZhdvTXRw/lquRcwdaBM1bY3h5pss9/mGdkEDmVM7AAfLWlmvS/kdGP6/RluE3KmJ+9EcBHKt
Cnh7pUC1GEbuG0aTl35+tdck37VwrndHxrjbdMMnS3R/sNCwacxtS8iKLe7Fg3H2exZvPV1J21ox
8KZX6HsLtEqmPkV0Wxhf17/yxev71zDL95EsEtZrYDTAhYYQlGy0975nEHGNGXW7ukNPVb4XXf1c
RNbj9ZEvrq9JoCQNW2wcSWOxviBX9iAhDcgcvDkrqtwxkKc5ERuC1QxsPm7LrOh8rMXqWqVoGw0m
LlsWvxJp3xqmAKpuehtVuJ9D8mFbjYBjw0jGjcvGo3b2YqhoqrV/wB7W8u21H7NYWlI02YDmRonq
gRTAwSk/hth8u/51L8Wfswmbizd8T5qYT4DSbUu1RR9gW9F02ybv1wdZW8Jl6tCQMe4H9t9Uftw1
7pzYVjv7sL6El7TPIZr213YxF0mDpRZCsSMUCyyB1q3C35ush7tZX5goJk9HYnXfFNIfhqL30ENX
oEas13oAWJ90uVW4MbontTJ4mdqNvhytLawoEf7p9E/C1vnvXGQapRolJnyJ/vO8+d++yaWAfD7U
4pJR9EohigLVDGiKbQGPcLP2pzBgUFR0DoK1vxqT1wacd90Z9QkMkTjMraTYhujxTAPa0ChWqxDW
NQA2AogqiORa+XRtIy8unTIcVKZN2GKq8l5mkcPzO9k9rezjee9cCQ9LmmnWhNE4ZfiQc0VFrfZA
A3gWZA0BhRWe2LZrAuwXI4CKKh7inqppy0dTJJRGxAUYXsBbOKR8AG95JddZG2Hx2YiZ1dooEVxV
HkKym6E1sVKIvZR5QBXmrzkswrdIwNnAZ8Pm07JNK19o9g7mFG7OrYUq9PUFWpvNInzXEWFNNscZ
PfoGPxaHTLp3fYSLVYlftUiDLY5tFwlNbSXCCzjyqAygU1ygGwyRmP7A+WbOO4pNHD4xr1gJGJcu
+vOB57mfnaneAhyx51mxBUHFj/EumUAnMfoRLKNmc32SF8/SWf14cXxRG9B1UWOoZox2vfXaMntf
8njlCXQxSJyNsth6Oe+LOB4xigUUZUESQEstHzTFU0cNj9vDDjzB6/O6vD1+1cUXW9GqNDaVKS1B
avbLRhwTGq68kS8WAM5XabEDW1qN1KrNEkWr2R2xcbPSaw8NCivtCfgVYN5frs/p4lrB6RcwQM22
2fJqpQm6+UTBnKYKFc3RcMzqNiU1XTlZa8PMkfFs92klNcICvMFt0lUbWf+YBAcfUvmXoywOl1EZ
A5q9JN4KDfRP0X3vx8BmdO0MX6oIzb61f36zxVFCC79Uuww7D+n73rYPFm4j4DhxQz1WId2VqnRa
RdlZU+5G48oevHiMz8ZenK2SmzDVqBE/QnOjh2i5NtwT6MES8DL+3c5YnC8AdUQ9FEjtRP7DjgD0
0p4rudI2WZvN4kRlGVV4MbeACKh41q3So0RrPKslWVmyS8+P8xVbHKuxajhE1/DVGjWwul3ZJkjS
vqbpvk2+05wHQt1c/3hrE1vk3mo1NpzBOnLL9Q/I7KHfe2ThKUnWtJ4uBkFU1M25JmpBv+L3c8Wp
yhIAWBFqIeYxRq9E5ECOENgJ7LIeJcrp8/q85q39twxGQ0iAkZ1pmGyxYFM1Nak+4LGc5i95/K0u
Hq7//T90OK8NsFgpW3Ij1LmKpksL39KGmMH8FbVG+RkZqQtNkO+2LPyJ5W/t0G9XBr+8ar9mt/ia
I+qQOuwxYeXgm6BHfmh76hId1zSYvy/Aj7l59K454NuuDXw5ovw5sLVshdKaJ0VcIfGYaxAS1lUl
FOYxHj0qO74qU3dxNJMi2qMRY6Gm/vumMfI8g9AnRvvVJ5hfxPYBJq4rl/TFuG+ijaWxWdzvj/vu
LO6XU9lPJcMX1af8vp3kAWCUk52tKU1cvjfPxlmE5MSAHTWZtBJTkkisVK9y8xt5P3jgKnnTofmX
01p8wSE1C6gzYlr5FAjjjbE7JX+/vhkvnrSzGc179ezL0bGTVdvjDQQD4XgavF5dc1+/uDaWoUFc
VYXZ11JiNbPAsAyBysI1Br6DIG2zycHE1ZJqTc11ZaSlsGoKZXBAYPC5RgKpp8gCjEfrrXeSy5Ww
e3kf/JqTMW/9s68GgRbKbQP50+zihfzJSfHI6h3gj7ZgVj+umYRcLOeBW/LnNzQWeQ0BPZeo8r/j
gaPtxvfNTej1kNbhh9qFDPk/2RZnAy5SnGkCNSNpcGOioqBn2OVFunLvX9x4ZyMsjhKbwspS5gyD
h/fMzjfQ+F1bpfmr/C3Inw2xOD6dAqFSDgDyH42ZGUsHb7fGK+GeB2832OmtmR5enJJtoL1k61Da
MhYfDSJgU56pDJWw+j5MQF+ehpWPdrlEdTbE4qvJ1Ep6YpUzXOgsgo9+vZ+CavKux4aLSCz00HUT
yAgc3+W1L/qKl+kEr0u6jQIrgDixO7D96AKSuQVa+Z+0aM6GW7bSlT4HQZz08bZoLIAGX0eQ/im7
X5nU368lRlRbN5gFtIdJyeLs6lnKsyYakcvYjw2qTEYzuBWYfFT/TNsXEd2L8SnHE8joU+f60H/f
H7+PvDjFqVVkGtVijtbkRm/UxzJcy2v+HgGhHmzZlg42BqilS3FfApWBWNqco05qAlh9slEqKbOV
UsmFTYhREN6IiZ1h0GWpO2qh5mGDboNzBUr6HwCAPy/21VL3pdU6H2uRqIGaAT5alsxgjtGb649j
MNdk/09l9Ytf72xei7ysADsWLIfsP8ARo3dT3+kBIYak6Un6f7Ryky0Ia9c3hfr33Pq3r7msbYtG
EyHY7NVWye1TpJm7uiMfc3bq8g5RV4NIgpuBv+VCFcED7/s41tO91pn7ZoReEWmLjaxIGYgxvjEN
cHFABJZrgWBlFZbPdz6RHJwfYLT+09yYIR/zioNtDAjByve4NJZpoIeq2oDB/82juO1iIbSiKf/a
XeNhugW/4/9Qhf97Is7I+VCL5GemsKq0Bbuj0PdT3tyl6TElURCna5fdxSNzPtLiQZP0IH1VJkCX
f27jP1sL/yQX/n1SixPDc2iVwaO4RFXb9rgRDOgGp+VKBenSUTmfz+KoGLUBylYTVqgP5JtYAQq+
tF9gX3p9L/zxzvv9Bv9tLkt/Z84xkSQELs82i4Pd9NKpquTY6IeiKl2LgoLKQ92lGQPxKNl1tNsZ
mVFABETeRfYJ/hmg3egH1Lo82k/eVH8h2T3kKQuSmfoUQjSg/7A07rJwcJmJTY1T3hlJUEOxE4JT
VD1SObnGCGIT9IlywsG/sL0h0m7g7VCrb1YX3oPcdtfZ/Ubk+BL8m14d8WIVNfRqDHBpTLBrwe1t
thGM+YoE8au199CrcCwV3HB2K6bWmRUyJyXZFLq1aQEYz5JxAxqIo4HiUkKRpubyMFmNbyTFybTg
GDR8toJCHWWWCup9TWp+KDO/4bkLlrJjarWvMPjmQoAmGtR9EktnyB8o9HqG2OcJqCLmfmz6HF4D
k5eZ0UknQd00cFXpwABiiDQ5PmTc/+/Vud9Xc3HzZoIazBS4/8IRQjONBFMVxuDqtBZR527gtV2z
uGeNGhIJBcU4oFyCRkhsH8TqV9NoDy1USR0Spw+0oRsusyMoI6/X96w6H+Vroy+yQLXsVBWKzhFS
tHpXaLeqE/mziN/oo8zf/BhhuBnComjDPHsNSHPhXfL7F54zkLN3SVqMBDwfpdp2taPt9Y0eoGx3
sIBFSp9UP93wFbzGpYzmLAywRYZNEmvUCAFkYooGN2KtA1789c+5NsIiRBc86YpBxYxMsk0oeO+1
tpKVXWjF/v7RFrEZ7CiIsvRoYMfiYwQdtAFPv/OtmcRaQKLCyyQOA8Qn4LgG4d76FbIuXmkczejH
ZHzroFbR8JUdfHHSKGMw4HPxjlg+JJB81RB1ZtW2Hjd1W3FH1fjn9e96MYCfDTH/hLOdMpLSrnsF
D4mRvbEY7GZ4dpn1SsFpbR6L7dGIvk6rNkKji5SPZWPeKNoa+uDylj+byGKDRLSIoVZmVrhZQwic
uzOB4i/NzBTPvLVa0+W7/GzExX7JiqyRPQrkfyB+/7eW+NoqLe7yTJcMSiFYJVVVXyKLHWWojc5I
/3deAY7A2ZQW13nPiU7BZYPgLINYOwl32IIrGPtLae7ZEMs0l4MvydoQuMxS13/2UBOTsn5kMfGn
CKJ0hngdhnIlOq2t1DJtbaAP0VpQHDqrQM5I5RCpZPNPEqJfX3CJ52DN2EE9BSulkekpES3EetPb
PC9XwuHFy+VsmMXlAoBPU3Rw69qWynRXtmJrdpCrHraxdYSG98qSrRxfcxEj+rHieh3l5Va3o1st
6fY5rpXrYWhtiEWEsFIoz2Y5kn3SQ1CDW54NNdV/N8QiQJBWAZUW7Nptn49wV0jHh0aJN9fHuNBv
/+0ALSEXNrSz2tbC7q5+Jjmc+uRTtkEGV0K4yMne8h/qT82rt9YdChsrI88r/rd042xHLEKEhGgk
STNsvNnDspKoQ+au9Q3cVheawXNpEJzY60Nqa5twES1Q45UhhNxgj9HYB0jVQP+vgrhmqOabKhRA
PmswqJ5CFHuz8fv/I+1KliPHleQX0YwrSF65JjOV2lUq1YVWK/d959ePQ93TopCcxHs9lzp0WVck
wEAgEOHhbk7DQQfMJQevhEKan72m/sQlbguKjtnpIv4TU5KGwixmqzKVQxSClnVK5Ns6wmyrMZvf
xHbp3apB/jtNKsc3Lr8btOAwRApeZJRmULFjdi8XUqPMwzQD6l76KXkS9FxrD9OdGKKAmLfhNQEa
MR4PEP9eOPv00RizzA5m/ToCoTGnfpb394uxPmhqGllmnHSoWMdgjFgAZxinX1WkBjEZsJOz6otA
JhmT6Zaa5kd58ZiFmPSAjoE1t0YQCckzeFPtxEwIptzjY2YYt1kIOphVBFwsmd3QzEFPqr3WuvH1
ukNcpryfl8PCLtUBZMu6GYLu057c4bZ+AmlzANJQtEVoH0uywfID5+fOMVxED8Yu86AwlgHCBBjr
9ykXJU5dbK8WtAgKu3bnP6LT+8kT79PRL3P55RQChTodlTaD+XKTWpmaULw7TBsMfhgovn7sfV6r
7uLif1/ZP2bYhy94RjsAKTArFZmy24HMTsTMMaS1ef5/UWxh7DA7OEZrNISSkqHC2wfKiar6EgvS
DG565AlPXzYxGFvMsyzO1W5WGqyJ2pIyG9LgYBD5Kj2CYWt2S3c5GTHI+jjRireTNH5uEl250LIh
z4AXbejA+/Tc44lv8Bp1HK8wmZtSysewVpcYFIZHkNWe+0MRTAGKPQfOQaN31RXvY99b4PRWQbdD
Ml/2JU+1wbUCDzSCBEcNrxWvxpxkEls8n/8/ouSHNzJXaFeUuVrkGDUoCoxeK+euyjxjBJFaXID+
QncWCMVMSnXMezUY5V95Ldij7CtQ10h0XO0dkALXN2L/4OsYGkY/kchsBdpAo0BtlAJhG5puVpK2
v9T1v0Y1vrvrhw3matBWpTRrIc/8dHkVQSsTiTw5kP2v+WGBiSU5xFkaRYZrTiDMWcDCYqaQ7ZFA
W6E+Xd+vy1fS58Ww2TeGzDsdiRZMgYEcUkJ+Xsp+VoZvJCu+YkbUAnHUb2MabkdJOE8mcaMJkL1c
4WTJMj1tlw78z5LZjDyaUlUJZ8SbzpU88Ms/gd7xRzRbU2MJ7oiZ9/RU3pKfLW6N0peCBWqc4EG8
Czlx73LomNkPJhZN+gq57SzBfqCBW/5aobcwnMf74RvV9VBRbgYXFaijDqIHLmVcXsOJN77zrlZ2
bSuYwJT2oLAZlCbzq7Q/Lolot0X+FiaTF2frt7AENkSVH/o8usNE+DFehrfMKA9CpByLLn01mjGI
0u5tGshTOjePqQIMn1q+gKq9tUTw0cWa5s2r4QtDCG6ryNaqeLQEIpR2b9R21bYg1lvan2nKGxnb
D4UfX5gJhYsx5tDZ7emNglDog0Hel9zWjzmlhV0zGNU2NTAdgg2Yhv1NWI8GzG+CFCSFmQhmjEDz
Va/lR1x6yi++0sYOE/raVMqGCtRBgH/aTfbaSKYLhmDMr0DZALQsqrNED9VwRyNhClYsubqby0dJ
eK3X2iIDRCG4Cf/ulb35RUz5QTAyMO5IZuJPR3Ic/MovbIhyWZiU9wfefbMbZze2mBhYrq0am3JF
Ezu0wVYb0nSyS9Pjzol+6QuORuqiYnY9WO3e2BujTFgsFjDs9gRGSQE6ukTz8vBJDLlPtt1Q9GGG
7TYXpC1nWUFnEfRYjuhmLnjrpUfQKh/SY/wC7hlOIrIfgzcGmVxLXkqlTdMx9bWn2UMGdMCFonV4
IAoPpQsIxwHtgus7uZ+Yb0wyYS6Uw2XSS5wSChdQf6PLPVcWQp1f+PODepfexgc9c+bf/4GSOecr
suOJcl+ZaQH2WehTj85ArPxZcQA4O4HLLwuAenMLyLrH1r9KnBVdAc2ADhwYe8GIGFIEq9qQgiEx
soQCWWb6UvHQsZclY3p9bKww+zrW3ZrnWQorrZUGdQByNse055NgQ2Alu9Faez0ON7JV28ateRO+
oOfC+bLUwmVc+lgnc3uAQKmToDMAPdYWvlTCvvIYBeDySmG0tHlPrf1A8GGOieqiWRtEH7CtqvHU
QGWvJRxQwb67fBigf7+J5yXYl+SihwGlMHESjUMd90epyjglQd46mHBOSkWLZ2QhIIJM7CjUHGXs
Pc6nuSiPMM7BBGhAgNdEX5cU9eHsFsrsVnLsX4mduIIN9sFn+iaWfguB9uu6Xd7SmFgtYRwMsxdi
6lfh6yIFiUY40YRngInLgp5AIDhB/Mr0+jukqu8XMX65vgaJ4wbvalUbNxALGWos9fveoY6BOxcE
7UdTss1H3Z5d808defRU6QHH7u5xUlVZMUH9aIgs4FhLhqUVQV6KdII+rEBO62a+4te3tc0nQtnd
yI0x5kuVMtSm4mFNfUoHpje/ypbTg9zdxY0B5kuFYz1nvRYCcmku1oCWsGoUDiEcKxL9Zy5i0D9m
JBZOrMXpKk86MpHsz3BEiQJ3KNQr2zt0sm3THr5Gz6JTOPHDfBbueW/S3bfTxjZzmYLRudRbGd4+
Fm/qGNTVIQbzCW+aaX+JoMcHKTHAKECifw5LwjQ0QrNIyEUeaHkpfSqOYdAc0Vf1EhvUQOAnhYN0
px5/cp1yd38/jLOHYerLIV5NrBHSw6AOtwBq1UKr8wV3tuPblliR3dzV5/AHZB5RPjmMb5xTsZsi
bX4As8nKBERtWyP5RVEeQh7Nbf1WepGb2SOG8MA44coH3v29n7JsbDJXK4TbZ0ig4GJb7AXjd4Bh
QDB7RsrZfB08qDksEJcGPd9Tj6dycH29u+dyY5q5UxMMKcV6qiPAQQdEqQEBabgFt92jubFBf8Mm
wMlatyZRoSItkqyuQ8EZ72wK5dXhTal0QJ8AT9/I4b42dz8lwPiapgFYpYj0d23sTgLkRTD4Ty+l
yc3fuu+SkxylyIoeprPsml9Nr71XTv0BSJr76Wm5yUGLfEtlvGkukVk5WExoMyE9apyLfz/kb34Z
cyXL46iueGSlKAlAQxTsSRBgs1InxGRCPzk0gghOw3vY7IaPjVHmju7UpEgJMM5Qd25QInfwMV4A
pnvrXxHA/ry/JE+mwK+k8T4DE/oFJB9xFbV/ZcXJAdAUwV4BIbckwELqo3jQCWf2ab/sSgwZFOaK
RojOeLUqjnVUdZhWGxb4VxZCyDeFRLcpHgeSH5s0+Tbp4IxMM1RjxwmcSlL4mivqYmnZ/IXoRc5J
Iy5RxTQ/2vwg5giY2gqBiN6kT3fZRg0IwmIOrWCOX4i3nHgSsVxzjOfP3apm0tgh5btdXFzsx/bw
U/cXB+SzB4UTQbjGGGfOyxECCeMUemVul4HqRhAFgWCy0ziCn7uZYDecEZHdO2KzmYwj9+LYVIVE
Ul+mUsgVlDyh2wJZNODJrKyAjpcuODHweW0t+Nej5f7B1SVd1qFLroks2U27RqB1Qv/x/YUnYwgC
smDdA0T6HChThxa9EofeEp45ZneP0MYsc0HUUCGMOoIV914djM+1h5JdQG7iW9UDIfdvrr3diL2x
x5yfpevTSkabDbX96ECOiJtuCJUJS36mtQJgql7CR4Vz8+4/MDdG2TNiSGIP4EwKwO3oFFCqgg4C
gC26XQTh1y61UCyuAvBb2WBMOsmn9Kzxtnk3I978AvbYFAKaX3pBI2QZKDfJkTKEvbeVwRDGq8fu
dxg21phzo5VRHk05rsVYttYWY6aWIlsEA3EF3kxR7oleaGFeqENL+9+VEje2mSMkydAuTUY4FMTN
J7uSwmMPVUCrXqQHSSvOYSGD3z11qtnk4Csu8Sk0Em4sM7eBiJk5HF1cyrNHoJ3kVv5oaefuRnnh
F2TeW9kX2Tp63UDsKxisZMfx8rBRybhimcokHtM6u5vDHtT+EngnxUOftt/LZLkxtPEW0hHHVVf9
tBiOUTJ7AOAFmZx8nQv9oV76PIjy8qArw2/IDFgpVBxdBczuViLIvtlDtHES59PUkmPSaLObEfwH
czqjh+QX5eCVimipk3COktQWtdZXGzBT5LMfdnnJu2h2Y+NmxYxTSQUUwDoBJ5e+TmYHrwRcNAfp
UNhDaWeB6kHkpr6VbHqOoGz4gxOo6Ne7tuGMX5FibiFtCfPdnxBFebc6UoLNBRJIt7WLhl1uQb8N
HTv0fRw00K5b562dca1eGETI3Y307UDr4/1h8mhWw03Xd6MxpbHBZDAQFAYTJkSlnZJ6fc8rV08G
OQ1YKJPziGy2+9UFvc99FO0ZNEWZYMpKV+HMTDjOcmmRwH+OEX88itbOySMnSg6R2x+qG9Xr81/i
4b9GueKYbk0ywViuazlqojrzo+GHGn3HwPD1b0X/f9ZRtv8+s4f9CjFStURRaoIYwCLgMadxIg3P
AnMS9JBkWZGAESYxMbEDIb8k5xB87VpQREkBDkrVZbaAomLGfk7DHgG8qO0OUhydzusL0PNysU2Y
Q1MxT0zki8GtoVMzVV6QyK1qbw0legPQZy2KxxX3gyYQ+/pH2U1vzI05ekFuXkyQfqr7LMGVJJ8R
J4+556HVjkR1dCX7TXagtutet7gXL0xVVyQDjNgmVOs/GzTB25NMCbbQ6B7j8nkOD2NzZ6BXOyil
p6YP/8KapmNcGm9CTMKxb/sSJZQlhdOBY8LtksXSZXRdKaF7HiKPfBAyHhBvtwFibkwyOyrNs/EX
uzoEyYDW6Wy18lLw+ViTg/08ar/U8nB9kbt5xdYkEy3kNRxTFBVpshh+y5/bAMO6vp7aUmFN3vxF
9PrH1E0cjUcEuXu1m5TDBUJBBH8yZzqrsxmiAFGOMNXc6ocwkO8oRkM+RNxm9u6jY2uLOd3RKg1V
3GQZ0gjJK538DnKH0LMF5TFqpdBY5c6F7h52HR4qIvVHn4XZ1RqzulDPiWkXP/TJ78aOPdPtXX2x
CDAokdMdeQCb3bO/sUh/0eYwgng3E1KKMENP9W2thJs5D6ER1n2DZKu3FnBdjuPwlsh8PyNZ9BAc
wdCsPOJpY8uaAwEyG0qBcNXKC6E9euImwRdzK/Se2SyS+Y6k6dRFrQV6Z9MidHYk713t/Mjr6+7C
MLaWmFCjpimkNw1spyaB1sUCkuiJ5iaqk53TO8PJguI+dZcAEkYOnfWd3XcAn3N9j/e/KdgaiY5B
XNFgwoGYiVM1dQBAJOV9nd9UWe0U5p8lewNRAC+Y0627uDv0D1uMxy79ZOZavGZ+jtdMfq/c5E7x
2wTiJLoXfGBN7OgnlAc5VqmPXBoF9lfGjaWqLPOB0i7C1JMu842195f4yyJAXqh9vL6Lu7eG/o8R
lvSASGuv6kC4+RCCc5tIudHExVeSyoqy+BBCW01cBM6H212XAU4s9Pxk2Xgv4W4O49BBCA1MfdAC
BBJClE/lULhSpLnXF7YfQjdmmBS2ho55lxlYWXjug+ohck17AhxnuBOcf9PeBEkJZCiIZF4O3JRd
WqpTDXjUYEyuhmZ5p3BWsxtPTFy0skZw6bK4UUOrZynLI6B9whyE8ORJVzNeP2b3QH3YYEGjM+R1
slFA6bwHBel029wqqGsCrXHOf0Q3k9Na80vVuGbw3+8eej+UpwrP1R3S9FTphaQOEU0iCdSc2vIA
9RROtrLTFvhsg4mNVQU9nUHDWarUr5BJJgAXNXZlQwk60Itb/QyVYQzVU/yjx1veThLx2TYTLesK
NYE8QmKm+gZSFXQmKLIJypauFNviUw8+idQVBCvk+MzlaDge6tuNZU5AFo5qU1AsVfKd0rQ1dnSE
rMB9B9AP0AZ2gwdP9pY/gKyAhzTdAch9Nk3fl5sznhMtmUcVVfm2xFjfOqOrVw8vcdN9n6BqWOnL
caiWl7HoD2Mmv0B2M5gIOjYpsdNI9WRRd4e1zKxuwRRtL/q6tPyS4xJA/4n8kNWZd11fxvdPP5cF
85jQnVrXCSEpvtGfgHEZbhHgX7TCKn8QZwACPQYvu1ufZx6G8/LMfTbMpNFI1+um7mgxe2ifekE7
JmvpAtsXTMZIJcN5iQnPHnNpTpBdi+ccLhFr0Vu2YiKSFP1pWlIvLMKHPKm/XI/Cl7H+8/qYixMq
sNAK6FE16iA8WAI2NKYBhp2vG9nJYD9bodFz420rBdqSDAll63TQ7/IkOmsZIUVXvfCVX268DMaf
zdFFb8zpK3RioVmLhLkB8lV+UaE2en1F+9sGQlQR/Fd4FDPbtoZRrDdajVSuhuRbO/hp2fyejIzH
SLXvDqZECDCQJrjSPq9kHlClHGkvZc1GKOdAL2K+S8TaSocXomSce3+nlUT37cMaE4TTKVlrySxR
QmwJxM0S5VkHUaUVjd1RbM3Gms2sxGB7cR7TyW9WsbXiXpotWTC+CREBMmmpeBuwUyn//JuY4AxB
XX1cUZ8FxM3wl9vcE9B0qQ/JkTjZITqqkGa0KOQGKTvQxCYqlpwsb995cftJqEbtEPGnfailBlFD
r3e6L7VX+b3Vun+hvyCgzbG2+8E3xpiTEs6CGdcd3nqaLt0Yah7U4mgPsgwJ3cJTxe75uh/vxtWN
Oca/JhX1imXpE18i42NbyIclre/VYnpOZJ1zxV9WLPEhZQIwL2jcJPBZfXblTOjaSRWFzJfahyG9
J707xApUgu8yWbOkXAbfA48pYPeUbkwywbSJ244AY5GAXkK11vG0Lo+ywm35X2bonxfGxAIhQ9oJ
gUhKSrp8C4f4PGu9mwI9kReyJWYlotDs1CR6gH47OF9Wb4RcSTe9JZlohcPTtE7HsPyaKTVnw/8P
x/3YccaXStUMhbQH2Gqyhz81upWgPX5OnjWbvCbcx9C+J30YYzypSBcMTUf0tQdl7XI4iLJkVYNi
DyCFu+6zl/OJNG1CNAQynMrKsaAdvUoFKWlxRijq1fSqzIpTq7rVRgtSvLB6BnbaW93w1J57O7wT
/CmI7hUXqp+GF7vTIftx/QftJ5AfP4gF8tS4tQHSx9onGyh8yctTYGIhgOpGruqkXyYHw39Q7xAP
vPI8/YKfX6DYCXqcDJlimNiSoixGSq3QcYu+fW7R7UgHHrCEZ4FJUVUhrATwG4XerIfOUIJtiquw
tXtKN4tgUtFpLCS0k5Ac6GBS0UC7OEAoxvoLMYDRsfBJ8FFH/P3v4vqHXXaqcZB7VY5KuBHsxs/R
ofQwRPZz+Uo7+UDC+NedZPd8bKwx4Q9EROWShljlVDSPkG34Mpurn7b9S5ooXBo5Gtiu+AWruUf0
fOzFHuUQ9WEGrA0yfz9oh4h47beE+7je/37gjlVliMRgMuRzYAdP8VyMItonZZ+d0hjpcSzdh+MS
XN/A/Sci5aj92w6TnUhFhjFUQaKnDK+lL+Ef7avxp6DjCoKFIRRbvJm/CYD3nHmF+/28aGOZyUEW
M5r7McQ9Ev2Z7HCxJBztWbQAqJnt+Q8Od+tP0PB2OAve/4ofC2bO3qrVQyWWKJB0bn9jol0OebRz
T9/BrvzK88/9x+hmkcwxhJKgodY9rWDE9rS4+fP7g9Q1MFP/Z7mH8NDD6La3Bp7CyZPEA4ntn45/
lvrO57vN2BNVh0YksCZL7hBfBSQQsCGqeGdA2m+prPBnfQvknMf9tPRyvjgpqqLJ4HWWKK3eZ+cV
okqqpybPscei3Tw2uZt6tA5V3i4QqHjI/ZyT4O0G1I1B+tE3K80lbUQ9hQZUDOPq3ameBg5kaPc8
biww+UhPalEeREhKa+H4HeCeFcNhxLQzg/d23L/3NpboWjdrUQyzUGaarNK5cMnBk3xwUsEW7NbN
HzXMU9n5uXo1bnnDYTudJtx7G8NMyBE1YTRbQ/+7QWEnx9nK7NUnFmL3MXRNDsaOt6NM5KlnyJmD
vALm6sgV4znI1bdu+v1vjvtmUUyU6YY+EZUVNyDtuph4I9OZk+Unqi2H7iRwlrSbjW+MMbFFhvTJ
XENf3o8XGFAipxlHqyoNwDw0Z8a8qiHIThTyvH/3nG/MMkFGKhpz1jV4TKGAmmwZPDUZrYy4lS65
nO3knGy2cJ50aLdqEj5aCw2EFc6ZPJiPtdsAtFCe8zMvndiZ96Q+STCuLOmahBmDz4eBxMKsJ+9O
4kaP83N3TlQr+1bfjzeT3/kxtDujm/mou0mgvsuVQrIDle7iFD5C5zw+V54QrC/TD4MTb3Z811Tw
o2hXXcPEFONVpG9rNQ3RBx5LiuF5HKOvacYJ3+/DXkwURStdAZsj9B8oP+nntecQko9HE3fHiA4l
SoQQQDPvZkdxUq8+rQ+rLQJOvx4Em9xIJxwjJ3umo4Wlb9jlS/FD9iegjyFl+uu6D+x426efxcSn
yDTbtaszOmn4u++fkhZ4Y/GmnzrOHu+8AE0VdPbol2Jc/aIRFAliPVf06jTk6rZVDwmeImELZfj8
VR+TE/SYresL2wuAW4usc5MaajayjpK1eIx/UYEPOh+mgapCcSnWiYeQoU5y8X0/FsjyYSuVOpiK
RB/S80ub3g3qzdi/zLmPsj1nZerO/fhpZcz92JDVMMIYmcC4QOZAJZHXVrInxcaDIKuBqmkARyag
bxONYNVhPs+JI6+xXaOwWGvjty6tgiWq77OQ3OVa/ZhjWHpulFsUVYOirDGHP79C/PU4pkYAhkgn
zHsb4ovOENV/yrS4IVN6wIiCH2XToYjl3wZEz/RMOYlxf0gpOaVBwL6ngJh1fDUxCAj1NUdYePX5
HXSKrEHbWNEN0QDkhp1/HsVoFuPOoEWndwZyO0Oqud6MB9UBxf5hEWwj8ZKSO195uf2f7TJXXV/k
RqQXPXAN8vxNqjMnF81HjvPybDAhSYUuDLJpMMZPtoDLDsQkGLfRH8F2+RXM3d500jmX3WUM/Lwo
5rITuxzyICPe56o0WHp1QFEGYGbO6CHPCBP/o7KEAuTca96QxWfSN3aNYXyj9q9v3mVI+7QUthGS
xBMYb5cSncyofCoFYGrm1jcq7XFdyZfrpmTOd1KY3FjrugV8ZMgRtLDIHKVb8BQYo9eExJK1QOvE
1MLzKoyBnKqPRMYjWtTuk8KTlz+LfhSQCI60nQZlGzVHn/JOb45J+z0zgCU1REwvFjrUDK//5J24
CLzTe5HW1FF2e+85bzJSo+q1BuxsphffQAPGlkDSDjS3eLdi/AJc4AmX6mnn2QSLqEFRKkcRbyRm
kzp00EclDg1v8TEQYM9PC9SrwVkAiFyOqd3eMkFUa6kerPMnDXe8gZjIOjA1BdjchfZCMQ9FISh5
4U/Km5ZhsLYDVcJwauvvnH29hK6AhntzATAXvCiAqyip8RSlydRwKx1UQFfqR5E/YbH3qDBVRVcp
+kCSLsgxh0yqi3aFKKLa5RYFrolK+SWWR9kaiGEXKxp9tWK3omRN+VOj1AdhBO8bUbqXTCpsAdM2
C6pGuRBbiUqelUQDjU0lOtnY5rY6VCdUX2+iskY9WIS84jnPFPTrIa6YdoPV1QWgY4DEdJhKG6JD
O2SWptRHTe8cMjfHRh9d1cCknNE7SjpbRvpWN9k9AehZEzvHyMN7g5g3qNe/tg2GUPTxsIDesxdS
dxJuegD75eVnMWZ2qJfOJBkWhDytealOpS7edXV7iMrOHqufwzS54dBYPXlII9CldL/Xvv4TGbHV
yb8h3WQDceLoo+BOMfhDkNAON8qgHpsidup6cgQZLADaYY6/jAYGRBvaOoI+KBGsBaVJbcTbWghd
SJ04ZnXq5tlN9eyxrH+XS+jm5lPcZXaR4bmNmURDi60w0t0Z6rJJLtxIM67HerbQI7Dy+Esr3XXT
t7JWLEHovqtyZplrjtja8PqwOxciPFDF0wEQDsO4AFhoaC0tYYvXEX1rghztQIit4wveZX4WDM/R
eCq/LQdeVi/T43uR+XyYZTEXAJO0GMTHg0U8jhgMbWYr+gam2F+hYlEqLQmii/Krfi84hqsjM7mv
8Ik47/m9Xv126SYTYoooAiCnwNIbtwy629gWOrt4ab5VZwFEHXRaswmUl+xJE6zqTqOK5Fw2m/1T
udkHJi0zQy2TV23Be/EGaRnxV6f91WXWADpCn6LBSRcYXuYIb9wKzeUt9OnDs63WGbCCXBD/phVD
SL1TlAMaKaNtUDSir/a3+huvC7fjbTK4qjEuLmOAA1xw9LLf3CNDWhbqJPeGJxyI3y6n/OvsQbTc
o+3HOneALRVu5QMPt7dvFgNXaMKKBuBsTA5htGCRj/HK8EYvB2TWBmMJONsoW+Ey2FCDxStp4uIS
LzcYawUdv4KbU4YWA5OOReui5AOkUr1V+bkO0AZsZPf69bFvAThdGeoLFCL1eTeXQQ9VdY5DDzCO
B6MrT5HGyVX2ki8TVMr/a4FelJvvJYcFnguRpHuhdJ4S0ZKrQzX8GxsGYGSAxAL4y6qlpD1GfQiZ
QRoJ/nFnEqZDHXUt7ocm4bwn39OUz1GHCv6A/YigLAnaSuaTpD1lP1mJ4cmjUwfZKcIYKdyuQuYP
okXn+tfZt6aggYTyp4ShWSa+TGNTiEUVmd5wLIPldj3QUTDJnlCe4NnaiadYGUjs8LRRMObNHqxQ
7UBv1C+GZyL/r2fxUdYxgQxhqlREQciUD1A3u00nxa6HQremEKSqo37qo/5YlBWq0qlZWXUcglu/
MJ06JOBnEdvXeK5/923GeajsOBURIfcDl8UrDF22z04lxCYkUjTD8FaAm9qvseGS/g9n7y8TK+yH
ZhA0NDWVIJP8bMMM4zYcICrkhVr/fZ7A50na/Luehl8mGYnyTMWgu0aorUkXVmh/8Maz6cG48DQ4
Gcj/cDghLvPZPvRySWa2SeKvMzmmHabWh5y8lGMv2EOYc+ey6XKumWNeYp2og9MrG9FeU+zlEe+/
u+yQ3oVvxk3tjm4UEKuPMSosuZiUvl8433MnDFEYMlRSRF1CxZ8JQ1AALJYKeYSnAhMtyZ1bCF85
n5NegxfrM0yNjq+YoMZnXEaWRrkWhtT0FBIMrmlpN6kDDCMJlKOBWVJe02b36+GOQhfcVPANGe9Z
ZSOSo6gMcZrm70UHVlgSn3vInICGT+AFJZrjX6zNJAqswVF1NiiNqxGJfVr8P95W+xbR2EYGgE/G
dhbVai0UDDaZHjnT11wCYOY/r7l4+Q/eUztpDuQFAVgXFQPPSINtB8WNuMR1leiwWH0Zjisu/dKp
GksskXCMrugYPwCb97j5Bj1m7N5u7TLp1SxPkyEvJpQbB6sMZHeZbdD6Fi8k0N34u35cz+mxeevP
iTNO1r/w2a1t+hU2d6c+K+ViQEXDo8/WaXQa33AGsDEDUAz+D1A2+tcN7h3DrT369xt7RqWP4KzB
XT0DL69IuZ3j5XXdxN65kFCORUEaE7jALX82ISU56eReIN5UrnabK04SVmDigGYW1Kqvm9q7JLam
6E/ZrCaFgEVbLLLhEdX8mZSJYomgTVINxbtu51LSVIFrQiEQA0eUmuy9Sb0x1MyyVGgiXLPRFAh/
/elbiDMJYNROB8ORQt0BS/gByNQ7ucH77rrx3U8GYVgoVsAw8pLPi4QoXa2U06x7gyHakR6/aKH4
eN3EXu6L9f1jgy1pK5FkNl3d6Z74TZSOdaA40G0CKuPHaPdg7Jh+SS81+gXXre6eu41RJl7n8TB0
xYDHRd0ilSPLKOGFjvaFoTwOMvk19DoHxM/ZSU3+vJMo1+Bdb6CS3sXJT1VuD+OCWsT1Re0mdNut
ZE400VHrkGr4JE3o/prtL4LIHn2QGHHcf7fitrVFF7xxy3zKjWRtYSu+mRGj++YAIjQ3ulltxY4X
3Hm8ByFvB5mz3UWhTpamCb2QVG6WoNox8Nore1nKdk3MmV6bpmsU9A69qsfMTV/ZqnwScIkvcmMp
EDJYtKCZeOI+u4EEY8+Shmc2uaAoW8Bz3ouALnvT2rirunbWUJenJK94PG/7n2xjiUnCcrXpsnZM
dU+zMOx/SDEuDFZcer/FpSMfwCzCO2b0X7y43jYWmfgxREsbSWOke122vMWiHEirDEikdpqlKLKy
rPGMRuBB6feNYugHzF46yqOMo+hdmAkLTrA3ICNDgRD3mlQ+IBV/BtWDZGlL/SxnvcCL03tJi0SH
bv82yzjPKMdF1DRiiM6G5DWKX3po2oBZw6isFhRLD3zyxvf38+X2fphkkvgCN+q85mWJyZU8EA7Z
7fJdAsUS8Em63UIeqq1duQZGarmJj6YzHM2b5ocQND9kzKtxLvd9L/74KYxvxaomz4oS40v3qtNL
a0Ci5I303R9OiKNx8tqSGY8yVkFp1AkFGvmsHs3OWU8qKqIgTamcQUOGxisE7kadj6/KQjzjCSw8
LdjZvZJASg7+1IvH60viuKvOXEXy2LW1AtkNv5kHW1liSw3jw5wdZXw9pQstReWQBuwnuyZG0gFX
oFpUjNvI6dpOaY+IM3oAKAdxbSUEOAnhsXvTQeo8z0F/PvK5yva2UgZ+F5pGmgYNSOZcNr0mh+gA
xD4mDZxwCMY45tzquxFua4I5g6uZ14uaGKY3gs3uu+hS6fXM1o3XLJA9FXW7ODxc/3o7GEFAyCQU
CUyUh8Dqzjik3swgjVVC3QO7jb244Fx7jY4USWaAONqiWAceGdWew8h4Y1LZbdW8oOYoW1PPmhAa
QbEu3ebhctPVw+LVcw5V56IKVk1/xkjk/MJZKPVD9uRtzTJ7Kwjg5De6xqS1KfUonimHjwRWt/+s
NrV3zlEsAnwFboqZByaVKaawbNcxoY/O/01l/guaor21KZB3RuUXwqRgPfmczIRTMRWJJNBkpgw0
kCKttzRxIv8JJdLeMdjaYjLB2VwKEvewJT3JazC5AvCO6uJH7vKLrrCWz4XHZVfZ205oPaOLIokm
1smcPVVcoOs56sL7ArPTX6xPlCHnP1niXnK9NcZ4SihXZFRWZGq1ir5QcdDCHwnEgWbAsfq36165
u5mbdTGhbNWqQumIUYARVTso8eoBjvT1uond1aBEJlHCB4mwxDSYXQkLYMYjPwdRlSTeKFRe2huT
Z8HkZS678QsVCBWVX5Xy7jDL6fS2WCtJL/0VVOJ4AzmgYEAruW/BTwDGVZeXn+1GLxVNdwU8qJgm
YMuAQiv09UQgmq21YEuHEvMTNOHtSbkdwYmAUQoD2FteqrD3zVQ0Ogg4/gnGixlfrLU0zSWETA+v
MIvEJ3HmwNKof7GRamuA9T89qkRz6CCi1uu2lKSuVFZ21UOuynCu+8buVaoB+oYxPRTRMTT1OXAI
UlysjYk5qjSALoMBla7MJolDR4dLt7YBI/6qT4HA5f3cc0oN8D6FaCaGQFjQoTlkOqQehsSHlKCj
5YKX6Zqtptm5mJJXc8ZA7r9YKLS0MI1IkDOI7ELLuZLFokZngma3mv5YuGEAtjA/rtwhtynMghKc
pgu3S7HnLVvD9O8378xW7QeS1TrxkFAcxNb4Sdacd+72begKFZyAU7K7qRhloxslivGJMd3oXfWj
KNcv1zdwzyd1VFH+NsEC3RU1LsROi9FEkp7l6Lk3UO9rEgdTf951Q3tr2SBh2LVMU7zOA9FiX46X
l8aM/oe069qRG1mWX0SA3rzSt5vpsRrphZCl955ff6Na56zY1dyuPXsXWCwEAZtdxarMrMzIiNac
NIEBedqYMLuG25DuxuqjtLGatGONXMDwxf2IzhHo/PY5iAtVn81wR/zB1XUmGH1dRq8C2lwAAJB8
aGVs0otUGxMUu7O0t7OmdflccyMmf+mteBtlh8rkSqFUUzQrDSANuEdgK011P79rH91uIXS+Dv+V
MDVi7nTPI+mB7N/Xibyc/cGZj9ND+ciCAhJzf79soH2ulz2kZQf12pyUZ5td7gy+4LU7NjHzzXm5
WjXU8q7NqK0kdDLUZNxlCs0ItEIF2HnvH8nbsHaxoaGFgDAj3DRgZG5OMV+OpWidlee2BDKj0gtP
6PZBTJDHeNK/CDKUSSoG8FzOyYmc6W7DoXrI6Y44sJ5R2+fyz6qoYK1oXJn1RhW48lP7njaYtkrs
AeiQWdtB6c8FRuqs5mb56f5mbn+vP1ap25CWkjLpOhY2qUDtlyMAdYDt3LdxE12ozaNuQisUc84p
WNkgE/VkTOw3eHRYeQlemFTUUjMuF4bbugUdEpt40mgKfCQCGxVJ1aoTQcqGAsJo6bOl/qrc/AR6
NE/dN5Dlge4gYb6SXWnPedUebeLFbHfDQ87MTm7HzagfQj7Ayt2Us8BzU6yr7mKY2gfmzA7hgT/9
VnnQX+Jzs9f22nv+yJrMuIkQlF0qLer1Vq2KVsSsXsQ/1ll6GMZdBAmtCUyI9z+vtHlyV3tNXQ4w
CRViP5M2CeR/oCKfO+VJcdNnPEU8zGkfJb8GdXmHZ14ODdA3wyGEDVptkunhzonPBTb/CAGtzoJ+
7IHbsTLE2/hy2QsNJQoRfdub/mZeCnIzAHSBbGN0Rgz/B7Z6VB8jP3d7f2G8IW7L5tfW6BpPoOdG
nOYyUEXhaBu9/iaXGEufl9LW09mbhPrXFEeJ1S/ty7SMx7Lnv93/IJt3GjCW/yyXLgHJhZHHE3H1
kL8ze1DAoHt138JtqRBrBLAEuRuGpzFHTZ2uiZPmtkZv3B11abb4Vvb1oPWHfHnX+K42o75zMn5M
0JerbMgdm2nEnWtd+SQYQmPKg/osY4Cej4qXcRZMru7e2ix8CMIEtFQB2iaoHYntc1iXbpOUjHR+
a3fWP506rTHoe6UUmAzXQCN4AjMCJpbu787WfVhboDy5UGCGpYdGgJumL4ZUYz1QiMte7xvZPGZr
K5Tn1tSyn1IDxXDpUXBFp/bmc74TnNSObda77hY6SH1uyoMXcwo1abXS4EBrdD/BOQdRWTDxBk+8
oxwIJ1zl58d6F46m6IaWcJreZEyy7u4vmVihUxgByAsFyIuN11GrhsLCV4hVorhvQbWMP4KP/hFE
xHay6LaSN1bfs/QdWUbJcVr57yXq62KQsM2krS35hBOACNWxfNQtQclli/8sjrpRbVPwPKeS3obT
7ApMPKGJ/oX4zu5wof3/ALuyDaww+CAcdl16M6da7y11KwDdm2QxgtP6TboJAvwnHaWCclfAWuax
kAqsXaWuSBfWgqR0eL/w+24X7/8r/8dKepnLoi5JXJZZLUS1hmWNjvreIx7JJiHEwrSObzBxabcF
EOorknWvTkvcC+Ncc5eeGCB3GBYYjpmbQyIohSJLZUrvXGyxs1ORZDN3boZOJfdhLwYQcIBPI4dH
8/mfYeXyo0WgxbMNQO1j5pH3tGELu/ZQvBVO6rL7R7fQguvF0wBAUeoATBsBLSDVCwWI0+/pTnWT
PeuubMbz1WGlKSGVWc0FY8rIXRmdyMpwW1R7QCqXu6FbMnDTW4nU2hiVSY5CV/KpiL2d0OW3IT7+
gbZx70RAnIhz9fm+i/sbT/uXG9Apd1PlctiGMfawb8AAQuTA0hppVL0nMtKRWxy8nnBtpqZ8TJ4i
s3oKmUQMjLtJYyvDDGCpKoYnIirF6b7zhX3k876yYyyVHMp7h5ZyOW3CBWAKh8tRJuNtMfpjJvzs
MzG1RB5DaoPgcgKkfFTlcSyrR31MrVThLSWBXMQIQmfgPKcFAH6hfoi7ykuHsfby5N8F2T+fg/JT
gygmRpcjlBfHwBu9xIV0Hy5V8dyxNUS3nknrg0b5KmOIJszmKEhMABZfbPmNoMVnR3ZIFp3N6AEt
Tpz9A/dxi5mhLi7ltcqF6xa1RQKPbOgVEzLQUypsQjrDf8cAWgGBn9SufrKu8WaFBMV2AlBXABmm
2yQVeIXkBUVVzDwRKlvBTuzXyG1aC33R4VPwA1RgU2IFKAsqUBjCbPlBh1CIrT6Hn/STcP6BuUUx
/Be5m4pOJoDzqA4J9JiAptf12Kg1YT3YdZFmT9wAnAaLdn8rQ1xboW651klGCi5mKK9hYijMvuvZ
Vz1TGEsh/xP6fkHyBVOfuoQtpoHm7ZynkG0WFZfngQTJfgozi2p9K9wR2VANgDKiF0E/A4oYxLVl
phEq0fA5OxduDN0zfic8GR5kZj81b6wzs7EmTO/o4A9F8Y6/IQOu9BY0WQFechoPJ1BIxnnOip/3
HdNWeJExAQwoNamv3hDXGvOUclyA61ActQ8it6GA9OnCPl55icUx4svWJl6Zo+59qfWqpInIGaRH
TgD2adq1Xm7p0I2JX/nYbB7YesVbCcOVTerG16IwZ4IWgoZl1xyRaT5ULwHkSYlOPKEMTV9HKKmI
dv4SAslDrn/wzJIkYm3zJSNe5UoZxlRA012SVvfoLHbuTL6GRpHh1W51YkXxrcC6XjHtbAJJL1Ou
RlQb3Par8jIedGdwR2d45VNzfCtPqSWb6MDNklWSGZnIb7z+W9gx7uRWOejqZ4jXCSJm4oIxSpGQ
jpbgVm51bh5ztMgwXA7y7MiZoXhLxNRYTX7mZlNZTBoUmdj0yCv4p/gBvLSn3IKW3GwSLlwwsfv/
vyt0Kc+tvu1c6hiuaHCml8cW3FselG+J4BPm3ZF5p8zx2QvJFuXrrraVej2VQj/3an55oCquhD7n
AtYIMjgbHwqoNrdPw7kGn4Tkgy/dIcKMhBqXEL6Ou/ERBLSZM7+gbsF5v/kkRFM+iEfcdo+xLzfI
ABGNvT+uRaRynqgPkrLGqIgbxb3JyZ6Rf6n0p0muLUF5UoYMFdjFzwqvbl/uW950nCvDVCKTBxyA
gSXeztkUOUPQWurAWttG/oK1IWETJB4cIXTe2GQxuLUkfHPy1irO6nu6z70amjKg/N8LTu3W8Cb8
gbmnG8H0yi61pyDnkKRxxJWSn8jodGELn/Rd//FbsAezDP/gqXPxFrfn7c9aqe0cBllrphw2pZfJ
5lDxzCLI06E7RuQ/F99wxJcROg7Lz+wEf/aZPTDOWjQVNNQgj8eqhzvrU4jz/YiDt0xn0B1svAOu
9pWKEYu+5HU+SqrLST+CljdHsCQGk1WO5wwwjzQ1G4FxSP8mFP61rfSY7GQoGVRMLpVkIsTEmWpt
kqG11sZUV26+dCdWTWnz0GIMRSWFTP5mHlgWilgryKRGpcZQnxJzU+v5n4rSfgPG2i4DllSsSD7M
zcn5Y5BeolKHgHhluCX8nnDqZRAtVTC7JL4lj8OOtARjq47N8Hh55nnKmQhliJiQrx7w5OBNVmDY
9Aurn0P163g+rEC6zeEpXWtWAoyyDoby+66HtWIq5PEpxyt9D9/MtTMq/Uq1eLOw9Luqi09LIduF
otnVMLMoYDbe7YTM4L9fls7k+1aNAsz848ti9N4K2tjTwiYz62hxaqOx7q9xqxp7ZY3s8yrgydMk
B5CxJ8mM4DafiXxkeeT2JLRYrLGUzYu5WhkV7JauxrsUwsZIZXSEMvCmuZzHbuUyroZB+VW5SDh9
CKfATerJTSbDHDnBKvgPUUBgTFlZMDkF9+4F5VFDlS/GSMEpaZ1q1521b8MBtGWotWJyka3ksFVu
vfpelP/EM2I0ihrfS3sMPMHus4fEJbKJFQjneD9tbUiZ4Ob1FvYYMsKseYetBsqVfcq5Zph+GZoW
9w5iAcBbYy7Nyfc6pGSdCe1JQL13EzJh/ogHABEyxpCwrXzurcBhoZvuOwD4wOuDywPXkekDfohi
fO1xXCeQ9TDuxmas+uu8Qv3r2oRapmMyRfi0/L59kD7F8LHIv0glHW2/FqyX3c/ZZ+3w9o0EbQqP
boEEiCJ1oIooqBNDgFVS0W6ghkCU2vmjfGBXPrf2UAFt24X0nL+hLs3HoarKBJWsQnhXu8Rqs4/7
W7i1gxirVzFvin9u5gl5NQ2DecFHkgzODZJvnJZbUvV838iWW1kbofx0NueCribYsGTX7ci4geQZ
e3anY/MpsrZDPUUiseULLkHIJRQc7fPvwYbFqs+yz/40mzsHBC6AABAeuUG2tZIWF+mCPClZNIwy
ZMV7KaQHfeYZ8I0tOyiDgOQBb3Vg96jTljdVXmP2RnXDsbeaxbBEPTFrEBbd/0a3CEE8IDQBs7OA
CWIukYaPSkvWVpqEPJ7U2JPeHI6qRSYtAWb4GN3ITxzjPPyrUt2VWSq89WNWyDMcBbzz7EQ77lX0
oKp7rv0J3Nm5E7mVP7s88CrhHuJ3sWk8N47ipaDL5g/cK++zpre2t/vPNpC/X4VbTgnVajYatKu0
AHEptXj1ex18vr/ZLCNUAOzDqNP6AsDjXpkiax6Dt7jkB3BXT7v7hrb8x/qjUocHs6ftnA0zdK0V
UzNiW5ZZDXvWUqhwp2tGniRApLlxZlhLuIAtM12+pCqLLH4zvV0vhYprsZhVfTu2gJ3k2XGeBktZ
JlcJDR+tbLuTjdGUw2KXRh2PF2/TnUs0+CEIFB1jo35XhAqkg4W4L43wPdOkb+EYQWB86RSz1rLD
MiRmJiX+0OqxOXdAzaGx3gWxU8QQsuJZRB2Mr6JSkVFBfwJcC4At8V1lh+UxFDpG1siyQAVGsZ44
QGRxq0pxBsPTLi855/7J2nS2q++hUk5dTjpubIi/EB4HO4SqLSHPVDwQWdlgT2CsZ7O6tbZGuXaZ
Wyao7rUBWjcm34C9XrZyB9U1T3ru9mSGJfLbc39md0CZ66QcFDkoRVYWpH8dPxBi7cDWX1vkxahD
H1hsF1uRcr1MyvuES5vJy1ipSN5i8L13iJSkXsjqkG2mMGs7lAOKCg4yWRW83EgSRNBzZo+VL+1V
sLeojINCXAydfq9NUS5oEPNGbsEs73LGY1xD9lLgdiXw2XnyaWHOgTO8kUp5I6WPwp6LF3ij5SQ3
7zn3hQ8YLnWr87+OWDSnRQJyDbVQAERVcAxjf1TBJx1bDQ6lIzmzL43myGyHkN99ZxNp5FfJx7m8
CLhs5HuVDyIGxsoT2raIi/lRQkMXNF88Olglb7IoURiuRKNciRJD74lHG8jl9eWh1MYj38J13ncm
m4+W1SHRKGfSZFk7LQQF2wKlDzlIVBHB0vbQO7xT2NMn6ZCAEc5RTkT/vQpNKFbvqofkoYXYMutu
XFgjb/ZahOAyhuQEEJtSBzYPx6nCXAGBPAhu8lnxuWf5nD9BJiSxXQ1AWY/wXUEFziFEZhkuDcGy
hI/qQ+mGj4l1iHb1p/v7s3msVz+JOtaSFowBeMBUF//6jbBYFdL0uSoZn2HzqoL2CKxiGPK+4XSt
oQ4h9RX6xBHvys1jmH+fNb8Nvygty9LmoVpZovyPDImUQAVtn5v1VgrhJqEUGWvZ9tuQeyDDo2hR
0lUaLdFk8H0CSCi9jA4I+w/Ri+EQqd/umd32Ir/35sysjFFBQpqrwOAmXnVrdbRbYzD58GWRDb8s
nu6fBOayqAiR6VWuLyIgmIMbBSbaIH6K/r1C+i1gt2PO72wGpNXCqA/VDksrzL/N6fvfT7d29w+e
bsSL3NtA6tI1GFltuHJA4DuRr5Xvm28SxsGzPfvhJmyuSYa+D8jEJLDKUR5t4VF8zSbMaSim7omZ
aeBVgQYO6s5gUQ4xias5gFWdoWsVf0TIbV7UZ8ZH3Dz+q19AubtanecK/kcFi0//K/CQycgPhtPa
k2NAVNLlbOlzw9JcYdmkMihlDkrw5ZYouhXiR9TKO8lgi6GRH37zGUFHRrTgCOUT/Rm7WGybFvUK
8BiP0CFBI3Lye8mUoC/kSk/hnkz7I04CdTEexE/pJ97HUNaP+9t76XXd/grUZwH/kPQb8EAWiiLX
i2Bqkb3p2DuKHb8XuJJO7sxW+hwB+mSAyivYhbvyqOyhvGUFL8KvNDFRLGJynWzuOyRX//tjqBtk
TCG0LAc0ozMAfYYdXtYlhLgf5Bf1gz9iVvJpFKyOyZm0eZ9WVqkPMXFKmebRAATMnvRIg118JC1I
IqjMzM1ZK6Sik7iMQtrzsMXvtZJIXAG125nCXvDKXYeaZ8wscm6mQ6vVkRu+eqS3sySHgQiL/RC6
mvY0tz+jMDdl6ZxqIoLJzKghM1ZID8XVUVUlAx5Ubg60JcT+7DRnnROWCcopFUabBM3QaK6otoD0
82gZ1/LP+xdj+xX1Z98uwWW1b3MkIHvtcDEGd87MYI9ONqBR4ACGNKKfYcKpcKDl2pzYit/SZoRc
mabcD5AJUtbxwLvJfOrW+vwih5lfqOLDOAONFXat1eb1sVgCnJyxexGjRjNTJe5epCDwA63e9Vnr
YsLnfeFVM8unp8GQfmidBnyf/kOZknMWB7+WLHb1eQZPIDeBCKfZG4iRNem9YXSsdnQQLiB8do6U
1MO5aTvRDBt1tquS/3V/p7erFavlks+92umARxtAS3FCO1tHFyB2uk8EM8s7EGb6VnXoPQIE7SDI
IJfVn1MXrbgHbZfsJLDjxo+sotZ2cW/1c6isIcybjmuG+XdlVIEm3XQE/IyQ1Q2gJFne4fuW0z9g
7mRc1MvvWm1DqobcwMUA4pHOvWxlbg9lQdUSnXTPQe3dOC2O8gZOzeQMTtSRBbnbfKqBql02wFyp
AkhGHTohHlH+EuB71TcyNI5qHnm+p8AhabrVn9m9ga0Mem2Q+uxRJoM2q+o11+isaQQ7tfTAB4OJ
Logz6rF9/5BtXue1NeqrVkkzt3oGa62je/3X5iw7tRXYvyPsvNN+iThd7ARqE6OwtkuFtCjj8xkE
dgguaEiQ9Am7ugPvaQ49weZbfCQBvn/MnkU/e6vPoBaxWD2YrSk8ef0TqPimJ0XI6TMeEAQfKNit
x30XHXKei5flYDwbpNW9kNI/Shrotklm6yRv0RtrfmULmX71O6jYl+NRPOXEo0a7apdD77Vyuney
7UzqZdbRomIeYOklANy4SiCOTzzILj+VPsaMIDJbesUnVMbxKp9d0WaXwMgxotMpovIh8RiMJdjV
a18mD5GSIOBi6miIrXEpTaFCqhTxjBfb9jcF5S7gkbqmyPTDW+jVpBcKCbyLbv4wP6ShCQzDQeJN
w+FOgZ+/5sfgsd/JGORrMb5dYh5JsyFwzUzPt2LVZQANbNBQLrhUK1Zea44mUS4FktAAtpeZxZkI
vak292W0UVlC75i8taoTS259612yNktdq0kytArdPtD5lqelB9KsfsqFwRwnN1UVv8o9DU+U+y6E
tVLqGvV1yWdarOJQQSTC16XcaTH8YMx97yo9/3Tf2La/IoN9/9lX6rJkMrCCQq38jkLqO8iV7PSJ
5IqLJVhkjIS3ISDtcj8YdonXvTnAK7vU1UlCvoaSHey2zmQXnwkWpjl0JtJwq3+J7ZHZImZ8SVoE
pcqEIS84OGaufMpV9BgqiMBn3ztMV+SVZOfqL35iLXLTP/xZ5KWstTq0WRtoABilROeDgPyF1zUl
vCyiSACqj+ofcNIydveiO7YyPHRdLQ4jdleeZntYNDOW3u5/QNZ2UmHcqBJE8VlDblx3ds21dil/
Ggav5JDD8oMtdM+jODn3bbJWRf5+tapcSDMhGOCMRmkILDXKGivi0/+ZnwJNV10UVQ1MOsrtUIAQ
9zKXcnDqIzBbwGgcjAfxUQBJSWPNPkskazsdWlmj1oSyR2TUhALsAgsBD0Dhgv3Zqm1SuW5OLF2I
zaxzvToqP2mrSpuKGtcAAtracXIFA8LtNvcIJUZI2RazWRopxg4xW2Vzr/c/32bMWi2V8qUyP/Kl
MuI2aCAfmIKzVnyqWaOGm85zZYNynqXQKmMrw1/Ltasth1p2G/FrnTCL/1tv+fU2Um6zbWORCxus
pasvhGbkm0FFxvAIYzfzqbCVsq+tUc5SLPOmjmsZH80bHZD57kM/d+L94BNBi+o5ekbxxgse2PQp
W8NCq8sA4rjrK9fVvVzyra65cTQNZtN10b6QG18dxk/DzDeANAseGHAKU+6g+8hlhqsPQX1o8kQ1
wcCmNGYU6y/CGLNwhtsfGowgvAI6KOQE1z+sbkI9KmJ4uAiTyT283JK8tsb3KGJxKG86HbAo/9cQ
VRfstFFs1BzhOMxisw+/TSkDTHIrTX5xOH8sUK5UW4ya6yHW7ZYEPJ875CxVuWk8jKfyJPkoBoTm
BEUiFw26l87LXwor/TbvldfGLn1jx7pCmy7J0HhZBBkpD9wJdYeCUq8g2yKQikR66a5GtubMkMMC
7vCQeTmjkLP1JdfmqKsUpm0QoZqNDRaBJgl+NPVRECaMW7LIcjc7WmtL1DVq4mjBEOf4O5mt3NgJ
ffktduJTujeATPpN0zE4gRl+5IUpnWWkuZhGY8+0bp2p1Q+hh2HkEd3rJMSSl8hwUBS3mQQzW+EZ
jFEgZQMhPRBxlJuvhFgLtR5nSlse1LQzM4j/hfW7DtA6N3wpucZSOI3xIW9lzXCQ10YpB1+rXCiJ
HXL0nAs9MYbXBW41MmdDmN60luvtXuafx2ByBrUsrCqN/TzpvrVi+VFqney1ffgl7qAC2gqPE5dD
ntcQrPshaNOfka4cD/SWQbbn2m1o01KgLIHwR2pAzVnhzdyLUf0OTNBXQAgT86bfWNNIm197ZZM6
4F2SBBWWorkCZMDVNLHkgLHzm/NO62VRJ1sJJm7koMtxmeKFXM5uwBwMKkqRqXzKQSuX7xK/5tGL
QtpE2rX7aM96/m/hFy5TdNC1MwQFPvl6a5VBlJKxRibzm0B8OQjQsBNAD8EmMNjqJlzZok5aCE77
aZLwGcd9Z8/oR6v4b2JJ5vIhua0l+ZMfnzgMt+2jB8J+mEZm9jY5eJ4yp5G2Tj0oF0UMRIJ7CNBD
yn3rII5VIJerwl0aL9WOEMdOPmGdiS3N693qfbzQL2aewcinNhznlWFy7lbpcJ2Vo67HMDxme274
KS2pqUIXRWUpC22cX9Ca4oPqCIK3cjNSXY5hw8GXgPHlS9DmXjQpLPb0TRsKuGUMA+riNyxfoRAO
SR2APw1aycprqDeahS+8+Pev/7YVFXUMcJVJ6oXbaLVjbdajJKlwsJLLnMUT9cO+E/8FyBrSPDJ8
IR4QvKZT993IDehrthjFRUMTMupwtaX7P6/jygJ13aMxnFM9UBS3M4qjHKenQGLs1FZdAE4Sijfg
pyZfhMqvGhVxWY4MjEabo0PQSAsYRclM3XSo7dnFhI6vHuYDQsv9pW25ERB7Yt4XnCCYyFap61SB
a4hvx1lB9S7wJAzMBL7hNShEsIumW9HgyhZ1g8SslhbRuLD26U/RedhpB0KaGmNYEIKNBIr/D4xu
HMIro5SfRCdWr1sQw7pxyh/DKnPraH6Mk9jStc5F8iyaSVM/a8GUoeuiHeal+jpppGA9Fo8p6GlY
G06OI1WJAUUy0fAi51WmQRmBlpQFX1cJvnSe+rqKwCijaJx6xlc8B7PIkr+D6wc9EO0fgAw23oRX
xqkvAMAiGmwhdOS6MX+bVfGktGNjxvm/aYheGaJ3vZPAW5ZjlaTehK6HDaYNKbH4H8tesBI/Qjod
MYcVN7KwK6NUmCr1qTGMCJ5gtOR9hDnF3AZVmqNjZp47KXsdoyifkem6uY0XFJs0fSNAEHU5TM6D
fBgJBnWHOyVMEz2HLPa4PLU56JPAyNZFP/O0YKRVG0caQuZQ5SXV6NvQD6l4YVzGMfYKeTIL7XOS
s2LQ1qPkygS1leMIrb5BV0Bai/mkggNBiFKAY22QZbst+h9RBWJIVa9MuU1OfBvA6fJCbQtG8AzW
Bee+j9paLnjFNeht8JAwpxlpxgxS43UhJx5GDb7reepGXc6QfNlc79oG5QaToM4y8FEn3vRd+uAd
CVOm8VHYl+hG5pci+/0lbQ1jEq70v9ZEXUQOJHViMELuOjvKewhYAZJiCqGZf6hkttWpPIEzK9Yj
fouZQIO6IzILVUHaqFDlBVWPpWRQh9QTn0TICOwuylmyiZ4ZCPhVwH4i1PjjXfC9eh7eudwRgO8j
vEaMxZM3PO0CFVXHUxequ7ooU2/8Qp3UMZdG4hzShwXTNna4r239Eb2FwcyYlEab52dljv62aoKJ
3gWzdkq7HxvdzGVWfWrT8YD2FdkMNEFRybxODbu8KtseKvYe4TFrvcEnlWb20OCmg0G+D1QmvuKN
CCT0ncW5CwIiPxF8SFp4rBsA9ksMuraRd/8bbUUplJ+gN4pEW7xRrSYVML7JxNgLqg4DpE8xGseS
9KTOk6nqe8Q3Rlhk2KNPJjjPQUCX8LHHT6qdD6eicMVxsPLI09OPDGfk/vK28i1ttT6F8tV6UoVR
NmF98a/Z0vf8HkLkQIIEtmEB2P61c5Kv5AvyGmOdmxd/bZg6+1DKBHg6DBNc/Oa4YDIRruaZfyyP
IJ6CTHFmscDLW3DJq6XSx39Sm5RPsFTZE38RxhXS/Ee2Q/KtfzD8uZVirBdIeTa1k4sIDUVEDugW
ZXZeo4XZvEZwLgXqIofGB48wGWeq9pzdHng/8oJn8UtmNScWZHjr3q9/CXUrxUjKgmJAslPnnT/0
UL3SWV+THBPak61NUGFSlscyGHmVcMrPTmsCuWjJOzJYy4MC5f6RZa2GKqXM1dRGVSPjM+q6VfLv
tfH5voHNGEjGOaFfBwpIkS5EFp2cCEKgY3bUgjgDeoT1CbkMuB7QGfGyN2bhc/uk/LFHfMLqeVhw
kRh30iUT5i28ecBsanI5SK3NtgBhDAG6N9bQ223JkPHZevTAScuIPsDFgLCcuv180aVGEM+EWgn4
9g8AiD3QMR4lp5hMFph+axr6yhh14wNBiOthSZJLcOC+qRYGFyNItwLeZkHc6aF2p96e3oLc/DU9
5OARZJWKyMmgD+l6tZQD6AVOnSG+lXi5cY7Vj1J6iVVH7nmzmxhH6NLVvTGFlziR5YQSDF0HVYSp
6g00hHCEmgyKRYB92ZkV/+KOjYunFBlnxMS5pX2Zz5xjoGCzACmygN0DdLaDJe272JJ91rtg6+ZA
mQb6NGR+9IaGYpCNqVPDJUEoUU0ZWVbFWvdWYMa7HVKWJFTyl5bD6iQD2gqhu06IvSZA3tYKKPoZ
9UNi1IKVhizVgK0KGGjd/lij7s2gd6pUcwN5QUKSpjSB35YkC30qjwOH3yl9DURz+EqIpbjPqc2k
H2ItliRDq8XW8YzZzSBO4fMWcA5ZsqX/JEwbA0i/i6+GbmU+WO6Yp3gLcrVeNo0oqLtYT/Duib0p
BDMl74QPiw1s9WsKhtNBMeXHgsgSS0BRJPvQbb6MB4NB2rIZvFc7TwMMAiNVhYTrEm8wzNmpnws7
3sNjERxFfub2xjtbdnbLScrQalNkAgkCK//1bouL0GiJhLdeLH3Gq8zkU/ABayxVjS0QFzb3jxkq
ak8yWCnVEWcq2bUPgk8E7WfksPKBxQmjbN5GA0k/OORVGWpc1wvKjR7Y9CZNPClVUbCeMMajT6mt
iSkGrpVxx+u5PVWVU0iEhC6ev8bVfBIndI8y6BGGIK4xJrDap7Mt6N0z5iHtpIHA5DTsK37e8cK0
T8L+2KDbI/XhPi0nq+UqzIi105McL99kcUShpx5e5U77UeRGZeKRbYaD4WjLuJcXcOLIqL10stXw
hgM8Jer5AhKZWERNps1LKzMy0QxEzLgtteBX9RKZYNw9LhrpwIZvBqea4mi4c2wwug5bjwx5tXHU
ScALZi7rEU4mWh5SnjfxEDmIi2bpxrMy5w46tGdtUqz7ScFWqwNANEwJgS2UFHGpz1WOUVRDjArB
QzEv8+j+dCRTYfwJ/h0DrxzgCxap+TfP0dfJ0Q/slHJrWgWPZRkasBoqZpBmuT4yYtnPRVsjXJMf
UO5L8Lw78Rd1NNWd4jUP/bl8QYPlR2PXPu9JrC34G/N/vdU1yt+OoNHrWz0gz1XBld+kbyrIOxMz
6AgMzmlfMFb9VtnG5z4Eg9B4YOVJWxdmVSrQKH/bVEteVM0Ed98l9tTh9Mas4cOtyuxVOYIqDAxo
XnL6eFni6PTPyWciYoIS6QtJwhIT5R+iJ3D/aDHWRSdhGpc2BaQNAzetv0vLUdFYpda/KXf8qTNQ
Tq3QM8gFJT0C/5d5dkivP3QGs2jMzo8ic/BDT0O0TEzgrv2gBWJ1PooYgGEiZDdXuipAUA8RiAkH
atugAAEBpsgiZXaQDX/DHGXlLJha1X5WHuv9vpnMr2ss1MskD6CRxotIemSPz8xI92MfHL5IOHuA
lBWnav+NWhhQXGub1D3tMGUQzzVO0ayrpzjMraYsWXAx4uXoDFNBqEL1XIPSm0Lt5aAbadFpCB/I
MI9kNDaypdyMMY6KEX+XO0uMlHYr/ipg3DM0BRQ0oBC+9j3Ywq7Wpyz1+LTxqjnyGg74jPjj/l3Y
tGIgIBqyrOGkUDuXDYqQg9QEzxCxs7r4tVehBTXs7hvZCiDoLP5lhFqKwKVhKqVl6pGBqB5spA30
Qf4B1zJxFtefCFk2RN3wssJ3umHs0bM80UO1x9uR79C8RLUtbdL3tgSNXz0ZicP30l4MutjUsvkd
hLDM5gOJSbc/QJY04KhF7aZFHOUF4uI4p17pQKeVKAtw1niG5wRjAdCfrJf5xnOSPCvwYEZ8Qk/6
tnnXVlmtTDgjbf8jVuvEbDFfjHougOLKUn1uliyzkPXsZi3eT9wkW7HaM7zpRpnn+kdQgTpNZ6We
2irFq6CABs8eH9gWd0ZldXgKsMdVb30aMQeVOVx4ZKY0smNCwTzvxCD1uHbcCTH86RjrNWNRt9cC
RpDyXOrV8o38YMd1uZCISupFTWihd2mWWbbvFhaRx+0D+doM5St71SjKYGpTrxVls4jOGFkZkV0I
wisXDO79S8haEnXThaJIpCGWwS8kP9fDfKr0c8hUaNoob16viLrqXC5C0TEdUy/9VWE2xbDIxGdu
fR9yB1C3ziGD+7wNPKHdsJoMt89D8DThCUwcNDA/NDP2FECRx1CF1FuacDAjIzXMtoRWWTKDDlkX
P93fzo2Hy5U5+lU4CyPfzAV684QWQji2b52f7zI/e2JVEbYOCYb/kQoTpisgQa4DgZrlrdrFuORD
hpHZ6btYPy/Nz5QfTSNi4aa2LtfaFvX5oKerpsaIRRW89Jwa3R5MJSZj47YOogRpQDzBIGZ0gx/K
9RAdPtxiJAj6XkxteOcOKd+AmBC/klf0/C0qLeX1vtnbGAToDsphOrSiIGdNnw41UoZJmnCjf3dK
CG0cMMNsvn+GHfpYyEuWSyAJIHbGdzlwpI/4oHzqVcANKgcdNkt4ax64FPTbhKKZldpuwL6vlkkX
CmJuaTlBhPmLapffqd6cAmgqf5ZOKJI8ELkZubWM5MyKRZvr1oEtUNGBBjc9SZ9WxRktiDsdhwah
CKBlUhkh8qbsThTLDDnAKzN8VQdtMetkezswqne+AjFydpDZ3sfVcsghXtlpGyVNglgl+1igW4mk
FSk88WW6LdtkZGY55WQW7P4hZZqlAkLSly1wzjilhJFteCxAvp+gM5TGKPXgee8W+5E3+wMzcdnK
nOTVcikfIye1Agg47DYlV/0faVfWJKeOrH8REWxC8MpaS1dV7237hXDbPqxiRwJ+/f3wzBlXY04x
4/vmCEd0FiClUpnfYqtl5cbwSe46iJd1sWNMsd8nxn5KnltZ2jiX1lIOGreAvVu4YwNX+vFNx6Eg
SjxIeQCx2INJvpKm9zbe6moIYqDGhempAjG/jyHM1OxHLFA2LxpuKy45zha8zPr5Sks/ru3qtNX7
XstyFBBT3UClggntvJCvFlCk6EbalCFkJqb8BH1w2S7lclcXcbKVT9eKTlypMM+WcVnQ6OIF6m1R
pmSQWRBmNs7cWXJgOFbHsLfDy+T92RaEJAiA4RCZwI1osTW0jIluTBWGjt08c86AfZx1srb2wtoL
/NnVnmP87vWYVaE0VU0H2SWSgvkoO1GD5Dk93F4bq1HQTDNgP7ZiIqikGBxIs3Az1+vP0I/1uij9
lmpbhd7KrRiwmV9xliJSU6F0qPNGSMfUYGND1+70HGEM09ewiTWh/LW1/FZsWD4GXEyaGl4ZUdSp
LOgbu3J7QOBbDEZnIfPUrRRH7219n+31/TS30l5JENrMlSBueWxxa3rX/dIVx60ftfGyl0pTkLOi
rUagcVSQ2u/goZjpkqvAzmujel/b7yYs0mUFCwd+24sdEZkT7zoTWqSYxPnakD9b0hYleP1RfoVY
FEpDXoGIO0BFRoX6dBvDFbdIXDUm7u3luVbTwtVYhZ0OXXFk7FWzkpUcT9Lx9s2IM5/Fxb4DBqo0
2OPtUPNLWd5dr0Mtjh7wf3U9HmBikOfEKXrdSa2jpQXob9vDGG18odVL43W0xScKlUhtBfAwwSCO
6G3OOEQn/asbvQFohGrTmW51RVy9x8XnYlJrtWFFkLPMFzFB+7kxttLw+vsjBm7iay7vQtcymgjF
BCx+8v+ZA7pNEV9/tl+B5/+/OmlyzYjiesKuktPoTmPmudeSDZTaVoh5N1yHKM2aFhXsboVVB1bJ
3jSJ/e8jLiQsXOr/fn+L9SdH4TRxCcfYbOAyaz1KXvRlVvfL9u2++tIfx40Fv9J7/hhxsQZBa4M+
VWzByO9ieIOf7GCXk4KO1frxq+qXPk3t+GGLaL71KhcrcVTRUofgLBz08vYts/p7lTbBn+xkUBQs
KBZjerJI/dIY5zAjAf0JdlQ+TeI7opCDaomnrqj2otlUe5t/8u+Z41e8uUC5Wh3wBI9LSuKZ4q34
7QMudV4+3+piVK66DbrgT4L5BSCY/m2rcv2Jbb0VfFHbMZFHGLFjabYZVOWHIjAi+YUWxSmRlACz
sHuS17JdiDIwQ4jrxJiZqOlD344Hs9MeeZc2MDfWPKJqTptZJ2VKncgoD5STXVj3ewr5IdtQiwdu
YL5nAC8gdbGNHshZlXJI3xpuZ/UHUhl/gTgSSKa+r5SRg6iY7vS69joT4iCkBwg5dJjBd6bSYVFp
2XOhFkGlwL1S77+MfdM7PQLKcanYcHDq7THqHvO5Vu2TU2pFn5Qs/apVMchcwLpqCf6eckpl6iVN
fW4qzYZ17yGpMRiqKvUwtmi3N+WDsBJ/0oxXpYcZrqymGzt29QicmTD/XmaLvNO3OY+NASJ/OTG+
GWHd2Vqr3aFs+3x7OW/FWSQfAkdfEXMsL7l5TMRnod4N8e52iNVNSVTwRTQLUIplsZ4Wg2oKGbk7
177H8nup3v+//v7PXtLVDpHGROHZbFWd0SeaP5nqy//v7y92fJYShi43NCqJKfmRCV3MYdpIKqu9
ZvPXO1rqV8FqI06mQsCnFx6oe/k0s1eVfzGhY2+r+F8BPCA3X0VbbGsZc2Ym92gqz45amlu4kCIh
j9yp911QnJpTdNkalq2e34RYJmbNBMYCi9Mg04QWizEpAhp+6dPKFXJkEwCDlNg2k40l/Q+P9yvY
4hTQSJ/zdsKC61CaT3e6p0A4J3P4X6E9G4ZtT5PWC66rx1vcR2lrNnU4e3fxbJrsRIme1Gr6pMDN
tk+0O2JoJ5mqx54lhzo0PhFBdnm+NUObY/yWq3/9hqWhLZn0qMsyVCppPH1RjMxThNhDuT+IFfUZ
h7+fW7WnZp13e3dsfNnlvLdRxiRMchwReRweDRP5u2xqN27GQOSyN0r6RjZZGf/Oi3dOi5BzBdBv
kbGMcCg4b7Ii0HIHJ24QCtt0a7c7tp+lR2N/fz858t18Yw6hpUtc9B+sz1t3rX/44L9+xKKeaqso
D0k/zPVosRfnme9k3LE9JHt2sbcVbT2B/gq22DzcGuS6rGV8yfphTE4aZCdvf8PVi9DVK11smHJI
5VIrOZjxlRKkeW/TCRBGDQBR7fl2pPnj/L5Ifz3KYqN0fcVn2gnIzULDzs+PWtV601Rt3YDmDHYj
zhJ4zlSe5lHM4GSEPlSQlQHwPKlveQxqUpOnwIl9p75tgaDWt8J/Hm6JPh9hlgVgF2yPwQZrbEAU
dpJCFNg3kTOPlMrOjWn/B6/TgFupBa6fAt/Nj8Uhz8ARzyLcwwVaqqhCqkvBym9ZI23M51cXyFWc
RRHKdQ6VmgwmYyGdvg+oTWwtS56NoZ5sOYdD1e2nWp3+mFfhFueTlsshG+qmCIgKwr1Ww7K+8FBH
Ysbu01G2dTSrCiu2tYRtZLP1VtJV6EXdNaQw/SOzUdSs68fvSyQQSJEX426YC2133E31xvVv690u
8hlgbaw2ErxbqYWIYqw/TEXu5Ew6TmW7UVT+w9NZVAU5GOY7+mL7ZWmZSkoD2cDWiyAXax0hLPc5
CWbAE8wVt80bVzMXJkL/jrfchsoY01w2ewh/6YZNwrswfby9VFbzCQXvEo1ntNh/Tkyvar8u14VB
Yyi4qUxLMNrFdKuQ3os+eb8dZ/VwvYqzyJAw9WOJluE2Ow9g2sDcz1SgLtjKIFthFt8nNUdSSsl8
mMJPKDlQGMLMundbYN+Nt7ZUzuj7ujOaCgdKQ7QLleAwJ72PMtmSZFlNwr9e2hJAUVSznSntZ+zC
v9jPo3qERfQOLUn6qAXQR3KzypXuSlfezX5h464/Jk9bs7Oth13krriSOeuhIOrLo/VQlMOdVpl+
Yw5vt1fI6lK/ethFziqYwXiZ4cI25gAql0Uw0PThdoj17XsVY5GcMiFrDfzeDH8wYKseHhPJtFtD
csUEmhF/r5PPVfOjVDDkTb5bgDrEurWVmue39dvBevUTFtkq4jBGoRKk9KJE8bq47W0rInbTyo/Q
+yodNS888MtKu+P6gXN+aix4xPJCtBs/ZPV1m6CyzcxRtFgWrzuHVKeU6siaunRfRk+R8vQn7/oq
wOJdm1PNmwSFPXTbB8iAVMYl8gziEM8KoGMuPv+R3DQq26uQi3dbxhmk9kfpX7MfeO6+6JotX7iH
m+2Fut3n/LRli7hex16FXNSxaT6ZsRJXls8m9VXNRWDQ0UlHaIqGwN2OjQeBI7vNUrcIZSfNhguL
N5fUXKT8tqSufsOivJU4ULAUKhw/a2ntLjmM9wxUeR5sV9LrO+gq1iKP08QKc0p/Hu8KCMG5X3YX
HR5nzuDlEeQRItdIN2qn9ZWq6WCP46L3mwZEnspWow9QWQG6fEfr5skYjU+3F+v6PArHLGyE0Xz8
zRIi6nHYR2HJkGllR0CVxsRSaX5qENQg5szj7SiQ4BQOxhyUgoFT3el2dj8bZ/e7/0Z/YjX1X/2g
xe4pdS7VU9qxIHuFEAIcjaYjeTSfIArllE9/uo6v4i22DiZSJUPtjYmH34F/qdjTbm5o0KCcVWs2
GyjzMlku2ZkYPLOCCOaby7q7wfiZSzkLGpd9Rf9v/AoVfNfco48SvUhfYEye2+I7aG6lA/eux9tf
e+2aYc3mfGDOw9FuOdNnw9B0PTfToG6MLxb0uNyS6oPTacp9ittuqSiFdzviWokK55RZYc0Am2Rp
DDQok+CKNpf/mfiLTtUpymHSYbUHEknB7VDq/KV+e7W/Yi1nuc2YD2FRTtDH2YcP9cw1m73uSWIX
Lpx2XQ6egOHO8kv0gb8aiQ0Z5gNzU09yt8aDW79k8ZE7Thq9A9fFF9kTyR5JCWk+UHVuP+9adgAU
ckYY6Cp4QIvkB313CHbREY9LQRQeJBeN7tsR1h/jV4RFyoOfwAQdTkw5myaKbaMxznExvUll4d6O
s/4kc4MPuE5gBeffcVWKNw08b4cMlBILqpF12YCUH+1uh1hfHBo4iNAdw/ZbqkSFLAZmNcYYdWjZ
S9wV5bMFGtDeMhLVIdp4NMh031vpmanxq2m0ZyMFoWiwyBdSt+/qVELqOKMvI+1U1wJz2ApTj9fc
Tzv5azWJXV+wh14ZGbTFtGPWZv87QRXQuKufv8iKlhhbizDUb/lYumi4oEeQuSz7lmZ3FBzVnJ2n
8LGIH9JyI2WsroGrwItvQ0oytSmDSr7aqC9UE65QID+5JXe0FWVRTJQpiofRjLKgilsnkl4lRXaL
LSDqCmHw40tc7Jh0aMYpShFlBo+Zh9mH5VK/1o8Q3vdqVwoYxD1yrzjnu7mZvdWLW838EKSCIARU
WkCo/rjKh8jkSZGi46JY3akrxCPNU7vU2SEj9X0cjRF2mLxRQazdCgEG+k9M9WPM3EyKGUUNk45e
f7f07CDC2i4iQO1NzBuZqvtWBd5amD3f3m4rlNT5Vf8KvCiy2xzGkkLB1FhDXQTYfbrXDzjKOzsL
at2TfrTufKCzS/kWwfJ5I/j8VL8dBGAcgzoB2BWIBx+fWqdDlIYRQD36ST9YrTsdhxIOADJ6FTQ+
/BcqrWs1y0xx/nfA5RypUoY0xN1l9iOfxY1QJrmgD0JVQcVN33I3aadb8RZLSbXGLjNbvF3lYqBG
qg8TyLaoWUBkcmbLu61p7mqxf/2Ai3UUTTDaQw2PKYUPFCnEu9G1tpwetuuweSuCuthI15sBF+vH
mvQujSWDQRVDeJNrOPAtfVECVGW40WyJQK8WKVefb5Fc+xw7AvYyLDCjJohKKNmXXjRU3mBlW0tz
9ajDOBNDRZPoynIEUY6EpG0NDEDjap+iyJZfGCy2ZsbwdBhd2GupO/D+/6jug0wMYs4EmGU7pa+A
clMIqjCtVkDLOEltvGeY+0uEO5K0ZTGy+oxX0RaLhWh93AoDx3mU9i8dqSEwMNT27T2+mkyvYizW
B+wXs55CYtWPDQOK9bRQ7LBQn7Kw8Uzw7l0i54E6hKZ7O+zqo1EDZCYgYjFAWpwgJqkGYBqwUkQe
2iavnU56vB1h9SS08KFgF6ZahrE4b3s08eJORbuwZzuwKXhQA7TuTBndeoM/aaK/ZcmrSIszd4Ti
Ra5AjdVv8wjOBtOlL0jj6CJ96TSxN3rwlvVeebAIyEOqfuYlOWlh/yWxEkcO4XECI5nvFubaMgHE
oBgxuZuIP1mGXTH0BRNgim3AVe3Q5J0bmuqeicmHPC211axSXSpPra2aCWbjaZm/yWPuadFwUovB
SdPxuWmLi2g7LyqbE0tUalsS/8Yg0+z0Sg+Y5GA9jg07t0UT24oReZLWVF5uKZ9HaYBMVZ980asu
UGnijxqsjkbN+tYXcNmJarFv1GavdsZeYWgZZrAaZnQ3CuH2dE5pxCXSBKVpFYJteZ+9Rr32EpbF
cyhZbh8CUaEVdxDLg+Mtlb+lZgWSKAy3ZMqCooqCkBdbpd9qdrr6Tos1NyZtMhY1EKORcHWBhtJ8
CzdcEoPCpjxiLKU4jc0uuUO//89LUUObDJ0lrHcDZO+Px+hQKNoo2rl4sMxg0iGBHRfliwIky+04
K4Io9EOgRcJIhOB9x1NghL7Ih/orVPkCWDW4/E2HId1sLDo52XfDn04jUpa71eVdSSUaeJyQ6VNm
GPryHlWLNszrDO935tcMPSRD+9RPo7NehEEdZ0fa/Ml7vQo4/6Cr646ls6iQKSaZJlKYrRXpQ5KG
ihfxcOMUXcklH55sUQc1FQv1Aj/E17IvXXbJx4uqvt/+dmsH9XUMfUEUV1spCWXwfAPIShd73Yuf
TFe+DDCJwZjjj0CVH8It1mSdGbS3BkzPO+1uqBNnMoeNk2XjpS216FKpZB2LVRP2L8MBsnlOSQab
tsVGmDWUI54E2uAG7rwKkRfpl4VZMRrVNENNFD+SPRHIr1oLFwjTHQ7FuTcfh9O2+unKAfYh6iKZ
9CpXuRKjUjUbI2AV4N7k6faK2IqwWN3AshQSiTHNoHn+FIf5WSrVjVvNeghAr9G1BFZneZdXS4n1
s/AmFOHG90gGeL7TtqYE0CP//RaBV/UryvwrrrZp2qVSolQAAkid5BsUKXBspB1JNGRhzPCI8lnw
fEej2s00q7DzSg7ksXwqYtht1VbQTwk/tIn0V6bmLqTr9qLnJUo9ed8o4VNGldTuiuiiF+m7ZMqX
njXzeUg8uIietaI0bUL4o2yGPvjmva+Jye5DlIZZrJ15PYJwqH1PuiHBAI68VB2MHgytpE7fW8dC
747mBJ1znkanAl4trhBq0PPkSYsnOEVEqgOZcE/ree9ZrOZOpVmNDxnjSyw199Wgu4ouwag0ZBdG
Q2hQQq7KlrUR3oO4pA6lDEl7k74pCj+30fjcRby4qKAHHTWtCfQk9WurIThJBwjKzp5viZF8Sqta
siVRe1OUQwqlSW1aa6/JZN6pUEPNBjNEbyUmvlkpoa80oz9l8fMYSa5K9dLuLfrVCNVAS2G3UWEI
ZxSZO7b1nvbVCw9lzSlZzncl04VdaHVlCy6+x+HUBEnJvme6vtOofD9kOD5q07WMjDhyq50rWsqP
JCQ2SqzCMePxe92EmmPIeEze4bLahN03tROZn2eisi1jAkWvKiWbp3J3TzvO7KjuXs1kVKGFaEFA
to428esrV/hZ2dxA0xYdevoTsna1DHmcpGCgZpZvqRCx1eBNyZxEO+N1hnfUG6AnrzilGx/G0KHP
PAlu7+b1NHUVflGPpkWY94mJscdMpwXhzklg81XhN0AP6Bt6mqode0Ppa1uStqtp+CruIj0aOYHd
WAoXIMaeYh2NXKLZUrKhoLNSWn14t4tsWLURE0YPkEFcXawIHFfZN2PJjrN8I9uvBrrKJYu3KNW8
itpwRpfLsZv29wkRDuE6zFk2EK1rcNAPWWvx3gQY+sk04JH+dxeA1U+EKQLk8mTwBJcNLUz/FTmq
kOkHMsE4U2q9sLaIo9by2+1FuJrvVQr1BnnmnP0GAW2oqelI+L4RNnuSDIUNtbOvt2Osv7irIItz
a5gGZIMZRxvfFXuCWeJ0nmeJxm42bdiIpa4dLVexFoWZYokslWtUgPqD8NLvs2ZJ/mZA4DCr4PX2
B9SGmX//9+tbwjsnOeMgcIRYEpYC+QnVFUCq336i1aVwtVsX1/GRjnWsKsgSg/xWarVN+2/xFtpp
K8biA4VS1UhhiNJPK08FP1LLG4qN2uUfsh2MHaEphTHBEhVHx77QIiCg/EpzyLfJFefiAugfhrzO
mNgQSHB4bQM1urEgVksN6F7+HXZeL1c5HhwNxqYCrWEGomgufiRl5Fj9BHMEJ+Jio3pazUVXwZbf
yiiTOtWAFOpj5SGVK2JnIzthCuzm1pa4xRqgGpqacGKArwRaXkuUlRRCy2JKUUQVMMlqXP3rzB+C
vr+5r1vPeoh3xUMVbN3oVlfKVdDFSsm0JoaeHDi+etHakDWwk4I5lG5A4lazkm7+FFzHybyUtgzT
XquYCjyLUD6rcWbn+UYuX3+MXwEWqZwUkaaDaQiI5qi6bZY7ZLhwWnu3t+4/fKJfYRaHIIqXurBm
ZJ+a7nLFrV9hNuZlp+gHj+xkOs8OTNv3uNVFiP4VMK0GAZpwEZSlFaA+EnDDFuNOjhmEJVeumhyH
euOIXy2fZgcNIChM01z201CoSZao8RJn+J2y6/6txL2Fi1t/i+YssgBAIRRIFrsqHk06SCmAp61X
Ypp0VuyZiKHb7Z3S2OYndGj8Lcjf6vqAsAMeDs8Ft5CPWYNHCWkJwzVomEJ43zJ+1kn9zajjjeS+
8q3Q/AH/D6J/Kpi7izhMrhNZ7dD8b/RssHEJEk5i5i5UpHE/aLdAPSvbSofrGaWASECfdSkIUiST
XkVQ2PMJt77ojH1HHbiRbuf9v+h8zg1csNjR7lF+Uzrpeh3a7KBT+GJSHZXGbkhwZDURbIQPPcr4
eGuIuvoGrwIudnILTrU1Ixp93qJ8b+onvOlPcmOeaW98vr2dt0ItNlZbQbXR1LsiaLocpHlauRH6
4G6k1IdRibuN1h1M+Dbe5SLXTgQWar2ocPK3pY4OrPpAauVI0/A1TrXv8hAFwIs+WHETGC05tFbO
3N5iZzYY3wC6sXD1Qo7OuaS7udJ4ljJ6USL+Qlt3P2QEiyyNceYq8Q+ZAmrcQHS+n69ig07vTJNV
dlpifDLE8A0YCG5oVRw5SZftksGwB9Gdm6mX/UzigRzXDopViEnTCqNlucGh0IXxPk+NYy4gO2FM
AD31830zPEEg+gweA/4eeC991e2bHHzCpoN7hyl5YVf7Rlfs0mEEBgz9Git6T3n9VuVQFx2zSyqs
g6mOmj3WcDAV4mSw/FMs5E9w6AiyLrTjtD5Io4wbdkvcVjODcqb+SGJ8TGJ+r2kcqsiwpWkZhu2i
fmRZ9ZpySI2QatrjfvoA82kvUdQvSmTs0lindlanu1SH4dXQEvxmZYdR82elb84Uyy3W22fJwsZt
S+mthcxYwzI3RW+BkHiw5apkjpo1P/5gFRICRAfA1bASWqzCpFcShbRADaQ6LtDfypC4IBvY5Sh2
twOtbuWrQIvlZybRqHLoxvo9XHQcJS32fS2/ZnlJ7TqT/cSAjKNeqBtRVxRAMVa+Crso4GN9LNFX
ASkNEvoOBJ5P5j305I7Wi+V0nriDtINjntnRhIT99HT7iVc33K/QSwS2nJEIbA0kL0IFkn55jsr2
2Sj1/e0w1ty4vZUkF49IG6i3xUkL4dqafCI5MqTVDT9kWIN970uV26VmVE/C4oWrp1F71zBM1ttJ
e2/N+HNKs7euUF5wFfBlC8NUSTsi696nrWo6dR3v0ogGad98tibl0hZtfu64eSKhfh4mLbDS5ATF
vszmIxjLUvWqjY0z1MJLrOoJE59TqzR73oaWKywVKAY9JecmaSRnlI291Q8u06bnDBLnOwUENmyI
4kWPw8gtzQzUDA12AyxtK6SN3jOzGBfWVH7uK3LHajR6aLQ3ButH2/BDr0NjBy2lr0PKHsKm1Gwy
yqENzb6HoZbtUS6e6TC8q714bIbsEsrpPZPFSdTE7dL+wkv9U0gyX5NBLg3z0il4W+zzSQkdaciY
x7jQD7JgyNC6lQM4pHrEKooZhedA8eGvrIymHYPendPScPJuf97VU/ZqFS3OdK7oWsILqLioEmhG
ZhcYsXy5HWLtRo1NAiVAFQkT+miLJECHCvI7c4x/Md3+NiQUl/8CgbFyo/4Qa5EHWnjD94QC8lEY
OyMgvmp6MFJ3LAVT9em0LVyxVu9hKIaenAkUOWRA5m16dWXTdDIwA6pBgRoYB+UOedadsbLlHtI+
2P3oBW60kFYz3VXARQ2h5FACZSHBvMCSHE6+lIXfYvgxErRkW9nOuy+3P99qnkEhi3pWRuW8JPww
UYkoJ03oG3Hll3RvKIXTCWtjHW5EWdJ8mqgoc5ny0E+tkz4xZ9R/ZNr77SdZm1HpYMn+/ShLdh3R
UmJ0HAwwAw6NgeK2QQj1Lm8m4qgxGi5bSK8VjWwcD1cBF/f5TIlFAonoBAoWoBFjnMnha2fMCpx7
ZB++ayCnEjnzrSBzxU7R7H73BxBU/ASw5k3cTQl24cf1OQ4s0rURppHjVL7Twbq3+vw5Zc3G9Wp1
VUK6DxNiFST9JZkiG+su52ywfHSfqG/k0iyqKqBsHIs6cptSPfBa0R8h4p1u7Ic1QP51Fb8EXdVC
nlSm4yA0Uej+xF2NP2K/piggociWw+QWCPXbKwkiYWunItrwIGQasHVb9jxzDT7cqdqYfilSyEDI
sRS0AnPPIj/BbO6U5ZMzQEXRLoYaHQHcXNII+gsdf6Q1Pxp6gkEJLR25gKFzZfhlMmAWI/Uh5Key
0i4stXYg2nqMUg2eOFUIbehyAlAhZ6dQ6C+11t3FUnLoTBUDjelbUwPtgoFGHg2TTeX6R9rg9Iqs
p9iAutTAudOYGANRo0SxEJ6SVHeqHELCObASajN+HccscZoqfRq5BN84qwRIOiE7LoWJXWYFQBC9
sZtGDZxzmR30usPV1jwpA/hBFmC8Ts2gvNeKNx26nnmC1W1y2W8M1Oc9r55qSneRgLhiIx17iZ9S
nHS9EA8V1Ss0vrVjUxpv5QDteqEUbiWDFSRkGjtqZ77CtPyitpVL6+jSW+bOKNMA0v+QzdBPoaXf
GVKM34QaTxg7FdV/aabOaConHeYBUC63oz6Gt3C8J0ZkuIDi+2aq3k2yAmmEqm+cUYIkr66iNuww
TnJLS3Qex4ueyrjad2XUea0cvo+Yj+HTvUT6yF1ST6FXi+rQytzXm1zYnaKesyQ89d3wwLmc2Zko
AUaRcQ8Z2BTkEVDBlv48qGBZiU61k7ALsjB66ERyYTX4VVMx3bVWdtQyzK+MKkCt+lhnyhugMfE+
I+wN+CeotXTVLsJFIYZYkl+rEJKzZmdKk2f2mHW5w1pI4aZqHlRqfU7U9Ctm1c/5NAStCXFLQKQA
ZZEPtGsfuVY7YTWOIL+Kl7HQn4Sqviik+NJ04cFkg9dm5kHqmu8lti7gSc90kr5BweKu0BOnUzFk
yjEDNEpcYGaufiZ2ACtZ9mAQW0rbH1GiidjWOyu3Uw4JlYnAqgfzlWcttwZ7yDWbluZfrK7NIDWq
6hAp0w+CShGrbGydOFW+TaWeO90ovRVChxkOPijOAyvyxlodbS4VXtQxlI/Vroc6DA+Txq6j/qh2
hHisxxZJQnuQc+2sSPkJEgYPVWbeYTRb+oqUfNfK+qSYmQ+VymedDyfJDD/pSQ2Thlg+w0ektZuO
vnBTPRsx+qCoJ+0w7NheVIOnhPwMlxXi1FbqN319lppWYJGVbjdMvhTFO5WW/lQpHtRXVI83erun
qVraDarRVm0vYzbt+3h4ZiGA9FKpPeSGMWGiR72yTHs70yFwRGt6yGn5zsJ8x6BwKfHKnhHfSUHv
+7J5z1t6kooG/hSQ/td0XAjjafxkcnEfZjHAVzkec/xmdHkwlNkxC/tPxRjeD4LvxrF9oFL9GEao
JRmYWYZwohAuMcjZL8waXJEku5iLJ1q0b11b7Og0+VHWP3amdScV7LtmgfcTK+dqlL1Qr4GPFHjJ
6UErFDSojfecFo8tjPSiKWxgl2HZSq6B0Rdyt+6kcx9iSWDW6tYaQ1s9F2+8hIHAkA1n2KIrdlRA
qFftAgIlZBvwgaAT4g5l5XcWVQ+xqC6t1T9ozWyJmO66dHxRynDf9rj30niPrIIugIgDHegwR7Lk
XdWM+IFF5QKCXTh1DC/KhNUPWge4Za8BLJAXuyohlad3kies8MUyAV6TrOpEpupTCMa/xgEZI5PA
YUIar8+R3oQ1AZ0x7JgyBWGefZlKaL3R8GHM9cyXhiK1G0neFSLBdbPtHI1xT25kW4va2gFJu7OT
nMJMRD1Jofm9KRgkaLPUzrpxJ7UckuQSO0osckii76jEIHJC7FK14GISDm7YtxfoKu9FKV712PAM
bjEbeik/oJ2JHF0UntxiLGEi3yNlfaUS8jMryiDJWXxXEvkrVOMOcj+dU1iqOKY+SLbW6y9Zzj5n
BVFtAjd6rhnPcg01x15KP/U0+1Ql4r6NQ0cl+Z1RmKey5fcdo0AwVNaTpbdBk0EnuCRPVG5OpLNe
SK4/ZEb4KPMeCk3VAxw0IeJhwFzF1FKgD7RHqY5wMk21T5r2SR2buyg0ZCdRtF2TRI+qPno05WB5
kXqXS/1dLVW+Us4u9Po5DouvIB4/Ybe8TaDz10XjjpF20KtJtrMQHvJCfgcMyVbHrHHzzhy9Jsvw
4TPWuV0lU6ftZA+dqo3+11b5M1+zrm4BhMIrGSIbli/qDlnFuphJc2oaKVBrYZdxdKnFtNG8VFev
bgCZYqSCoYq2BPNOLJeTIq5m+z6BhA6Zw0f6Jp0jj3nmAZvkyfj8Da2WvfmJP9axbcFI6wQsZ3nZ
6j+v/xAIqRCwyWTDXHQISoWhBpMyyU+Fvo+kHtreW63n1esB2sAGhU0BhePRx/ebQ2cxb3om+URK
sO65LcEcwGiYe7uuW0MggibwK87icmXETWgqgyiCSQFlbFaiBTLPOqYpbORnd8TRVe8AK5kFlaoX
/CPbvDOsvUyF/iyhFdOCm8XHJy3zHvcXCBX4QAdCGeNd3Rqir15KMK3HJARTdO03Kl6rso6IEj2r
WQ4uO5YYUQC/fOSOcMm5eOK7AcJKAUBVR+lZ3pWQcfkybUy0Vmt2FcgsFQU0kX9jeqFVpbFBQUsg
vuOu6tD/I+1KluPGleAXMYLgzivX7pZaqy1bvjC8jLnvO77+JeTnEQVxGrOcfFCEq0EUCoWqrMwJ
zM2Rp54NB+B3xRU/xfYcCOUHvNRtCMG/G/tKasAX6m7C+0SfvCiRbpZ6+JiDkfeyA+0vDAzmkHtQ
oG/Pj5yoY08sDeoyQePRwFA/MPG15jD4Y/4R4wSeJCwH7NX5wYz72yD/+qHrlJLUxpfUcW2s64d8
1IIK9QBrDgRLY49VvhCIbB4IKXTEUcXhyjit2Wu6FJkg/IW2G0MAZV50jEM7rPzENx4uW9vdr40x
FnA3ATVPICiblnUa2s1tPo/+oJgu+Ib/1XYB2ayB2pI9kLlunWyPqtpjUjBY73E/HBn57nDQHg2H
+h14vkQFgd1SGKpEf9pjp3+zrALZ9QBKyF+lMP2aXhnXDLdFzqlw+mkvkDC8NtxdweufhzCssx3T
LlPtoE9+goHaGftZcAPtW9AI0SBNizVxoQoYhR6TAhYm/xsV2iIodWZaKyoe7j20FRC2/t8IXxgC
11NBygJcXdPaoEx7oyy3Jr0uFNkb1gqdYtAKpI5kiALUO/9D4c6ULRwrxChV4b9ea/RzVhItxng2
CYyv8hflJPcO9DnRzO1h81H11wMS83/o9ZxVdgQ37qFivJPkJE/CBdPfI06x1FBHgardZTPvi5ac
Hc7tkZzUIH2y4nCCbpr1lB5Y9G3L58WlEGpr3Ajkwg8Cm+z/fBM+OJuc68+r2bVZaTOb8QGv0QLD
2Ob6jQlLoEYRyqBFEmGr32VlnEkua9CGsk5QesI0xvyFFt2dnp+14UBR/R+sh1Rrj5eXuGsOLEIm
ZggIQdv67e6hHRc1eZIlIUnAmAdtLaIBbaJ9qjr9QcYDEOwxghP40j/jPqpBiGmhsge1jneCRsM6
qHZqQwSyh/Ll9CP6urqLp9hu4cV4JHuas/h2cWRl6FJQ8HsfynA0tqa5/eyKbErQUo9hevGWY+9G
R/Wsn6wrFDIFH/blEru0TG4j426dZpMacVjH9xIKF1B8dGLjBJj8NGh48kZu1d/2qnd5P1+wGpfM
8tkgbdLEjosmpHQ5WbOSm85UlBCbtPv8qkMxx0GR49vSWUf4tgXkd3yuU+NHaq05Xp5wBKCermnR
4jlfQsZ4BJeFMqlQYbLQxpoGv8UCCB2qs5TWYLgwdOko2+h3GVV6kNNZ8pVIA8ElBpBscC8HtJzs
Y1FomheV0ePlte5vJ5RwLRPbqlt84jJIBticRnxiFvCWI8bojuutHdJzFdoHga2d4ApwzJ+2+Jxl
bsna5TVcJzs26Dr70Kd10bXtYgePRPAysGhgodUnKhWzDOXdfiIzQ3naUmWbv+3TuSQzGNTjsLKg
BRsdRvLZ1PCmRxxPiChd2okGqIaD5h7cQraJVPttNEAlDK0opW5xPqKw8jLMc8x37dl4No4T5GhB
yuXZxyhDrBVeI7ububXNftvmHlnQp6KFTuOwsXQczj4/zguYLBMILdHop6n1lpt2qH/KqwIO/vYm
zgcqODx7ewwRIdu20Ps3kQu//QlJPlnLmhUJ9G1+yMbqKMl1DoICgSexC5Hf0a0V7oRCJFwuUB+J
8QbujuuZSUizKbHqIXMw+ykIQyyiXTLG7WivlUizMLwRVomGMqSGorHgkhR9NG7fxtam4HMAF3YE
dC4enapqOXb/8fJHY9cQvww8000bfSEIcvOnoFprjRqmHIcr0Rx0TlytNFF2vZeMUC5RwRjOU+3/
C5MAgRgGxo4NwPzeOkOpaRkoCNoW26QG6mE6/BJ3+seFCFxJCCw6slENc4q8z9mojDdmQWtUEKOr
EexBTjmTP/75UrY2OI9L0L+J0JGJQ1opwYq2KGAv6JlIkERWClBgJ5h1kitnGgtBJsz+Y37bACvU
wDOHnYN2xttvqAzyaCwmMtIs9nXyYNK7Xv9WYkLl8vr2XHBrhp24TegwaW22jQXvSFDylMojRn5i
AP0uG3nfiX3ZqdfFsGRxY6VPzVRqWlhhwRHMDOBD9OrxqIaqax2yU9IIfH4v8m9XxSUrWS6viQx8
V6gMjZcR9OjJfLAZDqtGqXM0BdDq92UAbn3sK2/Wh3YCUCAdMgDGAWqguKF2jwwSRP2+cbqwwOCV
IB8TuQfvl2nLdHoQ8gmAAGZ9r1mrO6uqZ2YCTkaRg3BR0KxsDMskBHm8fSKoDadhsQo+316E2u4W
FwaLZl2IOYwsXEBTOoRi4IlpwYnChWglXFSqCgh6z72KrBKUxRRjq6j2q/kkKA3v3RqbxfDJzqit
miwldRKO6G6ODZDAImkOwTpesoGNs6EhmE8lS2tKorvZhGkFtKT16r8e2pdDvbFjRhlFtgOnZoVD
w82CHpQRhgc8JiTRXfkQyR8vhwmBH/A3VW1ZrVYUiLWr3j/FaBD2JyKHuPTRtzgYWXulJwLnFlnk
4gQoiTWta5Y2NFdovifyfR3dytGzUUH9MH/ue4zbtYfLixTtHvv75qvmgzzVdQQvnKXYlYfKsZcR
oLp/8+bH5fhnyH2RttvYMeNppHmHx7B8sh1010e8v0GNzB6Jv3NuIxccZFEc5PGfed8llS0NLAlW
oSKUnyIv+tD5jA7HvBNTKyksMry7JDWAsVTgzMBYyB/pmUDg106SUFfVn2ucQdtEzf/oSqQCCgRB
HEDoD1Dy8I12cUFNhILsSlLXtECTadcRyCUqyashqeRpJnY8Wr1KLRM/L/RjDu0SdJXl+7nP0ACz
b7MRZCaDjEanmqZXQznrfmGAPO+yd+yG9dcF8dHDVjAtCKnpOLTSU5reaUXqrq3sVkP7bx6ASJp+
fzo+ikwgxcf8D+I6Omo+ewAuB3qjn+gZF6XA5XdD4sYUl2OU2tBkNMWiDDlHZTyAMKUgwdi97zcW
uPyiyWezkWpEjghaXHKc/bFCVKoulFBX+nuw/5eCbdo9xBt7XNzQKJr78orQaNTf+9J0evLTBBzi
si+IjHCRggwYAV5VfLbIvkOp8EO3fil1EUXQfmq2WQqXSCwztLM7Aj9gg741aKz8OkTqQk6AQNwm
Jzv1L69K5AxcPlEkREWXG0e2zambLkdAqr3LFkRniEsnlnmNEoyfxSEE250aqLv+3BIkSWt9vGxI
tBQu+nSAFNlQs0BPRLfdvr0tC5ELCCzwoO8CEuqRNZgxCsTgTQPcMycCJ9utHWziAN9WVspRkeiE
/VgCEjBGsf/XEbuTdEwGwdaI1sNFAgn64F1G8H4nyg9NaR25EWyJyJ0VLhKYVKXrHK0teG1Zp7F3
0hNjszXBit6I1YXZ771w/7z07DeXrNJMyhC12B9mDYdH9ejh5fCY4XiXnBTRw1rg2u/64mu/jtTE
u6bMewfC3l4KnoYFMIdG6kSOIYipCh8YChqDnZElKpD8YS2R4ig5dkAgUDnIL2UXFfmLu171ggxa
uIdciIhao47rEQeYKZqmoAYF65x8ZFtogdlBOJb9HlnBXm+vIfAly9jsYjIrU6fmtA2jL5PHyPoT
TzsmQXzWfExEfoSkPY63V4fQqL2WvRJ1vE4JQH4gotsTBHx+BC6iqSSvFW4VOj2q1hdwgKTz58sh
a68VtF0rr4dtDmDzq0x821W/n+YQqDFzCXLIr80FXqogrJWtB7rexcUV/grsqjX+vPwL9kMAVOd1
qC+gHcLdamljoC2UIgRUOig8yqPeT4Kk/sUz35/KVxOc5+YkraJyJCgzE6e5bu4qj3lQB1qp4WoZ
IPMqPfVeeZRCyL/eJ77trWF2jn9mbnESIYf3t/T1p3CuXPXRYC06Om/DfNOXD6r+OIuSbpEJ7rqb
6naRJUNuIcMTqOsTQFzoTIimEERGuKsOcvcrQORwTTnvr+j4SSUAcibfLrvGS3Z7YeP45m875XaD
8Wc0UnLNXaFhc671xKNNLDnQVDunee5aqQpYrOxY7SAaD931TDS2DUy8QiCHr1rGy9hC+xaeGbVg
gQJETRk/CRYoMMEvUFoU0kGe8deTuoTKqn4D9I3mzN56xAyqU31vPIHJvTDOOto4bqgCA7X19r3Z
rUQqi6HH5ffSMqQEUBUSYCS1OWQBXofdYfY6B4116SjsGbLLlt/PjW1+uVqSD+OqD8x2FAL0w3rA
693orZ4BUnlQ54tm83ezma1FrmratcYyY4Kzeak8lwd60FRvAdIpuloP7Sr6tnvX/9Ya+/vm4qiA
4wcKvGpCjKx+mGniarT2h6F4IJhDrCCo1kbTebEkqJyB+H02HtNaRLTOtu/SJ+byHRVKCAN4qFjt
jN1c4DjGdItY/Xv3Tt4ulXn2ZqkRhDERx2oI/kRnzKmCkOqEqQGgeh9X3Iip8C7cy3S29rhrQlWU
CMD2GOj4IjlnzRPNUy+GfttQCegc9iLb1hB3WUzl3BvrDI+RtatF9av5mqjB5TMoWgt3CcgN0AEq
eG1Dqg9uW+QOfRkpntxMyMEqcgfuMtA7Ws923iYYT+uOVVCGfSCFQyi61oTnjIsqpF8zTe7b5iU5
fG0fR0ADiNJBwQa9jOZsPC+G4LYulWoTlphgSEAu2H+WG6GcpuAo82QHJLWUkVYYV9ed0e8+YEwz
bPz+OnJwz4l5lffuARONUnAoyYwVmDu1mDpVl5453ezOvuaCnDe/mw7z3eL2x6ED7wZsLv8mrTZV
SF4Y4ARinPtvj7DeGlJvafOv2EiPy1U+n3rE4g7U2NAPmwX2dr1ew/AdimyAYvIXjyHbazXEVhMS
25lNyc9MwHgNC4I//uXjtVt1NF8t8dfMLJngIOgmtrDVl8CLjWyP3Aw+KN1+XTOii02wNH6wsNaG
YbWtpQlV61uWfVKKwSmt1MmEiKZdwM92adwNAy2dupp07NmLuNwP9ggDHZzPHmE2U3Nmpdxsdf/G
3c284d3FYgD3CeVM7B+PZ+jHqlaLcm3eAEQw5vo36oP7G7ixxUWtUl4aZUqU5gWfptkvG5h8Gz2s
rfAYmkmUJ+yev41BLnyh6WpCewKL00zLSVtMPSSOwCl3vx+gYUBdA236TmBnhExzX+QIWyzvKg+9
uxyW+/b4t/BSu8FrY4u7nOt1WpPGwPfr/dWHugDLA3pvKD0tKL0ibEXlzz3/twlhesAmOFv4SGIY
yRJlhQavpJkvN1/VwXRnUFeSWHEFn3FvaVtT3AGgqiopsYajxqAE7Wk5SNo/CVp7jrE1xwXmIe9q
a4rlJmyz8UEm4z2x6g+Xl7R3n2E+F4FYA5LvPTVWD9GLMsXcX139qJfjWnyl/5iLFQWNrQnuPK1K
okf1Cn8AdaU3KbdABQncey/P2FrgDpCqW6CX02FBo6k3tT/H+mORnaXiA+mvrWh0ov6Py19t3+X+
/Gp8JbRObGVcDLgcsUDxAg77olH9Hqzjnfx02dJeNMKYAqZ8ZRPn9h2uE1NajZE1dh02Nap6KY7u
L0onjBmpbglMv6jus29RAeQZpPWKjRG3tzfzNMRgCqJ5+xLl6x7tuiwoz8sDi4CYrVy/iagBhRY5
D5HH3CiyAvuX23ibsbm6dnjOqHIFCRPobvb0jEnYk1QUN2qS3ep0vIq0wV+BMRM40ntKFUYUs1k7
50lLOusFnSMWu9B8cHt3OGp/ZEHutp4eMopz5TC4BPD84uM/h+e/tc2nllZJlK7Vcdp/98CiI71p
/9Ydt+O/WKZmQxILI1O4T99usWkteJqvMFWNfkY+jN3HMS6hUrsIAuZOAHtjh/2OTbbcZTU4hCbY
ATjKJSQPcuUfaz+/fLXXpXDe2k/9AKphJHYz6W/6qfgM3N9RwUj5JImwa6LVcG466HI3x5Q0IRjo
HXv8WBXh5cMu2hbO++IsmzGdSptQn/6YW3QLtIfJnB1l/n7ZDvsmXDa13Ra+7BpLCsb3FruBmj1Y
H6juduoXTVucOH3WKwE0aO9x9sYYn+j3Sj0i1PxKPV5au1fr7d+Eagt2SOXu57SIB8SuCEirDjj/
CnNzKeiYkJnWKWa7OodAdygU5d87V+ibBXK3dD9rcAsbC0wopB3KIxi3HHP4j1vGVr45SSmhMlJE
3DgS5tGbCPgJDPNnkNpczjbqH5f9Y68HgSWBz9YCGNvQbW5JgCwsUTuZTajIxjWt68epys50bm6m
HuDhXvpBas2xZ5BpW7gbJvVr0idBtBSHfF2BN08PZY/yk5bexxF6Fkt5aMB9aEjxH7WqfytW81qS
lm+Xf/P+1r/+ZO4DtSlKmROY5sLFeLKsSHxo/sKRXy1wQXMs9cJKEv3X3fDbkVkOLXYp0WK4uEm7
UbcglssuxDwgRY+Wvohaft9rX1fDxc2lQRGjibAaBWyveRZ7uf296EXygCwkvo80r1a4kEkjqYjB
ZNAApveprPwIBOfdR9IWwMaC9k36fNkHRNa4+NmTSmqyHIekrmxwgqS+3P1IZfU2A5i/Sz5UqQjX
dHmfDJnNj21OpbK0lgleSrgEiGujxELl2r+8JMFRfMeviQ5y2UbsdTOWyedBbc/rWKR44C+frLTM
0HmYHFMnH4A3fgBVlz+aYzhrqWeU0oEYi6Mvlld1mZuRODDjJnGWzv48tu0HWoxHqkZ3Ui5/MWxF
MMIm+jBcIJYsDKlgEh4Jhr46SfGQj7Z3+cMIjqMhczEKCvORTqM36dKvmRExZGj/vvztxYCQv91m
gvHvwbJwL2dRuNapJ8u3tgE1z/pLPC+Hy+u67MMYsH9ry1BmvHMnZKAVoEkSwIbAWqTlXV5Z4Ro/
kbUQfUe2FX99RJEPcgZnsGHqJQIB66zjuT6GwwGFONAkB5kfB5rozIgWyAWe3lJnZV2RRenr7Exr
jhkDEP0sQT1CA3WOhZAS0frY79mc0XyeYoz6IkHUwuFoDo+MJG15oBg2TNsjJl/H4PIG7jumite0
hq7ye6Zas8k6yPDBMVmV7PWegKDoQZR67L6cwIxmAy+AUfZ37Af9msvT3MJbpuCl2FhAE4Hc/L+n
9bcm7/Y+58biC2Pj5nMactSgpv+SzqmBzWQGIw/ESzNTrgxiOxDRaO/lxFt7XPooqXqxrEvRhkVy
Ax2TeP1kT7KDfqhg10TrYn/frKuEHHvaFlgXOwZgfERzMHfV+5dVBWsosLZTjwNC9M994xOsOtaM
zFiwb8zar47Fr7ceiBEElW+Rj9hc9KJ5b8RVi5UxTBXmrnJ/OqQ6MCT9UUpfWLUt0WjoXnKxXR4X
xMBLWhAzRzJW5MojOmcYSdHXsO7bh//4HbngJZFp0RKWe7OeLsOLNdDLRYe1OyWnWthhFfkiF7ps
MoFuNUao/D2XjSkHP0pfOslgf1qDxZ/Vv9G63rt/tp+TC2EKyag+Q/YvHLtr9i60o8+2dTXWT2ss
glbsRq+tLS6HSsAyvK7sofE6Wbve/r0sdw9hgVMAeVRwt0AShK80qe3UJlAGA/e+/WkBWVxEEmeG
nl7/gci1Y2RQriZuImK03/2aBHViglbCezqXLpNBHWsjN4myU59BBPd5IA9FDLFDaxRFFXa2+MuV
bGxx/klGcDzXFRL5XxS9EoVyjuRG/QvuHeKNh+SkiSA4u166scl5aWmN0WhUyFbSOfZVdXAW5VYj
rVvlwnr4O34EFF+2y+McczElcMqxt302f+6nj1FySJLbtPoUgXEva6F88Nx1miie7Ubqzfo4D4Ug
TypnmMNA7DSd9JDNUFCOr+VgwCxrAMrxQBBjBN+Tr5ZkvdpjVgcnQj6Vqau5VXNgV17vzWOoniKH
8SwzHGAlHS5b3oOObT+vyt19uiQPpjVl8J58fcoH5SnBW+pKN8l9b66nuqefZQuhaK3AApZfK2Xl
Ntp6kOXU70r9qulHXx6T65kASEDNnwP0sKK0OE0jtEojLQRTjJcq5RncikcUMT5c/vG7V8DrLvGl
mBnidWO2sPd4DTLiYFFQiVFn57IR5l8XjtfLDP3m0tZlWixUQedMBlmgGqEWX9aeVD8RWjqUxu5Q
NgKABnOuSxa5y9SMZhmz45jKb/IJJBmY0ShbR5FbZ2nvskR1mq5zSfJ4eZm7ZenNOVO5+xSTpape
znD5wZs8A69nXzmpigOVcpRv3fxI/AHc5kinfdmTD5B1EokFiT40F8cKM0HaXuMHFEbmtBnIQ5PS
Lcxre8jBAnmbR4JDJ/rMXAxLwI0zQpYBnS8bqm+96abJZ1U9W0loa8fSHsOmEaQSohWyv29caTAq
TSIFMjJp+AzAL2SsC1Aah+MwgeHQ9pVFhD5/r07+NniqXBwbx8IkENFGkcdcHpYMpCu5VuvOPMw/
a7v4skRlBwe2D6QtR7cBOTdNB1TRW6hBGkCPRWAKBz2LfKVRgDSoKR9MzDgLHG83T309xbywJqWK
QQeKr8LyK3qMTy/5FQhlr9YrqfcuW9sPGZoCRh+M7EOX5e0WWJIBMZaV3SbN53j5DFEbvdMEEWM/
5yCvRrgDXC/l0gwxorlFfS2+jdJDbkFAzv6DFFe2WiF6XI9U4FuihXHHl8hL3mczFraakHczP2r6
dTY0olxj/8y8row7oz1I1InWIeIyXp3U9qrv3uquvh2B7SbyQqBC1sAOtehfM7Lgrnq1zp3YvozN
OJZg/VfeCELN099GGOx75ast7qySaskb+BCzxV7Yrfv3bbGf/T7ev5riDqkFTY1BWzGT2Vvznaym
0GmWO0/JVoxktt9BGyliYRI4KNTm3p4CSMDr5gKRgdCIP8njIckalybXS1SEpL0i4OhWA2mdRM5z
+ZO+G/CvdYDDuwyflCEb/jFUddeaQpCBg/FF0fnZgjzSYomwUvrvVieDozC+F3Ht7mW09N0OgkUN
AAGFsMDCfc9qntfKfEnBQYPrYPQUQt1vU/BqOggn2VgceWdWxYEwGT8ZNITemp21XLeNHtuoO5bu
sGZyAZmf2WFEjnbnJLojgyUEQ9+XY6jILBfektloO2lgZpf8MbKNq1WePl02sZsPb1bGfdCiLjpg
yxDNkHNWMlggPto1KFYyEe3m7tHb2OHiWYTeh6QwzFI2av7SK0FpgvgPqVbWrs4s4lfZf/huzHEB
rAONNeSYcAKkGRIAkLS6Sgb7mIGbubYtwOLVJChzPXfTEdQDkwqMkSSC5u6Xaja/gQtsdbZGUmug
dKinMap3MbFc0itf4ngEC1NOvs2T9cPq9aekaCg408vPtE1/LCjf3phS5l/eZpEncZGvHoGXn1t8
D0NtTqZc3Q6LSHNd4El8dkGs2YhrHXdxPGuf0EqMXXWsfRkcdK6cA2pyeUHMLy+cSJ41f9DXPgeV
GR4L9FRYQLMkp5Kk3mUjgq/GC3eDoGIcSYPHd0SLz7OdPXRCtYrdTPXVSTQusqSljYRxgZM0ffTU
D8tpGirPtCNPzpS7JM48cMT9N1/QuKhil1q6khGfztChw2e4syIcd9ltdEEI7XfA5Eex1HKtLWXG
+ELVVQp6dQrUBmrfTKPHRV1iJ17Uw2iWx6IzXK0YQ00bPQuQb1nCvKOd3JMRQ1wRYZRmftNWrtRr
D7aFfxWQ8dtRENfVJzO1jr2henGJPBvo7bu2SGdUnFAbodkt6UFUaZmdBt1lk5Gz9GG66G5sAr2L
Z6Vc206p19e9tgaRlIPaDn0Ekp5GI/P6ZT63ZgGqXsuFquBzC5mewqL3rWJdTbriTnnmVUXhE2V6
GKsF8/TVYx4Png10R27Ray1aAoy/f+kr6FKq8U/Qqd4mUX7VmuNP1YL2a16GIP/29GwCq3cZDEV6
pTSwNdBw1lfXSDNvGco/ysH2JWV2NdDUN/18HAf2xJeuwMZ/TdXyHlKRPyH4g98xX8dFDn7xWCuc
aVYWp5UxQyFTtXJUo0AJNUlJoGrpzRJFKFoVFcATCTlCnPNhjmNfpkNI1tnHc/fOjAeUkXO0kSV1
PGF8EdR4SwOshXSlyuiy2KBbyJTFb8CCnUpjYCjGcSUya6NRxHHjREfiYiIBWwu6H4gXzrLsNDU9
G0mNoQTdrbraUcj8sAzqzwHb3eR6uMiYuMpLtItaU3quUvDXV6X8YR2/JFUbQfqIIPG1vkmx9liv
ue0tifRj0iD3iewKcxsWJOmgxuTm6vo85cX92pkHJZ0ztzJzw0mk/IkWswISOKhOJajaFY2WBk2i
ubYi6SBXX90ECkkYSRweZWqu/jpCYBGj/m5jNZFLqtRD6uMmmCanYzc4kVU9zQo9kik94nb5oRT1
TS1B1FJD/lopvl0P50I2HHSqjnEZPWty8j0DOVZlmRRiBpNLtd7VI+qu0GfCWFqog8Acc8XHwYie
xl7PHCmabzETc1jq0fCzZVZO0Wz6PYpwkV5DmIB6KQjuG/hbNGpAak9QKkiin0CVPINf3inH6Nmq
oFmSxaQMgAntnaqKfuBTPi8yisyJVLVHgtTTyus/VALgXawPkJCasWxT6fUgVplcRzq4UFpVPZnm
VwYQKkfVQH1CmtL1fmz10JaXowwdWzqqx6jAzQ7RcpDyz+kRHTo/UfRAr3CvWkaY983oakvx3JbZ
NSL3Me7mQLErkPQl4+OwytcQ+DvbGVg1SLE89Pnq16r11TbKsDDbq1pJMRNETNyjhQ21+kjxIGGi
wkPTIgnSIqfOWjX+Ap70NCo/GEN8Q7Wmd9pBx+M/khwLAM9gmKPHykCnMMo0Tx/jJ3WeIK6AIR2H
xu1BiyD+u9DPRlaCRnfRrkERntwPWlaBmruflE+TvJqQDNeegHzr3ba2PRP7nKVzQFf9jAHbYxNJ
h2yl/hwnPqiUHTOPDlCUB1Smh5a79kOfQMWSyVDJsGLzQCF75pZQ9HHVpLtT8KvBQ5mCK1yCagbt
KtBlD+Q4y62POCKBlbJ2iR2dJaiLxdlwNlfzIbG1H4beuO24rt/jSUVNjk5+ARJAuYmvoFHnzdNy
XWsQDpVWt2qtm2JWAQzUoGPTJfUagkkVQcNE5LEcjNN5jLYo0VQ7TAbthBELby7aO6kZbua86W9W
Bae0MKRnDNoXrmKVUg2hBVuWnM6SfuZtYYZVXUHmISr9NsYbnNQPKE2W11AXeaKQTAo0yXbnPAkK
eTohih36HLnmVE3E08bO76fEdCv8rGGsoDMzoSarV/4AES7XyhgPZo4ZeLs/p8p0tPrlW16qXq0q
QYu5zdkY85OydEjN8/QQYW7krh8hoKJU1Jc6AtWLzJvMlzvAW3XpxoKoj2RMXkdMN660Q2WjWW7m
ut/ZKjzfBr3SBAUgaj9GXe8hBRgOdktOvZHcabYWAm/3fZHV5yEqiZPXjeXIMskciHt8a2PIOjdj
+YV28+DIY1mDgmc8pvWC7C872wXkr+Q6WEoR4dB+RmQpNtDfqqaaXLopLdAOVueyC8dqxOBG5awq
NB1WEQhIZIbLJNuyLCDtmqKFq3+bjU+S1Dq6IoAZ7idFfy6FlxePc3uw1bxrw3rMntWyOAKNfbC1
GIW7NnfNernXmkbE7bGb7AE3D3IzYoKpmXsyEH0mRsZwlFEunQoIG7XtKADS7H67jQlui0ZwFtv2
CPQCw4FYCNBNmaC0Leip7CbiGyvcDlVr27ZQzQJPBeRhs1lS0NDXjspU3ZUViFEup8i7S9okety7
jq5JsTSsH23LN4woris6hJJakO3vcQuY23yS25ximIsiYxWN4Tvkz6BTg0kUl8iORJ3On5G7USfz
q4/R18urE7xaNW7DkgYvmmpGqmzFfeFAhuqnrc46gGHj57igYO9sRQho0ffkNk+HkkG+ECwUGC+n
n6xTrKq3tSVwEYEVfqzNHocmmW0k3GpRf9aVzBnU5bk0BtG27ZaGXr2Dn2YrVLWVUhPeod4aJ/Ng
3Q3OjKlR4yDWaxQtSXlbolnKMRvARYwCfP00owgMAIij0J+X/UHkh7w4ndxEpZqCmyuk3zEs506y
N33CvNwZ5LeQYHOq+/RRNEqwG5cA3sVMmWEDlci+8baXQQejL2vUYvXlMU5vDFPgC6L/n/twakp7
SWf1bFVdHvXcfAJoXeAHuxFpswTukTvYcmQPGeJeTspHvO2ObZr6TVqczSluvctbtO8Hr5+LLXfz
uWKlXg2bwRCKbKHhKmsV8nntScWAhGBVf+EMr6bYT9mYMlKN2g0bHMqOeqCCLxhPSWcxncYf2Xhc
kA5XSNFFIz2iBXIRd4nkoZA0LHAsfhbSPR0V15Ye/ttH5MItXlRDBCJqoA46aGJZd/rwdVoEsfUv
anR/3vIGF+rGaKYaBkF/0Vr/vx2lAdn/79tR4JT8nR1xhXjSdtlCRhjLOt3T8DBOiyFYbVHFdn9z
Xs1whzXKOojt9DisswLxJpBrKc85eDEu785fVFderXBHttXJLCfyCyE4CfRDdxff21flx9Lvz9mt
5lHXPLUB9Qeo34CxwR3O9nP0UH+7/CsESZrJHepOBj06BL9bDM9j2mgeXIM9GrXEnerHJhtd81+Q
kyIHeF01d7LNyij7xsIo25iWYWl+giiJE9WjIH78xal+NcOd6kSvqiJS0w6IlOg+ChOXXC2H74u7
+PiWJ5RvBBnUHv/Fm3VxB7osMM6r29hNDtMqezneDWJMq8hHucOdVyq1SwNtYChPQKJzOi6j6Rqx
iMhh18xrGsrXg9sabRqrY1hP46AR6OMdtSi87IJEZIM7bqWl65gMgw2GzkVTxptzvOAC0PyGjJui
zF06H21PF/jI/gHcrI07gHScaGKY1a8t62RQs+mB/UmdMFrZenIAWcnH4ax45S0jeIhv7dN6bCCs
fCXKDUTr586gVhog61WQ9GAa11/LJMhQq6zL+iD4zuz/eVdt36yXO3pGXY1FWf8/VP9Jg7Bh2xFh
oXczho1BtvDN1TqWKEv1dMYHVgOjQpNN/2BkHzJZ8NDc/34Q3yUYagYmhzOj2tNa1BnCdRzdNT2q
IqDzpIWIKGl/Ma9WuAMuD3ZdVSwlsY0YhU3LN6wHNf3eDqI8a/e5ooMQQzVUC5B17jhYNhBgQwO+
rrHEgLFZSVfRABpMDDxA+jSijgUnvOwZu0vbWOQOgglyE30u4i5culswsX6EDKoXx9kBkqmXDe3u
1MYQ5+noNDSRiadtaMdfVXQE0uw6AwXHfzPCubnZjxNKfbhh5K50xg4PPeskC6Um2P/y7jBtlsI5
Xaoo6UJmxHvLroMxvdEL+fjf1sE5XIVGXD1UiPDT8glEG25Dz5HUCYKgaBncNTKM0CYexhL3//QV
0CdHrarg8jL2w/vmS3HPby1ri2FiA9zGR7RUfDVydAu6WWbsDI51O/kViuGe/E3E5i46RlxiKmGC
yupZYV4aCeQ/zVMtfUnyn8UIOdrp34zuge7i95nln+K1TcnaM6gNnR91697SHqpZwJ39wkx6weP4
Z/gSofS5rLiupsA4SZ/LAziroVQH+ZGg/8g4TEdP9rQrXFpuflcHWn1Ev1ZMvCU4wzoXLLrGHMAd
FMPx1dHP08FfbPkuppPAMUVmuFBhWcNi9pkE7/8fbde1JDeuLL+IEfQEXmnbjJEbuRfGSivRW9B/
/U2MVpoWhtuQtOc+KiZC1QCBrEKZTP3L0AeZ/WlKJRds/+yDooRCwMOGBObP7skG/0qXqjnI3ecX
TQOydTQWSM7+bniNmaN/TDx2Fl14wIFWutYVdR+hVqOf+AxL6k+JW3ypX6PiFmYfkjfQhHU51Z1s
bGB/A59Mi26kTzSF1Ejx5mNxVsdbNpAjJI8lC5RZEU4DSzUFtW+A7URd3tqGIg+f5yIW5x4qvdhN
Ia78Og0yJrEs+XiPfRsXO4sZzLqxU3CyGs1yXpIkCctBW/4Mu542kf+KCysr24jTVIBH8yOCUxbS
cOzcxqPeZIEyGILMidd6KQpCkph4H7wIRfMDsaE8KMDyZmbqmCs8gVizKNFGb5hRTTVul/KrDlaA
6x9xfyufjAkATTEsHwMgAV7qXYMPhVGF/2hBuGmcDUgddORYNLRoo0TsN+iYvr6I/USE9WMVYrlB
Z0jLTzyKTheoymc5Gu6P4/qGbAukqW+qIRrWl4X6l7RLWbJ7IteRORSg87Bglymzu0w6YkMpjPC7
+hz6n9Ym3LKyG9usJTgO3zs5FxA2/BpX1H4s+GRKwF1U3wt0XcBbNz3xN7u7sa3NYyQNFKLLbhf/
v64tS7hdBf7r1s54hBNCEm08cHTkvGzoUFAijomyB8kuWqGPmUBQ2UQlQlhcruMqrRleQE6paa65
zplXzYrqjmYnK3bsHosLU8LaSLqt2QQ1eT4gxrqvaysLcx/bFZ/tHqIY3bBU+Bfx4PECQ8d4CtGI
+y+YBgDZXPxQbGkbDLHVuZAIfqsnKvXGxgiUGb6tVc2DkSY3ltkfW73O3K21wDW5KqU3L/nZaVOw
Plcg9d+q2Wty46+mH0+tlfy1GOBtqg5JrdTQfSfB0oDFUQONsLmFbUYOS74ci8Sgkiu9/7WeFiic
enXsaU5boMago1eiOhgj9RDd/4kVgKxqgMsOMZzgJ9Gj09oJZ/QqGqgszqB00lBTV/zr8LS7Fuh3
GxRf67mMt4m+AwIxFtDu6Ecbqmqj46DhVRaG7h66JyviJPAKGdcWzIPYsfaDY55qW/J+2++GpDba
ykFDBbluvswLf1hvqGNsFEEFH5Jlbhs2hVthKteJtCAeXHBJBJJ924M+E5+GC1qDd/mRAPHCYllW
iW07XRNhKvHTvE5b0Co1vesTNPVUsfWOmk7szomde8u2ngmL7/Mpfj/G0INvmXlcKDkSW7nfls0r
4RiGLj30mMgy5uI8ZPa5cooezWu9309alKtmRDOWe9A7eGGm+V2WxEcnrg10n0Hrs+pazS1tG5Ir
8Rb2LT2CpvPU0cV10GkGWbRCdfsF48lW8c7ApIgB3fiO1OG8tGFVt53LytRxTSs9tu2UnqAWabka
DrjkqD1SnYnAcLllgj/ftm4heM7jwXULkVnIjWmH5TWIv6MqUl8njRu/NsMy0HOve51/LCPZhdpN
hV7aF7w9pEjQtbEs6BrDLK7m137Roce6dGnUhNlrS1KO3z2TF+ZE5jeFxBkzaqj8scA8qUENRquQ
8/GjA+dF/XH8tHyQHMkdr3VpTwCMQUsTWlhKA03f7Z7ZC7hapj72Rgx7XTck20hdAECdDSu6meIK
idENA/CaizF7vpHdcYqS2pXlIffQ43Jhgndc+rWzmgLnpqi1yEnNAxqurq9oL7i4tMB/wcVlLtic
tcrkVFEzTIdtUd/ZsxLGJLtl9I/mfC9tCVC1VGDTaxYcC6V2k85DV9t6W6LQm38imot2/+JD4Rf3
7HB9hft76Og6F9bSDSJYdaBEPMXq2kRZVbztOvUYz6msPMXvz/P7/WSD7/LFLs7M6ZISLWioWGJU
6pRF4MEL0pOMA1C2FOENMg8U+k+9jvFdJ3WV6YVCLckBf/St11YiINW4UG3V5wq4dMoOdmQqwXRP
IcgYVh5aAYMeYueHGl2RgY7kxuqbB3AiSX7D3ksLfVY/PpgAVkgFzdB2y+uo1XO0MpL5pBaLTwrj
5TSvvWtrrXREe/8W/DApeulJZZqG4LCJDFc9tcfqLcKxUAdRWVB5pm/f56806qlnmfOWfE8q4lYH
/Txta9G23CaJq3aKm+uQlL9+/v8FjZ8WJ2DW2C2010kPYnE+nli7anqoosxTQztsFB+zqauUcoXf
qSunSBxSVJQmLbaywH1oxrsurv1kbj42aeJJliazI6BX05G2642uehzIylb0FLtZUH3JIq54aD04
pgt6219g/5R9OAFTVrMspnxteS1T9cgp9VjhLucMU0uzP71aHhJfpkG4Owh7cSuoADFAtrXXe3xF
rlukvs0/z8txflRTPqM/NKhf6syD1NSGH/KQhbJiqi65lFSAns1gWYLmzgoNOkZYBK36qvI+T+Cr
L6IRjB4YKD+SQAPXaoUKHQiRDjUkVHsvDZwXsmhG9tEFiCoW1FnJqmHzk1u9MtxY3TCmsobXz5bM
ioBCg9mW5khxtDoT9MXFYdGpVyl/Mib29FVNcY7RTLSE1BsQvXAmRLIIas96OXnNWOZnrVNL2YW5
fnARvP/sqNRUyWLKga4fPfuEfmIkZg6gAX2swWd/52BpkNWrd2cLL9co4I/WzXRUyQrSHuBP+h4p
BeI6EGkaw9lv/DYBWXj6oLyQxU676SfTNDVVMzVOfSqstQXFpWbh+YhchvN+e5NhoHHA8D862Cep
rNjuaTGRw3AMgmlNIpwWK+uKNAeLSdRt9q0zb4dt6O4p9Cl+81CCbhIzmhAEsBzV0YmwlR0dG6cp
YhoikeEVBASrmHmxZWXpZ97w0QohpmlpBGdS3DjNhBtKiBNCesoI1K68LxVynwx55ppV9e76kp6F
ToIxYUmKGs81bjAJqe78XZXrDRK8p6pofKvWD1s6f6X5ctP1tUSr+3kNTLArhNbgTRjNqjBJyE+l
EYcMCgRoNVt5lhyk0b3jqW4d1bI08vMXhGBXcFlDl+s2KH1omN7Ux+FFcprc+FAdE88+/EIPDP9U
PzliwZrgqOJ+3LJ4Q+tGH9bHtoImMIpTZ2iGYzwqkq5NZk3wUT3aRpyhxtq4tboKqyAPyc2vWuNf
6NraBJfkMB2iZLpDsJNcN1DTIeKN+b77DTUOFf8IZYjy7JILmyk4noU0GEnqDEiQNSUovk1MSpPl
I4JH//qVeI5cgiEBTewsc9AhzZCTOtVH42Y7a3cYnvG0W3nt8Jlf/9mUWA5jmO4ZqhXUJDPyRkX/
JXGaG4O9NWc0uy1vJOuSfLHHdV88k5JxVnWrtknI24qmF5CWjcHxRF+CiNYdFW/8JOvplN22x79f
WBwbVm+dQUlol4F9Gl8uh745OR7yHj7Z/Nr7zwYFWOmtRUHnFC7ceCJRds5O6wv+6Xr4HLScedc3
VHIgH1vuLlY3wRmNGGHPIrLcoxXO1xIMVa2pJBJ6/oAQzogAIsu2NWsdE2ziLb9oiLP5RTNu/7lo
aSADEtm6RByxNbOgVV1F9fo61s61/jJtXl3fOunJENADdDE95oPxoTgOFxcf6pdwmHuxK1j1GN1f
fKmZgQgjcWCNovvFPsVvEQWFGBBDjRa6lNF/30IBQhpjJRCYa9DQSZSHJCc+eNlDmmyS5IrMjYqp
voyRiRlJyoOs/oh5vE/JQ34P7U+M9rqbZ4fqgSw3sheA7ESKoZ2BfqxaXeG86cE8YQLY4yJ13+4Z
/3wy4H9MaV/5fGLaL81UEuf886U3yIl45kP5fgk3n4ZlqASm7nEFN3TqFqEs4/O8xeTnu/f494uD
g+nOrcqpBXXDzl9uQGEQ4oHrbZF9xEQs8VnoREawumVEDvpBfZefe9CsyXDm2atB+BFizBIjJd91
iNEWMzlsjJ3B8B1I7iN3nte2WACZeIIzBzV1iic159ouXetzf8QDxYtbdCVZETuCkACfGIknuReU
LVAAHLtLJyeZcJ5K0wZh/JdxlCxPgmiPz+uLzzjWg7OQCZ/RQjV/2yw3xiimvcl4fGVmhAgFU5Nb
gmY+PFpzpFL7vxmIuVZTNtEnw06RmWajG0maXiXhekLN6a67NV6xzyvySWjt+ptKyOQeQ5ArJ0Ok
FhyKaYxZXSuhGVlhdSoiLr5pAlmk7CaS+MQQHj59uyxdreCam7eQEv0eURq3UwAumhXXW1pLu37o
Rf4/rYTi2lApFBfLdqv0NOQ2VHJk/puf3msbKMQka5/nZp/EeOpsBwynfynfl8fNT3rXOHBBSB3q
fD7FmL90eTKcNgTgSOJxK9Qagez/U4gucgBm2qJmrCirCAJzrloaUQPtodhIJFsqwQtDwIvMtArN
zAYadvm7ljjgmiXudTyUxOXi1GxHjLZHUQFVC/axaV9WuXrMTOdQ22BQoP51WxLoNQTUgDJUNbBV
c6BFnDhunOlvTWO0I1p2mTcStFRtYOp2O+nQnyQoErn9EJ8geG3wgFvQbFJYbolkIpwpRIt87s0a
43B9nTt7imyGrkPAkbcwiINRZZ6OyOrheVpZVrgt6N9tqRvP53hESXZrfx/yL605wmRUoxldDoJP
gEl8oyqvp/LrakhM7BzDn0wIeDWr8wIyDLgtbeTcJG8X2UTU3gVGkhAdJGh6NxxTHEZa7cHUB4Zy
EDo/qNdv5NZ0ptpFg4YdgC7+JWSrdaiIjIlHWVW4zdafl9K+3zpM7efNerz+AaU/R8CTbjO6JMvx
Bb/FfaWP4Y/fift2/OlPy+d/v3Dba8omA6QlNJzCSTlZPNzzPjcssF1wiKLdpvWkY6k7YA2TqFWq
Bp45z1pgcW5zEBFkgExECFaZB04OjSNwz9hJJ0Gx55lZSGZf2BLf4/Zk2nOdKSTkzCBfuzbowZy6
+Qpxm4h6cXds+1B9fJ7I4tq9EOIn0xwbLnZ2WPWVDiWo8HnFdOlOOTj51ddQfXaHya+jWIZx+1/y
x7Y+nqwLe6SpLMUo8VS29PIDTfWbmE2jX5ujpCdcZkc4oXO75oPJbBomA8haUuvQpuy4WKkEyqT7
J5zMMhu1GMlvgqAoPsX9QxKYg98GaojExvp3FtK/JVdvJ7f30wcTXJ6hGMvcMpyV9KbFe3k7fM9J
ybOWsj0UnuZV3NMl54m9rH5RVHdaFzrTq/+4HMHnJSu146TA+XuWYpO/HmVbJ7zF83YG5dUKWzzV
YN1kp+3uVxO+/GcLod7lVxKf49pM8NSo7RSkSYt1LtiiuM44v6IIgXzw8tt+T3LzZtBkDRDPpzt/
hhLxRW63Q8GMFKk9aGx8XfyRgU81CUCr7pWvdDRLQzu+e/ffvqH4Kl/bucbe4kh++4Y818b3dUI6
RZoBkMCy+A63ZnXUEgrPo986ruOqm1f7WTDhaeqAAsjFqOJtGkiPziOf27XvKcDJ1CiDourwv3iY
nGlRKOGU9qvXLf37qlweDC0ZQm11jhm1T6S3fZaTSKs5I9jgq1nruF1PAuq0X2K9uxnToXFzrX2z
QAEZ/xfIpPqbuC8PLGentdtOmhW/SiCU4vaN9rLXB5Atk+7O6Y3MUzrlpYXMnzmD4dFWDksfn+3a
CtGokbmdMeWRbhUvDYUlbj8mr6CvGwe1RV+w2mbB9e8ugQex43EujGK2wMgDXdEHcwjjPPdW2dni
+3pt3wW0Y0PRFj0oUSPosgVaNkeJTIBAZkEAOdBWGqlV5XHY94U3oV14fHN9m2QnVkA4dCOlSZ3b
WZQk94r1cZxfZwSjIPpvN6AKN19At7rozBoEYt9zcb8bk0n2TcwGaHmZLWXRKyEj62G0togWjWxJ
EsAW8wAE0wNN1wOwF5BE9yMeJv3B7vwp0AL1MC3R9Q8lOc9iEqDGrOfUJQYvt6YB+LxA0G9bYcw2
Ka23bO+ERIDZZBkcBNZFD/Ux9YoDl13/5owqH/R4cvy6fo3E93+vlFRXtZaGIGY22JtWlWaCZZ+K
b+5FXFc1BjNZhdOng7gPzpXTFrPOp1F/+oV8xs6L9dK9iu/+clAzPOmQSWny0+otPijK8SKo85Nx
IocilNVB/uW98yNqFbMAprIp+dDz8tXt6qHj/rcrL7IngZgLyEk9jWzjuSLokhflUf1YH+e7DFXq
yUFpXENtNRmPvbx2LIlcxGRA0TW41WZDQ4IWaeZqB/NDddK/qoF2gLDA/RqWOnoqCz8OMOR4/QLu
1VsvP6tIqaCWVlolc8oDNBJZN//D2FYcJTcy4GUxoN5aT0vIsuWY1vlNuWSyl7LkXogUuwmYqAy9
zP8k5pSdUpFrF73JRucMiMN+Sptatzb6KNTBAwe2L/lgO4nanz4YB7qLW5+QuZ1JBiD704rk/hFB
6oiCpNxC943gri0taQbU5GmoRnb02EixHf5ppDAP0nu/izMX1gTfbWu1bda1gT4fu8RI9rx8btsV
sk9mGvBuSktf/ElrBxeUTMjbMmP0lqY9Tsj2/8lGX/wQwbl381g0ow4A508XXs6e3PpgP3bITJH8
5bfroJ7MiRODFmGtXdb4rqUxeFBkatJP1xe0GxRdGODX5uLgLEgPxjM64KK1117qRno/DcVBb7Vb
Q5UVzWRHRmzWgmjBwBYbmRzeJKp76CY+tQderstCaeWCH79n8erFugTPziB81scZYHt2vG8F5g3E
n0F/hLop86oIvJ+I5vUwPv/CbdzFmgvj4m1UV3sZMdj//C0dSvsrdm/+hS3B3y/IeLYVr5joUXsE
b+kZkwqhiclf6M1HsffbkyU8uL0wJ7wDJqcuzRnC1aGCcaLMuev5VJM0mSPbQAFciEW1DZR+39Oa
3xME/Ib9GXRerEiAloEmll21OClZ+WX1Jr848xp2Wn6xUa/nQZMMzHYd+4VBAUJyqmAmvGmUENIT
X7aJ3OoW+5wmyo05au8Uro00OPaH69d8N6R+sin28y9JupV1jhNpgr12BH9gW7hdLa2DSr6b2L+/
QHgsxhzjtwTEfPfUp/ULCQgJNFLuMi6Qa9VLQ3XirQblI+rj9L3tdV4RZTft7BOXV0NLr3h3fRf3
k4wX2yigSm4ucWZbcOy9H0dwRsG8YHCAt/0MXh+Z9UFiT7afApBQzZz1cUa4+z2hM79wIp7QkXua
/aDlYm0CkAxAEqUb8MKnaOXz5rcp9jP2wV7cehrSVaAm9f7j6gQsQfN+r04J/AFPeafktJzV15tn
eKbqKxh2lAS1svMiYArT2NYqG/pXO2V8NygxuKaN/D+GB1QAE5DaN2ajIMo0b+PFbY/0zJUb7dR1
HtSQHORtTXudOJeATAU0aSZnQzMy38SbOUg9q0Cz0eS2yDp4SrRgRJ36SRswxf8DJtRHX4D4TzdU
qlJRe2Fo+rWunSYOx6316gqcE2nvNW0qOSf72PVkRjgmRmbVU5WbVaSbBjp9ivVsm8MXFb3KEkP/
cr2fLAlHpEJ2yFHT8ls6YL7jyQAb3br8wsl37/kAi7B9wlmhvWOtKQ+HVrDX4+1sosc6ggJW8E8h
oQzYh29drn+Mnk9LFY9NDTV3aKGjY+WlDWkTBGN8HABxw7fk7XgvH5nhu/c8JPthUiQg0vXezEfG
d5eWEEFUg81c/aQI0+pVnEk5U/eh88ka//uFe2iN0WCML/D3awz/Etg+2RJc0VLOsdaOj+eGd9/9
TriyH68/mRI8UBzPxoQReviexV/Uu5a+YxhFtKI/guYnM4LjUcZqWdeWkwCIDdfyAIzvzrVzITge
a2g6HdITfBYblc4XfAbcfk3Q2ManpTrJwIhs/wQwqY2MjCkH6CxPQrwq0eIBd9fcaksVXt9DfoOu
LUsAkx7Uqc6YIeSCkKpTEbfT6Y2NnHPT+CCy9hfoPeTzp+s2/8WJP303AVPmtB6hqaLHqIIiW4Wi
ZJcVroNxJsPDwxgo7Vm5zKbspglQUhdx4az1j6rTU9Anx0yJK7CFFhI22wYGcQyMN7LSM/W/e/02
kWkKybyALSCHoq40XVTcZo4cBqqT/ImvnbgX+AUgluyeLWAHlLtIT6b5f/jU+XE6bAE8RlLatbLh
SH7rPuMCqY8DIo95Kf2P81I6dcAvBKLbZ2w2bTtsZFmAI8/7kuuT/Hzsu5gncwJs9WozGWqG4aUe
3ANonbUgBYNWplh3l1E2OiizJcBWhVvGmJnFYVNrB1Qs+KgyV7UJlvatub66frEf69TP0eRpZQJu
JYNeNCA+QLCAdNvma2/az/VR99Cz+EkDU6HpqxRyIugD7V1Mav1xTuPpBwhwtmACx9JqfEnUFcBh
ccvjWm3ymyM5yK1xmLq2WgHGqnWsjVLRqgiyKff1kH9d4h4zMQXKJbqWvajIEJja8vH6Hv8LeD4t
UQAyi0Ehs7awxD9tzvyXwOGHRbE7gfXT0C8DaEjGfLvtUJ0eten1PG83SDOigc1Wb6Bt+1HLINdd
a6Wnbb2kO2f/UfT0AwSsS1K7NB3WxmGl3EHfyNOlE7b7bvDJgoBvyrA1yqIjT8znIepwOrQBZ0yW
UWlKt1LAtmJh3ZZN9eP5/P7uwvnkr65fqHvx/+3KAX3kbb6ILklrOoW24qj8ab79sYX8mkUBbhrb
tiF1DEzT5yI51LV9pNYYgxrLpB5etXEE4dSvdjYvYOAFd8LCnNzt9XKFNlpsHNqNfjIxKO4WbaOA
DZDkd9CIB+9I/Pe2rY1r19kr3aBnag5BNSl/xaPRnNvNtj3HrpTI0sygBmEiWNjd65du36M/HQ8B
1wzW204z4gBuGYgDzNzNkhfJp+s29mt4T15IHDaI1bRptQIRyjbSsM5nKGrdTtZRXQ8ZDdhaexp5
37azq9kHUjvuZNw08B/FMt42UpYt2X0QoE2tVGIvM3ywAVW+Gu1p44e8/DBZo9fFhpuZUTVHkuXz
K3bt6Ai41sZ5s6wlTPIq928/ayXWxH4Eo9UHpS4fUfT358gkx+dZY0JFwXwAYvtwLkFZiuKhPUKM
UdrMJVsT//vFdY/bRCEN7fIf9O8K1Co8G3RRQ5R+NGR0Ufsx4Y9LIaoAdwTUfJgv4uZ4oST1lncW
OhlBahHlEgfA79eVsyE2JMR2uuhOjKtRsM+tcdhs3XWy2SP6p+uHUOJoxDmERcnRiRXz+CVPvQ3T
wuoqY5bbm4tBKuxp2wQsMWlrZCB0+JYt5ZPk2x0SKmhDk9UMJKGf2IVQqFnn9BCni1L08vWzu1qz
qyq3+boGhHrXN04SCon9B86obZhYxIM1sba/2jw5Z1p+UqoOnUua46cL+UpXjMJdN/ovb6CnrRQg
A9pQqJaPG3JuPQNrc1yAgiOvzqDR9Qa6fITvCFLDOSVL07nO7NxY1fy+z8AgfP13SDZa7EPItqyo
6WLCOxj5YYPiV1s2oQYnWFdlONmOpM9JZk6IhkjV9EOzYEbUyupblZUgh2vJPbG7d0mX3Flz89f1
5cmCFrEpYaiQz6GxrvzzPPqdxJHUlhAgYdTDWQ0DXmDqLgN4ikFJeYD0iPJXcEXU/mXJ3KZYG4B5
yjARWjXg92wHjxrD663K3rFsPSyKObrFsDkByZf3VVVDORWy4I3SnNLEVD07h7xbtiTEt5WhCiE1
r0NEMqeupiQQjARPYbkpwZKuptu0zttJywNm12dHbVxL2VD8x5wfjrEmuxuyUyJEYmYztWzTkLcd
MBwwTdCTDUb0Bhm+cag8qLamD2uo+tBDXSPZeJwERU0B4eq+zOOxQ7QUT0ngWMnbbiIP18+k7KVp
8uVf+LpELcGDvACpFdCdgRLA344onZtRchhAyBOm/uBSAvoFM8wtFzssrY/KFilESAmpWku14dPz
zQzUdXFN2aDVYyP0tdMpwJvSZIbVNcAVzruwHfmsBfuAvkZO/58c2rD0h8PsRAyEbpAbGs4JpIFB
0exe32rZlRQz4qlRavrCQ6Vv2ZHfuf58RVdWbAnQljtkJgV6PcJUCbv6VOUvLFK6qvWOVfeFBbUQ
tNVcX53MohAzpSqkpMErT0NcRi8GAbkNqdCaviyhFqpDTVkp8ZQJr9uUPeFF2Txrpj0kjrCjkJQO
3vPk3fcW+NerlIxSEnxa/CBf3JRVWyB1zd8uCXuRL85xdBpohsq6u2VhjSXgzUKdTBsMOAkzTvI3
HUaz3ZXA5aez3h+m2oT8MnRz3CXtHbdO+/GmVWgs8YyygMASkGeavifprXsofEOHSD1+oxeA+hyk
hySfkZ+Na6dVwCCKleUVZGVwMUhUHLSDEywnyH2DQO0XyOskj3lLABw6OspAyAbKF8cb/P4Ihd4s
SH3qYc/1cAPJjCyAlG6nAEDtRLLUXBDVsUADY38eQkUVs6W+gUq7eqiTw/UNldxFMW8+QPAZTP08
CUNicA33LmXbyyzTX6/QGjb65ZW2oPjXUonio8RTipn0tZ9SMrVQ13Y6kPRV1FWhhDy0q7sREDFL
1R/3Z26eHgBiLr2dN3Vac3771yPvMQMhBepIbhoObkbvabTdylOVMhAXk+oqytOgCH1Mqv/uHJjE
M9oC4CRWBTb3DZBaJp83J6whwX79nMjOpS1gTQEiAztecFB4N5kZxMcJsrcU8h+8dCTjUJRunQAq
m05Ky2Ko/PU+WpyZu53JG/Ja83TX/oR52f+4NgFUMgU0fxgjR3FA+zL30EQeVBe+PaV/26nuF9Zb
syHeUroKVGpnWeMoX8oVRLMFjFmYkkHDUIvDbr23yxdZlnuV+teaSrghZCdEwJWusZ1eg2Z8qDoq
FNC/zGMd/bdtFMe4VSubt4nzw+9kk6TtjXxbrmybI4QtNgTw1DrjQYTRp662LV+NAcexLs6YdbuP
m9RvUlOyhxKwdITApTIwJZRZ4AzREAe/zXswvEyzX8zlFtJ6ezc1TeuWNd6gZe7IzqjkmIjj5bai
QMaYr3fofN4ToncQ/+U9IYW3fu5MDLR2R1AryINuWeTkCNiyrapVD9xF8IaQSo8MTPPFIMPY8qPh
zWgHkfnAx9mQa99WwBpzsesmb3slbHTz76kqPmhTGnYzK4PGbuNgIKXq1Yk6RwYGwhAAHc3C9McM
KjNxgfFvuK4pbDsNfBNNGlITJOej3d2SyVCg1t2Hg+McFqd5z+qRuv2cvMpWa31QS/YuXWfqkVRx
RyzaLQsynjVmfWpmEjAT4RTNlrc9WNNvtVl7uH57+JqurVlAPJUZg25z3vlm+Thu0bZ9MMs3101I
v6SAcwsU59c4fk4D+E+VV/4lZc8pRwA3J9VIVQ54sZm35smmXoHoaZ7dMUxOq+V9tlGWbPwetKaD
5cGxeHkZyBsYJdDnCNBHk5kpzdRkkQoVwma9VdfUl+ysxITYje9kTbXVC/J+LFDubW++Tbi0BP1r
CHLmVn56or4ula+SRKeihsraDayvqQrGiaolYVKS5EbtF5Cd9gFRyhrESeXbjunHklalO7QgCTUG
EigMDjQrZR2+sh0QsHE14jadGo7HHZj1oByfFBIe0sdX05UrQoQ8lTVR1psE8Fu26bnv0tSNmeIm
FDOH5kzPWr6srrVM97ZR3znMchXH9DVwooMZDMzdWYKOnol42jB6PIFnlmNQdzEmVCx/MxfMX3f4
Vkvj1IFK9QdroCzYljnUEvCt9IlxSg39QbEQCRhjdoQ238d0mIx39ogGuXj1SEMOc8FOdC5vcqXD
79NvCsLoydmsNUyyev6SjPnXpKl6typVjERDWNBPLHIzbtMaOflyYLZRelNi3Kl0gmI4USWx/h4D
3WUanPBvePEs7fSt3OoCxfPBz9lh8bvNBRt3ExWe8RHyibNvYRz9dXqSlS1kZ0PA87hTlJUhyg/x
CV2yvGyNRfIu3LWAdlPV1C0bPSVCNFD1rI4nnR+NModWh9p2bhsrR8kt3/X/hg25HfS12qDG+Xn/
kjnRMNgN/MztAxezMr2qfFTF48P7eISWwQ2CxGgd0J5Wen9LrPM1PDv+T9bFnFCBNLsxLBh9+CdN
yxn3x+4X+yx23dGFMWFDtTFj28r7DzpnPSnMZq6VxcFWW3/UWgFqHgcahpyCWvBJZlcyuGk8klhQ
3GFDA+3dAHp4/bMZ6m7/AGFvyTburuzCoOCS1rIamzFHvP29XyY/JgfjoMQe8Q3Mxox9IM96y4wK
J8dIoFilpkgIjePDRK2ToQEkzUxyC/Yd/NPaxK6RFpXsqeZtypbumRF0iyEfh9QzFAxItAXjfRrI
8s77mHJhUjgotc5Ux9E57v8wySJM+g7uEDg4MbAqjyt2g/8Lo4KzGbZsSFv+YMuH23l9T5y7ynxZ
JaXP1i91+vb6idnFlgtjgtvJa6L0yMpgMhtPQ8OefTWRxQ+7wHJhgv+EC2DuV51lKsjnoiku3am3
EcKyYFDZ0SSnWjEDJUW/gXa8vq79J/2FVQGWZ2VawAqNT8eVbTvoh/jTQfliAsGqsBx92XTTfhLm
wp4Q4mol+srrBZfAcr8Vr5UY1K7jdOZaENotGlJ8Mko+3n4m4cKogC/lpiVWRpDevuhOSzT/14pb
+9Ysg+iqSqlDRHL7PrMTtMagt/wfaxyjf7kXbv8DPlkTZ7ccY9FMeEQMqPXOW2Wwbkg1Blk/vik7
dkM7coSYuOP2sTZ5a76FiNFejGyQgM4utF38CAEAOtqoEPPD3GuSvinHcFhvoSstOam79+PChnjf
GyO3KadwWqPJQTc4nr9enDw+f6m3slMfJA8TqKrLoCuQjpJmnXdd74V9AQJibainnGGNPLNxWTuQ
N6pKP6qABSuIiFjOiQx46Wc7XtJi/8KMo2xlAgaUrWaTvMHj/vsc2feqiLw3gl/vZ/HLxSYK17+r
wN2hmlBh0JZz2ugHzN27tmNg4OPD9eMiO5HClW8aO29KA5PLirrcpSOEkMDLfVcMIBi8bmjf+V0s
SYgl9HZACxWncrIfWNCi9RRHsokc7eFbC1AZbMnrXziOux7JchDqqo4BHUNhgfXAikaDtAbGpdFy
6zG3m28VKDL6nEja8NqTenDW99fXuv/1nmwKS8XPyCdV4bkvPQXf/eLPduWvVuWWw9vrlvY/35Ml
DgYXzlBTl6ksk6aOUMmyLPS2qvDxsSQM3EeUH0bEukeCZo6uAVc1xiGmo3buMW2u++pZGh7t368n
OwI6KphEzbMKyPG/Gpd5OhZikSMHpZmRQ/DnR/618b4x1nBC/T/ExKeVCZioZiAVMzXGKUm10Dl0
aBmFQsGjTk1UyBhC/+WmPVkTULHfVKPXBgRhKOCwQPUUdHZ4pd94kGTujovXHfHqkic/JWdRrHqw
DjK7IzNRh1PbIJtrF8IdmM6WtfVx//UcGp9WJ0BjUyydM06oanLFKt1jXv1aQdSe3uUQhzIk8ChB
D1tAD1B0OY7CcPRL81UVfxmlDAuy1QhQAdq8Xs9XUIF+rwNcnEPpkJjsCwlooSpDEisqDoZeIa0F
jStaJa6pSjL/u1ZsFYLFqumYz6RjNVYaBkYPlNBWI5Rog2w4EWMLrgPf/vPtwopwDJRUTdBivYLB
/jwivWB7LMoi/Z4XfysMPkuv8C6mX9gTTkK2zhWDtqDD50z798Ud2Pnv1lvE4xQ3efSd/yPtypbr
tpXtF7GKAAkOrxz31mjZluX4heU4Ced55tffBekkomHeDUUpu/SiKjUBdDcaPaxluc1H1Ul88i59
3wkWNMRkoxmTmU/I2MpnJVJ0V6Gbn+c2KJpV9QSmhMesA/0rAfqINXoMk+ZZYj1ItvtQT3dfIajO
BogAYhFco+PVgND5qfKWU3yzcE4c9kU+iHCsQzoBqDIFA7HI9Id0LRmsAeJ0Axm+P1XDZ8Umudb4
if3iSIxXGYKbVHWkD7fcNAMLPO6AvXFp/L3o7urcTevNe9f+mcwA0RYjwOD9+aLe8gYV2u6Ze2cL
0H56ZfrlzezF6MWIPVlJmB4r66s0fpq7sGDIunZrTbjiZFFGp03moGPrt5i2VxPJw6rW/bYm57pT
nMVsPS3dQPC33hRWcV/PNnFb6JaatR9TtlLPWHO/Kpeb2kZrhZ35Y6Z86DYlOg8I9b06oqNjx0pw
eb+Oz/91AcKFudgjMRdE9hgLuzPRiR6jzWpupEOKhxGH8SpGUIEc9TrY9A4Z4u0R/WEQtRPFV7w7
kjgxyyajMOOJ/NXmAJJjhpuge6sxbyhKdHl/37D3XF47kYKL7E0tsTcdqyPNFKjlvd1JZ/35Ofxq
Q68bKHjFMo7qcjZBQAHmWI7+b/1JTkDK8zQTfjjz39DtcOyIXiUK7rBMqlID/zZHkotC3S8B8Rx5
9L64WwDnIW93kGmI4PeGGjnsDtzi7xiAlxit2BKABr/JWDifAnhOXfBF+CX5WthZuCWGxPNJdFHs
Byisdom0vogCxdaDrbF+Vwh4Z4jmaDU9s1j/DOmro6i6pCp1nPJ51UixKcBaE6LqEdTlPXBnh7Hb
TpjgQ5QB41opv0NyCy0q1i3rHy87KZkAwXtsVbQVTYYX7RKBMfQLioaSc/p/gpx/lN0UnMa01JY2
TCCEePeAHJ/9vmDQpuAzqmydqxalz4CmS+uPul441Qrw7zK9ayfixXocLp1xr5QJ6g+5/jFhi+4k
g/1FURtgOHbZX+04LSj76ZiqKxbcJSlNwLujN44S5zJFPk6T7s5Y8D+moXWGscIbMOKoEbjYzOvl
tGJAD5+aotBU/lF8swFRLTsYiRcSa/WN0bRsiP7nFv4tzddxoPKqBYIPsjJzIcVoomwwjMtXvEYW
DCkDtHNlKhAtdasKULR9+k+6LRbpOxpbbFDAIa3Y+eaMSfRXrC/+f5MhxESmOTZlZ+DwCKu/xomK
YZj0dFnE8cDnq4KIaHmkrydadBNog2tnRWR8Tm7sm+VrEurf6usUvFfVJ/uuD8hVajvGZzAceSyc
PfthYk57w/vW5fR6x4OUu28SHJM+EYRnvEkIkzG+1tzzRuB2PPHMfrYiILTPzQ8NbMvSN4zkthZr
2v1EB0sZURV972j28RjEbqmCA6NKilHZFvBi2TkKSz+57783QXafqQ56op47kZuwuVq+1ABWKlxU
Ti8f/3GCeCdfcGf1MG3bzO/Uv1O2OUjOyjPo3t9Ai8oXc8F3WoIz2pShoDMP8ZL2fqjQThLmMnjv
49zObkFC+MPWUiVaGYPbHbrDOg+he4q8opd4HJ+kV+47JwcBpexFIbu5xWJNrm0sAlHD37m5l4kA
vo3y3LckOhErNf0Y60W54dL7e9Z9DNozPfUS1yC5vUWUPbMa8rJF4Sewm4e6Lp18/HRZ+WQC+B2y
i/i7uYj0GD8C0sdubxRBKm1rkoSM4jN5ok1UkRJFLUyAm+6qp3/qfffRVFXQDldE0ocuUW9bDHfW
SqUtRRIzJageozgW9Eka2iNez5c37jjsMXVdYzYqcqrICl9ndT+iFxyRW/aJ42GjiuQrfj194hCx
61meujzcx51AwaryWck6RcG0VmvUX9K2cntzvZ6V6mozJ4lWSBcn3OZtNJPZoPxp66ONP380gzbs
TnPQ548xUlfyOZDDc/tnceQXMvg5KSo6dmWY6tTT8t5FkiIcqvy/nRr40X/W93I2THPW4OtfglVU
Wtz8keA2VT1OAP8+rIrdugT7GixNm+fpfdhkhzfnThb//c6WQTdhsn54vjk510qM0RY+Fu28kV/7
0HXsxAmmNgyAlrD1GLM0mL9IT+oI0pPc1dPnokHnAALxilSStO2h293JFK5q3RzzoeUQ4ln5eVRB
sMJuSPu1KR5JNDvd0t5rxXeJnR8+rncihds5yoEU2HAGm79v57enX47nv3ayhMt5Kgm6DRZUVPts
+W1csivSK+e8t05Wv94D584tierWEbJ/Wpc9ShZ6GMGbpmUSm6AlTiyNzHVkgRznOQzh06DvJ3o9
dmyvgoUdtmxGpyXBg3tpkoAZt7GtOoMx+0a9upI1cnP7JfrZrVHY4LLFQDGNnw8TDVT6DaI9sLRz
VNcV1ECh7Po+Du0si5i2pVmEibR7WqkWwOAFffR7KifHXttmKiOmxSxNFawjSsvcVjj6x3ZvztcW
mg0KzzqDEmJxAUrHae9HSXwiFSmcXbwuVZpynLH3oX4dh3i7JQoHmMbmaKCr9j3WeOTfUHRXTZsA
CNsUzy6yG7NPOCsDm59i/braZLn9IwEaBfSzoTIb/wV/nStUAcUF1rKk4KBLQ5AZSfRdJkFw0alt
EeSWeiXQSu1rHunnnMgK4jIRgs6lqZ3SocMu6U3qzQsakxIJjuNh/mS/T4KOVaSaqdngXlOvUEp1
3nXRyJYl6JmeEzu1kA4P+0J3B/I4AaRL4ouO/O1+WUI8l25lkZENx5/EPu+AIhStH/yRZLvZdo5r
dFzy5uPCH6h08F4mW4jvqL1paxPbSjDWm6v2w+oSQCe5qdHdN7PhrenIgsvLPbq5X1driAFenqDX
uc3aGo/sGFO+GLoPwGd9kqnjocfdyxECvCnObdWY0Q3MIR3/bdLr0B3tpQnhXVxVrdEPR90g8sTI
5TMDR+bP4d2STEVqrBgkbvWv04bJBiV3cvpJsUc30oNY/Wo2scOKcCxyP44+Vhq6RIbFL4eHLru2
9E6iv5ctBM3zP39OR7cpmjpYSIo0PI1PyHJKJByGQ/vdFXwLEJrtOWosaCmgaee7v1F+5D163IOI
YcFekOBh2rFTq4UMWai2f6w2c5DDdNdUc5NU5sv4J1+SJPgVpaX1VlZQmN5Pk1sdwM++dQU4ihwT
eKlbzSXANpQWU39Sw+DqcUmy4G50vdWjXMdNnSYub0YofWr5y8l85NEPUnryeWnZWgUnU2tDUvZ8
XFovGsVrNPbULFblDGs3SF79Mjt81qTd02dEbjlabdxC/x5eg0g82fO37GQxtqVaF1GMuivxFGxm
3QTKCPxGW0tzP8/6UF+n3jVoOZ7Gdpq8jD5PIHe1WzIDbRhDfZcb/adJmX0AglgOfHGg9jlx0A1F
JCYkMdJnb7n71qRfTDPZ+ixcqw81q5w0Kr3Lfl1yyM8B4k4CzWID4B9Q6EwJlhYpU0CTlvHjZSHS
8xWcDZvmrWUN8hHJjRFyTq7tI0+QNldvSEAfVZd2zuA5u7lb0bisaYKsP2RpiZOMnwr2rRmou3VX
FRg1DM1ZaA9WjY+SJcrUSvBBg7XlWlVoFSYOV3/enIQ6M2hr/O1kuygT5ZrLOxpT5E2zq/hr9iDt
5j966O7XLbgm9Eq1DZ7QGAs2QCeXX3M6ObS625xaIJCRIMsUU/BGtcGGaZwgTEcFr6gmP+qfJBvK
/8QFh/dsx7tzxLjTNhMLuv/SXt67mZc/lihLufbH6AajhbOXnDp3HpwZXKGyOobELsTJnTpSFFYl
PC7uC6fTfCVFcDfIatX08hpF6lmtqM0RcMEvzyGO9/jSmfe2nPfhY8+kmqXpmIWwDca/Zrej1UT1
ubBRS37fY+/oVjYp/iG5SixVnCQrmD7kVYl0vskSx9DvTH1y5ihIxz8va4pMjqCLqlkYzVoil59p
wD7NALdTAqAibU9tIjuvo0t4vyThSsyIOpRrgRxLDSAxvQe8ThvS8+DXZRC7KlgopSSRR3q4kyjq
YTWDfwi56udxLo9zenJWrJCPcyF023zyFpyUIw+6lynE4Ha1DvlWZqj/TM1Tz8rB0cclrGMGMvfu
EQOr35Q5OSvLetUPyTtuvL1sQUe1dWiTNNJQABhLZ53P9SYNSyWHKPIhG0mmq7OBEtr6sEuzbNPb
0ywSDRUxiOvJoFUG1QktI9ecpFd/THP9mLRNMBSLTEePfMp+B7lG7ay8V5eYJBwYhnP1TAqYlra7
xe2B/p17QOOTVe2OnjUmuuZxv+hI6luCOD2ZN9a2yPxrE7uz8GgZE3Jbrl24tcVduq7v0Y+dOOGa
3WKzrBlNrWAgSrDWcajK7p3D/dN0olOb2LopApMZC3jTlgRTeH/n/P4VtczRrW3upAmRUWrUC8Ch
McK8T0+/zf8faqFmMj4Gp2nkl8uGtVaZKRVOasndmDReGYMRa879zJCiEx3a2E6WaMbKZg8lKp4h
XerYpZMedhX9qvQmcfsIIGFqfTI2jjQZPcSmUvnxYqXnKRkewS8j7XA6PtHXhfOP3VlEbGCgmdqY
nV6+kkD38Q4N12DxMc4MjDKZxz6KjEwdlSndMkz8EK6I2qLJFClQn3m0PB2E53rqv+O+e5Ug1q5n
1rKoGjBBafe2s6pfI+VTrbfemGUSQYfJGFOHvmCAX7eoSFcOeueyQzf4S2Piv03GHMV7e2GCZff1
gIrQhlMy6vbeIuXZLrfHeasLpyX1bVToX/JKisBweNXtVigEzUaxaHCVURpmnHerCdPqzqqe+uVH
3nxENs0x6+I2NqTgQYdWvxMrhCxTT8sC6bv3dHweklft91VQyCi2osmy6iws/4q/82kW6hOgDzpD
5ZRhHJa1QwHY0Tt1MJ6Mb8hgXNbWw04kE+3olHJF+iVNbtrpmrYLf4/dNOe59ps8mLzNm0Neby/b
8xxsPktPnRSC9XjlO8mCb80UjIl2GyqcHJsQ0/CPL0wcAEflgTbz2zV4OwvHodPZCRfuxbgEuwnr
cMTZjXEVLR4yw0ELkgM4uzqI0Yh0eZv5nxNfS/tdFqxnGZDGN3I0gowjkuzzb8qqOIYRXhZy/ILY
LUowl6RslUZNUH5ffgCN1cv97Tp3l6v8M6h8Pflb/nhRFr+GNc6FI6iuPRRJ2lUAf20oKBLMwDaf
WCrDyzy8Ftk/QkQUfKUxiDHTFTt3pV+x1G9+rEByt6PnhifdSxiUZDXe0BByeFPsBAthNjEijJPq
KCCgvuR35HGZU09yXsdK+Lo2/vvdzbdorVpvyTMC3DvQOQ+92m5Bwj3boeZiZu3/cvcMiK4v045v
aYOTHZpg2jSq0Zc6QTOq/kGJKvBMX8/z14p+uryBh0eEgrpmGRoGr8V2kzk19HFlaO/WtJspjwBq
/eWygMN14GZFuZ5pBFXEnw8oK9UpyRu0p07G42DEztTPTts2yFzLYAG4af7iIGzKmI6BOXRnCbbU
bAAG6Y05Dcv1ez2rbrz8zjDVZWsueDAlzuhYFrNtIMhYTBMZxzeyjWlsxZgyyK2vw1wHms16J2Lz
H3nW+cpa1ZJL5uicUIcFyyolQAISg66y2ToVbMegDNFvVPWLOv/x749p9/fFkGsZDHvcsgZhQvyR
1sA6oH8O9FsySt5uR9qwFyN4BNuos3glSgkxC/CMSuP3fknPo741QMTKP19e02Fd1tJMSrFnOjPF
+rXelYz2wH4HRS5oJMLuA2fRnJyQhIB0uJdXaZ7DRVEF9wL5Ke68kYk3dz70E0BRCzdFuA8o0e63
zjOd1e9BYZt40exyZsvZi5wlNP9E50OxIm3KYe+l6dKjyM/izztVxdi+Jfb/gf6rX5GiMoMIydoW
PDx981dvmh6Q2hy1uo6m2W0y4piRDJbz+bX/yzbsJAvBn5nTvmoJ+mVswLbb7A/Vj/EKwcyjB7Yg
b3Mi4LazB+J2AJNM3SXyR09X7osr2RYcWamF16Bm2qaJiq6gbfOYLMiVw7kNmRr0TRVuWXy32PqV
Plt33RSHl/Xt0EYNQk0YO9E1sR9DmTWWJ1VmBqaSX010+6xNpv+fRIjTTfbUzf2m5VVYrU+EYPQ4
e9dQhvW6CnGsqaPRjCdD9QKEu3m9i6a5sA/ssA6AzXW6vJ7DugkaunCnWiblUdDPFpNPppYaQIT/
XwX1lbBR3hF9eDw7UYJxZpOh9FoxYQp9CIvqs5VIHwL8Y3/R+50E4a4jKrD6VnMynxsOjcIBDXg4
8clm+tUICpSCCukDViaSO9ydx1EWDJ31fHQQYFi8Umt9f6FFYAAzA1y4HH7r6BG7PzBuczuBdaaD
82GCT6UGemDbKHLMSgtmYgT22N5vHVLFeRJc1pLjk7P0Z9wToLYJN/uWMWoxHkPQuHPL9iGpKu+y
hMN7yfxHwi/l2brozbbD4yJVGKBYH031oYg9nRqSuEGyErE0axp6um4d2kOV+YmCNaRdU0mgcGhR
yOsZFgMzhfELcIBqpNOyxWgVMO3f+7I6WZHmgkgjBEykE4+GY7Togy0bf54wliPD5DxMqNiU5950
C3CF4pWrqJHSJRxbWr1KT+WGudLSNR8JKvhvY1KXChSsOpnLbkWTx0syeGmfBb5QtxcGEAwiW6Ip
hy/E/QoFIwfitDaBLAO0trccFArkMUVgeTF6NNGOsb6Bv+ZIN/cCBROfUXUfcKWC2oH9FtvXW/1X
BgxNZsfv0pzd2QmmjSSKPZsTnmt6gfoqmG88gArFHg04uqQMcvnIEvarEmKEOR5ntZpBn9ukTtLQ
U0Flva1Ht/9eguA1qtokGWbW0MmiM5eQ3hnL+yz/qwIb1/hw2X1cVgqmis1jGWmiBrlEyEIj0PBh
4+w7V4XDQxy0AEghSC5rPeQJkU00MZC1N4YSlOBIP2tepWY81wWC+Nrrhyc5/uHxCg3VJngsouCp
CxKzZbDsolIjPqPOu6+LH//MqHP4BTlWyKGC7AQKL/u8plpLGmD3ZS3q4qrhGoqk10kmQYg9zNRQ
o6WHJRfK4PTWl01/l1rs1sC/YHdZtqaiLOULNSdngACBbBEoPrvlvmIpP8iDftmSBOeEOtWUpjmy
BnO8gOWida34PS9Re7cmwR0ZpCj6pGAo9W2TE435iU35h/eY006G4Ili8HN1Ebgs4GN3Bcx9n/i7
5mD2yxL8UZ62CaU1v7hAatyUKHzXYXVdnt/WlX7om3YLFHxTFnd1bCPXiLB3C5Aq/ki/ATvAw8MR
+qEDFSfQg6p5A7yURLAI6VujlbZUAcsYjM1wMmjrqDVzNCULGfs0ZO95ruw2VWR6ikDxFmtWxjnC
bpbtm1GeJYrCnYAYce8FCE6iV6x4Rgz0zmbao2AbHelM01QNqGciGnPRNVY6Z+ZLuycHZSzd6PTi
5d8ywnk4pmpb6O0HvIim2WLlOVNrJG4JVqeHUQjV5G+xyYF66LhZNFelHPcGJLLh5V3lTuKXTd2J
FSyc6JkRFVlfhXpanIhuh/ZW3pidGlwWcxyp7uQIVl6ZuL23FsvjleH8ejvxYbDYrYP3AfIDgcYE
ChI2E8mQnx3x3I91sdQo0aTr6CQtsLq12pcs59D3vsoQU2gdcDlYwvIY/XEkiFoE2rwCVYe2y6G6
yW1RhOm9LIziZyGcFa5/Hm1bmE9CkuvnheUY8mVzEuOstu+Tljq1Mgb69kcBNgDJ8vgFf0mS4CCz
WqcrU4YqRPt9c34hXQesrRq8ZZT0YC+xLFulKrKFOtLTPy9rq7bB0sFqH8QKuQap/WNjUVlZ5FAG
oejpsLCDTASTWilr1WFkcfjM0MRjecDuY+TXM7ys/kCD6FrecXyk80zFeigOC/otJuU69KJjmp9V
YaPqQaK2zjQqv1dj+WCxOlSzD5qhOn1VutpCb1diKZJTPF7zq3jhECNkW8nQZWlodIVrF38m9HRZ
TWQCBEPrbfgMNEGkIVvv5i1yVVtWBzzK6jIASuGtbFJiGuIYYI0xQHOsO7jDBn3iWkBAtnybeYq7
PPC4ymJveIMdXJs/yRRcok0I+v9GuESF5Q5G610r/aMpDJeSzu9kVKwH/vcnYYJNA+bSHtBRFQVl
U7im/UBtkGl0shhLtiRBFawuGmYD5LKhQhz8XDwz0E7TUxEBeIq4IEd5Kj80X/pzF0pjrYNb+6cF
CkoCHNe+N3IjDvkIzIqm0MXhhTT+VpK7/qNbFNKQNkIDFxLhIoO1XdkY0OJ43EsQhZaGWzSBsvzv
Fo2cPPZUJw5aKYT0ocNEqGDCg2lQV2GVtB5QN+pBzvSOlv+DyISpmsFA2I4HGtEElck3MppLkaJZ
LJy81a+8MQ8VfwtrvAd50UgOUC2TKKjPOKC/LB2fG955swOAdDhHk4anDcAM6RuGNY7evD+tUdhP
tDdNK+HAtu/SmsPT0zXNQvEEfSxiYjpDPsKYI7x3O+ynGXASRvW3MeBI9aqsFfs5vfjL3boTxr3q
7p2IjGCjdlqG45sqxzROqb7eptGPYaBOpjVOowBYegi04bfLzpqf0SWxwmuxsXp46wRiu+K+mq+G
onxYyRaS8UTi+2qSXA2HoQoskVGGWxePn58XaZRdg8cHf9QtsacUidcmzWNJUKLVNEksdsQChSnj
f2SJ+dy+XEq0CCpKYN5bV8W5P61X9d0YTifykLvgCc+fnVzsYnbxUQmzN5CYHTrx3Rdw/dodadJ0
amb3aFKduxsGMsE+XJKHy8d3lJP5aZXC66eNQTGppJhRUFSv95l2Q56bcEx3i57eFr8cXu+7VYlx
WZlrC3jey1Bd0hulZ8FW/C5ZlEyEYAvMiGYQ2SIL2RYeZ3ruTcxFlC6tbiZXDagXj9fyPpxj57Jb
mGAKrQ5YehZhK7UBCTXCew0dxS+uTfCzMOPpDSm8QwezkyiEFHplglc6wbQkf/2kwDL9G7bhDauT
mJ44qBAnUVEOOToP1Z59r5fork6Vyp1QEXOTpoxAK119sJry8xKlfoaNwBQDiPcy29e2BKxeS3Wj
GWPnkLiVZZOOo7ndNgj3CHQIVEodNp579fvlf+wDloOujeAt0cCxemkG3p2WgfhbuClNdGBSdLDG
GLohgYFx5h7U6GcgEPjgD7cc4yn2SplKH8Y77FWmsEaSawor+Hy4HoKbPcEjwzrXP1AWDGqQBcqz
w7I1Cp42nmk7pAPYDF+IZ3u3MK9yN1KB1s/bATnwiWV+fpfd/rNIEeuujBK65BNeNuqV7SQuaj98
Pqtwkvw0e5q73WZXkyZ7wx0b0atQwctW7dpmCZ/SekeMJdlVEQRvpqD3ZNr0Oq41TB+ss3bLRw8A
BZ/5ttdqZ8muHqsO8hY6bkzexfLzNTI21LLVYgT7dNPiz4edccrHAlQktTsrP1Trm6WFKSn8FNC+
q/1fpQs+Ss1HXYuNAk9k+Ch28xqo8443WSrj+G3MXtcqmOZWou/J6J/7FDnnyWsvwBu87+G+ou0Q
Y+HIrJnPV+vuerYIgDWmdXlJHL7wq3BYLM19Sy8ft7df4qydMK5ZO2HrTHUwTSMrn4DdPi9Kx5hM
l9p+1mRnMn3WoxAj155Ecw4D9J1QQXPiye7StULWcPA4ZUfiDsat5WEIKAeJanOVXW3jb5dFHr4o
+c4Z/LVji+MXhtYM0UohkTZ/xJ3p69ZtWxFHIZ/mRfJ6PbTFnSh+vLsdNfM1LtGQHQVadWvXX7ZI
Wgw93D4LNezn3kVwWf8sobPHrFAqC89j1UuaOnYW9kc6q4A4z5xRWUIoqhcNDwprTpFhuonGbjE5
LwmZD4NI9PxZSIFZ/JL8+SPUvOt7WutJmM0dBpe/VOV11VXO5WM7trudFMHKK7PXqslekucrcTkT
Jzqvzwzl88mWLOg5qSaaAsErFYyGnDVRTN70iTaYw0SSMCH1fR4t95G9ftQi+wvwSwAmlfpDWt9E
ehooi+a3FebVaRQqtfr7MmsBMHMf0HT5YKCPpgStbmma5wXUaNq8utNG/BSJXStTrvtM8aol99i4
ek2t3Qx990DS1om08mq11dOASpJl2x6Q/v08NlqvmRJfMZlbMfW3krEnBewO4M68BkDsqSSmXwNy
AT0UJ9PUPD2PboCr7601kCKTyMuGfnDyxnAzvb7esvRmUPLbbB4/R9T+RuIqDrNaud40fZad21FU
t99L4dzg1ZQ8KpMauDz6ox2Xt3Yc8U9H6G9EH5RB85oivgGPxO8DoFOyNbueMnruSfk0EMtLmeUt
wE2VKNOR3ew/SrAbC5mQpRjnBIyfs8+VabnWbp32bF1XoScjlDtyA4QyS9dsxACm2FxMgZ089xSJ
pBLDXtH8ZGYyP3C0x0hCI4ujoWqATl/BAucFGf0SeM3zECzqQ72ojlZojl4/Xd63I0vfyxFCRG3q
AVbX2SBjhhqanemozX1aS1AojraLEoBvoUsaVTExp0EwZlRkMzIoWlbBuGYns768Yxk7CfwLdn65
BCSjESvIza7WU2R5BnmaDf+/iRB9YrFOG60xZj3mvdOsQHClNwWm5i9LOXxb7/dKMK5qyKJipAhn
O4+/E1Kfzij2cWIUzc9ArozduyxRdjiCpq0VnZfKRMLARMkeTO+OpnmXJRyNC7H9mgQls6pkWqMK
74JnPtfoi37LOzl6TNP4nNZId1brGWgSKVE5vgv/ftHz74XzIGmnGh3GDLpFAYY0mJXwBlFy5q92
5IMUa3aSoqDOshBJg8ehURGkRBnYc3XUkX4WSfQuKVQOuqJHN9v2KSJ/rrJM0/GpvYqgP4uI4qzI
Ew0YDuAPQ+Hmc6VLDk0mQMi4NHqWJnnCK5dp49Xg2dZkHK6yXeJfsDuYOqFjzCbYrM4ylwCqHt0J
TtVJgDEPH/rAkvvnMAS7Zc2qriCH5I/SFwq5cvgGxBl3vacBdYbpHsQTg2TzDkObvVDBioe0by0Q
trzrfXis4K8LFAxY79M4ywacVI9G99XXN7+9HjABwDHTshzTeLruE3eZvDeUFWVaIlh2FudbFI3I
rb4g0CkbeMrAINKi95j3XnJ+PinUKf+bvxg0pQBzBEUVhgwEgwb7vKnUa1uFzMidLKselKy8VVP1
NOb5jZFSD6TkkvM8XOarSDGty1jDFDXv63AklacMOvh1JG+YQ2PYSRBcBjPnaVMUBG3mtj3m3QR2
0W9NQm8ve+LDqGInRfAapa6UVa1hICEHAYSuof2sG5qnttZ8mjXSyv1RSIYZmL8PSnzrbuUAjA3N
BHBP4Q2ecZV9bdFIMjhNh8HU7irxZdg5h9nUvUR+jjuXsg2U6XE7osAXgzmPuuPDcurqqxSjLpW/
gOfrfHk/ZXoh+BZNsbI0zyDPtslTlk4fk5zJcBmkixJ8CQa3x7YxoiiAuo8+C/owyjzL6z08MmKn
C9/RhsP2myj4k3zuEwOAu0gQq+UVhg5d+OXQIrN7ee+OI52degi+Q6fTnKYRNk/EXTOQDnkT7pp0
KwXXEZmZPqklKtyacebQ5Ji8x6h0lV1pVxzLSbaTEvUQIWbArhSpHSnjsGkexu7bVsjU79jCMCZp
AtgW1VfhqAAYw1ZlshFoNFvmK8sIDju8tZwqizUHhK2xE6N7dZkI+iEicDTk00eWdl9wZfwe99Ho
JtP2bVkQz1a0OWtpGgIhprxO4ujahPE6jH5Nyeh0yFK3AJHuHD3+UUXm99Jen1ZUelWFzo6trfSs
rut5I8TXawW3qrLaJ02JPzXI+ut9fxdrGXCEG+MPi6ZNQEx606HGKdOn4922eOs1IzZ6kn42/hGI
oflgdCALuZl9UJ2ebNNpVOeH9jB66416apTTOyApYCqvIgXTxHBRhheBFYdruTpJ3TmdrLvr2GO/
ShBOeM1ytVtnNAtFZuPQ9Ouifk9J59S99OHBff+v1+qrJMEcabnQKNHsl+aIf5uZPI7KdjsnWmLM
lr5b8L5ty2sOnQCBKONP5ucU5NZgLIo4nJtMQyRLFJtQ2wqIgwCexyXbXfFRdFS/YP4FN/+3TEJK
FFLsQh0zU01Qw0pCC4GtEZ3i8etlF3ocNPxzZCLsmJnGo1JQGoebec+23xTjrjK/XBbx/7jMVxnc
Be2u1HFLqAV8szjUw/TUblc8vrMBjam5w+TxyUb/skDZpvHf7+ShtLwkRoFGYTsdnTi9S+PJuSxB
pntMcBTpVGemPcJq9VAL4gwDsmj0B27PzXN7q9/FmCpopGgIx776dSNFXxFB5rbBvtSwOpfVJ97o
DdaPYFseAcHwhkGGwwaknXcSU8mEatE2EUicXTR7K/e6zyVqDMXlwQSsBGcqakKpH5ZZmeBIjBiQ
JDqDy8KgtYdyNk+RYX8ZKtqNFshrKtwFXnBcTHAlNk3VqM0gr9Ump6W3Nqu+rVZ1pZe9C5IJmfZI
zlHk054y0ttTiRIAbxLIFrR11S7v5bxbA1Sqb8HtoEuKDjIbFDtGF5LRGf3FCDNPHO6XD3QbGLnR
3AmsibJymOTGEbm12TrnWtFDmDKDbkm7rYswz5AZSv68bIZcDS4cmyE4lo5FhcW2LQ6HHrkgTXnk
DC7dmn+x9RmUpf15yTNJ2ZZrwi8iNQpiGp68Rbvaz74lp3S15xhpW5K1gVHkd03Tu0DdBTUbuZrt
waE2e9AGS6Iyh24ajftA57dtQ7eEt12rjXYzUbDtGDQPRi3I1QG9HTJksMP93EnhZrlznIXeMeDZ
rkloWLgGYsfuPlb6Y1l9Q7eTkkoekscquZMmbOWiWKOtLGYdJuyj1X2byTezr09bWlyZq+7GZuEn
C3P10nJQYwqAquVe1p7Da2InX7gmcsUmSa+wJFyinrj6SHla1v6PBydcFHiGq3lMYjBTT6UftTf1
3LqR+dfllTw3wfyqla/qIVwMUbqxnK64jv6eyWl+vMzkkBNwzv7FTI5ML4XYMh/XKkWaKgXfh3EF
YDXHKAGov+n/cReF+2Bq+wiQs3hcVHTx+r71Mzs7D2MtSbrK9F+4Bnp9VqIYHUeBzWqPRl8waeG0
+fW0xf7SPuaT7F1+6CdfNVAcu8ijztraBse2VajOrh/MHFPouUMbWbwiUXWR6qwlWVaORdaEhnmn
V6OfRZXEmI4jhd1aBN8BKGzSookmDRfTnrGENXGpHmG8Pl4yn9X2B7a0fzXb6NdR1nuL0t7rrDrb
Rv9bl5LSKZv2bq2rQqI4x1nU3WcJTsbuiwJ8ttjihHj6lX3Nm+0nA6Mf6CTyZY/1/0cafz6i6IbS
t6BAkQVj3xgGPwGY51XjX821ep90QfSB5F9V5Zte3GS9dpIYP9/ZX43/H6Hik4QyOyVqgzcCmhXc
7sxpd4rfO99Gvuq96VrtVZpwE6VTqnR1s6XhpEyIeDMjGFMbYXweZbeVXp63Fa/+vCk6DxWVUweU
f9Cw3FYJ3p4dwZQPyOok3u/YB71+kaB5ilGRlhkmGD2N+rEx66/agmJ6YWbfL2/0sRG9yhFUyRp6
1cxL3BdpRsLGUIP/I+3KliO3leUXMYLgzlfu3VJr318YI80M933n19+E7ONuQXTD9n1xhGMmphog
qlCoyspseIzy2/Wsk81lrqSwTaRMGjrcFor0lK/57ZI3mbOkQpAleqBPyYcQlXsEQMjumi6kz3xZ
q1/E2OBRqfD2lLm2WjU21HEUYr8bmyAfihs96m+IQF7PbynPDHNvVXlVj6WqJn4H4lOCS99AJc/g
hKbN7wa+C0hagKQFczdfs5olL/U2lkQk941XFIYta7F7fhnbfn9igrmfooZ0RtWBtfjfY/l4q2FC
TB/phkToYKVUlfdLkl3pPe8a3M7Mjsthi46LSTLSr8jfZ29x8bolAWh0HHQ9Fa9wTEcTOV+Ia5AJ
KmXbJEs1oKpCBWxUEcTdtDi9ql4cfBJ317wPRn31W8w8WSETM1alzLOiVxGo9/ChP8dhKYouwoOI
/77cduwTe8wZ1NKBzIWOd/T/dLzBvPHHNH1ofTJvcK+izSftiUXmSIrNKFUFHRFcUCv4g1+TpoSy
A1Fa/8+UcOoxps0TQ9n0aUUjoozZTrAj0T8/eUSMmUCaLMbWLtrkCNno6xXgkF3He9HK9KSf+4ZM
PG6rOWsw4gsdzbm+G8ykBWOKGDld26a22UWDM8eD5rdG/5b0Y2VFnfBTLY2XcRxuSI7bUTVviKi5
wig9DVIiW9FUvI/t4mqkv5cieZfJykcvYvKiIxnNT4hTleOVMhemJdSNZoN+V7enePyNsvpO64Wr
qAcxZRoJd0Ws2QuZnjtTf5sp/0OGzrc5V694mz7HofJbJAVKbXkMmfRkH1f9ZZgqv5a23ScxGM76
uQSTfJK6vVjt6wKjnQXYQhW12qtSFiTS+DqsRLXXuY1tTPLFNpGFq1IebvJJMfFPoqbQSs6omc8z
MS5WhCUirT8gQHGQ026FnhAEJdWkcbo0DEhOPvRxMa1aKdxa0QJpMgK17QH0XGFCbD40of7RSvCJ
XsftI1R2V4yrV7TlfaHW112mJjdLOTxCwvu6ypLJ0qf5Teirn8gFLxNtnF8XqQYhfia+N1UTWpOy
3CaSfl016mud5ZJbyuZhHfXGGgCNsUAj+Czrw49FUX057oI+G25APFzbCRoTrSkuaALgt2jNXlVb
+I4p74R8j7GmbFmdMTUecmM56G3W7eI0tuO2+5BGYNXT7N5Uhx+akd6bLWyCRFivy9UxxCR3RhVl
93IJZUc2s9EzU3F3/n7gxGyWYr4GtKjI9B4UTUvvKzOxm/LtvIXtguSJuzNel2taBpk9mudiFoEt
vQ8WJ+fc9vG/rlSJubeVqMa36hBcSumpAlN/d5nyQBfb3n0MI4yJHPRwU0Q69Nnq1C01V1Undyj2
UQ82wtbtMcsakbvzm7j9mY4mmSCtqErZqBkShTq/U9qdMT+d//e330gnoZGJya2ij3Gux5gzSFY9
aPVS2K3pPAeZnuKRMBqvpoYu2UoMrxWjYCTrQzQTc1epTbSbhCi7NkDd6dV6yHn3fl7o30PpceVM
UrH0UlX3Mi3YgfUQE5EWSpGzSxvuekDAzpP2VzUAIKGVzN4jv128fXpVjLQoIP8CzpK5/4emS9Mu
bQHj3c+YyOze1vcew7wqRt3kveTEe7V3JMXnfI7NhxNGJIkIlWntGzFpPSsNlPMkEBDcQkcG41o+
OEQXa3BWFzLM9/+pKno0x772xUpQImOhkC4xsXPptVShFoL56DivOWDJ7XzqxBSzn5kspmGRAs5O
o8G/5YbfDAYnxphcqpWRLcoUwBOtqd+Ie3141IGA/v99LJZWQanEPozLBRwOq3ZXGFVtYeTEHo3C
G1d9N5JxnyXLhbGowdRPP7rQfJBqnVOy3AwQJyulf36S2gzFrGeNCJhUrl+TFvSfkfRfMmG8dChy
39QNNDm+mhCAo51q0HGgsbS4RVD5oyWvFtWYld0lULiZ99bHO7XHhFnkSZk5G2Ls18uV8abtQY7h
QRNrB7VkS7OA+bqiqlgyDwm7+WI6tcvE2jbJpNGcsE46y/YHcH+9anbrgQ/c30y+DUmWFUopqGNo
5uuekkkuNUEPM1+9Jl7/QGVAFUf8mBzitn7kcIlBN+IKGFsNKHlIIG2R2GK9XpSkk+f5D2Fiehej
CeJTjgA8Lf6TdOUXa4z7QXIlN8wWDJP/q/2uuB4RufvrGLOnmrbrHMH/R4RMG2dHAxuIIis6WGox
zvt1X3M5k8kQLYnfKokVVXeChMeaGPFcgmeGOaKTlivLoCYClJfTXegX7qphRyGG60y7ct/65qt2
VTvnw83Wjfhlbcz5xH0Ylbqw4MxYo9NpVvsw+NVdZ6VeiInLyTFQGfa6y/UHmCidIVA59umamAsZ
nPrgP9agFqRICmM+7tQ5qrU49ycVeI3YCsvVMsYJDwEeHfjm7sqgdAEzHpG0T0c9iWkgFm3MIlcy
v4ptA9TjpYip2UnhfESeFeaQ5ngujJ0pQ+7I3OeiJzetlay8gQe6Kd82DRoWeHMqCs4lc1CkqtJD
PZpVTxzxfe4UY7RyY7BxRp2pvT9/QLauWA1dwL+MMV8IioIgVUmbHAdkckMffLloqYq7xdO8mKsf
+JkAnVsakzmWiABx1uqZb7y99JVFclu0Fbu9Lvw2yCarDEY0x8tgXSBxmnnoWkOinPMJub+BSRJ1
udJ0AFizz/GY/qazwxvDUS/y0kJJ3Sa/EU1hNkGJiFL3Ds8NJ0vduH01GSEceHhKEvv5RU5OKlkz
Umi5gKnA0LzIdYyy1CJ5Ov9ZN/3uxIb8NaQZYp7V4FXM/GZEyh0mQN3PvTWKi25V2sLDlW9ag36P
Al/Hdf+tKY9URhwJfC9DkAHHoqWPXhbvKD5Gu5+cEjR+ruCM8j0XxrTpKieWGX/sVxNzh7OR+ZJP
UAGi9DJyQElTZ4RVDaJ5s4v2K5c5datRqdGZVVXBGA+m2Jkro4bqdywKHbzmXvOTOyBR30D3BdQW
+BEww3YLttM9Zr33PJTtFr09TfQNyoFHwEjHuOtCkjlHZx0LnqNdXKl3eTF+RHF5m5N4N0ujW7cy
5kxVnG6SP85a/Ez6GRj/ZYEcjGg6QP9P6CmsgaaM12tWKH4z45mg97Yo5+8apExnBX9DI2OAFx7n
ub0VbHRVJVgBtCg0aLwwx3LS+rzp/qIa/wO9QcuV/0QKYGvWRtdw9eApBs04pKFfrUlNqQIcDyEZ
UqiLY07aa10mt3GDqcbV8Emvuz3FyShmYnUjpGZq2bSGNLyNR+BD0/p3n0m624TmVZ9Xgh+pIe8l
tREJvvxAJhKNUycbqDMWfr5ciGFvrQYn0d+4rk4NsIQAYdKaeWmsgteWt0Un2nWW2IXCqdlseD+M
4FAqYPlHu5DxBU3shmJSQSM8RxClHUbwqRnOMr2R3D8f1JSNhPSLJfpLTiKnCb1kIx07wUtr7Xns
YzvHXeJGRL6cWlwlXbdCjLdbdnHTO70OyYXKqO/1YbrvKvkqpNOqk5k5oVpcCdBIt7Iy8nrFcMpa
va/rHGVD4q9968ZDiFNR5a/j2rhGrvuqOdz2RXZZRPMN9JeDaTTsoSgTK5eih0QuLup28qqilZ04
n+wOs9cJxmL1gryZZfl+fhM2dvtLAGAO9dolcZUJRu5rGd5RYAiC4opV17JfSCbnptwyBSw1Jb6k
3F3f8n/B7EOiRSizT49mITvg0LCjfrbSsOFYoj+aSQug3orcDc8bjHiyGXiIGq+eDx1UIpYIfYRu
X+mTNWWoKZRmkESry6eb34xFEMMxNMi5QDWMncQs8OQesgrsUlRLuYLWKvoJg9f+iFDhtv8Be7O4
tcYTezQYnB7eUVlXI4HoKLKt30I7X7RRGgzjEIyK5ItFitM058EkRZBqqniBlxZKvm3wiXHGR0mX
9VW5FAlKRO1ODrIDRBltPKf2fGjxRsET/NTHfWWcdI26SF/EHKb8dkc3NdlBCCH4L42hL3aYmxBP
uU7p6VQelW5Oaws9eX2wJMEFNhdtN/2tVj2zcDqkl0CUZhw33HqMfzHP+GFXGXIZhRVGUQ4UtM2S
r/FBGVuxXBJB7UCVdL6z5lQy3jyJiPNTa4+V6LbpyzC452PLpk9AgVGSqHwKgVrU1zOKGXUDugUQ
z0nVyXDzvtZxEeb3SRVBn1ptMWCvCoolN4KvN9o9MeOLWROz+24xROv8T9mIPXgxIvBAOAMzHWxE
SIpSNuoK3Haqdjcmkj83k7c0md233NLRlm+cmmIOLCVDUGcDwxKUNFazO398RgMcWivxrcpr9m0F
gVNbzKEVhGFdJGiYeWaFYaKissPUm6vD3HhGE0yocWB4Ipy883u55ZGnRpmjmkVmqAvgjv+E6dK2
KaW25le/Nw+oAQ09qnoB0j4mm4kyeSVNO+X+YELgMZFzX0/S0sqavuMcDrpLbDRDVYFAi5CAdkBm
ysIVhmmigYBUUdGu0Ly1TM2footGfY9aZXd+77ZStFNT0lePkFYkCpUOWIfWLHeVOXirqXKStE0T
CgY4IW9MNDBkfjWBB9VUNTDj6Z1qlcPPMuS8z7Z8CSHjfwZYxaK8TtshLQG1kJdmv4i1A0kuFyQ/
QZHz4HOba8Got0rpsglh15JAe1ckCRL8tTVsSfg1x/8B7arLRwvsYga5VPoBpV4vNq+HCcpaQsGJ
gpw1sOpLnRnGSZkXgqfGhV2YPwmPMmOraPxlDcyhQjVmDdMKovUUxP5Hk7PYfSI2+GVVGrK/+crJ
fjEhfdGjtDNa2Bq9UdirlN3e/qg66H2JDvAAmcd71GyFARSUJCjlgbLjm9qgIi9DoU+S7olNOtpA
wwRiAvg8GTMOhH17GyFZpVOGaoz8MY5DhF5QmxqNqD/1AjR7Df7UC1D4+cbmsQDjMUqZpvl9pq4o
IDAbUjldyuiWBH/Od4PM6cjoxp3v/pslHo0yd5MZx3IHbMUfw/NHtcvyHwiabK/PNFBA1eXvEwEi
iSuw5MDUKmZ2sxJH0m7Px9ItlV4dJU0wU1ECFJ2d0UySuV7qHLySCwQeUCd6gEbf7KkeCbTpll5L
cVCM/4Dye+tIntplLkB9Bgqw69FGzKXEmvUDyWOLS0Px7VKSRVNH4mTg8lPA8cEYaZVBAKobMg4t
ZskX6WUZ0Bm978PQFvI7zkZ+c2rGFnPyY6kXBgEK9X7vQbun33U+xG4sqCxr1uqmbuLEPsci/fVf
wshXiyyUbprkKCk6LfXjXStbS2uJdvwTrVII08mBeYcauHxbdhhm1y7KAzdt4llnLnw5VKNYDyGo
leSWciC1RbsZeMBf5MDfWMtrtOsqq/1B3PkfTAF9Z7Jl1s6E6ymrQsj/gGBkIftwsetdjeZJv1fw
upkD3dZu1EP9Q7IKb5EssNZbCcieuVXrb5kj8yOYOC6YqbLGipL64EPYJVcZgE17BeJ2/XuIwWN3
3QPT6EWl1d8lN5IjPTfP50/ANx9i7NPwcfJ8lYdcSLN8Sv00fCwiN28tc+IkQt8LdowN+htObNSK
PIOgeIaNQr7Vw9AvO6iTFr09k/46FNSLVNBWS2vHfRlL+xbRIybQQlqb5jqfpNxSp8gJk8HVsgp8
wuHKFXbj+B2LF0JPSa5CDJPjqaDt0cC70GQLhx7sk7RZkD6GP85vusb76jTonOyIqU19N4f46usi
X2jKetB6yVbnGqVeNTCrNhBikH2Usk9m46KXxQNwtdYcd06Yt2+x3kdWWpUlwHz1VSw0drkOqt1G
YW01nbwXzexap+FwgQ7CNKIaCiwcwCtZg15BA7iePslXgBQ6a91FljqMh0FrMeKUuOOkW8oCHdFC
tcO1uRxK0VUnchm3Y2ZpgnIhktJN2ymyMfjbWebcPQjxDFYSCHIMa+KJerUzKvmQt9LD2AwB0IIX
UyzeJHrxa130YCD9Ls201T6/nd+BS/SAgUUM/NdAF6Ne+HU7pQSKF2uEMR9QVrmUqbn6lT1iOhP8
EalVvpW26pg/z9ukofhb4DwxyfitDn3Xfk2BKGlDvKjF0hMio7MksYmsipTXA0bxxxZVeJNbofh2
oTOLZTw2WSZ5WtMJHVG3+x3fUG2B1FFuxOvFG3bKZcrVev1+vzMWGf9tOw16GbDpi7fyrsWciuys
F6GjuviyuxUKLKWbeLx22vdKDGOVyZGyWu3xvAUpbOMuNtUWyDIgI5B6gni//sXvwfzNKUKxEvqO
EDNgUV6Kpi/morcAWe2SzlJsjL36xs8qDkD3A6m+3F3nW6q2e/4gbX/Oo1Xm7I511Uxrixs4y8Sr
Iu89M//3ZLOfW3m0wRxWw4iAIQU59SfjPiVNKh77QHVnm1bwVN5jcds1jtaYA1rXqdFMspz6Wio3
9piYmI9eLvV6fFbX+tc6p44JIK/S8UjYNu0eMzWJydSiNGkwwBWjru2vl8g90Sak2rA88cPvTUK6
m4A9EA3az7TB/jXaiLlMmnXJ6ZWdP8wfAyqTKlywrl0F4LwQk+7Ku/6UeLyx8+1M9GiXcYiimzKt
N6PMbzF2Y5UkdkxjcAgYO1XS366DeP8fTubJOplLKkymeNFm2MvbDmG0S3/F3NLk98Yns5nMRwOh
JXCA0FT6xCk0rnlP1fweOhukFdfLowG6VO0asAF9XwDnZTeBuRts4ZVLq0QzzTPhnK2QRlkyq5Co
g1gbMtAkKO9D5yPbpUH9yCtwf6vafA1rKuMd+tzlQy7iPZFpr5l5n+cHYRzsduLNVPLiJ8sBoa45
mOkrcNjkl/IHLZ4rr/KhxFb6krMEOhhKOZGMtzLmfBphKAyJBL9I5u4g68le7CTQnEi36LB654+m
RCPWue/FnE2lJ5kyh58ZW+iPH6uXBJkrPc4O5ZMUrmIRmBPVp48m6XK4rg/G+xTw/PF7WZ35lMzZ
BTi3UHMJn/IP3r3Sia9bIF1ojXl4/teQK8YY8zYkKWgZPh0lr+TbUE0cEQ9FkD22P8bZ5B2ez1Lr
mf39TGBPEtTKiId2WpCyt6C4Fu/6l8kVXdoQGb1yR4n39AtyWdwWQNaot8pL75pvSJhb0FrhnVRa
iwOEMrfotflcPMm5mOeiARWJLB/w0aOMQGl5GDorzJHT1mPoDAuEOvrMtKJadM8ftu1zfbzPmHhP
8iKqkZMnvli1jkxKuzDyizr8GKSR50LcHITxIaFMNKlDGRHdy/6SXGI0583YAY5tmT75gSkTL3/k
gm1ohvH9Wx/Xx/jSVLZVmhRD6qPzvTzVr+W9cDXas7sm9nT9D0A227H2aI91G30157owYe+yxZt7
DGo3w/M6tvjJ1d+46NEW4zVSWpBC0PDtOndyqSZFCToM4JVpo8QoLF7Sup3M6RCwxLQA8EuMubBo
x6aMsDQSwTUqzK9pT//lMP5lgUXpLxqZV4yIpb7SAln+sx9/1iO0NfrdeTOE/tLvh+Joh/E1ZRox
+aqgFKVa9eV6WYC79Kb7jcovmoVAYOVPqRh0KG4nD4vT83XMOBtpMlmxrqxmrUwAZKrXGA90M7Do
ZgdpN3gTEizjQthJd5wFb5/K44KZHLkZkjUXKzzJG7feoVMKcHLtJjetFbvcDJK3OiYH6PqKyOOE
j5g9xbtyp7jyc+Sqbp9bFdRSJIs/F8+zyMSwGhXOXojazNcj9PDWm6TlzHRsnhcI08s4+rRmz2xf
PK1SrS2YIRPRjOgOppvtJOcfCNzx7DBbp0zzFMVRCg028J9jp0CEB6Rl/JK488XyWlxSXXC0eFHX
eKxGu/B43267aniyUGYnNSSJS13h0u/c6kd4WFzBQmv5+hNe+zN/Wm1zXz8pLxHYp5agCqRb8+H8
SaUGvnnmyQ9grgi5mKDgOaPYEdcE1ZrqoU4OEBP6ed7KduQEqk8SMcwPugjmVhDnNmq1pgMFok/9
IdzVoOgOLdWubVTjbI61zfN5Yo25E0YydYvZohIMPaT7wY2Cak89sLcwNisimSgPvMorzyI9aKcZ
TtSlkhotyPiH6WMpu8swaziFz++QZJqzHVel0DLgiY1FKGUM4OIlTF8VlA48N6xqb3rQXvA7T923
VuYAl3YHVkVc7RX6CzonJ988LCe/gAnjqiwQNZ1wIeXyz6zKLXBcWwsU7c9/vk2nPLHCROuyLfo1
bpC1pLvibvBBluBXD0rA8z3OJ1OYGBPFS7z2MupQQ67YywAtJB4Ucfttf7IS+hNOvpgwSa2eTLgF
eoi7yF7pjRfNQbCbA17dmDBEdVyxcowhqrvzO8j7TkxUmVEBktsaJ6XXpkCVl6A1BCdXOW62mcme
rI4JHbEgLdJYgr9jyEZXXI3fUl4dKmF97JqMA074PjPJnH0mfpSjFi8YdqCPIwJ0BeYXSy+EAHDZ
fqZf3T0/s+RtIhNE0lQy8sXAYZ8ab1he0vJd5dWYeCaYqIGRGylUGhE9o/mtqd9jGQKnDQ82yTHC
MuaA3KSYIIWBsFG8RsVHpL1D15HjspyjwDJ3FobS56IOlzWy+KbOMcYz67odVbFuQ4i35JwG+rG/
3VnHg8fSePYgrYU4XJf6en2thS9CtDjCsvik/oU2BueQ/40PA2+qgcLHJCzGrASNIBT58EzEnI2y
b38uByCK7zPD1W5ad7rM0Ty56GortRJH42AXtr/c0TTjYLWSxXFHE7smehGU67S64AKFt7fyaILx
KyKNQ9FKiFBlovp1ldqT/FE3Nw3x1Ia456PS9nMUc57/20rGowR1KVMF+Ag8R4lXOolr/Cx83U3s
0ZUcMdAfhot/r8v2GTiONhkXU4apno0BgYMS7sc2Tf0Fm/Kby25yzSv8bV8pfxljae+jLO3mRaE3
1yq/KQ367tlyx9nE7dvxaIO5g0ejrNIImkdQuAYaWBRDMHyVoIlzjRCa2j2yOLVSHT1qXUBrbI1E
oKQQrMTMX0szCoR+uinx98V6dkHS8lIbiX/+B3IO7WcmeHLniVG19qsA52xGfGBNsRJl9fSMqy5O
r+fvQeC4D8z1LbRZATUo1JQmW/PT19wBXCN2eoAbJoAdruL9ymUy3Y5yR5PMda4VcQfqFDgLev0H
cZFcdZV+Zor2qsWjZUyIDM1qrUt8CGPlMpzmw9SvgaCujtgC4ryAZS9RHs7vNsd/P13uZLfzXpqE
WEPDvVd/TeZzMzm5EhSx7gkC57tKPFNMNJI76JvJCe4RygIMXgokgVZz29jJowkHzm52AhLsCvjq
383PxqPvXFChL3YPmEl0zatfbtejj7HkM2yfLFyVh5ZktNEl7penwp2D3orxXAotOqJq7nhjzjzP
ZkJXEpJFngpMyLYFmtO5J4H75fyX/Jv0/ni6mEhlCl0WjxomDhsUl1YncxPMitXWmHjJY/qsu8Yl
ZkygXtk8A8ARXYOwxqic9ea//AoMWGCaG8NQoBD7mrLqRWLKUYPrrndo76SjAhTPAAfMF2Mg7fTb
CXPIYmC44n6wGgCkrJV3426es5NfwHjZmEGnR2jwZbWKuMtsumUs+hIGv60ohvqsXD6eXzLPHg1o
JyeJlBIqsn2e+UR4JNOTHu7z8KGbweE/dZxkYvMUnSyNcaGqW5owquGt+mwcRNQRp7Zyzq9m+6V9
YoMu92Q5jRmWkUzQt6RjjtCkeBTc7pViuQsvbax/zWlHr9cTa4xfqNqqAaKKFVXTWyOuVh+hUKH0
HN/gLorxjURs5EGTcSqN2u4xmhI6phvtNEvdDzs+Rn27jXhcFTsR16biKhq0NaDc1jvFF+3uDuQw
XngLhfkg2WuOeeif6ivhsOZWspscFcxizXPJpQbfvEtPfgdz1ysmJNpi2kfMO1fSn9P2nVQrZ285
x59Vy62VriFCifMiwJOVaPGiMbJl0FpOy8coc+p629n0yYqY8JJqcTLOBHWSqh5AVz+XpYunwyMG
yzxQZNhxFO8yYbg2S+VaCPubyujcVkO4U+O3JCN3VQQZ5iGe9MulzHyO52zvNjA/BsF4AmiWv3qO
lBIB2ovYbeo5amajIVTs+2Dy1sbOHkQHzExoyb9zq1U8u9JXuyq437XFRFqs3iNT8vJrIERSq37H
qCfmk1tbfCbgQvi38+WfjntcLPMhhFKLo4qC1IYpcRptdvqU237azJeMow0mkgvLSDIVCA1AYCAw
4qkvg9vvGl+AYgDcZnRXN3mp/f90VZ9YZeJ5k4tpL8kJbrBauBG6Jcjj6un8UeEtjInjiaLnQHvC
Z6oaMmxhrl2lmDVoY8XKhNQ7b2s7LzhZDxPQySqLTdHBZbLFgqIRMa30Z3TXXIX4X3v61QcQ8P5Z
qG5eOLpfoCD32S3lAfa/g8yZA8NEen1N6wo8dbGvC/uhE53SqH2Sqwc1m3/G2ssYibKVQzpZkBVH
zcL/7y4wNwCGfGKZTNgFwKmCnFgr5uhLB+CfK82p3/W39IrQZvG1DEznezpb+X8r8YLlBoO1MoZQ
2cmlruwrCcqIYKVocxCof2SKwlnkdnrwl4Vvz0eiL7FmEFqR/F3qGIrqeCFu8/F4XMPnRz5JDsDl
H9eTSqFbL4ZqYXJF+XwRY/DiNtMCciv8iHazq9qxq0XW2EMZjnPb8JbIxDqpaYq2jfF6TTIQLkV4
rBUv5/2F+t63d+HJEpnAZoI+XV0SE+4/S8EiFRBiVGKrHbKDSRLOB/vkMjxnjIlw5mpWVb/iTTTZ
yRWoFRziZPv0GnSc4k5HPd7EKQVzFkCNaZC6ERBzwm7Yg+if2+vfvkSOZ4eJeuNYSUUxIyR1muIY
neQ2+kMjvZ/f288TeG69dPNPzk9cleLapIjoij9fqoGxA/P2/p/MB/OWwwS9WS+i1ahgSCSvJUZZ
M6/teYT0PBtMRDPmEMKIKT6eWP1a1dUu8ISueZIIn3xb57aMCVxQyxjqNJZohy+/SXfVRb5bL5er
Ev+lvQ3pfrmpbtGPthVrAi4U4QvQtNiXIVQnu8NlSKz2is4mJ7zh2b9Jqv86Muy0RtOBZ6Pt6RP6
dnIRCPbmXWZPHsz5kccDpm5X8E3wLmE6GWoi7FjPLAMOCwWK1A8zq/qxfgbv8T157D5K4lOQE+if
eMCuzWhzYpP5wnGLWdNlxd63Gd4N40eb8ArfPAvM19XiXu5GBXsIUbgf4xAGyZw8nnc6dTOiHVfB
vkbCoggXrUGjKk0xtZCml0JP/DSfbRFCN9YwGg+SBti+puY3cyV+kLV8WqXyoRFirxzafT3ono48
WzBGkBfVhS1la+assuEMRvrcK5o9htVOM4A1T4blEonovk6H66SHUAGo5u0B2jK2gSH5Vg59KZpA
QgLib1DdixM4YMCREVtJrOJUV/NFX+e2FjX2NA+vbTHmjqwIb1UCbGmzgsogPtS6BqrRbF+mRm2h
3uxLS7TDgzW2mj78LazKvtSNH+c3cBtxfrKBTGIvlLWO5hEcXbXCW/kaELQf82UH5AmE1W3MI+l7
CSOO/wmaeWKVueqaTAdz12LgqTPPdt9B0Cm8advWkrTM4SyQcwoN5s5rdUOGqD3qzu2Hgmv9RrBy
J0JdXb81dUCvetznPOLr7QLcyfLobzq5CpQoEbsyb+nVNwPJVzotpcai9Ve8WW6ze952cr8ic8MV
uWqmLe3XmmF4s5r9LsyJRwHasZ4eDHV4w/jnFcY2MOxWB90gO1FNvI6kjjqKl6KWHMQMKTNn5zfv
ENBzyQBvQ62IpbUBOU80alCA8pXanha7BAKtoBRPQIWh2RCDOy8Cs0Tp89Jxnl3mIjbRDoUUNypI
iXll1i+L4GMCnbO4zWTxZG3MHZyAUh0JPmIbTbmz/R+jl/yBEJ4ZJkhHZaSmitmlPoSkDhheG6x5
0HehLuJltUidJRrLbipVZxKbB87Xoy747W4+WSETvQF7qSB2DZwISGQwRwafyQ5lEAb0OgKheXDe
3LaX/nVW2EZsoWigkKjoXUF+C2S2jFRwz1vYhhMdF8T2YaukhNpzATQPLWFAL/7Qi1b6jhMJBhTB
lnbFJTr1jnGRAVSb2upkGXbtS7XLq2lwjifboY1MI+uGJgFavNedaYKeaDVaVbk7v1zehjJhL9XW
tlcqRACj/pDm10rXOB7wN0Hu+MmYIFeNsQxRciQtPYDLkk0sEqSfo/GAoxXXHacmw9s1+ucnITVs
jKoUpAyeoCOoDU8zKbxS4IWO7XTiuCYmdJRRqaWJjpKtUmG6pJL8ftGvimYHMl7Oc/Nz0vGMf7GC
itIqCrqCoVTgLqXfmG/ZEUjtOsOBoj4VN3INhwpD5LgzSG41r/UVspWr0i08Ptqb+ymZMLOOiRjV
DaB++v3ixhTXf0evq8VbLlMr3iuc3v12s/vEFdnYEmdGayS4/oFYeYkv652IvNfWXo3LBZSVTuUk
TuQI3nmP4HxbFmjfEygCoeyGlD7dZfVgifJPvX9tebqAvMWxXI55IuiDOCOURT9CTIQUV+kr2GKR
TylgU9uJTuZ1z7yYQq+bM4eJHcucq3yOhpxuaNVSkQt3SohtmgB7d9KuLyTn/FbKnMuB1VscwlVf
lgkkirmxK+KRWB2aqz2Q2LI2z5bYJ5fthJmJSmqtBpPIFfnZyPJj2N9P4mMkFHajL3a8ZnYYYxI9
3+XyFdoKL3p4pQP+LErxxzShrAuV6bAH73xZOwpmtGflvo5+pInJuXs+H3Pndo+JZGMX9cNUIFFZ
P+jxR0guIO8eWWh1vWZQxiycyJMKq30MnxOne1ciS/x/egRLh5mDmKqURJSc466/l9UWch7ZDUZe
LjsiuEYU7hNjCeJifG6r+G5O0Daf1Ne5zK7MPHmUJh7dGe88MXFQmYUxTkEV6OsKNFfNj0mEyldq
NYPp9DEPhLXd+DiGA41JplZZUE1V+QT6Dk+ybMsfUSBjFtQY3I/VXt16P4JUbmwsXtbBtcwEvmyV
TDFTAb2lc0XCNVT+VqcGIl1KrdFKn4qH0DKfWju65jLYcO4zluenmEVIneO2+XwidFcapJWiNwHj
J1TmIN/3v/gMCJyPyhL/aA0lWl8B0ZBBDK4vz1WE4D4bDhlv2oLTK98uoBy/KcsBtE5VgiEiRIgK
ajLI/NEqDxLVTnaCr1xE91wsE32nnvHh/+PsynrjNprtLyLA5s5XrrNoRrtk64WwHZv7vvPX39OT
+0VUi5l2DCQPQQDVdLO69jpHpxZrFR9g5A1EJP2Q+vNllol2Un6o2L9LDrzsjhNZsVMAxdzWCsA0
EPqLr3lZOHXGa2v8y+WZqi6JqmHKF3+9OkxXiEDHTRGqUlrg0c8eI6d6JT69OlOweBOx/+L+38Ux
9i8KlXQSA2QZBAPhzR4b9m6LSG45SH9DONvXvQf3eEwsp2J8ri9VwGkNHvFkJ/GUr7orY3yCMhsU
vLL6dnfGfD8eY8xkOQC9Qo+nluznF4Abe8AmRfuweeB3x//F+b/LYkzZXOckGCjKC/1yc2hLmvU3
hdnkyi9ajAJmaVh8yMjtYvvqjKwhqwq9moNLMF4D4eWNRuStDayq8E0JQSpt7LUb49L+St76u/Su
eMDahMeb8fsXT/p+fCawA3c22JxUTBQ2xOkkq38IB/ShJkzI0EHGM3GDY3kT3k3fqgfwlJ94T3O7
Bv9+DWzZdmzzKprkKfErote2oGHkatHHn6Ycn4Zh2mPuG9wL4fIUFHJHCbr865q9bWH/Of6lXbl6
t6UxqlpqgCwxECVH7u5N0vmznNzLWnHKeLM5/+K83qUxJk+JAVcy5vjmdOehtzqn/VZ58QEsQrb8
RvsqgH35GXtcc7Htut7lMqllSKnnOwXmwjjNv4zDgnJh6ALn+Sbez6B/QE1n3vE06zNyMW2xrr4s
Y6MkMtVmVOYokSfY5pjkBwA/i16wdE9RWDwHItjaAWeYCdFN3Pa+luvAxqck0k3wFkrFEfi14KDr
xr1cD5XdCr1XDdpNaGKarOzulH6GJ+wjK0nIX0Ioz+6kS3inUoadPDV4jkfNBoaao5PxgA193dLb
5FfcguEiGbLXSQoJiKnCEPCpzTFdAjsI85M6gCVRIBrPeG67n/fbZ4ynlFcA1aaVEtEXfy1OjqFd
QJpSkzagOdkWOIjNS4up9fjsXN9lMhYUpAOyGYCbyhe12allLxJlR8u+hgpxMD5s9UXNKS5s52rv
AhkzuqjZYuYx6pkUb2wYa6tpEZeD/kKReF0KeRMhaKVZjOnUp27OixSyBi9+SI/9yTg3jn5rgg4G
1XA7B+BEgNxN9c1ztQtPhpPWlu4qPwJLsjLoj/Ib9pz3xBg7qmvA80lN1IgSAc0npFRNfMrC3XVr
xdGky8WsrFVdiktviBgbGKOTIH4H1xDnK26utgLNTVEUESDyYGv4GJTVS5qRZcbYJt1MwchQ8oPc
ZJ6BETHSWOGe8ohhHesWyCho7d1yq+JbarsSzxYVSa2nCbBtkFSVFl54rGE15q3yIg/LbvvwLkUo
da/+6lDmq79fv9rNkGotmmmr1OmoDEWHrVp6chMLrs2BxgEd5nrK2glTVHF4j3QT/Gstk/EHGMLo
F3DD/T3dSNDm6B+IhULS3rih/dPQFsFq6qlIZnnlB+5xGZeg6qQQW6RSaOQGfiRbxWN66vBkBEzl
osMjONxVevoXWZO0PizjDxZwM8ZJimEJCj4ugN8FiEXFUThJHozyIUm5ueKWSVoLZOxu0NSVLI+o
kUXkZmqe4vEV3t0aB15ddevpr+UwtlYcRT3KMzz9OFnsoYmOWEG166zn1FM3g/C1HMbE9r2SFuWA
TzbbutWe1V23yxAVm4fuxI9PeYdibKw26sg+IxQ7i74/a3l51EzzkA4pZ4SS940Ye9MCp2NGiIeI
yNQfVCF14gZBr0luSDQ9cF44/VtXFJAtJ5a9EtdqFGNt3wxbSzBavwHpa5nMI1aFRbeFi5wGxQFn
kz+3xBIkIMIFh06M3QihxaK9VTOmmBLRxpfYT3PLHSqgz/3TDyTAdqbFE8Q3jMImSWE0oZ7jTf6i
0+qZU/9EK44agsQCogDHmWybgJU4Rm+Dfp4ihNbUBIh2dkeQ1g3fdZdi4Cw17A7vfJsqtZLH6O+Y
oekInYK1M8AAGv/VlZGV9bfXv/KmQq2EMHrbAPytIVqFvYM4QCmz7fdSOL0uZeAYHa8+zTsQo7yJ
ptfyKMJ8Z12Cmgzinuocy7x+OOdELKqFLFdTX6Z97A/ms4SB6SXGvGBzToPAuX51m++DaBg+pMR3
hMV5CuQZtJYStkJoh7Tw6KxwtJOwHXFdzPatvYth/ECVk7aJVCRBQ4gFkCy1iwkT4bwpie239C6F
/opVqCTFopABa58yXoGk8HGc4FdNO9/LrgAYJC78Du9QzFtKhl6LwWONu+trD5toASLAACQ7169u
K/7DOPc/X4h5Qb0hBYYUo+aMocAfShrf5O0f5YprGcwDCk3BBAh4mF2sAhaTndJWRnv5LpfAF5R+
aF7lB9NNzpvf2jwauB4MwGcTE1jCH79XmZJRHAne7dAJbjDnz71S3V+/vc1Sj7GSQXVmpRPVLGuB
2mA3hkYgqlce0tSihbPkHO06jDUAwPHEDWk3n+9KKBNomcakT9hCosh7pHGMe3EEhlrrR48oHR/H
L0l9xnQ84i2etd2cMFmflnlnHbaO0NYBQ5n4NtuGL980j8HX3CYP+Y0O3nGbonCAcp23srP5Elbn
ZR5eN82BNHZAU5Eq85bMnQKyVwl7dTHXf20+8ZUk5s2Z4qKpBfJ6X8818LlmWKsCD2mm7wrQdDcC
4OXNxBY75RfIfkAxIUcHUax4fZdtL7r6FcybXOpJTEKQzfjhi3TAl0Uz2HSHg/SDAqwJ3J7oZm10
/VmZ95kjJuvNABlar2JZdriLclBM9s1exGLqaN7PmmgPymu+HFNN55gf3qdl/J06xPqItiWazrVh
67MsWV0y2so08nSX3tmnQOj9Ttk8V8ScmdqUeKhL59fjrTYe8iyyl/hV0P5kqHJ1nTJjd1oxWcRW
R/1RALf8EgAnTXI5Zodj2i6t2ZXZwdLToiUqThM8a2AGLgABhB4d2LMGIJcj4nV0h9us4t0gY3XC
BtxHw4JYa7SDe/OLhH0v8N85za8cyCBnw4tvE9sEYCSXHHgzy1t9OsbqVANaIXUB70634mkMC/Cm
B8q6KjqDD3oUDnjCZv14/f0YcyOKqRaaOg6a7Cn10rC7NF12vwGXRjXhmlIy5qYvSsGcW0hSAQRP
MSMFjDnne80TAWXEURmOaWMBhgoljxTUiqmnGl3jIGM2PcYqAy2+VHbCgeLZMGEgrgCNEghMCHCi
L2XrlYLWqjTPbVnRdgtFFah97Y48KE7wOGOwA9iQ/5lkDdxqa3mMCVvyVk+0DrQSeYFZGek21s/h
dCyjybt+jZ8fwUc5jL0yqqIMArMGkU2VehH5Vki9lXXECpbAquf9dWEb6TmkgT8KrSlJ+wwKNVSF
ZMZ6DOL2QXxZFH3XSdAVs9nFQBApu/i7mfauZKaeiAK2W4TjlzpXKo6J3ngPH38Fc7fojM/LWBVw
io/DjbxrXmnjTLrBuqx//bybl7s6Lnu5khBIg2oYoPCBM4je5NiV879KEU2cifccPj+9D4disaJq
mYStHkFhopti/04Jou0EPtrWZwNGZRmGpMrgPPmEkFL3oWkuFT0XstM9LNgPrBJgnUHWHflCq8Yr
xdGL+mhXPgpk7MpM6apDOQGOCJqsVjIutlZmx7qM/pqnZZ/l448lk06KMvGe/fYXfD8p/f+rZz+O
YAHPkFF4wo5SkyjP2ZcMBkBx0wNG2WY7xejTb5GP/8tTeZfMKGmB1bAC1OfgPqwd3QK6/03oCnZf
O6KX7fiz658d8McbZlR1TrIsxiIA7M0oe0lwVwQ88KhNCRr4f7BMh3U6dsJAI/NUBy1oebIZoW6t
oqr0J7ZsJYHxq10EDmc9wkaiWe6XULHw39ZYFn4GZpBcfL7+tjeOo9OlFvDWSrJO2GSsNTUllTJM
MwiRYRn9qekznp3aeGYfRFAPuFK+Ke70iFAqQ2xfHNJjjY73fAdvYDfW7zD9fA5dpQ/imHgozjCF
LSr4QDm5D9XJDgKvTEfn+rVtxOYfpbAfKQy6KqqiELlet4+MQ7DXnykopyQ6gtMMvMDyc5TwURwT
+2RyF7XThDvUMnBz9PfTrikPOsVYdgysJNm8Ej7vEhlLpQIVsADAUuDlgRsALqMTsCShh5xb5Ckf
Y5Yyg3RR38mFX8mtlYGeXSQ25zvxlI+xPwYZonQMoA1/E1kScFm6gSOfKOJKo2O/hOcseTfHWKBI
VnTdKKMALbUXZXwsWx8N6OuH2rDmaw1ncyYizUlRYgfey8vUyeXWaao7fRCteaideko573fzI4F9
Ew7SBL8VC+arypoxjmFtek2pahZ2Ah+mruU4qM1Le5fBFj6lkmBN+4LGId2D9NzKY8CzJpx68ZYv
0iUNfRVw04MFVKK/YmWIUEbt56BoBBB0KYdcOqE972s31BKVWDjweVWLzUPpRDFpmUsE7d1HcUKR
6EGhD8CC7Tzgs/QVzHc7chR88+tgTUoXTU3TZYlRtxjcEk1VtqU/YdA3ABhkqvrXtW1TArIFUDcq
oqqLTNqsB21ISoxD+pP21yxh8rf7z6SH4EFFGfofCYyDUGZtiRqhLvwuTCRLBdyXpYgz56I2H81K
CPM1UmMwO2FuC1/sY1stOneaBEdbdI8otV8F3FIA/XtMrPfhUPRaV8pWGGYgmvEceCM22bxwF4Tg
XhXcQcemquKNHSa8/nu5HTyoFKcWDSVZ/cRNaIxpnZiyEfooc1jK/FQnolXF3MGBLYVYi2F8Azhe
l15J1BA5JAjXwTPkpb6JwOHOtDuXuOinpZ7Zch7v1mNaC2VchagXYBZK5NCPc5/0jyo5NDwi0Y2i
Mb0/MJkYugqgBDa0S7twCCJVjy5LSAaKpgc6jRA8UoCGxAUw2zMljLj+urbOpSnYv9OIQghyyY9q
Amr5YhyjRfUGKbBkOPfwzjQbjgnfmEaTdE3VZMkQDUP/RF4blcADRQRGiwzhw3jGFPVt870+gcze
LqzAWt7mXf+941bEtzRFw+I0qKSBSoMn/vFw1SKDn1NAQTwLK1sPKzcCGNb1+9sYrMDRVjIY4wGq
qSpoZrSy9MfA13/QqgbZmS4AGjBygJEOABikmJSlpTeOZN7pmE/XgSFUjdDoBETu6M5n9XuOKhH1
JukdxlZO445HU7ipK6uj0h+0Mint3Ex1nzYZrtMVO0Gwy8UTSa3Y1w8m0wfMmC6oCBIcPAHTMC9F
pJUc0YS9T7AcDlDU7Jx3yeMYSPKOiFHp1FXuka5/qhexsPIieEgqwbRLc/qCtMgvw+BXv0yvDele
4NGxRaoSV8EoDzhahzuShfetNOwM1TxgZM3XFjwsPXaGKrLB53MvzbUzCMKuVqtj0Zc3Bqg+PCPP
TTtQixybDvq5Izpn1GJjKhaPYnVY5lKbNhdS2YBVGcPkFijg2W4KZEvK585Kw/lnbs67aegQLpbx
qe6gxmV/qLKutcpu8oQEG7PIqixJFh/yWXyt+g4cQQPBFFqQ8tgIeN+F6sfqu8iZFpbSkOT+rHwF
OqNH13mSCc3O0ruuATQoZhWA0NEwDIYRRWSrhFWfKiTuK4A8dLLV54Arq+D3ldEKQZyqxj+bIOfo
3FY+ZaxFMnF60AhmkNSCDjQtoNUOt6Gb2xPwynxjx6cB2IgFPghjgqahnEcphT55Y2RXCr6thuaD
3NnY/HcWhUecQv/ap9tEsQD3KSEKZEM0tWpAFzsUOaAP3tR8ABrC19B4kTD3FsypPWNiEf0d9/oX
3ECtgLmFQBCWQ7LI7ixJnUHybETHbEDs0U9WXXmlhi2+yhX83CvzEzZ25leeTdwwiSDGxilNGAkN
+cJHDa0NNVNHGeXlaZZ/yRp5BoAzz+BvvYK1DEZTlFQrhhbMKci8x5fqJroDCPpipa4A6oj4KRzs
8YmcZv4MzYb1/XA2VmlGrRqkglC5waF8i++L28SwQAhwBOKiWzqUVQIINpyHsXmjEjadEHjj1Gz0
bYjTIrd0MXIk6TnW4WoIb+pk82ArEYwHNfOiRHQMEvhEIn+FQve9Wwy3LquFo5Nb70BeyWH8JdAs
Ei3LMaSX7EO0xenQCeWf4SXgG4OtkoG2AzjhwT0DzGbmQ0nyJJExpAPRB3yob5I9+u1z4OjPOVB/
2hsAivg5ijRknz3z0F03dVMGZ6JiygrSTHrVKws9a6MYmq2geaYm3Eyl7KbyZCN3+hkl9RvnhW9e
J2Z3wa8DXEKRRf0DPM+Sl60IloHaAaj3Sb+9rAcfhh0QS3YY4J2tARwcv1fJ3lTLlXBGZ4JS0rRx
mQ1PqlBADsjPMCr/e8QPhCsZibpBg2MWtswskWWYOSZglKE6JmQ4JVJvL2LI2e7c/GTvYi5dltUn
6zW9TysdzzrAyF9dv5XzVzUCAXSi8gwXvRPWD6wOdHGBK0l5LoNSYVI1r8Dcr69fuHXiyb8wpTmY
QOTVHzZ9wFog85F0qRtHQws0T3tu3bQ6y2DcoBnNWN1TbJUmBIUJr59/adB8OiXCffwj66B/YlyA
lnfFHMYYjyKlYfeBApbSfunsTh1fSQ6uKWQ8O2BkYN9jsZK52Xd6fW+E4U5Rhp2CIdR0KkNUvuvs
hLXb5VAUUmoPoRyeSRA+kxpesywyuwGDHymCyJunPAEkRG2eRRMzIEmPaFNqxFNpFo5SzgD1yZ2x
Ft1ES9w+r76AmKrEVnODgZgiM86VEiATJ/ru+uPcfB6rS2B8VJWmslQAN8MTVJQZMZDY8LTpEjWw
96wgoVMNomMPkYWlKiehUydTzv3uh3HfH6LI0UAbafiKm3ipjed/AAnfYXnIT6HfgVxFeOncyzy9
HbjSSd9Xzn8/siJrkqnA+OngiP9o+kwkQySIdc1DdN9jUTwYOQ91607XAuhDXj0fDR3eGbAEujeN
8xdhyP3KUDjJwKYIOAyoCgCC0PH8KEIZ0gwk3eCKbLJv8/Bamj3Hm2/13w3k+v9IoL9gdYgwTkwB
TONA3D0Vg6V6ZDdjJswVPRkLYdX9bzQ5t6wO7faDp1XHxB3rDcfOmIvIWP5uqKbH+PC/3suftlQv
swX/L41dYwaewBxGjZnD9xZ38zOIirH7JHrljeBTLLiFR7mz9cVQ6TIJDA2wv1mHq6VL0YnYJPRr
BVtA+tOifr2u1lvB0VoAo3XpXAtlEBogCKmTm6JJIy9L4p1WRoNzXdBWIQOZ7/tRGMNZt0sNcDF6
FOxkx7vKI98rr7bzk44iBrGNHXZxrCbFQhMvat9ygWvJjLVK0rIzsrHCHKjmtL9a4KKJdQzGt7rn
YTbzbpMJzWrkKqqcGqhD/SoSr+m/keiFc40bAwTra2T9eRwbwZKIGNKLbgxfvVl25IzxQHvw+UQ7
WxHY6t5Yh26MxqTmhU7nPbt962MCCwEtv4/A0fFLW2NlMxZhSCtElqmP1BLA9VHpqSqvAbOVEa+P
wli+bpgbs6Oz9Lky+wnRrXlU3bkIn7opfwP4hXv9K/GORP//6khtBafWEuh6mvt11NhRzkNe39Y0
RUa/SkEv/VNdtQnDUcU4rp/BA/f1XawNjjFxlG0DtgoO2HyXwpxDmmRNQCpKR8/Tc39GTQvbtgP4
SulaIqpZLvAyVJCWdnZy3/mp0x55+CjbN/n+C+g9rG6yn+I2lKYOM6LVj0HC/E+Qc+LWS1uMjTTW
h2RMoCwsqTblbeYn2vSN6FFhL0PVnCRN0vd5ZT7LSXYUNDVFESwfrWIJsdg2N4chQ4hJstTqBc0V
e/NokuElEYrAEqvSnyPhRVTEJyGZjlJQnNUkeY4l/G3S1wPH627W+NYnYEwrIhNjCHKYHf2xRrXn
V3++QKbZy318isFqb1hAxXocfOVGvOFXmzbGsz9qCWNfoyqYCj1C9Z3WYuRd8kM9hvfVLtgPtujl
X7HkkT0LT7z5zE3lRMdckkTAVJgim0CpbZ7XhYzWAq1PA57dibzgZviO9T+QROcgcsv3xhcVg07F
SVDtEsAfPMeyWdVb/QTWGIcqttiEAntHiSweKqI+qjrC8BaIPQJ5AhVJb5Oq/5GGyjOW6L5Mkcnp
K2+1fI31D2A6EG1bLG1bozSj3GtIuWpfPac3lPcAWcGOV6vZTLjW0piES52DCRiPfXZZ+gcHiUVn
XZR9eUPXkUGD+Qfh6locY7RlKYi7XugyEI60ljK+TgMnBd8KDNYCGPM2zf0UZUqNeNg4SeVfcrUr
FMNS1JLzQLeM2FoOY8SEslOaIJ2wLgbedCsotNdWEXhNMJ4QxoyZ1dQI7QJVGBtyLy3kLJsDZ0SZ
J4KxM1VamrI2I/aYSGNViNWa6A8Sy/VNsaYknAGLACXz9Kx1okz7NkXi/XXfvEEqLxkXnHgQIKDi
yGbwQaoYwpSApqJxJifdUc6kpLDU44K22nCYfo2OeaANtcCOX0awx4W/gSi4aTnWP4I5qDYYcTxl
sJnJHtQL4PWwKNB0LVmyW/noRnDOvJUl6eCrkFGKV0VFY5RjyTKzUi87SV7xhAoBOHXrl+JufKt9
E3ZSfwt91Q9uF7ASY5WxDiiShs/r32+1aXHz77+C0Z++LRsj1/EORnv+FQCVVUEq0PvlTzO3MEjw
JcjsGKBXh+aBPzm59dbXspkLr7VBzCUByyZNcZvGO11Cax9D/DkvnNh6IzqiMk3XUbjEPs7HgEXL
9LpqNbyRbDiW3Zd84rzBraB8/fep/FVA1AxLIYgpouWyulPJ97nF0OuseH3eWyB3d9t0dKuGB2PE
OxRjwGqjNXKJCjU03RWN0AnrgQPatenO1wdjVNSoW2UQZFzciBUv/XZyALrhEqe4Sc/V0wUXEpFM
dA5+hBgAAeeLDkvKsdPbOvL+7Rj97FI9AHnZCM7lPn8Za20XieMNOLeO1aQ/Xn+RvM/IqCNp5EYQ
ddzo4NXnwsv96UARtng10q00YX2pTEJaVuAtK2huNSU3Wo5YELuPvf50/SybQlRJESn9BmDDmCBk
NKvabCd8uWA+jdrXcvKkkNsW27ywlRAm9qhTmYB1MxQ85dS7iAcorKXgYutAQ0P6VbpTfdkugW9Z
PMuDCzxz5/oZt22XqhqyqRMNxD/MTYJ7pAuyGDF2drM4mp8+9D4QZ8+thx6ZRfziXHrza8jtj10G
lNnsBKW6/8llK05jLAdLGOs0Cb+ssJ6aO6C0f09LqztqDj11jZycRvWSn2Ka54EHmLr9dd9/APt1
NVEICgm5bNP5+tJaC8DlRT6d66aHWp2T+b59M2ZF1gKzb/A63DC8wulv6oXuN6DSeGdijDROA+j+
HnmtPjc3ZNJuMXXmmcXMgYTgKY3OGGuzqaTJrCssvAP2uXaxMutSbEnpLzArYJiMUp6Pu/SW9+qp
8fikM0hPCdE0tMjZqiEZk7buKLKkMfdA8P1mGg9TVltSplmpYR6ioXc5r2PzQukwha7JmHNkyxEj
OvVmqSMzaLCjrtnIxW7T59CHwcbafeYbtrDnHZIa48+HxH4L+uyYP2X7gzqJmimooDBjR2TQJjRO
VEx3YqgUVjyLL3MEHJbrp9z0gnSj5v8lMipaVIsBoFu4hyS9GeRnQeP4hM1LxIQelsYNDOixCS3o
OZqpp0RGBWp6BcBpg1+KybNjHCFsyroYWB4otBrVjj39Uu1p+T7sumMF2vPQztz8FlCrhOPbN/VR
p6NWqiyjf0J/0ypmGeZlCANdQLA7FG6SPZNAssPqXuq9jsy+BNaL6x9qMy3GjCgGvFQRo+TshNdc
F6rSy1hao5BAU+yA4P0CMBN+BagaH/1o0zetxDHPfALWyrSICOapjf5fofQ3Ov/ULH1S+ZUc5h5z
QMyI8gBf0MEDAS9Wdmq/2eknNP6t8ZF/rosyXBPIxGS6NLXhbOKNgWDI1yQZEGhfUqxokESxu0xz
8+CQA4TIqDWP8wU3Q7HVUZlQrDfx1IpBpDCdij8gK3kJdwR6qjyFIDudXOFQevmjwenBbadlK7Fs
WGYu3URA3Oup1uiGx/QttykUuewWbzz7tfkQV6KYgAJwkQWm0MTMJ/UOE+5eJJxHsIJw7nFr6BcT
sf88hUvtcPX2BLCkN8GIi9RAuWEpg/SiDqFxKGXd2BckEC2dNIYjLUJnt40Y22O7iBbgBU9xgsHn
NH4asNS3k8fwu9ZLb0Ie+k3ZL8CGSzEXWdXofglmZg1aqlraUqAXHat70RBcOcpqR9brxC3L0ery
cvaGTL6txPg4VCKa2GrpAh2JbvqP91NdV1Y6q49F0JTnPridwCsFOLx2p0HfLbmcIhfIrTImQ40X
Q81RfTCL+G4ORGwRT7HsjF1wzkoDYFKijhBFrb6V1TDZmRIpJYAVa9OeoupGCvMX0M1ofhOTHbzk
99ocfkTwoMAPlwcrDchXudAAgI/mNmDCza9tEWV2W6onkCdhIjI3wANFSAWE88I2iyJ6XtJat3ps
KRwFdLGtUKy+Fm0zPatVZYtZWfn5MFbg85GcuVZrL+vTCKjauq1kQK6sRDeaJLeRES0vkvAYTuSn
FILvKq9qL0mBmRbGByMpvxKjdLV0PudRAZK75DnUhdrS5uHXnI7giIiECeUx5RfRA8ULC2WnKiCZ
ySYvF+XaKqb0VEo8pHmO9rJ7dYNpCFokxYKXK+jzGtH9nCcPsVr/dzBGFGtW6sv4XBWzFhjihCWX
O/GQCJjnFiU3NcLbson2nLey6d9XspioMGvNQtPiWPNGZJ4KghjgvsdvpkvhTLHdgEnyB/L1ukze
NTKew5AgEqMjaBQR8zbWJMVq5PYoqtqX63I45pRdDVKzpGuLCvFZmx8X5ZcMxuE8+iaX366L4d0g
4y/yvDFDYgCoZVCktyyf7hajfbouYjumXn0lxjOoYaqPoTJlwKCg9YHsURMs/aE4Ko/yIbByhyLQ
LF/71/A7RzDvWzG+AZMhRZgY8A2Y7zsCDeJeuSNn4WGwFxtFu3u438pa/roudFumhqhawUQvBuE+
Rk4Vaj2jVM6oSEg3QQTOxOhGHnh8Qv/iI96lMIrfV2oiKpmmwtWGO3U3PpcnDNfgXNj4PCIe1DFO
+Ee1FpSL/ncyRvPnQclkFUUlP116Wxyzs1FIjjpmd5oyudcvcTNTWImil7xygQ2JJKUvZJT+zNuA
1H603Er6rabfy+nP65J4n4vRf3EozLjvEAhO4XEyMJkpA/JZn6zrUjb7fRdwKezVKKbEQpt2RKOc
KYin1RBTNopU/Qo6LIYQ4pVhcSvJwAcmsUXi9Cap66PZV0459SeSFZOji7W7dCiUaJlX6sQLcwxw
zSA9qkye7m4aA7ob+PevZBFQUbPQK3lUETya6BS0qdvEvKrQpllbiWBqE3IeimGTRZmvFChdd+jk
7yQBOfXEXQrb/LIrScxDzGY9E8ceh2kB2mwZB2KpCJ2+g5gK+26CX/fg6LP4r2Q7IF3JZZ4mncg2
cgFlJwr0NafW8locM0u4H/wQHBXudcXafCgrYcybzPpKiSqEPAgyQIsHLNBHNTDu0iG4TxJlN/aT
c13e5rjYSpFVeuurl5kPHTpwigzACORpSW+VvlFclowEPwPzCDhr/oRwABHF6pDMGy0XDDDntG6g
NJhCUsyzAutnJ3nohUb9WgqTC/rEr33ZPElyhR2UytdiZRd1JScp5r1iloQpkmui1SOYCNTb8LyA
nWfZocJ3QQgevzQZKEDM59bpNGvJHUxGYZiVtwXPe6GMR+tiVTCaHlfRduJ9qcLmz8Ez5xPTJ/gp
hVxdN5PmLEEVLZ1xUeDAJ6CkdOnEl+5nO8zn6rwQjj6HK9JYYNRZaBRzSACgJt5nlyn8yAn9yu0u
M/H8Caltq4AdFICcGrp2iVVW+muA0gSrBTFiEfWoRI9m2WAWh4u6/hkknGrsuxTmM0VmuxiDlmSo
ItJ2GRZEwctK+Wh5Kel2bLWSxHwsos4FUE1xHgp5ZbzQhV7FMvFv8DTYuk8RE5WHsrV5U9XbEci7
YDZL7cy6Qxxcal60B4bzD00DpvJy7Hb0w3Uv7V8DalP+7F/XzW3v8c+9sjlMmQ1TlcVQfyOMbLV7
nFEanejC28t1OdvP7F0O4zuATmOocw8rh02GVG7taW7sP5GgYxFVEbGdZDA2zdSVNlV1NDfzEZvy
SE4rueAEHVuXZYgi6mmyrmGfgHFE46yOgTpjgi5WqsRGj3MnIdO1QJ/kVSTkzbVseaK1NMYTaVFQ
5gDNAEC0TwF9yFPzA10lWwaL9wXQh04iAtCHD2+xQWYiGQYoBRRZVkV0s5iQwsgNBcssl6miyen2
hWOMlkUcD/NFwjk8jM8GBt8mt71rIyuNLPVrXCA+vv45N5/D+kcwGmNm4wgwJVW9ZKLIcRxFwKxN
RNlL7eQBE/1OD2ayP1AimmQQutWAmI1+k5UxE6da7EG9DZRNE6FNfjRmHt3BlrlcS2AMGXZO+6TV
4QtKEcS05LuUYEqs4kUVm7qzOgdjxPJeSBJAsiHcl0NrRGSmGT+eD5PkcT4SRw7ra9SuXEpUsWjV
1zh0d81jdtufIo/SygeWsYsOxo785G/USzy5jIaGSm1gnCinRnpwpn2F9qODQayf4PldDIsuwKin
3imfqJoY5+gt90zwKM/H/La7D7l5HOebsux/YRno6iKUqiennqShLLWcpeDr9avenA1YKY7GGJ8s
6ME6ouDIyV77lbvBnfFXeTJkK9gp+9YTPeImOJqOoZ1WtOpj8C3zuS5qywuvfwNjktRGlXLQaGPx
Zzjmw81Qj1Zm7hpRAWhVaNfyDYl/CDnHdWxGyGup9PpXj1KOm2hsdA0gK6AWA3HsT1qQjs6ynWAy
aTzWvJE73ikZT4JFpGppwRJ7aeSl38itvB/tao9GEcyP4VAIPsPRbjC3bw8wRnAHexOsP/Upui12
s0c7moUd2ImLfsG585qTALYJ3iAifcFslGdIGCQyCd03ZjeOgwwMs+AvA1BtkZ0SGetA8suiF5Y4
yU7RirbRgZEn51Ustr/Fu1gWl8gIgioTQlP1+kMP0GWQiezlh8Vf7AgQDOUrb9ly82WtxDHv3Bxp
YXhGMW0C00vTDa9YhvZSnXDykM1m2eo2WVBXLWwVwJwiDApSoKqAMkRxp90UWkIGP2d4KZ8sZCsg
WktknvOMeu7cR4gcKHkUVesGwL9wbvKBYG+vOuGd/4lvkyiHE9aE6DLNx2dkNJVaTjUJvFlr7VKA
OYzd6zZq+0zvEhjfBix4zVjo10obcJwA8bD9k6UCbGgrMqHboprGmIJOyZUoEIMUjbjCylL0IzLy
J0HeSgTz+hWtM0KZ4PXr7QL8i1n3iZDtBcAbNknCG47YygzX52G+iSSgUFVESDbmg3JQ3GVXHOUD
7UH/RhmFBkyfLAZqqPj4REFkxWjcAuJQDOBeyjeCaSkAxjLt9gvl3K5vf4MgZvto7+JYX6FWaSWK
qDgqfnke/WDfe3RXYvgNdpNNvVudjNEKo5+GZVG0zJfn9P84+7ItOXGm2ydiLWbELWNOlTW5qly+
YXlogwAxCxBPfzbV32lnYv6k233TF152pEQoFIrYsbfuTRAKK6BI4N127tVQdGFk4RdpGlNbGeDc
vPnZDV+U+olXb7dNrEfXCxsLdwAkR+XoKc+VLv2gHvhX3QeDT+zkzuibkVNt8pfNP/qWTyxO7GQY
FobC4BMGOIM67vT0yehyJ2nbjVO12kbHrPc/3rfISLMoRRNWKcxAHOB8wFw0RzFzA2wSEq0+4C8s
LellDSGUnMRY0+CCPB21YT/1mCvvYygiDV67L3wQBb1Lm2RB63tJNFlDk8IEpcp1fLViKC+Os8Oz
iHuakR6NJD5LIt43qb3hKKsOrxuYCpbxpAZL6bUpTRnA1FOjVAAdbZdC8abLNlAAq+nFhYWFY1QN
xGQMKTcDNX8zqv5+aquwY4dJq581/q5L93X7fNv5t9a0cJCexOWgUYTCwkiDWAMyTGzOX65+ItMG
syuZYeAfmvAXmWSnaYCAYwzhY3gDTuhAkucFDGry/YxvSB5B7FO/Rec/unkvzC4+l55ohMcELZFG
e8AV5kxj/gfBaeYPAeGhaaA4sbBQjqVaZBU2r9Goo0o/Y/0vvkUSuJokXRpZ+AQmkBppAv1uGKuG
25f9SRXqaaxN5tiFcmxy3ScDvSOgEE2i/GzwSnG0gvYbkeT3b4gTpiKJMSD4AmGbxTVG25qTVqYk
MCDkRsfpm0RLsWMESbkOHtjbTvl70IexD2soLJnoP14ftKYBgg766mAQrNJPYJxtPRviqnkJUp8/
MATMIK5mHcMfS9H6nnZFp5c6GDhbsNswzQUkxDX6rTrq74cMLCIm8Hu6SUBduMwBFGYlic1aO+jF
MdaAWppebq9j5Qq7tjD/gosjBnSWNfK+sYMuMMPK+GkFZajujbA0fs7KpP8i0fj9uQaLFspVM5PV
7/Q5uS4XPFLAm5s0B65DO16F8OdwICN3DflpTHlgqzWgLltnbj5T13fntd0537pYKQhnC6gMIi80
yEs1YWrFZCExTnpa7LmxVZhaOXzX1pZur1VgeOZgvQZ5+MFuURkeSw/wo73qcWO/LYG0dsx08MGC
Vgq40t+AmBO0XuFJI1gMIuAk0ulUZ8Cvxu2dFe83XOb3xBRL+2XqI3W42MhWb6Z2iLGRra8FEko5
OyRAXjL5SA/cODD/e6X42t7iUDOWiylTMorEHiiqLq72WSM27s+17QPlPOgecTvP5DbXzmG0pWTW
1DQD3Ww9Shpnmj4lpeSk5PX27q0ZmjHHsmLMfOLLiqVpdZJeM5CqtUOaOmZTvEvJcExb5TOYfsPb
tlad0FQIlgRKYEVe3p/NYBmJKeNw88MUxCCasHyGUcv5YG9X1VYqwJp8aW1xqVmdoQJBl6Mzilc4
xmob6D0EiUehoxlGznm6czGg5m8scf4wy1N9aXRxyelZLNc42GgwDalXdNl34KHcQswshVHq2DW4
0/O0CGQzvZci4eVVuXUctn7BIhGKEM8kS4HyxN9c6vQw/Y/dYDtlXbsOLha7rOYUqBI0NNNpqKak
8JWiCARpt7KuVQ9V5+vaAOmKtuRILhN7BLmZDlKXXIlcYSaKa3aK4ktWobvgOIw3cqHVReGFDj4U
PONBVHN99DI91qjBDBIMeex007PR0g0LK4gEeOaFiYWTgPy7p60EvuyZgEKcZwKKmRR0wDt6s+K2
Fh0vbS3cARq6SFq7pETdl+5Qb3tX37XzXINEo/CQb9FCriU8v6wZ8nzZXsRiKqWCajk2TzH3CbBr
2n1Wfd44YusrmhNwkE2rZFnEqRqegOUOV9ms//Ff6WrWbmnMYyBgaRYoZJYZD7r6HMSTFglQ1/FE
8pykbynxiQXOAnPj5M5f4rfQoasKEmG0j5DFXe8da9s2iSwCdhfBf8h2OUIrzXaNpHvnTflpjLvY
4bmRO6AqeNzY0tXPdmF6kYvoFZS8OF49oD3n/gCsBChyK+UJ1WEAA0MCiNMj6zHOukXEt3rWLuwu
shK7pHqX4TkcoBfj8klzxy3w67oF3G0G+P5+5zZqEqmhQFPSEE3JaTc2bexUSbF5oucf+vu3+8fM
csQMqqKFWrWZDfifFog6UDBaF4c2Oc81K3JMDkO3UXNedUzwRP1vYdbCW6ggGdEklGMN9UclfarH
s1S91NHdtDWys5qSmxeWFs5hM0SqJMPalHvLmTyr/9BHEPfz1B6akIn/Z5fohcWFW1gpj4Ye8wt/
cIWtZwkYigQ5lKUjD5qPxkXEkuKpixit/5YoU7zuGYPszM3h9uNrN3fHXyRwJ94+b6tOeWFzvvIu
bFpZ1GlKw9CR4pYz8ofE3nrlrnrHhYXFJcZGoZRKjzgc28+zpHEqOq/nT2r2c2g33xargevC2OI6
i4qEFXaRzuotfyMNIOQzy6KB3sJtq0DCVH6a7QYoJqXQEdrUnlrh1MB1emF/ccWRWC71AgQqKBUL
HyS24fBgnKFR7xa+2Bmecr/Z71nNsX5ZXD45QKihDmlF/79ezX/JsTY29yOXuPAVxaDpYDODhnYO
Tu+MpZbXiNLNY7VzmWqHklG5bRaFA0u7zTxla52Lo68jqKaSpOIgSunOokV1xrigfNdPptMZWWD0
GBA022o3FeOpmhIf18gOg5NuI7g7AJkH7mkRSBn5kkcSALTKIU6MQ27W+Peso00KjKfGMncG2d51
g3CImjEHKCbVzeLiNVJQjFIkXAmqPTi1Jb0P4/DYIWtWjeJulHTuJDomadtEg7pNngejkjwpSZ86
bZb4jSz2eqPs+sF+l6f4q20IUCwNRgosYLPLeP0TR9CdWhR3G+uxF+Urqh6+lTV7BZ6E19Je6Udf
bfhu6pVHbrLHvGeuzfJPWdJ/7Xp6L4PD0c1o86WV5Z8DAMH1NPpUb/xJKb5onHqUyft8zN2JEI+P
FXVsGt2Zg+CvZjTW3kQtPWwGTXahwPAlk/M0YLUEblYJwk65HHdHZVR+VCYQ8rH5mOngis2j9rVO
jc4tzWJXDbHksRgNQDSy6NS/6Vl2bpDSaTZgPiNjbkTBbU/kBz3DdY6m6ySDs80WAqm6YZxQax7d
24Ft9SiCGdH4yG9tjJ1cR7a8BjdnqptSwAWa3iMSCQw1oe8NSEdaPtjhdLdNnrT2QLi0uTj+5WSx
wgDLVJDHWePiy+51nInGbLy20bZoQFYzpYuTv7iacj5B+FEGE/KkJY5K/zJBhaF+39jF+R/5LZu4
MDLfHxdnvh31wWDDP+EFz1fnkpJxEyu1dcwXd+CUiDIiPJnf5cVeO80EkP+WEG9r/xZX32RwVGUL
KBJmDJmY5Kl94ZbDj40NXH0iANuA2quOjspyllqho84BxpUCq/aisAqivXZn3ZUngVrDtgP+HznE
L3OL75VBv1JGyRmlPAdDpUHiitop3aJzQEmz16mTQhvEBtfGVldszfNBpPDPMhffjUYIkX3csZBJ
qFtmPyTILyikcjt9Cy6ymgRCV8IERxjgbZitvnbJJo8qtWMQlPrQqtGCvIBWDXAVs1bN5ANHKG/q
nqyt7tLkIpaIHKLVPIdXKqoTQ2GgwuiarGQO0cPb7jJ/nuVxuzS0CCCGndEWDys7EOKRWd+laQMR
tFr3ujDwG8wtFaC0TJFB/8mLde2EYQAdnT3MOs0dnesvJWNMHHQmWE2t3rXlV2t4ioz/jjvAobqw
sTjFA2AaTRchQEFOTD/Id+ARcZX+Q4phW7NoLZe9NLZwPYlINdRxmB1k+V+JhjlNTXEatNoaHmxq
Ms0+tXQF3PMEJMXArYIV73rzCm43fc0lKajSOIw1Y1+oEvGSpLUOdKCyk+ZUfWTDpu7YWpaHAAE6
eqBGfweOThNy9RJlp1AX2RsQ5JmXWES86dSunDgb97KandQKU75KdUisxtFT+aUy7QQ0O1X12aTI
bbqi/jIJ6H2MffWTJW3pphTig7ePytbvXJxJezCZyTSI/skAt9jyG+SIpGFfs3uLH8s45Erk3Da4
Wiu73JnFFyFxp/4NO/pQ/fjH1cr9v1H9WF2eicb4zIdoAhl3/fmtkhA9rqpilrpEAeSxzeS91T5J
iQDn1SEdkFbwx40Frt1V9oXNxeWhxjWJlSmbtbLmsos0eeDplr43/uDpp+SQWVswzLUAcWlwESDs
bKxLrZVBLYIJzCLzTdNPTOHfXtbqQbpY1SJCdJLNrcpqMGwNVTNdgENS2Y1Z7BTWw1QLKMRtlENW
7+DLVS2iRJISAvK+DiRsqiuA3ADD0ExLl3iWnwAEjsdnkoPbaOspv7XOxYEYJZnLGICIAhURyWjm
mt03Rl8l0CvZTRaYdKugtX4gLlLshY/qRa4WfYfi8ZyszcXjv1PD7nFbv2rtYrzMrBeuOekT+u/G
3EGRw1aSndiW3Ntusno1XppYOKOScaXQczn9mw/z1NzPfOBD0O7bZ7o5rLVpbeGVkZHabTPr5s4X
8ZzoZm60s9AN+kOmc22mif/nMbRwyapAkKwp/7u0NBdDtF3pWud5DKjw9W/mRs9wbXVouKJ0bJqQ
qFOXdD5pVUIFQZn+Xt1/LYyv+AaM2UQjICNE9WyxuBZSU22TYyJn1NUHKoBlrvin286xEqiuTCzO
lhilQtMkXMZmdsDQDxg0JgdMNxvJzEqaeWVlccH0ouBJamGGcEgzz6yeEiNF7eJpxqXcXs4Kya+G
fi7wkxgBUhRrCT3hYHanERmjoIk94ULEytXRkvFKFyJ7UIB0QX4ByozwX1TIVu6YK8uLgwxAd1pE
yD1QoSNhBhYYy6f7OSZmwPtvwZVWP9vFMhdHmptcr0SOkGiQO2U6SvQtzoKNrVx5IV8taHmQtTot
GSQmZwLSYIZbl3cmkPUG0M8Z0PN/8kK+srfwdqobQ2eOuDORhVT7f7KQWXtse4BqawMXfq9bUjya
9igFUmc7NUHv2vRFbW644+oBvvhMC7+XKiXqmhKfCc1iJ8lPujRtBfeNr7QcSRTKAK1wqcau3QkU
gyDpEgNigw68BVFqXh+2YSdr71QAC2RFN3WgG/FUvc7gmN2llSgQA+P8r/mMZcc8kHxZ/gtgJQcD
s5strNWPpWpzvAVYB/3ia4MN1JwqXS+TMO5aANjCBP8zhvC2v68bAUiDQLnVBPP9tRGgTSCPCbcA
Qvlcik88yp14+Ou2jbXanQK0GrFBQilriOrXRiIzltXeFAmAr71XaofCs0CGCAby3o/kcwfsFUR1
Ng7y6sIg6TBrcemKvRwVlI3YZl2WgVqp+GFUttNOgCx3GxfjaoS/MDJHx4tyWqRnitHXchEazSRc
CpI9B2qPqW92wvRiVHk3NnLN7aGEDbgfZgAB+1u4hAqPp7Hd03BKCqfZZ7salP+2O5Cvc8sshgDz
Zhq65vfQpCVQ5AQ2X8Xk5fUaW1ryUZ6guDuTHEgz807pmqcWIb6RXWRunrVBoruWhxpzhWFWptVl
smxXSxHgGmotYriLEox7SEvvxf1c4R12WwoGK14CU3iWY0YcXfglcehgJXXHtSkOIVTVFpgnlbxY
bDHercTDSyPLFq5mmEUmgIoO++KedVBYUbX/7uwGHAtIUALoEcBW19+o0JuMElWNQQF8lsldN/oW
+7rheyul3Csbi4uR9zzCmHQUoxemBWwXHxrhzeRL+knaJ1sNopWDdWVsGZa0op66Acrihh49J5n6
MI3CSbVgspKn2+ta8wDwQeNMYaQZ/y3C+ti3EgXwLgn7/pgMhwh4iGkjxq469KWNRZggkPERlJc1
hABm5uQ6JA+o4Ppm0EEL6/ZyVjcOHm3imoJk9ZKmkrRVy1srTcISV1IyOAkms62nVN2SAFvzafuX
nWWfsktNq4Wycxli7P11SEiYGvlG+vzxbyxKZhiX/2ctH9t6GV1pktkNr2rUL/p9gfcbhmdBc5A+
boFFVmPcpaXFB4r6tKgUHZaU7/3e+jyPIBm+/dh6isu+J/6f1LyvVraIqYxmEWmt7O8LUW3nLBNY
5M6vp2AeDLa9LYbkrc81//nFVjKl1XUxL1BO9nb7c2CbrfqVcsXVkhYhyExyQmsTFjqPQGHpb00i
5VHeNzvpRQSqV4W5W/rJyxYF8ge285abLAJTEzWYaZkt2zs17D3hZzvjW3PPayc+WMxpjtVOC83P
EIQ5s0Ac+c704/sizJEk6hvBZGXER7vahUXckrSkGaoBv2W+LM0ZzvIjSZxCcavjzAbduGXm1lAl
xBTu5rW58gVQXJZtDAZAOxm9m+tvnBDRRgQlPxQ8MJLaVuiOUt9Ugu/zyDu6Uy4jzmD+mNUTMHbv
/+e4c2V84WCYth/MwZbLMLO7N8HTE230+45orjoYG0nX2mm9srVwNS5xxpQYC52Bh+WIHgGmqJ5B
9OYm6m6Whkhz9/bq5s+2cLEriwsXA1nkICqqlKGVowc2fa/bPqzqn4YmXL4piTsncb8bs5Bsgexi
nvG4/o6Sjl69JdvzRdvvMb6CyW3Nl49b9cX/Yxv/sbPE2Fopg7ZXqc2JXRQWHPUCDJGfOl94E9vN
uOktD125m7CLvwwurtomwiAapILgoJb2pasM4rZqA6p0YfpG+9/V3mY9yF/GFiFdGrq0n0YFL0TM
L3PQ91s/rHZDokZdP3K/jCyOXK1YjVkNeD3VRnSeqHY/RRaYB2J1XxPyvZhpCDQqj+BdsBWntZN8
ZlY94G8FTZN1XiknbqpGZ6bKn/hQBmbdI7PvfvCenVq1PhmR+skaxJM0xQ9jCtCw2ozuJLqjoJJ3
28NXLgiga6HVOOOhMYe9cLoujkamN1YcTjzaGfQuyYzgtoW1ItWliWUaDMsK5C2nOTaSUPNwxdpe
ITvSUxTMHMmZJ8sO+wZiMbpVN1pzvIvFLRGNLRNqy9U4CYs+9zNp/N6AESKi8bNq041VrhCAzIOP
/2yktfC7Ipf0ScqxShmiT0ZQHtK56+JZKaghzOeZQYy63Bu/DnsTsSr2NEcN6flVfaq2B05XUnb8
FqLPgxEKWIEWt1E1mHzoVbjnLMI1P6TGo7iv9+Q47JSNvHOtRHxla1FaSivwGGMaao4mCmQqnbmH
D4I05ulB6sfoejob7jSfrWWYhNg1Xm6oeoJjfnELVJpETaOZm02+XP3o9vMERjdT43Bv8nvZ/xfF
ztVDcmFy9rOLLEoHBw+XW4rkuikfuWSHdqSH1BI7lYD8J6+PU6I8UD746TAGXEp6SGYS4mAo9mmc
+g1PW9/xi1+z+LqZBZ2kwcbXtbLcdm0jLwJdsx+TdHq1lDaDjma8ixQjBjjMCJIuPelW/9hp5dvt
D7G1KYsPX6t8rAdrfhd2lmNFnzV94x2wdh9C2EMHpcgMXl++0FqdMyD2q+rjui8CQEMOCcptxpYH
ry7kws7i5OZAyDeshZ15PHtumEbxPglsV+0OAAY6lZu76bixttlJf3PiC5uLC0RStEwvbESmhjUv
sVqHgL/txbi1tjUzugz4gqVbQCMvA4GSt2Pfkb4K+YxuaM/xlDja1pt9LfmFogXU55G0oFm0VBLI
9aYkfSyDDADJb1q4M10cD8fj6PQuE+iURsArIeb9C/GqtUh3aXpxMo00IWacfZgeQbvUunPJaI50
Rcg2MDfzP7X8ZNhJggmRGfa/rANrfMyrrrDAHm4RpzL23Ppa0c9N9XL7WK2YwWgISs2YQwFKYfmQ
1wYSgSsgxatGnpAoVG5hPg6t6o/DFsPwhqXlUx5lYd5rRlyH4DD2YjCqSRh2tEpIyni3l7TihaBh
xOsEeiOa/VvEzmsoMhaDXoX28NxUO4B25Ta8bWJtLZcm5j+/iNBjnBW6NU1V2Jeyq9RQ3jqp9o80
NfzbdtaS56u1LIIviwGPqXMbiPD/0ZFnOjB5I0iZVUd/y/EWvW3QsNaXBuwQiMZn6ZhF9mxN2owt
gkVayuaBQtCSOXWjmA6mRh+bNpMsp9Mj6pVTJ/a2HdmvVSFqj/cJWnHZeM643bs803xtJMBO8MRp
euNgFoxnrpWN0znu9NwHSInsgG4lOzuLsmNZZIbX6yADxRA9I8XolmO/MyR2VurqlJlliSdl/tLQ
5FSPCXlJbH1sPFVqBkcVYOATBBT7rmWXUBORgWFsqtoREU33NXjS7vqB5pgnh9KzTVXZldqEBX1X
Sa5QhB1MtWT/VapJ6Uad5BpMuasJXnal2T9IxHR0Xf8qmvbABP6RDNUHV7RADEYEjTrWQNq3kZ8p
WqK5KHdaj/9nqacYUuak03QEuaDuAib9w1LbL0nMH+w08s0kO5Gp15xhEH4Duqq8UR8kqz03pvpa
WrSFrjw49Md4DEtSfuOmuAMq6o2lwxnq88Lv6/GgysV90xrvqlYkThsB2BUX9Yuq6C8QOP5s2OVP
JcLogEoSj0nVq0qBAVONEOPhRthqQKpzGdOceLe8F5BOdyxTHPsYsxyp1QPubrus0SH8IL8Wsvml
agV18Waw/CYuvSKejoXN3ivRC9dOpm8TZ+fUKLw+n85UY7shE64uRwdVaX9UDHdNy8huSp8w0/nD
1NhzHk1fZyImp+3HUOqHuymhVVhrRuWMTcJdKKs7EB2xgyhCYdHMe+i/wfUAo/c1RgNNBiJFYprX
8f55sIonGvcnxZwOUyUFYPo7M4HuAeCenpmkYBKaUsmVMvakat1037P0mULoF39ePOeCc/CAl9Rj
PA7yKT5XStme7BpfvyrRhe1xfUU5P1CTnFTLOk5FvgPrHiBUKXV0QyqcgjTekNSfiGS8sakavIFL
R94PP3KugCFVGE/4DSc+aiDYzvLaj4i+41L2jD5VMLFkcnVNfYt5W4R1rL7rynCkI3+O+jYUfQEq
v3YY9mqa3oGWMXKGTt2DvsiLbLZjWvGGWQAfbB6NA5Hu2B0UNgKwP/oY+MvcpAewkaXyw2AWuasJ
s3SbzGj3xO6Ek9FIc7iWe2hBe00+AnzPise2skxnlFvd0Vj/nU3qrueW6vcD7nFFfE2U6lUW5QFS
1touF7VvFn2C4CrzU1eKV5bRN0XoZ4FzXesDcXqT+T2vHyaFepUefVZjUbk0MzoH/OTfojJ9rHLS
n0olSV1u0UM1KVBT6pSA2brtY7cMdLYkP7FzDOfGj03c3NVTs1f7CJIg6YuddE8AwuSOCUk4r+mS
0W2g6e33tnWn1uWx0asD6FDBWhu1L7od7eo2DcTU+Ylc7qqOUK8h5bOQ2VduJAcJm10reEtU9FtZ
0iPlhYuJIFez8qM5Ur+KKk9Lqr94XvpsSv1ek3xbyO+qTM/jvFDTfCGsZ44xyEetlz5LJQMXO/0M
zfmQVJXkVKR4mpjZQZeEPNXD+Drq9DlRQAUk7E9QPfvJ7W5XVyRzSjRfW174cVN6ag7kZN+7sYTh
i6bL5kmMB0h8+NJEA6729yKfwq4kmLJX0eqsrJcRhO8iUp6NHOwPUvQZiDK3T3PPzsgbYegNQagb
vxMHOm1fhsYMxvrJiq2wJq/F5KRF6cedVDny0DxoUXKkeutxTXAI1o6fBoJi/2DIO532J7m27g3I
xvg1b3Z5BPpXOVefOyUb3yuqvTd29daVTLgtOPqcpJeDdCy/Ryr5MTeRvMYcX1JLtx2Tde9WnZ+b
iBxzYD+tRvNEKp9GWp5VAiC/XO9rhNYKMTs2GrTNsJ4oOjZRuhNa/Cok7TEe2me8DY5S1ezn8W1u
iyAek0e7JW+tbJ7A2RzmMrRNtWnXdGdZsGMjgw9JgUoKKfd92/jzX2fom/Gm+9qhCRnXwwmiR491
KwIQL7u9YEHCJq+uvslR4demtcsSsMCSzkuhDUlp+iCX8QHMiU5ipy/j4LMSjzVTtiq/pZXlc7ny
qijxRS75St9+k8VwpmZ6VEt2olr7yvG7UzN+KDi5myQgNIbMV7IptPXez0fExmTEaIiU4iJstZDD
f0VpOcAVY9wo2U8a3oA8crOsd/gI7G2jANIu3JKX56hUH0Ym+0Wk7/KYBl3Su8oYYVqVeIM6hpgo
Oshm+5Bpw6ea2Hu1G/Zy3nvmFL0nhX7IG+YXVDiQWvMKwKSEjkIoCEfhcT7qLPddOoUxZ9CDKlym
VR6IRu70eAiaIYLMpObqEfOyafJtCSSQEOHRbMMGZbDl9QinBak92xJHKssPbdw/cwb2/mw6KBH4
LZXo0FIwXFaNq0KujkiRVxLFI6o4sIL5aj96Smb7yFCCjrGdakUHfRzAwt8NAY0Kt455QNUpkGv9
UR+ifTvYOyNjD7Y1YOKs8du88iZr9Exm+x3PfUtMoaIiFhvaAWQmXpYmIJJA0zYaz4RMd0WuP1fd
+Kjb6f1gt64xpUfFtsJEkkJb2C+pWvdOZNkPCbMOk6rtuKj20dR6gsU7NklByqRzr6YIJf0jM/v3
nkGVoZTOjDePsiE+1TT1iFzsY9RMXYAkT1WpftpI8H5/VoBGHC8nKNihd7ckBxAZUECaij4kODke
W1OGjgFRn1Op2pJlWHnmQmYYHMpA6ICPaVk3ye1RS+RWQe+pLh/ipD7STcTsSmnGwqMWHG2GKpv2
R/J8kYXbbZU1hgI2VoHKU/EJtb4781O/0x2c6TArnK1S9sqSCF63qmXaMIv37XXWn+UdLWzRlWGZ
IFEEPh14tNtfZyX5xoMP4J8ZRT+D+q4tDFxvOxsNz7Cc6I5PwgjHKHIlgSZT1MVbwmCr6/llbfki
K9K2rFTkrVDqiR1ZLgMuKxsLWnvAXK5o2VwlmR0bamYBuqIqnQN001MseOFkkonAofgVK/unwizq
+0oy7ygyKExjhpWIvxEj+3Z7c5WVMjqkZqAkpcoE/E9LWAtn3TgI6IKhcDD4/Y9SYMh3BIixdZIU
VT1FhsoTgYbHvkJXYus9v7LZQNJgPhuDLTPaan61XjjrNI41tFCiKiS5D1k7p+s2XvJbBmbfujCQ
ZYWtFS0KBvYk4aUFmnRquLd3cH5tLmoSFsa1gP3EySbmcrhEVTU7AWS2CmVReJr+VbLCDrd7U5Qu
Hlp/UHkF0ASFno/ClblEBMl2lxWW+GhyKgBwuzP5uXJGZ8I3e7QZtxtHqzt4YXD+84sdlPqoa+2R
1iHDjVPVqpMI7/YGrh0HVMbmWTqwA2B1i9f1BPhMmVZwwR58Pq35PuP7tfM8gda27zM72FYzbO2T
XRpcVBsl8Mv0tQqvkKZAwuNMIFGwgrR4LdthwztWgpdlgVjNQJkccptLyqehMCZNSvs6tICG03o3
ka0dZPFcxcy+3N7GtQ91aWmxqLqoIqEUKCVppnjAlIKrmv0fnKZLE4tYj9QVfIwkbzAmyzAJKb/j
Kt0Ct6x7w8WOLRyu4nj6DlpWh5MNtgHJmfbIDVJXMxzNFfvGRUIlb5yqrY+0CEN1AxBjwWw8uM3K
ieqfI7CEkzK6CXSjb3+ktcbBlT8sApLc8a6ybdYg3HanudD90aI6WaHqZc9b2Jotl1gUyooe3Ztc
xroSsPqxGHOr8gZecN6ZZfCb8Xs20TWwmy7DkTJmpZSlgAMQPeB0OnFIXkI65w/GgGYUJCa4NKLL
1jLJYDWFmiJuzTBJvOys+tTPIHGHksjdJBzFVdHAtD25DzZr9yv9D9zUFsBcxEY1Y1lWV7umA6H6
VIZI9FO86bPPQxxPED+SvSiDXnWTB5qQj4kkDkpqQxKGDQ80559AUeZHFQS3JglvDfRnkpY6QKue
kpjhqp2S2KUDawMlVTJXYiA0MJUXczSfgdctHDGCNIBPvpUPj0pnPEJJNKiNPBwJjZxcVc9ZNsZu
hBLigIAVC+iXSpS4SkGhDEWz1p3sLHPUFjw/fQ9WShpnT4Y0hlTJRwdsA/eARHInLSf5pzyS8yik
JNCi7kHqIHEqlZm0G6W68ypQNTtEhlShI6T06fZJWDlzVzu7OAi4lrEnCvJGy/qZcRRv1QTFpZOy
KU69duSuLC1OQVpbeLibWRlq9+bBHB1IkvqzUon2Mn5lwRYIcOXMXVlbtOQEExGZGIdgV5K4iZW7
nZb5t7duDdN4ZWOREauJQdnEYaP1q5nKeDx2TrxHgv+4jZfbWM9SrE7OGzE3O8sQQlwKCm0mLbzb
y9nwBGNx/XfZaFpGDE8oNDVUSRrWNYqyWobsvt0wtbWYxR2ZxgOkA2K4gpm+FXO3MU6C24tZtYC3
nQbaVmN+612nS6PeSbJGgTeO7HNktZ5hb1GOr24XsCKGaligs1tmFELFzDlKF0mIut0AeRG0Dh4T
Kb9npNrqym6ZWmyXydSm5i3exRN3cCUq+86TNNcKivtob3qFEtLGQ6UzlLzNqbd5nxYXC9Q9IA2A
QTRgqpdALI3Ifa1ANDW0jcFV8z66K1A23yFuKfuqyryhKOHzESp3fac1GJNWP1Xt+G0opVPfQcv8
9lf9wGP9/nMAh8VDFE+VJcjb6qfY7uQiCfOePwgjvjMYiZ7SinhGB5Bl0vhZK4WD0pzHMW/Ba6u2
j4Jnn0tJyh0lQve6x5gMPqo/mqo35OAlbprasb38VFeoSYJOssEgDZVQ61cJeg54bqOQ1hPXyJv9
yPqNZHHtyypgQ8SDDygGbQk50s2UG32n4suia9VGO2HxzzxD26BtNrbu48H829b9MrWEHuVa3WTV
oCWA1I0nHpL9/2PvS5YjR5Jkf6Wl7qjB6gCeTM8Ba6wkg3vyAuGKzbE74AC+/imYWZ1BMCYwXXN5
hyct0tLZQdLCN3NzM1PV19EWNsuO91TgaEh4biEbYeIdMS+0Q5qR14yWMdBjHP2f0Ibi6PuBFMvV
1EBgOuFS2CidiH6+WJz5+jzWwzIOkGtJ1sJqsLOLKZzrtuq620Cc0DW2y6wkSybnrh+Y8mKM6sSP
oLESK3aYh7g2i4U6+4mkAAaGSgD4JvBsEWcD41C7FJMSUxmpH2Fm1isjP6C5KrZZBsFHv59INM+f
sCWLs3EZXCq1RmNA1Q6XejEc0o4j9B/W0jBsxAK7UlUy/7zJU676aJDzTE9DEIvlMUhrzKC6rlvF
D/V24fV34qF5PI+fF/nR45nGSgkiZaxWbVy24Pwtk9hPJOieD4IN4ObCHJ7aG2ghFHUNWQg0SMzu
npqPcSvmeoqX00ua3kdRD4V3fcHIyXDq2Mo0rUdjytMiM2mdp76wGj3dq/xyVTk/6X5jZ6lbf1r2
ufNAAkWSAfsjEtIeX40FI666th8gvbZRvNzrVi00ZdXVkr7jqa1wZGYe5PQNlxgentQfh2ozatGq
XYoLTk/b75HMo5yolI0RUKRJ+UT9kN0QIPVuMylPhKAjNK7Pb+2TEeLxgOSv8xYXhUzMGORgtTOR
JkCiL7RUMLkUnuBEd+eNnRAhU4xjY7N9NxAw/SsGJO/JU/pcys4Eike0fYEGBShQHcoXaQtKOEt9
LdbNbeGEl1rioDh//luc6oCagiJjknoE9fUcdFjlHTZ/Dj2Fv7STxhX3p/SYCahjOVF2ulN+THk7
b/cT7vptix7ZnU21if7iOsuhdgfacA14ucNEUDFR55QuuSxXoYuiJwWMbtq5dCNcKT/Of4GTR+TI
/mz20SPR8riBr+69bjcdkXgt+PJq6V1z8h4/nt/ZudfzlglCDyWTPtFSuxnlrWgkkVsF9c0A5Gqk
x4VddlLrdNEYWEWvLvhSaWmgk/s7cjwo2w06NzHRxcdEQYdKvVN60yKjncNu4ILM+wn8Tg+QmVqy
faLHDZsLOVcFrAjSNwnIqgTEbEAo7PdlBkhHgqJsQ4vIDusgskqRreUYV3KEQh4tcpsItd+m7d+4
r4CoBfxUkZFwmVNAjUIrDMXAoDUEVVa1QU/kuEQwenqRDZAiow0d7Z7zfE7UtGoWkB7Vo5xfBKO2
kfXsLYs4CCGrbl+DnAk9ShMdirBnJuKB81v5hMYoPMmR+dkek0iIkIrCPPPoejiowHUbd/HFzzwZ
FvlHva3uiBNDtIe5kNe7aNfyailrdtJ5Kqgz4c5RQLs8v0fRx1aMRg6tIPMnz9yn7+w31W68Z39D
bEkBl91vY7MhgylyUCsKCaQOPMn96EEsQgMfprAkknYKCA5DwGNPJTSAiWfPbF1NaEll6GE1bu+k
QJz0oiWva7e0aqt+Cm8Kd6k0eAp1YID1Wptw+6gMzlFRYd23YqbH2WcP/HQLtbJHrkrXdCFV4TJf
dCCDiMaRBY94eqhHdmdzOoSGkKVqkqFBEKLJdrsH5D25DBz04IEqEN13tLeXQoiTzw88S0HVMjkJ
EIt/dU+ZpDEFxEvU12/qdWRPb+RXtMPfT4gzMJkuHJXTYzwyNwvRyyIUCdrgIUm/7xwNKMbkxryQ
rpFSRId2sone5SWmk1P+93iA0+dH/rc2e64IFHJCpJdWhtobFgiduRX0IToPSosZDGxx3B0ayTnv
Fk7FtUeG59pdOlquFH0Av0+QXYwAdrSCZbaLrm+6p+f3+LGV2flAK12WipOK4E+6x+aQOFPUMtrx
D3kx4Dx9NH4vnzqLGkK5iQMocVKEg4BPOOHTxCuZ2DGaWEUQWoU3+g9g6XbjEtPpqXfWVKXETQaZ
pG8cmtSUBaESQ1DStXplUaOyJLO2UIGztB482UnldkvaiSeXD/QT6D7WQCvwzfHUMm11Ai9ApdKl
homWq/GqRGfh+V1yekqP7MymtIqylGhZlPnyod7xTTjabF3fBFClps85tQoZT/LM+R+IMUzyB992
jqnoKlEQfn5rF1eTAX3/ItwNXUMXGxFYvzHgVOWVsTDEyW99N6RLiLYhsyLN2ZnSPCBmSVAIqBu/
Qx8oa5aK2Z9BxDkTM7fSFH0fNWgr9kcpXfek3426UNtthq5PuYKGgCmW65Ang8XE8qMRzNucV5Fl
9PSW1PIDmupsJU03bRs8DFow2nKUuLyiFnp+L3gRuknUJmi1FC/rDIz6JXle2AOnl+L3DM18VKQz
UJbLOnrAifKEqJjYKoneCrl0+rzFfT74cpw/q3l6Edb5UqrrVFINYJm/lseYvtyRg9TSvulAbwpq
gbRfaYXErT4BhasSt7E9av3DwliXzM0c1lhLYTUMn7cc6IuuAH3KwTUFwCOeGtN7PLvM79TAQd94
uzpvemEfGrOTpjAiBNIAOZyk2RAFoTcC/vMWTt+mR3OpfJ3LoSECVfvpTIXxGoQHzFJTfbS7qLmW
peKi0Jo3SG64Zj1wYKslVMNyxkBtIw2gPRSzpdt2msv5sTCmzi1DQyXwG5qv0yNicjDD/A0u5VM5
I+AzdHEikUDgNFtWWSCg+QfPopcWg8Ul1ck0xYbUi6UGq7xe4ig9heAHN9Bvc7O1TJEyorksTbES
dz8ZZvaKbokgAvaQLvB/atiEIEYQ1oUrbjjwhMKO7UNPHhd7yU7dFMffZbbo+ZgYDaiKdA+0iz66
qPfI/TzEUGFe2F2n7KigPcZJRfsRuk6+bi49yqlBR8ROKjjW0Z8tBtPlu/BcOxmhHVuZzu+RO2gY
nsR9jys+WqfP427i7jGccDe8/rzi6f7v4EBRHv89rlkIWlYl01TQSPnDJl7lN2zV24Mn2RO+N7eX
5BI+EyrzM3FsbXZVqGall0mAWWQO8fkkVWwDcXsr27kTuoJLdv0HXuMb2Rm8dp16S07opIs4tj/z
9aAfFSKlNYhH9qKt2hKcnysgESDZ2v3f5Zk8nt55ljDWglQExAnTe2BOjZueiRZPrGwHi5DR0ZYu
46URznOGqRqUTO4QOYEPD9wa8XY0rB4sf+wjsGTHGJ2lAONkDAXkG5GRGCfwdLMdlChlGnBDA9nk
2thMcjet3/iJU2/plntZB6vDSryGMsN5d3/qaXFsdraVapEyc2gRlU6sEtIKMExPctEjs3BvnZzQ
YzuzLZMPaLPAe4X6Za9BhSLVrgPRfKbNWFltrj22RH2s+JhZmZhUXqGoa+CMLFXQr82oW4oWTvn5
398F3Atf3QNQKVKgNgLU5YmwbdL+vmHoH88QldcG+o7AgO+en+SF0Zvi7GYJSrS0Ng1meeL2UkFQ
Uvhq8omcE/zap+9LHuJUmHA8wtnV0qHGaFYBRlgSZaMO4orL+v5/OabZlRESSK41Ang+dbzq1zgR
79JqcgKKPr2j4PYWU4HTX5y7Pejp4tZAVxD5xvKUk6JqshpOFt0EkClhHURRZGDuG/Yux9Wq75IL
pQc0ruihTJgML23UH0IdwLixXXgOnLxhjr7KvIIlh2EA7Q98FdGnO4ATPhR43tjXn6SNudHsaLOo
4XTqoBKwnUFRVUZoMs/oFAkaNUFbkk1JpMKib+I7RdfuiuKZrNiFR59FJ/OC6xyp9tz+GxTXwOP+
Nj7tt6MLFQwHpCPgFvHlSN6EaWJJ5WsdLukGnCwkHJuZRwdZN5hZVKAPBR3R4Sp3qkkS4SGFfNQk
rFpjXg032iyxkZ46LVPQJ5mgFzRBn/J1dG1a6H1lUIAnoSaZxR8GYQtedsnCzMs2PbABIUVMXQsm
msVqZxGGfupJcjyGuX8FqXugmniCV6So7UDSbyrWb7tYuTV08e380T8VxP22hRTq1/kKhTolSEhn
fqHeZrxeqwX2XBQ4562crDocm5k5TTkVKkXMP19ZwUG70a6mhI3xTh22giazY96xFXN7N+jA/7gY
Qp6fTzz6v45RbjrB6FJsRa2BPLMgNx962WReauBJrcUNwMNAlGWVejXWOrekqJWtohIBrKvbXcLD
0RWjYS8l0Y8oFH8xzf7Ha/9/wvfi6qfLa/7rP/Hv16Ic6jgEyenXf/7XZfmOMLJ+f2f75/I/p1/9
14/OfnIfv9ZFU3yw+U99+SX8/V/2nWf2/OUfbs5iNhza93q4fm9ayj4N4JtOP/k//fAf759/5XYo
3//5x2vR5mz6a2Fc5H/8+mj99s8/FKzxfxz/+V+fXTxn+LWL5+65aZ7/sW6QNsKe/fkn//q99+eG
/fMPQdf+BFkGckIGQSwFXjCcNf7+r4/ApYEiJei18aIUseh5ATDmP/+QjD9VqD8iFpBRxJ/wBH/8
oynaXx+heIzEPbLokLQGydgff33DL0v1e+n+kbfZVRHnrPnnH2Cxxc75fYtpmoYGAfRXgQ8AMpii
Pu+vkhp0NKHjNnBN/bLH+xIAMe7gCklXmWbRxoVM91Vc2YmvYDM57YZcgP4eEGDV1kF3LoD0XNrp
l2bsQpUKcjwjSr26U4HD4AKA223/Kh/GG6Vx0cAlWJkbrxiqwiLI5gNpVZuxZQAs3LGHXN/rzVoC
HW3PAb7daMJdL9wqAGxHGzG9IoiDADOe9E6CA6B/xSoM7oUO4O7kPjavZaCgWyG2RFTjVPNjjG8B
zhxVb4heUajKgPjz8mHFhlVVPaX1arSjxhIGp+RvPL/Lki3X7EnrZsq76oDBD04n2mZtV5pdihAC
XTU5uq9co/FH/cAkG592gxUCFkRiSxdXAl0nQBmm27pfh57+Vhu7VLIAsqfX4SuRXGk//W8b3bP5
oUU0kh+KzgPGuXwKromXehz1l2uUUSuvtnF6CwepMs03LkS099rNDXpvh9grLvlL3DwY15CBvKzl
LUd3MJrggfNYC7hvsWLxDyCiNL4vrzOHSOhzKtwKHSZr6H1me8GptkXpMGDGUZW/yYX7AjA9ekD/
iSBY2l2IGKW3TH4rAMC64i/1XuF2uS8e5NhLRcv8gV77TvYCl90JV/0PXbB4Zglv5bsBO4XTl1Z2
q+GRB52QLUEhwsjW4Fnnb1m5KWpfSZwRc6g4AtmpymUR2BxDLTEf5g/KLe3tV9/Sv+WT/ltP88U7
nfVc/w/6JBXhwH/vk+znIXvOf7mk5tgnTb/3l08y/9RROCbIsEALBc2jcHO/fJIh/akiohOBS5yq
3EQ78kn4LY3AgZkoak1JZ9xBf/kk80+ZgCfPBPkFNKQ02Po3fNIMiQaXhB4S/Bdoh9FwpiBB+/Wy
E7MMzmooVC/fda/NR3qhoZGCXgY/ym37mu2Qvw/txNWv6NNSWKt99YbAvYlT4h4OEWVKwODmCCQy
JFE5RLWIMzlsTU132pitijB4jpXYAS+DD0+513l+mwGSyxWFWrXEnoYYqPeiyEW3qoTBMwO4nDCL
w9s8TLfhiPZDJR52jW7IoIKM6ssmBXvFYJih1dH6Ipm69UdtuA6S+AWEaA5Vuk3W6IoDWuQGPyIX
HhCkj92opytdqmP0VCSFq5hxZwuhgmLbwE2XyC3faA2707jK1l2aKlYSRPUq7PZtRjeEF08o4aPw
SuxWlZxQaqwx+KBJvT7ab79umOMbZR6NYQZNWZbRdzMxZMufQfVRbC6YcVlLgiF6Wom2DKo4fV3b
IqPeeTOf3c2/763PlUJsbEzJUR0iuZ9v3CM7od5lVRAKokeGVLewpbboU0R1N2s3aFOA6wn2RhzZ
jOmZTUrtsZcfikTYc6kFwFBfF8DoaczAzBpy48sqdTrD3MiR0e4THa2wUSVinnnqQKwvsUMRNpo+
c9WodoKiPOhy7ik8raxcSSRrpPS2KvlLyMCiaMR4SxsNfStBCBaOxeiWqKq5A0mJzUBbpopJ77BG
/5B7Yy+iv6wk0Mpr67RzKkXwaJxUjgEcv16Qp5xDGG3UkWHtQLmRya/S0PmhaPpppap4G8TXY78u
KAov52cXfXVfwoJpepH2gcYYGu6wt5AA+noGZXQicwGpB4/xRLNyojuB8JANIYgBW+2RRxxTjC1+
CGIgUfp0PCQDDgXdyy2N3V7srgNDewbrnSvJ2Y9U6VCAV1BvN6r0DuBn5MrUtLZkka8EUb8Z+JU5
dLYB5l1aoC8hD60ovWB6Y6X0Y5CYgxLmjYAVjDmg9boYHxpd24bR6ClVIVo61ZinjDLUFDooAbS6
nWfjk5C1wKTXMrg2kqs2SEGGwaunWlMzAFr7RyaMVl51b2JWWiTHVzau1F5wa63YNlE+uAjA/LGg
HqH1to87NEkU+6xksdtAkNZORlrZNIqApkFgozTbRMotEVoOUgMuwUqWbbiD2Kcqd6hQ+APlt0FH
bjqjRWSFlKjaXY4KO4ApBAJgpdqiLRwpd+iB2RkV14YS1I4WByVYoFhqpSz2U9WPpMwu+hG4NJ9G
2keE1E2dgNtCegB51H7IngqKnve8vG8T/aB3+gqEMFYVXvEy3XQh4g+e7aL4XlRfaLETEsRgCvcH
HtQWF0BaL6tOBN4BnT8zuVwNwoYVEaS/AEsWABvjLi+jyzYxrQSBoqxl1ihEF1n3NjbCSoPkfNVv
xzTfcWFjSmDFaKAtvgPa307VfdkLjjjqCKCMOx7p2wk8CllDKxB90MJYZSJbdShiySUrlj8y8tGA
OMbsmyu0QKGK2L6glLYySXqjCGxbgEBtQJ9uI7W2wnIc3RxyaYHV6Hs1vzdDCNODbEPzwxIh4ICs
llR6UrwV82rd5plHM3QTxyX4uAEaGxV31BJUvQkmebjVQ9D4QQueZp1bk8wehQLbIIDsbWGLYmcr
VbemWusmpHJjWV7l6uDzoNgZwqUAfieFY8rBwqDXYF1jz41Q2W0v2TqOOxhmLfCB4xRfDEV+h8Yc
SyLi2sSDTpfAA6zEtsBkrwdiC3/cUvB9ymhdM9PSSLaB1ulNALHcfuq+UrYMDERJ9T4CxgcYuJVx
vxCpVaYfugRuBDAHCRlKRF4UMZxbMLdwH8RDVl8ARxP4Y4P6ERRBQsEfaTa5FfysX9LR6vvUMiXw
fRToAqCWYa4YojpoAIPxZhOD+V2cPgnWGWmRCYUaFpBNDGxMaesG92H5oNMdHV4mAYsXAXxJ+Erj
Gi8aK6y2FPap8SGEW2kEWKOHBHfpq0WOruQC+GgvLHF4MhgKfELgFrA3oDyEZLCVNR91sE5EZsX4
IgWwudONGAJVjacCPk+hOcYVMNPkYP6IrDS61YBPGfiDZnTQ1w32ikRtOSAgwnpUhsGGLwXgotoA
kvGeBo/BuhyBX4npnsWKJYToCpKfaQQeHH6nNuCw0DcyMBtMAgHAXTNkVoklEeN9MQChrFR2IwXO
CJqdqHhLgSs3y6tOAB+Iuk7YYQSvTAP8t97iDxSZRVSPK/EKKAgLqsi2EUgXpgTPb/LiDlSW91x7
U7QLWcA7KhIfzUqzovy+QnvL0G/b4RDlK6FnVtPivue34wCa8jcwvSjVfQ3hyR4FHoGBR+fAoPdW
yyBcUa4kaTVGzTrQTICpwfZlgmKo1EB78qiH5rbhkRsnbhsCAGfkWzPkltmYVlRdmuNrNBF4GA9l
wVcGpGkSrUTZVVmlAphhywFFshYCxR21uvHHoF7WYWVX7W2vayvcyXgZEJ9VKAV1jQd8iaU3KsDi
P9JwfIrShyB4g6QaRJzX0fCqCa9lcFfQF8JfIwDK5bgFZlG09R4Ua1S3QrjVJEYeo9mU4k6qzJWQ
FRbUDx25NsCR8hQnNehQ0OoRPNHOxAMPPe8lXirVFevvJSV3kv46UD6KXocvrBNHz2G6hQo8eEli
O+4JNKF7v5MLR4hVhwamPQaHWk/duENhhd409bCVcOZDDsBD/q7Si3R4kcNHOXvRJVScY4akNk5f
BoLxuvWTAEjLNFl1GviKwCEGoh3XSHB55G7QPsUI7iIQv0aaVRaF3TAAYHj86X5rwtwuDG2QnAUJ
BF8fhOmiQpLOMRl19KGxDW1dhKDfQfGQQLNe0rcVRLZBLICAFomg/D4c1lX5LmNuwQpmEXIDkmKr
NXcgXYroWgkqK2IPGpodKr3ypPpKqOCO9c6OA8y3rFt5CT0T0wAXllGvuhGPNLTuBgBaOTrK+iSN
rayiqTVQt08ewwRffbANEZX30KpFEKQJlhhkViKBtSoDIR2zJMTq6PKIEG1i20jtocsgFc9iAFI/
IFI4NUVYZeeECZ2cVIaTU6V8w8f6RiEfJMxstUNE+1zrfldGtkm2ufgYa6MViXsjRN+vUth9qVis
zCy5RFZBc2lX7jn4nnvwxtWek6vEkkCIphmBjc5sSyy9PLg0xie0jdtKeU3pdugPpmg1oeiCjX/g
16TBZQTUjhHshOCyHqLLXPRGU3F4yx0msB9aQd9a9mIOt7y+BuuczbrSLsABZYB3QaPvY4YdWx1K
410Ta3wRwxUkoXINprsD4P6VUiIULL0h3PYiWqQxGyDMQZAPlwcorh7fy5CuwSQ5HJLkibASm4lw
6CBVsS+BjCQR7iOuumNdenV6Hw+am7VA3UmhxzTFE9PwKSWDA7CmlTTBzhCvg6bycnQ9oeHTidtw
SyrZD4AYLfpbmkpuazDPNG9jbPwW3fgcSYrU6B28wOy6EcAtd6Vpgd1hjGFG1xJ7GdloNVljGXFq
l03nxrlimXjhJNGFTrirya7ZlW5aX41U8iNka1K6b/THRrvKdPmqBNdbkRpeC7IyRF/bsKAoebGd
Ccn50qw8VbsFbsXNBtyX/DUInmtzLYmpwyS8lUAJhouR6R+8Ak8aaBWZuC1TzQ4Bey6xEoDWWUOz
LrJ1yQDf13P0okO4jlOnhjBQrl40A7c6SbMH+hQJIJUqHS3kIJ5S4MDZHgIGFkMndYGAc4T6PLhw
7bS+FgCYthpwjI6AUjeg1wVvqyOnuLFBSiWXP4iGjBW/ScJL3l1qwU7ObnUT7HTjfhi5bSL3moRP
3AT73djaoOobdAKSWWMbp5COr4DyQ3lI1ZrKzrVNJSf3Eq/cMb1smgJZoMIK9SuSjJZa+OCBc6ue
QniSr8TqItNCt2D3gU7dkoC/iq97Y11ENw0loDbcDXr1nCO1n0fMxuP1hiHdog4N6LJwz2eRryfG
q2BkTibWoH+MJSj8svgpqruHSIwO8fDYqloLdjNDxWOluowL9kh477cQP7BDyt2mEjy1zz0g30LL
kJEqJYglTAmZrlRD1iwwH5oSgX4S9YjmFZyuWo1ui7FDlI4IkpZ8H9LoxoiYB0KVfZWvxQFcVJE9
jtxl42NZX4iZZEXh40g0iORiUyuXqbBPmjtE9zbXJbwq7VGRrKpyJHRXVY2xgpjsiGgOYV8c8gew
lElp7WRminuqXbeA9BiNhNNUWamKphWawUR6r1bC+0gophpJUsQhiKkwOWsjhnsfrocYuzO7HkDS
0Cl3YFXaaD048zjziTbu8PyGcwaG3yiuxPKKivwOzxxHNDO3BkV8lOJSplW7ljLNGwfk+XS8ITd5
Ia8lkAEYGOAA1jB4y6Ua71TC+fo8xvtN1VGeIyb00ub1ucic1G54pHq9Ama/CtQ9ID8TU6R2sZtl
uhKzhQLs93f/V4NTZuXoPT7K6SD2EgwGaX+YbjJZql0aLHG+zuuOn+9SDYkrqGCCJmgOek7StOa8
TlQvFHuI6b6lwbWGJK3cdZauGehdhS5y0bjnn8OzjNSv1/CR1Vn5pS8pEQAQVD1xY+Ia2UsQgde2
qV851VpyCy+wmF1cMT+EqMeC6SnZ9W0hUR1Amh6pMKQ8vs6rmWbJYICg2htAY2nwYAcwBg5gctmb
47OigYqn7/aI0baSlKwTPXK0DDEDjsH573FqeYGpxYaSJPTwz/MBhpQOLIwy7CdVAAvy3lRLmw/x
gpXv6Tes6G8r5qyUVwwZ4Y1KVS9mBXgxHsbs/n81DHNWxFPMUggEimHI/aRpHUm3PV0oxiND+m3B
jscw2ytoTBTahGEMEG8IknA1lnCLIXpZ8oUmllNH4djQLE1qJhm2AJt2hpB/cgiiEopGwQBvc7Pr
nAjlP2TP8G6/OT+H39pHpjN4bHh21MNRHEkVYhKBr/6IV1DSciSfuXDIU03cXUI4LG2KaWseeRYZ
JyDSCQ6fICjg0xe2dbyEaTu9uwmY5SZEDNFmJXejqqRW1GLVywy8tIkjKU+jslRBlk8dZUlB8RZ4
KmC35j4Zd0FThRXmLeSoRhl4MQQbFqCOAza+hoG3Eo4roZsEgAqeekL71FSyg5f3zkSEi5yHJYy7
EsWiftwH4Y43F0O575QFxPfJqQBqBUp8UKr/RoGYsI6Z3fQllQJSPl1qK8JuHP9drbzPLXRkZdaB
UEH7t0lUWMmGJ6Y8x/oriB3Pb9NTN6B0ZGLmOLU8lFrGYaJtwTxLapeY94oBjoX0EdQMeIBdn7f3
DTL3c0zgLcPKov9/Tg0hdmOSKSDh8Kauqu4y3iCb5Lfr+m6xe21yg/M7QUKnLjrMUWvBrfD1RCRg
Z2jiulU91adX4NddvRIrvVpGQ5/cCxiWiCS4AYq52bGokyGoaTuong6S6oCD1SiXVhqogc7P3EmP
iVlDBRqYKagqfR0OCuN5kI2YONPY64MMyovxIewlC6ywL+ctnXQlvy3N+6TiOlZUKsNShaBL0A4k
+XHewDcI9OcmOLIwu2CiEIUFYsBC+DyhsdJNAx0wbreunLuSo6+qu2ANknSPgdTpvkTW7UJcLVWx
lkY5u4GG1OxDwrA9Sjm20vpJoAs3wGlPdjTK2dVTSHIVUoJR/kSVQ01xn+3JWlynO9Xpt7qb7fp7
Cr0s5Dt25GCuYtFa0pb91p41n+rZNSQ1BXL4FYZZO8Jls5racZTVpC/fA+fNtoov+J0fuUvtWd/I
PuZ2Z/dRI5kS1HoxeEiDyU6Et4aLpK8L6vh1/2E8Fug2pO9L/Aenj+K/zshnv+7RJdiAgB3gBgxW
5tVKkwKfMTwdU7ogpnUy0pWOVnZ+5FmvSanQqZ52+Un+eZBe2Eo6hH4MWinRoW58E9iiH/nVw/mT
szitsyuhF8A1EvYN4iblACl4Jx3Ihdndqd0F6aBXIE0y1miukjPJCbrwPuMyCpnorBCdqn07/11O
HSAoFhNUyaHahJD3q0MCpHGswhARh4a2RsVELWeRvnM6g3MXjs4eFa09Mp4xc9dagBSMsgLrOakx
h9spOe+oFtJVNti7983CpX7qLjy2Npvb0KxyKZF7zG113wUfrZp6Rd5aWnZohmqNJOWCRz+1W4/t
zTy6rMpa3fSwJzbCJqIHnqMeVCy8OE/WKI+szOGg5kjT3DBhBbiD2poYSIgDDFIMfkigVBaF70/t
imNzs11RCVpfQ9YDblVyiuQNTDjnd93JuPrYwMxvR5Gi9FrCEdBv4utwO1FWvKqWjMQExrP8tDx5
Vx3bm3lxDpoCogSYPyCH0bsM0E9jd1skRjaClbrgy8D1BG1h2Qkfm111hSbqRb2nhY3y2Z125Naw
hEVhFphTKBZtWHel1u1K5FfnJ3Zp4WYOu0qHRBIFjLOsDDtMUM6vnPMWTkUw4EM10YaACAYNf18d
RlnjP2CXn87Xc9Y6KX9QapxoQn7a+f9tTX9MjUZn2pral+fjZqbpp/9qZlL/RPMigeIrOEmQHpmC
4b+amdQ/QV+BFhQyEe4iWIbb+9VgKSt/AvElg0lcwf+NfnH8wd/NTAZa2qGOBF52oqnKv9XLNHm6
334e4ABTMg3whEC9XcNNMm/mroyiroaWdYB3K14v29IqtVGVKSxt263KwGauttHuUZhDjXhdcmsx
Wvnq+udfAMz2X7fmMGapntb4AszrnG4HWa4R0SiuV7dfIS0ISgardaCVklfoRFyy/vV4fzc+nZuj
4y1VIOySUhhPUFNoAd9LeuJ3FGv9r71w9XM2j1uOvp7v71ZmMYukx7wRVVjhemPnSG+jxnbewiw4
+W5idoHi9tS7nsAEChAoBJFNsZmaXzW3QL3PNg+ioz/Hi9M3Tc/vzWOADx2sa+jKNcAjCWLxOQKU
9z2vOjNOvbw0bIOh51IsXZHaZHw7P76v6/Td0OzmgaiP2rE8Sb0hv4+JhSYGDeWC8za+gVQ+R2OC
/QOsZDqYmWY7MWhrsemTKvXkAWwcpkcNC3AZ+Xa0AXm6jFyUX5Yx+V/3xufIYMsAKbsGZADkN7/u
wD7OEmJEDZpsCfp3qmRfBrJ7fmDT9pqt0hcT01c42uRQvqK0juvUU1CkKtr0IoX2E9TmIXJ615MF
nuWl8cwmMTdoRVQgHjzoy8OIYimDf3443+CcWKcv45kdWl0mkd5oMIFKcnpNbH4XbJQIQWruCRfh
LrjhzA0hJrjLV9qGunylXuSLiMcTO/LLl5id6UGsBTXnWDeUTpHkmNLtUCFKN4A1TVBWV+AuKusL
K/mNwutz6NABUyfGHwN9hV+XMmNtiwwdrDIn0NB4YEWTdgaYdUEyFXkaRFbWgccfBT94EHwDbdL6
wkE8ceLBMa1CchoakTj4s8C5HkQuEEhCe8AJ7Mq4uxtQHBYYPLO+5NNOzjDuJfT8q+jXnMcshRlo
QM22qVdnl0z0UvLSa875rbRkYuZWBCPVwOiPbz8RmSZBttWMH6xOF+Lmr1fsryN+NJDZEU+4wtXW
wKKp4KTltAYlWbip68zRM3kdhrEDNpcfENlYuBNOnsQjs9PnR8eeIAvNqmlwbLighYps1dLtuWRh
thvDWtUqlWJgDUrEKHeFaGc4v0BLFmZHHbFTq3cEY0jJo8AvOmEpd/8tSfN5osgk0gkWBojQzM5x
XEANNQRlu9d7ZNNegMscswWattg29zra2fDgZRdgk0b/TLWwQCd335Hp2Z2d5ahGEnE6S2YpoV0K
UoJNg16culvwmNMYvl0AhOCKQeYEnuP/knZmPXIbSxb+RQS4L6/caulVLbUk64WQZIn7vvPXz0ff
wbibVSiOfQ0YNmC3ojMZGRkZceKczXfKC10U1GYmYArFC1Aih47zgfbxoRmFb2ax7Ji7oCX7z57+
bW/z1cw8n+YsmFJfql31vI56CmAgXNFHFu1pzwmvRqQ3i9t8wJZG8hSGLE4vEzsYAFsKv7UE5cdQ
cW47456lzfdq0jGPlxZLWvCq1jmE86bT5KpbAvm7benaBwNjqSKhJtLP3KrNtNOyNMFMj0WXJ6eu
qvsyyjldxTnIVSeH5ua2uWsB6q25zfdqSlkohRpzo3YXABwZ5uq+k4HkWEc9jtygr1xxLPzbRq8d
7bdGN9+tseROTobVSThmPcx1hfX1toX1e2zdHjpPBiVonKHas4m7Yw23dTvyvdDgmxBAi09cNmBO
Z8MpgZONjfapEQGA3rZ6zUveWt2E3bGKs0EpsQpqxC7iUwP8pIkfzWUn0boWPd7a2R5qIQhHI8JO
izxgpBwbALFVsiegfvUrvdnDjWsMipIICTyHvtIPgB4DW1vS4+0N21vIxhFMMZGDIcD71OZnCYPM
XP+h9OrOV7lofhGT4EeEK4IGjqrBjvP+NpQDyUp7ucj8zGiOkxady64AfJh+k5bwtCCeKFu0xYT5
YxnEO3XAywWSvMApZhqWqUi81d6bHjLmYss6y30lXnLHjAIhshNxIH9rBP337c28/F6rLRJDi+lL
mmKb/CyPWX4qVDlNRYBFiOkqdej+CxPMizKYxZ5eNGCLhnGRlYPODzJQl5OqgFcHfX3byNU9I81d
lcglhmM2Z3eYuzzuMyaIc5GTVNZ2DPazMffS+MvIp4qauWrGM6Rz2UCcBYtcLImYlVnm3xXAqmUM
z1Vt0OmDMF82Hxjyf6IIn+4s7zJIMBer88akz46m2HZ5QWeOSaXFBaVa5j97yHiLByP4LQx7j9rr
hnipQJEO2mrbia3p9imqmBaostTfQiV9NUtEShetOVSNuAMsueZ7OjWp/7VlbMAxWl2MWqVlhd9o
4VMZ6feKUJ1vu8WmzrHm0tDy0VSmlKYp8L5uCpl9o2aRqgXUgj5rXxc3Qq/AzV9Nyupq65WBvdLm
LQzyfrlt94o7Ynb9C3EdBIQ2x2qBzY6hn6zyEVJwEh6XBgKfufDptpUrH0tTQcRRgACGoWxZ8/JQ
zmkXctNaKvBJ5kfiHJEiqfnYt3/ctnRlPe8sbVKZIEzbpg4HKACDfHgohWE4zJLRHOZI2suwr3gF
pkxoh1kVsWlzkpey67V0AIhZKSh9Fy9FtHPNX1/L3wbWX+DNO0dM46pcEgxoLUNgvfnBSOW7jhfj
7S27ktWq7xay/h5v7NR912RqvRArQNrZmjL+UYrJAWlfIPlML1hp/NK1+lHtpQcxlnxr7HcWuvsb
rP7z5jcg4OejoM2FHwugdRkznevYE5vPWvagRSgDGx8a8CNtkzjJtOOae19xc0mLQgCf1IBrdgC4
B/A/WbKzv1edf33nUwNTLydbA1I1qVdFIhUgV3lBdlr60S+Tn6IXdftL7lmS32/j0lXLZK2WYEN/
LALRtAsRcGQmPchduPPGu2rLMmBKAa2ETsVm33ooAIN8VAsCh4b2YTuc9K6lzsd065BNe7TU174S
ZVioHMCkrM2e9yuLiijPgghrCEt/16PmDqTU4Z9vHuOWtJFMKjMXEogjmgMjAhuFL6v6sRt0O54l
wM7r7NNO2nSlHquCoNUURZdXsu2tpAKP9SWpFIEMFx7opLLLxan8VY4AsfDWr5+BbDzsEplc20Km
xJFR45qxsP9+CycpKwxJy4DMfkPo2DxPp/ycuLqb3qeftNztDv8PhuT1s7x/qLBQcjYkkkS4WbdJ
WzwFsVkEZclCjZ+SbKuvVQrhw+AgB1+41q99cZZrbgnnB36JyXWK9v0qhdIclZ6hLj8PGfmZUMzS
20B2RCV/Za5450NeMUbmwVtPp/slXyxPDSND7Mua5RWxZBvqeKKa/2r0JnM6cbzzmriWITAMhLLO
ygJAnXJzBpIokA1TUEo/ne3ZaU65t8CzxbDfWT21LpRXHvyQO6f8itMYJCPoQMGItEIn32/nYMnh
vExV5beyiGr2aMtFtbeua7vI82GtBwB7BPj43kbQVAiCBUsJmih6VlA3HRwVXrTxD1X1xKcYuYr6
Y+wyk8VMw+0jf+WCZUkwwOgQwCvmFnwajqFm6TUCw1VBSR81KwDSB9E0/X9sxoTaQRKRJEMubLuJ
FWLCgWAolW90g1NUZ4E8Tl/2xBmubCPnmpIyYUUU6bu+38aEcQnCGtNJ8oiejvCkVvbMkKdg7onF
XvGJd4bW//7mslaV2jQHyBT8UlU+yXX8GjECd3vH9tayiVXRLKlhWWEiXWi5fa/0Dx0qp/EeFuhy
JVBwcIGhcMbrWdmijcSpRPFoHCs/7YgVs2Az0u3dXsk1E3AlmDyRuVsQk36/WX0UBIEe8XSQE2iB
i9eBse7bFi6dGJG7NxY2l/7cGUY1KXPlD3l5lpmpNoXxrgazddvMBUYGTglyBxgmELyTdUhK3q8E
/c9Ersa48WG28crHNfqYpxU4tXiSp97tQm0v7g7s8USGIxGaFLBgG3+eZ21s6xwfWFlxBWY/dLs/
5A+VtzjUCi3Vjt29iusFBk81OaU8m3mnrILquvl+jVETaVawuvZ8luEzFVMIP+zJrn7MTM46woPk
KF5xKBJXexYKZ69sfgGr+su8TjgyeLcjY7BxlqQVKggFp8ZXH3oP6pVD5A+28G12c/f/sdjLDV5D
0t/WNo4TLkQTJdR4KvnWz/xYO7mTOgwDfl8J9vZZGy9Owrq3b8xtvqciqaWmq3HpiyZ6F91dx/j9
joteHIWNiU1kiitLzgcN0pbGNT8Uz/Hd+Kt09OcAEl7Z758nii27VfqrPoPeERkVrD38c5MIL4MU
r36z5jipzmibHVL/os+S3Q0eHLG2+IXQZf1mFtANXvaguFc2db2V6bDThrwkgxyDoJnyICn8QKvu
dSt8yNVpJy++YoLrkRTAwgbVic36xhKUurTyfBQSTap4KfW7GqLv08632yLr8X2KIBQhgGUaCNBs
3AMytLYwC73xk9NAZtodR1/2YRs613v5xhUv4YSv2HrI15QLQTNRCNNek5POb/B8XToE55a4goJl
8ruffQ3eztIfj9reM/vKPr41u6UuFjXmd6cmxmxYnvSquMvV8Z/mo389JoAqQ8+zJqabTKodrVpl
JrLzx+WPSHmmkw1YAZ8s/ymN5fqxmAMUV81paqVbQAlw4cXsp3ryR+mbGlGe17OdJsAaad+9HDYW
1gzhTZJB4cMqYz3r/EXLf+Wdpr5G0djC+cTDLMla7aXJuEklZY9b9ppzvF3Zxts7xRhmvah4nQvo
cgT9qzBLXtKYu9fpGl0vFghV06qnDd/W9qGizGkW5ykL7ArxPFTBb6koXYkAZlcFGqWWOZwg7Yzu
O3GVlW4CkLUQqaB9Ovu3T941v9S4ZeHSpfpoXWQouTKOSyI3cEvTFeN5IYjJ99smLnvR69d8Y2Nz
1eiTIJuhUeKYToXkOqN50PchHKY+M8z9ED9P35HoOSCk4902vH6ti01+Y3cTVMhWxraqOepRWXyZ
1PZrJra1W+jWqUrh38v1PSG+K1nSulJFW1/aCLtuX7y13o3RlKadX//O/pTs7GPwqXXTT4FdeI0z
30X/4sS/Mbcd25wmuUE9gI/HK/upt8SnSlTP85z7cVzuuezVo4G/wjHG3xejekEjQM6tayRkY+Dq
wxMyWWWZube/2DUjPF8oGwAe5U24/vc3576vjWAMkRP2s7nyQg1t3lYGeGfsXGp7ZjbhpZG7pu8z
zJja6CXT/AEGuO+ivHj/3Wo20USLpm5sKpWLhhH5cH5QBkqqXb1j5eK1xOl6u2ebrHVIxqAuE3xO
GhuvD5JzVoe+BWsPPB3/panNDZMbiZH0+Tj5wqjZE7whFfw3UQp/QLJHSH/lE8G2SlOR7hXV9W1c
ovSohcmcjpRNYf1sP+rFJ639efv7XIl92IA9UVZgdQWT/N7buixtAnHCRt/Grp4jiRbuZBvXV/F/
FrYHFLZFE4ZkLJjxKW2/d9lHMf90exHXTNAbFUG/o2aFKvX7RVixyQuzzbiy+teMCQkImKDw2DFy
JZLy+qNLxQwWLLhbNBESMKPZjFUH6d+rVtVOA8fSrC4oOv8KGIX/NysCuESgIedc6XnfBgEhqK1Q
LoWWSVjYqgyoWKX4YQr+xadRxb+tbA5nXgmaCUcKzHEQFmqCXXT3eRD9m6XIEiBiCx+Dbvj9Uuox
XuuR5cQByY7mUkNiIk9+0qExcHvPrrky941GDZDxVOOvmvObwEkFI40EnbaCSuLCqw5t+tG9beKC
iJu0j9zybxurJ76xEYaqCUtmtCpDjp9VR4j96mOKHCRsMhpqq6tSm+jqPxoNCXa7gLPl33yxN/Y3
frHqwsdlIpJ29t/T6aFUflrR3i132YtaF8mLymJ6gBfJthxZKF1ZVQt5uhq3j/EYntJQWWXh5x/1
RC49LvdUp35LfW55tZXel1r8srPN6zN/k7VYZGLqCmrjZbe9Awc1iHWjmSkDHGbP/5G56aHxBARl
93oC68Vwy9BmP1HYhJElID1CjsdORQZzdcMW1DMafDbSCk7e/vPjwDvf5NFFBgED7vY4iCEUNROC
DSDRey+u+mOqRofeMvc89TImsnMynAKo3dFp2cbEKRirISh5lK9KxO1jBj8CNMvg9bIfkYE8TeeI
sqeER3Xn2121C48u2CyFrti2aJXHqzZ3ppd+JHxbagJX/CLNO6H4sn1EIREYDJUbqskQkW/KRJPe
h5IxYUTqHOWjfJa99BwzIv5dhCLP7xz5uD+Cd21hQCx5L5NuIl64uWT0Aa6seTFKX639Dr7PPNac
8Z8y2dAdpUlKEYABUDR2tyMDakSFUa8k/BHNF7EWT0oUhbYgTv+0q4EdDWQs6BtK8njK+zhW9o0S
JzCH+dD1QfZnGbAdquk/jvzvjawB+02wNJOyWXjF9X7bhFB8QW1qyyiTAKxMd5xu/ZPeH+P3ljZh
WZwCQY4QO/aFEi+38uHHLLa//nFQem9kEyuCXmjjKowhCjskz+NhlYEfPss2Esi7wqqXvvafaxky
B+o0F74mdDP0a0Y9+B1Tg2Nyly+1Axn6zoLkK7u2Xv7/a2WbmWVGlqrhjJV1PsxAqysSnPjQurJf
MvXj6//iI1FFo4vGZPM6MPfeHYqi17MqaQZfMZsvUY6qY75Hc3Llmb0WEijUMfpGn3dbqpsjUW96
mSVF9+p5asloPQFVAeSczGdEsiPTge92RKfrNfWt5z08zOoBWzekBEpwYoAPPOImLAVRlUMnwQp1
87EcwQPO0bGCxDttha+3v90Vh18TERSyeI6uanXv93KiIRlFQkLa3hjVQRyE0JFyq/f+Oyvr7fnm
ADdL0MiB1Q4+QAfZSc0MzkTpn1cFKda9WcrGLSxrEDTqdIOf0Smym0WsIL/dzWmubJgiIyWuMtQm
r4WezVLiYZygLJiYN+7u68fCj/w0cTt78Ga3dJvXzNEU+x/vHp5O15NBT1o4W2+QakMJlHGe/NDS
HNn63VjajoULpTSuC8DPtNXAUirSBRnLONZ63UukvEQK2ZY9mMQ7W8s+EG0te12Y4LbHkKeXctzt
FK1XxMbZFWAoFFoZpyPR2Dh7AdAmMRAJ+4tyRnX6g/bDdGMneQyd3F1ZhXZS3yuFJVa5tnd55rHo
7aUfjyBeamme/9MOsws3/ia8mDAXIBHJa9zZK51dyTIguAG9se7uFQRpBxkSdRdpZn4kyR3NV2j3
NY2tPzfwTbFKeBL3lb0uM1KMrrUz4ge5xrYqaplJr2tDNft58kuansLgvrO+tuKnQvH5EVRAXuMw
dfJhdCLwpc1guoFSumL6e1gOKpTL45LteNnFrP4K2aJFTNCG9+4S5gcn59K1XfGfjW9bu5/shLZc
9IPjY4cw7Xuji7SYS9hVwGWEra2knoUGx+3zdC24mwwyw0a38sNf4Hcso6T4kjazD8x18he3cOfM
bp3aCdxydGRYCv4SdNdf+tb5N+7+zvjm9mfS0ijyoZ794as5O/mLBt0L3v597YoeivP+9OiVtyaJ
+zq6jT9Qddh6whCrJdyYLLdzRSf6o2R4Q3UUOHM1u4dFkheR7Be53beuETs6FY9f+1PAV8Lmu99B
fh82E/DofY4shc84kzdbg6fvNe+vnbJ3JjapaF3UXdmgXgC/YQ1XtgMtZU3HeR1w7t1SdbqDsD+a
/lftbBO93lldF/7magsYPjPL1WqH4JAy2Fxti1886w5cp6M9HqZj7PSuyciRPXkmvLzOooIm2XPp
df9u/Rqba8nkYT2EJvs7OhMs0PT3U4biUfRiQucY7tKIXMkr361648SQyXOIUpy4n3SEDT7FK7gv
fL19Ti8LZfjtSqjFnALB+q9j/GZr+16qwBjit8gzeOt4jhjCim/dxeG3uv5429bl7AexiS49dzp5
MpWfzQbW6dQrjcZ3XGA6P6WeeYLttfMgZjqIxk4gvHoY3tja7F69QMcrmdjq02McMQk85P7t5ay5
zoU7vLGwSevMLJvmJqXBVVQfyhEayvTzJP4R6K1tlZU9mrpd7sLur7rgG5ubJE+v4PhMFVa1vgJa
R/liDkfyB3fdQkM47r0CrkA83n+xTb5nllJgDtmwnvfmhCzVU374aXzQfTo2rr4ztnDdFf/PO7Yv
nCIOYq3T2M9gks5pFfm1FTuh0XryVLujmO2lKKsH3Ph+W4rPKosRxRM4X7A49yi3MLotdTZSLRal
wf6eUZr2FP5sGKdFquu261w72mhJr+eN8gFHbxPQUikZGmkiWZHVkxiiNT9Xdt3lOzt6NVxz/zJU
AxTskhciDbo602pONyoEiweGb60pwUyt2pV4QsphfRAHHlT/t5d31W3e2t3cRODt5CgbWF926k6h
4ieu8Gh45al0rfG0X+25TMO0FdWK2BPaplzCm/shiaBUNBOrAQsd+PUoOLKSnCNpQc1A7e1UQ6Ig
i93ba7w8/e9tbmJZNFhRqTXYTGtIBroJtu/GtqxDIdxH40Obqba5zDsx7dJt3tvcxDSpS+dqlLHZ
FX9Ihe6V5q8m+Hx7XXs2NlFtEMsozANsGFL9KNS63weF20f9zl2wt32bQJblzVQuJWaE4imIkkMg
PvFicCoEBDK0LjRzvB+7YeebXfHLdQNBm1Css1aK4vfnbip4A2l5vB55aCEUN/eC09oGiBab6dB9
nogrB/C9wc1BSBIALtKaiKqH8Ggcgc0zgg3Htp0cG0Tt9jHs1z4f5MtAhZBs47G5Cdg4fF1Mcjv7
eipDXAl9qfgQoX1w20muvGXhSwLDBRbEWruFW+9vCsOIRmK1oHiNr3zSD9D7QkMGofphKM6jv3gy
Gjf2Xg62nuT3Mfu93c0JKPWsCLVuvf/ijwUyQEGcebeXdmUD0ayjPUn5AbanLceojNqaBVscOcr0
aMxoXguvRv5y28blzUM5l5cCA5U44gUeaRBzM2fga/FnKW+cwWp9IZdIZdNDW5Z71A2X1+p7Y5st
s8Shk6IoGnzeLZ6S1q6G0o2SNCicPPdMc/x3S9uEj2qI6B6KAY/dpX2aQfo1Mdx+xbMZ7dW7rkSQ
d5u4iSBROnSh2SPtxXyMIxR/CtYHo39FPNxJ6waWqgdZfr29tmuusRLcInwINxFx5H30sHqxZuzM
6v0ZSUvUM7xyQi803it/XftggCShfFyHQi6QxGAnpnpow8HX5A4xDdmpg8KpKuRPUYOCcGfnslau
LcsU8UKOM5XeiydAXanQ8JeLr2ZhlNqm2QwnUw4o06TFL2gWjD9DIRmQZZlSLoR2dNqh1SZXLzRE
obV0ntGoMgVU8BqEJ46muKRuCz0Nn7yqzvKc6P6QtLB+N3nyqFawXphzMX4D0kgLNhg7V2iy4dDE
lXjMqn78JZexVTtSOxov2SzJTmJIAQIvkYyIqmTa6qJCkCsV8s7dcG3XCWXAmKk6XhLqiMbQzUvc
Sr5ghX6Vfq36H1qm2IPwoai+3faja6bebvjGc5WItnSkj52v9VRGksRwxhKtZn00nME0znqR7kzr
Xos3wG1RP+SpR3Vs9YA3jzwk1WIpFrLFD7XEsRaqIQwPCJDBq/VeX/+qM70xtYk2AuFbYIpq8Rt0
MiQRTiL6+0Gwh52+kvEBIjINxI+5gpjUfb+ius+lKI2Q3+yNGb2Uc5m2CJiUth4gEYQmHj+2c0yu
3DxMMQGVg+v1r8T9vcUw1NuKM9v5qOOhG/YQjuNO6LxSuqM0+8bExi8GtZeXEVInv5p/G6p8KNJv
CAXravkw5WhLp2jljl9NPH9G91Av74N+fJxr86iqn9VJov7BjlfITIXKQ1pzYFs0eZZwhyPzqi+B
e6ZcQFP84g1fpUGtK50BSWAYf+HUeIWGxFiP8FVQ/7p9Tq5uOUEQVkZi4cUwStZX5VSNArpDRZXZ
Ro5knTSGh9tGrq/nbyPy++/aGOashjlG4kZ/gG/FDAUvHV/qyPL+O0PKe0NBFbSDnLWibySIWjeL
LaQtAldokCWfb1u6ejje7Nu6r2+OezqHRdwPKJ4KeuarXU2PRiEh7KE0kvzGQpKvtYId570c9wNn
Q2r0fx9rE2OSCWxKhs/8VZnIEDatqY+N6Lm5FMBPwjn/KZs29Mj98fZir3QayKJEi+EPaO7Vy0Gf
cQnjXK0BqrvWR/UBjUK/aR35pD4Vj9ND/HGvuEzb7lqQA1TG9ATIz8vne7WgEj9JpG0Bwq/WURGn
RfAiqY1Tb0AY6XtUhE3jRVo2e31nUP8tW7n8o6ZIvDhmYZSZHZjLn50wNc9Z11kUEBXxhTJc6qgJ
Se00dZrTBTOyINIkIlsYyq6YaNZnFRyWE6NV9azJVfYJPSypcjozaTQUy0TxVAyNKB0mq0Jca7Hk
RvVUcSk/WUIURs48xzQeR9HspuMCsOUYaEKcuRCglAx8zFFtV2OPUlsp84CORGW54w0lehX/E4KL
eis6YtTrj0uMVKmVpbPTh6iIDGEL9Z02Tee6KyYYv+NM+rIUDbpiUbKSVU9KVvBnVplwyOpUY3hY
KD4JaY7Gq8gMxQN4w+SYr4K2FTO5XphlXWZPLQJwXZoE51SmZp/S9rHHmDlgLS1tdD4qBCdK1Yuy
KrgT6xg2906bT4j8zvcM0EmNLcEk8xpJGUKyg545mZZDDigr2nNVaxqgAznv7SVsjAyN9jE8hlGP
oFQhK/0JkTsdITud4SZ0W4cyOy/zQD0vg+3wQ1mRudtFuzSTnSfJ4mtTLP3JqBkyZ1KhfjMQgB2d
2VqQw6h7S7bJ5IbjyIjjqVi4O8B3h+6c5giH6Mw9ZPPACSmmpE8Rw6qNB90oUESfuj9BewmPQV5X
d3LVmIclGipGPHLrUyGEbhnBe6CXc/vYAK5zuqIcPnXtktznQ1E81bkyHYV40E6mWPNZhEr6OLfB
4Mk40qOax8on6MQz1xxQ2Jq7RbrLTbQOjdDofnRZlDqWWemOMQzCsS6G2ZXCjjMsTIw2GkJ7LHsD
OHXSW4fAqnGzsqhQ/kAfTJFS0RumRnFCFDY9RvKA2kJX6o+zkrm9VEQOFaE/A0WNnEBDHjPv2+Y5
UDvGx2VhehlAGNidkI/2AqbmZazmYDkJzai5opZ9rYtFgBWjMl2lagMnzYtfetuiBZvw8+k4EnCS
sXUjqCBouCjR4PWalgCEk6XFbmpj+BpAY1g6ZQ5zNFqvRuH0vQDZoFTxu0pR7iIzUiGrGKr5qSxD
Db3HIS8mL1Sr7E8NTTuIAlrwt6jwhstZRqjz01ChiDYNURc99pIW/EyXsH+OmJJ4NpJwjp3SqIL7
Cebhz2Ewm+ioAv/6naqtiRZg0C/hYVaThj82aCy6B70ivSBQ2UP1WzQTR8JUvZq89zVEE/wMNi05
xQtZo9eFrXow6nqV6FqSwxAO5WfNaj4bvBkMR6pU69vUJGi7WVJ8nIusu+djBm4cT82XOrB6V0Dj
9jDIRnyehMx0w6IuvbmLRiaX2yj2+nqpTkmWT0jgScE5iKv2jkHNyY2XuiWqW1Z7EqO48QZlsc6i
Vndn0axjJpLL2WsHw3TroigQIIyqw9BU0aMmFj/oScs9u5vmfzSLPqPOFiPLh5y2g6C15WapoLlB
koq/OqYNHVkT8GutX14CYtyfVj1KrgzvrC9WnfQ6zaJUOlk7BKvssHEnBRaUySFfqK863aYJ3Ht1
hiiynFrxYy7Hi5eHgnKvlkpzGibFuK81ITvqgxYdsyaEtCbUorsya7Jn1BOW88hFYwP2zT2yMcFT
M2PC68bspSWCvtYVcpJiqJuubiiLa2qRadexFT5GUiw7itUqHnKt8lmTc5mW2Jh9lwQ9mQ6Ir4Fv
MRrzazaM/XObz+13NctN5DWj2rMC/XtcaMVJCAb5VBeifqy6wPg6WgaybGMM+2YYNa8Is02/lnQq
7uReoVSgGkCOa2v6w6oX4+vSyyavxfYPY+yzQ5PHghvF6eK3wtI6sSXwb8EUHus4kJ66OencCDy8
K9VR/DQ12vI1ZxmLY+VK6srLwFTlJHdHMO3pJ6WgwYnAOM0U1NSNw0RDyRMZ70fpuRmfpyia/mQg
P37QBI0jkiTxUStNGKlEcbRj6il2uujFqeEKcRRjFg79Iko/LbHWaaOpavIxSAHgqvkMwbWENLPc
RwzwN9J8SANT8RDcw0+NNvPzgFjZjFJ9z2ksETvKDbfrYhF141zg+WRm9+KYZp48WzkCvDzSQTlZ
7jxGCPAyeuCIRUekzzLZ1ccs8/Km6z/AwcvmL5NXhsKgux2t4ztINeunoJ7a3g55NvGyYBpehrXp
UMxF9whZnnEvSLLKC71aqSLiEDFfTZjRSxAGZ2GLjyjllt4UKZptFCSutmBJxsdOGkZfAK7qQelX
PVhpggTjMCWfyhFmsgnZJ3fhSCGxbal2u+BrZltmD4MmLa5l5vVRzqrsuW+T+FAXamTHjRnO3POZ
Ntv5lOUnVRurYyKO/WNstPHnYJwiR5onVKqHSPNGuel/FnIf2KOkBz9Bm2lOq0TGI1dk6jRCA3X/
oAnobuazI1iJ4lS1oN6VhayfVKpv/rREpCRBCgi9bM2TEFEeblNwQGYHDC2fWpQkZ7l+rIq5cbs6
jB/lcezPtOvrV3OIVHts4WcgVljHXCo1j2FNROvjOnvpBUHwSmXsHqd5Cl1TTsUPhrAUZwMFmQ9h
ZbaaXVNyyVD2HFF0NOfJWyqrd0yBGD5pvXGXZKHiinXL1V0KE6Kc848lR2h9qKQFvUFrfMlkyBTz
qirv9djKn4RlqQ4tofF7UC+6Yy5K9ljoMnqNTQIuoZjUL3NdVl97i6uYZg3vWbEEU5JK8aFMwLTm
Wl8dKTVz0fYBsteyHrtLhDAXTq4iDDyaqKKUNfUTE6Fx0gizBI6hdwDdCrEF+6Dlc5E73bgoT0zz
qb07lRxtrsQgfSq1dDlQBIOTfWmDxa71mTGZ2pA484kVfCqKpDrVQz96eUmTQyd2h4m9lHdDl5Ix
2sFHdNVnZfD5IIAR2hlxXqTAVGpYd5VWnNVAeYrM+Ocy5y91tyCS3fqZEjlimZLtIYXsoVGJlDSc
g8iDN5LxoUYeixcTc+bqSR4SNB/m0HTSMvWjpUDwWY/uAtO4BxGu23rdBX6bJzGClt3kQEYtnNO2
7g+9yU5pdWt4cRQb3lQWZ3FV1WynB/JqwASQlLjREFgPldzXbiAo1lEdm/C5FNBMKMK8pVuXV2dL
QIi2bzSau/pA7qAVhacHiuFHZjR/KYd8eW6nUUIaDXnz53FQx4Ns5uZ9Myi9LcQxJNGVWB9KdQWX
wX//BI5pOAtlG8HYZwgZbQHL/FAOdVOcYShUv9TWnJpekmYc86BMG5SNleKLUokIyarG6JHVWs6Q
5923cuHlgKCzXngLKeOhXPLsbKhL93UY0wQ0kFhEkG3qbKVirqNjQ1T5THgtB5gfLDsDZIdseSV/
kzNBc5K5nw5xLWaHKYdu24DJ6C5crPDL1FYwZ8Bh51VWjoZrE2TxXTMGuls2OWKoE0Jwptbnn1vK
+F6o88Oi0Aco2Tax2xcmdZqqiMJPeh5orpYJit/l6XKMa8VARN6E0tsKhqdINtp7niPokU8SDxuo
gMpTPybtKZV7g6HaZubB0KHLEae6FwVjBLOyXtlGRGlrTizpYVYsNAblvD1Vhtzej9nYHHtuGLs3
UKVHBqvS7S5Q9WeuBe2UTVn0o2Qs8LGI0oQUPUUW0W7wDzhCqjn+EChy6+lDXs9OZYEq71RkLOtW
beyMwTJnyVXBVkpZ8RQDdhbeXrJr1U3pBjpjX2mrxG5odZ099VH9LIfx4AgQ5nR2MMcleuqyDmpn
khjnW4anUErrx4Tcw85TNXbSUJ8Ok9h2vqiVzEyir8kyF/m7Eko4TDd1g5eDavQC0ldSYvDa/Twb
XwJVMF6iqdEHN2+b7oz8qHpscn2NcHX8k6qkdeCj8Mph3qqtGFYy9dBuRSSDsxFJWygeRa/to0pF
P3mqHKNpVbC/lZnddaQDp6FJUDmvZtObFWmWDlq1WB3FYsDiXgy3rW8gu/osttInGdWvM3ORHKnG
bO+UOWt+aEE2fl2scXot1aX60imD9kKPpHcYzhZtM4JqCqnqFOGhPk+cnmbqhy6WpvuqWmmacy4q
HSz3Z5SSisoG6to7ojFyEkYAjiNsH6dBHTo07g3lcWjL9H4ymS7CMKySAtdoyPQnVA6glp6X/yHt
THYcR5al/UQEOA9bkqKkVCrnrMqsDVFjcJ7JIPn0/6ezuJ2l1p/CPXfRQANVqBCDwXB3c3OzjOGV
2NEbvAtluiudUUcen7z/6+Ap3rZdWv2gGoWAp8Lw16EFXQxMu6z35lCjaaTTS6HDVssWd9dqtRPf
9pLpxsnM8dsi15/MnoJ+eGmqvFmtsA6JRZVHoY8bZo/JsO+orVOFgg8+xO9D/LF6iGTRmIr2ZdbH
8oV+LyU8jFd66LXitTvFkxirZmr84hbZyJEyxvS2alPrrlXVIRzUZsTGwoJIoJb1rnEotanehnqD
t7X6w5un+dAnlrUVlYehkzaTLDNq42ti0Xn9EyIsDP4Owl8To72hwCqag6VUU0kZbSq3JuAxRVql
+LDSfgLfd79WjIG+qTVD2JPT23dynIANXbIdizbQnbJMuMg7FRKNaF3zyQzdd671fJsIXH+nMq0f
Jm8Qm2SuQYrKscMiSXYyqk50hdCUprvNGaUcfK+1tTR0cmR8/Mrq3QPkKDdsJvUkYrhqtV+rSTZh
05zXD1mc9o/TYGa4BJUJ9pWq6JXdpI3VwZwQUdjlTQdXrcj5ldNc92/t6sWoRgneijpDocvK+q13
3GQLqO4+rdLUtr3hxAGUJTO0h1VFEjy2mYjjA/G7BKcN6t3s4Jnd+hMGhhVYncZPSsCTf9aDam6M
VnP8wV2cnYtXbbMp8sQOvGKcEh7B6Z/nXqmMsJUuPVvbUBd/bmJkXTzVEIEQEvpq5yU2/c62GQ56
vWB8TqUxfu2peVJglFJ9aWtTPzRg+pvYKxexbeiNbBNK9Z6ObCIfDPwDtuVcio09r6qvurO1W2Pa
LzFJRhcWaSeeAF+Vbd7X7ZeC4aDGVxO3FcGqKfRDjFKE/ZSzEO0RCIZNomm+2xNK8CUYn1dDHW74
DMS+lCccYvGYH28KVxxk3vf7opm70LJmMnJL6JipW9hhkdRF3sitidyFup2W8r2Y0mqrmGP7ulqD
ea9oRXw0zcS8q436VZ2LnnlkkW+LusWawyyyAxr0zU61hDNTErX1L0y8+/0y6OqfWs8l9uVxLH5L
jx5S2pSi9V0nS35iymFts6TPNqM072NFmM/CW8tdtaQxdBxHQpjs6hcdFOVmascmyJgZAdKoHN8u
xnjnpnHMmbKByr182JqFq3zpvdL7TaHR0wystNfVGTosNypswS0nbZ7sys43PTYjhZ/gwhisTeL8
SJXVnXkdRvOl1a0x8yuHYdvAaZ3kzbEVccxVIpvKdm9JU8ybJh3jyLZz81iQVYR23c/bfB7AEIrK
O+JmEzfh4gk7C5M8B7RnWiiaGbGpokpt2iSs88H8InqQNX8shPfkMRhrEdyzhGuxeJEDQaZCh9lp
59uysdTQWigOdKOpbyrF9I5JLs2HZC7S19yqYJV20pChaVbWwZa2Hc6qgmaBVWJyqCgY3otKGRAi
8ix51J0Ct3HHqLeLs0x+qhV1woiU126rdZKk42M8P2h9pcEYHhc37Mw432Wpyy3Slsv7UizQXnBf
BngZ8h0t3+X72EvkYvpqOTQGtWtbJxOcDrcIncEww2pdtYdkqoYNmB6Q7Mo1VHeKczPZ7npsktII
l9LVNsjWrpt6HL5pw+Acqw4Ew6ed1fsWxIbXPFX1gysXHXzAdHtsN9Yk3ui4/TIIrWWvFsmq7RuF
qh3beclDxow93ytcI0rJ3J5qdSVPGjFkVzyPYt7uiPGTCz+6c8soY4mnJm+W534y65DMuqLbQFSV
wluCqbLNMG8VJ7D1VL1nVMuNltq7s0d1q5dADb3SepuYQaYfk72QStizA8FKt7dVp+u71dSrRxNY
dyObytt4tOOiIZ/TZybsUxNoZlCPYtK1OytDpcwng+qi3ogJc4gbOL0/T9RWulCS/aq1Rk2c6uPc
r8iejwXFMKATWMCidBrJ/9JjKkNFG6UulVo9JdpdPtf1lgQ/fUgqwlCZZ8px1nVMkt128BNd6g25
SgdghxHT/Gd2cj7Vxk08SlEKvUJRvBdGzvW9VaiV9L1hTl6XKvEevdiYwqa155RZhoFJ1yZN5AGo
TrylJqVkX8r+3R2V2FfHSgbZSJ6WOO3a72uZzT/n2s4eUHueaPLGqp/aFYhBRyw65FWt7LqxSqIi
V63D6NRz7RsaDfEJhCxcYi/ZGVqZ7LBCLveu6OLpzczVXIvAkysfvZo+qrxG6Jsqy4YfpqJNbqCW
fYYaWKV2+9Rt6lPSjdyMKgcPz8HFTQP+JH6cncylbTFPqFCnIKjfjEoso98ps3pXKKuDYD03oGEO
zCctiWfstLZTttJwssEv7WzF6r2qQL5RKdJ8Bn6XvTf3LulPmSmIliQp7cOx8iiTE7PcOlYxkT2t
ZhlosV09ptXUvkg1w+FLlE67L2NpH0pjAjHJkcZjcHvcVDP3lOX072Ypqsg0R2tfI5X8nHf2sl8c
K/ulZcsMwD+Y+S9zZr9akYDrZBq2J/Ys/CIeftUJlNu6HNoVoToVR3pEjzluEzbTZCR1MHda9kNO
1sq9qH3vCFW8vpNFQI3WPfcAXybxKP2VFTnYa+OhJMX4Z/kojV7QEGAKXh3bjggPwlmJmNaG07sB
aa+8p41fHVbNdndD3oO09WK+bXVTo0YtmsG8KQDcbnQv2xmEcl2uuyqfQm+xfumPc95ZDwkEhKDT
CPu9l0ZJmT1VVG6vxrysb96oGQcRlwpa/60WWFxsldL5c808j6ogAdLQecvLgZ6EqiqBim4HHQXQ
7WPaGA0tjni6SWUtgl4pqaG7JI5GTWo3gIDytZGJ+uTZqF5XreNGZp0hWeTqy3qrD5OxnZm82ixx
ogalOmWRV7s2ulqOmB5RWdHD0bAJ3DmxEoMr9QlBpO5G56be1r1QfdviG8VoUfUziXBlLtR1O6ex
dat6pRq0YlGjWnGYYmTK1k9LrU94EwO1j2p6kz9MeY/aZTM7MirRoycvIi0PhtO5KkkjQmGb37rF
0UkChuXQ6Uu/S9dxYefkiWiLfA+A5xTqc2MfVpl5fl8gyyI4unwgqRN6cVUFneo0ISJsPTB6i3MJ
bA4yR/pbrqHE+BfLSvJOzLja2ghBh2PtKpust5b3OS5/KFwoP0al8ICeDY5HNycOaqCt6I5ipLbo
Ot35atKNOjhqoYTVbBcbx6uAwwEXfbo6MTyCOAsMZKmIoytxtqmmISDbT34VMRMlw2LYz32pdmGf
liqFr6Uf7FX5lbujF7Fk+kjgSgOH2ZBnFx3gp86wgdOpRgO1jYnQbTLtZWzSNZhXAyAA56xeiipQ
Z0d7WHtZbUwkuqOx9eqQ6xvtQsMqN4k+KIGSe1jjVUkRta6VH+kk1UFnC6BhqjJ/oJ3zmOQ1nnaT
Q01Y4e8eGUZNLSkq/euET1fjn4zJOC46qtESZwLm8OyILFM5umuWhIDG7anXhUsR6VQ7OKDEVA14
wS/6ttQTFcqTTPexLKfDUPdKhG/8QiRZspdxXTTwLSSIPUXInVzhfAc693NkZBJz3MT17mDxFFtL
4LwH+mlvvXyiBzDK9A4vy7cuW9f3PIFXMdJQxIKiRPdUkugLHwHlfO9qrbrR09HbExROs+s5hVfX
4eIHFCYjY+pcMsWW0RChjF1gapOxSWtP30sbgNOvqtVZN+5QxG5Yq2Z1NPK+uh+HuiLFb/VdN6dM
1XYk6lMPkFYaDFykDds4rYq3GR2rG3ylXKx7Eg56pn2XBLIvuq1wpAhPCO6+zaz3oaSqS+RscK3z
/W8KGv8P4xB3Lw2smx9mIkRkVZ2ysZZyvenyNM38plzLu7wZxGNiapT/IrO7V1ep1OecXu6NHFv5
5OWL9z2XhFRM6/TbrqwLGu1ysEO7dftjW4Fvqq4Qu7h3ndA2rZJPBI3hk5qWn5Rp+6PI6ExEA1dR
+jYv5WLucdgjS1S8dJ+2g7VNpDHcyEVau8XVp3fQk/zGyOKYSGvaN6CNQ0AlF4cJfX9SuL77Ziz4
JbRDbm1yepFYwyrrtxzw3W8KNX9e05SPVm/MedNLN5uDGLGyDeoiySuZp5rft3Y1vKjZ0Lk79VTi
HttCWPUGbumShvXq6iNwpru+ObGozUM5rZKypoXcECIv3K57L1uzMajzSsY3WeXM2V2fnmDOzlLE
Go5j1z2hx0Y2bQ2utc8npt5pgCZAkMJJyue16dd9Yy/qse7t/LHyKvVQt4m7xYqielxSvffJvaew
U4mgtqiKwFGxg0/aMn6Y9O7tBFXeVjQBfRrE2C9Ok8yYJc7HOWgGrytRixCq8ON+iP2+sefI8koH
ur9FFtVYGeNDHkKasWjb/RDHdBMwh4qPS23gR4ik/HYRI/N+i0or1klG8nInL/wyLq3nZVBtNZyk
nv8mOtbvTuKqnT/Jrt+svaB6TJv5vScJ+w33ub0REyWcr5F3BAw+gBWtTb2dtWamgJvtYz4bml96
6WYRrXzJtBF/eMWi2WsYfTRMKgPSNgzOjjLo1l1yXYZqOXDHLLXyOJtawqkdsj1CwlTEo5l910eU
+UU7WWERy3Y/eVTFk0dLsUDEiva3Uz9TR/K5GHW/4YW1e2URJpttDXRwkzR5Bp0wXqrWrf6MpkOg
k3lOY4Y82V/zDM37wbFl7c/00/anbpZvDOqPoh+Gh7bV2+cJ8eJu62kZHWTEG76rcbUCs3VofzWJ
XtCjtAgegTkIzmQjFPO+qJT0JlUc91bJrfWmiDt19tHS05QbSd8/DaVDczGZTmkMO6jMX5oxK05T
aY3uV5nu7ZWB5vAmF0g13NSeBpFISQ1HvKnIz+RbZnJrBz1dIqZvrYY2hXTDVPgHa387Miv87i1N
88JlbgfFWnj4XioahE+QO823tMr6U5WlY280dWmwQiYxebLM0lJ9a47Vp7hX3PiQIrL2FTFF9a4u
4b+4ID1PKPky/dQjnOdOo/pGT2J6XKvKPVRms3aBIdwqecxiGlbbtDezvVjlcNtnNFmTuCE3LyzI
LrlUb5HCU4+pOTzIumjJuGjSKc3U1X4pxLBLyiTlDhW1OLhZDLu4syj2DUvjT+S75IL9rY/KuG9w
xQt0B3iWIQvvdl75Z0B8MBviq/eXstQrn3+p9xH8pstUpfYNsjqBfhKPQ8BhzIJiVEz6co7a/FZp
AQNqt+mWUS95kDWUFWJLocPgXIUOFgh7LzDm7K3qZ6/1TW8+WXkMcD90eSK/lHgvG737x64pGSzR
aEG2VkYwt4LUVVvW7j6uSXa8onbfysJxwjGDO+Av3dLeql3zbRCdeFtLq91IBUHmfOZE1mldbCph
0iXgOz3EqdffTGv7qx9TZDu8tHtuxr4FPYJdsLV6WmYrQEmYarq7aVbVRStV/pjHtH/opDnsaw/e
djxOTVTLato56WDflNXk0JKzOJODkL5lz2owa1n2Zakb+2udpAONRLPgXps5g24bB1NrajbtHPLu
wbSTDf+UsW1HMzF8+AVpsqFkGO9gSKC+UEstmLIcOBcshKTXmYpHRaRJHa21JfcmwEPoZJOug37r
UP8BgU+yJ3msd3e5Meol9O9pSe4aJ6+mRychxw4KksJ7oC6PTrx0+w2NivlO8teCKtfzYNJBDXBN
V7/MTrOGRl5Yx0qvFt+K3ZHsv1myg5hLhI2WArBaKmrPE/ZO5PDpPhgYLD8P8IqfJs10gnmN2+PS
Vl9ioOqX1UzN93HM9JCYme271Bse6mpw78wu/dkMFad09OQBxePh2cxd7qFRxFFl1tMmGYCSzVVX
g4puf6CUiQd8r5sUfbU0ojYpv9AALu/U2bajLqE68qUgGQA8WH9UrcpfsRs72a0NGrET6kxBt4Df
hpyet2lulpmtM5TjuNIY1ciXwjZrbJqwc58cE9EoodcXqxoYZeMLqf1JXM5UN5jie195RUxZBlGG
YgD9XMX2UPI36Tz42TzaTCBi+6pTxW34vy7wnL4EIilrv4A890j1DOI0jdWjRab1LnWL4e02rqGo
NJkeWWU9HVPXtu7XrhmjvB/f5hptDCoSCjYxfhVqk97Fi6MeONPltp2W6Qtf7hSuRaa9GMbovclc
nzcd1Nk/pvC6n2IxKsAbvAHJToubvrPzg+FWDSl8rP9yUBx5yi0Y1xAXu6PpNPqtSw/gqddOIiQM
xPtmjneWomn5K565Dte02d7QuylfB7dIepQ77PgBf9guQguVvE3l7Dwtsu5uurZLXiGDTf6Y8RSb
paZn5RfLWJZ0KMdkKxQ0O6I0MeS6rZVEKWm30AhjC2v6Zh6M8TKwLYk+ElzHcPZE+ag11UuqlwbK
+Emh7DIlHt5E1mIQQ49AbqpisQ6Flo9/ykFPK/Iwr7kzhdIHRZyj0FVyo8jZmrdrb+bHMU3vRqa3
UWx6qtLuIUmaZNumxB5yr9QLM1Hb5aEoUqyJcy3R6Cj3EnK+3sh445q2+JVJV+70dh7o/zlDmDl2
9qQZPfY0zkTLYRLjjYgVV/h0fvXNYs+gR+k03Q+t5T11QNWPfbkivC+0tOn8tRqVn4vduz+ZelC+
y6Ur103vecub0ubqE1/D+jyOBgm/u8b/ISvEngxH+Eq31Thoe+gP+u/EnOu7Jjbnh9G1jTbU+pJZ
aatKuuWYJ4vhowTlcahVKxwq6dCJbin3SZcotidAyt7ovUfLbK3vs4xrw88qwoOPtBR+03U7mEdA
7PyObwTfaSmS26723PdWVyF26Kt74hX13YpjiPWrT6ff+HAv+OUxMDRQiO4gD5iEcDcXw97R4+ER
Qp6kkz7lr8KFTeIqceP4wM3aS6GK+KuEzdLs09z1gkEX9tvk2jISaSZ/NbEaB2uhnhBXJo5B5jxt
441tyxUFoeS+mmIRMixZVRGjCqm/5BqMELOt1+ekLfQxZIiQb2pOG/dGHWrvpfEoQMAbUoojYEiy
LnWEreVrQ5Md6VfKUGTrmzCt32acxc8YzPUPUzfMP1WlbLuIBiIt3GKy25+4R/L1l3yk+UahyYlY
uwlZxVcc772q4W70Vm5uVjl2uzyNoTvbml18Awhs9+s0ACskfA/rGDfHGR97fyydPPeNeSgiy5jK
0IM+oPqFTbXVzvRQwmr0lO+MzjvXhiUuMbM/EmDPGMaTWKChAxhEMS8VDh3s7zm9Jqt4cRG20/uP
Rg/GF2c0ZjuzMyMRamR3uGDStsuuybtdXAER9pNGHzM958JahjKobkqzg3kPlK56SeIIu+YaM/ry
Kv8zWXI+12zao9nXJpMlKG4AGm8qhgCzNVRekycjaCMYD5a4ucZStv4tUA4z+Z95lvPpZhIIzejc
RUParaPdAt90DGJl1Y3IHjRFCRhBGf9UQJu3WtFX2xEzIycwSb42yWQWN5WrAdICcobKUEAFPoVZ
Q+90OEaxQnSOZ4BxS/fp6XJnD6ROs6G7UaMhnzMPpHVOvdQ+BL9fRTn+QUwfQGPyviYKeQcIpRc2
s9Huk0HGt27ZUIHEFHU0tH5Paq/7sbcaGBq1P1QS31CmBeN4aRJjKdu0JzbbsO1tvsCp072nWK5d
qDZZ8k05IfWaXqjX3uBFvveHvTybEbCtEnhL4Q0yWBJ5KRWEX0yHIiKjRpyvAdOWt/3z9WHOC6oi
J3o5I82gn3g8no9ZesuqrIUxapG+5SGZx5385nn8rTx1B7HHaCxAs0+/VXUfmlbui+jamM2lGbuP
659N85D5srExD25u3RucF3bdRt6y+Vc4/Be/kA+PefalN9NYqJ0ysL82uHcJwPpKaE5/fD4pcGEV
pJ1skyk37DLUc8l+U6PBZiYTX0R+YtZ1Pr3Kz1e4IMYJRvdhidNP+DB5sUKcWS3rpOFU0z7irN+U
Cng/vXbc6YWyBnEjKwpN51mU2WNeZUftqi3opYEIfoSHLKFumEhXng05t8o42lXf0Aox5KYzdUC3
5GBnr9J0fA1KQPwFfgx9lNUfhRFASCN/vf98Iy6cGxSKDRsdHCZcYef/vQ+DEdejFsMhUEkOkzK2
90o/finx8yws60+nYJU0QrebZ/XKG7gwWmeoDIS5jHfzlt2zZ+/mcSrAHDWSfEBZJ025XeAsFtXb
mlXKdjL1n58/6YWr4a8Fz64GDdtSxbZLDfPQHKhG2ZGMhnrvvf/fljnbUG9U2jIdakwmutt+HiJF
oZE1XtWLuLZ9Z+d3sL3FhO2nRcZzdTuH3V7edffpTR04FDbBGsgwf5+OxXG+Nvt2aaD8r308Gx9q
pGUkquDj7DcUV4SqR4EOoBIMfvfnNn3xbro7dXdNNEy/ECT/WvXsfvMy0SzoxGso+nS3YwscucFu
u9NDI6y3XqDfr3+Mgu/1dMfbY3CSy7h+y1+YQKMljim8hQoiGmJnt988NUNnTt4UKdrvjoFMyKW+
bf5OJyX4/BBdvAAdF0rvyUbqX4r4JT1OrzcrLbKsV5F8z6c/n//7l74FJPTwV7bxDkOt9O+vvksZ
7B0KY4gazzgo0FZgLm2EiqjK5+tcvGZPxkcM7CBlh33v3wtNkMAL3KoRXs2Y/zEZtUjSeT+iu1F3
dli1ZVBN1b0GDysoLRCssXGvGBlc2koNXTvVQHGZ/85+gTLo0FxdEASnHg+Jam0YYthfeUqXpzjT
OqCj/c8aZ1eLxPF76SbWOIkCO7Xf+/GXRPPNV5ysQmpTX7yvx/a5cYI8uia1fOkCp4Rw0P80mYf+
T4z5EMgWW60xGl3RC8xhDY8C9kGh/bTVZV/W2lH0IPPoYHWKuKJYc/EI4euLbhwC5BThf7/ZrJga
S7MYVJCzGcqFYoe68aqW6sWdtQmPSGRY/zbS84p1TUt6KpF57Ejp4M0m4Vj4tNAid2/QrQ2ZVSmd
XXGX+XkoD0hNf/5ur/2A059/2N5OWeAljjZ2MQjCJal2Y7V6NCjWt0ZhQrIc7lfPvhJBLt0y+J6e
ZHKY02R89+8lYcR1Qh+46pTZpgtCc+80l/9rok/5+bNdcJg6aVnzXZjYoXGEzs6tZdNzLGfyD/Ox
rbbFrx5raG9T/bHu6syHvb8+LlG2Q6CnRobCN359vvylrf24+tlzWp16GgIh9VCKZNc6NbOAk7sb
RXJIDfk7i72oia8Z810Im+j+u+hrcolr/0p3AOvbWTEXGTUZUeRptZWnrNq6OdrTbr/9/PkuvMe/
1joL0RbaYghR0FUV449l/DbDjO6dX3mShJ+vc+GGc5jOQw6BKx3NibMvUeuZPVOLWY804xb/Ed8j
BH6+wsUnsTkoJxcINBfO4h7s8y4pFXat12/S+V2Nk1BYm6YxruzYpQOJVI3FpYJIPSSUs4UaWjpT
nU96lAxqFYDO04dTVfBuT0Bws4s9ZupyW6vT10niD4JyXQif9nuGW5Sj2jikZct9UU+Tn/VTFTZK
D8DFsMznu3Fxvz/8yLMrwUxklatClVFtV7t6oWpQ0rG+suUXF6Ew8E4yt+i+n30cIOs9YLKjR673
NTMgmlVvnz+Ffgp8Z0HLcT6scPoFH242b7XNRRg6t1loLpvplp5A90Av+1ncQOP0+5f0wb7vb91d
/sx/78nmWuS6EEH4AaRSDoAFovZnkbksplgvzUWPFDH/gA39s+/7r5Y2/u9zHZYBhTZc1C7+ZZxU
zB2tihHMcfL2bYNRtoXy13+hBOMwF8k6LoDkvxK23Ms7dwRliXAwAwx05aadIBxBRgZywWuIJs+V
A3Jp91DVwOflpNtKaPz79c0m2HrrUmfkjgwVcl8m08PpWt59bZXTzfDhkCiQKdrCrCiTy7uEkeB2
L66ZVp++6fNziNYJQk44y2HVe3bS7XXppGNyfblO+mvtMwNS3ZhHFe0vOmqxd+stDMZ+fvgvPRa6
QJbJbca9eV58gpNpJuMXMLByb5vRfIHDkx9MuAb/xV1xUjA7afwaLnK/f+/fOOZQIyH1wlep/dz4
miO+8/mjXNw+MgXUyl0WOr8oaKrHaUmOj6Ott5N0QqoC5dq22504rJB5H/9vy53dGisPWSg1O9eg
NpQ3DjOc8DYWTXlbU8Z2DC36fL1Locf78Hhnx9zB5KbtOiLCvJKfDMO9mnmRRAc1aMzsmiTzhUuX
KgUhZNB6+2R7+ffbWtuuXHLDndD/bdAGiP1xuGIQcUk5hntCx+xMM1FWPQ/WcPNQ6EOxJSoYp2XO
PtSDKizum8i4LaL6lbHFk/Mt9YIb9Psy4r7q8E+/hhZe2FV+hWc5gPYnV5qzXZX0psoBAnA0oxNK
49AqD26touPw8/O3d+E7+2uds+uj70zGOU/XYqN90QckxV04MMuVSHZxEXBCxFYtHeT1LGlIp8Ez
mBKTkRpvHDsNdNyDnWsp0OVFsEgH27X/bVIsMxQ3ZpNFMBBJBPPFEEG1LPwvtou7gohPPgfe8ff5
89LFtuuckOxwDugBB133ZbCeP1/kkv4L3dB/Vjl7KWpCXuT2mBzQbLhT3pZvyc8ktN+Tr943rcBO
sHpEwAhU//NlLx65D6uevSU768qqHgFckVwJbG0OKu2rYUAHzJIrV9TFr/jDSmf52cA0kJHYBWxG
uwxV77dFRf75s1zKU10D72gQ0//cu2cPQ0840+LpJFlcefdt9cxg6L5GJW2Q4jZ37pxWbFC92mvW
m0jEYyPeXRjVtvM9180Nk+57ffaeMZu4Emz0S0/+8WedPXlS1PESd0jan3AIPYAOtvGe1h/j0dnN
L/03jJhfiQmwXX0Yk/QieNdb40HifH2tlXbtl5zHvSVBPAbIAljZY2DJLRAjoAP/+Wu4soh9wgw/
JCer26qpEAjoQ1pGu8XT4kidLGPz+SqXvvwPm3ruN1HaiIJ2Fe9aOszUVWgmKOUDs0Ofr/Kf0uYs
DXINLDSIO6f20XnVz/imDR2oRt4b5aSN242HE3WKwVw48H8y+JBmnyIE9Agh5bjE36T5w5ohmvfC
T+ffKGxsG2++sr+nl/TZTzrt/4f9bZditCatBD3SmNsT6ERhHHuP5MFdr2lHW2p7RdZbk0Liv1nY
tOgmn9oShOS/Fzbo24yMTy+REGhDOJ2y7zVGkPHF+q4Yyp2Wlu+Wtd7KuL8KiZz+6X89s6VTcdmU
CtZ5KzuzW2bxVvSQGT6G+ezs7V67b+o61LP4Lmvu4dz6jt0dPOF9zWG5XTkFF2BumOj/LH/2BcdM
XjDJLlHxrhh5BeCG0MuMga3kb7D1ghHFRrHClhL/e/9Ni3NHLmzQXaPzdrbljoJY3lTPRmSsEUac
LyqBNJ+2hKMrCoeXOqW4ZFEjkWcRSs91b4dRFRKXWyNqfuo36pdiP4figAdIuNzb4XSDPUEEvWJv
7+DRXeu1X7oxTDqKSNQZRNjzVGFq47HqEsbMijGzN7oYXtrKs/efv8RLkQ6fKQtIWAN1Pm8FTx1T
VbFhzOAD5uSvRg5AINLQ8+jx2eMVePtSDxG3GvxDKGRY7tyQDo7XUNBBMKLqFoRUHKowi/IAu5py
Y2I41WzjK/fhxcf7Z0Hn7NbNdBVtgdmQkZe7R2Hbd7bbRnkh7mMnv9KcvHT1fng25+xQrm0dK0UW
y8gavmpMKuB1FtRL+PnrupgPYatgWmSQJpDgWTBXBjj11mKyii83a5jgfLJq0AHxIRnDZIcyXQjb
zHr4fNnL2/jPqmdfeqLX9ViUBt4AxcDM/qy04SpbB7maCk1cWTpXTuX/56D8s+BZSPZcpmIqFK2w
3YHZtEkiS/hjFUwBYjrhsuuyUHz9/BEvv77/WdE8OynWOg9jB5sHVSRTBAz/HqxFQYiuXLafL3Sp
zQQ6CZgNUVO3yCv+Dhj2iCljP3CnEFFe5eD6sJF+V6sIc5Hv2qKBSu8FosM6TFRfNKe7dqddfNIP
659Fykzm4zTiN0xK3eznSA/MIGeHkbffk/Du3B/XlfSvLXn68w/BWa9nxHAkzlsqCmp99qDj3mMU
5ebKzp527jwemnwVp2j4HwTt72Ws1V3QJyQUJ/t4u9wVUUoK2UdMuuz0Q/F7vfJVXH6qf5bT/16u
1k3mbyfuzkmUEC5/rzBPW+ZsP38q/fRxffZUZ+eF0aVW1WOWgbK0WW+HhyKcDw5DjoERmtt460Tt
0XxQf8pwvkt22RO6h/frb+b4d/Kr/vX/kXZly3HjyvKLGMEF3F659aJdsiTbLwxJtrjvO7/+JjQR
x2w0bmOOz8s8jCamGmChUKjKyvyLQii898+iWe+pVbNdRmkCRq9wSAeUFuCrU//t8qJpGLu0ZsZh
OjMqx3SFRrDVAT4G93EkTBvEMmagYwxMzVonKLLRn33JII2AGw+dMSgiES2FUJtmAoUtvw6rUERL
5C9M7AbIXcmjLILUcnUTAexd1q/pOnmXd+7/CS9/PhATqxu1BJtKVc5B8mIcIZD28I+aEGoaQuVc
7tMSVKWAOIERElhHJkyDj43O66egLdKN68psr1TpLcGgtBxiGg1AWykpfdMEuwCmS+IEfBH6/Qqe
Y0t9GkDtr30mtfoQ6rXg9uB+yz+/6ksvaPstwUnedAMSpzSpPhMdTJrl/F2wyyIbzG1fD+COxUg4
Zrzwel09EEJQhqneAbcEptIdUAF54e/LNkUmmXADVq5h1BdENwUk9OWAySERNJbroJuNYyKNlC1W
kc6wsBS7Nr6NIoyIaUNweRkiI3SZm6/TgnC3XfWKBD2STjPoW8pu2Lj/mxH6IzZGqgKYuVADAj9v
RlebjEDPMc0qSlO4kXmzX0zQmJJkJpIez4Ft3wwRpnlACobRTQ0kVWtN9lLaC5bFdwF0UCDGR/Ai
YCKIFRtGD27PORjAi+DUNESpytB7lzePp2eCROiPGSaE5HFL5LRMoKK+m17aH8kxf8fhpXqHsV9W
LhGgM3gorRN7TBiZAR9qUWTUguE4IKmNWofq+RnXs7t4mm/upF0BFUv91+Vlcu+YP6u0mIxPjddV
WxccYbUCRTf4sH6GZq46WV6qt2EqveloU//NG2FjkokaSwWICAhJ5kBr/bwxMJH9KMc/Li9L9PUs
Jk7M9UxCgD5QWLsrbgkeCMVN4k5BewvpBe9vivO6incPAQk34B+MR85y1kmmDMEBUt5HmF4rrMad
p8E3B0FQ5501HdowYBUDyOys3AyWr96MIAsRhD0uENsGJ+K1HD9k6X1WWyA9FAV4+inYhGBrjznb
mK9d4mIAQrxc7aDH3G/7ABZtTKR8NxXUI8Ofi7qC4nIOTOErWbRUZk9Tay2KiS5VCt+U+L5YUaDF
8DbaMC0YUxuMNB8xtQxOqY8Is/N9C1Ky7Pdq3MQ6UD4LKHcwzybwKd5ZoRgUYG8USNezFZdUAw9o
p6LUMxrmzq5lp8mXYzuAM6esbYfU8nGwYgyQPkjth5I/NsprGiWg4DB3eikflNSAuHjdPAt+Fe8q
MSiQHFpBBjHZFkQ1K1NoFnhWrFIwegtGV3bREcywPbSXoPpEYq9HxAKsQrQdIsOMc2TRmGJ8Eg0W
8wnN81sIc4Gs4kd0kxzU7yRAu68Bx5gjCXJUGgZZl9wul/GLLDMwoYyJsIBk2i0owgMyjcembO8r
zbwC1SAYD+wrqY1VwXJ5t87WLnMdRAs8kkxYbZ/LI4ap2u+yVgp6jby1QcUa7zYbYQQtn9MLuwYY
pi/tRMNsJShIpqZfwH0mgRfLGvZZgddGOjxgTO9xto2Xy17E+5Yby2y2mEiWkZtFjY7cDJU3/RYc
+jsp/Yst3BphAv/a940s9dkU5IpybWCaklit4NbmfaWtCSbs62abgGjMUjHSYvtZUhfOpDWiKrvI
CJMhyiTtlUQHxGIBwUYY7cF8KXru0t/JerkJxDKQDoj0ZxhR8G6VS2bB2zDrD/pOEM66mmPglYsz
lhAnuSFPIKXy5hs4RbAiQ8j9LKhe/8IpKFJUBvkfYIfs91qnKAGrOKZ6oxkuryU/a9mYMEWevF82
xM19kPJS/TGq6fbVatlkql0GMVbZxHKtn/m34XZ5Ht/L9+mHeQNC9V19JFfJU/OOGd7LZjlOb6MK
Cw5KoLWAiWWO21xWPaXDUZHpjzfz+DIrP8E8I8h2OM6yNaIxCVatYvioAfNXYObzVSJLhwUcJJfX
wUt2TmwwHyovjTgf0V8FwB+FQhkS5GioQzwXxWyQBiXBXyjFIQMxaEsA5KmQJTmNU7FcZxp4tbUA
NxLI5kAA0k7pr8uL4n4cOB1AHRiPO5+0qfSWdBEBn/eSQak0mKSdJGwecT/Oxgg9hhu/08qpWkHi
gpMMQqq5z/xh/H15GSILTKwozWHoqmWCBUqeG2rfwFArAhTxGjTgx/yzV/RHbJZB+kQDY9cAcNSn
9pE9ztfRVeb3++QQHdLXZvRRK3JXH0zXk48BZhEqmN7zTKw6sc54A5hUIwgAwzqKG4cvogdgrUEw
DZS74MByErATS0zGkWAooDIwBxZUw1tvPmZ96a1p4+bKPjFGwaHifzjbBKoDZVSFzellUNCaPQrI
wCT8qqpncAAJFsPftj8GmISiTrRBIxWq+8U0XcuYuJzMBkQb85uS7S77II1jZx+IoCMO4hcZYEfm
A9kxADJF286YbAr9KGo/i9q6b4fmaErgeesX82rNek+ZVsGTlnuEN3aZz7XKGP8vFdwfU67tQNiu
lvRZK8iZeHcHpIIA8MFEHmB7bCehBFfN0tKXXudjDPgOiNg7kN24QwD6gHvNJ1fgOxP2gnhLwyOA
QkkISOHYCJh3g971GV4naY6RR+M4QpNnMBT/8ofjQQzsrZmzHSwnfLcY2fScqa91MahQNgD2HkxH
1mfUTe99mM/7NNRHqK/UZXZdqX0HQT+jeCBFaVzrGliqimEGzUs1Sfu6lVdwy8rV4+XfyTsr25/J
5OTGuvYxZvNIgCQSbDaNFYD7TzTXwTv8mHgEzRhQp/LZO2dO7W5MlIZg+CBRHgqSQbOmlKD2EwEH
HYOiYK9aeIpdXhn3at1aZb9A13exuULzlexi4tYQGfBCz35bXQVEoF4SiPrdCncvN8tk9hJwzaTr
RxhEQe0DzDBe8jPblfvBG18Ab/Ds1BE1M3h9Rnu7RiYSxUsLWmVjAlOHi4b3ff0Uo68Pigpf88uf
0Z0oe+Cenc0KmbRrSOausSMUFaJwhhoAGP/f9G5ob+eSEEFwEJhinzUqaO+iSsZm9tovSMKAV+Fq
bjJRQ59TJbEVG5NVQMTTtxvzyfRlWaOOEKR4I/SvzBYkHdDh+WUkVotSSYkSMuUsim3Q+ZrgeAIY
8VObQ0FHk+c3KoZyFQ21CeBtmF2d1LJbQHtDgrRTn8DA+qoq3ffLh4F3Y+FxhckVvEkIBp1O04yi
isC3QWvvYLiEWGgiXZlNfhWifpdLxl/U1OytMcYp8zGvwMYDKFNcWW5s3umgRcqr3/H6cHlRvFbR
iSFm48CV0telDhlpuyqgStK+NaCiy+UQ7C7tYQZruGR/9Lbpre0zZp8vG+f5559FAg9yuqONrq4F
GJpxjUg7pQJRnf2ZGoKCCc8xtjaYx4EZ9b2xUht2DrWFFSTSjfVxeRkiE0waHXX5gPEtnOg27P0U
qBlzCv8mECPwI4XB7L1isAOwSp9PfUpgg+wWP3azY1a5yS47rD7ZQxxA+vUXS9qYo0vepNQRSLQm
yOji5jUlF9pP4IAQbBr3atmuiDrHxkSo5zhp/6yoR94cKPt+3wMC1JtfhBPCKjX3K22WxFxlxML7
uzWsOTDmwsnnlxG8Xpc3jRsggOggOj4QJoSYAJEsaT7IpjQHMTikIpMcyRJDBys6APx/2RI9/WxK
C5y6DkyYBZEp1htq0E6pRUKjAwJqVj4NWgtFIhRbh9sRElFklLzLBulPv2SQ8QdNikDJRA0SK3UT
U95XSQ1aP9AmFfcqeb9sjJvTbpfHuMYK/ZZmMeHs03EcoMfoFvvcSzC+DqSBsy4OWJeh9xOUNxgB
EAVenpug9IiiDySNTZ29SLJ4zEE3B4xu3FROo4HKc/4lWB7XBIav0TIxLajrMX6ijmVeWhSyObmz
R16meA86S2KBzstJXDnQ3ca8iZqj9uOyXV60pQBVvOdUcMF+5UGbA5fq9qy10L4JFChryOYhg26Y
mXiXjXAdhTKg0OlySA4z4RasZIoaArkZQJ4DVMZaD82A0NBCUN2G+Y3VlBZwz6iLX7Z6vqOY1MfE
PooyOo4FW8rKCcE4bgepPrR6Z1eV24c1VD4v26AX4ekROLHBVrIgqifhwkKaQ3aIV7t+jxp8oO5F
hDWcuAg7BGEEs3kYd2TfVpROSY8MrEXerYHq5wHId99poFf3oWt+u7woTvJ7ao2JivLcL2SWYQ1c
5YbutFhZHJBffQ0ooRoUQQaiVYEfnofJU5OM+89rN82GvZLADsktRo4mXwFtZapNk6eVqmiBXNfY
bCeTSI21Gq0QF4FDYmbUy4lb+OndF8nB4CZg43BpW1mU43OeMVgjbmkFME0EE/ZVbuSkB/057k9w
jwKBA3qj2ocoOkRvRzCd6K7slARsp/vLX/P8Wji1Svdic8J1c2rrcJZJENYrBP/q8S40xlcl1x9q
NdGcLjGvrHkQfM7zE39qlAnWbW1MEBBM8Dl1SG1JcXuHgbTcW0szdaCZ508yHgSX18n32s32Ml5r
RBoxyYDtjVvQQruyT8GLoAwfAjnagX3JS8SflHv+NzYZt8VDWNHXEjYBdVJNByQ5lmsd0b8PQC0+
uOsjaA5p09EaXErtEAkTGO652fwAxpONFlz6HUoYQaP0OwguFqAJrD6ygSCdWTL/8haLXInuxsaV
Ihu07xo4kyH1oUdA32kAho/rsxYt+Y1ayWjD6MUuqfvOu2z3/JI68SYWkNFNpA61VV2DRTmOkG0B
sz2kMILLRjgJBqygGIhiCqpXZ5i10oRidVyjla18UHiEuU9+ksmFPKejHZNf02G8WRzzB3QHBHY1
3h3yxy77IDeB8jXkDna1u8nvD9oeeeLNeKyuESh2YOw6XLbH3cyNOeYyzkDhjifrSNFiHpXfHZdD
HYkoT7huuTGinnpKreTKCFLfNcgL6V5RMQOiQeSSZNDahpqLINiIVkQ3eOOWvRbNQ61ClnEZBref
ddCX/q50ReCE/Dt4syYmkKJHkUZdOKBw4o0ecUHZfGX7xBlREqp3lqBOLNpAuubNmiS9yEkywilK
oBem6a2GovoKhkNbCCqhP/sshdksi/6SjSUtnyMoaCHxXEED1TrRfrxLfOkR6n1P+UvxbXpa3jUB
Plp01M56m0mv2UqHrNN8yjCnkECT2jF+l0/hvQlUF0ROoG+vAi0JrKToluA6C+o1JhJ5W4PGxely
IQsxQFEYHPxF64AkHx9yeMaUhJz6NrKb5ptyk/ohlGpEhnnbTIFQlFkBgijs0E4/tpohDzKWbD3a
0wtl/f/vzzXGBiDjgo4GWpDMVQS6etA3ybgJQB/pUnVjaGi0kS2KVtx1ECAMTVUB5x7bOEnSBrpf
SomTfYDAAgGGMoB2QeyhGb5DZWD05P5f8EPxvhpSeBA0fdW52Zn2do4A3EwkIJ/U313xoROIuENX
/fIOcpe2McIELbtW1aEZbBKUg7JAUAmM71BONeXny2a4icp2MYwLTr0ukarUoFTvrsF8XXrNs3m7
3OefuAIQSmJhMZsXTLYG6cI3R9ycy1lLS4hVqQ/Fm544oM32KKcnyH0hFvECUkZU0aNYmNRzvxom
AU0ACTCrdnbWorhqIJZOAqvvfxhd+1xGD51o8on71TZGmMXNsVFEdRTC9+wJCliznNuKkw/e5Y8m
Wgr9+2YLFzSMoPOyYqSxamOQsEDqabKOdYfp1cuG+N6B7h2dpaAdASbJAn8IdLOK9B/6XiiWvNYY
g/M7j74rm9fyt+hZwnMODYxIKrJjJD3sMzkcbKPSCjBKQn9hTAfM393rve4W2k/BwmhiwV40KMRD
kMRUMDbJBqi4g9KhZQFyLR9ptTI5WmhJmjvVA4W84M3D3cStLSYthuBcrqzLuELDKnLL6A0NCCcE
n/aKuRQgXCD+BPLue+u68XLQkhWiSEK/0aWlMt9w7HTb0tcJQ6jai3WdQ4fUtwEIKW5AF5joAjQN
NzH5s1iUWE59c1xryNSAIhGJiezSkYMCAp0uBEaOxj66E4GyeedNU3B3UjIYA0WdU2sNRog7KeoN
3DOo9q2aKyFyXHYVkQnmSIOCPgf1QScHGvk12+BGTz8vG+CdZkzagTXSAPXQGe1fbBstKGDQtcmB
mIgqt6gfKqkWnGSuEV2hNBjAQJ9xG4HtC13yFgXLcV7vijl67svRJ7EpAk1whm3AG7IxRE/4JjYN
uQ2dZwuGoAcEdnoHtVGIN7v1nf5eudFzdN0lUCAKhnskBdO+EZ013tfClDsI6TAtjEoik3gUI/TJ
1gnm44NxxMC1uU8D4x403WDDPPS35uwmsSPC6HNTyK1V5oSntr1a0QyrDSo40b70qhctQA/kAQOh
oNQBTfbjPCOBFLn/13OMPdtbw8zZTvt4rZEDLWB6uh37clei1Y5/CUpQBWyDGP5OV9dII2guiFJI
XlHli60DQx4ayPKYlxu4/BGowaCOmeUcJBF12n0qmaX9HnoQJ9iSnL+WqTnP3uWzIrLKZEWgwBiy
cUIDY6bqpnH4oKkYZdKgfJ+4eS2CrvAODXhWgfIEb56BDvypL4/QUC1GXLRBAXXQuTWdITw0oaAF
zulvgquZ0jXTti0MsS67ajb4BVMd4+YyHnLKPvQyV98pfnocRMeD7g/rL1tbjKOSGkNMa4pS2OSq
raP6EO9wax9H8l9WGbk7uFkbs4OK3kUQh4I9CnxUvEPqTdJXDUpDCcpN7nJXBFWl/8cLK2TLM8ay
lFHb2Rhf7GNfnzFRa9c6GtNAM5jlM5TkGyeUQeWv6qNoZowXezaby3YW7AWZC+SUSFCrkIw17814
fb3s/vTzsIvDRD0GvEGYhDjOHLop6Za0XZE7zxEUeJTqbW3IoU1/gbbjasjVew3B5rJFzpoU8IVY
EBECL89Zt2QCN38BLLwO7a/JqXH95WjiXTbBAVGBABqMqRrahOB3YJPMQqryCRwsa9Dbjq6640fz
ufjQHAvmd/WXRGVnvPVT9spj7IvQPNzl/THNylNM9mClklrjhK+NHzdeKreCi5drAcmzBpIMwD7Y
livcX20q0NihW5dANXs9rsS7vH8cAjSQ/MEfgHIDGvcMnG2kFcWwGu3XE254AWXFLTlC/PfJ2OlB
7sWe5c1HE+oQbvk43dU//0XpmbNKFXkYuP+AsjkvV2oF1N6g9dYihllH+6rCYBylelgxjFcFqS/u
X3ACC95wYBvU6aAPyH1OQ/NEZiDGISMITZHMsZQDdME1aI1e3lle5g54PZjJ6RNIwQvo1EoI7bYY
b4cWnS6wAoAhOfTIQT3MLmb9gihQBKUo3qLoUwucMYaFXiFzE5RgHUkgkdcGfbjupsH0oUgSxKmI
fom7LILenUkp3mzz6++bHG3pm6VRZiyL7KClp/rrFZQ07kDj4IKf76m8sQTVIN6jADxMONyYmAAl
DhsZq7KEGqYNCE/vrQFiyXOMK452J4cnSVxV41xy9IWP/bNAhnNGTxpCbxTKBC1SUEw9o2LZ3o17
2vfQPzF2lnh/tzoQx1IyBxlge+azQdtz6XTsKbZzjTACsoK6H/J5vd8dMKgpRCByzhoUe/Bg0JCZ
YDCCMWdUfd9ZM/r/Ibmq1mdVSALGy0hQebJRTbLxEj+7Zoo+M5eyxgZmENHd1UEcYGgscWa/d5er
vwjBmGBEB9KyIFxxxu2TramJSjYI1eMcemSj6limaCCZ7ghzbUKaBGVIgo8EcAHzSqzs1VZKcLlj
igBcKUrmIo6hI3VYqeawJuQdo0+cS+boB9wcL7uKwOMTf/lDtIf8e635c+xDaxhTH0PQrsDDH0pQ
VPrgiQhFrIoc7h3MIG8WS4PMxnrSNakRV/h4k5u9hcpOC9BPDnorgK4jcuXEgep45kHdXjStwwsr
sIzKGsC/mEhiOcag5hxP0NFEWeoY//iibPGrHY0s1SEunFqonMMJl0DAoIlNNEwInVXPiwUK8JmB
HogZLs5sdm5oBYN2+O/vAFjRsSYNOCbM0Z/uJ3rHUlLZWBW4Hd/aQxmksRN62s76WDx1nz+LHlZc
79nYo9Ft8/2KJpq6dcV5WIvRWcL5qpt6dxp/A8QuWBl3/0yU6ZEy0Ncys7KuDOO41JUvT7kNn3uv
P9RBinwBuiOTh+G1XeyL2I/5TrIxyiwPdNJJsigwqj2hIPaoOJFP7qPr0Vf85kncYlFpvensMG7s
MWd/WisVGp/o7kBC6gXC4J7xOQYURFKhni65lhfuR78IoYeEU6GC6h34bcH1x8naEaX/7DMTD+Zi
AHGyiqYWyetDF88/J0NJHEjwQty7/kjz3MWI1avg44rWzYQBJZ8mY6FYqvy6RRvXuIf2gDsd2p3w
i/LuIx09GLCOY7z5TPkkMjLNhkouKgGKM0HbDBcFGL8UcOB4RHX1Nvh3b0ue90J2AFuDf0IKhcnN
6gHy8wu9pMDCFRDlKtVacKY9XN5GlboH4z6gzkdtTMP0NuVOPD2NSGq7ziqxjZO7TJ4C1hQo+r5Y
u+42Oxoehjv3KAz61q8EHlz9shenLBzgde6FbRNOUgNScgWtNHSo5TOOP7xqZa0rsct956PCFNAM
Cg8j+Vd1gNjjVSFyWl4hjxIK0uIHAHln0VyyZgjdfRn0tI/2YCCT/0k10KRdeUXgS5rbupjbyfzS
FYVAHjjpxDYTJCwjTdFhw2InV3bV/EhwkUAvdXDUzqfgJDwER+FbkONQJ0aZSFHrpJSRKMBohHkV
PCa69T0d/6ICg3YvJcJEwee8o5IDX6jKIazQaajIdLpdtotiKOlFrrxH8GneL3swL/c2aKeXNpgx
ss56cAKmbxP6DzQAAsvpdm4y+RRdplIqw0woQcCJBgas0H4RwagDS6IfdakaNakGcw0ECU1r8roo
EaEpOQkdjiJoxZGb4uJne3k9CKoKRUYDrKkiB49uB2BnR9NWZ9ZlP6z/oup4Yo4J4FYUSyOJYM5o
H0tpdZL1noqQ6x0Uacnu8vfi7t9maUzcVpVojCpQiAXj2Djx8DLHT5cN8G7gk9UwFfqxqaNKbbAa
Ok2U32teR0AKlV8B3OhqjSN5IhcULYl+zU1GA5mnmmA8DvcfSEDCrHK0VbBpvKO79QemrGkP2qSB
sQab1n/vh3sLfNhxKBIp4aUSJxvH3DhRGjZ1TS86ymoJZS16mOLmiOSTuPRJ2ztmDexkBBiCnxZO
68qY7BasVPT1WIbmWBsVyNZjqfkBJNzyTeoVGKUElIlSDNTPYoU2/tezICsCLYnz1zS4lVFNleCQ
JQTqZQAqQuX5skdyMl7s638ssEW43tBHK11gIVlLxy4f4unDCO8kyPtetsNdiYoxVMxgoX7KvtPH
RK+bWIadOkEprmvum256vGyC93RG6QZQHoKBfyQOjI/06YhROdscAiUfnSydryG+s0s7I4DEQzBU
yUGL1YeVHM1IepHnQuAd3HPwxzpLJCvFqY2djFBJbWJ/biuPaOMDoG/fLq9SZIZJijIUIGKrhRl0
8K8XTAaudXGc1VaQfHG/12Y1TBaggBBer0Z7CMaud8cKLGIiODKv9Lz9XCwKusFbeQhNmFAL6ynp
xn1KpqMmjwd9fI7NY55mXglccrGOVOCydiBasK8zwE0HcFo2K+glFW+VieBlxl84khEZXUyUeZiA
2VZdaoV2smKWBRwvSzrJO8zwS4LGE/cromJFq2RAxbCJQad2hTnkJg52B7F4lJNs2zX6WTDdxs3l
UN/+jxnmKwIqVetpAzO6Q2JX+h67uVe58M3eLw3HCOIj7m5R9qpRF2TydioIotO+HZJYthbRQSQp
jJpiDBbb9tP8mkSQKiprKHn1N2mURlBTx7y7NjlSCSwEuQtRfJI08D+i+z6pyyEcgdy0H7viZ5Y9
INMJyvZ3KmPeQO59zST7SMMzZ/mx2M+Z2nuYEQS7aHOt2KKxJs5HOlkHs3tZSKpCr2s5ACMlyFIV
ddllElGxlbkkqHRwvA7iJapNVYN0ZHBM6KohbG7HFPo7KD/zsnMsIpjD5a2FgE2YAKiBrjELtDRm
KWslmvrKTXKX1RBM0NXwt11YgrjBeW9DxemPHSYbmOPWUpca721pDe3byTQAqYhmB7S7z6Szb2Nj
kq/KWjTKzHN0E2htBZwTFiBM7PJM9OJKte97ZPY00c49K70Fx2L4FAJxcKTCEPLipabgfNFYwDo6
RuxgFNVgFKGZWEyGbppsdBoDrbeyQO6twctnTGtlcj8GaTr9grZ4LMAD8z4keBwM4GJR6zsbAFqi
wjaytpCDPskiZyq7h0gK78PMfrl8z/A8EuNnaC8qwJSc1W0B7QlTKJ32QVJLTqF5Nua1L1vgr+SP
BfoLNqnpENpaFcUQw8yS1zL/tkgPS/jtL0zQyjYYEZB7sBlBG6V5YcWlDEC44RXpi1SsbqILzi7P
5b/K5/8YYS/+bLSrbigQJtQc9eZFcbX1CVgJ10wBKQ7fjLXx/qdVsTzyRZENKOJBqxTkgsDTk+Jq
KidQ6CUCV+O6wJ/dM5n4VxVRZxeZ0geDbr+DuP5XleiCpagyJwGFKDCexmBktBH/qJdsvKALdb1L
SSQHodFF4GeKkSIu6fhRWVWeemqUtRmgH2r1nOuR/VQ3eulNbZc/2GSEAFNujNdDXskHwP5RHJrK
2lchNOwtWVfvomoKHdsOp6M1ppipym3rzly68m6aRy0wbMgtR1KeYUK6lT1ZTUc0BbrwV6uqyvd1
UfrPaqyg8NQUqXHQAY98KIGneJPAJeBM49p6kyJHAcrX9kulFpLT2GPjzfU6OXigNm+tVqYQPC+n
e7kehn2syOWnMi0mrZaPqVNnFngyrBzUGUOlOkOlG04xYczdRr6zz/IW6Km1kfbKSJpHY1S+yQ0Y
7yLdKD2tIitI9vp1dTq5VK/SpQbRCrRPDz1mVyDt2mdegebcTzqG6S+mtV7Jula6UjqNPobcbU8u
pNntJRCE5K3dXqeqsl4RbQVIDOWMq1LOtUNlqBk0K/r1u64N9VXVR40XJjEGQ035VS3N0a1WOdln
i9lhPyGJvCYpagBDZrnrWJpOTgU+TGtcvHKOImfuQZpXorru1gpqE2pc1x4kLteHWQZP3JRF5eeK
rMufq3J6CsOiACuFLH+Qum7A6AZyhcKJtSbdx7ZZ+JNZYzohCievCStUAY1ueCNQ7/Wlxlj3M9FR
BwXrreGOevle1+qxMiFtvXZG6ioV0R4TW5W8JMfvVbvRumptrffHPgL42agSP2pn4iygbdlbWhE5
fbyYu1GZ5dtpilGhr7TwGZwJ+jOI9wdPN/LGK0FXvOtH0r4bQ1Xdwkk73c9bPDNsMhOUmBp936EH
cE2scriVZrtyeoAuPDIjrdWyod41nao5OmQyj3lXZ3e9Hlazq2VR7xB5AaysKKKPYpbemjZpnVCq
Z6eswJoNgqfIWaxSBc65opoEVXUccr3fVSupdxBvR1e0ndTXsUvIvlnwnyhDOidOkoSpM9bKvJtt
KD068dJntz3QkHi6G+jL2eV4qMZVDh1zMoYnY5aNWzWRkn1vSUsJos4+uh6SQj9iOy23wnPEQXKT
IWeeQ7eeK+llMQvFxMS5/amVS+HKkpp5gw1S+DoixQ4af9kOCDXwzxI8n6dlbD/NVhmDcJpywbuM
92oHJyzVsrRQ9DtThxv6YcZo3oo0DgVU1cVbhqKOm53l6fI3TD+BHFBUKaDpGpsYbE0yZZ6pUY0y
zO0+aOLYHUj8uOoEZFJD9gFt1W+o2F/Nc+lbuRlcvhmEa2VeL6aUTdYCgEGAfO96MEa37b5X7fhT
mUuIe2WHAtLAoNNy8/kHhAkeGk129ETQcuHd6yBmgvQOyGBR+GRquTEJCVXJ6wO73+lTtpvI7xoK
mJdXyrubtkbo3zfXxtI1iYFhcuiEV/Uz8vR92YpkOETrYG4mW1+MEEA2JagL2S9A6pLMjVOIQNt8
KyjZUhCiiVrM6UK0NATLYlmOQW3s1eVbX92bkyD356Wp2yuW8UalnapwiHCPk0F9jPP0W7uuV+1a
IScGLKmUHi9/Gt6KAP79OmvAArMjOmCgh+LSaPZBar9rnepa5YcpglRzD5hiadAXszFHwL6XrKHV
5hFIV3ybH0kWOtZau+34PKR3cXifdLozjwJwPd2ksyP9x6LOYOu1YtDDJG3lYFj22jr6jfE4Tb8B
5hFkxXzH/s/KdMYfpCwGlkqHnToub4ZJduc6FPgD1wSoNQltGlJs1anLVXaM58UMEyhn+vMcPZhT
KULucz/QxgbzDjSQrKgpxtCCLkvvlEn3x7jAm1C7Gef0qSWNq07qVVTk3mXf45q1ab8Q9QcQJTBn
VjKNwSiKXgkG+QF3kTep3d4EXhPKk1Ld+V38s8xHgU2OZ4COBLP8aNRB556FUEaDbcW6YWJuZsFQ
SWxjhl8t9k2WPI+YnBC4B88YKiuQckOJE8AIJrg2HZTMZnmAMWVA0yAZ30k22I4EWrmJ0kte3k7O
UUbzSgXK3dKh4sEGp6m1weocGwq+Ypg7ErHQ8IW1Qp4EjZFzQ6i0AKSG+wIVI8SOU5fswgW9qwwD
5WqPZhLZVzlmPkWqHzwjGvwdqnAYxsB096mRulWjpKY0NYn9FK4o3Ruqo5Xvl7fs3AMBVtkYYRy/
H/FGQNMPwJi6/JRCU3E0K/sR9qkP8SYvlCNQZtTjjKFMke+LlsfsoZnIqlShkIQnyX5MXhNjZ2iC
yME1oVOWMxUU1GeqjvailKFV4I1RVfe45B1iHyNFNFkqMkLD1+ZqLzLStgXVaUwzyqd8F4ZeOIQC
zz5/tOMzbVZCf8TGiBKZSjPVOQG2eq5cNUU+KxemO3Wt5fWd8rvRmsUNRxFz1vnxPTVL/74xG2Zk
GTPKNzZAEFGBYkWbB0MCkG4q6ptyeG9PTTHeHlWFpMQTsPf/6M+Unv7dvuveukfzHdpov7Pr9sXM
nbBwqyfpXqSqJ/qGzCmwliayExU4Sb1tj1Y8/0hGQFvjNLh82ERmGJeX7GiRswVm5PbRXq8GO3e6
8b+ugmz3ETH+9JOVBbicTRmfDAXI30OrPy/1f99CxWECkA5lEJlWzJk7P2vCCE9hAF3k8N6KPrX2
Q80FJ5fzMqAH1kLzjUL9z24pS1KtEmTL0Ll5Uo/RvtuFnulLN+aOIoT+BTD3PMk4scc2FhMoKo1V
AnHP9Np4oNP1uRf5yU0Y1Lkje6mfPovArBy0xalJZhsxL7v2RjobaK4PvuybQfIQXlfXoaM67U38
fNn1eNYAe4TquIJb3D4DW1T5kIOqiOhB9lIf+rtmV7i9M3jg/IaKlSOaHuIMGuAeRpkGsA5DBYiF
cfVJnfV2kEGV3vnhztjlFV6x80ECE6rqJvvCp3o4vWOYB+tOxkiRv+ytR5GqBeebbn8DS3K12l3V
VqUN9IoGKvXmx0hEBC9fJfPTNBs1beQCkEylQCtWN1gyGrBo5njA0qglOZgOxvx9jS8Ze9pt+ak/
oA0EthLoyrmhPwaWG+Fd9nr50/KWuf0NzAW0zg2CStiqQYPyakSkw0wiQVDh3AMny2SuH8lIszJv
JBQ8LIBmwo/e+KGrnWeIxqI4AfLEDnPfJMkIWjcddqwhuWtXTGBChrZfhWPW/C3DNIOMuRA65n8a
JBNSx6OZgQICVNlBdIVyJDn0zoyxFxUyPG7kKT/GH5e/Em9pyLZp4IRMgcw+M+d6qs3GALO61UxP
chzetrP6rZ/zw2UzvC+1NaOerky1oyFRoWkaqBHGS4sSzte6Q058tRJ0nnkhWjXxxARbN2YZzh4v
VRZnRQRJKcwy1AcAXHah7gIv79DRkPE5/y1Si+HuIN5o9LEEJCdbqMm7spjlEfb6Rk9xnpM7UtmB
ImUi2U369dlDjdcmUagiGWCqTGDOWxB56pMJeaJsBs8wRDClRv6Jev5umuu7PgIb2YqSeAR2sMsf
j7dCSp5ggWzg/0i7rt7IcS77iwQoh1fFCrbL2e5+EewOyjnr1++hd3daxeIWv+kdYDAPA/gWqZt4
wzmKjOhw/vFi1MJAv0bMTLYSdLEQe+I1e5Vr8/lvBOl4S4uKgSYu9Swr07yXl7GXfbFI7aoAUEP5
WuR/ofGoYWK4DwOM6HFSGZ06FrGkLPheUeFlKOClNz0PrJyRFmPh8I8IKm/DPMQgz400YRxorOzE
6ALUxV11sNxpHrDgj3a7MnvX747lO7YyifZscuJ+EGZhHQbZr6ckGKJ8vFv0gle+IXdDqyCKUoQI
AjnWxUtWl0M9Kxtw+FhZVHxGSZvfZ5kVHzqA9PiZqWZul2Ympz/MUj9s8mA7EKPZ2JWjThaZqWjG
ijr6QhcUZoVNWOzfG5xQwhFCJ1ooyMO3g//Vb/N48OpcmFpPi3EgsQNYMCfhZjTaYU7w8fgHyyYX
C1CCkHTYRawlv/9RvBJ26e42eUnf0DDxhaDy5U9eaGEebyOQ0siqAMK/hUIVkH/XoGsmHz7/0Oqy
e10JWW5+ey7qU5VmkndZI4JOGm1C7AQsH6Ax+NDn5AWA+jPn8ck5E80kHU3tLEojPlkYdcein74P
cxQkRcjbhuIcig6RWTgVatOZoz/LN7m4OCBXtZLCnXKO9+PJoWKkii2dFTuGo78uvSMBYSU1bgvD
9AT14fpXYrmKzVdSKTcL3kLVBMqJ5IMrqWt9HQC6NprH8Rz8/+SQ37FxSaLcYdk30ya/1Mvfej34
+bjwKhC8sxAl2cjAPmMbJlg48Od89CNh0m1soPI0jflldDgf8uoT8W44F4JJEXmYymjyFX2f1L/n
GN26dbaVcfD+4sY2gqgbW4vZ7EtBRnZeSYOdRNHDkgPv/18LUZDoYecMoz44DBUAQ2katUwGt1hk
Kne1MJyWhQfjz4gTEKFio8YAm+HFOEKDxWaUzbHVsoBCsbpLppPWCI46CY6ick7D8AJnosi32yhA
OpSIVuBA9iOMxabGxxrXx1a/v35lzPNgDE8j26RgJqC0LC7TdElAFom+a/Gpq/onyGAwdD7WThVK
j7mc//tBXwPahslJMhIDyhlKoKmFMQYawRsWAhMRxFEymmfXj8QwnDMJ1L1ZilgKTRHKvjQYLniB
3BTLB9dFsD7N9hCUoiV9N4+RhOdMPYgvxbjejWk423XKS4x5cqjghtZ7L2NDDT6gljCfUVQ7rAOd
eil7vX4ehhs4uzIquulqmYdhMoA70RCnd0wi6I6st4WLNk1tE94Yzngr+XtUtrWVR+ckXbPUkdyv
kz/ksV1r31VDc6oehRjLSZv5JgQN26TxcH+Zl2mQtyDcPkbjqFdG1U1lKYtw2pglSWUL8HmVM6Tv
12+SqXwbIVSoy8KmkEYB7G5rGwIuud51dc+5PMYWMUxoI4Ny2qrY5HLUK6CGcqrXyes68OpEnuat
h8mt3OY5ctqAN7HAuzzKf+ttGc7CGCm+ZCITz8T4rRYMr1BbgWNaTNVAXQeeAdCRmH4+93p6ZQ6r
UIHgWLOah1g2X3RrAD3U0P7U8vZWVsAlUmKFvyu5UCfMT7eRTPmNIROrJRcB0Uy2vwov8jDb1R4x
x7TXfYLInHyuHOfL/pIbkZQfsdpCj6cEzaDR14N6dEp/tbNfhqc/YZ/JL35kQBcXeVxQzE+5EUo5
FYzlWGOoQuicflid4FTFiyCPznU7YD0E0K7D7jco4FTEFsraWiXGoAcBou/fu99kpzfyIsz1uK2H
1Wy7iG1jz0PcYnkxWSaMYlgGxSAz5cUqC4NyclUpvqB9tsWLKf9Muqe+f7x+MpaCbqTQKMxKM4RT
paKn0ObabZSlB9ym3eqnRP05igYGpNLfecgbNWfsN6Gm++dsX7stm2QgaSulWxJcZ+cR9LLyVGFU
zcW+m1I7hgfccLt3ygdh3+Uuhv868LbxxvZZmcL2F1CerUjqONFm/AKtel4aYG6tqydotQ2M7aNq
8TAgOd+Srj1hoFNcxArSxIPsdBiys9NTcRsFk6/dtthxNVHCFo9CyXmR8z4u5ebiqAj1JobYdJ/s
8HQN/hvri/doZTXfFOBoYrUcdNgqeujnXq5KwkGpe4DSTc7o1vvwMDwIor3ulsleAyuoXCDhmUdY
CTBy4Xp4rRCWq9uKp1yAoY5LXhQC+BmH4nbCFAZWJ7j+lIQhOshvhVDmmBprChpyNBj1B8lfXRHM
RpJHAHrIMqNROWII2kRO9FDIL78Qig0D0EFh5gKT/ucXi5n0JVHRm/XD6veYKocepOJrLWNWVrPB
9u0lyAuTCaPA6B0n5mM/C7ZYqIAd+xza0Y7191zHpiXQHcy8durxmyTu4ra5T8SdFGN/HoOVo1jb
cxzaiXWqAW4vlt/W6V7Ln8Y4d/LG/GxR/5Xix6mYQG8cu9edD9MssP5CuD3g5OjoWGXdvAgtnE8m
zfvK7D4VsXCSrgvqtuSIYoUJeSOKCodVFnUzgMyBA4SZVUftqkOSa3dr3ETe/+9MlC2YhpRM8gCO
DWG+V7T1UKslQpN57KqYF5SY2rE5E6X3arJkgzKjVxvvzWB5JV0xdbIxWhu9/CCU0ICAxTT5p/Fc
cruPLJNDIwLbXASDC02Qc8XEXIlaznMDAqkuvwXh7G1S/kX7DWAr5BWPRiAWM6i8sJuiXjAEkNkn
euGUYWEryEOvf6uv0hNtX6DHQPMB8z7GRclSs/rUkOdS8YfMyHeiOACqRuuL4kG2OqD3YbXzl9Jh
hiU0IVtURv3GLJohGFRzBapUqlaergP3A3xTYoGaU1jEXq/Pk6sXoeKuy1p5WpGAJ3s0S6AaCYta
uia41UXbiHPLr1a5eY6xeYLasy6/J631CNp5055C0LTYdVHkkiMlfey2YqLuJ7EbdrWRF3vRjPrH
PFVFv+kN6UYTmwq92KkHpsiCXFbjeCHmtzawYvoFaQSi5/NvPSeDBPKuWPHDUPPBLeyMgsAxGvIn
Lr4DAOUIbSL2A+mRgLbC/c4dvkOhmG9GW94Uy/IejX9Re4dGoc9KeiTY4qZUqkVHD1he4IcNgcFX
twlmJy1OW4uZ2qgYuAIGFPoHOM75bYGKRZTR7cQAxZMJULzC096ih5IAbcIvn6xDujPfolOz64Hq
VgYd5zXF+laqikoghr9BlE0HDFA/YiSCkD8NU2WP0UM2/LpuMuzzYR8Ly6xoMl2sO2Zj2Bt9CB5a
EusXL9tFIEEL37tAAFj35MbRc+/IO+ygwfU8GR98IEWGrqgaSCeRiWsEvIj6iFljjoASgtdTtWM3
as48fFYtb1uLEZkgBBvnRFfIgNv5V+xaEOroLRb7NBG8pKnptmS/TnwaF17yxD7OH0lUIjqKQi9Y
AmKgrgNXenoQevhvPbj+1RiJ4NlxqDsrM2yPfGX5c4fqi/SctifBeOjkEZ6pdaJVcadh4CSfrIOB
WUY2sFyMMQ76/SIuidYpIabnlrjey+XTnFgOUkhOXGcoPN5G/0ih3y9a0jZhTea+MOJoT9JPZSqc
63fHk0CpQhrlkTxnmeoDZcSdMe9aJf9+xc04OwSlA82wDHFb4ark9i5XB8dE+b22Hq+fg5EtqDpA
7xBKTaysyuR7bd5cUlwCGErDQ3lBKot6aPVcaOUhFSI3bTUv1fAiGYAkcF0oUwkQtDDBi5WUCypa
uKp2mcHp4mfF7za+q9LO0XnIScSjUsEDHg9lcrDeKcgTKI+7Alt8wQgqpmmj+tjnpd1Kv4fmIzaf
ck17v34ell9Ab59sLaOafQH6DUqJ/1EGtQbTiKac5Mm8McbEKRdOIGGVHFST9FF1SMMmM/W9VskK
25rAaqnBeBM77UmMgdecOL0nukDu72tfcHktBwa8OLIghaw0S5jKuCDTLFssLYkDEfowuoRy2nrX
sTwU3ounYp8+pphWBq4l7wHHQIA6F0tscKOb3TrKVhES3LKAdFnlgwWgkyGodAf8AapLINvMT0Ct
9A2gzXmlAIaOAuYKuomohlIkXUkVrDlKU6y/+En60wrv1eZNSLzrasP6mARKC6PlCCakGHh+wLnK
jASZOjAI9vIh/5kBCFV7NG6zveSAvyCITtXbdYkMozgTSL0N0mIeW00C60STvIeJZZsD0o/whzU+
ajWvBMeTRT+N27irygLDj3HyPWwMr9bdJX9cq9IVpOD6sRiBjEwgEj5I8iKmM7hZ7hpMFYN4Mt/3
+/9lyc0PvKDM8PkYEELzDTDHQFOmNwHWQhTEzoCYaOhdeQTZg8xJ1FiWdiaC8vlKlxlYX4WIyYnu
xMLN7wsPhe+DBQPPV7sAGxpgzyKX1zfgHY1KBRJgsreVFWm+0sZuojauzkMvYn6jzeVRxtwWoaAB
qWSGMaf3GM7fDX5x3we8GVGW1gHkWkZvmjwa6ERbi1qA2YcaLtBYXC3NfW1uDmL5Ylk3fav+uq53
DL+PNRQUDPF+IJwjlDNu875GpWTW/CqWgqU2JlsP0fwHWpfd9fXfKPlGGPkxG29YD7HVA3Vj9SVR
ciZjxsJwg/I90MAwlQT4EHeZzDvF4n03pmZsxJIL34iVMHLSm9KiAWtBxvmy7H7Amop7/SIZWcjZ
RVJ+KRHVaazAXOunknwPHIuXbNQexTZq7XrOGtuM0ocBxSr/ulTW0YAvqOGBh0gKkO3zo43Y88V4
D6DR5yT+xDKulg+f1yWwlH4jgc5DB0Nqi6rMQEM2Vd4qA0vHsGxd6gJR+t2M2L6JXizhx3WZrIaL
hsNgOAlwHJft7mio+0RsEVWUUxjE7wKmpH+RrXan1TCbnf1s/LTGq93hxmviJKiU60wwpaHFWJQm
pkK1r+ZS/I498RPaZ4CHXAHcXAd8wF+W/W1PSulm2bZKEWYIMa1llz/Az1vdxdgVRGXEBq3E5H7B
DaedLe+mHc9jMj8thuhQpFTBMkfHnCLO+wTPUd032snupxhZiGLPJtZnlMUWlwEU3KDhHnhpCTNC
IA37Ry7lR+NMTKsuwiWrQfZYKrZUAzAX8Hn25CY/sdv+Ur8AK4qPas68641cytcJsdkoxiSBIKqR
7BS7kmv7ARQATG1xHgdMq9wIorSo1Vez0CsdKO0SVqdnwE+VnLyLdxRKbTBiIEdxjyuMZsVeYIa6
BbS85klT0r/wa9uPRfk1cHFk1oAHCujEZgyD/G6WZ1G+AaZFYMU38cp7V335kwsLxKQT6snYo77Y
ahXyKQICT6f54a15wGdy2yNBuc+5RC7Mj7QRRB2sL1WxzWtof9NGfqcvT7NRvnL8GMl1rh2Gcs/F
EstFuCJZJb1q4a37JWC5pNqbO/mYnXi5HdOc/xzoq8C1CXOL1sShJoYrutTmARO/OyWId381YkBA
eP73A9GvigoTauUU495CLXREzKQJWnUXjuH++t0RDb64OhQbNcADEAA7Kp1LUZnNrAU2pNavg34v
TE9SfFMooCIAKsl1URelP+yoSKiGYWAaIGuAY6JkVbllVdNMlpz25XN+L7mJhxdaEzR3/Wk91sdi
H+8KH22+XPTqW2Nf/ducmfwAnNXAOw1e8aKklE2GNioWfoD5ffWF9ykAIfxPTGhPvugqL+LOcMub
FgB7nINfvN4ouXRwryVwQRUp1nT0h8lT3CaIK1cx/cQZPUJfjiytq73+2/Xrpg3vSyg6joT6E29y
erRMm+QceyYYmzU7uHwLyF4xp8TAk0D530aw1MQAJZyvWk/5+EteOHbN+/uU95UVq7WGFC3KPoqP
2If+yIrh4d9fEtgcACWHSgkUgxKxzhNwbURNB77xsZwGPwLBznUJF0kW+Q4Wcn+yf441LRp8oRom
FeBjMgz5ZUxs9ZUMK2A+8ja6JZF4/UCS9cB7vV8URCihNP5CPFhrXiaIwZMTPhCQ85xwK7jJbe6m
ruZhgnIXvhWnxG84Nsb6ZuQNABw0TUbdm7rQWcYi4zgt2MrRGnvon0we3/iX49t6rK+jbSRQAUVq
zNooY9ynZotOp4MarPaboD/i313mACXKMRxgsgZz0N4K99Z+5rFHfFU6r/0CKtxMS0rIdnC5nSeA
J7KHWYcPZAcpd+fPKABxEi4YqDF2jkl/EZA54Bb08oCHPS6Tk175HXQkiqaoDhMBIYIsOapeE4wu
UCQdwkiVgv+ne5mP1qPhEA4g7HTiQpSD5BVu7QBgUrR5tT/ml7dACUTGWS/BJFYTaEQEtcVXMpAo
xrUtglL8ui3Rwerr02P/CstRwH5B+QMXsgm9AGZWw3zBgUvMf65W5anANM4yp0hvlJSzKMI+zh9Z
5P9vZJn5VGQxkdUCwD2uBEc0ODWBr5978f02x6ESZXGd46IZIUJ5GrwGMP34Zn4SYO0F9W4/cuXH
69dHZy64PjTcMKet4gJhnZTezkbdaI0Ieau22FX1oXWjXeRelb9GOKOi3MXR+3WJLOe3FUn7oS4p
la7tIZIoJinNrkeinJbT+bod2hM8kMKJe8xTgmWVDBOBA4Xeia3WpE8wcqr7A1puipL6Q187igB0
/iwBP7mnqadW5BUIWCEeEQhwoQSaDwGD6vKUqQYgV31FrHInb1kJUW9yiFRbdwcXG8al7lqZlzc2
7ynNPu0fufK5mq5JPOhGB2+Y7gnjy7iTAnA57XgDrwxrODseZXlaqA4G5l2RxYNJeXldTd6DhOg6
ZQtnAihz6xJtDAFkIWJK4puuJHsji7ze+n1dHXmnoAyunQSp0RJd9+dQt41lJwmLc10CU+FBDAi1
Iz3uC0avTsjUblW/SirFnZzZ0nERwCpsfRQ35eP4mLnxQ/wS/etRHmLaEkBOAVOEqjMamudqIGpl
vXYr7MzQSm/q+w91QKOj7p8xPO5WYf4QJ8l+nqfjpK6BUTYP3QRKTQGUpFPZgEOiAFeiHBYglZbF
H8Oi7q5fC+viYYxoRclo5V1k/lDRUTAjaGkzY6R3fJDzl+sCWOqzFUCpz9qJaEKS4FNkhyFNAAa4
X0aO9ugMFd3KoLRHlhBqyxGvBy03b/vhPeoLZ22624E70s6Ic8R3/XNd5JdsYk/dqaWgpbiu1h9A
0yvYqqfsIs/yEif+ACKOgzlI39hzKYkJOAdthFu5VPKWymoemjJOKB6SXX0iEAkE8W+85Y2ZsJ6C
SJCw9YBcEVVoejk3b4asDkWYCfAed8tt8mBEdn5U72sM7xIEihgYxKEj3+Yvyy70uKUx4q4uDoqd
JUJuwsA2msalH2f8Oj/8bgbrDVkYyJzxIL/jaoMy4Mljas5GHJWyxko7dvlMEkaQgMxdZzfxQwTY
tTDlDb1dFP2+HMFGFBXju0WT+mrBJ5ycHiu09/NT6WMbIrK12/i1eAaZ7QGLHuKOVxVhGuAfuTTZ
g6ang66SJmixmraqaUEXotyT8CY+2f51I4dydMqipTXgZOHCgWZBBojwrDkVznI/Yug7tMvD8MYL
sRfjydSd6lSMLYsJKN0CyWyfetkGuSaoISW3Qy4jf1sfgC3d2fVOOcBsdsY++bzu2RhJPpKYf1RV
pyJvFpqEKhCePdFEjPk9Q6VtQTzkJeYL49UWdN7C2NcT7Ypx6JQvbYuy6geS+ZJUxtj3KHOR/Y92
R3i5otvZEf3ci72Yh7lDPt01uZR/xQwv+OsXXDOhUpJu8lO/K/a6L/8H0/u8S6UcLDaRjDLEioGv
4bFKtuIsN6wbAgSLVWm8bxInshQwHGmCzksQmKFw8z0pH6unWq2oEooagKL53T8T17N8mw8VOvmV
2zrLm87J+lmWCZA4AGVglx8LcbTFtKg/AC0JvB46wBaQAy/iEVjEvHPxxFBGYjUKQCyJS1WDfl+e
0tMM3gRgmiCIOYQGy3IHZ6rcf28c27NRxlFi/qVeMZqBbqB6K0uTO07h4wzus1xN/CTMdlXEGxhj
msdWJmUefT5qSUEy7v49fS7uNH/d5755H+70/XiInqvn+Fiduk+R8xm5cinzqHulDBPylJIDE9UG
YC2Xp9jvbSUgMyDgBfHjY36IfMG/fscX0E3E/W0PTBkLgKS11OiJXR5ER8VW1gzWWCUQAvUY8SeI
WF5gK42yDyHNzcZcIS3eI4H2ooO8NwIVMEb8sSFWWN6KosKythh92hHQLRAIPIzdUZFAZWw+hsva
2dfvkGkcGN2RMfUFLMqL8Z1YFaORfLs2fayNh3F8lHmUFaxqgoy//48M6jSSoaH93kIvzVtszz13
Dgp9d9oDob/TdwmX25crj8o0tGpokrSHPODFBMlxwEqb8Vjuqn3l97+se14OxYz8m/PRGcZYNYNc
N5BXvMb34Az3U7/drTswwZCGJlAUHqw9D3CfFSe2MinfWat5Z2ojvtsIXr9SOqoGmMgKEEtp3lQH
xchDEL1oy33Z2p+PSKcaKmYH1y4lihImTiU8KVixqbpAXfayhhea+W2aQYU38Jw3y+gwuo6uDAa/
MflN+RZrDcHA2Y6SH98MXo/1ROMuf1291gEtGEcWK/5tRVHepOknULqZi+inYb6rJxMcx6XRqB1H
DNNdbuVQfkRN9aVQ0tFAPALonBefVv0gGLY4OcWv8IYUwNOHNPPE1W3HvfLzur0z03CEccx/o+SP
vhoVmKKqTeZFHET4TMKwMiW7UdupltcFltdj59MMg6zZqTDUgJeusnzNVjQVnxRzADZVh66M0Kle
1DSN3ReA6Dci3nuYGRi2kiitUVOrjHv4TmD6geBteWkCVEn38Z3sAzRD2HPZy1n+eiuPUh0tL3ow
bOBS1QBkFDEIEwpnfGqc2FXdaj9Ke1F2MQfkJNwRT6bSbj4npUyRkuVRWC0ASg5zNxEek4qnr+Qv
0Mkv1oMx7Q7rv2RvLVB30UoFmAPJuku11cnmyU/N72qZPiD6coyD5da2wqhcLTXlaswmC5WMvjyG
4Iy1a7k9tUnY2pjLOS6AxJ1k/W+C4FYqZRNzX40a6t1YmlcwDD89j6bm9BmvO8N0oYC0toCoD472
i7lnUKSgExemBhJs/VCjIjr4ZL5HxtuMY+SscgmahmCFRLFPRVjHN92UadCgMEtTBy1BOXSulJTo
sGJpvQztRuicQkahu/vV1alr8ueByV3R6qJBVUjZD/h3Fq2QxhCrw1BIviLZi9Pu25OOcA/oA3uQ
7a/BT79VXc55WVFiK5TKMNJsVaSpiwxfacx9kgmZneahp9TTWzHmkR0q6kseiwA+w4yeLWnD96XI
P6//BpbmoomBOQWDcLbSUxHwN5WgLLHh61oqBoqVYtk8skBto6uJvUooXEpJm3lznfB2/VgGupVM
2Uw+mp1sWAKyYH1ySzWyjeawYk1YHiS7XT+uH5OZXG2lUbaSIyKmapkYKOuT+KEcs2A+gL8ZI72J
C9IQzqflHY6KGUittKwXTN2vDD3QegzPyLrdqK8Apwm6ibPYw3Lj27NRZjNJYK1LTBhoKoLBtez2
uWzZSqsdh4W3Tcd0BsBZwsYKmOIuMeWkHJieFRY8fGUF3bXQTU6yatiEWJ+tAcMfa7rrxflRmdeM
8I34178iqzejY5AZD1DCR0pvzHSoE3dT3RqgaT5lYFhVQbpdr79M+b7I7kT1d1i33t9INBQ4JGB8
Xrz1ZVA6DVUmkqSnJ6/SPRYEvPTAI1JnqovyRwxlC8aEJ5pVQkwX32rlvhZuB/kpVb+ZGm90hqEr
iIYogJGOr4a5/XMXW3Rthnme0gQOsmidstUEdzumZD1QpESHSl9Wjk+/9C/Ai4RE8O/As0NxzuWl
ZqaUfWlhTrv/NOJmn6u3bfMzMRInq9+zkTfByMpSz85HudQsaeJG1AbTtxQP0PDYnwJ/I0Y0UNGs
7eFHMzgx6ZOmtohBTV4q/n9IByUIaQjLgNQ+P62ZKlOrTp2JUKn4lo96win5NR/JqumMoQVJxbaM
tscGOMfdsN5yQCXDLhmWMFGUottVGVAs06wCC4MaKH7zkBxXjG7ktnToFxuMcJj+GiKbB+DKylch
1YJgpCGXi15tpxSYROxNPwNa8up2tvSWBMVeAepuHeic+QHGCA7QaSGH5CGIVPQZB3VdB7HBU67z
jHfgqRpvWC1Dqgpq1m+E07xwAabwsoDr0xZSm9frZ1zxuXjKRoWwS0DCghLn5GD+a3VB3PYr+q7v
O1cIlufmVJz4CnVprecyKX3qZkloFowe+RYQizrtaeoDkB4F5sB7J5N4dJ7+EEEACwWYjo6+OlV7
qMwwRMAg2OWT5SlZ7Solx3czXnBnImieQqEZciUlHaoRu3JffPTFQ/ZiOYM7e52vofyVev9BsY1z
MpqtMMzSUuotYDYqp+F3c9cFWLJxOjCgYSCf9P2EPc8YGS4PcOwytgQxhE6s49wJ9CA8n8Yad1lq
MphUJcyJf7TT78gyncUSHCBVcoLUZfTAzWp4FkuAOEZ8pHwetjn7GkTGuFlxlI4AVduNs6DaStQt
tjEqpZ0r1vv1uMi81Y1ISl/CscJIaEM+ZoHFczm1e403m8SYADk71lcqsnkNWJXZd4i9BMK/v5m+
W29kPco2Xtbc1nerl7mZaWOK/PrB2Gr652Q0EpKR61qWkcZ/s3hmINjGLvEKRwYEi0tG4YhnI0Vh
XgZA4uCFAW7EUt5F1OYyVmuVdKWO43io22PYcNCoOd+MLqGEgg7yI9KGUiITS78vEZj3OJfHFoGZ
NQN1L7IDfK76eV3mkjRABMEiqB61Y+iOtmqXwD4Z9qT4xeuS/h9K8kci+UVbJRnWZKjInALmMjVb
86Vd4TQTZAKVwy38YVfe8uyb/an+iKRSmi7R1w5jqZov6+4UvZXyt6x7un6RvHskcWF7qk7KFWGB
C+lNzGNaB4C/cz4VY2AA1qXLwPlBOkiWA89FzJlQrcV/twXUA6IpODmcCEXgcF97zT4Lam/A8tAE
cuud6anctz7zhCADwbQAUmv1YgFMJeSuKDf4YxdjIyopAI8OYdevkdFoJof8RwrtQpo2nUB3A32U
fpiH5iC5DYr4xt3ozF58B6wFGHTkgP7m23DkzsYTi72w6I1s6oIFeejCFXRTmP3AKKs373p78qu9
bGdYIeWNrjJ1ciOM/JiNwqRiGTdgLgI1hrUcxra4FRP5CVuKr5wL5cmhDHwCsXCjyZhGxsYXaETH
kwavXL/Nh/RDcoRD9J650xsv9WJmQZvDUTae6wvwmiZ0eA1zeovX8lSG/UnplOc+BnDb//OElHWL
4NQOdaFR/Azcxj+Ed5B/eIrl6s/IpPO7aS8e8xfreeE9XJgxfHNGyuKx8G4BSaiU/KzGRtTYyPd9
hgZFF1fPYhYeU0nnFUiZnxJoUUDbB2gUcodzldFHq1vmEe2fuegcVZDtRrzTE24UZxzsaxsY72fC
jE53y8dxaNdMmAxfe1p98bX27cYRHsNn9Sl/lZwDgFmfujdeu4BxtjOhlDlYoRCudSQZhKog1O/F
8RgXnxxFYXiwMxmUKdRTIa16Ecl+CkJbLDp6bWxXwYT19CegB2IbED0Cwc1EnoIyrOFMLvXd1lU0
zVpXDbQlzUD00IlxLado7ASAP4NPHJr5uXzybpT1/MFDHghGgGUgGJiUXUCBymKQEJJy4GYh2tb7
2o/dLKhIsMUYizPf/gc9UdZht1Ips2i7UG/FHFLJIlrs1KeytDtEpHtCTDJjt3VVbWBIWyDEfON8
X55ootgblxonACPQwy/Riyd/aDfAa7wlK33NDdkxQvXprQy4LRmiNVTUOKuXUFqFfWlhrQhP1uQY
tuzEjvJJiJ3MU4uaRXzgnZKlxNvyDKVMorlY85iSQzaYqFV7p41yHtYmMbZrR6K/YaP2c0QW78j4
k+RCYX3jTgow2R0sR4mDecv+an/qTdRXK8S6bTuAwPttkWJOXHYKVNVHfbVLiYdBy/Js27ujnl1l
r4eCauHu6uhOkw6FYNk1/GdV+Ka+cjbDGKWW8zoa9eCq+y6uJbJZjn65pzqZV72Ybo6dzMa3vvEy
XM7JaIKILI3rVO7Im3ms3NUYHElonXRBSwT7VTo3RLB1HuQopgXgv4tZazSVRSwA4WxqEAZToBzN
b/r/4HhWT+ULjzqNqfMa8ImA/aKLF6w85RQqi1rguwkgJO/Cn0L5dN118ARQCm+JmYA1CZzHlL6X
VmmrBW9qk5W9Y+PkzxkoNbfk1YyaAWcQD5o/3CJlgEagwvdOdkAFr9x9wU2+z6/Ga/8Lu9W8fJNR
4ziTT+k+6OjXCRBmeCUrnbdI+Q0g6AYbcNOA71WwhqepD1UnOdfvlamWm0NTNjA0VQZkILz1kqEF
92yxkwfU/iywY5ujNxjDt+vi2CEPGmICABHwNvRrVmikKu9kfMev4JPa06NyFO6ER7KCojjzdxFD
M9xMntGpgqVvpFIuuROEagEiJbH0ci/nGFVfdwl2zooQfcj/pBfPVqaNRCq0i5OmNVOMsa0W47+C
re2y2Z5Fu7kdfllvgte4kiO601N9kN9kycnRHHy+ftOsdG17ZMpgpm5YxzYRNCwClMEKjI5WGTyt
7fbXxXA/KGU1lSglchvjg44oz0+Py8tQOf3RAAS7cFBexlvxWN7OHC0iSnkR/TaXS1kKlttBW2Vg
j0kbcy8aQUaeCb8EI06Rx8SOVQRr99k0HA/EKotAiYCLBjAedHbp1307KuB5zWAq0sk4NdhywI4Y
qlhoX0Xfir0Q9AGvEsMMvBuJVModG2IVLwaqImQXDgOdqAie5FS085hHUc50A/hLhFlQky+gbpXO
7OWpx41m620mvHahabe9ujcA+oGpb17XgRmcwMeiQ5wlYq35PA1craGLCmwI+flN8giI2McEo9uN
W+zzzm4PfLAP5ulMrB4hxUZ1hka6ijJBLJoW8kYN/AuEMa7GE3S9mcGeu3J2i9m+xiQAc+R4Or3A
GDedNQ0KXtbDoXfJmBqQeO7Up8GNdyhzOjzORHYWg+1wQwSRLQI9ZYBG0glLMeJwkzOjYQSYDLRU
VbfZj1gSUXjmzkw8N9Io04uHrlvrEH6NkHlGR2lXgST1R3qHpazPv6jfEl48CXiOKs5Hwz6YqN6q
04I+Z5ljiWlCQTx6EDFE+RceDOCD2AaGMJQgibfZPEqWtGhBdkW0w5f8CQvRwPOaP/UbLQDk1i/5
xs24WIAs5wxbE1GcADTMBdpwY1hVUaYdwNx19E3H32ZZI8/lTRl9tUZpPwmFJ5D1qNhdtE41wICv
spyIvhCGtgnQ/2HeT3AliQLwokoZnVgxwOWyuIsh7MQe/5VuatFfV+VW6DLspSJblatdYnZenMo2
EqSdUmM7u2l3stk8AywFBPI/21ywAak12r1lORk4YPraDMJpsK1IOgpG+nD9e7GcvwYgKw2s70DN
pqucbYRGwhQilguCb+a9LWazE6K0Ex4FdCkX6SCNvPoAK/kEEDBKu4DXEi8A+TJD6EE0YkJDwGs5
mNVBNxLOYgnL1aMNi10zdAuxEUxZcSg2UybPAMIYYsyaRgPeVqhsCoOTmLxBWpY3hJ4bAGjEZhmM
61zfs6KQQ0GBCUt6Gx9KJc8eTfWuzXdt0h8wm53urn8wlkck0xHoXyB0Kogw5wIFNWxmAUt2yIWI
h0JNfMa26egk9yKWScpA+3ldIMO6zuRRVeIwbA3s6OCAg3Y0+n1j3IzJ+3URLNM6k0GF5mqQ07wp
ItFfWu0jNKTSlvM3s7oZux/o1zht5Q1NertYHegos7dxbneN4Wdy6spj9EvT/ou0K1uOG0e2X8QI
7ssrySKrpNIuW5ZfGLLU5gJw3/n190Dd02aheAtjT89Dd4QnnAUwkUhknjyn0l2ivE8g3XJJ2xzq
frmBqN+OSB+RDqWM6rhMnQd3Ade946pthqkUsB/l6U1WpT/age7LYRGpP2z5BRqeMrqrjPyPF/wd
Bz0rdEAqGal/ot0jJHqNDO4t8m7KVBB0t04UmLUx7YrzBP1YLgOwykkalRn5hprtFzlzHdEHEhlg
f74K6oaUae1ioaheyI0LWRnTCS57wKYBduOCO3uDQ4Qkma4lBooiannbmWTXd4N/2cJWSDBXFrir
1nAAvJHxKg1AGvUwy4yCfDJ8HGyUsDO7E3yRzfR2bY67Bh3aNr2usif8vjkkHuDoA0Rbuh3j5QDB
uSiRYL+ev5tW5j4fUKsPBCZBtQUzKMsBy9t8b/c+9WcdaBf5NT6AYn0/PBB/+qLNYXYjSkAF344H
aCZmPSc65BmDpgTSxJB/YM7u5fLH23wXrdfHBYi5TKemZeuT9lNAHvO9tWcgcOAkwKrkKTsSFJ6o
P7YR+CBc/69PqtypGqeyLR1mMzJeWyjTaPdaOgv8RLR37M9X3w3IZbB0EVaIKX+OgCt2i+i23cxo
18vgLijIFi1tx4YBmWh2ji5ffGRjs4AJeI4vrA6LNo0dw9WC5q4Els7GpqHoslO/IivKepeNWqdH
K4xc62sEfAlxRW870T5yFz4ti6aSmA9KDeJsfd8oIqnYLXDXiTtwAUTSiKlR1l5ofDYTh4lub3jp
axfEp6z4EbmouRPMWlMP3ejfFY3E8/zEOBdO7M75BxkBMllv7g23SX5ePmLbO4hBIMbizYjhTj+c
IrVLklDAO9SsBvtASjHP0f2upM7fy/hlhHN3lcYdaUzsoZmnnqr5pMNglUib8v/5Ur+scB4fIyLp
5uehumm/yjf5VelFB9Pwmmv5EN+gtY5yirKrQrm9HkUAy41tBEIfyqg6pjcAWOOypSTHsF4E/sWg
6b7pSuzakeBFvGUAHPis2CdDtP3sfdVJSHPsCojGxnWmyVcz4RneuCo1Cz4AcTo8uEFjduoKZm3l
WZEDI6qCXgoMdp4D8SrgQ69Trz7WQVd69VP0Ii4sbEV5zcYjX2Zcgejh8V7e2tWoEqA1v3ZBARS8
CnprG2P+AN+hDYvk9kb0ubbu6bVJXoizMyvDiZPBDswbFYVqBXz5lpe9fQ5UeIWYBncjPqKJgN11
WPJ+pgbQjWkUdRLQv8W3KZB38b4PgRAF6cZ7fmC6gGkgKoR/fi4uNzgxyQWuSSUN5gqwxM73u2MX
LPflS+UXB2TQD+WNkWGwd7kFEvfBdFxl19wshnc5tGw9WTQoeqB5At5tDM5wsUXXI4WNAtkoqrDQ
mXh4yXrg8GJIdaDVRKjfLf9dm+OijE7IvBhZYweSNv6VW+SgQsSrVjQfhU7BQ3MLv3OyNC7WSFEZ
m3WOpTF2eRpItz1xofnu5TdFAp7hAVpvEOawACyrfxCAgQX2t9xpvVTuugW2U6dOiRMzGQlrO2vj
20QEEWcrg2DIeFbIhGLxmSLpaFcE1KSAbrMqFft8QDUTtHzLA91l30VEMRsBjgkuAUONf0Gth9vR
OJcTtWIBTlqKneSM0MjbCfyRZYvciQBBIxYELDpDl3ABDkodSZ6MeNKyKnvi5Q+YEmUI+P5Y7Ggv
rE9tPAXXr1semBBNaY1hepTEHOk5BQNEku1Is89V4EO1xhesbeMlcGKM84i6G6RESWDMvNFD6V39
alwz4dHyyKIMk1vqn1GbCDGGI3CTje92YphLwZKkmxcaYQhVUSa3jhK3Vt4vr23jXJ9Y4AKZVmKG
SKF45kYJAuUMFlXp+yi/AFH8v9nhriESD0aRtMDR51IXWPGxTTUXfQW3TDVRZNzcNDaYgODoGMBO
nF61UaGWlcFIO/OfZlje9g+Qg478GsMB3xSve+y+xL7zcXl1GyHDBJ7qX5PsJ60y9LqvUideUD8a
6sJx5Sx+l9X8eUZd87KdTxwyf8rWhriDPGMEhSQ11ka+9l+Hp+macYMMNRDtlSdiPNm6Yk5Wxbn9
3GMsAN10FQ9g88q5BksOApTppvcsb4iF3WWhPc7bh9ia+2U2ZMTEcQeBVm8oD/hwQGAbXovIX+9E
fHyi78Z5P2TQCUpXKCilUH42h2OcXhNgHP/ko1m2gvlS1DLPcr+hLEByl4Id13DVK9xo4I+Pb4yQ
cfKIihbq5nle2eIe9VYy4t3moEqL7vVBgaffqQ/RTRIarv3AthSgAB/VrOzHEs6Kr90AMP0uhbkv
Hfp9El5euOi3cAexyOpMkyEwEXRq+pDM7+CdCJKldyNDgHHf/IyrRXPHr4P8QpyPEgbmc+jdzseh
RxFj/Hp5NVtXtqmurHBnT1UjWxkWvOaKY/VcXkWHPpihPL1gxCv1/wCucmKMO3sjJFgXSKOygYQU
TYS33BDpjIi+Dnfamtlo9KxC5B9mvHrK4iB1QCg7iyvborqtyBR3zLR+iOOSHQBNblwVAhXadQM+
R7MSlOw27aBgi76BgsuDf+uUZW+h04iSalR/tExpSTFdIsHhyklwptWtdAdCthA/wrMRPM3c7pGx
QhWLTSCY39lkMUPR64fo3jyAq9Rddsd4V72YR7C4+PN1JHtzOIqww9uL/fULuE2V0rE1YgraiHlq
QW5A90wYz0yqfatLb5ddf/NGXS2Wu7wlvaAQXYarUIze5k7sjvnz/2SBZ6WRilifiznTUAx3gog4
N3nUf7ls4rNBdXZ3/loFj0nue1PCP/hkatgc62sGO1OOBWjkrcchd7OvyhUcn17RcBC1OTfmpy2M
Lv/7rXg+mrK0QQfHtDyKI0DDGvSlin3ySF7FtCVbk0wnprigqyZz01EcD+ThjNcP9Hp7EiZ30j+p
OJthkoW8tltPthOrXAROC4jkVjEu0sanz2zOzwqUzxJlA9xnimm/9mCjmIehi4MoR94qN5zY5uKy
rVQUXI1YcXQzAyTJOLzjK1Y+BIGp6ma7aCfqT25nKqvvyc7mKt8z26ycQCPLEA2Dz547/Zf4Bufe
Q9vrzhFOGH+WxS+5Lhdt6tYclNSYMAsxgmg6jna1NOxHGqpWIM8PTX+jyUcZ/In6cLTH0aPGX3qC
p3nbBrpu7+vmjUjRvar9KMvS1avsWVVSkNUKooQgIJlcQIrRCybQcMOTTP1JUCtOmju6LG5fFoIM
n4WbS7vBhSP0KDUAIZHjZNXzMN7mMq5hHeOBsxVI1rhzKPUUEvuXw8dmjvHrk/MtYlMfibWgwhZI
an47GWOgWsvXMtJFFwt7J19YHD+52pHSzoDwYsV+rffAubTPobHEKPFR5P+Zh8QjGMIJVT/3ZxDE
Ty71RBAa0VK5HBJ8S3WqVPgJlfEzjg+980OXBM/BrbLk+tDy7dXBkfq5pXgxQTgn1HKP9kAFQTad
oDCZHxzq1ioUrIAiE5XuBHeZxUWqehj/iY8p1I70N6t8uuwnor+fi0ZaX+S1amDzpNTwouautYR9
UBbCeRcBhpmJYGHy9wx1NKf5WCY9gm39M37sDhp4BK2d8RDdaR5DVIlw4ZuPToAidHg/hgbP4Efp
iFdNnWNJXVm7aHy5vXwnmV8U9Yedfa9QYbVRmLCe8uz58lZuZtwrw3whuc6nemkHnLnh/ZNpwCvu
yBctLJ8VTJ0Iy9bb2/rvMh2ugpUUcZzXaA+w/ABMQExehLrWg/1Zty489fHy6lg4PP+Kv8xxp8xe
nBHteZjTo8Hrups8hwZS9kTxzGWhXHOof9mg6DvylP5ybP0DMtRD+0q+yQLi9UF76J/EFAabGc/6
0/HHrO/SOWebyShUKlALD9jKZC/vNcHox4Z8hwXgk41BMwgGaGfcJqWS/zNDzSS4FpAosoGh8hYD
8OkeVBxQfFdCpvtuhNVtGVQh2LIAm+vCLHbVa+dVFF82P+vq53C3YARYWlvquJyi4mvcvgEstXOK
d7NbQprcqFRQq958769Xz92FczOAhFZGZoBKzQ6AqtjVJu1nkRY+LZqdVRg+GbODPFS72NC8th2g
3dAeRvx5EQ87IExlXNHdPHgAtHlQT/NyUPsRE66f6ntVfqkL01NbHYK/tSS4xi/vlCVzoCtbjeq/
UY3JUAYyjQ8OZr78lkhXHX5yJXVonIxCyOFWlvJrw9A0wrFcpW7SUOHhO8VaMEM+QIu/1xZY4ad9
XrSB4Lix3392wP/1BEvmDnhJaaxFYI0B+RSC9LV9YEJFyZ4EmcgJ2N90yRKLbKs1ybRqPumtkY4q
AX0djkwcy7pFrSfswXxh+hNGnqeweFRd88Xs/gvx5s37fL2t3HnvGsC9MqNTguEbqK8cl6loJAEe
w3fNT/uJ0bTM18KLSfQtubt21CVbk1QYrUHvzwjFFdlNwHfd+nJQAr1CvfwpvfuTouF6qexXrXbb
6nraVDp7q5rdobP6L2SMrrvEer3sP2zHLn1ULudv6zK24zHXgqx5HmZIfqsiXDH7G3gLoNSCipsN
8j2I+J4uBMfO7iCyoQSLWn5vR6ij5ndFlYfygoIyFWR8W/MmGDuG6LZsGQ7r1J5aW+S51KLBAKHg
NyYr3kGToXkGSRNUbGq/eUuYmg1KvdDZCLLvom+2tZkYA4A6GaRnz6e/YnQ54hT3VdDYoCgjD3X7
fPlrbR4AC/gIEF7Jyvl8wpgPzaRLqR2UmM+7Jfv0obqWIBtlhc7PzkuukrC4EaIKtkLM2ijnilHT
taM+wqhGjDBqZa/Q3or2ppyuEuNVjQD5jHetJASDbMWbtVnOcRqzTsyyyljvecToUOuVf0m7wXPC
MphfjMPlnf3sHHJuCpVByNSpjLsMEPhTxwGLIYYIo9IOIjx2DuVP1u6eElfaGRiC7oBO3UVB+60+
JteMHl1/VB8UQY6x4T34BY6K+WoFkHJeA1AbQX031mifKnriDmC/k4Tcwf/PKn/Z4D7lMtppUlew
oT8MvnNsd5NvYtxa92qvUTzn1sb+3rBhMP1HHDRfQKsvDKcb3mTLn1MaSOhxWLgTGtcoFlRyjp8Q
5o89pkL6gD6q+/+CnZx9Mu6TnlhiG74KoZVaQdwugqXuW9eDhrE42mG6n+FFnTvsumvHsx7ie3Bw
Jnv9WnRdbpXIMNqHlwxcCsRZPLxconJtJibwBRgayDGSUrx2TxOm7Xp/9osduSfPwyOK7oJ0Z6uI
A7MGpopQMUYfiNtekw5WOkjAFTC2NvA11zdm5hLiRh8UIFawrny2upZdHowv0rP2Uf9ovox7EVvP
xuOezTVCGAeoIPmM2zDWp97WEoBlWjq7iwpV8yINiQh7vPV0Q0rOBAxBMOZoPFS7aWcnJib9G98w
HG4Y9aYW9oe9mFRmqxqH0SkZ01OAOaFrwm1sY7eY/9A+v2d1KD6S9wz6zM2uP9YfzYP4Q27t4Noc
57xokdSzJcOcDGT4DB+tWtfpBS2trWo1FsUgY4YNglp+iMRSIihP9gCMaXfl2/KuQXgyCbIfNPNI
CJpcUC9YpTfu650j4BXdCHZoVcq6bhlABmi8plAO/ZCegF0pqOObmrxL9ePleL6RdYAkCgT7DvwD
E3ZcOE+NrqRljEDXtOUM3tf2EYKHV5lZ3KrVeDAxd37Z3tbn0nFDANlnyPgPPkkcB0rLAUibUX2N
5MFDqdgtpm+XjWy9rR0QCRsGWkGM3oi7EjOSK0ps43Bb0IDX9gyYPnl6UFwVnrBQsbGDJ7a4J2am
Slk26KMNmvnoYfH7x852GTHABGAU3RcPxVtz23iSn75cXuSGZ5zY5b6cU7SaHln4chTMGw1RRtyF
AOv+T0Z4FoKYpoOWaNjIboDyqRq7qUh6ZHP7mH4ym6YDvyv3Apyn1Kky5hBSA3pMvV8wNS/1hzZr
fSeRR7copGh3eVEbD5VPhaz/mGQJ1eq+U1ANWUBiCZ8vjbbzcxuq8l6nq/Vzp0H9ILUSeX/Z4lY+
emKSC4qdnETTVCB+tDtq7NB1qu5ZR4bx5hepl3c7Rm8tLvxsNUZP7HLR0RzlBJcOvp80mU+FYb3H
yng/9M61ncBpNOexNGQPDCvvbdrfwpluobyM99qse46My1ga7jL82A7M8GCHf2r65LtD2ltoGt2q
ChWEBuEmcbFByWc7nlVchpnjLu/jLr6uAhCA526JQe3Std0WDVzQigpTrY0MmkFnFDyEQKeMe/jU
IQbdSbppZrfw58sVqO0r9Z5x29C9WGp9Y5nghgXdG4K6aYDCmfOFYpwaouqfgMr5q9q6MnpjPosX
0876ar60d9ZXIuQ23OjLIcez2SFTgU89u8GMKetoxq7l5NAdy0fIfbn5DcREU6gLa170or5or5ed
/vyYnVj8LEqujhlppCzVJ7bO+Qmpzc5Rbpzl0XIS0eFiG3aav54a4kJIBcr4ORphiD2AFp9pQkt4
hVhhsau8/lpUUxStiwsfXZc1KjFgrk/ysBjt2Z1IxcIG8eNkfLu8iedRHmvDkLEMGXugXXhnscDJ
UqEkjQAMMUEVfPDgqP7tGH9qgosRZeHMxmjGQNhKzvxDagvZGyWjEQzxn1/8p1a4w21aBTr+JoJu
ao7dN6mrCLQ5jfJbqWjC0rrIFvd6G9RSyXT2hRjbUXZgRejacx7lJ6ZSQnfytXMQpQEik1zGQTQr
nsZeAsWaAWhj+hAvhTeLHt/bRtjjG80mE93b0zhl94sGVjx8qdasKsxQK7fqot5OpibS0tj2ul+G
OBeXymqmhYycxuoV4jZIMpIZk+6/7dpomOH5hTFpxzlLPYu+yVr0x1GjifIrWZr2WhM//E8m+DZx
0idRn5IJPz+dvGWCmoJKw8smNt47uDR+LYNvEdOExpkZw0bzOUliXVPAO5jGqLZrCxR3RU/GjWbO
qUHu46gpVCp6C/tG4snX5t5z2sRv7RSAdZLjsu7rJzp3AbQkMswVi9Z7nq+dWudur6bpR2oPEQqH
dvOY1JpbWouvO8feeCwaSeAiG4k8rIGTn7GoAIHPJ/LzAPWvKSMaXul/K8AjI4whdAQ29XASTnGw
VJ27SE6scal83fVqlyawhmlsDPfhjZe4DiZ0WKIGxh0U1Cjmc+qnwhOVI7Y/6mqhXAqSdbImjSlF
ffnAYDPKvrmewXOXXfWC23IjhqzXyGf0TRtPC/DrdmBrg3yXgMkeGLJFf46aSqQusnFRnpjiwtWQ
g6uM2qg64HaWvzpTor0NfQ1OT7zZ6GNMJypiaDuvmZ24i84dDbR389x2Mj2wBvMltSQA2nPMxKhe
Xdt7IyOHNlVui1K+laTD5TCwETFP1sodC2VuaoDNUfvVbemn1raHfIoFpYCtxBGoZUzaY/AOD2i+
FmDlrVzFNdyzb4IkujIBrWIAYhPV1/waCqqsDFFhpEt0t20deUNB7gH+BybKzlxqlcilrVENYIG0
grSdpUPkxJhITmc/K800RFfE9tWIVLvL+7lRsgI4CTLKTHgeHREeH1i3RJ6JjL5Ou9NtTwUBlwPQ
XAZdvAObqBIeQOYa/Nlf2+NcB51hsH6N2FwoLEHRJIivjF15VLxsT3f/BammyBznL7mV1YvZwxxj
GFswyx4diuvJA6iTEfALPGfLOddr4zK80ZxArQSUVqDOTeZJcfJsVaqgRMYC1KX945xkmmJZkiPY
YBCDNuz2Y5BgCkc0Br0x+nrqF1xulzTpXEc9/CI7UEgjfxQ+JIQXza8GEDIOe5BhuLLqal0Aqq/+
uQlFxQPRXnKJXl9MVaUoWGcsyb4WvZRo6gtcf+M9c+L63DVE9BS+P8LE6DVHI2hBjuMZtxrYOvV9
ARz1o+iAb917qNSiEgAuACCKuDVNpGmKzMblM2QlCARfodbgx4R+X6TBTZP4lXYCZ9m6GdYGuRXq
KOqkmNDBCqnSQ7sXr2AKvKJb6AhmHRErCmzdemuD3PXazWU5zHZkB+A4d+cdVW6dayZIU0Njb6F7
aiCkfHxc/o6fnYvzI/GfbXV4SIU11LU+JHBVgIBdg+Svc9O7Ookxlq1jYjJM6Le2uzEQQGXMG/aQ
ZXa6a6N9VKzuKh4qz3BGt0+nuyHP9tMAUVxqeZRQL9adJ4VOr00kcr1t5/71i7kbW4Moia1mEpwb
DVoXFZPjUk9fLm/LZk4HHiv0B5BcaGhKnF4ntqXX0tx+RvbJn54Z4ZkWzsfqQSxxuAFHQrRY2eKi
RVZUNVENfHfLgGx7FudNFCJOzWERNX15Vadak3tkbh1ycDJSXEX9CMbvKh/ysF7U/s6o5Pm2lrX0
sdMiTCX1EB24I5hp+wllLem+yE2au6ir2dDJG4qsAlBsrDOPwrcxCmtCe1CJnMiVFHBGuNlM62Aa
s+jFVvXu2+Vt3fTw1Uq5M2yaS+ZknyslSCCTFCXhxJvsTBCctnfUAPsZxL+Ql/PtnaSMQWlfl7iX
5XBKgNQfp92EEDwQAHGL3O+i5ipqlK+QRXRHpQEZGPrExtsyWl4z/DXTK3mR98b03Smm23Yo76WZ
Nm7dBSaQMmbs7MFs9YY61SMCPTjYVVkQeba9b/X72RFYJTOV0cl23S56MM2Ft0jazjZBhh4999p1
G10pYO4oyQI40vdaE5jePFwry5zfoyiX60mBKmM+5Si8dVWZD6Aaykl42RO2Sn0KOMH+/USc05u5
tcjJPGvB0g47qDTfZpIEDtMYCaNZPk9S8tQ6dG/Xr4TcLFXxGtHmTkeDIl8EziJaMeeThZlNhZni
h7T0paLVbq7N3eW1biDucMCRIAJRZaGDxZduFWsoigyNM6RtxHT7N93rvf6n8wGNsWfN7T/LgcBc
3Vdg500wGxwDZEkQ95+hARH8Pq7FVsCQhjwZuw9sDbdelUg01zVVC2ithnPSHFRRWnyO2wGJnWMB
/qeDeUMGwPLUfScZHeMsr5iGYnkb3TTHRPfKR9ZLAChJBg2cm7x1X+fIbe8KsN9Eb7/7ST/tM34H
vLQAG+KWOJWmXppJCVb/dnkZunkfz7mgUnjmNZwJLjlQckvpGruzgoTKYUZihBbRDPlZ/oFGEwTL
Ue+Ha5zLmOXNECtlAhHDVnmep3gnGYWHWpRHK7q/7KBnYZlZgrgKk/jdEPWimtJBrRhcbp0E2cJI
PrZ5dJXlIlXGzQUhdUOHGgw0Zw1PVW8yqxzhFrigPKuC8pt5kPXEz/vfBd/gRaYCq2CrSBXxEOX8
T5ryOSMRSUK5pJabqUk4NBATu7xpGx6wNsJ3DjKDKNC0ypLQsvRDowC2ECUfl00wPz3JzU7X8XlN
rK6ByRhMKIfTJNTKJKgJ+QmESuYBnde6Zq9bbhcRAQf/1qIwIoAaDy5OEFpz4T+dyaCREhalsb9V
k8ijiu7//qLWJrjAL6ea2mNuNAmnbgpLQKobsHLG5XEZUj9XHv/AmAO0N0rRGO3n14N7Xy1Su0tC
26p/EoPc9xlCEO2sL0UFCNho/Lhs77wigE8G4iYw6IF6CM197sk8JU4NQZ8oCRlxLUpkbgTADoYC
6kNxFfvS82VzGwcX1nSwc4C34pxBgzSlSQvVSMJ4Kce7mPS4Pec6P86l0ovKVluuwaaIAM6xMS7L
1zoWh6ISUElJyN7O2nU6gyn6b2UB+w4o/cqnf4mefFv+vzbJ6hMr/0fwK+VZbtJQHZaPhrQ3Ud0d
I0W/s2yINUhK+fvbiS6WBjimA+LcM1SQNLEybkulgCqSr840rMsvo2J/+d2PhhcsHNIwoYyLf3Eu
Yqf2QjPHIWER1/4chwkAXe0kcPxzz2BG0LpV4fcKuFdPt66yUnytWCIhnZqdI+te5ijXxBQFwU0z
ENpEagMw1bkcZEe1GISf0EieHdeyLbed7wc1Dy7v2FnZBtSd8i8rfIcEnctM71KDhJ3RPwxKdN1S
jBVl6nSIQAoYD6UMilzpmbSKiLbv3OkVdlnhMgGfJ8Ck3E2SL/0UobVJQtOA9lGqvymNLriszrGF
WN3KBr86I8ZN2VKbhNlx9lAu6muPvMm7NtRf628lDernZG9eZ99Fjbrz6/jULuciGZwdGs0pDRM1
695NO9JvdZABHZomn/0Eo7n+5a94XhrGQgEkNG0TXVakmJzBmsaOkdQDruVwBk41hZBcesWY4AC9
f859pIIHkX9urXFtkosg49irQMX3SRjZUENR4lt9aaAFGXtFLwpWW65iI6eGCgTOnP6JzlsFq0xO
DDoC5hym6HceDKeT8ayWGsFR2FgQtFdBMauoDkBjPBIpg+p9v1QIiWZa4MUSNlbl99KXVNG9y19r
42QzxCluFYhxIdpzOXRLTbuR7ArF8wLaLkBrDOE4toC5yFF42dLGkk4scan0UhHg7OmEKK+XD3bX
u4b5IGXKgzUdLhva+EInhrjDDBLixrYSIw3r/s3SOneRRaLZ5x0yfJfVrn2+jFZOMEAdgyzViLUk
VRlA3bXxBxnTtxYtgrTTn4mlPOB8vC0qqkmNCMEl2En+gLVtoWlx0qVhVaMfMPSY+yX7Rh/cJRPJ
34lMcQcrwd1TYbYzDaO5uiJV/56ZSjhGo+bJkyXoDDAHOE2DTzeVuzA7EG1r6YJlxXK6J43ljykZ
XfAJvqY5ex31mGeeiOCBJ/B/lTnT6ksqUiSnzdCm4awN7hhVrjRNniZSABItjf2KlZWBaomTxHBJ
veggPzWN72UnH6RqgmSiqt0CjP6uqWiHXD4I53nV6Yayj7uyOjZyTHsHZ7u3Js9S9B7lJMubzPxx
7AvbtWqUwy5bFBw9lYsmEYSFy7EcsJuWXICdHxIL4OO/bEO0Ki6OdNOkV7mJvWxbUM3neRP7tMpv
aD2qO0MpP5DwCVYlOgRcQJmSOe46FRaJmudeCW5rN27tv7KIxi40QgSlOYE1jfWVV19NpstI2kJJ
w7H+MVrpddJOKALPd9W0v7yRmx8L/IKo4bCZBz5BbaKCVHjaYFnlVIAcj/4os/H1so3N42UjAcY/
iJj8a6LC2EplKSUEAo3qqpvA0xg7tVtJ5NtlO5tOsbLDxamJ5vloZksaWqQNkUime3tSGkjlTqbb
Gs7tEtsiOPLmd1qZ5MIVsG9VYqipFDRV1IFICDzgSfvaSPFjq6A6f3l9zMXOYiO6zyzHByaUH5pQ
ZQlScnOWhXlfxZ7Z2e99a9z2CwMwZPm3JC8Tb7Qit6SqwEs2vyBG11QL0xowzB3pJjYLvULlNNQd
8jAAIR+lO1qL8Jmbvriywh3qGeP8VpHRLJSIRrxYQo/DKh8v76HIBneMkxy9qnaEjRhXpQZB+05O
/csmzjvCLDH4dx2Atp4e3miKI6XXpyxUv5uVB/p7v/DT7yPxqxakAWPAKMHyJ+sNyPIm/O2SL4zD
JAogGNEAOILzyHgsVUkCICuYk+qLvPTfLBIJ9nDL6SEOrWnQ3oDmzNmMdGKgT0J7BHhd9iro2esZ
9OWKxjWN7nB5L7c+19oUd6R1GetBdpqGtJfuIMdwD1ZPweTp5mo+ZXowwAfBMc4jzBaMLfqMCJjN
ho8OyLe6kO6dMb2ubOPLH6wGlSLbUlFzc3i8TDmiptGNNaKFvgNpFlrZv13Sw8eHFquCaUR8H36G
bGioDciPnYVWld87Wr6rOjn8gzWsTLAvtrqZlsgcjdpJSEjy5LmcgUMbja//mwkuUUL/Tckg6ZeF
dqO/I8x8mcv4D+7X9UYxp1itQtPSaCmSPgsnbQQVolM/Oqm2r5fpY6g6URX086HGB+61NS58Utzm
bWlGGVowXQdaAYcYH23TSxigUsp9j8ZG4xkQdMhdRRm1V9D0AtFkDc4um9qPjNrWDqx1zptawk09
ezajL3VULoHaKPVVY7TJjaEV8k5NG/k2AlQ387ta6jwjHaZ7NFzRmDFrczwUmCq4nqFHBeGhiTyC
cOzYj1P0vVzKOMjnvnrRKQH7nmSbu9gqs6slHbU3re8aLy+gLLnDOLjl2X0BQkBTS/7kdltvEh/9
7WbOS3nJwgZwds+OtPhoEb1xe7w4InfOnOGqsKF46s5jrzyA2EIRXHLnwFkWOsHxDrEuzF3gKXzq
FHE9gxeKWlnY/SM30GGrIOumBmgrd954HYvEK9mazhyDSazJCAloj3KxBywBTpLhhRP2OdLJrHHL
4t5cwkW2djM52tJvI+s/V/ivPT6trCfLWOLKxArz9iftPiDB/XL57LJffLYizJDIrOCJ24dz9bTL
yqzspQyV43j/N+oKbLTCxib7a3gzKN3iAoLsNJpMXIiQRsBGwe+AEyXH/jy3R7xPe89OzKsyk2fX
VEbBM2orA9JZmR+9Xdx6fOiO1byeJWiBhUo9hV2nPMX58DD1IjDzpg+u7XCnoBjaYbJl2GHUcRJ4
za3WiyC6wqgih7/SO+Go0db1tzbIu6CiMEYxJwsNBZULbCFIxQqAOJVir2MEKL5PWrf9aLx5L31c
dpXPstLZR/y1pzaXJ82tmWiRbbC1Mg3o2qsRVKRds4OeiGv/MN6yXXETt55d7UToyq28Ai1QTFrj
JYjLmPOfuagHvUe4CxfDeZ5HuXQjyxSsb9MGaoMoZiNtVvgKTRUnlEJNmIT2AqFW5y9VdE9u+uTK
AJcc9fWs4uELA1NX+5b9AIZ3L8sEq9gKUZAK/XcVXD456EtC2xEnTVtICE7Vu6HRjzRbrotRD3Q5
35upGlx2jK11IcNAWYk1G87epGk5QIstq5BiSKNrdu1ec77VmuZetrL1edZW2J+vUgDFrqRsqUoS
xsl8R6fowariP0hkoGqJ+xp8bBqkmU9NTFk/ZH2KheD/cxu16UuhG+HlVWwFwrUJLl5U6agsqgwT
fZ7cq+rsoXq2c4wbiexN8vAHtiBLAAABCFqAvj5djqJD0wiaYWjN9NM3mcSdW+fm4FeatjfIeFfU
IEi9bPGcFAEXFlOqRay3QDpxFueLpquWDBfk3wrny8G80j3rWrkuG68KlGtnR45Az+SgbtcwsFoR
v6ndvPJFKN/Pw8rHqvUP4RLGNAWzi4VBl7DBBFcRuXXrjhPGqvHL7uPEt0KncUHyD4TLMrrtlXWo
HsRDGVsHY/0juA9QAgKjkaoh6Ngnu4iAxVpSMXWlHy7v+jlei9t1zqmyFBPsA8vxs2yM/dGRQgMP
PreeVM2t4wbkoEb9LRug5UaHewXIeD8d613ej2A7gOCCJA8CL98KQuuFc5eUo3dOYmVY+Gjf9smD
nv9I0buyIV6ILt3QCu76rS7d2ut4uIeGtjME1bB+xoRHM3d4Ap7pyrg1wKupv3TfwQEI1RjhVbyV
O61WyUNAIBMF8XRmdnqHImlxLE23emXDPhZGYsE9Qt2hCtnt2Hn0O/1rETUn2X1xwcc/8Q6riJgi
mstWUcN+Wl4hGUeNP3mrCD1QAhl5PZshU0oORaV6M240NY/v7LEW1P83XRxj98BA4X8q3/OKARUs
zALxrFI/ckrQZ36itmChIhvcvdmNUtc7E7PRgX8bakto37Q4xJdP0db9gtQe0DjU6851Jkil08Ya
WhIqqfQADSKCzkz2B7WLtQ3uDpvGeAaZVga8clJkHpgsdr1pV4EKjXqvrbpYcAy3csW1ObaxKwdx
skmOyYglaZJ+2+kh6W3v/0j7sua2daXbX8QqTuDwykGUbMt2HMeO88LKyBEkOIDTr7+LOeceSxA/
YSf72VVuAWw0Gt2r17Ia94Z3kobMGsguPBEs1GiwQmTzgtPJwWy4yioHBzAZ/Vkhftr0Hk3ACa9O
ntr/MVf6Gu/ezREhEa0Wo8XzHygNqA1+VSkPcXFXnhJbmg8WNEl03fS+E2PCK5ODxwosYzZiWdzt
kT9lhhLqRvNXVsAPiiHFFRopXBV9W8YzUHFoGg/Ngfa1hwlNX+33f+Hj9rsV4aKoRppjPhEbNxF+
lxQQ8qLqx+smNkO/vbIEgTAIalaCz1F9YLrb8CJyK9t96wCO8menTXf6YGW3w9C2d/E4/5wHrZMY
3v5O74aFG39I1EGbbTh7an+bax3xjnkj0XZ/sTyHQLHWBtDqQvzDreYa6AlgdxSF3rta+6HMQHXc
3TZTN/utzW8rTZdcb5sLw6tZtW2crUsZBEhsEoruS4Sz5y+9+8YN+yHJFtk49eZbFlihFZNv4POJ
lVVQZxQO5wDU6EcLOLL+YeRBdjSDIWyek8+s9mW1783ExbFsvBnAwHRJfaxnKLH0Q1VGvflkfF4h
ecs++1TdrrMjTpQ/EV9eirh0UAf31UqQiFsLwlbCSZsn5ri1DWiNWzpIChf0A5VRfzQxQtBr1q9a
y15LE0zV1/3mMkKeWxVOnmJplGjlajW2jxmI2bxuKT5nun3f4eHpJeX857Wjc4tCDjarIBJQKQVQ
bunu7Sk9monyx1fmmQkRUeGgxW+mbYFF0e6r44y3uHEkJi6d/9yEEH2nXG+nRsMqCiu/sazGK6ci
NO1FcsYkTvGbBufkpmzHxLJbKHpGFXc9N/7WjItXNJ/I1KG0+tT0fzzYgMCoAUCOigYSDkSS85sZ
BWOg+11Q/ltT7+UK82kqCVQbiK5zE0I8tJR4LIdeLSPykOgR2WU37d59iu+0D31oWFCmq8J5P0gH
7td/e54KwKyBGQVAZSA3JZZI1bmbAZqLYfa/SnjaK/0wRkVIIzPQP0NSArWVney9t+km71bFQqnW
GU2mTNhPcwREb6QKRpo1OzRc4PKvH+TNfYW4PEQaddSIbHGBdmJiSoolgBEREAn1ATjqdqkDIUNt
CPqQ/KoD5pdRLitobu0r1PjQTQZkGk96wWP0snbjpEeobCHQDq1KP5+AC9S9sZWu8PJdA6jciSnB
c5TRzOOi6suINyS9t7s+vRla2twRi5V3bIyz+0xJSQBozPNSDtqetnOyT4yFPltOSl5LTljuJ30C
GGg12s9LUThBay/gra7r9GEa7FiSfsr2RgjpaW10FqQ0ykgtzX2s0YektoGxYh+zRVaI3HI0QCJc
cD2hY2eLdWWjqibFyfAZ8gHiOUVv7c1aBxPNIBvCunyOrHhFm2AsybKNC3R8piq6ns91Gmm1+2Kb
nd8SKYHKxo1/bkT40vlSlaDStRTMyGu7KQvGab8Cx8Em9siSnW7/A7q7zXWBRgolQTQcLoQlm6Ec
ZpcxzE3oP8YEJRHjk+SAXj6LsagTC8JzMU5ytchVRKCVdHUtUw+vyXGVlYek46Mucb3Ns3JizDgP
5COzCovqWM482TdgWgLPmBpkHMlFj7SCeVPcRe7856KIuD9O17ju8sl9NdlF0zt1QSPnS/Jk+uBd
/tjvjeN/iMHN23kvLXasCxHjOqqiILDE4C2Yg4QzljT6UCmspL/j+hJ0vgFu1/0AllU1qD4obzK1
ua2ECUKqK1nmb7yOsLEJas3oGmGkIXP4gZtdUJipr3MVVBVIDudxL/GaNZG4XN+7PWFHQSIVN06L
sD7erHzWmpcH5mHcQX73RrqXWx4KUAGGNdyVhkNsXDJaMwqcHwAZ0bRb5/Pbb4CeeuaO7txA5qFb
B+7UmHAckkWPS31dmJZXuKP2tJM9xzeKrXgRnaxH+FZLHs8YeCiA+mjw7kev+XYmCxiM3I54iWr5
SVN+dZMWNaiE3pB0CfO0Jb6SNq+NA/8Bb0xS12HOskBT6CeWZjuwJLxqYPEb5HLEm5sP7Vy8su31
nSo4ctEbta1plEbuR/ac+rVvvYHJ9q71UAxFHfi6W21u/okxIe0nnHTqzKckMrTY9s0ZIKKkeb5u
YzMjwZn834qETN/FaDgYJcoMdX4PFNPhtB9sL0Hh08uAbo4M5Hkk3g/JjQyrunl/vFtGynAehpji
9GQoEBTWcn/1Y+W0RcmZoeRZPdW7BDOe/vW1bl2/SCx/93UBgRSvX9JMcTGiBx8BmxPwtjY9G7TT
NNZkS9tKKfDGNwhKmuC4F7UHi6lx9ZwDm5jYzB97q/aqgYA4QdkNfVt411dlbAWfE2uiMo7WKlzR
cyC202QxCQQ8KmtvzYoVqtNQPaHGm+wLIDhAVD4UwVxD06PBfCuekLUdLU72K8kgpV3Y+fg4GYOJ
kb2KLncLM4ZQn+f+Y6fbWoScTvMmMre+OfTVY5EsYwik1nwf4wnntWYz+slQsTwYprh6dRtz9pTB
YIA48EVSNN54bUEfBIUzDKtB84gIp6LSzMWlbMSwSZ/c9GkX0DF/KKb0R2cXj3Rq70qMLkn2eOOD
YrYVCzUJQeAVWcJVZKVWDDaNqGT5fZEuftHEfjFWwVT+eRtxRThg7g+E2bZ2IY0wmc6sLIO2joYe
JyvDQ1J2/28tRlvluSFBC9ZzETRYqSkrTQezs23SgM9MVVt/rLvn1Ei/Y5KB/PnWkXXAau2JIgEQ
UWrKwvUKMswrmlTzhsZ8Nqh6qNKjxg3JLbwVLk8trX8/SWtAczIWGhQQIg3jd0a7KxMruH7ULqUN
cZxPTQjvqKJhszmUgMZy4jUM/DjFvomsR6NdhdjQGl+pxpuD0XqGXwToZ08oYneSDd2M2Kc/Qsi7
WTrzGhQYWTQUu+qwclOx25bd5K9r30j71D1C+mD0nFCydtn2Cldf3IIwU3MQ1P7TnYXKaXFv+8MY
xA+aj5GYPQuGTJIgb0zdnm+4cNhdLav0XAckVLV479t2O3gDtz5BYXu/ZPpnjGwdqaqFijVA+k/b
T24+enoq60hunJizzy7ckd3UdKW+uEhRzO+DA6aDNPcIGbzE+np9k6/vMYbcz13YGrg+AOyXRZBY
9asCvESNtMYisyEWxfDg5Zi8ySJlj6Jzt6+eO/CToiY9BDr3k7c6qKL69d+tSz9fV2KUY0MZPuPA
qmPe9C99YX64bmLzWIAXwMRAuGFYF/C62mAjtTobUyJ4jlp+E00dtCNWHYcV0uiRwwgOo0cmCwlb
T40Ts2LxqEqhuxsbCAlqFB+7l+mZfkgD/VDfDTfqbq2SqVBnVALZcdzKZfC6weMeFUAgGYWsWS+g
qoBNTaN80e5z7T7NP0yzITl+20aAB8Iox0q+J7pKgo4L4zAy2Z8WK+xXhI715+PnuMhBUPH/jQi+
0bt5Vzau8p/v1mdh3Xlkn4SDV9yhdwBetST4B9K460kSX2xollmQVNhSHnA6MAk5NqwyVoa07o1H
CCA9qcmydxRop9bjnZsOFCS6Ngk6tx8lSczmzoJCxcT0sQV/FYIpLc2FA4+ZRdSuPSt7sZVXnsuu
3g3XhAQe7lUMcaMaJOa73eC4SU0NCL43+X1bfCnVxWc8C+wWfC0yJv3fgAVhR8+sCaFarYF6HjPA
TVGqe6l2KxkeB5rWuf0HxPLbK0PnB7UEC/wm6/aeXPVLyfhsAKwWNb+cyA0mJJoIYS+a4ZlfjO/D
nbZKSYXki/6j/UU6zz72NCii+YEHSlRCd1hW2PtdwLhc/PsPEu5kApZKB0S8+e/g4+57qC1Ph8QN
lTB9dR4cPA8bJRiibCejA9/cCZQCAAvDTO8FfA6AOatszB5QVRfsBhnxMvY2ZLgEcV3mypMkxm5c
hGe5t+C2rUMWsy0xUIP27HjrNDnGGXGV1L/yeaqiuG8BFnfadldNLfFWCLTfMrW5Xdp68lOXcoxd
VHY46nepTaCTMhSSF/PFsQKhDoCeJsGcCih2TOEzWHoxjnw20RJM2ewnS3zTd82XeDJlslcXGyEY
EjYCTEsp8uaGRouOIUs10eYQCqVlMJduGhpdGkuSvotLW7AnHK7EsbM47i2M9Kt5WC+FX9t/DJEU
TAhJDkr2WsInu4wc9a1XPneyACHZMhF3Ufe6oRQj/n9KoIFWcS/N3cBdSFjAVa/76aYb4MpaiWHA
Gvu78nASHqheFHO+KOsQfe7x4WiqUOWmjcTK5jc5sbL+/cTKDC6iZFyt6NUjyd6I8/n6KmT/Xwhy
jYriT71gw4pJ910r9qn1pxNE6yc/WYFwXHiq14NTg5R8ZD+gOJslj9dXsPnJT/6/cEqmpG5iu0ho
lFi3sYWpXVRf0+6FTM7fHI8TQ8LxSCvQ2tQNjgfavX7K7m0ui7OX1Sphr4TjgWTAavsBXyM+po/K
5+GQ3ZSvfOdG6l32GcJS4b/aOrE7nmeDQwpO4FzaAZC1W73d91l+M6SSTyRxst/V2VMnrmu8lkc4
MRgh9pyNYVpKcb1rmnh2OZ5vndgfzx3QMygG3KALVd8BptdkmA4OzPEwZNAdjver0iPYlHYuSFHr
Qw+EabxTAhl37sVVuf4MXF+r7qSNzrmQMtuY0lNMI0fMrmPDW0j5YFjlrqizn7Gl3BVtJdna1eku
lo0iIBikDYCZxK3V7A6zFlYPlY5ZfUv1LiJVdo+xroC1+QtjaPGUfXTda2QmhVy6HZwWMbFm0dhl
vpY8Fk7l400U9NkenOemKpMf3/SekyUKW7qocaZw0ygjBf/arcLe+XV9QZcFgN8f7X0ThSBLGqUw
4xFCpGzQvleNCxRYflxyO3Bdfje1YKyNS+AR9PmzHTsBek9RW3cvkh+x6cAnyxQisWVUtQEKBxrR
OdN24CLIwwI8wfcASvMotowu6LLWDUBHkwTNooHAu0krtERLWRSS7bcQsPViIcNYOGXEcLHpfPAw
rycJpdIdF4I2nwx8zJHTyKbN0TR57lU5CDJ6LVDVAm0O4rRoXeshsDWhm7Gj0SL6pbK3y2VGLXx4
IaQPjdanfIHGDfE+O1H1BmyeU9+ZebRKw+q7PrIgRQNysiy4lXELbcf6k+8txPpEtyaTVHDrzPHV
KgLHZbIKm/p4LdKQB6w8yEe5N3OWd5tiHQHktUk29giSmILeN8pLtdRhbRbBdVeWWRFe9ErHi9ZJ
4cl5bwdxPO148mLFEqDyJVnO+bczhDBUlSoHZANdsrZuP4FK/Eu5OCgrjTRUITA513HQ20Oomd23
ZQEX7b9bohCTwNrRORXLaKSUzX07oQc7J3cWV75eN7OV26B1D+VQHUJawHSeZ39xpteVlayBiYDq
MCG1l7tvjNR4EOWKhABl69ijb4VWEnpJwH0J8cceFcdMlYpF2py9DlNSelrJJJFWZkMMLWBT7HrX
Ra6mzYXXqPa3RZdpZW153+k6hD1DKSKZMeNPo9qtKn/S+fdszF45ayQ3r8yOEDuc1m3JvKpXL9od
sfu9Rm6tWJPctZtefroaIUrEbZ5nGGkEV7cLRCbt+588MciOZQ50xzE8AVyPlvgLJEEfE03hnkJQ
zbruhJKPJr6pkj4fUmJVWCgwqR4a6ZlnUS6pVW0uFPmLCyfXDRQChc82u2UVW44GV0/n45SnaVAN
Jt1VFLRCaXNfdfx2hFKOD0mXJlAsUzK+v7XIU/PC12wsfbSU9a1dpGw3MzDTF9+vb+O6ADFTO7Ug
fMmu6Oq+gHgLeGS+jGhTqSUI7MaD4tyyWna5bPnmu60LWv64WyYHdWoWzY76WZutw2i0T53dSWKw
zIwQ6J2OIxvRcARiUPKOqXtsG7KzW8mnuWyIIdKfrkaI9CPUmwHtWHduF0c9cMmRfT/cmAcXM/Te
4q+Fr/gV0LBvPWacor9Jh06tC6He0gFrrHq4f0v1eyXvP0DkMvw3rgE+zfMwbzU5jQHZw20CIn0b
0PKqf25i5H9N55eO5KRt3Smn61k/6sljbEn7uEPJGse5L0OLJl7O6qBD9lW3s2RdG/5hgZwEGEHg
QXF4hTPd2WmcUcdCejXkj1nGK+AB7A8052/X92/bDpB6UIwz0R8UlmTYKS6WQQMl9GJAzsMZ3LuU
mzH4K7pGciPLTAk32IwEXSlb3GA6L5/dRfkal/FtMWWSosnGGws7974iYefwxEDhKmtZVGY2xkB1
R/EIVwuv1ycIShjps2VYN4TJymdbUfjMrhAGl2WqVGPBF9PpuGvcZkeq/MluqqPeOj+6jj4N1Xjf
WUYw5S/Xv+FGeDyzLIRH3pEJrLc2MNiOss9cNUraxG9qAtCIFlbtGFw3d9lJABnxyQ6LgJZiwAhi
C8eJnE79WSsYm9JYpoO0TM9vpqkk33uuDjvLmeqnhCaW1yyOcqtk2iCD1lyOmAi/RIiiJvJWdMCw
8kYbqce7/rlo432DTeZ5ERSZyz2nIY5nVRPeCtOXeCD7Bfhqr0rjymt6TVakXbdauKmg1ADYhgac
vK2KQJQqKbKJ04lFWV1/KxYeqmr95DrjY1NNnmuj65Dmu2IcwuufZOMKPjMrHC2MttDSzlQWdZr2
kMWOnzXW63UTW6f3dGXCsXKKprVsBhOmqUQL57uqhnIJ1Gn+nRnhFKmJyrORIh51oLOiDYQZhrx6
UImMF2wjlJ/tmHBmCo1WyoC5nKjK4/gxT0BMHrep3npuil4BqCKgQHp9ZVun9GQDxQdk1889H42F
RcXi3GotvzH16bl3jDs+NMdSySUuIflev1FpJ3cV1cpl4gWpIz0x3iCfiOkyjbS+TXrZVsosCTmG
UnUY+lMxDe0kxpHN1odmskqvK9AY/nc7KKQTCptplXc4XM2SaZFhLP29yUz3aFm96uttU3hO2srY
9jaj3el3W8/eyUaWJul5uQxtlB5apJxeFq6KRN2Ba/9g7Fy2l+vfT4y5FeekWnDKbLPd5027N5Ts
oWOW5F1yCcbAcAt4IzAkZ6LiekFMZykpAOaq3YAPegigaZT67UdI8iyJ9x1EWM/1x5mFaERLPuC6
VUJ0PLMqbKUR90ap5Sia13gxhCrajmDMyv9YnhZrQ9sEPm1h4tsUYzDBzF2fTmqN3l/3BVP8P2PW
DZKVbBzmMxtCwCVj0VNThw1cu4A81S4aWLXyqzNzKMbX7aNl9xKsx8bNgmlvFDTW0Ua0TgXPWEDu
vti1WUetNn5LtRUE7Bgf6aLWwWLPqDgQnO4FQHevU02J7Y1geWZbWK1JEgzpMbuK0PEiT+AApoee
c3DVNkzFpGquZH8O28FHPF2ucN1oTkVBNtJUQOz3mTcF1Q9eBU6DYYhp3wT5VwAGHDADB2b1D5R6
tgqMZ9aFW4gWDjBlLc58uTyygwHWB6yV+PV8n99DVjAc97Ysim7FGdsCVMgFc6Jt646Qy+CBaw2q
qdXo7y7ZHc3MdIdeCR6Hagdd+8L9oWBEw28xL+lXcVz4U9f2QWWwWXJPbR3S098hhHOQ48WK0eB3
YMDHuOvtfnyZeovJItDvl5kYDE7tCNFcIzk1ywqdLcyOKxBmjI1OeTQ5T+cwAX/7G5+psedVvvha
SYs5sIdCCWam6HdWQkEBogKAq2U1u+t0h35vhwy6TTlkdObCQUCzZpCSeUblWv7szv0HDCfEgcnL
5nP/WySP6NWDO3R0pzhOGhR96/h9U1UBqISbLyBC0HxSE7rDSL/r9Ynj3EzJoAduFs/ES3vCHtUi
nSJedcatWpAetY+afaMJy34k3Fw+ARnd5h5kINDfaWP9rSmscYdpIjzjxlzrdyXp3CmYu0R/jKeO
fTJjDUeYG+2rNufAN/GY/Rxj85UrKYsw7jSAv5kaXk6UDtDGpvWRsUBNpfuGiefPZl64oL9hUOwA
YBAlyFWECXGIWDMKXVO1hFm9xL2v20r5ktZp70bgVXuuct55KPDSwERJzKeaMUKhhRlA6owtgGtV
33i1Oi1HYpb0Ps6Xfqe2PdljtjxtPXilWnr6rCV4NU7qpwyl2BstyeYfS6kAc64ts5oGmKYfSm8c
CBB25jIcGEMDLIAIjfbZ1dHO3PFYH9uw10bnw4A6Uu+1fE5WnRhFNqS9fcBszUWvbxW1cIUDNgCJ
oNKK15F6M901KlRUlJDembvW9kHgE17PVTZD5okx4RQZA9TsdavDaQZFDiHNsanUm3RoHrQO85PX
bW28eDFG+L4w4SQ5nVuTMkVrQifMz4ps14MRuEmetGbxE4JBRjAlXbe41YQ6Mync5HPWsdYssZcr
2DjH4OiujmxfI5g8xucspHQ8m9sJfQdkLfrK8y8s0WoylqkE9lZeWJwwEOPpOb4aiz/brJHRi2/d
7qjjgOsEdzj6w8LlYwyQO82gARaBd8gMe8wsea5ifHOUEfKQAwZQsyfJfm4F3VOLwoVTaWRI4gyz
Nj0YrZrMpyFmJzx6x4PYU4Pxo5zgaCPTXAUm/rdG4QEUJ0psJyACj1yl/kiG9sZI87cqsXbXV7aZ
tpzcaoKjQFe408alqKOaW2ZoTw3xTATDvT4Q/pTwBtqb7lI/l/2YPFpK3e2vm988GifmhawpzxGl
oBVWg2GgaqLacDOv67o7fZmO3TK+gM4sDTuUAq5b3drb06tNyJeQb3apY891lLUWqP7xXlYUKCt+
vG5l+xBihljHkAiUQkzhEwJ93Jc2OlqRZqDNnE/FAXSAP5K4D4uR/MJrPRrd4VDF9N6h+W5JcXVw
25UEny3Ptd5/xEWLo50GZ0oQfMDI79lM8edilpjYKvOcRhtxXkupKgeTUwimyfwFU8WWD9HjoPCb
zFMx3cyj8aDiLfZvw6p6/hZrOxvktnQN4THYAJAhjD5VSR4mtHpSNKx0Idlda6PTf/27bnmP7UAQ
EBcE0F+W4LNqP6RDXiZV1CrfeiQQQx2qo+wBs/XZTo0ILmomad5SLQPoJZn2RTNQr9Pon7f5MIT5
vhAhjCZGYU41a6GnxDLP4HVoK/tkktVVfkOtxETy1IwYO0fV5UqBM76SUji/6AfLXxWOgDCG/BsP
WstL/Dx0gVLvoySQ9Ys2T+GpeeEUOiqY9lSKNuP0HUpHfhkUk7fqm2uh/VOOJ5Y4h6hZNTpW3oHJ
h0aDfuc0LFDYKzglJEFbZkTIlFqLLk1Xd02k0Dcj3rXqW5FKWikyE0J+NIzO4oI3uImW5BEK3145
3KWFbJZGZkTIGhpzqko2QH9CL3jttZ1xIP0cKoUMbXwpMoDE5MQHbOGWQzMvixO+VuCRLgP3fsz6
7IEp4wBhiOxY6MoN7YivK6vgc+FlSnEPIq19MYM7MOEhxewGVLdrH+P5H5jWjYfrAUXmova6TydV
JdVSgH9am0la9okd1lwtRdFgN3ahfTN8GVVPhreXbbwQXdw+Bl8LHjIRFJ2H5buTMEzXtsH1ZW1m
aWBKcK2VKBxDGuer6qAgkC5LibsgAyW5aR0Ua4Qk19d5hmqcoYXXra0/+TLKYN4TSSj4EMVZGyDK
S7Ct4+BZHWTPNb8rn1r9UGZ/TAj225Xe7QgHI2nsuHUH2KnIL7fOIQEdcleyc7K1CDs3U6WqUYGg
kTHtWKp6bFUH1gro7Mkk47cd4X01wsGwNGh8oFIEaAIekwM55DT1YiZJ8rbyAzw6TQLxVAdTuSJy
1IQEC6B96CyOfv0CiKyvVV5d+2geLH7saZhy8JWDdMbgkplU187MCotrV+HpksarWdCcG7sizAOr
8vl9djOhbwGe0MSHbsC4B4HodWfcOtFnpoUTbVQ2z3pMbIAU1diZjRcf5scumELtK8WkJ5GJjm0F
OJQsiAZGhZUgxxJuBIy3l9AUwVJ70MxCYBVsHaiI+YAMG953K/VWbpK09dcLtsqD5U2y3NUhhcOH
ETQC3T3Yx6tFyCSmoYlB6Kbg8B1nv9YjCFw/uH4fZu4h9gBHDmS536ZLnVoUkgotzkiXF7BIvOWz
jVeDj/ZCDcUYbcZSwa1MYdUgvmShG+8VLNSB0KAL1NoFMZDV59TINbRWqxYEr+DRIGrBvS6rb5em
vuGAZe061fppkRpPUns4WNU4goNzuHWypvJryvyp7ipPY9YLyEHD0vmLttLZDxQiO3XtBgSW+IFs
ep0zqKlPHx0qJana/N6Qp1qJmNBNFQ+0oTlDHvdZFaVQ5qSZT/bNzzQA5cUBpasMvIEyOP9WxRfT
Ye8WhbM8cKbMJpgWovIOlMpa9pslJikgIVzc0UPr/gOuQqlN4RBT6AqDCwM2eQphIjU0Ez8Lldgf
GdJWw48daJuHMtKSbc8+WanwBUvgw7LJwhfsA5RRQGtc7PMHxTe9GnJ7fEX6h+7jXyCBzrZXOMBk
gtJHqa5LLX5x41hw2Rtx46I5MyCc15ixgtAaBnLzaam+kPhzjWbW9dO5+sBFFDrZOSHTh3A6S4cU
NlAd8u3lWZHN8/4f34ZA+xPyANBCEMIsIEWscB18GxDtzp62S0Bj4IPQ3E9pQG5AL/7NAehIEnQ2
tw7X/UpGhpAnxvZWZwl02vIqyro7jd8m+t1M/uaGBjrxfzaErEa3m7JATEVc+2xFasi/5Hi/QyJ+
AgQt9oyfmBH9qzvjxOQaY06SXqrMC3BhWBZ6F3FkBAYYERIfDDYDbOJ0KcF4K7+YZZspxJHMXDmA
dVg1Z7+zvfyQ7PkQlLs0+I7Jlj5cwgovRKkEy1ZDF2ix9w0WYgmSyqLlBuzm5Q78iNAj8lPfsgCK
jwNmI5Dsrd2soNAtS/W3ffbEshBPdF0d7HqE5VV4nU8B2U97inCy+Gbt4WW3Ttdn366fxK3pg3U6
fEXIYdUX6nt5AVkKQPKxzRBBivQQTfnj4EDN20MkAzEbmDb4j6nz8pDjtg4l1jevp3frIpRjgQJT
P+oFrDNYJ6YP1woLP8eOe47nmL76KrO5kbKfLliEcwxxnsRJpTcRVT4O7as63pLypask51RmRTim
jVWl62gM7gaL3JuJ+ThY2oM9uk+LPso2cfuk/O8Tis+3ttHLkRB8QltDpLN8ggzyexbGgfpjvf1A
cM983vkyDIJsicIB5Yrr4v2Db1ep1sdyKD9VqfIGvoqb0kll8O/tG/7EUcRTWWvqUqDpFC3DR9sD
rggLpD5nXr4c5trTfHP/d/f7iU3hPDpdyuxuhM1pN5U71S/coAzQ4gQ/W2DBpEX2KEvJvqbsSAgX
fG7UrlERbOvvaEvDrl6jLd6WmQ8GGsxDhO6Bym4uWRgwhFvfKvjizmOJq+sFUADU3jiIRdDZCxRf
5Z6Fq6XLoO9YQU9JOtkv/bhCOsCYZmROjY0uua/tKMbK/7vk9eX33yVLLxjJqTGFojSxXd7HFHHA
mH+a6s6oXtmfj5yC3xewIAuKlVDONIWL0+r7ZGlUg0Wk7Z6sih8zVSZqcnkIVwphqC5CRxnybmKD
bdDGvp5jmCjH+6Gtji1DNV9zjiMYCa7H6o3q8LkpwUWUdlxmYzah1RHEUfmmfiqD6bYI5y9ZOOy7
3eLfWbsFk+jgfhhklfz1f58njOe2BQ9xS1alrcP7iA7ZPmXIfq3BN5svpWuHYEhAEz/ZXV/uZYp6
ZtES3KPpuI5GMGGRMsePLtd+Mp1KTFx6IMptACDZwLiC3UOcNiGtlTSNkwI6lvT+QlPgFvLxxq6d
79eXspFYQAsMBQfMYKDhq4mPwFKFEw42EE96pO2cl+Jm2Bf+/H0OEjzG4nB+/fNHig7CEtD/Avuj
gndGuBoaqg1xQ+oBj5QUswRQEcok3rgRM85NCBcCaJX0qdcaDg60cNmZaM972Q0nSJfGoPWm4Z+k
hhs+gWWtDJ6IDqYlds8Miv6/0XC+xilwSMHrgix0n5pgmj2gt9wXoElQQZIsdcNNTq2KIHHNUPhI
2cCjuqQHpTUCSNvd9/P0dN1LJIsTvbGA1kWKoSgesfxuIoYH7jzvuoX1kAqH+GwhQgDhoEJh3NE4
Wv+PCuX7waJenn900eZMjBZy5xzirn9eBdbBrw6nh1IDKIwcwWhL+OzW9QRGmnansnJf5kOwysVf
X9qWO8IMzpiGocXLkXujoKWhjxiSrtsfCjoSS/ec1bM3OW/a3ITAQ3lz850Nb6azhLH7MC7fJD9A
v9xcwLChlLVSzK7CYuePNG3S1lUOAzo0/RtJqsHDGIWXm+y+c5owqZLvje78yqbxkJd66nGFHpOs
WCS+uuFEULZxbAAFQNmLlPT8V+g2c9KyZQBZuYmvlPp9bxVfr6904zicmRCugk5PWKVwmNChRK7E
Ua29EJmO7ubnNAyVoLthYc5FBAR0gE3lPWU8GnbarnNuiRtR0A9Wt/NO5TeK9g/GojeK4OhSv9sU
+/8Ydy8tmsKmGS3oKqEyDG5lMJqCNsLCM3t+Vj3DQfdVO1zf0M1vdmJXiKR60UAODYPMUTwaYYri
7KRR2fGQ2RBSaeZU9kxS2MgPhX1r70A+Fhgl6pAzurtFYBV4T8veJ//HR3R/K8trlnMhumU2OhQx
xwHSDg7KFmVQQ3PTw2TbEOZ7gOzve1maspFGr9/w3eR6Sk9KJfFiLAqzYHKC3wzPChT1UDhg3wrQ
8xH9BpqxQekPmse/yW6JjUTwzLJxblk1C1MxK5z/GHdt0VIPYlZBi6Jkrvy67i+bB/Bkjeu3Pllj
PpaTkvZYI4B52MsxuyfOdDBb648HO8/3UvDLaoGeWaG2QzTUOlD1OBiFad0mKJdfX8+2b75/M8E3
FUJT0+IcbsKO7mQeiP3n0+DnKxGedHHcdhWGthAVtS5c8vlLTdNbU5EB22UuIATfmppoZVFcdWrO
PvVN7RsYw3YW4vHYkHyb9RcLVzkqnCvlvAoUKOalz31Ao2AjbxNcd+ihpF5ZW2Gs2aCLUABsne9d
VbaD22f5xKDgdJkxqSpNWx6ltcfDbM92KPD7mW+g4I93KYg5JDeZbIWC983gdWvjGk5Xqc7RVtmx
BAUHLSy/NYxDF7MP151wY+gRPnKyQMELoVqBmfoK9kDAPHq9Zj9zlhxakwbWgp1tuucYtOhjOr6p
YyNhptx62p0ZFxyUzmxUm6nCYmfF9jJgqj1mjiYOt/5I++UInosjr4EJ4NrRgFaJw4oDH6yIUP3m
/5H2Xb1141zXv0iAOqVb1dPcHTvJjZBJJpKo3suv/xadD2OF1nM47+QuQADvQ2o37rIWray7XpJu
JgrH3k83NE897Ix4g60H1+9o1/FsrojTbytTzN4aoQONoRwm0zp2zeCRKHq+LmbvufTbbXAZhlq3
VaOxQJwuTquif9U5FWtZ6l8wMdf51b15Rh1KMOK1M1T9mwLwD06bKsidFphUbmjnFHhR02QEmPc6
9Sh795n8iDmfi22v3xqrerIGURYgsjDC3W5KlySrWBrQ+VowYPMV1A6FSzLHaFH9oX6uM5BnwVUz
P3HFjxDuqo20LjWbCc2PRtCkh/Q0ouSs0gsaC34E4ChPmcLrMtk5roj8QM89WPWcJHiFtOuTod9R
xGgtxS6xQlzgNDrmLGr5C9SWX0eJQC9bLioE2lriK1VxvwJWXdLtx+vnEn1Ai8s9smadbLz02V2q
UFkUgpIgjk7lK6vhm+fpsHQCnRWdjIsCRYPcsWiqLuwLybc03KSa17GzWPPqCw63G9vebd/i/D/G
b7WpavA6ZZjHNVBQH4ewCNPUMQBTFKE1sryuOtRF9LDbTQ42ctkVbJKdbla0wjYgl/EDDxrWPGqR
iP1bZIUZRFKQanMvN1Ve/3/Y7meUlkl8P6JZvfa1YE5w/ySM8FzWwDnGFy/yqm2srsaMr1VTB0he
DkhOrn8kgQSbU0BjndSGmlB0idzUJSC9B0GQ3BUA8EMZW6RYXyCcvpG5avBSQYKDbQWnmai7diIU
jF3vsBHBfsLme5daSalWQkQnP6xY/C+z506OPFq3rtKlTm/Lgkvb/frAb8VAEIgpP+xYTnTFzK3d
oygy+3paHRQChJ1GFDr3o8tGDJdeTHQZbFuGmHy5nTK0brPSYYGl1Rq/bL6p2lfJVJ2ZYTRLn6+r
xb5jepetcbKtUlajhsCG2j5cA8UDmQ318ibsvCrxGZtPqQrbuPuq8s+18qBVIEiIG3DSDuhXXCZk
MsDLEMWuXZdkYGTSBqczpie5pAmbAHXTluuIIYZqdqKxAjwGAZVL1CvJE1qMoyOBh4VBSDRgw1XV
sMx+NJPlTKkGqNaTvvbVQYrWb2oN/h/BlTOf8SHIGah4yQzMnPBbPthVg/VYSGGiQhsfyl6fzmU0
Y3xv7X0rs5w+H8KltB511FG62RINK/K3j+kELPYpOjZsGSY3H9abOu/VuRqUQEu9WLXc2I4FAUEg
gY/iUqWjWALi5qBKLE/RTssq6nfwn5c7Ax+2FYl08TBaZjAaP4h2ny1NKFuhXojmwFSRIM5tmrYd
ywnGHYIxkL5HD+Cl6VH90bzsoQrLO8nvQukxc9Njdt+e6k/W4BgnemhdG+wXopLJG17dVm/4Q3Me
tskkUpuGZga9ByAAF+gfL2gGBtEXrGYz+rQg8kbMKs4OyBwD4gLCFOnamwk3TvUKcpAnEHJg3V1Q
omJp4LWfxXnlkQ7ghVqJGSiNXbpAcb3FEPnJinIv15e7oqCvI+2w1CyLCleib8OFf9XCRnjV2pj4
6OVv9pSA3khF32lmQN+CJzUfeX5dPas1KiY4OPjJTLuKO9ojRgTRKB8xB3zRZ7qgWjUdzMH2B9V0
QclDveuOgo8+v4RaKiMjBb+Cxfkw1bSrRTN7LajxmkICRUjpSVVwXYjCeyNeCjv6JqjaWLTvh0LG
0W4WzBSnJ+2W1f2SB2HznNnKR0V5Pw/3nmAssssQGXIwuWbI6Peq0ISOkrD0MbAjWOYXXB7fmDHy
xU5tGpPAMExnUSZHW+8kKgLCYZ/gypH4ZdssSSoaTZCSpe3o1XRMUag1pAOVQWICzAewvyWmIFcU
nYxzSZ25dulQQGatt07VT5/7Pv+pNLN7XTH2zfqfr8VHqaErLK1rKIHniw+MSEELmS8RrS5+qMpy
+mdz7qM1wP6qTGjyTy7Ws8t77LxjyEi70R5zDFexOU0V1CnljS24RtH5OO8BXKNq1TOcjx77o3LI
winAknQ4/B9TSP54zIltzEvq4y5BR4gEVp69rH1JvKGsQDtJDYEh7wfd9+/FeYsqWepC1yIzGNbi
YiTkc1ZRQbL4Nph5Td05X9HI8rQkc0IC6VAfQT3mJM/1cTwmYO5BKMSUwYAxA/2ohYvXu+KtsA/F
H/4yOQ+Sq2bctqUEGWH+zDxI46Y3zWcMiLgoM3rRrYjB80N6/LtEcIf+/vn0ZEojsE+aAXYYXXtd
HgjJnbSpj3ApR0AOvsTgsGsNHci8qh52aXyrDK23VrIA7u3DKsTbD0HgwVoO8MM/FHWTSFOKWjeY
uqJHilHL/lW77f38UT1E/vjluu3vurWNMM4mk9TKVkCfwcUQkFAnN1V2W62nFjzfXfdf/PRGFGeG
yVT23cA86Jhbx8XI8I73JwBfXj/QrnFspHBWqFStnEoynEwKitu1zIK+F1zZrlfeSODMbx1yszRr
KIpSqEEbU1/upDvDKMPrBxF9Gc4C5WQEfxWzABUN5EH/ohaDK8mzK+FxiC3o68L27X1zKM7e4qRH
X73Fx2mxrx9/6y8qMoQYw4uYVvnSeTJg82c3vtfcwitvhl64YLefnLz/AL7uKs8NTeccP0DHWN8I
K6vW16G4pAWgFfPkPLTadyPWLHduRVPw+75mI5obUh+lumrV3JTha+rj6tV3us/ooN72nb50d8DG
8a7ftkBHTS6uy0OmWNTCWXsyuUn3mo2itsmHQgPnREzuBbHI1mysSkqC8hIfOmB8MXokTD9cikD0
KhDYg8m5kCVf14ZWOgnm0XYw04HZ/tM0/v1nV8Y5jwb0Y2iFwBr6QX1aBvpVlydB+2U/Amz0gHMd
LfKgpsB4dqA+RA/xQTtIrnpMLx3mWn35ELnL4/UzCT8S70mMqkuMEhnDhDkmxouNgsXBDisvDbT7
67JEKsd5E4wn1lhhhcol8eCo5m3eimZOPkzs8yrHuZC1UcEZBIxSPFqbF9WV0HPH5MTbpO4SJAfz
tXSF87K7D433T8Zvj7drq9mZquJheIoP9DvLJ1ku2T2PN+DzEIQWdoAPOdFGGOcnMFekZnNVwkWF
TDv+bR4p8keEdw8dsVH9xKFazzzZ02fWlMlOCgEX3iX/KWsuSoRtKBrIF5gxX9UFhFFbqxkyAb04
q2ns9NmrbIrgmwVBjd8rTyQamSSGq8VGZ360TuSA6ZMD+YoJciya9n8Rl3EY0q+K5EiDf90ERArK
b43rWW2W64T3r/wwAr8BI/oAVfBsv/ne+tVxuegH6Sjq5wnsjnA+JZmbuJEl2F0kTZ6+3qtA5BQc
SySC8yJVWxRmX8M1sn2V7hEbFSEapI4cxG7l1a7kaYJkYT9D1VQMU4NjFxMbnMRJiUaCIb9fhpD5
8QPG4pMXJlB28k+yLLA75ps+2J0GMCsAPAJKjn+fYmKpmpK+IkEHTAUbEMjFpbPCPnomQKy2JlE+
sHufG3Hs/zfvOKXXG61ZEyVIe2wPFrFrCJG7disxGxFcNOsKOTIrUFYE+TE9lHftYQmmYw1iQVFT
a/9T6Vg6xfWhf8aPk5JVo4memCSofOyfHBWvuSGPv+a9+k+iF/CH2bm3ELCRxkUZVU8xlpFBWvsZ
sHLtpT3KfuYXN+DcQAdbwR672zr6maLC5QmsYNd9bURz0WdaxqWYZsRS1plc3+Rmfy/3Wmghepcn
9FksX2TczHg/KOY/Mj9A6+sgWteHBsATpf44FaqbN70zlDLGngfB8a6fzubBGpLIKuNaQ45Fo1Ni
n+LpTCNBlWT/CbA5DRd28N4Yogo8HEH0iRXtSq/7VDm11/n1JT0o5/YMxiXDMQPqA9oPPeYDDa9/
Q9Eh+Zx16rvFKJB/dZHfVg8rQPmUUcBs8mHx/3cV/YCvv6Azm2TMd02ufae6qs/WJ4xD4o1OdQF3
iw9uKVB2osQg8GL76eXmfjmjb2VKZYKdOJTZtKB77J+oNzuMRFtx+4cC86X+9evcj3cbgVzsAWN3
27RvbvqhPC6+iWBnSlgAr/32hSEI1WxMXmSIH4aY+AvmgkMKZpA6Zlk0vQAV5pj/UP3GjU/m/dF6
bv3bGmijKKyUPjapnoq/BEdmf/yaRXIOyBq7UZVmOKDJNXK3viBgoHJkHcfT+tj6CxhRZx9HP/2p
6nLeR40bgCtgDyNYrMrJhhsyfLc0UfLE8ssrh3t7Qm8Cky5XU0VjGOhyYsuwbKS1PRdHM8BmkyDE
Czzb28tlI2rpSnk2eiZKfu7J6jbjU1lMTqJVAkH7b6B3JX0LYBtJM7oh4M5U4UNJdjGt7GWxtDWo
bSzZJYghVSpf2rGxsMxPD8OShmbei+yEfZxr98r5HSuP20lWCyWYJQqskYGkF83ERq6jyFafPBRA
NdVP89SoT1mn2I9RJK0HSirJM6wbuzGLM50lO3PLepXL05ppqNdIjG90aRUTZShAyZEsWhPBze2m
KZuL49OUTo+XvEBIMIyfKf3UjIJynfDLcP5qrPUV6IaIbnbZHOs2O4J6xU3Bd5/ZR6P5aqANy5Dl
yWUc/694g5wPecszNkpRRJJMW6z0BcpCPGns/aI/yZ1o5kOQHNl8r2/UR6LGLF1hoJ/9sQQsMnnU
PRv+P8mEnnH/Xbf5YpxzWiUDq0OpQvD+yL7NaC2XT8lTD9rxZMWYXevGwX8aANhIZJq/uccq6rJm
sVGq1GotQwTQsrZyjGwC6ILA8e46DMOULYxgAOiaX36e26ZSdathVzl77fP8o/1RYr2A3HZefC8t
znIEhUcUC7eydq1gI5ezgmyOsOZTQW6cNI9l1z6TKRO9sHb9w0YGZwh2XVmrpOL9QY/VLcbfwyGo
b/vwP8WQjRguXMeSOc8A1IVBm23hxVFxT1JU4zVbF2Qi7Pd+8HcbQVyErqyJJoYRYYBvuR/GO8N6
NaKX6/ogujJO1YsxH4tsxVkoe+AEWdj63VGcMYq0jtNvCcuNvWzVyBiBDCw3qQeuQUctjIsxfL9+
oH1f8X5p/HhgWU4LQm+Mir83oyujOKRAKmU6jBkyvhM+sQXfiF+aifqpJE3ETubT++Wn+mJc1NnN
HtB8QzEemXEqB+L7ZJ/limbo3BMg1adVHscEhyxkt2uUr43yAtYNdxgTD+xNjrqKnsKic3KxV4lM
fVQMKAqJ1iDN7ntMdrfJT8HHY3/l2rk4L5FoVgpiPUjRw34EN0QezIcUu0Dy6KhO7eau6N29m4du
tIVzGROG/HIthcA2j2/V5KXO9TDS7/X6qGaCF41IFOc20jHXayWBqKrU8J6QbL/EqHjSYF6+ebWy
8s8sW+ech6K2ZTNPUEw7qgyvKifwltRfpLz+qzLkYw32L3fJq6C31OD6R9w/p21ghQyIbR/wCjEs
mvcYdSNBUa6aX0jGy4A+bFMOX4x8DVU5FwJ6sJv7qDXvEjlriCa1lmZWOwEtwVF5osfkB9AY3OJG
/2Lc0Bfrc3SWX4VTEvsR7V0qZxHmMM+0zSGVPJmnDPVR6lnH71mKhWqDdd/C6j89mox3iZx1DAYp
k4GlQY0PLCMU7sk5ok79Kh/tr81F8/W/Shc7D09CwewCr10wbyVSgggn4ZUxncrn7BCfGNVu9B0r
D34sRMDb9zTvp+TspE4sM8rB1x2Q1Ig9dZw7t2ZIJlqlUYGq/o9g8S6LM5LJSLR0AUpEUP2cfBKk
J0tDsAAtQI5ETz50oj6ISGe4cNsuUmEtE9NU7SUGMecyirYnRLbARVoa20mRAqA7SIvMl3JEPvl7
Jr2CvUJ0d7u10Xdt5F+5cjqSru+Q+y8nZChw1GtYHVWAIor6loJL49+4ZWSr6QrMusA0vThf4TpF
l7Zf8tmchfMglZ1qeLDj1noPSAjn9AT8qpAVYKqjdajFVdD9+P2P3r39nk2+3/dVXCagsgviIfMT
rXFBPsH4wp3emE5JYZy6If183S2LdP3t1bOR2ZVNrTcT7Kr9XF76o3boD/anwZNCwwXrk/eH0jiX
UXVtXmMIFNrBevXH+KR7zQXAIw6eT0KXsf9i23w/3meUJFeaCNI63/jOZibhi+/H0+hHgOAuT/+x
xbgRyDmOUpLluqmhk6yf2YXpDYPdFud5QsXkHAYBsa4qrai69MEaYLwqjE9xCHBn1HVNoCmJ0lmR
qXHeI5EBOAH2ajj67KkC0UtJXwR6IcgO3qqSGy0k0ZwVYGVhVUf7Ln40YWmKQwPyWGJrn95Olyr4
N3Wy/Rrr+wd7K6pv5KInUE59D+2fXPU0vCw3NCjc+qDeYRTVy/2idP6FWu6ns/+Yucq5lRX8z3bF
Jg1HkOAmbndjx45+7LzmCPqf2klOoviyGztNEDKrxLZ1zeS+X1VapADZMzKEpnPk+G+zQqNvrJzr
H5H9lQ/pwLsUvpm/xKVSAlfzLUs/YvkyfFP+s+idve+xNnK4Pn6lqkC6ytk3O5mn5rRizgMrjjcS
4PTLG+Ekzq7ub6RxH6vEfxEQT+FZ/1TcKt50wxDT1kdw7B6nZ3jIe9HH2jfujUQug7Q7I1kwvQ6J
DjB3Q8Ur7wrsaOuO4i5Hce1bKI/dwMYGLKBRKZYE22t82W2f6wC4kKB6sUM2piCmsRDK42KAqo6A
dqhxPrYdseIpTr3xQN6cl+aXYSPYCBCpJRcElpE2UsxSHzb20aH802Jb6l/45N3EZ/PZeN+/opOI
9WPmSmS3PzbhL9IFsSTRgTjnn4GTbejQ1Uf3uT9mJyYmOahn0UtGpPic0xhlbZJWHYoft3/V9nMd
izIPwYXxy0d1NZE6LZDtROmQ+FjnRRG3yDBJMsidkxlp61iFIV+kMYZPNNMOiIyaqKsnuEt+Pals
FpNkGtN9cJhZmnyY43Pbnft89NbWr80vOhEVx/e77O+Kwm8YF/E6t+nEZP4cfmpPbwQIDMgbE0lS
5uTfsvvpTryUJIgBFudV5tnuTD1CXl7Nq4NhTaerascAlvX1ILCfc21Ox3kTUxqxnF1KaOLf9Z5h
PMp+iXUnoC62x15C845NtIjKNW+ASFdCD88avoB0uU7YowNvAHAsZ8CVxMx5EWZoCrnp8xRGb90B
49b+ajH2lZP5OJ2V4+izjvHyGnvF6x9eA+d15q4f65U9IfNL/JgdgvVsu+pddfyCtNqdzsLEWvR5
Oe8DqDjdqCPIk0GhyuBLaWDBB6Hh5nSXGIQD2Z2IhVOoyJwj6uZWsrCQzdJr4E3GDkZFwvJV+mSc
dEyB4cV3T56Sk+io6m76tNEwzjG14NapF3ZUPVwat3sEWMYd7bHCXiReA8bAt0pLFig3yYPlJhfU
P+1Dh+l4odoJ7pzfXJpiY8TkDtJiWpEfehV7SqF/J5kgfu2PPLyfl19dslO1kxc22JGCS0L2c3zc
6MSWb8CS0QGGmx7WG/CZBP8CxZklN1fsit9F71Lak6SD6OlU3RpnVnVdAhvA31ipAwSTwGZE0jgX
FQEMRy1mfFjjDnjRAAqT7xmPQ+wiLRY+DvcHHTbXyjkqu9MVPWkgbfzM3lDkzMar8JL6NNywdMu8
m7z5RbmpT9mddVsdBGdl9n/tZrkkCI+3ycwn3Kx8AjkUshIjUDDFYnnjSQ4Ayo35ivJGjBSyO4Ow
OTTnliICgFiFBXUK8ujCnw/jieV5UB/hwIzIOjiPZBj1PBllRwJNudiW5Mjmo6YI3CzzMB9uERQ4
pkxUEK7wQ6946USjnWCkt5Tb13SqdDet20uqoLKtdb5VyaZXWYNIT3czIxsAgSaQ7WyTTxqsJaqI
AmKcQLtTggU4YX7i2chfpYf5JTmAiENIByGSyD1CrGJIlWlYFFAksZ0lNDzk79cVkn2NDze5ORNn
e9W6mAqV0CQdqNy5WrX6ay29Tl2puVWv+4BeFdyi6Eic+YFUuOpIh0uUC9VR2tZdDMEmlkgCb2Jq
A47qBd2wGs9dM73o6uP1O9vPdTaXxlkTGWdrTpaCWZP6c7qlGJbvHS1sLrPfuz1G2EVvQ9GROJua
22heNCXDpY2aY4IGtKtFRMgiEVxQr9VmqoeyRu2WzJdWxvhgvAisdtczbK6NC+A0GxtbinO8LCYF
NI2g+y2C3BLMQwqE8MG5z8ZS0xootKbFPxpr9tKu+HtaVcFUl+C6+OAsAcKhsRt4IKn7nJNnKbu/
rmOiY3CWbw8L6qU9Ju7TpfbWokclutNee8kk4XVBuwHp/aPwU9q9qSmJGsNd65RcsEdzF9nwAavp
Euk/jbVsRLE73RQcjC6qaCphoReYMK2zVsVx0ZJP14+znyVuhLCL3QiZ+1GacwXfny3nsEHR9sJC
rO3b51/w8wDIClrUncvb5FyfWkxvL4IrFekG7x7spJmlHA7ITr5lae9UGMG7fsq3sYUrbpufDy9B
z2SkrJ07uK0HbKXkh/6NhSO27ieF0/PsA/f+YcUiiu4iSnrA3jnPICZ34NKd1WHFEOlhihwrWD8V
dzFl/fSb/CbxRVU7kR5zbgWLFOlaq/jmaYoAKcWOiYEBRch8KLpyzrUYbdkl5QQHqY8zaBzGNHGn
vBGErutnIR9WjRUMSsUUoWsFiuakSY7agLNUWwUqfN0iCT803ipkmucIbnKKHwzMmCVYRm9sdzIF
Ewj7mfA/pgJIqN9NpWe4nQCGfxtWeVa/sQ0UIK0+5B4Y6r3lM4Ygf7y9Wl+Lv8RM2vvl3I10LvMY
8cH0gb4F0fqZpaS1H91hphrv5Nj7M9dDeEj1FGg7NdbuoYYtrZxOj5xhKL5cN0qB6wE2/e/3Sbve
lKYOQrD8jm5C5PRHUGlVsYOZ/Ft2q6k7+mvpN/dGg3X4xG8f69N4EwsfqCwd+N/eAQwKv/+QNbFs
iSqYFItlw1fkl5nWnqFnHhqNYYlk+fq5d5PxzYdkv2brcckk0U6GWag6kPKy7nbNMC9T2rkj1b1n
Go9tVisCmdftncicW9FKYDetFuzd0H82w90o3C4WXSHnUNKsXLKVKcxopE4VXdaiCjC7Mikoy7f9
4Y9ukO+dL/lM1HLGDc7q33n/MNDzEv0lkVOdvpaViCSW/fIrysH3z5MYs01gskZUSB4Ba+YO7QOx
A2LpcDS3zRTa0c/rp3sbIr0mkfMziWkvQ9bhY/VBjhKC4cSPbGQlOZogVFD96WW+oF7mja/fZzCW
1Lf6ZxTqneZC3CmYvC4YiTdcMEoQiEpKAi1661hsNBfwVFlRdjY24Ka/FvUytgJPvt/yeDcNvsk+
JBrJ4gRaNKE2N3ROFybYyGckC9X9kAAQQ/RQEHnVt8bn5kjxlOu0zhA8GAl1fJ7AsDs6NppkrYsB
FlGJaressDkf52iaOl2itUYaooZRWAcRW9hwNawTpp5otWG/1ruRxbmZgc04kgSJXYvN2v776GlB
c6JvXjXylr/ZiFfiGbe/SG9aJHlVUF3YTlAdu7YnUp19/0A0BewIxJJ5iHvbxLhlI8HFrmVyVszh
hRJsreXapZ3ar4UyvFy3of3U4x9xPLp9m+vDKq0wWrOsPzVDfVeqNHGaORd4on2LeJfD9Vj7clkq
0NUhTpr5ebL9LC0FWQdTiY/O4F0C5wzy1srMPEPSoVFsRAP+etJuY4Qo+8f1G9t3c+9yuPTCSEkb
jT18KsW+Ml5Oh+qSnOlJNCKhiOSwG90YHKhiyyUmuDHjqVU91TcO+ROmbjGluoDH8ji6bHOpCMR1
NtGn4rKN1Fa1XqkheAKSG9a+p9UBirjooSH4WpyBZ/K8tEmL8enGOC+pfaAoIV7/TgJD4peSo2a1
i9hEcBhl9UfTFodRPvSUHot89eOk9K5LE10alzeokaRHZgv3aCfyXS+rfmHqIhoDkQwudQBTFVks
XQJmQxH/mPpxcgqlebx+jn3cFfsf9eZxV+hqWqYlSTJShvJnEqWvkwn+P1JF6PnU+lNsYuQ7V1rs
fuUmIBGJJlwdYYZ6xZBNzlWA7ywBFhL2rfWv+QXQjiyDP7QgD/L/1QQZs9dr4ji/ES0AVsxnhFJW
/XqJD1hKfrU7ZwKmVfPcBOmTaH5AoJg8FEssN1PVTXjFA/sM4zngAtDBtCxJ6FMfGkt+FnxQgYfn
4VhyUysWc3mrW6in9DE9Y2LZZdzS3aU7srXPWPhM2F8V2ygR50ImS+m0is3Xs9EFtpuYPqQhCcEp
cvff6gDv+so5EjWr0qrTLOxARJnTzuljHd0OChGYBTPfa0rC5Qh2q1dV1yEfiRczAjH15IzVdLea
0V2KwV5/sqm7ZJPApwgimsn5FFpJS4EXFlJYHMi1x+F5rLW/1SQLct0Wgf7to/FtvhnnXcaqn2d0
fJWgsTu/nGu/WIEQpOUu6PgcmlHXivqwVQHx3xWHzKqPXfelJ7mHbQ0/rj/VfYAf6wiUV2Ar/AhY
HGPMTJNxBb1nhcvytpRHgRBS+9nzFMBJnbpjjwRUpFX/I939R60I54RQv2hJTeAVOn/2yvvCT4Bu
R26aY47gAegAwTkFRspDvICA0KqaX/mubTv2d1ZZZFNoJGwGN/+m+C3WywpRli0IKHy3y0gyuTHZ
ss3kprfYsu1/MHpShrlChgtg/NCRFXVpBIbEA77QYjHSqMc0h2JULuk0V49XN6kABdSPBwUYL/P4
3xoQ75+Sc0ZlVlNLyuAASasG09yE4AYX3aQgWeNhXTownFVGDhljYIH+ub90j/FBXp3ioQgbj5yy
1usugAd+UHtnwmjB8br+iMRz7mm1gU1Yr8g+dKwyKCVWznvISe/j4mlc7rLZOti5yDZFMjnvZA5G
EQ0R3rhzgv4esSuHDs2nrJbxj852cqO/pHN7N8vZGl4/rSi88DjWstaPVEtiuKrCZ9NOsV8fTND9
+ZWXnES2KTBNfqpsMvLS6BQYSRqpuZMl0a0SAwxealdBg0ng7vkusLSutVEXyLvbNP1mGlWQWYpX
D3jWF8nT9RsUfDt+YiypK6LNGs7EhgWakOHNMEizP7067qnUmyNVAAWHJ0yfBB1AQ9CZIcKtCtEH
Yl5u81BqaV4rK+uYgartPEyvWSv5Qye4MVFA4CfCjDy1Cy2FzrGKC0PhtG/V4wDgWPXQvEqCt8v/
qO/847MsLqvR9Xi04gZuUg+1YJmd+RxdRhdQcAFWr7wcWJmH6xohukTOg7QWLVtrhAcpO/C7ULkE
VaL60zRrQU6z5//R4CA61sIVE+t5v3+s2YxadcKGWdA30lHOlgsoMRy1BvdWvD6CZR2Eq8qn60fb
i3JbkZyjischLigm2QOdfK7ib0YswgkUCWDWtlHARo8nGfMUzPl3GBBTvfECsg2/PMuxr4POVXtR
xWuBexWyzan4BYdCK6REA1QrTHg8dg8JGKFB/nScP5WuaKZ1NzXcyuKSIdoaSg8eTVTjvsYvi0t/
LLeMYFV/No/rqfy2ePQwfpI8U4A4wXSBT7q3YrmXWW238ZLkI1AfDPNsSdR2sNQPj78Wn1NDvycN
/TNNeevDbD5k1OcSLXScUyNYILKeJfJ6XRV37Xp7JM5XjXalVeWICb/4hSDJY3hzkqs/D5Uje2xv
XJRu7baOtgKZ3W+OZEdyMoHcleWxgJR8YbuArvS5+6Z47R1bJLUuxsP8kB5nPwKD2335oP6Vi3ce
9t7Y21/Bu7M+stsR6/Jv6dF8BOUjBtTyc4etsLd8WhKE0t01nK1Azs0sq9no5sRM8nv3M/mBDW8P
+/mjq52MnwYwf9iEmrBozQdwUwHxnmKrWODQNVTJuI9bNWBfLWIlCTOUyFc0JNAPPxVYowJiaOsz
yvTWHQ1vOoiK87wDehOsmgqoXcFZbfPrOHVU2KVFjSTMTVV3o5SkR7MlnSAo7UsB/jQxUfLBZuzv
qhSN6Viss0lDtaROtozBbCzudfvgo8PbQXQw1cKigX0lc57UjrGu3ioFDe2iBkvv0MUuatOTqy/N
EWt3h9lozDM4l73rYvng90usCZJgQwM3DeFONo5mrNrRREOl/axQAwSNoJdLR8HhdqWYMgTo4IU3
P1T2wcxNW2lNQmmgft+jU2w+2rrAw+zqoAkoQaKDTwocM79/pFk2zTntcJSe5k9jhCkiaJ0me7li
id7mex+LcQrbKo5kqybnWqq+mRdqqbg1FCSOmO+61y4dG3UNKXW7zzKabe1D9bQcSlfUdd+7yq1o
zp9UcrkOdTfSEGQPP8dEcTC3+dAZ+uG6XnyYx2OKodq6boL+C4w9/MREZRBA47QaDSXNprMbDV10
7uK1D+3RmjwL79hDqdu5p0s0PahlPIe0SpdAS1bLMcdFdkuzHw7ltIpYw/Y+8/aHcaGRypJc1plM
w6quj9X8sOimk0y5G1HBOBrTl20M5m+AefZN/Bg1cI4nOj5yo46nAjCw1aq4OfbW6bg4ZBC91fmH
yS9xBGuSmqV9XCycFgk7B9OMD2srP8i0VqHSmfml1ZulcGIArZ/LBqyzZNF1NMfmUeDi9k7LSMyI
qmmKovCDFuqkJqlm4rS5orgZyMVkzFnogHNfy5cyJgKH8CFKsdOCHBxgnBD6cdp4XNW5x/BaEg4J
ZspWT8K8lZv6uu6Rzhm8AhSIfp55DEVSYLx7+rOVzIUqy0jXUrKgP01V/03kCKCDWvqoSP2LVdai
/HFXmAL8L1k1wPrOe/UqQr3UkPBRaWq405pe6BAw1rbGFla0mN7z6qopeFuYAHkGJwLn/nqN9lGu
IBKqWAdni4cZECTsEPHKE6NN755LVbAFq8rAvtU5B1jqUyXXnU7Dsv282gcdE3kF+o4SFYxs7jla
bSOH/Y6NDRqd1reqjcA72cR2ZTLfEakdnLnQv9BmvZ2HdXE6Kc38695vz8lq6EJbSA8ZZRhn+hIY
FvVchXYyIrTSKJwOEytJ9fhnUjhNJAv2JiS6wuTiyJ2jGAxBk3HstUG4Jic6D/e5EqvXrbGCbkyu
pvsy8TrwyB4ZY1Z5kOuHTHcNVJKTv0W2JpLLfb5StfrU6qQkjLF+YRpPZouKYPXtz66RV3zJjsco
hZA1lR15lp2hV5y0/Hxdyl4KqIETD+R1qvJxOKFVVklWVnwsuVUetDb71imToI2/q+w2QYKJXBXz
dNxbc+mNeU0LKDtZbnsQmU9R5K4AGUTC5OVz78hp8h+yP20jkYuliqaudZlHNIyz8WwN+mdwd/wA
RIEgmdi9u40YzpxGEA5WEVDQQkt9SNrXLvvyH77N5u9zhpQstqLmwEkMe82vmsUdBtE83m503Ejg
DEiRNDWLYmRDRQ0GCXV0aWo7ERpB6bOZ1/714+wJ02VdVwywrmmE9+TFvBqNQmkW2gOotMzSyeOv
dJjcdZUdWxLpwJ4r30pjWrlxsaWl68Wc0TT8f6R9aW/cONPtLxIgURv1VWsvttt2bMfJFyGrNmrf
9evvkec+4zZb03wnEyBAgAZSIlmsKladOlXD2Q5Z5HTTTzY815Uocr3IXa8+/1wS98QBQnkcSAFt
Y+YEtkwyvgyZdpvp7Z02Ro+y2i5I3E+7qZAGwHB6ZtOhSATef0sVz76BT2lPVlGo8gRVNOTeTs0H
Kv/8T4fHp7LRay0RVicJ4uaywVr62WZmBZqUKKcOa2riRrkoQ7tlZs8XxV1jk2mhMkXwxu2CqThm
BWCC3FqvGcAMf6SaJqIMTE8lCu/3UU5S5jCFiUoU9Ufe4XWftmoFBr4pwFBiBP1jHVzfz231fJfI
uZBmsNokliMwTcrDq9Ii/K6XQyvfoUf34bqkzV0kuqyCOk1XLT7NnQ6kG6MkS4Km7iIn7sdjt4Bi
P6nYn2wi5pDKqmqo6Lbj7Hw1dFOvF1Ia9Kw+AcsITrXC6H2jNL0SHHlZV/24vrJNg3ImkNOPfEGL
r15l6FCQFuCaZLnTUNauC09d4tjvWmI8YkBqI7DKF3WDt/uuEQzvIlTTQVX30bIMukSybsaGVuH8
gFnMRys2jv3Q79Q4dEeClTZVoIV9bpMhf04K5s1VWAs2e/NUzz6C0x+JWvGCtiv4hny4T4z5U8XU
J6md/mSLDUKJqRDTwMl+XGsl1eZcY3BYoMR6EDP1ZNEYXdJW/dAu5KtCuj95WeAK/i2Q83lZE4ay
keJlERfpHaYoHRRwXBk6+T7VNRMYzU39MQyCviVZQT6AU9i2iJJER+omwFisOziMl6qir1KTmfYy
zF8ikB5e19fNMzuTx+mrZMRL3GvI5JhMPtIue+rK/mRJk39dDFkdDv9kwqhkLAvDWU0MP/x4aChs
ZVkySFlQ1eWwTtIdpKekmiaX5mH2AhxW68t6prhGR0bLmYsp3ytFV7oL5kTul7qM3cga81epqNHX
UQxRMCrI1CsDq/YA8aZuP+vdjoSFbssx7T2qVOF9nFfFbSmRkdmlPjSGbWrt6Eboc9iZzFgHLI2k
EFi2LaeHEMhCqIfXGrkILLW6sJbElPxKArKCfTKRo7m+lSIJ3IkBLxK3hSazgFmV8ZUaxWQvRMOk
ietiNrNSlqrq+INcqcYnEucMo9DThkrI6YezF3UYq1H4JugSHGI+z27+M3ezyhUVczf1BA6WmBjx
gvHRnCEzRqsaQmKxYNGN02T8yMiI6V4PunZkeQOSDMVmrahZcVOmDjYkXVOIRuj6+1lYllGd1XmN
MyOhtY+JfkeL0NXHHr42suf4caTTt5GKpgtvnuO7VL7T05Ly3NQinGMXY9Ie3lNGKMCLbN1tRAL/
Wxff5DnKYdzNw8KCOZxOw9IdmiX7BsUXhA1bJutcDKeQKVl0TcomKGRSB2Vdo+t6didpPma038+F
KHsvWhVn/ue4GWa67ltj7istcyyk0Wvdcq6r/6YU2CkdCHkdys/ZKyUEzCzPCAtI82MaQvQC3TWa
IrhjWwGXdSaEew80Mya4W7LJgl5KvhBN/SJ1beTlIXi4MTn2PwrjtJyqgz5XzbpvPXVouewmQwvk
zPhssNK9vnmbqm1SQjCtCS0GvIcmaqMls5LmwNLRz9aU/EQz0uN/E7F+wtmdNZca8M8qj4JiYN5Q
Zbas/7wu4YInZo2prLNVcKYIYBydSnOWB9UraewIE1gBMAUo/ovRowNGxSCTcUePmHf+J7tHFQPJ
Z9NAPYALASyq5tMcsgiqpxl7poHwCGFfI5CyGTIi8pZB6AcbcVHO6/IOBNUxlI/tgaoi3/7q8LMe
QFu1oMwuqh5uXqh3cTzGsqzqQQ5VuJNSP7JZflRmzW1H6Q/SH2eL4gGVVYWxfL2ksqDUmk+ZEZ3S
pRFY1Yu+0ze9OFsJZ+/wqu1iK8HGdW62YIRDE3vh75WkMwms2zp25R+hjRFod19Se7gV4yREG8nZ
v8K0+mi0khzVyyLQ4B5TvNxlUHBdV//1Al0EbJZiGSbmnyFFxml/LRVpMmL+UxBKMSaTKkPpEUmQ
hdtciqWjhoinGf5yS8lkGoKAfWBBPhqB1vTf86E/lLqIbmWrAkJlUMspMKcq8sycMe9jKWmKLEqC
4nV2NMx3cgtf8hbtlmIQH1pd+n0TqNaL6CJvxBWojeICU9TL13LzRxtlFGVvhSDHDbJErf0iBwFj
0Xj5muduxt99MjwkRXZsiejotrI/VEZKXcGrBcXmt2D8zDhOatvEo6ywQAuGm3W0euNhsI0N6IcY
hL9qO6cn57LUlS7vTFY3sbKsYiyyXLl5/iJNk8H0UoKJ9P80o3vDaUKgiewBdhZUOdxhTsOU1gaI
7nH90EgB8EN731rOOu2hwwxOA3JR6eq9BTUMMWB71ciL1QJQRoiO+BTwhI+rJXOdyVoFTbJiQFzy
x8IvHT2y18mH1JZ+r/jp69dw44pQGVcQ5WFcRSAvPgrMjBpsLSVWqxjfgdR3i8xya9kSYKAuEEOw
aRCjaWtZUtYBvvgoJqSsrqYe62rBbOGv52g9ZjfJbecRf7qdhcRvG9YFM1sUVcYLCXECf/MJiaJq
6iCPjt8r5RCVogkP2wJArUSBkZFxYh8XJPcYqtQrsJKsjJw6Pkxm7lw/mS0HijWsZSsVvhpjIj+K
MBS9KqaMJbhlxgxmijKwnOUB2B9neBb3y20qgqUAfoPp7CBu5U4oJl3OZAAAkOz0Rv2zzEo70QTU
Q9tqcCaEC0i1LhqLMm/AgeuwwV5BuxnaA8qb9kYFF98fhTqA3+hAq6Dwp5t8jjNJ0dZRpFAD1Yw8
qfka6qJn7Pa2vUvgclKDmeogkIyTYAa5n74zp8cl/nVdETZVDT4Seoyku8JXMLMhzapiyPNA13c1
k/FUeP1vAtYPODOxOvqwSTlAl9OhtqHLBR0Ezv4tD8rbNYJmT4IHMHSat2vWMlo0TwzkD0ugylRU
YH9IqVO0Dhg1XONmcmYXbVUuWKWP6cM6NUoHdFH0Qtk6K3XNnCCpBw3nW/IaODQ5UaB9KLwjqiFB
pi+nJZYEAdx6U/i1QgiMuIy4Gbmaj9sZxfJMlw73NgvZDLa8VMUksTQfv8hyr+6qeBpP4VQk++uH
uHm3NFlGLLUGqBcvStZhtFg/YnXyQ4dZVRgD/Ct2y9Qu9/0TsRM/7wSHummgziVyt9kMC0yBkwoY
da/ZVwQRKgbPPK3w7kaz85OIeVe4Qm5j1SmqsxzQJFB5Di4YH91MQ7Zo5UKUb7qABerT9S3d0pf3
9ek8oY3UlUuLjCjkySckIWxV+2RGL9dlCDZR519jiaaDJiDEJpKH2aEgeB9CgGmVwAqaQ1M6In+/
ZUzW9Bfclk4p5eFuUxpDadP1DtS3mMjtyonqXl/RG087r//nIjiT2DGWRIner0a+tFXUVnP7RfL9
ySfgWkpTH3nUT/l4HMA3Le8yGXTG9m/Ra/AfdOV9nZw704Fbm/WyTYLkZcIQegwdqG3QoT8DJwwW
ySIQjnMWbSx3GTAbZQ6TbkCDKJ1tatROT0UQjH/QlfdFcRfAouXY1OGIw0MQhUU52S/kC3ziM09y
y8/Xz3H94ItjRFkQSVIqg8+RExYT9J6DczoJlIi5JKfIrB9MYGZD7UWqmZeOssiebG4hNBOeGvNb
UTT/aDjrIgLlkoUtXPttMb7BztEhktmxv9IFyG6pAJQkbBnZ1pS1bIBAC3eCD7OKPBmqToFrmg/x
E9ingwGcuXpA/BXoLJ6FsZX3ppqqE3nF56F1hNPMIlHiPIymNayzVEfvHa12inUcktu6I17aICyb
XDE9+ua1XIcYrq9UHcaMO09GhmRMKqxzZX6D8tizJ9mFn/9qbjA/bC/XNkiZjhjl09gmddSXzMVu
h7PAOmydMV6OhBp4KeuER/aGGpuBco2BAst+0+oop60gbN4y2ucCuHuYaiyv+iECplRNBjvThthp
SPoLVZvn6/djcyU4PwDlkYLU+UrCMKEyYoYS3Hyk2J2FQcumqCVn6+2ra8ifrZYaCD3uNdh3Ult3
XQEgeTqpTh1FD91Q+qzchRFIY4fZkfXK13LVptriWYuEG2Owf59DoTq0FThLVQVpAqc23dS2K88y
Hoj6XNp0Tjt/rOTRK9H6KgicNnf0XRRfsQBc37CsmiGtMFDXyvN7LakFD9H1a3mjhtm7qBSaQOdr
fB0brGZVW80oWYBRv/iphGFiD50EzJxWD74VhUowhANzJvQnPBmp+eu6ymwacAMnSRVA5w2N975t
qPVhluG1LWPWcQuCPBi3NYKZ3fpLdSvqp93az7XJQUGaGa3XfNBdLLMMsk+g6fplvyzKPgOK5fqC
trbzXML6BWcvB6nKxnaO8L5aczM9CPJ63zx0gait7x/2jVJgOZBDQFz9Uc4Sjksa1bBdrTd6Btpg
UNKqdmow3rADTkvIH7mhJSAIwUsYKQTE0pw4s40aPY/yJGDAiqZ9cUA6aH995zbPhlrQaJSrVeDy
P66o6fraYg1KGNOSOZQc1Wr5A0OI6/o/CW8UKWdnYy5ZURcKFmEl+vNUq/E+SdLezlOMYb2+lq0H
z7kkbrtGcEp2A3AFwaw8ZYw5GVGdLG6cNvuWqrrAHgk27k1VzpZVJSma21ZQlsbk13KpAqVLZ1Ek
IloRZ3jVQTYGkyIZogXNvj6s1FkFyBoUl55md+266o9l7AA08X+Y/bsp2zLW0AC6d4HLyphkwKvg
+bjIs+5IUeqZVXVfKZoT9cXnrgr966e3VYeCN34XyMfrY0hQ8IeizJUjz/ZyU0c2prDXeFupt7Xu
SV/nkxkQt0JbiEj21mlayAdYqBKBZJK3x6M+96pW4Em38rHBJK59A6g4mIhqkYv0xh161OkkON6t
EMGyKOYTwZYAR8PdPTRJWfJodngbLMmpUNtXjBn8nTeDoOlk3TfO11jy6rvRHaHQi/FSgD62oUwR
zha127a9o87HZgDpZC5EY27ECeeS+NrXUpt4cKiQ1Lizp7iJV7GHlRtnwRiPrNxjRoxAZTZ2EAIt
FQVYE7NP+XSuMVB96Ic5f4vUq/vFL+/GYDiaDshVuheAv3bRbKuCBoINXbHQzEIA3Cbwv7zQTqsB
9pTgBDDL3o27yp2iT9fXtXH1PkjgYkdCaTR0hQl3Jvldv+wW49s8IRxGw1CSW6LobsN5Qhqe4JgG
AggMXwFLNQkogwnSmlejseu79tF8/eshoH9VvqoPi9PvS2RUXMD5n2cRddlWEcdSgEuGYA1gMN7J
aTOLDFQ6Vt8dBour7uheQ4FDviG70Lu+r1vqglIKykWIIJEB5C5cnBqjtsBwB4tleGHvDRj6XLFE
oJWbUtDktu4lZrXz0XKJZqzYKtF2GXbzixbnnjWzpySs/nWUCrQn2joVNFlqKACsSnTugIZFibSm
Agqxq3ahlLuy3AoM1EYJGDKQPEQ7FQoMFx1cVlOmqZb2gCBWIB6tZOrLFXnMZPVrG003GTXu1cpk
doM5pUj57dHhMtgYTu40CJjjPn9KMT/KHmU80eNp9iMVT4R6lsBzFu2vn+zlnfz4oZzvyGcTVfdw
QHdNh9Q6TetP8tiJNvzSkEIIcKdAvcFkX3QogWCshwaPcYDeF5M5tUTNMrPVjHa5q2HQ7TGqcxVg
xjL2JjSj2WloZF43Rfo9A/2DOzcZvdMHJbQLVPzgTxa1uVMk4P6k0Mq8egaEjra1Yec663xi1f1d
2830oPeFtZupQXaAseWf5YqOjtkTtPWwKH8ZJyW6U9Vq+Jz17WQXbRPeKNHkyR0SW8NvvYjsSNI/
p1oc2w08+X1dGgRUuRo6go12cadhMYOcqOw2LWovbxYRvnvzaHSi0VWPkG/gojKG98egT3IcTBV5
bUgcDDMRAYy2ZaxAEhTxkSfiLnY7KIaZguUu0HTdaatjy0SruLzUOHsYe5gpzDIhPP/h1IAHZR5U
tMJJSFBgtpI9mOVdb2pP/16RoURo74OD0S8Q42VvtG26YJeMaCzdMUbjVm/lolmQW6sBfBqPP9Sj
iMVHHmmnx4msAH0b6r1Hpn0nI61lCuKOLSE6bMZabkE5gLe2pLLUeRy7tf2cfBuGFt3T1c8xEznL
rbNH0szAm3yFb/KZHBCSIETQLDSiWfFdnHdoixARUm1dfJA+IVuENiq0mnOmNhrDRK/XxuWiqfeS
8WPILCDL0LIsu9dP/9IVwxUiwYEUi4Ed45EUetLL8RybaaAZtAYSuq5cNCceqi7dZX2cuABsrixy
nQnNyARF0Y3jQpEIGMC1VUy5eAmCYL7J69oCQjqVbRSznVhpvZp13vUlbopBZnVt99ANzAT86LYw
jqXu4wh1BmQHbS0DlwMKQmr/cF3KRjYVNT6E1GvnBVIOvBMetTxUjaEGWMIFydBjUdjSo+mYQeFV
ty3GxgpJqv9BooUcNTYQ95ezQXjX6EWfQGJeGui9NLR9pyxBXyZfZtnYLWH4WHdZIPeNH5HwwZIz
1SZy6RNlCq6vfXOHYTr+/4fw6atY7lvJrIssiBPMVUsAFXP0Iv2UqoshiA827sUaAf8tiTPtc6aP
iqS1WZCY5ZEB6ONqcXTb1PJ9P8jfr69KJGt9e5yFO4ge03kkeKH15a8sv+u0xCGYIRGWnSB8e0tI
fHwvQXUwzwH+iqIxgR+1kqmNNZA+yYIhAfNCap3UiX5VFtrZhIaPHUF/y1BrrtGGp3KOf19f5mXo
/1H4au3OlqlTtDuZM2p9QGQGHXtelsy19NEl82eW/Loua1NRzha6/n4ma0jRtT4a6IPSywdJy77n
1q0Vi8Y8iYSs53omhPasy+QZ5wYONhuQD0dunuZExMyz4QQ+nBlvoWc0KTCjyYIiCZ25/VIIB7Gv
dumaVnBvsqqWmBQpkNC4NHZUX3UrasfUtlCjUbwy9GNPtKj1v7wmkrMo2ogiEajvs8AspFNaEQRw
S3FSpt4blcmbojHI639fTTjXP3TifzyuLK1J2jXQiZCVL0Maeoa1PF1Xu+tndZFEnSSz0M0K9qll
TeWwGNnafCGCWywSwpmLRSuVsdMY+oMxlcmJyLA4U0IEK9m2+X/fIBQnPu5WH7VUKzQohYR5i5Zd
7Fd01JiC9DOzgshZaRJETVobaTJwIsGhgeEC6bKLzpFuTmttyXpsn4f3cnynuq3h92CAAkelqyu3
GqggfFbfiFFMm8tF4wgxkGpBQZYP5fVylhu9G7MA/Mq5XcvVz6EL0fMqhSaoHPHSwEPyJpvpLeoZ
ia+PyYnG8Q0ew3cRaff/XosIOClQQUFwedHMEumFISkj3G0jMbtIKluuRVHylss5E8E7UjME+4XZ
QERaxLs+faEpWFMGCwVgUTfcpiQdrwqUYoB849OPYIifrKFGLRaYNAf8SWjRxsS9CbQbk1B/VqfM
WxUwh/wtizPIcaZnw0AGWP1a8nCYn+QscVpF8UyrCdqiOXSq7JPe+AKCTpAJzoUg37R1M8/lc6aa
ZRHR06jKgqhgTjqxl3CIRC91wRI5W53Xmdaq6hr8xd/q9KWXBNGlaAmcYS5gHzHlYQaKTG5+orwh
v9R0Uf4gHj/bJx5wHGGIrpYsWEQdfg5NDJufUo8NAgsmWInKRXCKheafQYcQdajdFMwdpQgBI5LA
GWIlZiUahWEiKd6Zw1w6ivnvaY5gEd81mq8vLmwK61KFRskxQ7opL3bDnN7rpD4gYPyu1IqjFvlX
Wa4V/w9s0Jngde1nsc3IwqyzDNjDvjjGi+aUcmhfl7AVPRGwtykypsICMsg5mLIhSWZGMs6n2o/0
pYxvWPh4XcRGUXPdvncZ3CqqrBkw7lNds/YNQdklOWAs683EbBC4YCyzSCG2bd27OC7qXGZMLJ5n
gpqWns9OJ0sHpe7vSzm9s2pTZMJF+8cbO5qQUCHQbxZ+jXoaFGj2H8AU8R+3kLNpDcAR/RRhTePk
5dXjUvigxnPU9KGJajdKMB6S/a5A8VHms9/qg8AVihbJmbshauckzSZEBMueToNNuyA1REDzTSEG
8kVAYaBhm8+B1KoONgMNWjKYmW3Bf9hMjV97LRRkjTbtBTgRkWcBWRzU5OOdsqoIEMcRcuYl3ceL
EfQi6pitlWhYAbpV0Hpr8OYibhc1SyUEUJWmuGZBj6YeH5EHu64TW+swkOVARwOYAy/iE1XuSysl
ID8r1OlW7ke3yUX8XFs36UwEH5+A7QxxQ6SDT09SbspBd4rqJU3TYx4L7NzWjp0L4s6EjTF6lSes
JcR8YyO9H6LJziPRXd167pxL4TyFQfoZ45OQ/CoM7dHsZafJ9WepyG6old/K4ZA65WgItE20hZx9
BZSJ1ZE6psFEDBusYTYjmTvMSIRnX/6TPliclU0NfemVEjnERFMDpubHQjOC6yJEG7ge45k7Cnsz
77R0TVNqcuFUajK5EXLAR6mWY/SGMPlEVYnaY2/8uC5YoOsWZ2XrsM9k0OwgdVjIX5a4Sb1Um0Rg
CJEScjZWHduY5gSMTNN8L6GI0iQgUilfr69kjdzOg2Og1lGPR68Okq86/s1toRQaaHns1jG7gCKu
vVZqIAVkJ4KQ82rHi+E2bJmVsqAJxMgmtNq6b2qQG8zEZePT9fXwm8YL4jatHySmNgWogmXltocR
mkw3QW/edSEXUFJeCueAxlZrhkUC03PzSmY7BUFwdgjdbPDQU7MHtC36ER+IaLIRr3R/CTXBgIin
KCom3NU1S8kAnwcmUvWkPyV5/L1JW9HCtrfvXQZ3abvMiHNrnee24r2G++yhD7AuJ/w0gqS7PVXA
5Sbfr2+mSOT6+9klZnmC7okc1PERdUAcYRuTZUvSz+tC1mO/VPP3dXH6V0osK0OKdenU8OJstIsS
acbxpsLkOit0rwvbnL0GkMvfJ8UpYVpVcUe0dfoLbuw380d7N9/Jt8vOcPXKSe80P3etg7ar942d
HkTNqaL95HSzZqEKuiQI75LZywzNRUHMjQpRCCjSRu5JSJR67iswXfh43qTuEi6LA3pyX7CTgsXw
48RoZHULW4eCtp7iWxjGCUx6bRv3a3Pv4pFdcmrBryHAql6kfbibxvcrLbk8EXSsmX72Et+vyPRu
F/oLRkgaPlptfRFcdNs4/q0uBhcHQFvoEjVvJ/atDT/RLEFBX7NZRez/uJ2cCdGUNFIKE0qv26Mn
e8u+iu0SlstCm+vs9vdj5hSOiPmFbKrKGkKjBc0A6IxTlUiuULMEVYGf/NZjG6RAP8KH8KDvyiC6
pTfGPgr6V/OhOCoPmPx6k7tFEAfhneFdX/ymKr1/BR889n3CUg285n5VncrldalTuwv/xMwQIG5Q
99cQ0q/fcGbLCCT01YiVajR1qvGXwQ5pkq1FIqclu+vruciLvmnpmTDOpiVylWkTmn8x3Gr0lJvC
pV/WWTbRbetSW3XKT+lD8UvUxvQPUjW03a/IEDzRPy4Rs+AUcyq1lRrfuokxYA+tRW64x8i7zgYp
718ozcIRteBs6hAwFf8Tu/5+trNFlpoUDhCXEVnXLnlqZQHn/7YASlY6ORCb8HeeSsoymAsmi+QY
19V9zaI/cXMqYBloigZHPI9AUOa8V3OG/5/W9wWasUqlsUtWBdeVYtPPgdsGrNDoNJH5R2uRaDTJ
cgwukPVjab3IcuKkGM3TpE6tCBa0HQShl0RDglylF5h60C93pIkweHMEV8biMnfZ5c+DPWHODPPk
o3kv0oELuoc3jT+TyGm8oZZSbMnrWJsaHfPpEu3Q8oYebZD9R8l40ud836bsNy2sQ12lN5Ha3KDL
yC6l3FuZjOye5oL93jTdZ1/EeXpzGGPWpybu4FQ4JrhlGXlqo2dJFiR4RXI4p95orRxmFc41WU6G
fqeA/j8m4HH+Mw9xtiDOVg8ZNdmMXiYfLyiKHCxA//WzmtuL6VS/ZQtTNIfA2huzG367rrmbDxEN
HRooQJvGRc9EEkWFOlqz6c8Rsa3kcZk8cMI5jTQEpfmgKwEyTgKPsLmpZyI5mxK1oDU0FGwqo2bk
KGn9IjHNiTNlsSPT+HV9fcp6RBch6Jk0zjdIdbJIOfjz/Py3+YN4zacEjrc4SnfGk1bZalDZ4Ir/
bqQoEdjWk0D4apWvCeduDstItTQzdncdCFW47ER/YsiHXTyiQdkNnVrEgbZ9VYEIBa+BCVgKn9Wi
GC27RNEAPQqkTzTQ/QYphmfD7d3s3tjNe+O72D5s7/C7TC6OYuncL12D82yG1s1M+nMh5GYaskOV
o7UXzWLhQn9f39hNr6GhP2blcVV1vlezaWhelgmsOiMvMxrrFyPzr0vYtOiAxoGPQkH+jke9Nk1c
USVJqR9Wid1rX/JoR5TbZoxtljKBrFULLrTkTBZnZdgSkT4uLcT0GG3f1kcpSwC0PSZ56V5f1Oa2
nQnirEy0TPpYagn188W0K+bmlioIdbeXAsYLGSNLKMq3H+OFFmfSoZRHfSAHHIsW9qLsWtNbSlEl
8wLO/eaUEOohdauB0IWHc0szGAngdanft8bjwN7YBdmpX+gd1M+DowJ1jeEgKR+MJbr3iuHz9b18
q4tdnNrZB3BqPzKjk1I9w1Lhh4e9ehyDaYehXs60M/aJE+1yTBGq3cFTPHaI/AbdtfEud6W96iV+
6Ej3liCU2lTZsw/i9n4cikqaYviQpfF0piFxdVOQ+6F5NNm/Bbjzm78q2llYaC7SXHYhbkeWfcrl
1BkQATSFc32HV8t8bYM5y9029awkDaN+oUV2ahW2Pj23+et1IaJNWxX6bCVREzP4o/Xp0LZ35nwD
NKvXG0i39J86VaAyogWt33IuC50RYZlCFujjFKdI2B3TwA+S5v8W3skfD2dQpCVqgUvB3TBr1emK
18i4SfrdOFRolAFfFnE6EeXn9tv9TPk404KsvayPDBqxdlv331R37SGLP69kFdNd/CCaxr3t6N7l
6Rx+SAmVvB8ZlEMLol3mqe74DMK45+5QPg1B9WzuwbG0v64qm7bNQJck3CpcLN/CKJeqlDYMF76U
QqfvmAvWXEUD2CwSZbI27fS7JL6VsVYTTASocH6VxWxwMSeSiMtk02efSeAqLTKJJdYg6vTb8lgt
4J7pkT1t7haNufV431i6wDaJVsQZSx1ziLQB3SW+0un21PUYHiyQ8A8a+PfxvP1+drvqBJTkUw8N
lINir/v5YTkOO91L9vqhOEj30tN1bdh+kRvoNwX/DL0cdWCyhcpzgS0cfCOo79ZOpqy2Q39tHUwA
yFphWdJelGYUiuXu9tjF8xL1+ar4+TF9Yvf5jrnTrjoaJzT27QHgdqtnUSvapuXC43nlxQApOs8r
VYbGpLctIpS4fU3T05JHdqgKSmTbB3gmhDPF4IPSerauzHigh5XtYzk2R/qJIkDP3PSrqDYilMeZ
Y0NPtSZKSurrJ+NQH6Zj7mi2YRMfbtovAhEe4a1B4MKfna2PO7m18bMeBpgs5TQ/rgmcFgFDdcwy
T3NH8Fuu7BvI9T9rgrzq5t07k8uZ5qmmuTGAwMmPOsONS1SAmh+Cu7BpTt5F8NZY67JMmhfchd7J
AXzInfl5uJFvIav6rtmDF1M3+2Ici6D9lJxEV0KgnDpny8q+6Mt2gN6kU+wO2ilFipHEAvOyPZLz
bImcBRstzGvKdWhLeCud8t10zBzlwUAKbrCXQ/SsBrMbOUBOYfa6tJfgBsE/8P36NgsOkq9ETYZk
KjSimParf5+zn1NbCiIu0ZXQ1y84s6G9OdSxWUfUnw+1PbnmsXT+uhTFI6JXW3gF1027vBKARiCh
acgXTRq0qpsK7tb0reKEvJotFX1Ai69Ld7SWwe5QJydDECtuFH/rEkFu5w1Fek04t9gKaBqDMrxb
x4f8hR76x3WuK+BCit0c17GjJsZ/5k+qF6PgAaK2W7jJNHWvH+k/qBWafsB4CD/Cd+LUUNw2j1DS
XGd6t5g/PHswfc9K6rDvyy72TWfBs4EcjdKVnsAsFTmAMgeiFN+2Zr1/BafcFOOnIsrwFVWTf47A
UTO3w8/rK90MtEHM8b+Fcq+TXlFY2esdCn9tfcJA0s9DN+87Ix9Bm9B+ZZqIcGK1ahenSwGlQJse
Km98V5gWDkqhx1jSFC33qY4uxWqu3Lmdvqry7LXotbKNpPeYUYmYoLcV6100bw2VhSE1mkOrUQlc
u/zT/exV/vI2Xjpx4juwuT9OhyVgL/MN/T7uFEGgurnVZ/I5g8g6pC3lNiJ+tnhGHvo98MRTNdn6
8iDHovrOdtX1TBqnO5ifW1TRmv4hAZr9j/pu2Y0ouob3QHn6aPc7Fb86EL40ThGogoVuup0z0ZxO
VQpCPuSHYBDl4dEEmU01SBjot+xZm3wN634HzJQoh0I2nwFnQjmzkUT9ONQRck/xvv+NQMVbjn0Q
u2NgtXjyqI/3ureydw3BfCz9ds+8KigeqtudqLa+eWfPvoN7HveNvLA8RW6x1x5qzHFQ4pfrN3bT
r54J4OIxQ13kJCQQkLeJN4OMV50PJRmD61K2EzlnYrgwzEKXoV5jbrFvzZ/aqXWK0s8RL+jFMRmy
O7q85D36DpqTtfQCDyDaQS4gy/Mui/oMJmIBq7stRcuzQkbdu74+kRAu+kowISDrVjvUK2qgymgi
SBrycF2GaA/5ej1GwPSJtNaECKwZC8dD18R3Q838MjPcoV4wGK1xKh3k2DXsYKUINpIILA5fxYtn
ivFgOlQFk8rTp3y2rZ25RyLlgNw+ONfWXIDuafcr34L0q3ZzkOAy4H5nzE9fo94/iggpGr4BrAJf
B9+qu7RJZNIKBjgG3WKc31QtntHRk2DTtxf9LoVTn3hp27B4U5/e7lzzVXFbJw/IPsVYWIAWFq8B
R2d5FPdr/YPJfZfM6VQk5ywqapS/XFWxMQ8z+93dqKgDVkcrwxYDs7arX3u/3CN4OohwBdsK/bfw
Ny6H8xix1vGWR7HKz1NiSz0m7Ao2dv36S8/9LoBzXyq4Acyyh4B0r6LhaNj1fr0nUKjr57dtx9/F
cH5rkAy6pCkuprxQhtufMdvqpAnVCsxGSnMRx8X2w/1dKd8iwbN9m7KpW5Q3Q+DQgN3XB6BqUBFa
USAmOvua2+xH4ota+y6aTN9SgWdS19M8kzp0CvgdVqkk+xTr3yTVH/4fade1YzeubL9IgBIp6VVx
h87Jbb8Ijso56+vvYp9zp2W2ZvOM58FjGAPsEsmqYrHCWmgd1z/VRujqWeyqq6dUItBDkYLyDRm5
VKlZV0JBu6yfXsC1rTtKDPrWpkwyJ4ksREEDkmgkKprHOtFLTGbnqtl58qhMdjIXjWcMxXJGpT1G
lEYRjdMSWF762ptO09HYVyJViNkuUgjOquaFFlklQ+90sBArVzlw/udPrAXJuG+eWMHOOgLGUYRL
I/Ai/PiN2aTmAMBFlLKj4r6oJHuJ7vL6YZS/aFElQBTaL4a+awM/hiOz5lxjZaXXKxrMrmQrBzBQ
AfALUOv14kTIlYGHJUhCoKuqgjSEuhutAdfdZBAvH0kKtTTLKpOt1DrIp+YwwQx0bz4Mkh2dCqc8
VJX9MzlZN2Au83O0mKUO0EnO9EGz8yvjTpSO2f8aCmhQA8TlH5gMC/TfEqWZse8ZxhkT4w4dzN6E
Rkj0gZ1GSX1pChF54t9c0+8uh4uoDEBVAPQFGhZet08Ypbxuveqpcv+X6Zc3E7vkRbmwikq45ssa
GdfeT5+Uq+U5Oc2H7iemEbzigbGr0ON6AwJxxzyXPzV79KUTQcJSmCf9gO3DeyDumpTlsuwkQNig
lzC9G1AdGFUQhigHgNR/ixjoGglgXsBNOGVufJrOIhe4/8QGnu//nzTn6LOlDacwXbETaNiS7Mwz
gbiGicP4MB6UQAF/9FLa03H2MvwhyOGED/RBb521ti/fOLs35+ZDuOeKpEXDYFgTrK+Uvbr/GRa6
QMJ+c9BGBOfuNSvPpzFE5DP6qx/+Mg4zUuDG9VsOwe6v82vRmOfuZb0RyL1C2tYYpRq9aW91GO3Q
HyZf99OTqP9tv9q6kcOZjj7VGTiqsDD5FL1UX1tXPam/yG1EASSWeaFbPzGdNlF4pZiPvglvl6se
gNsDBs1O4wtjW/jnE2Zvmr35Js7EmtrIkrqFiakob8+qAc6syS6kb0sX/8NZVl4SZ0NW1IZL+ZYl
atrjXN7J8SDIb4p0k7v8IpJHjVrDHQLgwJXUQ7uIJuUFmsJfdFkLOEQph/Yvhmk3WnWd0tBe8vJq
VIdnhY6vYdhfKxF1/5XR8VdeNibxBIphKGi+5HZG8s/AVAkuy9jPm75rgsa5GLUHu5MFDYCPY/k7
cgYIFhDKkLtDlulQA/ZWIHG/uXcjkfMlYTZFRhTBHhZn9Wt38AjKCbhFaw9PgOXzeLA8PbWVQPZB
nRVYd4Vsl5ODPmDzQQTHKLhJNc7nFKAqzJYMn5KCTsMIgSum1a5SFsd8PFryKZVEfnQ/qN0snnM6
kT4nCSbJWQuk7CQH5aAfiyMD7BQlqEVL47zOGi+l0Wew8K75sdYxTA9l0uxWil+65TzUknNZj3Yz
Lpt1cQ6FKgtNQR2CZlWLgB6GVr6EBLETWarAn4hskfMnuZQOKrqOWA7LPHVAstQC6yQmWxI4FY13
Knm79qOK9SRFaOup6sbdLNiy3aD9fct0rg+g7eOEtj0a3qYWQEdxu34uTNSyC9PyFj08/qvz4XuO
SKKmY4ReMZ9KoFBlPUekqTyKPMtlOfuB4mZVnD9ZIgPN+yYCRW1Jn8yc3KDd6koZ7/W+9/J+PlUU
lDUT0KzypvlipqXgMhDooc45F7OsY4lMEB+PxUuyDp5kDN/aWft2eZkC9dA5x4Ep9iaqMrjmsG4l
16RR7iyDaMpjPxDe7CXnLLq0XyWtg7Mwbpuvurec2uMI2NjOib4YD3jiMbQuGNqRHCM39iK/QdIW
kMfBHyWlNt/B+ZLBCDNNT2Bz0/gQptW5Aw8IzSWB6gg8ls65EHDvmOk6sOx0MZp2mg9XM2slVFHZ
VsbnSVvvmyz7fvkc2W9+eGpsVsZ5ExoBdpuwVyVVKj/thxukPAtnmDu/IMMLNZXDZXkfkAS4cIiv
7Vi07gADiq1M4b5AkYeob8ZNqzlvhbp/52H4ak6egdDZYJdNln7Pm/t1/jZ2X0Zd9DQX2BxfxTbN
WB+jCDa3nLIbqfCz8/Szum5BNTh7emw3nUs/1cK5EpFUztGsQOCZoho7OWs/SoCDTq2XYEZUcF4C
Q+cL13E1yKU64R4A6jWA+JBLQakTcNRH6/4tB4w84p/lgN+Vki9lj3Rei5i97/H4c1fDeioLyUEN
//Xy2kRL47xLLsVaCdYYDMgM2Qsm5W+jpRKou+gBSzjPUSQW+Oo1ljb4gkR2GDS5LQfq4sRX+Ceb
AIk8ZNUUd3iNwEaVHFuCNxg4j/1G8CUCQ+fBSVt1ShWkR+FKEzDcyjrSz9KD2SRBbMbnXtTuoImU
0/w9d5kktVlnIR7urbv6CtY5u+Vr/4rlN4f0qjxabAQKbGrUrT3tlF0tPrTXkxz866FzrSA9I6Hq
JW57+h9obdgdeMHpES62ycpUz8CfwT7ODDS3OCGr0KNjgM2AlfdRbIs8u+htzxd50D26Vip7AhNb
PQH3GLQQhZN+su4ZPS645HxF4JOYXl1YIl/Vafq2JJQtMU5JMCypq1XRWZbw9rYi77IZCRfHOaIK
tLmAKGa3IzJEjOssfmwaW3JGRwq05/yafBYlAEWPNspFOdpCzbBpYFbTaX01T9ohdOW7+d66hvH4
0wHtHpfXKHAVlAt31kEfZFXCdoYDmAci5LNTWZMEQoQbyTkkFc94zSzg9zQ7uSGPyisaaTQ39QvH
vGpUO53dyheVUlR2Opc0hfNQilSSdGA1cesweNR04A7ROAT6Ej/zIm/6XBxxNyOmCh39TH2WixE9
iAW+gnJxD0oGvZ7NuGLCEIi2Cdg4kjY8m8ksKHWKDpHzSZ0lh1PD3t1aEp+1KbqqFU3gZfcbBd+v
Ln66xcBPjph4YNkE/aQ8ImN6BVwNJ/aJN34znOLKrOz8kD2K+kZE72qeVwGg2b2ysBDVUm7Ycw2Q
XWBh+pSoR6U81zn6+KrkKhGBagvFcgU/BVjgACGDYZD6CSj9btZStwOnCiFgPAQrsN7bWXkfDi+X
7VH0yjI4n5NYndIXA5bboU1nuElOChLiqk/95SCazWBqccFA+LkYOndLXFoDUoUTANvjQr/WYwpo
Q2p6dTYf5xwZ2vnfejiD8ziysioFpon/m/kebeUcXVOgN6Zn1FUO4oToXloBIL2mCqo3CvZZzgiT
IVGrdEEL9nJildsiiI5S0Acid7PrubdyeCOU2ryo4rfWa5AB+LkPeIKgPfxnBDZMxViYe5f9ViB3
2YdVp4FgAQtDKxeY+uq3job1ZkGdKvZQFhQ8OXYjvo08/qoHCQnMT8IAAEOVbu/y79lD/aNzmkC/
W4PiariSXTav3/jzzQQi2R4tp0SUZRMcJn/7S5lqghsEa2YTFtoBAJgea4wWHuZelLFdK2eFCyCy
mnLBYc5+GPSvoxt/ZhEtvdN/dL51Xz8ggfps/bhs+3vXxVYod/cD4ydVgBBn+snYndUQCPik9GbD
+pPbeCuHs0B10iO1BcgZFGd1weeoAG3TTtHVOTuaMz3hYZfFtiE6OpGB8LxryWiFc5FCf8xr1pOX
otNAf2JPZNZKL+7AFqkKd/1rsQKqLcpGL6YeWEnPXfMsKZVdKd9K63bqD1W8CCxEdH6cpylCVGnB
GWL6kvVMV9mrgGM65w+XlWR3yGh7epyf0ZLUWPIV+b48sRMA+7oRWv3Mz4Nmk8ymj1KQfc9caqBk
L9CbvShjK5jzN03Z0J60EFzhhVctvRNrgmr8vgS4ac2QZQLYAlxYm76QtI0MzC6ZUEwp95ultpGy
cQXbt/dcBBDGXzI4tZjGGGZmISoMl2MKYrmn1U1Tu7hHl75dtnZuLyBsHgLNKTAwIyr7ioRzGjKD
02AAnAzSNsUyOHKo+mmT3/S1VdjZUp8rJT4Klrt/Sbwvl9MWSV9oRFU4svzYfFXczKscUAy5DLZb
+SkmsN+N9LfbyynJRIsEs5ewgdEHht2ROi34Bq4NYMqE9hzUGcgHRJu6GzJtZPJFvLId4noosMZm
nZ0uz+yOelYEyg3prLeN3TY3pqTb0ijbBtg5BRus7gRRW+FcnEjkquvjAgM0GWB0onP3HLu9TW3F
Ua/qgAoMZP9a+us0+ZJe3JmWusxY6ZB1dtX4FlntIfla5ILezX1P9i6Hu4m0LM/iPIIczThmxV2y
3GQisDmBrfMFusjItKZNsW/m8mU2rmN0DApORmBsb5mcjTfJs6EsSI1rbjmld8XX5qWv7OhtnGG9
aVu7q+zkh3JdB9NZFCqJto/zMbqlgEtcgY/JdcVB0drOY2KHcS8wbtEWct5EC3UFdLOwtblAV0WG
Fimtf728iSIRnPsY05kYWg2HNSzKOVbI90KaGsG1+QZ3w79DtibE+QxUdqaRRliHHkxe+0SO+VHH
rF2FUXXDqY7Ls4IsiOV07uypduYz85ow10SRSRuD6FFUExHoDV+9qwBInisq5o366rM6Ae5EA0Q4
8gfhegewXsEZioRx7mNazbDDXK3pr8VoJ1LlDN1zbZ3HytPX1bt8mAK11Jkr2xiEXoOm1lwwi98m
xNFfMvNrgnTWv5PBeY6pq0gaS/ActfZTniYMdpuHhmqClYiuGb5KN+UKjQDrw64Z6Xa+khovvpUc
/VY5WStu7uzRSIW5ToHz5edN82EiZlNhaUSaHJ3mHtV6W1FfuloEMiCSxPkPNcxiqUZ/oN/qP/Tk
tMTfK+kr2lIFZ/U3oeRfbp6vy03aUoIBECtigJ80WDztSjtIN7gk6aPs985Qu9NBfbisIbuZlY25
65xPiY06phU7O5A7luPogJ6nnl4p9D9PXzJ4y0y7Kokgbbw7/7SVyjmZiYAxqGST0Z2XPNAgOqOd
Ftn70G2u1bvQp2hR7+7a6xy9pjLaav+kaWMjni/YAQ4q09sBTqVsQZCHrtKhfhjC2J4XkOlUT3oo
6mzabXHcSuQ8SyktRavkeG5FL/Q0PjLK5vY2PC53s5PdIRMJmHMG0AbIn5tESAgllM75GjLTeZDR
RgzVao8KXpf13QgqEhRCptyZ3OKH9hXDH+j8o55x214LH/Ds9y/cKXx1DxBu6hQyXAT22FQd45OB
6svqNHdtMB1Ek4oCx8qX9cIuA761isWqozuHpd0Nr137Bzne7XGyb9g4b8DFDWVMkUIHnPZ9YwAX
qi6/X7ZMZniX9oxzO1WEpo3lDYlHAUFj8ThNsm/IX8zYcKXO79JJ5H92BQLdH1R8wMX5QDYVtcsU
o2oHL/5a3OhO5oHhGdMHrHKIGiJYUEFe4NBPQM0QvQLZNfRhqRvJLO7Z7OaMR0oisbF3tNU/NfdA
SYBEamc/ehhGJHz37XufjTzu9MylGcNegYY0XnUwbsOg9uHOk+fEw1/9efCtYDkyaIbmVnLJZ8kV
qeh+kLX5Au5w8TxqqF5KqBHcDi9ftOP5PPo13mcrep5hn+6CmVfYZ/wNLXKH5WwigeD2zuw5KUIu
Uefs/h2w+RoudLWyLMQVgP1gzRJMPBqv2bzJP2etZ20Z5kYSd9uM4SznALJimbzZVb3c79F8XFwx
WcZRVKzYdQQbYdwls9I1Bh8flhUiOSMlxJ2SwlapoFFuP5P2l5gPPFWxErdJkSOF3rqyozrAtcGE
EJ6dg4sz+4LgR2Aub/2of28uHxDcKpoNpGQth0i7Js7BPCdQUNbuLN9bj7KjO+VgV4HlzUA0DvLb
LKCxHSp2c9QPSO89UfCDTYijRf5jN07a7AN3yQAKLVsGkBigB2FFRrE5VcBXsW6igD0QqG8eQNQA
zIzgspvcfRNtpHIhblrVJbwxu1qq/kpejVdr0f8EduRda9G18Lt/CidCpEGCfwJiGGIzE5AHgeku
PtLqIHqxxRf2bvvSViLnoWZkFdKQPcLyY3TQf8Z+5pi3qh85fZD49OHyFu7O/Gylcd4oTWq5IAQn
lx/HI/XMAIybTnQC0AFQJWX3P6i1qSfuwBGuk/M8cWKWhZ5hZ/+DVMrgFbJrHY0ZjQ/PK4g6998p
G13hvM+Qxy3NFXjdxSmPUmWDPO+b+vn7gnre+LO//x/WJ1+82VQeEGoMtWUeezzyrET/MpfpldR1
bk30QzaqoEVgSMd5BRbmIUHaQL2+fK4iR/Hm9zf3qgys82VssV7GzxY7wzOL+PLH+jC9xM56hW6Z
s+5G953PHvCsWlT5xOlfqP921j+AQzfZwmZLFule8F5v+cPNR6HRMiFDAiwWNmszAsniuruPfcuZ
NEAAKNcRlA7BhqseGgw9wcVZwvtf4DLelHLzBZEx1CZhya5ynV+VrrPLussE3nA/5H7XtbdbYyNE
DaNwITqEqAHrVsm8+okG2PdjecwO6W0h2az/SEOxpY588ejq5bsPeEy/u6x6IbGZMweCVgSv0xvX
XB6FL2OREM5LgdEh1BtQswFp/htVzmv+CHa6yzosuFTeRmY322goXSHJK9YxLAeQ9R6juAYRqmLr
7epeliRaDOeKmmpa6nAB2wFBk1gL6B7yecie/p0MzgEpcmhQAE9gNQ1AjyVQRXjlSPyJDQ1clsRi
m0tWxsU+s1wMUhm/YYCxLGsWsKEr9SCa9BYFP29msDkfdPWmha4yNE80ZRG04GkH88ieC8Vd4eKo
BO8u0YXxFtpv5FlphckEINH4+Sp/63MlceQE7SY1cGW1aL0O6+kBrBWusqQ/srSU7WlaXzK0k17e
3bes44Xtfet22nyGauVh0tC3e2t0zV+ImwN6PXjmr8Krfq2+7JW3sRPfgXgLfVWS06DUw0JCjKKh
cRxvqEPZ2bmnrfb6i40AyW5/Q57R/ORd/s7dGaDNzc5PlIcj5ipjhrrFWBrmH9lJprblK37sJCd4
2s+pT93kKbYw4Qj0F6TpzDOBS7Lc7NPlL9mdbd9+CeeQZh2QdEYBhWTzT2FuK3bkAT9J/t5dUb8O
TG9Gzaa9FuIrC64blfNR8tDUndYx6K9jGBQYJl4DckKjmQO8JkewRvWy0b3hwmy0IppRSU1ZBJxf
pXcMbQGoyn6GwXC0XrpC02PO4pIOcg6rN+NcUxPooB5UN+ZXxgEMFZv89mvlLgeGNZafGOkrnpIC
pyy0Qs6P1VqZGSq7XeTT6CJx52NEXLth05S4tntbND72N15GV4DjDIw/wHX8fpspGWgVaQarn05m
oFwxsBC8r/zkjjUrROLn+b7SvMtjB705yFwex0Rh6UkWo8jefBwQ+DcrlDbxYDA/Wcf9dJvdfl38
+qG8F+XL9q+id/Hcm2Yd4layJujsKPkmeRzNGyv5cVlX9/uHlHcZnD22uZanqNMy7aEn6TX/HN43
NxRYRfMhcYAJm/+a3Hi155sMyhQ6xiM9g1hYYDFvdcWPOvz+FZx11g1ZWY2C5QPaY+uOrubXmFKM
4S+HZ7AxB2B4OVcBdY2AjV1j4t8bkB1mraL9Mw7eie97qAAg9QSe86PKUbSoWRYBgLhOdYVvjKur
Ma+kIQU8iuaksWueGkSpiUMKbwQ8qcdMTPSwZ1v+22ZwIrnN6EBdYoRNPgZZGwdlaz4Oqyw49g9h
AUQAxx9QjiBPND4A1KpJtRTjODSB3IVdkBrhehyjFAmLeS0xb5QNGBFY4umkR8p6XMDJKhoG/xDP
/f4B/JNEB+7OGlV9E0gVtlHDC6xcfbUj6BIQAdh+sCJOFOc0qoqmaaJAVFrOwSpLfis1h1LrBZNw
zM3yp7bZUv41kQITxMJu9kEcP7fN6NTm6Flhf2gHzW+VROB6dxelyUCbAhGrBdaV3z0TJnEikC9A
R4roXgLDmWyh70iEbP+xh4Nt3UYKt3VyXwE2rSjGIFTTz0MLbkq8zhQZRFJmiIFGw8vnyQnL0K/7
CUjx3c/LzmnX+LbyOf879MDYBg7qGPT+6CYAHvHDO/WRda1ktY3RCeHVvWd6ABgDkKRFQOPNh5V9
GI55JpMmGOXWm6QYLGSWwNftn9y7CG5NppHIEsAdmqAYCtuKcg+IxzZIMwPB3n0IQt7O7l0Od3nQ
lZYLYUsBMA4uSxfB/zWtbQYgRD+JU9kfk0dMHq5lahq6pWkyp5ExmVBjBpF3kLywoqXqdQG96yav
7zHfvuRO8dQDkBKTjFGJ0QJn/Xx5vbsOhYJJQKYmPoOns9BjSV5aguWqCn0gFcCs1txrddW3ZlGG
82M0/bZUKCb4YBnNH3dn5mGU100Hs5DKMRiT6eta6RjoqUAymeQ/o4q4qzZgtj5TrmY1uZGt5kVt
tUfLHLxQW89rL3lyEQVLnh3XofUig3Q2YCsCrSNuCDj+0ZpP1jK5l3do1+eDt+X/v5op5iaYAZHK
WMsSDijVeidHEiCNv6GTfjEeqgTAOXPh01VUzN5V9o1MLqO41hNeujoMeKy1+0idTl0TPTVqKBqY
2T/997VxMXCTyjrIabC2uupWWzJNEA8vV2vXB92UCNq9dn0EZowUaJuqG/zMRSnP8iRZtIFTDKbi
62y19uWD2l3MuwB+tkLS0QIgx1DlRg4Mkh8UCv6X+nEgQkDFXR+xkcT5d2UyVBmd201Qf0cbVnVT
+olu64/Jj8UHG4CwG1+0MM715aAvkXMVC+va1E7SHwhyXFNK/Dh+uryDH7NuzEINRGsoY4LQjh+i
KC1aGQuF3iV0+FnWyncyzlc0mnxaSd9IVD1NcnYttQQZg6p7zpvumHXj53ooXSvsHCPNnGZdfdLN
hzylB3Wer0dN9i5/5P5uvH8j50X6BMy3MbvcgHZid3rtSkltz+RsReufBAuGRgj6a0GXzTPUTGFE
k7SGxmZ09IE5a8clZoPCSOBgdo19I4Z7Da6dtWZTDDHdOJZ2paLKRrr0p9p1X/75zlkqInJTVQxD
5t/ySpSPlmJmWM/UvIZJHqxJ7amZ8lTF2sO/E8UOceM0rV6f1c7Im6BKRzeSflSAC5J+lUX1B8qw
XRLnwMIKY3Gg+UBAXv/MAG8dt70zZbIzwf4vr4idAh+nbiVxp9Tq6YpWSGweVQpP0ipnrK5nOSBT
4vYrpsWSRBDw7PnLrUAuBVmSOS27EEtL23JGtrO3AHIzRJqoE37PnjZy+IbjqEs6M9GxMLnNAGdQ
o9YJSMD1MUND2OUtFKzord6yUYpFwiiICZpuEMGn6BW6GhtR2nZnLaYCfkrFBEuFBR7H39VOXouV
9mAiCqg8eFrydURrLBT9RKany0sRCeIOZ5FrtV/0Zgym9WAOpa321yGmlGZZsGUfu9qoul0RfzpZ
QSwiJdUYlJZNUQA+yl6HDoPYXYHr6FUj5k1kO42cUP7n6gfBpo5njK6pgPD7fSvzBjlgI5Kg73kb
EKvwh14ExrOjD7+J4E4L5BBznyI1FRjG97g+leany4e041h/+33ukPSJyuag4/ebPndWdXWGVvaa
WiBl77VlKiClJBjHM8Dwxy3D7HsACmnQBSkCFDkL4CUPlUmQ6n5XvNSLXF3gXHci0t8EcusqLbJE
idaNAWE3IHjgFwtYSX30WtLqpoiyIMrVb3KxCsT+zUJhW5QoBl7PbL839junqmUVQEoLOi96UK6Q
zQOq5HyPRrSjflVeK4J6866NkXdx7P9vxJmL1SVVAw3EBKmzYOZYTl+UubSpGDbyQ52ZWRkeJJZM
CJjVLG5lOVm1LJWwo5Ol5bYZ1aclSc7KoHjaUt2PSXWPupMbJkqQyqL3xceyOiecW2e/FFVi9tAf
DCO3Nga7g+zZcjSMQTqtXXoy0oedyOnvmsZmwZx1K9JSdqbaI0NQyzYI+sAYbNmLqM3v45w1tzTO
NEoymaFVY1/TY3JoVWeVbWLYU233v+IDpg5v/sPSOJaOhbqJwDD39ef9UHkzGctcDiWscZZTz1o0
J8qrYMirT/KIQZo/cDV/7afCv+KB9WsmBigdAkVDG6w02Gv6uJitwCd/RAF4208CIl+oqoWQ9HeT
UGGVmJJ5s8D2KnwxPilnxmJvBunnFXh01Dbt6ap35DNxm6PS2UVsD4fLK/0bL/D+Dcyrb8yShGgX
WmZ8A+iRbuSvnVM5xkP4WD40vnxG14l7Wd6+pr6L40xz7tJkVUBAE+TWGkRqftWN6tdMCQXNHsJl
cVbYjFJH6VwMgZ7ZaHx1zZcE1RHk8atj5GgIvTzhqNe+13lfGmeEElIhzahCJAl9Ug0uId+7ubJL
QLVWBrLXs51bEoYO7i/v6MfyE6dFnFWuOdEGECy0QVzZxmN9rP30tj3kpjN6DOJPlJffP0FqqZSo
4FSm3DJTAEvnCrjQgmW5rpQCMWbjhJNoFlIkhVuUWvbSqg+QMprfUwy5hNlnMKMLzPxvtOR9LZxP
GZdWgu7BVxuPMUqU9SM4QOiV/j36YQKGPn2WLYH6iyTyWQ2dWilYl2pcTcQGTNwrOTQOaIvLX+gR
eGpPGMsTXfO7YRkYX/97XgaX3QDc37QuLJ6ZQC6wgibCToGhPkI7aguFo8wXVwxFItXffYoVTSly
rojbI3RymFbjSPFPgdIL9INPbaRLjOJNCf0oK8w2djfTczn6We2jz/ME7uebOQO5nDd8WgVRzN9Y
G3IpYBJH2ovnH0qG2lL7FVHo+l02QVqqHCSnjYBQ4Q5HvBpuRGHT/l6+y+P2Up2UsFZZVB1Kn9oS
08Dx58tbub+T7wK4S6iplQyVNsRlLeDmk18yBj+qpBHpvUgKW+bmmhmSzGryFVmRZrGrr+pLdsqu
8zN9LA+jVz6UwNLMA+Pp8sr2I4b3lbFv2sg0rcxcZHClING2AKtEUVC4BYedWzdRb0dLQkSXDjsL
LqmAuPNdIHfpxGmmKg1AGoPKG9DXQdG/GfvTHcB8wGArohgUrY73w2pIEyWCsK5D54EGQFtiXBkp
aqWjkK5k92rD5LuFjnWN8Tv/vpOTUvek0WHQLWrL19GN6mQHcNXJkt0bdu9lIaB7DXgUPJBOCRAN
0IUgbF3Z3dzNN3CGMK4x6SPMKgQLunHRxFVjwG2FcN2vfFbzHkQNLLsquxHIGYaeSwWJUiy6kopT
289e3L6kWSVQGpEUzjBGJNasMV1wBQFrOEy+59YrEbX6ssvyg15uVsIZQq3hZb6w91BKHkLZV4bT
1IJ/T3qOJ4bBHfmX7Y598kdx6EsBybSK2RleMxc1q3sdAYmGzqYhvq+l3L0sYVf36bsELjoAI0C2
6G9P1xF4WdQr6ydtRHCsi8i6RIK4AKGPm1AdwNYVdNknKoGglwAUSHppYtG80b4a/LUivnPQ7OpW
jRIIKqLHVi+cqO/sUTTQK1gNX9ctq1JLiQQEiUZaM2eaYadGlTqzDhRGuRDdlLtqYOL8dU2h6K1h
X7Nxv0o1DOHa4cGWGNq3VI3uqzhJXeAy+qQoXVKMvwqr8ZtOCZJkvM76fLaHKnmqMW9t97oW2pd1
RvQ5nFai3aGPsnhCmqVDVad7mLKvlwWwH/ig9pv1ckqZ9ZoEHpdxDNQ+wQzuc1F805SbAsQVhujl
uKstJphlQehMdPzn962NjSzvTSsfAsMMyFKeVCO289rwLi9oP1u5EcOdoDWSfulyPNY6Dyh4JQbg
BgCWFzYaf74kDD62dYYMzMSO8uOy5P2zel8fd1ZxJgH8K0mHYAGtUAIMFBChCNRhzyeCYlvWZIVY
wDvgthAYHPlgsgcGKULkl7vGqfPuOmqjA2roRzWV7rXMJAKheyqiojSvo7PCxLQVd6WUGca9gIuA
HJhy3wD/MgF426Sh27+6lad/uIdUQchvEMUCZ58pqxanjmpUgdBEImnQW+GnMlQOFTDpLh8Tr4ZM
BCa0Dc2SdUJMfp6D5BierMI4RVeY/qwlzXlslC9yLsIu4rXhTQzOySCyYuE64bRB6gtApEkEgFoW
erPSZhjsMdZF71qRFG6/wMbbR0kpJQEFWbMxpTbtHy9vF+9+39ahy+jZtNBrhhTl71abWeBIz6me
BVJ7n4yyL3U/q7A+yt0/LM3zcrhIKSRj2aRdhIKgZj2XMmay4kwLLq/lw5TkmxAigwoIDgIaxtnP
2pMOk0rYrogQX866U091DKoTGc0NOrFzjXyv1UHypGJ5GIUR6a7mbaRznilvU8vK6jALzPUzCILc
QesCbez9y4vcVYmNFE7xYj2RrVBNYEKSEflzD2CbyWpEwzG7awF4lEwNVnSwOKfQDl21hHOeB3SN
7tOqfFG0njhzVB4ur0Ykh612cx93shqpYDnNAzU9UHStjRpxqk7Urbu7Z5vVcHoRl7GFoaYsDZYx
dxrzeU1Eye5dM9pI4M5e6jKtm8w0D4iW2LXmDeEckPJbGYqgLvY3DEUzuDhLtfg+61ExQkQoNA2K
lGAGcCzAUdhKp2m2RIjVHzLrb9ZkAAfSpAR54LcJ6c3ZsJ9EgN6kQWbo663eqt3k1I0BYmx1WT2p
WQrwaIB/y+kGtCHHU0keatMIvUKismeEOfDxAB52kHIaP2ZKrDuTXBEnGor5eFmJ9jf/rw/lC5jz
YpHBWFrwusWKFxUY1VDM86zTE1GE5QbmD7cBFdsUE/UbQ9ewKxrv99UulUcK3x/0VdyeRhNz+JES
O6RsZQcwHdmj3hszJpOWprKbLMFIVxyZh3lcRfj5e4vefgh3NfRDkqulig+JjOQ7XSVv1szXJO4c
K1lEjFR79rOVxb049NWsSW5oULol0n097gugM4E48p8fo4n2QBW1dVWxeAiKopuQ8THVNFCLypnT
r2VuuGYkH1jd6LKkPSMyiWYCNc8ACicfqqK2ksatDEmR+pSl9amKQf6pyILraHfXNlI4n2D2uhSF
GqSQga5uG9azCyRX9/JS2DF/0MeNEO46KLTBmA0mZB1KZ1qBRtvdapFfLVFQWJ0NjgXB3rEfvCSQ
07tpXCojY3unVNc1cFloO3glfV3iL2Mq6ub40Ln6Zm3M2FS0EqE9lItOdKIba9WYacCwF7reXykA
CVCvuLJan2G064ehc5Tn5nOOZJbo1tjVEuBsmMRCUA5++9/vpqSS5kUZrDIItdrRte57q2MmaWi+
/cEJmhicgZ81VY1vWizqqAnnSCoCpemPjYKSZbo+VHl5PUb6XdIvXp+NAkCE3ZW9i+QT/iEpowZX
VhYkSB0Yk4RaSWDpItKuXQ+1kcIdXtuUIGzRQhzeUp0A9nsTJ4NjgMtYGkTt8KIFqb8flUmb1jRm
iELe+CuwmPWTFmJaoRmWVbB1u0aNjKOFXLsqG3zDXpXJgwwS2CwIu9Ad9Bu17gQWvb9tporXEXsF
ymytm2t37DK9ARFXGfT/R9p3LMmNa9t+ESMAOpBT2qwsL1VJqp4wpJZE70DPr7+L9d7tykTyJK76
DDSqCO0EuB22WasYF6fPxr8XthpuFfcPpaH37nXtu1gkeDcxGxOz0D+boZR6Lm5WC14b5QT1S8vM
sdNhdusGq4dx9m02tIAZ4H4m5adpBhx0jBnUhQG05/pv2PVhtkHxmjI1w9IFRWmYEvGkYIipA36C
Vurfioje6Fw/GkXxppC58kicSpZCdj+kjSjA8BG3t69w7nqaGpDSZu/WzVnsW0wyC7mnlNgBsfH/
U3o53tQsbTsbwAgKyz715sxwjOhlMWR8pHvnALXslpRo6mXvp+0KDooUSKE2ealWbLJa4O++/oF2
H1Y2SuwGPg+5rJ7Ww5h2ObNhyv2LVvHDUsyxY1SNxxKMIS1df6fYxR18m8uIdF1i/4QfwoWIA+Zj
pQMVMZ7aXvmFBloJzozYt93B4xWq+4DmCmRl9j2NPD2voBxR2g1R2yR5uKjrz2jEYcuovSW59fdQ
I8oNyIrRQ2eSN/Ke5Z9IFeutMzOWmfIsD2uUebxmwDRmNKveMtTHtrQWyUfdziAGcltVDdDQIQUC
yfq5AYADZphyc61CPmTTjVbMD7OxgrJDVTKsOTRf81R/UsfqhVlJJRG9e9AT0dvfT1xcN81cS6sy
D5mNeQAgPbh2XAUxeNicSuHBv1HeE2lCipT2AKBpW1yrQUavsLDXvQLRxDHNVHH0uHtK9ekljXWM
01HruZhkD/a9hOn0ngX1nYtENVbwdYXJzcC+LZ12X9vfMT53V+rfr59094tiInVz4/DmlqC1Y8eb
cexgpWW3+kaq/Fir+dFaq8YxE/4rylM/UgBul8oASXet5UOuvXXqTj5nZXDUD2utCpWZv66rmWIC
a3X7tLqb86Jw00R7XJGnXT/srnc9ESoEjSRr1LhaEPKnNrKPtrUkQdkY9ae8imQp70V/fYuRNjYy
TTA7a5elbVR9q0oxmxzLbsojC9bD6HRBe7dBg/wfSIl2rQMDscSASMw7ChF5MddpNVKeI4HPAVYw
mrx1l7T5G1hzkV9rBmA20LkO1zFZPfQ4KocOaXvQ5kb3rCbB03tZf9sI5hgcL6djCj4eifnuXv3J
D9wc9sn3bglRlNFCYmwCT53n4yuyVj+yKwmok+weBAdVR2ND23SAO0xvWsty++G1Uz8Ba1lynB31
1WAteEygnELxzDg/jgaMnyQuUOsq6wwtC562jrGa38wMNMQsf8NAmOmgXSipU+/F1DOx6rnYekTV
wtIglmt95ICnwT6uVU89faaVm3cUNGulSo+Ngkmj1sh7r6vov4hzZ79BULUGnZxe03ixdbsSp+Gk
8TSj0m9pqnwbylFzialZfq/WxLtuvTsxXaeY/WZY09oQA4Q7B5i9uWY60uimMMLF4A9xL0N92/G7
ZyKE+zWWplEGAyL6YTgWOQVM6v3KFm+MLMAJlRIl2vucZ+KEqxy0NaqWfsnDbJzKe73m0w3SWe7q
Ew+Bh0KDwqiUL1zV0NRZOfeysqYSlyi7VMEuJzO2mpjgxPlYuzUohOn8dv2zye5UMEmzbXlh8e1O
K71+5FYcP6G1MDl2N/1ay3b0S71pJVnRf7hZbBCij4l9apEoUmkmI4qYVYVplVhuVWTT97wZgM2T
e9XMrKOZrL2TNXPp04TkLubnoj9/K+Db/vMLRDBaOy6NJcJSfGhTDgrO2Mm7r9cvdselnkkQ7CGp
+aLo1opPt+Q+aSdnJo8T/XFdyI5D1XWCaWWke3jA2kJ+0JEiGvNpqcMlsjAaVvHAmLJfZMQIb5w3
/nVhe58Na2AokiK/hCyxrjHktmWNTVGFcZc9qhiy9Wqu3Sq8sxyLNV4XVy6Z57/MLL5Jq05Gobaj
qZBu2wyrdViUF9/pNB1Glm8OZjTAnK32Hl9mtxwjp6gWx5xMifnvxJAzcUKSl2aJvYwqxEX8EwIN
CGFSnzMNVJxKkLRfhyKTZLU7CnMmUPiWZh+3c9EjONLWGwsDFviwFInES2//ifBEwOgwnq9b3kMv
eqlVVmmJTnGqamyDLMdKKDe8WnlU0r9hqF7RpOjw/4t8+VTou16dZBcp1h/YvAmlWhcUrM4dtirO
Ys3PtBtcQC5KFHXvJjXC6KalWLgVK/oZLRtrKZHNDD1qiAW/q+z20E+dxHVeTNkiicS5PuQIKtLb
2VpFI861HBk7xIf8CPTe2xxtArRR3rg7vloSz7mnlBaxgIKMrSE8/7eTn9wk4RUYD9o0D9vGbhy7
qI80U+/sAasJbAWeHsUT1yty2Ul33IwBobaJHQIsK4l1076J2iW1yhRLEdgbSI1g0GOgfCUO5bXE
7C4WW7ZLReoG/0IIujIitkA2MRaprM1DcpwKZ77T3fIIWEzUBtLOUx3ibPBK1x3bnmfBoATRVVWH
f7somBEj6nUVIgGK41KEK8/ODNfiw0MGnigvSRuJFe4pKBalgcuLCjgoA4XYsJhtCVuHwARY77qV
OZn5pMngz3eFYCoD4wymjprYduoTXRkwGEWKDukLjZhTTX+n3f2YlP71q9tJUPCNdJCcEgufTcz6
1HpW8jghaFage/a6ZlXpRytfJENeMinq+VEKawAKRWukYVYuDwmpv4xmIkned3TAJPi2qO5ZVNXE
VtVYghMprnTw1elo96qtayhvPdGcsUFwoYPE1++9P00V0/IqTBmNWHF40SxVgJOOVopMeehG3yo6
+7gYcf5mxSrm8mjeGXcxTW0TjBjt6PXRkARFXADoQtOjFNtQpIgldfCLOSxYnolHsYr5W3xIpBPn
t7y1MzAWw5tw4Q75rQVTWH0GjzCG+O3n8Xv6dxmAt1diejtKCqeCGiQQkmwTdY5zmcgfQCScYeim
4TXunSGLWdW+QblK+3ObO5MkOGuiNyt22VWkD8vq2b15y4n1oo/Fn6JjbLd4eiIhjNcAkF/HKUYV
GsZ3jDo+YUUHnJJknJaDueiy9sXuDVINNT/MTAMIW/AliqkhAewwIUPmaQSyCfAEIwa2mrjpwuu2
vhMFNkCDfyQJVoiuv62NkYnBIiPGLom6AuEByFYu1827UfqQ3bN5Dd0k/Nvm58Rks6hNi5fgPg/T
vPnaJ2PjVnUa/wulMHBpBuZGMRojuq8+MXlUbgUJs3xa0l9l/peWSMxq79ZORQi3lo4AhLBMJAkT
AHmixR2Kx06511NJaWXXeoE5gWk8YFThJIIlretq9VFLka/+VSQ+MYIWCCMbZB9ATwk7KJG/QT4i
bpcSz0l3ckq8CfCJVIKZM2CcndvwMA0cwH2QrByKIrAf8081hkdcUH77U2BbbvHAfeVX/3vjb67c
+ut1rdzT/1Pp2/2fhDm7aTM6jEkdEvtp6f8ecuL0qeQb7iUlZ0cULrdXABuSM7JlesVLabulv6GD
m84MHo+XDUi/eJVR0+6fa1uGQKcabx7BG1M1qSd1ez/W5hJque0kS+OthS6xgD0z26Ze/lfM9veT
60PYLmis4GRT1+Bd4695JYl1uwZwIkFQj0yva11H4hi2Wgd4pi9LPR9G+thOv68rwu5J0Mkiho28
Cs3P85Mg20pZEUMNgSHo97TyaCJrsOyk38Ah2sD8oO0YRxWOkg9jn00DCnwMsEoOq5LXFvSM9oJN
62qajrY+u8jtZGPYu8kCtEBFTmzZmIMUxKJAUxo18KLCDbBdgWnVWPUG4uexAjy8bJNv7xrfl86Q
mRqYuBXjSV1oa5zCnlrSvS5x4dkx+fM2KpCCMH6GBBjtYVG1Kz4RMKqkgJjUdKeiPzL03kb++sfq
gCYts6mG1XwASAn2Y5n2XK2JWofTUj4CvS9gVirxfDtXhQFBy9LQD9Yuh460DArXmnUdqkDsa+bi
0CX9539xCqai84PXnn4R3fMkA1MSQGexU6PGrkVIcds21p9iQyBnAX4TvghwDFAXEGMtuKgKG7Nn
mNlkJIhz89A2n0jTetRMgAT4aI1HnsiA3TalFSoRDPIwp4B3A4Z2BaUe57FLsPMOPWP0aHKSOYYG
BAWFfbp+g/tykF9iMAAnFPMjLAhxVQHqP3qFn4uau3Zxa7eyMf/Nt1we5kOIEOT52i8kL/si1K16
47bylvG2jx9Vju01TQ+vn2jHoaKJhGvTVUwyYan/3NF1lRqvdIX5zJhM7g3NrwDCEyR9dzsaSXy4
Lmyv6HcqTayUjlmUKawda6xZaU4XJYdmVG9mFfneZCygUujVu8hUwjJv/jKT6ua69N2P93FUQ3RG
KV1orQ5FaKdgb02flGx2lHiVPEJ2v96JFOHroSVeZ7qJrxfzBLwQbH5MtOhxpAtY4HotANyzzKXv
SQRqI8EQnAp7E5M1hEStj+MRnaKErE5Gdb9Yii/jkn/H+ipzNWjR9Yvcq1XhfQCIOUIwd3HBAZ9j
Q2UtKSQSA2TpdaSDlAcUk8n8qYw1zdGy8WDU/FUdrQMYO2KHYtktAjJMzHSJRu19U9gh0NEIcqoL
iuPcsJsck8UAj2T0sRonty6rh0GvJR91zzmfitms6CSxSZO4q+uGIMi0TaBrxV1B+L/QToBvosaC
qAzeWcEQe63CHFy31mGaqY2T2NM9thW+J2P1Jvl4O3kHHkL/CBLHoUdrwrypoYNnPtQCFSlA2oBY
JPHYJ+1e/ZbZbh0oN1mo3NmVK2uV78nGxgi+FBIe+2I8urO6GRvOGeJoNd4yvnyGAg0ObZjTde2R
xJ1bmaOkO7Pn4U5lbr/p5NsV7ZQ3vEcqN5B0/cxjPD7w+hvZbWKhCt+apSZZj91TFiBWYcxCw7o9
E0GKiN7+/0PG6YpiDCKtDD9jz+INAw0vPKGxrSq+NHnbsWWiaDjR4q2iNtY7FcccmbcAO81mXyQK
s3ksMR4BNAAY3yjyA0t7s8GTCxzs2gScLzLG9jewfN/RA6JD8p14pRcHiSQe7Rk022CRsZ4FSFpx
7k7txpiVUVWHCWmw62Ek/pKOqYPkTmIHe2qB3NtEixnDw5r4lTKrHe2WQlDTV77WHluz9aLmZU4T
5/r97akD1F3HFVLMT4qVMJSDi2FOoPN8LQ9ZrtxXU/HtuojLuKqi7rf5QGD4YiRZzEviZpztQkub
MLcXAI+ARDuwlFl1eNeaDpnMwUEhPDvk+LpeNjexO/WrLvGRF0r5/hs29GXLoBg1FByYZdesJh2r
w2iYY5dqg37oopU6oLFJ/CGp8gOvR1kf7+IrbkJ1VFkxqb8Bh2rnumnlq8UBGFuEllG66F46U6X6
1Qx+ij/unm+SUNUFGhjaXbZYAVeBJG9qk1GHhaU99mN6u2a9RPd3D3MiQvBU1pwNgGNImjDplMzN
FrzRszxrnZgD1S9tkja4rjYyecIX03TscxrLihcoAJCBp3TQu8zNmwTa8fm6pF3d+DiZCHqel9ji
xkOtCBN6lyvEL63+dlW/5nXiLICqui7swoWcfynRO5pJs8zRYuIlNayLE5vrb80yv9hT8aeBRZAj
ZHq5kXCbNciCMno3qYUHXjJ3WT7T0Tz8dwcSlJyseoY1AKUOY1AC3AzRsDhD2REXY2C/rku68FXC
kba/n7h6sGpVSxnj6sx45o5qlz+aypQVtfe91Yk2CAFlmaxcq3XoXbHkbmapt1O+xsAsK0oH+7TP
i7X6ekaDdWqClqmSd7ZMOzajODni2jSZopdxE85m9HkgFkr3+tdWtyRJgEzMZhEnYsCkqPVgaK3x
iLMcbs2ukU2ubdXe9Q8mEyO4DKNvYL9m0YQgB8YcGFWDFu1HZ2TSoVyZagjOQhmzWik0HYFZiQ+L
Nn8tFVnitP3Ys0TjXPvEQVENA3ZrYSGCZMz+TUv72NrGbRlHh3TMv+tZAyLbRopisf3uS6HgzCUg
CUHlQjCutG9ZUdhwTUuMGbde5b+GiTMnV4HZ2hfPfQzE5aHD5F8yT7JB5/2v9yFbMLeSFQiQPMca
bW8/p3UfgE/swArZEtjlEsf7xX7I2X7HiTL2DLtmdQEko+xmvuOPs1O6OoD66qfiKGPzlMoS7AvL
10avp5BFjlt1kf7YZLFwDpNjIrGxy3fodi60vFXg7W5NY+FFX/W5UVgYPAn1e/pt8Qe0d0DcugIP
FAXV/wtg3l7E1LAQaOHJidFGMTttzDnjZg9lKWPu2OtnqyjQJbtNqlkSw/as7USQOOXC8mwuqhon
00zT1UGXQWRTujIJwt3liQW8uhzRK05LL1JWly2y8dE99T49hBAg1aYo2ymrmjDL49EZFeOoz2An
N1XZerXsLIINz2NB2GhivTpfQPHU3zaqLM98R34R3cTpWQRTjcsqNzuOav3kLu6c3yU/h0/tcSOF
G53Cqb6P5LH7mfgyhAfZFQqW29E0zvWUIkXrEh+PGQdTGC6VDTDupWenhxNslvDeXoft/qpaoX7a
laZT5dnPARBPSWxQP2/HT9fj1mWHEaZ7KlKIj9GUxiO1oeAjCGI2ttqVumCFTDzTK2+6m+lRX73o
QTYhIFMUIVxm+prTTkd+0xEl5FQFXR5rv14/2l5AOT2ZECjBK99Z9oTsJs/sJ8YaUARqvHIqvXvq
mfZQF9mhq7vbrp3W4LpkibKIC0Jt0plgpISyZPyQpCqmbXuXT4Z7Xcp/+HTI37DrRTYc//NoklE2
5BPm7EPzufte+ys4Iw0QovIDiHeKACNOvhU7si93uev7rjAfUoVPp68mwQilVoS13upf7UZhPhvr
/pkqeQaaJqq4HcoJQVGM2aFRJu11mOk3kIxOn8lSJ4/VQvNgVtvCjSujxCYEJW7U8zdjMmUMT/tK
9vFLBQVIKE1pqsGazJjd0U4JlEqVNOj3v/Q/IsT3VD2ufboAmicsBv2+KxD2GDbvSTTKqtn7ggC0
jZoC6nZilWTVzXSyZhMBT+M3pDIPsWqBjTaVRPLLuAqCC0RwsGLhUEyc3Gk6ljeTvg4hkFt0txks
f8jYD2oXPsaIfl7X38sjbbJsE2RH6BkSIgSLFFgF/RABVKvWmVuR57Ja3GJ6/hdCMAWCYoGGqxM3
0ydTW7Ul6YB2pTxHza9WNZy+k1WWLnu5QNNCwf8fKdtRT/I6ZerwaKLqEJo5EDDVb0v+11Ij68LE
Nhkf6/R7iVkhY30gQNhVZEi0l2q+CQe04jZrha6/EDQKEs+20QA7LKvVQG9vRvBsXL/ES096LkFw
NEbGWNWpkKCo4+ymluabLMGcOCm/lnjpKGp+P5XEjw0uEbx/NB0TdTbB5qNYi7c7VHoUcxzCeDSx
+Y63vVk2TOZHN0U7Tym24/0jRSzEJ+m6xJizGULMvU6g3WqC1O8bH2CmQKV0MwfFkaaWhIhdQzuR
KVxpvUwg9RihMbW2hHT5UvLlLsFk2fTHtZHzswneuq2ACaPmkNOWsxOt9+ZYunhS+Qk2M/5QSQDp
bAI0n1gYJtu+17kNYCN2tbSaAudzgQc0uQMokgCL8E5u/dCNG95/MjBbdl3m5QjPu1AAZxCsGG4e
61xoOQ1ds8QU/mp+nIfYbdRD3t42cxY0M1Dsmztag18kfomsL0Zduw32yHkmmWO98GPnv0HcS1Mr
NRnaiXThHPtJCtDWXnO1ZpZo6YUpCFIEb7nEJUYvGrBoqm3iKMtNrP24fpd7x0DhFg84dDC3Mdbz
q6TDRBR9Ab2IPUwOj25V3jhchga7+8FOpFxAWrCiJOoMKb1Xf68ix3SZfmN58/PoE9WpvdwCdKUn
I7u+sDZc3qlU4Y3VpWpW6RyXV5chH9Mjz8tQaWPHHCS6cBkJziTBKZ/fosKGhAwUNGrgBj1g6MZF
q7XxaE3uwQsA/A6wP6ZpE5gpecVYdagay5E2kWQUR/YrRPKbCKBpZqLYfVjcjR5oYtwkiH7qnh0C
Afdre7iuOJJvegFANQxmPxcGh49ZnDUwC6d7rkOlc+y/sDWeOqpn/rC99Ot1qdfVFX3U84tmFp8o
6yGUzZnPzRVTDLM3q9O/8GoA3EBlA+iB9uXSadfOZtwQcAGAdq+sS7+rHw0+3+Qj8fX5r5Y2ToH+
3/Wz7dn6qVD1/GyKZoOBpITQCjvajLytkyTN27z+WcR719KPUwnOJAZuvTanEDDk3e20pm9WpD9U
We5pTemuC/fqUjZM8x+05B+ZF+smVmHmswU3SY7kS8ywOQdCd8vrvL4K1+/m7Wj5kb/K7FFylSLR
ZKVXczvOtAuLm/hQNi7IPN9LbiCbfjBcchh+yPZO/oPxfRxUSAYn1varOUCkHsaHGn0+nHJ0F0wP
uV3lyBlXpTcrxHhgdiekYtbwPkmou7D2z8BahafzjaN1i75V8iwrh1y2Ds41SBdUNLI64IaaCZgB
2PLSqSE3brpyyR2Mffgwpde2Kj2jALx9Zv/8r4xDF3S3bNIJREegDjVI4vYEQV2XdCb2o8U/H1Df
dOokm587MB5oKaJFDh7v7CH/NaR38DKSgH5ZNBWuUNAToFxai5UDI7z8EqFX65UA7QF9oWsvzhxi
Z9blykGWpMl0Rd/OfnK2ul6NziogNLlbXGAgIggiEgXpfeEYBh4rwNx27MmR6cvOlWIygGHKFuQH
BDOv52IZnzRm0HkMNWQVdf4KUkNlLByufLquHBe0OCAWgSAbnDgmAIPAFHEuqEViU9RsAvrvBBCr
yXptU+1+UVAdBPYhHbNXpD9BNk0BI+OXKdPu4sy860rq45X61PL6ruz4/TTSl7ycHpDvfkt168VI
hgBrgZLQsuOazn6qcCcF6NqxBYzUXAeyk9POG6ZSmkh2C/e07FSKmJBkuq7WSbt2qO9ZmDPqwCuA
RsANDhRWfhXK4OJ3P7SBwXMAVWGPUhN8EXZ5S9SANYTlfly9BOSIVkRui5lTN7cs7/rX3nO1WwkB
4gysN10MqXTAWhpbtuB9iGgSY28N5Iua165zMAAsgXJtwzB7HjXmr0bujVMaLJ0Mf3MnETn9DWLf
amEFJoBUfMZIS15WVceyAtiWTNlw4Z7lnskRNDvGGM5cGfYGqF1/n0d3el1/2A+903mLp8SuUbuK
JzPbvbNBCTEhBqxmXLMgU1GSNeE1wP/XLGGAyC+xppnOEUh7u0XyLfcUBws76EqpQMm6mOxuciXv
sgafkpdv5nTfRE9NFZZjINGY/RN9iBEejOtClqFheDBqSZOEcd62wAnn44OdqHi1pU85t7+WaDVi
7F9Xwz6NMPKkK9RTpnW81aZ0rB1NSWbHnqPmy/XftucPMJtPsAkMJF8M7py7Lo5ZVmUtRpB+p1+V
9U4BANJ/JUAsVqpDzWga4W2iml5RvRTt7//u/xfePuagLa2hIG4uzw3F6ACY2f87AULSQaKqsAjK
W+GI5dfCDjSwDV+XsGdl4KzHKgh2rSgxiSDC7uBnWowYoZIHjqXFn+6xNArVD6bUAfrLRk/yKMsE
tg8rZOOnMt9bXicxeaJELbKNxnhKb0o7Csr1qdFqvywltdC9WHAq6D14nghqcr62rY5iaHbT3yyx
W4HMSXsYQYzqGBhWc0Atr/2UXOh2YZeHAzATJrYIoFyFdC2pOpauFZ4acQnH7Oru+pIfmU9iDwzZ
YAb4LIMD3QsKOOWHRMHEm3ZcVTLDUY4BWgu/6SG/z93ybrmrg+ZeVlnY8SenwixBX3gMLrouQT61
mpY/F5m/qlPQZe2fp6SYWDRMAIqj562LkGElg2+gGUyXKBOACCLqDWn1xcqVu7pIZWqyXZDwycxT
VyzE8GmMgMVG3yPN5LcP5L4BkeFd6a9fbT+/UY78V/di/EqeI4l5Xza0kLxhcQirN/QdYlUQjMY3
71LSDlslbfBVVyndjeEW5SHTWzGR7KAD6jW1K5uV2D3wiVwhE7NGbnFqgM8hAY9ObzxanDh1ixFe
8BHBoTnXTWLXz2M7GBzR+JqGuFnZYYh3aG0UtSPdDOe8PgzDKgklOx4FF/khYvv7iaFjhDjDGOoA
ERY99n353GDVg5fNsWTq4fpp9jzmqSxxrDZT147pHTI+rfVAJGWHJnAfFdewvYXiNZMcui7MA0um
K5vfuFDSjyPa2y2fHLFq56jKO6RdA5osLHvT1M7R9c95iWHboXdVcLul/e2yJH5pYAhl+BvNe8mH
3NTi8idg3FXDoiiYOQS1KaMkb6cRtp9ho7+tFMzO3yf8MChvXflIzYdu/nT9rjf9vxSIPWAU2Snc
geBLUVJMsraeYR/kl2nWTjP9rOibWduBojz0qxpcF7evRR/iBEeqrgWbOBZ1wrl6HNrfRv+QoBVS
L7+ui1FlcgSzb4D3ltQG6he9N/kJcDN+1sdGv2Eu+Rtr9hjqAHZo7HWHJaBu7JaB4g3O5PI79pJ+
lumV7LcI33Rq1RSzHvB9uc5+153qcxofGKnf7FzGqaDuuh2gZmN3551HRviccdLYgBUYQHXYFqVf
jEDpy4vtzZL2psur5W4CcJBbLfyJK2r/iU6or6YkvmcolkVGcUNHRfVHNm3I/uizTDPbwNOsQ1cq
KbC++zfaloDOpMngR+nwCn/Ab6tpXlOH57zzkvrPSS8A4vQRpi5e3/bclrqJzn+oaTm4fR8n7ft1
XdkN7icS3r3RidnPbY2JrAreZnLXAGCDqh8f6Scg+bsJd3koU4c974YTMYBJmsCoutgh0QxgNuYF
0pcJXEVv4OX70oX9YWk901HQ0XLzQMscWZVmJ0KcCjWEpKIz5mWlW0FvXPRP2oIuSZl8llzkXuJy
cjBxsdocUsKWzXk1NWaZnP7FdJvKmQ/MZSFsjneO5hNH/qS8mEuEv9ySC5UhiwFGsbjoiA2MDkwv
1RJk7EaJyrAn6Jkv7JEkT1gDcReaAYBIv80G2+O2EV4/tmjeEL4tQGsAtwEk0AXYWdRkDNh4EA5k
QydSc79afnYY0qknCbiAaNsQhEVl08RLDjudqjivMa8of3TauARrepcZpaNG8yFVPZoavmZQSSDa
u1PsLAOhESDWwF0RA0M3LEqS2OUaRNzyCCpf5Qq3aXuq+gl37Q14zNhJ5S/sJ0pg7vUr3TMR0Olt
uP/o/qqAvTmPxH2BrR5SIipNbnUThdiUL1Dx7jFJ5mpu6XUNwFdlFnI5hbSliidChZihYEmPKSti
U744i1upXvkQ31ZB5GU/QPGkKsFXPTAPWxU1BvBqI7vwzTVfROIT8UKYQJFLn5oIFso94Pi8VF4d
jocZJ+5euLscZAnq5dTj+XHFbhfQoAwlJghL2Buag/5G/5X6pWuDk9pEyd09Lh6WfCSZ3Y6HgOq+
r/UAfBr6fP5dVaVOSGsZSCK7wil78HUa99io9STqs3uVFiBokEBhb/RixmOOMM7OMXJU1I4VUjRJ
0K2Me2/z6VYJBZoOg2zmdv+l8SFUvM96bRK1aSCUTpa/9pFL4MbzHlnFlPmYK37lKqCZlsEFvu/z
QEqvQiUztebViWzgQ1PZxP2+EZ38IMGIdL02KtWEEZFcuy9ru3C0nPqjUm6EutgLwsq+VT5XeDGz
JodNjS/dmvm5jgjUKLLceif+4Mv/80nE5s6a5ANAeBFkgW3rxbem7nSTn1p+6lqfLSd2xzVUxsP6
87omiL55K92fSt0U5SS0Y1yTtrENk0ZEcGdTDyLNwDblk23LhmL2NfvjfNv5TyStplqnY882SdxH
rHXnoQD4liRbl51n+xUnUpSaDNXyXt+vtDeQ97mZYX3Ghw4aNZeIkhxIXOdPcQ5WtuiJ0Yy4KKN6
K0BLaCXrWOy7oQ/FEDf3ZyMqW4B5bjVoGrCgjp3Uzz4DQfC4+frKt4iTP1auLMTsPrROxKrnN4nZ
F3BPVDFGi4oM+fA3K/vNo8UZsQNeaY9NVLpRLYnfEhMQIyqG6hJEWvQ350gHSGHq1Eo6e9cVfl+G
BWgxdKtMqgkOtujHDAvDK/qMHHgEaqBm0nL3djMXcQq4b/8rQgiTE3Do0q4lKGc+z16ChzlQeg6p
i9Kbr34dJAFj+8+uCROCYpuqXCk3YUZRPRVYb3UKs4kdO54DY+lyj3Xsc2vI4Mffp6kvxH7UzcW1
aANT0K1Ro6Q/fit+DscVikkP5m/Fyf3Es91RD1gYu8Sxb1jupf+uR3IifnMDJ2Y+crKaI4XnLiMf
AAguK5+AVSpLssR88t05fkhhgssaY5JldgWXNbnErX7mR+OALSyMMtQ3i4c0KwAPTah4MsvbVdET
sYIPA+VCV8fgOg1zqw4rbbxRreHtuhW8z+idfr/3VBmsMsTYQDNtMX+01HRYgRRjBMqt9Wx/g5/0
Zke/mcEKvnwDBsmWwwWyztbFQ1KUKvoUrrfmskndYlwKlFfFH1GumgGothxk5VtDNI3/Jw3dbxRq
sbgsvrYGzgoU/SIdiU3ePXQxpx6GMotPWm1Wt1zNiJ8zcOHO2sI0Z6Z4QTn5qCteW6BLlYxm84Nh
Wjq+ndeVPOqRwh+myhweaDHDrkDl0KB435TfB1VrKk8raY07o9H0UNnZ8DPvdfMT7SwMo0UlAIf0
GdDqxAY5YFUoxJvHrHTKbB4DPg8YWl5V+xARQGFlLOcvRqppv6KKR3d4N82fY1L9iscM3Nzd0nta
XUdO3CnzL1LNzXjfDRxcsQrNDymdNQxLYav5r76aiF8x9sO2leZAO1qF4Jbt/TKJ8hfbiiZvGozW
WUCPpzX87+vaJSrw+8XbqLTaG1gZkBrOrTOe5mGi0WwEWhu7WXSbWrLxa9EyRQmCidBe472epTTA
PJXDjadpQZd9GB216LwROyDXzyMmFaI0wdtMLUCVUjVZg8LCB1Jeqf2ypsd5lYHZXoR6UZAQnDKw
yxr6kNNAOWxWCSwbb/3Bv5Ib08ketC81tkuKV+Xl+uku0mBRqhCv5pYsXNOrNdhA0bZRpjw59OC2
91q0i9jvHDdcuyqReFcxfRKlCoGLpW1UTp1mBGMM6pXZWZcFtMSV5NPtHm4jyNNB00mBDiHk+AqG
7roi042g96ob1Z3Cwmvv+QG40tTtwVESP8ogwC7GtLaTnYoUvFyd/A9p17UbN7Jtv4gAyWJ8Zews
Wdl+IWRbZs6ZX39XyXPd7RLdNceDAebFgHZXcafaYa00kvMAC05mqzuL+kWRvLCy2gQD2iiMo409
W03MQx9cs4hLoUwin2qR2WPDl1YjgC1bASmyHG5ycAKOWXQfDj84OsPmOD/PiAEQCYAX2F1hvh7K
IRPQIifNM47VVnGXjWm3TnJCpdj5F8N29K+x0UoGGuE/0tiF0A704li2WLBsdZ+BQOcbQFO1t3iH
XUd3sUVH3gSYanIXN6QflF/3WFPVS/GMDslpHcp9Omue4mMM4y7fDRvzmNaW5CuedMTUJhYjdzws
mNVgeSmVUaNgJFEqgZrZUz6lJ+Mpc4ItHaOsXs0nccOrufJumFEf7LlJSSLhiLJv7AoPYxd+u+18
XnljzZNenomJDLI2xiCjICLwMSWnwU57UoROCYZmdRSt6yrKE8WEiNoQJwnTyotXYweBGDuwfmLH
8pjgWXFd0LrlnZWTiQ7pBLbIeRk1bwpeQafig43NU7X7epqtVOQNPn0YJ2AMj12+AKpYChwcGF7r
pifJaf3E0+/CLR4Xdu0Jt/nz9cOt5VCXH4yJDVIEDONkhuXlBjBZpPu4bPxABwRHbLptkW6HPHWv
S1w3Ngx+A9OQ/p9e90VqL2AxSOoNafHaDIt94uc0u1GKv0hQMPGExS2ZAKqRLRR3RmmgKoZPFseA
AK0eR6X5G6W4kMAohYIlRTzLdNUDH6xV9m8GUkCpPyTkS5Pzpg3X0q3L0zA3pks16boWthttxR/t
ib7AlK15XOx6i7xzM27+Ko+/lMhoxSQLWidTb9Gg+zw5tPmMiYEH3UdJ+J5bh6W+54P3v7hLJtYs
pioMTbJo3rhTdsuh9QOneNZxPn3X+OMzDy6Yc51sXScVxkiLWihgRG6N5Isiv15XcN7fZ6JJPEtm
oyIye0av7rCFe0BnjTO5su4lzlf2oZlFkP+PRi69P7QWp7Xr7kvuo7nrUTYGv+YXrldFArEazN8Y
0sOQLnOskbQxioYGKgH3zQH7lqgoY4ikd0IFVSpaA+AuRa/pxaVEJkAW4IErcqWFXrznrak7BU7q
tw761/bwJvBLYmueXgKiP7aBMeT6oZE1AnCjM1ppxkArRZasnDxZTn1425eda6a8Fck1R4iXuQxE
XBPT2x8qVW1RTEIpz14V3CTLFk0zLeNt2qx/tQshjCV3QJDM9OU99zc+iZgUw+TWIxpJbrRZHuP/
ubTBJP3sYNpQl8oMiizJa4QvhfEpDB7/d9uSzi9PtmITj0UFFnoT+Oii/gOz/Uq+/LguYTUtuxRB
P9tFfBJTVQNrPRCaGm/xRNfcg3REvld3qt3Y1ZEXf9e7jBcnYgIJcqShG0kwe7WLRo2TedVzcFCR
eIqbmJcyrSWBl0djAkmtFHNSztC4ssAKVLAd0i24NQ5t0aNFk4G3KXPHKfevX+iaO7wUymhgmQZa
Q0p8skSpZUvFtLgQ8hCS/6DmvyoSOhNCsNOcDLGS0ieuaKd3qoehjZ2xlXxUg974ron+ZjZiXZyJ
HfoV56Iu5wIFEKTUP6QMrz951k5zrftSYMhWKISHpCfe9Ytcr+mdVeUDIJBYKFUxwbj6XfQg28EO
rOKIzE1nBZ78DW3SbWdPj9kjd/mKuvZrx2UccTonWh9h8cabd/Upd6dNZ6FD+lB6/KfgulP89SEN
5p2S1DkgB6JO87C9URn1s17BG0+Le/0qqVGxB7rIb9hGhJqGMWDVkd90432X3qTdYOXCgxFxgCzW
KwUXYZraxoUv0WtDK8UIYbpS8/1QfOpJDBqq+tYQO3fSm91iFJ9KbFupi8ERvRbKLk/IeDFVadXE
DPG4LLStlN0Vg36sx2d9Ki09HzbXb3PVZV4KY3xYG6tZVYTIeOZdeqq88hhgrGx2ZKuy0WfmZN7c
S2W8WBzJ3bSE+HiKPwFcp/eNbQxQHXnDG3pe08XLYzGeK4szWesCDTn+KFmxoloGarqGwvlSH0hB
3l98F0rC+C4iDnUkjXhK0KJ5t9VstbVbDdlVbFdu9jQ7jTW9mY54N2jg8xJ4XoVjCxqz81u3XYUV
GTw4UeK4jYFeuUO97mE5affF6+yUXn5ffTETixv41uLCxe2yICJR2ZthhSo7Al/6ihkwe0QzC9vj
GALDRGJigSoxvuG+bNZyykupjCszSY39ZvIu9WctNMZrKvYrbHXWaPdI/+uqLPNxNcafRZIR1mMB
eclW2xW3lOsFhaVmI+0mt99mbvVGPnOskfdBGadjtosxiOifeckhfNV28WZ8jO7jIzmZx8HNWqyO
i5vgpH7niOXdLONx5MhIWpJDjzBl4ih26jaYo9z0HhokdrFrAKzDcTs8BWK8jtn2MbhJ8chPImBC
TsWLVPFmg9cSpkttYVxNkitmUExwNQlmsNAL3Ug+0GC4job3xRhHMxV4ymklHE2ifhPE74FuWq2w
OEXCeTbyjsN4mrwJkr6rfx5nRzapT/wefpP3oOeIYeEotFQVl2l5d9DhhmxMcBspXuPzxKwmfRdf
R2depHrbYQddhgK0LrXlwtNGC7xecB+BVd4IDs+yOJ9JZ3wHHoeiUST4TEY+gyjqJQ5/RFLoaMv/
CC/D+Az2EdVFZapO1CPLC1bbCegclltQJNg6F17mw8gWK4rxFSh6N6nRQ1TjGH66oYusJhh+7Qyg
lu8PnsfgxA3gvHtkPEXdCLo6zNCP6FAdRHs6zEdJsuNH5bshWQUCXu406Id66TPHRdEPdCXtY5cB
xSpFpA2gMIof3UI1MbjRWfqx3C5HYcvNmjkOkS10FkWiKsAs0zztmD3MJ0ryJd4PruDXeNsJjupw
TsfxhzrjRSIpIfiS76cjnkZZD26Uzxj6stHu9+LCyt7+azRln11y0/RqSl2wsGmfZnc+Ll8xlque
0oPxsjzCLWPu+Pop1w+pgd1Yfp/xZ+JphbrUlAD4zku7r0HpGfHrf/v7jEEoWju0QYG8WQJoc5fu
unngnGDdO55PwGh/aSixOUq4M0N5MfXPqSIf0tlThU2zxPZA3jQ99K6f6Q+O8iySGuTFM4TMZhFN
PQyudbXcDTetj2YanL/5qXuClf+tZz4LZOJmYBayIPf1grhJ0S/12BNc1Y1eaRgoWzt749UKP8wr
/XRkZ4mM8gvCMEQhpsa94VsWuqo1/uhrG7vycGiGU45W9KxY2UkA6/eO2InLZ8ZdLeSAo/aXZjLB
FeT2TWrS4Jod6Jn7I6jVrPwQbcRN9Mj5oBwdYrEwDSxOZyZtWGpf+h8YktgAotIxT9gNC5HKgiTK
E/dY6wOHYOTPd9eFr3vvX+dkJ4sKYVAU1EgRMpCtB9KIF9FdWWs24aIscGyd3aydzVpQGtqDVm/U
F8BwHmo7cPTHfJveYp/Jjb5wdyV5Z2O8SxNq7YwpXVh/ve0c01IwLGxnsl0C4Aa1HQ0eAS2Xf9OD
pvr5MTSdb5XxOyGGdPUUb0yvFp4zrX8qlo0+5p6eZHZOPg8pz4/+4dV5Fsi4IUMB2osuwkTp1CkA
w57zTdxaxS1YibfEN4gtxpbi4YFiz6gvnTL7uhb9IfM4y2d8kpLVnSjSJADvavQTbpC/Ocm9teSY
FzMsklnDnbzh9tx5KsU4pnZaUqWUoVKjPTiUMbvwEvQUFMDyElu2ure/TFLP52QdUzdix0Oq0YoM
9d5GtqqgWKhNw1sKvrd9Z2SNW49z7VaAoTgtOoa5RLNV7RyzzZZWgeQ3qQyTi61Jv+41dWOclRKr
Q27SGkr4hMeGscu8B2OrONMOM2xe/hD+i6DAEcluByREaYQsFDV0ml/6RrWn7DTxl3bWU7xf102Y
N4GgkESQ1VaFWncH2hhLAGFNvsgeeJ8cwnndc9wFoT/mIq42c5cGeolbzLoabqK0Rel2mHOvCTbX
rYV3d4xfmoMgqJoKVdExnDBoBOjM4BZsb5zMhCr/FaVgYb3SGBAamY7cCs1tq04Fa4gA7ZyCL5Y8
KbnCQ4Hn3R7jgUShJmqdS7i9TIQ4Xw5Ty5BvNd7U+Wrd/CIys1iu2FEeBUWA0UelVe7LH0A9tdRD
eTQcxVHQ2UlRFEVne+YO3XAlM+6ma+p0aTN8N+pkzdia7pWnGXs/KKGnNiAilG/FKZdQvLBjjzdl
/GGbi0mJWNQgccIrHGAGC+qKP0tdvXpSxiMG1HK/diZXBjCdp6GUvzjVWyF7PNfH8bUsPJVYkgZY
UXj/xOKxxzxe2BJeEOFETYWpXZaiWCahSHORFxXry7Nlfovg0iMYyDP5grlbMBgIvrGXRUC+W6PF
e+Nx8jB2+LCMVPBO9FDhon0wKpiKNWg38XLbFLt2Obbt83U38J5bXbFQdodoGGYwDiTQ5MkLfIB+
jcdpQ0Jr2GBH3mv2oJ/308oyNuVNdpRP9VeVv0bLy7Q/QMXFJBxLE/1RqtPYsL6h9b72fRwA6P2U
7JlWYDANgzJnabfP3PIBxxmySHJ6PACXuUOqROvlwAfAuszQWcW+fxExJJU65q18jL9ev3mOLrMD
Ra3QK0WcY64NULxhah7rReO1ATjelwWRCyNMzmFumxYnAn/ayiBMttoSGW9s905gtffZLr3Pu38B
SMXLxRTGTeHFqy3lDE/RvXQANEPxdjeOG8qIPmKnRRTs8Qaw9zzj5fh/hcmMBlUZstmA8Y52dRhf
25O6wQykIz+ksTU65k7bR675mdd34NoQk/r0Y9Fhbp4G7RflUw8olhxi1dIJgLGBGo3devVBxRNR
f1qecie+4S30cL4zO35UqNpQiVR9ybiv4n7Th7mLu7ek/nNYKN51vf1Da+5XPsQulwFF1miVn+OE
7ZOCuGPajUt2skPRH3hDplxpTEKkJ4EY93kFEIFjs8WmwptUufpp9EBH4bfVjiePY5VsG7epJFVO
Q4yAhu0dSR8TveLoKMfVqPQHXCR4lSak+QQAIYTJ3p5C01HKoyLxkOC518ZkQkDSJ1JJs3HtU4Nh
a1Qld50re50dufhInDPxLo2a5cWZUhMkISFo3Lw+U/eToGyInnN8Ge/aGH8ihiBYU1qEKTF3c0pe
DsBiadE524Sc4P++HnRxEF2So1IaEYiGqbYWXYw3dRknlp6a36WqnP2+qKwqmjkWxbs+xn2IpAYl
cTwsXtOoG10avVLhlP95lSS2IyvmYI8bDWxOKH63RfPOAdLWVjyk3rjhJomcT8V2YWO108OGVq2q
+LVK/Sp4xYyJVeE9Tk4jaOTK2kr1bYlt/OzrIpyi4FaWO867g3OlGuM14hhcs03QLd5kHlv9pOq8
kiuv2MF2YYM01Yewhc+lOYv0gs0px7itMXfhSrnVoCSv7EMH/LzRPtvxIx3vfPTfLxR1MJOirnRq
Duk3MztlPM4a3t9n3IdW9OEwRgTuQyyPMiAr7K4yeAPPPCGM28iURpHzGMNHdZlZ2qx7S1BwALR5
eYjG+A0dsSPRYoSPjNiNbGG246Q+C7buBqalYWHpRnLbe8Epn68HSd7RmEQkXqY+x1QcKvLipzAK
rVb/fl0AL2dmaQDGqjPMOaJW9qLeDO+MULU9bOoaS1iB59P8rrqTLeVZcL5zer6cw7HN2CUsQjkX
IDqKKltLejuKUk5EWd/BOpe+2UasNAaVBk5IFGprtBGHrbovCovcife9E91JrvHcPPIel7wr/dCM
JaYQQSfp3peZ2XR+pParTeHRBd74vaynuz1eucEAaGQ7s0vOvXIcJ9ukFWYwPswCylmS+VjOrd0H
u5F0znXF4RUQ2HlXyRSKIMaiuwf6C2WX3Cou2N/fwYYdslM88opVUdmiBWleZODpDeNUBNnsUOmH
08rLztGHbzmwPDiH44lgXIomV3plRHg9D3h0dFuymTbGtvXSbXGio4XRo+Zel0j/4JXnM9uRTQOh
Tkc6ooJ3FsposYXVQWs2oTAit5WwNjN5UXRiu7GtmUbEGFFM6wBmU31X98MmPQj+HAHtlNuH5Skj
k5RUS6mKAGDCAJ5qoZ4e3glWbYfuJLlh6bVOcENsvQYEOQ7K+Yicb8hOwsZTk00E0PxeOD6KRHTV
KOR8NJ53YcdehdzMxyJEEv5zIyoFRo+YWIL7bbIxB+5lfztB9evRxOKPamULNLQOcWjeqfKh2RZe
7i/+8KMeLdredmlLvfSUweO9DblnJb+nClE8Y1kuRSqkTKVr9Ic5uTVUt/8G5Rk3deca0m0saNaC
3l5ryDw/ThOtK/bB7nWraZKRoIC3GTD6Pru0TFlsJHtxB5+/bMHRWRaxE4N4ZYmFB/SIxdZLJuS6
8eAYGo+1hd7YtTMxTmbpk7iXleDnZDhtCPSItqCOMFCkkiMLYO08HCvewZgspsPmrFqkPTxnH70E
CgbGBPJl0nnl83UxJrboQFVoyqxZ9EQhRh2UeIgMupMJnycVZM9clVi/vrMUJjfPlHBW6xIqURwC
rCekGA6N/RTjto2FIZYtL+rI6/7kLI8xgLGuxrIu3tuSgZ+7KO09B8RCz8zqNsteTC1pk32lnfUF
apm4oeaPrV0+T4IV/p1rO/8U+lMv0nYAa5jtEIvYuO5QLDFAHcFnm1y3uLMM+pEvZChRMbdqQ+3d
j75jNGNHJ+ujO6zZAd+Ne7nrMeksjbGFXJCMudfRjvg5ognwgcUR7gQUbMMdxl3wFgICPnLRxhZu
QQBEBKvvLF7TjKe3jHkUXb/o0wDzAOdiF8l+TU6dzKsN/KGkcj4qk9MXRjyHrY5qauOIP7NDxMNq
n281L73hTaL+4cV+lsbE3yWXSYqlXSACAGMsnJNtbozWknwup1s5orAezS5WDX8Efm4YBf71rGYV
VULG7v8/nsBkuiCiBCyTLoKNxpk1AThvSLxlI9i9F7XW8KM4EVvboJQKJozv1yVzjNVkmq2D2WWN
oCH4FwJ4qvCyHirvv0lg3E8eIj0MhkryIgWIxMtY3kd6bFjXhaynhef7Y3xOgYHLkohICwlAjcVS
dOo2sBNMXgQY1b4uiqeXLMKyIUyjadAu+P9jcaA/vVecclu4safdXZdG1e5j7DsfjPEuGGSTZIEe
rDXvuym08uhJD5FYKy+p+bXKYlepcue6SJ5KsC4mDaeuViTRG9MNGL6tJIw4V/gB4fdnX/N8KsaB
dEHUDt37axP9HzpqRTbBZ4JehV9jaUJ3w9DqMeBWbJYGzb/Ol3ULAGfu9JR7JrHywuIBgnA8msn4
mtTsg8GkeyIhmgoDJksS2YpMXpLP01LGxyhtW5Is6oGRkd2UBbZrokOoLtbYcYYa/pCD/v/9YrD4
95gkLfIiZLRvO33TdgooUWhUirfyC4A4rNQTttzJ1esXSNjVYrwDpRjL0iqMYiF2SZuJiQP6amnB
MNBiIxoCaQiwubyB7vUK8vmk8u8nrYxsquYMQSIMblvg4meZ6qTYsiHd42h+rbnY5hxPDay73wWa
gpERYYZBomhxQzz1YIpWnjpgqFKsKEbTtLE1oP1VTmAHr9cNk/tZqeVepBpTr5XG1EH28k24Gbbz
MdiCxrN9oSCDna3s+2fevPV1jSUsbRTmIRejaZDhY6nUKkcgkRYvKYaCx+qZc7brWSoRGa8j5EIO
SDVUEion2erfwo20CRz12P1Y3A7IsTxT5Okr44HSIct6rUcLZRwUJ9GLQ1dJvqnx0gre/TF+ZdST
OahB0uuJfeW0s2wT8ihmza7sOvv6BfIMgfEtTY7ZwwVk7p5KWquEUpoDls/670oMaPrupW0FjsD1
8p1MwB0tqaAwYwGrO1KAoIXOdo672Q58BZwwFTjd36p9T6zFX0DtlyEiBnfK1+iT2TlzyAkjq9/w
/APYNmyilJi4A+yzJ8WPUVHZVZQ6acRrtq1+wgspTIYkqrFW5nqD1CK/GZb7HtEw0fYzku3rH5B3
GsaThXoL0pQR1dDYrKxau1fM1Kr0vwIiuTgN475qZSJBp6LM1HnNQXkF5Q04Kbpd/UJrBPVNeJ9/
/W/HYnwWALg1vY3wkQBmd9uR1gExzEM8Vynn+tYd88XJ6P1eOEepmYdGpUP570iQg639yD6DcAND
65OtvSxPw2n58i/4NlYfZBdiWb8ltWpt0G1EKjbG+k1ph77qo1j/d73yC1GMz0raocSCAUQJbWgb
2HoceZe46kQuJDDuqpuGGuB22GNFt8uqh8jqs22cfm2jeT9pL+PI7ZPyjIvxWvNYjp1MaNvhJrxL
Q6v81D4an6t99rTYiN3jw/AI8qXeCnnhhmNtbINWIX2rzx0Et270kN919yXoC9JDeZBQkRQtcc+n
0KCf50Mqf75ctk8rzKPWLAFEStrXEV557tuNKtyOyFiAkMIxh9Uk/kIY401GIB/jlQJrmFtQc3Xh
C+nkh+uWvf4QupDB+JIkSUdFb99VH/wkn+nYeWeBr/N75/MR3ni3x/gRMvZAzOuRoc/GyQy+NsnT
Ih4WjF2KWsmJbOvLNhcHY1xJ1lUkD1IcLHwyb8SnZZvdN18FqKTy0txlkyXzfD9XIuNFBjETY2GB
4TVm5ZfK+NlYyF6pkuQwRKM/y/lmkiRfjLraynRBt/QurvYiyb4ULQ/Mmqc5jJfppD5RY7pPmBbP
QmQCZ533WOB9SsbL6Ekt53JMJTRfY6GxNBHz1tVbHu/FfuT0+NbrOhffkvEwFThmKixTo2F0LLZo
eW9CP3mlWTq/OMfxKWyfNkWpUW1b2FxZn2p07wXs4Y/fOUZHjeqKF2EbtVMiVlrWogCIarvspIVD
ORb0R2mX3iqDVYQWn+yFXtFHkeAtxTwOyETfO5wXkTUeR1POac4weHQZOPX/mQbbcI62fn9nOYxe
pI1aJhOtCiTb0cVs6GZ6Do+Sn2/pLGrizvt+s3BeyvRPfjgaAc44OHlAxPc+aXhxtExVzbQ0ABtr
TOrR6MAE0jqmuFj9BJ6XOdoAd+P6IVet60Ig45ezpVLUSgacSA9UXDI7EY9scvVjXQhgnHI3zT10
BPlWkDULOJOzb33efo3MQXPDEaEtQcdknstdqM+R99/Oxrjo0UQJADxLitcFEgwAY5m8N8eq57g4
HOOYAxHEPAPJsO1khj5A4KxC7YGX3Lmkjx1RVniBgPe1GLdsps3clJEye+AYwT7FPIOUPTsFeWon
E3YTZ+xX1Aa43ITptlH70J3r8rgM6j4RCj9ro5KTva8ayMXxGdecovSQVROUx9Q3kfgtko4Bj0iK
ZxCMDc6yPM1yaczeoBTbcRZ9MGN7kjBJVpUYup1HOQCqm5BT2eDdM+OkpQ4r7EEOgKkhibeBYBHD
3FzXzfXnwfnu2N2lvphKfaLwUuWPwRkXt7XzL0WHZcvRQ8EfHIryN+BbuSEKSRwt4hyO3WeSCnko
9QBmMXbaDN5EcwJpAkfG+twVaLFRlwWL+AcizDSphKBLMNs170YwRBpv9F0n38ze6CQbUGvY5vbv
YGdUXZVFwwRpCMtQo1aRJhq0fUlH8sB5UaigAaPz351l3Gvo2uR2YtWRxZ9skVffDWfR7NccFUNe
wsVEi1tziGRhni2qrAZsfNbynN2YbudK9vhAIQ17S3Mz7AXCdCtbzuzuibICcLv+q2734gcxVYK2
KrVB1tD01CVreRmfis8qxsKxdVq5smmlxxqQhxpo5W8r0ITOG/M7R71XXcOFfCautHI4GHrxPquS
nrqH1E0ccOBgC7FyR0d0EhdtQLOwR93iCF7Vbk0haF8roiGyLBOVKaBtlqLwq96g3UJTrMTrS69J
7AGkAYTyb4/csL2eL2u6IYPDQ4F0JsoFfWaCTh0pJE1JgKB2Hz8GmDoC2JHTHMmtzpnnZQ9pKDrl
PYY6q4qof2C7y7Rkzk1Vl72xrQdbn8kpH0EowLlK9huyUphos5iBqpMFh6L2ZDyZHpohXrVRfQFA
Hun9cORPcHzwG6xMJqTURRPVCYHMKbOFe+KBrsNvgcWDRaTyIHuSq05W5PKqr2yU+SlVBc2dis/3
gdQ8kYvGDAZkemPW2Pm0r9TNEM42cDplxNnANDhXu/79zvLov1+keUEg4bnxjqckC45iCAdRqTix
+cOuHnsmJjepssocNRmPxiKz06fRXRx1vzwbn5XbFiS9+a3+CQBnmLjo97x1qnW9OZ+O0ZvJNDsw
XuI2u6FDYlJ0uNLlqRQ73jOVdXLsERllCaSMKDr2pvD2+Iml1Hv1vwBtY507K4bJQcYsbVWVzviZ
cWUTcbEDzLyFopcEJkcvPvgRVhSTeJgD/jOnd5MbXclBTe0fwBUKRmcAyoynJdQxXT44GIHvRfUL
TTTmdIj77J+3FJYqH8NP2TMNDqG9vAm36G5ynApbn2QFMoEJuH5yV87/FGkomka4Mw66T/Ccqjk5
FkcPWbCHLCIdJhhxNgmwFeKhag/GwHmv/cFf/dJ1mXH8cjrri2Higyl+s016a9nktnQqftD5awru
GpwET+CNg32odLGXyPgPBPZ4FOklJtsI8ArhDtjCfglzpmO7vJUonlLKjCfp44YAYp1KOyg73Yt3
plu59BWMKAB5vHLMhxIJezrGfyhTWOYF7RYn225bwAi6DYX7+jfxhqcijAdJAmyzxRRYu5Ccxchs
Q/k2abydYo63lxn/EY7EnEOEck8XvDx6xiuOY1QcB8UmvtWQRoNIJ0DM6XmZxv0kPuhNawkT4VgU
T/HYPDca+1ZSwlJC89wZXqotQbHHdBfRF70Si428uMy5OfapQnQDlQO69dVnt6X+JPW8bTyebrN4
CwD5xTuSts/p5i/KcSn8kW5TvEiwOvodGBU5V8g7EuMwoqGTwWkIjWvJAyBcAQDK8w6cqMhiLnQg
PlELFRIUP8T2Quo3LmYr/3dEJsZMCeMW9E7/5+MEx+hWcmqAplYb7T46oWfu518b73rkoKb4MVIB
REZUDENR2OHUeaoBsduAgU8OR7usAyuaC1safihF4ddt71yX9gdNP4tjHjCGgeVsRcaoLR1cxpSq
G90L9vwt2uQef4tg/ZOdhTFKAUD3RiglGLACKpXWT/0e/q7zeeizvCukunkZ7MtCxXBdTbzCfCyU
2SorYvdkE7YPZc/Lzf5gWeczMeqhSlnZ9fL7WJpoy3ZrZU7kxT5CPV7hla9ur3+wdbs6i2OCRiyL
szj0OFukTQ5FX45mTlHow7jLT4U/i2CCRSkKOo27tLUq7/I7YP3t8Yg9Gpa5+xl5uZFwPTydJTKR
Y14UfRZ7GXrxZfJA8WVVFFvokeIhZK+LS9fZeS53PZacRTIZaKHL4zypI55ashA7MubEUbkNIq+I
x/ke7G3j03/6biYzGjbLy6R2Ski8rJoPRafeF03G6blwVIOdKU36voHbxShPP9xN+V6eOEf4AB/N
KIbJ+IolF9GRphPtNGHJnNLu8EiW3GTHXVFbz55/fR2TcRTELDNpbnAUqoLhbHUA3X8hzgLsl8mW
t9MD3dEBsNgXs7GIZgHwiQ9Lx7tOxosEHTYPm8KUPW24SwNwawnc7T+q11d8vcn4DnClqW0G2nbQ
05g32q63s20AdFkBa3jJCXnnEaSTAByofJ7289y+ybgRLYTjlya8GZqxVI/gb27dJhN7r53R+1T0
TLIC1RgcE8VNR+7SCJztSWkRWQndRkp797pxXHfYKvuCqXVF1/MpAOWsltim6MrlXhVBOa29cJX4
uqsBP/zvsaHNxBTlOvjPfCBWG30Pg69LeH/9OJyYoL6valwGoC4szLFEakKHU2TAs1WRRTFBdN/w
hrcRQ7XXBfIOxehRGhpmJehoPpXyLqGcess+SLle+rq2gh3796tb6CiAbFagk3SFm3lymltpM+wx
kDXY4FD4gfFTJ9tpm+YI7JyJ9wBdFQ7iYElTNBk1T8ZfG13UVt38voce+K01PvaY+7wv7qvl+ztO
2ZGiMi2UFP1LM255Duk9P/5gqWfx7MxbJPahTEqIp+h36UZVgPGCQj9GqLsKkQqLZo7ipp9Sn65H
hba212+JNaN/mjrZGzCUEl90lmNvcivgq17q4ocxdQZSVTkpgD7mCd1WD2svMsTNdeX6sEn77vYv
RDBuXyOTUbQUq42CRQ8Hxa0MK7mhnEnlFthwn9AOdwo/qq2WE9BW3cKFYMZWq0qbTUFFvAHXBGlq
uzWeWvWxq5+jRHM4h6TKe+0DM95eX6p5JPTxj87G4OSnpbPbRyFEo6o0MUot2eJgLSlqssUbt/Cw
Gu0uzsmYLxEDdSgpCQRVruYWS8rHEAlk4WafIg5QwIctMfZjMkYcoxxLGlNBw4QEn5MQ08zgAHVF
Q/cqYbSzYHFI8ywr0aYWu895Q45Ld4ow0krGyMNjR23xdhQA+KBu5ba9CUn0VmXCQyAGWHdqXhpt
DjlfZtW3XVwOk40WWRKELd2U6ZdNJKVWUH+ah7frX39Vhn5ONxgZYz2NgQZQPS83E5v0mqVoiYWY
xKlfrNrqhRjq4y7CAu6eLB2NPYBzRFf7thPd6+f4Q5nufBDGS8YFKWeMk+CywHMjHepT4VCqsXhb
7EkD+gLlOeRCOXLSQizv/36sDpQ0U4jlH6/uC9VqzQqUFwaWpuumvw+i7ECE4D4DQ8wkD6doSniM
NPRMHyz3161inIQRX2hFMhs4czh9Kcp4t8wHRUAvQN6T7luV+BjV+m/hVmQcYpoL8WBkMUaT02w3
pPmrNI8/Zm5z+bpWYqL694Op2Ri2hQx1EcsnOXzGIGFFOO5g3bdfXB7j9rq61POUan7rxpqV32ET
6Bi/Zc9hbFEogcJPbyhJYn7Di6gfgGV+f0xgDuj30/UDdkRnagy93Tl9ZlUP6jf5qfBKu8LMX/2S
vFYnYxPtzM/FJ15ximMnCCG/C29T+R87SZ+Kh+Vg7mnbPvaF1xwUVNj5Q/+6s+Q7jnVet39VZNyM
oOWjlLR45qpW/Kr8qO9oqUB39U/lYAm7xi6O3Dyf6sg142Bcjgl07zYSkLN1WObEmuGBMvSCKZeC
O8rAU8DM+/VDrsbRC4ViPBDJwetAFCQLCYh4BoxmNzeGcUowKXBdDi/HfvdKF840S7AhkNPLVPzy
pNjlDl3bG3lbPDUn7JB94QHR8PT1vZp/Ia8PTbOoKScBAIe3EyA3aOMq88q3HK+12cMbDgTk6i7Z
px6vnsV5ranv/34he1YSNZrr9+fwRHEbKTTvXnVNQCkIDm/1keN23i/+QlibKEMrJqgIomVmy8L3
Pi2swvirzv7/Byp0o383wDzu+0joALwk5KXVDvc9FxSSY2zvLuDiGIGQ9sEk4RjhE/bQf9A7U7bJ
k+IMrnxIXMEROEfi3RvjUwiJRaNWULjtxNTW5TskdIAOEf6r3jNOpKxUYAXmSIrxujhlt62VOA06
mSjlP6ER9x/rjQBM+P1DiSQUxzAkMhjbsfaADbz2SZWS7uG6NXNi+LvxXXws5KP/R9qV7diN69ov
MiCPsl497aHmSlJVyYuRqT3Ps7/+LqXv6bi0fbf65CKpRgMBipZEkRS5uKiNJm/CIWewOx55IUz1
taMULiQxh2IZGMC6pMJ4XlSQjhh579dB7hWgMjPQoAnCSilhoCw0EnGuEYaUT0MFI0XixYmau9I8
WgiPWoxVyMrbZaZeZKFDdByC6/u5q/yboFk4tXEyy8ZWYKwis3Ly4UatQ5keanueZSNCMPSKUSmZ
0aN1PR+L2lHM6DPIBO+yej2ipT3Q7H440TZTTsxQbkiFtMAQ5h61EFhcX+q+L//9IWJLSah2QAnx
V6J2YA/jbXac7vIHxR9d8zDcWkF4kz5J9Yhfsgu3upEpxJzITc5Fw3kDzA9ANt7z8i2PIHQk7FS3
xAg/nhUFjkGW6Pk/nm+mjpySbgE3Ldx+sxwGy+CY8MmdPfW2fEhhnHuH1I76FD3291nAtZinnUDY
4jeYVpYf68O/6Ind9fOYafyfDxE0LBrBF49WHuz6U3kCPP22APStQATVecrT/MJ7Rzvp/On90sRG
qqB0I+nRXs1rfpz4tvg63CdgVaGu8sV+A/E/nKEsUtw16r8FigZDTxuzyTMKa5ta8IKYdZCd9Fg5
XNdhmRRBnVKM/f27pXOdA02xnRzcE0rnXRciOTExyapjQEKCucmAiYBLHQMySPhFrdD7ryUSQf/H
jfxHN8Qcq7am/4sS7D39zcCYVRDaho+YT1EXTnab34+HGbwpgaxjdN/abg6LW8WtF1nVOp9ypEHT
lPhpZjh0QXtlhBYGBBmp9ZTZ6CHN7WCVGqF9e/t7xfyAN5KXSNXRcIy9JSUC7Ro3X0lmaalx3+T+
liJEGKCq1FJtBiqh8XnnL+ftyz4lYDjVfTzQZE9DmTTB1KzIxPYrhxWNb5PfnzgcZkC2j4D/+L/v
4fk7LfV7aYI56TNd0ULeN9dM/ac1z2pnyDBDpYgkzLf7hvu3HMGAZN1/MG5zNSMzkLnVlLkL8MmN
DX+M0THX79w+xue3SopAksnO7dDmw2kKPCibZnZaA33h9VeS37AKTEUNbkSWupmFgUBmKXGNv8KL
SzdlUwAJCGOmSBRWVOGEGhOO0DhM/nyr35o31V31Bc1YT3z8MZ+TOnic5d9AAyG6i6SYqn3D9vsD
BI1da9Vq0wIoZZIZbt3EL1oeuUUW/by+zTIxgqpSNgFkyls8+/BLUSDER0urEod/ZNcYI8zSdeBn
bUF5ujWfp3g0OUBs9AxXa5zK5WRBk1c7M95iNYjBpR5/12z/FioWjo2+SNY6Q6jBBlAUab7+0N7a
jZvNnuVyFF7jmU/DLR8YjDHkKD+sf/UvGN39tX36F4Mxdjd68zGCo2pSzRinEIU6FX3DvPqBIUAP
hTs/937oTKf+7l+kMPjVv1DijUxupza2VdfHKEIzJOdR41yXxjn+3D+qTvEJeU2XBMNpGp35C+Aq
UowAP89rkoUEXK2XfV4u2Pq/EUbjUQckvJXCVWSbKritlU51PCh4JGQTdW1M4Kj0xEGtS2INdk3f
Zh/5Z2z2kSUKUummpQVzA3LgSX8Dn/5XtJgEMwHbUE/+zCluBIqXX8uUrO1xcFHfOwrqudr64/q9
308CbUSIF7+skU+rsXXj24I5psnZeuQIgfzeCFCTclVZFXLXJ27kCW5qrnJ7sFfIMx2wB2LgdHSO
7hBnoFaTfZDFnvvmeyNNsDcT05O4MxDtth74RYIMjd5oyzwm5+TQeOkzv/Ps1CIWhk0FQPW/baD6
5ZP/EU/FvH48NkkRAVsfpPZxLPANDXGvn991laRi6j4xIyuhnQEgXbo+1cl0WpTeJ0Ub5CH7liTl
6bq4vShNI5qpa2DUwV9BW3SWtFNh2xqerN2r0reogXXfr4vYPbOtDEFDlDmfCTGgIexD/qje9pVT
3E+H+bUM+DgS89B+VVsneUyPw2PmYVLIYTlc/4I9f6ERk1m2RhnyW8I1H1OcWJqtWoAxOmaGgnCZ
On2lOxhbJjm93dYLjTAD6zE1RkWUjjWqmPLOAUcTUss9xoCAQ/qL5VW3+nMN9g/VTY/L0Tylt9JZ
prsXfytasJn2aMRLhBAVfCq9p73ELqAIx+jEUXftFwXdZ9c3dc8HbcUJm1oYEVPzcQEhqfZksfBs
0MNEXrv2Va2/abZM2u4RghScWhpBZ5eIcy60dh26kkBa+bPKqDNX9xogtIRJ7sPuQ01Di5WmU5yf
Kk4BMZKWxmoPB8cPcAaVdOyCSOWOub1v/vXvmvV/vZhFp7qVKZxcaOVhOpa4IMM5vBv8NSh/ZD4N
1KOho9jeom1OOXSP7DAeMI/opHy8fpC7W2ur6C/nqF3MD3zvBGt0qoaThoOM0VC20MepZ2g+T5xh
MST3cDdXAW7Zf0QJcYvWZDm617C5vcfHRDYHsBU+Nh6AIhhizE6Vb0q806939cXWMtW2oDhIeIlX
X29XXWX2rAUlms3NFuzVpuG1w+oBfOiqbehSzPTIVPo8JmrikHw82R3x4slwO5q+tSpwdkN/O6gI
66bOscfGXZb+NNDaTzoklZgmwXfs2WOdMGJQgwFjLPYwFgsL59rsoXrR8zB/bW2Zf9mLrLYChAjE
njIdMGDYwpw+W8Vt0zwQTXaHeHVb3PStDMGpmCodZkC0MfvRNH9qCbkhkWZ6iWFDkVn+oxo6MJea
LLBrJCTamQwSPZOtUXA46BtHZz5gn0Gtzk5dV86cPijjFFy/NzIpYihisLTpOtRrhizHPS2W13EN
wQCPcr7E1O4+mTcbKtJ5oEuhS/t4AIoNpQA0Ro7HQsGkkdUHyQZSmf71he3W1rbiBIuQLhpjawlx
8Qls83hYJL51wjPK7R57aTMBV4YryiKOXmiNehrB32YFdMAjyqgK40BYcmOi+3IuvhO7HCVZHJlA
4QmDsvvU0CYGYWLxxQwHdx1+msUHhFdOPfy3ZLA8XtzupGDZ27VFDqyx4E3C0F2QzbAX7aBblRP2
PySHtmfGt6K4um7eMhGmqehRgUPDJLL2eWUOjs/NA+abX5rxdQnYIXIJyttS1ILkHlDBotSFzZDK
wG0LP9GHGUkAMKh65ATAxG35ovrkaP6Q9i7uPTq2ixUsjJUPbTNwM8l7d3iHQfKlPdIDEvtuFEjn
/ErsmTh9wcKBhcyCNCBCnmvQ94dHhgyRPLPBTca1uyCYlCZcsroLCz2oSPVkjdNjvALmHTfdDVXT
W2Xuvd4EjTbtnyTKIzlDcfBCHg61kYwNDcwI76rVU52KD/bsUt9wlLsJVK0TMJweLWXx8u5BqiZT
mWGoTBOfO+VkaLRVYEQ5zg8HiZJ0jCE2/PUI/KTEL+yGyPpGmhB/xIjsEmMd+UGCJswdDqHH43L+
bgSltSejdvsVlV6c50aeYGrKeirUiWJ1vVee2hNhrgqYaPrIYfvUT37G2NTD6DePqZ8jWab64at2
bBsHfTKY1Ua99iAr0+0e9OaLRIO0GLReZk5bM3+x1Ie8v091Way+i6DabrNgivQwJxYhWHZ+W92T
1VFeG/TyD58HD8MfvtiBcdRuoofyIEsMXjCr/DK3m9UJpihvVqLZOgSv30NMDgpfCr/5xOczkCBn
bnrTu4D3eJUvuT27pncjVrBGA7AhfYfiJNQKDz4PE/deyeTMNwSPL9UH+2Lk9Jgee5BVd2SHKcQ5
TNGNmOpgWhkAS8lmgp8bs5OhTXdD0s3qBKPUGo1eFTVyVtTqgqn42hIqsQKSdYi4pTg3VdZx5MtA
LG/BudXUnUwiCa1l2iHClZhJ+jDLofvgDDinXoJkQ3Iktv/3UFR2riIvaQB5aOoz+wMgzOZGiGil
BISZdkYR39RmPDk5KGNAjICy26hWhWSZu6/JrSzB6OhRlY6Ght00Dvlj/0M/xgEf+/ddfwrfOg+T
Svz2ANb73K29f5EO57/9iskTUUxpnhg5yLE4+0/z1fB5e5LlJB8XsArUKJLJbM1eFgIvOLxbDRWc
M+IstJBmUTzy6LFp4+gUlXR0DUb/CtGu7DdrXzpWyBa3LMrh8/VLv6+z/wgWQ3I1BYUbJtygHXr9
OaGWqrIXo5Xci/2439SRhgCvsaqJHR4WXoJ5ydsO+byU9qFyeftf6VSP2vGPwjiTwDrqjILOhgjX
PE/qxV4Z0gA88QEKo9JT6VnxrY98ALNig/PeMk65u8rQkbuvjY1g8fYbpRHyYh2fVwrM68irqigg
dRq84L+aW7IXzW3lCa+bmIW0nzk4Rn8IDzDLXnannbOjSpwWTZ2WM/uljwnfeO1z/KLbFZLX3J7m
mJrNDAa0jH3BYViCiKagEwL1FtmEuUVMNdiWP4bJ/1eQ4B7MLEqzVi1IYFmYJs66w0B/QNEky9lN
6qB6bAN5Y6ErTcyYJeC+UsL8l73haNruwJ71Z+OBu776oD8qJ1nJYXcDNwKFGAYbpTRKhzu/NjGG
A+adDRCeqTqkayJJxLjn+0wQSplgWlL1C1LGJEn7BFwKgPQ0PzOMSJ/H439vRrYChIh0qtVyBe0w
xjvVL8naelFiupGMkmtvFaA24itAKuyiUQxshAlQ7bkezGrYOCY64srF/Ov6QiQyxG4wq+jMPJ84
3EN7atErqWmLRNEuRnXw6G6zDHH6dIvCi5oZEx59g5OfhpfxNjnmp+qmvosPGjpFAa0JSi/yNXjY
6pzdNqfhw3AqE7d1CnRjNRJHyw2i6Om2nyMcnVYU8RSlKwnmynbDJvPCzisN8DCuwJ9ZdpD337rW
Cq5v865L2EoVvLsdslIp8oEE9IFzcERnwwMVMNhf5L5VdqT83zcZBZUAWtZZE+wHKNKNsXb0SKL9
Mgn8pm8k5Ek6t2qF0HKp50eiLLdrV0r89G5Cf7thwpugwgKSyVop3mA8OQGyxU8dOqV7VK4nr3er
2MGL4PX6KcnWJTwIxrHt6zhBEGRoICGkcGWhjPhl9y27XZdg3aNBLUajGgnGTxaLi0ohXHaGkkE9
PQ5W5jVp+S0y1Gdrte+yONWdqU1O4GUgbjUmuXd9vXsWefstQuxQhkg9gSoNURidND8ektjT9ATl
2aWY/Ouidt3NRpaIbZ3scCjtFBeAIzoXEGFjriDQDlgW4hTN026Q4pLFYfwqX7nqIl+6DjbgxJ4Z
QpS7NeAIyzDgVRkjaDFUXdqgwk/umjTBsBRVVUXDBIBljpwBz+H1NyBfQhifoQiFWZGwZZyGuP8k
ay6VGRdLNC7TOA9GmKDpT7FurThHOBTVJ3vuPuRTdqMaKSavsPRpjbrF0ZMZFKLZ+lVyvlzGtdUL
VkfBSAhmr7Dyf99XFImnX2Ev5yVrM2AkV5mFkNxWseayKEs3Nhk0Kvxi9ph3CmJpxW/9PjvazV1b
eODrdDE8RKJUu6WprSILhqlpMobSG+JA/QEM3W9K7GFg2HDg4N3V5RQO6gt9Sg5AM8de46GYksLK
l5igLpuYLnFklmCtckOvk06J+bu4PXEKGj7DXP7CkBgJSzBYU8N6ykx0t/VW6HRh9RwPul+ustyw
7DQFW5QrRlstMey9MZkPg6lnCHjWD9eVVLJj4uNviKK1JGEHJ6yoH3KNfarr9jjWYTA02onWSF/k
RegUZiTFF0hWJ3KutygcUsY9y69UE+BvCnwZRbOV7k/WQZECXnazCRstFcsza9uqa53C9I1v4VN9
So7msb1NwTwXnkYMr1WeeLKWvpT3xm16loVYstUK9sjQpibXaUeDMSprT8+y8xx3sjoeV+8rBofy
j9gEIQPGUpS0hfMqdbu/o31huYuS/Gy1RjkQy2qO+aiu3nUFkph4KgQ+Clq8JgW/N6hH0xmMD9XQ
exXoG8LKAG0vum9yWaadW5NrqxSsDZJNcYZ7jq5WVryphB30tTnObewn+vjt+uJ2QedbnREMih1X
0RTmswo8/X2TDBh1WhxGYBnq8q8IVfSU9ciHsiDB/1+XLLuXgokBf99YkQwRq62/Vel0qxUYSRCe
QBvmFNN6SFIQNqUSiMGlTNsyTUCkCDAGoL0W7A2qe7pOqs4OzLxDGFbeaN14bNjoMxtNwkse5Hlz
O8qSmZfGFFLB+mFalon3m1g3Weewr8xisANmh45dgVy5eBySj9e3cyfWei9FiETWIhpBxWPYaEgu
XtQguYm+RCAoG+ASZ6A+Y1+W0d6JQN5LFG583JN6qgesazlz7NR8/N774MABrE+W8NrfQWQMNQv7
R8XMIZ78GBQ74NzaPAC9nFcZEdCYq8TLXxoXvp5/pIieIls6dbU7rIdEd3b1lRmqZ4/HUVsCNGNI
jMrOvXsvTMhsNVZp1Sr48+DI0X71AMa1JyBovcmpJE9f2aoEvaCsCyfFmqEXNSjkURC4s1tQiueV
Z6z2s6nItH0nR/h+ZYJa2EY2r8jh2v8pEzrlQxyA7Ao5pkoKMpWtTnAIk52kqgJmnyAxPqrK96gI
MennDDiQmkrx85fJyPcLExzBoPTxGvejHUQJ+QAyT7e26A+jBtyiKDykdIAQVvA+7UCQxpLD9evN
1/HeJUA2RSWOmAYsGBU2ta7Xypz4XYOlcmrylEfS5XFFuCZC2Mp4mllagYoC5zYBjAxovJcdohMf
UDvdyLRyB2hqWxaYQUEUSUHFzvjBbjy5hS6KQeeb2b8tbvoIZqG75q64sz6vx+Fn6BmYCAUijNs5
8+pz7Hc35Pn6hu7kGt5/gOB/NLTBJbThmgPWbcUJMz9Bw2Og+MXt6MfH+TAp/4K5bO8cLZQHkCQ3
sHbx/ZKqSMCaOjZZrUY36h70WtpmtefktiKE6KFpFgOjiyCiQ6c/H12Un+ZbAPjc5NN6yG45r38R
NI/VQxTINlUmWjhU1pKmRGu8DYY9gJ9u/ubXk3cc7BrP7RKFs1tLu+ntDktczBATApHHvDOTh2w8
K9YTJZFXotc7Gn5e15idnCY0ZnN2QvSQ0ynt+x5STYe4XYKpBaR14kfKnB5PscLV7/OXNLAe+TQz
1rjmGbM7PPOgBfa3AUhimf+9jEv55/xCaDILQwYED6JFVYtBRNjsNZ8e5nI4VnVxbmPlJ6naoEYH
P610iRXate0W6g7AgFiM4ef9rSVpV7DMwBb0oFvlkP7+Zn7qPE57HvqKxHPthjQbaaJDNmmo5Ojh
4+pknWOXvcZBe1Sfkkc+jbj8FPqWf/2Id2+npdqM2UwFwYlgZa2cZogRYZT09Muk4Massqh3542G
U7MxsN2kuoHSknhqyMQY4bRiB73Jbx+L5/WU+POr9Vge+7+S0Cn95dgGvBc4eVVO0nwV//Wikd+K
F6KBQrVD0jMoTZwYztqDIazUBjfJa49MypGgsLbmo4fqt4+hkU6sDZIz3bUQm+ULOzyoMxrpV+ww
MpD+gIdivB7VYvbH+dWMz2OZecX8R5Yes2ZsipUDtiRYpcEKu3WpJtzbh8mv1FMdVAesnrMgR49J
f0KDCrA7tewVtxe04pJYzAQxFmagiSddtSkpFix1xYSwUSscs/g2hN+ua+xOEwP0aSNFONDMmppS
V7kpPC+HMcg1Zw4wysdPHzCHE81Ylje7dXYaTtYNkY5D3kEPoTnSoojLKcHeGsIai3XW296GNltf
UnagugtiX7c4J+fCbY/T22jdmH/FN9orPcnABDsIEYimqm5pOFVglARTVK3xYna8UNb55K/umWPR
OPAfeWWY3xA0SJxLQJpd3okBIdXWdNA4Mn6D3xvA2kyMXkkylOcCEJ4i/9YFyiE/ywdX7hD2QA7s
LLVNoOExR+a9JAMz5dShgCT1w6wDjxr0ERBLPJdDfhSJAw7DF7b4BFV+99/1NO9cVXwAsAwGqt+o
RQpLjQtqKhFJ9YBON3qiHdDW7LL+ViFAhygPePq5kSGbJHuZ+bApw3Ae24ROgShI0Kcya5YQURlw
02Pls1B9ClftdV37r2Ehm0O1Y+tBS89HwBuIquHX3+9vbYe5yRJYBXsJ77up9Ud7ksViOybgnQzh
cs59ZPR0mpGjR9E4B4+qhrm4MhrePZcCtnU+ABFzVKhOBU1Z7biO60XVeZVlcZLYNT8PCE40Pw8o
2m5GwBcxFtc1jhgj9TV0jKOs028vE2BjEiIBIEWDYxNvRcPSGtNJ8AXGof5YoMgzBPXXv8m2B/e6
wduJemxcO1OjhHf8iE1bMUE61y6YHtjMpxM9VctdllCoIqZIkdBFe69E4E7xzn4nUXgXYXZgFHaR
DsuGfMCBBpGvuFl4pJ8sh7vrCQkk7/oa9+4+RNpo1CYGIEXiK0ErGtBY1S2DbUsfF3dMHe3Q3uaP
Ze10X+bX+ka5GzDARPGBD3NL8KNI5O9cw3fyhSdETSg4hrUGnOJ39K14RvrvS+zR+/kpvl+85LNx
rH9a9+pJInXvtgAcBsmMYeHikzAt+1bN2wZRMx6gJD+a8SHzFf9XOH3OQgesCrim4CeTbfeeKdgK
Fp4TCNKaMl5wwmvjGU/GWf/FhqMwtw7RB/j3ISujZJNlQgX/VTSDMYIlB7d2APfMW9rpvmQ/uXUR
Yj3797IuiC3Z3FUtEM1Y1nTDOUzmo3U7AE39XTkUATDMR4m86yu6YLKEiVqTMDL0YAR9pfpkHzR/
Ba52DX119OCoePN55LGP18XKpAo2NilVo54nrJIBAb/04DVuJCe1bwH+UcwLJstwBj8Ti2Bz0tN4
wpgz0jhoCc/AWDD7EQoQblm5uiRV/YvP5vL0GOwcw4PhIlMwkdAapiJngRFXWaA0pZL7BV2jm7ky
81tbARf/oIXobrA166joGeZ3pbPVd+huMpHLqAvmzvVaHLLKql9IMYO8ZskV+9SypnUWIymDeFmH
H32ulc+Wbige/JQpad/Zi06hgr8XIRqSup9Dy04ZxnOAb3BFcIhZWZ5C3O+zu6BTARxpIKJAxjjx
VNkMq31z8lu24BYbfdDpoNo4NfqJZIgS49q1ilFyy3ZN5WaFgu0g3JxhAAQ6lLLlqV3oXYsxjV0x
ODZQkX+i6b8XJFiMMTQXM0qwINqdUfR3uyb+M03/R4T44u5A2Qp6DOXv973x13RIgziIe0c9hN/b
p+WYEMma9vKANmJ4Siw0YlNNHMmorUrf2WHIQwf8RG5CQbzrtg+RPzpTUFtO/sB5XngaZb5fNJ8A
6PpHYf27r+BGZpON7MfGmpY2Ad1aHt7SIfaLMHJA1l12lmPpkWM0tUsoxpIuL9fPdDecsSw0uqPZ
HQ9FIQpNMkudzHZmQdEtL6S0DpoO7mwVQ0fVYYmA4lLuBzWdJee8azM3UgWbiRZiWgBsjVdM3f0F
AmTHSuYP1xfGb9eF+dqI0N/vKMWTdQ1nBQNDpjkYw+wQg2k/ntGva9fngeYy57N72zfyhBNsOt2e
hwLyOj8CFsRZKn/gSPrOm/0QE2XRHPklkXN2yXaSf9ZGceKltQHxg1iOcOI9UfbggSbp74LH8BGz
pvPJl5XDZHsrWNWIWF3RqQjPECgSr7dIGCizYt5oQ5c+DDoSoHE/J3+iM1QnKrLWmHSkC+aU9una
q6sKLqRk9Wba+YVJJcZgdzORTkB9A/0BF7B2vCzqTLUUALYGgDGLuJyP5TLS4Lpm7mrKbym/ksub
I1MStKzOfRIG61jz/o4uc5KofBp1TZbs26sx2PpGlHC7F2uyZzwflKDHdt13Tv2QKm7hgpT/FqOj
1a/zHZiaj7KuEsk2ig0sq6KA8bQyMNnWelO7+ySTbOBe1ufdsoS7XVaAMeZlqkDp21tWOdkNWJR+
2pgYUTvmk+qO99F3wPF/qqWbvF4/PNna+L9vDg+DQhKjarCjCibMMtA/r+TtuoS9HPe71QlXOgE1
s4ZmeGghMrSq1x34/KjG626bIAr+e3w8HpcbDRGuMnoLorVIft2qVyXW3W7EpFkYkOtr4r/lwhhv
pAh3d9DsMh/LEEtqNL8bSyexGBjG6LGVBssyUUI8xAatm4HGgUWKcicl3zDtG/wBlcu6z9fXJLvG
QjQUUgQrY08wNGZJD3R9jcPqnlqSXrDd1QDapxNKkIYTExuYw6aADrFRgnA0/Sr7MYXAUtAZhBNP
11fDv/bihDaCBD3AJDStLKocV6oxwjdUgstzmsftMU/i+hMtyOr1rE2dwZzoY6ghTrgufvdabcQL
ClIRkqhNgXViPJtDsmd1lKxvN0WEHBXvCsBLShNLK0m5dGY/twpP17qLD6zPnYbasuaRG9mMub2Y
CpPc8WwCWRK5GBMNXrBMIWWtBEl1U3TPS3OrFJ+1/MVS9XM4SzRkXxizdYpUonXRr9FXZdE3GoTl
Bf0+6gDCZCAKJkN1bJkSLIvtRuMqKaLsFcZslKdQyrAN8KWITH4jURu9QBcrDDDLwaRrAHg8ojXy
wFmLiOGSY3onS/LtqchGpkjkx7SW1nMFmXhxHyy1PfZVcF0JuZKJd8BUddtGzht5Z5H/JSl7ZQ3D
GOC+7o0l+UNlJE7axU5oxG4YyV4euxoJehMd6CHAvi7on8ZcbSvKx2CYmHSkODHoCI0TB2fWB9mI
4z0lMZG1JKYFcZD23mvlhTYp9ggrX80Fdc1uPGjl8NwqLbD/ZgsGO2tydCnh457x2koVfOW0ML3p
SRoGM02Aix7Tz3ZavZGyeVk7aWGEPxkuDm+zRMFrakNeFG2P3RwNvz2VIF4waoehn3T2jdFpD7Kp
Q3vmf7s4wWDmA+axR22FNoZ8/DlY9ccYhN6ORYrX60q5Gw5sBQmmcTW0Jm0Jzk6rzXM3VS9ZGcUu
DUHn0rfzCWCOezOrz2na37Vjf6RqftOmtcTK7FW7YDktVBNBv4YZYsL2tppdh0rcK0H1l33QvbZ0
asRZQ9A76KoIcj9M3e5jeg5dXfeub8Devd9KFjY66sciBLJYCQb6RofEMUIZz+ue7wNVGBAxuPgG
ulrf346oQQFxLCEBVbcfFVEBmLBRrhjw+FfG5jiCAsHt4/6eKK2sM2dPi7aihSvSNGMyJg38Xl6M
TkhvCZqtE/LtD3Zwsz7h7KxuqQZm8B00Sq8sM7fLIsnjbH8dFJRrKMWqF63V6gyGtM7mIvTO1WlL
vM4AeZayyjpILywZXAAYCC0MRYKJvsjR60W9jkU5ISDCiF17uc+VR21NnKq6wUghP41k/Q4X2sfl
UXR0Ij8C2kMxbMhNCxxbyqAE4FB1I2SilMk+XD+eCzPJRaDDV+O0bgb7lf3dPCnisuyapcaStGgG
n0DpZKaGVvTSWYrTdUl7mwfeRr4OopMLIMKkL0afz7jEbTj6HRre9eYuJG8Nyx2LKa6K7vfrAi88
Kpa2Fcg/aLM04Llzq2ugFggWkkdTybsgSi32lI3T6tdZpt6N7RxJkr4yoUJgjq1sdCuB0Hpu3ML4
HOdP3VS6q/FxyCVR5Z52gEtARcEYoeWFC0+pWkWJ0SkBa550TFFVsu/XN/DiXmEDeYSFQEvnICvh
AZ+kid4ZHdQv0c5qq7hp/Tii2nhdyJ4CmlA82D5cSqQB35/SsNa1zvidipTqpRnL7g6M/X47KeMB
fQAf/kAYsAuaTTmSWoQV1Faq9BnBilIwWwflFILGZ+npgT8AvB5kYsEfyEOQpVsW0kZUrOirZV+q
Jr9ddXuqo8i1K+aZzC9ZcfwTQZaFKByjJUD8+34X8YSJdLtd8IJi49GmeYZ5B8uBmaBeY7NELfb0
jmLQN0gseLlbxA6YWl7FSjcrgT227jpTt5NVTvYUbyuBh1ubm1ukGEWoZpBQhOq5ZsvJnkDq1i8P
1zdtX4yhqqqJkPsi49aPBiZJM4ipAccK6UudzH4OgMd1KXsKTlVqgnAAlSRVBCiotCNA6lBYWJM4
cbR4aYXMUPYlKwuJtu0fzG9JgsEbe3TZWs0KCzuUgD6A609pUe66vpzdTdM4B5apwg2KDqMbSYuq
makEcaTeW0hFadrtVEu80p4VpWAx4GUBANdEOpEq6TELsWkx17LDZNZucFSQ0Sz2p8ZUwYMpeVDu
bpuOIYM6uDsMXYT66KyLwwk1wIAMnLpsOlbd+Hx90/Z0wCYoZGpIeKkXEJGl1uKpXbAehM8oUZ4j
08t03S1z27su6DJUhs3miDBg0jh2SrRwGZ4tZClrNJGD4hqVgOFuPpr3mO95IAECyUPxiHD5eZaV
G3cXaNoGUHAMAYUYoetJra/ZCOc+p9kQmGlL/X7MzUdWd+atOpqyjNHemdkbefx7NhYiXENWLAns
3TJqrkbGp3GN7q9v5Z6iw/dxKZjKc/FsXaCCrDRgHTrylM2VY6+P+fIHLhzOGwEY9A5ILMHDGlGa
VKgkwDZoH9XqtRoldfTdYwH4E3g9gIYQJLzfpkixkjTGWzGwaVy9pDYmJCJh2DptOCSeVZFW4oYu
34tc/ZilqdBBjemidZiZWs6DDUXvfIw48hLfmBwKUnc0oB/Sn/ofhJSAK1uIG8DoYolw4m5ecoyP
YKiWhJPfadEpnIFYoZrfWsSbkEDByCrJDJJdrdiIFFzTSKo4rRrYvWFu/Iyy53bNfmLImqx/ltvq
dxkFbCRDnMzwuAa+U7SAxmoUUbvAzEZN7ICZ9qSFAYa4uWlkeTE71khsXFd3HiFcCoQuYjKVAfMu
qEpYL7kOfDLInItPpP7S5T9i5dVaEieMEzcpLMzk+XZd4t4dBoXyPxIFdxXiHcDSvgKVY8s81Yqc
prAlCnIJXvm1jb9lCHGR1kxUyWKYw8lVHpJj5tdgFj3M59nvXdAXRoGs/LR34zaL+gVX3BimGKNc
VkKwqHrO0OLyY8ZYmi78BJ3xr+/eviBoIqjNkVEWvdaUgVRj6HBeQ594fZYdCuWOYiJNmEx/4PFB
eAmUAuGAXDG2JNHUZi2BIRzU8Ybpq99m/XE1ZUHf7oIA4USWXEV7kJgIsfs67xKWw3PVw103tnca
mnKraDxMU84kS9rXC4r5Zxx1gJhM0HY1HurUHnvoxZm+qZ6JGbIFh+Ug68IBOfbz9cPaUXXwZwHW
B2IjXUcHwHs7rCQlmL1bFHPj3teXBTMEZczLO3bpnQS+uxu9q9Xaau0VC1r13i3qrwq919NKEsrK
hAi7xpRy6psEy+Cjxhe9cVh2U2Wy1p4dRWAA0iJZjP+g51XYLDRE5HVdDzRIsvpRIT+mZjqFxcdm
lCn2r98k2DwGlKGqMmbwTgXBOrASDAWpik1rPePMEmcavdByFeIoz+RkP6TAe6bQhtJNXTS/3/RN
MN5prxx2+i/4CLVLA4z0lU51XADGLlRyHIZuykN8jLXejfbZqmsMe/sG1+5YauMgVefhEe1WfY4h
G6cpluRYL6FIQPEhaFTxx0IwLL7DEx3sQ8zArnc++DU+DYfkqXPDUwQC9I/92e4PK7CgHDmJEZh9
6dpfurMM9XdZlMA36OBLQ7brf0i7riW5cWT7RYygN6/0LNdWavPCaEkteu/59fegZ+90NYoqzOy+
yURUEkAiM5HmHJlXLmilQz7W0cyoai43GiawDFpLTxYnTZ/VAX1freKG2fI2RVxiqhyPuWQW4PaW
WfjyAdQtknp+1IdJI+5ictBjZsVVoNtkrgK9WQLcxVAxAvaNK/VFInWlpmjhMQsKiRI6btF7ZWYY
k5dmRtTCXBjla6W8VJe1KiIvbOEn2lAVvotpG/rCrDRWLozhg55NqFksdRF3ZhaGkd1wieSjLzg9
6iimBB0XMufBtm76+XlT9y9b+bhQiVkETs9TI+UHvmxvpyK9j4BmxzL5F8MrH8plSCQNg2ibTqbW
Ytalg8jhdZxk3VOdZrmNbCC4PocV9S8pBiht2fUWP8X6vWxIaBMI+ez5uh/YXvDnNxA/cWalOa5E
nijHaTc6QLA00JTrN2vxo/wvGF7JagHYrMOuiZpCYx1W4jhJ4ZJG3gJsxX2zjsJ7WFTlUV/V5qiM
KYKFuVctUPehRtzWohdNTXeXFzFvz8nMe9fXfTml8fE5mAND7g2zGnQiDLglXadVWHhvmPxvwW6s
0Te+9ZWtpKBclWBcZBfVcDPeccAufBEjJhLA5dgs+QQkMg0ZyT98BHXTgEKGcGmMI0+Kuqkw8YLR
nbxt633SSvIe6s/5FeCcDkZpIFHXSNyDEuGPDDXcvO8G/zEGCTRYeoIjQpSVYYgj8pSkbu7lqqvt
RQylW10fJ//6pm+v+EwWpW1pzYkKKGg0dG7jkWxloJ6SvNhvPVZ1/LIkj71F+gSPPgMZlAtmFmUo
Z7GLDAQGB3U3SqBWJ1jWqzW/9a/ZLTA//n0FlJJIvOnZTUoiNdLHKtQAbLTe9HN0mPkE/RusPdwI
3L4sTPoqRhOLfhF5bOGSBrXYWnLL7DpmiaBOKR+QAOdgrzATO9oZd+LBEYA5t9opG0s0gt7Se7O0
WEe2pYcY+0LFDM4WnSLUbcA/zGHdJrrbgM1KT/ZNnpuDsDCiCvIrdIB1LoVyO1wo9MhZp5jPXF+Q
THbQCmBKQ2uN3GGOGW+9Ldt6LotyJpOaLkYjxIA0KMS9zM37UtZ+54bo413BcKebR/a5eTSyX6dK
9agXa+TVsfAYGuDKklLGahjnQ9de1CRaKnngQarUy+vPEhn3nZY0qw0GoMhh2AmWLOouzbwkN0WF
neNUX92tQQOkLkP2lAxghV0PkOHSk2ozemC2TZDjv1APFRVBtLwqZIjv6+0SpTpXFgno4iRbhKld
uxesJgULoBy0AFg+AZDeSg+pJZ707I4157WpLzrKJeCSE8BjROXeJKEc0mmM0O1fVcAHXCs/WWNH
HQYzzBfW9MLmFp8Jo7a4lldtwCMegSXG9Nr+gEK4qdcP1w/yEqiPGMUzKZS16oGzbxgjrJUOFKJH
7rkGism4TzCmOzyPuxoUVhh7RxifAmaW33OoDzyymZw3L8fZR1D2TOYEoW9z+AJFXhuzG6LS5OWR
cT02A4rzpVKq04+cWiN1izwLCI5FdLsbxHBGmhXeGlZno9ettUsnvhPemgewqp9a1uNxc5mI5NDS
hFLIxXOtLZa0kVJcmiUWbyIAIjZAf7t+niwRlPVE4Ujq1xQjEVIvtfuoTPDw4Re87P83MZThTFV+
nhVuibxcal7WhDtEa/bvSyxo3vl7s3QSm5956xEp6iLjAHqtLaHwLlRZZ6G5NGMBL28+c87lUHda
zce478ihELYdPrpTLcSzwP+zRicFSsr8T0BQt642JvFJ7w5yFQadiCuXWs/UNoy8JDeNn6tNIC3i
h/IHGrKSx9VR/eJGL0xW6nvzvX4ulpi3sy0VeozHzUWpuyLooYG+hGasJ+A5o8aoPMU2eLFd2e0z
c/SSlyVYvwE9OLJZvaZbJvT8G6ggImsjNZ1yLfKiJFV8A1QGLjq4GosXq8jRlaVw/r2magi3RF4S
kI+kXxENxylABsBWG8a3YXgUw5f/4vd1wviiI1GHlX3dU6lTOZTx8fvxmgOfw8150bouYUtZgJ+A
ASCUYzDbTCloO63JaERkBSrAYrVTGP9UVNaAE7mwtFsFmReSOTIaYC7alIZI6KOJgxBB6lBxBuaw
8D0sAaTwVmJmIAUoecuz+oi2Ij0M+wnoGAG59sXAZqH3QzOOSeyFgw5epKIE+kY8EK3j69HU4no2
uyiaGW5g88Kfi6VugZTyqxA3WCrajofvMnCech1wppZ+I1jxfpUBmc3qidyyyuciKaVvqkpW1jGK
PVlTX9f8XVGUu+tKsvFwQ/5NlEVkprGlF+ATddTGShfjXoViDzABqTqVUu5XgGyMZQHZXdHjYnW/
Cvx7A1xphnASinzVnq/CqS0VxnHi+wFbGlXDYz0r36cImPUR3o/gDAzF7r4JkSKMtYMecS8pL9iR
1DDKlpdb/PUTqC2W66QdohZb3OrDQZiN27ZWWY/jS4UlMtBboAFLwbhIkIyLisGQGQqbJ2bxXQGd
zolHY37sKqdysdrFkqFCrZnfAXKONXN/aQW+yibrP7Pd6wyIrliIY09S73P+rSuOcsla32W666sM
8g1nMuZk7Ku6wh7q/KAALaF9RQni16KsZiOkvpz3Vl11x7mZj9Wk3TN0aPMAYaPhEoHdcpHuyfVw
anMdwvMK7eXT9xKYAsb9euIHswgER/TlwvzXzEUKFowebIBzKagb0GWqpvzIhhGZqu4k6/Midq7O
SuBtLkzBsxn2G+hjNLsvSkYYIC/S2BPGxiyBI6wwXsybqqEogoSeOP0SGZBL25o3KgjQy5OqTWYT
2Xo7mozz2VSOMylUZJnpWjqPvIIsFKjQwU3xkHjkXNI71rDmZYSAQ0GJ8sMtIP6jPKoidVpXTND0
SDLqY29UyyETY7AA1EDBB788KyLZ3D54cKQYVUm4aOkqu2rUZrxlvYbfjULsIbh1uvSZsX1btgNd
dmgc43USLFB3ixPrMebXPPZ6m8y9lgC889qHXjczzhdvs4CQBAvpPpL9oTdZkA8byTZBPpdOGei+
1GIjTgtYR8nCcEgeIvYjCTfxVgqBCmM3j6nD2covxqJJaEL7hXOxlFFe5rgA8RIWze8UN7fXJ/lW
uUPW1k/fWUX0rVNEWkDHHQBLD+CQvtquuE2zJiGiQACR2+VCkvHKgKE9fnSvr4oo+sWiELUgdylD
UWnUFfTJJbHUwAuouaSg6x52OI8wsgHQYtmKuVW3M6QOjiXX8azQZXORwERGKphMwNP1iKJQuq7l
iRK5w2/CB1Ojb0Wwan+2DC9HO4sj9ojZWdBhWxYMkSH6HYEaBmYUEjye+QUpnpcJyW24d3V5qqT1
tWxYNIOX6B0wxWcyPuKbMxlzbshREkNDZS+5Vx60m/hXB5L30gDAKPeOgBTtQDsQwdwiz9++oR3J
wtuEEUNsBlHIRvPo60Mj3IU/SDjwy5Ul9jdBfUfOEjdqH7noVIijhXYhq5h+yfq90Zb2dY3a2l8D
9FJodFdIIwilu0MoT2KJKpqnA7KslnmgGDDCw00JQJxDK6EkGsjdfj3BpAlrzN1gYe3c2Ooco5GL
ETxsSiBTfegFwiroujg/G4tSECsqNYE88aYq/ri+SRt9Yhg2+JRAQ23MfJQlw1wC42iYM4/LailB
VVmVrDpPxJPYDOjlShvVLws1sSSgUdp63xeu0MfGsWiS9uf179lyU+efQz3LCtz7diwHmIFQ1uyY
M0ozEjMrG1dnXuqMsb1b7uNcGonAz66Hkhi1zFVYvF7Ud6FeVqh1C14aoRup4XaVGOcMf79hajAK
KiLRzwPe86JjOxXTMOnzMPaK4aAW8/ckEp2QE7zrm7gtBc8dxQCGyoXvjYSkyHpVhK+vT2vZnvL6
58r9F1EeIIhgLWG/EOnRfXEA84ZtMSrEK1F6KMY7VUitTM3+dWc4uu7QSK8BIQeN4XQzXJHmSigq
Q+INGiaK+rs8uRE1FrXC5n6dCSG+6UwNkiWpOD2sE2/K884EJeyEt3m4R38mI6bcuM7IriMTAMRp
gOTRteBoEvKi67rE0+PJmtXOwKTgzJqNkjbiAzTbYa6C1P90YHd9XU5Vg6scvZeIv412+FFHxvyg
rgNmfLQwOxRaITmz0HG5GcnrhBm+WRcPy6Rwdsv3YyBIcmJxWhLtunUdfqxVpO+KUq49TeG50kwX
ldDNcTOqO9W0vEmtUB66Qp7NSU1UUyr1qDbhkoaf4KjrIrBTlA1vqaFoOEPWF96UJYk75YPGuFgX
OyujH47Q1SnAIiYUB1/XPC4tqMdiZKHbSjeb8DjwzLYFYgy+RCiUCMqfLHyrLUn8USPpclNxBb/e
ryAE4w+imTDR4C5LCJQ4SilHYZlkPUNVpEzMsTLJdHXshJZ6JBhqhac5H+8EW7fFh9oH5bbHP2Yu
a7z10ndTX0EFKfU0YByJQx6XoHcXOz2QvC6obkgj1r+0WV8F0X4ItMTKjLwGEIE52UrEoG16s9Pe
rwthaMkFFU4EeD3AVQNYWWhNoXjnqvvrAj7s0RUloblvjKXgyz6tQN7gEawVwqoAqAtr7M18L99M
dnnfuP1x8lk85Rd+k9o+6s6j3pSXkcKhe0mZd6moPxqLehLH0jMixWGs8eLNSskiu3xmLrlBbbhM
xi4m+kmN7zLjSa2elRIEqHVmaV1rpZxiVhzHuOIXzpoSS6z4mdgM43d5qGbQkPWk9jeKhgEO2U7L
CXV5RshKtPraKVLWZG6XZUoinGIarIfSzdCnrO0wPM6o9zC1hTIpfT1zXU2UPg8iv3SFH73fg2aw
d1Ax+OAd5z0Aa1ocww1dBn3UVlK2ReD0XOTR5O1mKO7aY9Ac9UfVnOz6RExZyFIY1rWjjEhuhHWl
JDDO+jG8m06kqg0AdU81mwATA8AYZ/VUbCAefXEHdJlLq5JE5UossIotfpc/Es5e8EhY0mt4yA7d
YTwtPotLgujfFaWhZyDKthi4MobMkIvuYsASqYAbS7jaZlw/hnLqxE+d3YPEkHI+KaA0E0rL4a5o
LEL511jNu/7CP6xWdjsf1af0Hryqe5Y/YJykTpkZWZmU3CCKUxlPAxpVQtasz+XY1FfV1CnjIivc
WOodJCgP/WF++AAVsZFSeVwwNSUeQlM0228sfRFZ66Jsy7SCerMQUMPjvcEJd2UQ/0r201Hw/8Jg
bWzuDrPsDyoa02eHwP5zAcZo/m3YTi2dsjri0AgVp+AjWlTqI8AjRSpnVS1DymXWihJDGR0u5tpZ
qeAqlly2IhXlWW0/yXdDvZpF9qKCstjogbyTmLX4KBsqHrUnfpIZ7p4VWOiUCWryYZrUBg1JChoR
BTABrVoJ4ppbPrmN28qaB97Umv2Y/NsnO7V4yhRV4dpgygtOpAuREACU1sgay2SoEg1QkwMQil8b
SJBk0ezhJDsW/fllxfnrIgzqkaxg2kkHQgAYgN76AwHdQb3ETd32aUKvuBok1mBjNuROdAtb/BFH
lhYwTBAj2jAoE8RVoI2pJKhQby+/m8UEVa1stS+pHb7IAS6Luu8eCzt7EBh++bLK+LFyTKYIKP+i
TZ46PiHR20bLRLS0lLPXcFFqReXwJozGgGJKppo6AOLHcEjNUeV2XYW+hnouwZFXo3kfKYufjH24
eGl9/RyJRErnplgVs8EQYIpnzHhWu9gezSQgLer/IFYgpvXSvfy99I9X35ksDEegxIhZUxcd+fIa
lI81MFE11Fez5qh5ChHJ8NvEEFyTSJ1yVGFWYxpxRevIiTXJxJy0uczvTfq9iZhY46zlkf8/W17C
NwA9yWURbURJYwnuahd3hZV4XG1NiSlhYJZl9FnKJFGuRuGkqmoKrK9z1J1sKf68R2cWaBsEp9wt
e5kV7W1bhs8TpJxMmy5TMYA4yw2/rQ8fTNxgh7B+hjkawaAySL2yHlXbocKnRMqjYGZtGVIuw2ja
ygk2aFYqUy0HaxCN97bsjznH3w1V4Vfx8Hr9ZojbFuJTMuVk4i4vpSbC3k6gAJjtzmw8kLxI+8Jv
PDnod62DWqh4I+0Uq7pZfnS+dCMFXJA8wfVprHCXpciUr+lUTFRI/EwmahZnDPqb7hvo5gk4qmou
tpRYxU1y039jP2r/4OU+t4GyV9Kg5muTwEA0A4IlBKOr4bXAS174l3TI7Krfq9mrWjCgTy578r7a
JZmyS+D0E6Okwu5zPqkq1o8d4kNCEjLuOaux151hCbvUR3yIMwnU++uH/4fo++9V0w2d1TrVRqTJ
cA/PSmUWHcpiCUjn1x1G+yd7/V7YpYW68/pwXe5ltYNaNmWwqlDW+y7Dsnu7hV8knO3JcbypgHUq
+How+53bHVJfOOZ3RlA59bvyeP0LGIomU0asRPdem+XkhoeYLQR1yv0CFIuoA/P32B74OmNoNuOW
yZQFW/quNEYd8rjqUYl/YALbkupfJZcyPAFToSjTlaZ6PEc6mtTLQ/gX7lf8wFmyOYJIuDuOezHo
nSEo7Kmzlt4MnYE1rcGwnTJlyRS+iyNA1IP2YpQAH5qZ9cRCTmAdHmWymlnlpkVB4DYmBxAyIwlq
dW1qDfKTKn27rid/iME/bwhlkZowGfkuww1po/QEcLxjo7Z7qYBmJsJObRESxzn6tga5iuxOGoGx
BoKqXsaoXSnvpXJgIbP+ISPw+UGUoVqbdCqVDgeMozYXIbUbLfG7rHk1ZjjgdcA8xHQsusFBNc8C
I4/H9TojNGcZS4WyWotSh2PUkcg5OaxLY+bqaSn3XXabgoxXm+76TDSVhBFSMlykQsXS8xyJfbHC
ZkCzdxKgFyd3ObQeqx3icsL1q21SKNsEe6hkPXGIhIUb7cNrkONZiwoo4sUCmI/6x6hOcpzc6QAK
hbtpj0FHe05tVhjCust0EYIrhEhIe2wzGXMZTqIXeqRdT0e7dhGIAuKf4rGyF1+x52feZ3GtM0+Z
sllZFhcotguYvCvkn3ElWHiPydbYDJOpR70bRf1gqUr9I8krV5GqJ8bNI/t8JahVKEvGFVINUlji
I9wSFGyzLwa6Sdi6eJT4WfEXwz4rlNUquQXsnjGEJbNsgxXdqdXR5MXcrCWGyycG49qyKOMVqkan
RLi7aLSqg04sf6DtzI6M5Ng2jcVxqdcm0s/rW/mHZ+jfNkOhjNiay+u8kKsz7PKAd6qd8pCD7X3w
UpuzRit5NHa1wx0nxNOFvexZvXus+F2hbFaoa2uOtiAyVae4il95kl9YvVklZux/NLaxkuyXY9Ff
LzE9btTrTSuCXYaw3Km7zgsDQgrEeWQ0nfnGJtbuyonSDcpZvTZ5RRQ1Tu+7JDXD0m66yOaXW3X9
Mae+xummmAkm41AZKqtSdqoldYSSg6OdrNUF6xKOE6Qih7Q2ge2Lzc1M4x6kMwF/0LzuNr1TAvUp
etB9jCT/g/ITuY3XNoEKqKaVy5QCM/ofkfsKCiQ3fqhAWYmW+sKdzM4vSnPq/31bKHXOlI1KOk1f
O+KJuPh+VG5KdEtOon99p1nqS89ctRm38l2K4K1zhu/paMlgRqqd5LEAI6+F8IPZcMSKOugiqVyt
oIghF5ZMealvQ2MWeICuoIiVLNXP7PKdldJkhG0qZZaaLm+FmMMVzUjPcskhUy0vjJEWlsZSZkiR
QBgkJ3jdFZ2WWlKYxaZc5TMSit2tUnbfrx8ba0WU0Sn5Gj0XEdIwmJjzEiX+jQY5VqKA7MoVradr
oVm4KAMXY6R2zYF+sNp4yLyOoBiwqgl2VTd5u0bvObyV+Cq8XF8eKzqgS6RG1Y5L1H7oSBtkYM4a
UZQqnNiNvpG84mIXtvGS3Yj7yNWC5f66dMZ1p6unUh7pA248AEeiZ6ksLfAcm2XJmspg3QO64Q+j
SeUyDDDjdazdiZPm8qHxo1bE31Wm7DFIE6B71Sz62dXL4rhksZ9Uqx9PkT2tgnt9xQx10ihLk8tq
YaRIawJrBDP3pCdcnbzrIliGRqNCHr7JDXWWcKQk4GtOaFRFc70cIFtqCt8R4TEOkfWW0MiFPUvl
KeD8KHViZnivDoZT/dA/6XY3WLGPNu0fxY//cXmUjYnTvEunAeIIuRe5LOvecGRb80qH93Pvf4zp
NMrcJOm4jmKLRCU/OyWP2Zp6teMITD+FYDNWxroOlK0JhblQ5+VjI1vigcEYfCys5aZJAGeOsQFP
C4obVlqU/OgV40OXToW1KBc+he/jd4kvYCsVj8wJ/K9iqHdXKXHqupCx0WWn7wS/32eoBbNraqzV
UOFMqeigHuyxhbIX+Z3HOZL3gYDHumOMo6ILo0DwK42B6DyGyU6jq3ognvc5Eo1WGPTtAB6QuCw4
f5ZMynaokZRIaPAVXXVGobICLRiZdFTfGFpIFPqaQlDmQw61HEVfJJF7G8x5L+VARhuzb+Dq5k7I
JSJ5rb1LqoW+qwTB2J6lKAwLqVPWpJvXIZdE7GyuA+++yxzFiJ3rSyQ/cW2FlAUZFi3PWx7lLL5U
fkUF954n6Lhai3ovCdnjdVkbXISkNeHvVxNd+JTaqJ0kEcLIZKz2LDrZXSliWJowZM+O9I30YCD6
uwVyMCsaY2Xl6ckcfpAnxNOAddJf6wDYL2CN1Ql1B1rLAIRr1r/iFzCH2Eibeppn8IEEELaH0VlR
8mZ3uDGuJl0o1ROpUZYODW7ws7vSHQE+w3miz3xIMRSIrpaKxQpoHeL+krfZji2ARznSqXcOwF/B
pWTieYhEW65oE10cneIsHYy//JG+I01ghmgWeCFH/oyAKvMln9TtBvQN1m/LIXyagtkrHnlb9tkz
BixfTKPc8KnKCQlBF0k0mzQOhrZqF88oeotgazACVmcRK3w0KJsklm0yNGCHRHolDxoH4FGK23lq
5WLUwP4L8+Avnk15vzxwNjMnwDBWBmWsZmCPim2CfkWSZivt1Qft9JHQgBBLtX4EBK2Nl461vjDu
NXmKXjt2yk7NhjFPvAI1I0UmIJZ5IMI5lv5gE3+jn1iBOiuqowdmJvBjEtR8ZGwPdRDuiFrrdmM3
0Ot/cltZt4gKe7RekVqlRNoOI0+BYCROFfYMM8w6O2IwzuJGSZ8mvRSwg1ytk5K9KS67UPObcMCr
zqlqzmIc2VW7jwkcKuGMGo2MPgKEOsX37CRb6nuGEj4/mQBpbtFQm4OCR8HfvrHs8HUfAMFU8DO2
bYIOHNyS8VknkcIeBOmdW9wZp8SqDiQbCazZyJbveb95ur7oq9YJoqmAqI0FsRMGvC35uPq5oIGy
UThr0L8j2bRLOUaK8HrCDNKo/E3cy2ISdqh/ij36zZO7pebMeg3m+XGSBDNtbucpt+v1YYq+XV/m
9Xw7JFOGCGVtHWMQ2GICIPhXLTC0BT87Vo2pndInziHWSHV7L7Hj47RPngY/fh18zr3+IcTg/NEs
4Dsog7QkIq9MOZR6UPfDODgVYsGMCTbOkkIZn6kCyXBIWhl6uwyAQaH5s0/Yah25Ajd8Zufe97vr
67p6WbEuKmZqetA6xWhxckvNB5nHoRAyEMb6cSVZc9t4OpMj5w/Nsv8JnCCRskC1UPVCiyYRV7hZ
yIkeY2s6Nt84J7PitybA0OCP5KY8sqJs5mWlzFKhGWPFk/hBPZJKSfsw92aPdx+GIZDnFm/4Z3Jh
i4dUtfrKqhjPW8Z9/SinnBnFGvNlVTbmMmohv+r6mUs7E5ik8erImWJfP1LWbf34/zNZksKHfEIA
0Eho+tcwcoWOS6S3PWaS4Ko/wQQvZYeAzcu1SQ1Zk6WZ5aOAu6nblWeAzVywulvxiWV0WQIpUwQI
QXU1ckQGM3B5haEwleXx+v5tuhOR3AXFwNjzhUdedGMYY7iTRnzmjdOY3zW8YSY5o9SzrZBncqiL
MAi9WGNKQsObNrsHZfPd/Di8cyfZHuwuSPfk8VA99HcJO7pirZC6Cqh+pLFKkoPosjtMKy5AbA8v
5N2yBJkNhA+EVpPPwgfb7uv4e8GgLPoaGHRo/B8VAig3WKMtkreKowYkNVHuC6/1O4R2qosKnj/5
IKte/8F0ynYcffYJtMfuhKJqSVA/WcsH02GGWRjUam0AU+z+uyfLmTTqcpS1UQ0VycGIXht0VrGr
rIEztY9SGu9zByNghq+b1+NMJHU9OqVIuokEX+VhPKwB6ZkxrHFHnveiKe6HPWv8maHGGIr7eqqR
XPWxPCESIaF6f6sBLEm5VwpEX2QwoPc4WyotAvHMLh1uRwdnq6W8soGpOV0krY0yUpTTveSuB+FR
cIF890KGqxIrPhWPIsrzilef6vsCGLzWiC9iqfa2Uzv7EMpxh3XTDx0Q0LEJR1BbiL/zXxh/csJb
0l1THQh6Dgaj+T2zlMk6b8p/r0ADEjXSjxAe5wN6vUFvn1konfLu7g0D4TZLwTbjhbOFUkZLAqsY
QJJw2roIQCxNspT556jf8p3otuMLa25625WdiaMsVajUXVeTxjtyX0GIbkpPvS/s+AO5PtfNPvmp
iwjvUxTtofskzVce4Ov/STH2/uTGPu+zunG3H3xncigTNI/S0hukBWrYjTZgCtzKWgDUCGhIEVFs
B+xL6/rCWHaX9tFzNv1/+8L37G100XdsLb9R+sZQW+n2+9BdXOWuOyge+P0y0NmkdzHL1xFLd21z
abOk1RgsIylwoL4ifUGiWoLKQHII/yBbQn7tmjTKJAlDqXMYYkMXxVHdzQ+NV1jDTx3dxyS+y72c
scHbwy5nR0qZISBOKZXAYXUNGugB5pEBbja26geAHeu2/lAFy2HO7GGvOtdPdvO5QMhFMC5raCpd
euaA1xuKIeRKi2HOOsg45MculBhStq/8pxTKtvWyHg+JhjGFXF/9ckYYWR2zMDar7gH5MbPQWawI
2zbtUyBl0+Yq5eUuI8OXKm8KLQZIWSkDlgTKihnSMqstCfGqCRynoE7kWLBDf7jmn4ugLFfXTiAq
0xDsjM+LI9mjblbHFmmkxUboihytx7xjxHBcav3fEuly88R3yqjOsJUjl9lK9q0HrWtBZn/e8+qu
jwZ3mt8WlO8LnTVTvZ0u/FREutrcJwvYqkC8iRfH5KDp0cpjc65tYGK1sZkCr3SyFEd0Kxs4CSqa
bUQLQHYGx4by2bYzn3tARVyGNkRp1WLsLA50T3bIQ2S0qoA0YiTMtjDWGdMFaJ2ro4QboEZoZXES
f3qP7QS96LA0b6QNjTWZuD3edrbNlF0DsWISJjNqDn8lQ2qkZEHQyh/FxlTfI7RmIxtt9yiYJi7J
V8b77kZ96kb2OPnma/bsQyiDl8dNyqdkcqlz6iCuzcyJbVA0I5IWrCngvAqdDQRim2XwtrsOzwRT
tmhB55ZUkaks8rTtA8FXiUwn37HKVX94KXxqEmWElDrVgHQA2xqdRswOz/4KRC8SRJMsDMtFM6VR
BikESnKckcHFv7LOSMAgjFNvOK/3cs/wr7sNhvXTKNPULNqyRgLKR73sJCr4kTtWkLP9wAT8Mlh9
gQdNQ1dISpMmIjmmTN4b/D7TbgHtNnDMtwdLDnUhQACH8XGS0+kc8ViifbDzMh+Yg3brI/+wq4K4
+CftbJs9fQRd+j/Lo9RfT6U6AxgSiUpJgkXwQV+PWe90x0p2/CH+/ZRE6XspVfOaRNjI8DgeBk/H
yM0AnIrMBoodw83/wZp9yqI0HsTYkVGWqERMFm/VSOU0VmwLJ4SFTmqmr6y1/cFpfMqjdB78FVKW
jfCQkmnc1D/l+87RKjN9VNzpSEbwtMycJCtWzfJE7Pc/iBO3vcXnF1AXwQCZbD0S+028hWAPx95v
nlWAaRXusGdZ749pnUv//Lc0eppnVMUqVSP4ZxmtmOgCPfb7aCfe/sQUfW8uoOO8mVzdrE/GKbOm
n72z2D3pHtxXT0Ak/l3tCTZe6+avodPaKMjJfrxTbhuHBYT8h7fs53dSDxRhMGqNkKp8PIRyfGei
O8VreqOSispskc8CyQZwIQTZZuUTt+FSPq+WTDnwrh94If//Ro/Bi93mHpTC9vhU3vaYANKD2k+C
0VkO42t/1H3+SZqshtGJuP0S/NwA6rEyao0yR8vHQfVB5wFPCC6G3dOyabwAjAz2FBXUrxJ93wYA
cBUryf+FT2O9+px+6tdHw8gZF3urwdsAZSUBcAQuP8gxETie5YPVTOC5piTPhJvsFB/ixzGoXgHF
5PJuu6+eBQQO+g1KdYCNm/aTZgrBdX+zNUh2/gH0fG2p9sLCqbCXLWCzTF2r7CmSf6jDsptH0UuM
0FvnetfLtV9lzYMGumqU+v1qLWw9iV+40mA9R4mBpq4i8MIMICKCgw84hVQmch60MMmJf4oP8i5G
LaDwUQm11shEv8QOfFx4nLLDxY0A/YtU6mLFerryTYlceTdNd8aaPvB9dNtmPGb5kugYLXJpNlP1
Kg9Za/Nj48S5+HL9JDZUAfiacO0igL6gcirlT1T0hCYiQc4hnitG/xkaCQ0ULovXwougESRPiGfs
w4m7E1BlZ92sS5WHeBEfIIIC1gAX9FdN5Ia41uMV4bm6yiPI7gTDAjIeBjY6VfZ0qSvur69362X+
RfOoLQ8LsDYp44eFL95QUFPflScJbU9eZ88OB6yUg3goX9mZyY0Q64tcyoxp3CLGBZmsN0CDNc7A
FV14hpX6uDUXSgzlBbE3yN0u+HRlaUmErkfMSFr85RPwc1CDHrzK4pzaSWOzDZZTsjOczhaQ2cej
r0HuA8b77WNI2WXF5sRdX/scOhYbu1AzQtT18PwazTzpj1q0eCmI5rqhtDEYDuhdwzCvH/DmRZah
VBovyJd8vxhCmrNKgT7HIQpqsQDSiGMqdfb/JoU6TaMXmgr8oFBbTTrw+hKbU6jsM3VmjFtvhXuE
Tuvv5VCeJ12bSM8Jwg5p8eXMzlwBTqZ5krMwkaa2nhwAXcauiQZotCUak3KUga+gGLgaJEHRWclO
f+zN9ETAQxefNa0mkS260A7g/4FQBblNJIa/3nxA1Xe5QHxq9Xu97RxUt/E47/eli+GbXYhGZvFB
/FUCzrRHOb8JUnNH+rpqa/Cl2/BUY3zOsFnJ803lAecJsEwVMJjRyK1h1fZCHeFY8+pGwgQKt7Te
tKSMe3pp80BOAIYFhTCVgwaKcvPhMtdVldekS/2+qt9F5XZJBlvFYPF1Jd2K378IouLpNJQLPWtJ
xsnN7os3za2ALtcuwIOSrNTJblgBPGthlDGXxFnT0wXywB1p9RNAApvOkeXW5EcWFdV2BPG5iXQ3
s8zHUTUTRqXFGpxptabO7MkoU4hWqdmpRqvrgOsTsQs7m1btTDDlQHKjzIueg450TnYS7A51Ju6Z
MDrFkLy4swpCEG2n7v8B6MCmDzkTTVmdsMi7puMhuoUxIOXSCRN5oa2BiURw6juOGaBs3oczgdQd
FZSmS1cCY1Y1P1vpW/N/pF3Xkty4svwiRtCbV9runjbjjV4YGo1E7z2//iZaZ9UcDE9jj+7L7oMi
phpgoVCoyspUAUVmkm2TP/IlECyMUNdEUnUSeogwMitQYgsLy5VzrxnAUrTx9Xe53teqaGOKWte2
QchgIV0rH+GIgAUbMRaRSCY7sMiEs6z1JzBnYku5zNS9sLLd6jg9ZcNWTMDKWzFkzcjR/rpWaPGA
xhP/PZ/YhTnZ4Gu58HH056G6mYbytpKFR06SbiAN+QTBI8O6HgLWT+TFHrW3qd71ZQs0hhuUz3oX
eBVhhhbeeI2xrrUnIvbxYojax3gUu7IK/kk9MIgCUvi7AAiewVVfwWGD4l/rBejzX1/f+p1FLisV
UtNf9enbEhgCmcdDQjphhH0TQYAx28+WBItsmMTqcVgYo85fJNciVxsw1leHEsxECR6fMkv1aj1D
XVihDl0hgiCpCytkMBE8UsVeCj3C2g/FU3Y4ia54w2+MLeuRz1ob5Slcn4m6zsOqWD1PWm1K5TEA
4+v1z8UyQnlJmIsV6itwRxEIPtOPsw5MCMJ+ljA5fd0ScxfJyVicNKCreAhmNsBHP2fxNrgnk/Ch
O72pD/rDDPYo5LwELczEKa/G6MXXoy73igdvbiVgH3s3wHhdctdu5I/a0VFDwmeDGBxz8H01fi4s
Urc870dzMuewmILCAzoFkFlP0Estv//upbKQDav338IcdcmrfAG8MCFaGyIR/GAQ3mrD4JDHEHwt
qvgGzFkymkwJ46AzPIeeKTAGgc9qAqytBc3TCigJxt+16OO606wv7U8R4BzkFj7Tx3gcigmW1ozA
8+u3lXCr6btZeIqmlzhlYTtXY/Ol5HCG0SysKWEjoFWLkFmlQgpJdONm6uMcvGcA5fECY/9YS6O+
mgZe3Lwi9xy4aszUKCyAdQf1VwTYtw967/rh+k6SP/flnrus7VzpXawtKuSk8EWsjUxn/R4BOetY
eNfNrF/fCztUMjZWgZhxAQKKejeiGm4cBzc/5rvcYnn9uv/9cY0zomKxIHUeOSE24H8Nf5Lme38G
n9WWsZjV5GCxGHLQFzYaBaIn/IhNI/rwgh058k6GYmdmQfhu3zvGr9wpLQwOsyh41nPphWEq9s9x
/R98fuPwGBkCfwmiSGgbuLwHO7DSb6k3Mb7cepi87Cd1EwD8UeQc6bfr+c+2/Sk3DAdcA4ItS2vn
ianlZopByysKPINspmJ359kN8oQmMDDjZd5As9MGGs1KXNGF8usuc0OHTRTyXxKUy0Kp+6DNE3QU
lXNnaAb3HSldJ4fZM9ARzT3l9roLsTyIugrEAriQVsQpF4PE4rrn1C9NZXgbclthmVrDEH3aYCqi
yCF07lMRG1yCew6OWnj+LrlJ8WDvcfsEb+GJg0ooOGt/hRt1091Md0HLuOTX2t/L30CXkUUFQlsK
6fYRopDG62+ao7TxbzsPsFlLAqoysDIXzVkgDVLo9pgFvrF+ZPXJGL4sUUEojcKWU3n4cpE78+Cb
Q8NSsGZcFedaysKZNbXK+EDGXhdN4GQq0LnNezYMppo+XncgVkCl+7QJLn4QcmEtJHArN6PJWcm2
24obFm8Sa9PIvy+WBFkgrg971EPDoPuW5/Im40P3+mJYu0bHGGn052JGPE2C4K7upBPPhe8oRh/6
nKU3wjrmEvkti+UoCT/7sYJWqXIiYrnzRnOSLQg4/hXMhHHM6T6RnuqlIAcwNsVFbilz5xZSbvdF
+YKRlEM78j+vb+Qar8Knc0bFlcLH0E0+YSdbtz9PG4YYkICen0fkCVJIYXEsP2R9Oyq6qPqsV0kM
j28xRTpCIkHZRHcETNO56PWhZl0f0gMTtkdu2CtpC92QbUtp1mSClQ73RHVs/IicfkOogMLZ7A+p
x4QrME4BTag4GmnpN/L5uBXHMsL1kLrJYQR1Sx9Z6aY5TRvmC4W8Uq8tkvz70lUHuZ7hQgSeXW91
2ZTeEw9MO55oa4kDIWfruvMwnJWmTpSNtCjjCL6jKfe1EEMptTVraAlIcmMrGQOyy/JUmjgx5SU+
CMhEAeJXgxl9Z/oeWt2TT8iLwRjf7SDL3Vjcx/U1MryVriL5SdM1fYhLPtd9kxPTjdbp0EXOAnOc
x5frttZLLZdsjWZMNAYotokDNpSgMmZbAAJaANWcZzjck+KhsmuGdw0mpvqB8SUZObBMvvTCcQY+
87NCJWCz+EXFHOOUamYzi87/c31UsAmrrAuGEUdfvhPBVFF5/ge/DbZCYDavJG3itrNk1j9yJuaK
5alUzBlkf9YnEnOEvDe7EVqDGAVrWzBQI7cZWRBJ8teuHEOFOoZiyzWaOgJzVUZjYsWiGuwbQOit
gZOzDGwxfgdPGooDhHlmZ250iBAyNprxPWm+QD+cw3YgqFrRqzb5FmB6i4ywD2+ySaiuxwOSJYYL
rc3QL28Shbr2RX8egghCAG6JkZ/CRFsbcTZ9lC0QgNnlzXQoPFQoUZ4B08uZCwU8XdZgK5ZSmRzm
Oa9vweoOQMcSeAu0ezSd/PvCo9NA8iE6jtJz2gKGyr8OwmgWUsza6BV0mAHyqD9mqOQgi4q6Djls
NApRG4IpIqhIyeI3DaOztL4eFaKZEEsCxpzcb4v1JD6X13qB9ShFY7dyYRn+izqprPWsuq5xMUN9
RH4SBS0taxRjoD37nLtVZeolkAqmYSD118F5nbnx0/Re3XCxmYLMimcRabEWSn24VmzFFDzLqJ38
Gm2wSmFmyzhEhaXB/mSLptqgAtAyP+Tqdb1YOPUh6wLiN5VEzDrzq+SCG+XgfygH3gXA1sZCmRwp
62XMhUUq5nYxKFl5Hxb1JxyX7D65IZoghBGgAX8gMsz6WJyqdxbf8XrrcGGXCsJJUWgGZyATAp4X
j+d2izBsl5sEUN5/Q0KwBv3DEbm4FBV7izBW9ZrQ1BK8OGlt8cEWHRmAxQnu1Xjivk126oQq6OxK
S5U28ROrwsNwapoCMmvmyecV7HS8JRivFqwlhB6J1SNdL7ZcVkrTPxrRMIwNqomu8dA8p7dEvgbI
RifYKp7ozhjpZvdl1ybylrtLcz8q0ZQnMVGwGSx5p95xJ2mfP4S2vu8Ar/yVozatgeuStPlLhRHx
119Gi/VSMSnKC79rfksp6B5nDvdkuLpxOa96Y1PPMA6oSkWmKW5rIeXJ5sbflHQwM4BArl8ZzL2k
Qo9e9LwWRfCTKDWbXfvq38kWODru2vdoNMubCGcyPxa3IBDjmcyojLBHg7UKQYmHosQpkcNDK713
2kfH6lCup5eL70VFHGAyRlEnW9j/CG9HTIxWx8ErPBWjBLMzuZNoxpt0w/50rPNHRZwsaPNGL7C2
FOcPvGEbQk/2dwDqT2eBjjS5kCs9oXqtX31014Jd+k5eP0DUvLCeWus1sste0gM4USK32US+l05m
QLVTcl/uDUgfBTeE0Tayot4cMWd87J+5O4Atzyhu5htz9XGy+BFUeSqL+DxLyYSzqLYeaH09tUu3
c6Rt1BLX2AylhjbZ1UH2TY25l6gDnpzrrSrZ9pwpgnfTH1mgptU8e/GDxM9ZitjUWlyQ0b9CaxxD
r220ABV+sEf/GHZ/1eBfGKPCz+S3o96R8EMmrkvoJECgYo9WtM3aZ4b/0oSPaGxqYUdGDEmSJ92Q
+wOAJY+V4jEiHM35qPtazek8No8P+Y9enRNzqmaPEePIF/jyNllsGpXn8AF4MlNy+0PMFLUX5DlA
t/Q73pWc3GN1ngXWzlERRxW4vppDlLNqe3JI30MczBBFgpfxwwB3Ju5/7W6yVd/sA0vE0ygzx9Zm
rJi1rVT0KetOjicyOKmY6VY/zG5+mwBLkP/C8BbwCxjOY+wxI5TTIzdCE2p8SK6RANxds26GGUZR
+XvGsoh3X/mQNEoq8H39N0No75KZQ0hJIa6DokyyIOnwrpWm9njdImMfaa08X5QhtyDiuI1iZUn1
CByBxsgoWCao8AHwbu63pBgp54WVK6KVBawqEmvbqKARlm3XpRH2igMZ51ayxxvlqO+jCBNEqlt6
vsPix2Wtifz74uHGy3WMHj62DTw4QK3epQnjxbSC8wbo8HKk6aeu3FaZX5NZUO0svUcGksE+4XUB
GlLRk78nr+0ARTkiE/kC17hlTbswTjlN96iIc9qIBO9J8mtyvydbAolgjekxzpVOBZM5k6oeFxrm
o9TIVZVfisZbQVY7192ccafSXI9BUf+HYGzi9nEFLZHie9rdC7xuXrfzX7JnTJWpqigYkH3+7Bj5
AI7OYMZyfr+LGrw4DesHocCNXFY1ZG3UBj5yMUadLL9HEOQHUnlDFERq4iqv0Xff67zoZ2uiq+eQ
KwCkLCkaafqp2hKAyb+AOa5/wsvPoE5fl2gTWvrImnpXcsUdwSJXXnKIUAciuC7IaLAlw0h8/xoo
LzapA1gMIfpQZGB/AqEj2B3BgCM7hDUOEh536fE3ngwDVnesHJH44zXDZDMWJ7+Qs7aTCaYTSj+p
puLi8wqgaHrNztTtdWdaKb4BSI7SkKCDHUAF8vizLXmWld4nzb3GkVxuP1jQrspetG0HKS+Agy0w
qGUooUg3xrENzM4lNLfAHeyMZ/99uGHVAld6jZ9/DnXnirJgpAappkT1s8zfZLFqJpnmzOExSRur
gRQdJ3pZqPzvZ+qzXRKpFlseFYEyVwTV2u3yfQR4SuQF+w6o4cwOHdb3/RopPhn7UlZQ+DzhSIdH
r/d9K9g8d5dxT7zEQnquRIrPhqhIoattnLQQSXdbQdumkuLWaWcHQY3JKckpc/8Vg09uHfeu4AOc
3SrHQGZxnn89uJ9/AhU/9LKe9FTAWvscEFPUcePC7JuP617MXCgVHoogSPqSUA/Wmrrjq1+xcjDS
Y9a/TUA7jNzjmD4E5WAKYuHl4ivD+NdS7uclUnGiipRmlgVkBoREW3sPQdNi3KUQXGPhK1b3UpBE
jOcJGIui+V3bOmnlFsNRbiW91TESYv5RZmXe5Md+jj1YzMIGtRh5Toqyx3SJG6SxWbS5I4kKI81d
df+FCSq8zZFaFaqM3B7jP1uJc7Lb/ikXdIaV9c26DLFRvl+lTVIbZIgtrO5aYXR5UPtr4+b6tz+j
LL5u18UK5d7gG45ngTgeYbbzPSL/Ltwge98OBx4qzbvYzSzoiTsJOGmjR/A7pRAhFM3QGW4KO3Eh
jDfdoLkg3vxFTZF8yMsvo47EHHRt6pOZhNqNjrM9P0aOvp03Bups/Ku4B+O0fs9iKGDtOeU86cir
fuzDpmB8n+MAY3uixRt31/d8pYLyeWWU/zR5iYk2HVZau9zroD5IXowHPgWhSHnKPP5WO8oP/XPt
GF58BDcCeJ+TF8ZPWD3ylxFFGmRkJJFfCzreG9mv8RRve5v0XLWX7icfm/Ip38w7ETxC+MDaB5H6
/N9fVNiBhXnKtzM+V5VGgnnOf9KlDz1hbPFKy/yzAcqt0dEAiXaNkBZuw0c89x049RlB3PTo5BBi
AVapZD2EL9ZE+aukzJpWkbEEIrdEtLoCYPZ/nxXQGFjXP+BqlFsYoxxV8KVGw/MHMKAS4636S/EX
oKnPO0g5acgpajaD29gNx+mBN6qbQtRtYRLtwQi9KescDtqsmHX0GpWlbbjSqPlsmyrVzL6IIgJ/
JtsT3BC5m39LWqdkBKI9dO+sLskZzPYlCC52k8ohZ6ORGjWHOzZOeFtAot7rNtN99qw7vSvvgpsc
/QzdzjfhcdypdrTjrPBl3GGUrjZnDwmImTr5gSUVwvrEVCYJytFw4CV8AK5864xd0T78/1yIyhjL
Nq2h84q/L+hPU/pd7Ri4Tcbvp3FHmRgLQZvgCPqqXaOp2oYs/Dz5LFc+m0xFkQqlGLHJgd0YJfBp
GrrVVaCl9ztPxkx9Iz9f3y9WTKFJG6Z+5EWdsC4R9hqM059i1FAIG5HsNqfSig8sDOZKW+3TOaBh
Rj4e/fHQI/2dFBP6f28SWCcTq3XSG+4wOsKheMg91oDzCv70s1EqtKiTkZ0n2IH6g1I6xNpt6X0E
3a2GAXruPn0RH/MXyE6ic2lAJvCbti0PsVf+ZDIZk3h57evSAWiOpXkaEOLyvb7jXgAxtmRTQf2Z
sGxCn4QBM1h/uV2CAA1BkjUBOqcNvCmaZLs3skMd5vYY1ttUa3Wz5TVzbjQn7yLBzOPcve5cLFem
IpA+C7OqTvjSSYc5SJwYXddtAFl2glg5dd8wioHrKchisVRw0YtBUFNy+GtwegkP+T65Rx/hBfpq
Xg86v9ycd7+pMghNbeg1QBgztTXJHXztA1MBSIxqQZ4jrLlxBihNVIQAxZxB0dh7ucdCV6zXCS4r
pskwSkmYeyOGO4leeAuxMkwwjbtKNvVbfyDK7T9HS7BkF9h5TFD5lgFWCPU+7OxqI3vpgbl4srgr
i6eVXCMlKNJ6xs+RHjqobpS3yZEgBGJXu09veqc+ZtsKGGXQnDGr9KxARqO0uIHr5o7kn0Vqtvv+
MX7DYLwTPbWmcidjhM03/8UgPiPjpGE8Ix6Yahniji3KyUz6nZ75ZgMtkepD7KGirvB2qqDyJgWM
TIlxsmhwVqM3fNFOWGxfPHajdiyr3czHni4DNNmFDGOsJFChgpbMzaGSkkxCvSsx/D/eaE8zwEPE
q4wt635g3LC0YKtY1Y3en7c0Hqwm3CQxC+jA8lIqLIldp5ZyTpLALUBeXr/pXG33L/AjLOegwlHH
FUkxNzgN6bbeQorK6QAmq80WmmHX4yzZ/2vHjoo5ZQVJ6qjEgtppsOrSm3qwgGvmdSOsWEPXxzoN
zDtCD5+L0fiwiyMZkBF3hTNMpmhJNmQALH7b7PNfmgfYNzjVeBdvLcQd8d+o6jDWTINz5FCL/VJC
nO3deivsCZ2A5ij3KIV64K1DgGNjOliZCw3OidM6jyMyw9a2oPXiDLPJVSfTfFR+fKflOlfNgsc+
V/eGmvQmIIoHvmjcLsp/8GH4ECvC4/VPwvxBJNtY1EeDUfSFSDknb6M9ntS75H7wMm94U76pwPu3
d4nrO9dtrlDXkExKUs4E3ToIQT7b5LiCK9IOm+B/I8+Y4anmTbAbuN1gZU/Bt3pDor0M5BAYxswG
2gVAoZ2K98Cd33zD5jd8i7Eb9jTvemJ1+VnUYesVI4pkDD+c+Tx7IO9izDcFToD5LdEWMRmwub4P
K73wz/tAHbrcqA1klXjOqYfieXqGQXQgys14BzXr0uRvlUNwC6jKjQjW2Pvo/bp1spqvJ/6f1ULv
4PNHAOUkNDo5pHVciddjc6wwt6zvR2EbcBtBYXUk18/axRr1JGmKOdRmjcDJIeQCEvwNZybfJbcE
AYzoVJa/RfEKZ52/EbwerUlwNL2RoX6W3hJr0VT5oy+kzB/ITDoE1DqnCXjdHkDKZzdq+s4FQICn
tdG/qAHIB6/v9gq3D/nWGi/JsgD6LZVs0OKcqQXmkpQGswpkRFH8CVzcveYU2wKTPGzxMrKbX76t
JBm8Sug3kdx9NpZEmia0DTxZOIVAXYMExuEd0gXWDgSQJ5vBI3G1fhffQ78Lcm2sI77u2iAXEmQR
FHcSLZgzT5oog+EOrcwT4KTfmkOx8xHknewu8UhzsW1QG9B/qD1gUJzds3gVVjOAhXmqUNLxmdqM
2oDqbcVVVsM1v5Ks+N9pMPBJF0aoMOYX0gxOGuzyCLwFZmtEzJ8QLGmKLoGAFi4GEmsPfS0kVYwI
up6pLkxToapu074DGS78+Ff66O+60YLvwpfdMYWusHDgTZGHrvZ1H14Zs/28YCpeCVw9c1WAjxqC
xn1+0L/5Vm2nj0gcN5qBSVejMYW79Ht0SxAneIm+GJsMVMCoKbLSydXk9bL+85t1cZqiPpRiLcX6
29f5Fcw8ewiMPWWVKW/TX+WzsctKEGRGrvHBMV7Dq3FsYZg6WaDriDgU4GHYx8S0KoG7z8f/WUA2
hv+e0+nF+vS4xwjejPWNbvUMZVrwWSQHfzPYvik5mctmO1lBun76tjRZzSTF2TRFWJgk9idF6t+i
ub6JRWMy/YYHUMQ3PCGLN30luWMAgbpK2etZ+BRLqlP7P5NU8zqBdwKFO/gqq561/npY7DrZrsV2
iErRt0aA7ZBO9X5Es6M38036XTm/SVluzvrEVKSOcqg5Tz6pr5S9lfSnvIKGp8RiRyFn5UuIXiyJ
ilAGRnzHYsB+x5D9a0DtO7iym+5YOYa4euMt7FBBile4bur/SWryjwwcA/42f/Hf6lP/KDvDT+FF
fyNXwuiQ+VXurT50D1Ji5ndgDk9OrMjFcmwqcCnIsWY96XANNrGpZ/sQL4HrUWrdWRTAb8DsZig8
Xf0MuaSfk7InJRwBmBIiH5lZv+c28idWx3+9JL+wRmUUSSrKetacrc2YXSWqRiRp1Bz/pLoTU/hv
ZXYC53Rhj8rXVR2YjrqAPfXQOeiNqUgaMUy1CZyz6E6x7UFBD6lXCIITbWlW8Z25u9RRBCsTMH8K
7Of7cV8+kNtcdDtopdRgK2ZBGle9ZbFY6ih2IiQUahneEgSvfHDixZx1kaw+sBcWqGPot/WYZcQC
YcNob8HIvCXw8OSB1bYlf+jLeV8Yos6hMnTypCqIKr0uP3W+/BKJQ2BF5YxBH4l/Y5wB1sZRx2wS
uklIMhAi9WRdYKIwMwxU6zZ0O+pn9Ple/wbSTxxTVghjlSTJNJ2imvh9M3Ej8GTAXnde4kVb0f0r
IeBPduirPzU64IdVNObTfSma9WPuooZwG3Rw+/QYbjLX2P5dOnlZ2zm5X9w/M5By81RhO4EAnNXM
DIo7xgdbTWgWFqgw0o6piksXq+pdHOrqfoYu4UPk1Y62m2sze1SeWw+oLCfds1rOqxfEwjIVUGIt
LuOyxpOoL6PdWArmUAIpzPMmOLUs0LiK8v88h/n5A1IRZJQnpRUEGBymb+X8POfHFogUxn6SX/31
uP3xxnPZY/HFumiaeL7EcSOyZOLP6C6zVMBeIULicm+lV71ct7eCuP28KCqO8KCSl1UR9qZdiIRc
u6meclt7yU/Bnb4FdYIdHxWrtWTBmh7aQ5SbLIqN1axl8Rmp+BJkva8YPFxUqwJrSm7nnmgj9qx9
JX54bV+pwCL0oj5xJDElFLVEkLU4qFCENoBRDZgY1fWkdLEo6sHRho0/6il2NfiOCt1j+dHcEUk7
Gdpy4T2S0QSVoQyaoYnLCtcrs5ifPihNamUIkuHzhPFm2HXOvCedbvXN3/coWvO24ZESxbABDdp1
P1ovx11WTEOA/QYgsZmIGdev4SPEVaxiN76rj9q3aNtgoWBVfpPvr9tkeM65JbY4KkpajVxYYZOF
6iA339p2rzQMZuP16+jPaTxjkRcmBr+c874WNVcEdYk8KDaG+v9/i6CCyiz6QLcZ+FxRGp/kSLOy
oTmNHe9eN8P8PlRGoqVd1UwaNiubUMFO7kMr2aWn8aV0jLuyMfHd0IJljY+svhUUyI3oAgo3Gs0h
3EhDx9clCtVcMDlJKW2buU2dsZsjUxtAOThoGUT/UrSl1Y/r613PWi6WqeNecXydDiNKHLkADZd4
g1Fzs61aV5md64b+S155sUQddTlVW66VEFiAAj7mH6Akc4N9eN9tQeO0+yuU0GVD6UmZeQTGyq/x
+MrD+C6Y5le1r78zFrR+o/9ZED0c03bQY8D0G3ngQYQX+kjNITv0pu8qnnweIR82/JHbspa2Xnlb
rI1E8MVZK3q1BPM8PHSwVC/dZ0fwzELFYpccSodIM9V4zW6q6IxWLC3WWMF6MLmsmsomhDItI63F
quXaraLaHufT0LP029YhCYs1Uqc9HoZkGCpgWQtANJ0uLSaArJtfqq7N9hQYhc37YmwpEQeBZbmO
7EzspF+M77ueYfxZqUHtM5hnqqwirPDxNsXYbGPNm/BEKHBld/zGhpavIxMua6YxwlMZy0auksgD
bSPRDO5LHBJIotgAXEEQPdoqx/C7btZH+b274TaVbrKnNRg+bVD7Po5lldQpzk09186sBPspkSDv
VvLPqiGOmM3qreu7zIh8BhVupSFsazGHQcJQBnUnL9kSLRZWVWK9ManiTpcFvNEEmtNnlBQ4FH9+
Bg4YnUt2RCAD84m49wOAmuZt8I1UV8m9DwzcS3Krb4D0daECD4zP9SWvnqDFT6EySSmfkqjp8MAW
xNAE6L2LngzWetevsYURKlucyrlOFQXrJVrM5/qiR6AO9Q3hv5rs0Zte/ioyLExSV4koN2pbE27E
OQM9U5lCC/mxgCDv9d1bdZiFFeoaSeR+SgKiqhMp/SYV0VNsBLOZStPPedAP/4hFL85+XLe5Ho4u
RmkITavrc6AP2M18D9w7poFTQDLjzb/AA5Cg8iX9Xliiys+Vb3AQG4VzTHe/n9nZIbHArgwSfBTc
/664tTBHxbhQKBO1JzCHxklFW3GFDQdld8njX5Nb3mZrIq33NRYGSdBdXF56KIXVNGN9rT27/V6w
UzAFBQdk3afJJjJkf5X8LgxSEQ0QgGTMW3w6DpXuLO4sLnhVxr98Nv25LOiBzHaYULYj9L/SQ2+T
SObb4nbecR76JGyB99UQcrkq6OlLPfIxFEZ40lW5OIyD7HFy88rn4WYMA96c9NnWlHE0+znY5jH3
mEG9uZRid9ak0DHmwuHjjoGrY6V39KQmiL8nKRFJXnBHJvOzQ2tGW56AWVDDZ8mN/Jei7GW7qVjj
NxGIqYm1EAh+38vdYJdYvhuB0IbUh5gQSeIlX47lYsOpqNNghpGPMtzNelSOz/KsASoYCIEnJ4q0
V2PpVzYoUJcS5eJNlXx+E5VSaUlzWewGJbmvjaR9EcaJxTn9X96wf7aB5tHOykkKRXJdK+b8moN3
i+hWKPeaxVn1r2ZbuaVlbFm4gtUIfNkLgwpRo6onYW9gL1LkvYSiH1Q36OuzrrDVLV8cXCozqNNa
FOJJ0txU7TwteksmZuuEFWypm7g0ijkuSGk/3tbu6BICkdQeMQPmKN5PkhjoqHwM9vf5YAzg0wkd
ViqwXv9YLJK6pjlVH7IEnV5SFbwDHtWWE6c/Vda44beE+0r6Xp3A0fDEVrBiRmLqCBXTkNWSjMU3
vwRXtrJdsAOFyZaIdhNGTvYjd/3hslgsdYhA7Z2UhgaLaQQ0GOEChAIJNMpBZKBCawUQVM/Y5kcU
591hwxpwWi/gXazT0LS6Ewe5Izdr/1pu+62AmeDsMJ0gzBh4rRNvCAp22nKQYki3Cpj9mbBuhkPT
aDQ98ZteyAFZwKMJmPL6kQybNa+Aszu992+WvJrML1ZMXe5izYuBTu5aIerdRn5JpA9BObT1PgpZ
j1KWKepaT2adr7Ue8Vhqe3Tlm2q2gsiYTakDS01WQEI89ofAu56WsYxSV3s9l9MQkLdD0ffaQzhH
97k4/eCiSLUMlLxdCE0W9nWTrG9IBaWI/8eFOQmyzAqacNHMgAawTFBBKW51TuBJ37jFDe4HlSPy
79cXwdo38u+LHKyXgcBufPgFJ3/Xq+3c3qb5u4IsOnm9bmg1TVk4IBViSr+M0qSCIb3RTLXrzcr/
rpRPf2NEBgRJQCdWoXENTaTWkQE8sKtEGJRqHsY8NGXWyND6Si5GKFfLlUHM8hhx2g+4naAHL3KV
W6HUFub1xayjyED3+M9qKAfrgzirow4Hid+1mEQlUy9EnXQ8sEUQiCN9yWkWpihH4/NGMJqEuEEG
bMfoypNb6d8w3OZcX9N6YWNhiPI3TdT9Ce1R8sgIH0luHJ5UVNuTpxLSyoFDbp3ZQeL40t3EjoGr
GLRA13/C+pm67CrliFzH8e1oIJeQGuWoycVPZfQZYLHVrGixSOpyCxPFUBodx9b3i1upb06RWkAs
Ps5CM1ein7keHLhEOxi+vv2LtekKZAcMFZq2Z3zI8jR3nYxThidcEmV2iqdiULOa6Kvbh7kbXUD5
RON1am1CICGpJd3RuhjMJn5KehYJKcMCncjiQfafmkgtf3TDSWkLRtlg1cDl89DdHo2PIQqrwwf1
IjAl3rCyQrKvfwhGjKA7OxMqTF2X4TzJ8p2a75v2cYy86ybW3z2LZdBXemX4OfogpAsJgN6WEHn9
QFnu8Td3C2s8lLVp1K3eV3Gf8QVcS+xtBfyzE1vhfRWesVgQ+QlL7y3icG4HLIjf+Ttpk3gzhCFB
E8ZOtVmWqMgqCDNfxKRcf9ZC2IAB7TxTx67hsPyAiqsi9OkCcDHjVRHGTs4pZu2HTj6y8GUr1I5o
YC62jgqrvcI1IfpEOPiEZDU1lQhYofI0b6Y3PzeLbe6Ed3pgKk/8hvU2Y11TdNAJy6irOh8RAYSy
27PGDKS4DA9DW1bByFZY20kFHyUpGy0e8N0mjne6JHPKdo9E+uH6yWJYoWkBhAoabRnxw5EfTTF4
6ItbtWVgQMgvvXLh0soilVL/hvXi4azvyEwRqQ+lO9akD+NePxNfLI5Ux/vNIMwoDgn+d5135XQ0
5wGSKmBvvr5n669X8GxrMqE0MOiiVzyieN8YxNO3vleD/LY4EG4p7qB5vA1mUSjwaLbqlEyCp9XA
tDBMHbEKD5goFeB+6eSbPKCV1d/Ns+kiz4NCS+YlempPi0DMKMjkPj+0exHanISyanKzWxGAdlYl
Yv0sL6xRYTCP5ySKCXn7YBXPYLpuMX0Pgj9A+DtIZzoB6LscQijKsdkbSLnmi1cuTFNxsRn5Pq8a
mJY91LY3BcgiCKE5dIKZnY/1etXCFvXdVKmIpaDCE7hxgiP0sCzlZU7Af00GnONjeQRhe/qNLXy6
evAWZqlIiawlnwYOh1sqfEvItwokMuSN/Bb278kQWgB6Xz8Yq+65sEelm2VZawlXwndaeUhMrqu9
MS/vr9sgf+PaZ6PCIqcmup8YueRW7eSFLXqTIIbi5cYci/JXn2fO1NvXLa73lC7Loisog5E0IiiL
yder980RTB8gviX+0tjZ1tjJe54Q4jCMMtZJV01GLVK1icdeQlVvGiAwMGMUgKhu/e6Ntk6bbLNH
CUXmf3E2Vm+FxYrFz9lJUIghEEJIgMYfcWbVj50X2oSWKrbkR8zY3A5bH9VCEAh9MFbN8FiVyrym
QE7GssFWExTW8H0+qV5230MDGVUrXSZhwY3vk9hMOhNyuuwcZp0LYbFyKiC17T9HZrAEdziWmE5N
bjCrfRdB0wEKLGDKApeqKdr9c3Or82YOMtd/IZLM+gBUcGr1WJk7Hh+gAKrBKJ6aQLfVkTVMtN7f
W6yWikuZpstglsR2x9DNCMEDVW+yLXjW/u7iWhiiItHgR8UYE5CwJHG2X0BWt2RpQ67nZosHIVWf
z9MhExXSFDjrhDvjRjZbpznTOzLr16u5xsIWdUB0UUjSEpROQLNpp8npjokBND7EXQhnTfERlpb2
CxcmG71H/vDX8Hd59VIHRFO6OBYGfDHCKokgmz8QaXlChStDymbDUrBa98OLOeo4BGWutKMGP5zS
dhNoQ2r6o2CVnMxSeSd/6Nq6KIfXuDYpkXuAKE6HZE1gaD/1ljW7x1oM5e1NmBhFXOItzPHSLpdr
T9D8+yxlOSLLDOXrsRyJxezDTNLUjQl+EdkCdTcazYbMytbIn/q6a38KFHRLKplKiMgStkR/ys1B
hcO3P43ooZqOUeMxQvPqO/JSDKFhQT2QiEbTwRZhti9POpQeyiO/CVzW63u9XwKtSUEzBAWQUSqN
EOOyGXXgYxGVxr1+0D3S3xvf600PWrrR8s0co8NkEo8tpbN6rg1FUyQdKuD6eVBw8YZIymqMQqQY
7hCKGLtTdmkx31T/R9qV9bitM9lfJEAiqe1Vki23272lO73kRciqfd/16+cw38xEpgVzkgFugAsE
95ZJFYvFqlPnKMWNZU217IrnZ/Xi662MCf6okzZneoZsngPaKmg/jnfWIybAvfZlufs/3OqbGe/K
nuCYE2Z4x0bBGYvz/Ial4amp0jsSmLabFZ2bzPZTaC47BU0S6Pzct2Ei4yzdnvFZ/QLhy1oTtMej
EtfA9G4fJkwVpQfzlux6UKYiXmNIGyBk7S5pnTl21BOT0ipvN/9WP0DIHlPofiVah2kE9Zge4p3x
UR3674vrcJ96UkBIIsmItzP/PwbF93WiJ/ZYU6y484In5XtEHSAm8aLiMhS6y3P/CYm/DN8icWPx
xR0aid6mvOpnk9ZRQEMbgT86r5hTz98lYWHzQlotULgJ1dHooTeGBQ578zvXT0VxG0xC/6FskjUz
N5PilTHh9lO1UdcYZ4ial8qj2ew29CYeGycZboFYdGlaedeXt3ktrQwK9x8K+EWs85GOJNfuGaAk
Y2JIBm+3k7CVDeHqs+ucmApnKPnvKz24UW8wP79P0AbbXV/O5tW0MiVEnLkc9Wbkt2w2qFAKq3y9
oA5Ll/11M5vX0sqMEGiMxTTUop/NPaTA/Xr6GuSq1+kgEIQEgyGrcG/XEFbWhKBS9A1LLF4oazHQ
YL8rTuvmmJ/4qMGFTLwGvGkc2xjupfyPkvhNhWCixHiHhpzRqdtre6S0fngEkecDV53LnvpDebi+
q9u+aGuWbRkUNOqC87dx1ZI0wjqLftqX5XzXN4vExHZly/5jQ/B3U7fGSOVgdTx1EbL4kOkwgKY0
8TrViU813LL84Bv6f6itbiUYmkrA6G1RU9XFF2+bdFHCCILWHADd3YK6PFB83a4rxw6T54pN37oR
pJ4l5BIKRXIXbwVMyM2phmZhvtYmwqe0B5AezRwPSMw3WwMxa/2o0i/ElIyL/J4HEa98TQN5hW1S
gvKa8A31KbW1okT6DoHdV3roMKicdW54G+/wsjxyBdPlOEMnMPUi1Z1fyGH+ZtzLmNG2HGn9I4SP
nFgg8DQ595IR1g5qnE5QSgfbtyINxX9rYKgDnL7iQhuD2kqu80hzqm5wNhyua811b9tT4wDGDtoj
GY/h5uW+timsawholugxP4+guFNiuG0NQFh4xxkbVa86IqDKHoKbzBFrm0LwbgtzUI0GTltARNAP
nrq95WOxODCQB3Pb+8hFW54r+qFBGX9UT5oPClENTAehp8igiFv53fq3CNG9TkAlMHLIJ/MnjLBp
B16t6HboK8m5mrdCPLUYNcHBD8pmKoR4vOdZp/awpT3Hr1q2n191mIsh+du9KpU79s7kckyi8ijF
QG7ViBhOj2mDyJvn6UirVzl6kpMc3H5Imyc8gWfQxL6OX8IdklinPvFXAXnXdtmOfQNtY/JFxqGw
mcKurIsd2zYslZgavGJ95GPx4SFJQPqDl3gJX+Ov//YmfowO1iE7zs9y5LJk8eKLL0RHo9J004S4
RYxBkNnA0KDeP7d0foyMzu3t5Qs0Vn+FJQp016+fzR7seuVCpgf6aPafpBKZ3juY7iAp3Xr0qLm8
MyAnPN4KyQy8SpoO3nhyIfNgknFRBl7OWZrWr/TiblS0FzvJPsLAzP5lbbpqqaZqMtu86Oj0JvQN
lgiVcj4eUX/6D/GdgWcBbgQn9mQzrZt7qYM+yLQMU6MXyAKlijTodGBxALDuw4PmLGgBB8+W8x/m
D1sWGrZCvs4IoyoDmsEQSZrKIkhJxLGr/N3Tg40OalT+snMTB4DH/laaGm3c5VB5sUxbtfi06e+S
+uqMorXUDFDI5U94AF8QDVOgZbmQmCwAbwX9M0tC0GubipkqT8LqneGrrw0kQMJjh+hj9aAzR9Ky
lz1CtvoBZyaF2Kf0aW2k4NPcF7H5zbKUQzGBgioyblCKeVDNX4pm3M6mdZj05ojeqtf1mCi2Yy/s
2K6wpYWZjUeRzvm3+LdFYi1etUFP/xsbwfwAwy6Jp58gQ/xAEif2W4/r2BZPoDUtjv9Gga5TG8LD
mC6ydYMJsdgOyrlgfCvmI0e/Bzdgk91xWrsIPVDpxm+EBB0Rn1KDMYy8iZdOWqSpruo8Swt26b2+
z3c8bzJd80v0lb039w10fAJX9ySBb+Pw6JalI2mzVAbuMeGOj0MjRtUQLsalyuMDZ/YDpeIjaJL2
BgpFUHSWlsA20icdaSjEY0ydcK2b8zuOlOrSjBT7quqO/WAd8+PwjT3m7/bdsOP5YfGUfU7frq9z
a5mQdzYwJWZjnSKOJ6PMUFOuh5ySF1P/bPaZe93AVoVet0GhYVJGkWeLyj1DmwVmDEnyvV6Uywcx
GyeK7nJDWbyxyob7MO7ojdZpESZxDRBRjy0I1yHuIQn2m+tc/QrhvQg0wjCyCr9CiRJ0RTvXyCTh
dutErtcpnAqGOLC0vEhPaYnsWqkO1qg+TOXgVXP8YGvETSzprNbmspCQWRouTUMTn0+JQSA+OsFl
RreLneSjfgLr6C7Yo4cevLMTyEY/az+uf9BNkwaOhEnwbsP5OPfSZM5TbZixkyQKnSW8KyPZt9rK
r3XEF7wHgXLV4DnnJrKaNIHBc9riZCOhT4/5HV4Sz+3k2LcZXsG/k67qlc9QdV+GEPTJ9T71rHuo
F+z+YbGrX8I3Y3WlkabWDJXj6Ev6YlVfFBmVwNYkkYFAbtnIqHF1Xpw/q6dDytsTo7vswWzz+/Wi
YpaIQnpFimTa+HaGjrCG6GIaly/RJcV793fkxhDVe3hPEdQ4EUTt6X72yfwpr0luhLQzg8L+AedR
li0K+3u1XVyjT9wqSFwy/UOJ68yMEKwbUM/aRYHPBIdyhvGexk9FLyW95G4nvOPPrAhZBxjlmr4I
eb6IcafMxajTQ/AByIoVOVp61I8lJjmoDGi5leucWRUSj2iI1NrgHtJ5E3VjcDSAQP22uB3f48f+
hqEPLb2IZG4iBMtZAx9eXCNRNYEfMbvKL+rYJwlLnSBT7hU9xr+U060FPh0zyW+DKbm1A/uuXfrX
qJXhSy5LpcgkVRNlBcoTMEYFHxoa8HH2Whf5i1nSpwk8kS81NdK7dsrCkxqExWFIpuBAF4JafqwG
pVNG++th4PISE36D4GBzV04g/Bgjn2tnZQ/NYTfsgEC5/fsiPgxpmmai2GeoRBMB/jNJ0hCwE2w3
ZM/0IspctdM/RkbuJ2CSJZfipW/pmkEoEkgCNLUBPo7z8JYHCob1EiPGsogLNA3ZcUIa/S76xPFX
8XOvubKjevmW5jah4Wchn0O+IVbdqjKIWgvYAL+0zWI3aQburTycnabTlN2MnultxRRyq9is+9La
GSAZhOU38Vyng0eLujtN1aT60ZK2s5M06g9TXwxPU5PEV42x87DQ16iLZDOvF0eC/2qTH0TkgpYl
vqXCMSkhQ4+dykAHVi4OmyPJx5BZEKJLqytzxKBjvafgqFY0t05siYWLYCysQfjatTIYUYK81h+n
+JbmYCUmxmMrXchFws7N2GB2YYST9l7c3pg7nscCLrwkJkj7+vxltvpbqo4nmtDP1w/m1qYxEB2g
sgpv0kVQJpbTQyIpT311AmUg1Ae8smCBd90I35ezuI8FWSaYjk0L1S9LJPjupzjNmjSOfKJQv+x+
aBC6pcoIpg5wTKqtLGEmEnNC9A0YJkEVPYr8xmswgc9n98jj/8zFyJ5XWx8LxQGCVVnIH8V3JJgi
aKOUIYLrkIHGGDOB2ntqP+uprJK09aU4ZsHQTIrXnJg2knxKzMbAqnpgxO3Oaywi+Uxb7s052A0b
gnIIaELWGM/R1CuBEfqtNd0AteAbkblv7dy/7g0XeT5EDVXkaroBpAJybuEUDWnf1YRkUMeCUFb3
nthfEGD9SVlObcZ29Sx5VmzFaNjjsy4mtY0LbG5lNXOrYLLG551CK3TzyZlBOe6q++XrXDrRgR3s
G02RrHJjM03ctzDM/6jiGz9oyp4OCS68hUCvDiSBc3Ds6Pv1rbyoa2IrV0ZEpgklL42h7KrI18KB
3tepyjKH5UkWumGtWA+NrSEaLtO3yq7ar01ohZ+u29/wSdgH2IS/uPHeFj5l07UW63V8ypKZr31i
H9R2/PsAhTiICg1EayGDLFKx1LQwWhPEL741fdFyzbGzRhLVLxcBzIpqo57IPxZw4ud3eJ2wJmpi
EvnhxFRXmRrqzHVyuL5Tl18K8YHwJybDI9oWObtYXS0o2dbgRwUbtbY4xH7r6Ddt0hxtAMuEgmlH
RXbQLl0QNilB5Qd1Aw0V0/OFRWU2FjaGL/xSO6rsSAwwYUrGTy+j37kJvrer511aaZCvmJDcRvaP
hjbuBLxr1enuSG6u79/GRzpbi/CRGqJMLYPKrR93A1qbg442VRm9XTfC3fX8njpfjZBB0MboTD0P
UVMOtNeS0hO1gVU01Z8QET+aNZpV1+1tLMoijGfGeKXrCE/nu1d0xZhYlRL7sWrH0LAwnmO7+/vb
0D4zInwiYGlIWBZZ5gdz+aa17Ytd5Icssz6RkqFSH+CiyktIFKZL7qCJi1L+DGSRUaBE9w+rNXQT
tTILRTGRAW1sGZBM45j5OQZ0nHYscqcD+6fEyobTW2RlhZzvKWlZQmcrzXxShqo3l5hnAWPks96N
u+vLkRkSPl6lqH09gTfJt2MwQynRU2NOH0YyyeBfm06yWpDw/YKUtbpWIzvHOLk3kYOWyMYpN1di
ohRlQRwC+gxCFM8hqKZNtM98PcsxCpZhrgKSmb+SNK0lzri5FsRyvEUBGkAKcP5xIgDVx7ayEz/Q
iDfF5CfJ51/XP8tGREIQ/2NCOMNzrpRlFIyJn5RmeDNlxU5rhsSh6XgbaqlMeUBmTdi6juD5N3Uk
8ceefVOjX0TJnaHovM7++3wCx3i1LiGpHSbbHoaYZv7SGFB3eITXORHa9dd3T/aBhNpkl9nKMEV9
4kf1hCjYfV+GOJDY2IiyFgEYB/PBWBAS53MnqLQ8N9EKTvx5uZvwwMnqald2D6r1reoqSfK3uZ4/
tsS+c9VHGHBTYCuPQeBm2E5qy9DEl8BbCBet1iM2lytiNwvLgNlqlJQdh5mNXpdSdBtIPbrIp5PH
sDSX0zQRdD4wguk14CDYB7mW7EvLUE9FvrSHKejjWxuHc59A6GGfsA5IomB4iDuwcVz/xpf5NxTF
0WMkqLyaJv2NZlrd2YWh1rVWpwgoUXKyFBP81UupuEZu3S+8mIA3xuuSycoWsi8hxOV6planqBO+
RDXMrqag/2RGMhD55nEE0gsYaPRjEDTPXauACsfchkvmU7WOD23Ztw54RFM3m6zaCZO5k9wBW/Yo
nFij/B+U28/tKZRCLasIEt+eB/2JzjlSx0GxTnqfaftumaksV5UZ5H+/+na2omZEh1aCn+pQV21z
x1AKt9DfDWWQJFxbl8J6acJWoqmg9HYS5749PpLgS9NB50P2pOUnXci3kJ/+2T4hps3gGZ7KpsN1
UNwmyeDOVuv2ebertLcsjY45fdXqQpKIb66LaniQIeFCWVS4tlEKMex8QISrBtPrpp+Zpd2mdipx
jMu2BIICXZnhx2H1oRprHkls14kPbv9vpCV3qZHNTquqH81QfrZC8jxbgHOB+9Ca819UCV5ovkhU
traOHEXpxdCBYNARO85/Awmqqa4TiDhOpYV3Rtfqz50ZB2/Xw8mWSzLNsFHXwcuGiBtK6FzMvTnj
ypig02ZBUbg4jSmYbMN/WM7akLClc1b1QaMgziZRcETQfYzL9Pn6WjbK1LwAwt+yJvo7TNyyZAEE
o0h74C5CLhQJzWJAwQc73s+m5RITwDCmP4RG8VCpGnpno/X9+g/Y8E5btVXU4yyIJwB6cv7J7FmP
Y4gQQmfV9HWzOA4KvSn1v2bH1u0zK/xXrJxTh5rN1Kmwwvr0tW+AQxpf5rSS4YM2/O/MjBCsoCSY
hWiZx/4QhM/24Jdh8Hp9u7YsoGjJ0BTHF9MuADNt3ix2aqa+rTaFpw9l+pFomfn3j9yzC1MIhXo4
Wl1WIugC8w3ydzsih6ZaCJ5MVrPLwkzG6cT/f0JYREUCSAaUVnS+tvPP06dFYOfRnKFUHkBOvqid
sbFvGOvucrUy3W6Udd43jrCNZyioxFWU5y8kciyzQgVONxJ/WeIMPJDpraZ3B5KUCMk0lKRkWy6+
NiYkAhrrSZVmUe6nlXq/KJq/RPRumPRP111j6yifLUoI9HE8LvNsIPoV7EddHNWAuWU/7sY4gAJe
71nTbd9ENzQ2vE6R9Ry31qibKPWg3IOij9iULnQSx0Oh8kJC9aLjRqN6dF+x1ru+xi3311EWQeUK
6dxFutOnWY1Pp6GolOduUtyMoKf7ewsGPBCXJWwA5HLuimWkjtUU09THnNPnwCh+lonswba1V6ju
YXANk6Embt9zE1qRlHGdzqmfDe+AiB3yoNkFJJZs1SV2EDFvZcbk2LtVzCvG2VRzutQ+883vXKMd
mc3ipCfzyEWHzcSxf1zfuq1DZaCMjn4Zfx1cwK4Upeu7PCh8s6cuZuGCKnTNOneQGV43tOUFwCJg
6M/AeMPFNZ/M6DWD4BwweDAVFN09Qz3iuoWtgLS2IBzZpQysUldgYTJRf4A+aJocQI/kGGHhFHXw
t4Iw/Eut1iMcXD1NGtBHwediYmv3VriQ93hQ0VVNmExQatP3/gOXtal2AcRTi7hPgh4HKK6gckve
qkB1wdn6L4fojxWxSl+lKorOFNunKZkztw9NKLmgtl50ABRx1C9fhiiSHrV5TQIMV/s5WipTMr20
OvRL+9odqnFfGvWbqRCJ0114t4EeEQMOl8OM0KnkO7s6TiUblLBiaukbfYUW6IS7SrsH9nC3MPXX
de+7+EiCKf5TVqZmlixmzfTaV+0aQIpDHuq+IbuVttaDLQQtGoDMaH0JUcjS5oVWM6qkY1Fq95kW
gCKpzyDoGOZKHzktDWVDjhePHywLwq+WDao3ZOm/76/VstSB9NAsQO7SmaaynwY63GNWGJAwow3a
e1tf8APQrb9V4gTdsXEw9n+7rSgAWAAbo/Wr4h0kZBmVzqo0VfAFu+VWMdvbDOooVNMkvn8JPkHT
Zm1GeOPlVUinJs1aX9NOKtpt8fQVbDyuUldOTUYnMmbPXGYAgRNJxN/4ophNgrauBZ47wEGEMGIX
hBXxhKpmVoIip4RwgF8Tle1Mtbf3ZQKN1Ov7uWkPIHgEe0x3XGDuek2pwmkgpV8oAeb9n4Y09Wj8
U8v/Nn/CLayu7PDrYOU3RYlrfx4C8Gqgd+9lKaCYQ7hMu2JcLMmSLuI+N4UXOtyUIkaJeNqw6ps8
ssbSx7MscvUJhCZ5eajKunEmZX4uifW3TzzBoHDRJCTLK1NDi6DtCkwQpFF3j1JKKQmXGwHlbFmC
ZxRFNEYoT5Y+F691zSA0nCQswYkzmKZ/3Sk2DrmG3AzFIeRpYAURDhmNy7rSx6z01QEsgqFFXWtm
n7GLn1Mt/WQvYQgwb3yfTMO0u275IitAMgCEEHAkBsGjXEQJzWWq9EsSAnpWxflB6yqM+YzLILFy
mWUbALEyOLxqasA/iAtsCiXvLDvP/RBDJjdZmx0zfQGIL7ktWWXeJoXx1dI71+zCr7kVxc7Amqfr
C710UvwCi+IuQpXDwsjL+XmIVXNYohy/wJi6H6NWPwRpfMrq+YOxwu+NWnL8LuEECGgAnMIWIjcH
tZzbm7RuLnWtKHwjA9sOcfUWUvX2p84ZdjmkePN95xZ+I0vEL30WVnEIGUOVRUcufm41z3EVxGVZ
YPZ4cObwLdU/5VorC9aXTgMrDBhzYum6ClGzcyvjkDV6NWFtgw05K64TmX752TllCfIe6k6+fDJL
ZlGIZg0SwXDW88LXAggRJR9pyWSLujyD54sSHMSqCrVnPUwEwHy474sHUcPaxXThLmw8pQX5zOgR
D1QgoGyHgrWMDvXyXuDmUUsCahjDCWJJqc6zDHgYfDnDnt8gx3TPUvWBVoarFpXkNG46ianhyOPw
49gLKw2qcurnoC/8CMxeqDc+WMpTkyXP1w/c5VOKn4CVGb7i1Q3UduHSRT1uutHNlvs+vSGYKEGV
Z3bT+BPkjibMsci4GbaPHcgDCTDtDK9EIZLOVQGRJ7NHugI+dGI4hUe/xT413cmlbuMsqRfsclPi
OxuxBeVTrliPRAmnQjh1TQm0gTXiAlxqUu/svrtjSjM5eCy74RDv2qSSWdzOl0ygvBC9gZMU16lG
ZhHE6Vz6gA13jqZF+0id3+qCfkts/Scbq1sdX5QV3S1rRsnLa3OTMVr3v8aFZA182axO+6j1lUOM
S/HD7t28dehpOQSn6ldS7CyA6qRyS5sOhWcywwS9CliYmKrVFVJcc4ZZPirUBI7xmuzxWvJL6Jw2
x8qXOdPWOcFXRfsRb3O0ooUQjkraEIOjG3nNnOl491W5s0yZcszrqd//w2GxkYASFKN4FU0IqV2c
p4YWWLlf6JEz0ceoezLGfG9V2r6Js51CXoqwcZsREgLhtG+Xwp3Sx+u/YSsAYnYQuRV/VaNOf35e
R2Oxp8kEji+t7kmtQMHd3E/LS0HexvqxS0qnBT35dZObnrSyedF4TbTCzsIg963P/JIEvf5bhEHn
9FTedJCtlLM2XnLGICrxsjnFUwY7LVZNy1jNl5ivkvlF7hKXfObT5OQhe+N6pCofr4u9zLVkl+aG
MwHhB2S9ScCqfRGYohJc1OCLRAakvYyo7xTJe138NfKYg98Iw7UMUm3UKYToh9gX50aOi7mfereb
XrOhAcWEpDW2dQ7PrIjHnyYFclhcVRF1Owxpz/eZF3jWi4G59B39WvmypvBl71xYl+Ca0B0bmNZh
XcC0gnqgcuZd+Tp5833ybPxQbacqwPcDHfr5ENx3d9KB4o2TsVqwrgpFQQDSszEcsGCtdwgInDJ3
2hNXccAuUbucB6DMIIME2iE+rq30/xdNrQ33OfsJQiyq22no8gE7wHSHS3MHoMhMHYiVYSg+BOEB
FJHQN8SAquyE8sBz1mX4vfUITCC1AChbBORjOBOz1GmN+mSzm93A9BRIjx/jz7FrJgewscS7zpeR
DW8uFkUEXhsnFOj280hkpcqYoIpT+HP2pmV3rQkh8kbCDCSzIWSU7VSEmEKAjSF8DZqj3X2xZk8S
3fhHudi71Tr4b1hlQGHd6UEH5nxfrb9VGF2Ov7D6tEQPGfsw6s+h/o00L0nGZGY30hFMm/zZPiHx
0iMjVEGlUPiQywPNDMT6HriSqFU47c/UZ442wlETZ8T0sidVRdjIY8+MCyFIDXIjIUOFfTV+pAzz
0svDtFhORyQ1AJkdIQjpEfJbZeHfj5VQKFg+WWn7AvbGVyJrtsosCcGnC7JwyGdYCpIbICSdJXlj
xlNnSBbEHe6KszAhyIS0mAozxcZF1YsyBs4Q/5S4Iy+LXFpA7RK+gRkEMZ9Z2p5WhMAvGo++gxch
cnDXfm690QvQFzrKwuamG+rAtvMXMFI2Yd9CpUonrWDIEmP00ciXubur1dO8TA6tv0qWtnnS/tj6
nS6vTlofZMWkm3XpB3fpJ3AIH6odWO6Io8LFZSFRsi6xIqv1gPpCeLj1WRd/hPM7iXNXs6Jdv7Ab
ZsrYHjbvntXK+EddrUxnPaAZmHlGvRBIPuupDzVXyXRP7e9Y/Lxg3FNvl+fr28nPzoWjrGwK8ZcV
GvTDWuymMR/svEIr+VcUQsEr+dRBI7s0bq6b2/T8lTn+96slkmZUzUqDuR6Nw+AEIi73uoHNWK/z
QThURdSL6lNHh0CNKuwhLc04cnSlsHe50uWe2ZnNX7Nd8QtzZUwITFpMrH4GPASKoRjBhbxu8wgJ
bMOSSMNsbRpAUZytQbWRyQpx1uwrM0yohldPnIOF8EkpZW/MrbiH7QLFCOaI9AtmhnyC/OCMd6bf
Fs8TvcnN91n71VeyN8DmQoAIgtwLOP8vgEEZaCOHPoMZnKOdpj2UmA+4/vllFgT/ikAUQNXFKPyu
PZYZtK+IbHZ2e6v+rEG86Cma30bBt6r6VRSHJdvhdnL14a/B5PAtjp76n73iv2N1UpqxAmSggSOX
2oem5f5o/VLHWuJZW4+yMyuCazXNbENZCVbIE6e60m/Tz2F4UH8YqIDpYPujo9sy//o32gqq65UJ
p8Ygs4G+GmwuPfGjIXBYUu5M/UkFP/lYycC4WwFhbU24mpRuqUNUT0t/mBqHUD+KsMzyXy6llRVR
L75SQxBV9PCKojlk7LOFJ0LRjk6S/bIH4kzNt0l/MpWbuJHhSiTuKNYSE6Og6GhhM9sE7L7WI+B2
7tD+amQqaVuPaXiKaZjI0YFhEIvcOVg3xsnUS3+y8qeybp2SUXdsQWpIvlOklpGBmbMe6lEmJjkx
yFFEL3RQnSpLAB8ubhpQ5F13o0v6oN8n5M8vEq7LJgRrRjLjF1XfFzyB8ZgHk0XgtRCf0H/1AMN6
nNlYNsm/ueFM4+0i1B0h73F+LkFWqc9jS0pfa6IdnotO3H/YKInVUnkUiSUx0QlLHRI9ucYb6uZ9
kt0F9GVh001VlTvJTvJLXkwC6J81iWlOPKR1b0AK2Fcip98Fv9gu2Suu+gxkPCeCC59lm7hZV1hb
FL6dphdKiK49TuU+Chx4U3oMvGo39u60M1/BP+SXkkfgb4TVtUUKmY7SzUbSo1PjhybeRVnpVBZx
7Db8kU94MnVoVVWmPwCPobY51Fpte0e18S5r8aaygSQMfhadfZdnSeholnIMBs0JKmO3VBJqS+nW
CFeYnUAIU1/gYFaX/AgKc9eO3b7KTiCD9Uis7oZwjz6Bg7Po2Oq+DoIaVBmywd+ttHD9fYRbTtNH
s5sofK80M48sixOHKMakjWOQn3FvOQzdiutOuHlzr3xQuO96VgRKMRv4PAbYJhCrdSaNGDIbwm2n
DJGVLTW8zpqKAwMQsEd8DoDLj2uny+6t5FSo7yRI3SUd/bj8Mpqm0/eJ5LjJzrVw/2XZokJRBjeS
3jen1CYgM7IPVM9uUyLDsGzHyNWuCtEK1E/RTCycbMydPNhc3wsB6ynwvs97/Rd4Fb3CHT6uf0iJ
6/wmq1glLpBnt+LegOvodIcmsVMtj3hUQNxuXzWnqv57dUh+DfxZoois1Fk2pqApQOkeIdkzCfpA
E/TL3ziVpW66pOfdIJcXeqceRDaugk4NL6FJuTxlCxdi2lK2mPyv8EPCfrjVIrJLcWbsOPhhRCe1
AhVRKQMMbfszZq2RSwMbbAr+bLWVvtARWcfQ1o6VPC5qIblkt331jwXBV5d07upFhYXUfrQgOFah
NYDR3lmGP99ciY52KAZ1UNMWZ+Npoyd5VeGJ05npTT1lftIRSa7LXf0i/gOPwOmvwM4gzjRGGLuK
9IxyuCcYIA7dgbPOpXtZQfOSjIX748qOsGVDoatREcGOBtEdSrwF4tiFV3/uOqc52F9MP30EYf0u
fojfySH2ZMSqm/nuyrxw4icb8a1rlwrxa3bqOnLSDvIO89P1Q775vf5YEQ/5EpTdzHpYUVl6V7HM
Y1n97bqJS9nX840UD3ZWZSqooUCuXiCj/Og8bb88FLyzfMx/prvIW1Acx9nmTRxyUveq10i7EZLN
/P0TV7EMOF3IGOm4lMbcbwAOrhBC7EZ2jDcP2WozhcwEOvV6H1VY6JwaoL7Kjc9jZKleP0U3gTrI
ZntlDipOlEwNnq/Ebjs/pfzd1e6X9GXEdOJCiE+ayMlK5R7Qx33bUj+x7wcwVYQa+FUnE3K0UFoL
Mme0x6OuhE5uoCGSN5ILcvutAdAq6pbo4F1Q0KjxAKasouv8ZKlAiMdsl4aZY3ULlMeXx7jKvi+h
7i1W4NJauc/6F6tZXMtih9K6C+fxjmmzBCC2+VBGzQLamzpYpC4GIvSAqoUFpI+PSU1Xj055mjm2
0u3U5ks4pm6aQYiiSFylUn4q2Ji0i2+D+GunyAAdW1Fs/TuES0aDdJBSGvgd5YimVBA4LeuhCTB6
g84cVtT4bZNjxC/Xz+KWh66tCh5qRcmoxrOCChQgRyD2rYbqMUvnpHNHixWeMqTq/rrFLdQDEHJ/
NpxHoNXRMzIzCNAmg/p7MBzjFqK7DNuamU4SL4cEs5xqWTvNNO+s9k1ieqvCvDbNo8LKdJgvRlMY
S+cHbeYW9edFrR3a6xhLiYAOOhV1cQItictCUNMqn64b30oiOPwXPLRIjnBXnds2Or1K6gHLjupB
O5QxCjBxhjrJGJDijoAoBw9rKNmFRSvb8U3PWlkWPCtWm9hKWFT7oxIedchOg5qkIPmunU4hxaGD
mMzy8/piN9PT9WpFv2J2YRRWXPvzU7/T35G8cSo+JQFjWoeI4zJwYBRAfboy2sYth4b3YKQKAHng
FIVPjBnsLiga5BtTm3+livZk1BPBOzR+qqNI9a4vc+uyXBvjP2blT31bRVZDaOXbNZQOMSHRqz/+
fxaERDCBsP2kouXj68mXEVQaVv183cDml1qvQchqsi6bAYiChardLft5R71ycpRvtW/vuNaCii83
e/+EyzGQTYG3TwX88GKeCSWnfioLmI3S4cNO9SM61B5NAsmp2/xCOHQcAYQRSxFMUaVV2BsKzPSc
dif6ZGexK9lAfnzE9NMEAI9DblQQowufaFnmgRmDVflcyIHr+0A++o4eQ0AMQy/yr1vbcu+1MeFr
sYIqYTlyf1B/9XYJQeLvyvjZNmQv6q1otbYjJJsYOVfzKGOd36bqfcvAkD0zN5yh2VLnrgmmxXqQ
ePrmRbwyKYqIVs2YGyNfWnSyH4hLT7UbWY76Adngp+FT8zP7LMO881hw8eUYgETgJgMwQuylsqoJ
hjpM8HAw5n3InsFT55F/6o2AM/9/rQjht7WqALPffCvpRE9A+wdPRgck/3XHkK1FCLhzHhlIYLAW
ndlI3dQROVydf/RUNoImM8RP3Crm2T3KpBWFob43HTJZTjLFkJSVMQjxU3PxbXS0SZAs6vgjOKCZ
g2EhZDDTjFrs9PUwuRjx9wNLwddiewYyy+sbuHmy/hgUhwaVuCgzFSAZf8p1X4V+DoVuhZqfikB1
/sESBGR4X85UL5plczc0Qdhyt6tex4x4tHotsu9h/+u6mY3QB2kZcD2Clx2AZBGAo6sF7eY4q/2k
+jCn0MFcpmQhMguCK8zQWoKePSxkIChP1Hy3KD//f2vgzrhytnyIYzOeYQHEyDdK0vvhrL5dN/Ff
zH3ZcqRItu2vtNU7dXBmv3b6PDgQQYRCUmhW6gWTlEqcGZzBga+/i+zqKgWKk3T3fbllbdaWlSVt
cHzae6/hzHwGNBSUFzIrGgDedxqC5qK04kngdqSZbm5fjSMAccma2M75KAaKEzNpD9DB0yhqDKYj
4IzttqPIbaaDkOgjZSuV8HNbKN7lzyjLOUxGO7YniihVPaIchoudBNhNuarNN2K9ppruFuIjba9S
k7hOeR9OT5Gx+/Vwnrve2xB7nD2iQElBK+X0TdM0zuKpC9ttz2cC7OTmJjwmwudKvtdV4/HizdH9
KBPBr+POA7jYLxAWHGwgfWGFsuzThSSt9AHoum2qgPxyVVY3RVq5FvAxEd9RiTp3k21+HfLs9J8p
hMhlCQwBFjMnabSpEPBlhVaA3REGW8j8jjpx+Y/y1n+9D/8n+iiP/3iJ5n/+G39+L6tRxBFvF3/8
n+vqo7hrxcdHe/la/ff8o3/+p6c/+D+X8bsom/JHu/yvTn4Iv/+P+N5r+3ryB79o4xa38g8x3n40
Xdb+DIAnnf/Lf/Uv/4aeCX7L/Vh9/P2397Ir2vm3RXFZ/PbHX+2+//232bz6vz7/+j/+7uo1x495
ZR4X8fvr8ic+Xpv2778pFvkdeG7gQABznnksc61Bfvzzr8Auh4QWiOwOkFI25mABcRn+99+I+Tto
JhZUkYCCpMD7//Y3SAP98TeaCgIV1bAOoR3q2L/989FOvtFf3+xvRZcfy7hoG/zexa0QP47oACFo
OrTqcblYTA5r7MH+GmXtxY/RrbkhAXSjM5S1iJ9uqEdXZv/PGuen6f8zHBhKYEHaoLV+kRfsZJ5X
CujhnryReyXc2x18OFK/D8KCkZtYg8qbm4cwz6ngALIGpvrZRvxV9MVBEJMuJHk/ITrMgSCO7daX
xcUsyx9dr+H5zw0sRFNwLXD0GYm95GkYOgmnPKO1x3cjMLTcnQLrGLugvMGV27r9NOP++KyfP+Ni
256HFQtbg8og4Bpzg/x0M5O0Dk11CmsvL0bQuQ1my4e0Xdm2F/vIlyCL0YPhozM2I4II+UQbxUXv
e+WgxjX6dHv8GQOlCwspEHJjXD5OXwR0ekUbHXyhPsr2mkp3da2zvkqDhsLig7/pMORWBWoyw8cg
nknybseZJ5JjkR+U3vQM+N+pdcSaiPsw+/UqqTFNPVbqyDIzZs4QulasPzakfacpCV044fh9fIj6
YJSvCv/WwdaD2antWUkrmVK3gsk0/abrNYsr4TbToa2iLamng2J+S0LOiqa6E1HxlDbFdazq264k
ASxJmKl6NBxvkm7aWakRDNqdaUHGxK5hdPpgmrmXNS/mzgqvyuGGaG+TVXocQtemuAaYhxXOo2K9
1Fn0Q0XVo9PETtGNW8OM9qmIDhIAEmVq97RSGRlrNy1vE43Alw7SmRiluOsZHZTLsCQ+zTOXJreV
Eti56YLxzSpbZ1VKYZWS+mbkR3NdS95o+k2hP2Q4bm2lDuribUioH5WxN0B3syICasH8EFLNnedX
rCHNaj8a8hJ3Rxu0LiPRvL6517K3urirdI1VeurVBehPWubFVZJ6nWq8o2cMbWUITkThE1VSHzzI
jFW5dSHHMmEkgc7tpDFiXhZq7lXVHZVXahJk1XMTXSbJ/Vhwg2UDuc8gZqZYgBR33camAOYPCcrA
JT5U4Xah6UGPgkFy3sMcYGEtPQXVe0U+AtLOlMTybaWAehK5SvoIpMWbCL3kRkB1Q2h7JybbWDG8
JsOcG5MgMoVrJE+Zgy+iT15cQCLUclxiX9P4XnT7bjwWAMSFvfQAMnGaH1OLAVYiPwGIvOZQsC9D
ryRJoHQggAwPqbyPAWy3En8YysAi1+nccwWaAhUfV7aDL8BxLPng1eH3fjgWkHSytia/UO2SmSHg
n2L+dB530AmX3OsTwsrkQYm/OaQGYLK61JVqYw/FVtahFyHrVtKbsnhKUsq6BFaCw7tsnx2ubcIJ
fopjCtEZcRnag9vW+RstVbcSgcD/WV3sUmNnduEFUOXXREjX0UhQRDxoOwE2ySHDLFIKZzc2D3VU
AoBmXtlj/wiNU5eCjp2OKisw33Olcc3iuSj7DfJx1qRP6WBvC4y8qqW+DQngdvJj+1CltyGf9np0
7DTCsooyMrxEcEHXHI7e+G0/pixt4BHYjqzXHrLsdtItxo2Xea3XOtZ7mm6arLxRp8gP5cs01gwa
iIFZ9Qy9Q1dEHeMmerPtxOykxnSUDEUCV7dLN0mAnCzvdHvLo5cJLj/wKEC+mLPU2VpgfM89VK09
VFiWBFsIuvFMIanLawNqWMRL+pzlcnR7s3EFNYJcdAFqHzc1NofJ2csZ+Czkh6OhXkzH0h3rFwFJ
ByfzQ2qyRD717VGDbmYsdkKB42CHdWfDeYvaXjJsckmZo1gs01OGmrcLXSkXvGwGIwm4QN9McK0Q
83Nlfl2nV3kM5G6ZuzyMvQlCj5leoOWtHSOd7ClgvBBFOxoAD3PxiLYWSxRoVG1hNuipOUwXaeQq
gIqhccB0HXCqfm+az4n8EPpRkdw38oPaPBJ+3YbXatptagNKTLRiMfAZhsAulT452BjU9hl6gG6v
7irzJWlu0JNgYfTDSUAAMB2X06c0fxnGW3N4oIVkanxo+heuQ8OqfRrH0edlxPp21nHpYEQ0+UNO
3CGmrtpnnl4/Go30IXzhlupxqgJbau5QPdE+8QrF2kJ4HFmE6qtOsufYUyhgI7jrYUagApC/WaTe
DDV3BUn2ijK4KHMzqewMeAyn/HWabia7cduUu42sfHUinja00LqavKknO1PDqKsJwsE+Y3oSo3Vd
jGEQT/uGPpQN7u2id2UsbxupQTvwVcoWThbJTneifQQgnjo9QymHxWrqNtbAnKxjUoZXkjiXqnC2
I2mCCmWdXGy1CcscQAJiw5EG/GAFiKB4IHtNXLb9cNCk4+XkTu91FmEz6mjlTs59YerewEsPckhc
b1nU3RL1LQZESDRgCVEN6lmAAoTYmgqYmYIqEWr3I+g9xXhXYwcU7aXVYg/JsUgjdDNrzXXEtVnT
PTGHTa3fyb5gUxUfaahdC4yhgW9sKC8Ddm0Nko8RT5kevlG0pqBt72k4jqBe4uaT3KTpwyivYwN2
DrK5DXEXn55UY7iqHOuhz0PY1wscyrW6MfOPMbpP1do1MInClN+lQFCziepXvMRe2mQ34yRdCz58
RPZBrhhurD2J/lvVvuMYT8ZLZ3qgUusZANEYE/sRsqUpay0SaHm3T7V43zum2/JiD5luXGJUJLj8
Go087K4tpOCGifHOuLBTLPEWZ5OjOPfqBPHAFNCsRFWZyB4n6qV68WQJ+11W+MSlUuzNhG9jc1db
MJu0G5s10t7mdNpzvfGq1P5WGKXfJ507im/1cOhyUc3bMbOzcVN1ElAQKi564y6xgWrSA8WQBxMI
IbV4JtoApOh9Hk9MxYkqRKC0zo3MnEOZlrXfjAS7ArJnGtNdR9SnSXeuazl9azIciYlauWkH1f1C
XkOqJijy2Be5BrkDGJ8ymX9Hr+7RFNbOyLDVdHjfNjeOjbmhuvEx6FALSPupYvpgV5hE0TGy6HbK
ZMxQF7rvkvqqV1RclZ4G+ZTUyWuRa4IpdnqPVRVQoW6oJDmLWzQoQdUfgITv0mfLDK/FKDzIaVnd
lZlC6KweUcOYLJWVhep2Wc1gKbETWfuWl0PFokoLpJVc6d1O8rHx+rz27XGT5nSvRtB116VzjV7r
Lm3zS3yXQ2+akmmm1XtJo1/Gk/3Rk/Y60odDNk53uTEwG8i1Rlffprp5aMEVqpNdSKZ9qOKSEmL2
Js4jSetDSaLv5hR7djRAOdcIWjW5VjTDleF7GjaMRLmPa/jR6YC97AydaVO1UqD4ettGvxgy+TNK
HdY6S2hNBceQvjMS4ZVO5cLqzu0m79dJw7IPj8v2aYi5uP6patWP5lBXdSo8Y5sdzes5SeFH+Fjf
hR51x+fJT9/tS3UD880gdMeVDsGZVBBWjBpFVwX/wKxkUYApkBEn3BbCS3aZC5Fad/AsV7+I99zL
Lqb94GcBVCCv14rpS3jjz7f+HHcusH56a8XoJ5JiQJEEZjuFaT4JhgAnwcbYiJt4lcGzbFx9ibdI
aWBRjkTeQTxs6Zt+V2/zS+3Y7ztvBv9YV5a/bmz60z7rNNHF2EIyCtRYgmxwmXxCpIbCcBeEXOlK
P73g2+KhfOufq123dXbZde4W8O5h5ZUx+1/OsNeYAYXhEre9cjzg5Fh5bF3FM26xnMq1GsBcUvjF
w+kL8plIq9TsLTxckblzJ2q44G/dswqREu6vucqeW0UmvIDhUQMpmC9MaF0bs7LTpPDQl0zlt3ZE
GefPUs+ZxPtMmo+RhioJaDGQfoO26OlscobRUQoDAZRA+oZb3fFNz+IdD+rrf8GldV6RX4bur2g/
i5qf5q7RcFgp69hBZ1WCOABWpn4pt/Fl76olo27jDY8RSifyzQaxf03v5fyK/RR9USvqkqIn6jyY
cPaC5EXMgCvbDOh7uRNMge0XAtGLbN9DkmUNU/a/DDPqG1Cxml3GFqGjstaVKVHBMN84+2kHG2I4
0KdHpJqYpmt1ojNViPmj/hVtrlJ8GuYJbKRe1IgmPJW7/TuJtir0REq3euI/zJvZiZfv+ZVy0/r1
fcKEu078OztxPz3CoqKjTENvGBkeoXCIZzjXnZmubP9nqmFot6DqCFs6zXI0ughB1VYHmkfDO+7b
Xb4fGKBVENWRu3/B3PncxIWFE2hXszCfupSBcUa11EIVKZi6n0HAzo2+MQ/mDJH1DZbunOc4AYMS
7fvjmlftz1+9XDMojkEMCrBLmJctXjOGBY40CkN4uDH9cLZdwzJvCOJAvib3OPY23RZMzk3r50fj
IB75hZVtAOG9SV7WIB9nBxx8WPjNUXiogctyOq2Qnikgasz34xfYMezkpXhKHosrJE3Bf1B+dKDx
hbEGpBW64stYNQWGdYQrn9d6NnR3WL2P/J61zN4incj2f+yz/1bx/38t6Z+0AX7ZIvj/sfiPe8mf
J8LcWzhb/C/+dvtRdW9Z/H7SBsDP/rMN4Pyuz446Kir9oIYCVfhnG8DWfv/z30KN5a8eAP0dDlCz
H5kBRYRZ1vKvJoD9u2Gr0MRBH3D2eTatf6cJMN+0/loh6PLB+mzW1JuvY2iGzY9wst1RHVizNDb9
cAxGJ9zowF7RaO26ebqj/REFc9IEAFrVwdQ+jUJiE756doj7ZZIji+tg65LryUoF+eyrUFvFWTzL
SBrzQ3zauUulVYYReiU+LpdMGfg+lp1Hs/H7p4985tg/F0anmonGCZowUFM+DVNkYOhY0p7fxUBu
Frk0gzu8/e/quqFDii0YEl1kFuuCgMxpmJAmyqgmGgqEUYgDR3VK8ILKKb7TxwaW10pSQTZSncAM
19Km8wXprCulqqONI3WJ8ozdxelGEGuCt1zXjKr/61GY96u/5o0D0D+B2adt4v6jQnF12SyGC5Do
WiOFVUpeoUwHSWGrf8yiyq8noGbDYVg5sVbiLdvGegfZebtGPJ0GITLEaN/HKKWMF1Cy/vWbLZOE
f7yaCRFUIPUtrNbFVl13ZQyveIQyO1bsoqDZireWdZ62QTLqasHaBWfZFv45lHB/gGYh/vcFcNxH
JG7Uuqr8YRMFxWbmBkDrf/UedTpv//hiEPAiBmTcMa8WrxXasaKQLK78thoCOua3tg6nC77WKfr6
oaCkMkvXYm/66QV4Om+Tvh15Fam1X9ppkKHbp0AiiNByV/DR5WKNgfMFrm1op/EWy3FUdBvSv4iH
joa+AXD8MroZk4uevaPa7FPp8ht7YOtKgV+H00APCi7fczMWCMHF5b9Aa6eJ0Rzyk16B+FlfdN+A
nm0ehK4XHyszcnGDwowExmiG7REw5FEqXHw6IENlrMWa8MEr9VHASZnCxMFwdRBJyDa5mvzmmAXJ
Prpey6GW95Y5NL6lbcwW4wARLLkxdMi1Eh+68aFT/ox8LUDvaZsEAlfvNV7m6SExT1BogmGvM3Uy
H5bLe34dOZOVya71S7XwwNJ+yXi8squeGciTEIvJYnGhJ5L0rd8aarEhfXMHnWP0hHj/WPDwkcDr
wrfbdE3Hbr5mnm6W6GpSCGahJ2x/1VDQJrhyhUBS+yCcHvVDdY2016vfIanhNgUKqGztCviFbzqP
pQ4QN9Ref3pPL3Kmxk4UJ9O6Dp9N3xgGmwLHiy9TID9Rg95Yuw4cTnT6BUtYfJ2UByNx1wRFlpfv
+XsCQo/8G1Bn0MOsxTMkip5wZSo7X7rhjXNZ+sY+h+C4TzcFZ86u+UZ9+8V280N6FNC8B4UGRYAu
KC7XZL3OLNWTB1l89U7JIwnJy85vIJIYcZBMutgHJI39epmemb8nYRbJBq/zYtLm961FdsxLx2R9
Stbs987sd/Oo4sxA7oIxXZZ3qgKrBwSvDi00JoGE1sZt+RFv0116H+JrlgWTd+lGXqxdSM4OojOr
BwMNPYtKn+7rqSHbqEB3xld1yQzrlhOk/ysLZS6/LdYJAJKQH8UiBcN96d2TcqvjSiE7H+ev18Tx
Rm18otubPo9WrhNnh9HEfRzgCdzhvogGOfpgcjsdOx8Ol+FLdKv69b5+CL0aQwgMzJ64yIVTJgN6
/+tZcm4cPwVelnFQ3o4aG87Gfq5fJlUY2PySO+kKXGNZM/m59qD7jbQD8E0ghRZzsYO5JjSHeY+1
N3gwDn0Ld9QtdzMZFQ6UazeYc+8EqBLsALGLQ8dlsdL1KRGSD2kPPMXo6eifVnnCqjWm2tlv9jnM
Yh1D7rCqBhNhpFs+Gihc6IfM46hXD+7waIO0PZe/grWK0Nfr2Vx2QuIC1wwAk5fWAhWooSqlZe/P
QMUJPSEOLl5X7yJ5NfPwp1S4ck2l5CcNbrkSUFWEDcN85H858bVhsktlnp7JYdpQdtmAIOcOOyg7
+3biUheyUxvQBFowiTmzgvYKsAn4s7Pw9dez9ed0/NWDLDI3OspQVfL5QXZxkHnJJt7mu7krsEZd
/aK9OB8XwESqUM1EWRxc3NMNhqe2iJrK6PziEEPktWfVMffRrDyKC+uARnzvq54TxIRpb8qxC8yV
HeHc3vM5/GJyNY1V97QxkUnBhKUcXZ3ei9Bhvdm7K0N65jZw8qKLtRmlNQqQuTWfi4MHxXXg00Ht
ctOd9KYY9SD+sTaFv4Bul2M7H12fUuMIWEMrKRGSH1oP9rBYNzlkSP2M6XseTAbUy9aO/9WYiwMj
FqnCqxADmgK44VE0Wxo3RfEUMpYWs0c2vKxfIc9tRJ8/4qK/U3ciNEMHMXt12EJiwezlhnQrdMx5
sJZLAnrkMIyFeftX7+xICiCYVRszpVV9w9nqfE2O4uzYfQ6xWHWdrBIBRhxuLH6xG9Cb0z56c0tu
DdbsumtablClWS1RnpuXn4MuMhpN4QOQwpgkWOrzeXgTv1Df3M5tBZVlKeuC/2AhfAq4xENbet/0
cBsB+Q43GXIAPyPcTXjHeqfeY1MNojWDx2Vx/+ex+DniYo/R055mnYJxTXZQtHpNISk772jWoX52
rqEof7XvdgJLEAJbTwk0LdfG+GtybMBb58+p4yw2maEGFttU8MaqjAHwQNndcYCPuLUnsgWIa+VC
em41fI622GhKpOgNvG07WA77o2q6unKoYNj266+4FmSxtZiGrClEtToI1hyMZnAFsFW2vPl1kLP3
mc+vsthM2m6EV5aFgQtfCnHZ35OA+mQ7AJt1q7Hybm1qnl3iAKKiZ4D66BeregJUYp2YmCcVbACc
Nne7SP9Pxu1TiMW40UmNtUbQzteKq0n+aMSNUa2ITizbz/+Y7p9iLEYt60mn6E04553KO8yZxT2a
vl7kK+4sIkx/9BQqa2tz/FzuaTufoi42YSczE6VWEFXb9h7v0efVfACK0GYGvTb+EChZKCjN1HfN
vfwubtPNWtFi7estyiXcHEp9rPD1VBgJMx2c9K53opXvtxZksUVnzghSzoQgMWRmTJigG/X215N+
LcJiP9ZlWVtNh3G0amhP1y4BdOv/KcJPkMina0EDdKuih3iHUAVoFL4oVHn8DyIglaNzGRulssWG
G1YTAWxVQU6coghHLvSp/E82uU8RFluqPtAxhmMVlqp5i5o0Eyg/8zXJ+vMHsgNvqrmgguR3MaVK
LTJJq0c9DmTpc7S+UUWw0b6UHjCxPvfpcQ0qcfao+BRxMb96HhIyzRmcOZtnQAWNH2LtOu13Zbam
CbUWajnR8OGsLol7P7MfuhEyY/QyLkAUT+DYlq+dwWezOPSe/zmUSw5tGCW5AoRs73fpPjtybEjc
s6/a0SulO1533qyc11puDeznv9ch+llhBOzpr9CL2Sj1vuWDha8YRpcc9Z8i2xfDGnXyTP9gTrrB
apyrJF9VFBQVlXa7MxHlMtzKbbQ3POFPbshmZ8fMXUu+z5VoT+ItVsAUN/oUcsQb9wQFcEhbbvX9
LEn8L6AjziTDJ7EWVwrKm1GPW8SCMkQK1AvxKpcC/0I2c23Y8OYkLYEGeIHHSF39BimNX8csuYIs
InSHwqtVSNeZvO3kieZd9NMeBjgRmcC/6n2ldY0bABFHv5iPOL+1mX4pwL3ByDd3ypE//HprO3Px
QZoKUj0YXtCOXzppFFqnq3kXt36ngEVC5cEZgQJO+jVa5rn5dBJo8YYwfTHzquMtxtzZ5rc0nVUq
YBek3QG6FT8ngDCvzeG1d1tcHNIyyWG8hJC9MBmhN7YJ5KT5+usBXH2xxUUBqJC01to5yqbYVUfd
Q1Z6qe2QCO+mh/FirSh+ZucxDYLCAv5BSwM2XadTpVPGDA5ncpgH8iZE3sZiH4Kle+pbrAH+Y16h
8SZqVm4KXxcoQDYAvqBNoqOtgbLtaVygLAlEoIX0nVEbFPBJtAZKI21f+1lb6jsn1CqfZ43+Ypam
c2laNcT0hVKXbqM300rS9eXL4lkcFU+DvQl5yLIoPwlCZVlIIOnhB5im71WiARB8/+svO59NJxny
IshioKkm4DNTwN040firOtFD3wwXU4h8rtbFB9XqHmJOa2/25RTDIoRzBK7rFNxa9D5OR7lvHYvr
0In19Qm+jrDU22Zhc9Ci+oKb8bWi1GufdV53i7c0MIzQo3Vg0Ynvehowz41RGQc+T6cZ/pf6zWX/
hPnk0m25EZfxdb1W1T3z8U4iLhYM7yAvrk0/I87eHA2bnuakGUY2nRey8U5s0Utau8+jOXzmRVEB
nTutBOZTyxftdFGQsc2kr4CyCoIB5wMYAT0aEFAI7Ztd2YM2EzYTjbyxho0oaxVlBiuEzqafVPUp
bPveFdjECjetOBgQvWpW7c3Yi/QyaSM9cECcAK5x0OrxYkh43Hj10I+bvCfRhrcteHCTU/H9kKfy
GknTaHlAow9A2I/N9MLzIg9aW7GfbcUYH+CmCFrE2EsjZFGSWV6qkFqwKDTKYAony+3qKTx2FVQ3
Oa/rgNbje2rWWQt+l6jueRE3IHA1PN6NNJ0F9yXsOnO0e/cAtrTmNjUrx8Mh2L/xZKxK1+wKkzWl
3UUM+4vz3VISSIOBidU9Z11bxUwt83Gjm4X1I7PsLAQKPR8vpnzEgVGICNS6tjdLX+aZmoO+yaFI
2xdE4RB6jbtLOTo9PJFGOPn1hILD4kTRj0GPKqYJCB0fh9ARP6w26X2qceDX8hoarVzi5haaRRFv
qiHK2+tRFClxG9qSi4GAJFCSFlSbKGnKI1EalTVjWu+aqlY2IKirD47StwDMmaN+n5PQNANsmzCE
UiaRXektoPm67kxHm6egECl25WwVvS43tl2VidcPfdQw057ygjmGTMBVwi0gs9xm0IZrI2sscHwa
CKhxpUQbkFbGm9XS3i0zw1Xt9r61FD8uqmOUaHrua5mZHaIiSV61KCkh6alwjolSR9ptM8XpFjbD
YzBNoXVF0SwOIiPKrjqpyO+TM5WPWjtZV21cYd/Rc1N56JsGPEueO5VAAV84ryITautO8Ku2fBOI
JIO1hPN3OzP0b02UOZZnOTEaC7JLsaOolZFc6EQvHwX81LelMWgVm5oYX6xScuAG89gsN47ah5kr
2pB7ejOa9SYXI7ZYvVFA9Qc7Gp+uNipOQGqQEBSDIVh9gCFtfluPujw0AhgelkXWaLCE69nOUJvm
NVLT/FqvVfvKsNPBa0aa47eHXfiUU6Xf5EYv/C6Lh4GRULcPIHmYPvrr/Q8rhK/szD0LQtKiDVx1
yvQRotffMTVRBGwGDaq8jZ0BRlGdmdWtCWSHYFqlKi+tllVv5kTUlGkktC9KXQmBoKyqbSKj7Kms
ojrIosx8Us0MJpCNnn3U0KzuwISCjBXUH0fw1yZI0oVZTX8UUZFCwdAyWVUPzW2bQ7mE9DXaGWbM
DxM6dO7YFlAph15D7Y1tg0NwtMxiVzRmHbRO3G/zJLc2XVyCjFtWA2HjWBGvk6n2mg/oD+QQ379S
e6fgLlY32ZUlsT/UXInBXKUGIGeO0DMcwcWwi+g4QVqQoK8QSW0/pZ2FBaVqIvVJzlFb6hxxmWMz
fOZKCoXjpgph31NWLJQ1iJlKqUkXPQy+tSNVBEOmd0eRx0ogKIeoYQ+JtC6x04/QVrM9uvT6TTXW
EkSvVq0vJjW03Bhs0X1nN5bt5XAgol6ntGHs9+YYEd9AhfJHw0X4YXWwavOysYV3NhTZyL0Yc5AK
ZTtmxyaTPNCracC/FLBpS6nTPE5CIRf91E5AFVSR2fiwcK5Rfqf2sLf7JCS+tIZmCDpIJV1CLNQW
LlFFB/oiDGfbXSicj0zlZuipgy5bNxns/jYUSnFLC1xUBObFWyL7ESSmquSbUFpk2kR107p5aoNS
ayFjC+PGYWav6cVMDbSvSiXM/JE6PSsmuJH2phZGTEzkexlHIWhVTnaV6f30gzZ96WJtGoo7aMnw
QssqAUdUdTyzq1H7dirwJzSusKrH6QOhJDBpnYakXiy1+tXpdS5ZRZX5UqeMrV84bRP5whjzGCTd
zPFbAi1lWyfRk2Mq5iX0MpS9hq3as6K88jg2Pr9VoBcBSN9I7mnXg3iLoob2XXHIdFsKUr5GFUmb
GZ1SZxeYFzFFFKGBCRU5WOFCa4NmKMF2ipOuBPXa0R5jSsEw7AGD2I0dXBpNO1ZfZTz1d9Iow/0g
JfTSzH7U/E5vQN+GyY2rdJoDaqmjgOBbaqzL8uGmcKRyKCh4kWEkqDdWtmRFhWXd2wkUIS0Z3lI1
7nZ53Zg9lJXa1gVT3g81MB57xzNA/stB8rG8sSlezXrYAvWCk0gHb7GCUMoFFhEqJ7FiuVxr0qto
bCGWUxga1K2q6FtcWMlW9O10bNCX3DRdgwGaOpAGWzLEL7ktUQiBddmxaXvQPxUDwq99MsmPqB6h
YzjFCZ4WPsocIn6gXXMgEz20WlsO65KxSt15kwFdn5g3VdiBvgU47H5qNJhoyLjaNnWHLTEsCh2J
pQ0v8lxRM1Y0CVSVIci1y2hszJxoFS4EfXRv2AXfWwJHkRhIfEyVtAtU7LRbArm/y4iaxnU/n8jY
ERyfmNUYAA/H9yN87jalbNtdVYfGflCyiyIGunAsr8a6NB/Qder8QRHNY6KNOTPhRX0TOYnCAAVF
vwSIElBXVZdW7XczgQ9RU5v7pKjcGBQxd5ROoJjZrqjJiCeKQGYf0fjru9thMoK+/E5427t1B6Aa
nOz7ja3LxLOzuLwEStH2nMSiLprfwMpz0z4qdaf7pkLA4K8xcKCEWJ7IIaKRRCTZRJ2Khxp4sjEr
mjPdmf2kidRpDq/B2gbVr7XjeWaQbc5h1O3FmT29d6FGY1chLQRpamopuzIeGjcs4WHclUVxm9nc
8C0nAcuXm46xia3uoIDy6pl0qH+UQ2ZflqE61G5nj9atYZnoRWdtGuGtaGpv0sqJkZxHkEaoc1V9
N6khXp2silU/Qr1kq6YwDxVjQx4iHG670Zo6VPdjO3lINKWEcEJN8sewbCLH1azIdoGygfuvkYwX
oEqaUg3fFBDadhOxGk+0QGorsqWeqUICQK2xhcSx2j/VmomLQBaVF2USmuD3cT2/cxI7/8ZbR6BN
SUN0nf4ve+exHTl2pet36Tm04M0UJjxd0KSZYJGZTHjv8fT3A+tKIoPRDFX3tAdaqpVS5QEQ5+yz
zW9Q3O1goWbqddH6C1iyV+60eozLVTqpwS3e0oRdva2PhtRTZ0jDaN4FZVs3XjDqIkrYhVAEqz6P
1GIVannV2VqaAciJy/zX11XWmWpAWyBWGLOyDT5BWOpo6AsEEEavo1SM5L0GW1MNLiDmPo/laWMt
LDJ8efDm+aQEJrbQBEN/Gjz5bkh2NbYbHL6HmVo9XBmOaj1zu8EdswEnbuU9apnzj69f80yZ9eEB
Ttof1tgxIxznwRv9XWrlJBEXFvjUQTp5w5M6riVaGyp0ZQ/PAXj/Wf5bTruMK0aOHHg4Fwrwz6Os
k+VOirgyHmQjM/mgDX5oeBo4nEa3d9J8jajXfwCr/NxmOVnwpP1QVL7itwILjqvRzRXbeglvLKf1
Zg/5h/znf6C1c6Zg/PCTnfSuSbSasDBYEQLKL9mbNwtjKzwq9D9z51Jb50yzgSIc6fZFDwnI9snr
lelYaFEuDZ6udh2lSS+7AVoUIR5dTg1Veq5HL0exwP56W549GO/XPXnJkBxuikrWnSV8S7Ij2gFr
NC6r9YJwgI03Yz8NyFJyipWwVX5cUtmUz/Q7Prz3Sb9DK0qlNJf3FhGVX9oB8qOs2spLyoUKAsvr
8FBavG2L1fNf7efFkCZehz+FB1Rg/zZ4l02GHdmC24PnpZ32uFCYba0y4GnyXv7dZr87NXr8+oOf
CXcfVjj53mVO6g+AnvdFqiEMbik/wZNfCHefgVdv74EBqYryIUik092EA4paNct7HFoQ1tlO2uC+
GnjmrfhjdLrC7lbKtbYmcwVYrtxO37StorrhVXepu6R8arrg7ocqD70sDcDl2/Z719dOKyxqQtgu
dPXrrf66DG2jbX7dgZNFq85Fj/rrzyt/PkcfFjwdBgLW9QthZMFwGz8MO1Q5XAa295mjwn1QV/Tu
nOlnxGP8qvgKPwDWeNlK6L34SrHVtXmJhfE5hvA4/ADI5aEW+KmdN5uVNsLgld7AIct1k11x3djy
KveC1SV/njNBmYkNtyh9/IX1cYpgjINaylNlkJjvWRa6L/AEmUo5/r3/S3uMVpdOy7n10EGDxAV1
xlh22sfeYZpqSZg0luQZN+mD4iIj69Z7cbtQFvKf4QVY7eeTQ2wU0QcDLYwr5+kQtpfTObGUFPEx
wXJm3Wvm1rN688IG+ow2gE5KY5kmLLQZJMxP7tGoECd1VjOFo+Ov563xkr1KgS1vFU6L5BU3OS2N
V/n49bY901xfZDGX5AQNPeMTy7vSAsbwfgXrCxARkryutKk32lpftVeXJm1nviNaR3xJGQT2Qpj7
+KPRv9SYWXSqF5XVQ2oVnjL6B1AiF36uz3MKhX4y00pdIpYan4Q48TiYBNJM1RPvrBt9Nz5om2hn
bq3n7NAduofxKnKD1aU065ThDc2DVWEdE2zwbf1Ev2hjTep1P1C92gUxtJLcHLTnogbRO703egFe
XBGygJcGeJ/TO4uuPfvThNqNBPYSB9/FuXgU8F4aMkSpFWFvFM3PqLxESfqc4LEEkwHiqQE98JRY
MkoqlWAV8T2RI+v7WytmQ1bXlX4Bb/M5gi7r4NLAbmQw8IkShMpZOqSt6iXmdd9cCXGw141vZh97
gbYpROXCPvm8HaEf6aC8DUuF6HGKlq/leejmHCKinltONf1IJ0DXeuZ9fcDe4v7HMQe3DKmVDH+a
9zsNjQHidxbK/CpTuhnhse/ZM123dXDX23A3tsJaXAkIAO0Ux99nN3jnXLgIz/x4C3sbVgOtUALl
6YUspB0ID0WlFzxh5xTa6mB5SQEPv7jkan9mK7IUBB2IeAY3z0kAkxIVzbx+VD2mundmUD/S3Nl8
/TXPvg1DSKKxRAw53YqFFoOPy2XVC2bUC1p6RUnj0NNbl8L2baX/Y2X/lwVs479nZa/r1/z5N6Po
v+RdFw3X5V/4JxVb+scitG8AM1/UdVBJ+RcVG7FWfhbFMpf7C/3VZcz1T0VW+R/aAgREH51rhnSM
yP9PSVbpHxYke4ULT0PqDnfKv8PGlk5CyNsx4wYl8XlLC05B8IMyBkIilLFbSugVGagztbEnVYlT
5/SBitCuEU5ragYVCBQFQbNLxcrNdVgd8ABD46ffTY4uH6NKX737iLd/nfevVUbRSX73YEu69i5M
6/KgZVXLgxn60xBB42o3STtcOOunadH/f33Q6MwZoN6esg39uvH9DOk0VInMneQiUMOE5dh6yPPA
brgo9nHKbjhdTzuRo8kkSTYEs4rdriKl7rKtiO+6UhtbEX1NBqHrMlOdBuxnYAz3X3/QU0jZX2tD
6aRYYgz/KQXMs25UW5MvOkqgaMRqhbWKPYVojuTzsYmDXQGDprYqTwraTZfyk/vRbjZFDyXbx6+f
ZUlc3oX4vx6FLpJGkIU4f1q8zXWn0lnns3fG91x56fwNyhJu316PaQ2JbXC04G9iND8tuRyEd/up
oUes50ITu9O0VREAGS7SuE9C7acVTrK1Kg8DK5/aGL2cDtosXe2NdugeBW/BvmY9eKTi5jIDQdII
Lp8/JiATDjBtM+7nj282iYnoZ9hnuoNf7MeeyZikbKa5/ZFrqWSrTO/nHrE+pdzqs+ziieAN5g7z
9SvV7+xRCp0k4Ygz/m60O33EzK/aTVOb2GJtXIdvbk/4kQ2KS23EyKx15ARdb5Rpi2C8DcNilavG
ShB+RmHllr24H/qOaQ0+uHq0ERr+rK6PcT26nZyuS+RjLVpqoeqvJ/V+LJpjpITHKd9YPrSjKiaN
gTtqUO0O/laIBNvMZwTzwpe5zK+FEdEfpBayrt62snwjKLPH7MnO4ujeGLIrC2HbBECCYGkPWdit
mlZbRZGK9FOwSgJ/JUfCPktrV89om6iIcJY4+TJIeilnCs++dvSaOiLu75uchlUY7FDwXskW5OMu
wH60vfHncCWESMipsttpP5u8WhWgMuw5938bg3KdFAybg3BaMcrci7XkSpawrqT8QQrNawirGzFU
XUqag5H3N5V4lesYyyTJ4m7qpKLv9Km6CVX5gKrHUa0zRqRM9iwRCRsr3qrVk9mlrpYVq8EY18Rj
frBbNUzdsi34vZkfoPcYmM1GHJ9gxNuFrF63vXUlVNoipXiVSf2qLQcn0TG5NWc66VFhq0m/bqZg
EzNHTaxk7bd424TZPpd2/iVRjlM2xF8nZMkdpYWhC5Hy405VgyEXooboNxOF8GxZmXrmyLl80xTR
3qxzeypAloj1VScMW/7cQ1t1UXKd7gUpcvLEd4XI2hjCLgL8YBjNb6T4vAER3WR8/TpAnZZEb4+6
REqZMp2q6LS2NIURME9LhNLs8EH9k4MbbdYI7Ap25S4AP32lPGb30t8EjH5adokx76KUNk+tWUws
K9WCV3AWtNJHpfBSjn1ae31a5+SXmHszHcWQaCjfhQ+iZz5V17qDx1G/qVxthzFxdxgf9Ybu8CXa
22kb821plGRUNBuQG9FOv2yI7FZbp8ybcKbsmQF6FJwrTrUO80goaE8rVDBedDB/jaZrBvt2fYn5
d+72kWUZZBzmdjJdmI8fOUnkIQSnECNF2yOm/EMFmwI8DJgIDrFN69ah7P7TseCDYcGlfOb9oidT
hcj3xxbtNhKtBGWPIduVo7iNpEsO6efyOSBpcKbpHDBEOXk3o4LtkykR75bcz43iKsN4mOftHP4e
dYZHhvr3uGlvv+b79U5ei4RiSNoxY1KKNnAirxqEsy8cxWUvniYLKno0C/QNruZp1BCSvNMEQY1c
7SZ5nu/jbYmSYnmvGbbxOP2SCzvcMPtD2dB4+HrlN5zZp5XJy2GH49WqvQ063p1GkEUTADQlQppN
3qFBi4h/adrmk7IKnSJwokcBZmznKk5zo68WMYEMSPALmOvHS/275Q7/9CSI8+gm1YCCe+bHLVsV
iAKmmh65k+EULVi/KUQiG23ur9/4bNijo85sQzYQNfrUuctFcwB+R1xYh7ccCwwSHHWbrVsbhMPT
7C2yiRXd8PXX6577iemD0is06HR9oj/FbRf3xpATbRNho6p3QTY6uoWG/RBt4uDvupO9bVoNfze+
pEGVdSp1NPtDxpQ4id0gBEfRRxsrOKgW4LBuX1eJl5UoUyco/4o7Xc+3fTZ9+/p1lXOporbQ5ZHb
opI7jUASO7pFDxyycdHeWYKAuU46o6+PfDKmAkbY27oSbVNsxdQu2kTDr7g6qGW2neVmLQ2/gzC1
BaQlVCED0OZvx/yqtr7VQroRp3wrNldFHD5pc3plxLFlW1q0z9BPB/WGtne/Uo3ySdeR6Uy1VSE8
tMolppm8BJnT3aqLIDjBqVtUlieZMGUwNs0awuAdob13RU/baKIdgqDyeLXsmG0QXr+pN8o6uK2f
MzR/0eP4Fd9dcqo4W/LQ1DTQQSG9Mk59d/oRcJswEZ3Ieq6zya63mdfvmUXWdni9dPYvy/Scvd/e
r3lyhZvVXBRGxhGqvOx5dAU7QXTUeskR60Q1I0KAsH1i8HqMPTMAG+F+vbWWePvp00MgpJ3EVOxT
j04bo9pYpKzBsoETwjIBHNTXK5y23d9ODxHoX0uchPwUjEALhoP6dW39Qsy9G+3Ai9bVd/X75GpP
1LGodP64NHU9WzpD8hMZUUHu+oQ+yK2hTEaR79p1qqvGPbiLwh0U04mmrY9UfZFioxlWTtt02wtv
fHY//3vpt0d7dw+IYZInScZxneVy3Vs53ur05Puf2Rw6gbhTkd8XLN0W5ttgFDyUtx664G/S//76
6vDa6JWrOgXASZUnBTNouIgzpQ7Adv3csRDyv/CeZzfPuzVOtq5FwS9JCZ9Yu/HvxkPjFI5AN964
aw50Bv4D8dNzcZ9O/L9eavnf331YeD2o3iUpSRHmwoOB8UmewZ0MgXylqzi/MGtVzlXK75c76QHA
0YfhJvF+JkQpnH3xQGEujf/GIlGQ28ndIk9s7PDZvqb74S1u25g1OAQKus3jOt51m2lzaVh26aOf
BMscjyI9m3koNapta8ptgHMXftdz2cO79z7tOhmq3uXpEpJa/NlN5GWLnb9drvTJra8XWdvLkIw3
YeXTQLTc5QhRaQwcT1s8jY68fVYRJVDUWaVb8QmU7GPiBV7HqE57yfhnnmefONEDaB5H3HeHwhU3
ODVsq5t4R8fxf9IBYlYChILUn377SWocpK1Qlz45VNsA4Z5sqZwvHKBzhcX7FU4iY9CDN/YtVlDX
ESp+7QbU30reXMqWzl5r6PaJsIugF37i1GimPgUZDn0I3DbX0dFH+Gkb7aKr+Q4sdfabucj9pVHk
2ajPpEJWVCAXiKifxJ8uGiskd0yawEZvx5VkFwa4Zo2sg0Hd2GE9o3ml8aq0+iovhlVX1Ju8Uw5C
OzuGmf24sKPPHRp0viQ649aiPX4SOEDKqUbXLQmjneLAAwMvXgFDzPeLqHB6pA8U2trvrxf9aw76
aU/TJSbZ5v4DJXASroYO6UvDily9NRyLXk/ab8J5b/kw3cPODpLI6dvSzhDmBmm/lJVJvUd0whux
n5CMu6zp7F4/VqZ8MBoguCOuNdlLmonOmKurSRwdtahxWKHxDCyyBCY9lqmtF/Vd2c+HBs5xKLeO
HgRPzZB5RfekBD87cdqkAh0dJX+Z9GA9ygiu9cIq7gvbgOERtaktAqTrGxMbwKs69Vea8QRpBOfa
3K6mV12N8N8oVqrcrdI53UpYG+tahp+G/FPlXRvxOFKbG/TexB6F6IH8lOagxSwpLmbXNLqDlGZ3
eGh7dW4xMRt/NehHzw0y0uFV6xtuY1A41IZX++ODgbZBYP7MdN4Deg50v1VktrQu4eIC666YlLZY
YjXRNvIBs44P00RLKFhMrgZ7HPlVzU04/Qow11l2nBn715ryUmvBIYmCrV6+oOm9yf1mo44AS+Ob
uEq9HCuGoBQctU7smTdtC9kR8w3aabaSKOTEGPYoNbKqJGR6M1zJ5nAlgZM28anRdwyp6UA+QSda
W7m6jZTCMdtun4jqvjKmjdgHz1GiOn0SuJEheb6meCENdrXGeEgM3KEBqdpi/6Nq+OVo3jDwd0DI
qaSfWf9DbKZ1WSFXIBe0EhlrdsLWVHny8MdYQKfAWyjXxHWf/kzwF5aCxzDvrjTtpcQ1ygRRXQ69
V43fNXhC3Twy4Itp0eqOlOiHhJR7TJ6VVrJRGkI8FsC11mDCEuyzTHbT9DGXZQS0/swDhrJd48Zm
tqmNiJFuvoazd68FP8ziXhLokahUDXG5jaBmpGFhF3g2SUPpMGtwcgYXIE9WCehsqcmOAgqYVtau
ouq6lUcv0b8bwW+rVV/1yRP7ZNOrQMwjWBnpo9BZdojtR91njqA+g+h39a7aGCNBTDXs1sAGY4J4
mnZu1I8cIiwxIKjEySoIH/pcvJKSwQ0DbaVr14JKST4bm3oMcfGcD4liOO2QYkqGYUy/NAw3nZy7
+ejbaJXRhC1X3SDaA1zhOkg4JfU+A79XWYYn8E0V9mOD8UueQNyWuCJHyJTMg/2hAV0/Ok0LeJmm
r35so+ReMlPHDNp12kmuovwOxMlT5wieBkDiYIQWWK4i0NxWwieYUqc1ZlcidjUl929fbBYmQQeD
hYnXz7CX7wcl8vj/f5OR9Yu77DHKyrUa9K7emPsIXUO/Owblr7ntrszhQVGnXSg/p1K8N4fild7W
dRtkmwDDUZ40WKfAu9PIelWgH/my5mUycwhNmqGczV4pi9/SZgptGXOjsL0KGY4MuuJoyvyoRtkB
u4HHLume5VL91nTKgyK+NkQOMbivegNHM9NF4NWWY2tbA3oMgZdBE5tQTOHrqa1jhtZ1nCX0hlJP
bEzHKCue1TiE9R8TiZhKTA95ZQRepcDCp3mUa+WdOmobHHptuBxOY063WcmEwcpWEg4v1iQ8ShU6
6sOxaoW7Wu0cHMXuJQKhVMGmqP4MjTwxedA2RpKvVKHCpkq4H2FW6BBLAjNzseV86CfzW6HVnqkm
Ds0fbIrKVwRYvkdNkDhJNW7GLvOkMb2d83bNwOVKx7JylLPvqjI8WHiH5a3x1OL7NGXK3pLLb5US
umI8HDPqysrcKX2A+XO9G/lNraB1Ouk10HVHnLKHiiNRWW4c41kUJ15JNGzU3lXgesAkN60jTrFO
kwUExj/xqN73gnZTpNJ1VyHaksxuTo4c5vtYmbxanG2hM105MGzf4GBL1jatX8e5c+v5wZKFtVbf
G3GxtoLM8eUI+P8YbVtRO0otkWL+GVCLm2HAKETM99pIJ96AxVPNN0HcFnYuAu7Gh6qLsfXhuuvF
4SEsfupRBbNO3Pddt5UD1Sl6zC0REgqmbKPF97NfeMXku9Dc3C7aKVOBTEZ49KuA9/3dmuF3ycSl
squ/a1zXUxT5ThKCd++GXWJAuhGvdKYU+qSvtIpENZztbKEJyaKHeYBT9jfp4LutyhaOn1M9xEUM
soExIZCnCfrGNP/E3daK511bKV4njqtweKghVWYanCzcjwTUdepEpfeKV9aL3JIyieIajoXFDys/
CenkquWzJXW7Ju33mThtU275ib0t0/iTCBY8tjeF1moRMKki3Q4seuU637P43pG/G3SRSszKcOJy
u+AqhyyzkC2Ntna06btKRzvC/CjhIrJUnLZUkJyK6sjjsxm+atJ06AKymSR71GfGwllvV1Gylfmr
h3o3mKu25j9m7CITvtHqaRWKpes3F0i/p/ibt0oTNCrYggXtD1vsY5ZTGn7Ut0zv3Eq8aWDNlSp+
j7gXjdkfoUpXAeptZjass0Fzxvq+1ezRWkgWnoi5m0CO0vvHXEgPHQ5hQVm4Xydh5ypGU8NoQEf8
EYH7pcR7VzFa1ii1sSWQYqvcQ1xxikqQHV7z5mWEg/f1YmfhAUh2AvJDexnV+pNPAXkxWvS7IgQn
5tVi3iMgZqutsdGCt38JeHS2w/F+tZPyVAmNptMGVguux4OyyRC0WKQJ0t2lAciZ7BmJFXFBnix6
Eqe4wmBk9jBhluc2Umcbw0GcXy98uDMV5/sVTm13koEuctbTMdHuxT8c3s28H1DG/rbgaYuVHjvm
t8vuR+fmix9WPdkcVa1kU6a+VQXThMZxcLNYPU1e/zAAkq+EjbgdHWVX2uJhvpI300vqCKuv3/xM
Z/fDI5yUCPpUZIKF9rIrw/DMAS7P6fey65wK5uP/bqWTvdnPhSQJI5/YAPmn/Aynx0lmUn3pCFzY
K2/uT+8OHAwVsHjlxEDpLj+Ut4uklnG9fMfmMIPHDu4vHQP53CfEPHwZzbE3P9V2aZwX7ajzK7ay
ejWp1xWpnLH4EvYYzU0Ik1YllcdPK4YG3x395JdY7K3l9461fTTRmMvVfQ8b1Bde+m4ripadmdjp
ViP5Q+HC/HUM/6/9/n/Yt/+y+HW+wL51z79fMbUq+V7v4G/8O/+GvxGjlxNBkQ6GZ4mw/zYkp4mr
Y7IE0xF7AJF/65/wN/0fIIP4tzAO0N+gcf+Gv2n/wDwEyw3QdDoTOf1vOZJ/bNgsXhIU87h14XyB
9h42OR9vk64R2iQLSK3VdbBRNsn6zZhtfUnd7xQzzpW6EDzoXvMpJBw2li3/7hBVqTQEkhKg75jY
6MAgF6QUbruLbnMv/pl9e/cT3P7Vj3g/aT5zgTN5YYrH0BTImGqcrBbFYpTigdcwxGsP007fmShL
Uv8QA6mlEUiq98mh4Pjqe7j1F8LSmVuM1elOKQsgiTdevvm7d+0x1dS61m+YucDHupX4qsm2eajX
2u3X7ym9ZSIf+zHLUgBn4QGA07CWW+jdUkJrARPSrQb8h7SZxt1oHPU+eVSs0TNUBBOkZAW5eZ1G
/o5fZWWGwyaKLGA/SFSHW6Mbr8JAdgaRPgx85K0QK2hwdr5CGhd/D+sJP8vpMS66XdzvGqwXXKvK
91GvHPjPVilm2ycTxb3a9WlHVBMG2spBr46hLjimaOBws5tIT2uKeCFCRNk8iONzPpPvwcpPvleM
GctklyBRoBQ/FAyWO/2bOt/EIYQQcDq9WntQQJH2eCytB82AHq+hwGxtkhQ/YquzLVQ3Ij8FI7LT
msTOqsE2y4NU/a4bkmLm8SMvFtBRQPZ0rw4/JKadWXUIVUzjitS1Ot+Wo+c6fqjJ2vSG3k2D6bRf
rk0rdEQ6Err8vWvjWzX4VdeYNGq/+gydtHKjqVtDTpayjHLp0aSUaufMEwzZIS4PsI27BMZytKWY
ObR8CD25DuebST6CrLCLcYulzbbwZ36M1VLFtB3/Xel21cleIlpPM4TqoL6dejy2h9uk/6ZmV+0c
uCnOv7rM0AzM+WgNt/DwyT0dX8LnY668kSQ/RdQgD/ZVOJDb/J778NYXEkam2E6XDGmkwuZ5oKsZ
dtG/Fq28KcxmFbT3QtSt9PT7WGDeO/3ykzu122nRJYrR56zo4349OZjq6MdJNXA0+pWyyqApyjjb
OelzBWFP4w/Va9x0LpzHU4LZEnsMWA7MuTVUmYGBfzwkUZjK1qgRewxcgL3mKO3Lb906oafk2tJu
cgNk0kKvWJUOuD1bs0WH4mR7qXl69jFkCDscV0DPMCNOHgP1FMwueIzgud1KpNMMn0H8NNd/KaoP
q+m2OiiOvk+2koeuENTN4KIc7pnOOaAGFUMaEP7I8p3CnRGonYysEwmN8eDUo+n0eHt3lmkr8Xeg
abaVfWuH8qgLv0VFQhXEcKXqsc+Bznwdu85ASz4+yEmemBrNaGQWDxKDOVSC381iHN/etHTHxi54
MeZ9OAiuXHd2gmPHNNe2kuv7vryOKdKzKT+OEdIYlbnPx36rzsp+VAEv0OMNhXE39+nWb58uPPK5
Wwzc+XJTw7Xi8j2J7AWAMV3MC2ze1HJdR4oNosAV0Z+T0oNSIrUh3OhY33XVAAByb7a6qxbtJkPd
IGoPUvYy8nKFXK7kYkK6g4gdUd8HEhz4sfhtTrsswYm5fFVRYkEmgWSvNa+UMT9KsYWxr9cNsM5b
+Sgbw12Mdmg1Ba6gSE46iLiIV/6+aX9WUofcBnpMlUH/DCWSuMWEbmhWzXQTquKOzhfCMbHjx+06
9tMnY6rpsKbzcQjCa10YkZ6ZrOPQpDc6HXzD3BY4GQNvWvW6uep0fAPD8jA1ryrG2LGE1lLZbs1c
sHuTVg8QpaEYj7NY22IurUDwO8bUYA4fHppoZxGXaj9Gcqm1RVXwaHI4MpNjkTFKLLo67uuNcRhi
nVbr3kRhz8BvKyw3ofQriuIbS0tdqb8mVu675Cmofic0qoVD212j2LrOshlj4xsBdGuMZfvUG6tp
4q+IN1H7UyA5ZuTg16/J1NsKDoz8gTTv0+rbiIBK7X9LMEEnzg7tKrZQVNZuQnEbVtvMNDe93tu+
/5Rl3zBus0k70PRB3So3HXERGDK5q/RqX4SAeq0ffdEe8jZzSbTvqul+Zp1clN0RLYNMeWiScC/6
zSoquispes2HeJuXROJs+T3UYxO8tO18HYzjutJ/VsJj2+pHradjK+EwHgReOE43PQD9HMx8nIaN
11gMmUbrxozafJv2xIs8nratVrrs49oT1PrKpEVcNQlErxwbr/y7XCWHTHlOkiPm7w+MgJDH8oR5
H/h3fp/8HmiOG+J1NlsI8YdOlZU/xK69VkL/dRbN5wbdZGM6+vNTj+1b0svglPNFRupQMw5Qw/BC
t+PzhbHwrIAN6iL8OHoxH4PmRO8qs4asc0vlT27Kezmi4VGZdxdO9qVlPk3ThiaYGpZZ0mAwbrSi
r6ojbe/cXaj0Ko06W1tXio2B0J9Fg1YjOjeSg0N69iJfuCXPPwx5P1xVyF9LWfA+qQuY31Z6xcOE
3VoX/oSEuPhCi+tMjsp3JTeGYUaDF7+Lj2vIUmcOOReB28T3ZcdWbh/NhIEBOi8gp1cj4mya+RhI
FzLzz7U00Gd4jyaWaDgfnvL1ggrytZAarVsVf3zjab4kLHEmQn9Y4O293yXEYpmIAcxi4ieYBhm4
YnSXb8QVDNmrS0Pos++iSXxDdWE4nubeiZB1CCyWkP4ZSdbmD728dEd+LM5wIEQISNIoGWlEUqWf
Nt80ua5pPUY0FeEDqHEL8NENmie1KexKgyWKKl8mP359FM69FdR3C6glq1MgnmyMthSCXgnQKpcP
eR8w+Pv59QJnkNeYGjOyZ2ujSvNmwfl+e/fSFAWCVXSke9KKedrwunisjLs3IVsvcgtIr4ZbXDRW
O/c1FzQeMCZ+Lf7p45up8qAKSGG1bh4x6w2L67kp1lUl3glmblNirQs/ZUTWP3/9vsq546wtBn26
aqGarZ6U2PgtqFEXJq0bbvMtjIaX2h0BIrvZLnv0N/5vkmGvU+3xJbgymPBgrWPs2nX3LQMQsoQZ
y10AKuWd7yE+tao2Xz/eua/y/umW/fDuwPid1JMbM36qqC+6ihLxel7QlxXSXZXoRtovNbmk43lu
j71fc/li79acdGgFs8GaED/DaoYIEblfv9W5FQC2cmiwcqW1cRLPA1PB8TTguCQqZtGtglTd9//V
CqdnszWqIgkL3iGsr5bpY/7y9d8PTIiv8LG2B2Px73fQTxLkWoytWSgJZb2xDTXLlRLfEdJhq+lU
xglj4TkTvDrUtoImOX0hr0izPElGV3AIpx/+TIde6X5YfeqV+lPZNjdAC65mJvxFoK77ImK4ZLjI
tbh985hnDNvuGtHatO0mDav7Loo3lSLa/awx/IaNl/9W1czLs+89OhgdUp4ls1yjHGy5rEiEgnXE
uCyacleLfqvohKS9tUMKz0VDZD3kzZVeHnt9xkUlcYRoXBettTaaelchWyoOj+XIMFTJbgbzWwDA
2/CVvRAGV9kwO2b5p55RlFsUuIzn2u8OreKBBHEjyXCSBnpQy2BKOyaVYKuYO6QBDfYsX9X9fmG5
I7IYH0wz2YzZdE2S6ggkbq0u22pD/d5UPDy0rLRizJtba7QoN8pk3FVlei1So2tVvg2V6DoIobB1
045hGED/yQTU8Kogwcg0fTso9TY2u+u0uCkExUEmb+s3uZtK0qrthiejEg6ZrHg4AtlNnlxFhbSP
yGNrBunyaK6KSXZy1AajtrtJ9OIqEUXM3gcXGQsPlogrGXNgIylmd4HgyWP8TU3R3KEP4udrdbrV
lGdRG50QmDPf0wNe7vSEkaD5HaCtOOeSHQnZIUSFVWtvZZJ+Mfrex9/8DO9aEssp7Z79Ll13nbQH
WbHplGkj52Q59/HaUGzl+4hycFImNrWaWzf7uRTXejt4VhVdCz6q4zAne3RhRcVrM/Mg6Xd1OXkm
RYga+ugDKduQGfRoCscRlI2vBouQpIc481410JzVjL0qtgeVQsjJCmMjiMcOxLtR1E9d9ULDcp1I
4iGUlF0L6HSg3qlKExXC3glTHCvH2za81azKFTv+DoCMabjpJPbAaK7bGjGeCjpPYXw3y2ZFr+Rh
sFI37ytmp5FrKsehrbc4KFCNxLrbKJMj6cJD2OL9Ew8HjbZRPTbY+722QrI1oAo4cxc4laxsjX5y
8vRKTYZ1a+ioOSteTDuq80nVQoQrhZuM2TYs0lUPJ1Apskd8LlfmpLiGvkM79YCBKjgSn/6P7Exl
s2tUzTbH+zymJZM5IqpKqZQ7MmipeLofMasLC1RFod/r+ILWouBK8mMXH4fqCMjftaI7Xe/2uR7e
gfTZKuDJLbTqBrTRrAKgOYJ/RXZrEMfhaO9krj9dVtw+/VU3o9f8P9LOYzlyJFvT7zJ7tEELszuz
CCAQmgxqJjcwZpKE1hpPPx9YPbfIyJiM7r6rqqws0iEc7n7+84saKkp8H4UyUWsPcvIqtPRXg4be
Nx2GZDlZvaM2qqsRi0H9QsjcUyI3TNtuNge4kYc7rw7WQZz/gBxE4I34Usm9G0/6PVxDusLmIfJb
Jsd4tDJx3dAH9/t1rzVLuercuFWeJe5WS+udVmOxIftb0qSwW/QhWbGwJjTu98h2t6EovHf6q0VD
fuyHjZ4Qn5koNsDO0jf3qkYa26S9F1O/TlN/KQcfioFOcm4i5zBq09DYN4j9Ot3fK+ZtJu11VtWS
shmJ9VIppJteb3Z+rGDQ3SxFwToMaXaQpfRF7KWVWkrLmAebQmWQx5/9qDpTJBxD4Eb6L2P7KLcg
RoIJMXv4mavtKqlCJ+2pv+rmVyPKhwxQztIktxykH/IgbfVIum1UZWUZ+HtE0l5TgB1BBj0F3nHz
IloUy3BtpibbluLHUMSslyghUnNd0EePkmFfSVfpkDtCsVXwN1fS1yZpr81OBGu9UoMP0QB8baxF
2F/j1LJq5F9R91YpNICICcTSlH+GtiGuvV5dxP3209mxOZpeaodCvhUCqCHDOox5et1zKxRLkSwZ
ASViMIbrEudXSd7qHTrb5EXFc1wvJFcfUlfLCW0up0UFGKwLrP3+gxZxuMtTB1a1qyGbLdS95u0b
TCplwdwYQbDBHXmmOESLIC8XOryLBlZcWb6NSb0tpJkK8yJ03rVEpo2h2kF3nNL7TidELd6I/XCf
Who4gU/JprpGmm28XN70sfhR+/khK35hivlQCfgqih+thI9v7dsdlJGh3PuKvvSlZleO3V40k200
pPtMpiebTgDihqMFwSrVjz0Gj1npodCVcNgcALzlteF3O6WM9kSt/gzEHwVOgIUY3GaTf4uf54gL
dnOje04qOrJ0ZWcZtVR5lKZyDbO9XsDp0Rb5qDw31nvptXZaqZAUEeN5mozl/0bzEKUOioMrpsO/
H1I1eGh4yUI/s3jYNXqsOJShcMI6snuWZzMrITo99sSVZ7nkVu0Hh3Z1hHFkGhDjxq2pvpEYZdPJ
tLXwzmofVO0jFNVVIXk2rkh25j321nWgXSf1a17AlUnxRyojV8vqZal/jFKzCBUUydW48IXiRxI8
J9Fbr/Rsm8Ji8LmFnOUrzDakkq98IwTV6Vemsc7DDivWTtrKOl6ZE9MunSXSirUXc2OHafMmNQgh
k7SbCf2vmakwz14jLV/IaYlDNmhK+MzZwS1EcdGKxdKLrmHfrGK2ojreY3hpm+EyGkXe7rAAHdiX
db8X8vxYDu8+9z9k5jHFrQUwfDl51qKtrEdJKNYhBM9UwS3OULY9Rb6Fh6WqxSu/wxqQpT0cjqPm
2VVRHUZzYulp8JotVr3xkQgrKz8WMCuNMEFa7UHquTaEu1Lvlhma+qYn4iT9Gegii6no5lV2A/R+
y57hWB7bVBZfZ63M9FZdiEK2nj1XcrZolEd1XoqMYjULsQ3hKQxI8FWrFcnIi8yvN9IgYnD8agX4
I067SJhNZpmPUDvb6EcFY0cWh2VVHFBYQkyN3CRT12VF10kMNlMrXHkNRC86yEObPEVATErmv4yC
tPJqfdfwAhtJO5TNjSSNGLmndz77Gg7EjXyI1GOmy1dCWXOkCDajYNwOyVZL/Zt2qrBZjSBVJoL1
Dl13L/fWj7gAcNIW7fBYdXfpqNGroAMKjdTE4lm7zYMbma6RVT/XvrzKWZA6tpHUlFY57sHwYvHY
IEd12eTWKiC4yCqKnTpIm6nv2b+GNTtoyg8Y4yU/hrOACBlaFgG1bJmIs7/XJMJAPay0SQMChDcA
3YHW7ekMXM6eP1cOfh3opOBKvDGMJKJMHKEOll7wnvnYIPfLP1cPZ3g7pkWrQ8FaAv6SapwUu7Fe
h1hJ17VDNbCcZZvTU2zTviMnIdgKF2Qlp36Xc4fl62insYJ1JuRSqDLaX5Gl05N4lCUX5tdSWorr
VDtc6un8XrUyIE1r6iPcg5CDfn9bQzaOeNlNfLbgdZnbIaSbDUsuta0/1Z7fazCCJhQZFfxsK6Gd
suzTUlDMMpM5qRJCZbgVLVO7ObaPkkOs9cOww2x3H/iLdEN1Ey+a22B5SfV1rgoUQQKBS6B8IUr9
fqdmnunEbIDHBD7ZJdFOhP9BbgA6of4CJniuZv460gn5Sio4AWcaI1UF2RHWU91cQFnPzfxZE2mJ
IsY2eMd9v5UhDP0pCLPWMT3SSGj6VpMGgv3jz1P/3G18/b5ORjEIp+iqMeycQn2MIFEX4SXe0bn7
MNEHz+wCDIpOLXOCULWIthDhEUg6O+6h6lSnTC48rDPfFO/871G0E6OcJvL9toYE/TnF0yULu3Br
LAkUeLS2Ka2chXSJTTBPpe+T/fuIJx+VRw0ZhR4rU7kcbdIRtvGWdAl8TUV3BKNKyYwXnHx9Ke3k
jLDm+7gnQIc6DbGOhykV/WOzxwxzznpzYnu8lsgEV5bp9b/QBp2X8z/d68lybwlVZ3XQpxHCFZvA
RruCH8dtslO22bIbbN/RNn+elmeR6S/vUz95n0pqDb3Aicgh3HmPZfqqy4plPV7F4Y8eUq6gS3CR
X63Y2khVsvrz4Bdm7OlyaZq+EZU5GiUhdmW6qUnzK/MuAIlnJ6wF1ibBZuLr/sRBv6B60ZDnrTc1
+PD+mtzmWK5Mp3a8a207d7Iz+5IhwNkd++t4J20Sr0xkParZsf2rmUvQEXJprbJtf9Fo98xmagEY
/31nJ2swLsiymFDNO8m+2Gjrbs150LVW0WLu0F+iD/2+tTEY7CE4CzI7z6nlgjemCElEHmPnzoyl
mZElrKrVJS3gmX1FBgcHYdRhRCAK/L4YR76g15NWoIcUONnn72MrroXQdzKMB/48+c5NjNk0XWLN
l3FzE08eXxUZRifMs69yaJXHa/AXu8Xad/645V12kYAFg/f3rxsnMxXWBwYrOu41329OUAHVahFu
CbyAqxodUhclTp5Xjq8+xMRi1tScSfKzzO57GhBZGO/afDOW3bSIzL0s+U7cinu/UO+wZaD6Y6uq
2fhrcJVeD200RRyvHIUMY+2BdAlz+BGNFbX2cWyDY2UA1db6nUVqXBdReY738ZijFvpQrAd12A/R
a0rB10tkgdfwkKgYFM+jPhlprd/HyVMrpMsCQKovBlQp0g0Rm09oWPadj90O1zOokdsrhGs1Kjrs
GsSRbBu7l8qXlLKfKKPoXjTp//u1G1scFqK3qukXkxfdJ4rshtq4DU3AITzXw3wVkknWJ7gp+AW5
l2juumCdgsk23cowyoc+D8mhbpdteihxdOqiDPTAu6O7QsAIUU2KtMCB6Drojethspym69/0QNtZ
Uu5Kub9S56ws/yYeh42MvFjwGqBYPBii9K5JXzQxoIzqrzUxeQspnheCoNzGCrKZ3ESQpuFpMmPK
2XtubNvY8heFkdy1+KBg6UWDr23vcv1gKNNNQwSJoNWrSgs2hf7L11lzqKx0rN5n4BQkeWGF4X7Q
2l1obZSQ9J8INkm+zfStV062ml0p5otZkZwUviURuZhGu7JSAT3Vj0rRIVBn4wE68yoQ28cw8Ams
0Hks8TJHOzMaqFei4EmqqutOdGulvx0qcynorT2WCB/L61wp1p6WonLKlrkHaiyYKcq0HJoZD8Io
D3EIXFQ1LhESTt48z7id3uNwAi5W6Nsu1KA2YB1FqU1mThC6I+BeUpEilK4Ss19BIj0GeGulDfm7
HRQM1Bh1vWmG2AmQq1aKvB1iwbFwKlCZwuKk2Xqcrbv61mploPPnFBpIYroBhRc2w0gPYYWLWz+8
80QM5I3AVqwfofUQcB09u0cWSI5nBbsmuPE8TKoFMjT0ym2AI2RzWBVWcFBMaxnA5wsCaQ9yimdi
gNCt24jNsKpi35VL6dGyClfMm9ciuUNrepOG6bsXQ6JQErDz0Y0mmFjSrgSwsuC4GXK0g7Xv9GK2
mYSrUTJW8mDdtuUtovZjVLPRkGllDAR9QOk3o3oZk0JMTNdqiinm0ABKwyzvvE5ifTlFmzae7qok
s4VOvU+7vUBe1tTwETfJiowyRFw4rAlDuRB9FSAn3/lAHU0Sryr/oUQx0wkVFX0EYtJdW/GrDHGk
pVaPItNuy+be83t3aLqjOG0qxQP7i7Fakre9nLqVeTN/6yZBgNUz1o5td9OH41pAD9qG9UEF6xgM
EvTU2PGKXyHFeRKpS6ljITKaRTL7PCjRr7ZEcdLQdAldqatdZXhr9R9F+dMIf+gmKJ5fL0A190l6
wFHLznqYDCwnkeUtmfeOrH1AKQXjgRVYDjuTbBuvg1Mu3IcdTNBS3+i56Fgoftr4TueLFdKCF3Jb
AKFGRrX0sp/1yGIZWm6JfLE2UT4aldPMicPaz05SN41nrvDAA/nBWy6id3FfRTeShoAK5hPcn9p/
JQRlqxR3UgmMM7dSoB7ECDoBvzdR9NTnfEY428WtLWWPwIeLZsburKewfkH7ajfxR5g8Rv4h0a/z
6agAMCX1rd+3SyMBq6DXyoLjDeYmKfA5Lpx68ml48fDovTYw4k2vWJdRsJUniRttlgWUqSgzrkJi
riTLXxqaR3JVsC+jNxHMuQyYhoTT+CPJKB0UJlzR+p8WIkh8I+kgN0szQ2MZLXKIamZA3Irv4k5i
wwe0hcFy+7G9RstbCtm90dNWZfJNuit2qLeJpfEhO00TNwUHTm2eOpReDa0hAZXUPKs9z9xXqbUS
CK8YiD2bWVpCdUwGOkfatZ/RBlQ3fSocx7HcCeF14bfXAf+Uunzl4eaDmWUsLht9ZQpMvBFJjVb9
ZNLZuvgUeuup6BZ9+EtQ8l8hy2VERyG2ppVpZgAT4xqXnNccwWY80eyDE9Ly0RAsVE7u0AnbwojX
xazRBtmMG99uTP9mMIqtMLRvvqJCKwOtlOthoeJx6IXySs2S61imEWd04p0cyato7NZqNYDR/0xo
+cm/RELnW/XVNB8iA0gxWMRJh1uhaEcqZsRWg/yQbojlK0++/0Moat6TPU4HoRAAOAJxkWT+fT1N
SyXM72O9WmVyvyjhKItzv6vdp91WhELIeUflhEDKoEUjzZjwVxV+tUq7RBXoYmBShtyMSrAt3XBP
PaRYA1Y5COaoL0IUvgZ0jCDHvT7YjY3CF/Wgm/KW3MCtltcAVD9lPadrCrdT0dwp3XZli50o81zO
3oZhExvmGt9zR04GgC5CpnAqk/UaX5PczsedHwW4E9a2Hj5W1qbzDmF4FcS0Sw59YK76PF7Nz0OZ
WJMsMvvMhyIzFjWOpr1yDBr9mg/emXogxUpeiWyio76qrYgpUO7RF2fVS85YwbpaPSh2Ct3OnmrQ
82MVQios+l8+eWNZetfrUBXU2wQgDu8DOl4s9onsWonvNAVSP2mNtfmiGW/6/kaTKrcW7qN63wz4
oIEge+E+an+gzKedFjgtannNfLLql1qN4GZzEERlLFPq0b1stHKRS3cePOq21e3ZAjMhVHk8Bmm6
IjbPmRS8r6vjHICVmnyUU70IQ85WfXTfkBkjw6lLRsvG1Q4x8zbPPnD+ZMpE6yR+zIV12QQ7T+me
Kql2dcU4FAnlrJhw4AFJLjndEdRHYJpdkrfnsTj7oLBFX9lj/q5LFbtbSjzmvuvxlcqXE+rOJNA3
ZE9CwtM3RfFhWPRvxGgpgs4XOQu3NUFsMJYsw+uMKKK02yUDHeRaAtWXXKhmiI+rJ8WvVlI6LUOT
CL/i2ChPGtYSmlwotkJ/xquJVJa0lVxxfvD8R4ivG0N5UjW6EPgE+t7LHP8U9dMeh3zeDplU+s+w
u1KLH0TCOQVs0YnsOihRm95nM1VT5IqqrSskSFRkm2lOJr508l1cHnFS4/tLnbYyFqHYLRvcZ5ua
to38w0vRZmcuqa74LRD1arROY7aPifZWjPu8MYldq28mUd16rBsJG7Z8pZn4GgjCppY2anEXJTlR
j9kqDLd4q+G9+yb378X4FEDFMcZy45f+Oo/Tm1EeVln8JHfvUTpnXcPgIolLSX7Npq1RWi+jTqdT
pdxGobCMJmKxInGnS7c5bSV2yk7wD4IevopW7wbKbREJK9ZBiMPGXsM+sjA/LpQ1c8F+AiGQviIh
oZEgdJunyJxRRWRu6Ug+Z9Azu0YJYFs3OvDqxaiMGXn700gnyJxB6Ewr5zDN6mV6lTnh1n8sNuKy
tpNrZNdv/PdNAj8A7fLF2Iwz1aiM0QfuNXN8M+3h75VUm4k0Tzh4UI1iHbbt1r1bb1L3kh7zDPT0
bZgTUFxpcrUWUo0Ku6JHla6zhpOEt5ajV1E3Fhde3BmEUMbHBTop9ilkZ5zc01AOSoNwpv3U50Q/
Mqc8ZE/Jq2JT0Lvtjg7GpQr47O0h0aG9gKQP6db3p0jGi5ybJZS3wU2vmnsEu7jWLAOn2E1XHHOz
1/jYX0cv8KL7iyEz8+8+mTxoxGaVGfer6sZJ9Z3GQ1RHI2OzgG8GR7VLe9rpGzp8K++HulEX4rPq
pi458Yd+lzrwJJeXsIYzk4jHjAO8DIkRwPQE4MsITfB9BVk+RcWnKxBfKHvPpWHOlf2k1tCNmBl+
+m9ofadnShpo3CoOx6v5VgmJumqvZrxhdvHyj+aGNBY7vSfy5SDv/P9EwGx9u4KTL1WbPNGYZm6j
upJc2i4rk2x1YXv5Xs+BKt9Gmp/5F7Qtb8oJcIeRajoT5pbqZa0f6emvZKd7h8l36aM5AyF+HU89
gS+jBlDKi1iyxVV6Fe5Ke1hsDHspHHoHWdYysy/Bwp8gzW8T9++3qZ7A0Q1MXsE0WPW8h86Zk5HC
pXbFSutMe05lW+2KzjehQdJTeCid3tFd9BLb8BrrnGW1z7NFvaG3+XDZ2Es+s34Ab0p8Ujjn0i48
ubBMCsS+UHj0M8fYXxeOvLWOjUsu67pf5atmB/EDpWG8Kpazw+KM38nrS5P97AT4ehUnHxXHDDKF
Va7CO+DdtifJ1RGvZ2NmrMTWl+/6U6F5+jpQsM6OW2x6hMd8n3ATYg+1EHkdZAe74Vp8pCJ0MO/o
F91WqxYYudjJS2JPyqWZd/5x/z3wyUzHth6agcnAxEZGcA5i3Eckzt/7QHltgmdrkvEffFADYU91
HWccLn33wo5xBizljf/3JZyyyotcEmRP4RJGFjCqrumn9xZ8ZFeyU6yEvbiHfHRIHsbbC8Oe2fe/
DXsy0ToK6JT6unWSTf2quYPbLws3uMNEcyPZojP77jZXERaeF73Ozt4wFH3kxSpytVMANcp9sRjm
TSPaj3a3N9zsrsPTEu8H9rDHaqHuQlfHqPDCuz6zT9IWhHZuaLNE7VQeICZBT5sCVUKakDqTIa8f
I1vv6ZPEPof9S2a/Z2fW38OdvlbDIyF4hP5Ax3NDTvpy7NXVn1/h2RHw/yNeQ4LPf+qz642qVWRd
QOOFslHF41u27v88wrl12SA8h+gDqPTGZ3Ptyz4Qap3YxBojmFD5IhMWHEJcLHT/PMqZRjgrMcQI
jhKapf9mvul5eRz1Mi0Q2TpGsDrUDiOL/sHwt4kQ2hEGhyQgtrV6EwTxXQp6rXvyOky1vYczG3Gs
G6gKR7EFh2mCrTLVt2128+dLPLtAfb3EeU5/eRKJXEeiNusrO1f4hUp3FT6AgK9QUS1FFifhR7Aa
L0qwrXNnG0TmZJNh18DDOTna9WLTVWIaUQWEK6kKAC78TeU73iCt4ji2m1ogjfZnB59LZ/7W04sQ
vJUU3FJCBLh6Z5A6YAW/fPKkLH9amIQaq8MPq8zXJCnYgzphTtQZFOV8c95dBb0sBt5TIywfxkVd
6o4gHwPPXJr9TdmWm85o1rD3bmIKWCUU14Z5E/ZPEso6OcKEJBcXXrAzgZvFJqSovs5K4sMp5wX9
NlWuBEOEgzMEcF9lrHN7gLB0kYQor1/GLHNr7y0URTem/+DNLDFTOHggaUMorEKptwvhY6rgWw+E
yU+PxAvj/uEvehjQdCOGOpzBdVWm8s1rQMjYESw1Xkix5hCGheszHGbU6S1AhSw5OJ9tLNXfjgm/
X9aXKYpwaK2OXsa/5K7ejABQf54+576jr+9x/pK/zB6jHWGcWGhtwmmdTO+BSOyt//HnMc44I/MV
Eaglz4vb7GP+fZBJHmKL2O7GKfSfcay9VR4O1haV/EFLD57glA2Cj+E4hdj1CZZrhWjnjXvky3aB
QtyjKMq98TYzo6cLFyYz8Onm/vXCTu6+BfhpA4FZXC9nU9iY2kQGtXXLjbrWfiibPw93xuDk+3OY
X8aXh912ZWxVcscxmcmcIibQK4JMOswra2+DDv9pwGYAs9+FDOpu6AcLjapcvymoPfPnQVcOXqf2
i6SPl2OMbWT8c5hCkuyrlWqOCOKfiS39GdaXFsHzU+Tvt3eywFilFqfBzI8QaZpp9Z2GR6RWvv75
2ZyTR32bIyf1mqfIvTLGEiiL03+8JG+qnTjmsVnEObLDYO3byVZcRBf99c/tVF9mwOdlfXkloxmU
QProWaD2mS1G0smlfNULj+8ziOvLCFKBWykNJWgeGXZ76i2pBjbOKhd2qnNyK7pLHM9JVST27dR6
3Zc6kWhcDk08P5hv5U1wnIuHctVd4/D3Gf1ckIn+3q0tm5h2O3eQW90GW7DYtfWjcPxnYKgrPDMf
xN2lc9W5882XazNOiqgg1GO1zThWFeaq0iUEOoAOg+8ErMryRYLE2a3p7ydhnBwfzSYUR6FhtCGx
jWvNDZ7nOpgmHuZtG1i1u4FiGJ69ugheShi2F1bUczOZbhXJlvjLEJt4eog0rCQUSNiZkYf01V8r
Tv2ATfpDaCsryKoLfS3vgm1yuESgOFcZqSKW91jAoJwkZef76qJNCvgtMfCMK9rjq7b2QDn0uR50
1d3lyujMY/423Mna2Y1iy8GLnaMp5KUYjNumKh8iy/bl0vbLp2JIVoJlXlhCz/g4wLiE3kAyj4mE
VztZJiKz0pVcEv+6SU4OhFht55QKRWNO08N3s8PFvNIzu8S3MU9LwGImgdaQpmbMwXDpbQQL/4CV
BI5mKEPU2z8vhWeKkG/DzQ/+y4JhipWAtIn1FoFVGh+reJ8NeFrq9YVneWGcU2ZWEHRF6s0SSGUk
E3i4Zut1hB5b/0K9//MdfWLCJ/vs11s6hQ6iVgwwUeUJIh64GxwJD5AY5tJw42NSyXlpWR9m1hT6
K6aPnS0pLV1v2d949jp6vyT9PMeg+nY1Jw9YD4pahZ4+p/EUToDibXjpSauvMpRO3YOR3U6KsKpR
lv35KZz9QL/M3VO6sJbGvjn03gygzKkyMxRpgl3hIbkyd+P60nHj7HiwoE32N+BHgjC+TySyJFv+
EvwR595GcgJ2N7BsRFlXmrZTPhQ4yvq/r+FXvw558qlEfqGNsCtAZ1Q3jN5G9Q0T4P/gMX4d4+T1
9YrSNp1vUfA861DWwxtSVBbmteymTnX4FyDAc58/9R+WVgi4cSU7Ga/N1NTw8pGe6aFdogNaYfIU
Yt8z87j6tXyJZvv5+04/li/jnTJgdS8iIFHmtCyZUIGicFsnz4E5OPC0t2bUr5MkY8oqrl9DEK2b
vVzryEQhgUCRsfJh3ce4nxT3Q4uSKkDOAV2KDIursLCQxgnLcDToovp2ZuTOiLSxQoIx0uZHxf3c
SuEm5e+rCMcU+aNMOnq6arjrkuaHKqTrAqfk0ECkWJtrs5tmu4/l1NOCTXpYEfoaTjkx8sSJyXK6
uvDazxwimFr//Rq0k22dXmOfdhrLVZGJNFGfDLykS/yCw2RjBkdsvNM9BgGiZhs2HbCbdHxr09QZ
w0tBW/+fz+rvC5nny5f1uTQrsQ9q5jgz0Ilv8WA5zPtsudFsdX2ZhjlPrz9Nh5Pjt9SOmZnXNTve
FofhdbNrXSTG/xGw+u35nqwWmajqvHaIusGmX2quxEh0abazviCxKUH/Win+LefE6+I9u2uq9/fm
8Fr81/yjv/JirEI/aP7P9z/Wf/3Zf8+d1+b12x+WWRPSa2/fq/H2nXgQfvSvbLb5//xX//KfJob3
Y/H+v//XL7ygm/m3+WGeffU3xCvwy6Sdf/8/f+7qNeXntq/pa/iLwuf985LmQODPn/inJaKh/YOS
nmYi+VPkXEuzNdQ/LREN8x9zp8jA+vAkD9j8h/aZ54OBw+wHo/P2/18esP6PmXHMhsI5U8bWz/p3
8oDn09qXWaZiFsgV8FtkKLg6HcLvkzrR29LTatFb4k3lylKPJ7lwoUQ5OW/8NsTJd1Mk/hBO5ugt
oyLZTqm5DeHvpVedVDtfnvrxr6v+6oN4UnF9DoRsZEZxZZHz98lMrusuNXEjhFzaYw2YKQ7GwRxJ
9Qsh7JeGOdnrNLHRBFWavGXTroSmsesOg9Hg8c/3crrazDeDDbGKEQrqEYI/TkYZ6sgIKl8kf3SX
baq3kn5HttNx0y2uUH+uLuluTj0kP8ejS/zpwKLJmJV8nwiwJLxEgsvodi4QFkSCpeSg0RRw6EAR
fCTz1O4eZfIbYbcndr4UL3Zuz8wTJD8qRPCz9ZMgC2WXmFXgRpvGUdzi0zCv+jktMld/jJeegyMh
CI1B51rbsoetSxbDZoVp2r93mJkfxbcLmb+ZLwt92qONG8wycDXpwxLwkXgkSeDCR3Fa0Pw2yDzL
vg7SJUM9KtztLOmiljnAOKqWE32O1AluzKX+cFG2dmbifruv+QV8GVLo8ECKRIbUDzNU0A+L/ipf
6VSLBPLc6rv+7rKe61RM8Nd9IhjQMNeZE+lPqlOvTpRILRoeJkaDkxPYmGjSSZ0btxCMD3/+ak5b
4vNoSBqJorNUrJ5Y0k5uUdCUwTNTWkTEMeOHhNlgvoqO7c0sd4mpxOOj6CDPWMXX7b25BmS88F7P
rKc0kFieSY804R+cvFbLAO/QUAe6hvZrhGvUXVCtnXmHhGdhKEW8Ewjt5+P+8g6NwBzbITZpR3UP
lrnNx+fRvxT4dnYM9qPZTBZXLu1kwR6nvkmz3uJU2TbpAlB+KRYyxm5hfWEl/f1h4SvIOsfMYLP7
7YRtCb7hm8SPuRr5pYrRHCuWvMWfp8SZMTSUJSItNl3DHedkXSvwRjKVQY5cRVP3UQkxu9GM4cIg
Z2a5gT0i1rTIMLDG+pyXX15LniRa5Mte4hqfqBtQgVsRTTQ7cRUP/6YTF5N8HszUdd6QNadtfZ/k
ng+Jv42GyDWE17wFySouORb9vhSzFWAFQvH46eR0MosHJQeI0LwIB4cXA/Ko0GyqGky20S88uLMD
aYaIXbKqnglcjeVwyvQesrc+ODphy1LyEeV3Znz/51lwZjvljjD1n22Kga9O+1Z1QxSFUjHQzJZf
qcvEIemip4DEWfdWd4tV2ly4tTMrPO0xbIZphxrkR50eR2iu1OWU6qhX7OEvb7alt4HZu7BWCnkC
Ga30Czd5bq5/HfFk9dPk0cig6UXuuJW3tBOiH9Ks87NVmkk0BbPtv7C+n5Qpn5Px65gnVTKKI73A
OhMNvojN5qiMjyPaeKNvFtSuWP1OWL34Tb4bDd01sEAZNdilypga2L5odhGqKP1j7ybxJagO6u2U
hcUmt0b5ws5w4dGc8nmkMS9bDORw50A8U0t3uXlhLfvsPH8/SfO6544xgkA+0NO8tNm3OrAyHgSm
34GtYrjpCD/jbeAYy3xf78v7hrbWRRLYuQ8InRnkHDBnerInj3+AHl51iJ1cDf+VFCPHtjDtXBUc
E8rsn6fXmc11JgAhqqKVJ1vG6VIaWHrORi5EbK7yVrkLrxrXezGeAxvhi+vtB4jEKwLMt4iohuXs
MnxZBXmKKP413b5cg/x97csTfJaw9444JPpr7hKjc3OFDTUEbo6rgo1AYd/vrUcBL9Q1Lq58blyX
gSgzuxGO0kW2znx8+e2tf7mek+ON36Qt9F2up3k2b2a2n7BEN/Z5UM054FxiiZ2dxl+Gm//+yz5T
lKpE2BOvAEcLWxpCyrXgwgnm7F729TWfLP6jVhIlNX4+YnOb0Tvxod/gHI78k9Sr/+loJ4dS2ZdK
Rc2zmFXyL+eGDF4x1g3aVl/H1ygH/zyJfz/bfJ/DJ3tnWKR9JFth7OJCVdR3tXVtRBfKB6y2L0yK
k3VYEnhNKt7ybi5KxbWXBvWDWUzWImmTchH7wjinPDdsRe1N6eFwZTXDiPFbtjPGYOmnxbXZjM9e
2+BL32fwwGbFmZQuyxRrJy2Dg8DvgKkwRutODt6sqIqvfCxPViFIzk4SlEMjsP4KWAHchKVFN0zo
H7JWfWrT7OjLMfWTQXZj0Q9uHHqmPQ1kKA3WJhy10ebYiTDKEm1LgozgN53u5IHp4ZhaBhAklGff
1x+1LjxKLYFjU6BBw/aj3Eag96gk+VHErq5PituoIi9LTLSXyMAqeWob/I+D61qC8GzEWo9MTdSX
qpVgrybjbA+X+CZX01UXYAnPRr1WqiS3owrpD8pBRBZFYuta6Tu5HDiWL19lXeoKUslpQe7tssnQ
LMUTugU88RagyD/J0r6LAtkdaxl7MDjBi65Qn6MIwWdXGw7BwcjjeiGb/WBuK6N+rLPpQyuD90qW
jUVWkeASYrPTVukaXcihNfrH1G9N/qb/QMGfQF1O9inuNMIQAWtkUb6sO+NFSIpujbXzasrGK9Pr
j03Pl1piV6Z2xVGQGgFqCtpPLQoa8tN0TNhTEsjzEjfVQagRi5qSt8A8ebbW1raVBdI5iXyDE8FM
QZT5Dg0hByvxwR7NZD9O7Tt5LfRSlNC/DnFiloV6GwsFDyqwPFfNDaQduI6VErqcUVf8XRfgPgOe
O00jRBPZtAMJKk9NnZt2lSNgG6gOMV4+hv7i6VpzmAJxl4fBz7pqAIwlbG6mRnNNlUBCsZvSDdS2
Q8cR2+4689qSo0PqpcY6zYONlVi22KMn7S05WMdl50Z+JKw1E7lIWfCdpz4ejyY2id7YbSTBXIXk
r8mR8izmxYeIy5g9NN566KHlNCH2XYFX3Cb/l7vzWK4b29L0q9zoOTLgzRTA8fRemiBESYTb8B5P
Xx+YmZXkIZunM2rS3RV3UvdK2gfANmuvtf7v13XnUBjhbRMlk2sMsieq1tNK2S206UpXx59mUkD+
oRHcG0y6OupYSrdmQktFJHEbNEf++wSxGcj3obKwUSsyWkmj+QrHnm+RjIWfJKn3UO39AQsGqkP4
MKJmwQFHQqdTDeYPvAALt8taad2NvepW2D5kzYLyK2oNpFcgrTJ71H+PpoLPcZDHngEYEM/ETKwk
wWAiy/aFpDTelDrR5VgDIQo7ZIBSIdsPXYz3XDujcEGHDSsIQCut9PoGvE3lhnqZbDDFLL0gyh9M
dZx2WdK1WzVDwBvN6YM21hViGqoFxFu/C8RGW+6jiUcjU74rVG04l7LR2IytcjZ24+BTAPAlJQdt
pwz6VpT6Y92lN20U/yjH7mUCjd6l+jarh70Sqmij+yZya8UpvCF0ShBmQ7JPi2LLXeLZNvKXZlaG
Xd+XL4WQJxQawQ8DYU8/9fevzXRZ0z40Nqy7slQkN0wWHVd/Ls8KsmdaZNAUztK+G1AKZg6w9KBM
SrTRAQC1AJZZ0uwduTjrO5STZm3AQ3d+dBEcdDMXRACNg3OGNXarKZ7pI2praaMNNv00Wh+vuz75
IQ3sIWE8Pjgl7hgN2kC6k1BFinY7ooqNoXm7UxJ4CMq8MoHZyZWEgV8kPfCGLCRbEilXc9Gh4GuR
1ffnnVBWUKUQyeGMq7cSwVet/Zol3Fbk6SGH+NQEzXU0j7YbpNPPsQFOOSeWW2nk74zuns4oL4q7
w9ih3kaz4GZKd1AbZ2tK6SG2Hpvous7urWpVjs2tWqjfRuKyml9tz26p6etQjPft1PzQxZS6qZFd
D3mqQjhLnvAGWJUt+uZZ4ewA8bi25vG7bHLeKJQ+B3GXBJiPwpu7jepxKynleo6wbuOl9VvJLh4W
uCX0LhrWYnk/jRq9cVWDj+USWFoStqUOyK9cACnvu+cSKRN9FvEGSNf3IQvu1bh8mhXQigJN9xzS
zGrByfeDmWqNOYh9LgdMm+xeG0o6VJT0YtCSb5EU3rX9eBUEoNjQoCLdrMvL2bJ2M0heV0Ik7dZV
O25RvnHwzO3a6riTYi2yV5F5m/pw040NinErutekBD9vqcx9m6ID8ProNpmMSyz00KcVkzc6CqxI
NV/sVMaC5r+m/VY7beI3nNV3SZtsRKEHv/FmE2tdb7u9mhbmqp+VfKWlZuSNRnsfGB0Q+CJGER8W
bqrM2ZmjzbT25cZzByBqXYyABYq5GdZJB3VOSlUMFCJQp32mIctGcDvJot6YghlkdMad0vaPI261
PORPCj8Oal9RsOSMVYrdqBFJ6yy0V3OhYsk1O7f5DJ5vkrptYxFBdBAZNFPgkJrSZ8M/WygCRHey
lTLpScmBNZrlkLujndxKWbHWlGgjwqZyp0JGKqvQqls2NWrtENCCZApAAS1UW+6TXOzMmI73eF2a
1ovcTS+JFaTeENs6VhkljZujbm/slCmSd53lihlY/yjGZMt4rWcUvBIU3DdGro5rGWMGTFFuFWn6
WSHsO2cj2ExZ4antfC1Nw16l1hm0XJ4yTS0uqnm+aiX1MstLnbcWsVWp5xpwiF0Yqw+5MtM8oGYP
Y2Fs9Lq6rYb63upNgXgPuHPZyb2nO9I3OTPRD3fNBQdEsOrhxPkN+n1Oue9TnW9oJr4ORHJhzBgp
t2W5kySbDbNLz5vaBMvtOAVmCmW9lbtZ7KXC+G1n/VXWQ41yaB/YxfpMF7ByNanRM66bSAIG9WEM
ZXwdNeaeU/QV+D6MearO7G8xPIi8MuW07x35t2Kk13JTnwOPaDjmJy5SOccHJSFPD0z6acqyhHvM
zpbCeYxjOVgLq1NWqjQ+loXWr2Vgtn4W00aqxRlkVmX8ZYkBa1SrCLfsBAcrgjoRSsSdIJBvUuLL
pG7uozDKWEI4esg2h2VfLT+qUsBkqgkwDgfb5FY7q6fosaWqhXgzuSJwu4eBIc4bp9MXyMJvkdTe
aBeHJlMoWdNgEKm3o6Jrq7rRNcICnJBmc5Z3YNkulDLDOKlokzWl5vQXpWz2baNH5ppksCTUSbmX
Ef8Wg3SdjjGOrn28j2bLoR14lEtIhWBDrBDPIzXA/wITpixXz1RDzj0lqy8nLbmrZkmD2YclkGz3
13VUyOtehL8SzbgZ0/A+r6TCq0W4SjuwEKn8nDu6jpFDagMlwlbWJqyc4yzwEq2AbRDPxlrvpWtd
Fs+6FVsrbVYuUyUvXRtVJjJI0og2MGalAW1hDwR/mVFfI0KHIZFLfpiHtdsLPKD6PnnuApgZrWxd
aHp0Pc7h1h4oV1fqsGNKXOcYE0HJu7Fi+TIq1StOvdvacIQrDBwX8gR71pR51JQyoMi5PtOiHol3
+dhaY8aGuCBK0umQhwG8gzyuYTQXuheETuXlDd3YQ43Bh90bXiCMXWtFmzwLnow2yr1M6VeSql9g
K31IxgjgM93YBXRZK9UfpNr5CZM1W2HseB45wAVik072Ptxr9nSu1GTVF3IzyUluhUH5AuCcBICV
+7D0yfBX8o3q8ImrIh7wHR8Pk+pAk4bQkc6RHyhZw4qsbm09vzK1uHXnCmQDOaAfC2c0sGIO63nr
jOohSQ2oLxkAlLob70e91rxe9C+WPsR+N5PIrUKRge0OGq/T8sbNeqsgtKFZw6jXQwnBWR8egt4m
eVm2ulcq6XPY1Nd1g8x9Dm3TNeMmuKrbdF4pAeexU/BppQjsDZhxnJtF+RyE1UWfpH4xRo9zW96l
DrFNNdi7VoO53MQDze6ZYXWHoCl80RVQjxOqZ6r9S4pY9lLaluvSUqAo2NZ3LGdyr3TqO23mOjL3
dr+XGlTldH+QDSvEjMC5x2VXbvVVmHITSZuOEVPtW59J8lq0KfbpA6jP/qEIjNYlQFZ3TWIC0zeQ
PzsknUZQ0XCRlX3Y0bae0cYCO9yp9phRPavwU6qGULU3oBMNAEfUDDBGyhZGzJGr9g2p+B90Mf6u
G6EDMWiqvValEDnL/vcQdWjVuwJmyah4hojBS9gEGlUOSloX8xY4bUhHXnhbp9rGKOJLM6vMm8Ky
9j2AiFWhYhYEdPcuqzvgueFFIcrHMK3WInAMTyt6P9EFFr6GAK+qheNOEYqNibwEnsxMS1+ScBkL
ajy39bTvPRUaJDljTq1MVhUvUdkFs9zkMKySjLsJ1NJMSa11FNnWfWfKt1I9XPdBJG/CwOl29Jys
syQ6VDL3UyktBPxjnEGSJB63gSzm1aAazZkzWZdCZx7ZYmSl5d3ss9FycSZ8rMzY5h44tuTD2mj+
xuPo26I0D4WiVXgJ8dJ9omMpdm1OWI/ageorxWT9VMcqXfdhnJxlTZc+wjvk8LQleB+pPqwSSxGH
rE87Ajxmmp7HXJIXiLExxfrWsmzYJ9bvqp3OJMWSPHRxxW0lZZtBK6YHuRU/iilC0t6V86kU55K3
+JjswhmXDOfSNHCUbIxpH0p0icxQv+59iR7M4r7aNxvrxiLrluNl4XyjM9I/LTQ91iD+lfb775GP
7WVnLoa0wjCyAs/Xpe0Hc96YknBMS+9wRhvOLkWsjV5yp30PLlVf3qLHsHllu6/TR8sTfvEGtKNq
Uh3LZiBH/I5X45xXWtnSKPNv1Y5/Pi/VfxpeKU9R8Huf59Om1paCCLIt6c0aoSV5xQtjpWzkJ6ju
u9MDfpYW0xkHgpVCI/mxTVoYJDYe3ZSUKJJsFzRNN6fQhbZfv71PSyJvhznK3gZ2BOYqJtmX7JZj
gDPOJ5vjtSuLPeqKe6F32iT403wmvRSolVT6G/TjFHkThSaXWr4ZireV6VE2A+/IvKE0t1R9jLuv
H/KzFO2b4Y5VdmMRFlGVM9xiI5DPZ4Zxqj57aoSjSdhlfRWGqOvWefiQldeNdqp09dlsePsIR5/J
on7dtksGGGKfb5uBW0ZAs57+Z+/paIp3XZ/mucUg0MZclVSHI52abss/cbxa3z7HUbacgL3OMo0h
8rP4RjlLmGyvBb/G5RYNy/CUBOCzYszb8Y4y510qhoYubj59FsNyvs3ET61iiyq71dfv7lhZ9bo/
vB3pKGueO044KgpPpklr49Lc9Gc0xK+ki/rg6j7LaTMPwI/1NTWYkzWIY7Tnh8GPcujAHdJIjXnM
/Gxa0QYJO/pViL05LTY4NdWXE+lNvUMoVpq1A0Nlo30wiHXcTg2qEzWBT4tKb9/m0blWOioG3jUL
Sto6l2q67QtXW39PAhfj3n3gPz7OngkeGwODi9QzsWDZ2AXmBR56ZBCx2q+vP+6J1ffaqfXmmRVR
q/q8vF5QWRsTpGJEaJcQRfzPhjnaRfJgNptsebVqe99Ekec0pZ/KJ0rSn9YM37za48aIRqqgeRVM
VKFz0XIDg8ayV5zBSkC9tV61MRptT2DETHJFtD8tlfFTGpmTP+NoswkyPbabpW62MAyiXxjGemhz
zlt3Wkv7YAe6cm9tZL/dUH9ZW2f2+anA4dRHPdqKRquN+qnkPXCp3ejjkx5sMkCBX3/SY6Hh8cpc
Ok3fLpfMSUKlhluxFjun9hsctAZvEbTXO9j1JMB9tPQxxgZw9YB4nymrZDW58iOBEpxD6STb9cR+
+Ppz38xko2scSSw/p20BZjT48ojwIOdiH431ib6oT0OLtxPtaFPKqAXZ9hKZtT+X1kVAURgNbC2P
rGHgUjrZmzfmiV341OMdbU5JFmj4yzJkiKzTqsjNWbY7pZdLAenEh/2sooiTLu3D9AJb/N/7D9tX
Ra6nOkMB0Nul2NZ23njWXWCzySrSfw30RXLnaXY5muq12Dv+qUL3pxH4219w9LCtjF1DtjQaHCjs
XI6E/8KXV0sjDT9gIR+7iAgj110IKaGHny+1+a9fwicdFhg30iskYyOvf+w/KBciR9fKS6lYRtJi
ehlkME70GUmGue43iMC8U6KsT+YVAB9A9LJCi9LH6FGPxjgMdD1d1/68VnzhJ0Co8kPjK2gJi1ux
yU7M5I+zytY1qCNAZYH7GMfgkcAojVaYEYnn7GUMr/QBnF1zN2VPX7/NjzcZnkelXRJgMJ1Rx8Mk
NtXSWG8YZtPuBJYC/2eQos8+Gk2EtCzQHUff1XHjlW31IU29ulgDk35KdvYGjspauwGf4FBRWS+3
J6rLJ7VeH0M/SDWWjsuQAs5raZJ/txMq1GvsnkT2a1uBKF1tK60wMl0rnrKaf5++ZXzy1RZmGO6l
2IuatGy/H48u/o7/cIFSVPpwyOYOYe729cOSzPz6w332Rk2eSgOb7QCmUY9W4iybf8VE47p6mFb1
ZbyCgMqFprlT138GtqfOz49hmI2rxoLBkXU6nI6vhw0a3mEUAyC0aifkn0V79/UzfZyM2LOahsP6
Yo/5+O9bkZYO1ZCvF2JWDsVC2SyazlPYtU8iV2eZ6gim6UWmPfjofByqjiygFeRr63ZaxNLn1s0S
Aphr9fHUFf6TR1r6DZmCvDSW8tFQhWmWdtXBr6aJfJwtujji6x63uiTdGRm9Fqbhp6euVB8nIY/H
Hsn+yPf68BpHPeoyY0Hn9sZNgNxcquKVFAMDzG6+/l7LcfP+YrUMZEEdo84HV/1odTlhGOuDycPN
muEHNQnmWkcINuI/jZ5RCU/s/Mu7ejccKximDAtLdTAUfT2b3sQRdU56LdSlgqYEeR31OBeZ2ncV
EObXT/XJMBqQ2qVBlP5a57hhc47GsNW5vMPyLl2ryj2H/Heq3n89yoeJYTPCm1GOlm8hJUWlTEb5
3ymkerXM9VPa+w9LFoghw8gcINRB2C7eb0hUWcKhNkFEBfOuyeUXpWx/f/0gHzcihsBzR9dYssrH
PuRU5LQeWQmkFIhsYjeDHQCVknvGCt8dfzpUtAadvGN/PJCXUW0+ET1qOozB5Su+mQyxImPbUrBX
AGuFeQfBBcMFWlwHv7jqN2JTrE4Kaj+ZGO+GXNbdmyHrotNxyOyX7cl8ia5IPe6dC+lh0TBA1T2Y
NCKe0hF8WMo85QIRwK/ANPAsOHpKOTZCun3meJ0k6kK8BaZTTtgzRnKPJm+uHr/+lp/MFlRm+Lvo
Dh3ltMi9f8IYdEFHcbBcB82Z1v2OxYkN/lh7TXO3TNuoQR/Xwg4Frfd+AKV10Gw0DIBb6GbJGTSE
rC1Rovj3i/jtQMfMCS2dBWRjNAVOfBY1EM7r8zJ9+PptfZwPVD3x9YZYDI/gg2jOaM1ZB1NfrANq
TLHpV/a5DNH560E+eWWoCGkfd4h2Zbbaowt6OHdVo80qMf6u3RkHe6df2u4SWlfPX4/08eOjSdRY
VSpJUgQZR5eLMZBajfb4aj1az0l/VQV//vv/X0s+Qdy+eYkfJJ9XyE7b4j838c/irezz9W/9Jfs0
jT+YJIDQTBW5AXsxS/wv2adpIeFk52J5/yUJ/V//yYu6jRCOIvxEKYUKTobooqPw+Ef4af1h25QE
HL4Q7C3qU/9G+Hl0oVvEWDYuJcgkX0ltnOXvV2Qe92EvkibDo8GUVuXc4XvaZBYQIkvE9G5Fgnkt
W/tJtW5tubuNtTRflVg/7IWgpyPVTYxr46WtrrVtHEck+8wU0fNU1N0+iirHg0lyULqFkS/1zmUI
nHZfsTZXb9771Z9RwFvR5/tQxCCGW1SwNL6zUliQxzrJAYFPHCgEOaIIoJ5NXeNnQXxlZLC9EBRC
aUtQtX495vv1v4xJTWZZkaiW0Hi9otnenAehIUltPuXhKijl1Ncc8aJa+XdHzgb/64Her8yPAx2t
zM4B9GQDLFvpuvheJ2Hm2dkpot5nY/A0CKSW2YUM5/08aDsNQFEbhyuA8rZbD83gS21dnvhMR6H3
66MQwiFbAotrIvk6ehTgG3Ixl5nk13bn+KEQhyJzHoPY2Dhd/dTX3X3dKCsrbRWcF7DHsMerr9/l
+xP1rx+wHEAUXi3O1aMbmln0ilPC0vadtDgTxZCez61KO3YPIqMf4J98PdzR9v3XeDYLn1NcJ+Vz
9MC4mGjNnAeBH3XV5BVV/BxlNIo1mD7CoLMuAZJThzD0a6NLXnqzuv16/D/pav9Eza8/gMPcwDZw
KephWfj+w2r5KOmzjhVv7JT70qguhDSrK91MXmgMmK9T07iO0yHf0MoEBMWi0UVLXrSYe7rakjDL
ysZPp9hxC3mO1lo061edbl9UsXGdWdmZLZkXc5K+yI1+kcc27RETHcHTsPSqd2D2IN0F+4wj/ypV
6O/EbepXv7ATcXOO8YzVrmctxTx0jm8NrHzSwLxrbP26qI1rW2Zk3QrvE21Ymr6TZ6ukT7eaa3y3
GW3AVwACBH/QMbG+yK27oSg0txyVa70LnwNiYfJj8jd7Shy6nvifjFQ1buVgpAddFSQ/I7vemg1g
0yhhKNHkJXodFUTfJM/Xel3YeM3yT5d9dhYn6nXS2PmfT6Ym+vnUV9NBJ9no9nQWr3IJsblsVel5
nDZPaV7wVFYyzuf5nCGxHWxfKloVSxTzotKGzJsN85tkNflj6wyBP7WN49Gqp2E5EiX0bvY0MeWN
s1GDIgGQkz2jrboYe/vCSNpimzbFfI5BkYOMyr4zAxNDUZHM53apLxwQ+oIhQsbrPM57n5PnQjHg
26iTQ+OfRK/MbGnXZZo9p5P2oMaLk7bVPCFPEKvM4icocT7dL981sPKzpCWZKUYRXXa4qAiaEgAE
2Q0Nffj80kpPOiWi3VlvZofGLl7y62scdRrtE7uy/agNJ3iZOCfJBS9h0gpnjUeJs5ki2QGkYl04
kXA2tGROm2oybWqM8TO9DomnLQ0zRJEEO86grhopmtcDkdC2KIzrQpjGobCZCuM8GoeB1xCZ2bym
40SFku9M58gj6QqSNJh1aaVi7sv/G+QccVUlXuyhfFIja/f620WILZ2cWzua0XqcUuYfQ6++mIF0
V40d5NmE5SrPPGRfRS/mFM5r7lSqF2LV65mK1f/u4h4jlGSqtmkvrjMTgym7GLkeaPzu1InntRM0
T3OSy76R0PxEG86IEddA8rDhPWFvG661JJ82ecMStPL2aaYnDm+n+EUK9XxTTPUT9hIpDvBm7tKM
ig9vxsfMaxyCGicuMZpVrh2lVPHx5ZdJScXfDvKzZdHIPf/w0PGHgpL/elnuXZRCLu5RwPUS/iVI
qfinO4ekdZa+GD2LTMzZc1ybF9GgnONqfFnJzl1GFsNNxyY9rzQm/My+vcE3sUE/qePt06PWaUbb
By9xkefKsMpFbLlt7lwok3YtEhaSaobPGt1cIGIUxgjqJ0MtznSpfJIk3tRkxY9WIwEaHPhgysxj
qk6EuUZsTueRFdEDkwZ00ffLErXmnz00PDoP7Tt5njGfyKQ7MPQjva32nRYWL20jnjF4yF3ydXdN
pEioK+LntqVTDReKpyRTr+u4ZNGqLI58mfhyAClJgU6Z44Hktepg+FUh5a6ms2XMVj0ipmxBSmSl
7WcmfYZzKLdYAOnRhdZ2c+DpIZ/Tavg0RsOPlCUpoa2d3zQImyVaimfuDDxBBnuLHvBwLVVVh6dx
kf3M5miX6nbsOSUrvknqp9qKnnute6qz+glgIO9eL1TPQtvjRhbzxI743YUdvYgYU5rXdSqV1l0m
5HnTQWZzw4kex7qoi21p96yKEDsmqWeSkBG9G6eUySU5eycV5doupvSm1xPx0IMHTj2KNdNGOMFv
eeDVqqMmrST6IO8CWb0WuJy4HJnBjybBk8NYwr7AWbZGfN7PNGtpdErJP220hg5UOgOHS4X+OW8O
u/HK1tgEk0FJV7WjaTs9Dx13qJnaQdVSF+SjSNswrm0cEaQf0xjS4mNndPWzf28p+eb0txdPZpxj
pkLuSznTg6ZcK+Gs3ihzHCwTeqoPvTWx02op4ih0ivRLpos8CbiktM3oNnYVs5s2oTzxI6aenT7T
aBTF7QgBVI/DUpkCVIqT5rEWUXSZSjmOKbXxw3GU1NdpWfQHp7F9NdJkGux149CMFRfmSi6/oV0Z
N/RRTueSQObsywl6mVBKb2JZ+qFUaRd7cbJ8v0SmWzEoZ2ml4sS96odK/1WWabGNFa330pDF0gsE
13kY4ueNqx+9koNN2rWXn4ZEPI8jx/OyOZUFM1jjwLZH/t2yr59ej0Xi1utpqNVV3qCdaOTlXEyD
+kBnHr2RtnGhzczD3GIZlGwYGg2Ivkrr6gFdIbjrBne6vo2/Fzk7+OsekcbmhdyU+a2UJ8+hKIN9
GUaK2xZqvGaLX84UcSd6mogT0wqRzNh344zld1rELx3drKXWndeF9VOPxLfcSg/phExinokSmhHI
bZFnzjrpZdVDppO7eHaXNN+GE0GHMF0jplqppdl0GCs5PZtGi4tKYNd+IVuBy6LbqWl/m8B9WasC
NmA7GuOVOnCGNEMz7vOSbZ2I8gm/LR5TlTGjH1mPIq3m713sQAWKnuOQ95fW8UsZ8qeValm0S4Dx
Gi7kSv00melzlfA27bjRVobdFycixSXh9z5OowYD2PCVWoF0WDuK0zKuevk4RyukX9LKtKS7gZHY
NJOXIa6hr8eLxbysnUp3viYQ3g1sytwAyRAuBTWugUcB4jjlTdcooeRbVn8ZxYjiFli13l8HKfXh
UqGRP8xj2ZVr4ROPnJut9KBY1VOiRxuL5h030znPZ10jZEsTT66rVd5V66SecVTHcjDk4uZFWPMF
rfzTsJG+aYH0CObo1ijrQ6XYJXwBY4/w415pul+wz7YKRAh3iUN7EbyU9WI6lcV7M6wI00Q/XhhS
CytlYi3nARu3Zpm7YYndh5hFs8w5I9Fxe2fXSbQJHZZgh2za9HKyEakjBePcNHSNqFE4LMmhoXvQ
prMyK1GLSeWsrTrpVFH+wwWVjBfpIuIVYBfUbskrvE0eFqVVYp9pSz7JF2nVi4wgTTF3sxW+JDjd
uBysL1+H/taHGcWQUHRwVEV4pZOffT+kSid0WwVC8vPlTfFxdOjShLZaRBdu08zfOtvaVSgnvUzo
mz6wL5ZwUp3Z0DOnx4yt5QIA4Sj2lphJHgiBlq9cEwxMGvThiKM0Yw/pc3u3WE/DKqpRl4mXCo8/
rSTS6WbuNYl2Pdrs806D0WYcg6Fdjn0cHcWqb/VrulwIBAk3pZnIAY0H+xWrM1Y5JBrBHhDBeidq
49LyGtP1dYmdiWrf2RhvDRLnU5rW0lZBbUquwbgABc+OalZPY6I0dwUYFQDkQ5IvctHUnylT7P88
GblzhQMHwzCBxUNNh3rKaWrHAwvJxppxFguVU8FxJmkJ7OBT8tCdOdDpTrilxdVTas7tiuA52IeJ
MX9//Xz/Kl12V2T85z0L7ZVv9g8o7Tz+WRcN4cyXf2rzu1ggZc3xH3oHXfu/g7LGheTNPP+Qcrv9
QZPvfw50Hjb/+ZH/+s/F7z5u3iff+Pt/J9/UPww0aMCAlqqRoWpkNf5Ovql/2Cb6a2yeyHSTXuVv
/Z18s/7QqRbLNpUFjUW77Ih/U9esP0jDLvWuxQjFYV39m+SbctzApzmvGVeHgjEjUak52vTDhiQ8
jfyzr5rterCNtWQ5F9rQ6rBWCrcux+08paRG8oOmxRyCETNV1753Y3Sea9GhHsw9uQeEpv3ejPVH
IbDRzCaOXeUqd74DA3fjqbzvhL6V1Gg11KCQLek64JAsM9kbqp80onsBWmEh9btharxRifbR1F1F
knXJzYF2Ifl7qWiJO9X1pkwdpOjq1aSRXaO43XKTd4tqvmi16kwZbU8iRAokcTvZ8vlsYBZMZJDS
59vWuZcTU1cOYHs0VH2gbGLLQGYiX+cYpObU21y1DK/iAX+2Gj4pTuUrpRDeUJiPUWj7ORf2zKm3
c7FKh3rfhbi9aNadYfGw9XgQ8zMHeVYYqN9wyJt11C4aEcEq60q8K0dwZdjIxUP2LUKIG8v5RkOs
yJ13XbbKwYHYH1rO41w0+6n+FoTyPogjvyBx4oa9tOoQGNlS74bjwE9/KqV6r5kDJqnhZTcWqO9v
VRWznhEUJTlTM6C8UdNhViE4Vmr/zWz/JNH5+ZShTEIhfknrHJeEGkG0lrTyDH9yoqlpE2FtFfg/
gx36srPF8Gn2aigNdOFzFzkx+PvkGSVlpivrAXyuI9tUfo+mqx5XgSwnwYzPxWoMD2V8Oee3g3Iq
Sbj8M/9EJB+HOcpFBkT1RuM4rAow5sZ6Qa7m29wtdkjeXGph3tevVHWWw/fDgJSlFBphHJ3E4PuT
MmlLyWn47L6WiFsnvHKadjVY7aboyrOg+alkwaFEuYQ1dmWC7G9lL87rbVULb6qny4KKdx3+nBLM
IRG2lwrBRn1rxNraiq9m0wHTiv6HyLu0Wg/viDMpv6r4pwIEeri7FsF4Eynyg21c1d2TZH9rQCzM
0pOsZMBxikVP5AKsdJFjunL00tk/RvkmM4z7PIAQ6xjS77bCaXuRJ8fFyrSTTQkRykRm3MrKulQD
11GyGxJbm0FerKAhnwXdbZ0Vt1M+PjSS6pbcQpWicpGciVBwIibV96jBMJjrrSqwY8Qx2IiUC13F
wcNOLgiwNJKBktrcSiauU0a0skFVj4hj81Q/l9Xoyuzwm05wMA0aGy/qxXu717v7dux/cfG6EXkr
fGvx0Sgb/cxo7rou8FQFBak8xNz9YZaX5rYZSS8tKaZe9sdlywgcT9ONn1WZrBBo4cYavVBPQB3M
Yb1Y3aZOcBckISpbqdxVlCdKU1lpfU+yF8NYIGYRJO0BPkE6P8xTyCvFUFJIh9Co/JzN0dRGv9Mx
aS3jVQ5PIO3168rsz+ZRR00W7BQLh/HW2EopYkTz5xiE/lhK35FvuXOzKFxFeKXEyqZZHJ2n4cxs
ZC8vpxuMO/wUD2NVKVdiGNYhiTc7dbNFsCxdSmj47fRMVIFvqaGvUE6cMrFHi7gaquDQco0nROUZ
qkeDQWRVvY0KzCosY2OZLT0KwXBviWTfxuWSfkVyWNRAwcxdLS7KsuhdMzJ8W86/V2p1JlVXwnhO
ZYwVOj0J8cRGMjyqSGKVGoPtKZTvKivbSHngh0O1d2A+uE2mrYs2GpAx4YKrDj5SR1cpUUFqyoZs
0A2ZhC3gM192yt2Ulz+cSltyJa6VOmey8y0FoNCxl9btd8NpUbLKkKhIJpcd6ZbZ7ccnfEgOtLS4
NB79UmlXKVFJRhcROA+Mq70SFbo5XBi9gXzPxH4Ud9J2kF29XRvWAkgOEeMPvhxaB6u/q3VAycz8
EAZC0P+amh1ZxBczVTYdButql6Fn+4lA2JswYXZJzflVOQM10KL1cu2YImxuZzTbi9jb7SzpKUPL
pQ8pJbARJb22Ugu89YrAI0xwzcTYtr38u5NmHjE7OFq4UZwO9qi9zoL+YdDTDVKv1my2htVfWSQz
1Alrau0xjuwzO4lujSA/d4pbTRd/tgH/qwDy/zXELkv8zd79vwn+zrqf8Y93Id/yt/4O+eQ/OJcU
jUOKOzSXHqp2f4d8yh/0H9qKjQKI4h1mLP+EfPofFEc0nROVuivkWE6Av0M+7Q+aTTFqAiZJIRc6
7r8J+SiuHp01/DqKbK9XbnohPpAwMaYkgZE0wjcaAiY5ekhnA9rPIbGVXUUIRE7l2sijVQYxJciH
faG194XT7wO9vNPz4iIDJlm3muYG/8XdeS1HjmTZ9oswF1q8AggdQZ0U+QIjmZnQWuPrZ4E1bUWC
MRXd975d67aytq6q9ADgcLifs/faTbhtRmgNPcectDhE7InaNt01NUtzMG2DQrmz0HTjabDrblyL
VbPVS2E/BUh15WdZwUMatpus6rYiq0ifsQ50hquHwrqRrWd5AuQ1sIKUeCdVAUbbu1a9ql5uq3pq
m/l7SqK3UYmrrPK33SDvqC9ybDJWiJS3gCPXOgtnO6edGMaGxRMfmef4irIp9JUeya4RkOHWJY5Y
0IqJ4JYL97hZq/phSiZXK0hoyn+IUbSvx27fJxTE1NeYfZrQ6raVcSJTFSpZPmSZ1Cn7zlaifuXX
b1axHfmHleYh6X/mtHBMy0Jp59+rZC+DBMH3Ljh+dRW3zWaKUP0RWz2mmDgprrSw8pq+W8vxE3VZ
8olytzKoCgiTY/AF1Is7gqo22Mntuta3BedNbQScHh3NKtlE5lsnxpuW3Ita044xDe+5aKhS2bUA
Neh8oFlSQjYEbO59odpJqUm2euzq1WtjjndkvWHWrPaFMPe43jU/XhMHy3pOS5viWVrcdHJ6ZzSP
hn6KhHijN7IzRER8Q+DIszeNnbYE6zhWbzqF/PSsczr/mACAV4KMFgioBuVkScdAIt9aOqQDTboS
NOlBT4v7URc3fVc7knhSzFshEx2pGDYSdnNkZbuA/12KqT36AD+KrWggMx0osxC2Faa/vOTQioSi
57u26t+9+iXnOqcq3KtKb4ec3LsofA3Ml15/iSFaeCR1tIF/QzzzccyTX0pIzF3i34oTFDNd3sj8
DGu6ZpvgwRWYSKuOzPZIGfSq7fGmh8WmZsvve90686yD6V3V9AUUKd2Ek0Cc1pYT/DEctzWwinwu
f/clpVly2Sg3GvwBtXcVqOqxDaIbHQiO161i2PeS9lsrhHWvAI4j9duvmPmWd9ByyFd0l0C67Pxq
An1P6GWh7Ue9tJOiuZLT8EWlxcaYdq1NpzIZbhoZMExHR0Znmva+Y3Wpm6i+TewTp7f2ZKYjLauS
fHXoeNWpBuck+NJJ48PTRgc6YWPbbbr8eWJb2bK9RDcM2uchLW80CdNa9FvpS3uYm0j+bwuVRhzf
RMoDoem7Jo2dyrpuxt81wEUjvoqGYSNbdxGfmzL8WcXejSdiBFeH3Vj+DsPKTbPgIaHlQVHRUbu3
uj5kxA0E6msZ/JD8ge4EJMfOx02N9jz4E2b9hvNmIxYro4YGIQgHNEuEtQdOr90rorVppW1a/hw5
GRJtvBrw1pfDfoQqU8USEAghWCcmwbDDYxkZ26A9KPSiFNSBpbYqQ4LChWEljdm+SenSRf2+RlWS
y/xBLe9St/VMEaxS5sZ1Zzdjth57Eq8eDP85SU4dLK28gBua3agqQsBEu9X1l2l8UoAZVLpBU3Oy
A23aj03HW8cyElUngRyiXFU2ivJWaLKN0s725Vsz0p9DYzdAb8z5fxThlOYSR0jBFTU8xzAJjBfg
1TTvBbvjT06DZ6nq3DTw9xxemYPYGIXMTUtOE3jhy4GoIcrv7Ftaik1FODpyfutF+U2QFLu0e56G
u5KtrDX94HFYfAtkeXIL60gP2GlSj2PkXIiy6EP27Dx+gP1xRnoaERl5LbiDpElPVP/WdTc4Q/Da
e5VNi3gVS/QRQjZAab9OM8Pum9HRtI0HzEJMsKxxImgzbCJk2z5EieFmns6rkK1DcF8qRup0cgVy
xI1JYVP8YCJrAxmNZWhjaUzogejP+NksAXt613ERnPx5URx+dJzIG0AjtKeiBltv06674GeApcsT
C3uSwclVws8k62l69ithAMlYmatQujHDKyO8a7IJ1MKtX8OfL16zSMWN5oZluu2UZhskx5KIC01S
SSLr1lpLipM6Ua0Trn0LfhcMNYnJVGmR23pvKtpdi8py5t3nAJB061rSngAE8c/DkhuHU+BpMEZk
zkgIo+sbE4J72aku51/+mAG8EVtcU2hM/oF2Nyn5n6kgs5CCvEYdZjTuxew2Du6CcHIsT6GeG6JF
UPjukdhJATwoGrtoQEMZVz6QvdYyDmSjEN/KtykFvCNI/b0XVDfZmF/pQ2ELFd4zw3SpEtl1lR8t
6TWjsm74VCECQnZjazs2t6mcg3SALcRnE3YqCAx6W3wkmrragMNagUu5iXLVResEFsdF5uL6M+tU
wA7QCFs1kBLoE3SxOrCcU3nd+eJRi099SO6OAcm9iYxHEy905IG/CfpDn2Bo0umZJNhIdYm9OHGF
8MdG9XcWvqOid8YAOlCV7U3tuapqp24nuvjqypSPVgDORHJizdpJASk3LM9WVt/krcRmJNrG1Hn7
6r42o1VL38OevFul3zf9tBERFoRENja8uWXzWKV8s5N0FVQ8tkq0JUlb4Rd2vKk9SOFvdYAN05S2
Mmi3/iieSvbhMmgmjup5ddJQf5kZ6DtumlUktlzegm24KdTsNgxEWw40u7aIcErETcapkUrUqB9H
pl5BJmBhvmXxXa8+mqofOS3rbu3BspmeRdU8pRlMpuimbne6zG/m9w5K4apJt8bd7lRy+yeZHprG
2yTyc0ktKQXnRmOJ9LeVz6m9SOL3XkoANhWOUHluZz4LxIdWrf5zEPKdDnpnkL0jlXWYF+MhNKfr
oIruI6FxEn/a+Kp3E2bZyQyxKGqG3Y35aYrDlajQZkad4ankcjXkeASl3bB3lL11LP9Re3ArsFks
UbRZ+38ranFsx+cJ8OIg/ElFySWetCfpBjQK4gLqewbbL1M/REbkKq2ZrgSrO1Wt8YM19h1YwNpI
0fRoarltpPAY5qatppwoAy5V1Y4GezzFv2LFe0uSuT9zjOjQFiE2n1Zf16P45JmTq47ivqv6TZji
ViutG8OQ/oDi29Zafh8XIcYn2c35iHp8FfiEl9eK5SPTiU4yvAy7qeJHFUJJGlru2MPPGHXZaTPh
OB+0Mk99S0DsxEaylVvKL0W8huK1lrvhJ/yeWyGQgdagbJHvjGC+OPRG8dpM1TXwrp8SH+JsFCHq
yk++F78oObepOPh0onUjebWm6laZGYzCXuimn6nROlGbuYNu7QG6Ydrtb9TJQEXQHJSw2o1DcSpG
z2lGfh/QkFZ5hRiyV6CThCq5ziUkKu8oRdi2qQ3wY3lRYDxO9qAR1zcS66qN+8Tb9FAiPZQ6MvQ1
o85vishwQh/yTDBatpaa71r+wvPdpr56CsoWThk7n9gsdzWtuZE+Sdph/5TAPZKOYwrS1hg6uzXr
fWNgpxOZ9mrx/umIdqZiuZCYYrPhPDab2GYpq26IS4mp5Kt8ZU0KPvVqlupnBDsrNzM5QztQbEoO
3kNzSKl4E0worhvHfKK3Cqkn21gXbMhL08DHL1EgWyhkreDJ0RatzmSKtdmdP/+S9NV4NtbhfkYD
i+/hQ4FvMdlIu3++9iV1YjniMmUttCJMGeXHiDN1Qtp222w7OOq62VjuJQ3nEm/+12gy2Sd47YCc
L7XiYiDXZilJCVlVvMVYqAJXu5s22oZ0rLW/li5oKS+Ot2hqSpGc+1bLeDO1d8IViThNbZzuj7Wh
Zbsi3FG55LY9c3xGyTg7gTRE998wHtjHUsOfj8+pNG4jQXBaEFeawpZFiVYRG6l/foBfNb5/zd1P
w0kLuShvIcE9NcN17egUMtKcEu3PRVnssgD9UbLQ5oYUvWrMEYuJKQTaWOd1h5d2n920AGWqlbJX
HAqYzmWMztnHhqZcm8v59D+X/jdxanUvthQuah3effh1XMLvYieBSZ+vA3o4Fyr6y77BfHmfB5z/
/iel9BgWrTgIDFiLgt1Kv3r4eFJYomESLgDez75weDEo6VHGodCyaFHIeTiJg6glhNajhLMxRf4G
f6bSPDDXwW2aX+iInB/PBM0DvFWlqrRoHXTIFRLFY7x6VT7Kq3JTPWVPg5O9kiZw4kTyz9NxoZ/+
az6qn4abe/6f7qRlCmNB4Dr+491Aikq9obDsaJtoG+0vNXvOTf3PQy3mZKvVRTGERsJujDTeMbO9
6C6/ZIO7dP+WC2TZD146jVwQSAiCYWqSCvy9AbpEWQX7S/iFb82zj4nIQyKLmlVSXjbPxFwwWl7B
ecESne5BsvOfMBgHLOyIUH7MICkVrfEz6GVljfBy+89P79wdJUV+doPgsEH6tnh4KgC3uq84PEm+
7Q2nGglK3l9alGfHxudm1nyNOEN4rw1dxMS4eG5pgZBSxfPMNXbucKxt6SDejGvZVS+6W5fev48P
DumS9K4tzCqkbn29otAblcyMa46E3MXnOdnHOOS/Yyf6w3H3CEnj57/Rrvu+WOqWhD4HOw30sW+L
pS4HMT2SHFbUo4eqzE5fu6O6yu4DtziER5Ft2p4dt7gej8kK5q/NQV1w40tv4tyE/Hqbv/yK5Zeh
rYCJ536Zfnz7opeRPOGPVzG8MdfqNrwHkn9hFT3zrjCkiU2furGGZmHh1akEtS2tdq4oHedbrRxm
ZMmc0Zdf+xepHR/2lW8X+Gm0+TF8Wmp6KRK1oJu33j/nbZtxYFvxEjuo72e7vjNuIfg6l3qx/8s1
UkDBroAHcalGq2OxmqAJp6wHVAiAy0Vud5jXg2wV3P4PH+D/7xbJvGj9n88ph19SCB+qMAt/vf76
EMc85G+v/ldr2vxv/90qgTUIToRPpfbhLf1Xo0T+L5EXDIOOAs2AnsynRolEVCFLC0YFPGgoYf7u
k4j/BRUAmiFIDhO7Ktv8f/3I/zkkoC/6K5rxzKHh+x6FfgzmfJHjK7u9by+5BNqyZQsPOn4PQdZA
BOC52ZZ6Egk2wxWJXRdeLm7D19f563jL1zkKqUCnDePFWCuSu8KkoZLrFw4gH6ibL+/UPIo8R8ka
EkrLpRtIt+ixhhAQqFDaKYl++VXykvxC3v4Cqca1VuAsQ1t91372bnEnOep1t+I7uKq3EQa7zad5
ceYWn73iT79lsXYnZmPQEOG3COXLEEjukG/ScbpwW79/IbhiVKWGDMSEbdkss/q8ipRyFBYytCNH
/6m863uZQxCh9FttNb63rvQ4bDhxXxjzYx1c3uXPYy6uLEabPcUjY7bUcFftip7rig72o/U+HY11
vUmJFqEeGpGmOAekDyf6zJfAD/L3rRp0DgSYAAt03IGquFithw56fJVAkkdV+puMv3tdSGkCiMmx
z4pd0gW33pjchqF8mNLx1vTU+0RGH5rS9ICAqv7E3l7ejUP8BGVB3BBNUMO7129zI+qcIdMrehTl
sfGjW8vrT6hV1nLeo8cvuGjwCT/owWOEbKlUj7LY235Kjkcd4e6kWujSpjgkfl7iQNGJ5c7ScaeU
hJZJ+XtT5SQtRsXGkpt7I6f1bklrpfZ/wSI/prq2DgsvtgO1b1yOEAX6rihCnxDQqhfq677J7yNd
fSx8ukXCfOFjcFfn8kNGbHGp1LrbDyMxIbV5XWsRtbpEQKTbqXeeGJ/UvH2C2b0xO7QFY9qclDhp
bVWM/rChP9RN/VJ04c6YUskWLZowk6n86NL+yQ+C24aGWUyUVO4HD75hvkem8KZRZ9KG+imptCux
99dhL19VxZwRofonFfeQ3foqKgU5OmE2XMlVcWgSuiiGdJT97IkEgx0Wnh+wq67x/mworzyyAd/I
edrZgikf1FF46yPvVhzYNcZl2BPtgnyOTAc3C9S3dkB2147rEB+DY2lI/qssD6iwgOVv4r6Zj0Bs
4dtpDVWWTE/FwBEyWEdTyvdmO/zqLaRnE8RggmoVu5QAD2DYoNlJzUhXnFSvS/oizZUvCz4F9WxN
k+E1aPNf/Vi5o2+eqsH4gzHuSRitN8mPDlbsP6iC9tL06QyBTn6qk3Qy2vKapuNhUJBX1F5CpCcW
hzF4rRNjrQ7hbhTkm9RTnUi6C7zbWAmcIIN93xqRk4Uys6BX6zXZrm5k9OD2A2rMerbzapFGKB6j
BugP9qlrgwrtaGF6qrT5GQZoTQz/N+/EatAT8GNCXm013UN9ou5an3ZQndRvQ0jvqyWLVG9+NUX8
kKLtlbNmFzQRtlveMEI8NObAYLkihj1HGPLfTSLdmSI+hqEO6SB04oPcpeWWFG8wykZziZJ5/j1n
UcfgqQN5WVJxKj8rM3w1MMN3HoHkYEl2pk2026bfXiJLfpxPFiubpJp8tSW4Axa7wK+rqViWRjyY
dJTl05A4z0h3SOa+9a/mjZLyhjBgFd1Vq8YmL8IxVkW8B5SyFQ/R6dJR5tvul8VNJ2ITWzuUI7QU
X3+IotRpLMno6A3zGj+NHZQ//vnrNEs4lh9kPO5sM9hqiMRDLpZP7rUyjThnifbSN9WuukFbnq2M
9bTVXfk63pnv1l4hXsOuNpegKd83oVzd57EXW19xSjPTGxm7XommE26BkDvD3qQd7LDxPVw6actz
FWnxWFVtdn4gQQQxtiQq+xkSW7HyPYdgvBVZ7+ZGOhK+W+xoeZ+CdbgCjxvbrRvuhhWVdXF76Rec
225xpGADp8EZYcO1ODQmUSSBm0uYxEd9rztZYJsvxXbawxd30zWtluLS+Wm+h9+u+e8Rlxsu1K28
nzoj5hUqVvgDm4bOgAuQ18mvs5NwYet17plSn+FIrM3shG8po3znCln1GW8+Fv9V9Oq29TrfUebf
COsLs3ee/9+u7u/RtEXd0MBikAkeuUbipnNhXa7zHwK7jvRY7tJ1/3RxvG8VNl5HcGCwztluURZd
vC2elY4VASTz1YVXkAFJVtlSAfiRbgwn3eWoQW51cm4vzpsz68CXcRdvSiuZg4HhdR63X81VlORa
383k2RmKGuyN3UX835k7y4gkGM+rAle82FDiJRwmr2W5nbsJfBy1rbdr7A7YkPWnARytXKqnnJmo
XwZc7Cb90ZeL9q8BpXWab2Ya7MwPrvjqXV0mhn2IjRdTh4OXCYWHRg0oi8Ua34690gdJzQWyurfE
Ym6VNWrPNVltT8Nt8KpUdgAy4CpbxRdPQWcfJwsBVCXVoJyzmEZEW0lKifHN0ayTijO+QdP1n78Z
OqwcrkuGNcSqwpvzqawAm1uPug49mMqed9VALGYbvg4xIbK45S42NPfCiOce4OcRFw9QsAx5asKO
OcrW5WYeL934R9rB83j/xjtx7l38PN5iLW1TDPljxHjoyuTRFp5VIPWpI98gN8VHtZYepx/Crt3+
5+0ticIfAbekjtLg+vb0SqvKLLlHCE4XepOTh4F0l89HsY13o1vdhc/RYAu/LtzdeToupissPWR0
YGdxqywL7kaadU3vKZ6THWccaLiCuKq/qLt6DWdhHa81wdZetEvPdL6Hy1ElrnJe8fjPx/fs0yyq
6fywN0AH4D/6JKWH8HxVRzugbNugpHCKyTGvjZ9zsYBD0MXa2LlrliiAQIDBu/PtWyKTpqL3isfR
DlUAmUhySzLWcOF8fuZdJC0W9BMx36hOlzdWL8IaOjqDkBdjG/m+Fp/++dFdGmD++5/uoUm1w5Rj
gey9+q20fguXtnCX/vzFQiZNmqCz60ar0bOCqfQopAuQ1Hmt+DYLsGvo7A91oD+LNw13t5WNhS/Q
ZqTMne80HdloNWumtFuq8PY/368z77VBGrZoYCajZrbc82bymJq1HwicMsyTOcXHKlHdYmhI9+su
fXTmhXZxZaYsc56QKHEz4GIh1gVxKIEPzIcK+CROuJ/ZnjNpDgHk9p8v69ze78tYi2+4nIRBG81j
DWt1L7nzbtP8ZeAjUukaRz/+bz6oX8ZbnB1Uv/Uthpt39nNhOXHj37Bg1sJmxgWnFyb5mVf1y2CL
Sd4W+hip88UV2uD68jMZ1Y7cPf8/3sLFVCfiERVUxSgVQhmnxDG9lbbhyYhtXYXrCKzt6dJqf+nC
5tn66e3N00kfmoghUQ7bKRJXqimCfmEennmFzXkO0uFRDImNwddBPORjptYy5X21A5QU76NWvTD9
zl3H5yEWX+cML35MUQHswFitk1FwYGrZZF1t/vkRnb8SduQawDO2Vot5YApFVXhpIjhRA9lTCh3f
fP/nEb43TCjpKvji/jXEYhJYk16FtRghlSelLS36k4cyMPTnyCXxyowy09Z7k0hBPGyxvgUwE5Gu
y7qb6eh4+2mX5d6mCZsLFy6f2TCbCvYFvtGUDLTZXvt5ojRxJEhmn3Nj3f6Pv4XFifLOrnbgF08a
ykV7WjWHjyOmMzj1DoUVFedL5dBzVRITOwagNBQHWDAWLz1kokLKxULgDTFouMJgOFXsS/S1uL20
oMnzFS0XT5jr1A34PIvykmWWJkaNU4IrLgciVhEsIw+cbroZikKG6jaT9QcLNS3Jahtx8qV1EmGR
6Br/SrRKhIK68TCVWWMT/HotKtmVSTKuV1puVyEqJVwGJpAnqki6px9krl3FIVp5ybvJuos0+zM7
V27a3xeymFGVRihiXZaCkxyt95k3ah69+8lB0gZX9eI+eX7TlrdtJgFCVRWB4iw3HGpWGpHlc9vk
DVm8fyQ3Xvkr7S56km7J+SKVR3AJM3e8u/Ttwptz7oHREBchHZLwzET9OkUnUeqk0sSZ0T2bhJh4
BHIeMjdYS3ckgG/Knex2J8AXBAZdeDnOvrOfRrYW5/Tc8hO9HRh5sFrLTidpLRbFjWAiyeyT+9br
qNyWrK61P17Vdb0Os+kEsegRK+QhRCmTR9KvQJ5S98IdmcddPovPv2v5/beU1hjK+Y6spTWaGVom
yqY/Npe//ufm2GyNpwGoU1lc7moUVhyF8GvB+avhCkj3VnfVWQnk9ofywobtXAETIz5LAN1D4FjL
SledyqkXR4w2sN0cExXJUaaD3wArh0Q4dTND2mupdA/pahun+Yn6wsZs6gNn8J0h9o6EjXXsQJKk
OuFpmuCTK9gN3W1sWXhhYtm0WRB+mOj49QBZMQLY6dKj+bY1o+ogSpyuKECY7JAXH95RJbuSryLo
rZW0niU43i48Cptk1R8utejOCBa/jrVYu8NEigfWdNpVLmWkKxLCnc4Onfw4uhEW7/D+Uu/s+zq9
uLrF57jwpUEIe/qg0S7colpfzfKicodgfH9pMpwr8XKwAb1gqsi2KXx+fe0rIfDJHezYXbxax3n6
4TpbpftoLj7iGHUjiixXCELfLoOVWc6Wbxgge9go85znL99EcHKapYoOX8YpagKcvSL3niwv113o
eLVTzb+NUwVGDqvBWUDUYXCd1rr+huH5Nkr8+FSpJSr8tjGOEYIUBKtRscqmTHe6ThwOsINQ9ZsR
EWqyThxmqJl250/NUdHZ+KqBvkc1I+/bxOtdI9bCWbsv7RMlbjemldzWYkfec2lkqy4r/Z2HVfV+
wKN4iM1OOSYakfQx6pNNHXbvQwsCnVBvbUPI63hdypO4kn0idqbZQZUP6Y0ED+3KJ3Zy0LJsbZZq
skvg0K68QXjNSdSjt6SKN76qYrJSCIrxiIAd8ZyJsWhXSrBN6BJ2tpx3wWqcTBT/eaxv/DF8Fzz1
BwyH4H6iaXiIExJr7V4s6F8WmeVIAlZqmD04Y1P5jnholQZY+qaOdCi8KLqdEl94N3CF7LrYp0Um
TAGL6zCG8D8j8Wehi6Vr5dFNoIOTI5L4SoxwZGH0O5l6eyw80UQdHU4HQfFHVgZr1JQVqpIBK4oi
tKvQNNdDPdsktLh3WxrRjqEhvNInq8Fb1GLk0iKLAKemvYFtiflIqAdlZaXkXUdsC7ZAKSSH2Erf
4cuosMGu8lXe6qFrxuqjkWCY6AfTwMxXbpqG5HXCC9zeSxo7LPtTiojP9TIyUhTQhkNJQ7aNeSY+
ubDg5U2nt/LJFmt1dhtrDxWYokhqtBWfewdl+z6rUtNRFeTtESYGSy4JJBJEYWfm2GKKInnCG6Ku
9F49mBMean/MZDcc+l90bEW7K+JdJvq3RiQ+CFl45yu+S2LjfZB0b43aRwdvtFyJeTZExpVQl95K
gLqZ4tZ0I290pzh9MMMOR4aJNF2MX4WxI2dVVg4DCM2dLOqDk0TN7SiT5aFlWwujiC1XzG6RxGNS
7LmDLQS5rMDKTh1jp7f9ryghL3rMDKp9fi26pDA9i22Dz95rSGHSQA3VsoA/W8weOxAX67RLWyce
+3pVGWJ7k2W/OJGPt8Dma7ix9ejofv0QdsZOUicy0sf7BD/nylJSz0kqC8dL2tPXNO5zSCpO3DQD
1oPyXZHLh3aCJ6AG0XZqfCAaYnrqKuUtnl3kXqEzZtnbbQyGD2zLY9cMR71tbkFUrdo+P0Qpru8x
TV/kgnZi0FT4W/sc9XFbYnf0Xoux2Cft8NP3rVVjDLdNAVQFRJmiklsQyFdKolCij2lC13k8uFkd
v0nqkNt9pblZ228UAtjtTLSe8nYKIFIl16paZ448+32kXNBx6sjhIQ7K2PHz8EeSaqFNW/DUmdau
o/2MV9cYZ4vNVRlX2l7JMQokFW6/tiANNOhP6qi/iDGmGL3ufgx1ih+3X/XUSN1cBxNFZ9mNh3KT
5sl7mxpvlTbc6glJy1G5qiyBOLT2T4bjQ618ZrNXP05eMeLOUHS74HuNGPDVCEvDDgTvgYdHsKKm
umFnrtu0wqk0Risr9IG8Csdh0uGXqPjk2/EopYZOyLlquf3EUmR294MQ36ixsS08696avDshaw69
Iv9QJQ84dZllbl8osN1ZeqHh+Hk0LzjDla/01n4oo1djyH9OAGb1ASJCRkSq6xe56Ix6DXJQGH7q
gvdSCZhndDF5EKiF2X4u6+syNNcFt8vPeqc0ioMX00Qxm5sCZGU/cgBoiuS18jFjcshIYZ5Ov6UU
L27Ydb8KSdv7nmTAC8Q3p0Wjv6U5Qo5ZUb5qsCG3tBTvw0o6eUW99vt+Z3X9qtDRTxjdRH4vk4gq
VgyEcJRZp1qivzkg7sIisXDP1a15zBIVRlCgPyq+dB1x85wsU7eDh9traviKNZ1rooMXW+1eaK2T
YEjXiqFeQ3eb7EmpbosG9VRYSLbcI1isRtgKBnxY+Hl2OMTXoUpCdG/hYx6EaVWaKcdls6uwA1sn
XeOUaEDAElFeSPlw1w4hlx2MV0Ni7cpSKewuLp60UtxBWIZ/UQOSLCRz100dbkkv9d05pTyKcmcK
yAopcaU43dQ8aamQHhpfILNbiEsPl3aSP+AAg1SslMTATb107xlAtb1oQiTcqftsaJN13eNJVkdY
DJlPeJFMijnm3T2rbfgo15kH+T/nUzCCBskQd0Sjid5CwtYl/4p64aDG6oMeTEfVsFDCdPtM8tat
lV2b9bRTqkr66cHAuVdbQf8d96xneM8ypzHpUvIJcM1h0FdR2iRrTrVwZi1cZKYQtfeqWVbXea62
dhgoWLbV9CQ2wR/BwHelofc5qVbnufBQOlZQubh0nPlW5Zh3b4gD5Dn9hZP24iDld8SApOx42C8C
wPBpjvX+3v8wgMi2+jTi7cMv59v/6WllHhaJP5JNcmBIQ/i6kSv6KemrTMdvnYHh0Ee3KYPVYLx4
WP4nCTdywafBTMAdXDhPfD+/LUZelHVCQ07FJEbqxWfULm4S13PLPZ9DNBCDI6+jQ7Yft9qFqtjF
URfn8ryeQj/G6uWoG3PPfDHtOYCN6b5qXWHT7+r7rrT77aWux7emx8fFquyZTTDt35q8TSflWUNy
EsP623jPB2b1b8UOn51FlNP/Nc58ZPxUWlTMWGkzk3HkTU60VOaWG7OwUV8S79Zfg07fXQrq+i6M
XFzaYgYFhZ+KbLXgMl6bP5q1Wdkau+t1tvZX8g21lmdpU2w9l4+sScpcugs9u7KnE6DKnXDzn1dC
Fr9mMav8qiD8gLwbjnjVcc5Fi081rfQRAGJEHb53pRUWu9mP79Btu6Ty+VYNmUc3PtS3M4JuGatk
SL3XG63AS9yBcZhKcWUK8kZgTYK38yKn0/U/v75nH/ff4y21CmOod1NtwFaCDSkaEQ2tC+/Lt6PW
1wvSFue8IAmrTFEYQB1bYEQ4h5/h+//zRZx/Jz9dxWLSGm1eUq1BQzN3FWA+Ri/DA7lXzqwNgA9S
XfW7fB1eFJteHHcxcxV5kqEO87Q027oODwnAMhAQcxwiGoH4gVAnTuoXhRffq7qLe7qYomFbpn0b
cbl8+464xrNf+JeRRrVu99hw2fEKKjwB5W559F/qwi7v4+ua4uYFWc3H0v6lULX4HYulMBnlSiw1
ni3pTxt9VSO0LffG0b/yNtWNtmsJgyJ7dLYrZBKyNO2qAcO11ypb2Jjr6lb+lRDZJK3a6/Ci6+wj
Au/7b0M7jt4HEfsS69Zkgq+nPveowi4lwVNkw8VfQCSEV92xU510q2yxDL6rtrFpHtlBGH+kR6Bc
3av0B6ow7rv6wgfr/Lv2909alFdEpah6mShJJy3fI/kuGS7hfP+XiWFhjuG/BnaRr4s3NN+gT2NG
mMtTHDEBDCCCNiQ3v+I0vjJd9V5sEVlVyJF0IDf2eCxuxe2lyuq5dx45AudtmS3Ut+j6Ig4pk9Xw
ZyLrugquKjA1sXXpnT93Nz8PsngJEk8mzUHiWs0TqAJ/i7YcLYnJS9CT4MslclZ3Lqwzly5scX9V
oymjcV6d5/s7TmyxSDtzdVd89p5xpm/j++h06fN4tiqH4nOWBEGg+iaaSeNIRu2NlnwOLp5caCpb
eWdQoi02F8f6Vnrmjf481mKKJpbiqZXOWOI+3H4EJG9mJQeiw92FW/mt9PwxEghLkulkQmcWt7Lo
i8DLZ5FctAtuZgWghutVcgBxu/+Gs+jsZMHQ+K/RFnVbMxEj4sM/JHmwoODBsDS5gvMOsCS4UtfJ
Kr6+2Oo+9ymHJwaAFhy9/E2mgts8aoYBIal1b27mnFxlm6znCFJOy3bzOD1W2KTzwyVz2vcy+3xn
P427eDGiCX28OI877tMrH3bTaljDxzrMOjLlSkltSofuuFYeg5X10hCXt49vkhXVpUtvy7mbjhyR
VcDAlsrN/7oaRVM9RpFATaZeeRvOnePjrJCGwzdLpIefsRvF9qX+33fPCVePGmlOtvpoayz2G0lT
lGzfuPpZzFrf9Zvov6k7j+XIuTNN38rcACbgzRaZSMuk9xtEFYsF7z2ufh5UqfWTYDbR6t0sJP0h
hXjy4LjPvIY7AVeEdbYX1+4xWlvrxVNzfqL/jDkLP/SqrOpAniDD/grjeCS01kjak45AKTW3wxpe
tbP0dc/lA6oGoUikEiV+yfZ6oUxCveXjTvlAxXf9a6S7dJV/mRqVclAo6KPiFYxi8izCETs3qqqE
VK5Kf7fCc6UvxJ9fEY+sl/jHoxI4Jyiy2XrhxpTpaB5b6N0Zu0hPdRsi0qnwouOAWmlhZTiMZb+T
opuUYFbYLYDySdStVEZvvZUcfF5UGxQVipZW9P79HXXuE3/8abNlHf0098TkTzvE3aabHgaadqi3
S1fhl088fYEPPaXZMdEFyypAmxGCa8haUntp4/5/dRSJPBBGwRnla5Ke5xZK0+zQCaqrbNq9cgxO
k2GmANd6QsktxTpfgUXMCoWBCcAvs3fm3K+UkiMvWgaCjVerhTPzFhzHneFkkIUdL+Xq+1f76j8i
dP7PFNH/v1PGnGo539A+mzL6K4i++oEbYfV/9lWMPHr1SSZz+hP/4n4aaGGaPEh0feFrfmJ/GvL/
5ZWE+gn8D2tVSg3/lsmUpf8LJxf5Z/57sGlsyH/TP/mfCEt441TQoBjiWdp/Qv+UZ6EBbgUT+BnN
GLaP8RXP7rmuh5FSDYeFhFRNIlvstn5vwvmhvO9V26FCM6q8r71bGaVVUbrLtHf0B3uM+Lyge9SD
H5YY7C3Ru3atfF2N71w7C6H8fHt/+Y2zu0FASQCqVmU44kGMoah6hwgETXhpHVCgWy+biy8OOLuI
+UxaFhcMWDnWWwc+zwk3fzI+qskreuerpULInEn5d4rwQlgEIoYvpQjgAlKbVJ3h1OuwtcXf9bN/
X+6rrZUR8eJfter23dV4CC/dN5morbOXDHDPz/mfXzAvTkjoGUeu2xpOOyIaiSIyAUPcKCsvumlD
VJiiTaPtNbSbSwvlRjRFa+TUPpyk678J40dvyTl15O9XYFurUHSY8vx96unU0O0Qp7r+AVUMG57i
PhP6X1Vf2vRPH/M+fqz04j1VFRquCKQJXfX4/W+YvUN/foKEf7gF44FlnofKVoa1oGiMLH25qYJ8
oySp09f0A8DoBMixItBnyUtaKrPo9cugs4hZFGQBQzwGRYFuIzoUk1U7eA22/WFizQiTvnxotycK
+wtv1fTcfUjc/w7M9TOFNSAP5zkstFkVtxnNwHXqve5/SepLtoSwPftBPwwxmxsKz4PXezpzi15Z
+p2g0/W1KEKIGbxWwa6Mn00abr5fxT94yS8TQ7gIl2PcW79ArEYpFqOxMQwH2u8hwHJN1OTRTlyK
EpGc26Je3vXhvWGmGwlUZ2D4dzE9OaUstjJcxjLv7FA10ByXN5bo1J38bIwcxbKMEadrRsOWk8nA
T+nB16RlZJth4EgiLg7ZRZKG94HuwYAcN7gJ21U0OC3qtkj+opaObMbw5Gt3dEo85N989Lhayw7L
7iYq2ougNwUbU5fb1DMfhTjpkOXsIrtTzZ2qjk5UgG3ool1djXeCLF+AskRLvk3pc5sLoeLZd4Hg
RcLHkrrCF8R30NVjlhUyMYQrHQMXyXfzFeHJAEupON3EenSh02VPe5TTNGljIBTpldWu7ZIrvNqO
bUFhsB0ErL72Li3jCc0ayTRF8mRhpf90WuYrLbN3wTyyzPBcPic+k9JLWunc1Sbi+gYtF1+kLStX
O31SPIW4qaGlgMbxZY5uYi3/HhS+WQ2St8VQSXpVy3SdJqGjyFdqZ6Gk+RhqEGprlHblcm+a3q+0
lDYtinJt4eLfpq/qhdN/7vBzp0A8BNKKwfssJB2SVlQ9UGhOyTeTABbQ+1VPFUrQsfv+/bGYw5z+
nPePY80OI33fpNIaxmrfxEO5pyi3BmWC/OipdSZzdcSYfy4MOf3J+fqAOpqyDhi1aMl8Xp+wCyLY
kGwkBU7+ptuq2wmLXq2S96ksFiHJTfkoPy3lUn+A+1/HpYGDhwxEnTnUUZL6vvahRjleX27c/BAV
g43rUu52q1JFiFs75tIRS6J13Hao3T8MpXIvppcu6m3KuO6KBw2uiUlvXuIJVn76NNtCpEqrGGuX
qt6Hab7DlROLJX+ljbmdheJFLatOm2NyqfhcDsLWQAYVvv614B/jZleP11QSsDwA4hX90Nzajj1x
o8cnua0vSj1ZNXSeV8j8jKtCk6+xs1zRL3hW1bfU8AJ7RKHY60Y02HQN8rd/kMwC2aHYQNJW05yF
VTsTFsI3hmyN/wnxyPxU+Wo3WI0iuc6k3zTVwcCKoQb8B60YXfkLR+APB3W2WAyHKDwEQKTa5+9Q
GY+lR7MPb4Q2vlPquyCApyZqd4Gv2pjMniyjORYy/jW0f7+fqXbmCfw09OxI1ImSSF3qW04zhAfV
im+NMX0CZlXZFsgca/idCvnRqOUbZAxuWsTTjRxAS4BhYQ1IVAxXnp85OWcozKJVBpSmr61jGpU7
wey28UhhVDV2ExAmGcRjpZarAsnFyOo2hhSfxjjBUaG1EzFZ4893p7TKZlBLH7OMHL+SULNV2upm
RnlZLksbO6JV0v0GaL1DpeAKO4xLq8TUrVuheLGZMLRuEWDpeJs2j5pB8ocVx/efay7sNd0g8hSb
QcpCxf8LgjiutbKOB9EFo0PJO/yFvvsOSO82jIa1HKY7QVJ3YeXRtJtgoqApBpzMB5xPnmWDk1Ib
4BH6rRd4d3If7xZ+3FS/mG8jknuk/UT649AoPt81gozXdS1jouml2arw9KssB1MhYUiuK5fy2O+K
MbtSi+GyMU6ltdQjP7eTPo4+20laNCnSdIxeFAgDIJwovEX1zfdTPDsGLLWpKQ2qd96ylNVGNg0f
V6DKfeqA6xbmuzs0fw0t/ltNoDMhGwef0h6KQFDU5+TUiFS1DhPVdKZyl7L7r3JXs7Bcczb+n730
cZzpEvrQ/q46M7Y6o2Uv5W/GcK2EAmcftdQGmQNhPMTZe79NfFus92hpDE9lszdRFI9ldc2ZOdYl
srRctN9/4FmB6F+/CcahQlPnayLWWh6O0Z5oOZ42oG/9q0Pp9/sRzi0hR+i/RpgnWnkQpkWGtASy
3LrjY9EyYmRjKS/fj3J2HnTjJrkMigT6tMYfvi1PopZmKue0Vh/b6s6Kf33/9+eV778f6p8BjKm7
8WGAJO/7AS12sBFrarB436yyyJbHlc9NSLV/qnfVt9keLNMqfxwdeUdTNPhVr0Qb4fCl/PnsbA1c
PSdpvK9cZzlSokolSCOPQaStDbagBb6f77ncVFamSAVUvYl6xKx2WqcJapdFavEiFiYtsKkMrN+B
SJwI+Mu46XO75ONws7ORqnhQqyLDwVwFpxrgMYRYIvrc30/r3DBc5CTcaNmSKs2iZyw3SjCKreXg
5mbX1gtUG0lb4nNSkvp6L38cZdbpauQ464KhZMuDUGtwMdHal87wbhQpuqtQlHbTl1p7Ktpy04vZ
voRgp6gQhfR40yXd1uOGKFVyIVNbmTyocSadcAnbjEicJ8FzPFkKYNkUWM1RFEsDTwQ3XAE2HICN
kHSJbUcKnUEYzFXTToMBbjZ+fYb+pEjF1dQiFiQf6HRb3uiF+BgYbyjcHttewqWgV7nFQcWM7o5E
7UElrwvydCXhj5K3OML4WCYrCYBH71ha8V7X39TmxezljaZgnRWUXGhB7xRC7oh+uVGq4L5Gtd52
TWs9CtpmaOgF4ao8Cc0/gEu/NGCJeTJaPv6wSlIgN3jQuAbamb1/KWvBk9Ih8xi3a/oIxH8ylLK4
Fld+VOxc2d8G6rvgvplSZHsahgq9ToIbHTEuBzo7LkBNzmQt8qSwSc6C8BYSsJ+Pfwnctku8wXIK
s7oJdd/uKtKIGE887Fua8u77bXp2NFTq0PdC5etL4wKMf6VmUNQdkJi2SmRTZr/Cnv4l7edSHRbO
+rnbBA01skrsi/iM03b+cLV5nYutiem7TpJ52DGEqEMMC4/A2TgK+QcddWBEPacq7qcxMsXT0TLi
FQjEsMKvwNv22IhgO7aWaoxWdH091JXTSBg340ugSN268E6InW8irGw0MVjX0sFIf+Lyit1JuBAA
zBt7fy53hC8lnim4N9zyn3+drBC+WW1jUQAF3nhMdg1g0idcWyArKys0zB6Q8xrDhY+iT5tmHr+B
LJoUhbnHv5SjWrOopbbi8XUNnBKgp6axdQsTfFVheK3KmEL4RfEmF9J1nFi3CX9llZKsKQUNV2mX
W7+aMV8LRM2JLJ2KAUsa/cVMMeegLODVki3x3RJJ2wUaENO+cHrBomWbpo6e0x0dqBYV+U2FcnwM
/lQS3YsG8bAc0a/Q7+81K/89SoETNFdWUzqZcpdAajGtg6t3hzTtYau/WGlxoeZ3QU79B9+DFIqX
XhxcBYvAoMbESdr1neKgq7ZX+2bXpk8+h1S3tIX1m+7TL9/xbzcYt+kv6rseap9JRgbHvDBv8p+r
Uj1kmOvkvCVx/CbqC1Hp2fzNwDduar9P/z7bzWSKpp5Pt0Gnwty00l3Z47eV3Xu59Q78fB97+ErG
b3ly+/29cO6kEqlxHLSp0Dfn1MEdYGX8imiNbESscVYKFuIcZXpo59/S5HlECJ1XEi7d56OQNiEW
9WDZnQxLVFHYKaW1adWdG0LyqJ7CfGd5/hUXPMYrT0XERhO05MEN1WJdQ9GQuzxbefFWLSVcbMbC
ibSI5org2mOEE6vr7xMPf57KO2jNrZQOmzZtAGXiuSf6r65ZUYNWFm43sttzU1LFqd5L9IAQzOcp
RYVaykElWY7lBQ+G15+GNnofW7fBVEd7sELlphvHelOi6Dfy/7ZxXDQh6NL3HT3/mCpI5pQF7loB
2rx22Jk4KaZbc0QpW9bvEC11Ouu1Eur7KBEvY4ToInStQ3kgn4gqc2s0HpSKGLcRE6K03r9Fhnaq
xKx1Uk+/a8ZrrzP3rom4xNit/RbG1hDhb1a/V1J/Vwx88DG9CqXCkTDwyMfmNmrxeqIBuu2kwTHa
tyDaVA2wfvdGrs0dXu++3UsNTBl31HCZqC+DcLxIgshRUyFdjRRaNmrSxTZGQLu2GjdBiE0Sljue
gKNo3ZZYE/3wMFnMrNei0C46UaDco4XOyFEOUyjWWPpYmrsJXNNJxOLgp/hUS4einuyzvctofOf6
tgtldNS42iiYszTFfWZQpvQidaNn0g/cNkLtZ4fxpVfRLM4LZ8hRUtdfoLPZfYE5fQSKbKQSLOLh
RnFa95tVXta2V8HswIqs76Jf/WCtLPDfelspGyEpBeIB47obojvBC95yUXft2vtV19It7Y913hh2
EeObmGHRkpdPrh42qwwWVWM+1SMik0VHAyY20stAbh6pewybbhhFkAPmMwAp/kGPf6HM/CMzp7g/
1X8WVpiv40a7nFoKSBPGSLWIfmLrknYsXeQxG0l/bqVkk8jVax537g4sLMab7ZUvmHehN2z0Ko4p
3/Ku1JB0irILccTBuCMzXNnuEotLG6+ZppJWeRxeIZW4yc1+n2vyxkvbWwhtzxMRaMTQMq/atadh
glJXJ0UcL5QgvFJw2EoDb5dHeJOWMNP04NTqygXojnxNYH8MFVTKrP5GkpqbMisfocO9SF18HQjd
plJ6zLYMubMFCzfappEPHGD8qeJwU9TeQvX9XAJuQqqfbhyRLHwWlZdumauuSPXNu5zw5+Wx20iO
elzC75yrnQNS+GecWVxOKNxKYck4De+frNzkqfI7aWtjW4QQVUTLpYTjbjLjVjCoONUnWU3fi6p+
kmSPAFm5xRPpVmrBjQsRtlnIMXAYB+t1zK3Y1rz8tk7SlyqBRDzUMehUT5VpnhmbCLO9hdDhzEOA
34iJBIFKGvgFBVm1EURQqeMhkG6iRoTgsiQ/eaaOrdAYJJ2eFHa/CPeVBuAXve9dJ7cOnarsMfnZ
GYQpuRCu/+NHjZGQYybXNCi9zlal672C6rVhOhbKqu5Tni99rDmUegrvPo0wewD0sBCArgqm026A
/nOHh5v2Si7sbKuusfJ2beKb8iGRVsHdYh49Qz3OxzZndYMgHiU8pzvXGa2DOFIgTx+8tklXRdq+
pH36kGruQZs8bKbg+/sPuzTveWGrLq2kh2xqOUaxo24/OBNyLMHzuqMFEG+aN2ynnAmlJ//nccrH
D25OQcaHjKJpSqHyMypqaaPZnnJJ5LcwtSkMmYUpn0aY3vwPI8i06Jo+ySxHw0NrVHUnGboNbVAM
s68SLJCF0PElAWvd29SVnYXBp5//3eDT6fww+CCYWi/H1ILcU72HO33jb6Cgol4fEVIsioKpZ7LB
T3OdRZtBrsQNLVO6BdAE0zxfRWZ6N2rSui4pN41wV+okdpSUTFuqS8eAHxeN6lFS2/tE2rqidsr7
10DHg6xZwWDDoqm+EaHEunX2nITBBVXcB9M9mZjhqfhDj0W0hkLtdHG5M7v4KPVPIvQ9Uxnv1D56
C0fMqsUmFG0/vKN4vqMpfY8jjB3qoiOGN15dkJMcjUFaG5gULnz6sxffP5eFOSs665ogDVqjmNT5
+k0q/YyUg5q85X3mdB5y3KDO0WbWRdfuMZ/r0Y0uXlKjXfgV5+/Gf99Y5uy9Eqq2wE6ABenRfoLs
u0LqaoVt7jaBG/H9hKe1/brVJiUBWQUqOS/x5+KYlUFAXcwdaBumOwmVH6N8/X6QsxsMWX7KfZKG
7PbsMFXkvnVc9xwmOdwodNiG8JrIYG3AqciKZvv9aHNY5t8rEXU9tHd1maLz7DquGt3vu55nWD4Z
d5NEq0fJaAe0YNWjSi/9nlBOuN169lIR5/zI+pQ9gRxGtWh2L5lNOQQd9U5Hu3K3kwVEcJLWyaVG
XzhaBZjVrzxgoMgWLPpPnElRSQon1Bkv/vSofr4yUjeoQymjkdEHeEkGnUM3bcRdURU24eTdXb4s
fORzFySFFnESM2Sy84K46WW+S/jugm/SWEh100YPnouStV45kxiDNZm5hiiVi08Wzojfj67J587p
h+Hn5XJFHcyxQsrQAbNcVXgPDwnqR7J0oeTmFZXPtWiW+7hRn8XchK17CJrRyRvUOoTiBsT7Gt30
y6rXT/GgPqAeehSV6kaC9DNIAe6vGCpHaAUIbr9OAh7yvEyP+iifJCW6Kui5ZeZzVMMW7YR9bAir
ARdN9AJxGTaOQ6et0ra9R7rzolSMV71VHrWhd/xKe4vl4HmIb2uzuTUUbEBr3EdTSiZmkK91o7VD
QatXgyJuVR7y2szfRPXW0/1t1XWyHVvmW+MeUtTvnbbqfrSJiLB+xOjK4CQpMCA0HI5WLL4J8XAD
/f8yKONnIdDvXBXCepKDnkdH4qer0eIsMsjFiK1HtMkDFByCUzS8iVCNGq0/lZi+W0SokZyuPH08
VBlN/pSsElNAR4SqXQQT/ASguH9Hq0lIaRC64VYTy4sRZrYGMqFrtbWahDcSGiDyoW8T2NklkJ5o
m6Jq5UXJDTIRl6J+KzbBDWjOyzwr7pKqZv9SUyqVO7mOV4HgbUH4XRv9iGFnuTJ8C8vjYYWr5GEo
3SuxHjCknV4nwxZUfWXm7TqVI8wRHspYrHaR0Hl22+cWFoX+LqqimucJKnFR0MbxVBshExKii7RO
D0KdXHuecE8ziWKvehUm1u8EIUYhwcAbdYtMl/caagfV+BShGp9kzbORTirmJUUSBf1OD8BS1JF3
qxvejxvT8H4CPzymprmNUn/jxj3tmsiSbE0d6kPWYuaaNcZBcYPJ5Hm4qbskPFA3j3nm0EHAfsEe
LffkT8DA4KkefgGdsSO1+W1YWznvV75/Qszhjm7DqkTAxU0hiJXHIhieLFDemYSR8snIsPB8HFLN
MSfsBWBHLI/97lfbTsJib6F/zFvhkBXhLsmo8MeYgldpcTc22XZK9sI83IbV4MQyS4ZhxFrrA0cu
EPL31qMUrrvKvOwD/It195re6c+huMkT3B2k6GCE8srDhtcKUozOkToXik2RS6j++69CvmXPHxPl
CZ+Jiwg9iCyhsCOo25FnVQgEmvUiWI4I/gGyGkp6aBpKgAmrkGitt7a8/hLzYEfQtZXowxEvcIhS
dWjs6kWWNnahvnVReYij/Gia3VNbCO90OR7whV3xMF7k5SN2eFO2D9nyrdenxewv0ipdQ1B90CJ1
n3refZvhtaFP+nZeuxai8NoyNBxN8c9ukBrR9BMO4WDQ9MIxY21rhhm1+tiuo43QKYfKxNIXj4o+
66+U9D7LO+QRhvbW78RNhhxDHh5Vxd3kNBUaF1tM09soGvbxaLKOZSXbg+Vvh16/67XxTle9O7/x
1nWaoRtdCGxPAMG9q+4jBF2AnGwSvmCb/EhV9yUdhVNUdateKzBKHa9Ht7U7BTuRUH0Fsoh1QvRU
jKFDvunIWghcBw8I2btQ3YJly9dhHflrNuJFU9cvfWUQWwf6Sq8KsAhNsC6EeIuCxCGc7MdDdTv1
zel4sbGp7WPXfq0F5U1SaJymIrKtCnenUn+ledFV0RERr2StICqItsUTNL9HvQwv40SivtBuTVQS
2lBjG7VXRvEaCQoQD+MuKn9OHvfoZ93rsfDeBso1BiMctFe2zKYQsyu31XYUD5qVa5y8KbIQ8IYW
y+qyjf2jVmi2BrbDiq99Q3ZaQT9GVvZLx61cCOMLExkXG3m/yK4FYy80eDJYr5A13uKKkDfiX7ly
xJFz7SmqLdEYqKXw1vSk6yEtbX2o7gqv2em1u9M7LuFGPI2a/wtm396guBWiThRn4j7teI6pDfWZ
bvv9cKS3UAogI0nd22i0J3yJCuZEGWLHA98nha99TlHKMuu7pDGw8zA5mCSQPQWrrtiLiM4X/vBg
mvquw2i2Dfd1KW69Ur0RvPA5qN7asL6KBdlpWmmfaG/NMN6DLzlkEbBIeu95mG2KEOhLrDy1Me9P
m1s7xX+06nyja95V44qOn9Vr1Qhu8h5iqcxLFF4V6NSOlesUCZrQPUo+rhJdAAh7zlQ2cYeqRT0Z
P1/LFS8dQaoXq7vBhfNCriAE0F7A4vXxdY8Pr4I7iGq4aJoqT9jaraherF0JLf0huoroDeCj/JBk
z1WASpIHtksxmP1TT9tQKB979yRagZNh5i0qGXtmPKSKeVeq8Wvr3YS++dNNlFvfFK9SpDxyN1jo
BJypJIGNlLCOo/8KM2SWKiVSibeETtTjSq9xSWMj9feqe4i7ly49+nK7wvtmIZw9G+lgjDqpUIo0
tmbBc6pQGdEwxnPq9NVvfmre7vtY6lzkCInx339/Gv9DsqlGmagnPZmu21+Z2h2lJTvDA8d1H6du
IFHGUux2JuP4ON7sExp54GlVxHwwl/X6WyG7dscFcvfSJ5slcVHWlxXu5oLTq7+08RHWx0KC9mWA
P24FhjnB+SaQxCzDcIOuiHyPOahluY5BOMvi7fer8rWh+XkIa1bXqdqy0LDPEZyygjtboGgn0pjF
296JoJDECqGaJKzLDqVLnXtDV+ycgoGa/ewQxXZRylKTmzpItmWnP3qmVix8gT/jf0ocZ79v1scJ
cBXtVZquVJwBAnswU0n5A8fF+2RdC5mwi1sFSQYFrSsi4jrD2tzoH9y230RJusokd6fF0j5385MF
5lkacDV3D2Ibb6SwPWoV116V7q2qo48LP2R89eHSNGKxUuqr2qL/EXYrv70aueKbOqKY/6JHl3Ux
ruDNnwL80b3xLgSKbkja5L59arGdUQ3om8i6t0hPlVb1o/Wxatdy87VEh8ATenQHcktZVd1BSxGC
qr1NrnRElESY5WNH+DJ2zU5t0EmWr0X9lxzz3NR7sn+P1rnbtw6vkjNW2Rahm3UdP4aFuJENHB+E
sj0E+Fx3cbiuwmJHA+6qzmiJSINyadbDpvfr26rsVmGlbF3wfKOhXCN5dC1IovP9vvpy2iFColsI
pof8GCDr7PRloczXQ+1sg5/XG/CRtVCdKjPY+rH43kr5ql+SOp+L2lJB/jzi7DBqHdJrKu5YG9fP
H4CM/BiimLeB/oXQ/9QLbR9HeHrRlosrNrI/Koqt9+SveX3Z1cZRzPqVAgCQxPpRHymAkY3uIl4o
Lx3XgZZdQw2EVWJy2YPzSOptIL19/8nOobwBwlOsViYbS3leYu2aXAl4ALn0mwdBSB6gX1xiIUY7
WretorEHVT1Zpfjc8uDlY7Gt3AFH58Ap22bh7pwrT/4pbXz8KbNTl5qFbHUNtezit39PuuYeum13
8pwEgFjthJfJS3fhXpGZLjI9p43x6bxPbqlAGDXC3smlezbyMGZa0BiUNoSiQqsrsJXiqR/yhWvl
HE/i0zDzOkanlAn6pbRqiPvuMHDbGE/tvia/RhCC2OOALOIqTdbZPZ3C8lG2iT4XK6L/zWf+Z7LK
5zcxTXQ9T1zwb4RbCPtsjY10tKBC3A0N9e1oErSXSZWdSdDYdcxs4ZDOZRP+tcz/jD+9Px/eZCOI
uTYQjXSGw1S/6neTKtTE312WF1DONRA+LuzsRkizWHKjiLF6Fyy+ZCTFSeq7J7hi9613TZf0Z9Y0
r8SO+1yKX3NRerZS0OteF260/Fev13wJA+yeNKxUmgB+GUQ22o+EsIEPMDuyNT3fgf58yLXxJoMj
syoQCPRq7S5LitzOCZoWzuvSVp3fOLHYGuUwoRd33uXIQ+lMlvKCg3fjVXJh/JbX5eLxOH9JQIzA
8AL6FzCAz0vWIos+Nh0ZkRUbazqR9PbzQ2rlDRA548oHdl4X8rEJjpqEpqJ8MeaXQlo8e0Vpfz/9
M7EJhTHEaVH01o0vSNVcrHjKQmITWTxMbAahaxY+8FegMaViFgpTCWDTX2EirTWEphgafFEb7KaU
3+eIsmNhkSG/jJZYcuEhagKxU75A6hUnky30tIXf8GWNwcpR3AWfCor0q4RAKZNaahnskki8kqL7
WLo3JG9hjDNfcipYow4HsAxBmlkZPhTHFgQdY+StskZZ7BDW3tKFrsyvVV7Hj2NM7/WHk47Gvdnn
dehv1K1+UFftXXr1Fx9eb4uXZU+hL/nLbLhZ4Jpp2aB3WuBvwr3oTIoWyvZ/osS2MIw+C16LUcnG
KmJWVF8aqjSKIwvjqpHSlQqrvhYqAB29nQ6d8/3e/wqc+jy/ObqoipU8VgaWTLBQRqFZFajypeah
1z+iN6VpW0MNLkJgpm2//37ohc3ypQA/BK2VdUw5n+LV/iIBRvv9CH/aJJ+e4GlywChFhRgHDvts
PxpGE+ldHPkbw0MTxb9qBwR2gU9FE8Ype6Gw4vTJxeia1MjEy9IdNrG61Ew//yPAWOJhTMpoibPL
tRu0IrYa5qlcAQuw/ediO6HTx5XwOz3g0bAw6enPfZnzh+Fmc25KUy4bn+Fic6+ami0179r4oCbW
wjhfn1w+LhwFFG/ggtA6mtb3w0EMiqpPFJOBPDRnXOXQ4gw/yNTlFQtIGtKk1NEbMI+uEazA62y+
X9tzuwciNrxQ5kozdjZNrQTykWk1vqn9a6fdJ762cJf9oUHMP6SGxx4YXPypgaF+nl9aYdhjBJ63
IRawA691JO0HKlh24SJl7xWX1Aapcrcbv20uKi0ZbdCsF77o/cZ8ZNyNEfKblou0fbM23HFlpcB4
Lb92itrdZx5JnavbgPJsP94G3niLpM7a1YYD79AJ4iCRQrjNCQoK1HJF8Ufevnb+j54i+OiKRw8q
VoHKZq15L4Wg7rJUdJKx2qgsgRLr9lC0TqXJp8xvttDa/jefXkZ5lFcXN6a5g6TFFaVbtUhGBLJV
Ky6q4ef3a/s1NGBraf+M8OfS+rC1tE5v/LxhBNpECUGs56gv+lq5adbKSrblnXclLVxGZ15HRjQl
UZtIvF+s+KQu6QVNkQQnFn+3BGoNJN1OjRZG+dru/DOxf4aZ3QXpIOXSKLKnNFs+GD4+ipEzHj08
XFU7vGwfwfI+hTfdbsnE9ewl9HF+s+NSCz7I7jRkzYw9Cfem7gCBRsMpaGOU+4qVnr5rTbxFCMAO
dCeK3RsvWuTEn7mZPv6G2ctt+VkQSkjibVR8r0cPKJaWbUx59/3mORdrfVrK6an9sHm80PPqSve9
TZPgAlPWL3V7EMbiiMvaWjRgdZSpndaPrTZ5UrebUkxu4xruMf1FSesoumgrbRC2NWQPI/zZBOHS
kyt//x3m/CvJj9NcGdgEk5Bi+cvI1x4yjoBlHFog2dWS4tD5TQdX0gDQdca2eLKX68Q+9jZmA9gq
y36HgbgtouTZGMxTMUpbTy5PhZ//ThPAd8+17G0BtO6HLtjmab0GOqSty3BBU+Xs/U2wjdIIBQKc
Qj6vkuFSiRdKjjjdt1gLViEM04WNsDTE7LB54DAxUaByo24jtLkmsS5eqnv9PV4LlwU4s4lwrm0l
6FPiLr1FqRLvxMMyk+orypFT/7GENDt8gkLjz+oHwmILZfbJwjtot5nQ7mJgX0J41cYDMGC/WDfB
hSQgC9XTM7/zW+MgYzwTCLWd+9cSHWgNW/KUK7Hx0Tz4rXSohifvSq1d1bp7G/A2WXCCUEn8X1z4
H3//7OAqytTSH//8/kODl1XZegtn4tz1+3GE2ZnVNR/hl5ylMvrOHrPBNqunYamSdy5iQQMATQng
+n/+8/Oeq6FbWRIe7dy+oHOPxclcI+6O1V606K5yZu99Gmq6Az5cQm4nm75idLxgHk5fxTovFxOh
pSGmROnDEEPUy2nhMxv3gT2B5h7C1BDcHiiAO70jXwBCX7ha8Yfib36JiT6c2tlObrSha2KdGnsl
V6AN5NOYV49N6b+OiIxEZXphCNm6aG67WLzwDMFc9X14Ww2KXbX49ZjSPgh7pyruqjHb+XWyNYGg
uBKIcaoMXoUbyDsu77Y4ZCuz0U+IihMB+O1GEGX62VirpsFLWo5A64NGoKMWHzVXJDOybn2Vxq1l
bboSA2TsRxolONDJtFG+XrnuYAfxs9sEq6C+zBPKQ6O6Zj+v2cwA1UGx1+2KC3IX1mTiVv//KDuv
3ci1LNv+SqPf2aA3wO1+oA0fIW9eCEmZSe89v/6OOFXdlanMProXqFOognTEMOTea68155ibMivs
HLS/LRM0IaoVrI6PCfOll1qdm1bqKTGlY/5XExxXGIkwIiFrEvYMLAwZ1CqzCaDT3+Vdv1dzA7e9
3k4MNQmizaXZFxTEkRpSdU5A7lKfYEeEbrv6ZrIESkVnvaoip2PAZDe9jolBGW8lqb8JrbIOlEZ+
lRmZU0qC+NeDuKnfeCGlvaxjb4uh8Z6nAzhbibn+VBlnq89PVTNeZmHZhJPUAmldXLGTN6I4B1k6
HurG2BT6azdqXsnpqC2TO40cFDUvt4bUXTpUiUmrOGazXyqN4AfRzRpU6kPGFHawC2t+iUfyUWLA
y5POlpoDZ1LTivaz2npKWKEByA+pGHkVdYWEqqSpKyIl1PdEYxovav4YImzs3+okedc7pDip7sZx
/hynTxOZUWtS2VmLF9FcB1utETPI9Uc6FHZGY9GqEk8h2GWYm+NQ3BboHLsQx3Y/bNfc9Fqp9FtT
2Tb4FcyhORqh5vXZeDSExs0y82xJ93EzPF8H4H3JBjFrBwoCR2HKrCVIO5Q+Pc21GWizhkiYXIVR
695DRd6PdPPo9dhjF26Ip3hRWhaS9V5Fi9IB2lnN0TbGJhAHMwiLGKWGbkt4W2o+Enuq72VoL+ka
+vq4U+YCbYG0l+PlKLVWYy81OFu8kvrabYoe6E3MSCbKZF8g4IIoHX+ol7umJhzEihjhLx/luBbI
49b7ZshQrbS+qIPI0hvDMTBmdmH0QyaJg7yMJ2CDH/A8Xkyxdlv8DKD8UJUqria8l8J4VpcMGGOH
p6bwx6LYLtIlDWWSTKrtIGouAnxbzdZDnChbLBje0lZ3iiIclkk/r33trHSgMwFkVTkFTUH7qsIt
LC3bMLEY/Yd2bKTbsZR3bcpuK06bugM01KONkWZPzOZTa3ynUX/JLG2fLz8GbLN1vJDEM51C5vJq
eZL5o5E+2tIqX+JR/VFofcDw6UFvB5762dYW/UNohm0vSPY8J5s6MXc5IqMsz2i4rfaSMQQ0WEMy
Bn9d5cxD8jqrjddbwmPeMBubSC+RVSrjFM2UYqu57HXjuiXix6kxIqjpfa1+S/r6Y1H0TRvPWzJg
5AxAmx6eRA2SjHpR+ies9Ztaex6Saq9h2hx6/ooWsv4ku9TkS6nurALn0drdwmF3xzzbyBEOfGt+
r+JMdXuMrE027UMBUvakMRX5HonSpSBTZuEzMRlWdMmGaA0/1OrdOPOMVcJN2HR20aiAUoTMWcdo
W6vSD5JekGxqhFPlyIVSTbhHLBKMgmZnQrVr0tHPLDUgfvYQZ9ZZSocbsTl2DWVQXiT+OkfIwmY3
7kyk+KwrzSrczlJf2yjYD4O4YoHpv6gzrgXZ592FsCQN1hyt2N8C6hahIGJGYdMctNFeSwVk7A05
KhBsvrjQtWD57UL0nNFgaRZUoE/F5zQqqjBEFDSDsovKelev8qspkajU8GUpx3lpv+DLKH8qcK5d
7v++4vWt/7RZs/4vy6xer1h+W9PFW8b4Xi3ji4bCxDA7SETiCPpnDSax2WQtoCc8XmmYPkdCvSsg
l6cjAyQqim3byHwFj1jEL4PYflMzye5UoJtNfqOZnUtP5nHup1fyfyar8MOeQYgabw2rRUeEhayS
b0ZD+0I+8DubgAoXdhR+V84YV/fsr28P56qkJzlvD8DrpSBjMyrILSsVR1+euuIsLW9CUTlDLbqM
DG1tUL84TfzxC0VcIIn4JNG+fqofe4tJTC9z/ULaFUPvV8t3Hd+WzlOAXzb+6oz5pzLo53L109sd
1dToo+v9M5PoM/PNLNYXLZA/3S8/X+H6Cn66XxRDULhdmAGnohyElEPC69z07t+fkH53Wav0tX4q
iD9dZRFyAulGiRJSBHky9KutJvNpkUz2S9njhPI8InKdgWto46kyyuM6Fdh5s82sYa4wvkKf/KkZ
/cvr+fRcDgQDR2VPSTvtethgqd9vJl/Y5bsvgbW/zfA+vfNPz+OcMSsZIpaapikOArqQAuBTH6oo
GoAaKJSvozSe1i7fYKD/YvX5w3f7y7v8VESb2pKZMeF1PjoMu9PznVQ2Xh595Rf7w036y2U+ndpS
qRiKsOcmFeTKVfMXFfXzF/fPb5L2vz5FizM8YbIgmT49diBPMgwX47WTAWPwvD7VG7RQW5R2nKu+
uFn//Hb+51qf9ethQnAjp8PIb4XzqJMtnH6FIpGvj+2nbYFP7F+X+DSx11LyqOaUS4g74Xk6Va+l
n7wqqaO9W4adwVFHge50d+G+dZYn0fTl9/JG+LKB/4fbQ6dfAERdlEHvftYNaHVUGYJKZ0QId714
q6z0kG+++OK+usan42lMZ1pQKh58NVjk3SLcAc8JiLnT7eaQksTZ+ddIjK+HE3/q7P7y5j6tnBo6
sFy5tkIimeRDrTtLbXkq0h96tvhFbD1rS2nLs4Y6uDxMkRhUcnIrqvlGRHXzxWfwhxvql5dy/flP
S2wKS0fMa5ZYJNhhEcy9FzvSRvDMQ224SbdNN61DIeb8/WWvD/ene+yXq35a4kxcAUZbcVV1jrZK
FN/FC1KNcVgItysCrRq/9Fr+4SFlfKEgEgFvTrznp4e0IiqsjTquyCJDxb+tHqgRg47262MdfPWU
/qnX9fPVPrfuBS1p8vl6NQNGoRKhBivKPTGzH7hins1qNe1u3s56eR9yGh7myk2Um7gW/FF5Lczo
ZNbpDjHHO9MRQpEMpwyX+0o20amX92QK7VZJeI2lBgwIQE0yLZ1KxJTR618s0X/aGX95G5+WAquT
lVm53hzJYxjM9/J3vfRyvwhGRzQ2eWfDPY1fLVf59vd3x/W7+O3uIKyWqZqh/E5Disc67deE/sqa
1E6uWL68wBHFqcJpx23U1L9CGHXEc39/2etu99tldUPUr+M0lfycXx+FjI5CY4XytTrdD2PnaElt
J+UrY2j37y/0x2fupwt9Wne0TiBTD/SMb+rPU2PSxfiqhvhDJYiJ7V9v5dMCU6dKlnUJbyWLdQ7o
AQq0fu039cThySi8XP/iHf2p9P3lgte3/NMyYrZoSmJ65n54zN6IUQmu0kC6iqKbennwVU70Hz9A
QwSqYurIyz4rLGCCy7O58gGCBBhMAgvDL26FP18A6Ro8Lkxqfw0Tfno7RmKIQNjVyMcONeFh16L7
v78FlN8hO+r17/7rEr8VJlOzIBJm4R0JaIqnUxnPT41uuE1m2KVAZjBy1dxKPZPkgAIVWSojmS+s
SxPDpJ1xE41iY0OxiMNdvcBDjsvnuiFvJX4a9PqUFdm5qPCkNa2XjbthSuxOeJCEb0lnupkyO0N5
MVYcyZOqb1Ip3rTkXi5LEajKdMhp4DhALhJaaGrMRQQ7kZNzmOtHeVlQZ1nBmL9GWCCSRvAX/XEE
5qDIyc5qLqkwuhZi3qze6CApUhWuiSVkriD0wmkCTOGuyZXKmLdcanGlovHgPAWERcK6APaFe2c7
mIYXK98ixvV6+SObpCCpaqjnqGuNfsPEhIHNM9Pn7UTPRVVxCyrCZlEYY+WHrmdxlcnpNWxaXLd1
obyKYnbW5X7EmBG5QvswggnCPvNNj7E/NanS252SPo+CeQNrZRtaHBRXhnNpzGuMBYyRYS891rWC
YnfpIZ63rz1wHXup1twpB+m7PDHftyQnF5uDGdZIuy2d3keq+IWVyS/zOv8gCAvKoDzqNuYZmhuC
uY3b5rHphP2itCcZZk+il4+Ea3ISTl8SrFa6dkzQp3bCeu7rZRMZqM9a6WIUhCaPnZ1h0DFShqTD
SJPoriwehzGwkowKrcUNaDaFF4MrwRaxURG0pHHzFhbFO6akw6wrWzmXb2bz0q/5q4YcszPlQDXG
e7Or7YW2xiCZGy3kHLA023Qsg0YVgmEOTw2Ww6rtPCHLD019Ny5xA0iwDcQIl2xoQVAlJKp6BKlN
+5B8D81IN/g87KRonSgVbqFzukM+b0s+9GXAmpRrD9mkAnaX6XXER4ajbvsXXMzitAXlPgpduZS+
LWbsNEqzl6x9rPfO0IWBIWiR08RQv4UjOINNWcOJkRZfWyNnyhNgla0fr+EpnJ6Ka/jGejtN834V
McAhCe/OShVtzfS8YNqUxunHnPMYztf+HkAwe8X21SS9U7ZkIHbDWVvNPXRxu8144WV17PLSracl
shtRO3VIF+fqWVFeUykMxiy9A13pkWDhLOPqrbgYK42QbkasSG72ctWcJzHr6HiUip0LPJhl/JzI
KRALfd5MdC8V87Y1Cncs72EQeTXRkHqk0qLULoJJI11Mtfu87G5Lns2mUOzUoBWrJg9titZcuzqG
S/go04cmczPFJ0N4pwvmgPXyrCa7qBKwmojjncQdG1HOc3K/Jk6EUHiu+TO9IZ4so/VGvXTmqfAJ
IGYs8Yg80F3m19K86auzRm1sRQ8q8e9a12HrT8h31jS7Kp+WgXRQagPNgMMevs36qb36giSvkn/0
zeu1vZtbjasXPEAhDdg13Cn8M4zwe42WcY2ZeH2+MVvd7qWNURT2qJasUNnLZJVHg8PiALVXCZW3
LDKCXG0uLbOKuXwX8FS0yKqzWtgx6Pfx3LghD0pcYpBMgxHLod4To50hyktJH45rZiWQBfTXTKkf
VOvUDDORykhRIY63UfzFlvKnc9UvC/6nCnQcBaGcajRm+bbf1lvJHY7Ik55iN5bIbwVTRgfXrfDW
OhVIdD+6G8gJG56+qk3VP5zvQPghucZxRCn8GdbVAjYklZxTj4hHEarh0TQvkS7iSjS4vRevGcct
GlwymgdXl6Q9TfxtLq6nipFtrf8wrZ7u+llNJH8wJi+upYeKB7WPBjcvXnXzOrR5XJpwP6p3FV5V
P0yFCPEPpkiDQHAQ8NpjmE+kVg5DsavC3gNIfWh0aMujpB8S/aHKu/OadlsIWH4mrV8cPf4SEX4q
86ASXxusnAeoHz6dPQZ5Gmh8oGVUF+sjbRq/MGcIO9PjYKmXNn+Qlt3QTL7cAiqXgFbFtMNFE7q/
aDDJC43AjNsC5q2B6TFqkYsI9XKKm4ijC1yxXHIBBm96Y90ITITor9uJJN4Pbru/Ve16SANDYhDY
S+9jtQbyPLilaR3ZV2Bg9EOHtaO/7agHCcKunXi+AZ1pJ+EHo0QGIJYHBONH197H5bKJozUL8JTi
H9dbkCbERXsFTVUx5MDe3lSx4dX1m6L8o3L5/4oc+tswIfjGH1W9tEkU9//1v4YTXa/3P7/W/df/
+ef13bf+7Zf/45Ug+Zab4Xu73H7vhrz/r//zD4Dy9Tf/X3/4b9//+iv3S/39P//9o4JSdv1rUVKV
v+QFXTUo/3vkEPiDngTHf3tM2igp/xg4dP0D/wwc0tX/gPBPjfd74BA/oqshkSgki6bIXcNBo6za
Pv7Pf5fM/zBwBwJkAKf3zx911fDPH0EswX/zryyi//4oLv+4vfkU/1e2tKp/OoLDD4dIzCWIugH9
oH6may4NW9g0FpZLrB4Ugt5OrNNEz3qmfHme/T60U2kOSJO39eYQp+ypzT7MT5J+bs1d1q024yaO
gU+6dte0D1G8y+udKPxgZQHGCKxOepaxmzBmasfZFaR3Ytkn/ZJaLNLZxBb2gRGkVs8M9RAIbER8
L3O/L6HQztbK6OoxYzvGf+9r6rZVmOUBChi/F/PLkhNOPmjEiZN7oTL1k59S85Tjgtd2iXA7LLvV
umn7Oyk9p8DCmmxwzCWFzA4EoHw2Xc3Tu3NZbE0ZP0gw9EEhH4bcCRN30Q/LiD32UH1PvldLAGEh
PVsEIGtuj0zCOiWvLNi9M78roM8ghK6HlomRv43PjYYb3waO+wFSgr/MzL1x151yTILoO9vfQAQH
f+hBFTZhxMv8rscGmy5tZOMR3xiFmV2Q70Hueq0d0UC7DEmc1oSiWUebXmeKbc78c6Zsx2JhIYUx
U2Z1Mga570N3oxrvE9LP2oTqLJUEngd6/totJ9SR8PB1fxEVJ21mV3xRJ/nJOEHpckDlOaEmOEb5
o6bq6XIihsjxWwV4mJswCQAs7vU4waU72mb2Hrd7uXltmKyB5+FU8WqJzFcnryygI8wjTsZH4jLa
7JgJgWq3RNYhI+zNU9bcCwOzxuFQEZqgdxPsUO61qSYFQueQUNp69LCAclNvm+y1FJ5E65xXKdq0
CzJ94IO3UZHbY27ZiuWWlEbirjT9gkk6dvPlTkth9bl1GRPw8pDAOBiDsNuy10TDTqtOzTNDZ6e9
VZ9L0h4TIUi9cdldGf6heq4rbNkveXqpo++m6U+1l0mWUwn7a9Vgrgusnm9MiXNuOEu7E8JHI7wt
6p3ZPFlWjAACWLF+rMt3bXAT41jzlCR3Egky1v2anSJti+kJ/aSwJY9rYjJ+mYpAAZohV2BTnVz7
sMKdDORrke/L5ihrz616O6SbKPSSylUUl1jqqb+Yi7vsrdRGaTIW7wT1lM+UoSl4lsgDbETdxX9C
NWhWVxx93byZhJdlPcj0oDU8RpMDSBEChFfx7HgYyzW/C7I364WDnwNUqbUC5Y68jca6dOWj2T/E
hAYLu3q6I5QbR/xtb30vsfUWzIOF3k0YgFj3sXYiNCCH6LQzk7Mqn0PrImPdz5LtGO8GfIq3qrYv
ptfCeNGqBzk9g5fUtov6OjWo6S/Swjg2/GaUt116HtJ7sCeV+NaP8C45MEp7TbnEPbqMrTE4i6ja
ZnGqQw46D1fbZpfu4gbYcvitHbeNgoZka81BTsqf2PqFHWJjHd/K6U4EZKFeov4UsVkv5eNqgc97
jMZvk/qcT7s4vK10TPMPxDxa7kS0enWW9ZuU44t6jqbvS7sXSwzp7VMiPYzZ7HQkO3Cv10A0ZDyd
C8gV7ieR1IXHUlDspJ8cNn+KH466q7hZIqJ5muQyrAW6lX0l3Je8yASChBA0se7JNXI8v9GOGZxo
K/sg25IKXLBlqvFQ5GDNOXuR3gyU+EY7eKsu+2IDDnK+/WkP++fG8HPYF1vOr22vvzYCCz+rzOTQ
ROz0qe019VFaS7FlurNv7sbwbVrPdRxAVmhlamcYjegFxfwq0i1d8UHXEFmhoJw6f3Xhp+YuGtr0
bLryHcf7I/tC6bIG5+kL/SkbGkbrjNgn8OqPzhBR4ftqc1NKgZRuoD/ELBnN3ZA8Duk+ITp8ggf3
aE62przJNOOJtuj8gT/Jsf4x3gIIlQMjPYhed1PKnNrsITCjDb+gbNoNi4iePgoaVtuDuW4Uogki
79pQRrJybS4wmyFKmNKKtKjr8rGfOS6J4z2H4tZ6GdJTWW6i9EBg5Jj4BaGRLOi9q2deV98mCwNO
Jrb2xJT8xF9xWsEpdG7T/cItVPrEB5eTm9yvHgf4arDRfQgUxbCAvq0XVDiL5FjLTaJyWq23hf64
WFsrd81nrL6VdLKKu7l5lKKjJAXFS9d6aCGah8hFZs9KhUFO9NLRI0Yrnm1d3RQaOFV71Z/SIPsx
lRsycRg1ZfmNMu842pvdfkn8aLDF+95bveSDvSa0gja+wd/ctcE0+aqOCGt4jcpjqZ8201N7E3vd
BnL66vSqo05vfetKLQYGF3KIobicwLSQpYltbLop0nMNYzSsPau2Z3lfG5evI9E+a7X/cVuaJAPR
sacP9nmYPuhKLvezabqToweSj0dA6m3lVGxBl5wZ90+br4YSn+2bv13y2hX8qevX9Ax2FWz7bnoo
QBC6xYbQsg39pFG0Mat80wKuHdMTtqXZZRy7+ftH8a+Tx08nk9+u/+lkUsK1Vwrm4e6yUwbifq7Y
863km28c76/kbQShr9ql/7A+mpPp9K7w0ewFzbG+mQ/V4/CW7YtT+S12qhuM6sNNxeE/tNtz6kZH
/W5R7QgvBoYb5dHwiodiI21Ct3GtQLyXCq9B3GY391oQuiqe0dUr9+3kCpNrwUJx5iNJf12LUApY
lA1SKSVUOPIrb/A0LGHlq7UV7oedcG7O6hPSYe8aaZ0Gyy47y5vS+crco1yXpL/7oD7NrUNVVHLO
dgSft35+v7pAY8/Lo+4kO+OWsrHmQxjInGZVPsyOQfmQ2TSAGrvdwUiansMzu+62cNNX4EjpF+dL
+Y/r6U837qfBdoT5MW1aXpxwx/HYkR8qQAB77T36niEmYmn4Hh4yLMkypSth9N2ZTkjp1JMjvw6V
i63Dh3L0rn3l5JH0zyf/f95fpsGpAyQqfPdf7++6sfRiJBXXnSn35243unLjqGVQLU5juWoTZMBq
fJb9ztgXvPp6r7Ou878TohZcttem9JoTjTinOkYnbQKeZg8Ostv4xsJMbd3VGpHf+TWQ3h/vo9m1
JFcs92m4kzCYExlv+lW3HySPfw8+DGioNjmpxZatFHYNmyiRJGlKf5AkPc8iBBlklbcCdrobj8P9
fEz8OMjAJZlb2QGe4s4bNsuCHcVwxz4QCD+QiG4cYLxQ7VFyIiuAbmGnlCTanW469UW59G574GeK
2/2A0SX+WO8Kuz/JB9iRTxEnHybZDtstMqOR6Ad3lBGD2vOmRkycQzezMyCUmzk6FPO2wtFNmLo2
+mwPNNBU2Q8vgmOy0TVbnYY8eVRkZ6LtpHXnSPl9Ca0/NuHybvXsse+fptJN6QqPu4WJc77pmhMh
A042tU6FSp4mZHHIlMC6Vn/p7OpOjASY/wqtZ4i+10R3DlMNDbH60t5l5XuxW7dg7GzzsTCcWd+G
jZNCl6NcJxoW4E9zg/FKoNTWbGu4yRbIwqflitsLdzSLMc4nptPOe3HxaNik+I1iP8mOgxgosJMg
gYmo9ChOGR9lvnGeD3BsuluLGYM8uYj6FNqHO8Xn0asc+Y3hpFz+EKZ9HR7LsbEr0xmyO02nGf3Q
SZ7CMWo5LQaKPEcCZsEgdpgPlnyCzzEbAbiPFVFRFpPr6MuiYwlbFv3ndMc+p0c2atxH9Ud+wDJJ
Rz87NSdu2lyc6SAhEdtSZTJGodo2HyKJfsuh5TCGelXZVKHhJO3ekJ5EMIsvmeUijIJutO5zFyzH
iBvYVYZgkDaS+tCp166+PWnwImhg+sQMpDDPDqMXgfP3uVsczkdV4lsC/EtnvJknJisOgtNJu3TT
Vm0fyuKeWqlYA6M7RnUQrkFl7GtrK5dBDWhb9dncwyDbkMOHuBReCYjLAN/wXm4vGaig6FTzcEjS
ZYqPYGNTYTeTGJ5trrA2hU6dXypPk0NChRTBcnPDnvSmU6FD+7u1iIEPZgJUE9/ggOIbwjdFOS3m
fZnt5fx+0IK89iFQyU9XOEDn6bGjj24eHvXoqMovWH7ticdIv40yEFQE0S6UxW8IoUfBjyVXbx0a
v+ijdOteN3ZigoHV1l7C74Pq8x02oNgeDDc8kmczIZJ/V2kOr+QskenwZrYckz09pwlsK/BfDiAF
xeoic3yQJNDUoKvc9vgtdTDy8TRHhqt9j8457hi7Zn0RdqK4oTqEMH1ov5Vu15Aw4+IP0Vki4m2O
j5ak7fqbmd8Zw7xTWz9btzAlnakG1XUSmSlPQLac5ik+DN4cu2LhrXTORZ/PtAyPVbZbjW0p+CxZ
grjnBI5oVplsWQ3ozIrvIgqRjt2YYBk0x56c+CVFEOLf74k7bAxXvuGz04FxRa6YbcOVuCxv2Az0
lV3E4tO77pE1KsDVonXHctat26Vj7TODqL5Y0ZvZHa7MQ+Uyo14Hto7R0Rd6p3+Rn8z91RE/Oclb
3G3Wl7R1zaDROdFRMsMdIywvoxbnvKcgB6+d0RWeOZZ0MSEeSJNEGPmwRQvngy4hJcWY3Bp+E4yr
n7ssG4VTCBTSfLeZ5kcbbSMW2DL9It2YFNi2tl5Ep0dG7khmwLeaXlbM+45kmy8ADvVd7YcvhmXP
H+wqTmd3xwo2e7cVy4CDd21fA9dTahZDcYoXigcEQ/GBIUtCjnO3HQh3Jowy3GY0ZTzGgiYxBO/6
I4Qgb9wLTvOh221DhpBtvK6jOzWuimeQ/uuxn1yQ9akU8O8NNF+6+YQaucn9tXCXMSgGryGeaHTa
bEv+XURBtHh9upEVN0s4Ve57iVuFHBu3J8lA2w63f31AsGN+SCGK6aAcB3te3FzyaBKUAINA+6FN
35BxAMiDZatHhY+WpGs3k3xay9O4zE58qiC3RnvmGMngmZqXEZ0Qe2rkrdU3uGuWcMgsOsiEEurQ
yo501+Pm0ShIdw3iyuU6jPF6/ThVfD4MVQK14Mgh1G79bVWY3AY8JphCR7eb3UU+cov18W2n+XHh
s4kke6FwRMAfxXFVHmoGbS+jvmvoKXP/m2ezxVKBJpVhXXyrHOWLdiwf85ZVPICwxJ2YMfY1Heto
yFtBd0Ghrq3N/tNssYC0jK3eYL5hXoHSYQR1gCvuNXsuJNblC3uRpDspUQHsjJh0V1snMQDYCgyj
i/BqDs6I9t8VrxGn+jZzS8jQJAHMBIYAZdR22YCuLbF7vbK1mxVLiCN2L/NCdbCtkhOrY8wont+B
z2Se1pPMMjweaQetC/lQ27Xdj/qNyORKs5N7xRGtzfpYtHD4HNwBahpIg88x78M4kmillSBJN1kY
kP9UibzyHXmElRDoHM8jXNw36njUOK2bPuDPcDcietHdcAqWlzC1xW1quFXzrInBnN6Fgl/xvRWu
UHAicvjtOt1mWxMn20u7L+nQwBglwU/yDKdA4CXbvFOwiIjIr4DHa2cQYN10ZFpryfZsbTmX9qw4
nRsOriR78bfr4cfcmGxq1b6MIGg74XIeFYcD6egazwzrU4JyVUcBTKrhf7bVh8SznOb7bPnmi7GB
r7VF08I8t9LRVbslKwImbdieJH84JVaBe+vMtm9nO/1NMNmOcj85Xg8LMSWQBwb3wXhYIrxNWzBv
MmdD/puQVKcgD5s754XHohg34h1IwoQBCN87t/DEUPSx1Pwy32Xl7coYncv157b2MOmsoAbNQ3dz
jVZYY1s5dA8RBxbDrnmWaMIINvuxRkCIRzHDwtY0juwoBzov2tOsbjmjAW+lzORL0TfNx2y5jUFr
jThP2lpB0hMShvjKlTat5GgeibC9sms5DMsuIC4yZPdExg0kXEgA8N0P0OGR5tW0Op55WBx1cFrE
VRTHH90zOga3eACdoDevS/cCHdclJ4MB52v7AwX6u/mMQX1AKqQ45VtW2wxcdZfuyan8oQ5btX8x
yg0rSEw/kZykH3yUjojLya6eBe9jcOPb+TaLNlXqTYPXps6QfBCJPA8nMp+3fAy1xwpHkb1ZNtKL
zP1/ywPty+TR9x5OTYpUe/bY++hzyraQeUztwlN3ab/HQb4NIUczprOvylTtfninlUlp5yh3aeX8
IOi8TfaYQTJKJfVizgcC26TM0wWnl32FLm7CoH0rUA90G+hNOcUntbQekOoZ1m4pOnXiaJqfdcjX
qH4xdXo9DQR6IOKrQGw3kHeC60lpiQNGZ2nGE2pHB/Mlc+ofAoPG0DY3mTvxvqb39JXBMJN7lgT9
Vj4ql/wVESRA2vUBgDreoQWDsHJJ0jc1tKUfhjc7EJFZb+Q9QWwdNqTKme5orT6mTCygZ3OKYbDf
OMOFAJiu37AKsw2ABMYYZkW2fMdvhHbpZf7wTn5OK9jz2WCPlUh8aTwRSNhdz2dBehSh1jGT4Wlz
xcMRFTyA73dL6Vh2flqfwiEQfjC7puPTRegk4Nckrn7bsjCpdna3PjCnqMpjC40d0NitRtwe3w/v
sduWEqfTyeW2yIBwdf7MBoWkd8EpYLf5jnJSqEEmnDIG2qo/TU/iN4HtgKYSh62/vvPpwHxm3JUp
w0N3etHP+cyt11BQ2etNyc0S0nS7i+IfpKajMkQ7z2oZWz6nY8GTghnosc+XzIpMRO0UYyvyIItK
0hEvl1C4U+vG61lWnJoelMQ+B18zKIL4ceTWY3/daO5402ek2LjWhPbDrfN9UeCud+m999GRPt/1
21BumWAsqhebzsqpTXSU20Hyw9Khn1Rdd4EdYWrpy/CYH1jx0WfawxvHH9ZAiLFYN4TFFR51O7k0
64kQcQjauHGMCjgM0bob4UHh8HhVS7jsTqu4HaKAx/hD/2CVQvbEhxmZW7x3rPHReiGe3KL2x+lG
1aI48T4758dedWvJx+8U8XD1l4R9vaBeFPbV5AuVX6IUQctNehDIQFZJwVGmYz15lhsH4VHapq/1
aydTt0Ad5BzQn64S6dZJXGKcrjqtc3+qaMTcds+z03LPqU/IVqqnxpvQPqV2clv8X8bOazly7ErX
LzQZAW9uEy6Rnt7cIEgWCe89nv58KF1MiV2nOREKhVpSN1mZwN5r/fZNuZkuVFfdpeFVT6lG5GL1
5iMZvGd602w1vp/2uHTa0yZDVo5yYXOp5BsxuEsJpWUHHd94kKK3noX7Y/kamIWel1th3PKPMs/Z
E3+q5/iKlbP2OzZZ2TEOObVC3Irv/VOGX3avZFZ7VK3hFPBfHprbyUNEos83KpG2z7nLg2EoVmE+
R7gstTtyvy12SS/Zau+t7MR2+5RB/Ose5gn+NcpWikfNKl8m3viHxlm+zJmGTuySlJlU9loJxC1Y
WAZ7Ca4+XspfYE1k47VMJdI2DbbSkZ8M0tbcmpM1KxZpzQYXAhgrCvTgOX6WcFjK1lEQbQgqBE8p
LQtWsKISyHbA1CMmlWZ7NO5kfJmp1WuWaZG5y868LdYF2+a5zSQivjnLnOQBdEh7GGzta76JSkuZ
jxgtF9DO3Y9BBN97v/4Dw5ChCPeLwUsRvwFExqRucOECw7CMBg3PAc16E5OzXWC7bG2dwW5V5Dh6
6ECRgZJgx+wbq7gXUGTj3iU9C0gcMVryG4lBvBADSRsKnU3uZtfzxjgdcw3MVWXr59gq/fxlFTPA
M4gWrI7pJI8Koz6i9635RruThnwtcTSbD58PeL5PHN7mugV2ZnLzGVXCe5x/qw5wG1xg8OAh0tfA
Xi8dwTX3hcOb7JAuypdIwyyieWmxqZmFgJIL28QjB8HMSEAWIw5oskit4XVTeAzzQHCgF7i5foob
klYJ7TeEUOfjVVSULtIq9PhvqCsPTbNNOkA4wBltC096308w0e602NS/EL4+EiYKOdi9lfYCPpcy
IvgyUZwgNOlWO/87svsfUc2//T7foOW+lQ10nkC7ncknaYmhHRcOIsn4Biws8Zn79Mgmc26zpYWy
3GXKJVMvafCldS9Rj0rei9XzErlRZaOxBYmT5q2p87xGv0Q7syMCLZhfrwSpVY2DZXAWLgnSKuLc
gdPemS8RbeaOknvBp0mTJEifvOvTUwikruV+dpwdhXFnXwRuS1N3y6hpgZwkm5PMgbKProrFYhlt
FzivEe3fKf+swVPOoHZoAVCy39VWTpY1EdZPNMfF0rGJfV05sBGl/LjONihFqVnLL227T7UdLJCW
viaQn6MdoGxpo9tF9GCKBav/GG2FMd2pFejKq8Fjx3US7Yx3IbRxzylMgeldSYClHb7wVOmKuxFv
ptjPasY64C56/MAJyUI1Tml6l/ReZCJctdf+zPET2KE4RTviXQBvKhtoDHiRWH8i1dljqht1vJPB
Aya7V91FdoLkBD3Zbw7LdBMXJ/SShXKITBu0B8I4SG7S9Hmqie0jRZRWEIkWS1BDNzW2xKfUDro9
1t2a+4czE4JGXueZjU0FoWHVUNkMX91Pfo5v2vn1cEF2gm6ZNlhk7N/NSPPSSOi6ePCjY3EMPGRw
sV25KrO+L3s1jJm0xUV8HE6ba/+k/EAmitJfVCWrLpuAWE1A4PI9LqoJZa0ImvVsm3cJ4AEPOfUl
5hYTpCh8VsCOzXutuoZ4z6feTC729x7EcNnVzN5Wi/uM7OhfWnqYspui3K3DrnTBrJt9sa4MhiuK
1swJRt2dx5Yn/doE1kInG/Lk7Ty5moZJ11KLnQ7tm54LgzXjnYfeDZGijKdipEzxKm+sjep1d9Qs
jF6LhmUNcrfkai8hEgTyeDQ+9NaF54iva/auSSUkrxddieo17U8i5J8dHlViRivOWEJytqyzW8Cv
QnYDoBTiErbZDYRYsVvCPeDQyG6caVYNKkfQj+IBh6GNDoczmBk6swXDOtl2IhEw2Fch2wj1t2sJ
1acNdi0Ox0zHJmRtlG0OgjJhRyrfzdjrZ/vfz6jvurj/PDl/fHXfSJWMXByyifjq2NLt/g1MrjmS
0ww0039pr1xJ2kR1AfMpSyeZTaMNfl6Cwm/OvWLL6Wk6cJrklnoW7pJ3hJYNNvjnNjlKAGk0YAxb
RKHScfqaN+5mpkaE9VEVd0lhLw/SO6BuuUOUajA0CcZ2fFqXgIw17LnGeaby9fwgx6S0+G9XhIph
j5ZmNFX6tysiWIJg04+k3okXKAxqIEV3Wk8E9Tl4BZWKH5G/j2+p4OirJyoD2OZcUFiJAZNUlldr
9YzVVgwlfeE8x3APM70H1LqHqeZ6vZC9YK+gV2MDngDN3cYs1rU1+QTW3JaeZiduzl8npEBtSwZ6
ETA6KrYGBMPgs7/Tu3KeDoS5EmnCJ3uEUqAnrfeSC49s+aDYm1N+DHbiXqUV5aC+6g9y5Gr36EKu
sR+9X9e+gMYi2uFE2L5xXCzWHSScuDEgO7bFremBzgQfxS2AxqF/j3bRk3nK70MGBpnSI3Qz5/k+
91tbPqMMqlh7wd1LnI0UIbnzU+Ulp3lbuhtfOoRW5wGk7eBJ7TXcFjbRTZz8I78mDUflljauaZtf
Wj9z+gMBIhYfmh+c6V7VrxiUD+OOh+KyzsQbH0Zkn3job6nbIJWEnbTezU8/WUhINv3b96+Loi6u
zs1/uLU3/UCJoRBiXwKU/YIGA1BB1T8GFMVslxfgMgK22dlU9XYw3+rd5gW+ituwA/PzJWdDzwDl
KdlamwTrFICF1l7zC93cPD1IG4cIC7iWzQeYaHbV3tCLVVf9g9Nj3KJWytiKW8hZpPGrmoFoCRBs
q9tmZ5A5/pHEMfGurRPT8kYGQX3ffAWKHXFQEKpCVGpHlYpDmaO6OW685ZRUrk41z7gLX6Zkxzoo
YGS2FU6qdTCe7xmk05fkfQZHAq6JHFA58N838w0UkF1q01ELRBvEs0g2o86AqN6YN8M+uJf8uTot
KxJSlU5b77vwTmmfeFnTd+iGggp55RyarjmeBDIlbf0/WtP/r0qRL+MvX5LIy6lJhq4I2nfbXhR0
JOln8DTJMYHonXy3PKsK4MkbjuFePKEPybq9gpiExaF3y+Lc9Dd1d97oTmAJ9H3wctHBt8pytlH4
S2REqYG/7HyiLdeLM3/U2eD58FmQUaho8I6wBslOriyGEXJJ2vjcBrdRe9AVr1B2LcVEnZ0/x7mF
jUODTVT8MvEYzXAvEweDQBBcKvdjqnktoqbDBPzTzd6Z4CMnEXhxQlti/bjjHgY+E6EZAdg4GRvP
JP9+3TkaNB6RQ+vZwnk5kgXFDpQUJBhuqzVMmj3nnki3nnExtyfJU9/aS/yiPGvY1lZWw7zXj+2u
eMWck51+kkhI65z6fY5d3fKoxxXdwJvH//7xdhsXYYt69X8Ws6SmfJOhGt1WR+GW2BmJqGnFYrvl
WrWKw3rKpP74ojDasQBCPKmP5Iv5/35Z/X3Q+PMX+WafIrStFTKDB0PyNhCJTuUmrglss6LjTWQH
r+T0tACmPLlk+qRH8SN8RDO02Njgaub+ztGs6sISoxOAvgIFr4CSuQWaz9VVSltalscX9oQYMHsf
+IIfMqcTBg3caTQ2Vge+3/bFYAH+DF/BNmmp0Wr+Hzq5Zg+oxUhVY8octsq1e59PiYsilK4hQH/2
YPQ+W17QFvThDc4YkIFzhM+L2SH+SG61Q+aJVC2JbLJbBe1Oa1Vng3R2ic08cuRfQ2/hESMao9pj
5WDQlJ9hKegBSGsnrnYqmyBeB5hoRibQit9/53yo7zjnRdzb3ZtsUfH2g3pF+maf/D0//PmNfPM3
UENUVZLOo9E6obAb33qQny99YKFBjAVny4h927rxvXY3OOa+dDOPPWe3+Wrh+95/DigX/3a/s/hp
FK5QW/CPMMuhR3/fdDwhxXGxGcHwrYae7pU2r7b/k6tCXbUT/3wx/venfZue1K7KY7ngpymewcAP
HBU5HP3BvnlZ16fxdip4OrInEQCMqzW0RGU7eJ1TemzTkAvbwQLAYcDam+f2E9zHNhDeFDcZ17/K
XXBYA+xnV37MUW8dE2c+QOQj7lT9kisKGP7l39+wv27Qf3583970pg4D4sWS9Q+U35p3/eN4C8VY
3Y/nPLUJH8Kh/iLdIQ/iOVcfFJBER6i9KHV++mh/Zxr846NFtMI9QLE9gdr/feYkcZCMFB2ZdibT
52YNKPhElCNb83mtnl6Ff7YG1x2ZJ4UuynHb2cn9SkFmdmkBzc8iFfHbgpxZ3gu7eu8WWwMjZwj7
EGgn3eahr2JZehG+RLumuM4akFZTpbbY8E9dYOt8AwKhSFbwITLxsgp/KB+LQ/JUCOr8Ja7gNOeB
EDlrDwa+KivDT2feCNSrmT+Ji75HB/x+yyScvRKVPlT7fK+QqfVOFIxwY9hlxoVlr4hVzkPUrEO7
yeGAq30NeOQ3Q6WGOsaEocVaE8aWDBmC120VkpiBjSiliO2NYsWTP6ZncBE2HMDB8l45aB8qhbXw
vA7JZQBjyZv8mH2hjZ9/8Xnqr5XqhdlVyR4BIpXP6BnGc6as1ziYzWmJV82AQgN1/YiCcOo8OuKG
xJG8pnOMBDp8p4ZvKTgRdklX5N85VI2j9GFc58uoOBvZVSl9G3ZojvaYDpcztiPExx3E4Yt+iyLm
k4Y3Pnc9YRLbgS30YMQkx+HIcYQY/azVm7tB8lreLobr1p0RQrJIMMWgS6P8Qbc3nxNfphxhq/VQ
kkcUD9PiVU5ecI8yXIOYd5mbNY80PQVGjTssehBus9RW7++q1BMZYhd3eVM6R8rd5twDjhEI52JV
pH8C7sx4WHMIUwQ798R92chYFUsDo3Y1T7II1QMsGFH7fnJFgwysot/3wArfe8vuHbmxqQV6WLiq
0NsF+3k+Cf1j3Z/F8jZU3or0I2jvpmmnRvvyHtY69MHROkuvXEHZxewglcVADaw6eVzO6WOl/LAn
Ulf1l6MOTE2gEF1XqTL69j6GQZ30usIjiFIDmbAZOuiQRtNSUhsfRIfHNQCF1cpb+u4KDVFOuQ13
CnQk+4jxS4Be7hbgZ9wJh1h6rmD/xBSvoCAwMznGQIWblUhnrRfOvX42kRBOO0ILG5CU4hf9LbuK
/zHXt1ktrpGxDZ83hFoFFUlkqywSxxfb5QwBErkctuxrtwCOJ0wYZQLBeztCHBaUsPEFYbDitAi2
gbhnHLTjPeHUSVXaNMRwAEuPzAbVOg/QZm6vZBtda7buowBd7zidFe+lxp34mrr89R5RzwblNyGq
0Wd9BcGGDabPVJx3i043EHDdtiMwD6+ytu3Rd+cIhP2U0RtcFIIpcY3sDGG5AquCTypEcpvB0lLI
ZCABNh430Qvom8Lx2qM6XtkUc3akYUWUQA1qYAbeYMEO6/WRKMBAaFL1YoziqRdXflLecoBuy8rp
hQejsRAKd59Fhn3ADZqbpTxQotTgQCiuQf2cIKBDDoy/goQ+FGygwgIu9F9hgsCITmELe0YngmFu
Yx97K3YcpFDALtBwGHr3E2abApGSI4P1Y/8DZl9PGxgfQTyk/cVkByL2L3VyJO0yKXPwg7fLcqIe
cmz8kJ2leg34POkG5G8cPuKNOwk3rL6JpTNYM+eLbo0aoYT8REZSkp+4TTsL1H6CMbD1cc8fU/8V
x1gkkH1sG92CNBmybW54PQ4Jb9b9lDuah6MR7qPqbhz3xV3qqSd4oXqtQd812l6b9rO8Lb7ao7QW
kHplfUrrU8WZNNwNurve4ev1jPuAVWPQHT7qGvlEiIgNdVivXEjElPAYlnuVFammeu4S5CeNkiv2
fURl0H4dAwIivRVO5+EI04MBYN45SnfUkIQorhnbiLu7BUoZ0f3K5CrIjqYLCXdDstU73rzPnDK7
zm7hipCtV7xIblz4Lb8bGcf75TMsfRHBYryPbQRM3ScIlzsSkr6F80cpD+YsDhYR7K24UwVQ/PnV
XK7MlsWw60WLgq3GplE07ty5pucUHZU1rqYdp5u8FfHyVjFScFP9SiJb04hH3hZIzbIbg7uT7s+9
8IbMiR8SWUiZ+htU+G2OR/uGimo9tjGu5NR3IYoobd6mFAIttcFJyYs4JsyNuQMaAx8Mr6Mw50OF
Ks6IrqI4IMr8NdCEKNoVaEPsaq/0mgHAzIJFknbHdIS1OXvcIBJj8UVcF19WXeHasOu0JUC0cgfs
NrI31QW3JQIwkufssrufm71Swd9m7WyzIcc6rjZ3qd/oj8LQHr/kpDNYyFgX1NTU+QSP8nRTTdTU
oE3z1M1VaHZJ3LstOxA6mt5DNLrGhV5hAku3n78IOuDSvY/AnRkq1qHBLab9GNjVw5A5+E3kwafp
phVupMzhc2YFs6v4+u+j3e9gv+8DlWQqVGpjNgQs/oZ8SUaTKdIGq51IwQbaX/R95Za2yIjv7FRT
t2luw68IrFOEafIb5FXtHqEcYcE5MldhPLH3mitHhe8dryuYUHBX3+sKyau4iPHLwyJAWj2suyBn
DcrGrzXXH95vepH735jYv/+J5G9BZv+ZijAyKqoukaMtfPOwTKpRKnHC9D24PU4V9aDMWyiSzV13
X92nTs3BgAhmOCxPccmayrdH8AMxQIsFIoaKYLhN3Qwx0i/z+pMenF/hL/elzNhKlI5G0OJ3DGMh
6SWLEubX4BVZP7Mrn6/a7WM29mqxdOmI4lRG5a+RZ0oLqeCLyznPV6ZoQl1HpiV9wTy65haASm6f
E4iM/rYJr330nCAnp8Yr1LfzZ8DgJ4rofTcvg/gRK6BG0ws6sqx50jYsq4Ofx9Ux6ZBljy09TC+m
/LYpfIppJVI37mRtD7DUUJ43HhGBRTM5qihLoInRQIhO7hrv0hPJ8GvM7Z7J8DaEKttzyCD9eSmQ
XTenzfhAwgLau0HcS+w+vZWT8N3YA3SH4QkfZmGXGPx5ZWlYOg6HrLlT1Ks6fK0QCczNTj0uu5iF
F57egRlFxw7Uph+64jl9gP3FiY0/Mr5IFAMypgXBblyejWBX9W4YoxJwwubeALrM7gCs5BrPpyMu
/jgeakIs0lMh+zkxIfxs6VA0XhIehcpt+m2HgpklKhmQiVlZejvKLndUMT0izNJGT5E+I2To5pV7
B+FUy4k3EQhLccDDZsKj9NmjnOTHe+wBDGCi5oqyC0OUWeJ1w26L0L22sHRK5HVwtaCsIWyFk56n
jiOFiSK3eV16LnQUuM8mDkRwZxsvBvLDY7+LvzSPMpyWqY4l+g6ISXI1roUXaXD5x4AW0ZeICwSF
fmMgFHRKjgyuJOQqfFobwtBRQCJP3Beeeq2dxUUt1hy76BG+IZu9FjHIZTxw9EjNnqiv2B3SK3dX
kt/qCsWRnIVIKNy0c/XUwgGmftAt5qD+OXYu36lT7ufH0RlcVg473fPv3W7Kubow+2+b63DUPMyI
X9URFfRj6eBecZF2j1w4VnwnCQAVPuzku4xDlLJcDVxifB4e4RMgdXy0HqO83ZwCl1lD9Ya32DOu
qxF38cwTRPWREWClU5QD4nB2nDtWLv5y0o/6fXTUL9JX6RQP0WlzGD7qx+iYlnbSOgNwvM5HTgk6
dq5VrYocBIfvdIsIcnPqj5wPzIK6o2P3Ge3W697HW82DhPRNP/LrR8rdqVYzXW2PBAUJ8IE7tbaM
G/ES36p3lb8SAGQz9/hMaYErd+0OJ2O0lfmd0rf68Ni5/A2HiKt4VX8jZint7Kb7Et9QvDWHj8Wa
nHVirSt7xs+AJsNeKQl+W+0m4mVVPC761tiSNwj284VGOqjvRriXDuey5IyVnRMrktnSe4jg5zxD
/S0f4jhsZV6StPHU2dNMN37hAi9JhhpwHPDoa8Wpq243wJU/HYDfK0l/H87krmE0h21Zl4b/3t+l
uDKXPuKxVLyKFjyOuDfjrbuIOzL9vA6cuoNqsfjCj8CdbC4/LCzyX5ktea1XMIlnVWhk/PYLhE1h
ZDnxMJ2tto6Cy8G1Z6tKj4H0Eqqovq0adSFv3yrhdOt8H6AB069lhn/dD4OzhDg5c1Mkng5GDTo/
U+Smq2oOooCZk0FVdpT4RsCbhgA5shbMypT/3WWqFb5BERXmRxcetNFeqsESsQB1i8tAVLAO4pSX
mocMvwnwKWw23bYRc5SV9ra62MCTRLA/Ahsm5BGLFs7sZeBlOJJ+3AhuV11icRdlbyO29m6nUHoY
vNOPjUz2lE1cMr21CS7igkrSSUiBp5M92Bc+tlmvTs4iBE9nNYOFajjhXrIN7BquzE4v1Ag9sAUR
xxOeVn28k+7RJg9PZCo1YByWzpXAopaq5+FXZstssEt2VDQLHGvmYHsOY/wzZrwqMcXOSSUeuLvK
JO/loMOENy4UimgXNjIELjQ+B7y/2+RDOE8cIyZL903g8Ska21WLnSQ3EGCaCwJbARVERQKRCJmF
bleK7Da6IqFctd141hKWtS/JNVWbXzS1SD5Dipj6wm93f5yhF59H7n51tlIERZoN9IHlhpefHu6L
jkbRFlP+DBAE2R61zDrjozzqUK7jit8o95r5QUYWGKutQSejmXfk6dQSdb9iHMhaUjS45wSvSMsK
yaBnitgC8EX4enWIkR+SmxOcFfNtAmaCgWsqDC/4fK5Z6aTzGckouDQwWs5XnE2ohn2cCvxx0vfl
M5csmsNJGUj2w2anbm5j/Wagejt6QXI3AJgE0MOXcWFoFx4b1YXq61xwKJw6Cppgp7OSiQd10+8W
nBeig/KerB1RPIraLgaS7kBF4bgROXTxvgrdiBmOl+WodM+pcKeYHgtF2CAHwVxzvyLR48Ymyn7E
7A//V65n5p3p8REwsfROgVJddAo0h5Y0u0u2j0cedVfSLlWKjOWu30G0AX3kOCTWDFNLQ77kRLsh
RfvuF9jmZgzUqEdRpBHBNfr49NaoIca42DZyK+KABcE+zLUHZ1LoKKbXU1T/CdMW/wq3/Xl0rFjI
H3yHKeZGKY4cHTgVzlhjNUt/hyxij0zsiTRwL0nd+lZ5xKoZGX4SwyokbuzpzEYbK/uAHXc2bxEq
VsTZaLEzNnU01Vgd1NbSXmIrRfhzIiWaTPLcWR/3FeRVXjIZz/I2x5tk6UBR9soDOuzrQAzyJ2wR
o5mGIQtewbDl04pYoWXtKDLnsc/Q+vUmbzjIxS2DGGQZgeqsykb3tZAHwOJT2T03AJpM8IPeAuMA
RVFPvd3mONS3CZsHBg25P61GKp87p+e14IuF7kSZaM/hS2PnhRcviFh5jGz9+pPD87dM5fuKIiua
oJjyOjR/128FqthrqV7A+xEl8pWeVwhJ++SkxkFjeNV1BEHZmtmJ0+cQOoC6iaXcV+pJ6S51ehak
Q9PekSuybTj3RGiS8tgmHh/9Ww3XQrfMS/E+uiuiw745pI7QHUY/QRvElpzhYmf3Wz7L0VM/h9Ca
UB3lGEJgc4IPrCwSumRSzJSdbj4umIMMN0sAki+8R71ph+oPkh7pL25X6Iv//Sy+PYNRGLWC1PIM
Ag3ujQfzUvnY74AJC/grDtlj89a78hmvgDXeN57h/PtypfwW7fzjyyCtRjIlshZ189v92S16uSGW
6/eXQUVA5IU68zr4mRuizMGAxyiS24HwQiPChI8VDajN4l9F4HAWgGiKyzU/9eZNNYMYdC7ktd0z
SuonJXouKXbl3KByQfALw1vavaKv+q1iOLVyZqmaRREZg2qTOD3HBDYrApvsGdkIuRopk7utjl4V
H4HaiFCyBB6JfLI6Os4JPnR4C0fdEQYedEDj4hQ7LDvMeUguask1EJEDi3NOjkAdLK+zq3NZAPuX
R4W+pKdVuoEEH9mb4ESdH2LvyCJ7CG1gVagOhF4wbQieFTvZ7PilqeIGtUVD4iI8BwqRTnlzZmFL
wb9WLNBtNSR+oLRwxzk2WIdAU6HYRs6CAt0e0U1LTPE7rLNheFpn1QRA+YDWorSwoTUF4k+XMqoW
WJ4Z5DfcB1QvBW8C18sz5IPotJfVXcVAbWp+7/Rv0XMF2pBgh+W/xvfJDQhmC4tReEaByNeTJ3fY
+GPBou/N6q7yGM/DtTB9xX+S3sYjmC1Y7gjex/ptjw5UJyfhLHt07nHh0BpT2JpyHlWcrqdc3i/s
H54U3UnRJz8asI7uDoH/D5Ag0u01eyZC6r05hui0m9OAxCh0Gjm2RhTmPgJ97mf+Y2K+cDFMKk0i
Cr0ml7m/H8sHkhqGAQDWIrfOGcuTThRJuE9AwVNrlG2cBnVzSrJ9HpwkPoXGWuILoTQl6u/eTUiU
BYrima0c1sCpfdKFj2o+QqZo7xsMMgvfj0MDmlHfLOphQxvJeETAOCcfkwjeqvhDuV/oc81PHOvc
xOSBKd7iIWqvDpjmudXLyybB5onwfie1lAgf1elGzA7i+Ib9AdqVvohHJG/qfkP+GwUIM+kY1gyG
qZ1IubdQPEUkfs42lzw99tHgCILTkZY3ORpCmsAy4NRZy2uXZVGV9/XmwsgoyY56+7F2hiDzjcFn
jZ2ePpnluQxOQ+MasrNh9arwi54aLAwKlImfp95QO/o7qZI9q2K9rwI7Gnh5B793szfR2VSuPO5w
dczrTe91WOL6Y5axMOL16HzF9BUMzmh4Qk9tuUmcDflLzFxK5taEt1D4lO2Rca9KSyZ88IvqqBJb
ztV4iZKPsTtPQEqdxyiYtHY52JwAqUE6rRtLTgM4zz2D7p0XlH9hC7Ek+QcNwd+M+mwjgiggO4Ee
/i0Q+uNu75cpVgwNhrOdEQA1/ngyL9GJ9+MGB4L5zISeuOHnCPT3tu7jyytakyf5xvhQ3PqSG9v+
8NOqJP+NRZZRowkQnb/j5P973IBUaXpRBCqqv8iJ5nSj27e7QFFAsj2i+tJbgm8IeGINBILBczRa
QBJo7Wn1Szp3tclgn4LJw4FCKMT75qV54IQcyx1OXVjin+7p36vTP66GP37hb3eTXHVjvUlIEQMY
suLdeGIfgUlUPdkBev8/RKf/7RNSJDpPiYeGmvotGPrjSwtbrTe1rFt3ufyt+NV74pPO/PK4Rq+g
kf80zjVEu/fvV+Bfx8A/f+o3tYlQjIo6KvzU8LE7Dj6yEMDE0MNj+YXak7a8n56Ev2WREMpGiQgB
KNRzfed5xVxIBiVmnuDKfOUMvdUvI8jm/BC/AlXcYG2A7AwtTFPx5aeNWVT+MXLI1IDLqkIU9vrz
zW9ajnzqTTFptHXkKPA6tRgPMbypt43hx+ldIHgBEinOaM4L3CSTCx2HwR7UnVtq09+EeDy5qH5B
buB7x+h1W70HideU+x7oDKvB5ledXBvct+mzRMhcf9p0155YEsyXI0iQx4jWT0AF+9/wHKTDtsJP
0q+6islGdgcVtgaaOOx5vAKRiHPUKme3OCu7DcZ5i2vTepp53l3FTT/mXV85whazFOFl9rCdrxVs
8nCIGw4+MEpmZ/Wxei3T+3HXPNQX8wtKMQ32Qb3rKkvvH4vgwJCs/VbnsdZOsHCJrZIlFuzmW+UW
wWqsHuNu17UfQu5qo1tJ7rTZ9hbC85TELxys2PUSbzPt2SQDkBBCL1Yq2AYdQCWiQyHuxkOTemw5
xQ0n4Kh4GPP+/SmWhH9IYn5/rQYYNBC5KGnry/XHy1OnobZInQiZ8spghtq190qIKIyqa2bBVvNo
OrLUXXzLemyhZDLg9xNUmnvw0Jg1gCxakdooO873RIF07IOyhaSeP6V6b97LOIQZy9FaNDYojxhc
snbXcsnBwhJAPO7JsNOSk1zvIsMTwzcF2W3YQt0/L3iTeCow0c2MlzbIfX0GyCR+Cy81npVrSnST
iiZWk88y9zi8L6IZQODIlfzSL70QvyvNOomz3sKju+pr8gfxTLY+DNLZ2ErPLI6AwjhYFnVrqEeI
zHS5RsJpk5+b9tjaOfQYfwzjblrookJJ8DqlXwk8mzl8FAukFBkJdvOov+LnFfnwMCgAsJB/4bVX
/mEL4zfm4Qv+PN2p0Z+ZaDhfFAkw0i7jhwq3XXkF7SeHd1Q/DJtEZPShs28G12HGvLeXCegFGGEo
a3zwjFnnCt+lMOHb4RP1ZkkMMgI0DoLVnoUpR91L8knHRE2GYeBoYFDTXdFbSmXJ+VEiyAG+C58B
6AozdAbS4wV1b+HeRzgOAUwIy8gZisdUelMOKA3b1kvd/H1+J8aDCRNd/r8/fOiqebj+66pYHz5V
0hRkPBq1ON9gwD5P4rIeOVMiP2/JYqMjBeHvKNkgmOloj927BOyCHh6nAF+u4uNyzC7NRckOxCzu
DLqPa3t8RgOFHf2LrMU0xEZGncPoFoQxooJYHbw2T9uY++ALivxMOxjZ3aQDuJVCg5pr4tsAXL8r
XiPYEfO+AtEzy2M24jV4KJUTobRgNJBixQF/Yr0CwxLebD+SnTHzNIabBSXp2xydtJhmuW2m7OSn
Omd/lNxx8oT8mLO+jE+VbucY2jmFRpZtCJJoJ0z7OtyJ1OoUrCYvUn5XoEbDhSY8coRmFpwxo/5W
pLraRWvuCuQGcMYMrvreXSR8rk+m6CAiDvBzlc54CkYY4GurnEvJpcud4C4Bx+h00B51E758Owy/
GoZLySc2cdBOiFFwA8aedj+ZB8ZiVTngB5W0q0JsJHqnbn3V5mkf9HCnvK5WWz6oN2wmoj/Njpa6
m/Gi83JPntRZBk8why1pJzxk87yNOGQb5lWLynXy1B2DBW9+TGyfH0EaPYpXnkT9aPK/Cte+I7X+
IOs3OPvx6e1qw+9FuyyOpB5I0z10Fqc0evTREzhcPOSvenpOn6sctmKrNsc8fgUsk5fT9LU4g7fM
ZOBuQxE/Ola63okIMQOFDVCIgdZWN7HhYb6O2ZlsqUdyROMdSS+7ifxKf+BpQ4gjt0exf6iT1wJg
Kz6P/FFSgofdkHm92MWEu0Suyt7Jl4pkd3MClM/Pm/K256AhIV13u/pxRJkbyfm6wED2RLiv3kZ0
hxAqvU+Qppp5c0sV502K1EFaLfiTU5mALbc9OQUAGJIXfpBgoAJDX+aNzgdjr0nUu2nEY8uOWLN3
JkRs7zkkhR4AldXbh/Inonvj7trI5eTsGi6gvWE6IUE9LAPBZzTwD9hzRIQTqa2eScnliGSMXsFt
kj1I2sEMXEG71ylaa68zB+t8leFh5P5FGH9tBl82jsmN3OHxg1bD2mxwBkuWZCNlxve6ZlD6BiQ1
yUslHxROBwRf3Gglq61FybDmKKqtI/eQLBSyxa+qvZGP2mc8OTqrh3YiCQZALL9rrvKBew90reed
up+eh48FuEqw+MMO5l78Nc68AOv16SWvU0xY/a6/D00qOZ1ZhdVErFKI9pxUTiw/lBMWbCTWVe0H
encT13c/Wgd+35PfjzKN9GxYXWJ6/9EUUqabvliEJLCzZtf/Do/JA/KPjpq+nrAy7xBL/YYgrOyu
B1nQiTAJdvJlPVa3sMzg2szucGQROeCLjDTjUUQbsNxo5bGodly8wgaZceoEKDugDg85IVIoR2qn
6u606E5eRbVCik+btIBdSogSSYyI2Zyh3CEPR/BncNE6QIH0fCs+9lGCplzDJwUJ0zwsb2oRMUgs
FAqasXbmiLdmOzia232a8+qwg90Mk9cOig2woyEVfJ2bFFv4f8Sdx3LkVrauX+XGmaMD3gzuJDOR
SM809BMEyWLBe4+nv98udUeXWDpVwzuQQlKJRCawsfda63frAYPPZT9vJioYwWVfNxZiz4X9jOka
/JQKpgYOOUBTzrcW6zD+ERqJXAt2BS9vLEDP/FFd0wgCtVA0MLYWEUsUjhE+nOBghpjjtjFe+8yi
IRjgvMpQDarUWYNTDO8DlcO0RdEfTHt1pdku3kt4vsd8kRZSInid2m4sZkb7CoNdjnoVBkK0mux1
RJIafpDsrNMfjjblF+YzJ9vPy0GUXT+VVZkuh61fMOMZwaEJ6wHcwDc80jFzghq0SPeo7eEdSwna
swVH0u9PVvXHyfnrcnSQSdiy6fyS+2ebTa77PdfXj3zlcYUByUFgVokbIQdGfafcfCDaeMmMcxGt
ffAvhlFrHfs+tsQH9G+CVbeeD4PXHnAkgrDHORTtocDvqjd552Mo4jp3BshU6KZQHtlD6rN/Ye1R
KebrZAPXb1N4+a19grSwBvRe4iSyMzY4djLrjleQO+dlv623eJFQaxCzZezRHa+gHZyQP1zH5TXa
DafoYr2Pe05ydMX2upNWxQ2TlC0VlfArMC7lJtsG6L9nFOyl172jFD8Q8rzwtGty+Jj3DMM9zNqZ
Oagr5mKUNYiP+ZkJfs+iWhlP9tlnaLalRhT/RXKHh4jT6C6EUIZbhLzNtnjIPBmuAXNHWxZr54Im
vWfpPrZ7Z5k/IWT2AKd3+p2/xtV0x3CYIlVehYvPGP/EYTGsSX5k0NN6ALSU8ulRxbxyOh1hBpTe
i3lwjskW1flGyN+wPvJyZBqffOIXeSN9a3OwJms17IK75B0z+RMGUKv84mzhSYEI0GUSgLqBgRHY
64Bp72X+A+tbgf7ztUxDQIogSqH3JK4S0PbrYi6nVIl6Z5XU60A69PlaZlcjpDra5lBVkHM78mOf
3/X1CruZWJZWZbsJaNAcUn09mEsxcwaVZKiueZ+7Cjuvx7pbGq0H60WqLhan2eBqoujL740U66zV
5OI/eSoesTiR8DlFgbWy8CeGM/dI6QGeUr2CjMPwYmVTIm8ZE14QmLPDu8VrB78gDfbMMcfnYVpG
31MGRhAe5PqJQRVGX0xRuD5/1yF7SpgeMmy072YYBVK94zPRWSgrpxWUuvjiCL9Tn4/zlr1l36F4
CYIbVK2kOoFipjIEgWkdIdpq2YIf6d+QqzbX6ZVh3uwK71ukeujoEf85JC2H1+SUfqsPxk018Atb
9IdsE7PzYsNwUhrMzs467Ox2OzBJxXPP1c29vOvYuzoSWA99ua+h/qAgioxH3d5AvXxv3u2leZS2
3OLxzqb1ZOp8nu+EJ6/CBPwb5dcLre1qvOgf+sIhoYuzBC/yB6w+4Sgu4YLcU3HDezKyFRXqJvZo
tpkz4l2CrgVh6i67qzYQDbDSzqC4QLZdwT4R+Ph309oT4fGNZtz3gD3c+YkRWbhCagylPGJL3rdn
x/SSEZbeItrZ28xy41trvNW+BwWGJw2/xikZZm5GwFEVvKvC2ztp1sY6YkZfLIB+wc9XxSdiCSb9
VD3wFOG5ryCAI7bchV73VK7m9fQoDjQQHWqGfF3gmA5ljjeE+n0Fkoag+GgLbnx4hs0PsQ8OoYub
Fv5t0XaiCEMYBV4EZ/vg7BIhUTrP0Y1qzp3sRQn9BmQcFCynHcf94gX9nZjNwtU4wX7bqacczHT4
yDuvb1yaL1mGDPlUwNLiqcAKRph5oB4Bh9e49SgY30MQ5zXyOHyCGzei5YN0Mt6AGoppAf+PLg0n
RAg8Pms14NBdw2mspY2K8Bije1iO/DS4E1w6bME/4O0gaYJ8LrLYlhFUndW0Ut4Gc+OceqQmyq51
EtoIOEfAMu20tx+GfeyC6mJfjdrYHdedvPGVY6AAXtFjGAv0ratghzDpQnuN0w9TEZBHfMZpxtsz
fQy7UoNbCUPENSpdOHXafYt3WbBpPKyeMHnLYalqS/UqzOnEu7DEHrNt9lCFf7hoQVL2aBBo56/J
cTjPaPXx6KCKXaYXE1rKaoO0WV43DczrBukLEbmbrthaBfLCR4sQeeEs2n3i6Q/1aE1yCnoTsK8C
4xmoQaQALAHpzsKxKsEqclk92NsUMg/f4Btq80/iNYSZVJtdgnDTFG84VNPNVSfnm8rMA1aGuaPX
W0MsQ7Wk3aaloz1GCMnYvzhRk/RWJRtiAydY5MLnjkzmte08YqS6lEAjbMEOn0/USAnf0A68OaIX
yTHYKNcNPGdoqLgYYvPniqAR1up36yasGwQDwvdySA86MBlCla0GT6pGRTC9h6AzQuW3zLorfNzo
leKn9DK8EWD4M+BZMAOAKmM656BidNTt2tZLG1dAa0O0kewdLpw9h7oYGsrpnraR8XH03iDKLh/V
9yQ7+iNikDfsABBuoprpNUA92tDs0ZAwS/JIwBZ4RVwesLmkbFmQq70K1A3L1EKOLjj2y76C54He
ACi/4FDnTfJjOFswljgaeumBTUXBPRg2Dfipa4/fjcStH2LXf8YNCVhLiTZFcA4dBv6H1sETfYW0
KN+qJDS/41IHUMVAqVf2JgOd1YCxo8F2HRUecJa4SFd+hw2SPCmf9dGC31BRkOJx6azEuHupcdv7
75KOawQu/PFevFD95xx9+PqehmmySCJYQEKjEV4WBDyoD3nidjApcS5A9V1x3tXbGoX0Tl1S/Kwl
iGaVMA83/EtiLOKXQtt10hkcrxOoy6K0tqjwsmmTPKX9PWNMcphgN+8i9aoq14hTH6cch095YALz
hMaZygHG+15i+IQ5o718bbJN119D+iALThaYKN/hrMTgEwQMrIjmwYjRYh/wjOfplfMXN80aJzsG
w+w2mjsGZ/wAeeWxOm+GQ//QX4kOYISbQkTucOtVXyThU96Q4wS0gb9hB5SDGOFgFneDdvhBWpaS
nQq7A1ZG5hXaftzQ1GJ91BxEPRMSihaxVDdtTgYZKCkCoYV6jj7hfVEJHcJ+HSSeqS/UdIutJCxO
8EoIrzwvuzsZwYYcJtnTX8XoeMsJu4+38hIbAW43Z+4xZI8lw+AkNvLkVN+3h/wMPiT4dsq+3xS7
egu2Gmj30SZfN58zvYlgJ9o7jpOcwx6utxfsLE6Ip3FjQaTIT/HM/w9tsn0D/qSQRIrzRnwcH2bD
Pd/Be57wp7RPYXdXDpdJ3QrxmBbytoDeSYuMF5PBswHBkqYK4fBReczQvtOdYm/IBBrPKMbjjC7P
6IwV7vEFItIKjc9Mav28HmSE0es69DQEGQoPSl92nhxtMuuppDsqsPY02FVOZCmBf2Im8F0FTybM
4m5Wj8wyod12uI+uQcCg6PhvsDd1nnXyMAYePr3zB3fWYvYBHImbTrXGq5YsDoavsLYM5kgJ7LQe
rwJ3AEXrXE4HDZRbWgr110yEBSTjfUOCX3EHRZS6CnK+G7AuMHvQCFHfTv024Stx7GG66SZXGFj8
DJPw+IoZBwh8/C1jMrIp3yf1NfIPvgYEPnBIVFTLrNT+Klcnw4Agt6xVShAkzjuMZmfcoCJzD5A8
aJg9NNeeQqxxjQ94VAklz7vRb8RADFc684jF5SPGwve41rAbGNv0CGcVhLAfMV0GDrvVJSbtJfRg
xLGpV3+Y3VuQf+pI44bDAKuOb9IrZL57DhN62GzVp2o9++GRmmB8EQwa2DQhkxfsrpnTLzP5Ga8Q
h9odEB75PCgHHYv2NCNqmChhUNGwzZ2zcq1Q7EQY4i37Zi/JC5M8J3hAglEQuTYmCJUbSI9TvCdL
JgREhRL6hqeAMVCHwnYu3uO7eQP9gfclIn5tle7Vj5ZYAc95gxa+M78luBLX/qol214cb2wp1kvr
4qmHuyjT507ZI+CPvWx6HhOarDLFslHrKLaVB25McSIjgIO8uyBjV5q3Dn3k+ET6md8TAfCEMZvj
zQRMwPIh3YAD2alOU4SvGkc+JCJ8pBFqLaXEm4NPQ2L0/r1PdsLXo13Y2MG6ig2nfKnS4LW73MEL
uHXW/WQwi3kJcSqqPDAdHVu5SvocaDyL5xjvLoyAqM3BTj5L3H5dVNY9tBlQLER0YY58dItJH/w5
vdxE85pEGIkKwsfHaCKDzOP+86pPtpuOjx1BgWdyTZYBKpcFdHPYgFZMyAiGkeSX7U3rjhPNIBkF
p9rhMZ2/yRQLDf4++3SN3qaJ9mN5Kz6igHYKiZ6Vv1r2Jo/chi4ycvGnVNDzrSCFYxg2Hn7Ic6Ez
A/XBUJzCg5/Cv3xsVca6J8G4oH8weGztIUPEVKIUWirFShldzAWSbdJ7kswxqA1Lo9i1eS54CQnI
l+aSIiZUAMiyc9dOl7jjkawmVVS3wkRpVO9s9RRC2rShvQCYE+6zkYqd5K8c3uRkKZ347FQJr+jm
vHEZK1uTgb+9nGBqfKAsgqWJMx9KYRvggegj12Y4McGx2M7OfvA3Rnwh63JR9fd6fi8h9Gmx/OMT
kbML3MAoYJt5lrBlmhmYb/FmC2ClWLgdPLXvTfMwdAjqafE5T/sLIUy5jbXe2lnOstdD6JOaPT4F
TJMBbFAtFRvN2PXbcMl6N3AEYzwC2bmeFz74EOND6q6TdWUYBQf6MehcvfZ6G/NF/HnJ0tgEzxkY
DBJ/7aBws+Y1k1+fiT9JggzWhmndYo6O8ejSvBNqnd5lqUJrGNOVMx5mwyNnCnksBwOMIGrNkLLj
EbbiQJ3ExaPtQEsEesyrpeZwwEc+Gyoc3qIXuoui2EWI8XN/05hocrCJ0S/YlMCZfMrzq2W5Q7tP
QJFMNsVyaTOFSk8l4k/7WkDct+TXWDrlKT6fBwsGN4mGMaNvr2IloBPusEgGMaQeDI1X3h7clU4T
/i0BLBUuSsi75LuFtrLSMxV82N9x7tY8lWE9iGPYs3vPlnakJ5X+TVFf8vjJNzAiWf8YwpXKswYx
H3vQxEB/sIcKPihnjHdElulSlnZYVT823d4aXoLsgoHATE1EpfMpeBeU6HW9aDal0IEzgz+EB0co
z+G2C81k8hph4Cqz5Sz8i34Jnihd1FO3My+YzfLJGf+RKwK01BEedhmNmz6s64rdxfos+4Mtn8yE
lk/a9eY+sRhBslm3ar6ym+epuiDLdG7wbExzWzenAGdgzJsVTE+OlheFnimftfZq1kddOkr1uUKw
G62J3+mK5xKyF4wuJn+4JFhnTBgxd3KwLLSzV8hca4ICAvZj1b/rkOpi812uYTc6Mu2uNwjvaFgv
6wqrZSaKLBNznSmUL5fA2bYMLqc74i+18kQGqOEsM1rzwvM/+u+dUJ9E8wmT2dw/Fdp3v3gBSSZa
a8pfBnCPAeMGJHcMA25sawPkVhSmCLDAYPB6Wc/Bs0z32/AuXCjUqogXlK7f/sydp1S+BAlqjvg5
i70u2GXDMfbvQ0bCwk6XSh66hW9c7elJv4eqU+yxQquXIZnh88Hh24nHtmkDfu9Nt7Ztc42V+yxZ
qx2ZgStgqmm8t5GoISU54r4cQi+QsMHgU8WHKD44AwnAtGlMcGHAtQcBcuBYka6t/AzCguwNG0uz
9dgk7vNWp/fddCvLWrFwYbhKHk8CVQxF+8A02YPeglUb8oOc0OMVjQvFVN++xObBxIkjUB5KsLdN
C8O9gNi4wHEuWpWecg6erJsMpyDFLHZF6ZoxWsPFA+aOG9DP7hqG5ohs0PA1pxB+Ac+L+K1sz/Ii
SYyBXp7tZ5jzOCBhChdkbn5ArWE80pJBbMuNd6u4iIQDyW3kowq9X4ZjhyUVkHR/MNZEsiXlI7IJ
B4ss/yhmU92R2t+JXifZI4WlpZzDmRWBjmV5wRsT1qUKEB0/1cNTjkdozbO9+hU0HbcWe/y2LS/0
+wEEBYjZaGfxpCHaa9FzNg/7/ppfoZac4yPF+B0KdoScD9x1THcpHYkJYXabrslgeacQnR8UTLnt
V4LIBPidvkaroXQLKJK402PNCAfLSJAN9+tyID3y6kQfCEm64A+zaMX+hWIgxofktuu6ruiWKn9R
4kXq3He+jtgD+7B2J9VbJcXcbBU068DaR+bz2C0ZIIC6DcWKcGummLGxDDlTglVuEuhA8s7OsB9H
mvnuW9jcAUTL8AGBPCpnZZY31JWafWwY0mQF045ViZqMoMDvk8itknBrsRrqJP8tCJ6n4owVKNRx
qA3as+r60mPg5lCvyaRYMEgx7whkkVxZofp7NnaYjNEsC85IkKEEwzrJ+rQDyBvrmQQBai38u4Fy
tW8hOhZOd/6Z8E40ZfkV4/xaXyuM1aGodEfDi76lHaQYN/J8uotBYMUU3t2x3XA1i+G7qzzQO+Om
0HwwRZFPcnJIZ0jdzh35d6Wxxt4HRana7UKBZTIEREAK5xMvGibzqltd2qcRoRzWBvkSWpI0r+DR
SCGq4zVCv151E/PEB6bmEL6gN5MXZVW70NhwfUWJj+XNsMqtVS4hBl7XiHIpxAovLj2HrhllK+Rx
BPPCmVGYsLKUKvpebH9BnG4TK9WlSnxvttkaF7+1wbddzfoKvujvoQ3tn3SdP68msdp+RlYms5Xk
kdXUripzb4LnoLeaXf1xYkxzSG/1PjsYp/iWP+FQ5h+qI7RDF9ur/Ps8Leg/Fv0DkwA43Kq/0v4w
K9fMf1zr+IvCjJYNlvsXOo3TJkFcCS5aX61gumrfaMnPUJAfilc4SpCXQVs5A5MnG+rGMnqky0Nu
orynL/hfxKFLyk2Fdwm38poeyUdx222HVxtR6QzcN3S+NEhwYZDh2TRzL8Wrhima/mJb9OLSzSH1
o4GDjrPOlsljEG8bNk/gBjDGKzwD8jzRjNrUkyCUIcE3lr3FUtaqn2UF4V48eBpnvrUbDc8ZP/T6
pLQ3pVmFBl7hHMME0nCdeWP1jwB8yWMsOiUsCYTReMtgGbJ7h6Ekk1KfFsBY6rYnkcIwruLvQp8J
LgsF6IdPbAA3NN9RAbZ7SkvOmR/TezBQBDhL8Be/WKvjlhWu38litocR3AaXHAoCVFc9oG68wk2K
uTiqoSNvjb3AZkH7ZIINucbEn26gLuID4TaATfmGKW681mGWoubn30IhMYrtdUJlOOMymUe8fng8
IHGAzKo96+lHmb6UTctc43XGf5pztCD0eMeTKrb9hq+GuQF7f4gnI6Ju19A2WXTGqjKHhgRNINbX
HQWz22mrGbJCCqgkKJBpzMSnnR+S6BpLT11EUs6J3Zv5Dg45DMaKEAdqt4Z6gnh8izQeoeggHLtS
f0PYeQM8BYbcLUowIcuFAI5EE3fv3pP3zK36z3xHzsk2v9gn/Sn+DD70fQk7egnPqQYoMKKl/65g
mw+1bVk/0BBCsFnMNwojakh8stljxEGBaLs84ciBLr4XmIDGoAGKiisTKA4NRX5BH4IklTwI+rL4
DaYvv4AkJfWCYTSirE1f8Vvq1+me0TmthSbBvDMx+Y0XFc+JlT0xp0suNZoehiJssM2yHRZw6zns
wK81ad3k3+OGEhKGXyrcHmsq72AXIuFQ93F3p6oP3XTAnTdMaaqXZb6aJOo6kxtF5LK+yTGbweBh
gSFKVhOxAa6UnAMKweqAbbc6UpcoD6iKCMGhV+3KrXDwEd7X3kQuBHAKVeWi9UrPXkobpuy/38Gs
f8KGDQWGpQbRWNfUL9oJPRoLWVeJJ8C/BHZ3Ru+D0RfuSQOa4RwUqgyvcvmImp4uLAKBYchPSewb
i/kDzSz9rb3qwTS/he0pot/QT1OCS0qx1s+BB1FtLGmUlnYeAASovEtbiRskXL70dbE1PMZ1LVQl
byLOo8d9G7WlmD6a1YpxyFJhxxAifXOvl0cT12Y/WGVCuL2YikWG6XO8V0w6LwJmgc7ovb3A1tYt
RoJ68Ady4q+Fg6CHUU/YIv9Ykc0vhYOZjWYTpbOwVvGtExPn2tlN8m5mmUHYl8/2tMSal6ikIybI
YsZX8EG31nUgvSVHV3hOJE5garXlCMd/TxLkp3WSMQqRFvFN6KqKQ7v5yB+nAxEW0bZ9Y1gwNM9O
9yZRFdIUQvVbVsf2VnhidNg/Mk8/CoNKOE4Ihanhlto389Q9AeALOyC469gnRPm5QRdztA4pdfLy
GxlPNEf5gQr09wvp18NG3B9AWQcnRMdUvt4fWYsnw2oNwbTG3oqUPzAUynPRby/Cb8z/V+Mh/YiR
h6BvWVsfwhJvBKDH+2xTo7d5Gx6y60gxjrsgbrvLxiv17SQWBDU3rWYBXRuy2gKFmkht6ds1oNOZ
jAWXyRDyk1N/wWhGYxqNcvF1uCEUA9Oes3dpZS9//11/JT9/+a5fjv0BN0hDyfiu3S46sVEcbKqS
1NWeIJ0scbCcrwJE1x4gYeEX+oc7/SvZW1xd+y/5+QsCLtdDH80QLbg6sVo1ENseU6sT94amMMPT
2VNXUGLzw++/tf5LOfHlul9I5mGStE4twdfD+QEm1aTcp7gmC/PgDcOldGutReSRvDXeVZfQDvSQ
uEG+9k/2Ttuo0oazU7qiAq/XzJMUzzAvlKgjJsnP4xuzXVI/K7T+HHto2wasLn58+n/HsqN1noIi
/yth/OfY9p9T3P/3sPe//V+/DY8X1/v59//7+iLs/f9fLDwP6n+PhX+4/TYRnp/9fGva//s/kqn/
yzB1A8WJDmvMsXWYF8PnX39k/Eu2Dd1CHY/MzlZUKsn/JsJzdjiKo+s2oZIo6P/n//wnEd76l4lG
QHYMh07LNNgyviTA/zYR/m+8D9IIyNuWUVuy7m04bcaXVS/ZqjoEOXWyk/RrNUILZvt/2ONFPfxf
ntKvl/iywE32f0cbuMRI7q9a4k8FL9rsndtP9//fK/HnSOO/H7n/uQzUFazJoEOpX06SVuqToJVl
prdQgws9OxQFsjPDeZSKbvv7S32hfv11LVgyWBPih6aj2fl7g+IYRV3JM0olu+/3odLuCxsUSpFX
lT8x3GM6SA5xgZZZD5NdlE2ndtKRNmsbcXedYfJkyfzD1xd38etdVlDgKzY27Hy2LxWHEutKWsyj
jxhOupZaugkHUad2+0A82JpMxHT8w5b5p0sKTtFPbZquBpMpy/B2Mjl4yicuS9FBfN0yx1dPikHo
R+dPu+UfvqVYaz9dsrUT06grvmUJMz+Ww12oJ5s/PNy/q2D+erimQ0liyhZ++l8XUmxNfWEHLQ/X
B9+T89ecelPiWgbcezPTj73Z7Rukx05bnGVd/9P1/34g/HV93PSFP7kK2fTrK1nrRqcmCQiQ2b+W
en03M3ycmhRA0DnYfrSbgmgXG851YLRXZfZD2LR3v78FP8rTr4uJeY6G1a+ikhorPuJPt9nxJzvQ
+sxfTVkAyTx+UevsUMJQxYXyIQcmKCIYRghDtABWnKIiTVeh/gAUd4rv5kgOAvgfMS8eS+GQOt0+
gZrfEyXawzkwuuIP3lbiffv18/LMDOJteS2/vPtVXeamHqKWsCfz2DYoCASvCua3NjBKbpo9FlLH
XG7ef3+f/mlnQ1JD5oLqINU2xRzjp9uU+RYv3JCzGvPh3amzc1mAPpjh9feX0f5OzvtrRdiyDQWU
3BiOhS+btBbYil+3EI8T+b5ISuIohD8USRVlW6zl2NghGgOQIiIkkQ5ii4mh8jqTdFAn5zDk6aXE
mGJGAiNFdOJWcDET7OBaA9MoyPnaxH40jZ4dB+C8xN2W1V0ZYJc6T3SPuAKO2k5WepeLT8afWNWq
JTamr8+OcGIZZ2lLRrz05dnNoW0nUmvBeFSc+9DKzuqIyM5wjiYiodQ3V5aMCY6q9es5arejSTxC
m7x1YEtOFu9iDY5oEb2MIxJ+HYsiglOH8a5i+Y2SToJVT9YPZjrSFOIpPzAHyTa51a/TmsxLuFPz
HF+nmnVZI5dGtGUhKWuUyVOtdDOqvTtq0F+agJxJErGJpxR3Uqbk91V2VkF0aYZ3Zo/uWAGycEcD
/nvoDCejqnD+e62s8RRqzTYes8NEJEI3htdp0FHVoa3yi6xbJD3gd5AdHHAQn6mDU8UvIwNIcUE9
K8685YeOOYSF6CMA02rN9KWa2n1m2d8G0Uc3o1cRNTgR0jaPKhAhVEZAa1lTNznkfkOu31Q92kVx
fu4jZpxSWN+hPzzawUS4YegZQ7YvmhRVin+bnepNKoHty3o8qQOvrU6ssEJiaNLeRRU87XJO7vuJ
sVedp+fY0TcOPaEUhG4XtHe2LW27JPpm5+TMF6TeBpGblr0bWepTFPNETZuBEueCAUtxIsvMgvsf
Q7s1NGIQbTg/vis2ksL8HnJvxb4r7nUJoUojPqt6tU3GJRFG96VmfBsDxgAVwVUce5C/y6sSY4qA
Ki2brZuE/1eKh2SdSwfxu4p+9oK5uXOQtVkhuUUtOcK9AFRwG7QwR+pweon4Hn0Q7hoovQncqUya
H3zNOJoGC08iZjnqjy19t6SnhxKjzVx1DjG0wEpyLmLXkSLZCxTtaKehp5ooIGNjEyQBwt3wOuQw
HbWSZNd6GN+nDBmFDTkb/KmUco7NpttiFncjYeWhSUOmZphu9DILZFCyQ1xBNuyMRWbx3sIhbSo4
Cwzg0jjcSS1KqAS4zKCRQ3OgFbgNwR0q/RYNAAQWLEKblhuLbCwKuquvxyjd6zubB1foGPcgnQqw
/8sHfoahnW8NGMs6ykeTY/tXyOiH1HrbNfpOPOoQbm1kUljZ0qPUQ2LVoSFBkyN9ZplWsLQLaa0H
eAuEjBEbTGJJUt22Q3ClON4lExars/9jDbQmJ5kefJ+S2auAX1KGhJYaIHQgMTXldOFgNdV7W0Hi
qcQ7QwHt4bbW4tEAvyp19NJgK6SDvWaskz7LNobiP2QMxH+/+/7TJu+I1pNoG81yvh7Hc12Zqd2q
QE92fWfZDAxzUtIM9Q/Hvvr3ofdfm7yDt7MFO9u0lR/qk58Ok9jX07JCk7sanOS7kHvXAMhBSrah
MZF0qO+iCaJYzuBqQvBUSYw+8uBZnKmy4T+FPSupGbOrabdP1pgefJkBIxqo39+ML8rv/3xKHLkt
/BZNQ/tSZrZaHOaZjz+lpEx4XCqMryZn/hgMfROrGlNlSiVH2Skm+JSmIkwYPSuG7R7A8fnDR/mn
OgmiuvqjUCL3/kuRohrpkGopDfs0hNeotaEyzO9dMnktiLVpwZTV2n0+VG+R1S4ri81Cl9zff4Z/
XBs/fYQvd2PsMylrLD6CoY0nq4K0HRblW9xY97+/zj8tDktWdI1oJ0thjXypAPq0iiS1ZUgwD0yt
Zf1oWpJLW4dPrPPjHcl7zFWtadWxDVUavgEoKB1prbELOX69leQevaBzKOpol3W8tmG3//1HVP6h
bOb8Rl5smaxg9cfK+Wn9msFUp1atMD+BDSXhDBEyf2okuP1QUcwUd6vadzvJeZACAI2M4+33H+Af
+j8LaZZhcXrIhvbVIkCKLS2sRtlZZcrrCMvD9tWPiDoozf/U/v1D34MvvaYohqJTlv0Q5vz0TaVS
t4okBZhUoTN2mmvGKCJIFCrViZQWnR359fdfTRXt/tciiUs6DoUSO5Dxo4j66ZKpWY9ZG3HJUqcQ
4+DoDGNp18FaFLq1Ql6NVRE+wx+KrjOagYk1ZNz+kGzEipiERrgy8DYG8td7ounVjTGlG9NMD7Nj
7Jq53jZtgCJ7XJeF7HUZkoGhd2O88UZ+Jht716IKqoPgaJvoXSPpscyk25igCawakktxe7edQ5Rw
+IXGrsVfLgrIO26iXZNJMHriSwahzuoNYjhigPP8dRqtRzmtDjUfWvx8O2InKeCxUkPQiOVRAX4r
eDo6Z9wYPotqrON6OZwVo8KEJG23fY5THRQipWvv9Am1E1XgNOs7RZ4JR5888ZZ0Dn/e1HcyO6aD
dFcUSwO4UpcEz4EuraSCjqWNd0GYfO/tZKPRK+vdeK3wRO5yNLX4JK7NkhIxarYKdbCotCwO27Yn
rbxPN36IP50sXW3cTwwFKHIIdvoEtqa2+zkYT2L/nmp958OVxBNhLgWiIe0bhwRVH16BKEX83j5o
6CrT8WiG+atCmKkvRcuq8B9lqL0cGAfGEMsJ2xhRjfqCfVWyCpzoElB9VlS9Fm43TescJsCdtA53
A1Y+4h72bXUnZ8HVmRDeqgjX+blopjDkRJVHY9OP2lFy+GuQbkMVfR+5f0Xc7TP7vu4nOj1APgft
qRwtIw58NYEN6SeXhCQCx3SuswWPu6V+wntykCdPFDJ6DEtehzVm+tqxkUbY+taDTz/iO+2dlU+n
Pur3esKBH/NMWWsB5Do5AdQ1x5OR3c1WfI1riu7mFXfdZTVgpczMyPYpq4yBlBRtN2T9tpzCncYp
1OqITSPUQRMs5QJXU5rTwkguOQ1r7EDglWpuGz8c9jFFchnexCxErBFznMg/glE8sD2xBsURmzkN
OvzkMDWzp8sZ63VwHaxvTHbX1md9Aq2r9ezVkEfFs6mlzjUh+1uhdLMKbhDCGS1KN8aYbBSUc+Nw
zyv98Psd4UvMCeewKRsm80QNjxDVMa0vrSc+/XHHd3e4tdJN9AOq3u1nqkqxDPKYUIAkuFkWfoQ6
bq8+ZaDm/KEt/WXD5SMwtDSZGmoqG+GX8U8hV3Ita2BcTRq4fQ57FKNe30g3U9b+4az/Knb88X0t
DFE0Fd2tabMN/r3VVnJHynMpsFe6Ee8kwSQOp7bGACe8WqQ2azNlfKMnF8kI3Yp9OK6UxyocX6sq
vJYTWlEmsDu/RNkWMhFPaYXH4d3Uo6U9kv2hF7Sc7A1KzNE09VTqkikdYmi+/Zxi3GmLMkfcXJq0
sgy8LjI2ykRTgAm2rQ7eYEK/Zdg1m1Rh4wzDs5xg2+o+Eohk4/vd3qH8LSztWCTazgCBb6zoSv9x
bXh1sno4OdCI64n4wRCcdLYFhXPSj0Ua5KsoNHFFhyrahcFTbBOcYJrzKVfwjmxFB5qyR2lqO5KK
zC44Zwe9RvXUhs+5Fl2kpDi3NWnh9ghnw6CpKNkvu8xij2WtYjwyqf61JlJYTsxFPpDlPfY/vn1L
4mKaSzeJw3apZuG1UwMVr/V0o+vtu1SHn9Nogozb2sbMy7Ntdtue11diFNEE0jWJEwh2vX8rTFyK
NZ5AUEmHLAmeWgJXIzrHvM/hQFa9y06wg5fnDVG8823I/wZNncFxFdKsqTk9cIHCoIL53QTBtWrl
NTuylojYVvsgqc4t4ZqMzAhGbtcynqSVrOFELR9tgeJLRGrx6Bowao0or1GZViwzsqf5d5NXlD6j
w3ABKvmujAcsDQLAa4NoDetBGQhDbslYqWvIRqW0+vHLnXgTjUSqp5D3rZZuFs5Eq3IozvXGbPiD
Diumym5vaglo6OOsy3j/m2W2+CIhpVfCRiITotJw2SKB5kfGpP29Sy3sfUUqhu6Hu1TCBaQZT5o9
YfFK5qpMxnxi36K6O2kp2in2Fgu3OtF4x2zKM41UKbfvYZ0Cv2fIyBNpnnZoOi9taz0aanhtVPta
sTm7TpexYdnZGROWB9FiY1KOgMmKllLdrRV2NBXpm0RSQ+kTKgh63RUIpAYc4AgDzAoJn0+L+BEA
Jad7NSPaeMEQVRC2m+yZC3km2krRdoz8d6ll3jcN1Uk1j6fEApYqLIvQpwq2gWbHL07eh2sNJVsH
RLIXJ32dB3+onUVp/P+4O7PdxrFsTb9K49wzwXkA+txI1Dxaki3bN4Q8cZ5nvtF5jn6x/hhRWRnh
zAoju1FAn0ZlAZEZtmlJ5N5rr/X/3/9Tf4kFSoT0BcBQonr63KuvaG/FfSkatmm1VEe8mWy8+vgI
qsk2pDvx65X5z5eTmQpQ8ysKjU/gwz8vVKKve51SgbAUonoz1icep2YzSW7jnZ517ReX+4uNYGSY
ASOwTF3l/5/aZ73Jf9NVGIIpi37EAbvwjWYSosSmZ4OoPHwWe+/cmuHW92Js2CB/reDu22v+N0wB
L2nMP//zp3nft+nVP6d//3qc+NM3MeP6f2FIOHbG//WQECnrzS/emQUmlV/1q7f//A95/I7fR4Pm
b8Q5qbomot3i0D/O/34fDZq/MeIzVA1dxDifM/ir30eD8m+KxPHKQl9Cu52R4h+jQfk3UYaxYzEW
RIhJEPDfGQ3Kn8UHHDcZuH8TujG21Dlp/3wvZ6oqFIIWk7Uuoq4wqLmg9qETDFzgjiJJYeBuA1b6
kT/YSZu6Jg4FuhnoWSdFZoIdskO3W4HkjJ17JSN8xLhLlXCvOxXb1kKrhl1eE9JcDHPf9x9Nr1z5
JTSVFuCJiwao7O6GyimQugd2BMyL+3+sxNe1S9nO7iIEs6FhIW60U9h3ZDWizHYepW8s7mSp9I+W
q9wZQg2YYnDRD0RoSpNi+KAFM6mV6KNzCgAlabgtgJb2lAwEIYC/KJpwpTYtcrht56V2adJ6SnVb
xIIYm/hUfJ2GGSBoP7SdGmlyfxf76kIvMRH6j6GkLEQgXl2BIFUXgTN6aFl69c4LAds3g/NU15Y8
yfVi0wm3ToI0qsUboyzPJQu9K+LxNqH5VcmdKNZbsztnyq0Q4nOcQH5rk9xEg5+8+0N3reOsXxlm
CQ2zVyaMeI8CXtIoUnehZWxSBepE4+oz1xU2lSItBrUyZ66H20FZFph8Yx0FbHUyoovvJ0+1+CAK
SrSwYtzF9ElKx3qvhK3VdNvYcwEn3QvMxCZ9tdYE3JK5NK7+7URMIZ8EVEORcig10iLK5K0LrTX7
INBWrE9tP/NNAV8+2Yd9QKZ8Xt5X8h2txAelhWPleedQlvYKcDVvuHcHTMrI/BJGALl8qs0X3/lo
JXpeZoNXVSr3eRgt1BrqTd6ftBhAU3X0ipOW2DI0XjrX856j0mCglesEONgYEQKEwhIR4m5orrqo
O8Yd6fOWB8bSjMARFPVLiEjXlwhXjvJXxUPgk5oviSNcHe780BWvreBvzbIaKUDNXknh3qqxv9Qz
5DOdUhw7r5+rrbTSOm/Tu/1dA48xZS5nxXCNpAyYQzcASuiMq+rx2rIIc5mlBLe0Fjws2dZTmeXj
6ZgYdQyIzc1q3wc+ZpKKiesIZlJX3doMiW4LLyVMgMZ6SIgbfZuJZAuQCSHUqyxzNolHUATMDmot
1OSPgQFDJhEItEouihW85wLlJBX7hAEyUpBSXYYdPO2+fO4Lmo2aNPZcE6TAbg5BIS2Te1EsHvRG
ujC/eHCkMKTni2fN7TDqpGX+UsoqHr/wOZazVy2WwQlFX+xtP2+l5vflx6LpymhNYpP71PQqRT9r
y74YMVHvYUMjwwUwtWwkmOXR9x3sX0bOjmeVP4qE75eSGYmMQzyLP3xq5JVuFbdJxqVcizAQhgxl
+EUZ8m2x/HwJUmJY7DnGcGxiRf9xWDhErlnqjSIBQJbvAl3YdV2wF9XoJFXJzpVJBevL14JGwcRX
0o88Qg/rJjclJlWbJD8vLcs5kuhVL1hvtaZcDKhBnY4zrNWy+b9rO/9vJ+oZG2f/er+e1sXt9Zb+
vF/zHX/s1zpbIlsygRIK4eHUdr/v19Zvki5DuDMV+oHjZv7Tfm3JVJ7j4ZXxjc6997uUR/rNQmKA
XUKmYiSL2vg7+/Wn3vy3m5g5KqKB77KBzx3YLG8LndJTtkO8c8aQnauIWIc0aR79tD1mZbfVHKIZ
kApa1oOcYqDLzHqjFiRu//CuHb/f1D9KcTiR//l5AvX3rVNtfMtn+vlmN5li+u6ggwPwFRbEEst9
/xyK8PfSrNxnHbJzt3pEWYBM099kAMFipvdxkdO6685+6i85Sz6VVrXyOX3WMYt9Xq2KcXesov1A
TEPcM4eLPbIsN5mOAp5yeyWUAgmsPT3nvNYJBNPEuZuMNu6hAYhBbI/S+pAwqiHFMt3fUlqRE3SX
azEnB8op7wYP52strOW62zflWwmyzcheLYjNAYZpQNBiS3ies216YynCxWuj117UcQA/dNnOwikV
9NidXbiLDn7njx7dtIeV3tgHEW6XHLdGmUIff3Q7DlacOfPSmgzovVPcdBxHUzpHTYH8lxrIqctp
kWF6wrSfMtOIBjyc2qpGYsEAfyuXb7W/CqUYB8qbwR6TdPLSFGHggHfIYvow6LATnKmiEG5KjK0N
3hhxAD3nIyyEjjWXZZ9QckgUxEJ0bs+BsbR10iykFL8lMmtJRwysQALL8qoh83uv9eVjm8IqcZS3
AZC6BfxPFbuLEDDtLQg3t8q7kkl6WFwcf+eotHNTo2LHtzqgLIU7iyzirmhcyiTNxXh/smiZWbsS
OWNGzyqSetKXk5NHhlJQooh2L3Jkwl8PSnNaZf5j1yErEYWYEaIMzxuNDtmeYXONyvDJF5B0WzXQ
DjWA8BAOuBH0Aj8FFH3y2sBHGUQi91pmAiYCsJCagOjNAoxC0WckAdXlY85m3BnYDF3pUBrIbBt4
b+yzLUGzxQPb37TwtoncTssSm4wuPQ/CsI6KYJ5mAzckLyJY1z2EmWvZng2Vfbj1bLVOYRGcQryw
unJVpPfUj3nnjCfHvxoomdv2RelfPQx8mvmkggNSvVvtfFgjBcdE+58/DAOqf+K8jJbBCoAdkQDa
nGltJGULv/HPvsCs25r1xGUJGdnnrb6W2MLiLJkoAzl18iIIMKmicFdU5xAaJKeb3BvT2NU/xFBa
C0KLiddadiQuZAYgU5dS/qWP4BYNgCPKXZMbu4wwuhaXgy8+SyTODOjHxYHEUxHURe3hv3xwrHPt
W8tYfVPCe4NUx2LfNvG8NZaebE0dPOjK2oiBzMvwnIxXQ8p2nXznAUKM4S0O8lqD7w86xRueHenZ
F5RjUtDFtfxxXG7rrnL0Bt+WWjiqXrGPUu9ZJUsq88l/TcWetBwXDbihbirDPDegeJQiPpcd1tFK
pm7E5pQosOgoDR3z1GPGTHu6DeTFkxUfPNcyCAaA9Gqg3jf4MEVG/4q8F4cHt3z0xWHVuAhOVA4m
lFdpnDN+GLZuHZ69IMffAPgu7WehQwpVvwlR2TQEdMZKcmmHbQhAr3dfB6nZpyp4o8QwX7UB8osX
H5v0pXcIMHdCzEOGdoxj61VDpoJgb9WSn5YVuB8Jf9O49xIV0bd/dckX1IVHB2O06YHzlLGG8f6Z
oBjJTQ0BuWeM2y1iEZqIECCSG3FI+FjBBmOt5XiCWsAiODPQ54kU0RoN85jENa28yfpN0HG4h7nd
q28WRmM3KO4Shfe6PCoR5LagPcbEmIgWVJhok5OPsnBgyKPHsROgMCXkvcJQNmb2mmjespKWPVKv
ULgFRLQGlQvleVy740Xpjcll/XBVK2stqh7pi9Ym8/1NUvWT1C1uguquWuCghoQRWeKQUmonr0P3
4YPxMIpZxGQ7chVSzV89Faeb111k0VlaPciWwt2kEdgw0Sw80iCSHYcRIp/LHGkUGCk/IbvWImVm
aIhowDpFSqhUKsukhtzYK/kpyopdFnNXCUygBGYKsr8xzUsb45zo5JWWbKLktTTEbcMcdBKH3oOT
ohDio2XVUekDRuUdkgQGUYeESEnLJRfCS1POwjCe2A6Mxji35Us5xJuwBC5XO/ccBeysGZDo6yLB
yf46MrONHI/+QNx5iO+j2lr7fFFHFxfiH3qREBzfJWFngNeZlVffQTqTP6a067r6NYKjoGPhtZyH
Uga4mSqLsoJA5oBOTNK5RpvXJ7lXM+kzl+3cNH0cQMk8EXw2mYvmPGt4LvrqQ7D4wFJrJNIMuAR4
zhPoULm8kMPmDXnkTAZnFJqPVdtvpao9ySFWipGi4CD6sR6LhtTsDJ6pRYucddflLq/zfK4YeGGy
aKoK5Nok+g7vGX3lqZcV/KcRZeKeiJ+q01tGCEWWQeiTOEGhAlFlnP86cGUyGTiLNTAIGjmDBR6h
39mmGtDA5jIkxlGC7MbtOclhknLGsNtG2OZ+NWvY7X1+G7U7Odai8NGppvnKw1voFtq7zkC6IkzQ
E8ZA4lsgksOQRpOueun99tmynv3hMECYa4J80sN2rON5U55y/b2tCEYd540suQ0ZbUEgMseExoDb
R5PIcAcrk1fLMhOmWU06XJhOFe9Mq8PFQmbI4UPZPehleq6A1uQNqbPVU5yRBGeQvyVpdiNh861f
ZXqzVn9fZpyxh7Nk5vMkbmGI9PveW/gGI6eC5ofCqDOgGCpXRjj2oYml4tmAg1ReY9ObB9hQE0Xn
zEsOCobZMjj61mNkgfaoqrkqPQjDCWyFqwLq0a9hBJgtetVUsjWJEnBKsj7uteaqYBwrc5hg1qNa
q5iEAHMO+JOdWd4cvCbcqCpeGRA1ES4eQSGwS9MuaVfcp4F3H7U6+xd4ACRqgx9uh+hDFaDpicVW
du/rITjwHfeel7yRU14mj65wFIMQtlp+1Mg0CuK12dxHhfghR82hJNqoB0FCHo1jyWvfeNNDgr9c
eV152bYZGhJiOmsaqG8oxic+ibdyTCx8kB61KqYxhW+4btlW2KJ0DYJPvXZ63K3akn4X4SkdMrNi
X7h0p1zoUj0YyB58hXWRcgxxcrsWceGPcixDMhZ1DUzZwc7ZmQBM1gGLVUwwsssjOHRgTAD0Jg4J
AlYGE5wAyoZo4tzlQ9LeA/WxbsJ9T7i9HHLDYDIsyFvOIQApEQ5qSYCVAEBPfsmzivwwLIreUznc
5/3BJIStaADseHSTokMTMSrqT2G6s5pw2vT0TWIYnKNUEnSVv7VKAYF/fIratUzjrDXSkwXHv/I+
2ormDggMLW0AtkcT3QdmY4q2GeZMtgAuGcVEJrfW0DaqeO7iW4QFWdRvdXKUfVhoyS2uX8r87Ovn
0Nk5zVM71Cu395cu+0Xfd5zcWc37TdKD8KpEWGb5tOJD0XpYR0byqMF+Bj7kYI3TWfcHnScgeQit
Z7E4yLz7RkD/LnkTggII0EOraUvTWhvWS6qeMz9mgRjGY4CdFAfXv6UG4r44J+KYHcXP7zpPokzj
WdKcuYiSq+wSVGOFfxIHdR9JyYuXaHPPbEwAJvCWu4jX3+ogkgaB/D1hqTTRKm0VVvBjphGygUJA
ExH099GCZhyoieLkMmiEPa4fUjm/OAnZQnGpyBMFEHGlEer16wPWz3KQ7yc9ZdSIcd8iXf7c9A9F
N2MWLyM7WblLZckkawFtYVF/oUn7ecL7/TKqotCkVsRRofu5/zv0LMcy7CBDhz+fEU006V/QHnzx
asbOx6fOiPHjZeiQ/9gZyXW6f9HAZVqatJZ6a0BnZP3612/ZN/3Pr67yqcUjVTC00gRMk0bsi/mR
3/nPVKZL0Rphw5THs35p4P3y3o2/5Vn487s49p5+0O5YjdRKVc3Li9ST3D1Z3MlfvLTxDfrTS7Mk
HRmILsvKZ0FSbVZWOfiugolyDAiLbEq+kUkoLCjBr8rxi8v91d0HKvaflxsP/z+8oERLRZSvAplV
9kji8GFTTaoSxyrofNsgtw5aIdBOkCywgqbDV5f/y9vlh8t/mrD5tS6oncHlheWYjkJ78I6UL9MO
V80aazFrx5h690UvUvriquonAYLYikoZUnaC6a1H0tkiHchItmtbxzGplxsIbnkJx9f5opfyacD3
j9vnj5f72duQxupQtxUXHimI2Don+bTZGMTUJrN+o62++GzHp+DzraSJEh4KGlPgPD498gbHHSQP
gYKgBpYoGF67IMltWmMrjmbVe735KktoHHL98oqfnv4WUbvTxDweAHAuaHRW2qMxbx/Auc+UF/de
XTVTc5IflVkNp1lZRKeEJE53nn6lX/yrxe7HV/5pfZArHQVbySsvZwSYjDhtmgzmhJPPzCcq+mDC
1Xtijb0Ob1+853/1+P545U8LhNM1XSPUXFnYAL+b1wvHlvb1HLnRdFyTfn21v2iq04P+4wMeP44f
Hl6rSb0y0rmY1MHhoixwghfFu5P8TRDFX1zrs6d27OD/dLHxPf/hYlnFeE/J+GxhVaysaz4iimyH
QB6Sv2cca6N1YM60/9urfpob6FUZdaXEVWmjSMQmKjYTeJDQysRh8sEKYdFjn0vB/8ky/ONb+2ld
bEQVoYr57U7GvWzDYVdZIb4vw5ow+XJl+MuPkmxGhdExqtvPygYU9kZdCbFi45ff0i4qd9ZpzGJj
5rXR9sqCcebCu6dP8pUL709rkiqihccLbWFCpXoXPy3BnqcbUeonULvALcMBmabvBMtN81W2bpfC
5dd37J/62p+uJn1aehNaHEHRFrB7HsftTdl4Z2tm7XKA6wCNT1+tSJ+UzIy6x1cnKaYhoSSWsVz9
fNc6IXNsReJ6CFIf4lm8oCafhkcUS9OvOuV/2la+XQtbAbu2hsL384hdrrRWtPJmXHX6WXoqF3ju
r8n1lTSUSbGvFhAkgq+ej/H9+nGNH6+p4mdArs3sAXPyz6/PjCO/CsWep3Krr9tFuCvn6C3BgJZf
1I9/ev4/XUn/tKYKaGFqFdU2EQm0mYoLNZA1r14cOPjgJ/go74VVp33fMf8NapT/fuMr9YdHZ3TH
/0NZsr/F7//5H+fby+3n2RVf/vvsSvlNZk/Hp0jIoMmEk5v699kVf4XOBO7/P4ZX/NXvWhO85prI
8ErV+RZdGueiv8+u+CsJhRoOUUztJlrUvzW7+nRPIllB0goABAezoqt/GsA6eIYcpTZlOBe0KZf+
GhLCXJ976y8LOd6DH+/+f1yJoZTB74239dM9WVR6F7k95SP4Heq4YcK+vstJd5AW8aqhGfbun7/a
dJGc/fqq5qer9nI5oCWxCKiwaKmv+vrNuQ/re4geqAfCHNxsnU90M9379amQtxoRP162k5N9nu6J
RSDLbIOhbZfO/H0to1SYkJKwdu6lYzkrH5KnYU6vyv8QT30GmSvZimt3CajoDvr4Gig86cdzxTuR
TaPGZ7Q7ErF4p2pFnAEBdstkFT6g/4eEbq4kmDGTEzifdXqXzWH2XtQHMTljL92raBL6SfQGw6eN
bfjN0UVBd95H6+hYE+PQ7tKXdCkd0Nkuim10BO47Ap4lAJR7z10w6rLLBeC1FZ03VH80VJ67MUJg
Vm3gbKcPOqpFoh+Eifze77OLBIGDudtcBwJCLFwHPXmW3w/VSgP7LWG4GLMC0JDnxVmOZmmwUrFJ
k1V6iYAQ7dyrNiEWQLLJmuB/6nRnTfRZsvKX0lIiM6CbExRDidktUUuAozbmRrFL7HQX1odx3A6p
/2U4cbBxyNA91w9eiofFdk/RCrTtQ3YhJWGVLOsn0s4hBsKWhTswr+W5swpeXMYOS44kErxqWvkD
xEDoMiiCJuzORzBr3azrl3FFRBMx71MaIS/dqTKnCrhC9lDaEICXauXs4Kgnw4tZqDwlNQA+iLMw
35V58hitIgB5yqW98dF8QMehTg/KabvItiSpzqprSVBeSh5LMKfrCGMbzvY03QnGRHvtmFDCC562
d5UNTy06RitIwM2rtXVm3rO8zF+KBXEkF+cUX6NFBI89XuS0vrwJGcg9GR76GtHwtLP5BMkRnNa3
cHMgN3VebLH+LToy3D7UqZNOcxj3wVlaElBj97t8F83dZzpaW39Ght+hW2Yzbgh+cQQXMMZofq6T
w/gJ4FsZC6eVEs2yq3wYEZyT0nYvxq69AfdaWDN6de42Xg2LcitAOomm0V5bgN1a8G+5s6PthjQp
wAoNCw7q1AUSsuzavrQ1TgaFQwn6kkzCbfysPrl38ptwaqb0zhuCiIggHIcTgDwJuHDm6pF8Fxe+
Mhjxqbkk8GyF3HUpH/QLLGF1Jez11ZgIGlkXhg6EsyVX0Gjk5hS4oCbqmUECc4ihBbZjA3/175WT
ddIwVTwCAiURU30iI02HDnwSAP4dJaCeS0jB7i4VcDMirH0kf5FkNDV6SeSZMDXuM21CoIKbPhUw
NAA+Zcw4IaGNaK9y3ptLK1gNySJigeiQyHNjtbCrZ457os+Bh0VyjipjWxXn5+xb9iCaJjK2pvW7
oKHFnhiwdqyphUyunCvxrOHXDlZSguGEFAl/3hJAAAM72Wn5zZMPQ7yOo60ATUuZ6gKstfVAgsbJ
b8dktn44N+ZjKR9bdZtUgHmt10F8lrMnpIKTDpSuIe2qcJWod3p5CWlSe9YYlLxTN+Y8OzmP6pZM
484iTGzrkx0ZLTI8yrQ3oTsuE33eD3NU/CpdTmbW4LvRPRPc0yzxeKcEc2a2QgwJ4ZUpmQzuEznd
EdElAd6QDXEJW2GZBDPLIwV+P8ZbQaQE4Qmiq9K3SK5NxIPdoiyPVb2zyoPazRhZK+F8gJtkzDGT
ZGnNfHc6KKeiXjGUJMOqFB6/7d1/q4z571egUEv+a33N2U+q/zGry+pW+XX5c6nCN/5eqsi/0dOE
fUMlYIJWGHEIf5QqIqWLgor7H8rYH0sVUiZFmDmyAsZJ0jhr/lGqqFS5+Edw8VKS4q77G8QcjCF/
3svHWh1hrjJqrz8nSHPoyiy5lZgy0UoMriKatHoZ+fuqnjjG1HnGPsJe1BTZJCmXzECYYUrFjGSL
zFh+C1MJ54BntRWZW/qCn8IAtlpo8Pgj2/MegrtyydR4DUZ+j+27I9yQLwbTQBqLRcg55gcCKZei
vsENI2DVb+Kl1yy0et2i14vtVAJS8i2qnQGcs82e0pOIIpxRLxrWmo2V8exEiafdWwzR+g3lQBNt
QxSkln5Aw98ms0YGqzcj8HXQZzyXhbokR2D0mp7jZzF8qEMC8GZjImViewAMSHBhlIQWlKC5jr0n
fjY7xmQ8J8seaxpR8szjQUmw7YL8vnQvylJBcTtBrcLE4qU4s9pjWzBO2sY7dDQu/a3wrJJ3UMI3
N58GsONMe6asfEgBvCt5KzpcBqKN2J3YLrBMNAKA5XXarKDwlC74cchxE2DE0j4rJvrFRVFyYKP0
1y4ZhC+KiErEZrUXxFlJuH2Ptecgv+mreDfWRaGNCkhKHwn+kMXHRmNSSFLC3O/X/BxP31kDwtMR
wFqDiKMvpiHjkMiP3enFCs9JnsL2AwHKJIXZEGKLZemus66cWKesfbNYaFkeKQ54DYF6QMTnh4sU
30O6jAEIe08QwWOyH827EltSuxTbp/7eWBYa+VHPuJAEaWIuVMyYhDmsND72YleAsDaXLix7ZsiP
xP5pJcC8MXSCcNeFH826C3TLgFDzziQHg4H7LLGTw7jQGwsAtDk/BCBut7ReoqM7gtdoXZA/wKbr
7fNmxQeWrtgHkyvseevqkgyCvuE0rPy7EczG+zcGhUojs1b4MF+5E0afSGBbN19YZ9qmLB4tohr6
WdUvB2ea4dDtjzWGUnMuuoQI2R57prWo6jW/8QTxlM3upbLSf6sNKvZeUgKMNeh3ct64i6qXxCSi
iHirdK8sgRxNmXU2BymzG2ve8hNsZ6WfBR67GZ8nSSlL88GgfLuzJmPgEekpV2eOL3Snjdx/okVJ
IvkglqSaE7FaDrPxiwi8Xg17ePDFTFvXcCOZgnH/kXYHOaUSbDebI2ePFGZmkxIWC2Bjd+U8Jdfh
TvPgUto5N5YzhfgxENq9pXT1tEV6T6Jr+mwKkw64BXkaOMso5KtZ/qofilv4VuXTLlpK+nx4j18L
DDmdXZ9R8fiAic+NtGSojZiCSZzI6QUa5FKS4EucpO5eMuF/ZsiDcFaTBPIam2uUHC7/DG8M3tvg
qXcuUDeceMreSQolLNhiTLlT3okn3NFgXWFcjqtZ3UxFHv/WFrpZXtgla02MZg8nGPp3TP+LIVpD
SWboLhH8mC2JdiSuUTE3AQpvaKrDjfAgrEJTcj3sgPHYdci2ZfAk6ru4OVb6GAukAA2VzCMFCsHM
rTITt2zjNDumQGtWegWffaVqJEMtNfQ6OQXAMmgOevcA4dMUNujDiu6p8paRtkfGAfEbR5HmvDfN
zhLIy/EYPZJ55MNVLwhe3gbyvM/WjnoAJopn+oUGpHVnuGdnj4qGQBFg0c7VeFduAas5weHgZmce
4ZTLdOnDOOxfRo4w2YNjNue8fwnFCUKKF74Lya41rI1hLSPUfm26pV6im5iQ4haS7wlBX13K0kse
HFrjTiLiE6B5OCvzGRNIRE0rDmXtNconRMS01NMKodt3HOLkRfYKvbdE2YDBLeQPy5FhAwZUuTXS
JqN2NS5JeaDkAOUNKd0iFDWghtqr8spAGAka271axiKQz1gmftiuj997RD8KO6W/ODxjPgdqKiN3
xf/+qRXHpBZNAvwlO/4YF5gQc/+0WhJAsdfnhHFu4rnxfSLx/3UZ9O19+UUZdBvroMmtqLz/9V/R
e9z/WAl9+94/KqFRSwwaUIfBpSJN/6MSokjiSy0LH5ChjRPaHyshy6BxibVIEqmDxonLH5UQ1lm8
YqIlgROlOf93KqHPo5uxlcJPo28kSpJJL+hTo702Bt/DGCjTvCRB9KYdHEL48kWzTWxlw8GZLuaI
DGc3f5XIsGyX8RlcOXmWX9yVY/Pkh4bm99/DgvpAN5M36TP7TlRLOrZ1JdvWeRxI5s/dJnhRSRMF
hT7JOAUvfn1B+S8qwNFK+M8Ljo/JD3ONso7kqPW4YDXPVqSe3qkIiY8QatFcX+ULgljrVs3G9Ff5
CiG94qGtqKkm4cuvfxFJGjvtv3rpfNY//iaom/mQIn4TsOBzNHRzkEaLjvZ/uC5zRFe0YFAMzyHB
3o3o7XSR78hOOLgbZYM2nFbBEgr0KqTfQ6Ng7q+VTbyzII5q85FzrdvhzpsXL9YNDvxLttLsZIVr
f1lsuxVSv5VGzg1iPZtMmndpNsb7xWS57XVyKTgTTYh4XBd7UsY26Wy4gRjaOaeKRIOJdgztfllu
CG0ErD0hrYMuMJGMtr5Pz+0Vs8vKWqMFWIiPrKOvzb30pAN9IoHaWoF2TqYIi5YcO78MMhhb+796
Oz8NrMQs7tE78HaqC2zAs3oR3sPPnsZvTKq+uIl4Sj4NcL7dt5KI4UQV0f7TnP35wyPmQ4uEiOeH
rO1DZpsLQqEfiZQGlE2NdvSpZPpJyW5xqDuEplNSJ7KVOk2fh3qRvEdTcWEu9AcK4O4tIVLnXN6n
/oiS9lSAyFSJWMOW+trcec8mgUMTk5xAXhNtl3GuO36C3RsxSBnih8euGHPvTDwB8bAyLgrWNn8e
LdyrOEdrx8dEIJ3g7RHTYyAbP0JQ5NP8qr/AvDGkRxpGwQxFqUKV/Io498WcGwuFctkmqVmUpoat
HOgH5jc6oESHkWU7HnGcD61BZkwqg0FSgkXJM4Ngj6SNUUhPVuzUydb6dQTvUjigGh0PTFSyAM8I
pZSo3ymkjm30NqhTAXn8Owy3fmZt8jXKHm579y6UdgMqttA6l0SSoG2OpXX8oRUo62ZIgAij0MCO
g9TVpyabOA2WW3Kj+4PUl0i76bJ3pqj+5jJbHS0w/1zTOdQeoSl09OK0CfmxVBfKu/FBYfxQjGhy
JPexa2fP5Yps7HAylgTeZAwuERfCQd4R8lY8R/flOiWT0hZPiEiRZifvCoEyZ+sJGwKffo8SHiz5
BsjxrLHLGxZs7TG8MaslDG5RnyKB9L5le4dsZVUdpVfx5CM7MHfDvN1jo+MwNB1IZc4fmnlji7wh
ZAN4NbOrdiprc3GmLK2T/j4GrFJi7vt9fUMz4sxXw0TYE1FWcCMSsFhduLHKbqozMfVwjnBj0Bzj
Z4j9RFwgHqbss71zMs9YYz2AdpOGCOc34QV2QXV2HoB1xf5UpaNm2GixDKTg7kKSP5LwWW9t0QN7
b/vBiqYLf1D1jOgJwDUgS45ZvrNQIG7J3GGvKGw3oRaaUK3HBDif5da2Vqj9zxAfvkVrDsd2ijw6
u5j9YYwdsYjjSx5JBRa6ORK5MMaaObHeLImO1gvYHNUhSs/On4wPYgGe2xdtHR+Jb3JteY9/NZri
vqC3dFSekG4R5o3B/4hRLhkb2dgmSWYAkuCA8afFduGweUXR2HlbtyHH1S6NacbdFe/xvHLoRr7K
mcl75UsGTkrB+Ba5iM0JBCCoDygBeh19GqHXB9xP/ueHtwbeuKWFRckv7rs34dW8Zf2mBOyORYOw
Xpkd1rhmIZFZOQ9xtmxWrO9XF5fAWyfYsBvqGTmdExJoEL8RLMM7YxKaGZ9wRHIIomTT+rkyL1n7
C2JxaIKXje2KC2np0RZ4MdnIBjJ9iWC41vuxHTtCVKD3swq2NEGld+0uvvjKWLpjEOHpJ5+hSDcl
7UPlIxBmGDGqGES9bQErpxHOG0WblC53Oqlu7rQnJ2uTPLuPhj7FsFheilN44euMbEo/Mq5X5JtE
WAtQh0Z3Nb8sSTzyogrIUZhUHDeHGT0Kj8OVMr6zrTtl9TIpolt9otFZv+bvFraBYEpO5BUQ2ok4
s/3NfxLUeRMvzBoF5xhzmF60KYeQlKQCfUFCQSGtxibttD5GhNhyjI4XiCrJE9sHD+1RvwB7pV8g
BvuOX4p+ijlTKtSbU/k+IBvqSEZsepNJhgCbg4RNLCddPPdRGdsIbQ1iBrf5Jid/tyNaED3wJHZX
ijGRUU2hduxIr3ensAmwRiCI9JAtuieBZ23By1Av3yULH20zQQ5JdgAfZj5VMICUsCdpJGw1aRmd
fHnifRjyqmynLnrLp049cFBFIi1rtvrO1qHCNiKgllUWWY/b2w1hN7KdmasAu5iOK2ZSEQRKwjU5
M8ggacxLm1FHH9DYnKD4U485BQRHdraaJ3woiGH5IKJXlOHqe3wCqs8aGdmCMyVT1RYfpanGXKOc
AO0QkRfDhihseEDX5oVuPkmD+gXyvgnKxJ1JhIUyFpLxZ09GZNdEPLpkLBE9xR9deuTpO+pyngAi
fCJ2yQSqf/OhcjanQ4AZHU0zfVlGA8qGSF95YJEZs3IWZBwz+RnzgqOneuHOgCwyKGBWYzdLH3QL
9zYTHNsgoZuod3PKL/k9DK5Y+DvmgDSbBuIFmeUQ0mknexF0x7Qg7cez3R39PKy8+pzgDGUOZN3L
56FxsMgBLm3O6z4tDfRZ6GbRHD96IjLDhZcuevYN/kslIju3JX5AOuYzN6inTdsc9lG4ZEiUylvS
xAjcqyRQR2PikKccOhFw55XAukEfe0U+h+uDyK6FivnNOgfH9kM4y4vkItAzp4FThki08SfMek6X
ZNCz0kUTZ6lfChAc6SSvF4AgTKKxHngKSrs+yq8qUQJ3RBvt6f4rvCf5VHpAYCHuieb284tnTjsS
S3kqMK9nMHzpoDGxek+6afrUPEjpJoUbg71DmVb/m7sz220cydb1E7HBebg8nEXNluTphrCdNkVS
HCWRkp7+fOHajcp0ZafR59xtoFGFLmeaEhmMWOtf/5CurscE9TduuMp0nGNF4V7YOQPGnNV7Ps9m
YpG7l+j2fl0W98YzAQ6S1LjjJdGHiQn7PB29pkS5FDac806Y2oHqBFl/X01Hbz/g+uOe3h5rCofQ
CSHX3vguybC5ou2bvLEwPegUcyLiRWh8nsj357l8Lza0cS6CrX08QLCfmuCNKb8pnCRr8hDXN2LL
7s8c8BUunQGgHHfXAAJs0Kux3C/bmqTwNt6T+cMJjUSdd4oEkUcp3K+dCYlMa3BZ641TgdwZstHf
xOvhV/PrfIhPyTGy193dmaQZ5ghe8YZfTkKtzpo0R/fEunOmmDorvBb7+/beOUSpfpelc1Akkqtq
Z5u9N2+kvmGyxDnSdvEZ14OnLmFS6SzkF20MUWa3P9RbUmXY37rGK2EivL6kVIPDLVgNjFLhepDz
PLmKOMcLZs2u1rvq2c33sKF26eysB+W2nopy3kQgBd8Qz+CDuzcfHX7T8RSpXYyh8yhP6yYx6hgc
tCCL5jUtIuWI7pBqyuveCbf2eiJmmK+N1CH6FoLk44naCQ7I8+U991FworXBSYLN+EzgRj1lgMXG
plIAPJw5xpywUUNgZ1l/gCziyC5liDO4R3DZS1gbM54I8fbXz40JRYfUe4M+T7OE6RXJGPXBGygx
5eBkBJc9YldESUlnss97BGNhOMQpd2Fa+2HEYmfQ3xi4xUxJQa0ezA4GMiFSbMkshAFCJ94315Ad
+AqBzE3d9IGX1zJc8gEpiheALWThmaHZR4eIbDgM0Cxf4PVkPuOEXU+QuaQoBTiNFNJEIivJvAvj
5qj6kLankUBPqPV++Vj0ngUQmrvnPNDOsy6bXkjCZARsxbcFfqeYsmI1IDO69HjQxBSK9zmn3gqo
xL2RBFBBpylQAbCBMvx+lMP9VH2E8lZsqHUqFHdu+yHq8QzMMkJcgpohqCM875ane5XIaomB+FJf
Uy0Knyu/OZFexWhdIjtpR2JpiHORO4THD+gKbeHemHOeEeO5RDv3Zx+3oIaJPx7NJyKExhi3T5JD
6gUnlGm7lwv5GSBstcdv5fTiQ3hlKL/aqWfeNR/DgmkzlHseZOFWr7flyQoQ/GCGVEtutoFj69R3
NYsZzx62e/c4IYt06wAQIz4FQCuJvjh4fC5RmR6i/EmfOk+3JyMBsfe7B/Hh4SkHTqQF6pS8oSSV
3XRRLa1JPwdmhyKAsihmWvNed24Tg8/e01dGIo2aFwTQon22F2i2NnJ8jm0C6hu/SORX50Qz20zF
neGj7yciMPATo5b841SKgQFZE0FORBQurAQiMVn0quUY5w+4SPi1l35indgpe7VHweQjUsQ5aWo8
Yd7xgpudJwJQRBbyNVEXUlwSuFZ+dLHk7yON2pFqdePMUP3lL/2kua9ZjaHjZw8Dmy9lZX6P7QcR
0xwIk/SFLtmxgrpcZPyWM/fPfMABgxhCME4Tow9w/ptYSfN9XAT1LsUuMlRDBMtBERFv4wtmmMNh
vTjRTohpsYsaewIbJfOK+WFukD0kevdNqcXFe95HNbyRizdiPVGEAKn6Rg5hfHAUBEUeG7wYXNzL
oQuSvxgTPCexuJRlfVhIIBP8Sj43BaCIflnnzlZYHTvmqptphB7NrIm6HkVa8kQG8EaB2d2zybit
mtzuABwm9UQOAMmfP1MacQcE+F2TquXdphIlrBF116hF732akQmLd8zKotuG0EHOsqQt9xoWHBPj
NtHBHGoObveQYH3uEwRkRbJfryVGG+aDok7PVNo82iFwmrAqlvsxEI0i+kymEqw7x/CkdqfW7qmc
ApmwubFheWqy50jx21m56O4quod8pWoxPmDcLVS+GHCByo9b/VEJ2gRl0uqEap4SDKg/s8VcJGyj
63Lk2agxL3Dc8hr3YYf7tDdu6TVtJSDUFcbgSGNOQPr+fWwmZ9stHxWGFFZS1hP2oduKeszZOhGl
M1WnR75gYqy4jrVFN9czIvC0DZ0w6aEIWd7E17Em2MzRqba7gqIggHPpXVbNw+j1szbSPiggMQhy
tV3JaRsWc6E6OMdTsjF5o/06agI7uj7Y0zay6ILRbxNPWicAP6OrsXIQv0ItgcB/mabEcQb2kdQh
boQvJVXYgnIgkK+AhrSVNMk++ud8iZUXQJLYWKhavTpSK7d+pKcqXyGGQ2pEqZuvuG2JM2l9MIFz
fArJep/gKrdnkz19z8T99Dr8ihtBXsMempAmHa+kL0hOK0nndgDJ0SPrcdjyyLOPliDIo5ctywfY
jxHquEAKDbeeVHfZTQTpmgE25En67MTGYzPtPg67/FWwQFU44HgRTA1ADjST4DiC89LR4NOoxRCm
EgOayBtC58n+DaOhaX4HBZg8XfFavRdLaETk4Aa5Cndd8ihHI0K5PVSBEEjoZx8PsGdptWbHmUVF
DL8FFu3JayGd2PGAesMM0fmYj8eVeaO3907rET4U6XV/hi41gUz+45bB+RPMV4xCP3/+E4aqNfbB
6AYmWcfgFuKwmpAPrIXS0uJmmZ4SVwlphM+gkMQwQRiCgptF2aSB9DuGVnJC1je97di0jYSNllHT
nz/eV2LuX9jcTx/vyxOtMTo8SUd6JGdz+EHSte/cgUFwhtLEs5X1aEyU1TfX/CJB+Mc1vxDITX3A
EOzILWG7DOsJ1IDnw4Z8ac+Y45Hq3ebDvI7Kh2+uKr7Jnx7EFxRSM2/omK98U9Tjk2PQTyrQYEQm
8ZBALArUsOHt4935DrZXf/t1Hc38lJdp5ldHHOuIA9TIqMm/JuaumA2PmBNjUWGF9NBddOKRVy6z
g0f4dIzGXwh7vwQa8eJkLTKebqh8vqN+/4ePhHEJ1n0knwi+689w+qXL1bOTakJbVC0Y46+zOzU4
rAbuSRUdpvnEXJ5nJ3QLhx1VIXfHpkgAL5h8p3L6nJ3846lArv33J/kyYkj3jlxmGp+kIkD0toXp
4GkqaA2uuyE6q1D3ZbjpJFD7ZdLMyd4cKEH8nHd6fDM+ADPWsEzfmokdUnt1pJQaTNCliUSd0EGr
RYk7u3oc/7zY2CC62iT3D2wxKDi/n8/8blyi/PRdvgwpsCwdC2WvixW234qmDODq1Zk7nHLl5v/t
zf3pal8w/Ko59ZifcedOyNNELYU3iTj9reg6g8wZHTgyvlvLv53DiIWsW3gD4ef5ZeHUdpZlRc2r
e3gs76W3/ulMmcsrewJTBduOpB0Z39ZnyQPIq2+0b/YO/TcEakwn//4AX9ZLiZlYusccyFefT77q
Edmju/UPqCx7uj2QECV2HkUObXlxs3X7Wnzs72+e8WEv5Tf4iOFlZ78NpksTAqoV06R1G0n0AQyt
lEm7+273/zwQvy7vnz/ulyVRt4bS2p34uNHgj6AtsfUo43Fx364QdO9Oy+ruOj++O+EnpgTYZwXN
lCqPx2mqYbvc+6YPyaec2Y/Fgt5RXxFG7quP5gwFsbbmK/nGXFvLj3qI5bceW42X05NKLv2Utb4F
8va0KzCF0ybMFWzw/hpUYWrf6dN9ILqdP++xiDB/s8mit1BJdNMMXPK/bLImCUUVQ3UKhKsHeDwg
AAcQuVDJn2bm+jKTd8C1oIP9JDfxrwl6FbGSB26upUmH+Jb2hjr1I8WZImxeAPLyxW22X4mawCHW
OWQusp9oq8OcQBek47J79pQ3kpy7QE30+X5+mlPHfb4RF45aPA8Mhn0I22PRNxUrNTDinNrixH42
4/Txh8lpJoQ9hGjCLq4ifQKniz2Q/FtXoa03onSWLvPZfmHx308JDVZkTJtdPwUmm90EQNGAsmDS
GIhiBPMVum2TLVPUhMjAQT6kAK4J3Vmza+NqbiyIpWHo2IDbUatsx9m4FMf6fnGeOQn1yVooS8Vm
C9oZaQmU3Ukaa5GzFl1azzXsR1FtQgFO4wboAbiGujh9A6u+xBncbrnxsEuTs9j+Af/m6DtUVYNX
iL5hRCgfVhs6G/8QVCsr0n08gyb1i0rwLv5MT4CqQtbKiGeNd0rxjJfUGO9nMvpPxkVBuWGLxW3A
o7j8dmuxfjeUtCwLdQThVgh8v7wrvZWf8uMVtfeeqVMrADB9cSShHJ8HAdbTsYL2fWTgitTDl7BS
tlSX4FOXy1RQvewoWwz+4Wm/BcILgUiv9/sVERCUfXAOPfWD8muAGgXpKyqn/cC4J8DamIFX+6Pp
PQjd5xj0mjhQF0vChjMZwhlRoRugFACosnNvC2lBjNHhfpy17CsncfwE+QSKHmwrNl5IAWOA7Txs
lgw2gEFPRVA3lJhFscCbx4yNaO8zppukoRGZFKwI8DnqvZNIJWb+0IODnMOSNVHE/I2JFmNlFg9T
HPFoXE+spTMj6OukWGDpzhOOpESeDvwCldA9grAIygXp8gB14GbzrMF1GVyUebS/U15gMGFQecwD
3dcZUVRv2stpvQ/MBbM6KcJDP8WHghb+7MIOuye6CfeKi+7Dv+lP39TE1u82cYJVYFPwtBXt6y6h
GE1mjJbJrrgmClfBs+Ku9dW7Bih67mwE8a96LufXe6On4MAU+/ZjeJRbDw78FUZelzDiX/UPJp3F
E0OU4tXcmPCxbWbr78WDpEe97CqvFFbAXdcnrIF6lwhl/aF7lV/rRX+Hx84G68t7Yu7v80e8wnX+
KGMxJ1HWAmKqwCuqb8pPTRxMX0+Cn76zJu7JT31AV+fY0HR85xOr5eDakLq9cnpYsudgauoyxWb7
EU3+JTj+UFfX53Z1frkuDn65MzfOnbUzsnn2lL6yg+NSYOUR8NSfd2/9U8/49TOSq4jPMnIojXTF
Xz/j2bg4plEzuxYsC/UOBmp0WI0BhBdCzW9bM1I9pAvarJ5pYbc+rdqlEFwMcXY3sIt2XjmvXvIp
dvIg89RubewslAdoF/f565Vc3yLCPjYZloJccXS1qYIC2noiEsPXwkOLXUEe2thAhYfn/S59IXxL
+XF8YCRVs0Om3jEhtHehgnBLi8PkHFfTeuYs1QDwN79TfCW2J81CZiwATzFpVwoEVeD/OsjkADnG
DYyamBxM8s6umOHUofinMR3YWwk/ABkpPQbp3H/jrrfc42NKT0qo9YYJ9E5M4RUaSyd4G8P2/hZd
oJIwgGsB3DoFLgpvPPvsYWktOt9I+AlTCRBtpnoYy8XSwgFrkv32nvnPCxPIkNMZdMJgH9aC+p7P
8CA073TRQR6Zy/qB6iV/Z/cG+L2iyljvNzAHyjmGM/2DFZifIFw+L0LgpUSan9+uSwaLbdBMBNqh
wUbqOauYQKF9DEVvzC7vUUVw5q9JjHOx9kOu8WE9Dz2lmh7aQJxCxkG017MaMuLxpUkJQZCdqaUB
HMCyp+YSu5RLAvUlHBjepK7MUTnOupkEAgjk9t4/HxktZt6Jb9BtVTCSimnqvfiwWmCtsUKc47q6
7IugujfepEkFTFc96Iego+WY9NtDIDYfJ1ZnfWQHYyIAQhCtt0/OYPZCdQARGRMbV33B0I5yTwcS
fzshfLFcOK2InorZfuvMgJNARpgHRsAuRQBknUFzYOocw7S4bbJFuSAB/PXwrGJUOD1Dgn5xKBlM
d3wU8Jc9vTEegh7gHl60IHsSpeLj0LmKAIDC4n3PiT/jlr0CyMD8EcAZVrrr0oma3EdBf7vHA51v
/6ZPi6TtwBObGAqGi8TvDgjqR8PhbUxkbA24pwttMzzawOqgwt/VntrvGl5ye/CENxH3Gp8//2nH
KW+teRoq3mZ13lRBO1Nm+vwwcWIBLg68csUEFdrUjPLYeihCC1tnFDeJE6Tx4dVYkziDBgclHRUB
1k7Yi6lTTv8u9apvLAk+t/t/bDsw+AjagmSnWl+aCm2fmo16TulGN61PdiGIsJ6Qe6J66LusO22R
Pafbbi55t4aFxNm8Milf7X4jtDppIK+zZfONpPe3fYb902f60meYdn45HgfG7yekjExwXJzmhMRe
VHsqai/UlMGek15f1tPLVjiCmJQB6fb4SLvhmY8MC5b5Fi8HHrcO+J9t5Gfj6eD9ecv+XT+G873F
PWPHxlxV1FQ/PeMbeQS3puVjYjfk30BuqFnCgrlc7l3FHmNF44R5xbArwL6IBPzmJFd/U7P9cn3R
Ev90/eF8dPYtVne+evX2K8Gox5R0jQ/nVIZhsezYdw7JsBaQu9jcT98DWL9BV375BF8WT4FRn3nr
Px/UfitoJggaOP91H/K1Ny6VAMoAoYDfvl7Kb16vXy78ZYXUY1+VtfjqYlvKpvqHGtQbawqbcKI9
j9TLh6R8rKRvWZm/e69/ufCXOrka0kGzOi7cPvboIEkvzILmU9pbRpdYDFyhKuGqFjSevtIw0+ag
goxBhdp/MPJ0OCOoiZjPQAMy78rjlMpwnt0xz2Lf/Fyf/6tZzSjHRRv/B16zoDXPX+A1v9c/U5r/
5y/+TWomx0yD92g7JBgQfP43qVn7F7YLJC+rlmWITATeqn8r0e1/YcrgILoCJSWUXOWT/JvUzI9E
XLLIQuLf/M3/htSsiDfzy6aL8gzzG2yZTVTiX96b1CqqcpCPwpGhWgi8oaP+tGfOuojlh29dZ8Rv
+9PVvrwslnop2+uVq2VMXj1E2xBWLE6aZibsX/Lwu43J+O3XYz8UjHIHV/UvG6MqteXtlJ3A1jn5
BoXaQdSzqZgUBjDfLPxSBG4Gmy0ieijY+ziMh2TVADX2SHYxMoQiUk2YE/GTwz0jsIVov2SfMTlD
B9IphXHNovcE3nBMkDZ8R9K1frOzsXI0lgL+RNhmfHlCpXEd6vR0Fk8I8y63CgqIdA3EVrz3GehK
cb6YVktyIaPMZ3S3cbaaO1ceT5xSTFIWbj69xUJLpKzf96il98jSM37H3tfI5Y2oJ+lBxaThjB4e
80XqQP2xWYkGBOIROHyfIFIR1ERmrU/TH9RfycEDI7e9n96e1V+r4Be1xV+hn1+XBzi0jaQRIYAm
f9nS5FG/5rcr9iA97asaQXTpJYxyp+YVmXSAFeaBQTQ+zTA/B9nXXw6wWF/kRL56OmzRCRwuBqKC
xTfS5wHngBoVLh7OmCXGx6hXPHUybJsX8xnyQg2FT91WColtARagUI/xHRQatN6JnWxGNNr+BzQe
1I3qs9z4oy36LYInlvwXercS3wHKuzoe3oCwjB98AHm6Jw8u6I8xnLLMxrtl/4gRqv5+HEEl9q07
1O74PN4ml1MEcQPa7yhPrlqi0xZApcVsE1dWuPSwazwj1GxGXKbwQ5yP5cYap/pzSoXrXRnwyZC6
TtH1utTgTIAzCx6sbyyQ2GMKLpqOdgWlhP7j9iCkc7ETlLsyaZe32bBKEzHeUYNykSbjruOPBW0g
Lfjz1e78bq4glEG8HD2NzgSTxEWThQq/3IHVNknXZ8sfujX+pO0W0ARP3CfFHx7x+UxkgJZzu8jq
D4bUd4x80ZxBHv3omd2ePzomHTZRxeKBmlh3MiP9gPVrQvN9OFlJPuXGpWVCmHefvfDccV24sPyY
BeG2I7icPjJ24hFPlFeozPqwyhKzXPRm1LYThxyrKjbPs6GdyLSfleDQAuT06StDBJBGHFzBQJhK
o5/CFNMfub1S4iDRb+8J4MXqAIsFi967hc0TZoJBih+D/lLygsHChZXe4dNx88e7ar2ngUOVePMQ
2V2D6jQ7HeOsjk6MFuQVHBxpyS7a+R2cAuTjdCAZlr5Ernmy42EhdGZiP67scZ5VCyQJ5YkHHR+O
86M1hVdpKa7DnJhtynrjrlv0si0ZHG6GICvOX0TDILwumjUWskz5hetd2rrZbIhVbCG84aNi/utb
8/r+EozYEYg/QP/CdB1+nwORd9MHcujMaW2FjqmZwCvEFBnaaO1eNt26mZ/n13cGLfieT0b2idQ/
7/YbPO8wAReExwVcNciSuF9UuxZXA7plUerN5V0RwjmLC4CM7hKpAxCOoK3r3g0Kdh2mT7wlGcrh
HzqLhjDk3ji/nDrwth7M5qQ+14aNWW9yxVWiD27qdpDnp4Cyv0DUhriUjhLtRZF7Csq2LO58df+j
1zXXLhapFWgdCO9x2hL33kUX/iPpKsyIfY0uy3mCLWxcZvn7/jqzVwPxh1N68lt8cftpO8XJ2N7C
MZJXRe+qm/399eA1sFZm9T2T5MejfwpwLKk82v0ExO/t/ObszhD62cZcCabcD34BDTMCWVCmUzrt
G1onPV9AaW3PYQHZzVMiaW4kDKRyb38HpeqK7BiQl1aqXEEGQGSghi/DHDGCGdtxooZSBJEoIMkP
7pbr9O7+QDC4298T70qGBoAGLIPKs89Rvo/S7FVFrXrVy42hXiPAR0M63efwEqUL24lgpNzKqIcr
DtXaWVR2dB6nZbvNnKVpv7BcUIDKlZut6vOuQjF43rA5RQ2NVZ+ct/VLHaurU1AoMEgfr7Ai9S64
nmDeTCXCWf3DvIurh/oNXlIR91Gxg6cBTWxTObE+O2+KNYjAnbrIlqCL4+to8Y/iMpEfUg9hw/YQ
iTetXIzT8zHGjoJFFwyh1M2b0xRXdUH4Qtkp6EP9Y5sYdOUHJ5AZ6xtRKycGPvxwr96P1ZYc9kSf
VjMxrraddXV6uGDtMc7w8HvR8Z1g5eZQV+/GEIuK8zBRV11NKxvdbm9oXqDIllGLccd4BSMfQ6Oe
SA7AtpB5aT4zLdO/oo/AjqQOG3uGuQT5jyiM+5gW+fYsTtc6XfFyeNflzX7OAW+OkNLMUFnfMYcK
KsQa22a25wWx/WKTvR+W5Q70kv939C9TZAScunvOF+HTUYe3o5f6g4dkGcH3ZVoFp9X1HesN3+RZ
wVAMjSDb2o/2spwd9UDYes8k9h9oZkV08ssXMg+6K+ZW6E4Y2j4Yfvp8WXbY9cLWgVsCcXu3j65x
Pyd3aQCzgSI9zE42+wDQcYq8mwhyBgTCtcIr0pUWWcAiLzWTDRxuIL9YBCWuOwKb6G14Pa7sIrQS
z1CH91OYalIE4SrSNpen6sPKcJG176sukiHSIA6hKbWDAnuxpXCgkH3ZhT4EZGYw6ADYxXQEkvoV
m+56jsGsUd6XG1g//mEyqByvAhGQNqm61kf/YEA8RIlMssSnCTV+4qxSQHwJb4D4gM+2Iv24FIv+
mnQbvLp73MitKS5gDSrvMdR1T7lgahF06PSxIoL9ZwX2DWsCj8yaBrGBPRkg0E2JPV7o6xTTG4wA
lO2BQsfV5/liGCLOj5S7b4Tp1ZOxYjn42hjBj0Pi2pZRyYaYJ7YC0TokwMvsgtQOG31p9w+b1DuD
qSHvAqp+gm8Q4tjLltlKrpTG7U5bgTIw3cheHNahsqonvf2qkApWnKOe1MX+Tq/iso7lglmQM9H4
g8rmyH0kovUBgbHLSM+jwta2JhvVk8UJcfNLjuHr7Mq1XB3h+N7Nns5MPlSX5vjdInkHF3HUToSY
dTCGzrALTwzZEIc8S3XQY23ky+x4aNw8UAxiPVwUBdjjBoImB6oaiAwQUYad2YHeVA8OQQLxXkM8
bvstynuOwR+2GR6gy0Nxy0P17HecEvbcAFJsYwqv89q+V/T7s5po9oR0CEiA7gjPnVEEDCJY1aJf
UELJLalo99KcZFI7GdMFWevdcXaEAlBuKnuRnXSKl/koParm+qA9WPs3uUkYvM5Ol6hZMQtwjwZc
WKA+3gBIi5y3bQ+y3PslYuZsBno33A/R+CqmfMN9f7/Xt72CFRDDuok48KroTWfGbsD+hyxf3zPt
DmGyU176xdqCxBx1054sGKFsLuCuLSnhtm0iyBM2gakwphvfYTa4RC4RWA8N7xlQDWcazlYgp1iJ
J5f3OjKDUezerq7ejYwCoRredHJI3uVQsqZybHGk8jVud1g2N9JUfryxLT30UCz3c+GOXjJhugX1
WVntob0jk4b8TBWvYSFwnMELPTKMnfP8nv5cxv9OJkunhUWagh5XBZD6FQtqz6qpV5IKo5ppmZD+
1Fv1BbEQZQwVVIRz9RMM7eodDZRGvVVHGazXq7ungKxd/XV8AMi1j38hEP8x8ep3Um5HIS9Ssemz
sYX70gg6zjG1rcL87KL0AOIvpFMYYnsgTucDOwbMB/9Hy/0fryla+390uz9fUzSnP6Fi2eDYFxpv
zcfMpIPgTMoK/lzXDdIyGUFBv+xYTEik7I9be8+eK2BzRPzpvW5HF164HmMg3q+SE49suW/uyG+f
k47WWuF5EJ6of3lOfLRMaiuLkpT3djGEhyqUP8BavfOc0U7YmolF7Xg7zaotWpEmTBe5f4kErREu
zbdd7u9sZgiawkich0STq3zhsWS2cRsPqc6yYcnsf4gzOwuMhQMLOYAAgKgWgeYp3K9oq97se/vi
MVuB2CroNUBt8XinTHE4Ab2g6MLQXv9g7C9tsNebVs8N2qEEpzSyYgyiEfCJZnR+nPDFwbXbEP9d
rBR49ypgsbvz5Xk/TosZXEWNeu3VGqbGJSQ3XYZmauZrafAqSLKV9VQ1/hmJgfZ8Q9wEm7gJmy7K
Cyr4kQozi9V6cpXxKIBlSPwRSOQ7kBtaGtQ3vJCye8Lsg1q/sb0x0NzD7JxACrE27YRtT/BIh7CF
kB/1K4J3zmNwAXg3E7gj9QRFycoJtANoeL9UpCmZtgVQNJW8yb7CxZmZjO0LZxZD80jU4edI6uIM
reXaTPTgiuM8Zmz2S5pwhpED8YaeQd5BHA5QstToEHsXpgA2yIIciXm/DX+gmkpyUs7zBBuQveJa
8bn2bxQ4RlQDfQoiDYF+LhRXcWhurlsiG1Bm4p0R4b0Cc/3hrAlrMyymWOrjxOhCAymId3TmlpeN
02sIBxYKL2wXnYpM93MKAraxnDs0ywqfXATnrkRI4JUziSSMsMAKDjBnP5WbU3ScX6b2tmzXHGP4
1jRlE2T6CNnlfn+OHWaQrU8sCCpQR/H2xtK6YxyH9xXPCrmO5Z4Lxr9+RvRCsH/gXxVm/ezLOM5v
b9jGMC2nA9rKy9v0QLkmemR1i/wPd/2wP87UlpnhxavliWGE5wqyJjx/X/mBPkl5Q8QcacIrDrFl
bK6bKaqzrIqsVREgtIqHoFtxsvra5IAi0K2JznSL99sIPzq86nHaJZqeKC/jjOY5FrAMk5wY4i96
6IO3RyLstRf3MqcARBVBEZ4RxEEHiegN7ULB4YaCtWiXh4kqRmByOR/q2X4nT5E1EbPnyr1vGnf5
IWxfBbJ1nBRX0svCU4KKxJr14F4V3YWvai5OQPivIZWFGx2gYTnTn8T1puzC04+MxBWcBR1k13PW
7UR61ZzQmPG+mQyLtGnHR8SNmFNzXJ2m0h2s3TSkY3U8ZpsSZmRRGnKQcogGx02boHuMWoPJ8X7Z
hgYL460gW/oeXMb0zKRctIOLypcASeUxjzvoOtW7kfqQXfbnFdmqLvW7DsYl41iIr5wbwOK5+rTI
j84ut4IzwYcilBqPoOsPBl0r0luja0gw6aF4qC7TOt0Uh0dEKN2zGRnhaYMPDic3pi/JLROcay/r
Q3odBPqAfhjkzIUAT8/W5zq0BybYe8bHENK0juYexzWDdKn7fO9dWleBAo7S/HNDMKfNsng/4CF8
zGY1kpdXgsggMd2Qmr9mm3bXetaaliY4zDntUQe3O4QUk977JO9E9UwJuSs9cXe+KQd5Q+I6KsVF
q0yrlP8Ro83qZ/JEiT1Bdp1JQhAzUHyxk6IpUvkauPh55lzmnhpb0/GVp0p+zUvSkmgHQciIkPCL
w9SMjz/yLd6CR96ByTGsGPdaCZKJ9TmmlZjKDHjAwk44okjb6xQ9AfNiMRfFOstjCSJdmIm1dQvg
9m+A0QpG9D+YS1Ek88MxLl8dGoudRt8rTsBxytI9RdRKOsbZvBmF+zHwPtGVTsQfND4uc1zpIOpQ
YpxC5a1+oyNvHtI72g2CpPzsFbHIETLNoxrlr/jC7M8IKSdluUykbJJ1saNGxv1xIz8U702w355f
jQ+Tkrvz2trv19dYxKuhj6kL/wzr9hiw5l7wxCSc97ZpZ5Tm7UyOztMmvq6t5RWsJV+2xdthnGAj
oE7b+ZUZMJIa2cPlaIEDVksVFxdJycSZWSEaaYpbw1XeqofrjMFUcvxrlvq/euCiUB7952nL/8FH
r3855C8/j1rEX/lrzsI85F+KojvYx2j6Z370Xx56ioJzDDUOw1ERYSksYP49Y5H4G3DxHcY8jkGC
tOr8PWSRdO1fFsMQJjc4jWMfrev/zZRF/ZXpRNYlbDYMhcXvwYjaMr9g+MNRyY2+6pVdZnaYU/TS
9eIdUylfyO2FfkY6IPJoysNKlhta7Hy07oRBsJcdK7S05JGFo2IUb0fd2if6qXJIm+/6mT0coaTl
Z2dGqpWK1mJszNVP9/g3mLyoAf8G5E0D23MR8klSrC7LjB++UPSHW1FKl7E/7GA0p8tRqdC1dT2p
RbfmW6fiX6tlcS0Yf2R6MAnTDRkGwK/VsgRNQVaLVNnp/d6xJvrhikJ0LPuMFlJSiSIapVNr+Xre
Xh/07ozxlH0hFcxrrJwfWtql22RKShldHDTlBVcgyG71sZ9laW/PdemGRQI+jeb7n+/Qr+Pfvz61
uEXYLQr/dP3Lk9WMtjgUal/uZMPucKm95Ge4iSYiQF1u1IVVSPaiSFug3v+/636ZpEmGVu1Vzc53
ulwjqsNFEiy3hPtn3cZgOLNuNBHJ9eeL/jqK+vyyimqxDDBp4l36OoqSLjajG1UrdnJ2JBn8qh5f
5KY4TWwlw1/hoJnfcdF+d0GN0Fg45qwJ2fjClrsZSi6Vabrf2fUAyH/l7cjSE0hdlmN4Ae89+u+/
ICFDJoZSuHHqn+/xTx3boOXjWSYqfCfrzD2yW1ZsxvO+DMdmj9XrqVHnf77eb1aPcBYj397UiY9g
lvtLhyhpWkUqlrHf6ebpcDceh5QzcLSkJ/vaDWvdIUg3rBtTXf/5sv98rRVyDOjN+aeumJ95tj99
zf5QVp3WWtUuU3itS6VD0nw8F+pc6myYlH++2Bdt0eeqUbH8Jz/LYpCtq2zaP7fBVp6142jJh518
zAuMPTKl6FoMMXXF6twSLlB+8vWuKBnynS+X5zG9jbC4R0sDgt3LZ3UtNddDnTSmdZan/S1vldiq
WIXoiNkWrG/uzW8eCbIGkgI0jgSdVfDl0x7JSW35NLtjaV6eGyVnSHJJs1i/OYVf64V8V3TG3Z9v
0W+eB9c0GfYbLAfT+bLMh9ZM66sjySTCF3v8irVD1HDYeZJBgOl/fyks6wQtX7V1Mh9+/Xr9Psvb
i3ysdnahnHBPZR/X+xJQtgJM/vOlvr68lgwCpIkAcFK7uNoXyKVPM1mr9FO+kU97IvCuozPT0+uB
KZsKu6uhEvrz9b7eRUsEQmkw3DQcc5HZic/z06qWLhXZk9JJuetNbASt+mZ5bXoepqWWXSZ/vpTY
XX8+F8WlICbD6uBcRLT05YHdDOd0SdP6vG2yhn75WA94VfS9cbh9s+MKqu2vF7IUXVNsvN4QR6mf
/IafvlN9KIf0UqVn+t7by7HrqA7Ozg9ZO12gprNC7GO9qrPD1lJu5jeX/vwSX69tKvCAVYuTmfCA
L/dTrtR0n5+GuybPS7+0zTuqhI8yB9RrjvKNFLyRVuH/cnamTXLjxtb+Qy8jwB38qlZv6k0lqTXL
F8bYcw3uIAnuv/59WHLE7WJVVN0aWw6PrYjOBggkMk+ePOl536qGuMBtpkue4+iDriET3JQ1fOIJ
WPkxHz9o2Mp6XvKQxTNX4zbvQzRiw9mF0IkE/vkPur31EOeg0tjC8YkeAQo3PmqRda50WnTfdBzR
cunmCNnanNAuqK03q7EnfE2b3J83erw+RiXCykRiciWnBJs3vJrSJrNp4Ppm2sh8kU3RPRpZF8+L
+Acfc8/w4TMy4M5jK7d72QTtbJdj/02a4HGM0FOQk/jLRPNfJqF6N5bABrnf/d66fF63Fv85v9Qj
X4B5tKNhLcEy4ixv7mYVBnKoKr//JvoOYn8NfZ0DlT7pdgIerVT8cJ29SK4T6HlxuDMBR2fd+g/3
JmuTUQ2F4+28xc1echV4d2Z0YOkWsvpXNi7mSg++twe7FnU7JgVBpTq0F47dlGZlGe/0JJgAUBGZ
2MNI6XKaiitPzd4Ur7dPr6SPY908UAzWSCrGj0Y7aRW0cSx98yBDbmKFu/187S6uxCMyIIJbdCb3
mO2HXQw7z9i0Mrq73AIJk3oiL2kX+VjNXctY+CC60oNHtIGwIB9MnEyJVOBwF9tG5jpLW2dn7F7e
my4NP4992zwM6RxfWNr27q2miH3oYIcUJsgAD02FZF9jbyT6CowTBDlhF4GfJaR247ye38X1t/7o
R/emyPns9fyvyzo01Tqso3csd6fdSNEYGcnfvaIKvnoyoR2C7OuLrChJZirSP89b3t66vWVif1Ti
eT6cfR//h+/npvHs1LXyd2IhzZRF3f+RpwpmWFWIh9aE6QUK9yl7jM6hb2StsfBsHK50iLu8dzLP
ZqWMs/BrhwpZ7YVPY4ZmGjvbXpg1ufXarA9uJKEFST8+Jdg8w4Mew66rDSx1p4BOKNCHNw2jXL1w
SH7obnHvs7ohyDy/qyeODjZx2BzVdWDh5q4PC6PA+i7xdiI2w4MuOvd5zHtx1zpV/eN6U260Dq0i
faThdfMsubVkILkuxK9TqtpR3HodFKIBTuPt9aYCOmaJnRgcQKxx+O1aokKrH31nB3Kew3NIxLdx
sov7ist6wYOdOCauwwglST/C+hxtTFntkFdcy3EncXJvXtZaq5h2WP+Wz7EH6F4N06Vq1ymTrI6b
Lj1O5lGEbQdj11gd1AFSLCbIz813XXXyxZJD85Blhbq7ejddACQGMKBkTCV087QPxA3BRJa5E410
v5gJCMezJPqJjUovOM1TS+P59ELBS3ccIg4qNl4SZWLn9Tw9Izz8OzGwjWr20VKNg/of2MNFQz4G
qlmHax0elKpqSbrE5KFMQ1ioVW1TE6/w0kRI6u+sz7sLwfaJ+8bthhVKauRFwVFzw6I9L+6LcZcX
ofumOlIwxQP/2xIAoJ3/bCccCsLOAWgOETev+cZVh/nkmLyb2Mt4hjofEW+P2lU/ZeYFKHhasBGi
WV4AAU58QMJslkeMK6gXb4xmeW4njTvNOzmsYGA8W588zxp/LiHQV69KsTu/yPXsbd6jAAiHCoQj
ROiHm7NppaZw8iURuzyu0I6XVUlTq5t5yJFebwiElSZwsgei3M1zwElppd/G085Esflicg6lNdv9
BW9y4njwwfjDDaCKHW68yZAUKXED9A9lc/416eH9/nNl5BYXpiqfMgVwCNLnQsYWW8fVBn6Jg2pY
UFryyvQe/MwJWKDtVHbh0J/6SJLzTlMPVyxcsemPAWwIJjPVXbfscqdu7o0dItW2Lu38Fzp19Pg+
TKNDVh3v4R5aWcQ8O2OSDbtxGN1nMY3o2vlLBHWkRNzTqlPx7bzBEztI7kzK7PpItofbPCsr09Ar
7djdyVnWL6ZPAv9WBvAlw8VN3dvzxk6sjiMB9ARORg4Jhn+wh4unu1qGiq68DLhSlfn0U40ZWr5d
IxmOMpR/nrd3YnGkHWBGgDi4/m0+t9Q6kZ5KcFR5MNI+XXdIkeala+nPYUJqdHfe3InlEf/4xMs0
iRAlbD9ePI1B6Qb9zmt7QWM0Z9BTlLl0aZqHtr4IVp5aHt+CabohR4XBQofbaZloSGWYLjttluaB
28zojbT2bgEN3Que44SpCJdv0xce4RSDzZ225FII0cluJ5ygIL0hptP2PlNsm89X7yLS9jRHhgFy
A8cXLVrsIirrfpf7RcEkba4EtZkR6APlRuGhbt8Xl6KRU8vD+QZeyNcjt9ouL09SAI+eg1LnaMlq
/EjeL8VDZS7ifceHxAE9oaeCdDECfV3//kMKkE3hNGTTLHcqrvI70+bp7ZgZ99m4ggkdnsr/fX47
j5fmIPxBM5PLvCgmU22iA/7fMBrnzNupgS4JI4rlfmyVeMisfLngvE6aIohk6oMDb2j7brpeE/ay
kPZO9mX6Je9a73aMiEOs4CISdZzCsSrAxbXxijh8y5WqZGMWPzYkwk0FW1rYjfOShy08UlsOLyTi
xdcwHC0EIpgvdH5Djx8CJ3QI72ybFibS8c0jyhj2/5oeRwRCx2Hp7wdHJQ/nrZw4Jis0xJmkgkr0
s3WV9qyTWfHcaJl2t/Vs9Y+W4+vP4xiDeodFdfUFd6jzCUYBOJwTQMLDY7nYXbowdnji0ZbF/dgB
J3ouiY01WpcGAG8h1Eji/9cBztAROX1b5l9G7t8mXtHsPN0SGleeT1NqoH/un2/pdcggTqH+aSQV
n1YM0YUc9fCUom5BQEn5GWQfGBy8YXPXl6KfhkgF1iuBXPxZRZO4HXO6MQaryO+u+YiYotZirwNq
yRb5x30z84e73rZuPeZFp1+NFN2/86pkZKRF4KCDDip4ODvu27UGaUqjsdwh7uJR2AYpLdOkpzSc
xh+o25F/p6CKGsTlJm8ktDxr7q7y1esCAxrgAuJyKnRU9Dd3YQhUEfsmY8iWHysqwZJQr8evyCh3
XtqxuTQAaPvtHAIwKvbAGWsYyw08PKWZn7ZzEBTBU97jp70a76w6srjMIp87v5Xrj/rfoJwuUAdN
DfJhwCiqJeF2uvkgbTMATjtP+bAky+04Ww0aMDqhObcaOxtiTB9V8tltwPtuz5s+WiUJqgPEB6ZI
TAtkerhKSgeNG6jRfvoFKM5gbcZdUSJU2S6s8pQpn9xxrQauTf4bU5Voh0qZQDwZTVQrS6d48Poh
/gzgfCktOHTZbOg60XyFEoF/aYzfIs5hmDliavzuTVekqbKpmreyYOjmbDqUpSME7sd2mL6EiVdf
lc/tLVMHt32fj0pJYRu8DGWn3HpR7pNxmGs1KoXqccHZlJamAaWmG+LK74f+mr828a5uZoXBDr9f
uyivSiIF8Uo5jN/yMyhXno7S79VSj+VVjntdHC87jcIiYn9daiaHxqqwjgdfB9PTmLTyVoYURcYS
2mloXcRQDl8+THEu8WIr/ExJj17oQ1NuPSnPXULmQei+/uGZggkx4dg67bVLwg4+JYAGHa4Dw7f5
d6ZzOzQofYu66Z9GG90pL2ytp2UsL93y9Vc+uOWrKdwzu4hKA1O5D5e0dLW1qEA5TyYCuwc1JOkS
uvnu5TyAQ57w5a48GxhcgaEVxedt9zcezC27ohj6irVJ3T3qQEEItub6ZRivfn34XEQ7JHWBjEIB
wHe4trDuwkkvks9lMJWHWXqbTyU9Plaq7qrkSgR/fzwIi8hcAyBnfNfmMXA184RqstWn3OqGBxxK
fSsa5ii0zkVc+9htgS0HSKcQSfMYbE1ZUTOKyeTl856VpW3CL1EXw0NYsMjrPhg/nUFbQJSce0AG
d7OLi8gWa5wq+Zq7mtDZzfO7XIxII12ueW49JDwXKtcr155HLmRxhx9sIBZpGml4vceFrlTFMJ+h
HplEOfGkmoTmqFb7IzLWzXDljVstA55TkiBWAUDffLqwNjQlRnn6PE4I/3gTmJAxtCYu0UUcZfvp
Qp8kZP1yLr0Oa353uMjWTnSYzx0zX62alvGOY6gmn24aKDBX+mHKjAHHnzVBfICxtHncLKeOuiaI
Jgo7Q494lqVC+NCtyqPsuYpqd7yARm2lRyDUkBhExLVcNl5TsTkrWekPJlVF9Tq6dJjXzKS3gud8
qL/qmB7BOmJa5rjTVf5DDMOdKGHB1f6z1yRvVZj/sIb8x9BBQA/lw/kjvHVyv34tokHupOuSNx1u
+SLtZoQJUb6avk92vLz6zvj59CyrrLl30yszeLluA8VlFxCEd14e4cMDFcNxVmX56uUTNKEWxo5o
eGrVTLtfpi5GhdtQjfSIV8IG5EHgkv+xWd/K5nOTKGbQhAa6/UNlZZu/SSsO0JbvKAG+j0vUMa9l
dIk5zm/t9jRTtASlIEDkqSKV2R6xJQUKX2LH7KwI+tMUdwsEjCq5H9oroUGg/TWGcVbggHKeC3Xr
8CtSz4/NGOX6Wy6C8RaomGEANkTL3NbDTRgN1pUvFayLCMYdDz1le6qH69I/JC+ZI0WfLIHkmIC6
E+R7d2JafZATBBfcz/aAgghSUFshQZJdNHQ2SxuCPGwAyNMXr6EYNFqwSYSdhIwris1t5jbygmPY
BjLrhSDFxdWRfUroxIdLs+osEQk0nlfD0Xk0KQuySv86XsD+GhxY2WzgAjSuinYoX3PesBtPLfXr
2DnqPct69feVx3CzoI3jaePBBtwPSgz08+MoeaSkU8n7Vl98KjYa1St7kGoduRFpH078qFrRjkEl
7TlAfQ8nlzMlRmgE5Sq3uh/taO/xxJw+5Db3vQ6AsOObsfO+qBC9LU8+yIRpss36z0hb0gquI/R3
LfXm9fJBdP6j5yMDMOuvYTq9u3X+45p9+vW7UwXn1q4EanhMhx++7eMwjyNG1mpPiwcZEw3Jjsd8
KGdxd60pEFnEgKhLA/h5W6fUzqPr5KXwv4ZOWf2WFBato7rL3rLpYohyeH3WVbkCz87bg0G4aRv/
Vzlp09ZQrX94FWxFMwDxeZZhEoKmLWdZQMWuXxrTVnEJIVvIA3u4i6Gjal01Sfk+kljSlpGC4+dp
myBk1XeX+Nx7ItT/huj71QGywe2jHkLev329BmvxAhPHwQ8dlwyCEL00aAwGYfyXsQsUSOdiRnxG
M0Rr6Dyq5eFkD3T82ExeaOUEDfD84k9sNpkkdwASNPDHNgka3BIKUej5P6gsZE+6CSOmDVU0UacA
O0N0MUM/ZY9UC7wKbjAA7vr3H91wGbMp/SDetQuvXPkZTf8B8PvYF+Yuq2DkXL++j/Y2CUq1OGNa
Zb7zY4QaSseDdIr7fPK+qRF2kemMvi4j2n9fZgXb9HYQM5Cfb05T5mZ2voRx8a5EF3xlL+Wtsir3
eYguIo+HrzWBCHAVhLBVSRXgmPzycC/DvgxrKxrlK1mKuZFjN96RIDFXbgnMhVhw89mgZ63Masmi
CD3XIs3GVFvNVtsM9auXBgnM9apPemp5zkJRlyHWefXvIYMTfFU4wgIpra3pOaRJvAGB2KHVzJeq
HyAZvRjV0RIoEh+nWjOwIroI/W3fAWztEVz8AMRb2pU3m8lnC4IyF/FLnk9dTwd1GsyIsboEwXee
7/UIgBbBQDwLIeJBz+nMCNSpmJJ3QgkZ/KUh6/xFOw0tCqL03aa7EX0fqLc0k3HDyPR8YLqB6ybT
i2oiVD60FdYRkjWOGd+V03RIENtL3L90kYe+TS6H1P5DtMqmm9/KckrTF+7F0dlZl0slJVpLe6QV
m2RisJep8KPReRHB4j6OS2O+6grqHQyQK7mL7CzsbFpYyAYZlQ2OdPgVB9VSaE7b6tWolV9M0f7e
c8Yemu3FoHKDxe9NgRYTCdGGT7lhayos3CaJQKihLc6PXsAc2xyV/y+5IrxkQop8BSJxXrISfnO2
8LCcdzb2umsfnPvePk8IgR8sNf698TZtMrc0uPSIv6bx37ru8aNhh0zBSDjryfk/+yKSlzGvbV9u
bJMU1S6JRMq4gG0vTn0pNNw+N/vfCHCBWiA9IKvi3+Hmt8wgbkRtWy/GQQJ2iP/Ok/Bb6qGjGcMN
vvHsfmfKmR5Ez7wtBTmry6t7IfTeMr33vwR4HlkyZw4QbOMTw6qMImss4xevRAjKtPXXPEpRjPRh
QBuHC+BGPz0NGcz1GJoX2pfY18eHnV8BCjZVZf7gnA83wXIBE+0+j1+kZ+of+NPiIU/MsMvqeng4
fwQ2jnINXnjcAAJ443kE9trXH963Kp6cuBoL3htIALfj4Bd/mNQdb9XYBH+ioXqpw+dE94uLP6bl
ggccttSWE5mNjldPiTBf1/jVxNO7qOIXXWdv3kLSPvvfhPGevJp/Lnj1uuyHEdVXS1AgmknQ9aWQ
9Hj9lEr5xgHcyf1Q98OtzpZY23m3tO9qrplC1aTZkxRWtFOjVT26ptO78/u9vXJsOKRoqFQ2GRAM
1C26aqmBEqao9LunGKYnO+O8eONiPXk6dYdbzy6sv0ZYV3/JoDIoytEG9N0sOgruxtShBXtpBhMy
SDh3xCVnsEbfH5zB+psBixLL0gUDMLRqbH4MdRZ3cMqojPR73o8FOvmqJNS7lY6Gxe0sTUUT/aq5
+32UfYogSTs5pffNslTrvArfy/rHYXJbdYFCu7kK6y9FqED132PDIEduPGTldKIp7V6/C5KpezEu
TMtrm+YBTqS4Pf9pThyFFUmg1gQkTTvR5tYvZT3yxfwcXh2tQGIIGcRcgo9pUyc/hogxhOftrb/6
4X6Dsjv7R4Z2XZqrDvfbzd0mn9OgeNcJ1AChQoo/cTs/ykHAzm+H9vfKBxxaFIX885aPNxXLoKm0
VkETo0i6sRwnrj0ljn4fbY3IUt7QDuDVbd4hP3Pxxq/HZrtMCs2UuZjzxQZugqK26fJ6mKLiXQrV
/CaHwn8YJ83AMrg8300/+9/dCdLp+RVi4MgsBRNYoKAnvkdb3/q1Pzi2RVt0S3bx8k4mqsJXPVqR
/y8I8ESDuTax+Ml0ryB6147WEwKKxOTM6aOh9rc8Syd9q4OaCYdNMzvRU01l/g+7LtCg6BvX2C8a
vqzzOoJNOzd1Yg8+48Wdrr0xpQfopZaoCO7gJcdvYphsplklMeqGlt946YswTZn+u0pkjuQVXcz3
euo1I6vjbHlPBogpTAg3Q2t/Wiaij4fQ4brfFTG94H435oxGjYz9FxBumN4IkYruZojxGXcUaEz0
ww6mqru3BrVYz5XMCjj8zVSGb5VSrn52LS9JbpTXNsFOTgm6ZRTsXO8eXDAjsrPaCvUdW0H1ZDLf
6HQvwi/a/Mu4eJV/A7sEj9METjPQ2VoU859aC8GEZ2+WqCgPxdS82hOagUiWmvEpnkJ2JejTlL4o
N6nn+6JL+uipDRahnmSsyJ68dlLDoyrKYXjNjVcyt77xpfs3tZiJkpPf5tEn5WmuRUv123mmWalE
cUYkwLrv0kuG9IvyiiH57lnd0kOZthJn+pcOslK9Q4htotfc15X/w4smpe/rnL8wN6FVGsv7NAZK
dcy1RPDnj2xM6W4qaaD8psMW4uln0Tih9RLHRRb8KcRS/0YmP+l3U8GsQIMLfmiIZgp5sfiEyvdk
gTEJ0S/9Iw3qNqNu7Rh6bD63ow3qKSp2fRQdPBI1VtLLPwmrTHYiUBnqG9QqQ9RkwngpPrcmq+3f
TDq73gMF75EIqwsYY59rCIHu2hCZ3C+T17SMa5BjXj+3SdMgxBhAQUYvS3W+/JfvCvd/iN8ieZND
NJrQhMsj4f3pDH4j72TPvjFGXMACQQWdn9481CZu1bfOr5z8czZKHTFFY/IYRNhblf11gY7Z3XtF
B8hkcJDQfgki5k/dVATOU9bMGLKkRQcTQ1USK/jdSxPr9zSFzqFuKbiiMCW7rgtvI2vlxi09ndk3
/y/LlyyITJYy9yjO39Mhk8yXMRBnGQRHfi1uRFmgQUpjTdYzEKTpp/TCc7d610O3BAnX98ARVkok
acKhf7C8JcmqOlu+eknjIR4zljT9hmlwXfV7za8pygEK0bANVE1N8NCOG8RRlVbx8MOjUxBBHTy6
Fyz/MXPKwPjLlJBjb4s50CHKcwTQVLIOzS2BP8T97M0/TKn1nZwZMG4gonyRXes+ZpKGcXqjqs/n
ve3xywmKC+MFsieVOhokD41WZaYr3XdgksYF9xHUgt60ZTMDOw/gE7n0aP12vUWYwKT4PCrkTxvv
3npLOi2RmL4qCZQwdh3uZKKVl/HmeBbXS/ik11oEkI8IRkhLKJ1tc3uLaD1t3VS8m5boADGA4Eao
iq5/wISb1rt+T4Fj6eQBVCAkWcsPmz1tvWiQugp2eyxBxTNjUCSE+32h1YrpfDm/vqOYYLVHEMLH
Ab2gjefQXth0jtBqCHZjY4u7fdY7rtXkrKLycK2ptdaPnTXIXAsBh6ZQ+3Ay2BLtNxH5sFkV8LwJ
s+FhcUm1z5s6OpnsHaE9n2OFZMhxDk2Fpp4CII3ym26JsUa4d5/FjIyy6ldFMvEPvhppTbjv1eMO
ktof2svGTHo6nvS30QMu1D7NJ7+K/nREfq6KZn48v77jrwa27bOLVAMIj7dte20Udb7hJuyMRYcg
LTXL01hPPVLhzXSBuHe8lbQKkQwDicC8pC34cGlWSXOZ6GEA5wGVY7GQKY1DZe40sza+QdK6jhuF
4yR6A3V1SZHIR8AnDu25elZVSkS1U1U+vaHNNz/mMmnuWwTgLyRlJ5YmBf8C+BIQsfY524dYsZ0S
aLOWiHaaRJS235L5aE0fMwE9i+7CjH7g81/tyElTj/hob+OkWxoBfbkISRDQ0YLYh3Q71+jWqBbu
V04S/B2u2fTzvNH1hx48eBiF+Az/hagfL7YxmoXNmFgFixSoQpqbyBiG/FARD/9z3s6JI0m7HDQv
8gpqe1sSZFaNTT6Wnf1D6pEidwppCHSdjgb7Yh6z+W7whajyw9jADqpE/vaxswZd4T0nyCGxj1CG
jd5LnkBFzGEa7EIX+PX80k7aA6tbaT2gQ1vq7GD16G/AE0Fi1VqsG+0U8Ml04zMVL4fK99CWDlWY
620yJBdPiVAnyfD2ba06xxJ5Jl9lQeZkSlI11dP0L+yCOXrDRZbZqTXCaVtjIuAZ+D2H1y6MdJn6
fQ9I34QFVlaR+SJA96z3vM/DYqkLe7o5LvtvyEMgQ2oCa/vjFtilvORnSUeGlpRoJ8d8Qy0W+iwb
71JF+NTS/FVUiX5OHtYj1roW1qiqKnyFNDjeoizAdMRhAFBoKgp15iIx4oS9tfkX4RS6o6hFbpZW
tQ7iOXnov+a5xagNwt0bkYGticIPUMcA4j1/VE5sJXRZVgZ8TW9guPHQVVEWEeW58NXQ3nk7Vml0
55UlI7TGK7k9vN70cQJRRpBa8JlEDZtTMvW+aZY0JMVymu8ClvXjmGXmq5th9PyqNs5ybwpOtSAY
EMTQ2yYzy8zC7Z02ehX9qkGUz/VXzynR2k6LZJd5AEKLRyH5vNFTW0liABANNTfiQT9cXxsSOUed
7b+O2V5qi7qv+ZS7AmX8VhgQuPPm1h/3wTeva1z3kmoVpQf82PrrfHiABt0DFPHovlKK44dThaOw
S/n0YrXv6EhC8VjFxCCcrXt6lPVMBM6LyxAFIYfk3ni4DyHWKFYBb7W9VNftI5gqgTAlBAo+dO1x
UA4XltFOV2T1mD6LoKyQqUoQTrFl8sXKL7ZsrI7pwx7uTbEwh9PPh6M/5NCUm1alFTQupsK0/rmn
rQqkIT4r2zCGQ6Lp4yqUowYXaYPzX2+zqb8sE+6BcK1cgy2k3SbV6BZ+yjTitHEUg0Eqkq48ThTl
uEj+HbZXUqqDXxZxmXQAQEYKjyxOHUFM3aTPyqEO4xUlklwpVZqcCs1t6F0kI51aIXA9B5MYyYNW
s9nb2S0mU0NQrCNd3Dhp2N5wL2Ky5kjcuPqi+N3mzq/r4z/gsES2LG9rL2vdZBbNlD2jO1aO38np
WvfN9Ms83ozKt5dnJWcvebBULqzrIuq9aWigDoELHueIrefGtR69Ps2eVRiPn8cQhrAKFdMWJzQi
zp+bjZP5rylYn5DYuNxbrbxQh9mkai99lg7tFCKAcmWWOrlvw4sf8KQpriGl/lU9bvuqE0SEhLYx
pmxotHxkOvuGZAFOssR1ifJ+VcR99G1D0+Al2rxCbpY3OV1j6bOuGHGgO6RRvIBgWmUhsu3etYnr
3h6h5tq5TR3rqN/ZlWPlEaskz4pQ81GipcYDyy5W8mLb25pybFwMgfse6wCxR/Pq8Bq0pdKDsDN2
UQG03FJyZ+6ElS3TjYoc/Wfe2rwPlm3p4otJ2+IrQg7mklDLyd9hJWogN+hQ+t9cxVApSJbIUTzL
KGP6iZyWv6nAuPf7PR4ECYsL3PloeuM+ttbFEPjUQcITkEBAkl4LJYdbsIBRZpO0+Lozu43sgfmi
IxCQUF/s9Ds2xbell5GHkXjtSFeEalUbde6cPcsYhEBowAGVrM0xl/3NKVOABARrFAxWbOJwVZkU
09Ajn/DL1GhRW5IlG+im8IvOX/pjVwrvGt/C5pGD+Uc4UmpkTp+pftYatNwYucaDXEfVDOKuKv5B
VQui/qq6z2HhzB4V0JIpFWM/UG9cYAN7aTxC9qNHP4zYz8W6KIexcd3gnTROAc2tkDxU0m23T0W4
1nbT0r8bnxdf22jQQGSgoIV024MArPhkiTm70GK0efv3RsFW13gN0IVQ4/D7IYfap/Mceu9eLBGB
a5kkrch1fx9V3XzOBnzcmKOOXbnTpeu45QqsphFKW+ta1JEpVG7ys6EoLbOoGfnr2PqZx2CDLkfn
TuQOI37BxV9IDBF1iVfZphGaoyusP86fqM3h3f8GCMPQsINIpwAzPFw8iGvtWWDwX9HDaZ9N40FP
7pb6BSLFJQGsk6YIN+BUrZ3a24F0Q2d1cUXZ8l3PE6WWRFE9HPVCVGXZtFSeX9fmpvxaFzZIuHlF
jhDXLHFlZwk3fwcqyW+oTJg7aROrZt2S34T9xTfytD3eSH9FC4HxDvexMm4W1GOVvXs+QdUYa0aF
Ii12I8wcfILkca0mznpyPMTnfIija+19G7D6oz/XS5+9j72Zv4j1JdYdepBtAv50/VaSseGvqQkQ
AWyOyCJ621h+kL97LcRbL+YaIFdg0CuIxU1bXpSePLWVLAjpQMSmgbo2/nQwDWON8yJ734PXNL0j
jOisnbc19zFUTOW+en2Sw0/PO0kG9OLN+nirsjozBSTGpRGwRqK4/CRttFE/QZR1/1iok/2D04lJ
0FB6RIEotl+vih23tSIr2Y1xwKz0KZgfU79CzdymyyL0r81IuQ2AvGubYbA2y9G7fXg6lxxRQGe2
1buZbEioWo2F/Un7Ua5uiPhQZzi/o5ubvkZVtJKhikqnPVDe9sQMYW71mW2Y9GBos5czh5O4Eort
dDHYP2WKFYE5RSB5tN0frqz1CttNI5d3nvr1n1KVVnljJQYx/kr21XXE0HVdAUQ34kX+YHDjrtG3
MnoorOzZKHfYCdciYqNkjay4Qu93oQ3/uuaufa6G92J1uDGuxDaXcUVVQCar2clZCIpxHeN2BAIJ
FtKIt1d/tIBbDjC5liC8LYMns520jNssf1boXz3pnGzbCA8S4ayXr9ebWif4opUDVQbNs81HU4k3
2qMm541N84bmNu0wfp+9DNHFqHuNaDdRN0efMBD0mu08MjVUTPLWVIZFvLYAUnW/bdOL6rxb5uF6
MggAuVssh+h223ATVnbhUt8g8Ys78bsX6eGTNUHIFO2Y3OsKEIEApHpcPDjfirr7a9WtquJIF15w
ZptgZv+LrPik3Ot7IWRzuLVVN7UTzAvug2mZleB5LVQFnSLUI1K6OTJJ34cLeWCFLBd1wfipzaZI
sNYdaV8F/z00bqWhZaUu6S86LcWDWjpxF5JfXTiop6zQnwG7Efkc/0hXLJvKPsJjZs8j6ZPNuiCS
ipLC1fVeDEIbtCOKjfDbw81WLiM1jiHss2c9Te7zCht+0WpV8JAXcezNk7f/alxv/nt9ZvlzuHEZ
BbdqKIEsCLbn38YUfEt2jXdLhSX+HJZUxK++gOzeapZGGvDezXvQukxxhrq5biHETSlx0Aal8Fuy
vyvFY38tDdxnrceBKm9LENliep++mezZ65X2b8aSlqNPxrGC37y2JuxbwlpdKtyeeBTIxIC4Vl0U
INj17z8iooikVC1Gn8lo3S9jTTOCEmRIbXiRSn/qMPKCcxwJxla676GpajHdjPBF+uxNFlJfunAz
5vVVwUXl91Nrgm0NZk5jJg/QxtDi2ukiY5E+GyQfeU5l+jT6ICND4ssLAd/6o7Y+k8ZI2Ouw6OgS
2lzjxczg5jCknpU16Z0yVFCps0K4pUPhyaLp9JOm2fmzSFBZcueLczI2SSCNAZilD3dlb/IebeHz
IVd+kNSN+zJWEQ06Ea856DkqzrTZrzjsiMikDuXv110JrPK80hsADQWGwRabgLxklfOk1IuuIvkI
fZVmxhh7AwL/d1ebouuC6iYnlH7tbdYXLknl0t8/PkkzF+q78rr6tU36rHuXhbL+gTHCPsIWBGSI
k1fX8+EuWDLUkk635Umm61MUA++MPphL1l3MSbZejC3cS7xwZlgW3bWHpngX0hyK0vJEr1z7ScWa
nqcEyM4toDNUIVMfrt9HIj5m7gHhkeJtwggiysnWxLVPIl8FUJo2+B9FnQTNqmu1H9axLavWBC/7
ynRB12njoS30zIKILpknnXAox4BLoFwwyUrA0vgHywKdpy9wTSe318/N0ZiYrWpG6ZeU3KM28clJ
l+yLXTrZhYB261TWVZGEcMnW83EU8w2DgF4WsoO6Rqd2RNToXnD7bhZ4rLfXr4ptg4m9ZiLUozeH
YygG1ScIkMiJ6SPSN/peOCq7/z/Q2E6uijYx2sOpVh1p62VuujSZYFUmk+hT6bUjIYzM7VBei2ms
x2LV14YdhK8i5Fmfhw+3q8oRaY6dhiMYzAWFhRYxOAgHN4NdR9d/K3B+vhe8FpDbbfLhxhqx0YVj
oY2tn0aXxhHtIwaHZuc/cFBIPcDSQc0CWv8RzGj7Sem5JT5jTxuYTXKfB0hKZJQfLxz2E86eFw0u
HpAm1Ut//ZYfNrDNMtUG4YDwyIz+c47E9NsehILiiNKBs7hvS3VtbX39ajRMAbuhMoHi45ZlYhkR
p3YiJ74aMCNtMhAAs4xpctkEAhctVyJfe3ureDGQBkoD8MQPFwl5fOiTJGGmYkAS4qUgeR55wm3m
Xw2xr0sDGYL0gfw0udzGB1tJm9qwZacnk9dM0BQwIryqmB/Dho94/kZvx8CGa3sbgR0PJsIGdDtt
Dn8r2prKZdW/GN8qJMSBtnfrTyYI0EUUC/zi7JNJNXIycQr/12Nv1eyUBcP5Utu706n4T5u0jGqO
plExaDK03Cr5fP53PEyHAOWRCUA8g0YF1Opgnm2Pl8hH46Z5/Eo7N/CKsJwd0iz6T5WU/zYNEhpD
LJiK519UAF/3+X9jqF+G19OFqgWRKFTTw0/u9kvspfDL38TCjIaRdvi7sV/bY/Oi+NZ6F2vlh/fo
v/bQJCIxgisCQHZoj+zdEbouqOxw6r95YW++KgZJ3ZDpr/hnzIinxakuNWSdWuWvuRBkEsep2IBO
CriVtl5ly+31IgyaIYGzFaAd9H8oJR969l+rRKwIJiF9lgD2mxPntm1ZpQWdprlhiIlMoKZol4s0
rELd50/OiaVRa/F5QlAdRCpy/fsPjikbfDNUblo+7/Vu8b3oRfous2npOlYPrd3SPnHe4onFoYUC
YYQS0tq6tzkyVWbraJomsB6VJw8KQtp36aNHQhMMc9LP2zq1Op6rlf4WcF6202AqmeR1Ajr3rE3k
7IQFEQbVjmSnVJrfVZM2VyE++w9H5XONC6k8kudu7uEA+0Zn8ZS86RqCsC7BAY36/5yd2ZLbRhKu
nwgRIAEQwC17Vy8SW5K3G4Rsn8GOwr49/fmSmnOmUWQQpifCMwo7xskq1JKV+S+IXMzlaqJxdmjs
ONJC0tHNyanUldvRt3NCDegheV2wQQac8nFYIUhilVRm/sVUio4pFwk5lP5cgY2QOVaxA2LU1LhY
bhHfs2vMLxLDR2Z6u1rhObdMHJooYpckTUdtp1uN3XVpDqTpyDAOTTAGqc+eK/pVItS5UKS+4gQJ
mZZ0QNsDTT33yv1/U5nShMeNBTKzC+Pm7vIsnp5fAh8XBwqwfNQktJ09D/x8HmfBWwivYm9m4wig
1fAfVZtPT0WIj1BSXQmllVUJi42SuDRR2Ot61Q7Vs22CMyK1CfH9U7VK/2NCCXjHW6QBCROUvxZl
ceVWEPNKGSk3JmLMYjOwnFQc6HhqBnP5Oc09OpsO9bGwwBavd1fRb9r3I5Q4skh3UTD5Wx0rXySJ
XUG8nw5qzuPNHdgmquNeTgEQ13tT/XH5E8on+nDlHaMxmwyL4xkJTi3L6dPS79vEB4xJ9/rBdFMk
YAVxejnK6ZhoU6KaSF2Hb3by6BNpIyTHLUH00dSgMxSDmkrthCPSNezNj8vRTsdENN4QPMRE11pf
IUbdQqT1q/kw2PnOpW7V+kAinXlcmTvt0GLu6L/SXOPRx8cCHblcFH3dbnB4c+eD7QAcOkoLkh91
D6CJpLFP3/3yuM7NIsM5ojBhFOseqkbt4/pop/Yb8wferRCZrxGSj+GNwUqoc0ODrczLD4kQoBjy
Uz5cpAaCK1AZXPTpssb/G0+58U+vjKDftUafQ5paBeSfGxukKeFsCGvqpJERTNMG6ABHybSbSvSQ
HRtqjzNm7oNVz8P3yzN5boXwRqITwjEpN85yeC5GKDGUX2DkrThWzbU61H4UHK6PQmeBqgD1dWJp
h/5MhuqPlpu9DBNADA9b7rvZyq9rKoPwp69FO5msFR6YNAqXYynGHm3eLQ/ZIRc9UlEDbrj0bhCl
H24vD+jMqmAtwJ4DfU9hSh8QVrhz2hnT7i0MjPLvMEa8sxkbcPg5fSDegxA6Lwc8syrE947GFsAy
tBK1ZZhUXVS2fgfC0wK8auOxcgv2y7+Z/dWHkXaX0UIWaXFROha9N+TltGl06xSjPaQE0wxS2dAE
UErVvPsj7cPqwcWk7s9kt6p5fDI+gpJhsQKlsg9/YhnUyqfQrgzDeA5DgxMko/7QFKjLgYTIHi9P
5cmSJxTkR6j1wOFFO3oZCq8rI/JyB8UyRwABrS9OX6v9SE3sgNXIgSGVWNlcYhCi5cNzG7Vl6Jsp
8jFIaoYzvohA6ILPYZektzYbL7kdMrqUUMOdx7BrcMWap+BzoTy46EaN59KctWsK5CfrlhoPe4S+
k2x5Vu5y7G2bOSo2YGQjEAbZfowecInouRKq/rEd1tzO5NhfXKlUwikcyCdFZ4Xn/DKaNaVOam3H
ErE7sPifhzp22r8anJ2se9PY1d1LkinMMRTORBi1e9uyuzd6u97+cvmDn64tDm96NyKIzm/Rew+1
VxRZ4/b2C2Rp2NVYOYx/hJu8bfezUt2KaMPpDFMpEUqO5O5inqWNeRwV6kshNl2h5z1xXDlfw2zc
Hoo2Ch5pRq+JmJwZHDLPgt2jWEBdSJtjBCfbyQt758WzZuDz1PowvG6R8bhJJkRxV46hY/V2+Ump
mAh0B+0GgULpq5qGaBvEvfnFK+B1ABwo4alv8JqitwROKfhFDdN/zBjGnypRf593OCHQkYHfvgvX
fK/PDB35FmGX+GTCpFPLqa4TMzCSybZf8HREPyI1qRKo3kEphDdndhUFULYzFyQoO7LDo3Olfmr0
TbCLKtd++WmWG+2814b+yKGBkPR57ofreHkST9JrGv/i00mNT4sHZqoI3XzTvqaVgRgKL8Lh1YMY
m+2HHp8Jq7iyQnuMKLsVxRGyOZq42iUNiXvK0i4cXsNtiXRi68NrvM1ifug9ULTw6k3poE9BWgq+
AdikXlDvp64Oq6md0Rmyk89NRA/XdCPxI7yyyi0DYzMK3pTuB6m3XswqDDuLDQ+6uzdgwKYEGx0i
Pfs4I+h1f/moOb1b0D6j5SirhPeZLuqdUCfdFO1kfrF3bbT9gXvzZvvdwkBsrSZ7cszQXRH0JVkV
ZW5YsMu1T9W88apy3uCTjaHy4JS7LzxgvDeTT/XJRR3xt8sDOxMPIip3pqxFFGfln39Ig4vdprGs
spy+IPOQtTeNBY4tVb37mOddk+1nsdK4HPF0d4PwBovBFhComU6sR4/Y32Zm07+muMd8HiZatrZZ
Fp9qgBkr2dzJPbWcTB1C507Uf8WFkGcSEFqAs9TSY3oFadBTphuEMGBATO0BnmDBXkwrrRE5Mxdn
Ks8zeaZxflM4Y88v59bNu2owM9g7xypvM07WU4j8F1jlsnpsGg7xIuPHoQJXfrtyjpG2lBYuzChp
KOhUNsNw3cybvQo9F+paoKRhvwec3Ui3Xz/HyBEihSPwLFTvdYwIpOydn29dB4ccqbWmVvCAmsnX
2KPEv3MMCEPQM+isoWb8JPC7FTe/k/WLhB60DEEeMBSEE5ZzbNnDNjecwHpRXhhHrF9S0Vvlom4E
KHlGm6VbJbadLGBCos9AxiF0Cf6wDJkEJg4JIQzdMEzQPzG8NniBdQY1grXWraDAT8dHX0aei7zC
AaHrTMGZUO3GbzDRyWjwKpMcU5U0eBukvXhrreomy/nyvzV7ZKiT29i8uMBH8v6RwX84D9Azdyuw
L/4hLWAmen243XsdyY25CeeHYofGUV9eizPiOUweycMYqAMCCtTZlkFr9LaiYRvO3+x2a92mAxVK
LwdZYfZhfJdQi7q/ZnvI81tY/9xQsIF5UOo9yxlBGCNAFOcbhlmgJG3OPEi0zf1sAF+5HOooIbCY
UGJx1LFOQMiIscZybIkJpHa2IqQde+cOoMdj4+yevMF59uz40cx3T2EY/qFC/v4WqeKseDADnAdG
+zmNFUc/Rt45ksf8Pa/Ctdt2jN9Byz2GJr7CXuk8DZP3WMfxI4/7R5F7nz3nqd7Yz/U8/ehz5w7S
/efeRg5+2x+GYqIYNf2wYuMXyw5+uTzS5UqVSaU9gEAQKatcy3qLz23sXlmbcPgWFsAsUkPcE6ml
3yHrVNzyAlzzfDoXD6A5HWEqzpyu2pOntgfKk+gtfQ973mFpUKk/B4Wggt17ZrH/B+rlR1Dm4lOy
UoC7ipAabXzadstPOdfYOWzjJvnWxBxoDVB6Ff6KBhevPP/RS+cfKutuwlL+Gg5e67zbdn8IUQjA
JuDRzPp7zxp/zPWOXGj3Uiv1pcjVQz/Zn+jqvBfNWi1jeU7xQfi5wFnxqEEARSTRlj/XKvuaj1XO
X1WLBHoDHgyJKICCc7Fa/VzedD9DCd/dg0bBnas/jmq3TELXmqavoaEw+vVqp/Z5EDdq+3djKKtD
fcqKjBvD2gw1ZRS/t+KVdse5wSJmg0UcxyVHiXYPoPC6nf0omr8OcykEjgHH5jTp++gGb+72r8tL
/TQYoEFenaSCdAaoKWszGzrdLnBS9S3HcPh+S5PgtnPt7i7zyt3d1aFsUiU+lEjLMLvLUPXgOoPT
h+k3BXrkEYwmrDHq2bdFeLXJqmRktPggU6PLIPt4GSqxUcb0wnr8qoYyiPc2z7t5Hzb29nfD63gU
Xj8wURbmyCAkrINltDpB4cbzp/HrkApTRGUG9nAqKuN9squuE7OX9QmTChw+aBjh3ekfbEZ61ED0
O/4G9za8txuqQnbGSyHpV0Ec+tqQS4XDgSSenJpDQh+XqqYpo0P71Y+8UIFnq2p1P0Ru/DXJNt1m
JT3Qr2s6DVToj0o5Qk49Mrk+XNc8wPptFbo2apbl9FX1vNjTCtYiHLHmB6cmbrzo5P1++dPJQvh4
DkpQKm20w6D184LVShNz6QwFPprBIfTs7gFCU3TnetdSJSlREkWSZypbcp/oUVyVUEt2bF7ioFNI
sygfxvB7EmNVUUn/ZhIKwrJ0pICcAYxYrsVk1yIjvc28Q1jWrMUcz2mI2bDNwlV1ZP3WklBkBLw3
0F0H/qjt535Xe1mbIuUS0k66xdgFPYsBCSw1RebjP6BPnPtWFAVB+IADFsrGcmj4JpeZOzTeoZvM
6MmE3nbvbBLn4fKK0IkG8rHI2zg5aB9aFv2iZZgiadLM8JV7MFs4vGj/bUVU3oxBv4fNZAVkkmru
QFv67RZzBnd+x2TW/u5ZYHJQOFgDpZ3ZFpQFQSVTqeXq03MRw+6zgqPEPYD4hzkYiSqK8NFTcYFP
1Wh/n03yy8uTcGYVIXpBcxPoEe5Ajrbz3a2RWm028dp0supvs9xufjR1i19C77YoyP2LYFJVRwwM
iLC+ZIvOHdqhqxwZITWyDaQOsZ268XPDWKkNnplM3lfsdWoSlLx1Iqq1xQbLzRvnYFtyL0jC0zsQ
wrJiiqv9uA3d4SZx/CldGeKZrQJ+AYYMchCMUn/6JFzom2AssXbugGam7TD/nc4UG5UlJ7dx9SXB
GoYgKd7O0Bexu9QOHAsNPLfaDpuDbUijeAKfmZLv3pCleSu3+rkpRQeCq0/U2Dl8ltulz624sm2s
WJu6mB+Ui4qiShAVSLcWJurtRko9q8pSZ9YnwTjoePVQ9NBt/dwgKdMSIaGDx+3wgMwEunHY8TxY
VFtvL6/OM6cOoUjEqDZiA65nyr1jN8gS9duDPVLNvaFvMSDE6Xeo+V8OdGaN8DRmYdOA5OjW12aN
Gmo8xeUObWs4AcppSVkap61/MzygV8mM6evlgHqmyyKRvg/ziLITt7y2SHqjLstm6F1iJeNnta3G
P9M6QSnImee9UVFooecUfK7hRKxsw7Of70Nkbc1gRxVmKi8CrJBL5C46AoQWlfF+vpadJqe5YNng
ulLLhbOl34dV6tXINO4OanC6/CFsN1n6BODdLVb2wbnZpCcuKuX837kOl/ugbkIz3bmGw9NUbF/s
MMhhcRSGwtzICYzmtun67EtCV/gTWMprySvHcSKgyAvJpKFHFXQZ3qgzO6girglzhOPe+LhCefXW
vv8HcqLnvt7HUPrX66cSG7eWvkKAra3pgy9rFPbcbrraB9X2BLPJmQ8sSqh2gKX1PN4t6ziqy7FA
SAc5i8IO4rtxu0n2u2QDBdxAvfjyljjeph/ywWNArgaEsFHooZWt5Rhz7qdBnbXFC1aCB2q5Ce/M
Ddl8l34bWhGIHUfyU0CYHrimvUjXU8fwERA2gt9nNf8AdmTdGpzqt0nlvF/+ccfa0fLHgeCGaSwX
M4taT1aLYGejSANrCNbL39BH/7Az9wU568fQ9h8Z0V3Yqwd74q8+/NULqLGYOb0toMVPysVtfMNz
fi7+sgtAX2Hxl2kUX8BJKURZi4ewKR68DfIPM7hSFCDuzIoqTLt7Sbz+3i3nH7PT/ZbG+R6H6GhP
W+umiOLPlr/WU5JtshwjbyXukyN0kpa0/gGQlaNvtMlfvFSaBi1225ScqZ9lJDmYi+MS4yMhS2Hk
P9A916wltMtMPj8KVTz6bQqj4Ky0pV04yVQHnQ9o08rN97TBJP2+s4f0W4oaubpthlD9WdhJaKxc
MtqW4h1HjseKozHDS4GVt9y91jRnWcUz9iXczdE3xDvQtgfk9jut02uZewhCmwSQIw49Utb4MlRS
J9Bo/aik0yyItSFOrObBTqfQfTXg7YYrO+rM9yQNEYdQWpOAQrQZTTDLUBFaAy88FF7DVjQLexqy
vJF/SQfv78YW50P6a/s+osp+ecOcxub1CvZFmgd8U11NjdphyIsO4a9wC+QrbYPdDTsEXKwje9dB
qyJ12t8sISfAOF1LHM5F5xkrhW4+LL9kOdFFuptiigZQ2QP/bzPpo73dxp/Bbf9mxpi4mIk0TUzj
l5kL7OpJB04q3F0RCeC5pD1h5nIbOePQgXNOqLSHlYX/0BzRBoe8AGvMqPaNLeXoLX8v2Vyr1MFq
BrYBEwBiEFUc/rQceY8h7FCTKL3QrYGWjQQj13sBWmYKok8JSPmVxsnJqS1rGswzRQCqPsy0FnDm
xP6vUlfiN59oyGUvZiS8EydKvqYOF2JoSG2zhtYTNmXp3qq2T16p8nFTqxmzALMc0xskZufnvrHE
fT7crDGCtQQBNCU4Hmm3kOVxqek8eaMZ3KJWAmPLsT510TtOlV/+ihwrK5K2EJYCbv9m7IqHy7tA
v0OlvsvmAwgG/hEhQ+1EdevabsO8C55VKJAzpwN8thMFz4CLDW3deKVVqCfMPDm4QKlzCNBSPOCW
Xx9Qhsmu7jZ0CSAbfWqMMVIvs2N1m5V+hDYwB6A7MBZU4OTjQ8zQUh4rKVyInTv73YNfhHtWh2d5
RN5jhygsJ3gbrAxM29ASD2gKL46jhhE53nJgdZtnIkg5vJPntFyt5o/Qxnwb2d5fhhAdT7VD4m/2
8ZRMdt7flz/isVn+4V48DpZCLQ6G9OxJM/UtbTdObe4C830YfDpYuye7jv5QJjf6bsBdL3iV//XM
ftxj+HXAwPYOxPJzanW/ibekGdhPTS2uB7vkrmkwloz7A+yLL3LbKxtHq02CagO9l9Z/rQf72Srt
ldk7EoG0EYgeIlxIeANwhbQRuEbjB92QmO9mwpEfh7+ChaG6Pcaf+WAHtVEP6TDcD/l4q6qBRxCN
QXf47g14AYf9PWv30R6SbyopHpp8/PH/BkBWfT8H/b30HtxMfZmbYOUWOSkIyXen9iIULNSHYHQs
v3uftGOUB1mHRcAGbFwS4PQnzqFmMmWPlOH4rxl8nOrk2dRKsX5LQzNpVxlIWpYga+D4tuAkoW0D
zGH5Q2ovdLdNZTbfECnBgtqVXiaSLffgENTK3joNxREloq5sLc5UnUDd98XY+uW2+xaaNWpZHTm+
mWCVZ5CWrOQ+J9uYy0KUBHjNQ62iNrMcFbTzwchx/vsa4mx/33Rg9M3ayh7yOFT7rKq7r5e30pl4
XMn0ukUbBQEDLV4ybgpkcO3xK1egkKlQ9zZHlCDSqGhuqXzlh8vxTqaS1xhsMWoxUI3p7WnxwDQE
qkKh4Vs44z+qCunreUF0Y3WrlLhzoch3MFYUY2lKMsupnDP4By5qAt/M2CfXEVOCIaScNm9Wm8Hy
qxe7WQCw/wvl6NnNFj+aKE+Tb2QD1id2cHBbh/YaDla/M6UvBS+GAowofnHKLweETezkWPD5XlJL
uKsZZM6BsuubakhkUIO3Xmo/mR/cKl/z3tOmkpcAL2nRrEK23waEq9UNIKZZ9W5wEdDBduFeVXPy
ijLJ9MmtV/2WtQX5MxTXIqABSMcnz7q6q8vCyePsxQ545DYRiC+168PvVoPTc2121tPlBXkuHj0P
HlnSPqJmt5xUg5O4huWYvqCeCmJaFbdmRi4MmSq9Naq1c//cRALAEHcHDjC+4jKau1VdA/QCjHGe
Da/H0TUVvDRUOK8lVcs3o2VK1Zo6j7w6lqGMXV+a+PmkL1UzTfcBRiv3W9UWd07Zbe8uz+G5UcFE
E+0tzKVZKstQ/dgiZF+SYZtRmrwNNV/Kxmv3LvHGtc91Zg9IPQc4CfK+PGK0/C0Z7GnwjSoFegWs
XnVpe+f1M9ppuDRH3475Rtp2CKpWwbxyC5xbKTyHuf/EHgdpruUokyyDV8x3emGVqHsRUX0m10Tv
RSgExRCveSCcGyrXDUkOnBIASdpRaWzdesSoG40nuQq8Ai0uWrfqkI5+Uu3dRtzl2i57d8tiDWam
nWfHTchnRGUUITDOTi25A39J+h4T2gYTVQO+BEJXVD5OUpcXzrk4oBmoSEoidGIA1GeW0TdjKmpZ
nGhNAwEE/azo8XIU2VQfTuefo/EhK3D48gzUqyg99bkhc13enuBK7zyrHl8wfYARlAbho4HE9+ts
Xi1O8vO1+b+g2tezRqR+q5YpVB7PbS6DZL7xzGn3Z9Ejv+JFzXStPIlExLSYZ5/AEuEHLdenG0Ww
rFzYhU60mZ6LmbZcOpGEwwBcw1md2wpgUCi+gSmTZsAyFOhpqPpDztLsaXaadYHHtFSrGwsX2J5k
Y2WdnI0HRv9nIxJc0DKeZaVhb3U7VI+MHomSBoiEmYCY8NBO+PQPmqtnDjQSXOHgofPiUYjS4qEJ
G3ddlL5kNk6Scx62N2rjho/WzOv98uI8F4rjTAge4DrpsmqhYmj6SU6oIWwaHAMoloKeyB7dYXVJ
ng3FccJG425F+WsZKlEtTrHc21QizOCW7BPNNKcz764mzouOoNRkKc1xx1Gu1s9Ko6SQMucbQgG/
fgo3qPIgCzTcGu2/uedA4cEVQWIDMSX9Anf7ok0UFlovTW6SNWBV8amvm/HBVdG/uOdwdubVIexW
kbBdTqDBWPPa6PIXmlIWtWZktO2QnmXRR/Z/Li+LMycjVbojrpBXC5O0DDVXsHNLKs/owJEn25Re
ny1891autHMrAkE7Hup8qh2LfRmlLxwvsIeWfezwsEGf3rxBxsO+u74zelwR1P/g2vDCoQqmDaiI
+zHv04qjvsKrtNmgwWj3UbE/kuK2QzvTyC+du8uzeObcQFJhh4A1o+SzaeeGm9f1T0k9mFMG3shh
dDuPYX7bmti3/IO1eO6rgaAR3DQP0pOOOlXFDMdcORfNZNvvh80IZ2kYvHKN1qMNjO4dmwvsB4we
UW7QT415O3C7xFWFCaQFr6XEKs80jfIzkBNvb9ll9n7VRB7jceXTFkU4B6cdrYxljGCwSsKAfOTV
j2U6fTxOKXiNJrbmyXatPKgtTIlHTZBymbin82dtpyVYVOI23BfvDZ4cX1JE5x49CzjSXF77tjmG
wuaY9cGRCCBPfsoHpNVcTcmElML4DT+KDUJ3pFWhb6O05ax6+pwbFSwzOUMooJxQaBKz732oyNm7
ygGYD0OJaApImoee2s91O/s4Kk4puINYBNNO0babEdep2rm5ej/aB4UzWg3KgDiZjNYa70Nb9D9D
AUVFYQ5kAAJVywl0UzX5c27n70NN6wZWAFp+93XY1NXD5UV4On3Uy6DOSL+Gg17fzUnZqQgBguLd
3AjkJ6BMMWTgVSwfudHLoU6U0tk2kk9RoqZqL9Wu5aBgbAW7cA6Kd7v1hu8KxeY9hmfpf8LO6au9
DTWALpwpHh/1Nrfau4Y9/q3uPfvb5R9yZszSRgcfyuMbHRNtI9Tk512AiDl1QjJWz8AEEBpR9vIP
SDWnZwrVCaR4pbwgVWttyKi0TqVS+fhNbUTIZMQLrYkNHDIzlJTmlBrf9UNDCgCcNy9Utp82tH63
49RXbvGOAB39eYpUb9Qxg1sA02uaAGdmkSqrVE945JM+ytA/7PEkQQpsAjT5biPPTscrmx94xEUP
/bjq7HMmFJRvsJtcc7A7TkZllOPPUSERC3pExNJS28dEKEBA7fIE6iV41iiEVWrHTCCvNb0EP+cN
XbOdE76bYUMBthnGPUo+/t5LWmNvbyjCN5H9bODIu8df4D+Xgx+P/A+vKra9QJcFGyC1PPpNyzkF
FZ5NblEGh2Mvc0oKDOkhldgtiycNKGbj+1HsVef/4rkdv2xACSfNqMLzHNw3ZvHFTh2Q3H785O36
7zb+7Pu+Lv6aIyNeKfGcfBKhEcB4AYxClYeuz/KX9tsmz8258A825Jo32waU4KnZeabrVK58kpPy
OOk1+E6yUJxlRdJAi5VE3djYczZ8TyunmfZ2bNBU81RmbtHLjz4LVKAPFO6QcW9/pw/n3YfZtIfv
vCbMfDJoovOiEIEgOaH1R29tOVkJ5k99aXx0IsxS6H8prhauUtWK4sZpKMbLxIKdp5uOc+Nyfgtc
v1WlouzLMONFcHSUGgRHOLPjVmDR50JJBgIplPcSr91lKFfFaTkVdvQFwOvmpqFYeNfkUYe38yoz
9FwoKTDxTuJOO2VZoJZDJa9Ov4gNwXsa4xqn0HJ7rq3BXcmuZFEsthIPTXYyG4nqLhmdXm6ptsk2
3xXN96P2V4h1272dUg/v8q3xC1bUm5sCauWVtylpHKw6gOwMkiNED+o2m8HeFQpgjxK32Q4v8KHP
1aG3V2lg+lRKKFHLp3BHTsIAl1+tiKw2nJuhPaQ93WflYo4R0hB6THarrMVzoSRLoMVwtKzQFsjc
t1YS5GN3QO3ZRjfY6R5SG6XpOgRqdvkEPBuKivERbcZzV7tUXD/xS1X35U8GnydAebMCZFZ42NNd
DqUvEEAB3MryaKe6CnhDO2utDOiPVWzqw5D4wDwHwYxsjfhr2s3eb0dTZ8PdrhG+9XxAC6pjY/qp
MQBt7BoYg23XQDEtwWik6ei0e8+Bf3urmtnu7y+P9HRSGemxEOJIpU5PQty+iWazqpuDl4FlbcSq
mhvFv7lacY8WJpNK5YWuniTJaJ0uV2U99FmXmV59CFuWSugi9xDOJP6WOaEh7KxCYM4MjQ8oZVWG
JmIBy3jWOKMh4jbNocna8s62pfVV81yr/dVKz5lPJ2kO4kccKACbtKWJd2A8br28PSikO2h9keUo
5Vg3CmeOmyJcFW47F49mtqQiaJPz4lgOrU9tBITnoTqEfgBMHh+s18ENvH2RN9NTH0BrvbxKTuIB
1SVBhwfHvuPZptUtjLwOt2M+lodh1/QbF+f2aefDF6yi8fuQ9qP5BVxLYf96OerJB9Siasd0H4mX
WF/Wh9RD63RIILiHCoqH65bX5sY0+SidSU9FnAAoYCwndK5yv4sQtD6YM4ULaIiiDo48R13Gaz7B
50bFA9EWvT2uOh34bHlZ4ph4zhyOVtnQqJCtyMFD/YMOyrlQwpChtAqpnCEuR2U5OZ8zC8vD0eBc
Dbx6QwvpQmDz1srtJv+qj1cqE0gZxmIHsLvhiWk5STKPSWyMWXOo+qCe76qoztw9hhGrUGP5F50E
EgIfJlMUcU9OEa/a+s3Q1IdmV6TpQ5g0RvUpHVof9ywvHUUTd6igIbfo4t0aI0Wq+8urUn8FyEjl
XuD9TVGIw3M5qUWAEFippgopt2yCobrbUZTkT7Cr7XsT6AKAv4FkDK7QA9n2ms72ma0oAAI6+UA1
d6el8i5rh7602BRRHx0A9fn3R+1m0yvKu8RaNa0/s4bo1pJMACSE1qgre1rRzitr1VQHlYhq6YxL
hlcl7T7x02uNqI5rCMFm1K9FtlzfGbxNy9xJVHXwGp5yqQuEWAVBjyCCbz+687iG9j03lceyMgkn
Sk8na9bPrKDY+uogKsPVXqUpfGu1zRHZ7REWh/E9r0F8tW1Cvg69QkBcXIaCptEyM3ccHbMeveY1
dLYxrVTbKOPb2geJd9UiJQ4gLQHzogJAe+pIpv/wALcQjtkFOD6/pUNJ4ddUf6X5/MOb6eFgx/yb
mkOY5Un3W82cr5QZToZIGsE7SO5BEFdwbrX90VV+qjpreJsqr33Ic7XDHnwVDqd9O+A6AmmxREFC
mjk6rtDyS4CM2354S8H33gwDcg7IMMD5CZVsA+vK5FPiIZBDQYNo4Gr1eKCV/XliJ/CctZLXVPTd
BpcOlWuuysudGdpxv8GgsgXkok1gbQ4Zqrlh9aYGafbZqDbYFd19w8YpIMlW39Cy5j6cqDI0Hngo
RsAdRrhfRzImc9k2tNNrEXm2KGT4vITU2O/+UA3VIUA980OPSOb95RWqnSvHqCJZSlUd2UMcYZfL
BC3wkhZmSGu2bPvHYWqKT3Qr1D0aC+rp2lC8g8D8gQMh4EnFuQiyPDYqq3prGulCk2jjOjmxwW0e
RteH4g5E5FbE9U2dtGxA10dtrM/eUpMaW2rw3rJzXl59ey3cigkUl0WUzWAWoXGkE9qTOg6Sqq9L
5Fhp+dl+CnwtjKrPM++ZlYLD6ZaGPEytmecyC4Soy2/loryRJLHJ4k/hzlO3D+/JrddqOacrggc5
BS6XaihqxL4exbAy12lD9RZmlLTsvvHuQPKqZ2Ggfbn8mc4MiCuGRUcCRr3G0/LZJKF67NcsvrAb
7eTGK3Lfu6Hefa3HlHwkXDd4iINfEe0ibZUX6Hv7Zl+rt5/OAAEyHojteQ+9z58uj0n+VcttzD1N
CLEHoFyvM/hma8qbYdvnbyqYVIp7CY1Zewx+Dw0KoUVsqmrloD89N2CycptR9/JAj+nvqyIALYlo
c/7mJeD90sJsb9N0mnAiawMbLC+8Otdsr1QNohDFlELDpvoFOE56csvFiHlK3NrmlL+ZJnR2ZQGV
sXEEv6EMsSZVeGZFks6yHDnw5ZSUZfThFpX2Qo6pefnWG1H2tQTX9bSLd/ULFefyqjOKvofklFIx
Fx1GZPG0OkoSZYHVV6QeakNnuGnxkVMDlhWJQgP/8kJZjupnKJcOtwsbgMe4q+0zkJMGtLKMBv5I
TQ+tdpj6ARmWAcpkZU2eC4WEHWsf9CQoPO1bJTByynrj0IQGrImcJj0NLM+6By6i7l+M6mMo7dbk
oVz3u9kynjd+rT4NKmzNRzR8gvTeroty5UA8My5JOsirBBh3UhZNJqvM4h22E2YAwintKUUpUGK3
VrLKcF4eVcevhYkPzzcEWSnB6plcbdQ7amxb7kmXKVTY0dzWJq2iy2vibBRh4UreTSFPX+lDtI3N
qIteBhrcD+g3h/cJ5PuVb7Q8on6ORdSNyX0hOUIPX+6nuaPzlPgjHmcVFZlhg09K6MSbYm+N/nA7
h+OVGK3/RmRnHQHeIs23jGhhPWlsNw3mJZXN4e6V9vw6mEHZ7cUEYWUStWbEf6MxOB7CtHlPaBKF
u0uHCVn7t3A2Gk/QWQO5aNE/qrIGc91wThk3KOW5795UJj+s3YylHD5aw/+Zw9Bf4SWdW6PcCKCp
hLLB43w59DmdxmYT2NFLWG6MZy8ashcvS5FRt8pVUNW5D7sTlJMQzlhG2oetcdPdDHMfvNlzbD7j
xtzvKZqa6PfSlqilqHh5uZ6NB+SJ1SrjO2HgT3NQT2mHR0LE1aMCpFVVY8IzC4wdij5gui7HOzeX
ojdCn5H8kVrYci7hrjTKMmJsZrYZWsQGgLthnq2HfzA0ORL/d43/XEPoPyHXIGg4tPaXofrtbE4q
wtsQ6LxDQwtU0mMYIT3Dz4PvbOVcqNC01ire52YUHUmWCukKlQrtAEhK4IvtOID4E/yT6SJI6yFS
8RQ6Iw1/A5La1TPKq4MChnC1eOloG7MApJr1qOPi6wsSFZ2r5pOqN9nDPwAznvl4wKTh00oZTApU
yxl1M2tbb6INVj2hIKFyjrUwg6/0DzrEMkvaxxNENjpCSEiDptFCGbkxVQGZ8Zs9llP7CKOv3d7X
E/ydu6unTxADuPLwFIVlqk2fZUdxDcaqfEsddFls0WEKE6h8bk/b7HKoZcHtuCA/hrL0te9sIjv2
VfHmBX65+ZSmYaowgepYh2HXRxuMXnIFWsOuevtTMYF4PFz+ASdLk9yLZI9MhVq+NHu17zf1YV7U
8fY1ROf0dhAbjTDP65fBCIt931tr9pjn1gv4DypDVE8EJbqMN/del8XdULwNFUQnenZYyzeo5Nfq
Sv3En3ML/oMyDUprtDe1/Mg1410Qm1n+BgeZxhnyxXfehMavsbuyG0IomUV0oDAfIsWkbLIcVVGU
+RDl3vRsx2P9grYAEOJN2tzX4665qlF3Ekp/idS533gGPfvnxnaSH6af0qjbStNYFWsZ+smGW45K
J1m7TlwpwwqwQwuOCaaFykx1paDbcUCwSak1ccFZQCm1LdBTDcH3uRifcVlHa4py6P0Q76ybYlxN
Y88sdhieUH6EICYmdsvPBNyaf9DYxs8UyXPImIF7RTfhhEIJPg1rcOiz8UQiWXRfEQeSzfDhiWOM
naPwH9k8p1R7HlMnb5/MEKDyUFG1gJtsf7+8mU82F8qPYBf+fzxtxc+QYSif5Jtnr8YCKLVY8Ypf
ANuhWbtiZEUvDuNFqFMnmSGxUGLPrFe6mu6tGRAqLKkTDgkKGmhdZne9zzZrSjHEXKfBnx8pgtD8
5wikX85sMsaZVxcwA0KTckaIcvKT2hDUSFbTk5OcQUYqjx9KGUfgzTJUH4DSVPZueG6qOti+IM4x
fisKTH6fh2baeHuV+330yc2DoP1x/eeElcruwM2UBqF2qliT3zRbezSfQ3yVbkrDmm4LSNF3RX9l
h+nnJhQthyOiAay7drf2WWoHCTW35yFAVcorUZWazXZNn/zcVyMCEFgUPzmZtSi15wAmCgyiyOGf
ZoP1BMDGe6BPcB0Y/L8DAoYCqkVKUbp3ocCksDgao9emnbIvx1MlzZLqcx+tLpBzuxx8FGVJoHI+
EN/lAnEbZ+xcqzOf1ezz5GBnIGxCYeNOtfgP1dmqYPiZc1l4p2JmA6wAcZFlQMtqxmIDWPk5zanu
0uWobudp1c/mJDWB7sXuIrkTyVyqQcso0GA65c+c/kOTOf5TXSb4X4VG6xe/eHQH63cVx+ZY7Jti
W5t3dUBR6SrY7/EbimouLx/Zf4joLn+B5STBbG5483iN19xUW4boYTb5xJUU3F691ShjA3+hFrsD
PSEr98NJXc8KkHYiDAUDJCc6WYn5qCpxPWJtXokLkYGBZaCuTCvXptF68qIzm9La0VR9PToH2/B+
bpuMJIhjzV0Z2JnFSQOOChvy6nxGvfZgWWO8m0O+YlqBVko9Cl7NLoEXihX5cx/017HLj9+Mig1E
qqNMKzW35UTOdtRNbdVsno/6JA16ePfDCHjCnVflbs4NDQUp0CfATyCya9tgRsepGl1fjGGpE9lb
NjaMgeauwRb3vp9QBbm8Rs5cBILhp17JXSDNquXQiiEa4Q4rTi9U+G/awQ4/9Yb73QQwPXBR3dcd
76zLIc8cmOil0l5BakVEi7TZrIuuH2GLTc9pirQt4gjwhxuQGlbQFSuhzs0mJzOZChcq55j88w87
AEh0DcXPNJ/tHZeNakrzPfeK+Gbb+M23oqKadPXQkPiAc4d4qlDaNfwJuqlxpELZ3BWvfqDOIc0c
4BOGgnB7bSi2G6gJpEUxRQI+uxwafvGbqS1mTrIoYXxyepgFgGk3Wk2Z9Q8mrW6cDLAz40agp6ON
qt8FoHc2xuZL6sma9LkKVAks6l/sbEKxoamEcTJi56pfpijaxMM82M2rSrPNK2IZ46vyLWynsVp/
6reY0l2eRX35A9gjTac3QK8WQLheVMB6qxvHahoPA3ShhygZ3ZfW6TNomZn3oNqyfMMiYq2oqV91
EhROLX0JXleUmeWff1iV1m4s/i9nZ7bjtrGt4SciQIrzbbd6sttSt9N2Et8Q2fZ2cZ7JIvn05ys5
wG6VBNE6ATIABrJUxRpWrfUPnuS4eXHySIwozwNOAZMY1T+uHZwqP3Fccf7T9NabcCPUsXCzbGAf
DYtTbKWH/Op9ZRhTvbWdAUnreCSRNRrlhnc5sp5II/rGpCKBzrrhL702hKtkTvWwCD5WJnXLhyCr
3fZnNZSRk4E3lzmq5FDCjW3n8D75IfIsNTCrQIbm2psC2xhVYwTbitcAxWptlyxJnc/o4dufhM0B
YEac3Li7oEPd8jiCQrgGajpdT9SNFdWR+juucq7WKVnKXoJDNuNXju8eqT1IKUHGc/nwcKaBjXLX
hqrj5dk+sd3mFKUVBKhWKQuhuqNv0HjyTGMqcZCKcbfvDgXO/C2LnI/mCO+AEm4P78D4akolJJYj
SnfgT2UG3JG2BqG9ZKugDv3o5Te5h04HeEO8RvU+5pgk0uwHO/uU0Ql+ypRydOX10Rbb33pnNNWa
7vDpIUVTkQaVgiWw6nSQVUs10lHpwKdO1PPy2E2Af1Dia6NtmgHxWJnyk9ERhanmVESMXvFoj7dw
aw52YLhxgHdgrxAQS4L+DytRmNsMB/SPNn1Vc+WsOhmhGhmKG7jZUAZFDOM4JmVKW/JCtJ5lirKj
9HCrCqRT36bhuOZpd3JCEYoSHghckOc8oLR7068Mf/a91nxGW6D6E4ljX9yNY+r5K9N4bkgkwQqS
Q6yTB00aR7KyomB85jjCCX3hCRhYcfOQuqtYgZNWC6VqBRNQpU9PdVv0tGNmS0IZGz85mQcZWDhm
jaB/a2TNc5ZV6FM4E5e0KUz0dUpkFfFQ3izoRxpx092UfutuVgavnxU8dhTEhJsAUhe3uJbqGdRK
BrcJ5reAouhDhachNak2fkDRE7u1yXa+2NhBrQQ9O+MKaxJwXACGUn/+7u5p8YpIoKu5z2JG21AW
9EEO4ENjXn1+66EOhG9lKL5RNx28k+NQdmLhmjxH/0rSOACdtxXT++jnq4fN6X0D6EkBdUz64BCu
tBvVj+SC0EAXPztxU2BFZkzm+CIw8LFsDPU2XuThaoPK24PZOCxlX27y5L8ohgNrXcmn9YOBjwqk
leoGH5dinF4dK806XMTgoFlXQiClqGnvxUhXXnaJ+ZjaV2pssZoh9dAfZSEdUCl6odFGBsRKmzn5
ZE4b/7NpgB416wRMD9fB9vI1o69X7BUUIIVHkJLipO9z/D1TsUkK6n7+Tv2e20xA1RbdBEC4VH0t
dY20nBPXBuUO5UynG0mui2SGvmuLsEqirqM/MihCfzQvD14h5Q3XLwoM5U0zf75ylNS6KeNDKCID
VWSf41GymKHKjHm9C0f5p2F0aE+aPajd0F+2YqQJ1AKaub8c88ADfF94pEIMUJ6bm9KHevVpr7DW
xSg7jYbpSzWGj9Li78L9IA3vOQtxLFrkfZdnd3LO3oRRfO+W8V7p4ypdPBFA3itwKGrjRzudb5Ct
PPw77cJPY+w9j+F05QFCHfYAn+QdwL1wQrpqQbN0ovfcj9lk2k8YlyPlm4H6a8ur38LA65Hyh8sO
1pCXqd4VMLoi6IZg43wWIwgXOBLZ1lxM6DsIQNz6FQ3Hy59B37v0xRTU4BeggcDa2WhPtj2EVDA+
dgkOSqIhnlhEdl9GvMJBgF29tmlEg2NEjUD9Awzz8VJrcVHyktqmFKoc7oXnpnu6xQM1WdioXW44
j7iMramo66cypFBIllTZOJ6UgJe21PxkCMU8HeqvSmp/wzEROKiZ2MsquuF0PvGJ5I2DDCH9CYId
j8+OIAOSXlBbMFXyjW7jPhtoSUue0LcQzuQK9fBcPK42ZZTA2/tEwGKcHCbUmNLXw3rBcsv7Bp4B
MLHXOXeQDOqVjvTJgaj4tWT5vHPQ9KRmfzy+dGqa1qiS7pPTFmm+7dqp+aOrOi4YlFtd/4YCnLld
zAw/3ssL9cw3ZOvxZiVp4nvqIKl2GmUctqqwHaJcZIZ0cDsE6T+WNsfx5VBn5pRHpAIyU2fjOaeN
0c9lnG0Wx38VA3YapgcKp4qBw2b2jK6PueoCfjI0Hg1K44EMN+Thqmee6TzDDgwG8xnMzVxvndZK
N7eBsKuvqdEtP64cHEMDX6+0fw8iOOrHvE+GwjYcGr/pP5m9EpYI8SrBkTbdArqsPozxqpjLyYLh
wYBiN2k8OcKpcl6aFiAOpOhfRcd3q0yYWGZKUHYFrn8jsOkWkMrKqXYaFHYN/VtVvglZqPoXNEJb
FJsSQFMMwNjPqcY6mxzRyhJNEEwpqy9ls2p8e7xsVMkBWAglDJTflbexXnooo01e9b657CtXQYkk
nKikqORdMVsQnK2rDWBUPPUkQ3RCCaLrFAK79K10oBy2VyoiH6Tb0Oz3I5Qke5o+lxeNmq//3dW/
hgZkljq3WjOAgo8XzYgU1ADkxtmLQtmCNTXsAbGq33W8D35FUW7xtKeUupUOlTXCeOyGOp/2GSii
j5Lb7kOQFcgQYmm4ssXPhILvgSAMHAJ8r3XdHzsJnFS6vfF2kF4wJRL8XY/PGeW2NQj/6dxRr8R4
lhIpn4lk/XjuWoRE+8wt25cOCxTS43bCh1l2FR3Hyx/pdEyKa4XhGG9LqgKmdvWk6l6aGqN+ASWn
7GcxhTer0rnzN6u8ktMx0fYDLqhEY3gv680BHyP2bopMuRc1u6rqqCmV6bJWWT7dUMhwQzhiQLyV
aTUez9yIVcdsLO2wN70KcES+QGEZUSnwPUpaqVw1Iz2dQIpfZCbMIbQ1TuTjePiAtNTV5oENzKik
ajBWNXChEXjzSpH+fKiAR7mCvZ94yS9cZ2Nrm/3eXJRDnHonOhtwJr6xyro9PgvVrmJUXNcb6q7U
YPX239JREW3KbHozq8jMXro2rL5KGcm9dMxhesgmqyjv2qXbdFc9Cw+BVXeMg5C6GJxp7RC2ZeqK
oq8DtjPIAjmRmgQFtRucRyngJHP6z+X1f265vB+oVivy4XI1VW/0+0OHzEkAuKDc0t06HnXPdlhN
Zc/EoxqGdAukfnh/OhODYpiE9+cse7koimPsoTDSovdM47x8WjI03C+P78yaUa4iPLRZoaRBWhab
GlPDNy7NfWAppEYm0qeuZCpBeTp3l0Od7G+UYri2aTdSXFR39/FOQK3OFhbY8L0ooTOarpLayek4
Xo5yMoHKx5mMnLoUuDUKpsdR0jjAhNc3hn3nL+HzAc2PgHX4XKVItLSkvPeX451MIPG4W3gH4LhA
4087IGEXbeJyUw97Oh2UDCK6fLJMsvvfwJqshdKGNjYcumPTdvuq4BkHxpNK6ZTPT8YYrGGTznwr
MC3gqTmGlbKhvixCt3IznBH3rlW5yS3sdCO6Kb15lclyPCZEV5XmGY1hpaZCknoiWOPkVdhOBwZc
xMyljImW3/hoeFd38VUoUgCg/AflGl2vpkWyJ7MaKiCqf0XWRmXUCWCv2M6VBLHDqMgAMF5QrUua
wer4fJcPj4HV2stoQnLiDL3tZOpjIJTMH9J6lT5wZgLfhzo5MHKR+71bN7ugIGGrJhhHjkkdKZ1X
od9nQylFYCos9PD1Q7+VZithP8FFQ2acLhOjynoEpEdvVenyeBf/O4GcEWAtSHxPCE54DdEBniFi
iiA2ab4IC/YKErZyw9ZKk1UgxPF6/xVPEcoJSE2O0tTxB2tr0QAnyeZdtRlQLHLRW2uXK/UH/o0C
6oinkgVK2dU2MNJFQSyaxoRe2s8feLZQQ69AXhtxbH6+5lj6NxT3CK9bvhQ1mOMBYdVlLIIrZFd5
yICBJ7duqDNR8hlXFTHOLQuKPZyCCOwwf+pbvlvsCyA+ux+aeeeMY/eSObEPXmXsPo9ua6/cVnp5
mi3Mzc+rVh1K5PPaFWKLxuGCHHHT6fOcFTgii+cV5W1VKsUt1L/uKGl/NhxkwH7D2OfcogQKrZJ7
pf+tNz7SwhB9VzhyB8WcjkdT8BOa0X4aUfz5nTLauUX5Pp72De0cCfw6ndqdjHo/uTWTmA7ZshR+
tfKyPfcFKWUpo21VZtLBAkB5M9xPUwYWQFk3Ww6pIEsa3rirSnhnx8StjCoG0BUKTMeLxSjivBvD
TO6caGN8dLBeuLeFbB6vX/1Ufyl0Y3bOflMDfrckS6P0zKEPrZ3pcinTMqiezGDE6KearoU0sSQV
cQNRb6VACdroOJTfF64/DHX/ixMpHcilcsOtgirZdanGYU8rnyNVPoJVRCH/OFTZJ4kdxIyqSvEL
IAEuVVkVrl28CiI8s9Fckk9FDqfjjL7acSjbwveg2jhib2bRD6VhYGzkf4HsWjdVE/1dNSjY+d30
xaApt7IWVyLrZdW0j0oY6Wa8/6XVtTRsbNcFTghyGPE/Ou6DCm4qB6t5Xsn2z2wEDiswd5R2FWVd
O8ogkXTKM9KCrq5ShJps2MQg9iEtVzfCmXFSMiNlVG09GhZaKPYbz1zDMuAMG1+FZaIonmB3B9fp
b7Ps/wJvgCWf4N4r/eL75d2hzo3/FV4O64hGIvcQajv0wXWT2DYum7jIC2N3UNzhUv/LUWLfQTt+
CaLJo0frfPgNvPuZyaXjQx2BagLnuN72sh3pCdn23OkGUv6H8kiWmtVXw7y6YM6mDJQwJQziA2pG
u2gNuyJ3hWKx+8WzFcBFBHWgWwRqMN+WV0qxqRlV8unUy+BEo7GlE/5SGmtlnKe94gThCtTRCzBr
bGnTcbXFddJ+V7HIyJHXoq5AQUtfOFnZUTBPjF0W4sKZSyO/QzOefMxG0rraRF+rDD8iOgVw8hBu
eigL8a2N8By+vIhOD3JHEdCV9jOVWDw6j08If0iHzVD53q6D3v7gNDlaQItMe+vpcpzDqXa8WpXe
LlAgviQPLZ0JbvdOn5ZGmO2zOrvLFu9JbBQYaI4+dSFy4Yl8pa/3ReY40tTuk9kgyJvgV2Q6H5a6
eml9d+0HnaYB/KAAuVNuygDpPe0Kw9N5aDhDsr3yswoK96Mj/GdnnChBj3/Jgl6jx++xxN6psa6q
QQhM5QMsqr2RoSLi5+Gnda+qM79JIf7ImCHB4VOgfY00LcfMCvtxl8084x2fnOggq4j7H+bIySok
4ZASaF8FcRuyWOVuB4Ney01S+ORJAnOeZ4f3uUuUm2/P8aU80XDqQo7Qwo4BzTfsjpSbzWKuqeed
HmLK2RFAPUm76mdr22DM2yErRVns5UChJECY4E4kcYatQA44G6l32jkgfW0rSv5YWZFqMk/GztuY
G+KXeou29KMEmwk39XbKdjWbGX/kPVGlB/5CczmpHqRj/B0YztPBu2wIHs2ehWmn6IxhO17IV8OL
9wgc3F3+XZpV3OEUos0LNod0BJy6LuLUuv0QlXVj7zo3/OHYZMkt3WW81cSC9OWE618Vi2+VCB9R
3PyrM/mxWfTYzdWLsHA6Hd3PWVi+HLrhJl/PrKgDiRhmYeM9txLryjLke3YN2LcSpzY7Kb+P6arY
7unsgixCRoMLCvtCatvHszs6KBMCQnN2gR2R89YvVeOikuB9dhz8rWru/UBibqc8U+mcZVBmKf5/
7Or4cVno1RfIiDK9rbL6vG5+yQmUEAvaFzxzuLVPXh/BAjbSj5JXB6rwTed4n7PI/Swm8aeaw8q0
ftKMQ73a/+wsvEekZf2s0s3PIG2RLHYpFZqJ+9kZzJ9VTIIYCJanPyEvL7N43/X4UKYZLYMqglsp
zfx713Bo+7P72SiurYUwFEr5BxkzQC9UXjRwRkmZeDNGdvQs8iTP/hapG9VQO8shvDWC3KjvL0+d
9k1Pwmn3MYVHMSIiGj0DsvHKe45z3LFFUJmPbNzNdFdlXZ8+CnrRyfb/EfmQyoJ8UWi/49W0OGlu
pYWbvBZF7ld3M2I6ybZaJFagTiva+W4A0ym2TbnJvl6OrF2QasxEJNtxATiCYdeydeQ1Z7tDmuXF
9FIjvpG8+TGP9Mziv5fjHLr/746jw+TSPYf1DOQbuJT6Ie8eO4Yh2k3rsixFWH6nIWrfZlP0Qzhq
v7NzET1EJyNBiTpYgKkq6bHFM5L7su3XfolaNae/BByiuqqVHOfxL2mHppDA+ReaRUoZmxnfVtX0
GmxY1oHTTzyXS2B54/SPg47grb1BwXspVxu1loqj/w7qHuDyaBQgrKGtbr+zjCRd5PJiFpZ3g3L9
F3ohFEubzU8zGv4K5PwPUmx052TPhR39nQXjl8pZfi4Bv/Hy1zm38tlgJIbkL/SdtCkp3XjEX7CX
nxzPHzLyFqMz/Y+Iyhq0PO3czLeVPVffTGPJk5fLodUCO54Fhf3nclSScDw0tBruaJKWAot3X7qB
0moGdQkjiyV4MlgxK+9tLf1QSxDuhOcA3uBOPGUbFHOUtoj4PIusWdwvTi9G8V9zRGoEWorFQoAs
PqFDc3vtCKmhIX+kiP9khjpIvCW7D5u5c55V0Wi46dy++o/pdd5/7HrCnuH6YPTGVY2a2USb+Hhx
23Yzxfmmrj8JgaOK6fHmdnIofGmNaff/IxTnBpPKlgZ0fxwqdbIYbYEAOulgmfdB4ldfHRv+ajuv
6otpadSvLwfOki4yCS0PiuNQfjNJaQ6l91wtFLFEHQAcNlqkSsQG3bulX5o/DFtUT3a9dtGfWzNU
0giKFh1PbW2QS26Y/O9bhPF5Zjx1RQZSrEbismq7BkGkUK4IB507j5GqBxxIkYvcVYtnyMbPBGI7
rNEh/CDtES0kJeF5+dMdj4r+JO0gWvK0YA/2P3rlf4HNLC0cgPZBBvuSqYRkPSBobndA7eBCtisV
0eNNruIxGFa30rVUpWvtfEljsC9u0vb7alKW2xN2lUEq6jffKperzpNDKOxIaP2qJzUdZm0Cy6oJ
phbB8TfH4uJ2UtrLVEM9YPOrUAD1v/rf0fUrFDcmcwnfhPKddoCnDW7pm9qTb9WgpM1LCycLxF+f
OjOBvKdACAa8we21nw59ZWXEo0yGODG08S3mlLgBD/Y32M4C9kFQ3wYzONwKEZ3bq4kdh0GiE08B
hmwX2U79fF7cJqIyGXb7LlSdwxAwtxzRjxa1uhujeG1paktFAZyRmQGxTroF2k239Fr8aZkQUG+4
FefhbzGaJHutLzmjx8oAZXd5No+3GzUyFU3No4ITkRFoC7Occqjxvs/bwu9m/AfBIYzTqkTXyZgA
YKoKpTK8UkrL6s/f5T5+4kl/gpbzckCJS8nbz6nolBtzt7bTtJ0NqgLQGXR79AQVE1L/XGnX5U6V
h8mLwP9y38Hh/pL1VvIxKyfrnxb+1cPlCTyNB+ATSWzuVD4WCiXa0KA8+Zg1hvtfhpEelSQTzvFj
0GMZX9IBf706HigV8gSqn2qk2rurdJehjZqNszdjsIn4rcg7/JkRTRyEv2371Wr26fhQ2+M6VYcX
Wtimtt3aslqMhc7w3gEq/CEbimafAYoAVAEQx5/oIl0e38lSIUFRfHHFkFGGLmrBvlsqRlMmkRiy
eW+W1Oh4BZMQjlV/V8er7YczQ8MkSpmHc6lSitSG5ru5249yMPeH9gNgWkQvWjTwwWEnT/gne9ed
zAfADyhklfvz/g91iphv194m70fixWb4jMtd/GZaubm1l9X75mRbUxpX7uBMJGg68LrHs+j3yLHE
Q8sGGMPZupG06Xi3LhaY1suf61wgdSyqdpuCXKo5fve5Rreu3Y20QYN1yh2+h2tIxWntTDxA39/d
NBy7YBzBZ1HHopyD0LYWJnLSrnLabN9RNEQRb98F4Sf85subDJlaxOS+mgPGMhVlh6xxPgru8y7H
0MdH3VNytztYD0kbPFzgfvab8FMp5GsLr+DyZOgOROpn+hTalGQk7QLan8c/0+4sBIT4rXthOB/M
iglZVBG0r/klLgZW4Q+zmL4I3GtvhEFKFfPSC3CX7fwkv+mS4EfZDFTi5GtKE/AG7e2H1Ap+rPxI
9aA4nksOEJgldNzoz1IlOf6Ri7Nkrh+N4Y6XwAfpWT/Nid+HgumtrBAxUCVaEVFYMiJ6OT4f+O7y
DzjZ4RS+VAeTvQcmkuRZi++2QZ1Hrr/Lahk/BEgNIORJ2lzaq4qv50NRQAHQx/GlU7LKXIa5Q2Fn
J0fA/84GEbBD+zntVwFNp6EUQIZnFRZUiuGnjWrk3YwC0bRBxxaZIDPD1C6A0YKy96q3+7lQ6iFA
E4OAbL3jCfQXQ8KN3NhoCVIYlJFv3+KvGNz9Ri/9ZHsD+lX6aTQwlNa2btuRpsssiq5mVBm14wM0
wcZ6feUOPR0QSwGYACc/Ba1TrbYlw8q6d2k5AZvi+oRaJee2+rgMqwiSc6Eg6tELCVXlQecDpkDj
CyF8Ws7q+uRxkN/hUBzcLYpUcO06pwGhsLiAtem/6Md9K4Zm9JPepNsEEL1qYRFUOdKuv6H1rs6V
oy1NJmAh3AeHgG4lR/HxihgbMzZmMS+7bKCS0nVR/WeQi+FjOdJSy5yi3AIKS1deaueCwsUAdqn0
f0+UQ404bbMyHuSuAki3NR1Aj6bRyPsSmutj5ZbfywAD5stzenJlM1C00Dk+WIzsaP26EXYf5pi4
77JupMdcgjvO2pESUYNUT7tcC4YktVOOP3D7ud0Ua0Lb1cs8117lddOuqhE7Cjqc4FpgEyuIYG1U
6pFGHKWJqtSbTiSVDDo0Dd3V6JkF22+DvmkepAnkokv9ZNcOXAWXZ1HbBMTjpqaxzFpBVg9qzvFy
scfeqbJRzi8HcVDZKma1hcGKka4ixPRQShGBwhrqD8gbkx5rH2yJihjFNjPfU2xKp1uzD8edLF1I
Lq3diZWr7UwwIsEtBlGCCIpOwCrxYs3jMEv2wsumr2IwAP8KwCsWNicLlafLs6h/NYb2S/ZRrUPF
FTqexaVoIwLO8V5m6ukUUsjtEvziKwcFlNa7VmubNUh6Rc4PXhFaKoW043iG7GU0epXYByU6Ms5E
pSKQRX1XAve/qlDIy4lQAPyhhUL2okqiLfvUFGE7qN6oKIH/yAWhGi6c5GPFk/QBm3Pvum1NPEri
vKGUdAZ+Pzqrd+xCH12eDbLAggsgA2xH1yhvn0GSdfdptorGPP10XJBQiJXeKUmQnhdUTt30DMrY
1U3p33dxQgG0AXNMtozfdDpED9cuFTSwFK3Xo4an9CWPP50PymgzjZFBs8yHIG0BnxUcb/eZ74nt
GJv29up46lGKOQYdV56l2q4bQ2dAj2gT7cqiWO7DOI7unJKnPaigdOtvVh9t2lWgvh/8IGXZTZuK
cWrxDMH114wDat8ZtjAd7mwfeXIEdDdiWC9OufxA5nVznSiFWqUkssg3KysVzs8TvmwEzCsMK5rb
CdKWnaGAFc4AV6+swYW2q5IKZ1YNRHf2g8LhgxbWjs2WpYRwC/HAawR3VQfoX44UDZ0ZBWAjvRKx
eRgfUi62UrvHrOakaNjOgP4V2Wxn1gfqMasmixV1df5/bHgOMMrlYGMUqErXBVqCkj5pKPxdNdWo
XjgoCCa3SMbFxW2WFK57N5p2kl+9SqnP8ImUWaxiW2oHWmk0cwkuD6YeG4fW6wafa5QE78QIetge
VuHep6tUXeJw2ah2wQTQZWNSx0FMsPGYz5gDVAiA307H3pNRkG4NR0z7JSCXuLwVT+8k3sXqMCWF
UGVSbWukABvgZNn+TrhOjNFQiFB1N1h1eUOt0vrncjBthJSZST5UtqlwVdh/aefMiE/gNNZBt88k
BE/pwWLyM6feApL9Kd3u26YW3sr4tE1xCMk5wxVP1Z6jTRtfG3LXDsbY753FVJJcoM3pUahciaPU
qKu1IopaFO9S3X/jgWw/0GY5b46PUoPKnwwxgH4LgqT+Sk0gnL/JgtaHNLOpf3QoVNQ3pRHw38ts
ef/BmGcKV8Z8bpp530OQAUSmEEbHvwGKd4wBfC3fABTA4FLeZk6GNYQYlS+kpI7k16s8TK2BrArR
vOmo5UDkguwNxOE4qoFwXSTratwJByiiAtwHyNnBjeO5ZCJGuwVs5W3lCGtNBlgt+C72YIvfV9vR
mf5zeaFpq/rwW1S9B0aojcyP3rotSysbjSoo9mYPAvOgrt25UN2xBF2zrThdYFyZZAagBHlcn9SO
R6tMN2jRVm/OhuqVxEUP48FyvKk8pbsereq8ny4wFU8BL+AmsV+1aUY+Hm2KdKzepN309nIrzRjn
T5Rzan94xYjcsu4DonZfaH4JDy0kPEmsu7IOMvHl+klWDEFqk6SaqB0ff3B/sSyjbaN6R3O235o5
7HoH5c4nRC7WmionK5oGFZh7ReznEYKWy3Go1B6RK4ia4q1SlLCtCHKv3wddCeuB6pU0/sKJahaf
7KGdr/N1YVkfQgekfbxG1DGphZYRMMrB2/xaSoGhFrKAWtRWq2Dek1WrXiGISVke1F8AtVpa68+Q
VYxJDnvRIwYk/CndH1Sqf0ObQQ+l+uuI1IDzQ8mDrrd2EkNibifF7fnseHPzWPl4T2VhXG79Dqf3
y8tE3yAqZ6SnolSh1XGki6mUfhYZ4xTXO+nSG5ZJEf6oQkxQ/AUBiiVZxW2cDI3nMIkeVSEgBCDr
tKEtoduhM58YADrZ+1kTu48Oolb3Y7Wq9X0aioYp1lB0GKFQ0344Xhvu4KV8S1HuhorL80kUY1J/
yKwgbL65oWyGlXf4mXA+m00ppvvMqE5CH8kyW5hF7msVYI9z56gcZNtJt2q3ANxFvZL/6JsOcyFV
pYeYyMKncKONrjSTshvdrsJ8dFlwckzEEN/7fWqEONV74rFF/WeiCpzPf163YlRgesO/3v5sBS3x
MvBszvqhLl9pmU5vMjM230TSF1thiOynzfG3UinS51W5KCGogaqyahGA8zv+jKiM+/EgyuY18IC9
Bh1IjKwDwb4015ZhyfcJBbwPFjdSY6Syx6HsfpZzYQ7Fq2wc7xtb3PiIi6z/GYjrmk2tvu9UKNU5
ImWmbXCiyusbWVXgc5S/ot+J60JUscVpvpP5NOHzb0hUn5tF3o8MCogSY9T23biY9RC2Xf5a+ZDf
ArelvdBQ4fDtVcXO06GpsiVZMsclhcsTdi4w6HwZk+K1igHRiG7BerArUM6pFkwBwyuFvqnkAcJD
sBlsNAgTbhhtaFOJynZao2Qzd5V4FgNCtaagfYK4+LxyWqrr5H3+SCgWBgACeCNs9UALNdqd12zY
3V9km7T+bRYWyNW0udpp124yIBjcqIB2qO6RFxyvxAValWzy0HsLwhIFAyvBSSwMlo/CJW8pEWu/
vxzvdHkoDB1PKTWDjE/bZH5GYdJAx/CF0xnAOw7QCPK242tKsWcl1OkcUlVgAUJJp4RCbe94aLbB
YxGJmumlqlP7ez2FlLalS1dppSx0jHpSy0JRjkn5FMiYZ5v2rUrhFLi6W/KlivBKgjXR0F40rQaz
GCdQpQU/ptYNXte3P7SVVcYrB/TpNqA3jPIbkB060YDFj8fZpjwd4nyY3irD45k/EVEO8IN9iRxF
2q+qupzOq+KlkIGRWFN703e431p2m9gmR7JsGa85j9jGmEXp9itrU1sroD6UJgRfUHFceVFop2QZ
zySCVTi+OVKytUMKbN1Mv8Au3TWvGG0OFcBEsTDg6vLEh+uvLctSbNwsHgz55smxe5hL+YdsvWdM
vW0E78cuWDO+0i7VQzyIp+BX1S0AMP34m5UF22NTls0L8n18LhQRYd+h+pjVWKJnJLo7A+LPSuKg
8Sx+wWgAgKjzi7LpCdnEd5IsAyDVvHSSXo8c+vZZlHQ/EGN07gP0L1qw4viFtJFNGYzFS7tzFOkf
l48Abf0ogAH3kNJHZG8qJ6fjsS+ZiZvGssx7NAEQQDbhq21u2ax+e93G4FOy7REwpWir9PH0WzZ1
NpHj9IWEMwOXuHLoVUBwgtUhhfnXODtWd92C/RUQWS41w8yzrn/h55PDh83lcxcgNJ71cCqrWFGy
r7UBUssUSSWkxikqUm4/acakTTh1kSHkM6iQHjA2hgWIpZi/oxSh7Y1foTiyyaSpeeNxdPy9CjnB
G/CQgzVKX+xEmLQ3KMsNT3NAMlakXXF/eX2cxqPupfpmnGYojuu1kzKlPLvMzfBcJeR9iAIsLwes
yzKkyYc0Xe2encSjIKwwnEqSSLV1tfEZaS/8dpMXz0HkgoiKZ/8ztbDpD7/qY5zfV+3RtfWvcj71
gkQCCZ6Gwncez2frDqbpdJv5uQNB+hAkiIOO1pWi9ywJotA0owtpsddI34+jjJL+Joc/3c4NzmKy
QzaxAnR2s4wgoi5/MO0CPIQCDUV9DdFcahLqsHuHrlmWHrmsbjM+J2VcyJsGcDZX3+CnP4PYD3ZB
FadPgqeYBcl2AudzObp2S6jonJVUIHicMFa9tAfy0e6Dukyf0ZXObnmc9HeUe2JIp92aYoB2asP9
VkJmyJlxdiqPCy1ZsrMEzwl7rj9VKYAZZ8ZEKmmc6nsyLtkXP1+6GTvKdF7JL/QBEpX3uTLvYIGy
6bXzEu/peQaNUnw6MGyDlkJaN6BS1Masz+vmklBALCmU8eyCqa3TTNIostOub7JPnUt2VjXgDoQD
GMD3rt51JEvMIgkaaS4LR2/ekZ1Z5ljOznMllECXZ8Z/Zhm1OcAH8ktbQZa+cmjgDnhooZKKsiAm
Utoi9S05jbEf2c8UzII7sxux0fRQlS5Fv6ZAqR8ogDtpg1APorQNZUQvpnNldnPiNptnp0Yd1+nG
+E3QrduarWr/49Xy5+WhHbBI718LnJSAuRCHAWdMqUpvX9th4W6AAKSfTb932vimy6tZtjfVRCaa
UY2bDfHSGbFf/ieYZF1Ska3q7hl4cuX/De9Vuh+qTMJxyEazDChe5nVxYwIOwh8QBFtib4FpoD38
HExlP35PPZnlyc3C0J0HM4rHNtyaltzIh86r+KdvNbmfrOxybU45x2jCcJDxMudmJfs8PmNSJOpI
E3qLKgS7LtgM4Coq8M0HPDWZ7lrDQNt06txkUfL9+IYuu0Hb6j5S4zF9NPO1KjArrCywcI4vo20Z
rZ7Up0MjI1LVTLrlwFR0WIxR8K6MN9P8anpJuMvEpvtshhD45MQTrM2r+u3ycjkzNAgFap3A2mP/
aTthTKZClR/nVz4XGfVIWk1a9FvKT2eHxr4jxYWtRIXx+KuVmZsZWTnOr05Q0izLSuMOkzq0Zp28
uzfcaU2PT/30o41AtZQshXcQemeqpXwcj+U7LVZozL9WSbdgs9A1cGsyKiAfZA7hdElWG65ngnIZ
QFlCW5w9qKeZJQXb0RmX/lMWEeHGbOMUUF2Tv0xhU7+OaR5zyGRrt8KZqQVNRQuAhzHw2RO6UjgF
kdwsy2vQb/AhbgCGmclm3CF66ytCwxqm6cyq4YLnmUsssA8nG7CvFylrw/uU+TPGDWTw1QMbPfuv
4a4qLugPFcpGSIXQTfYU6JnyrfYd27jxK+EOsTL+yrZBWOCUUZO5m7g83UAciW+gZyP1WXw/YPPT
pFoBQaun5fuFdPgB/Aw6sb7SmNN+QLlZRJ/3TfQKxqSGAjl/wYkpgDdSvmRL0t9k6F+35fIP2r5r
TY5zoenR8zzCbIqHr5aOjoN6u0k7fDVz+L9cVMrAl0awb/wtouStW/wfXQK10A9Xu8AnzTuGje0B
tyS5jZp9tQjeZXLK6AcfFiN6lRvxzcnFn1RL8WU2AQ1lAS2PzuZcOrgMjbL8nkX9X8bAyThWq44I
55YAlSk0PCmo8L7RRePGtshCM+v5Amoa0FBizqsXJ4HlKTFKUJxm3gfpzViiSNHCJ798SJ6Pj3sz
MCaAmMjPH09FaqPOOwPbeDURJMCuIIUqvoTQrl3umkrOP01bEWAFBmd493S3hju+Xv4JWlrNAwgC
L3kmfTWIbcjnHP+CcXRlnpRZ9OpU6sqDrvdkxqRlGQjVW2BPNJMLt0DYJUEy+HJo/XAhNJUs0M+/
nDBObKxE3Femm22Y/Br5puJQGagA7/o0Ul59kyLr5YDaWMEbbcCsUMVVGgxohGsLb6xnbyhk5pCa
GNY/QNM234MC1BgnHPaeMQoUXRwkuzSjXng5snauEZlyhErq8VEARqx/Z7/J/CWCT/URGQZoxmWn
rD6g847B6rGmPti7Q+UQChCeKkgogI6pJuHd7oKc3DlDHSFBl9WonNR0237jNXZuQBSqbdDrLq8y
XXQZMKhReNZA353X9T2MvvyRx2b+2MpVrJ+2TBgQ9lwAJtUNj1CErlFsxJ0w5yK0sKnDViOzquWl
6l0o4wkLxIggqVz7rVQWiEAORyDwfF1u10cKZ8PTB8c/FwY2RKDk4wHLa1h29e36UKo2R3GFzAVy
yvG3Gut288t1IFgU9bK3a4gcLoIG4yoL5swsYhHPEgR8R61aX4FU9QW67VjpSuAFW2GSsgOgImmJ
LHlnY3Zxd/XQeDSrjaakcE5cklI78YEtzvKjU4OFEcgv3jsjpSOqO/1KqNNtjZ4LxiQwKJTlmf7I
SwfLmmmkYYfnjPOfXT0h4StHad4v5ZL+I/2NfIMCVIq7kvO1WDnCz8wr9WmFm1Rc8lMQvUHJYXIr
3J7rFiCcLXmGzWCo2hJ0r78uY3y68Q76AKrTxg6nGH+8ZErWrOUNtoTXgwS5gNpyKyk1344J5Nbr
PyG3AjVrVRwALXYcivb8aMeWJT+iqoIyTpGG9yg2xXfw/tf6h8ej4jxE+c5V+jQ8vgAm6MUdUNiT
SLLGR/1uJO8TuLWVVKiz+BU77fjPy+M6Xi+/gkG2Ac+i0NHYbR6PC1bwwLQV6EDZk/ghN6Rc4IxQ
6qyM4F5YKTbnNeXOEa2cq+TWTyOrxfTubG6z2UaPuYwQ+So2NzOt4Nuoprf3G3qux+vy31CkNODM
KRGfwAVspG4K3P42u2pG+bTKx/lJ2lCaHC+a/hiVaO3lST0bj3K7DxyUo1pX71zsKLJSCGG7zkeQ
0RkUIBQg/zcnxCCG77+mIXLuI5K62aTtgCJ4QB9PJQiJDg9RM9qJnEcfJmxk8CXN9KDLBgiuSblF
TDS7tQHB318e6bm1Svee2ioqeLSmtOVjj4lsY7rSO1EiXHKolHEuOLw0M/Pxcqgzk8rBwlhoYVLu
1xMWP/GNvg26fudYIGeyAt+jzqR8FQiuPl9cCQo6LBpMKdntZIM0+k6okhzadbwZAWiWyDUKD6e+
g6pmil7MSpvo+AHyKxQtN5AldMWoJ/0fZ2faG7eRff1PRIDN4vpWLcmS1ZKs2HGcvCEyTyZcivtO
fvr/r1qDJ2J1o5n2BAgQOJPbVaztnnvuOeoZ82ErsOHDzp0c98We6WAcQ2rOYIDjf80RMQzPGur4
Js2cX8zMd8DInV+un9iP0bVvCBoyO/lseE/SnpVyRCHAkvPaUk1D1W+wGfy7ywHX6fv/hgujGISJ
hh3qKuvhppVTS1jZ3svRRti0c3ojAq6oUSJ8vKgur6LAlvNy0DMrlRcT7wtgQp67eo0DyaDGqTit
sRaCm+n79GOPgOiPRk034+VQ58ZHNQXMmtQOOR21kj98ztQwRlNMKYpyJFK2R+9faSih+0LCXmsG
5nhbT+3c8OiE5RBXoB3Tuo65CDTtkEAOn8Yu8B/LBB3pssI7HIrndVfh++cjXaZZiCIfVEjttPFc
IzbjsC+h19fm7Sh4tfs04d4V0ybP69yep11f9Q6Aj/H6XY8KDm/l0RVRv4yVOl4YPZ1CdJmMgTPe
Drmdfbr85c7NIqPiEarAeB7Y63gLb7i2wXDqpRQi+11yvNMePHomun+0Tf99Odi5wSHbC+ZArZTU
QftkadbudtKVAJCiZAd4HDBlBPS/dCS9vNZ+5gCldIlKBt1rRFW3yMdluUvsMnGr9LUUVMD9EtRq
NNCqiKhi3qVKX+jy+M5MJikXwDwzSWagk/SWcIya2kTFM4rDQN74+dylt3JcxGchWwS8fiIaDzT4
O9TFwCS10dUJPmKe2SA5TksvinjmgwkdZb/UV/tA80BT9Ft1fJFDUFNZh/LSZgZ97awnGeHZ3c6K
cGVSaFioNly/IAkFGALcwpfTK/doF4dJUS3ey5hBIytx1aKWDod7EJuZg4a/HPc19rkIZFP3Ugwb
7RYyggVrlbp03/Wx2x5a8eD14SuPQuQoq5ENEStVaaEQwTop7712swHrCPP9k7G//wgqAQIYSDWC
677vRel5dRlm9YvZTwYqRkgXT4DIXkQHP4Ux0EEv4/Iffhz1Mf2aLnRTIA1dGphLsqr+inxa+ouQ
ju605odev8jgUFDlRa5EdXSvv3xhZZNow5SGZKGIwi6nrG9L8zalXHN/OdSZSwROP7AQHF5ePDqo
MBjTlJTexEQEbvuLbArnuy0rFPea3PnuWQvMEZxTt+qtZ84kxXDHIkDxN06YB42dxz5Ia/1m0uV/
+/6ea3hkRfCvb5Z2E8lXE7b+3Aheov6iEBqovPr6bnDhMp1U4OXbT+YPpPaqb8vYLdHVRxETCV2Y
AiEcGIDe9Xcz/KHfTTvp0yKB4GRrKzHHhiuLPpStx83pW+6IIio9M+pYNE2tQzVeX+9KcN6XyFQu
H62St+86NPwjdPxsZInuvJJplB0wczrQmnZ52egfED4AtTol5EBCh+iQNlLRD+DbZTY9o6qbfVG1
xKcy9IrHsR7KP4Q0ttRU9XggecqzkVMQcEjd0uvhiqLOcDtt/KfRNMNXPxa8VWE4YXHbo9e19ySW
g9eNUEUkKQYvBWxTzR/riAjRuYM/eg0Cyot4LHdiodWCxIayav1pmDY1Rs6NkB400FJSOd4g6pr7
cG0OjUfTR58nr3Yox2dpAVeaY1y/NhPXdDpuSg6exGMr8KoCxIHbCFVNHQwf4qUzjTt2m/lPdlKh
C0J18qZtRvFIbyq3qNHBELhyQgnI7iBtZHjwUbWbc1jGyEuS2X/JZHvrBWV8n0WOvA3SxPs0IBp/
7UWtwqFk5fCoA0rQwzVGFAchxpUop2fp1yPpe3Sc5Ou/uE3OTCVM1GNRCWIqiNR6KllFqceXC2jM
HL1P744nIjVv2xnt1oYy+sb1cC4eFaQA1QOyGoqi63hGLbzcEaPNZoA+OTp9fdv2FC/swhm/NeMm
HVt/YfGmgvdGAZu6Pzx6nTzixUVgy47LUrrh7s8yUh06ZZj8aDrOmsuL5EwozmmONOrXvH5OSuZi
tpROavNiTq31LMs++qus/CAGnrWvk7JSQsg0/aiOduUxAdNCP1OsZmxHc+CWnSz8ulwD0kEAldCe
mvQVMZMt+cvTsREPJgcAt2oE0m8HNGUn/ITzBuHl0PkagcCT1bjj9xSewv2107gKdfLmH+ZglyUG
JkZ1H7+1GcUV280FbQEIcvxEKPoP+FYUDSx9FpvJTJqKQ+PFVE55NtkZWT1U039hN6Gve/XBIN0A
VxIOISbtyKJLzQxTKViHWVT815yVW01KOb7llfo4uJtOeVvx9AUSyP59gXhWadzxoGlugmz4ZRji
EgXpzcK//hTThqfTFYsI2mfckYWWfcARjLsFflANzRz+iIFvg2/NjdduYYhHmPfj0+gYVck1kv4q
RFg7losiNqMl9LFrmoIHpVMflfEfbY98kNLO39lPrT3/aZrxw4gUeVn4Dxi/PXIM/uWH4slw7M8p
bq43gx1fVal8353Q41TPJQ3h3MHrQ67o3dqX/ZS/2EU6Po/QmB7JmfvfaXdtvwB6thvgmP5EVPMA
xx5XL2prINRqMXy4D4sosd1ut5Qv2DXv5N7ps7DhdRFHW1zis4GoPXHuKH1MHfATUeQYMU2zL6V0
+/HGtvI52wtl/LXxRju3nhCoVDJsFmmd7jlTdCBe9dwUL0Zpfsfxa3frG+yWIzrcDHl454391+sP
A1BM8GG2KRVufccg5QKOF7OER9F/YmHB26TH/a6pruy0el8fgOxKxB7yGODG+nsZXkT3RyKml7EH
szF7BK/sBdw7NTZbn88d3JBQ4fSDXyqxuXWoxahAg9ISeCjPsAjaKV7V0hpPi7eZqGyE0pGowfCh
8ivr7JLOrt9HAWg4Qsv7LjBL/3T9t/owKj3JbOx4aAtpli9llmJtHSOKCU1z+tyEbbFRgzl3kH4M
pUb9YW8ZSe8pIR4LfY4eZbwA6NU2ZnGLPGbymM6kST8xNIqSnhINVuThdbw0m8auNh3e7mOUPskZ
juto4/ogpk2O37kPRr8FGI3SqqGRUgs11l7o23n7Upao8JQZt0I7UZT/ybWhZJBVuy1HlO7VPQQV
xMiZZ5ifUUMra7pK7LCPfvVUj8DlCdSzS3UYfgilMwnToAmnpOvnF2VeIhsU2qVJDmk25vAyuErW
YaAa0hYJDozFT6xLLKWxG0BTDAREm9GlwtSvkYILqVTcAwvB2zZSuG+zmUSf+3iwawHzoGcqKs76
4zUUWZ0iaZuXY5+hL+jRbOEeAflutsed2wJ0xCj6KaQzpHHWodLcqkJ7kjyT4KXcjnU03Y4SsZEy
BxVdUqpMl7/g+Xgcjv9zzNRykmWhZ7Q2E3a32eBlHZBEymlpfniTWz2nC60Jl+OdIGpqyZBF/v+A
2h4fyLLqYbLJXz3je9u7v4xu8FAGSGRypCFibz+ZTv/Dj5DJpO7b8ro22xFx9F36rXHtJ1Q7MV7t
+x+Xf9b6C4NlghXAYQFCY0Er3Yr1tDdtObd5mLrPZgAzB04a6sktjTuFdS2bn1DU7Hn/KlEZdbNr
WZnovSLN5rZAq3CIwdnpUm0bRfRIeOhfOypCKeyS1h1gCr2pbRideiky03uzcxNJyQKKKD73CRTc
KNxYR+pu++d5qCYQsFYlScpCHDEBbQIXS4Bxhsn0jEOGfO0yM8CkwuAEMJXKcFsUudzDC9+SNT79
bqAv5DDgn1C0ANvX380QYZdCClqezcyzf5U19QYIelHrYXUyxMPG4l1vFjVIJc8JEIxE3PE9vI62
CL+Zvc4Ub/bYzVzwGFFEDSQn36KUZqRVu0FCPR8PhBeSAKKTOni3iGk3mcBnL1IGmf9sV7vOgoLq
ljN6pNNg3Kcszy3EUP+SIEsqjT+2bwN46+sTgziYJc3sPLfYRdOby4usiDvvkYS/+xJYnfhSebT+
X16p+kgJCh7C/kNxWEl0qR/14eZPm8SXDVyC51JA7ILqyyNjB47uTwgPIx2x1YV8Nh7UJ1gt8Dux
rlvHQ58u72y52M9HBSJ+HJpOpKj3Ja6tn8UCGePy+PR1qsZHcVI1sbKIaLFZx0uHPghRxrOfTang
cxmZObhklvU3YkDe43Kwc4NjCmEaYutG8VCbzGZIfLwNLcFhFla73+wBSsR96aRO/rBQGc1vhZX7
y6+Xg54bIVAa/Hd6lGgv0C4S1UVjjuBsz8fyoVeMzt5z5+kujTch1zOhjp1QoNn0vfDXejKHNHaa
MAssLNusqYeY3Hn1TdtP/g9PFJt2puqHfzzZ+HR0lyFcQi2bHg09VxnsrhGhY+yex5lSdjSJYC98
LEAvT9/priMOGCTw0tFmRlsgIhZ2vEjRPsuEp68tg/bPaAepumwl7CB/sd68dlOh93RodKni96Ba
10EJ9SdUIdyhG5aAoDxOs2+yxxvhN7qXsmu1lGGxQ0els5gSAIJUJ4Fi+A52HDbPMqXOgJJp9jA6
MPEKo5yvys8VnZGGX65XKrzURamQrxeHMGeHCl2QHMYKZUX8cMTg3hlDamyxC7XJew/Ek149HdBc
1Z8MIsvoDHVyeZAlNUDbioL7BrmQDUeOs1EAHZFLAzWjzLAeTjqPQ5cZIj2g25Q+2ZKe8MW5Mkl+
nzTlQwAeQw2D5mwtSgLgM7YVLZQptt+tysIlSoEPabJskdq1w+k4bcobW2FIEL31MrzIrBrDrDE9
RLuupQ+dQgAl/3aob2x3QROtqTeruNp58R5SPYK4u5WuhrYkDKPoPRBBRhfS72R7VfuFdjzy8mnT
T/N0dLAXef6wBKkh0kK2nkjR2pBLG0KVs0UhaKYaBDUM6huX2x7yy5VNOQyNeKR5qiCvCnxaEmQ4
c4V4vJ3g7UNBPsoV+WVOy/tG4fyXT6izQ2OFIIGiuiECbSUOzhDEg2GzEmNaAmRadI92j5pcu3T1
V2+8MjlXa5KhKcaGKh6S5mnxPGjRtTHUyaHN6P1AuimglQtxBKHIrpeHdrpAVChVi1VVGbCw9Vdb
ltDJsd3mzKCi/s035jq5belNnfbDPDRbeqCnWxpNU5oL4X/htnNCjxy6rluqkW/mVzDLj/zEgbfH
3eUxnftcgIZHXwUFOahf8eFF5SGy0rumTA5o1QZ/jbKef5OAVns7d8XfC17cny7HOzOHuKccVY3V
A1n/XEtiR00+p/Lg597IIxU1F1+Ww14hERuh1Of4cCOrlUFXGI1+iphPQq59roJm+TJ3LYbGMu1v
AGmbT1Mrd4AAOYIWEzVC9ELwx/N2CDBcPUxINuA4R4lc9O7W02oMcTv1viwOrdVbz/5k4YnpK/38
nL6YnwhF6U65WSndJn2Y5VSMdhDjSXok2wiKyrgCwOtpN7XStNcHMwqvgecUnOtj941aTB8WyzDI
xu8CNzvYM/bp9NYthbNfnHH6Y2wa8we6NnMO+uCa88b1drpKKS2TbnBSknDQ4L4OXDRGZyBkyKpB
CfVxBMj8FeWF7A5RieWT4TTWy7VzilYi3T5q6bDZdcUoBGTTWOya/ACrFdkTtOBuo8GjCqW6ZC6H
Ot3mcFZQwYaUCIZPL/F6aGmxDDuR+wxNoLVCB92IlsqVeJE6JZXGNpkTMDr/pDdKDq0Ys4EeaPrh
fOvNV1qatltmv5Rp2Rw8+0pv6vd4SuVBtcQcSRbrUQ1unZZGY8gDmAWoTIK6dwmp7j51rsS430PR
QQ/5io9lIha1DgXz1rH8aWZoLnB6G9jVs1mz1Yyyu45ndAyliDh0Oah8AvvLdagiqJIg8tPsMHLp
PAABY4C9m/88Wi40UXslaqE+GvgBiRmtfZAP9AIlcqhdV5QlNwBUllcOrPGbn9nJkwGTZOO8Uhto
fVaqawbhA/wIIOLoDdGe2zlB1QbyYGLhvadD63fMzP9bZmL4YjZB/Fn4lAubIQyuPLxYIzy3lCOT
2txoLmgzmi8lF08kD7ad0ImW8tLy+6K6u7pAAeaDzKOyJeAAU1e4zpIVBg2Zuex4A7kL4raNTZam
SImiuJKQ+x6KTWYfPfKAurTnVtEWVde6cXKwFzQkZIINQmujISGCTf6jfiSrUfEe8TlD+GocWesJ
XNJhF5Pg8CZpcvvvyDXbvU/2nt2YRUmHYivK702+ebWei6poHCqLIt3QpUbonzB2yCYRFfL2LZk1
5IoKmnMb9NiSHVtvtlt99UuAoQIbKH8OmFSKhL8e6mByiEFg4VAeaWaCHFfdObvGee2Knbj3Qrn1
ftCfKuRsCsYnG0WAGqkh7dJJQ69HUL+F0hT0qIjjJIT0sgnhR9w02YiW2eWLQB8e4VTiQaM+3IdT
QwQxoscuUDJ7gpYAa9wpd7f4yaJXyEVF13BW7C/HW188qpC7U22fPBzp4FBg9no6oT/InRGW7oHi
4/xZxiV5nOFu1cHXk/geBdVFW9n7OMCEWpRhKpa28UBepQNMeOQw2kNTP4hwk6K1XpQqFPiB4nKw
E7hM9S7ThRKWa5RW90ypwKnkzQjyim+VMKIa3bldZhlYxReRV3yP5rrxNu7x04EqkAQpELruOWhO
9nyd+25putObLPIkuomGrM8/0SoCC38BzBRXfz3CcZWDlIC+cqStv17aRoUyHjHf2nG0exyPk9bf
L7t2U9b1dJnwXkcdDbxJCVHpD3YhIPQOxc45lFVTYU0Ti2S6pcWhnDeuoNMJPKrnQxvhKaT293pE
WPpYNZY06VtUoMIGwjC8tLUQ+e2wa+ctsdr1ZlNrRfUHI+Ol3Ot8qjnrYCmNyLmbFsUvvtPWr2YJ
90fRmvY+kNAjgoJXdp+oeIQ6gp70m1FE1uKhUVB2VTs9R9jjIOvOA69sc+vlX1zlZ+aRUJjhwA1j
w+nHpJjQmxilbz0fqbx+hb9P60zOk1FvUt7OhVLt48qtQuFC+qjmxYwbI7HfvKJueB9wx9m3cGmG
tyLb7bL7ywfWmW8GPfFdxVUJS6qV+iH78KzQTAevXd5klmU3vjujkInVnPMdcl2Z3zTd5g1wLiKt
dHj+qPVyUuNoXDlEXp+CIM/Q+n03C37I3A7eRDZj5yV37S+XR3g6n4Crx/qUEj0FY1uPsFiivmUR
iWd1uX0zoxGhMKgHsLeGTHU/X452el6qaOi+UabivjkhXe/KrGz8pcCnzFedLgE3QNuACmEIUt/K
QrFNkVTe2Oanc0pU+lnVpMJb1J9hi2UWydhJiFixKjaG5ANtDVcfYL67XbrNTOR8PNSSwPXo8j65
FUKU5OBpLG8mZiMH2TQkWTHGV6YI7YcCteFPl2f1/DfkNQ3ngHvmhGg2STdqMOd45notn6QA8EIJ
x3n6F9I+mo+kOsWYS6rDdLEqisOJdl8Rx26+mA7uy7IFTcknJAm7af5N9G6wLzl04hsapoBL1RH/
1YwtOrNl0MvgFvqdPSBLDDWDtykKEaBmvf1rkC+usY/qovucjnUYwfNsavumdkr/czMZmbexBs/O
1ofVoB36JECG2OFI8CJx7f0VHcQ028uwrb8u+Y5H3k98GuVLzzsLqEtvtsL4teh3UetyCFuoyM2d
U+2jkJaKvbfU17l3/e/bUDOhb+uYVGl7uQGO9wNI4y/mKNMX36HlZwx4+CAuF2y8Bc4ucWXay9lA
8qETuAtXzt6S+jjPqGTbD2kqNt2G179yti28dku37uxH+xBP/fmHgxgND5SzXUmejY+c/Wm0pmTa
RyRgyY2XYFPyE5+N4jYIv+pLRyBiHQ5lM2MZnJ7Ctp0kuzsePrviph3sMDssxuBtnMHnJpPskOIr
uQQ3tbYicfNM03qed29mmrjO3dgUsffc8i9OD2BUg/vQKOGlDUabPqPIF5FkUCXiOQ5qqLucG13e
RZ3P+UTfZRrcICxTpXu/a9pkv4Twl+4ub4RzY1R6sJQDQHzx11nPKCWb3ZjTDPCGEln4FlWLjyYZ
NBo55POj15pb99qZeAqeh9JMi+qZfnu3FEthdCW10an4HFVVldywdoKD0Vbul4W9chVeeNx8BIQF
xBDBT3S+x4DbcYOfuolUnlKRiyJ7X0IlvzetROGFm2SdY2H+H/yEdxYNb8Do8IIUP5AqqTaj467z
/GqhPWQUXnJfSisKf4yV5Ti/G2Be7RNWN2b07Ecy8Kj18LvD5MaWdiTvornDHhQRRtmP5Z6beI5+
ayDDbvlTrdcYT0IeaiwvMEbVVHIiHwh/N4sRic9e/N5w/4MIKu94aSfcCE0YRMtVS+x/0XgWgkuo
Wr+uye3lZZRgwpDTji+XcR/lIRZGbW37zSdUe73oDt+9tv9yeV2fGyK4HIoZR11SHeX05NyGEkG4
l7GU6VcwivFXG1E0ui/M9PlyqPWSVuMD2lQecfSVcHnqZa50aisrbG35MkpzMp6jpuxCZdYM4T2Z
F+T9vCHMt7iMZ4KiUMMJD4qFuIP+3m4k3WmGl0pebG1a3+yG0fhjKfz6CZ5Ie4++19bGXSd/x1Ha
rGqay2FOUbFUP+jDSe8FWTSZhZm+RGUv/8bIMOtvh5R0cONRePrhVKGXMoyqTip6yDpOEYxJVfUi
puvDkMk9GyNN/7AHyA63qTuMW8oVp/PoUylEUoHMmYr5Sc+wHfNGSCqDwgxNJpHVothXw+XDq5Q7
xbm2RsliAUeCawCWBFCNRNt6eKJv00KOtsEpqyrLCgXEIsKkFRm5k8vr8nQmsbBBwQEECXyHlqd1
KEzouqkz0uilhPXyxrKkAUliPmz0m3RXDTPmVAVExfcdY02IZyelw3RuUtSYMvOLnxv2N3qRmuF2
hJogkf3ZhctNI2jjjKog+p4Ckf55eZzaJ1ROM0rxETlUQB9GrObhw8ocujSyhrqOUCDmE7YUxvYY
NaJAkkLH/BdpizavSOyRJNGM66MyqMzvtGeBwJqhE6MRPY8m0P84Ku/tQnWT51ezLFQoheliyMKt
wmNVG5pZE2hyomcMWVA8iCk+lcho0sh8tY4zoaB+gjjSScZRrUuKLV5qLBaNjYeomrEPdHG6ox+m
foALscUXPJ1AFJmU3g5rk22uI/0Nh5PRD/VyMDO4PUd9/RY9TtTENjV3tFOLb0UoAVbA0kQ/Sb8G
jCFMkiwTywG9lo6uIzpE0zuKX+mw8fDWdsB7IHIw1j4serKk9ZdqRCYD+muXw9Ezt3DL6T/09rMc
TTrkzMKiLc8yq79+ouh1HCJXDyvFBgDUsWkQxb5funw5tEGW3LUeRr3kc+Htv9CFOfPhaHlVShjq
hUpP03qQYux3/Yho+YFnOM14AURWU6Ae0IybHkRrRAIwE3IoL1JksRXCD4S7DkUmOw2On7BGhOI8
Z7jvoRBj7Hd+l+3nIYXaYZhb6ggnH1EFVQ6MCIwroVxtZy8ArDNWNvMhynfIRhQ48pVD7n7B9xG3
pRoTQnMnly+qhPX/rjzD+HLsda5V2uXA4bVbr0mDKR9nazqMgV/+IcMCS6IcLTHZ4iLa5Juso5N9
oUYKR8ZBT0A5BunL1XRnVBKi5WA32H/LCQWQxd0Uyjw5mVUUtdWxLKCIrms5i8XOQKfD+dBNrrgv
uuqhmv8LzXq5B/qMHy5P4cniJJjCp2GT8wnJtdcrZnDMcefK3XSIynL6bo5G9Vvpd+UfXiGWLWnx
M7GUDiI1IbpmuHb0hZJPVQL8PR2OBobYugb3Yze0ey+/3ilBrQwOFXL5o1uc1kUprLFKqnicKCCK
9Ln0F+zwmiz90ZY4LIuqNn9EUFo/pcMmxePMGvGBrbgMAEhgPavd8uFeXeZySCV8WSge0vizjCOM
bURSj/Hd1R+OK07xEShaktVrp0rj+nIW+TCR8dLAgnIAgDiaG/sluv4+ZTIhzAYgWlx1gIDrIRV9
NSVRXeG2YtgOAtFC+btQ0/x7iXk1XB6WUIvgn0SQ5aEa+ugjDFiTjtL0WQcTfr4MdtFzJYi4ypc9
NijD3N7WkE2HW4T0wwbsooJw3dOAECcGtAizMH4d3V0uH0uvcN3mE0Hoi/IiSW3OcvPdW+Q1Tf/U
zuE8jTcyC6v00TZrjsiC8prxzdstSfM0RHm0+82nsz35OvTWPB0kZJDm9zZpC/tr4SYVCs05oORf
oxkWzWGqx8z8BsZsCCVJR1WTxsRJblVa9F2jnmjMCQBlgMYnMM56QuDL4UII6quYBRMEvYA0nI4z
YMfBdrItoqN++MD2UlVNem8dGrvpv11H8wbhGm1cTgcSwPCBa5mXvT0Ob3Qdi9di3qw56pcHlTcU
BJT9JlAfAgra5zYyE0F1114Ofovi8gijGDYn7lr+XEX3kpakez8drPKmmMfrpOHUSoP2oXQhOWJR
JdZf+t4IYWMGqKKfGzLuaLKqZRx57NYrtTYI5ZFwUv5Q/CQokHr1yqvCNpl7WbNZ+/iTDV6wx9Ex
+WxnVfF5SMkxLu8iTdRJESjYOdQboUQppwMd2BaNMyXWEgRPrbX82Wbmn2VODdeeeHWXVvid9Yv7
Ve7/JSbGKir57XJ8fc3CNFCFeMh0uO+ofi9tFbnmQo88xBssRwIK8CltuiYKHEvTbLH39CfPMRSH
PPcxZyGlz3WoJlmMKLSgVPudwm6baIdBoeKi+3SXfPbMrrVuCvqE5Qaoqm8U4mKx6vAI4EVuc1Ov
43rxbnJDKaGl28rBxVGMuhGrzDZGqFzEDa3kl+f0bEBOe4ha9NDxAFkHFDvJ2TKW2aHlSr8x4xzr
TL+2UYOuUE91NnemVhxRawgmAFqIStGEbomTBiXYklbaWnCsAzI2M4lAOneKHjM79jcE3RBCEGX9
WqJ8/SZr2lEjuVR/HY3vczPuBoSqaH8LKezy3Xkl+XELtC1tJYeYqs/CqxxKT1NtuVGfmymcFhVl
lSQGkux6poa867lYaPehaCCz/djgYocEEpyesnWTr0UXT98vf5szi5B1AEABCg13Qn+I0kA2gJOM
cKjpFILj4hRN82A6XYOHfDhN8a/IInFUC/Rox40HnIacvn8m9CLgikMxgL2pj9buRJgM2DLRi0Td
osADyitgBdPbAkErrEl828jtllvWyPhtHJFoXioUTiSUlv+oUwgSaLIly6c2+MdbXK0dTlWe5byF
QNz0a6SDq5hMHsw7A5HDyKe5PMUW8/7ytK+PGYiECHtxuECHVvAJgdYfuhhdDFYmi5YhC9GtIzdG
Ck62At2Ou8uh1gN6D0Uiw7oBieK+0m7hJRxKfANNk4IkDrx3ZTRY9W262yQjr1fSMY7CmCGLqJyY
FbweEsdZ1kZBukNwenxr8Zl8KGsGY082ypdLLw5pbV9XO1GzSBYMD4Y+di5DXZdV0NLZhrFALT+o
+yeE87NfEBayH4RN18HlWTzzwai0AvYDBcEe0bm6hVU5md8EhILMuvdT8JhoSOfPxu5KuOR9Iklo
QOp3lL14X6wnshChhRshnEjKXPNeZq59X84zjOdlM2E7MyrSNYjqpBwq+da+GYotzGzf7J4ii1B2
jZBuydF2NzSb6j7qP/XPvlKjssHtMLuiGQoUTYe2DORIE/qalyeb7OkG1g1CScMsPokIY0vDia+V
tlLxGBq8T3A7eHLaPm5ib55HP52fgLba/TtKeLQmMbBMMhxoDtcukKPxAHgk0BMPJrU9PmRPsCnc
NhTJjEszr3MTUsydvcAxLaYriZ9MJftLvZCUE4sy5dUvcInKpTTy8mVcimJvZrSmjgInO1N6yWOD
o9dbs2y1vx+VLj5+PygG7y9e5DdoTNfnM61E0VlGM7yUw+7vqHNYKZ792a+hk7coJu3NDiDKr5Ls
RiY4wKRKbQGUdKvhWV+x3OpUL3ly416hSO3aZy1q0x3xFM9fjliiOZAytjySvqQLVe/LX1RfsXRp
Ac0g++ZxREMF1UIZucSTU9rWlyhr6BM02z7AaCSKR7pKQb2Lgf//tSF5bKuqpQJPVMlbW0RLY5OT
VdIkX61gdZhFXf4nSiYajOxkaULlRMeleOUwWa3g+SBRAH0UYLTX2UI/dY7oXPbqm8N0Y7Ypnm7l
7thuF1XTj3pKl41MWY1itZRU/kJdhGodr1Dy8vVWSY02nPmz4KXkOz9GpHT0EtbxJ7dPnftgihGB
NkbjyruC0iyLhr/TWwqmqWfngyGXwi7o4GrtHMcei/enn+Np22Sb3YQnC4cqMNsFSV/SXqhHag1/
OArg7YcByBBs5YBWdbvDrcOPSIBNIzD3uCJvZb6n80k8WLZgU5wKbNN1vCWfwiG0vPQVXi8uDzQz
PkW7YHyNOtf6fbFkdE9Nud9YqicbUQ2S/Uc3BLg+VCQtKMxKacTo28mqqzgLfKwsKgpbze7KNg8O
ORXqSHdVFgVkZ+tQxdh03S5Q9p1xnuARAHTjp3H36JVXq5HSgaxOV+j71MxhR+hH6+DMttHL/PXo
IVimk/lDzkHy0qb+Lrqh9BT8de3uw8CKy5H9zm1/Uswq8iUOahlnr8f6YAQFYO87nJ/+tGQP6bzJ
wTv9bOt4+o2fZkFrGlH2agqcHtpYJnemjeidNwNBXx7auVB0QsCjIbdlgehv3MVKLFTDstcyJ5VG
lNm+8ZMYa4cARdLrQwmOaGj0qLpyqGgrhIWKbqXJo92dg4O9ixFr6O30i3JZ2Mpa1LG/Pr0QEmGB
cIyALdJDvo4l/CkIujTNX4+GhdBE43cvvRHngPuS9ImuzRjlXByHPlE3Gm9RnE1/XD9eVSgkoeYa
JP1Y/4YF74pWGD1fEf9xZCbR7CWXF7dLtgmhnh5m6lChAMSAsQPSq63cOMVEuUceojZt6HlCcas0
dtH3KE3lfRqRUF8e2ulhRjwax+AmAf7QB7UeGuuT7Mssi4ON69CNjXD/g/TnGPC2lOR/AhLnUDeb
t+CZxQqrnvwIRWDuQB128jIfB5Qilq9mTe9ymaFLI20WK7O6dcmfD0Xmp1hD3ILaYl0GUFO4EBnH
NQj/CL8IDr87PBfwxDb2xZmPh7oPXkO8gylb6MeZMFu399yMUE3iVLy6wczGdAFUsJr6a1ptchDO
BYTcK1TjDDi6Xn9tirTJYBPnynM8uRtdULsxpX/FBHAG9b06V+K8JvXjja+ydb6fdpwN+IkZuRNn
h2ixwldWSwCxFQg9rTdLaGc+G8A+XnBMJlDIyXHG3TpWcIq4VvPpm9mH2FaHIla3Qlu+Xb0JYGqB
DFJJoMR1okfgQ5nqzNx/sZuxeokc9Oz9fuf+JjNonRFC9I8/N5fojVPM5i2hxKq1nVfU6I37qYMd
cTE1h3KgN046k3hdUEe8uzy+M3OpCvQ8CuA4wPrRXiyQzKeIA7p69Wc6X7HRA4d043lvhJvvFHUU
ase1ApcU+w1GII2O6/MEjA6KSm2KQ9l64hNiiHRULZua26cDEuBnNpMGRYv7XP35hyefCBunmTI/
frdSj2pES9C3gnC43a95NtRRQYcpBNXRnihFp+TnatroZVIUt60P5RfhZtwl7ei6Eqt6eAluVEh8
AASgVfpJ5aFEFAZVH9OFiuSMyUa+lTKhNwAc9f7yijg9OBSnTpVSqP3zbtZXxCSmfLZ85TgML7Xs
qTOMRV8CTAQtlpJOtUHiO71mVCWXhXGMZuvpujFUVjKGVfDSRebdkHvyNipE+VSZebafujnEq50E
9uoxwoFFBw30A86bXh5PJ+l4kYGjD+RBBHl5OTyU9qBUjvmbN0TX+rLx+egcptmCqr/yk9Tezc0Y
9YmSbz4o7f4HIHesJ1IUJdOcS/Ty0E4XpUI/aFWmGn90w1ivf6NtnGJoFtLyPnMexgZ1TJ+WtM//
Av043dDQJYCRFJNBJR5a9mgYNjrehUc1YYZvE+UocXnL5oBO1yOCA9wtwH1UwgGE1wMSouPQRfLo
UDaYe0uQ8Dfb4DOVhjd++xf6Cmcm8EjOgKQBwMMNuo43BHWRFXMcvlSI/Bxiz0EBOwd7/qnDlwYc
WD0oD5CjnspVhdJKp94RL3YOF8Tf4QRC8Sm5Q5pmqyNGfYv14QvlGMwZltl7H9V6VF7kwttHdf2l
NSk12REvus6dd/c7U/7p1bzNp1cQ/o3LU6srqGMLUJiGEdVzioeGrm5m2HGK0l5KNlD4UEHQ/K2e
o7QRB98CQZWdgJxVhcuTBGn7kYZwmYaBUg7NopArOl7xPHq39ANOzxt+EzRXzjZyWN4s65kQcvL9
LkkTbjy8uEVOvBHxduvGTBuYCe3YSswZEnfLae/MbqHn6v2DY5moX3+eNy3eTHH6YFdcf5GT+nzn
KzUmjjMOrQ/wSGlM8Je2JwuDDqWho2jLCyn+zd+Ny1+gcv4n3kzDM5YbWy6vZ3Yn4v4K2OUjQ3fV
dkua9KaIRAWYQ/shFXfQ+LKpEakveK+kdDX/cvl4OxOPbYmGJGcp/9OTEpGlopA75Vvgobx6A5ld
CdjQWYnco3g1ws0O7dOAJAYwC7l10dvmWtSWy9BybpedhWJBYT7QNDp/LU1v+cWI/WBfUAy/vzzA
0+XJRNLorlxQ4XvrWZ4XL82U1AUTCqPJuI9Kqjl7aG/Rd4oCIsBaOm/GO5y856+XA+vnnnpdEBIq
HJRKlRKtB9pgCdFDhJXIU6nDKOM1E+XA5o2xqVygz+kxFFbEqhJ9LEavQ0FNbUXVCjLZFC1ZGeZc
VA7WuQhDdI+GsVmG1raemlC+nqNa9TwPTELDj5t+iHizO2hbQAt5KCf6DT13Mz/XJvA9CrkCMKNy
QdIfTmLhs/qZTwlnoJLo82T7bHr4vGKZtnWGHYm6H47zYywXBG5Htzst9yfbrs+S2MxS68nHTqO8
MYOm/1vGww/PKIaHMfDG//rJTnlzD5SMRxcVtTbKeofEzxhfi6rPru0PY4ohp4KdoeJH+/3JK87x
ZZf24+4JPHd49L22xH2DqpxIwNEuL1Rt9TB2JVEI65auFral7vNlwCIYp66ivNlX9k27wNaQtCXv
0YMRFKg3Qd0z8cCQId1QUeKE0+N5XeRX1lTBYXZVikQJ/QVUpLpLbe6wot3UHz0X71j0Jk2CM6HD
WkM4DUshrO5tdMzyyZ7ndl8uPHiibO4/GbwbN+ZTO3HUfLKMuCwQrkVlSadPDaEtRqfOdodo5my4
8UOlaimdJfsS5SMP8cSV8Z3sjfbXy9/xdL+ouHTtAE1y9ujcKZTbUjdoM3qhcGIijbaG2y6V3d2/
UKXQlazVGFk0LBZqqzyLdTTESIY0Mppw+SJ799FPqy//R9qXLTeOJNn+Slu9oy/2ZWy6zW5gIylS
1AotL2GZSiUQWAL7+vX3QF1dKUIc4maP1UvJqJQzNg8P93OO56W2M3kP8Wpji8zdq8r0fYJGqRDw
9mu1e6w7Ew0qhJdqtA58SB5+F980ywJAbQcqzLhY5kVeLjPUB/RRZ3AXZt0mSFByNrPRKtXo/Grs
VgmcZ1YZ6FxsZARZMzpg8ViNY32QUERrD2FSQF/TbFu026o1a5xskUrsiotVO6sHMFFwfnudofiD
BCuYG1CBWir3o5mjOrSQFIM6Tqi8qcAdHhEX9qYjsCmKVjbzV1ePyxq0IiB3kIpCteL0apkiJS0y
rRNvRKmDvGyeA6cjgsehksuDWsTTWD3YAbYCkIe5Dd2SBQaIZVnElVjffqTU666YbvIQ7VrNuVV5
2AgCslG5KFxxC3SOy6a/+gdEXNAoRuJrhhwu/ZFS6r2md2l/n4QjegaIeCvUwpQHqhBWBFdPtcLj
/Lpz5h6ckCieVZFx28zn+FNGpco5B5gsKo51WUIKGWEycFeq3ENziMVQ71bLoc/sSe7k6rcXE8JK
cAxIS0GIFo+xU8uT2ceUZ3LyEIo65JfRFV6+5RGV1jjpC6jjfBY/XmB4Y+LJhxYT8676NESOONy0
sgFC9yBMIomDqCTv4BC6uV8lEFg4lzH60U8/jQ5VdqMfv/3uks6ldJifYy9UMxa7lqO5eFvDWd6q
UzFBJ6eHWrnapeNTbzTxsSpXublffS8Mzs3G8HRHZmIZZQpDOEgRp2CGWglwzCHSwWIJ/QFQV9ZQ
T1+2D1IsM+VuZsKBJ7OswVaM8pnFlh8Rn+BxUKRwc+IEqSgPUEeVuYnC4m1Mu/G377XZMBAukClH
/v4Ln7vKDJY3uZgf8xYw5Dyk5raeS6Jog4leJUOdQw5ioCt63l8mFlK50NQHNAl6xsggKKc7Ka4a
CZJHUX4U+6JBq/i5Y0AsppsuX5WL++IHcHMA3g7CGNw6ICiLTRuPbdq3WZgfaWc86KE4etDDsnbA
XtUbMerbFY+3XEdEdwg0QbbF63LGeC3MCVzhkZrr7QPyFCiqDRLOv4ZSZZ4hXRyWcwOGcvU5u5xO
5B9RXMP6IWeMsG/ZP6sadbHVI50/iGjBd53L6O3dTxBwgHj4WpH0dHyzjtrcTxkZW5icr6rl+MKh
NZqoFh9zSQWkBsqDDjIboZNj+XyhAjaqilcTkfMf/RXH46DPAJMZ+IW3JZ58S0IedCeNWqAa34tZ
JczdKBNthAiMOq6x5E4n8l+GsBshn//xTP8SAIm8KKlR8z14LPltPsOBPl5bRm50K7qdp/vy36bA
i/vog/AlrpuQA8+4nmFMHEVMzOQsFQ05tbKBaGKVhrYAfOXgX/ag58aHlwccGgJ0nIj5808ePB6G
XIm4BKMRHJpYAUqSFNBMNITf7WPxsWYzHgnowxkiby2qhmj2ZSAJMWIqAUF2RQoDQCqgS1Wxigo8
3ZPzVMJ1zlgECMuiwvwFMZrXtKygIb7Pe54AbTvL2BZQCArN2jygV1bi8fo3293/aRRpInBocDGA
/no6lUpkCkOeqBnoFLML05CuE1EL3iqzgvTlVfu6/edQBsmV+QGCYt7ygreaLKkhcIxiTURNO1EN
PjpcnfrHy3a+7o45SQWAHpZtDoEXZ1uJa6kIJ44hjbgy7vvWKmM/L0tUHYzSaifvsrk5VXJ6qsGY
sFA0xHGb9Y8Xw6rktOVlrUGid0gtb0IBAiUU5AQAw2W2OCoAVhc8BqQa3QArMZ1++yzMADIEMjMp
BS1l5gP66SwYDFrpKUT09+Zkql6foaxdxyiBKWzVP59ZwJkbh7cVAm7M62JiY7MZFCPqUWWmH4WN
wvSV9PdZNnPyGPwlcOoRBQJncTogRTDRs9FMMSDIPJB8bPlOrYFYrepV7PSZnYLcLNzyfMyRDZs/
/zR3SiF1UigLqNREzXQDrrnlhfKkgOW3inA6awruCigLwCuwTU5N8UwXBp6CdfJR2OhBNUOLe27a
Bf13+fD/vA3/Fb7nN//ae/U//xs/v+XFWDGA0xc//vP/tnVTfUvZN/430lbv39q/5T//dt98a1jd
sLf6v+c/9tc//ufpj/hbf9pyvjXfTn5wOZJy4237Xo1373WbNh/fAt9q/s3/3w//9v7xVx7G4v0f
f7zlLW/mvxaynP/x50fbH//4AwT5T+dw/vt/fnj9LcO/e8h5iLj7X3/qr99//1Y3//hDABn275A0
ROSCyYarmfEJ/fufH+l/xxrgrwPnPa883noccx7N/0z7+7z1RLDzcZ8h4wRnWOftx2ey/HdAUueA
AfDQ2a/If/x77Ccr8muF/sbb7AbNxpr6H38sfIaF4GM2D4gBomQwoBfpVxmdYHKA7K2g0lMvSbst
Syo0CM0OhpFeyZloF7yYVXNXorp/ZeY+OaulYWVxuCw0M+ZUrK3AbLurJhkddWgeq9D0rUQjc1sT
dEUltOOO1pdOqEibHgqUqSgd9FK8ydhmYETIvPE95A2Z8sodCu5G+q6Ss+9d17jh0F/TIXVGQXRp
mt7y+KXQI1KGz1LWk76brkNzr1ShXQzJfdS/07TNnWbSiC52hcPb6gFZKyInfDeOsT1k4kNPzSsr
ebD0d8gZ7HUJVXe5rIhYiQ4bh7uxu+3llkSD6XZG5XZ9dazFQ9hYB73dj3R4G8bsqSnpLoeGul7E
R2RSr7W0vcokfaOW0z3YxcTqBmeSU5vTep+EwpOUF1tutC43s5BAWADK3fI+7IWnVKh3CcVScei1
Ea0zbB2JVrvrVWAoJE+I0ZZpXtC6IHIbSPl3izOnyuQdhFXsSlNrojODEaim2pWYu0y0CDIOliuJ
w53F9XdDbI8c6jIkjmJSGHJIKJ0AcxMJWNeEasd4yEhR7NOCkrYZriO4SAIBTSel6OCaZDsrNThh
XQ3IkQLckUxvEQfahhnLNuh0RAfNys7QngrdSu+6gapE4pPsaIkQADh7hChVqOa23qx1TP3o1f11
281SwrMyEdIYp97PYC3YhegG+NTbZZBfR/Y4kPaxBjLRoVvVQTtxX9yPjd348W3/1KwJ/S6c75+7
/pf5xXHLszAtQeFtnpS6J0Z2KM2jtdbg/vyR/svG8mShTXOrCww2AIraKJvqqnYEP93FK9f9Ikj8
cyhIIiKMAmJuWWQtYg3Cn9NoBHPWgHYJtgN63SYRSWqAGcI1qQbpNPUFRu+Hp/plb7FyGfr2RikK
jcG4054lRqycCE/Jq/gYO5ldufF1pROdkwaCmdeJtyZhsih9fDW/WDm5koROFnojyIZxU1va3C3r
BWf6AH9hC1XraWBao5n6rmvrF11uX8xwLbOw8h2QjDvdvOEw5VEPYkVQWwBB0hGMxHzb1uadyUQ7
Yj9K9tSF70O5T9P7qVsBzFyef7RkODWOdDLLEd0ZgQpOMybDlWtK5Kxw9E5CSs64Edl4++ki/fOy
+nw5LQr5H5MOhiriZ/wHDMYyiWOVAj6oGz0IUzLa7C6yJUId3YGLHB3NZt5vkv/mTQZCIhRxwHmc
CXOLQUZUhEZ0UcNg/aYph765vzwi3OKYpoUDmmU/4HyQqoGNRfhlliLgB1D9D6iUX8s8eo7KaVto
6AiclNUOT9eBdIACEKWkD71ZXQ0sxXSzIgPpmXmoQe0FZfDTohCJmpte0d8An+X0UxNUY08gqwpR
TbvURm/Ab/OIsDSsbBZuufxupBz3Vfymg2tlNRUeAoIdx/RhrPVXPJS2hpk4TYhuKcq2BTFXEqmv
Z41DC90fmvZqMLJrNONgHrAxITT1yo60TGUEPRy9OgFe1spvdD1hBFdqDu1aH3p3N7XG/EwWKInj
J86ymiTVs5yKBTGBVlbBp1HiwfDKumVEGsXWmXIzJwDfSrZSpa9yWPakQWbLzkLOSTv0dpOHN338
lEiZi+6NJJ2061hNXqIutLkwuKYV+e3En8Mw8gSVO/h3zpD5CBp8oXmYquSQU3Ev96Ztll5pQjq4
/d5LiZOL3O/TYjO0Iclk36gie1DDnaR8G4VdAhAJ7ky3g0ICZZnN2xuwD6bySZtMIhsbCyJpNGcE
YgCekH1r+HTddul9nGbPGrTatAbDjRipTDq3M7uexmJbUrZL1clWWWvzvIYYdOhNPD/UsfQAVIhf
oHkAxc9QsvYZ7tTU0Oy2hYoDhVSEHvll8cKjlwJx0HQYi8aT2Y+iGrdMYYiGJBt5AkfvY5vx+0nh
R6WJIHsxeo2QuFprvaamflMyaOAOHW5zpnohFAQUAOGEpvRMsc1s6MVYZORvOrTaialOm2rMfZm2
G5lit5WxY4QhkQfD0QrFFdA3wqDDa8TrZ2ZM27iP/D6jXt2InlK3Nqtjp8YGGc02Ja2QXWNzb9pO
fc/E5qGuExQ29Sc1La+Y3G7SurkzWnTmCcsAvcWJUWDTpNB0Hwxhy2nryXK3tSCzno39Q1tHntbL
Aaha16MW3UvxQetu0rE4sHhfMVeSbqcC/WHpNp/CY4X1hSa7kVsE7TWIBKao1b8N00CmpnMzOWgU
z0rKwFK9pqm9tBIJLf0qRRAVFodazI6DYNltMdlWNdoifjlmOyixb8pIrh0tvpKi1EGJBBnKK50+
pFpka9NPqDcTgW8pRQqKb8P8hzT+SItjNvxo640G7WwIaUOBHAm4kj8LkmyPCLeT5kkqq4Mg7+PR
wX4X2he5alFxtvwsOU7CkRXDHnvSYekdt4I4DsETN/0wUV76IbCkIBZeJK1xK8DK8TUMrXNHU9qk
7bOlPyrZd1XZo/WzXWgbZBglhjht+MFSbZcNMbodQPVXAAms3QhoQlCjqzzRanMzquE2RkEEEnPv
ulXBRXWYmSZ9SUbc+JbaIW5/UccXRXkOx4PQ73mtu7V03yncYcPPQn6xBM0xEXcWCA47xen0bDta
WyuRSBE9Kh2F13iLGxP9GpUbA0Lfaa+QNkE1RMDdkoymIwuRM6vdK0Vjo69eKeJIpWUjOAYIAxKV
nhs5cYYUgiZ9rHqted0lbwm7lqLMrRWTGLUH/0uq6batPN18DS0OhYWapPJVnb1SJSMSelpw+hNq
ykTQ9w2OR1O99uYBXayJkqs2YmQBUEpDumZxsQe+7XsYjl461bshlrxQ5FuOzjB0HG8owInqKJMw
Vp1CCB2ro14VbsPK8iRpO4b0yszeuCrbunFXjYFePtf4JE1spWttIRK8Ti6I3sElFzdRFvRMdSRl
V9Laz+WDblSkMZ5b6yfvbwBec3TzjQqhC1btVcV9oe93srrvo3sdK5IJpBtCB0KYt1STMMRtPL0l
U+zk5UaLjsLwFNPbWrkrpIREZifYkUbaSbIFlC/L0ksEhPFSXThoIEfqPD6kqa/3T7S8q5iKV4Aq
XzVwIV3Kbis24gWlqLfomgGqSH5T0KwkcnQMsw59TDkTXdT2XUPKj7LcoL9fQYaEbZC5Sgkytdte
DGNfiMoRUsl9SagcQTdH4L449JJbJvVmpP0uzX8KYwsa2HVjzqJkI4EKAJoTlFdjcuBMeNSbMjDR
5guqr7YyRjkxAM92UvTtOHDAHE3l0LTI4tB8sLOyqW2o65DoPZNLbWtQo7M7k+MVUqGfEN6EIra1
JU833Wh2iLekCMVqJSHQZUBPEM0HlFazLcGjiaSQtLxV+tI3mg53+FYZXmgRtPIjp9/GXEaH5dRL
BThi3DqxkXhl/2z0ECzkBalHdVupeMiNx7aMPSmytgwOKILCFEhEsaqRePKYKX5P9asUl3napL5c
5ETvEW6LJYS+x1s9SfwUxCSgcuh3FdIFvTy51qByL2mGkkzJ1LmVVa8Uns6FaFARQcQC9CqSFcvK
kwQFGDaIhRX0du8mV9yLvcy27PSb7snfqZ27lwOoM1HoiblF5i+FDipKYcwKZLbtZLwh9QduvaSV
4jIG/9puLps78147MTd//ikvNwEjkYZpaAUAp9vhbabYJeQoLttYJDPnmBNQcDTFRs0CrNhloVts
6glNICMrkMQcIn4ytvNaI9IFefsjkD6xsYg6O1obKJ93VpChikVj8x4Y7o0VWo4WGuhU8goVvAdx
Yj4LY2eKhu3lEX7E6cug9/MQ57fkp2mMxbI3h1qyAtXXnidnvC7tyBGPOpls2eHXMgFc7eWyzTOv
4JMRL56LoQDEIgduDCbNnbJJ/GkHrq9vrAzt3Ab5PLL5a3waGWQa0OusweLl7V2GsBZkUTLE3y+P
5ewh+2UFLLxTKzEdRZ1zPBq0Y7GdZDt2Iif62ToUfpmgGnNQbi5blOdq0v+8YgBLnVrMmgp6MEAR
BbUreYaX3HEPAbh6Q28gE+o2m+QRmvZORSpIJG7Sg7JNaltfOev/w7YBXnPurDN3qDz9Ep1OaZtV
lhl0nmLExDpqXu0LdgOMy3WmuV2QhmS8om7+H5x6PHj+srtY1KilcOdo5RyonZOMt8BixTS4PMHn
D/1fJpZJGtTVKdgushkMzX3V3ClrLQiWEkh/epVfBpYLGCK2VzRsTGhDuNWPuiKTp9qKg6CkICox
fPlmsAHCchAQJ/eJt3Ywzp+/X/YX5cp00NJhygwzAC+ECIYJRAurbIquFMnQPGeQtSJdz21Ixqzk
pdZmdlFHlMKmagVmmkGk4xWNDofRz8tLdy4NA9fya2jzN/h05kdZHNNCRtTd75o9VEz8DFtSJ8mN
TJizlmZbOwTK4goqhCRMlRY3Xrxt3cGR3WljuaWjE8sP7di9v11Lda1N4OKu6FnV84hh50RVYyf8
sTZ67385g4v7AOwuOE0rs4LSReXOyf2R2/NulJ1op15PK85sbUALNwKt6prilsdxViovpZ7RSCt7
7kNH8qu7/LUlFh7DFNMMzLF5S9iiXcJZdhsVl1vpfPhIm9vCj8tTuDKmpQwKwEd9D9FfMwDcE8LX
6Im3cuecv9j+GtGSZRgNtTiFYF/gIfmqlLEdD0deqvblUawZWTiJGnBDkUF1KSjMu6gHdTfNPSWO
yGUrH01QLqzOUn8uqkNTHjlWh6Z+76KV6x7YZjuzmeRFXr6LPNWZdo1r+SDz1kc0dt6gRESMlSU7
f5JnxDFgqYDeLGttgihSLaaIgjovzWzNU12kcLkTe/pe2lWTy+9yh/vliu7J2Z3yy+rypgEYrYhz
aBYEImBE+bAbhXFlfmeH8GV6P1lYXDVNWXXtCCmXgFdbOVG3JmKBVDIdpRNX9suHIPMlU4sNkyVp
XcljbwWKRCbTB3gv/Dbe8i002hx6I11LvnGrFwTNfbTM5d9ml7xeC1gb7+KGUVreix0gZAHtW5cN
fqnLZEAqxmq3/8nG/TSz89p+umn6KOqKyESRNNrSW9kuSeLGkNj38S5/jZ3ELjYoWO3UTfoo7Ht7
jEjmCOs30Np4FzdQJgnQPNMRfZoHcSSji3DQna4El/nWId9qP2VS2NHrWir+/DX7afDz1/o0eFFM
1TEfYFb162+ZO2yYrR8tf7bWX8UrO+usJ/pkbHEjWfrUmC0i3iBUQ6ftVUKzjnCxdy6v6JoPWEoe
JjK6kMVQuAqsTbqXvGyDl5BXPDG/dFDKuQEL2VFXgHHnH3+fxra4nKQY4HSq4Ykeb9mGHzO7I4Mt
epIb7daczYLx8OdD85et5b1UJZExt7fA+9wv9lNHtE1+ANrJHezOlVIiO50fufrd2lNhXp4LfmF5
WyWKMRR6g4vEEOhN2WTIYzFHSAtPNCO7RKl/ZRnnI37J3sIPibFlRCpX5imN9nBCm9ZnB3Pf4jRq
Nl6Za9tmzd7C5dTMiiMpwtUxxxcCiewIZXaE8b2Da8PtN8bKAFeOwxJghXxPnU9xiQdneCcIsp3J
GunKNXUSecWzLIGGiJoaMOIbKzCqyQEPlnTZoyV0joX+yRNiwpp1u6YV0NyUOZOmoA6W+DI+hygL
icP7ZpQdY3wU+Z7zmvR6oEYvTRUj0XhX6o0nMu4Cjr6yFmtTs3BLKudA0fUKIq/WVxn1QJHiaen+
RxtsZtOiNQLETRYLrglaju6FqHxOb53DNiWevWgelT8bt5MLCZeNudab8by7BSTYmOnT4NTO4/7k
bjUVuWg+J/IqDqLMTu+nlmQstnGRizzcQJwgRaqIJq4etT56eawMeE5hfDlRn8wvplUvNa4kHObF
nbmTNkB5240bbeLdWkpvdaALV59Djq0r+urjUvWnLd1K/uihlI0kFFz/Smw039CXhrV4e0yN2KHA
gGEJ5dZIdVeD6NbKzJ09RJ9mbuHe0caoKcsc4ynehjfD9CGX6wyb/qW5EhNvshW7vs9vxA1d2aJf
zQKCCcoT2HRQ9URnqsV+0cB5qtQBGSKr2rKqJpkgXlWVijrYyvvtTDLq1NTyMEiUotdDAm9EDJLf
GVcVsgiPERIXh+JKBkDJTbbtnrsInjfde2pLW1S22e+p7M1X2+m3mJf60wERlCQOwZMzAs6160Fo
SAqk2tCVqCa3G0WpV9Z13hmnO+fU3OI88glJv0rn8DOocXZM3tLWeLCEK3EcOUkhuDmFa+/yr5v1
1OTiDDa9qk0SOt0GJRJDRmkLKI5c3qxrFhZnD8xiIxMHwA01IP0mBU+FNSL7moXFgbO6ArlLiIQF
mfhqyj+s4vF/N4LFaROgqWg0MubI5D9yoXb66Dd7zy/32VJoVdD4IFQpRpCLB4Mf4iIQhofLg5j3
zoW9taQrhnIuQKI3wQtGs9xIbgCGMPflWqvJ80sBVgR6/YJxv5TSZ6XUNqaKICIEkDCrHKtYg5Gu
WVickT7nOk8RHAWacNCTN5DpVtz3mcTOfCR+jWFxJBINagg14NhBCLF8AgzUlaZTUieDC8m2PY1G
LwkTAnagq8icSKgeTlH+mPdZZKumd3nVzo/WmnVT0esVN/WpA0pLi4pDnukBGjKQVOr9tlhjzZ3d
GKCXQgsWmgUQjDs1gV5tUKdFn8FALrE3QowhxqDK/2hWQfmehS+hs7mk7SeMQpRU6/QAccieDQ0p
ddFGIfMYjuYxroJZLFXHw71+GsTQRfuSDZDsvjDsLk/oh/zd8hxYoJ5Azxvjhdzn6XBjQUJwy+oa
1XXrFi1UvAi9V4uqfOuL1uN0guz+UAcaBGsqOs4YW9pdAeTSkdyUPQiBPWMjHIDnUkmbQZtjbJ8Z
yzJidS1AwOFWSpGjtSobWkJ2EXU7RW1/TmUD4Uh2PebltZEDCitbwsr0nrs5Po9q3kefLqpSrSEQ
MuGLN6LqFW14AB/jWsXDKBYAgRbzkTTZWjPnj4frpalcHEU6jZ0iqbwJSmBxPC6iJaaQqQy9gYeX
Pm8fOr1B1UGDCuAwVoGUxrZRKO9NLaEjFXeo/BRWA9DMwiFVLK8WfkRNEkRiv5ehB0xa+gqxOFcz
AeCRUQbS4ndBGHVbTdF8OANMTZU3oD/uy7L6Xk9JS3oT7W1Yp9uREr9A5scG1TZfmeavARA0k2d5
LSgoQRNiqZ0eyXLBZDMSgwL5LpFaTpT+FMPHXm9XLs2vh/LU0OLcx8rIusGshkCPpQ1w+URhAycK
IEKXj8NXOzMHBaljVPGhnr7U/yt4BVnRjDVBOB6lcLDRUNWmkeyuWDlvxsJ9gGmDLMr8+aftmasj
7rfcaIJc6na5EL4q3bDre+12UhsHDeK/xdx4nnjy2rXs1kSb1ZHWTmcASAKwIjgBGajJBiBDzMrf
jFCxW5MfsjSGD5H2nWWSUNVecjzN0W93107sRjeinQgACAO0cqyVW3CFU7dI+10FjNOgIIm4rcNX
UbwZNGWTteZG0LDFCvG9HNGQxWyuIHHuDEp3r47VRKQYbGJqPRia4HSh4CaJei8V1l0NWkGXysnO
QBOVyzM2r+/iaBkSFKPwMjMhBbTcaJxxMwJwZwhG0yTFGAKgBY/DVP0qytVNR/n3y/bOlJtnoSg0
t4UaH1RllioDIM2EYUiTMegBZEN/AsCzJr6T1E4GbQDCLjE/hIoYgLhKaJTdMgE6SNNIBJWtOOgz
cH18E8gA4IuA+Aglm9O9Akmg1srbsgvqRnsuADbN+8kd2tJHW1Voope1G1F8ixT0iAzihLTXACrd
gIS+b7It49o+AQwsMjVQFkJIjNAVTPRXFwA2OxhiM18YChfLrazGVg1URz8Gw5hvhvEN4SwRkh+R
SFcm4swWAPV5JmSC2IcTujgzRa8PVdSYQ5Cb1wK2Yx8rxODXE7a7aKwFPXMIu9hvMGbBD2DSoX+3
CKEhsYC2ZYM2BkzVjkYkv5Vd76PE5QBGlwKKZ7qI4ncSuDmX993Z2fxkdxFa11Y0QOMe204VXxoG
LF4+ATaKiAptGS9bOuOCPo9wua1kKY8p1rUFzDsB1K2wZ/7zlAn+ZTNnAjZoURsfRHKI+GiL3YtH
8zjUZSEGzHhm2n1Pf59Ogv33ycCi8lKEua4KkOrCpRuSpDsK2U0Svl4exJl8yakR+fQM0kjv8qrj
A8rdXU7oLtkJLhrVlMgsfJQbVtbmTIr81N4iKOMK6ppJiUHpg3aUs8zJjMIbaX6lJUCNSuqWSuNN
ZkG8QdlYGSUW1QjaQBI04PCEYmX0H2v05TCgoQeodiBEIx13Ovou69IozuF8Da32NHOyudpDhle7
sqpqB50ML1X0+0KRN51sABmuaA7rHkckvEHnqpLQRqwNnKXwILM3jhoKqYFNTUwVgD79hzqJUMjL
AI8QgWUUgkLRjn1SkNBIPbW7tlIfrzQiADKuG+/wKWK+iWnzVquRQRpu2DMnS51upDwjegtTynYI
zV2oVo/gcgZx35GobbcTYq7LW+Lr8UFAMrMUIB4CDWt9se1KOP3QQA+SoK0VAgALA5Z0jNbaRH51
B7MVCAeAoIg86DIcyTOozQ2jVgeqdZ1Kb7OP12ed+ufLg/kaLc/j+EhlzbT6Zbd6q6ykTokBmqYU
roZRexKFfdzlviXHftVCfJZ/u2zxTEFmNvkh7QxxBCj6nO4pQ5wQh3A+BZBwh1x1cSNUSQKmBh6R
ienX/UGkRwolgG0tgH+59mj+uno4X5929MK6whAk8QJuNhMMVwYgx+oqdNhdpdqdvbM+2VlcI2YY
sigR5SEYKtmlTUTQGNEposFuNP7ama09ltRmjJNSmTaNYdhmLrgh4LoAnR/QheEHOu4564nmc8Of
VxuaxghAoXJwOvlsFrhRjXgI1NtuD0DZrfIk3AF1faBHEDXvs4jod79fTtFnRW2kQQDsAsRz4dJK
U85KQy6GAF3oHINuI8TvrSmvPEjOxW2QoQC5CMEiuPHLc2lZQg2GoTUEZfWmqDGeUR2pQv1Fnh4g
2WKbEFicqPzYZQFVZB/6ODYQMSu+YSFq9JEmncnlypyggDCGvrjF21ESWmg1dYGlJUSVsmM3MB8p
jRdujAClz1Sex7KCBJDGVkx/dRiYZTSYmjUdwAtbCgNrUc+0EkFDAO1IotecFP0+DG9i/N/KAT53
sX+2tBhjrbXCpDG8yCLQWAvAv9Mcxc0QTbIJ9F7wRMkSAq6ilyNaNhPrFRwvk2S5iZbdw0+oDWwu
f59zW/rT11kKP4wqG1OaYd1p/i40N5mKF9xKfeZcTPjZxMLlj4aaFXlbSwG0fJO+3g7CQ1kPI5Gg
hpokg5eBV2xpbHt5YGdij5niDrVO6CLgDjAXE91bSqbIXTgGlTN5kpM6zRP1gBRzGz/11wrlH3jS
07v+xNoy8wpRekUp26oP9HTXdAfk9iEgc4XQ31Ub7qjS8CY0/UYfR1fiCl5+ma3Kjiy7dirsRXCi
WPogm48U7a6HGu9QoXsPu30M4LHGXFZel9atYv68PENfnezpV16sS45nCXJnQod1AddDIZE0gu6Q
kbo2fF1ceRieNwYpAxXuE30CFjdHkTeaEGoj+EUgsUwh5EyVPgeJfHI44EvoE/JweXAf6oBfF+SX
wcUVUumjmLVgjQRDnN5LWWZH/ZVhvhnadJWmpm9Yva1Xe00Of4QCiC/x8BTiKJC6FJ1IL9wsrbyy
GXwpGxzcxm45DvcCSPSi0BKQBj09SrxwrGwA7+0RkKwil7bDqG+bVLIr5bbNLY/lycY0EzIObhWD
MK/xByHtHHl8T8RsY6gea6C90DaIFtK9ooR2002Co7Z8nzVFC96NZpf0yIXfPvGIID7lnhYTE3Nd
ksMqnQJW/GBSaA/1nSytten66k9nI3hsSujcOifBT29Kq6OWmFdmCYZ3a+MJsGt0SCHEeEiL0spB
N7+6MKSC0XYFeVgJ1+SXKMzkE5qxGnkg12D15nulh2xuE0DKsCxCF9ooWJDGTcboZuifypHuE8kF
DstWrXqHJka7UfSjSPSGtD1AHWwzGsq2qRKba+mmTAUy9fEVlWvb0gFeV8atJj2YyEem2WbWkE9K
T5s20I31EmObRfeW2O8MA105d53ymjfVtpIiv2kGohvMl6BonanCnNS9Z/nwLhSSW0cTCRMNneju
6qZxG9N8iuTKk6N0O+mygwb2Lmj+tQS6Tle1rvCD3hYO+3+kXWeP47zV/UUCJKp/VXMbe7pndr4I
U3YlUr2QKr/+PZogWY/sWHjyAgkQZLFLkyIvL+89RU4ciezTbEQnMXZZ+QxBBLdT6KELV5LqMyOI
pcgpG7I3B/xD1aswxI0Ugj2UypvManZ0RHa6FAXPs1PUM6EkPJXnQO0/s580tEhvrSRqjw23tkbd
rSpQ7Uk8PNVhfJ9VsU8zqAgpuR9yvq1Nai7drmd7Ae8gJEmTceMk1KzM9p0UKZHQ9biFRkPn908Q
0tiD9bfP18kG1HPiZYHtVYp/Pdacd3p+jjoXhbIqlODChLYvjR+u0ghAeQQCH4HgwVrn23gbBUuY
s7PzhRGhJw5PMywzasizeSpw1SZQTmbHdDhQ9XVMXuvxDbZqC+t5tpx4qGmwSfh31J7doVkNq9aM
2sOx4g82eABlhx1E/qHSG7qWGAUpJ15rqBxCT+ZnsNAUlnWQ3OjR0qEO47tQPLLsH0NZpzFQucFc
YLM5N/spU2EizRHtseQvVv4up/FCBjn9yLP75mSA2SR4rafwPB7FkY5wAggzVwnvIt7/LlXZyaUl
0dgpSF8bbRbEWzhJWANUPfGMhtJa4XZFcg8dmo2AS2DVQPsk57+ub/Kl+c22QtWMjZXQGpU9/twm
75yAP0m+xjpzitFeqONc3HZ/13JeY6sMKTbgU4+ktEkRf4M0SVxYQy1s7vNM/MeW+A5mJ82ENml4
YUoUxSkBFZDhiWkL4JPzuPC9sf+z6b5T1JMR4F6tCbhzyMcUxd0+lx1edI+d0gZSJHmjNDzoMgwz
e6ClGvVW8IJ7lVY7VUnWZpssXPtLs529Iw0hUs401h2jKnFU5UMylzRpF/bk92qczDaGO6XVjbEA
UfAzi19C1YJuou5Kw5PIIi9c8rFb2JBz0JnCBPRgUwMvVv6RFKYTltxXxw000nYGWcgxvu+Ns/OG
RylsY1DeRlvhZ4iq0EfRJjVulPI+JblzaakgIN7lQ1o7eQTxTaXfwWRsEzftk81eDHKXiS+rVh1V
zX+XSANsIi/QZ8+ugGlznfyk6c9PlrtUgRuP+TgedRMFoHYAx/reLHDpg+19/ehPR/ts8sixYC6L
eA/Z39lIpJcgUVkox6pRVhAIdGC97hVSsS1NsTdA5tZ0vLH4wq1KLn7gk2Fnaz4O0BsfRcjRRNcP
hDQg7KnS1i4ghhAbUIRKi3436MUqLNi2ofFeL1+gfOonBSShBiOvHFiJ+NFY35ZceyGMr63BWnc5
VAjsYvzkdvQBW4WHsZUOuqRtVAZGYJMvoYu/fa7OFg/vPGQjgLqdCTkOsQZxSLNrj6M0PvRFgScH
AQdc7EoFxmzhg1Z/QjB3qyTrPG53vN11Tbtpe7/CXdilNxyeHbEUuj36i+Nv0b8x+qiSXyUkNMzo
vqFvthrAHdvJ4m4DGX5PMwIOXu71DXDxZJ/MYfYlFBuSFo2pcCAR79UJ5R43xdQ0d7umXreoLuuR
WLJnuMDXwBMCzE3sciju69/9vZP9TSC9JsHMnB9bQtaJAlGFQjecsDWBKOaGZ1L7DYSYbGrcQdCn
ap/VSXSloa7e6XdjBJhEVP8abPmJtnh3aFrl1fkjlZvGqbBs1xcIuo4Xzgh+6be7H5yQv3lEJ79W
bxL4A1N5OAJqE+hiL9VPqVIERmkebHXA5xuDSEr2egGNHKL/hsPvmx2V7pBkK5ODdcLpqmhTp0Xp
H1ZOLnjqikP0nVLUh5qKleiDovndCuM+zbKgw3NEUgsIc4YtnBYiUA7KXaJVDkWtCGIIztQU6H6r
0U4k+7iCwWcBGQ1b3+eFduwi21ULvkqseC0Z2prb+wzPwII+y9Rv7NahXAHz0m9E6JKihIKBveoj
1KqsyDWk9DGEWry9KeKt1aytsP60ioceeKVGPHTSJ9wRXN5BOPsIG3KXM+iH2fSTdqui24x26TZK
0MQfnH5K9g03PiCPewjZbWZbD2WGmcfxvVl+cLKLpRfK9RVsV9aQtYFeHy5Hpy9aGZGuc8oKD8k+
DZQ+Wlm14tUGBLzsNv/I6sILk1car0pgaaCN7MS6ivNjOR0d7likeTb+d5ypj7ms760c3Z9a3ld8
9GLxgo7Bxi7YgUHoIrGh5YBbqxHPeP8tpDcXbxNsbohFwQsdLYpZ9jaEEYmluitAsLVW/E/nxy5/
m3jtTaD8iVOn93U39hvZWSQDTG3DH9FoeqBp9iQcCW1eICh+hnImxUMWImwf4TJdOm2oHStFl/CW
hA9JLB0yRTmwobypB+0r1dWX66fk7IzMBp+lIGGrygXByh5rG34OZql/mBza9fKNuiQtMQWkn9OE
Y7eCoItC01Q4n66Wk9NopIRbcpglx1x/6Ds0f6rSYfXCob84CGrGcG+0Ib4wH0RDMUcpTcaOdTOA
QHXPwzXebAt37zmAGe+iqXr671Fme6WtpKHoFIsdK1x1A+525JHruPg1ve9r+xYaSXsLrfVOoytI
5u6r7Be+cBChJKUOXWA38ExOw0NvRXfjsC7R9A8JXCztJWrDOWn8+3fC/gklGGzqOR9jSCF020Yt
O7YBeJKQLXotg3YDkcTfYv3ZBdFddiceol9WkNymqyUP5/PwOxt9lgy1GVoH0AqGOCLqMmMoHsKq
vDNNFkiG5BIGkZYBXXr2npjMr2h/28nMrWTocOZ96lL2OySHKk19OUOTsH1SGRRYnirFK2WxIibH
rWNvk2pJvePyBvq7ZLNdmkNDjEShxo6cQUg3rhypov7A24VwM/0zZ4cBggD//jKzHcRiUsbpaLBj
BAmtXB43vMqcMa1XDHOP4mhhuLNkYfYpZg/FyLLSMkqL5IgqFjyfoBUM+TER+zos++D3DkWwJX3H
S+s4KbcrqCvDvM+Y/vzktPNMtPZIcUQgHreNGYeuDZhbypIl5qV1PB1mtscySkUVmyqCCm7FklSe
jNqxCvCE3Thjv2T4eS5aiXU8HW62O7TcYGVF1BQ8MWBZ0BNyyscI6pgO7xzlTdmqruzEb5rpULwr
X8yn67H6vCE4G362a8KS6lZIWPsCs40/w54FINU4jVceVDRQ6P9Q0Pox27lgtq7AQFKRkgRPZbop
y5dUHQLS/bGXGn2XP+K3CD6MBeAd9XOvWF3bxW3ZI5wyZC90Q4FQ0yEVR5FkIMNdqDqdVwC+V/Hv
cLOnUwactNHHEoMWCrQsiocYAslACTi2r++F3zxBvo0lDlnKML5xffMzD9VdgBLI9zRnRyLtyBDJ
WgMcbJqvcrsJOqN37dDYpn25GqwYal1G+9iaXQT5M2vTA8dfJa3uhUZ7o+vjHZ9CRczuqlF/tVBM
pgqEhKWDTfmNHkpP0Fe/JxZE1wCtjRyKvy1k9Wg3UIgHLCFRqwMMcX+1fZ44XdNDlsu+4/KXDfU1
OTOQv8W6zwBmaUsbUngfHWTPZDN2R8DkeQ8puPDOTKiHTu86HMSHZvzOq+ilBS2vARQvE4AdwNVn
4OZ6Yc9f3BwwgdDhcfHtkfRzc4xW3VRQ2UXoWmVH6bN4aB+Lt3FnP4gtAMajXx/EqnzWwRJcqi9M
vbaz73Uy8uy0deo4apWUJketIs8yiTzoJ0op6kDokyZh6EPlGcSk1pfQSFKlbGni066/NvwsZgNg
gPA62PRbiUtsMj++tQHUGl3F1dbx25JMyMI6z5m+ZocXWFbZ7BiO+1bDxSyBswf4Nj462oL/tMw3
HcG/Szvn96qQ1sazYGDHoQ+9jG4rmgXX9810iK+s3tzdXe3TItK7jB3LIfbgIOqwbImHfZ46/5zE
LGwVA9C9oiiT43g7bOM7qCYfk/t+nb+ILffsLQ4OcDhr++v6xC5fAidrNwtfYwqjvbaVKN7g9Vru
KdzJnkWV+zQt91G/IhTATsg3wxV4Y0T5vZwNUz/ruPArpkfJtfWdBTOUUE0zIzgcEWgWY3SwZHTP
YWNKohyYfsi/Z+UaVhl+1CBShZDgTrzrv+BignGyDLOb36hbXgzlkBypeCgl9Gb7MtomrLr//w0z
u/E7WHn1qhSzYwyl9uE+qp5gQPP/G2IWZ8C6zPS2iZKjXgqngyjjKENcEYnw9WHOgZizQzcLKPpI
4hKaz8nRfOx8PcB7Ha3SvfzLcIpN/iAOpZs/L+3WcwzGNCjetvgPyD/2vMcTAsDTqiEuPWhC3jWd
cgv5vV3LIMag/x4lLQCmW7V3oOas7OiWVsY6I18Q//VHVXI4GdwE/VUoVMNcrHVpZbrMKFwTQi/M
SFeQnYUNV/0lw2Qx05xkGfx0MYqc/PrZ1x94T7QuRUvP2jNAcZ00kHzT5d7gVQGdxEi8ZmEzXAwq
JyPONgOkyvAitwrkzcL2Wu3AQCkacOlKycf17XDx/JwMNNsNAOGDzMenJwGAmPn4RbvHpFxkhl28
Vf6OMu8alUkPol2oJUe+Td6lNIh/wQWhccVHuG79/l0D3CSIKqxmuSiysLCS81ZSTlmc8FRlR83K
3NSEwyD9gHiwo0I89vpSTkt1FgtPJjkr4MhJrMJJcXrrkK+mTV+MHjB+WXUL1XCI1ro2FOe6Yske
aGl+s+vHHEhsjzC/O/L2Iem5P2iQn82doTAWAsfCTvnOp0+eckobqVpmy+xoig48xdCXWblWxiVw
2NJWmX7GyTBJPFZVDpPUY4N6pS33XkFbJ4f8QwaUdhIuMfkvzAp8SBlUFNR2USyaLV/clzahJE6O
AqXsoaC7XtZvJeCrr++NS6+NH+PMruvYHEC+YR07ZmW8Cvkzun0li/0ihdhp0ayqQnIak2yonUMJ
kr/CY9YhsB8vh6VW4AUgCCqMJzOeLTAkEmK4gqPm0Egwcs6UgMYveZRvtFwO8la9CZnstu2XnUIf
RJUXsqULu/XH4NOfn3xdPkQtFPIpLh+UGeMOZfUI0pqR1QHuoy6kBktjzWJoJ2cQGimQIdUqcYYE
YB1rI0EaGg2qhSR9YRPNEbpqBtSqInCllvkvszXcBHZ/olzAal7K+E7XzpjFFzMiZcpDvI/1xxLV
u8q17uRNB7VQ4tSr3F18qF6IZz/Gmx0NqslK18l4IJsafWU8DwxhOWorbib0EGl6gOvGm4TD+bJm
rs11pwu7G03PITzODqEp7du0o14IgzJdL+4rfdxA9CVxqnS870eyj/QXy3xvVEipm8rGHhKgvoad
RUE502vgLIG4NXh1O3b1DTP1jUSMrYAzj6L9gTUN8traH8sOVhWVM9idA4F3X1XvhRi8Mh08u7Vv
hFEEpJTXff/LGF6EBj16qLJrv00++EQYQMvIfpHYbr9ccb3wZvyxdLPTro7dMKhySI+J+VqLO5uv
Q+2Xao1OzJ5zc1+ZuBkkBayRPChLMBa35oDHI1+3Qrgp1HCMPgXMMWZOqGkui5YqLeddDgAJT2LA
vCw30sLuQoJnESTQidNugPvMneg+lh3rpt/GD+O+qPzCA47SqxbOyoX4/mPoWQQAxJZ3KIwkxyoJ
AWPPPQ4MO4fHg6ICWBmXC0FgaRPPUrdIl6NagIeBUl24UteSzwNpBRug1fX4vhBrjFmsgeCCiCuB
lyxLoRIedijqrEuwV+2xdK6PtDSh6c9PIijecL0COiueCeQ354nTKMXGlIinNbpTmDxQwz/dYiid
9usstTn9aPMSYKgaOa3RUDmaGfciGT1AeWFaSxekOYM8syIJNU5L5DHb8iZcmWvaOyaqO3hLeu1z
vkXDb2EnTt/k2qRm8dQqYQmtZ8g0rEh4AHSueLeN5W3cUl8GzSJXlsodi3OcRVRVoRVEpXWKkiOF
sqyCKK7s4HQ2aWZbsadAkP83DZYkfRZup7lghzJOrEhIIBzh0+rUFJptVumm8biQH/7LYPPags4y
iwJ6GZ0WpuyITNfL0saLEOOgfO/AAMyBI7Zj8xBgKxat4DO+5aHq9oMdWFV3X5PmqdZSJ4GpQSLA
gh7DmwrEO1WR3ASRPkpvW67dhk1/06BKW8cTdtViIArWb7oq+zhxm4bAHIUKX+/ISoZGJU0S5sBU
3BX66ELwrBy+Mrnym+gxRgLb6+/wc3aYKnlle9dnz5VUOWmcIVN/Nwhs3CwfikcsRK2VrxMr85PW
CJg1eKRsApkAppzFK2PEbgF3VnkGAtppcfSrCKW5Ktz1lRSwolgDt+NkZvFFOVybU+gZqc54L2X1
ylAeDP0T9qtPA9reqvUAj5MuRPkI/pqKBQMdXV9RkM8tgv6oAWtPDVNOJu2YMtmP2a9IFbsmy1ay
9Ei6vToa94YBwWIDeldJ5Qn8NzTzFTfVA9Flp8JFnNu7Nld8lic3g6HDZLmdsCJOBlWgViXBqHBY
6sheZjRgIdaBHXf3lfUwwd1rVV1X+Ksq3G4Ie++zzNflW0ioOE2tuDy8M4Bubarb2oCG04DCRU/c
sv+FqxlKI29C+1Sk3BXtVxZuB+xxHWYXqoVly0lgNtCg5Z9y9prZELCOsrsyMYOxGR5bY6+DWFmr
iqcq0bpuxoBxfCOQOZykW+mwCunJpy2VgVVkKPtywK+r5rMp2UroMFtQMgib96ZfFY1vk1WdJa4F
S6WGqC6x3nOWb4ho/LqS1gwmKFX30VaAGMRrK9qGbfWUSOVrRjqHQs2axxKMSG0/0kRQwL6jRxGx
ry0vk4+jNawsZXDx8zwAcRwBceWOAYaVttsSbBKZRzA/8sd4Y7A3npZenIxulr2w1ApkbPghk9cV
z93WHh4AlH8c1AfRyS+5/IJYvioMiBAa/ROj0EkvS9T/ebGiieaA4A3VaMY+WhLh39k2VryrjV9G
BPWRtq1g4zT4qdYdrGo4pCTyeS9vVbRaYc0EN7UGHn2QFzShwNcWfgyhFoVHfk5CUB1yL9ejjQ5Q
SVuVG6ZBGgEeNkLEb0PSPPGM+GlK7ySjW9VEeHGBJK0y37GM70UDR8ORgn7RCZc0e/hjO8za1kPi
g5L4laTShvdfKbZx30GVIfvFRL0vFfTo4Wml9je1TD29Tt1eOo4K8TkVT3ZWQKNArPjQe1G0alDe
lBAVCCRRtUJHcyNydMZ2lFUHGFFvK/leGYoNNcRWG6vGa4tsDfZM5cqS9Qh7xL0BK5w6ltbw6vAb
KL/0hnyAdaA7RAnM6vO7CgUpRTFaJzGPZv9htdZaTiSUpO7s1rxvoA7DtScSYlcW6ZZqqq9o0U0F
6JIFfmkI1koLEf+k3utdC5sRZSfLOvRmiA+blBbtk9gx+/ccbl129hrrmftNM9ZvWP4G213kf6zz
CJfATlCcXsaLVBkCjt5Xl+euEr8VChDeMP1tvMYYdl2RHiRQZ2hpurnQIajSeDxHP1fO6Y2RG7Bx
SlTY3IAQahu1V4h4BXbbCOKyOfp6+AY4BJgW1NGSvEOfa4yd3r4Jw8keyLgHvS9sFdxHuTPW8JGE
/zWDNWWmqX+SEsidDr4hjol93abRWivjm3yUwE8Su87QPaga7BV0D9Ck9JsOHicmDImy/jaGMZEc
lxs11J4NGOIMSreGhPFt1iAwgagPb4cnq+8PiWT4lR5uunyEdgf0gRrlXlX7jVIXd3iTLLyqLmc2
AIdpMMIkkL37mU7VdpuOMkVhsmeAaqHaGomlJv/l+/fvELM8gyk6b8saDQKzB5QHcWtSUm7hKnE9
MVyaySy5gEarEUU9GkW5dNuUz83w+/q//18eDX/nMf2Ak8zTaGNJSEwkx9YmrxxPGNEZQdvjGUM6
X9b7F4NWW/QVPYlAqDlXVtQ0Hin5zDok93rxkOFgTQZU13/W5cz776+aJR0JVxQhQsgKpe2qpu9J
F7qaDrc9tlCRtZbWd/ZwQVfMjEcGFA0zFFcGUwVc2W3XWPfUhndap64SZafh1Z/XDzklOzPqkGwN
rpnDI7YBDXybmDc5iYPc+rD4Xd+85sCU4qbUJHi3wtOWGDtbe5dhh9VDd8AuAHmx4E8dWzsK4tto
4v+f7uousrwq/TJhoo1H7zjCf66+sTNoolbjWmj0TiSI7fhbllzBeCt/USvFcOI89JuGb80QbnAg
V0ElA7pL4fsIqqOg1rZXUjfOQf6p2OMQfQ6aDrIVbJLydo+m3F3ayp4YkkMhQwWXdtCt7tu9CkTz
qJUBE8SlaunThAQ2GjyqnAW9jeDP7rKGfQyS+VwUgMzGRIcDn/ymZvXCHrgEyCBAeIK9iK69CTLJ
z61JO6aZmrCmJmnyLm6iXfds7+i9+ZA68DPpNJfcgLXpQV52Iem9eLb/DqzOtEAIszqZos92lPFk
BmvSkO/S4uH6Dj9XX55e6yeDzGMUyEQ9rGLosepHCDOkMFuznHRg66RJD2FoOXYMixpqv+Z1Fwyt
5GuicSL04+Hah+ziVYW53/WfdAlS9uMnkZ8LrgO4psUNOiK6lXk5uO+5WgW8kpwKRo8D7EMHC7S7
kPuh9lbIvRuyJ9HIOxWtZANVBjgxW04fYlNUFLJOIdhvDasX3ndL32YWEAckO5VUotYYma9p/9UX
Oyn7uL4OF4PPyZeZhUQ5hQxExfFlrLJ2ifKqlejWAA9BXq6PszSVWZCjcgk2gwY4ml4+Gajuc3gA
yiiGXR/lYmnmZDazCJdquMoJA4oqVdCtgDtmhcimqcIXA05zIha+zyX8JKoKf0P3rDajG7TL4OaJ
h+lxDIwjeU56L82DNOjX4z0IvYM3aSLT0gEBaF3es/G70rlUujlno38Xw/7+jKlOcHKvQTRB7iOG
OvG/0Fx0239ILnw+/hjBsB6XeHvq5QLO3+FmsYq0Qwi+FjrWdf2qIj8ftfQjTHAdKMYdIdQjEndT
/SGzoc9lJ5umXA/iU6ioA+IlnfVAlKUvYQxq86RQ2WdOp5PNEANGGWuBNKRuDSmzVNzaIYcLY+zD
7s/VzTDIutwfyUaR0LjESrJR86oOl4EAGbOBnoF1f30zXdyyfz/uPDI2bSK1rY0SKCIjjEBxG6zL
OP9fwu/JILPImIxWWzbF1FXJ/+Cuc5rylzI8XZ/I5fB7Msgs1jE9bYTcYZABxlib5iF+Td4QY2EE
Q78Uf9iQdbouV9bC1BbSjTkaDnkp7eoWHWBbuWvtJ5MvyV2ck3h+7nt1FrzKEKbpkvLdT4jvlE/z
Tvdqr74ZfA1+zCwIPeiRlju8Di2PwljAPKA2fTCC2oXaByyAF6LBJVzCaTSYi6FpcopKFdoAxzEn
m9Lo9xoKQbANBfHmtsrfGtiB1vzWrO7BEIpl7mowykQtQIkWvvflu+3ke8/CYNNlRgHiCh6mHsDj
IABQvwbH3JWegXsM5JvSBQZsBbUA1/S6tb3wILmEl/6xDrOoaKtxz5II2y0fDN8CCl+18m0v34dG
0XopgGYttz19Mqs0M0+oD5KheG3+3A87tShvuybz0WwuEBomXJyCcpTaHBpLC4aC32QSPbBcBTrd
xFNT+NdPysXb8GTh5oG0zmmUizKF4a7i9vl9qqNWUoKmny1ch0tnYxZC1VFFiUfHxVHbidNCQR8o
oIW7cGEIbZbYGXCByMOp2QYPHMghwlAWbYrry7UUWObwN6Mdxl4qccQ7iOOjptY67BHa5+vJQFHx
wxd2zz/gyxtcH3ZpZrNwZlgt6lcgnB5NOYayZgoiknd9hKWLfe7MpHSWAXkek6KpftOmtwojQZ9v
0uSmo9RrgUwLaYSmr7RKWj2IUGEouqes/q2r3G8T4ccF1Anwimn04YZFEqyKTa9mC53opXijTet0
cu3noG5E1RiBFUHpVuTMN+w/VS17rVHe1RBx0BqyMgqGmhQoaj11IiK2cBD0dXgWl9bCr1m4LecU
jdqIh84y6+Q4pOBV13g8l6zbp93SnltK8WbBBY3UCLakGMdQUE6G5MnYVK5Zd25NzZvonwtPz14u
s4hgE7g7w0+XHYvU4woECozXLPl1fbedq4nOBplFgy4Pm1gWhB4J0RxdfbT1bt2Xv6YENkPxMddU
r0WXeJK5qOOAJX/ibHSZicea/UsLDXDX8AYG1i4zliQ3L37Vvwn1PIgkgypKw8DzQDEaZ4hiZ0DF
MrKWdC8vB5JJIQsUYGjvzvW9C9WUu4bixupAH3LUYNzkQbQlcNn2FNdYx+vMA0/zdskM8mIkORl2
doIGVJSTFkrbR2E/p2mFB/5STeu/POz/zmxa4ZNDmkZ6JssMQ8irwYW19E69kZ+rlVijxL6K0TVz
VL/eJo+RRx6ub6tvaPBZN+tkdrM0QDJsM4HGLOo9luVLQ/4epsfYUjaVBaFhA1bV1SCEA/jpOk86
IDXD6jcMn21Hzw+VLvcOGc2VIKHX6CizRm32FDN7rQ7hlqnxmmv6IzhQ95aduk1n4zKG80NX3fS5
jRKt5YfYMKa6jwfqZxytJEXgwR/fyeUYqCPA9lX1jKz9ExrLT2REHd5YUmD4L6fq78rPIoUK/ic8
KZppT8Gb6FU8xa9ohjUuezQ2jUcCsVd8EjvtoT+ArrS6vviXD87fwWdxI0u43EJcBfgJhCmC8peK
sv8UhK8Pc/npd/KNZ6FDKUVZmL0CEPVrfdNu+L7Ypy8cWZ44FI/6gubE9I9d2VBzEGTO2wrqeBjM
ULaJIrtFpMC5DwRpGfDH+MbqKi8l1eP1KS6s5Bn8sRktiSucHu1CuHTkHsn1FUTllnKZ6Ytcm9ws
q6hpTgdlRL6krcLagZ+CjYPiGS6Smn5tup2HzhPE9Mw/HG1hHdSFpWD0vXzXfoH6M1T0kJbnQDYD
GCFeoFrvi7TydFK4EGoIuih0ux5hsUkCGK38LxnV31303fY/CVJdUZZ9GyPdScAZsslaMl+vf8Rz
Gf7vK+4/5+E7lzkZgWujoN0wIgzWX1n9YbS9i5QpVmMPfc+JPu5EUy+H5IEJ1c0BkT+U87WMVm8s
tJ1u1etKNEfV3vDuqRgPplYjzSncUsKFCTF1pzb033o77PIeZYZQHBjtfcsywF8LfRTRpr5VKstr
Y/yjRzqEG3CTsaUUaOE2+b7kTuYIydhaimOE+mS8NevHzlpQ9V46frOAJo1wR+lyIIEyVq9UVq1K
Oxsg/dI+y9qfoqqQ5I2aA0LB9vrHWzqBs1jGhqGyIV5GJ/39Jt5wemOP/8MQk3Iv1EFBWjPnguWw
eWeig67+ETr40ENZV5AqaJslB5uLD+PTYWY3Yl5KemnxBtHSEx4UvJ7YnbYdPbS8mYde8kr7RIMd
rXK/utVewJ2Tnq6v5MUO1OkPmH3Chis2s9OWHodteF8dyjt1F26sJ4gp647iMof54SG5jYJwIbpd
+oSn484+ITVz5F1Akx5FQ3w1N1wCkcgaNbjr81saZnYb1azuet5heor5Kakg6xnML/vm+D+MApli
A4a1IObOVWtBukgbGU913K3wF84hMm2lblG9XB/l/LQRyKrYUONVgHGHxvbPaCx4nXQ9k6IjTaKg
FdKtUdkbqQfmJC4B9NAMtxqIYybFQpvu22Tm5zVAyGSnIKMbZFvAqP4c2OBj3Ark2sfe2uO+3dFB
bBIVYuIwJ79vRwJhy/Qhj5hvDSIw+SGDf7mMBmYjLMjzIc3qhGf1iSsnqQMhmp06+cc073nDXTKq
3kTTT01A0rIPTX+AdJObQlA6Ae5XNNtcsX0yjE+8e1ZSzdOKuwyKf9cX9vtd+mOCJhJAaMyhXQ1V
E3k+QSJLeYlmr3jOqx5amXnpwpnzIWvD96RX1nnd2EFYlADUml+8RqOoyStUL4pqx5KkABmhCFDO
94SG8hAqpnZPUck0xWNSxJjr8MCtbF1rDRj6CjSLEsgkUYBwC4UAGUFciUHexC5vzIz6RfQVJzG0
SXN4whT3nZCQ8xqBARBNV5WPNH+zeAszZAlImQKXTFL3f66vxdmB+V4KTVN1sMun7fbzW2eplFvQ
kBDPPepAfYYmWC6CcUlMYgpr5wv+n1Hm4EdVtSVGAOx6lmBvQ+BjLfIvqUsBP/m4Pp2zG/DndOYQ
yKLSU1EXGEirCugPQdq5tDbXhzjPeGdjzPI0EsOYk0xLpsrknajtqrfwRGRK0NaWPzbKmsvSXrOP
UDvzs0EFITpZ0gQ4v0dmv2GWqQ2x3uWNJvHn9MZ8ldGW2JS3UJuVDuAMuhDLChKQ+Lf9ke3Irvwd
HpZqe9M1ce2Dzt6tkjJEsMvGCeKt9jhm6QZ6JUFvwB0czLtcNRbWfGm4WSg0aB6h04XhNI4YYk7m
JvfEDp1Ea/0hGRYukaXRZpd0U1tjWeUYLdJK1wiZq2trqbiDeLxXk398MU5f0kRvXVWg5I+I+/MA
Wh3rraQk/LkJURWPtj1wTkaydO1fOuaQMoJlDIZQzo65OdiJAZf1FkE1lt0R2La2KJ5CkOBdRRmL
lTax0YEGFTLAgIahOFHfuTaAUSIMn2nE70tL9xbO0bmIMSTfYaQC3RzkXQaRZ7EHpY80h7WJ/tyL
lQLSvlDqB6K9lXLs1RBEigDNFnV2VCAbom9ZVmybnHpqzrcQM9vbAn5EFGj7eAtuBF5Gau3I5WrU
FTyYIL0tgVlY+qW40wVaEAV12valTEqIrMMiM4YJHUDDZQFqbbWSy9gptEMs9Z4EY4qW3VBb9tJR
CqT8tkz3YbwXqvpKwdfQKoDJ2Jep/aGs9iC3thPyo5qtRfF/jJ1Zd6tasqX/yh35rlsIEE2Nm/dh
LXqE+sbWi4Ys20KAACHU/vr62Jl166RPjrNr7HO2t20JwWpiRcyImLMPMjVIisGB7p+jd7X8UnO2
l5swty8IVk5ereZOCrN7b/u+tXz1XssMrnvaNZrGjjN7PUC46WzYzvM0b9VdS6Rgr562n6kvea4o
b6Hl4QSBgHX0D+assVWnym5PUv70mj5uc5BY8cgNmLUCKx0p1zJ+NEfvbIJKVsFZ8cBfnndiHbOX
r8+PRhxucUFt3Dk7iVo7k532+xQf1NuouGVDRfEqpVw/zpZ3vvs3BvX8omAUVRNkNoq12jsm9JvI
9nAO8qsq7FIJt2cAFTs693cD1e9bPUc9HGRe7PJ84JgtEFNWRxyNyHbANHNeouAb9g+NU/ZN71r2
kSh6LRvjNq1ICxVQbwG2XYePfFJkF/85GLfl7xzxbmn9sF8sPWo8dZRLEPTqTMAfIqXrWbk8b+Zr
sMzCNtSCNhj4afA/IMz/2j/+9+Grmvzjipf//i++31f1szke0vbHt/+dHPdNdam+2//q3vY/L/vX
N/33uP4q523z9dUmu/rnK//ljVz/n5/v7Nrdv3zjIkDVPqfXr+Y5+7pci/bXh3Cn3Sv/f3/5H1+/
rrJ41l9//9u+upZtd7XDsSr/9s9fhZ9//5sx6Kt0/NmGYfd1aG0R2/nD9u8+758vHu1OXGdUNd9V
kf9HeCl25edvL/S1u7R//xuSiv9pIw+BZex3RNs2p8z9639+04etsiNbVzFq2Luyatr073/rqRZv
gtYXAWtLRxKya6S+QDT+63f2f2L8YAYbUObEfeMZ/t8h+pfJ/H+T+x8kpSbVsWwvf//bL9q7P6yi
fwwBH8Hjo0at/+QbK4uSRpJteVxf3RcU/Nm4cI5x4RDByaOsv+/vZ+dKc1kdqfGBGM9JYAg5/A6A
67zxP93E/5sH+8fZSE9JbW97p+M6H2HSTsmdlifvGFKINjoH28r9w7T9cwz++Mw/W+h+Trv943BU
00PvSW7quCZZsFK/ejP9E+3ENoKhIEd050T6QFBl+9ef+jMd9qdP/bFfUzU/9h5qely3DlJ4YaM6
hm/vBygflF7modZio3VszF/udXz8bGW7PDi/cZRVFttfjvOPCPas2VVuVkw28Fz0cHJnO9rK1nkM
Hw6CwCMqXtznO8o0tLQ3gl6Kee6YznH91wPxM37/00D8ODN1O817HNYMxHAbqTuTJMUxoarlvL8M
Wz+N7nH/s06gDP1NUPgTzP7xwTgL/2oxzSc22jzxwc9I8e8+B6dffKTj9MMeHaKBq7l1cgM+SLaj
jr3G/+vH/lVD/HOR20in4LsM4Kj9VYjxB3tt0c54fQDfr6+RQdk8peziMjWkvb741ZdNR1rrqm+A
o4/dY1REjf8Mst/hs/bPsoJfQ/DHm/ixAk7944GddmenidbR9hXVcPvzSJdUCroPGDxHmXeOdAkd
7jgtvO0GrS6RXzzjKY5BKqsoQ+9K5NEpsr1DPICR6SZezo0OJlJrxEQVPz8F11nu5tHrIrcTe4TM
j59KzaPSdHyYdURZmbPFutjyFpkSR3GSeoVzCgrn4h+m1+RFNNCEtwnklLtycoH+VepkHpTvZ5SR
g4BEJH4gxiFqdpGxGYwtOZhcJWXqEFhAjym4jryMiORdS1ruXaozPel7NEIsVLJFQ439Zn0fbYk+
XGy+6VxwEGde6h0l9zRCB9bpzQzuEHFc84PqeHnztlE1KhaMVyXu7pUrN/u7JPPjqiNjVG56ju1c
JR6Id3MUvLhh7p6X5RjXqHTst9Ps7m6ndJ8Mt9zPwTMXWXxLyEKOcRczFzfDszF3Uk0IssfZRHOs
pBdzvfUABhMMb+MTXh/mh7lKB09cF3IwrsNmMbiBr7dxNasnxYSmhekhvgb36WAgicCN2UWB2Ely
5UAjHehXaMOK0s29YwfBF676cZxv3XR5iu1FsVGG9vQ5NN9P80agMufQN3Cf5l3OZ6ONabyFTHh3
XulRPmPRqkkN3SfGanjanWbN8MTr1OT0jRCjPoWZ8zVJl1Rf85Nr9NrfVxqsZEnx2Re3tT7pj9rg
EPZMUQdQ/ifHyJocwzyx4YKADtg7xvZb41gSu+R2hBp03QSIyU6O3sHDux1asnFAZM4rzdOGtXea
vtbZfPtuj5S7gG7x6NaTB2bVmOY7e9j7RE/xXfnQJrmw58zbCpY0Bw/zMgKHuK/Sd4McxQwmDw3q
toVlOtezLCevMPVeqdcGvZmtsC3KD3NTxplzchX+3N1Xt9rurCyKGGTPIV6u4a2otrJgvEZqcnt7
ePmozzrrsxQLr/JzX/+0HwI0qZRpX74QEZb9jWFH6thiXsYvKILMJ2wvTrkoJ1e/HnfevOzNzpW3
Hep9Xt6sj4bsz5p1OyZsfEpjemH99inGak2n76uTYoyMAu1rooj1sTmlXMV4a0flqHUPw4qlnNhT
am0r6EoK3tT1i1eOJkvxPoBE6gVb64QeNfi5PZiLfNDc8OUVk9wtvA7UtYb5UdxcW+ZDhLSc+ixb
FyXcp0O/cuVnW0dlYrXk7BhD01U0dzAtIQKe3/c3yXMPyui2y4fZ+mXyMekYO3F0txNrYs5OS0qT
mfg1fofXldfksgIPUH1EXCDINGgdc3X/krLmdV+VBnuUJOutEalnKuLiH0VhC3X62GdgFF4aWlNU
BTdWQks4JVPF+2P+WlvDE51ViPH1SRZv572nHEwPC3RbRqdJM9J2Ec1ycS+5JP3RYyAG7vVdnxgL
e/qQV5tyATGYpjNYjOnOPjkM62CqJaY0R2d5nWE/pkV4Xw0+TtNyzNpaaiOoHKxhsTZnikaHjzBH
2uzol7EuTqGFopJQnOOkdYvYdMs1Szabvz4a7tHYP8PGr4AVpyTqFx1h9GLLDFpxI6vxc8FpHCpD
WnGy2SlUx1qijYzwsa7H1+krPi2rDUtzdZq9hheZT2+BMdkuVKZyoY3s5WB6uzvZSHGsuJpnEcQ+
74etk071ub3Tx/a0prDvQimjlklt9IiMt/P8PIZKAJM+3TUrddyTtw918rAkNKYlfxnjfEEFXFRW
Mo1uSyPoXzBUxfToZEt1lmMCchbNTJv0Q4WK/1UBwQN8ubd3NOE8vkbF93Z+dbSnUD1KnG6inj2d
06JYNa4WvVzLQ0tFcaAAHJJdFlzVvwT0mB28Z5y5iNoRZ/Zy/llO66m6Lr7Sr2IJRRCeG42EdPzZ
TplsXXtCNYLqDGQzKlfF6pEYirhNM8Zzbs0aT5ka7mBS+/qQH1nBadyfsEim1W7rn2Z50C7SSWOF
mAhjepWvSRXoo5Ml1FnV59H0eBuXkfGRz+/r7eww7y+rsT5j0VJgAYtrYgWX8CCRbaTswtjfnfyd
mB5JTVTXj1Q0Q3uuOensfJJbkXGhJmk2d1UWESAt1v6O6q0urNE5VnyyU7VTxfbnNbAnyscNTLCl
oYsi6EMmruPG56HOQoEdRRclqpAwT6fuE50yWfwGU/q3/pOt6n0TzBnC75/FvHq/UU6miQdTDBFP
CprFI3wNs0z01pflLe5H9lmeJq1PK0IZ0bvym8T5T0H3f/gu8NyhWjxQidt++I1oC9WwL12Oa+3N
YorUo+xTpnpZZTD6LKoRYvPi9ZHOaxbK8IjxeKtHdPJaMSp1ie6dFr3vFnJALPbsrz27n4U3P27M
/ulXFofeiTbmF+MSAgjjAmheM9Hdk1v5jWv67ardwaOIVNBvikTRGPw3Dj0isVDWIOFEFPkDx32S
mqgrHY/2LfyAIlO8zZOPlXccnXE9Ahpz5S2uxEeYfJgivghb9J2TZEe5kV+LVExC3B85Vju3KjqJ
N8Pf4J15J38h4Lr2Zm4ug2HqeLk4cb1w4urEhTfxsTp485MYb0Ok0aUXy5JT+SI0kRz4iIvYTBPT
iyt/M83F+MV7B8IzBeLNLNUptf3Dh5eMbxyhOIgO1kT6T2fy5U3eZ3v3OcbvUt2XdxTJWJEDocpK
xDfHiMaJ7m4WeJLiGzUFkaw2zlksVlCqi31XojtOXkIPTyKoxKIQfD7uhCbevG3Yc0+/BqDvIRnv
cNULV32Jr/GGrmwxrZyTmI+e4jPZvHgEJ+457mwsGjEsJLcdOt40WuH5iYTn+cRj8JbB58HD7xSF
rEWwvMqt/HzbuqvNNuQ8lJOB4PCU85x/V3LMWHZR9SP+YD5g1xIs1+50F+FATJM5SdQkbMXCf4jN
09/E8vPhaPxo8+ChwDlxczdtjMYA/vF4gy/gMsrSO0mfplwvT1qBu3qSzwmKRlxadwjfPK7fCiw6
PazdP/buwHV9S8hH9J6JuRuN4B3ww4n3EO/BklvVpH+T4UVMKB8g3h+uR/O4kCMxGVLeLodBRN2z
PDtuNIzc2dASke28nUUcXMW8ccOBO+RD5IVyLNn5bd87C89ndsSzqIX/TqMyK26COFdkCaLa5CpG
pXADmkKZXFVe5WiuisBNxefLGzCgWrRPHf/u9SIt4oTYidHy6eSLg9gQZ/gGA+fO+FIL6CCYu0ys
bIjY8R5kyg+HX6Z0o9rfxm7Ul92dfVXScxQW200a49GQD+I+ZS2T8dFxv10n8r8m2GF39JlcZXR1
bbEkLsaBnril639RJhic3eQaTZ8yuTmdm0+ixAlyEeCzq1KNVqAiT5ZVMl7cHK8rF2+c5SoZD8Rb
YLIjyCX6iu8GrWOKVRJPufPccTLhgnyKp4iv7niVO3hk35qYv32ykrttZIrvk+MGy5V0JxHuoRj5
7wzfSXyvgre7YHSfnOq7YUP92+j9IN+f3sON3Hb6dCzxcm8ubr+Tcr5s8f3JpQi/7E4NL2Cw64iY
wuGq3fWuklJyp9fd0NJdcnetG23lfPr2cRcEW8QuwhRdDAdxRLhYKcyYQafDVk5Np1gqHHr1qIlK
Gf2uG+BXifCfYuY/2LcfmQW1ZxlH/Yx9MzEvb7347eV8JBdWzYqZYsMSeCa09TH0lfxY+K17CvdE
0udwbYkhU4rTevY0Ob/+5ij81YbwpxtDC0s3UFK3/9QwXKTnvkInbLoe4DSn4c0px1S4e/Tco4fk
4IvNFDgIo3Ruhbo4P70XB30nbqZ/GBCBphvOZ76e56mL2AnR41+fSL+9vR/nAqUK17rQHh3WcBoh
q0dD+03kwS0sqPpHt+IsmkCLBhH0BPF2Ug1xfz7VrYD7PTz45yRPrmFNdEobd3KPtfASH8b5b9Rx
fuYg/3Fq/mEIf8xt2YcN7aGo6fqwuuHtUnTDCoUZqtk9P/rvmvhdTcDg36Ff9h8+sPv9HwAYehLu
ym177LCPeqhH6XvhvIJKNvF9ksuFGWTYaMvJ5bqJLo7NCXGW54hQJ7okqdfEj2n5MdntH9PCPWLe
M/kGNuBo7xbhnJM+wI2qtTq7xHc2G6P2u3TlLzHyPy25jvkYkjr00X6Jmf/h9p9tddb0htsHm2L/
NTeR5LNq1ny2tejutefuwU3PS+v9FafOc9yu+5D8u0dOj+c1aS3PCJ8TdY5fLZA1WSP4BHeE2CJT
E/a8/vwxOQcKIk1fsHi938Xgs9EddBininOeXD/zzkCKe4wzKk4YkckOvoDfrFq9A5/+9IQQ8NkK
BSOq2cHxf5ygLd2Nt+bcT9dn97Q7B5cAHWP8OL8Ycp56qSq1IYU3uP/uMQIywr3S/KwVjat47beF
Jkh4BUfVotJVnadHp5ZnvF0WQC5kscQ9oCEu5Izyj+TuCYSDv95zCC392wX2h/v/Aa7dD012Ukw7
XTsH8LJdc/AHxEOWPBfi9pqUXan55PSt1/PtrjTDYnHWpir8Rncayo7CojhSEa8qgBThqgsk34+F
m8fXlyjDJ46KIgY9BJPkOb6hRgMZjFSoV5MEyjRSA1u2mWNdhLU0+0IZCIVOn5SiFAJYmc/OyKxA
qQEgQenKpMCtAF1zYakIWcKQ8kyu4rwulleWguVVrXh9np8CPYYBBzQvNmk/ibezyuG4cjOO2Zu/
s3CQMveIj3KcZW8ozDitR1NiXHmlfCQEifKX1xg2oSKLCT7X6LpDITx58r7urL351rr2SWTSm+hk
ySvjjHpwK6ko90921F2YnEOZgPKxroTeCHrkNbRlBJoFYHqKf3u7dpAW6F8mU87fA+saigks/tNZ
9uWuL+tdU+B62D5cGUcBT7c9sklkBi/cENU7UCmmBEeHKCs4fqs4j4189Y7iEpMtvwQG9IcD+fQf
ng1IiH6AaGNUgImPEfD6uEjVgDDtBsu+PgMshl4IzuEJVBWlpJ6X9IH8OLqp00YaSg5U+99llsk6
ODwiKFzVTBjOazTAZwazWmU4sgNhGi53cNzG5qfxdPqT3Jj2jr46M8mFNvLxro9QVEfn9lZ5/Sw+
eFgcJVBUN92UyRUUr//59NVpOSQCeTgvhwB2fPB761NM6LrufV7j88Avl+mm1bt4kQb91rfi2yj/
tH093C4Ofj9A93TUvzn2lEhyPTj98h07F27LUV+6aQyNn/vkUUFQRrVbrCpVPDaH8TU4BwUycgur
DJigQ+3qWPGOtnOlmJKa2xNQ08W9K9JqIBhyNIBlPoUKiMwxnu7x5dKfZtzcFjjt4g74DxnSl3u0
HPvpPEzHeMzbk6u7xfsJLTE0697OvEUV+jdfTY7bYnF9SQNyJChq6Me7VYQhNMndRDbUwoOHlRuc
HVXUb0go93AkACp9PZXmXvdbHF7fFKzRUPXNsbXRpw2Byp3vB+ISZT2IS9xTJlEBZwadQVjVbkNH
BRwsa7Yk2CTDM2LSnTSBCWpJNv8S9DXoDR1+F5rE8hIVIejzZS8GXaL/gzcd1t19XqiSVqTin12G
CxyxlMao8AvCKZsQ4jgyoi1M4l0QUA+f+BmypLE+brwr5cWQjOvTt17w9KFS/ICVPcx83W9w1BZs
JYtwxgztkO11DSBNDO7ja3xqO+MeHuIOL0pZ/ImyfKI5MDqBlm8T0uz7O3kfh508tKZ2gNUErj6O
tyznl8ftylT2xsr6Ku+yc/6O5I+KpP06gZsD2ZZSje841ADMfGcS4PVBEGG1KHCHrrBJLUDLEys5
jF4VqGv62XFXdqkAIxyASDYrmJko/sm8e3KIn+5TYtaogZzc5XaKJvfwxfUOo3TBux9cEU1dJ0+a
OP3Ykra8DVN5cPPk/EXgKrdIjPX4mn1mDvhtjATgYNO4xl4bIfY1Q9U8A+pF1NexZwDHl2VdhYhk
HacnNSZrcWJvWGhTiWfSX8CHXNEn3Qb5rEVEunVN4N9KtMNswQJTIpR9Wn2mwSoxz/pOps2Ms/ca
l8ss0WeHtemwMKa2oxEnjGzn6EGLwt5GH3hULE2WSOMcvNe75f7jhS1Q2sPntvAIry6kP7rMXZBn
joPEu00U90EIcae+BueoiA5obTlldBdBJ19rD88uaTzQW3QanEeYj56A8DjooE7Y7KAPGnXCgltu
jUdvTTP/PmW3si+/SWbIQc0C63LAJH/A8EEGugG/EXReMCiePs04hF9dniZ87HFygcTm14gUzJQi
YKfLyRxG3fdQDzM3oNFwKc2aGKG/fRtBKz45uoPA9s4zQz5Cm2ySHmWh4g9S0f9kAwCb4MbD+eWU
zja6uN1+sw5i3uNYqcNioro1DvZxBlYsHlPj/Rgd5SE8heSPxGtERL0245boW/ug7ifusgPgoLn4
KLliEZYhehdOP6AFjIiBOiXBSSOaySGATItDS5HPeCsPI4VF88A1zrymFP1F91SQmkCJSRuOl8eH
Djjoi4JGsaHmvMRr+OwSAOtqbs5Vsmb3ry5BdhS2V48HsQaI3g67Rz2IbWi7rXh6RGmluCeDoNrA
XL6+JDwTiIsWMLKkIW4gBIw+dHmjgZdKNv+3Kch7DTmH12dasJnhVT4zUcqDEusolKewOBnBTz+v
Gy24nMWtFberd5g2AKhnONM9BuG8OcR66ZKqy95ILEC5u61FUbvwDAcPR1/xcIRUm3r82nLrzfy5
OboPMPl8Q+oieq1zspXdwDANikvDnO4eAZOetCR7NApcR5C4MTJFeJiVgLWzemj5xxE3qI1TkPwC
yHyck2IsnY8qytc3yKlUSNt8MlUq6TZr/lTCzExeZqRiWCo5sP1rGmS9N90MXtakmdawG7xTHGQN
LaeMU2qe1lc4/XBNiBgy8CT17gDTsl3YqekeHZ5jkuMrbU7DHms3utP+dmPKnS09pKLw+fE0m10d
3YEcTJgbTnRrwo6vpplHpXBC7o8sHJPvKaMHWlkD8pOPoGt/5/XojCC5EaM7T2BgEC0cCSB6nOTJ
V39qjI1h7lthtcSPAJkCrunDdkRl+kGE5uwFnETDT4WTmjqH5JT0O/+KExOEZKJOOHFxDtq4iS1U
b0SVNPNKlizEj9tH4bQKkM0poXAq5m3gvJkoGIqzb15GvZ3t9kekeZqPB9TV4haQS6/w+UT6rcDc
14CLC/UOba9g5K7v155IP2bPzL28EzIcoNNDtYV47/typ6VDPK2VykHv3soAhwmmsiJWr5BxcCn4
G/geTu5fPzUvZBh4zwRyuDpSxvS76Q5lZJopeysT04SjU6Mc4+IF8Sk8XTbwt9D06n6e+9SiPSjE
pnB5dFj2LiPDed4hL3XJmrCMyzo66PMGtUNd9JXu9pDFTa/ieRYX7CGNGjUN390j4SefCpe38CnQ
rz2/yLwy+ryc9/XPrv3Bi5656Jbu17H2nl/Zm0kCcNOy84Z9Nihkxv5ltY04mx3uwrvhZk0uCZdM
1+n34csCSoTvPx5stuPXWdqzFrzh1j0SqUJBWlD297jzhoCDT1z9V3B9BSq6sxMehQDFGB6OKAuL
XjTYqXMyYkffnKkT5otF7NdeAaxZyUNwxxF4yjskHif5GN6cp/sg4DkTiVoh/B+fLSAQsKY0RDka
vSRq31A6oRW5OnldNuI06Uc1Trtbx/f3Sb22Z3vWAwnx17rYOtv3HoWSAQk9oN/PnHL3Vb247O4k
sh7B/hDePUsomjSnJmLsekjrSAC1yBPS+h2DxeY6nRx7j5Yd6kCBlXuk80545xKxn+tX7r4In62J
dZc3SnhBldkSBrdaCk3a/sD9yGU551xwjN39IU4+ZhI0ik4wP52Vsz4sw2gGre7OQyqh+o6XT22G
MaH2OTxMz1Jj7UcVb2hX9yEviu53YcxplHc+XsPq5aYT1JA6FOghKGkgg+JUYb26DPGEKKcwxF6d
6FySeDj/ApDenPzBLKf2wxw1wYmbxYCCHNn+y63C6xBiHU8Ju0y1MSHJTp9HH0x8u9DxmTTRmyEk
zEaGvO0iTZxk//BlzywHMXGxgBJkVnNZvAoKiUmHMK/E44LLDBxW44t1019jFQKWXfT8IqEp7j4C
V3Exxwqo1Evs6QkEOpJs3tpVJhcS0VZ4Qv6TrB62JLzNTvuCKKzy4Lsk/oqL4AG7VR4eh9m3avOs
+P1GeOT/m1j33O3QXvIjLPMQox5kY5uIf8TEMcgfLatF8/d5JZTwulc/D2gYcRdK+Mui9WckW9X5
dniTz3fI1NbV0orofFCpz/46uMX8ERzPom4JslIYJgjVZRs0ro0HMMvD+/4UQjFDBg8Cn9yz3iA3
vM9pWAjYDdbbKwKDHqrhed/3lcnL/7rjSXvkW7vJuGr8hfgnnpvCoyjhTX6VH1f4SpfWZx1jMhM9
HABKpgxyBdA+7ceFd/evcIxxgtNOyaGBJDlXLH7h7ZBrdgpawDpKtzO6HWW6R7+NbxSg7NuYHX7Y
pOOTf9g8l4Vjehf5WuTAeMU7rFoHw9v2XGX1JP2vuwtiCA7wO+UmWGeGc8+TL/r+QQ1Uy9F3+q63
vi8rn4MWk449xVIVRBm2PPWdI04dTJwVNtQrdtmKNWlMsnXx3UteT6EwGFsPOp+98k5XH5c2QjV8
+bTofMLkpUzMUbrOrM4+Hr56O/KqKqfee+laEJeKIvcRVSZtC4mq+QkmkLNOxWcVXIPvLbtFWPT4
iYd/dAjocTyXZ1LS6cgSx8VxK05byB+lvdJkj9A+0MhVZB83d4ubAYZ+8+2oXmUz8AGHOhTIb9nd
ytCM+m67A2geYntW5Cyh8uIMYIb52l89NlUprBkR2DW6Us/XR16GsKGOjBjeMvTFRgNyIRPVSQMy
o4ESAzkqQjakD8+eEbdJPykjJX5tbkVw4KHwOWwC0e1VIgLj3TAYpn+a8FawB+BLQQGVfHpahG6C
NjWGX5A25KwZGz8XW72mBOC6p5RB27rld4nzRu8DgfhRQ2FBaKRtGJ3vGu2bZskoaneOLoGXDZqj
TM+pVDeUPpKe7VPHQxqHOfhIK3H9bmy/F2eJNgGgWFeuXhMuXqPCf8Y3vMmITjjvDH6meJp78i4B
/HPoaxpJRU2QNs7JIj0HvnH1nrpXABdvJ4WdtOlMnR5H5bD1SCrL8itb3uc0zV4mxLHMzpZingHn
zRAS1Cba0YKdBpqryVaaXa69lYZ30lEVppxHZbgJAKL7WPs64LykAfyfAucL69HVBB2RQXfu4fk9
DQiD3hSnZkZMpus+pIqd/osA6OT06wAbEGWdZJ/hwGuNwbYAN9gdayIfE5wmqf3z2CD3sCPJbe1z
oG8D+08jKVaAFjN1eB0PJDrDbt/tZq8eVeNmWo6M/dVRvOPCHGAXKEdA+o653KmgO6W8xASCFCO4
tpMLg1AsLIZ6AiAhGxbyydE983vJbyFgMjjCquF7B1lk4jtNTuSwnqL173Nt99jRF/RuvFHgHfb8
vmsJzNF54FrjdKbsL87du9jkjTk8yXpiSld0aTS7RrxX4ZZUqR5DKAyROzun9M1QA9SnioXkSkJt
PPujBjtvSbcoQls2nMwnzwh2FHF2JQAxEKrX6Sndgy64vyriuc7H13ExrUHS6o0KkNMAAfjWB6tQ
F7V/m11D3LughgCGxA0nJIjtB8X3Uc+p5r3c3W3ZP2ePHT5RK0pCYPtrV6yJXbN7ucrwPjY8fUjz
c6epA4UaluXhHheDiPoVi3Ds7fmmkybsMLzbpjWEGVWf3Tc1W/Y66T8EZQh10nyhPAJSzCIBtisJ
+ME5DMJTckbz7YWhBa/y7NxNoyw6jtW4lBS1uSQO2q8XEteVtL8obnDr6a6OXqtDtzRt/xQ+JFKC
27kGyt6ubiu+OUzOIZPs5mNjBtK1OXz3hsbScptls0zJVB2xeBANQNm/ern4PB+DDf4ETGLyQRbs
MjyHMFqTSCulBgZ3cTWCJqA75iscdH9AsGo5eiUsqb7MPxUcAzzKkj3DmTPOZt0EKUL9YCKfwXZE
jwxc4d+97+pdWzLP4JQlWKhoeiwxak586uMOTuFzk9Rh+K8xOPWbNiYbvDRsT49P+2qMOT44vbBN
lLv32rQjm2zLOawmS/4hqQfYucrbZag0+Ck5uy6dXUI6dKieWFKj59lhSh71ia9jjNmOQ8UDwog4
3dlcoJcFXy/hui/3uIRaYie3SCO9q/nY3RLj3H6ZW+h9XXYtkgoYvJrF0V8+iA+RqyKOtDyVAWh8
Gy65tSZu+0wVKsGkb31fH04zgfsmbAEmMv/gsUTlOShlPiemjNNlFefiEFwkJ78HcDl8DTs86C51
vz+hiDHUye8WRO9ADVMDUKrHqm+XZFPjLLysiNXuLi78CmcerOvpp2FFJaUJrttnohqvhkB5xAAX
B6oX2W7cAkdVlgzeldGB/Gj9VgW94eB98Ami8klX/wBupA5DuFKAecaAj69ANh/Q9vfe1Q81AKSk
zmjwzUr8OmPLP54SCCmddJU2Y/t9QKUYZWmkAxrHHOqj3uIePLnjxiHVMC6HKfi1nrRvYC5dlYGe
NF7r6bNLUPrWhd3MkUWuFYv7krtLuOxR4gSHqt/sewGm8QI005kq/aP06TuV57GK8X7hsoOnuqUP
14yypkFrffPZTQyJWwLr5tjmOzHMvHT1YMl5k2w/elHPb9jud6bUvRxHl/eOiKz/jaW9fL42FEyV
U4N4BX+foidchSmYCvh/3xave/zZet1R8vTLJHdO+2b0gNEe42wm1f4VPVwzUpzSfWza5LLvNxhw
rgdKfJz3CN/QaSeO21Bzm6ISgkWjzqfbb6V//sj865rTgSXbLO1J6m5l//304FsA9b/Or/T/XZMA
7a6mqZjQRRrqj6r9Qa3bR70hO3SgCnSI6OdI26Q4+ZDsksD6zYf9aDbrkpPU8Wj00SNOrv2pvbZ3
7mWGnrXp/6HuSpbk1pHkr7TNnT1cQJC8jFlnMhdm7YtKJV1opZIK3Anuy9ePs3r6vRReItGdt9FN
aVYAAUQElvBw/2q8QxYWjyzLg033DXBN8rwwQd3BS02IDKxUSmzGiSTSbz0LqVtuebOX0WFJixrv
Hg7mUCjwcc9YluVlvm2e7J/ON6KqThApdv4yYCEbmxRGN+teFX2dHtr38c5+bnAwfXHeqw88NHSv
0Ufzqn1PfrSIfN+QnFFM9zIoIfP326CF1Gxj9RGqC/voK95xHISrb3i8AlEUIheGjT2swx4AEKKK
hfMUog1oeN2yYFUAy38uxnFOdZrmghghRr1LrlEVEOFRPt13YBZqS99JsVnuxoNx0K+jg3XvXXNb
kfI0Tg38+AOEyhdmDuAOBqfA1+K9sNbTDMK8z1eNedW84wSN9yuCNxuVzIql6lbwJZP0kPldygDs
J+PVfIEMzw/91nvSAX+2v+ZfcLPqr3pcjeOddRturZviA1d1PHhBe+2+3HZ44Pzl3CPho6rMOfld
EHSwIWxhmu7neh2tR2Xz0vRQJfs1uWaP7mGAVg/7Hm715+qZH7xAYXXLKEWrM/7szRTqQbRWn7vG
hs3378ReVY9sN15DrQeqjnjbfTQ7PDdU/XrE0QxMKm+fnf9fWdv9P7sR6uiE//7PP7qmrd+y+K34
26qrf711fys//vbUvrVx08bvzf+DErolSP/3v8rP/lIx94+aLYV4BabmnwV5S9Xd8if/rI3TbOvv
dGFocC0KH3RQHfev4jjNsf6OEjfUvgFeQxxqU1jKH9Vxxt8d6AWbUM4Gq5oD8ON//VEdZ9t/1ymK
bBYWf5gRdor/pDru911AQ/sOoYAiLGZ6ZIZ2ye2JhXq2afvSD9l8XddrHpsK55e1jgk5bn1ytA6k
11myKbXpkJbNl2IgP/Jmfj6a6/8zsOMyt9+t+8+PF6y67J0o65su2jQOsiuZAV2YCcDNbMIJPk9V
3Gy/b1d/9PIXT9Wcoa8iCqgxaqPXLtBQKKYNZ0XJlmQMn7vV0QJk6cQ5OO5S6PQ05u2UZd73aXTy
vZFEyNu3Y2quLposQ4CcjFCbypIJkzU2oMZARr52b7ruOWL60/kOZPMkRNqeeLNpswwnoxypF9QB
J6Pi05dP/DOK/bkCwtaRJKOWTJoZbQa7hE7K+E0fGJgpDFBAeQWStDGOwOfHIDFYcZcsRgv+WFTJ
ZsB2tal1+721cGKsR2d7vgPZJAmHj7YemNZpFlaBvVUzSG3DDs8s59te0OGnpsn83dusVAcqfqJ5
MB3YHmXSV8O2Q6XFf8ZV9+cqCM6cVSDt9mw0X01BB3Zm3uBlnX89/+2yiRdcuQI/oBaNBdKcw5Nh
4R4PrYW0UG2Dy+yemJkl+h7HoZ6BZNSFLHcwABq0FP9CGBHyi7ijl1t+492ruKwlhqoLsKgxrfSJ
uW4esCx9qy28LswJyE2YhZdQPFa5/OH8bEmsSBd8uSr62kqTnAdGBCRSiDSl9XZZy4ITu1HfJhMr
oLfJH4rC3fSGpdgLfoe+/WE+uuDEGfQhh5EA8JLpLfSZPOQiUlR8TMCdriOrQUFXjeeRtNH9y0ay
zN1RYE3HNqnGuE02Ztt1YH0jP6OcKjxNYq3Yen9r2+77rh9dBKRSH26zdPgVa3g8scpLv13wZMcE
f4M16HhhinFCRepxcC6cFcGJmROakw0B+03RoIaNI6GdFun7ZTMu+HA4dYNXRn200Y3sKge4xW4v
2iQtsR6GlmEVQRgOFVEw9lVcN3se84+ERPsijDbnv/70moJKS1jT1iFdPWEjjsz3iqOIS0Nl4n/G
H/Mv47c8wWFDnuqp28L4o6T6kUWQnXI1vMKWea3AGp+OCJYn+C3husXMKcdb2gBwH793O0VgtpYW
/ho7oRj9+7yMxHLammDHMnceEsAF0BrG6g71kn6JdC0E8gB3AK4PVTQhfumBUV3wN8vDPHJheLXm
qHNnKGpNt+ndx2VLJbj2lFh2DHqsCNR07j4tQArDCxwAIdl32TnA8gQHz1yz1a2ijTap29zzNkG6
bmoDkFar/PDz5nVqWgUXJxlJx7JvUJ+8QwJ/9Zyg3GjBcC6VLNhbV094rVu97DvAj85PmsxCBM+3
4mRwzWTONuAU+pJDtXIVutb2srYFzx8b0tS5Af+cUBkcmcCwUicxLgq2uPD8boCownMGQsd0w8v2
Ox9S3WdF+zbAoRSeL7FwV/T8NPQgC7GcycarPNF2YTm/mp3zXaOmYn5kPQjun+Zp0lCrjjbMccsK
dF9T9EIzyDqvjczhyPxoDXh1zq+FJI65yzcc7XstpNdMzh3wtmvV/ay1D0XfotI+GTrFYIxlVU+Y
ritEBIr6P92bSbIxIPun97VvUbyHR6GzThubHJzZNB+mAnRENPM1oisinGQOPwtBjsYF2b48YYWX
BDVSqxb5WZYbPKTtqkphBZJ5s4SgMoM0ZzAjtJ+S14gArewByKV8fDx9NrcsIaDMWsXM0RqBT30A
C4nfPhv79gdKEXceUvfWJ1B8ryOvCeDxWkVDIvF4VxjRUPOhN50ZhTd6/K5p3TWPy1oRTSTjccXx
5Pk8sAbRpC6LHdEq4EiGckvNchuDRlePtRfMJR7kwVCs6FE2GiFg9nphNBUEwDbthDRpmqMoVi9G
/7zTLI54yqSF4JjjvN7o4DTelKWGQtbO06BJkO7SKeU7q+6+up2mGIbEzFwhVKagRSF1g1BJ3qb0
h40EHLk/PwZJy44QJ1GxPBl2hCDjMa0KYn1E5jb3AKkmmrG7rAshUk5VlbCK8c8r/q6Yp3WKDGqb
O/vzzQtP9H8ck0SiLx1cfqPrYRk6QMEBAL15fsQrPPbF96989aGv3h7OdySxJUeIkXXuzi1jDg4Q
sQak3uD14A1w3dfzrUuMaaG7Oo7ATjVUA80KkOZrE9t1pb215/4lYUhKznRIAezXFGoasnEsvx/F
xMyjdZ94BearmpE4jsZdy4BDv2wYgosXZOiaqIE9xe4YDIDjVVl5DfY6LznMiUrSQRLVHcGri3ZO
tCxy443LIcU88u/JAIHgGnUT4Kc6Pw7ZJAm+XSY61ARdA8C9segPc6GDGCSdvKfzrcsGIPizAQ3A
KGEAZmq1va8aaxszQPa96eAlm/M9SL5fJH3tbBPBdsLdYUhaQIYBuOtoqqpIkwQNKnh0OXReH1dl
tHHGyA+7O924NVARdf7LZY0Lx56wqOLY8rp4w4zoptDa+ZoPKP4iBlNRrMrmRnBkz+vSrm3xwDzn
1trVvsKYFKFO1rLgxG4PjmcIoOKQw0p3DcEVssE7ucJoZBOzdHrkt8S22qZr8FSaUu8dMgIguPje
mahhuWzeBc8ltVfMuIdDTJD6xJnWYLdfhZXqIVn28YLLZi6eW7scH69nZrlxWQvK6zTHYwIAWpd9
v+CxDITv8KYiCiLDn9uvo/mt6RQRU/bxgrviZKxzzbWjwJonYG696FdZuTeNrWQQWWbhxEnCFnbh
JLYJi/I8CupX566GLo0bgCdnBDFVhhoj47K93hbcNvRwEE46il6cLwnQNygDMRTyAZIZsgWn1VqW
tLaZRUELGgNozudBWSno+yU+ZQveWo42CQuXRCiCmMDC/uGYCmeVBGF7GcuRP7VFUkLmiYNfawzC
Kd1bdPxWzUjne+HHeZOUfbrgsY0FglkXfLJB1SZBZAM7Ezfby5oWvNUBmadeWXa/M0vgklqfAI5y
vmXZtAieGrlRHM0ajN1Mo50bAcLlgtXVMdtdNWU/zvch5Pf/OLPZgrPGLG6cGvTowSKSsFTPoNIN
iGNgUzcRSq8UvSytnXIrwW/TytSrkmZxQB5QyLTXUJWZP9vAuoEyaX2+j8XAT3RBBM8doxDM8VEb
B9QEdHMGv5hz8EyUn6TgAaOKThYHPdWJ4LilOULYmmpxMOgPUdP4eG7IUPjMUbzBy01uqCQWJEtP
BC9OhyGLWB0lwWiiVmB80lFfU4O9LPTPT5bk/keWfo88DnT8eGjkGW7LxW1sgsccF4FhgG7kfY9q
rSw3NoP25bKuBOcO64ibfYKurCQ+tKhmpVB6tLNyj8w58AsFcCNfC6a62MomTnB0N9WGmtToLUYv
COWg2f+V4Z2ZKyK3zMoEb5/qdjDaCu2TvFxn7mNXvDVRv226LyR8Pj9hsi4EtzeLEUethg271AP2
2Yj2Qw1tomjlJEs1mmIjXebjlCELbk8Kd6ptm2Icdbwu7WllqCg8ZS0Lrl6XWmiGM1rOy59W8RK3
CteTbGyfOsVHJmvomlHoiZMEIbliAHr2T8WwPz/jEq/+lDM6aroJ6TjZrZsE9khueHdLtSdn/BHl
rW8DHNpc+HZgCU4dMqeBrfAkMLPstgZwrCihXzBr/vlRyCZI8GknIcR1BoyiblCzkx9oDaYfFbmH
ZFU/cVpHUwS1eo272qzt+XSbVlu7vXD/sQRDXMA2Q8qKZod64Q1F3VU9+/HNsCXbeteAoODb+cmR
xAVLsEqNlThl1HjAa/mzNvyk1atW7qj1/XzrEgMyhb0n1fUsGStN20ft62DdMhScAYWzslAazR4Y
VfQiGcPCtX0ctB2LsoHqjAWVtikArM1/UPOljhROIDEfU7BOb06nrs3ROrR3R/IW0SuuyixKIpoI
iPVoVHNPj1C6Bx2P+drm77a10VByrLpjy759+f3IOrU+T8eQowMLkcwybgubr615c35xPyE2J2Kl
ufjEUet14yR2EsL2i2v9Bcxo4B4tUK4P3nEUaABR7Ne3qHVRKmoLbH1/HMlMYY9pnT6sGqfHdNmr
9Db8bgE5jXprN+hQMdJcQ7Nx8kFquVMls2R2JWw4NhmMME47lNSRLcdonGfiBrauSP4KeOE/hyN4
uEO0NmzGhgXNAQPSJ/BgLNPnLWVzJQEljgV8eeWsFKu1fPWp1RI8PStLajQ6Zm++a1HY3uxC33oc
QDhWgtBTNWXGshYnehFRZXbYe5MWVgzMKmDhBMGPV4OTBNU5IM4EFzlKMFTa8YbEuEWIWeKGTs1b
LA+IL0AugXoGUNy51+/JLeh41kD3b5RqIZK5E0Fms+FRvejRFSpTts0DCB1QfInavUWuQXsuFZFG
OiJhp8rNrp8KA0tE8Mi6c7bxAeVbbMFRg/3hQQdR7hYIh53WKHZGmUd9fsiRB6d1mlYTwbicO3rI
UerpA3OzCVEoP4EPeUWvyHbx4IutQ4gYTuGa7lh62h4ELW/5Jto+osasChrovqquOzKrEIIEGYC1
ycYJVuHd18XWyNhqVmVUZS77eVk8mi9ue7YJqSpEBPBnoDYV6OZyjSrVj+QlRzljvgU3SKDwV8nV
cEHdHkfXYiatFdswBnPHA7AZHEDivjLWJmzbUfQhObx8ZkKPhlMSN8zqEF2EIVuPFmBXtSraLDv8
iTggQtMWQ47zHjOFIhbzQwOXBMq0N2B4ATzNfS9u3e1S9/IKUZgt1P42joJY9XN2TvUrnAWIm7GY
D1j+fhs/5qBb4eBvBXMfGNNUfGGypwERplZXVdoVNsZmgCOnDQzA7IdvKYoil/XXFCOR2LEuxIJs
jDmL0pgFWv4tnt6KLFxZoyLQSDY2EbPWD1BbqiOdBTRtVkW8cfCIaqd7Zn05b7uybxfcPKwMxwDS
AMcOV1trGkhzBtQ2h6rPly6A4ON6zIuSlCHoYz4msC40u8inP8vXDkXIIART1VpIu1l2gyP3YHHX
65WBbswJPIFtwJ+0dYnS8R3ZWr84GK3Pz5Zsz9RFT28dHseZixPmDehTt9VOW3co2QHlJKqi9yD5
+6boSLbuwhGg4FmNR1AYrg0W2rsetWU+MlRB8827QVXx1XwwUZC6EKop+jsdBFCQ9fsEdpXXQunT
KXdl44I0TAsi7Xnswo0+k00Zl1esvgb+YedZ4MOa8l2eTcDqo5LY6zdRBHoWvFK12QMFP2Mz4pXn
/FedNk7oB/3+UWY99RBjqqNgAGEPpBBpu7bKj8vaFu4KEOey+tDBSubIITfvToGXT3d7vu3PI9Rf
Q5spYuGS1hwp5gGP4x4oSw2sHvgI18aVt6n52vuOmkTQQ6GyK0TB6b+za8smbPn9yA0IrudTlS5u
EDUgwDARuLPU9W3w858f2WmzND0hXPRlWUxsxKw1eJvquZ9lbN+zbRWqnl5kIxDixWRBvHI2Gcqy
+68hyu7bW0gFn/92ifOipOX32Qmd0Hao2SPzYqxQfYYjAc7w1G8YNBQWHDbbWsH5rgQV6X9dGExP
iBN2XhlamRAWANQFjYk2vPJ4ti2cX0U2vuWQ63YhZgceMHA36smrseDNNc1cD9BJAsO5P9bjzkNZ
KCvycUUX3TTH+BmT6GrS9Ju6R1Gy3X+MKEBuCrBglENxV5kj+IkslGmjNNiNNrh/4fCZPgKwtJ7H
+jb2fjjRtJusnyGZVJhSyaH0L5KzFhSO6qTAjOKW91YH0GJZWL/Da+c79QGxDup1thCskUZ1VlnC
3wnH+mQFPTZwaNdpvIemMzOSetVNIBFz+01j5ZsBCvYrvWA3E4wnnFOIaieXhSEq2CSJuiEzBycK
QhQMpvFHRsiK1ZvzprJ4zqkRCUYJDOlY0qSLA3246VxUY/Af5xuWnIBRcPm7uTetow1dVMZBOfjd
gd2aa3vr/Eh3zg1r9hP0VIqdyhAkuwcVd6tSywwDatiBB5VmJzx01VbTXmnkQoA+YOUDM97OD0oW
HoSOjHzOe22CweX5zmlfM3s3AJx+vm3JSogoT4gwQPs3GZAbJB9U+96UimAg+WYR3KnbfZaUdYqw
Ez2y7JZ4X8JesdHIPlnYxAZaA3FlYp9Jxq96fBtdViME9t3fTYd1Y2TwCGHeSUbojWivPOKKw7Ls
k5dZOvLgluiFm3Yl5GPsfM3KLWlViGlZfBfRhn3u9ND883A4q7ZFYILMEbEIuiPjpgMrXbkFiUSs
8FrZmgohIe67welq4AOq8H4CMbIFygU9VRiizHNdISZMrl7HidPi+OC38WrKVhCu29dXBdRunmac
/tKt9k0F0ZTs6K4QJey8J1PGkcePeshIMdBMJMZNg7GAAVtxaJAtueC0EZ/MuEMtCdYFpAnW99lT
NCxbcRFwmBRNwdrZigIK5o1bB/pJoZ9egwO4fPV20dW/cfCXjMERjqKEaV6cAooWRK29Z3O8zrvh
Oi6SQxtnvwbH3rIUqmzzFG8Sj+1YAo2jLL0aW/5KlZlbyVKJ2ESnNCnXPIAXyuG7MT4ZoGAFtrU2
FMFEZnYiJrENvdAAXBOByo3ecveltbGTemQTIYnRG+QLy7rHyTTClVa230bPvhtyvjWc7KokiSI6
SDYSEbjYxp0TEu4hvmuZz+i6BkMdyHrBhWG7VyF4+obd+WAvHeyy0EdxSI+n1B6dCpQjDxBSdsEM
CHbAH6A7A/sjWK1BjwySG9VLl+R+ajpCvIDCjmlZvRvhVdLAy/tylSPPC4MXxbXRVdF3yAxEiBu0
L1DAOI1RkBq7ebilBtJD94SrwBySoCeKpbOxZKaGU2dAm22mP7AWRNyKPfJ0esV0hBDBeg4B9prj
yzUw50JGwnotQSA7B16vABUtjnrqnLVY3NF6E8uKNE0HfMYZ6dYGlefEwXw7QR8UL2lh2fhmnz9f
ZlsipLF1IsDHUgQLL3KNlVM/tjrflAQcaEVV4ZCfH0x7GHwIPMXbpEjBPc58AlVUno3JOqPzg+I7
Fus6NWbheEBp0taMfx7PYxA7bpdEAlTjvoPGFw9g7En5WCyxDLoY5NHktiVpYrNBR2DxCbB3QCMb
dFnAsGzf2PopXmReJ1DOf1OMS9KdiHCLe069ihUxrh3tImqzCEvGG/Pb/AN0YmBxQT3IZthXRBUr
JNYpYt2GMHPtmRsxXirpodhWN+YLRQ4NFNrpaoDmWYNqc7AngchO1aPEWkUIHArlS4diUoPBgTTB
yno2D2DGXerbXsGMWUGuzfy5EE7tTNAn5V/Pz6tsmMIq2mRujZ4DfhQme47n0flbBAUe7yZT1aDI
OljW88hMDFzLYq2rsW54EulKcGBHxM9nEP5TSBmCEPH8OCSVbaYtxPZhLrOic3AdSQKQ+lggow59
4wosK9BibF6ho4gEF6QTkjXopx6nvar2Wran2EKUbzweJr2RAKL3UQRQmuDBwm4z3JugonszUItY
rFU5B1PmA0Ks7/rMbc1Kx70Rm7DdaT4frTXp7lzrpgM/GTjxDXDXVaAkBB9yU4MMlj2ODgrOs6c+
n3YzwDLO9G2Ig4huOOiKjTBcoS53NRdPJXjzz6+EZEMSkXkem6uutYDMa7ynNnlu+EPtre3o5bLW
hU0j6wuWFw7MSUN6mYGaDMxn+n2iOg9JfFBE49WdkTJ9qKD4Trvd2IyrxnhqwENvcRhscku5wtkl
R8tPpZYjr3DmMe6IGQI6qoMmrD5MTJG2lg1gccOjho15GGcAjQGQsiFIFH44tAG35BVkbzY5Gdae
Oyh2b0k9nili8WwNVdd4FYSg0Wi+lCMHZhrS5V66dvpkFxIwo1TWJovBN0UVD9aSUEKEUBJ1vEy0
vA13xXDlZv0+jX0KWvUMCmGTCkktcTGIv/82f1Vmm71B8VgS8R7osmy4KmxrN1aNYtpk7QvhIsvd
HCX8SbMfrZ8WJN/AnOrZ9+d9Q3biJEJ8aGs96Sqbsr35sICSlmI/bz29TtDmmPamysGX09OJEwYR
bo+DEQ82GHWAlIOmuJ74Nb+bxkNV3nL9R+POvtcr9vxPHNKpngRnj/tkIppepkE0WsyDFEzSlrbv
6FglHC7SYS78Mi9bkDT304yzFKnqJt8XTgxKvSGOHDCQ9n1ql0FR9TiUTbFTgf/YqkqQCXbZbLvg
BxwNth4G00FxvF4VdrjzPA5NvjYlfNtzvUvuWIK6qn0UcSta9xW39T3nZHjCo0Zzb4162W2o1XbR
dZ+WabdRLKXkGCeCaZD6j3MSVfp+BPE5WEmsfbT1IA+sQa4FEDNQTyoChsQgRSqmilY0nhLWY08B
L9wAEMj0HTl0xWYgCUemYCtZwhZsFnRrOggKWS10m5p952JzqpBT4gwxo92enzGJVX6eC44C36yT
Djl5G+MYwse4sALPRU7KMKF9MJPDnCVfrBZatbRQ3C0k8yYiacww7PN4tnpQx4C02B5hi9QB+XRr
NpPiTCOJdyKCpq37uBlsDKmpoTrRXgGT7M8cCkJB7f46P2sSTIspQmcmGkWkQCVigCqAGpSTASRC
9tA9AA+h+7Nf8xe6TQ5g0VRJq0o2vs+swtEyubbrxfZIMW01SAjGnWVO/vmhyBZk+f2o5SllnGr9
MltJkNi4BlcQN3VshZtITjUijDfMvDFqDQS9DOcOq4b+xc/U2Vu5KnRL/F3E8qbxxBgBI2ZQAQKI
ZTA38cFDoopD0QgSzpADuOzkIaJ59X7unTIKk6DXnR3sivJR0bJkAT6pPI4WwKI22M9io9rNKUjf
MzBJl78s8+n86srmX1hdbkxxUpOc7uIBAgPOLY6A0KH6NUaXPsD+pRLf7PIiSRzkNrfDR3QPhh0Q
i+DJxtfBae29qFdANk+LCRzNUxKlZtl1erSfSvDwHhJ202kKK5UdykS8M89NmpaFVQexcTBi0HTz
hwECo3GLs/5Tae/69nEaVMkT2UCE4O7FLdGyKY/381QEnsb8KgOgB7RT55dc1ryw+7t6OrhTGcZ7
SEDFwNxmXuQ7Kno9SeMi9DkkWVdVMNi9Bqbn8bVwryO6P//dsj1v+f1ofVOvSZ3cmrrAq7vb3gJL
fFFfZy3zywS8RyC0nxx6WcwTwc8xsr+ViaLOoHcCs7zuzcOoSoDKdgYR/dwldtFE4QiaelTFx3vg
DiFxcz/cQ6LeXxCc8V2rKTVEJWBl8/PKezRpFLtobmRzh9ckSNZBEBASV/mO3NPrPCgeW9DJmz79
ke0qxSLJzsoiOrqo2zBNbbMLmgUVwPHMEkMZYng3twso4LJuTABRfzeGMJyoV4Yl3XYJVA2pAR05
cJR0wKu3vePHGnkJudGuhgaE0V43myvamFvSlYqweTogoP/F/o/m1S1r6sZ9Q7dtNwdlGd6RudqX
FQQIOgj58eLaQExNQb3JefnlvP2f3OLR5fL7UZda1pdTm3K6rSzXr+zuYXaGx/NNn/RaNC2EznGK
8kzvK7otefhrptx3ero3CXs537yxRK6/XDjQvnCBssO0I7Gb4YGeQHilMKFHok03vI9vmZ3eWV0a
NHH2ROPqp+dAGmPs1+c7Prm7oV8hkmYd66vYyunW0Fo/0t3bjHj7yDa3/ewoujgZldCFEE0nErfd
ZCR0SyMoZXopYA1gmtKhjJqy/TxSZLeIRfbmPCvW6uTp1TTE1DpvsmwOOcY01UBJduaqL27TcNcM
gGnMiiPH6WQgOhFibQSKzC6LMaqkHIF9Ca/6nG+YDrEZ3X4z4tHv2/StG3LfXlwgwfGhSUDc710S
f9G94F1d2HY88gy6TRvoYNj8YTLJTTx17+fN4uSdBs0LnpTqmeek2ozgEbIdMbbEfO7GdN07P10c
sewGxGfkwpGInpWnfQ2CJbrNZtr4WZ098SL5EUWWipFb4rpifpsyYxyLZIL9hVBJmFAe2pvrdng+
P1PLjJxwXDGjDQiH5dUD1ngcAfCCmoRXqWKC7MMFxxmrOme0QNMJhHcO0G/cGPuiXWlvgGLZO+hG
+foeDHCG6mRyGmCFG9liDUfx0+31TM8Qt7fz0wyZh91StpNtR+Q5oGw2H+o3e91/8QJlnlIyd2Ka
23FmfTQs9Ie6k2v3YKFUI/L5D4LRaQd9lUDYLbholcRkdhTR0vNi9OQYt1Cvc6CdeL5hyRqJWexy
sqI4XvaFXmOL2g9Ue438rhlLRYpa1v7y+9GSZHFnG1mOD68Nv+MpOMbeLKjgXvbxy7ocNR4XhIIb
AkcEsANZK5bxeoVkPPHtqVeESdkKC86tjXMaphV25LCyrqc5u85psTn/8afPUbBWYct0AUeojKGg
W7N2oTDbNCZIJslDWXJjU3tRgfpfF5o+RTv6SQ39yDkPoUZl8Jd+GoniMCfZasQkNahkKnfoMD47
Mr4NJXnQNKigQFsKgu7buU5VaCPJHipmrL1Iw9HGwEr1sRb0FBJVHfWLLj1U9bQtOEA78zApJlZi
ciL/TptZA1JLMLkY5OLxCKaiB5rlisOAxCDEZLUdGz2ZTTRu1K9W98ueL6HaMA26LNCRKbPecm1P
Q7uNdpuSe4t9nLcy2WQs56ajdiutHN3agZHp6ZRc6akDBbA5yu7CghKFF0qOYHTp+qgLsNZ14zTD
hqwR4LFoivVrvB17G6uO2UojZf7l/FBOJwwxR4K7I9QiddUgVll3A+SAF5Vm55FBiWgRF4O4szKw
fz6yntgURQyrFut1iCdv7FxQiU9eUbldofgfuu2bGUyp9RrK8JCq0n0gdnfz/aJpB61mhUvKLEwI
CxWhU2frS9+4ciT3faJ4dpW1K5yUx1rLKjK59tadTXddTgALWRFpFYFSZmfCXq/rJdGBxEPrtXuI
rXLrtlDosJR36mX0J1ZEBDHkZUOKfrLs7bBedNUbiCuOew/SmKaf3qnK4CRRSkQuQOUh98w8QrTP
QWxeJ/shy6EY5cw/hwoK293ke7anqO2W9SU4vGuQPnZr9OVCT8mxZn+ewgAU4T5rblAgsKkrxQ4s
Wfe/kPjkdjS1BnQiAZNYjxkS7UOOg+R5n5Qsu0jkUzlz2+c5bhHe5D7qIRildApJ66lT+bxsmgSf
nwpUA8xGjMNv7b1nbH7pB+inOzjVMXI/hPQ6SsyHaiy2U6gHVe/9mvN6DTbgjcMptCzLa1NHbr/i
9w0zG8UeIPsm4VDQ2V068sqztwDgrbg9Tuuwql7dkSMIMLK2Uw4FVqpCLctuarYQEDLTQyEJgeM2
GxDI40Dr+sP9ol+4oOFQFvF8fiklRwERfZDXGjj3XWAzYwNloKF93RQh5LfnbNWP4U3hgJfmfEey
OG4LscKevFp3Mhs0i6uO3bA9KKp95zGpUQbqAmySG/9OZa4kcIi4hDZ23SLh6Izs2F77uhRqAgZ/
vWBaIPumsIjTj3AQZ1lM5WgPTGOwnyUkXcw04eswC7dGBG4Lk7xZWvV11s2tVTrvbpduTW36rkfj
Xcq9R5SDgEymfZp5ejNM2aZKVXUSsvcYkU+oN4k1RTE+iFUcxWc97nVd+6KNIfjjp1u3BPGTk/mQ
F1mbxfDTmt2f5xdXYkUitqH2MqLPLd6BjJSvCufdmR9rg/td9jwUiqOSdGxLMDqa7HGi2uwly/tI
AqC3Qw807m91s9okJkQIDb4Zensf56XPZrouNJUjSt4URIADmYvJ0Zd3oNKl7a/Crh9dzhbdcPY+
ex1UIEPT3kJP6Ean3Lk/P52S+EqEUJNEXtP2HMHbbMiPJm2fqa6/2J3qrCFrXggteGTCI3iE6FpR
hqQi0Yo1KErpxh1zVS5Csv2ImAeSthakpnCwLYopvQYcxAaLn0sUjidrXQglEyhC42TZHjQr7X0n
sicAZy5jGTYNMXVZ6SMrSYHW0QXEjPsZypQDgW465NmnNDz0NN+fX2fJOMQkZj/HhAGPDGlcBy+n
5XMU8gtbFs4ZFRTcMifGcdLWO+d6xqvfFUDx/YWxXExdDl1MXFCY4/UL2j6vIFmAaHB4RfkqBnrQ
2Oh70wqyzldhZyUGK5KKNyUdo4zhSanwCg04OW1Y2yGoVsFf4CqGJOtiWaKj6MKIa+EBr0XknIF7
bou2D+IE4Bfckg3FmkiCpCV4tZ0y/PMQSSZbf/Dm+DVJ9GscVu5TC7y0IKM6b1SyQCnmNFHjpy91
Nzj67cbP61K0jXcOJIYhlro734fMcIVbhVtR16MVzCvHTdtxoY1UNYbqcUpysxQ5nAyUahY9h3GB
5M2vM3cpkBxuwia/IW6juBZJlltMZyKT4cGqMADQIt6yBCWuzHhO2EWUuqYhUjiBHLtxWT7hiUq3
DiMo9w3uHlxlZZVk+sU0JndnmhkU79x5527tR2cYthetq5jDrGnt6HqyNOyCtaci5RRAw6NXOIDs
7UtMWloRc2e9RvPsrW+CZpX5qH7kGx1Ck77hrcGtpEA+uqfvjWKy0ok6eEFoYnmT6ZHHtm8nzUcO
rp6mQ7I0hzp3Fv46P2WfwK8Td1QReTZoFhuzCoNqfXcX75t9s+n9ZmFyWgqn243eryDhuCb+Usqy
PB4MVxfGRRGL1pOyaoYOXYfmN3e80Tgyztnz+XFJvFBEopHOncaZ2YhW07qkhd864Y3pRUgaXRhy
RQRaiSg1jhEEPXprpI+JPn5JOytZp1almh+JGfwvZ9exHDfPLZ+IVWAmtwxDzmiUg2VvWJb9mTmA
CSSf/jZ9N/rhwaBKO5UWxCCcgIM+3TzmrEtH4tDWQKAoe/otNRUNrIKA0mtlV+OJXK/MhxXKfqnX
aygxSZITgWvhUWhoYGpqzYR0ANjEPMjTvDqbAZYyJby+L4IowgPQKKmXJqsh67EZ2ujZHR3Cqqnv
Znt56W12HEjy6/pAAifDI88M253NDlIF4ZQ+u1kX0imR+AHRCu3//xRrIbKhtsjkE8iOaF4ORp0V
wNOhkBxc0abv8/n09W6ytSZB/T6kdL7pLAMlo4xth75UqWfo6jtd6V2yVjJIiWiZuKg+JWh7N/4K
L2W7Qhpk6C23lnG2iFaKy9S3BmpU3aRC8MJq7eL7MhSJimKLPo7Oe6oXtWl+Lf35m0t8WrTRtdJx
rHclJbeg4ciSKClXtEMxV4aCFq0Tl7PXRK+blEFCYKTNU63DNnIt/dqB4tmZ8m0dDbroZbi69gPR
lYek6PB3kn9tdXjBQBVX/zGb4alqh+KBr8Y9usndGQQHlawvRrDThE/YLbwELUyH17Cs8gdu70bq
G1v3uzAmGeGGYAd4CqayadM678EI76jOFOhN832bpz/XnYXo53MmXSVK15QTAqtVVEYVdcpYjkcI
LY40tFvWdpK4LprC/v9Px5ThNsMa9FGgTgrO30z/mHJgba9PQRDweLVAMgND3nRQlqtayJW1RtAs
5Hfq5E+4agZfG4IzZ4V0RZHqiEd43Hc8Y+5K0KCOXq01h75DcPraKFxybq+bqiXo7QpBt2YHZp8S
v62Mzq+btQ/obKfh18bhLJroTtsNagf9uDarDrYFoO+q6+RxAwAAoGJNJo99eWPIP7RLZgG0QgbR
PEtHA5Nq4+zO/WOpt+9zobxfn4sA90V4GiVLm6Z6a6GUtAC4+tIdgFhQ7YM2ecOxOmkyUa7L55fw
AoPtMKR1aZSwclyfb+hG/utsVX2SzOFiaqDDKf2vdaztAvUO1I2Pa+8Nd/0Z7dq3uu0Nv+Zw+Tmh
yQ9vWH+Vq9Co810y5kXDx5hc+OtoOhVZpQBiX/kW7puGr3pp2H0kJGjRIXJo0GRafswysMfFBcRw
nAUN46SSWknZEXw9XjMXXiaLgJeLufg0ZzagSV+UwcrYsfuFlGS7HzZfA09xGzU3tRqM6L+ANoQO
wsImyiS30IsnG0NyFkQ1C86yw+Jh20rPLVaftZDnajfim30lu09fvnbpGh8e07TNHdRP2FHRisNS
gV2UsHNfaUM4FNtzUS4/dNS3tDV9K/T1p5lldgCRIok3EuwYHzsJiApGE80fR8pezfFn3knqwaLv
cgHT6FleKXnFjo5Tvff75WF9u36mBUeaj5NZSpOEzQU7Qik7nroKvdJL5pWlIXmaE+w6T1fYV3ky
ZG3Jjo1S+eqketPm+H2PNun88LUZcI5gRs1yTxTZsaDuXbUsZ5ZPt8B1PFz//OUKEw4UZ/RDNrmQ
qGzYsTqrh53Lc723oxGEuGkg46gV+DLCGXpP+mJIU2zvmil3lY2Kv/Jfbq1eCcqJsnu+PhHRGeJM
3tiyMmsM7ESZoz1+0oNikZxO0c/nLDtFJpHlFCtEBkCFi8arpsFzhuWQ9GAPlGRDlw+qygdGsKMV
jrNgkHKwPVRs/NV+smXsPZdnoPIBcW5Gc0zXtYtpYXloFA9mULXriT/uuAfpA/9+Yv4pnugqHxBn
Ar1Tqtaw4tcxsE5TtPPPkmN9XkKAOw4y7i3RSu2m+ClvtKwx1y0LKzW0b0ka9wW4KHPXu36KLtvz
P5Dx3rKU2m07drTn0u8thnJlGuOW6Wtt5l8f4vJB/QcinqDaPdh5i52uQKMAHHc6ye5loqXhbFnR
naHJCD7NsiI7FeM2fa/XCmBxWkm8kYDp8R+UOGMUbbyGSVEZUw/qsxWRcH3VAxrZYfW208jsqhfR
eiaxG3x5Xpxt46hWXepUSqTmw38o0pXxZKMBo96MWhLZRCvH2XjZWmjhSmwa61WdeMugbT46oY1D
a+syR345LdX/AYUXrVOZQ69gDAOYbBV9JAAyEzT4pMNDYz92zRjb7dk1ZZLmgjnx+PBu7ocs1x0a
j2rmrzr1bNXwqk2Wvgkih+pwUbszCgVXQ3wfPYe/8VR+cEPjefyzE90mMoYfgbHwxGxrWWztCFnd
uNB/JSj6tDJpEkEi9Q98fd3wFEzZvjpIdkFy0r4qcFbANe+pIUDUXyoGYNe5+J0UlKojag1xbhzQ
0Oqx7bmXUkrvEfSCy+U1YelM1a5OxiFmJ+uUYQvqKD1v/hZqHq5YktDkCgbhwvcC0g2iMAyiRSO4
+ctoZxnWYhlkSxCcePi6s6mO2rlqH6N3GNxXRVH7Q/PTMAevJL+uu1zhZnPmbVksh7olptBDCXgL
/r+7EQ3lkIJIDzKOfEHs4LHrdTfVbZ3hrKJ5eQw0tX3STV31Wqe8UedSUh4TDbJXSj9FP7elLFtr
wAeMBMDFwgzGkgXoiLhbjPbn9dUSDcHZ9TqVpT6TYYgdR4/IYtVBbfwFlfuFubDg+iACw+ZR60Vn
mGzeEiVqxw9D/zbmz9e/e7mDQFd5RrWhntLBIAo0xW+3sxNtQXpj31D//4UDtNonZwLbkL1KiNaK
s+52TbphNVpEpuRHq3+37MZf0seMSS6VolXiAvqSJr0CMoc+pgrzLJW9zdYsSfxFn+asmkImSUMa
okTMcjynmL1teZRswR6WL3ilfyDpXYPenUlXon6Y4kFPXvLUAoGF6vjbNIa5sZ571gVumT41I5RP
1yQNro8siHg8Rr3vi7K2bLiSeXS9HECGon0wU0mKcBn0pqs8Kj2r527LegN7fY9g1IOhvAiUcHlE
9aJ72wnGWNzKepkFjp0HqRPDJM2UYQnnw34rKw6sgToBeLRDSF78lpEqCdaLh6wXeaIvINzvY5P8
R0FhuzwZ/cuXtoJnSKvyEV1VndbHLhiEChpM1oeRSHZCcHR5uHoFZSvQoWGbK/Vc7foNqmTZReux
D/jJuVq5UqVk6IZ4sxNPZf81o+0nmkwgUPSzOWNmLnHwCF/0MdSo4zU3n+aVyLhGRL+cs2YIzvTm
3JR9XLssTBbA3Quj8xZTlWyn6LdzGTi4pW1lm9UhVuwpsqsi892NyMp1AifKsynjqGdVDvqa2FwO
hnteqnfHfrWbxb9+FEWJKo88H2sIt9JmGWKo2O/tztmhi80f+61UrgAlmAMPPF/oZmpkXEA/BAQj
rqd+nyd+mhhH2meSOoRgj3mOvHash9ruCJK9LFe9qhnDptEaT/+iiLHK48yHXLUdqEpgH3KEg3I7
2O4aQpBA8vsFiR6PNC/GvNY2UuP3V84JwterAq70inrWaISG2wVf3O39CH8y4nU2qoJkpDsyNO4X
z5YW2H3I0tYH1LyHmAzYc53moRu/1DyjqzwJXua2c0oaTEtXH5hTYWMCzTwxTZLwCSyPx47nZT4y
2wYpF1m7n4Zh/VKUUmYYom9zVq3RIQe3+DbE4yGtg/5Yh3VEHroQhLBgagBzFjQbv+Za/0GMt5pu
jh2Gcpe7Qv1otztF1qAoqParPEC8HrSGqDm+PZ3QpwoGacNvguUGfBw36RnMTu4jyl2oQKUHGXOk
wNp5sLhVJqyYxiaNKw3PJE2E5pmDDcYX6ZQEKRQP/rbdoVboNqVxmUAR2smY8T4mEy7ZkF8PXK2Z
wInk1ud6nuqDnpjNIU1tUD/ZRPY6K+CUVHkYuLNtWuJUWNT8Tzf5+d0WKH9hUKWfxPYjBKY6zwAi
ih6Ncx+BNEJyTgRHkue501MLqnYrhp1LEtZadpMrMkCcwP/w6G/Sg61ya0wcExfHY/yjOw8MVZjc
fanY11wcD/Zuwa/cDOqWxsRWvQ2evx+8VmfRaDKvzg4SDycIBDzVnZP2atLQFdQFv5R31MIWr0Ub
nbt5lVfjTuvEDvES2ys/ro8nGo7zEuqwkhGcFmNs0YcWblNLTvo2Bdc/LsqqDe5qbhvNltBi3KmH
+mN3cD8m6i2x7c8hgQOaF498yJCEgonwYHB0t020azGRIXleatUvQbViTxJnKjhdPP7bXG1lmAwn
jY2KAYWKIsMyUK9dDcszk+4lVWRkFqJZcNdzoKZ1rTVxcyZQYLZQa61Ur2Vfes9S/wGDg5XZGPB+
HhelCcHsn9VCQQfKwlx3XyQbvqe7F26HPAC8ce1iLtM2i5fD3t3fRslvaofb0+I7XhMCEj5+7Yar
7y7mUyKQ6nY9lhbEmEmd/FiIdutAOeKLu71P7tO32TqOU2toUKm2NW8E8aw1OoeFUXjKPAXeaizD
68sl2m0usZ81pV7Xkc5xW/9Z5vcWNwbXkfhaQWFP5wy7Hp09tejnuAHhK560fbt6xUuRl2Tm2Slv
DfMXHWVwGZF5cGa+OKUNukoDu278dF3Lw5YrtDswK9RyGbGsYK14IHg5TFoKIDs2nNym/RO6JYIN
BbjrGyGYAA8Db6rc0irdzOJMH0OrHn9W5ck0g6Xub9VckuuJJsCZ9jKaEKco+zHejHhcW9+ac6+c
fl+fwF/Q6gXD4wHh+jJneaZRuL9wV4dcfw5+64835DtqC3i1WSHqusaL4infi9dekSybqPT6D068
n1ylgxhqDC3eI7pLTrhaoIMBTYKBIlXWFORjPEZct20tq0D8HLOVBEvy2qq6j/Y9T81kT2u707i0
eJzBuw0IVNOhQDrUpB7NXs1OFs1Fv52z8ASKkMSesenzoX2bfupxafm138QG5J2O2BR/jMpn0Ifm
H9fPgWgmnNVrZVa4lTaPcVrfLdp9a8j6xEQWwpm4Opi2MzZg4M2XH2wovHqswel0BrOS34zfv/Tj
eRR4oyhqvSqIT7qmHDawaUz62/Uvi24RPNa7mZVcyfUpwz5Mbw3wTj9MctBOWkgjJ3C0uw5Iqz/k
vFMHyKrHIuP4+1s+hRGyWmmvM3U6gv0+VkgWmKy7HWzTJyTxDReAq6mOrao8t8MH+Hj9TpEpzwso
7lQeEr6mw1RrVUegd5tEOVj3w+x5BtO+5c1v9p/1CHDZ0/LFo/H3R3yaZ9FBPogYyYanz8Jra/Ow
tTf1cibqk6sH1/dPcPp4wFxT4e0b9MXgIyryU+18swf1QLRyP3rF/OP6GIKAyQPk0km1mAlV8cgZ
CXiiWEhH7Qm9D6cFgkJel8BWdXCl96vkOiFwDX+Pzadly0tlMufERKq33EM6gxrvy/xGG1nrn8AT
8Cg5yx2sJE3yPu7d7rVg98mk3X9toThXkFVrM7Kh6mNC3drDS7TXq2DVHa2l9d12fNkgRwPt484f
UxmJl8iWeGScXsxGYuQVnq0gVbpTyKZ4qFShPLnLEMjAJ4Id4RFwiW0VxWqjRDZm7cGFlEAJycl+
ulXdr+V7PHY8nxy9J1uPOqLqxoazxBpYOIpcpmcpyDB4PJyt6nk2g5YaaRj7tqhulGvNi+1WkgMr
3IR93E8n1spI4rjN0MOrtHd1WIYZ9MgHqJHNd/VBRqUlHGU/0J9GyQBisPVxxl0LjADsNjvUvv6D
HaBAHXQRlVIC7BH4QsznoXHlwhbN6a294Oq7v3ZB2v0OHJAHJIAH7QbNjNetRbQpXAbQWjbo2B2M
4xgQul61+wSKXo1KouufF5j5Pxq+EyvMHpEmHoxDatNAnTrJDxdV1gln53mfD0iLZgrhNvVQfJ+g
t2OG/eqh3gZFHNkolyfwD2jcWKoUMnooEUAu6ecuDaeAxseM6uOuKrvbdnB9oS4b9z+48bVZq0mB
vCDSb+WWVDbxKKh39bksAkgFy2ZzOYj8ixuHyEZqDpsdDaETNZqnnZT7CkS5iMBJ8AsIEaP11BUA
7w2ConLmZUGhhfBsrFbWGf0GVtuInNx3660CZQdEiyADbHmJl900j6riEQlk5DLjiU546tVl7swc
rDJJRLXHvHpfBxDv1PGMZsp5RrPQ7yb7lm9IcHMQiMCWVEluu6Mg/rVYwtOvrnmVJIqZgTdQuYfM
qA9GDz/JnyYjrmY9SJgkV/zbD3ppHP1/HRCUg/SUqnkSldN2V09/Mi0JAWQJjWzzkzlBJ9yQe/bG
IsgT594EIVtrS7ykgQ7Dunxk38ZTOeyEzmu0zKC2dMidMZQhqwZfY4rMOkXHmXMrGukaktXUiUbn
vrPuUwWRqjqts4wF5rLbIjxx69buXRZdj+yx/7CKG0PL8eD48DVT5BwLnZRCZwO+baavVf9Y1LdW
BuyGKXGJImPgCVrJqDPaKjSJlgly4zsTmfphfAffueolz9ahi4r/pKJAgos34YF4W6vnqj7itFTv
UAsDhSbeu94yvwjK/1LFq96g1flgxQ3u+7VnhdcXULA5PDgPCapSlr2VRKw4mckxRV7K1l/Xv305
1SY8KG8b7aYcFMiFjJAHuh1b+urMWxq5nZ6AHbTonhq8JEoKkn/rBBdMjaeZdcYUdaLCTqK0uWNu
WJlL0E4BvEHkDG8TOmEq7VFl8GLZSU/CqmJeBU7pkr645uS19j3rkYCsN8n6MSgviXtvmX2QzrVH
ypfrqyFa6T1qfUpG0lV304FZbmSAFhm0eSqUXine3skko0gRrTfnbVRi2Ougp0qUggJ+ShZvXWKA
tOJpQ3nIlVFaCHwnT1JbOL0NPea0j1tUTYIE4jaOwwK3r8+JUgOoSu8tWTFFNCGuBDERVpbrug81
nm2orVkDBA02uE6KhiP19/V92df/0sHhXIi5uTZVRtxuyuFjSCHEWkq8v6BSQHigX0NLSlJlwDXw
1r2fz2VcAQnUE6+7YQeUDIL6V/cX7y4DFoq8Fc9SW5tlZoFaXIlMbw7yuH3MnnGPVnp/fyaxDtlp
VmJpF5hg3Xii2tKwxnJNGKT2Ho1THtOo+miIB2DsXrTr/fTZfJDWBQQh6h8UoFnouUKpEk3apvqr
A5EAq5tcryhaP7OY5DYqQF4THhPIOvDrA2WKezS0/tTs17YEynTLHGTzz5oJAjbgNUpNkuCJ5sT5
A0tnEE5KCJCNq7/or62i4aYbjCDGuH6uRd/nvIFBV40qnaZEBgVr7k2Sf6R6WNRP178u2n0uaTAb
k+VNQnpodIEvaZrRLiLBMgqMnkcFpra1zITid6fdgwatAXLvLuw01jSsR0n9XODCePxfgiJTVw1A
6Dm09+ficeuOLfr/shT9OssNLhDX10jg8XkgINMKa9uYSmNrvlfQxDGXH4aMVV2w/jzwz9ZKa1P+
QhgH99VOIehtlzIzEJwcHu43oHu7GffladIQBc71z573QAX4xi49MEtWP7E3fuenkPa8vlAiT8mj
AGm2lKRFYT4aA+KXG6Qpi4MVVKunmX5y3uUptQB6lNOBfsjeF0ULuG/ap3DcI55MjGBIO6k8B4T7
bJWYhmjbOcM25rkppg4Pr4NyJvl/cxFr7fv1hRJ9mrNpIOvcLGcAHg72fMqz/F7LtwdzqY5f+zxn
1LQkCa2yFdyTrRaq5XtmzFAh+6I1cMHc1ebWyhluzYZ1w+gr1d8a49vXfjcXwteCjYpdov7ZIAFZ
uikyWPO61MooOZ+CZeeBgbk5bkullajm2a9zb3ls+aY4siRHYG08IrBNqDGZZt3H03jWihQNAW/g
mqBsDK4vjuhaweMBs6HSsmEEHrA4JhFe0pOjld8wEzVVbwEJUxU2kZlHs+KB6Oe3TDJPYF48RnBJ
FD2birbH6xHkp3q1etwK2bdF27H//5PpVhb4s6EjncbdGHUNYGj9mdDh8MXl4swXBEh4nVpRmiyO
GOFZSbzmu3mmkRsuPiqHs9cGzWl6GH9o32R6Y4L6GOGxgXZfQpZxQjOCwWqvqV/SMXDp99n+jseJ
QXW9fovHdvKyQvKiL6q78GjBGt37o7lWKSap3Guov1oP3Y0alccJ1AfZ6yCp84p2irP5yZl1Cxy5
KRC7+LSjBOi68FleP17fK9HnObsndq4WxgC5xMbCtXV5n/RzLruuCdIQHiyY6sgFixW5QKcZVUAV
tKoBXzE9OE2iR3ndt4GSS1kc9h984Q7C4wR1dTFHm3V7Oby+m6I6glboEUQH4fQ158vjBKk2aY1j
9TjUbR0PWwuUmXo7oI5wfSMElXbCowBB1VGx3IRzzxdrOphL/mxtqwoZrFp9N8b5YV5YdVPVu05G
ymqworEeZK6Klvk2dEslv0LgSXlMIFjRVsXc1DRWF/XMmoB1aaSlUFun0fVpansgvLRPnG9oWFLn
7ZaOMYPmSLsENi7WeLpwgXVUT9PZjhZfv3Uj09/VR7Vb5s23MgJXgUPlIYOrNRRQIwRurNH9wVp9
SJJKLgqCVijC4wR1I1GohkbTGMye/bHBJVV73ZVUyb3qJ97UgKkZzE2Hr3U6EoNzCuuqLpOrukNc
TVkwb4M3qzTMJ5lrE50CzikwZpWoQ8Bwl3sl88x7CELsUmn7hAzXY7+qP3PYBmBECq8fCoET4tGC
hVYPdAH5bbyO1a2NTrslo77VE8nnBQ/wYNj532jXmmk15TXgOOmbdkpOQ7QWoCJH/eNQnumxPUw3
qJtnh+Tn16az+8NPwXXZiglVEBMM2s3smzmu8v3TKqW8EnhVHjeYdNnS6A1AfdoK7Ut2SJ0hqtiT
klmg9JWdANEg+059msKoNH2RK21/HMI1HB+skx1rYd94ZVT628n8UyDGPnYRiw3JM4bgyPEIQqaO
ZEtJkcfpiMeZBcU3Zwkprk5uuQbXt2Xf7QuehyeSbbErRdouedxtquFrBmpHXf5CS5t6W64Rf8m3
X9CZkbgE0Wi7//u0gnpd9nM3rnlsMg1FFjQr9FOQ1uywukY0LcDPN1/rxSM8uHCpzTp3bQhkKnh0
II0VWwBjlJkMJy6KTDyzLEAzc6e4DHi8bg3XLHF8PLG8N8T5Rls3HDT9lLLul4OGgKyawnSgjxBn
ebi+aQKfzQMNOzR8LnjFG+PKmB7rFCCzWatlEAPRxzm/UIFv0iIUOKQtObVDDZ0PGZOt6MucC8gg
r1TQDEuWsx/pZLVwN+5/11dE4Cx5bGFnEBVq4vD9Td+fEwKOKDcDkZhZyNI20W/nbF8vVBzZYcni
hERQq/UbKb+vwMh57KA9KSV0ACFJ25PAqd2zkXik2oIFRD7X10Y0AHe5V1PFqVRF648ZZOir5bdl
TKFiGN/Ymj9dH0Fg1n/Tmk9m3aWdTvO0nQEVS7yUJEFNfxV4juzIbYIXJps2wfWBRA+fPJOsurhT
0qSAI1dMv2mU276s98wv6MDHC12EYFxQNYRUW7nWhxHyBOD2A9T3pjVPtTkGEwFF/YAXGkiu69Mv
w2VBonX+UHWeYtLw+m8UXbp4LtqStp1LB/zGnt2sGTuZtXJcdeW2stegRy/+BGJzENIkDwaTnH7B
kz6PSkyz2TB7qLQAOrgzJCCNPBhQ9pBeIwXpKQ9N7HR7zAZAXHGN2CHz6am8rb7t7cD7KFMr2VxR
vsijERu1qNycDNjc1lsOLFxG6DNlQelbHniDUnBkPjQhiHzC9OP6VonWbbeYT+eW1Xra5GaZx04x
QLXw+5Sbp6R4oy6EACxIXae/NHOTzU7gongMoqpSFe0fGGzPHmri9xnI7ZIXiKUD/zA/LmCUxTOH
FJIsKs/8fcz5NDmVGQNR3HLGnYKFfe6RkNzSH/XizXEXp8flj+oXMX2u8TOgHSc5/KJJcr4GZARu
ojtIJ4alO9HcDHWm39Wz7CVS9BL1Nxp/mlQPZautgB55rN/Dz5/0OPle+1PhGfd7u2D1o6CejOJU
NBXuOlFYde6s1M1j0pXe2NS1lxnLsdikygeiAbgLxbbZStGArjhODdPPHArCbXxbN4mk3i4IWTwg
kfUZ6iTEyeNCvZvQAVRIvitKfXgQ4mSVjtYq6DrI/0xh87C+5q/T93H1ujstth/M39eNU5Bt80jE
KXEXG2pzyBU1ZNolilWDG8z65ne7SErD4uvDCKIjj0jUM6WeMhO70NH30b4dgFKhc9S1ktAo2GSe
oK+0zGqc7KyIbfZM2sWv3ddktLzrv110hyP71n8yB9oWeo9Lbx5bP/I7Eja6N0TLTfWxRWihDdbG
G5+qRxkPj2ilONuGPHLV23kKLt7kx4jcU6+9pDwbanh9Mn9rhBeuIjxNHwhgN3Xq1+E4O06dPJAc
9BB6oMyKrXhuu4Eryet6pzeCyrAmxvyO7pqWar+Vje3lE91Sf1RcCCN0kz6it8NN8+SUORuKRkW5
oUe1UIEsqHzgDIquOwyzQpXpTKBViYISvtuAja5QEoi03Rta4pKHanIAeOgBn5nuR7Pv0LLXmauj
eFbS0+l9INW0QTR0dsvsZkjUadRCpa4t+HNVm3LiGWY5ZW8GWTrtvXCatAUuRFfXSgHbaKKwxeuc
gtDc8GqoU9ibPzdDQ2+zRp8rtJ1aDtC9umEVue9MzdSG/VyiHDm02oTfmbuL5RzBQb6l94o6j+SV
pnjD9syZbEw7U+omXSI5ZhctUXN5MN1KV4ycbHmsDrdOfefgLT7diYVmxa9s2e5fuodiDO4kd2lP
m44leVx1WpQrNTgaSaA4jeTx96IZ4vPc2d0GiIzgtSWPjeVHU0OMEaiP3O6D60f3cljC57X/tcOF
QPK229ICZe/+ZX9kTF8RlIZAedwJU7Taa6VyKZezJIzFxSUzb9VkafMCIbB40cL6BKAMxAGYl/0x
0Wg++sVj/oxzOxaS7d+34B+7xIBcnCKN7ajDXBRxjhNljYHRySjpL35ZJzwyeMpzBQUV7IrVtj6Y
6MEG6Zp/ru+J4E7CQ4PHdOpGaiN8WCmLMmofgIr6GPL5x9Kp0TQrB2tlMklX0ena88tPbrhTJrKM
e6owrFUA1XjFPU/SVs+LbhfLz93Hgf9e8i7FRNJt8alSg+YVlMJ6DN3trx5f/mLuOnqxKIiB+rN2
Wt8GrwjqSL2bT/qpiAFxjgZJCU00l/3/nxYKErWb0+8pCUu+bY0V5sW5Wypv3Gb/+q4LXBWPq5z0
Wh2UEWcVols4rz74sUK0yXokOaz2y/UxRBbI4yltq1Np57pFrNyMgfJL84fH8tFMvfRsefXL8NL7
5KZ6/dL7tubySEowo6d13dTwLWnU1pvHqrNTvF+fiuDg8khKteh1h7hJEXd4729bNEVNxYNRlpJ3
f8F289hJqy51pSxAvJvS4W7QTnbvPBdaZDavX/v5u1/5dJyo3WxZQaf5qBooWy7BAjUOONvrH7/o
nLDuXMiwbYJIDdhCWDIoj2er2fjTUn8tHvFgR6A0x45CQCEEhT60ixaQ9bTZDCDuln2p2obfz8UJ
za2m2dqmLBzq6rarqlsmU6URrQwXEPTa1teWNlASSZvup+106jkzN0WG6/5bxrwQcHh8I4AF1s5j
CDGfAw1NbztUL8kjC1vPPpTh3qXgBIpvBbuA6TeANr3vWzje9XdbSMCn3obXt19wdnnMo9Xli9MV
EzsudCZe1bEOOnFA1a9rdXZttNpdH+ZyCq+5PNyxsC2FMrawY8syIBqKvtRSf4C+wrfENtOXwqjM
HxrN0cCARL/yu94q4hmF+brUcOWqKE3uyiabSs+EvKqpONbhaz/M5IxLXfK6GHt1O2atZ5leB3KM
vZlK08PhULy1x2bHd/xen64Pd7EUo7k8UmEc3LnYXB2jjeCTsDN3DOumCIpOO6fOKzRZ7py5i50q
l5TQBYGCByoAhdZXbovxkjL1jIngdqkEhpP/3Nz+CK2cSuJFBB6W18TNMVObZNoGpUEEOmdW7eMC
YZ+YOpktWTrBEDyItawXauq4ER039fe43bXOH6eVXPVFn97//8nBppmSu0adbkfgGn0QJ/oJe96A
eb++56Kv8ydsUrJpTjozdl30SEJ+naHQ0smEdgReyub8NyWFZqymsh7H7nHtcMlKv1//2ZdBLjBZ
7X9XxTQbiN40WJXmfQySaMdVuAPYiBZ/OGo3bqB95fkP43AeHDR9SmlbdDvOc/W7UZcHp0R7CMyA
9HUgmYvIzXG+fNSVqpqL/K+VbwfXQyOKN9+Up52vdEPbIaj4s5B+yN4iBFvOQ1cza5mc1sWUoMtG
9G8KC5sivD4VwX7zyFWwM5ct2CW2o6GWxIPKbouQ6koAR6Kcj8eugve0mcYcP1ztw+ZoH9KTeZfk
YfHBJs+61w54L4/beICmjAx1IprPvmOfbG/R235NNcxnbR6I+18h5RG9eDPSXJ6+Mms7sx86TMW6
tV7HQ3+mUE0LdyYc6zdea3bPnnhjCBJn+QvCfmQvhHRrn+SnydTmPCOdwpiFe1th+bbYODL1PIZ6
WB5kxWeBT7c4i0+cZiNor8Hhyr+V9rd5Rl0YINwti4e2l/gsgb1YnO3PhrP2rjLD9hugVwpv29A2
lZxq/ef1Uyz6PmfzapeYBPz/25F1utd0HrGpbzY3myXpZxIeZM7gS6Kto11jkdYTuhA8NXbvui4c
ApSfQuSfgXLcG4u/xJeBsM7djE01ZWW/Yjpt1kdO5USuMUhcl8A+eHxrbbUdWrOW7Vhq60EjyXOT
sK/dW3hkK00o2VZGtqNeOkisuj78P86uq7lOnWv/ImYESAhuabvY3q5JnNwwqXTRhCi//nvIe+Nw
zOYb353jyaAtaamt9ZSSZ0jezfZtVpu/rs/0xla4RrLqcB2S7Yyh6aybWs1BlAwu33sZbQ3O0uib
9abHTlu0Ga4dCdAiMAc7DtAFv/6730//Y05XETQjx2rPuY6N9tGGmmkaQCPtBK0brz2n4R7pemMt
r2GSRW5o6VCw+WQ03FXlI2BkPrC/YOz6qP/uHBkbi20Nj6zKZq7Sdp5P0tYPTfMa0++dVgVk7w2x
MQtrdCSDwAWYpHQ+FSQ7Qhj0U6/4zixs/fTl728m2GgHMOSQ6z2JJDkObR/QVoK3DfMGh2GYdqZ6
qwOrMOqcihJiYKqNQ/YyndtbkPgPWqB9pgs9HD4F4V61bas/yy9405/WsGKtHRCwRR6i0CxrsIb9
XVaL9Rdz+M4BtIY5ZoJ3QlagIFAKK9J70sCgOz+VzgzcyHmcTZXVHo+dgTwooXr2YGfjNFxYVDD7
cRqUQd0mExQZSlSp9fi7QyAn5krbovz7ZMuZXUhSJODz2nVeguNAqray3bIwWuuWxelYgW/S8ZGG
dZQbqPThrVOOmddPea/su9EcMwLYR5QWzuR2s6W3+CfgNMx/GLIyFthQUHzrLmbZzcgUmHHW2ron
Eo2UVdDk9aS+Vq2WNx5QpE520VheDvemMGLlm/Voc49aJbxF2jgfKcofUS8vo4yS3tMLGC1+gXoV
N26U0IZ6CX7W83sdx1sKSs7cNuZdXPd90gUsKpP2hesVS7yWcph/uVo+zfM5GVCsgKeZFrXRrTHA
dfLG0nutCNUiIP9gVn3HKkCUwNk9zbKsyF3FGmpO7tCPDV6u0+AY5lMqkKh76kooADs+YGn2+EvZ
eiVtd0zt3HAeRMwSavkj7Uf1SY5DohoY/CY0zVz1MLTuqMPl0nSrir0WgqQ3CZcaC6LYpv3gwqPN
lL/taDT4T82uIHBSxEbUnW2HROIhIbmd5oFUlmE6HpCXzhh5uChJdZfbdZzd4tgC75XHNBoOTm6S
unR12jVmmJFCVWcLRB/zjlrajMysQ39lsJXszCQlT4me8m/cKh27BB410uZbJ+38hE/DpyqyEq+T
eCDeTHXBKst1hN5ln4nZ5KhI5dY4k9qdi05HGavK2wGo0w72s6AxZaVWHZyZ12Xlwp5dd35XjRlX
g09nMSpYv8GreJxuckKYkd6Nheys215YlRoB5wLBcfIosrBT5kdWXnaJO06jTi+pk/amE9SwbYV8
55CPip15N0Z2WA6ObrxAGc6pPrXQqbBCizp2HjKdKbCdU72e2GsGAA7PQq2Nm1G4E3x5LUQknH/z
+14WZl6HcapSC8KgjNiT9IZsIKoNKDESPPyMuW6a70KJsdUC0tBE4GclXGSGm3dK0K+TUtAFrFA4
Q+1GGCkELZXsslcovsCyuO7kRammMg5tWZs3kx2xIdCytrbpS5tyBIRvNP1s9DfS0ZppCkEzBJoz
qOzE0HMfVf0Z1yCBB4R+k5dxPGOwC73qeo9VE1miG1D94XNlU0J/cWO0CLBUadT2n0G4NIU/Sc0c
YOqaO4MMwb9Om5sOpIvo1UybdHyC51JVvFrM4pduKp2lktlqYwknuKTAzQIVyQQKTlXVWBVI5FHc
0JvBssYlxCc6aHx4LUkl9ekiU6XZxrFykqjIPYhA6mDiWtDNpqbPpr63qZfBIBplTgSRYcNuq8o7
PfZmCY5X5ztz29b3UvAZukGJwGW29mwasRS3zKqPyaOZF7DY86p4LibLzQXAHA0MaimnaYDKILCi
RwNCfhMNNTBXSez1vcjjC5h99TS4AzXVfBtTxxriYBHznpDzyB0TWL+ss2v5u4kgfZCEg+SUJi7s
pw2YQlvY+G0AVKhsnXuBJ0/xjSUo675CYTQj33k52kbvttJmOiDKzmTnp7SdosZwidWYzs9Ctmb1
KLUkBUM8S4WeN4gZ5IwODdfLQrqaETV56xLNnDMjAJi/479Jn5SpHk46nybq9brZEA2RGU/C8B0I
45c2SPyGaSLvCNQJC0tSUmSvO9iYhUbKJ/2FEgSPq2hrkdS1KLzH7qE1J/U+4GVTFHVYt8QowyIR
AvtAz8iAd5bWWOLIdJ3y52RKKPkB5D8vO8/JKG8Lt2t5ZZ5V1JT80Wqrhn3ljq5MeHC25dz/jtLB
VN/JGHXY0vS616bchT2HhsMrUi38aiI48jS1pwzV2JeRIw6hVhBJ45T2RcyYm84ihVYBMgulS6d6
FJcy6eb2dVIZN7yks2P6kyQOBt6NCyN18IuyqSdIvEoOE73AcuwBkc9tWwe6wG5j7G+BNRYWh5eY
rcfmDamN3I5xjAz9ANHFCPk0w+2nRtO+1Y2Wz2eqd7z+3BQVLbAj4qj7FsH2TKRnhEtWTH7MQJ9s
buYRLK+TGvUWxDicYgNxofMijUOUNIOTeLKgNp0xR9BB+TNTAGwHt52kPfYBG4Exzl2zTAhDxRJm
hZceQtXGsr7M+LvF7KTGaS+xN8hDiqtm+qRIEo/PWVPLQgtZZ3fEOUZFyngWcNOwcQGqBOmm+yEW
c9ECcZSLSbudUy3XHNfkVFPkAAvWupD+OGlCRn7R6GqAlV4as7z2Bppr+rmrcRLArQM5ZA0U2Dh3
Fn3hLG9b/RIPZGqBXtIUajAHvWua9OtMyrjvA5KPbRR5upGy5gabeZZf2ma0TQ34C7NhxZ/CwRuo
CUESiJIXymsTe6cNJ2tLhYDzCmClrBoqQq4QiTH9mJq5bm8iI5/IOWugEvMioLOt7iiZKkk82eQp
A/naqCaBw3nMWNxXnzjUxjvTV3EdQbNatTFsId1mwJ0Hss+xMSksdKIx8aqABBWH2uh68ABxXhsC
K5ubnU0CljEW6V6hksa+LTX4wzHP0XlMpCeKSI9vlIRmLpR6lC5q5YoxYex55KwdLgNr5vwlT0ZG
T8bAWnIWpl6Nz1MPC2SQ9qd0ylH5jlMOIliPKf9R1rjnHXA5sOGamIzFAA/UqKB69t3oQSmCyLNq
uvmusImc/mR1NszCNQxTxrrbqrGtfidZTegPlhRCLaI1A1xV+xYX+N8pdh2OYCvgwDu5scwSs3EV
nPvib7PoixzbeS306paZjZE/M4OPEJlLEHI6xIZiMnSaN09Jk3+mErjfGONmoKIfdhAsioCJLuqu
/c5soSU3hlEI/OzWqJz+k2omzh4m2ybFw4gTTTvCylLHJSzvYmo+kjGu4j60rIT1NhRCZ0PemJYz
DdyTuLwoCFAIaEwGxhyVk+FGwLDw13KwdO1FEogTnPXMpPZnynWLh5HjxGPlDkiimr/jrhzvDYc4
wzdNt5rsBjOcpa/og8V+W1xO2tPcasK803VuiK9Dr0z2G4njYbxJSRXrNxNZLt6ZshLtpoBXePvi
pLib3TKJ9YySx0xU8TI3Dsk+WWlqyV85V71zrO1I115Fn1at7toTxwnoqq6PKz8TuDrFoYgiB/Yr
Ee1oih+bVNEkAqnHqKy5vTnjCuFWBUbjZ6dhfz8bjR33l6GicR44IyvZt7Il+vAKfE4vn9vR1Jy7
pCpNdekGjTknSwiUed1BV5Sci7pv2t/DYPc4bx0nLYtTISINC0O30uzTQoNLvuhKGcWxlGjJx+Fb
sucksRzt22CZlTTdvGjj6bHA8c9StzbAK4v82TBr6bOhpEsiMccb5b6G97L4auRl76Dykmaj6UCF
l3eqCbqiGczbzumxa7s6oErsd8vtQXyvac3TF6OkIrZdJaJcL93OiPMJalc6xa1HpJrKvuEG3t4U
JLGqQOEIKJmX6rBqNFzTmvT2kufgux4HODPhthrpqkD5rZL9+DUbcaLMfm6MmvbZGfteHuzEmhsG
0wkIGZ0IHiHiKcqbefxjwR/R+UENNlQhFa2hHgqSqvmPVs9mdjFKhYXc144hbytNVaUnuylGXDv4
GQcYi5lN72IedetO9JaRvkIoids3qbBHEmZJi23L620rGo8VSSJj9gEGzYsHBBUuKESqDAqpFNjB
z1jxmfBnGYvB7WwxivOYL5K8o6B9cRonNjgPJlxg5bmDJfj8s+YtLgxVnXfsYKToVY8DrbRlMFoN
mYLIMrnzJJJM9Y8Oro4yyOahKMIxkmX9XJZcJ9/Kue6sl6mrLeVGfaf4s9HyoXga4GwS30GOzMHh
SvLZges4S+X44NiqzW5klbVD42kwdOj9Jk0ycdCqWSRhWWcj63yCSNCDNq/75KaSWBtnUxAIV+O4
LaPbJDIFVDgSxexbnLmNPDWqaBMc9diZ0ifo+hkKypeyG6K7MWJ65xu4ZBcXNbO6O/XYJ5yQRp1R
XKYsVQ2cRltLY7daCod0P5rzqTkwWuUj3qOzDRUneLAlw42y85L+cHDT5689B7T53kxbbNJuU5dU
vyey69WhRRCwXxlt6u9zRTSCUVf2dKsK27QPXaQVw52VSep8m8zYKQLsGAbAJ+3fm8hYcftQEkOY
N5qGM+hEKEBu0pNtzeXvUYeS9KXIhTFfsPNmnSi8XhuJkZ3YFFNt9pUVpSL1NIvp+HSTNbrhX0+K
bOTt1qzGGW+7EXQz7Ugd/lVDhfSOpcns11EU7RWYlmTye8mKVRI4Av8jmvDKPOk96q79IfGBtcT9
xjxYobxjX42n613ZSgbTVSrPzKOeQbUc6Tvu8d7Fi8mt7zMfEt1fFwApXNeNcDzA8mtn7N63bzWc
Namx6mTZjww9+59I6nxs64A8pJ+an81t5LbuYmJmB+QxOTt+8yGOGxpdCiFvckvlPHZJSQg5YWf9
ndAhHKV4MlL7kSv7BmmScx/vWUltjai55DPftBVTJVjZIdb7Mz3XYYO5Ez+QYr+BS9sYLDXz6sv0
tGeNsZGfM1dZQDxyR1Hiun7KLaQ7Xpppp0qwkY1beyTAuNdyUpOSU2Omtmf0NPVYPtynpaO5aQVH
tevx9z7vGTOzyvpNI51zjt3x1J3Va7lAPUjQez0IEp1XPE9fBx3Ifv0MLaNbI1w8RaGVtBOKW0O3
KhZZkzXQyWrlCftJMKAQMto7X97YIMxlVb8JgbIeOtU3ljyV9LGlr31+b35IVQ/jtdoYagEWcldn
Ou7AwWTfS9CY9vSrt8ZjtRW0I0TQimUqJD+pxdSu/nR9kt8nohjOmq04VXlT1mOCkpanfOco/fJS
h9pTD7nPh+5rftIDclyEcwtI5exMwUZn1mYJsQHIVlIhO17CO6RWv3T+QeyTsVrftE7jZK5QMgB4
y437r824A43ciJo1g7GKZV2UOT7M82+5diLjcx7tfHqjlmIsTb4JyHHU4RtpIrfeW+mvJmGBhHkS
XhM3pQarerWLGNo4ttZMRi3TKEBsUp6g8PqTBhVo0XDrqUDzr719Ceyt3qwWLtWcZJYVkydkdET+
vdfIkZmHOL4ZK7WDzluqk++cv2s+48hlk1UcTTDzdoAYjCX7YHa+8OzCdPtAyRdl7xm+b0XqakV3
DnLnxoDNQis84iBg9W6niLlVp1vzEPWojTs1YEU3gfYM8YojYHOjy3CHqA+Rtwfc2jrS1+RDCnHI
qGgx60h9+Knwyd00woTOtU88gJT0vRmkfvFbw6upcbuHJNhlJW7gGNasRALGgKWcTkL8uT7hRdU9
GT1EiMgpPfVQ/F6OCzDbuvvxAoiBt7OZbcT4mqM4gTkC0VE0ipsmKqvBeJRQO8JrDO9wf1+5bCPI
/14v3ixZ6MDg9s5xjSiMW0IvZfnbpkkgLL/J9iJva/hWuwLs8Mp2VCN6gkxsD/ugXr9hpfR19kXq
wu3Vw/Uh29jY1jzEolKOEHyQJyTMIDGGppAt4TsQqa2PrzYDpitL11ssH2V/78eTrvBqi39f/+Fb
A7Q6x6NMywnSS/g2PASqLA9U5g3qonejF2FfQHrrejsbW8BfHvGbuUay0ogH7ANHK+L+lATQXfjY
MfhXj/LNl4emxOOPpBocwZEuNmeMzQfxUGtyodRTRkvkP4+O4ZWgAUIL38uD+By9tEgPf5ONR/zW
0/xxJ4q2QHdr0uGct7nW6jQ5Zb1nvlZPxbMWKE98Lz6nD2jqsAci2piNNe2Q6byJYA+hHdNEPwCI
8zUdP+QPhYTZ6rY+z7YsJnuqTv2kbjI9hfyTbh+XStze7rRxb1+zDa3UhMESZBZO+jMEak75U7Iw
qEPumagJEPCoB395gjh9cD10t9pbBvFNgEFufF4y62iPqfgz12dkOPW2xlZi5JeCIWF3vZ2N7fA/
TggxgDI2eDAnhpxeUlc+qTTfjh0/do4T6pfXW9nCYq8ZiIUxm3MjmwRHGfF4CH8w9iM+W19zb/SW
h7C1qPge6N7C3xq91dlf14IWo5ZoxxGavWl3ptk3uy79eV/rf9mq3rnIrElQvIxzs6OIh8Vya3FX
ZRcsz0VvbgkDwXbi7v01YzvLPepNGDDU7eIiRzNVGfS2QCphjyH2vpiCYa/ZT52IeuTK//ZAD8sg
DnrmLbqdFR4Mu5InG/w921ni7k0H6tQkXT+jlelx2cpEqAW289T5IxSdtFPUelMJ/cedMHt/2u21
EYKjelVqDhrTeuGN/XAn9eGgK+O2A9H1eiRvTchyXL7pT5TmFdZhzI60zCN4uBbZo1M58857Yuvr
q1Xf54BeoJgA3HY/fJlEe6f4dLj+w98/z+01TxOSQJOKB+SVrWG45dANmKfpyPq9xNpyLfjverDX
PM2iyODPkKnhBJ5e9C2/AMcb2L7RBvYzCRdtiQ/5ByBsV0ubFbbl6ECCHJ0JiJ5BGB7T1KHI55+l
uaceunHBB1Ll31muo0IAk2TTI6BxB3PB7z5Ex0WUo8Vb+mMpJnvNqDORnEd+U6PHMdGQcyZ1443t
tMMv2FgKayZdbI+mVWoRPaL4o0JaG3dygIK+NAiHavIeE+r908NeM+g46vQDUCX0yJXxHTTyZ0Xy
HuzsSAfosrtl9p/rwbvVztLLN6sO9fLWTEy0IwZ2nPkTbblfoP6W8Adjz457a8RWK7uIgCepJdqo
Uuubw5QJi1pYfpV57TvOFF7vyMYqtFcLXFK9pJkJ8CVrUXrC1tcCa5P51z++tdmuiXWFUfSkjhQB
qFAPTX8+5uMZ2nPFzSLwDsrmFyj1OHsZs429ak20k3GVxWQ5Yw3mAljlsmSPFr01SKslPmBdGEOE
L2t4ZyIfkIowdfaUq7c+vl7aQrUOEUj0VeXzON7HsV8PHzus1+w6lJaUg9ojHuL8xOkEY7d5J2u8
Mdb/ocwRHWU9wMmC0SFQX5yVX2nt+LEjbc2To33Xa7gE5kFWRaDb4M48d8DHX4/JjVW1plDNJQFK
C1ILARh+4WDBgbREaXHU+z9Vau85NG81slq6nGc8F3ZVBFrCoH5nxy9GgRtlSmHWLCR7ut6VrUlY
/v5mE4pQhO8KACYDXYXAcnpx2gbXv7x13qwZVZVmayMYsYA0LWpCwi/i2/xgPlYQiyTyRnh72O/N
hox/+9CVuRjsCQ11Ach4PkQ2QTykOKKrUPPNvRflslDfuQys6VU2SajNo3hpZQrgDBsknSf/ilq1
h2FX1GrjyrH2BKg0KOLKOCrCJT0WAUsXKqSMbEw7xE+xc9zv1dbeT1rifvHvoAGq0cEZB6hbekBu
9OwEQwhNucOeTuzGA9xe86uymukWWENlqF6HYGHwKBf9uJ+9xZVj30r3b7b4nWlZM63gOQmMdGMW
4XC2D+r0PwWw0SNf2WHwl/8bY5c9Lujz4QhMLnNHf/EMANlnJ8w3ZmxtGsAFYEdFhx8g/RwegvPR
funDTngS/Bg4oh7JXj5go/xlr5lYEeCpVVT9bYl4gFcE1d3Pwq1DIVzNa3zbdc7qEPsJWFoYZPzX
XqxsPavWfKzMlHaBorjAIMuT86Py4FMAzbj+Od0VINvYiNZsLEqZkJNuOQFsVxNAEPrp1/UJ2vrw
anco7MZMsjyNAgf+sa4ohgjYCfWxM8xanerMsgkKPEUUKOMXHF3BqhY7cbVxO7RWR7q0k8EEciYK
qjwCFlWN99lYf2kT7a5uxHOfp3t2jhvjs+ZcUSvNR1NmkMmDVfRc/irlzrtvowdrxhUxrNku9dwJ
KJtvadt96gQgwlX1Shn14iL99qH5XbOvYmE4si3QzMQKP20IVGl3rj4bt6o15QrOaDGg+5BnnaoL
0wxPy86c7d1rt0Zndbw3dT8WrK66g5nNf7qm02u3oBBFyCnVfkSa9RO4w909amOzX5PzueOgwtwy
Kyw/w4539uXD+FyeIU2VHlJvCosLtCAPE8BVh+lHdlftBMBGKddes/TBouG8sZvuIBbxvRsYHeeu
aiAV04cznG4Nt/6kD24Ed7MvePPs5Pi34nm13gGTi8F1EhhYIz8bbAIPL326HmpbAbFa7TRLqgkw
ze6gzzXzih76WprVf4kKwCWvt7D141ernnZpPgNG2B2Awif+XAqsHkHk8frXN37/miXHc00DiHQZ
GlEeh7n1h45djGRXnGIZ4nfO4jVBbqIAaE+ZDQf4z8iNXapPqVfSYOH6LQfhbrl+625BlzX15tKq
DVJPAP3tDlx69l22RDTk4qGsPosLPxg+OXZ7si4bt/C1o0A0RrSOaNEdkordFjJIah8GBi+poqfr
c7J1e13bBWQTcm62hs4UII/8tM/lWQtSr2DhIlFZH/ZKkRuRRZe/vxmzQTdMg8tlzHQ8VRLH0+yd
M3BjJ1tz5WwdwPqsyzuYHOTnPnlGlt8jTXpCJhlUzHlnZWzlAdZAOgNvZ9Tv0AFqniMzv8TZiIKt
vC1Gctcr5fLiD4h3QdTzXxmuR1l1genCUapyJ8vxtwz2XnSvVn9sF/1gVvgBZaOdRfzDqfJTM1FQ
5PTU08UfA8jyMZ1u2qbak9LbWrCr7YBZpol3YIKxtC+tfR6Sh6h4uR53G0fCGlrX1pAUKc0iOxGB
w80vK3BhIO4KGrmCyW40TmCP7YzcVlNLxfRN6Cmr71LNZlE4xll315dUuuVUsydSCfGDlzyBrakc
TzbIZcLlJNJ32t1Yu2twXcKQxOtYpoUmT3DnQzZH/DQljiBr2AnKjflZA+qMplOmmaOF1igLPwGd
Iyv0DtLu88euIGtknSEMcBhsNADzlxap4Ly9m9Tv6xHwF4TwTkCv4XRNjsIiwPBaOIYgXjmvcDyu
fQ0MgxMauhWfTW842RKY8hDoyo8dQf8xEIjx6OwZ2izql3FIXTO+I/PT9Q5tzcZyLL2JMykcgjtT
HB9KI+rncwoqUueWdh/XgdMX+s59c6uV9TZQj+APlIYWOvzAIXaUQ34625Xh2vr6asVrs2LSqnUt
tMvJ5dhB8wQwgtr6WDytwXWDwWRaLZ9X40WTR1X+zrOPrbY1iK5Msd2aA2bWol1gzo4HD8mbuYVq
SNPuBM/Ggl6j6YaJx1ASxa/vRHcSNc4wWeEl37lRVO9guZY96Z01scbVwR04TSuK2TVp6dviiz5+
jyRx2TR4qF4ROu0c+1vtLPP/JlZBUsDB36GdZv7mdK3bUt13+Fl29llRAGti//qa2Bqy1bGPjGrf
p8WkhaUxfWla3XC7mpkoikflBebdxU5cbXXH/Lc7ZTRXMcr7WijjuXElpYFgzEGxASzkYewOUMdI
XdAedmZpY5WsEXcNm62FSq6FBjjVovrWAns8OsH1IVuG5r0QWC1wp114gwaGDCJ+MrRMEMKaDD4x
17++NVKrBS5HS5p4cSOGwXXJ/SkXmi8js30yRQPgkEmqQkI5kPCFXyb37IjeHzC+rliPRT8ZqARp
IcyoICcc9sn3NP16vUcbIbZG9OliMkyoCGthrZ41U/fL4gI342PXjzsxvDEha+QeNJBR+QMjJKwS
/mnUzBcaR4frv33r06uXRFKDU6aXQxQacwY6SpHGfyLbgUnqxz6/DNmbVZ5bNu/ivo3CKv/Dx2iR
QLT2BG02rt1rgwAtpqmsjDoKE2J5eavpoWyTP/FsQQ5was6t3INrbD231pC8JM/aOAKnNISyHvKO
HfFQDveNl7+wSWPxjv7Yyvv7A94MF2/mNDH1MgpnNZs/a7gNgVJuQT/6Y7Oxuh+oJi8SHQzcMB/J
76pA/hRzs/PtrUWw2jRmUbQk4vj2pIGEQKLbUdKF3qRDoANae9c7sNXIau/ILGGVbHKcMGGDlwIz
Rab81mTTBeDd8HoTG1G1BuqNyKQpcxmjNno0MlBdTnXueF0UluBlX29iYwdcQ/PsSEgHvE0nrEuQ
RWoHmpxVdzar+RBT63sCHMoinbRzMG0s8DU+rzGmdCH/O6Gh7DZIaOnFU17sDNbWx5d5ehOvtOqg
YqDh4zYLNchCkGhPIvz9/dpeI/Ogt4alrTi+rNPX1kFmdmLNd067X9fnYOuXL39/88vrfFCUFzHO
6yK3Am6phd8P1NLHvr66DZistNokw9eNaTTdwnxMO5BGP/Zt499f7tQzcXotikKrr2N/yIjp183U
7yQPN1bYWmI8oQnv1ahFYd6lPhj9YZfljxalBysWO1nRrSZWizgadAtY6gSDIxOoB/UPupPegzPv
R5Ak/sgYIbv77xgRZVvpZGKMIiamQJmgd9o8TncuX+9vEXyNsUvLyiIatNhDzpHLl/KTMUM1rIF2
QqLgUiDEx2BpfI18y9qGp+WISwu0VlyzuyHW3knw/vKCSvy/A6S1CWSZcnw50+40Obqp/UOH3MX1
0X9/gvnamwAuhUZX2xUm2HSO4HLfIgXRuDFgY+A7Nzv72tYkrJZYDIMISIfkWjj1ySVPzTtHJJ+n
CNIg8JPywLgPr3fm/Y2CryFwcDrpy3Qu8drtdFczs4DKj/GMIEzy7yRIAu40Xrh4ak2NV5U/tOxo
aVCw+pPyPYTz1q9frTUANeuRZQI3R1nBRYuFiu8VuN8/xfga6AaFpaRtJsxyRGo/AzW+1W5VFrsR
eahAZ9Hzz9cnYCNU15g3oyeDBmq6FqYooYHWzcC7HVV0GwteHq43sZFa5WvEG2TbqlaamImlVs9C
/VjGR5Ch72yX+FAWy12Id+i/rje2MSX2smrenDxgfWVR0y1tQVSyh9QF+P/Bxz69WtW6JkjWVrjM
i6oojmbXJjeMiN/XP741D0t/3vxuk3UaoMVIYtYDvRNVGrtDBAkSu9x5RW19f7WgzZbO3IiwJXVD
hxRcmoZzicJvvosn2mpgdXBGyCS3ykTANv2nXHZBU/Y+h0zO9eFZjpb/Ppph8fHv8BS8KxWxEKa5
xlyjTlxZhDF4TolF/NQ0PQ1UnsHZGauNFwmUof5tbZhpHkNqAi4Nj2M4+zToDrY/XxYV2vGQhnu4
h401vsa+AVyqWNvj8gvK3Z09Ka+DgtNs1Z9omv6ElFnjTsX4oSoKX6PhtARCgFmDLhFy1CsVROAr
llDdqqjjCVS1r0/TBmcB9dd/R84xknKOJF6N2QmOF+k5DTSvA64jNFGjgx+XT6GwUt/use42Vvsa
KWerHoJxZYP7lMk8XvSHAVa+17uyNTlLnL9ZkM6UWWOZ9niVQgN8MJULT1NMTmBK7uqA90h7z0Zy
K9z4au07HNoujom5Ge+tg+Et4Rb54+MQEr8J98Nt4+KwBszJVrSawxFu/cwCu3cOpmyfux4gsLj2
rw/aZldWu0BVcfCwBCZkvF9WjhMWYeRP9+bB9KxjEuytnM12VvuBljZtlOfoi/78vxWqH6FjdBnC
Ofj/tLNxDVrD5dTQFXNvIzXR984jkNuegKxjXjaB0YDHNOk7d/aNvXMNloPKIGRSJ4xa1ejHqc6f
Yly0ZKx26HEbobzGymE3HTgI6FHI9dtahGXTB6VzU3DmWQT6J3umWRulZr7GyhUQoU+IQDsiDxXw
hc7NsvzLPKxO04lg8V8Psq3urI54ZhbGpKMIGjr2t2o4V/JT1x+hNOWOHLhn9bGL0RoNV+vJZEA8
B5uzmX/naeKnNP0SVXsX7K0pX6/5gskmrZGLGtlPAT8R+pMnf66Pzwacjq+xbjMhWUVrga2LcIhJ
QLazkoP/f5xdyXKksLL9IiIAgQRbhqKqbLdnu7s3hHtinsTM179Dv7tw61qlG15VRC0kNGQqlTp5
jhsXp9Emt5o+hlkzv2XJdq0Vy4vZx0dFx/v5+MEpLdKRA66caOACiw9Jd+A5FFLW+YpXpwKkXjk0
cm8WMwlt7XS5N4ltiti4pMlMkCruM9jofo2Xh2n93efTAeRi/rIoYte/Ur4fDUkIBQpcCoE/wDFg
cjDp1rjn+oYzvUEKD1cj6CwkTe0GQ9O+dsX2ysHY6UGZ1vRL0Bf5ju2UZ6DRYtColU0wp30SaHRo
fb2w8Ki0gPsF9HjNzxg5np+XJ0USJ4lou2kpIE044yix9PbBqvtg7sg3p2SePeSndqwDC0Bs8CQq
PIvkSBExeKjq0ieNwg3j6ey0GoNP3RhPTuyWa+nj5RHJvIoIwKtxqQUzL3bznkUyXXAC91Ca4VdD
H3Hz1m2ibXgm6b2Z4EVjPlzuVGKdIjRvzJcU1QPoc0GFZ4vnfd15afI5vNy6xIHZe6/vQou2QN3M
1sCBZU28eeuiB2QEz+MC8eemmR7mof+d8ezucmfS+RM8zQRmYNuIsUaiV7bP5bE4qEIx2ZEsovFq
q5jBioattz1OAVTI9L/Fvv+fxs9X/3+gbdoP+Q9sUlTLSZ2kriaQrwESvZfs5Ij+HhmqMNMrEDWZ
qn0n60UMMaptAqskellbEFGvpvON2CUsm9bQy2Etqr137UyQ9054yYu1yFmhhJehjEv1lCedUcH3
sA6UQKD2jA/z/X6c/udhpP8GBlL/f5rRfSt8MKEicG9ruzgu94eR3nRvi8Y9GOOo8NISDyFi9vA6
DBFtjiPBSW8YqDgWVAYCIZbT18vbW/bp++nwzpZKsv7nrKNlNFjPrqZa/j1i/WhO9gG9azjW3H4u
kEw4uEcagcvhSIPieoeVVoG6vEDirkVwXlJzpk9rgVt/fK+bjq9t0O3jq6dz1IeNredykAYCC3p5
riTkKCA1/ndMI2/ttBmy/V5LI0Tn/X4dAzondA97VYuGczMEcyq2l539D65B4k1FBB8vcxQxgQkg
yjstmLfG0/viNu4LxSEk2wLCnWN12kkfN55EhY1QUxuPrck+dw5Ygg/I1rXPt65H0/nZzixkH+IT
ymvvFeshcTEi4V0zt01LYiCKUPHt2c0JNzSvSbPA4ndOPAcEeqoDaMiyJWB2qgrSJBtbRObNw9o2
nYkxrWfjsFPGkJtd8x3E5kGpVF6X+S6R5a5Nako6B72AusLx+zfr72mQ+fEQLeGA00D1Aic73/4L
hpctNOlG9DT79WkJ/nJMBPrdeqCH4vFzPBxMROIxgPBIsezDAVV8P37jjqrYT2aUIgZv7N3Ucgma
rq+7HvcmWgdmtHzVQTqX37ZXWQbOVDgBCOIkvouS1MhWuGbpGgnuoAR/6lwUUxL14RIYQRby3k8A
qsbDe8gjm4WqEjqJhYqoPG72wIWh6gaFbAwXgNo3rE9GNyK9nZ3gaWtJ0PRedU79LOyx4XbxIIyA
5j6pVb5TZjaCK7B4Tg2az0nUhXNohuWhSVA5NwY7f9XsHFQiJ5LYkAhn/mS20HUs0Q3GNcEn/M77
71OMgrLsFzg9w26ZFAen5OgRoXpJWoHyPAZCrDeg2tDZv5aNI5rWzlqB9OrcjpFudFioQVUlItkE
IoBPH0CQtdlA17lt/Qr1kdCNP8fTAH2Qf8+1wZzSHZQCSNUIYpHN8mYH9J08jS776b2ZD0IBEbQH
HvU0jleINGft2oC9W7t3pvkaMgSV5zgkDcDA9bmbgciNZ1px1XUcPW3FroqRu1dTxr7OevpiuxyX
OWic652leIyWIM6ZyJCHu/OiVc4Olh2G70U2gyi9XG2/SFDZQm39GTzaOV52nQGPfoZ2ypxKBWyW
zSj5d8Hicpj1zmbYC1tMg3bViaeBXTPvAZ8GO9RxXJ2Xy2sniT1EKB/EH6YSj9V4yIRcXhXYhb29
Wn06fF9SkCUHlzv5eDhUrN1d9czJ23JyD8PWRlmXejzODlr5MvGHMv16uY+PzYeKqUhryQ3LBsPc
IdXMO5Czn/HA/ONy0x/H6FRMP9Zpghh6G/H5yUNm0KDqUPE5zIdpU3y7ZH7EBORSsTkdCDrg2feK
rcEa51dTU3rm+NYUT58bxN73u3hdcwu+rS3mpzSsm2bo72ptOuoVXFjcKgLNj+eJ/c0RvesCuiQQ
MRhhL7Gefm1Ker2ZRbjGm9+xXnHtkHUhuP982cw1aSi6qHKgEBnn2a1b07X1bN1C3oNkdTEqdu3H
O4qJwMoJYJQBIlPaoZ4ppCvs6S7Xk+fLqyExOxFTyQzitCBGh4En08GGnApZHuzaUsSwkln6W3Hw
biGsccpmQLWBr8CFQjNHKINy/Wvbt7/trFGdVx9vWiaSHjLeVwMdgdNtpszy7K5rg5RUuqe5LW5I
1mgd+qT4JBZFRFsafbpUA57iAQhq752xeNLI5/CzTIRXGps725DDwcOsZXZRtTRL6Gwozit7swj6
mWaKF0bZkgs+HdIW1rqLlB9sbbipZ/6r6nXLA1ZYBfuShEZ/LwDvVr0m2eZaUKJAImuivg4KaG+l
ieuvqamFEHZ8cOfY9qwFwMjLm1hmIELIF8+DmUIGB5sYak/gl7B+5HH963NtC4ZOkrQFhTyAL/la
GmEyU0hFTVOmeFCSfLkIs8zjHtofBqYKbA/jC6Ra+ochH5ro8rdLVlpEWKb52PV1haqhIjEOWvHs
Vr+gJRVeblxi2yKislpH3LlXII9626z8EUo4HnfK1QdpOoomVHVCsgnae3+3l1Yd318m+2Y1iiun
QbmqyR4uD0ASWIvYysXVRrICh3Lo4imq++ZIONjXW3K0S4jlWe3DlG3+0g2Hy93J5msf4buRGETX
yhbsoAfoD4yHcuxcVAnyAOXYT22u0mmVdSLYtg2tFFosWBRu4eXbToFoW/xuzKIeGOrL45CtiPnv
ODSG+J316MLNk19trr1pw+f4t5mIuqQ936oFEm2HBcJHvgP1h/05RPHdkmNCJDWcGmcC/SgDGLJz
2ocV4nNh2Tl2YI5O8gXPrjSw1kJ1kf7Y8qiIvDQWMweSygTeoVgC2o1HLYcy3KIrbE+iFwD5rH8X
AeJKfYYXXO2gn7slIF8LCgiKRwIoOFUdNMX7a5ddvfUT6D9U7wayIQlx24iKgswkcITEzCChNtOf
ltucY6aCk368r6iI8tSbaUPVO4Y02eXvsh/YgVmUKTyhrPF9UO+Mz+nAL59Ze+PdeC7Zdp4TrnDh
EtQcFXGelLS7gjF8eNt3p2HGpZM1D+jNH1MtSBZgt7f4KWu1qAPLA9CaZycdb5bG+pPZleIbZMMT
zL5edQjHpRjeYtDXNHXv8kK17B97FCoCP/MKmQy+z1y7FSd7qoK0uDHG6WqLFW74Y7sEv+G/SwOj
0Fut6+EXeRpYqdkcQKN+AMEpROsrMntVkSo8sGwHC0f55OYlHw30BBmotPBm2hZRWY48nIpu+nPZ
O0qmS4SDGnOVUN2EdzRI/aQnTbiAZy9zjB+oWVfEb7IuBNs3Sb0l4JdBgSWqMkZuBTQmgbGZkO+s
gsujkORqUZ7076IUgBtOZN/TcWV83+Yp0lpo+zmafoD+Tsic9XuHUvuyoauX6xD406EE46QqgQ/Z
CPf/31lrurU11GQxiRB58zMol07Tc4cHqWW5vzy+jyNU6gjuQDN5q1V839TO8lgX/EfRF7hRQ38p
M2MPipY+dF/9y31Jdp3IiliBLaBuHey6wl7Peb1+macegMFaFfzK2hds3wG7dbG4A1wb1Wqvtqoj
sD2B0RHV86bEuYhciHTi9QbMNM4ygPi8etYKzykNxaksWwnB+lNwPa0D1B4PhjZPob2y+7FvnnFd
PK9kBBp8vBljTTtcXgqJqxHhoqAjNSE4t7oHvW/COS2/T7Ope+j+pivqJygQqx7wJGsiAkZbKC9q
pTO4h1qnod1DNRpqfJWXboZeKiZOYiMiTrSut21ybJwusWF5llv5KT1bJah1VLgqCTqJihBRAlnf
fpcdOyQVNHjp6tcWMk/Ax/AUCsoZR51nEgJ2d9CqLHS4/uPyIsnmTjB+aBhA7cvBwEZIK44a9zYo
2HXdpogEZM3v/7/3LQAJGizDHnCsg01+NPOjE6tCY5nbFAGixUbZbBloPMWr1rk+xKd6Df5DfdNA
o4qpLl+SnSxCRHFraVk3oaPF+D1mKFxxoXz6MKc/ElPFnCnJOlNm/jtTBtJAjOpY/yrNHS9OW+25
ZA50JVHu5pcoUL4ZUgiRcod5wwI53UY1jZKtLTLp2R1SwClBhnBCRKDrSZBp85FD+XauPueTRcwg
kmkjJGh795AZgPGma0TJcpObKsSbxGOKNHkFteK8h172YR4zlOQa3lL8vGwcknUXEYOZC/quauYo
Y4QWj5k0/sB+UTc9NauB0FaVwJF9v7DykEZdcKJgevr6dzPpIIRRfL5sZQVvXy5tkgwOGk6Tu2bO
/Xh57N17GwD6y9Mja1+I8FyXQCC7wvT0qQN4W3HUwFvPh/oW+riK6EviP0TgHjjrc2jRY20nkJib
hwQAwVGF/ZcchiJKT89MGwK4aHukCTj4hvRcUM3Tch3vffW1ZYB+ui6owhHK7i0iXk8v2N+1cHGh
a6+q1vIpZJJ1G8VFI39sUsPX7OqUgQ0O2Xrf7UC4PPDr0Wi/YcxTeHnBZCMWnH1l2ijpr10s2H7h
G1cDwBBb247m7DjesGFHa5BT9lqeLQrTl+xtEdNXamMFaij0yBG7Ds4TdNkvD0VimiK33pZDLLSm
KALmhF/zKvMcM7slthFtELqApKFixmTHsgjfW4vW5TxBZbZegc0UVTYuMb2KLai2IY9bMwYbgUr1
pgW0mK6trVPxQ8oONxHNV+LhDHQbGKB21V7vagcpmNZKiJMHA2r/VTCRj7Ny0Nn899TZiLsRvcLx
z/gZ7BuHcv2T2C9rdtdUld/157RUvKrKDFnwFSUEsyl3ZwQC7mvnXDF6diG8fXkvSLa1iNOj1FyQ
E8Ag1vrOiAevAQ8dVsJr4xB8+P5ifL3cj2SyRNBeneogVu4QBoA7DhWHeeuteh52GjTLMwghtOWX
VqPfJxtSTZc7lGxykXFv6JGZS13EBHGaDZpPIbb7Ourx8q3WIPXtIdzNY5/rNlNc1CT9/UXEvIvW
tLguGGI/VENV0N80auw0Zw03PEOj4Duc1zQNLg9Mshv+bvp3HRVzB5XxGRDOGrrnbbWhUnTybZYq
Dj5J8yJ9YOr2HTc3zFtfsGMfI5Yh7cNYgynuU58v4hMzQxsqO9fdQ0OAbB9N8kjWhfuoFVWcFhK3
KSISu8oFR2SJnUZZ6w0UkbmrWGKZrZB/Dd5ugQxdB/izcSpeadlYPtS9fxfL4IM94CfI7O/AG/t0
eZpkZ55IHgiqoHy2oIx9WG2dRh1ZCWofRxIuoDUOSdYXp5Us0Io3WeOPWf02V21ycFaX3rI550EC
uXlIQRebooReNquCs8sG3QK7L2Y1J8ljE9vAlbqfq22nImaxLhogngdsCYs7o8eX9Wre8ge6Foot
J/l2EZ5YrRPTnQ1XwpkMT7Sa7jRHV+h7yJret8o7Y9zMrTSnBqwXqLeIUblBtLeZ9/O3y5tA4lNE
HCKrtWHTaxu2krLr0a5v+r65R23q1dold7U1dIqTWjYKIbYh2dSaZYO9tjlO/KQvpf4YE2BOLo9C
EuqKaMQ0M4iWEYxiNPsv9QiKW8a/0TR+KvRClYeTxRoiMyDVEuiOdS2GMM32E8368rbY8JSfTPYS
1BnkN0Dd2PtmMeK1iWkDziCtP3IX8haXRynxmyIgETrnJTdbfMAatz5oju6XYgqGuXu83Lxsicx/
N1o7z9WWTGgeCa1DVy9nrpmny03LvlwwbeiAlluboulhNDx3itLuh9Uqjn1Z20LosugFp5NRwbTJ
QD0AHrPTlC7bA9ep6g4umRkRdch4wyBHg88Hni73xtZsgM9xv39qbv4LYchSQkAGCgiQZT1bs/Ft
K4x7xj/H/ExFlKG9blqVlLhGrdP2o070N6fbgstfLvEdIsJwsEyglzi+XJtrX0uhV0Ir8mi2yRUI
YMPVTf5c7keywiK+cLDqKll5z+AB+7b1Cxrv+mi1TRE0tG1xuNyLxIeIuMKuRDWJY3J20DufJny6
olX82sxaFm7bGl7uQzYS4XjXNbdCyXTHDlNtfiFzvJynPNP8smpUoD7ZVhWM2GRaY4wV5moii7cR
8GXWBHRDlz9f1rhgxptOQaLToHEnJv4AtCMeiVXyhJLIxxTMuEzZ1K4mKldyPBJ4zZZHSV5NXlel
Ici3jma7XhN9zhULIVlsEUW2DbWzdBVqh4DCBzVZqQeWDmT02kJDadUVYaJktUU4mTNlqz4ArnxI
UH1P08wD+dPcqSZMNoTdKt/FBXiCArCLoR5vWRMCpiFwSWi2DY2IJC39HCy2CiuXLIyIKKNrYo4N
UCCHdJfiIswz6RpARP0qZpbp2WXpQ3dbFafJBrVP5btB0U5LCrfEzSPRh0gjDSo9dHsOHfTgz7Wr
gETKjvK/EfG7bjR73jQk8lHLWB3X/Fyt921mQNvqMM4RdR7KPCi058xU3YAldvP3M951t7CmHbUM
3SEnsnidy9f7jNaqWklZ64LlLEYMYad5L2Bf6gct05+qcftz2eAlyyEismxWbCWvUXpVmA74fCEk
lJDbDGIrYORVrIXk60VY1uImvCsYismKfCMe680cuh5UAQWQWKAIy4JMssGSFXvXdtMzqdI/bdKe
zMF6+dz07NP2bl2tvoQs3m7gVj94vWuFfDiQ+s0aFe1LTE8EZbHcSc0WKi2HKi4O0O3KPCNNn1mc
nZFHv4nX7pWvjsJZydZh///dWFC7BwllQhHjVNnR3abfiaF/LrkkKs+CYTUxuIYbjFvZLyVSV57e
gp6kXXvFPMmWWTj0Ws7WLBnx7YNd3K61O3mkrCKugYHt8kJLIh0Ri+VoFu1NByPgA5hnrLUsbjZ7
Isimr0u4Vcno6cgNf9IiBHvu2WaOzMCqT1nruwVI7jNNYQ8fj8MWkVgm77I1Lgwce3Hid1bvu+Zb
2f9wuoiUKp49CYO6LcKx6oRBe8ZcUQDsr2tYZD4K0Rd/A7+9v9c41clBH/0VOg5Z4IJIy7+8RB/v
X1sk8x1c8GcVBfxIw4njlx310mZrPtm4YOgNrvdj7xjIWC1uzEPdqZcOcIk+U10uP97Btsi952yI
zIcK+YM4td+mRlu8dmdvhsijYgdLHjBtEZi1bYXW96aOa0a8y+jo2MVJODTV05jgVaWv/MJFKV+e
RXFqfep1yBaFaJulovM6oUuXTjYYLhrrXMxs8pKEqhATH+d8bRGQ1aIq22B4Tzg4pDp0tDyn4wYt
knn1cOnxrApiNPlUB9xw3i5vM9lCCSGwO1lW3YGyBTjZryCK58XPyjl8rmnB7p2RFG2C15iDA7a2
DPavmy8FV7kwyYeLWKylbfN2bOAjC0JOtFxeKIsfXX35+amPFxn5auCG+DAiA8O2rfJcJ38cafmt
HrtPHU+2iMGaeUt4SWAgfHWf83J4IVbzcPnTdyP+70I5WyTfa7aiMemeAtNMhNDjuS/4qZiuxtVV
eA9ZB/uSvDtaUWEwDK2JDiqgU9K1/5psW0QM95gV4yenRzi9zc5Y2nQ/ARlJfjNePcTEPl6eHtnG
If9+fakPSdbl2JbF8GYVzMsHxDqWIrkpa1w4uXOnQiFnju8m9vSitYWvb+TWZio9MdnMC9ZaA6NL
O47mq2ZqvIl0Vw2BFP06vyJToThTZUMQzHaalgXlVVjdtuiDJLV/mW32qq2GYmU/jgFtET3lFHZn
IjOOrHjcZN6Ey3cS21fmMv1JpmHytK2uAxtaNZ9abBFIVZLWzpsU/nSZMjNoljjamvqBlEwFSpCU
b9sikCq1m1gzdiCNebOzOVjhzoFGbnbaOOQFlVxrknBA5NhrY9BgaBYeE1j+BoBuZ6oy/RKyQJsJ
1gytcGPBuxsWZJdV9abkuvHxivlgeYYfe7oJJc/kUKoQx7JxCIZNu2nsSIXpWirXGzoe5Mq1li6F
YNkMTO8jCgHfL4UTlFf2/0h7JzFCETplrluSugWM0O6jbBeaNJ3DVFr3pYrBS2KBYiFrWkK6O8sc
rIhWerVZ+iN+GZQ2LtuEJGgWa1ipTcimz2geyEXuWVl9LCr7NDrrI+pkwmVTcTdKllosaNWpnuct
252VUwazub6xpH26PARJwgMKnP868a1y+DLSv078V6WV3/GAdFVb/N5J6c3Isl90AwFBE6d+kbe6
NxcqaR3ZmPY5fXf0ZUOyrE4J7zXG/f0CufXe/RyxrS0C4+o27XRLg98luumZ3RzEqkNJFiuLiLga
lCzdtmG2lmwYQ5aNX4zU/oNCnxujWibPtbTU6+bpx5K3d4YyAS3x9CJQzjKypaM91t9xQ7Juvqb/
bIofw/BjRFGzvXzuOBdBc71eA+u3X2VRBPWaF+3osTELGamfFVttP/c+CKdEOr2t6ZaRNy6W3KpM
v6rM15JmEGUwrpssvaE20msb/WINpPW2lISKXvcT/aNehZNeT1m51TxOTpvrJcc+0kL7xr1fA+5/
+kyhwklfVyMktRv0Mbg3bt+jXl4RgUrQRBAB+tdMcG9tBt47NAJo3Yl2epv4OmceuBOCOlyPtYrB
QGKOIqauI6yZyVpYUW+ebYwghqCOYgFkTQuWPgMSUMZJy6Ltdj3vxCxjlAYsNG+H0Dw0gZo6R9bR
fsy8dykjXfm4Mhqx7LnWvi4qxUbZwS6C4arJyg3G0zgybocABWQU5D/Zc3xtBWCzMSDRXZ6hHq16
S5FUrdkiRC7fjGqIi5hF9uN2mE7kyknO2w8NMrAuFECCPEweQdWRUl/JnCGbOeG8x1NK3oxax8A6
AwGEu+o+DX5a3oL1MYPidr5SpWIkB76IjZvdITEMOrEIRB1ePoYoYvDa4TqmigSZLHARYXEVqCJr
nmKvpSftlh26qPAnaNtPIcZxiP1G4Sql/QgGjyrVmLbJXJ7mc3oHq7wq/ObaDvV9vtCPq+hHEr+I
ADnDLsamMUqwKBtn0j/2+XOlku6QLLmIiZsSfdG5mQ1RDbqBFmSD5qS41Ep0jG0R/bZVs12Z9WZH
NfHbUwWfpdH7/kDO6ZV+JN/Io+P/KcPaH4+GAkUgASzZInCMuAWwxhmhoH5KHnbqpyqKr/vD4qN6
AX5+PG53l72ZJOQTEWR1N9mmDYquKGleSG55o+MGGgSwKvst0ZU3Cdni7P+/82RmMhNAIxsW/f9N
Qu+8OGB+/bLTmqVhHGp3KvJhSZpM5LJDraVbLCuPo5bPHtcLP91+dtC54+a3Zjpoa6glvy/PnMyt
iaAyvEPmGZLMbgSEJ8eFNfMsKGMlZ/qNtl71ldwbfn5MvmqzZylOT4m7EenumJNazUr1OJppoLfQ
7KHPc3VP20fFiGTmKXiBJmclWEwwefF35zlDVvFMgu0IzsOaedM5uTMDPJYEKucpm0ARSlYORteB
YMiFcwPPYfaSPm2B4XWRg0fen0A49ycIIAS1HysMWRJ2ipx3Wt2hqhUbPFrAQt/gyOFz9cSr/gZl
gV5mbl/s3Ao+N5Ui2oxC4odCKBRL5eu+5qX+dlwGJOqP9dG5JWH1yJbIaD0VBZYsrhIJ8MplHqdh
wdi6P/wEZrrA+mZE3ak55KGaDlNixiL4zJhJvFR1Ad4bxp/GPHulmoqZXrL1RMgZOM0K3k3Yek5h
nhumPbKx8eP+c4qRuMf+64DwJD3FDkfzZeqgZP7Um8ho9Ip9Jft289/G+5zTpAcPbJT01fWc/3Ys
805DFu7yVrJ36/sg4CdCwN83PM7b1sC3G68DP2jbTwNKCvqyeNaW4QngWkvehvY8kD+Zy72+0c9z
M56WrfT1MnKaO9fIoJEVkIoeqva2mR51kgeje7bA/KInHGLp37NhhmQN9LTBl2dCxjoh0UCmsAWR
PnLDOfe3+Bybz5P2PR0bVOY9u9vXrvlStYbflgkq3n8Q8Fa3xu9ZD9xGxcMscXci197As3kbx7Y5
FfP3rdS9cXpKqBM24x/FzH48sSLYbdGTZJk5bNTQzkN+68TnVP96uem/i/PBoolYN0qGpXJWiqzi
hBQmuIjv8i5Yhy+dE4B10xv7Q1YuSL6/Nlr9Jasg9IaSanJk8eL1+HP8Um63VluGIAHyJnbSm9Ns
PGnNyYLbKtwv9nwaEuahtWlVxJqS2Rbhc8wyHNNgBLIT6fcMrC5685ylb72rujfJ2t//fx8DFHnj
NnjXiLCjTGqfeBNqluFVrqrERxbEiui5UoNOUmHintGH7Qm10FeNT0/m7X6hye/zG1U5sYQR1Bbx
cxvTwZa55XHUOCDkRKlq3v1sllM2w3rcG7u8J+2LgSKu+DU1wfhwnTunlER9PHsAnyfO46YKEyWO
xxS8WqmPa9vbqRM5S5hz2Oqd1Sty/bIIVCTma+DioUiSOVEbrP4aGkH7uBf+WJhOcCwf0lB7umwq
skEI7g0VJPHcIH123NobZr3YIBwoOsUxLDmwRKgd1gbQLdqjaglopLh7cpZE4ZVleUYRV2c7Wmxr
xObHLC/vHbv206rKvdi0792titx+CDjPvw2JHTBkofx0rlPFcSPb5yLabgEnGKr/MSo4C/1cP5lh
5ydh5jfgiQV3rzoNJDHZv7iHdyaLJ9rZSHgzRi0qgfMMaawaDNumEZZ0Ue2zfa9+4ChF0J05aq7u
oLIyqjNPD4swf+Q/nKc+MBsv8YtgvrJU4keSjSZyuDVdWSRZbiVHngRO9yW2r+dZcYuS3DpElJ2e
p9VsVW1/LM3UDRZq3oF35mxrydd8osSbu9NUVVcrU2WEpbtPsHzd0KFSMGIs+tkE6qT4XvlAnZys
6/XYKVZGcjMUS6MYi+Pe7tGFRYNuKrxu631Q/wTd9lKNseKiK9thgvFnI2pKDcr741xabdi2PFwM
8jJajAftoiuyDrLVEa41tJvdxbRoclzIHyM558OTZe9kpsxz3MIrUXMbLz8+5cxEGGE6a2mD4jjs
MQgQtcld5aK+Fvjky63LLF+EEBJrMHMwWYxRA3WwFHzaMP0oi2zECKAFPZlIPkKx4nJnEt/5X4hC
zWTp4pY8GqBambP7blK9jEoWXRcigaRbrLbPqxHIAPOYzO0t5/VXakGanJXW8MnP373AO9+Fl41m
NtNtjPpkCoo1MkfVoSIxDH2fsHct6zMemPQBHivXEIyu7XExv/Xj1ZC2QfY5ziJbBBJCwsYY4hhT
VGjXGTDb9bh5u9zn55bW/HcESO3niEbQusmqw67TwlXV5RIfK8IHh82pCMPzAe62N87ypFlIxMW2
4jSXXXJFLrfcaigvunr8m3FBIi4NKsAGPcvbwiZIDqrL9Md5AkvEDrLBmbOmxgLPxWsbA723MpCM
2kd9p5pcHI/NilvCx4ZgifjBIq+rviCYrUU3fKe8yjQwrEAoVo8dxZR9vFctESs4dfbQx+7SRS07
zcN0hMEN1WMa90FvvF3eTB8vuSUSuC3JCMoIa0VqemoDol25eNOdVBy4sqUQrNjBOzdJLB3fPyyg
be5TiM/HPGIViKhZ2x1GvRyCsjPCz41FNO2mT1o9a4pTX6Qe5bnXVtGCmOdy65KYGqoB/9odFD27
1q6N7i+hP6q2e2SF4l/M/9Zfk7B9Rp8qMIXkpLBEuGBZEMrX2e4iIIOXwD6M36cfXdC+rEH1bfDr
SPVyINvCwgE+rambTahjQU7teukmb8zu1qkMB1PFoyUJdSxXOL0XlBUOSQ9rtCJyqMLpWNrnPkCg
G5VR/jlCVkvEDDKIxSb5bvLLZoDLH8/Qo4p0RjJDIl4wiecW4qhsiozuuNLDDMSr67y6yMEodtXu
tf87grZEwGBKtdTRVwgCdOEY6lA+iAPyYETWoTq4gaGIcCVWLkIH6zixDCslyCnGeLMHmrmek9Bk
q+K0ltypLZGaDZwMhCUgz4myF6ipnCo3KE9474LqDYDBiG+q03Tka7D44HbGO3HRKGZP4iBFmra0
Z2PapDhSCDBtPUVZLd4mVu4NIHLMlfTRMnN0BMt3WbpCbA/D2x8kjSAPkAwA/RykPKwDj7Rvm4qo
WjYe4WiHwBxFeSuewcz6bqUNWEkar1ivrf4+HVRiv5L3Y0tU+9Us28q5hcBh9udwua7CJFxnPB2F
uubhiernLsJUpkdXBXv6OIC3RAK3rdR42ZdjH+Xxz8wdw3XJfYNmoWkzb0zXwLVslIsr8mCSzkQY
os6XtGIldnp+Gk59NBznQwqxpVFxGZEYkog7NIvMTrRRy0+u8wbSSzN7NlUhr2TtRcBhZRBqrA4O
Sy1bQC1dGIPHaFajOnt76tepCZnbJp87KUXUYQoG6LiGnGKUW89NYvp2QoHk+uQc7XP3LsKGGB5b
xx4hhQWBzBjofTvdJTeUdRsSjynytbnccVbkrrvI9qaAHezXNBiwcQ3fuGkjorjayhZaMHky52Yz
rwSHfRnYPYWa809TiTaTHCoi0jC1wLrAC6uLNnD/WeO9pusBpefWUVz+94DngzNFBBqukzsBDU2x
vDOEu+C65tCc3IPixJK1LhzpuPaB/nrG19tdgLr+03SXhVPsW5BuCuw/YBm+0oJB9RQnsQoRbNhv
+QT2FXQ2ddk5dq7Z+t1c7hiw3e6mcBkShIAlgg41SvrC4HH397Vvx7jUj6fhtTOCwvU2VACBvyZw
n8gpdb1ZlYGUTCLdx/vOSMZO+z/OvmS5Up3p9omIAAECpsBmN27KdpV9XDUhjquhFyBANE//L+pO
/OlYWzccnnmAtqTMVCq1cq2c0RrzMrKCoq/FO02u/0OzQ7uRfrD/MuQQ7XglzRqjP6blV//oJdtp
KuPcSZyf5i36gSL9g73CkmUEYlCwSXgtRlqCUHQWRNWckFYsst1/rs9FtU77/9+tk1s7JJ+51x+z
8cdMkKTqHjQU79eODDCEmibwq0CtH40p9H+YEZ4Uo+pSgZJrDkUErFHYfl2KiJx0KmeKC7AjIw6h
pEuZsWIu6R1k+twE7ZGRE2YNSvJVjLfA6PqSqXLu/2j31t3mQ8aTH2sKvTYIX4/0xxg8GMsRuDpc
w4AAr4890BWdqxvzb03+I5OTgkLVsRkSzmjQmyMR9/fApB3pGLeXTQBXUVy8Q/BYPeBdynmtMzTU
TSNsPtbMV3EgyKhE0VXN1jvw3/K8K5ZaJ+c7etKi4Vxfppvtu2YUhanLmESSlgSsdlhVF2VOqDrm
UT5GxkFEJQ0zETKUMcDdlMQ6Mg9VniZT/XnB6lpdug+Ic26vE3fkQM8bj2pEJZqsJ1JGvRluOq59
havJsrwpN4q0W7GMDltDlAWgkf7n+tqpvixlBB6d89wkOYfRNQdqeGeWfU6cDKnr/8YHMhRTSyr8
6N4Nzn3vf7Ec45j27tfrv1xx/Mi8fbRwK0DS8cs7bzs5w3M+gjXXiCZyX9aaTEORscooRKDDA3A0
Y4isiVsftKMLO1EwnW/tr7J/LsR6g5cI3UVNNR/pwm9Tj3tLUOLSQqIxJn003jpRdUhjBLqfxqPV
RRTAnfpQP+tgOyq3kQIDB8rBAr8ZBXFTDrqHhNKbfC5DG6Ck61ukyNRkVGIpQFtQoiMcfU2Q2lta
iGsNobvq3p0UtisjE7euRrrDXZpAfj1sjeMG1orrP1xRHZOBiabXopGiojQJ5urLMjbflw3EQEvr
VxBRmKYHDz31p4Hw7XN5uYxKbHLW0xRnEHAk9f1WV2eQeD5OZa2LHwrbksGIAn1exURQJAkGtwvL
en4WDYC1qWDnOs+QpPu6TkjVlktOD2LRoeHEo4kjugh3Pb9fQreIr2+L6uN7UvUu4/Bqi3Pf8GnC
A89PioVlkZkO7MQ8qntCUdnUfpC9G8Iqpzn18pQm5ci7sB+N85pmnyvoyihD37Vq111QCwlcmt6s
i5ff+qSrk2ISuicUhUvLJHW0JdZoVdhotGhUj+UyTvGQLcb92ojuzCu6PF3fCcUyyQhD8LDVUwF6
rGQQgE15w2Jd0MSYJde/rthnGU84UC+3MrrRJLeXMl7AXxFxx3yoSFBq+CRUv393lHfbPKa57wuI
2iVZkYYQBROhaVq/r/96hbPJiMF5nfqcu/j2WNk3lsnT2NhW1AnAuT0Fv40a2jLXB1JNYl++d5NY
ynmsa8d1k461F24BPUA6TQBUzWEf8t2nB05y4hDiJqND0d3T3AfuFNWbfRrNIuryX9cnoOiScmT0
4Jg168B6zMDyqjAYT7QkcUF+WcD4MRvvQdnZYTw2hWbXVbOSnLvCWqUgE3eTZkE4N9tsuC/4ssW0
MKaoF+V6SGfmfy6my+jC1poH4k3UTfzpiYnfjn/OONfsvMpBpJN76Myamsx3EzTM3ASB+bWzxiOo
pDVFCsXnZfze3G6ZuTb46RTegcvqIV/IcyOmz7m3DOFr+10obMTnQed+WIuvtA0OY/E5kTZHhtut
qd/zdvVcULpnEbQ3v+M1MG4zS4e5Vy3OHnrfucZIarGkg+UmK3/y8i0cXFxPyeG6RyhcWkbaGQ1b
mZXj46jLEVyoG1MTsBUHgwyts92pMYMRDp2lPRpc7wtqQDG6CMmSa5Jl1a1dBs0FXtB7bY3f7n3l
t/mDl1j/LBY0w/GWXEQrGl7Eb/BwlZX2LU41J8mde3Cse1Nqghdk/Letz4az032Ftu7+oogWsurp
PG+OZRlwMtcmp45sf7hVHreUJLlwX8FGquGsVc1C8mXLA+kkgXBaMi/5UzvlhwB9AdlSRWlXakKR
4h4jQ+rEVPSdk2EIBkU+d6OPRluh39W4T/PhN92WW3sqYuo2x08ZsQyjK4vBg0pp4CZ1Pmxh6e1w
fC0fg2ou+269c7++HMkqdveepvkRXDpfRo/eQj72WFUMgsr2weRIm0E9nlyfjMLdZRhdVdVWuXhY
O2thUV+/ee1P6AZr4rhi72XkXO7mVQMyA+x9U/bhUJYXUFlceE9/0MHQHOWqYoWMoVvdPrU4SbEd
DGWtDtWQgj9Tsr/HBXwDCGOKXbs/F8IFQ/R0rE1wH+XT2+JMcc2LCIqXGktXONTfN7x3W9dZHe96
gR9CcvoblYG4cu0jy/ukNCGENPeZ5phXbZkcF1YxQxs3QxJs0ott7z1KwSkNvl03CEWI/lvaezeL
ZTWD0m9xeiH9MkISLGW4rGl8/eOqny4FA9tOm3EO8HGXWj/9zUWDUI6KpI5CWfF5GUXXC69w7RkJ
0LpXttvm0dtAV8ko06y8Ym1kGJ07bbwioJBMQAS3gteC3tAF8JLra6NwFhk3l7UlKewJnt9l670D
Dgtzm8JmKkHy3WmcXTXE/v93e4veIuHbHEOU/fxzsqbI6fjd2lt1WGw6elXVGPvevBuDOwb36YIt
tqq2PQ5B1oW8aUCIk2/3hed9ihXHkbF0XoVGx2zBTjhuHZe28SW120tfMk2GqJqEdBOHmsjQbQM+
PwCLnXbOudzSL7lntaHDdcQPinBhSm48kXLre44xajFdcJf6WgxbBILpV7BQfSvzNLluViqfkOpu
KRana4ClA6/7XJxs3+vPwTY6F28GxdLnhpC8ulon3zc3DAF8YJhWPLQEOsKdzz1P2zKszhwEm9CE
hMRLkONK/LdtWZNxrR6mFi9kGdGE74+d25ZBdfPkitL2MUxVlreWax2stdTkjh/vgS2j6eagr0ao
vyMuwVq7cv49iPzQi+HrZ9bflpF0gcHtrQlgScJDy1WbD8+sQeMln7597vuSS0/9tNTdnsL53vww
QeXY3bqnPtX1+X/sbLbMu8cyx168FFF7IyY4L0n9PI8LlIuaH7Wba1JE1Q5IDm2iTLEAdYTIB2mN
sG3T9jBZIHMpPDwlX18llf1I/kyHtdxA1IUhKpeFVDg3tkAx/frHVWskeTGtJjer6R7vBvdmtc1j
UxhfmMNCXGY/xyxsy4C5bRXFYLsFaptb0zzN1QqRmIaO7c/N8qcf21gOGndQrJQMmhOTbfrDXFNI
UL6lJOijxhkKTTqo+rb/v8cPsKTm1tqIRSlUm91VvDpV//CpPZDxcpWTlSbA1XAzwv6YG79Jbf/A
mHFkDdGcOwozldFym0tRqmZImNGmAdmU+USMJSn85tv1GXx85NgyWK4dNr+jLT5f4yqGPvBsqeMA
solDZoKcV9dPp5rEvjXvMoA0LYuN2xilmZpD27SPntUfKlJq1kgB+bNlTFxp90bHSuS/bZvVL5ng
v1Zwn8dkYyKCpCKculvSOF3LJTJKu75tqPeYFSyNp7Jdjn5umeDawH1kFX0ZGmtZRa65DBF3zSwp
aKFLhFTLIMWDOkNzWtXAnZo1IlkfFvafgD9f30gFItiWkXSO4+QOOlNoQn/0L3binvI4e56+u/fo
5kvG42qGxq/rQykij4yhC0Y2iJFjNwf6ii7/ex/tHFi0CITLh+sj7K753wd8WwbOZe2Wk8HFCOnA
Yw81S++po37clj3kQkXIxaSxHMWOyBC61bJdsq37QGgSW5Y/Vu1Ena7OofAtGURXWrY9dws+HkxB
aHWvGbnF1U+4fmjWmgxFsRUydg5hpqZ9jU3vB4J7K3jo+ix0TZ5sWvVh1RD70r3zXc7Nopz3Jcpn
SHhURh5bDoeSb31uVlcThVRjSPHB6lzLh4AuTTa7uINy521RzedNtCxcafkpYl1bFjxNx3Wc5/2I
mZ0yphMYyZC9bEJzgClwW7YMo2vIkKUdDuRkOPR95F+mu/63909xAw3yB4BzX8eX/mG5p28kjXXI
fNWqSRlAnRmE1GtFEzfdElKnxzHLk2JdErdzXq87oqLEacs8fo7npJk3Yow5YgQkYdXBKCPoGRQR
/bJ3iBbJdNN/yX/olFf+Fq0/cH0ZY9c1i182XolQDqz7jStstvPb/+p9401MyxAHvt9FAnTVIeg+
WiiY5k9dmm4g5i7yaMYr9jE1+avZdhCc9UEzOEFHLxxHRIwpGEFRVS3gIerq9NCsLD97QTMmBVnt
aLbn6nFCKT10ulRHuKDYIRnFYpcu5VMD3/FB3cKM4mTmaOCuiqOt7QnYXeSD9ZIJuLLKrBezw5nS
9a+DE4CRQhNaVB+WfBKEo4KyHh/2+uVUtvWLqGqNVak+LaXe69IXZVHh09nivAl3FiEa4T53dMgI
lqay3GUC5DDpln8W79G2M9DpwAyMp3XOE6s14+ueoTg5ZDqt2YCGG+gwKKj/Hya+nOvZRyauqSop
Kpj2XwKPd0HXK4yyX/L968/2a/YvP6N97858WL8Ed+BsDOev5mk4XZ+IwkZlyAoT0GH8m5Tg1LBs
9NtYRsjKr1Wmg+OpBtgP+Xdzcaa8HjzQWCZNNqcX0IDX4VxkRtw6WR91bBw1NQfFcSsjZwmvR9E2
iMArpFM3C4eJ/xWJcmhaoDLxNHBWxbbLUNm6c8epqMB/Yqdt1Az10YQy5tDpnjkVniGDZYcJj5y0
g/VmAjJ+qWWcSP45TTxbhscuowOqGh+HLA/YNwSkm6IimqVXrYoUK1ySVWQSWBUBgUDTqY+sz3+U
daHxadWqSPEC93SW9bhIJ7Trntec/KpHnfWrfrmUkudrCnKlDcY50Okg1uZpDYY/k7Wlmlu66qdL
Z/RsinktLdzSTdt4hkTFjUFqzaIr/Epm1qTpJgA8QhaT584TCodhQHk4Tem9P6CMfj04qM5/Gc5a
952NjUWhZ/SPVrLFUIl/W07BYYoJCcWf4EigSWHEOs41xXbIuNaMm/OwTbhQd2kQ0Ty7+F4Tz4EO
TvXxU5oto1inuV9tY3+w5YGVgxx8mMOxBCFBmm9rSEv+7Iqtj5alKu+g/GYlmkVUzEoG1xlDNRql
QDlLUA+St7j6xWIOnnxwr55tmr+wyXydqsWO6mrIY6f03WjO7T5cmn49QRLAD+lkbjEvS1djO4qF
kOF3y7zl5rYDaUAKGgERGYJv/zga7Ms4d7+C2fzttU3sTqkda5Zgd9UP0hQZj2evRi8WA6UwvxLj
yYW4fViiUe9A87mNF87Bs0ORziFFS9EtK8Y7Y5uXQ0EFTcw5A9GWX+dv13+Lwm9kIVo/sHi1ZABR
mp1Ybj2D5OM5y+btu2hW0Ao2+aRrBd1PuI8mLcWtGSJQ47z1OMWJv93bi5vf0q7hF4Y39aPdGv8C
y7l+4y7TPRipBpSiWea5Vl4ZGBBq3gzwpdwDC5pIcRdxh+qJ5X7+6FhTe5MvQ8c0wVnRSWDLID9h
4EoeODhX+sOWWHGduE3YHcaDk5BTHVWaXVNNTXpREBX36GQBSrgYkBtrh3AAWxJhx8Yd4obZN25t
aHxDVUmRoX6e5U5QJsVQHC1FTsTinIXWmwG6VH8CARSovk+NDpGsCA0y8A84PDRILTjaqvVgDr+B
Jk0GVyeOojh8ZObATvQw8RSHW0mEiUg3j9HC+tfrbqT6+O5e79K6IWVGMO214aEO+rBh261ZlTo1
akXbiC3zA9pBZm+Wg6+bl/TIkuZY3HoXHjH8TdH1CSgsSuYJXFzTYabAEJ1xx3kVLdUG5uA//crO
Zcdik33uIiVD/mow1QbDhOTI66fgvhz87c4wK6KZhWobJJfn0C+ZhwwX9AocA9D7DB3xcn19VKYp
pS6NLdLF9mGaNnpM+HFtvlvN0/VPq3605MxuarR82X90Opa/06KD4NBg6Tro9t/3QdSVsXxL1zpB
0eEegMPDe+hs7OVormUyeIygX6ZCgWwRX2kV0JgHA0QPoAkZTw775NOeDPZjUwYuLxEgHrLtzeTO
a+Pxp0DodNv+gkc+mp/3v44HdBED6z3Obt6f14heKtCbRnAQ5AxPZrKXZHTZmCJLkLVqlzltW2cH
qzrHnR6+Os7J3mOuq1+pyvYy9i8TvQHONoAPArf+no/GLSleRDFG0HJLoC90Fm4WDnZ5YWbxVLlr
E1GQu9a1dzRNkEfxZteSw5b2LCrn+bkWzum6eaqyXhk72LtiARk36jbuYKRHZNl2RIrWOPsrQb5b
tivulykeSCyoCha0oQDFpDc+++61vh8GwQLqc2eC0r0p7Mgqyu6P5nftTv3R1ksJxTjkXgCpQQR0
GyXGnWsdcmShn8V7X+hnydpsmbDPagxvyiAmn6RT7hzSYqnOqetCr8+b7dBYRl07iyrKy4DDzrcr
vyEwAJHYCXj1rFN2NLPDzkneHbVyMKpqyt8+wXdHVW5OohVTjpqiZ/x2XEABx8b8VttVlojBAet+
VzihydF7Sb1pPhTjUkfrvPmhb3v8MNWuSIJ64aeW1LqLvsK1ZIAiN0YqoPGCzojMGkKzL76WRf67
5d1rVc4vgYcrNHHi2ix+XzcdxWEnIxSzycjKpcASWKw4spqdgZWJXdZ9h0F9y4f6wch0kCuFlqEt
c/3lTrEhG8Pctn5+I4aHgrERHOueJXWNogbzbtcye0USHqPUHxcmyosgApzm5h7P/bfpNN4ai5mH
Acd75PXZK1J+GdJIHCuDjDT8xt+gOzqlF8NrjszBa+CQfe5I+2t772xsAR+CWNBvkmRVe7c55dEs
dTplqnAk4xndBjQi5Z6pTPYCvfCqiPO1v4OuRhk23h/orsSlMSV8aOK0Mp+WarxY1nLg2fYP9euI
GexSLlyTzaiCtoxpzPze5ebQ4nhN6YmVLVhVcP+nBKqUYAjmuThkZYaOwWE9GVt6yibnKXfGf9fC
vzjc+NXka2hZ6C5MnQxQheJEq1WTCikSlr8XlHdb0DpV1w0Z8nbibHerz54Du/9SFYsm4VUZkZQP
5R1dYNUcYIjZ/de0rCkkfn5A7tXEzP/kg+TfvpF3c7D8YSj8FJcpIprLOgSnWqSvpqtr81MkXjIc
0rDZhP5kfH6xujqqM/s7UiBNvqi6N8lYyKHG0eTYSLw4n4G2LoMqKlP3bfSdmzkHgW7DH0mxnKGO
HDF/fsh4mfhZHZGVHFjQap75FIFVxkwaxGmGYcQM2zL9RRo8ey/DbB+8wfWi0S6D0PBrNzRYXYdG
lmlMY0+9PjiXZRrCDSLAbQZmDqgCQOfbaa1/euJDnc1m9qPoBy8mfNKBCBRmKOsbOwz87EWLsaBD
lIX1zgWd8peNdWefehpPUs1nN593VljlVsALijpCYBoxrVuIK4zdcbW3kEKWKB91t19VLiuTE26W
yJxiwECG5QCWW65liHzwwRHufV2ZRzzZnd2suwvs+ZXmECMc+jPkRQ4lhL6unwyqme6Z1ruZAovC
HOp1WM16+ZcteR7a6EgJ05Ja8WINd9k4a5JK1b5J4cMJKhOKCziBSxB5Ogs9eVzEzBCvBacaCKzK
u6Vr1ebVizEt+8GL7DMsUzFHo/c5HkkiYy4Xn/lNM+DjWQB5A8c7Q6GzCRs7+5TjEhls2aIiVbEW
jpuW/Rfb727QSx1Zywou4i5qGyPMrOWYVt3x+sYrck8iIzDRhQea8g7zMRfIeQWQwOAAZmw383SX
zZdpdEI0JxTLL27qiukfWwCRQZlW1tdpZ+BWQeztFsLLCUfJl2TFpfe0pWbVGPvZ+M6eWTu6fd1g
ViIZz5aLCyKJHNwT8riKcOEdkPfFVQzljUxj1h/bHJGhmmlOQEO3P3FXRvBEp/wGPB+xZos+vu4Q
meRwZLNrTgbyHraxQwqS+96rY7qW/9pmD8ny9jwVY9LR7FBNBW7Yyx0qIRpgkGpaUlzAb5kMJ4e3
+vn67JTzL255XzXT2t3xv6cFCaRIgBeHrFwJpjW74nVBc31eWgCneTFtt685sSEAMyL/r4xLw1JN
aFDZhRQammZzzNXGmHUlojaoz4EzHFqo8xTkc3RkRMZwWmhgttz9la4L1rAmxX21ladxmzRn7MfZ
HZHJD4fGoizfgQ5Qvn0OWHc0YRTeWr5c3xXV5/cD4r3j1MGQF7MAqM19Fe0r+sbwNp1pLFmx+jKI
0y+3yZhGfNwyF8DMipDzL44LjqpRZ1MKe5VxnBY387YeuYeatZXQqAaPw68g2ovw5QGQ40kk6CvX
iaKpprP/iHdrJTxbZNlWge7Mp3hqx+vNI6h005DXlBzBj6VDDvgfO4oM6/RrFlSutWBSJigoO8uN
MN7Lwqd4I/Z56NIShZ82CK9bgGoJJZcfrCo1O9PykmZ487djVjmaD3+cYxAZmUlI7hleh72ZF2jT
mfnRFT/HyQ+n+U87/r7+41XmK/l3OmXVyFpsCWjpy8T1BhZWpt/HRVts508NIYMyzYLkzpxhCOH8
7P1b3v/sdHhPhUH9B4bJqOEDnofQMXRu1K7V6zDh8l/UXh32AePJ9Rko7EkGZJqGnwNJjSdFMW44
GFMCjrh2QtXHKM0EwjU0bL3BDyvS6VoRFVsv4zOdaV7GGQjkhHfmfAhK8CjO+V8VLM5CdyvW2/34
1GTtqlXcbeOdW8IDwaS4gt3GqZwOfWjmDxMWHTFRVjfB2pqH66uompPk/VvRLwRFaJSSvLeO4RXd
CH0XTA/n1ft1fQRVbiZjNb0C6t1uaSPX7B3nyC2RHloePDVZasVjydPQBZPBSfC6jo11p09HC3no
VXWjSWpUKymFgq5zBMvy3ktyXDiq6k9to1ixoCA4Uq55plA4rEyLaHY+bdYNQ9hDf9e47NFAL9bi
MY0tqD4vxQO/yqtqaPF5anaXrahvM79+I0JH+674vIzSpMYCWjeoYqIiZYZraQP+VkcF+xwnDZGh
XEDSigquCK704L4vfgbVw3XDUv1s6ZCvBrTsi5VhVTzj2XeWe9sOzqZn6GB79scHlgzfqgZ7NC2j
8SBzPp6rQ/GDzNHOzGtFYwRu1sEM6eH6TBSHlQzmMiavIyDnwgbQElVAI/1HmKYmTCqsn0oODuRY
Z48pZlHTEbTlbRSIL35tRauOKVkBGSAy3WE7m/lsZ/j1S2KBiDtPgNIMnr0jO7Bj9WZqtkO125IX
ky0giwcwMdpn64sXDEnnr29gr42vb4GieEFkakMO6I5ROfj+9rV4gbpRkp6d4tgdNog1kpv+bX26
PpAi4MpAr2ryUq8iGKewvvfzEwdVsRi8yAuCcLEtTZKiMCgZ6MVac+kDgUHy6WL6L2vx/fqPV313
P4vfHUp5a/OqyFosEmfnvjJjnPD/XP+0agNkOJe3tC3OB/xmXNHzb/zMEv9heaqmiN27YLEEiEuz
AwraHiIDuX23tXtU3WCw9RDhcTDye/RKuU1MgsOAFxXD/OKBvKSij9en9nEVk8io7rVavYlBGDpZ
euPQ+81hdZybusUbr70laGcLNxfM5YYOKKIo3RKZubAB9yjBoYszndZvaR/Zb2a+bJE15ifuzQfT
dmLK+M04Dw/dPNyybjj7Pb3r60Xjq8q93EPqOzuBNlQLWkOkgGUbrhE/74+bafxzBqL9/+ttUzmQ
FBXqDdJuK8NAkLiC4vZeGsmex5CGoKQ9ZYlODVdl99Ilf8iNKV07DIPGlnAm/9g62KfKNKST3Zmt
HoQVE2qz3fI1rXnibVOEx6E2qRvIPqBFuQ1NHy8TSym4JptQTEbGiK9u0K9Li8Q5GPhDVrZJVuqq
BqqzQOY0rO2uYdzCfNYjJO1urJN3qG7nOItAYKqloVUcaTICc5yZPYFoHnm4D+reZrupp+BN2FYZ
mvb087rPKt49IQP1vyZczUTwsUFl3oTwR+hXODhpc/DADwhO1uXkuAHyVhJlG43AIRfODXRxoVR6
7zPrZFvNYXODlzQYb+dCJ7ykXNz9aHznVZPnZ/4C7oWE+uwFApzDsQlWEltFw8GGgcdE0romhAch
7wmh6G+gS/q52b0Tg414+1ymIsMtM6gAB1kJRyBGYZ/srMvjdu57zaVUcaWTRZpbaHVngmGCaOCO
0VMSg3kgbOoni7243mGbP8c4ACa4/11I1iyjD4VrGBCDjKYh0gTiRDeAfkCAE6mR5+g6rhRJi4ym
tMrSSjNwbyZsGd3D0hTQgu6grZQHiMfXDVU1hBRBem8cpmzDmweQ0HFWZA98ZNjxXnN5Unxehk+2
uZsOpotCPnqJH/piOjejH3XZqDmLFa4sIyYppUHfBYDT9WQ6Z0Z5sLcWxbT+sWt1PUSqIaRrQgtJ
ICAb96eIYM3CcXKitiuTvEaHDwNt3/VdUMRxmTQRkuzgRZ8xCKnE2QETEghdl2/lYIcTZInyrUpM
7r2lRa7xQ9V4+3a9CwWbm5HNSfFuL8RQxObo/9gy/j0YDPPgDJaABhIDCKbDW9/KZx3xnWrQ/UB5
N6hn5RRI6/2wqtMyFKmTjBMoU8p6vQdY+RhYa7KI+dWbiOYV6S906IPi+n/Qlps5ZJmDF0VC1wMf
intjKELD439SUd/VvDrN5fJg8PGy2WCID5pv4A6N+tw8Zebwo5j4rRsAW1yRQ5FZ95OPCO3VZyKG
VrMNqvzDliJJCl6djg3wvgZgGMcVgHCgd+/spucx+CeDAh9twrr7GcygwzuJSdevprJpKR8pAJez
bILtbyzvvivTW7+DDnteHx2v1sFslHOTIgs4lsxq2FDuGorzGPuXcg7rOE/6eOof/1+3qA6aqMB0
ERnlObdDToNpxT7f0eOPHzSyTmirfATJJRpSQGCve6JWpD7/QXOiD53ZJcZpKE98sv3gvqsjKVZE
Spm40YU4HF17LFc6kNhdKwF5ouUZmtpfr4cYxZ7L+E3uGnkNQcCdvqMcHqnpLEkDqP4pLc3s2Dfg
E9fEMlXBTkZy5sQHHX2LkXqDNMfRcg6jQEBjLtCpE43KrPgGOqYa6pgitgszKjedeoxyaCnEDK1R
O0uKqmfnO/VXsZE3ZF/mIfCLPuYG+2YHjJ6XtsuhLe7OkUlFc4Qctq7FV2XzMgmkV7TAZ3kgBjZu
6HFnxh+O9Ox82bU6eGRo7VARSWVMJs1akUE/Do+G1mxBqggNocvMwsysfzVuMIJgCYoRhfmU4dH/
uvWoLF+KGKJjLBh7TGxt6Y82/0abUscro8jaZEBmZ5SB6zGUkOsFEhfUDfvUTBaIUlreCO3y7ixs
HfBRsW7/AVpmW1NbDWbRNuTbSlwIMkwNj8wiE6fcbKpj43T9ydkzRb8bdRNUFQxkvKVRMzIEe/dS
vQzJ1Ps3dZ7GAXeeVl49WW7xtcjtg1+kFzL5z9f3SxUSZdylM6Px2awwJsm6GwA/jm6efy/S6hWq
tZe0gz4nnc9WNR9NtkZN5d4OJU9GSE3XNXLLLNM1byh2V0Zbrv2UV16JnLzoIfQMKugoa7yDn6eX
wWyfcNU7dkX3uTL637V4l2BAGsmbqcCcOz6HTm8cKYf6j+Vp0I6qqUjBZXQslhYjrnQlgnPGV7xF
mCwSTR/3DLprq10nc6AbTLmB9v9mS5mXdl0KBVWAN6AzHvc0ruM2EuHQQ61uL4M43qU+Wr809rKf
yh+kSjJekub2TMa/3WLgyr0UHQGabBDRmhcHN51ij9uRqNeXTqx3eInTMYAq0KzkbyB/t2WO1xi2
12NNFy87CWHcAqkH6lfyva3ZTZcW4OcMQOzmH5wVAoqbEwpLPPp8e6SNF1ViOBLb/Pf6EigOyP+g
Lcsm8zOgspK6aC+iiEdQQoj2DzQwNQejIobKeMserFa9W8AVeDrdmtQ4dYGue0KRPMhoS1f4kKMK
cK9uOveVEjvhq5uGfj5qEDCq70uXIADem3Li+D5thrutt76hChR7jVbzSBGYZczkGIBDBS9gMAPD
9CJgYiK+Bi9ADxWguETbIvgHRMah0rhUn5zRPtN3hueD/IWyGjfHuk//1GyOnTR/SZ35fN2YVJmA
zEDZCotRulPACKsJQuBQx1C04HzLlmNfmAcydeeBuX04zk008DlewUyyTI4TQs7xeP03KOKVjKcE
f4thW/gZyZptF+p5F3+ZcJd0HnDB/A71UGid8FHjPCoDkS4yC7B4XldgupYVZIfUrVe042zGye4t
3Tugqn4li0AvhZG1vMdtjllxB4ny9uilN+7BTNhBzIdMr2+kiASyHvTqEWPeCRmTPsjTsEcXSEfN
LIRaxZem4c8pyX/mE2hvGuMOPhfbtPzS+94pbad70wyi3HDO6apDWuwu9t/AbMlQS2vdWmsrcEUs
J/vBLGt6gEj4y0TSIvLMvAvT1GYao1UNtRvSO59wTH+1GhsLLObF+E7cuYz8gIDjvejsx3Iy28jO
Vx2toyJXt2TMJZtr5/9I+7LtNnJk21/pVe/ZJ+cEzjrdDzmRSc2WJdl+ySXbcs7znF9/N+SqNgnm
JaqqX8rlJYtBAIGIQMSOHUuGeNyvSlW7k+kgByWaJvy8mkoHo0KqfS/PFAPbkJmUOlm166HrbD3U
6NvfuR8KT9inYi7YTxhcRmXXyqkj4anQqNYunsrdMBkfkzUVIO62r4fCY77aYo1nsGThXRAqb0Or
Eg8Dp7IviSWNH94X8z/f5v+N3qr7nxrR/fv/8PdvVb20SRT33F//fVe/lY99+/bW37zW/8d+9T//
9PQX/32TfGurrvrR8//q5Jfw+b/Ld1/715O/eGWf9MvD8NYuH966Ie/fBeCbsn/5Z3/4j7f3T/m4
1G//+u1bNZQ9+7QIw9B/+/1Hwfd//cZS6P9z/PG//+z2tcCvOXGS49x/ftIf//zttev/9Ztkmv/U
FVOW8bo1VUWmLE0IElX2I/ztn5jNZRmybCqyZrDApKzaPmY/s/6J2emaRSzj91/87R8YCP3+M8P8
p6ERAA/R+gdqBBkopT++2skZ/Tqzf5RDcV8lZd/96zfuZWDKChhwZUuTZUSj+Dp8jyFparlHWXcF
UKfAqKjvOfk6A8pS6R2IwRELRbjmT8Ugqq8xq/zLppg60OyWpWngRyaYTX02xp02UrKOOh328qG5
RTlgp96BKcvOvdgLHRFwj3OFTBrRFNMwLQpxVOP9kbpa6iyV4bBfHvRD+zn3JUfFNDxMoHmNnHpH
vKPz/32TTzb11Hy/y6PUJFS2TKJAKLuMR+asM5HlJFNJA9o7mGDtzNesjjh+1e97W/4mg97al/eh
M38WyD295KYJalTdsDST6qoMneJnPxMMmdLzuuiDyWHFy9UPUcpa98TNAgwUYbWscifKSL0nVY6O
0tSh3TKhVEPmhmLBXLYNwQZY+tW837WV3dTOzeAZfnVIscfaFfDso+JET/UP/NcpH+h97OVedl+5
CRChIvacU+9hvn8T1SAA7VtMvfieFCuNVKOZrGGfLLH5Eg8h2NfytCheUDBeey80J8NAcN2iFHp5
40+Dx3fBFqD7KgqaGtSaP+8kz1Il0SUjAJ+GP0CblZ2063ei9Z2G7+9iiAmLoYNP1zDoGdxpyLJW
KyMr6Ku7tv9BR5H+sJcdd5THAniavWSKlcowJBNZ09XXnWmXuuM+3LMk0nhT7pq/FAG/r4fKGlWx
JGwf/jy9JhFVQzJYqxWgK9LDI9czaO2skSj7wd8KKOiJGO421gAJdxMTY2JKSY4qO/4wBgET14bu
4fJRnIuO+y7zqccCc8rB2DKjH2WNbxFNu+aafSnNwZ2bbE+Kwb2scbzdhq4rOgGSnaBrVIfF4dJi
pO3Wtorq5YphvBgzxeBLu3H3J2LR85Vp0DVD0/ASklWTj5YqrSqJ1sFUgxwnML3OS+/BnuvIoyff
FyiRG079pXgMb6mgdsLlH5h66DJVNAz5hlUDrol9sWMrqjCyzBxWu3XDneyVLkokGPuou5OrIWIC
B0d3Vd4InQVnvCHWkE04REuWDRjTs27weNQiAFaXq94vnovb8AcQ0zfRIfSN3QIWcNPWvHonYScE
J3qmpiAMRleZqqIAgp4fHksXRmYzmBmWOzmguPpoXDU3YYBQezcFsq/BMS5XQmTrmUWBZzQIggzN
AL2tyicG1qKNu8Iiwz6/7gPrhfqRR532x+KWXn6ID9QV1Zt4ZaKwzip22JRhaHTz3VMfnWlsGFmS
k2kO4vTaNB7V9LYgT5hGVTSilnb+GH9KAik/fD9zCdyt12pVHiplmAOjQ0ouPpiKaivyXhExAfFb
yMth3+NoRVqX522bQE40PVUqinzhz7j6JKw+jia4GiIKyfj6hmwo8LKICpGSPpXQYVRNJ2HqDrz6
6FqPg5fsu6fCQbbC769QmK/3vQfSrj0LKcbPyz7eXdbMrZ08ls89zgbmkcg4TgGJX7LmuiB3db5v
FEF+f0szjqUwH3u0jzAFw9JUkEJ18yqx7DZWbHOZ7dEEAUL2cHlJp4mJ37dUMXRMlbAUHQH4qbBQ
m9axRH9w0I21C6BZlX4b9G95cjPOB0wBvSyMjw7ez+9IGIuFj1c2pwbaOiEsVrCedLVuBrX9MRbR
VT/rg12CN9drpkh/VOLOEpwdb1R42VwuF5M8MjJqkD2l6MArXo3Usvv4r8FR/thOQiwQ8Rqqzsc/
oRwWNZzrFJS5E6M9hj6X0vU0HFRTOPl567qBhvk/orjrFnYwzQWBKNiPQ2c3TnZjOZPPHg8qhmhT
V8TLxGUJzhfHXT9rhFFeI0hcwAG1BhXwgNou/wD0mTDv814+Ow7Afh7Xr9VxVy0KAVHqG8gybHoX
fhld2Rvvej97BXO32+yoZ+yA6QKLhTdarnRIvcivBEHZtrb++grcPVTSsCkBaZ0CLbyrap/CpJlD
6yjko2TIIOZfHC17vnxBzjw9t2yeZ3aSQTaKMcVTMN+tLMqo/dg33bgAq0wSqD62+m64SgUGh38V
/rSrv1SJ587NFok2Rgep6kMdFF7k4dXihh/VwQZU3mt3kyJy8ec2TlMMS8aMFgXvFIXH/xkyJoEp
Q90HLWCf6yfpznzW9tEBHXKxs3xjYU3htk+RW7385Q0+FczplWkubScXTR8AlUl2umPsm8O6zzA2
XbqpX6UDprYHwlcw/5pABuNktZwmJV2XlRoyHgGg3M7qDrvoIDm6XV1LOwaqlETxokAer0VaPMKu
S1gkyuvoN46d/LFwUE+9Y0/f5Uq5v7yp5xflZHm8+mhgJ4haisNMgzZgKYzWawJ9LyqscElnZn9O
5XDugy5dVS095IQ3WNobyO+dLEDH1j7+M5ln9mmnFuhUGucwFrNSqmmFNHJDdsWeKcnk57csdyC2
dxtX8FQas/bHrnECWzJha1u/je7q4jI8FE64Z9Y8+SRGLZx7QybOklGawyud8JFUNuaDIWkjtlLy
6vxhIntM4LisFRu27FQGd9XCqhzSspn6oPMWr7zvdu3X6kbywG96HX5CKtmhLqHuZaGbdgVhLsJE
FDIN/okGc4M5o1TrgwqkEXO3N/Sgoj/0qLAlSRCNbqvjkSxufd2UtAltIEvawxWgbQb0KcF0T9E1
Ez9oweWFbSvIkTTOhqxyJi3LCGka4t7iQ+ygffi+84lij57mLfu1tgUSWeh3dgEIcpMyRV6SmlyA
kUmSGYbj0gdxYB6GHQkS2KvUztxcnJfcvGxHsrjQQjErfZRGpQ/MGyD+/G6X7Kwvgyu7zLEbAiV5
fy9fWhl3cjTuZXXU5D5QLUffkUMBMr1xP8PpFQ6Y7gon3rN1gplBtKeb945lQ028xshZfkyiazYg
14179zS6uBVoeFBs5AZRmcTLBcRFt/3OEqmOSCh3kF2kWnGXmD2SWehwvl199L0jFdp60ycggd+p
3Rzto0B7Nn3Q0Uq5E8WcJPC6hVYf6A+Krz8Dduj29uyAiqB931phPCwSyB2qlueVihEvfTD7i5ft
lb3ywbxGudpWvPigfBYNxNi+/kcL5C5klcomDS3saudNXnjAhGencORHdv2TRxF2+yzL9e77fknj
XTqG3E9Ft2A7Gf/qAG3t7dWRdur+L/Z9/PSyqBAg96NbCrI+/LpMq8/LqByC6SA9YhwhNIW+Grt4
L19JruhFvbmLR9I0LmduEGSki76ANIQq63Ub27HLZpkoTmr3jR0LcENCedx7d7YAipRirG5BCgEj
elCNgJ/1rV0FhkPhqW2Z0OPVMbN35NWlFuRQ5vrH6tzYKZ5+FsujOyHwlp0Lb9RQW6MqcmZUR9Lu
VNY00KYPzXoIKtA+g/7Fiz4YVsCy8LHb7kO/aN34Vge9lz89Im0niDm3bMyxdG5fw3YgiTxVQ9Dn
11IfY8hDBiC1yHxuufdjKdx+JnoYon0Gp9ciLc9Oj3ERz1e6y1p6VdtC+J7APYkchmhruVAwXrtR
VnosTt+NQXcDTPgOz6IbUVWDo/D7/eqheGUQjSL1yUdluhSamCVN0Kr8nNyWQf2xDHQscn4pnPyq
9fRvsk9886VyxdSimz4RvRr/kc2Zz9TSzTFNQ8QXd+hofFbs1NVCR3IaN37u/NEDom+3hE73Itpc
Dnd2vmrO4Mhy06hlAcnR84T3p+ZGB1m5qvfajpXKwqvqDgBv7V6YZt5yGEcrPmvjnVo9NjGSHs8W
FnHEj2noRrvRmVx0jO2tYJx3f8MnHkvkLgnRNDNaAOLFFTUfGIMvuacIOFaH5TH+xLtz+1L+50xN
7rqU40hqecTOWo91YpND7rM3U+cbD5Zjoo8z9xKxHWIvlXM79Esod1nmLo9j0mCR4Q2zsCUwk0jO
OiuagFlQRYUI7G2b/kt1+f54qTRaC600OMhrfQd6YCQw6hdwEu0qf3r5ex7rSBrb9CObXqbj3KgV
1vfusdzOXvcSHtcLq0wchKmDTQ9yJI2L3QjFxKc+wtoaRBmra+wlRDUsxpA+i1a2qS1w+EAFsHIT
X3ZpLUIMsAAMAY3RUPdW6v4wdiILzlTuTDuOhHDrWUg263qFJrTO+3lSq2VbnuFpB/aIqVNPcOU2
tfFIHheGwmrXKXDyzHQPz+/DEFA3s1Gru80CltqqgNQXpEM2H74mEC6o6jBDzlenU63MEt1KEWMc
GPO0m8Ahqx4cssccVYlK1rOYE3yjOAJkxy+pvP+flyGLUjTKQerqSrZl073xDaPWart+ZMWs3gP6
8Kp+bl/LD0gQ+6Foq7eOlhoEMB/2Pc5AB50xaEa99ugvzMJpvZOHRrlf4srEd0lg4L2sWprHIYrn
9g7TEKnqymCTGdC1X1rEiVJrOOjhKKqscx30795FIwQMAcg1WtQinA3M+txMmiJbA9IhUzwYMUab
hGPd/tB10IjbuTFPsh3XY3HbqysqA3D2bkrjYtehdQqkkL1OHjqajB/jSjWEr/qt6328Z9x1SLsV
yOuiG5AZ1A8YEfo4+ChxIvZtHWF0sRU84RmPvAggU4bFN43ToRtIRSCLNdoXHRSzc9ibBSBUxpGB
kXuPhT/tJV/4AN3QDBXgLkOhhCFk+LgmrPI11vuGBfmTxyIa0C5lN7XHLHRZOcJE4cZKT+RxsUwS
Iu8FMvsBmYtWtVe3dFNfRu78pkHFvLULX3ULl97LYBkQwbnYgXH2DdgA3HlqWqpq8XVkTa2Nulam
IRhzR78Jb8IH3WGx1LjPJicKmmvMMvwz4ISNEPVY7vv78cgrhX3epMSC3Dz4NRqgEB7lhjk9EcNF
MDOJ88wEhjmI6xow6b22it7x7012F3bw3dsfraTO1rkwNYgAvmK05WfN7t14tLNb8DDKuCWg6txh
9otNb8gndXCG6+569WqvGG00bTqZ0K6JdpaLZ6RIadZBwfdJsbPang1d6II/MXRhU3M02QBTFxDG
Oo+bGetlmtP5HbIGTx8Ut4w10Ext6llsqNdLesXa10TPxg2nr+JO/iGVf3+Df9oaVzBWBLO64G2T
6feNloTe1BABLGgrgwFYBQW9poxcosXTUdIhrqk8lGMgSfroWCl6UXuTrm+hWUQg7K41W57S24Vm
uR+nMQqaeS7q69zaYuyuohFThQHkMRezWqdVrWZ9kLeog6RubckOxkaY9C9XDgGWIRBiwhnqZ2PN
1LVqjX5E/aXRMPQaoXdCUacs33LZI/N1AYKTUWB3Nu4lIDOAB5lI2ADvyN3Lplo7K+2kJTDL70X6
XFgfLsdRG2py8vmcF+0xyJoNr1qCan1KFDc1Pqrq/rKIjcM5EcHds7rQU1WSIWKtMEVKG+wkTK8q
hdqTVAhClc3VQAnhC4HkQv3xNISf6p4WcR6tQYYxsCvGY1k1xozPgha4rXeJRpAFBH6KagbwRadi
9HAY1XqN12Cg9EaKDCQtDNDahKpHwuKroRWz3Wuf4UZ8zEH2LQzPGkHRfnlXt5ZKMQMM/PdgLUIq
//Q7DBbc/jTIc0BXkJ7pGiYqIceNsPS/EsO7HzmdmsqgK8auVp91JbEb2dWEmcktJT9aC9+oZqEP
DVzyENJ5jKUsslcYx+h6dTzZbXfUVUXJQqZynCtC/A7oOfw44nheT4wlTBS5gUB1xwAImLWMDpSg
tw2AWgs/uSu+Xt7FzWD1WCB3zTRZqpp1WuZAQRKm+MACB8mRXnPkeqegcMH9LrAbG5gOUOodLZG7
dVSx8hEdd3OQtRieOmSW5S4FwMvaaipeF88V9NVATiQPTTeVyd2MJJHdUVlUuNvW019bzc7+yOuT
MmwMpcJWF/U3NKir5HWs/s5VwMsWGH88CGWDW2qcqlqjRSo2lx7kKMjlmzr6L0Vwq0gHulhTq8xB
OBZ2U12TEO3TisC7bG7V0To4s9KHmqGmOdYx1x9X5RU4zOKv9Rj+fDQhh/yfrWK2+ug0+loOIyXG
OozIi/Idre5XYZAuWgb3MjeNcaykdxm22trjN1bWCAPyMb+aHV1DCY7likTA7o2XgUahZRpYf/EG
4oOsZZHiblmBUZR6J+ruzTZ2LZQZUwDfRoEubECYcLWOZPGbqOqllLaQFRbkEMkAJkIb9MpBmt6m
ur6X8DKY7wqaeuVyN4WxvcILrfl3qXpSlMNIW1vNfEl3F+kwa4sTT8IKLzMnZ/bt6BtyR0DLcQpn
uZ+D5aG+Zqn02F/urT/JDLLh31GYwMwLRWERIA+N62XwoyUYgRAkw6tcPVrFnqLRRlsEXnfDSZyI
4XbdSrNKyVSG0SyuBut++Wt05+9X4+TzuT0zVzq29TpPAQZEZsVeznyMj7/sBjaUFG0rBNynMqoA
iFO529cjdTKZPWCSwEZNkS0N37XssV4PtZCOdutQVAUVI9Z8hU5UziY21VDnfd3BuWSB1QDW/aXN
rogoCbNx1fVjKZxZ1HQrVhoKKSn49Gv03mS2VZWCEGTLeeo6kbF1AOkjqOPWAo5gUoJ1bEGWoQzI
AYXLz4BwewXo9/zKXfZzbRvB5ZPaCvEgEz0beNZoLMA6Paq8Sts46jQmE4+268wL71mWgSH1EFqK
Hmv/nyX+EsdtZN9iLmYZQpxhj259n3iYhJrtSpRKWIEmfdARyn4ULJEtgTMSuo7KMxrtCOKg97zj
kS+g3ZwVLaELSwvP/syKmF8kYK7NHCkjFpOI8tBbmcwTiVwUtOhxsuQpDrJBj4UKkpq3aAEWUnNZ
NERfa0zV/jR6iZMEA9juPQahE2nsVlEK34E93whqQCofu48WSPo6YmCn74BpwyA81gJEAvlz95lh
zFU7/bIonhCJuWGR0TODjjV0j0Ew759Sq5uKrE7XoLxWfEZg+60Hlk61FyB6RV2/LAvGH+yxLM5S
xgaNZyUHHX2yoCPMx+zlJXbz6Xtd7lQimly0qboMfqXriL/YY+T0pijJUExLgReqesOKNKwqbXn9
VbQzkbdBIcqNny4r7kbeRjdMaK2Ofh0TbTunAskygJZuxgmS3M3BpYJ26iJ5NuPQSQyMrw6kiApe
sFsYrROR3PXsGhn5VRUiAdJY7Nqf94lD7qoAk5cZ5sUXduhsHuHRGrlNjVYQ8lMKgWH6Uk+TM8uv
aniXjXdp4tSxgQGRrZOV+9nw9NpTsvsudtQ4KDBIsnio2sfLG77hSwx4dpU10KKZgG8lSONqKDoa
y4HW7MP+izK6pAvyWgA02NrkEzGcdUDRtsKcFojpP0HCITswaCu9sXahDfCusLq4oUZA2esWBSQG
PsxgR3Bk/kZSTBZtChlvQEZoPO4HHxdSCG7d3DzUKRhkEk1mvJU1Q3SwGWUiByvYQJXXWMbAez+1
ni8f0YYjRhJeQfoNzXlE5l1kiv4cuoJaOojllyLrHANtx6IxBFs+8UQIdwsK9K8kow4hvSsDF9k5
677df9MOgEV65ofLC9rWhqMVcTegWsMWx9PKQY5JBG4+7lDjA39w42bhneoXbuaLSrLs63Nm82R5
nNmsyrBfaxkS5zVHn+bkrvPD5UWJJHAh5lJgpMJQ1XKQxDeKdpMUgryGSAs4lV5jGsUD04LJ8OXp
YWlvYlHuayOEPdkkLu1EjTpGIw/bJOAo6FcjHDFbx4mq1NZlUbmVAZv4A8HNVAGfgKM+I7GY1ljR
s6zHDW0MUvhLqpso+gwxYj4zLlunKOYycrpBN7wO3aLIopeYJ48St6p/u3xwWxur4n4hDkTLJtIq
p7ZiNuMi0swR1yuXAivKvaEDoHsku/9ODHd+rVGSxOwmOZBjMJ1UKN5Nuluak/03xOChjJw9UEFo
VTxdTRpSpaUSznAqrsD0VGY3GKF4WcSW1TOQrjCxWXgF8HBtaQSPVd1jw3rTg023ZfTYdJXi6Kog
UBcJ4rbM6OSlD5mgEqNO4+U7KUvQut5pqmBBWxpwvCBO75cowZQPJidpLDtUG1te7g2RBdoUYgJc
QNASIUPzTw+mbSVpyZdFDkLLKSZvnj+QWaDJW1A0wziSwUdPLWa90XiVGZoASLvSxRQ+j3rmoxpY
HsNIRU6O7l/6Uf2g/J2zOhLN+Q9zirOuM7A8VQ6ovNgjcYj8vZwFR8WOnDcbxyvk1DsjsxX3FsTM
iy/nt3OErHzpVOZ+jSNbASjgsqqLDo1p6FEcgeQjuJgSbKhixuiy9EwjRgZKkBrcKrKdHBtngdCh
RyKdYlFjqFbOQsuHOi6oE3aa9sHMi9rurYoe1tK6jQpjtnMlFw0HfOcq4PYVWAvN0mWGRJX5wRXW
lHcqGWZctevUmf2hRMU/d1uXPKgOYNlIaQPvY9iKI1+vhbsAestQ/tQVgW+3npFAolggOgHhlY4g
7nTHkyLNEgtznt6hRuSLeUD3/EPxwXRW++cgg/K5cYnbe+anyo8fhMn8DZtzIp+zBcWKIXNRCvnk
Bhzr5kP3zDYCwJLPxLVuTEyiz232fs5eLmvaVgB2LJhn85R7M9NqBYLLa9ZBWO0AO/I1YGNBOeKI
XusbwcqJMC5ZtcajHkdRIweDARzNZKdW4Vxez8bNOZHAmbuI0EqVQoQrayrbchx05uR0seB6buFf
DZRrrXeDimwVB59OMENvBfsPvB1IB0zk1L9EHnAGcKz2+IO11NZOVNr1mzAPzr4+d19OBHMbOJBW
j+gEwaM/PTPKlB5dl9n9u0BxA8pWsHS8TG4zCaZAa50MaazvhfURWDesCbF2RJWlDe0/WRbnQMA4
MGLiFQTJyiE2kDpqr4z261J+uqwcm2IYg4IFaNc5uYG6GkoameOKR+dkx70UqLRx+7jBPFfRGPPN
t4Z5JIsz4dUyzImmT2sQynQfrz3qR4UjIaOfG9quTmtvitL7OSwPfdV4pQX/TCqnDkNB+Ldx49A6
CwZjDSgGDabt1K5VlpVneIWvAWYvNvOVVomQGlt7agGBp4H1g7HRcJ5RMjGvbjF1CJiopNkk7Ywb
uRmHp2Zc2tqJgaPw9VHLemeZ9egKZV9F2SlEAVgFc6rHxJGzhhysFaOG7DCi1aGuaoIZSUNc1t7l
43/ve+FuD/hQgLEwZVQWVD7kbkApwELXNejjmRpeuqrtVWmFDfaeEFRqQzUDdR2JM9npki6MkeI2
MEZ0IlH9UmXp5EmS0np5lYEMGzNvFk+NJzN0wVy7wlZqiirZo0Uryx7SVv1c68l4FdZDr+wbzJ/Y
SVUdLSBLzrUJQwtrExepoRUYKdTEWO04SeNPACAWaAwcyvZA6mEY7XQc5tVexznC7PNcXl2LjKDg
D3spDL0+IeM3uZ1SQPOoXF7FmDz7UCgq3Rdjg1tkplLxraMNmJ+JWZMnOBn1OtcStMrMVWFg/riu
d36xJn9tYMB72QMlGxX/QxGnAy90qnSdMc0jtn+FlRqvmZUa/OFa3Ku2odsnYjifnS1ErUJrXYNJ
MzwpD6+HNBNcH/ZNeY05XgnnludBaaZMVdagHhR7yb2UhBiAsmvB/p8orUDYhu8Cc44FHi70pBKw
epxuWzpI/TTmZAni6mNsqs6s7PRRBGvajPqOpXCGKVPWcIkaSMmtxU7N1S7qq868zmZvrl/qGMnH
yHArSRL5zC3XhfgKpCysdHTGYSOpKbj4K4tVP1bNYU0UrFcMBRf1k4qCyyjKWG8cHWBbv+Rxlo9a
kAXy8wVv69emnby8RQIZU3yUKvxOclM0H3YrkDqRx52eAlZ3g6xY32Kx7jSXXoXBoAE/vnxCO9xe
lLHeepGgvYeiQMoIWfjsnFYghp3ydg1Ae9g/tFkdB/NUa7WTmIP8fR0yObNjajXUazI1fBNY0svX
gu+GkYYUnD0au+BKZMfDrTS8EhFD3sZtMJF8ofDVYObDI+H0NsxlDqi3gasXW4kd9UCTaLptlOnT
5aVw+4iXB6IBwLqA2QHSGYXUUzHhbIBIplDQsz/YwG664fxCtF2Z76v5SyeiE+UrRT+l6UD8Iist
awo/iUjKJyVfK5Sz89YtblljGnqoXpJdRxHHgSeLEQYwfJIQz80CwyNDdiaY281q6hZ0TkEwEsX3
rHbP+mutw5+hY+Fvwpks7ia0pR4v8sBq9o/xR9Y+zFpeChXDPRgoVVgG2zxBXD0YTeTd8Zw8PcGi
BpRRZ+I6T7pr3e5q9KtX9npiACw8ZqrEnn/8rPwRESKKbdvZth7JZkbo6KFOsqaOkwbawx4C412D
HrjkuvdqHCRrRhd2i3BG9OfWHsnjXN6aw9svI9aaBrR6LxoNfv3M2OXlKzHRBBfb8dL4cgbrHJ01
mtAApSCKaQB6Ne4KVJFDXZTFZrfswj7yeYByrY1OCSEJGUq7SO9Do7ZLC70waD1IKl8FCn8VQbzO
VgfiT9T+0biMsBXlDe7stLitS6qoCqLB1Bmt1I7ibwMmBSRhcNnEvH/Syeo4SdypoQMgjickHgIw
phtf0mhVvuqY71e5vZTmjT3Wo4lki1H1kROhc+QDJjSGwH5mBWJio6aAOfXt/NDk1nild3hYOCBm
JKs7yZkJFdfb8JMkDbX0CoD99K009eotBPLkkBIlml25puAjWnVlL1dd/ZpWuXwbhbMl2VFjrY6s
Sutjm9TjLYKP5GsfJfN9vcojmM7jVL6eozyMkVKbR+AJkRcVXKDzMwBJNQwwKkyKhiYo7iEdSqE1
4VYjdze+SJNvAe2khv5aCYz8hhhQAwLvwbqeZPBmnl5TTIfHGKt+VQO5jOym9i3tk1TfjiK3yDdz
oe0VFISoKhC0xRH1rDA3SCCtHtpaBTOFdTe6GXB96JohrqzYOfrISq+ebXHVkS+Xn4nl3umq3prI
TkLsqtidV8D4sTpav18/0Bsd0UfhC+G1Z4aIWynnTzqpwtgxpVGDxQDQowURVOyHHwd/zNEqqu+F
/uvMyHPyuGhOX0ZFjkrIW+/0B/mg+JLdORjDHnmZgyETz+bj6E0BOoTEtMRnrpMTzfsXtSOYpAHR
UfMeto57IIVyuwPSIvZE6Xo+b3B2lkyVjzwKihr5NEqVGiTPIaYSJ2gERAMLOmJDewr6nTCjtHk1
jlSWuxpDnhpWK0F3GCMqZsei2eop2YX3lsOmlkxB6yz2RHzRgW6IZcUIC8kY3HuFcvpDS7Vs+hJJ
+2YB745DtaAxPvTR/rLlZUdzanhB+HokhdMaJZqWvLYUJFeW0tbWDxZ9LP/iBGnkjBmr7JEQTj/k
oiqQsYAQhjGgn2In8fq9bncDIrnUk8Rwo427dyKQU5EwS9VxRDY9MB5/8t/UX9eH3lM80Gg9icKr
zS1Exw/S8xb6VHigxlJrIaYQJQqmYwdV+EYTJ2p2l0+JqdjZKYFDBLTqOnATPInIlA8lTYiMOpiE
qTXRPOCsFDr44Zyjl8mIX9q66QWasal/iBlBlovWHpDLnV6zbkRdvjJQrxzkh7ULkrq0K7qvVvfy
0raus4xhshgPCw9H9bMgIzcXUkqDwno2d9Ez40Za98aH7pP0EO/FKZGt0zoWx0UaHZlBwluMSiBj
MkneXZH0qaoF4cyGKT5ZEvdimmqrSvQBMqQhdqf40KoY3Gp8i6Xv+YJ+AIG0rYNSwQ5OgJgEizeP
b22baAAzYKwEDXElgqrQ/NIaj3jL2JdPipkCXgmhDeyiIiI8679BH7bc1XOrBKqS3NXh6q699eOy
iK3DQf2awmIAsAdW2lOdGwbM7IsYzgG4PbsEL6XysGYihdu6TEdCeO6fdIy1QbIAcOi84Rn5N/DD
jffNLrkZEFgHZN+/gkXenfCiFmygYHU8sV8z630GugqEcoOttLNdQVYpGk65pQ3Hq2Om8cg7on5k
0ZhgC1cpd6zhhyo9JPGuFPKEn73rYNPB342ufADmkNnmvGKdR20uYYIKeClWwFixg+h9pnCJKMPV
B/GAyq07dSyPu7cpkv80mVAHDavFJpi8q7604UthXKfV09R4l/VwS9VZfzvMrcq4g7mgO5atWOva
Dtg7uPr0S0YeLn/+liYcfz5nW40E5YLCREkR1GlPMBTuGprXSjcJVH1TjM7a9RVQ+J1lwIZmHlWp
0JQAQ7H36hrtShljYTC4+2+sBhkoOFRNZbC+U5WjpFIxgVNWAnN0h9krC7RoCDBWW1oNGh8gB6mK
uRd8MKTWYMFP8hjB9HJjraVD0fROI8eKPl5eypYc0wB5MwhXGEyHM0AjyC3GmaZqQFQ0ZEvfFQxF
7SUH+KPLcrZOBhcHOCvsGDBW3O1RirDN9RIxbJh1N1mLYp5qeOEk6iPc0uNjMfylaZLWXOQSYqr1
hmBE4tKnf0PHjkVwO5aBW75KMe8IyfKnmO5763OpCQ5fsFn8IJBlxZDLocXzokCuI0pvswR00wLb
vPUwlY/WwTcnmtJkSkaBdZAvlGDahu6BETK1m0+zU/QePTDIsZipcVPffukBT6cxIx2uTTP0oGo/
TMuXJfPWDI2Yzf1lddsWg+gAz25kVfkSpEErqiRFrgZKrN33ee4pPXmkYXrItVJg2t5xIHyYALIG
A8QGLG/Mh8OTBdoEbbIUNFVkr9Mr9VNfnZz2Cm9Qz0DOj7rrWwsAQLkT0X9s6olFAVtUUEI5g78N
Sj5m4OpVgqn28+m6abw4EWRjNkWglUgG5p7N4eFMnZou+kznAVqCIeOt9RFja+2wElyprVsLCbKM
bAwSPmdNxtHaz9GSIEdSgL9viO1FOIJzKwY6EsE7uGhdu3UiENH76oEc9OflS34ngRY7B7Lf0/3x
FinFvfRZhCLaSsSwWjuxKHrXQNzJbWCbIQbKhkx9bzrWYrt7ChlBoY1u6lvV7t8iV/h+397OXyL5
iAhTOVTLKJhI9TC7mjvvR3t0Rm/2IidzS+fvPAiP18i93Bsg3urBgBOZ1I9InhJrtxjPly/05qvp
WAZb9FGY10kdoVqGG83Y1qyvaKZxAdIO0lvFk/dGkLwI5LFN4m/1sTx2MY7kSTRemghz4wP5wTxI
gJXuYn/6zM6t+3+kXdly3Diy/SJGkOAC8pVkkcXSalmSZb0w2rLNneC+ff090MQdlyBOYbrnoV/a
EcoCkUgkMk+eo6HIIxvN2jtn5+Z4QDs313dF7FgwV613sXlvquEqSyl2TVh4bKA7iI6/CJaNJ9OY
tc1BfUX7Yq+nYfhh/V2CxffCB1qQFP4FviSdCp6wjkqbZj2gK8ar+Th71qk49h7EJH8abvJID+i8
REsI/aPj5d3aX9ofs4JzTGQt+qmA2WT2G3ZTN/d6KjGxf5DPliY4xEY0ZaIlbJCwiQywj4EW3Y/9
7WHzNI+2KOL+I5+gpgnIBJ4cGI356BPVRnvHHG1smDm5a3p0rN4zpCnT7v2Fcvv/mxFDYwENsBz/
COTaqY4W30KxClMqYYkTZvjlswPqVgSqUPGhyPwPtu3MshAbW2J2a7XFGL5AedOl6nKdDuxAU+Xl
sp29bIDyaVi0xaGGJBKqqUqtkXixAJHLXhkL++GOmD8qKsE9iYDRfzm/baKbgFuMMwSI+9WQ1Jjh
IdaX6pbX9IvfnD6/u0sDeqh/N99q5ARQqQ2s43xF72XMR7seCuUjqAE5DroKn+oiKGnljoJHVmYE
9I7z9rchfUh/N8fy9xpAs1haKt47d+cWhZumGKy5jmuANyf7abbve+sHW39d3rvdPPXchhBSYlRn
usqADevG+boFTlB8YaGF0E9fu2dIZoX2rUy5Y89fzk0K4URTQAnZTjC5dg89C9c8bJzbIQkkK+O/
XLxizs0I/sJBGEPRwIzpWiF9WSJoR4JxejnkVxhoDGThZC8tQHaF1zF6nJjEFT5k5xSVsukoKBDq
6xPQSrMMBLtnAeOZhA9M4rUvvosJyPlQasQ5I9OTMdyUzuHyF5P9fcHdmo62W9OiNZhUaH6Ufxmr
7Nbn70NxSzDKjp8O/TkbU58fjzAmY0rGZkzrdW/jgXjZsYlmrkJ4i17kgTzqYRu13/PD+COWMVvy
v3zJspAAgPtY65ISltP8lWyHFfCPxHm8/P32VwfgDMTRkNKLVfU8U40egtxwuMrLlpNTvygqZEys
h2wd/DyW3Jj7K8I0om4i8oLK4uO3zJHs50XpAO6agc3uMee5PbLty0vazQsxF4zF4PHF/e6jFdq0
eVfluQry1u2FQ8j4OGcS2Xe699+Mc+4u6k+hTLyTFbbQDWq+GMOYruzhelaOA/i5Lq9pN/z86YDr
wr2frIQtyKcxWZI+FZa/0e/AH2iyOsZnTM57ExOkrBjlxCbpQjygmPSARnSPrB3gtDi0oAgBAvpI
P0Ft/CgLqTtHFyU5NHJUB6oan8g9Y1qh65cSgtDADkPj03Q7XP5qMgvCAQKj2si7KgTFZiTo7Nn4
m7hpfr3zqiKFciOIlkFD+dHTUjqg5teo+F69Ds2FY7NJEog9X/5gQVjCXCtLnqdYgvlVf2u3A+eb
5Z3euDsqoXHdhDLO1R1v/mBQOKKUMKNrDIAgOhOgmtVLCtttbYk77zva2YfjYensbaNVlCAY4MNB
mjBe4WocGYAhniqcfa4eIR1r37lYPyxLOEBjOmiVA2QzJmfyR3LQjhUAAdspfxffyfx/ZM9RLfAe
ozGAvq+Qx9I0N2xQ6JEoBZ+E43LoA2fMpa8q2OewRPldvrdx5xaFm3AplyLPnQXHyVK9TPlaN3NA
ZCNnu/54bkWIEA0EPGslgZUOWiP8XTAcG6SwePCA+Tg+LH+/aKedm+Mn/MxPxpkmij7iMzoWHPKn
hiGJavCnJrgcKETOsveDfG5HOMgshbgx0Eu8lADCXiTJfGbGDHUUEmSYBuknFI60VhGGbuWMupNP
Th3ejcmJ53ixmx+BfIz+QY734RMKB5oAZ79uy8r9wp+sh2aU3bcyxxPOsm1udGAKXELXNr8YB5dh
MAFEuJe3aC+Wn++QcICzYZjTHAPWEWmeleLGqSQkT59Bt4jlZwZE2lIr2xSMP+A7KalLRzf+0gGL
eoAeRKTeTdVBfZme8T9cFOe8yyvbe6R9sCzECtXJMwbJYQ7mUatDB03A9zEq56n7DWJPJ8yPTSjz
CpkX6kK4UKsY3HsFdq096AEu+iB5igOuygD4WUgfK8kYqWT7xMxiZf0SmwWc3tIgDXbXyfpv/2E9
yPhUG/Pln2iTLL00s7SGfyB1WQ/JkfNqtKhVmB2gZnxOUfYF993+j0EhNFlzZjtzhjK4unrEOCnT
k2pE/8gz/tgQwhKNx94gFRaFOdP6qovGMHuKj70PmDTwykZQn9TjP8KWISf795cU4lPvNMpQMx4L
Mxey85yiJL8rQuptJ/utfJDDUfjRFd45hIDpihNtcbSw4P9sHCqzUNEAqiGUXJy6YxFZQSElmhbH
iHmQ/2BHcPnChMJ7oaMIDhJ9vzhSN78u723IdbXujeVpR+M+DqYTNV0agvpZB8g+u2uvZFfaXu5D
0PLEwBAQ/gCiCwHZmUHIWVho5XHN0+qwQEiH4/YSTEwmUq6ZveDywZoQnWvwJll93iDxKQ9GiokT
y2O/FK9bPQq4dshXKUfbcxf5tKNnSxSCtWrlWmmNeEeY7DFrHmznZ9zfWNaXy8djJ6acL02cLzGb
Tl3VFVZG9rNa7xUZ9aZsp8RGTQlA20gV7FTnU/c9L/BSvznyvKAJZVPPO/Hkw2oE7yRF1VdMxWpA
lToifYvvLRk3xl6Q/GBDyN5Ma2EFFCF5kFz87l5zWdgd1xcudFT485VUZX4n64Y9E3ORugFlOrH8
SeYpTSsLJ46E6+/4xGc8JqhGGC/QIzjUnmwY6D+s7489IXQ1DcatRwJ79Gv2UBwzqL9OJ4jSIeHu
buR4nL20Eevjwko6aluATHxMT7Ni0BWdpGjR/MaEt9eHxZP2YN+Vx+HJkHRd/8Pa/tgSDnI5MYwF
aDlPUbNjGUxX5HsMACmEbaFyYj1oP//J4fpjTjjCK8oDhjPAXKX1h9TsIzuTlht4YP8UJgzAe1Gq
QRwSYY/1BLK1LsP5im/WA3onNSZxMOoL2RsUhmQ90L1owWniKAA0Fn674PtJbyxG3VpatI1xPHtj
vziaB/1L++Xyh9u7zaDTDcCUBrmtT4zwRt2hcc7zSPTTIu1oRe/KXtI6u0in8n6bmRwIBPZ5vKRt
wddbLYlNY0D+Ed90kQ4c//CoAeg+fjdvimj5DU0KP65c9q14rkPZQdu9Ss+NC44/KITGREEg4cIf
GrRlITwZqYf6OjmmHv0RR63fPBvMBTSAS48UvokMzImKH5e/9e6hwKQoxihQvEYtRkiQRi1J1SRD
DckIjd/OFdcegQKHm/ysweFYe7KcT+PrEj323J7w0ZW4nxM4LYkmCEKBCCOHlHaFvhiX1NbAmEmC
/Kg9ZdI3wt6Fem5X+N4bU8myoJYGWEfiUjtg2hZYkFKaQDp8+ZPuXUPnloQwk1Q0NlEBxNXd3Iwq
8ejwxDrZk0dmRAguXU/pkKAjHWnGW5X+KoZTW95dXsfecT9bhyPAF2nStFquwASzXvrlNCayeCwz
IGStJunixWY6QF/XoDTnA4zNtylxq5c1eMcfzKCGlaF79jpfBNg89NHBG6h/OvRbPsyllWN3rJvx
t3Fqb/kcge1vofJFfVv9JZTXlfiGiy5/blJwvaTvsol0+JDjdgcZNs+pQYbxVcvCcnqIZS8emTHB
+3JzThW9496XPJj2Y2of7eRhjH2Qa+aysQ+gdHeWdu4jQsqVo/mV4zC/n6qBBVlrFk9zzHqU7NIh
x1nbyEnvVytzmVE2D0WlDfd2jKF4p6S0h1iNubymiZO9aKqiNH6/ggPerOtC9ddGSTq3YJ3yUJl2
vRxTTLJ8q6BYcjDzVrNOZB6qU4Yr6Cs17Wl0l2wC29o2bDU4RzanyA8F1Qpf70bz99zE9OCoeJK5
Wal1m7vYJPZb8Mss/mboBWRNF6WJLKsb71UIurbfigHzph6YJhzbJa2d2+5gj8V3oq/T4A1Tgvn9
dRnMm4omxeoqzayHsaGlC2jfxzIwhtp8WFvTKVySqcsd1fA7A6xziwNL7Wfohw82yM27elVzCFC0
lXUApU7GPNWY1zcrVvMTZIlzzaf5ZILsBoQYt/nQrutPrQa33GLES4WlVWV9lSRLo7gMWtT389z3
tasB5tiflKaebhq93PSv2zDl6U89dQpQ8MXEzE+1XtnQuchpGd8PFHORPoXoDPS4wckKSua8s8PF
6Rl0QxM2u2qRpoWrTVVyDbz9agE4O7O1usMEvIL310rnl64qnM1tq3kGEKpJNhpkQzf2Hp3jWbua
jLkxQhTtzNKfoLlhBf1qtBAh7Ism9nU2WMcsm6sjzTSwa/dgjCk8VCNSX8vAXBSUlsOSK2Aa9CxI
NtXMr4pO2UiY6TEZQvwrSd12njCoCx3AyY7WkaVfidXGlVdnsz0BjjaRH4s52+VzumSQPtNoYQSZ
pSuq3/Y6+IvnrsmPCWVWEoCWaznONcDVd6zW2vImHxLtYW5b5rjG0BuxS1vMtB4bSA4elaWbToo+
5F8rBQDWQ19uI/NMI4GcCAY4fIzbp3iYljVxoL6ars+daQ1vTaUbp9LM5yTMFEe7GdicV16jK+Rq
IU11svutvR2rVPfNWN1YMLHUgHwHEIVoMlszG3xbG6fFJYueh+mY57f5mpXg0FpZkvmbHuf3+phs
meuY7frL7rGq0unJoZwLO3OLXEmuy3FR3oasdI6ZyerXmSld7za1Zvp9lYEITcsNELJY4wyme6p0
IDKxrBs7XvPWNXMHYwfjrI6H2BzYbaUPU5RZGOo4UNZvq6vVE9jryx4A/nSCsp5VtuTQ1vZan2im
D9/n2QB7XJqor6YWQxg3SVQtGAp9qKKE6uyvASzMt3qSbwe2KuYVSNcxGjuuFfiChzYm+Zc6TnLL
tcq6ab2RLpiWHlYTteAmL0N1ULYiaKZpdpvJXprDWE7ztcnW+BY1Ejp/IYlG3yeC6z5ooH+m3xVG
UtDflMzVtw7pvOq1jqH0Ll3y7Bebu7aP6MjU23TemtpPVmQv/lzM8dcE6MTvrblWprdqCuiFN3tp
A0OrTLBSJGOxhDriR3ZL7XUxw3UBjMStUCcPwUWIiasFnXdMiLAWbVVFy5tjC+jCycytZIjGxMr9
MTbLAmPSzLztlLZ5xPmJFUgV0ukmtmI8AteiqN00r9hLOebV27Cl5aMBzsnbQS+mxlNtjBu79mSN
4VzT+ZdV6phh11PrerCb9KFlZP2h2aS7JT2D9HlczwdrHBJodkEr8VrHiHjtzjXp/UHdjOVgJl0K
wcs2dcKxNpfRNRApvs9xHoclxing/P263I1p54RbaSonxWrN79YAbI1XGDR5gmbJ9lfcMfXH1M/1
5prlpPauam2Kr6Uq9GnmJTHU49yMxcOgGajiglBx+TbOa3LVgcL4YA1L9bYW4BRyVbVHW6id6+oV
DFBt7ulJUj1pyTDdEzB2gIGzqebXJlerxyKxgCto4lZLUVffSh/jxOPNZJLeq6u1RYaNoBM6U1q9
8KrS6DZ2abwVpp2iDk/6ag3MTFmheTtVmBu3yGy/thOOIu6TwvHXOhmvqopkgbVqeuaRMplbf7EY
zbxez3rVrZi2PLG2jqfDlqakOjhl0d2Ms5lP7gz8/qllOsR1DZ1NmByf7C9znRR+kdiURVoHRhU/
Jin9Yi7VdrCSxohG6Ezn7rLORqRPKZA0tgUO9Dxnj1u/kus8r7sI82naIzAZWX/QG7v+zsAUBW7v
lg1fIRXXXg8gPfpimQZEm8cK5XrbHOzALpv0oIEjwMbgNrUf6TKudWCVdnwYNQMDlvkUH3DZrl/S
sU9Vd9mS9WdJ++3XrM9daMyJ/bba/LAm6raFccb6h7zdaisY18G5LZGU2WE/zVXqTcqydAAAxcni
5nVWHldFKR0fRb2+g8Rxah2r2FIP07Zpb0mH6/RQQuTutZjpzLxlqcDj30M5kfoq5Lyz42LbFa6T
Zt28gTlgwlRK3G9dPve45Y2yd8KOMhWha9CNF9PMQTZeNa0+uXwoAHAyI9Psw9K3djCpdfVkAdgO
lrnEzh+GzEnRmLanlbijmelH8M/UfmcsCNgdGfj0HyTuDZdAY7MKVTBYBVrPzMbT7MUMdK2FwIHV
1eqBKPV8l8xq9+ao/PJmZoHxbVLnnQeAynjInNV57la7C02VVHC0YdUf6inuMXdTdaOPEcvEPnR9
Ta+q0jG/snzpgPEfje2uLTXlF9HyJQID+AKqapasvlJMk+m2Q8tOhgOv6TCj+yNJDAahTXWrXLux
FL8cDP2vJFWqbz3UoiwXdOEdappmMoI6LGndsY+NH+bSF8d2NAbwpxfltZr3+JPrlj4COjLO7gwm
BRlp++7r+DxlFp43VV5raNojrzRCdrt69k16gwLYQXnpXfCNHPqgOGXQ/CswLPbaRhNwlLEnf6Tv
FSLOfoX4AoqVBhc+fxvnESfHn44aNKbk1fu9txzGAACjtEGtooo1MAs0ZHqeoXuVxjfNeFuwuyWX
NI92XwWOBZ1PYOOAwRKeWnXaoajX4wmyxKcuuSZ15EAvUb+r2u9kCi6/G3dLCqjL/9uY8ChIm3lp
TQ4aAb9oOF1jdsOfvll+BhSMHeDGkrEaSg0KhakF5zcByQo+4HUdTY8tQDeFFx+rSL0mnAficHmB
e4+e8/Xxd+1ZSz1erZWsGFyJcGG/lPb8JY1RUijScFNqiandAvq5Le47Z7ZSh1nIBmFrBuUvDbZj
4UFWM/rXyIGsKLWHWgYQ58/O8ZWfWbMAwc31CjsHdovb+HXywXDhFq+O1/sm1GjRLgM4FIQ7X2Vo
D7JX5z63LLyRlUlptp476HyqbsdQtdw64OItdVCF02nC0H1xR0OG8YTZ7x8rX72SH/f92sDZ8oW3
s93PeGTGOIgYIT+OhY/WsWcesgiKCafEt/lPuJcVcvaKIOcLFyLdXEx2Wqmw2ZHrePjeywYUdttX
ZwZECWqtzu3GRh3qvWOxgYg/v1NuC4zYLgfQePxypJU2mc9SIdisZTWuhB9H+7XGXAmGPPzBHVZ0
kTmzrrSiuFcDP1+gEG60oVuVATyIaH7SF+h7XPWBdtK97UbeC9xDo58fEHEUI7cnVVtN7BYeQ+BR
5k3y7YXXb7MDphYSFyjdO8vlrcjpl33MpDoH/+HbYrTdgFba53Kt0rI4y2eADvLIDimqp6js/JyB
Q4cq2aO0WLbvnH+sCfEgXvoxaSdYK35XzwZednAf5bDdstFLbzmrWRmy4+XguncZghfAAbsCZDpV
EeZA8HgkhW4Ar2S2V32n3NUxqiLqt8tW9m72cytCCK9GsCSlBaxY1Mu0u64LR/0t0Y8Et3z1wHr/
srndG+rcnhDGEwzwzHjbchCihdiiAzxHveE0+tvhv0Gl791Q5+aEfTMGk6RZh+XhtXVQ1C/OqnhF
VbmEaRLll93tglgxmF5Ng1PDfbwxdNbZ2tJiYaQK7fmYs6uCHC5/vL3cBaRSYJIFfBzEscK3Yxpp
8fi3IBZv9t6sRpQd1/htRZ+CVJ5ZLf+gfI85Dwi9AS0MYK1wExXUqTUcMIg9t3nUlQWWpV0nrWx4
kv8ZsSh8bka4a8iyWnRrQLvooPmZZmqYZZ03bMU3VYdGRlxIPuLeST43J+wTGDHsUV9AH0ygsrFZ
jyQPLu/SniPYFLTuJrrUDpq5Hx1hUFtL2SwQICcoqBdX+vDUYxziso3dY8ShSRjMBZPcJzUjKBET
UnVwhd5086iB+tiius2VPbogiuIxMPZkYJPdD3dmUrhdEvDX1KUOLmODjgeFIKzX1l+Xl7V3Ws+L
6EL6unYpJgj4pQJu4bx40PPTMD2svcSv9xZyboX/+1lu106KQQHfQWcfPI3QaNMGJtmeXQsoruDo
6FDYFt8xZuWgDsCD3NwwzwDZ39/WmfpXy/bMhHBqIKWQzKxBYJsClOuBMlW85YErX/CGUezpj5d3
ZtfhgD7+95KEY1NRY54biAyCDm08cPnCImQlcM+2ywEsuZdI7qXdBOPMoMhSgL66mjaYvcf4EifZ
nPwJo+Gdy3HCykHbXOVV86wATVJXCfEIuOu/yRLS3RTj/CcI6VtblblNVvwEdrDD7Lgd59mdcFVZ
QXrqr9aH/+0Ti+QFOmq0Wwa0V5Q8b0F7qx1jv6vczBv95gG1/1BqcO8+AfYCYxPoTCHGC8dtAudV
TwY+4O9tQf+M0jTe9sybjvXRAhgkd0ENe91461UuYaDYT8XPeo/CTWal66aCRwPxnrjaS3Lsw+HK
9gGY+xK7EOICSFUG2fgUlSnUaABq0fEf2GBE1YkSF/+SD5kVrXXu2jGQ862juY05SWmnP31VwZLg
NVqtj3jD9QqH4AIjx5eGqiakpe7G7yMebSyYr9qrNTTwVJbkIJ/ijmBaCNGkmEcE0NKKcuPNHkEz
JrnaPr8LBQOCx6xLgwJ4G1vR9Jbfc6wG0O1eEmLuqr1+54Q90uh/XZQQrvPBrgwTuqKRsqGSyb5Z
MrTcZ7i2sCrBG6eW9BtofGK8dksn1AKA9r2+ddk7/9JC/eqRw+lBYi8TaJW5ipCdplyDBXCmGBPK
5pEqN2n3bVt+5E3YAZJrxz8uBxiZdwiJSbVuNTQnRwWKWb9j68mREZLLjphwJaFYqqxoRMZR3r3M
+vdypF4nQxTv2qAEXB4guIN6j2BDGbqCKOsIJW60XYbh2FurS2bJpMjn8MQdAkznqBESmyCb/5gh
bKrd1YpaWwiM87s+UMzraAtu186tT+RYhzLl78/3q2BS8HKlLaesNYiCgpNyZ2C4erki95nHIjsA
dljK6/wp0+LmHBDGoloOMWdV8DyUuCs8MrBCBYISbhzHeK0oNwQNkZrkmX/Z8fY2zQEuDzcNEJxA
ZX/8nLVpKRVZEJbsqTio7RokWXqVttPxspm9NZ2bEQLvpDUjWuNrHAGPEK5T7HV64tasfEJzXzZL
xyPph0cLvt+5LSHSzhnIHHtwHGHwZsYgXXaoQhjLwJpqYBB+miUpq+wLCg6ZUztjsYOlpVoeZCrI
drM+qpNSYubTU0xYleCEfbehoe+0cbS1zYEZyrXFMKXSAQloQmDY/n15v3Zvk/OPyFd9lohrjbJm
g9LFKI9DJoHDyTEjekPu6S0XGVp9+is9ad8lRvei4LlRwfPb1a5ya+rj951re5ed7CiL8gflBjuH
kxZ75EFict9ZIIYHRlNA5KlgMrFZo0A6wYocAFy8dDTCTP3VgI/FRc/FTyp2ZaboBRstddGizzG2
g1KIOSTu//g7hAtAgaKMXWlGElhfFl9B/yh7HY6LRwJQcPyQzabxB8HnE/Jn0UKkHuyhKa26xcBH
NEXaVRYOyOvUK1let3/o/5gR3iUZSepqUvBti9LVYjDFt8aV0wVUY4+Sr7d/Bv9tSXyQLEXSo4uK
r6ccOe/RHGYnXs5dADKuwbXUACMqawZIFieSqJU2RDeSVQXut2Bu2YCfpf9eDLZnJjJuhf2T/2dx
QjxbRmVZUdqKUVOqHJflhq+O9aM92YDCtBVAA70EU7mbdIGCHeVvYJs5wPnj4SfODORm39XB4NdI
vBa/fQD2FdcsGIq+2q7pgRPmnkaSTdw9/WBdRQYBLkoMp3+0Ck0KVekHTICygbpD9UoYu1my2Gvs
5DqdgY7oiVetv4wMTfTppqdjUKzXG6slV9VntD+PtOChRgUH9O3gcv74O5plGSp9xnWvQrfZwODO
FvZo0fGxHSlxC79eP53EM1vCSaS2vUx6ZgL69E64zelNqoiPo8oS6V131SHKpWEWCYP4wj1fFVOn
07rBBVwjKyuiRJtdp/05NrL5yt1dBLgDkHXdhPa1uKI5sYouW/OgvC5uY1T/eTewO8R3CoaQCrDN
ykoBu8EMhJyQVVDRFiNCBLd01uiAripRAdEWdY2U3rP6yU2BcWgKd8pup1SyRr6Ej5vGSfEsPMFx
7ED2IzhqVkMTU1kMBSCX1U8gLKI64DrWq79WRT8Y5lvWzRKf/BzfYBEK3ziUKgWhnLB7htXagH5W
yEC7zmNFaCyBrXWyO4hnKp/WBTVdKGAgIXTEY5+xhqZmjdcx/cprKtlpcge3frbf9Uvk3HGfazgo
XaN38m97Qo4BoIbJWNvyg8bbRAnsjRD1/O+Y6j775UdjgpuUGivKPIExUl8x/ZteSIDinw/Yx78v
RI2pyQnrJ6pENdx8PozJjabW/uTIbgPZOoTzpbMW2Mp6UtAUatyl+mnIhMd2njtYCYhiEPnBPob5
0I/xr9YBjXUKWEiexwO71VHrynCC6+d/8arIWqM7vg2vxlPONKHEjdHNj+aAzFqShMxgEEdYIpvt
9yCXLyv9+fL1srM/IJQHagCyH4juIhV2bSC1dDq1DRxruBqhbWpOBwcELlohMbTn1jw44OKA0KKp
vk/0nKXOlVYUKS2JHSlHO+SFO+cQBxwNAUwC+vOXl7X39c6MibUzpVUcazNA2ltA1GDeXqbmZy+b
yX//I0Jg0DA2D21y8MWgpSH4HMPTY9GhLRj0GP8xPN3fmJv/5KHd8YrrovPVAFpVYXFfQuFAj2TQ
mZ14CzVeOAjvDYHITXDIVUtrw5nm5MRY5gPt5bPCp5MVASzcL0H195/E6EraGFez0M1TseiPDtnH
zqJqiY1gq6JnQ3KrgNZ9dipbuviXN2/vqOHZwR8eBiaxiRhx1QUyOxzHh6OWP9rPZZAcJtdwofBr
BCUko2RZwGfsDMB1KNEA/fvOoW8LUaopWZpPNqIgYAG9y1M7Awrd2zF+LK9GyBCYHjm232pspuzN
sb/WM9OCE6Gu6zhLijus8zMgIDEzpwAl5HwhmBLlkAtZXrB3MqAmBMoeeC5B9/fjNgK+XVCdU5gU
tPH64mqaGr/C5M4/2MJzM4K3qHGGQUOSK1GZ5I9djoiS9sBY2FSp3HnV3I7YaN4bgaovdwu+eZ3M
nh3jyUBlpC27C7ZAewzdVYRTsW7kAJesdzTGB3b+GvrHRmfuZEhSn70oClUEyqfaCVIR/hvOYhtR
tNHc1k6Jhu6mwYnXrkl7t5C/f5eCxfCPFf4rzqwoI1trFUKqGEq17xtIjIwm9YdMf6TShuPnxxX9
YEo4EHMHiPKa1jjs9c8u883OcpWsd+PpthtlHrlvC/hhDccAXKzCTUf6NUmAgk1OQwqlS8i4ulra
6d7UxddbDnhujimMf+Kd9I9J4RDogLeDqtFGcepa+Tpd87scwzhRERkBw5mTFc13khN8zT/mhMOQ
Zqya1wplbEC5r2gBcZMildTBdp5nfMeADoWDONTUBRfUyrZH6w87ZnyZD/wOqq8qLIfXh/7Zhv0x
JfhhwdK+7jv4oREzwJYfh/y7FgNMXOVebxwvb9Xu6T1bluCIROnKaVpbGs3TU+Y8pyVw9v+jCSEC
G6Y1knJFfj9VaaBbXQjur+89kyEFPk/P4pI53yGh7oMrZjYnu0FINDY/6Rv0DQ3dL+r+2EE4Li5H
F3yEHm7e1R2txS/t5ylvrrZGv17X1J1N+75Oi0Ndyiq179epmMec/TCx2F0xukH5zeHNpORY+ts3
oMehDK89QMYBDVXlXkflzZBc8p/fp/ga6FhAmQJCTXh8fwxm5jRhTKREyFSdbyU4fFX7bhq+Zspb
PGLGBiN7qoxcd/cU/rEo5oRNW2tNnhla1KSqN9BATaR1Cx6qxC+J57bJ0xbUasQaiWk0ZdwMiCvW
EwjvwXq2HPMfZgFKFU4h2MhWtJs8nNsTXNeOzRUvcch7sNTjA9lpYBph/UMHQ3EROIY/HmXE0jvb
xhFjSAEdylsxgsUy5/OwNUJZvnyjw+8ehS96wHShq2hBkT4UOpXE6p0AgBsVuiIIbHzYXzCoGWlM
1CwGD9Va+xSdH5NCA3ZQqDRl2dk8qHFg41AsgTohFaK0s+kQSZhiFmBi4d6MXQD93uHLsVt2Xn6S
lYH3FgaMJKfAB6JBEytCCSnz0Ux0JXI060ejLoeCOKfKyo+XA+jexUAcW4P0A4X+CwQgPh60vKK9
YZRVcmpwwoonPX3UQMA3+FmChkUcMKPxSHroY8nUwt7yzs0K51sbl7LQ10GJYqU/WmDtVOkW5tJG
3U7mdb468f2K/s/YNRRmlmKdr+mEZ9ZmvgIp0QYst1qJM+6kKrCG2SvoY0Le4v1bn2Vgfa4tI7MR
tJxkPUArr2SdD43Mp7yQPS53ghUsgTUbLzwHA2TC4w5IqVihc5Oe4ur3qt/XbXDZLWR/X+g8DiTF
J8rgfUX8bdkGt5dR6+5vzJ8F8NN29qlKUhdlYaAaqAFMpm+6b2MOb6iTgBSSurxsKUIylzNqt45i
gl8jL39rY7YFoAZRJd9rf+f/LEcIDkVNyi3LVhQ3J3s8Oh1xonbooWSiNatfm9pj268y7IrMJj9i
55+QqiWrGBbGqB4BpHNCocgbsmpws6yOYrDtXvYJ2Zbxfz+zVziK3Uy95US0COo5pBBitYYvVvZ4
2QwPOMIl+cG1hZSuqJJhmWfMTcb9hMF6HDOviJuGz8fdQqaVekbbPgHlnR4u292r1wA6gAo8ByTj
ISjsYUuLyqlHFYle0EUr2MDANRiqXgFIt3NIrusWPGSmVz5j2BPI7vlKOqKz46kffoCwoQlxhs7Y
aHIybqrSzR95Q5Pzopo3zqt+4hyisktm51t/sChsadyDJ4EtM465ETjpj3EAvqvT0bP9jsnLBi3s
y594r8gHeyijAIICOUxD2FuoVwLg6fRO1L2kj10E8umwB45MQwZEMPeDYd/LBndc9oM94XJjBDQI
tLCTU6JhGHjZ3Hy8z1fi5/TvG/rgtIIhWrK6B37CifTBcXswENr627YQD2fk8or2PuEHS8LFWTdD
Yhlrnp4wMm9BhmrECA6mhXFLB1WAcet7iT0eHi8cRzH7Z1ZroDM10yh+xZ0GfySKa4B3ExKI/PXo
Ww+XDe645Pn6RFGGkTHIem8bLoZZSzxlxH+2/giW6e/LgAwF8ONZ+9tc8hS3KJeAQPEZRGWiW7It
JYZi9OnJQLazqCDFXIDcaH5fXtm7MMinT3lmRnCSzakz0Dni0i6b+pap1rVF/o+0K1uOU1m2X0QE
8/AKNDR0t0ZLlv1C2PLeFDPFDF9/F97nWKiMu+7RfrEfFKFUFVlZWZkr18KoT1c+VynEQrTsb0Kk
U5eOvmQK7odsa2gZAK1hgP/9ffBGIkmHBXXvgFqfDcunbW6X2VOV5rYwFXYsfK2zYBl4qNj1Fv99
xdhRVQe/HYQG31vVC7SnFySugJ2tIMTcW7G4iw/vgcq0wnHV3ZTSejPGnIyubEs0x3AyhPmkJl9J
7so8mO+uc76ZYDuKRrOgLAQp5mCQ/i41YmfjMS5jJ+l9QBxlhZO57FhD4wWKwdCfwlOKJTFTU1pV
kq4B3hiJmp+KQItCZgmBcoruFx2QLDGWwdMZg5Lnurfs7OQ7w0yYnoVEn9o6QzbT0kOWC0e97hwx
4aXLe7HsnR3GPTR1mnDYcSDki47WaRYKjvSwhKpXILjwnqa8RTHuMU+zlS9ER2ABaRJw9jPI1XnC
bBwbrH8k8QSmCHzKwIhdhJOEXqDRc/3b7D3qt5tmMal53rSYxbASEiq39O/8rr8AaF7aGehonzFd
hEmJlqcYu1cBemdyPeabzK+qlCEDVQC6RvMB6XNIw9StLrPmjC+Lo0BkE0WgDzQ439lk0vYiE4xG
LBGw5AFk49FJTh4SYM6vb+ZuxvV2wiwm5UOm2eVijapoqYPd2TDO0jxzav/7h1jTcVAtE1T3jNvp
xKrnZGhwXxfVj6oYLk01eiB1SJX81IHJRU9rTi7yh8/1yyRbyRpmM59BvCQE5pOs2esoVXVZgaMn
+Ta9IcfKJeEHmo2gj5QR4TEjZkIv572HQI9KAaMScmeTIimBmHAbUU+0Fh98M05cpk49fLr+6XZe
P+8sMqlr2fV1Hfd4QILb5kYHoitPMMxSZCje9Ubk6l3D+ZC7Z3uzRCYoSmNRpaPcI3dNn6LxOKdQ
gkGn8/qq9kPixgoTEgVJgDabDivTbT6AOK+8BZMpAXi0P1Mv8awf1+3tJsg/ETng/NR09orRVIq2
y4R3viyGY/ZZmh8ipbVb+em6md292+T9zCFQh2Yo0qknoSbFoCByxRhspgLH73dP2psRttaTJV2a
UowqIqX61pKX0WpsYMH9zAqIgfEHHhvf7tZtzDFxODKbYgJjECrUrVWcYrQ03XpcVHBoqdJhICnv
btl1+I09JgjLSZMIuYJOsBxRm5JLOT/kWiBQA3wvGWcr9y8ZTFHp69Sn+Dt0ajAjWhOAB8YQmeI6
6L+2nUGEd7uAO3SlZLnuILuBWFGAnUGeg4om4/ZaAxKrcVbQxyl8kNHaClf4aNcFNxYYF2wjvVSE
Etcmcu16fBWqExj1OKd3/R1MuqsAmvXfVbAYoKEqqdZRXP/d6GuTBLjgmWZnUPmBzCdo1dw2icQx
uesVoI8GQTDMwj3eB95aWwSwMUr4UGl3BnY4EAXNJSZmCM3C0+v58fp32t1FQ131fFZUicHsIrUg
OFipQNUW2qmtT0pzHrhaE8reLr7ZYGHJdZspWpmIJAQjn/VFbszuk5HrlNqTltSyPWZzfygUuUic
eiSTP2Bq4X6MiXTEFLvxQrXqLs6alNNc39tnacXcYdkAMBrrxmxSoI6AoLEZkI6MhLwspXhUlPFe
yhu7lxrwiXArJWv0YF1pa4+53mqlL3Whgr25pPQ8ocXpK/mgukqng2hQATzUlCcv0gXhrymSRkeW
oJULNe9v17/3XpCTANeEEiSGagy26aEbFTjG8gm93EoonDZuwP9v1nZFwVUjf8C3gFiSIAepr7pA
7BanmVDjk6/4hS+F7i117ug8mPL+et5sMNs6UqnvabvCaeC6IE5O0bwx3alX/ELWXj+wd5g50iEW
LwKmwzy5695o2zZfIbba6JYYjqTkmbSmmy+czGTXNyGSIkI/FgLe7NSrgWfvaFoZRktQcZbUr5Hh
DvUjylHgu/vI6wOU2r9sMRkzWTIpk8qc4GJYPCjA2EmousIFQ9OAKfPhSHsRdWuO8Ym8yU21BC9g
WM3HQi4xupPZMxjTps8C8Ru1dNsuuP7V9rKIrUXGQ4w+ro0EBGWhID3H5NMUzYe8+kYHsLY9GdwX
8K4/AnhkIPdCq/snWdomrCwjikJ9Ys7eAJltxctOkGJzu1PkTRDJBUeuOwa1zyux7QVxMCT/Mspu
qq5lSawvGIoy/Wj2YxND6NwUYu9G3xph9jGbMYInGHCUZcE6ii9cVorfOd4x3721sB6Lzd6NPVGi
rpNn76UEMExyIZWmeKWb1V52kfzu7xpkYSCuPSsQcKghp/CB1HlrnklZBPB/LtqMXayTc2y5wnQe
5PuKB3DZfRBszTA3rj6OiaA1WGXj0ucmkOzUbb6Pnva3fAQni3Pd+ffdEe1mvFZ1BQP077cU8naU
9mW6eLF0awoPefaZdo905hyxff97s8LsXL4MRdYLmP0D76EdK14tPo08mkGeDWbbRFNIq7xBopLH
h84KJPHQSJxl7CbJQAT8d7fYRGWxUCeDh84A+CrGccVm5iJ048vcHp7rh+GpBIvE9e+zuyoo9aww
OKg4/XSWjcsDSAgFhQRYJAr5gKULVPkvreFkOntAJAVYil9GlPdO0PQA5SgJYq5mgye7fW5B3IDy
QXS3PBRn0Wvszqk+aU5G7PgDbe13ppnbxdAqeRJr9KNqMX3pBuVzmiWcLdyNS+CyRrAF5x1quczq
ZjIJYztYQa5LZ0kiF6Xi0QzxTLD+LQrJYkTrU2MqHU02bal3/3c/AMoG4ipYB9bCeHe+qMPSaDhB
OXhErC9WDrZ0zk2/52obE6x+UGvEci1kLR4W/ZNWBdT8VnH56/YSF8g8QWAZyFsLXcH330IvqilK
xCYOZ1/rV1254hmVbRCRVY7gCE+LZgMlPx06iFZ/5CRtTTNODg13SRpIjy5zAVJvcuiF1wmJ7fXP
tOcIWyPrzzfHdU5jBSPcdRwW9auxfFF5x2V3/9DOESU0sMCcxDhaDG7rTGplEhbNw6D9IPE5XSrH
FCcQivM6nKtLsQ8SaBIDZwVVrhVG+n4tuklW8vYIaIMytvX079k8ayCRVCU3Ux/m6XXKH65v3t5d
tDXIOEeuVSAYljPML2SoXSaHdEztGm/cj0zuKBi909eIiqEC9mmXSGOkG7SIVqEd6DAlYeFQtzp3
4MP8/8ik7H20rTkmMSrKoo70PAfgCuzZYFP1NQWtXGqOj4jmtTxw4t1uAoExbUzvoDKrgyL2/YeD
wr0YlQ3w033YQ/pPOjYnMKe7/4wP8Oo4e1FDRRkYzT6M8UjsG06segrXQdTItYciO5XljwmTftcd
g2eD2UBByCg1wewdamQ6GvP4SZRzD2IjL9fN7PkflKvwelvFuCGL9H7fhrXSnUckDiW09HPqaqi0
KaW/8Egedv0BcRwFWIxHYgbhvR0zFnFLNYhEMfjtnV6qDpbVnjUJGPdU1z2jrTgesXeSwTFpomeO
otFvNd8srxNw6oJ+Jg1WusLMV3zVk488bMluGwKjcAB1AJYJdDsTYtNZbDM6JgmKvvb0uuJPp2N+
KiR3ClcVq7VVJX69/s12XWNjkgm40CuhkwGypKCLodheoI0I86PEYwnmmVl/vonrqJuWmlx3SGCj
3DbK1wkShap/fSm77rdZCuN+Rk6hiYECWBBDKyWSBLuvPEpbf+IStax1CDayb7/T6qCb1bRiJGZD
jgCRTILkdlN/FxO8rPW8OFVj0YaUdHdaqcRBauUB6O/VgXOg967J7R/AXGPFostEKbCdZlx9GY0k
lGuLk9Tu7yZoHxVRB5ic7cKJRqLnGEKIw7Z8ljUPo6bZ1NgLr9m3e5b1X2bYzluJViMZzI6Ehpz4
srCcRUlL7WjJMrsd0TOl9PN1L/nDIXuzyFzLaWSBIDvGKzR+7s70ZvQrDE6CSPMS3UoH9RTf8mQL
933/zSATrvQW2iUCTfGRmgdDuiNg+Vd4IKd9h3izwUQOPAMmSNng6DbzTZYfcoMT2nlrYMJEoqV5
Q1JsWheDu2yI77qsv+0sXsdw/+pdAbqA6ALIwRbnJwmHZZkwW5a/aI/CLRhnVtIlHeiplRmW/u+Q
agXaegjtwHJD8475MhE0aCKjQGJRKpALFExXMnPfTDoOqGdv8zDeiYqVpmNlP2kON+FiMFCS67Fm
z6TQcxhSKC98H0be23rvwG6tMIvR21aXsiX6CXMTgcXMHdOHohxYuy2gYL7OCqirYkdcKeA51+Oe
820tM85HzZ6YXYf1WWUN1SHLthTOh+KtjXE/IwPLKoECTSjJ57h9NgD3pKjdvnJCw14w2i6EuaUE
KetmNEdET7PHg2ATR5395QRpoUC3lTCy1TMqtinkpfi83bw9ZC4vSF+MYjvD9OgMcMMjee0nUCGt
AqdgHGvtpcAACu9W5m0rc4/V6MgvOWjOgsE0ITUlVSfSRL1o60kOcgulVDgbzFskc20p7QB5GilO
QgzF21A3s8nEOQX7Rw14Mhntl/Wf9zfzopGqymSCaZr6fqiPtagiE+Ap1O9um7pOLaDmg4ECxt9N
WWrGpBDxSMWklYbW5WuSna3+y0e8cWOGWQsEVQyqiwA2qH7/XP/oL9PnLIxcdLTupwP0OD0Qtt2W
GOf0rxve/Urry05GjxS4R8auPopGHNUWbv60tVPgcRvd+3cWmHNm4Gk5FRqqGGMG4jnQF5fcaLhG
OzZFAz82ylZ4KEDUlImGSUnXilInedqtPNvZMb43Py1hexZC8MJxWW92t8xYeXzwJIaYInOQ9EIc
+ypex1i68lOj609D+XB9y3Yde2OBOTrzsqhSuTbjRQBh6RNZML/JQYPuuvXGxPoK2lxTfQMTVkSh
cjxD/PrOkAM00N1U0uzrS9mtAoP347+7xeZ8RY+mf2qqJBy8FSBd+fFwWJWHUSF12+/LHZfkdndl
UKFSZEAzUKNnVkZKy+ob1NMCAumaFPfvEajakxhY6MIJ/uTLx/lkPugHzjp3ffDNLFvtlnSIOWOa
nITm5R+5EhWyL6YtupnLZ7nZdUHAT5A3rVNiMnOmBrXP875EZUuCAGAlnZbo8fpydj1wY2Dd5I17
5ESi87RYFuBj2n0LodjOEIM4+UgFUNuYYY7SopB07iH/GBSYATuo2Ri7XUzND/ngxgxznjQZWldS
ghpC5y2e5qEcEkDF8DCCBw+Dnq7x6frm7VCdoUcPnTBwVQEgBNbN97u3TAm00uc5DoUmLAP5sDJY
zz/UzpkVOzmv+iMr1XJ0k/K4iNeFsIEQoCQcN6DJDdBxvDdcYux0TDqkhW10EHO/aadjN9xU8Tcd
M34Nbwh593WFCTtQf4ELQ4MQwntzUVbPrZZPqBJbh1wA3Zh8kI6JX8WHJALPIA3AYn2pOOnhnmuC
BAeCCKidWDKLyRMTSytkgoBSJYGYH7P4W5lxHGbfBDAJgA2B7IMddSqqkgwdmP/wiBvP0Mq8a+Lu
OC758bqf8MysP98cshgSkQ2tMH6Txm4s/2gqZ05frptYDxDrEMaKrvjPSpgvJAlEM4uEJKEZPUbl
DZHAQCE7UnMzN851S3uut1LcoKyJboXKTlAQGaMMKeaNw6lMwn7oD1I0hDU+Tvs6gjyoorwmz14M
3BpknvZE7mfSjwi4Uf9NSLy6+kghdWtgjfibzzOmkLdcSqwok3pbNy9lctFzzmtx93rcGmHSSyml
E1R/4QMqhpVK0JUBpet3uB8h++SRC3cydjc2bQ2u27pZlQEGm4iiooQpujLAGP9zdiDeKq01hRC6
dCxMmpGDwImIu54OXTD4IViCDBa/SNpkIaNAsTrwiylKdIAGILDPPSeZ3ZvWRib7Zoe5+6H9OatR
rCFxChfZLg5Iaz2jsWW3cVBPPVz3eM6iWDgjlICbcahgTOglG9rIS+NIy8IJRbteLgO0hEwTlWL2
KsnMwQDBi4G0Qq9tNA5i9a/rq9g3ANoTJP+Khaf1e3/QlS7qrAW5ZlwQe6DfIaN83cC+i8u/LLCR
AdKkI4a+Fwz/3faQwvrWOmjCBUMIIED+AG6oD1DEQqRzY5CJDHGc1oNO0Fe0VBrkS2naJCMvgAd/
kRPeJPgaQLcBFjg8PAEt/IduOe4kJsCOmMkXl56kYZ62kGJtvQYKrFVpU+6I2hpufrME8lTAGhRc
tixHOShI5Jq2NQkU8HmdV03G+hgHqGUJfoEkhjcP9LMXdc0eEyjGRSsnrU6yEE820R/x5Q6lm3pQ
xHullp0E0KQD4p4rvLUGvN/MInEHVSSaZCb7lmsFIinxStPUuZInwWDmxz51F2h/iMecK3Lzm3f+
/IAbe0wAtiCwBDQpFESFo/DY/Zy5VW7i8+LUN+vAqPxw/TSwx401x+wqESxDbBUMNur13UI/U+3b
9d//W07GGlij1ia+l8acAzEnZoCnrFT2kG0Gi96pdQUUVckxPeR+y7souXvIHIKYxD3kz4EmotBN
gVKaF/8FWhOnCNah7AV9aff6IteYdM1HmGdDNEh6IpeQUVBBplt6w1GBOim/Rcf7Vkw2LaLSCbwz
gm6nj8483Qjd9+vr4G4cE3yFPkp00L8IeKt2vVPcSBhpj9wccj6+LNsg0wqyz9dNctbEXlr1gK6t
GidpKEFXfZoelpxzB/MMMMEX+CVSaFENKlGB2gZUqUbevN1uyH07scYaKDceLmodQF6JnoYxaLME
rfZprNgExHS9onOS2t/AXsxpYrHDg97KSol+TggM20unHppgvFQO0qXZVn/oeMrJ3uSjagYq8P8x
u2Atr/u8WaWWY1ZC1/Chkmk8i6N4mxWqvVCRs0I2iWHNMOEiIXVmgiQL6SCufyv1jFVFmbxedzqe
n7OE+CLwNrTVFpD/eijoe5WfodQ9e9Ph/weL/i3JZVfFBIimzSq1k9UUg9XNGZI8Dsq3GMqMflBo
uyAx9FJqjyfeTOb6W6+EJYOJF20lm5MuAX4omZmdxX+pzXFWL5l4l44c5+AdMiZudJlCqQJqmDCu
FMCHgSGZobJtX/9qHNdgK1qF2CiVOhcgEae1rWo3ZXwhFqcM+ZOI98qesYz39YLCD01wdbSH/IUe
Ble5Wx7VsLtDzcTB/IgUmneqm95kZ8nBRQa6dB7UjbOXbF+wzOsJj30xDaDFDlo+T9Z4ECpOwGKR
HqSVhIUmdRpaSuHWrWzr6uusuDmvls87ZiYTMyoNRVE6wQHF+xXL1PqRWx+NJwwEAMDSH1vOYAUv
12CJO6HXk4vNglhvJF9z0dMtcG2Mrl4+ZJajz7U9Nhe11e0pBSruaE4nDIRywtcflqyg5AVoGsgj
mCmSMYvGYZ5GVLxqR7kFkfBBOpWAGUPJ7HU8d37sKgrnXOwf8zeTzA1XDKRqQTmdhKmU3OcA+kH+
8Q4c8p5sWiOQ9tzoue8/bwaZC09KUAQTlzoLR2dym7vcswq7+R59SpzukH1a8fvJYyY55chZ6B9u
vzfDyvs7yKrbGSM1WOkqJGC8GIWTQey39cxbyemDlSBTP6qfLS7/NG/BjB8TDBEm+aJnYbYERMkx
vfWjyW4Sk1cu5dlhLr+q7OoZosLACctnq70H61livNLFvR5Hf8M5/HMbvW3j+mdsrnJa680sEjkL
V1XDxS1dDEWcVBtvU7AxCxxgMvdEMHffQCPRahbcDeJ9DV5t7YgiyBfFnw6olXq5s3Ai+B/u2rfV
MbdeQWJjSHs1Ay+U4mHKrrydvseqbR3an9jkWYZ4OEYx/IpzB/6sG/x+dbwZZi7BMUPzPlebLEyD
yYX0aqjCJWW35rNM718Rvyyxo2p9r2kDetk4By+6P2Oqiz5FroUXznAob3Ar+bzkb/+B82aQCTF1
0vWqXJhgFomtk6DXz4a8nKIsepqFxoGICo7EYH1WpM8cT+UtlIk0Vpq3kJ41hGN6hgQ9+NAhvjkc
tYvoRXZSOigScelw97OMt6UyMaYQNbpUgtQFoxZ/0jT12GrxbaHyytM8b2G5LIy5G/OpLbNwqOGR
GnmU2sHGLOshyTI3S6KvVb7cCWn5vY5jzj25H2aADUeJbcWHMyckSiMtFbs4DRsVjlpeUOtHWLWp
crz++dbf8/uBeLPDHIjETEx9LAHvLMBZpHWBpn21ltu4dYD1kKNP143t34K/jLF93aZOp1iYBjMY
Iassj7Vj6qlNercRDr3MKWrsH4c3W8xxiPUuVdW5K4L83ASgm7tR/D7o+Od8TRaubCCrGiElKFNn
EYh95ohIjgGdDa8tl9EGgFC1DS3/0WkIAvKcj4dmAscpHUceHeP+cXhbKnMcUlGQMM+J8o0uhsVy
36dnkzf79Ye07c3GGgU295EQVXOdkjYLl8f42fTVw3KUU1f+lD5LjnSgt7HHnVzaryYi//zPGWA7
1nGayZKBcxA2r8orppZ0J3eFQ37SqSuB0Sg/1Jf8wkvtOQeCLZ6nc9NH0KjMQqIeFN0vpSc99zT6
OLS22HKJoHnew1y88mQ1RWP1WQgC1GAQDMzNfG2pYHcUJ6SbDIfOmSvLUN5tVF5NZD9wv20vE2Kk
LC9bEUNVYTI8tVNt1/HjvzvuTGyJ+r4qhRgC3XJdKyFRZIHY6WzKLh2n9FGONUzJkkK8v26V8wFZ
HleQB1ApAq3okYwgQVRR5inAdW142SSB9OivLvGv2+MENYUJNK00FJWSosZeYbq+XUCn/xUdA6lT
3a7lVV54a2Pu2jQ2ZSoSJQtVuTpMtdTZcTnciIsG1achKJfEaZuZhyXnnUOFiS/KPMWgVULxbHo1
fbrYJSTYdIzzrNrakEbXoCcTOZr777aVCThib4ABtq3S0OweshIToINN4x+iKjgmD+X7h/T310lg
mfxLk3SRTIwslO+bc3bEw7SzxR/kGc9TL7tVwGjAe0VwQrbCpPfZIM25InYpOEaO+nSEp84tr03M
iS0KE1sSSUq0fFxwLdzLjmBL0IodsaDuwhNb4OQqLIIEQpr1IKdxFprKEGq1ictcuFgziqw6T3SK
t29MSKlKYDrNRExCoQbE6FVbHC06Xnc8jgmWnbNv0PCUMyMNM9W0DeJPfQ1lAM6Li3OQWUpOcexM
usxZEVp5Ct9+UVtqi0AzpfdQFjK5z541LlxJUlQmbshLMwt6h47wfN//rYcgOPUiCLfZ0wGd+5BX
0+TtIBMvkqpZChM8hGGkyc/ygBRo/E6tmBMgONeXygSIhdJhhJgq3qxoGqjpyRT+VxjvP2/wX2FB
Xde5yXmUqVAjY+0Ja7e0PMwUHVrjq8TDs/3hMfxmho0FRh/VMbFQjkK/wLjVvFWQiKZ2iszKn3KI
3kFlKrXRE0u+X3f1/cC38g4BUQswrMWYFlAEm2PRIEF6bp+Vc3qbOa1bBdndP3MAvNxq1zE25piI
VJtDJNEYxPiG9c3opnNML5I6cI7Wrl9sjKxHb/PVqFYujVoVajClXztySxWO3/EWwYSgBOJRYtEg
2+7Nxz4/LPOl4vXRd1OKX0sAM8z7JcRJO2O0EaIWcZM4k3ToNS81e7fQD6l6d90FeKaY7CU3o1TA
mKsBwYDPaaMlcHFQ3Yi1u2TV56EU/Ovmdq+KzcqYQETrCoUtCzetWXd2BJ0TqXHT4iRKh+t2ftMX
+3l2N4aYGFQhgzcWAV8JjE5+6SahHsiPa770VB8wKumoR+HLBESlG3v477rx3eC+sc1EJiJFRj/p
Ai53CxUDd1Y9o/Bm/WjlqhPzHvD72dnGGhOlBq0XIZUHSFHnTS8/a4UeeYyfVHs4pA+iiyL+iXeO
OXHDYkGcnSKm4MnSoyOE29qj5iVh5qi2+gp+QCscg8zjFbf2D52KiVdRtSAXwhw6kDOoMoT/EOyX
0tZMW9W/Yxrr+mfbDxy/bLAPh0UW8y5vaBbmfWhND0L6fP33c9bAPhSgnWzpqWmkQaN/F9vuliy6
Wwq8ZIxnhTlhetPOuHvxaB6tO1MEgdtLWf7LjWLOVlmDkHdIAHLMsyTshvmECOL8u71ijpDUJIVs
CQAgq7nlGBnycprY1qhycMH7ZQ0oSv7Hr9jMX+vJPLdrmc18uhTf9BCvRtdwfKF2Zrf7KfR+fV37
df2NQebGHemUFb0155gUbwLtOBwHQCgjG+0YN+e+ofaj7dvqmPuWdr0cGeaMOQotu60V1CxJFU6K
dqCJztvJ1a9+SzE3C2OuXatXcbnrGGdWfeNFPazt+t7TX2QQbvGBDtxtZOJBpk64tiYgvhp3Pkiu
hHkNAQqgslcBf6VyJp3/EO5+7SP7JADFfS8nKmpCo1NQZyV8yPzqRbnHVIonn2Iu4ItrkLmVE2M2
8N1wwureKdFHqx/VL2KgzA65WTG+GF3nMS/9rL1e+X7sE6GptGqspjmBQF8arNfI7XhThMNntGSN
C7mZ3caWj7X/9/g5OnCrixxHZXGKQ2+QxRCF5mc/KEVD9LV/ioLEX+6zYDz3d51fTjj+dvX5+nHk
hHz2DQFEkJJU6zO8hlh26tcxpxbFCcbsC6KRW72saYeqKXX7+UmqUkgEcDK41dWvfTgmouilqc5j
iTFDUVFt0i1+NkPpJCptRT2J4OAe+86Bijwny+atjAktsVSCI9MCyKnX3UQNRfmvJT5e/zi8Q87q
aA311OdNimbdCkusHkqv8BMABC1M6JW++e9uHJWJKANIQVtpLuAK0bdq+qRJX5rs9fqC1j258qVY
NmUxM4tKENCTX2h7G7UqEg0w4kSFYyWnQtd4EXm9hq+ZY4NIPgKGhvpC2Lz0z+XdGrRKXDdSaIUD
NpDHV845SxqTeAwq3pIAqiInlL8oxWVoeBIK+wbQC0NBCYJx7AxlImVtlEmjcLSs2zZ6EJcPufTb
72duMB0vk67NVFAYRBdtTm3RehIUTsDZPzZvNhgvIxPibJsj4Gip8b0y5rui+JFC/Om6o+2H019W
2D4bpSrBkBkqCjIVMn8huemg2g6JcRlSnmOkyO51e/slDKig/OfTsAQG5WwmkWABXAudJ0+/j4+l
F7mBdsht1RYukNHBfAjvwHLcgW28jYhrzVyvKDCMChnV58TitGD327+bVa0HbFNJIBQwr6oFTqjL
R2Btcfmry01nlR6VQBI4zh5mqLwunn2ViJzYx/ETlsRUniIdCkGiFsxiQOdPAEWlxkfujVVXHOzL
GPdi2eiSSF8krQAZWG1gDI9Kz2TEBMwESrAoJg4Yhe/UwTxmbRlwnGU3Lm0MM3FJlqq2yousBb+K
HNIb5didoLZ00UCZVN3Gtzyp8V0/2Zhj4pJq1IYIPVtEXfmcy08Kj71l/5qCHg+YO7CPCksZJ9Oo
wisFcFhFsiN/VSDFPNZ0P3poUYa5I/L6dr9NLP2sbWwMMkFErhtV0E0U9tuD9NIEva9/6ezFKX6o
AOxd/1i7V9abKdZJRLOzpLxdMKpCZOLQMfoGSO6xIbOtF+knSIfzCvz7L7KNRcY7QAavm4NlAInw
OLhrqh25xo05OOJtFZQHiEQAx/YhdN7GJuMigOpbYllNeZCn4gmML66edUdzMe4GsTik9YfC88Yc
E1e6uZokIUc/benIoTY+jZCBySl6AJwMYDeIbOysJ2MTv5RSbbQmK4Vjjg629akwfav6dt0/dm+a
jYn1T9iYkIdSbUUTdBqlFdnDILsmAXjyxpA5TzCeHzJJbh5FFsjb4fIdUHflMZ7xiXJ7FsJF4rH7
7e+agQlsCNMaUJB+v6Sky8p+WNB4TMANn5gvhil6Rf4/6lD9c4TfjDAel2hRPyHNycJ5lDKnaGLL
LkU9c8pyLg5SXL4mtXoyLS4V9x+C1ZthxvdouRTWaOFlSQJyJ2PYUTss4QqT/gjVOLtKxgH1jvSV
YRWo9i7HZPG19q4t3TK6MfMLNLe0jOMk+2kI2Bv+++kYb4yM1ISwNYVysWa/1I2Lyq8XH3Q3xRMC
0z6d49aO5Yocs/tn4M0q65sDeM9GgglmOU/spAOjenurzF8zpJDXD9s+tnazvvWUbE6bUQHkVzZo
rM335bmT7Um2xcOqAGc5KpheAyOsgKb2Gh/8BB9JjjemmeSYDGIpEVPsA1k9zdlNHIUN4dw1+xf1
2z4y19qidEQE2UwWKuk5b2+Qc3G2bz1Uvz2I3tbA4r4lc9GEooY7yn50vxat0++tu7KKpGBO5KUd
nDDCDimoXUazPsUsjpCmzpzcdfWrxuPG49lgosiiRPWELA63s3zGlE9feovE+Sj7pajNpjEBQzD0
KJZoSwLak4eqL3zBqKGmODkCbX4ojfUZw06KLUP+rR/LY09E3xynx0FFFef659u/An65BzuoQIoe
HBk53EMyMnso72n5IAudncl3C3m+booXJdkhhVYxKjrk1EQxbPFWFT3tJjmPLshuDqXDg59w4gdL
TlGbZCwzOkDOhpROo7cny6ydUTBDGQO01xfGOWIsUzdNxqZV0jwJiQkaVMhdA2hmfr9ug7ccJlJM
WW41cdmlgWHdKlFvl3PsRh340RrOHbrr/avAuowZDiBkmdulz4xOMlYq6Gk4LVBNVR64s3y7Prcx
wVwosdpgEIfggM0aHpmk0h0qYdhdHjN3gOZtn0nuBzZvY5C5S6Qimgs6SX1gWYuzCK42Lk7aPQzk
x3U7+8d6Y4i5SigEMvJJms1Av9Dczh7IyiV3MJx4sNuz6Ipc5oNdt9gYZNwiSw2jN0mO+YxaOZgV
sdsZd5cZOVUvc7x8/+G+scXcJLJRj3GkV2kA/R1PNiZ7sLqXptVuoVJ/EQst6Gu5dTQVLfWGp2HG
8UoW958XydJCOgnjuUtjj4Pb60et/ovz9dYc9Leb7G2BrGAlhOSBO55IGUp9elDHS2cEpD4mGPIf
DKQfmj0vniX4Q+ldN8z5iJb8PgERZFq0o1aAAUw650gzcg/XHJiceQwW+6/AzQKZW6ccaqkmOjId
iC2e8aiO7eRQ+CJoFkvdBmb8EBObB1vaDY4bm0w8oRQD4rG50rDqp6p8qoWH65vH8wwmmLR9H08N
yA0DdQEVMPlbmnqbUI5rcCIWi+jp+yw34zixAlmvnZreCuKDoRROnPd223ES3/18dLNjTBBpZEtr
kxWCtdxGom+8qk7rkNv6VJ6mUNBs9VYJRXcVnuV9qn14x8YyE02GUkrl9ekEaFZyM93OzoguIAoh
qa3fjb09OW0gn8ixcOcTr96zBo9rZ48JLq2u5bIBMY9wbnV3RM9FrB/GRLQbK3J0ycmHp1jnVCKv
e47M4oFQhZBzkwIl3uunoXksjGNVvFx3zuvOL4vMq1cTy1bVoAcQmvQ1bkZbSzjlxn2cyq9PBsKd
97FjlNtiIUMOee4Lucu/1I/TZxVF9rvmADiHh0JSUdrppfh+fV28rWMCSTplYjKrwKbWkvVcGeWd
JX8mU+L+OytM6MhrKL1FY5aGQyTmtoibra/Mi17wQNH7ielmE5kYopKFKoMIAHieozG8TmFgbKdN
UWanQeXFrvDj/0j7ruXIcWXbL2IECfpX2mKVSt51vzDURvTe8+vvgvbdIzbEU9gz8zhR00omkEgk
0qx1WTFOnEDYTp9JkdZ6lWB6gDq5SQ4rWhMpkxZBCxWYHLgcIlwFGZeiJGVWpSoSjqIfxw6Sm+f+
kFylDfoxVPRj8BwJzzwYPzJL6qSoIK87dIMW1FMZ3eGFLdvVNJn/qB17s3WM36gzNYlqCbgdIBm3
EyQ268PiSS5QmlzOnl2+pclHeLRJEyxStIzEXDP0mDTXpVedi+zHer/ahjX608EQbTG15xtTpi2l
l0XT5friG8E1qosGUIcAc/TnGdemLqlSNIcdo0T4LY+5Jc2aPSritzla3wHGmwLEa+Kc8F3PBTAl
UcPigrCFrsZGW7Xs0I5ErwJpTk8DpuXQZ/VwWa3dBd2IYIwyyTNVDeUG8WSbuVUbvVaS7odRc6pA
U/DvRDErqBdtJeglaIhU+deivBDtqauDuOc8nXbvsI1CjC2CDVQQywReMQXeaQkSiSho6HAcJwG9
7z0+5bDBMEiKyl7sVAT9zxQ4rvETf77TLNETHZqk4sE87oeNG3nMLUZ6EG0NYj2jn3n16oDmeBJE
jeOxwZum9YeDxLnVOJbBBsRNOeeRKJdp0BW3BYKe8qFPfcPkGAXHxE3mEsNUrzllZoievgHzRbEl
tDrn4O7XlDYrx9xgaBARdETAwHTxC/iMwh+8ERjS9E7hEXLztGHuMGOV6nAVMpSvysVK+7d+di6f
Ia7ZMS7B0CMQEE3Irks32dt4JR/Ag/GI9l9Ag7jiwbgX7y8L5GnE+IdxGmeggCA52stIykoxUAEy
zvWxe1Ft9ofxCzGwVKulEACVaSzWNNsxIDnN8e6yHvsPZxPEOUQHM635cb42vrTLdcGM0yJFE998
VWCMm9YVzWPh6QFHEtm9KT4lMUagTGAcEoaiAIaL5GEQ39VSB8Iw1ll4K1B3OCeI7sDXi+lTHGMR
Qt4LE2ZY02BYO9fsxsfSrH0VHWVmVJ9xq3DU23cLn+IYg8hruD1jzAFm1ka2ViBZWgHoUa08Pea4
2H27+JTE2IWWDqUMDCsMkOrA/0SBTJuia4KmBZ6DoD6GXUFZV3CXEoC+f6HeLZNMkEYVbz3jPDwn
p/WE/n28wX2KyT2cEo+3Y3uKyTpIN0Qk90RFZXxeWOc9xkeV8IDZJTtaXjNgj00hx1PsHdytEPr7
xt7lriqAoo92nJgCGIxKIhzqgfAIxfesYSuFsXUBDTgFQG8oKmJjtePPOfOzurVG3uQaTxvGyNNs
VMpwBoR02+fupKrvQ948XT63PFUYwwaUb9rEAmhkdOEGSHTWSB679iXNuT0O++b2uf2MXU95Bqpn
UQoPvSd5ii2e0xvzXgzQTuRrp/o3952zl1Hb7hETEZllY0gzaK0Ojbt6BEU1aPWi+pKbHnve8Odu
3mQjjO2qEMJOrOJpbAJgfo0OsWsvulOvKl9z8sInPyUb9Ix2+gTB/wx3cSubCZGMRavHiVQ09Jtc
ggek4OL9SG97yh9mPs6cCGk3JtsKpDfB5owla2pWQDwPD52LkiWFskkzG+hjph0FVaBcSYpV/uYl
aXbfkVupjPvodD0suhSjZmC7dAAv6YynyKfv1t5Pz7xn+d7tshXGuJF8VsSpSAAHJpCrOHwKS09N
HxJyqyicKIBzwjXGkxSLmktyiyZVTX0dihuZR7O6GzltNWFcyAwQGQCrrGowHWmJlE4i5qfBWxCw
k0Pu8xgQePow7qRVO7PR2hmoUNJxFZ8qgXM77uYJt/owbkQt0jDCWAIi548MYWeHTvlSnGHx/+ED
px1F9YR8su5EPy67Sp5ujEfRZknpyk4VAoKRJfRip7yWfc4NycJyApC7qKuYhIfFeNDn2GowVoS2
73+lBdsNM4jEIOi6hV/Ek6BYES/9viyAc6OwyJzKnOjzGMcIXOrETkeQtcs3ima4oFG6LGh3uQxw
eRFJBikpO94VzkYsl5UEVMf2R0bhLoBKXLuXZey7nY0QxrsuJEpiYUQyYv05OsmhAXMcSBwedL90
S7/kXiS7NrYRx/jWJjLGNqK9SsLBOC8LoEYLNwyk79rDNACWvULqnRfa7ruIjUzGs8qd0Rb1hD7v
uLKUd8VenqqnVLTW2G7fpHPmRE7Ng0nZtZGNSLoMmytELaalVgbwKaXjg5nGjrr2jtoD2QPEhpwN
3I0DNqKoFW1EVZ2CwfW8oO/g9LYGTHCPYkJ9jdlrh9dbyV1JxtmmoSQL0dIWgfGk/pQ808NCdvZy
s4IFQzqnmVW8XNaOZy6Mu1XFPAVXLq6PuHkkzSvhzqKKWJ0vjwSwyyBiB12dyja9jK0RyUUBmqO6
Hg4mMNSj2k0jYvXEFacT0QpLKcDobl9Wa3d2CXyyf4lljsFISr0RVORHlHPnJtcI35zYyx3gE6HB
werd/L7FSMwhc0xHAmY3b1x717NsxDMnYtYaU5EmKQkWuai/9Vox/krjKEydVqsHTji1JwsQ5xj/
BgwFHkd0Bzb2qRjd2oUyZoulInXGtAdIVwwG0Zlzce6duK0Yxo+lrSCahTkgfbZ819JTs9x2nVOO
nHBmtya0FcNsnDILRFZNTMRMNvJ1j7qXemphaQEw6ltLdtM79ZsccKfN6F9lrXQrldmvEY2dyhxj
MGY60u6e9VCfomAEkQWcl8cLcXZzKltpjPNSUq3J1rgSAhSx1Ti5FcqTOF81h8VWG0eJLEH52ySZ
tO9yK5JxYklEenWMKgBPo9SAXAfcWI5ETveYHyfrHw2Db6UxbqxqVjQZd00cmNF9Gp1q0SV5ZInh
bVXch+IZoMbhXLuq4U79oeJNE+yeB1Ab6DI4/XSVpZQmtb5Gaj1MQHvo7GSVfHUM7+W4u7vsYvY8
p7IRw3hOQRwpDa4MmATtlIyPq/Jw+e/z1GDi1HppUrCzt02gC7ldzPNjJVQPlV5zGyv27retIkxU
qoyiIPcyBp4bEkVW1oc2ajYHFJdfu8h0s1SymhmxSjRgyh5Up3HGyYxxFpKdgavDUqsXHUijaQfc
z1BeViuaeG0qVIkvB/xzt1TGe+V5bOSRgIs1RQmg88HDhFmMlo/9x9k1duRNGJAzN3raf1lZbYXh
j9pDcHIfv4u/APsAMlXgo0fO+u2yrXwwK19Sj/FfRG6wdn3UBUNraffitXSj3IlH+sxt/PElrC3p
XvwZEQeP3f+hZLrbZQ3uTAnjLph2MUVGvLRInZTUK/UupLWixkYJ6VYHQ5rpSn6Y2yj7tW8oD/s8
rOr9bf0UzHjSNRW7pW6yOciD5NCdE18HpONy6A6c9d29HzYKMu4TIXxBtJ4Ih/iqDMaA1rxXv7mi
UOICpvQ50vZPxKdWjPsUFLVJshLZwRw1q9VRD/FDkp7Io+rX95SMd+ivq3+rIePOpKankEMKqux3
5QdjffjYeb2LAgYMhtcJvVtb2hoM49zaUQ0XoslhsKShZSo9esgNOxd7W4jbg5ZEZ2hvt7N0U5D+
uhwmHtfI7jEF/42i6hoA/9jelmFOMPOw5Hmg1+OtvFY2mDivwWHE2Um6aF+O5UYME8y04dQmRk0w
kGjehrVXl6dVvBLU12X6zTGZ3ehsI4k5gXKTxH3cCAXCpuFd8ia/AcEERfYerirwR/Z27PLBJPbP
/UYqc/yKrEQPwwTQZnW+NsPVIkRxCsGwR9HOc+U5yhp30t4LPXFIndr1KHqD7BZtHExR6RiDx1mE
3XOz+RzmlC5RCAoeYQUogeHnQfPWWR0oopKrEFh6MugS6SpwWyt2XcNGKHNYJa0HVn6vzxh0/Q8s
N2ipvnUentpefMd7avO2mTmlhho1RapN6F2KNTj1emycPE/wFDXa4wyARJezojzlmHOqiHre5KEG
7G+XXiaJa9R4PlEmgNYPXe41xlOPuvvNUyaRxnyKCTBexo8Uf+5EJ0DF37aHAdR5A0pLNGeSNf7K
eULt35+fm8j2x4h5mWrlAMoD+UbzyXXrpYmlAdKWUm62hUVRBuIGON0o0fgJn8mbo/eHu9zorS2G
WOdJEsH5Uhvq7PyhN6zkXJ7MJ+1G8RoPT39AfHD94G4qHuBJ/3WEH9mrjeRRN3sVeBfkoD6sphU/
ascatKZGbBkPHXA8j5VT+jzvv3tpI0wwJBQPMbXP7HJbNzAqxQwD4hvHEuJkzPkiCe9zjHffHfwl
h5151wEsTZIOg23IANwbzzRzLVRgDV5tOAM/xopOVvLyj4TidY8xQXQgse0fQjTj7jZQPxy95i1U
LRptGr/EYPCiWwBh3cRHHlT/vvF8SmRcv9oMQ92UQnKcxEfMcPTJ49g8t5X3LxVjfL2mmSqG2jIV
jTQfYM8nPMtF1Y58Wglo7QGlesHiceDub+GnboxHV4SsbxUZaZxc/dm0rwZnt+g//3o/f/55urQb
688FoazIgPEvgbxnUWK1zfUY8/KHPCGMz16W3jQFHWhs+mAlGHrxBj85r75+1zia1QUm6uUYFA8u
bxf9o5c0Yxx3gpAHCPRdetQb0xsTZwnv0/m7Qnq7+EfEFCDa+8vkmfMM8Ig47JKcQj1k94Nf+MCs
9ocrghpKaPNI2/YTRH9Jk9h016i3OkiZWgMNKeOV9tY+hE7if2SHKA8ULOVJ/cZL5102Q8Dv/2kn
qWIMRhhpejCQR/T0VAPnnr1sIhLbCA3ACBM3O54xpqlUFp5YwFFT76ZW4MSjPD0YV9ENZjmOJmYo
pB6viPkaY9zWZbv7P0LC/xoDhjP/XKo5NZYuW+F0kwWF7NmpvfXHeNtQLC47q6w1t5LXFiO35q/L
gnmq0SXeHGUN7AhxkSZCsI4vKiCoZx5Z1m5u/tPM0Vz6pwTFWIplWkX1QPlz0l+UKiT6bdqrLdlZ
ai0HXmr+sl+XRMZvxHU4msqsY7Ny5T4Wf5hNPyIIqJHJLnvetn1NAhkmIQBMBOisYZosmmI1yl0C
2gpkA23afkCpzsD55IPXwuMdpq/G/ocotuqm51JGhnlMjutyWybOBO75lGuGPCHMie2avBybnuTH
zFq9GY2ftKFMuAZjwI1xQ4H8loP8eNkCP3gA/vS5fypGg+mNCa5RWWilMII3y6/eKfFJeVNVdvhc
erFnOPFbb2kWbeSID7WdOPFTeA0IYaSEav/v97D/+SXMOVcas16AYZYfawy3jTdr9VvgFRp5C8yc
c/C1V3ocFmvQdschyWyVoE1m4izpjrP/UxHmVOfTNM1jtubAbF1czZaAxWiNloogjrJymdxE2oed
X9pD5pBPGglrJLPyYxPbdaCBKG6wwswCBRKAEcoftPnRsIbbMNCC+SAG2ZPqzvbklC45UBi+4bD+
umxVO24HS0DBrVSiAOnUZG5yIsaNgeGmIlhRRg3QF+RG5/6lBFmpemyP4on3xNzdWORmiCxpGMlh
76IKDdONpM7lsUyfCCam6msh4gQn+zptZDD2qY1jYgp1bQbSDTmWtx1ylMvtehfiqSMeMIXAq7jQ
Nfqyqxt5jLE2k2iqqZqu4CBcg2VyM/m9T9y+OE0GKFl5nDZc9RirRflmTEiNLWvcGryR2SkB31n8
MuPdMT0sJ55D3WkxgIls1GOMtl3nQjJjKYbzFm1iY3AXdMcqQI1LuG/ec4NnH8y1pFaGKkeThKdy
5Gd9Z+vTYys+c4z+a97hT40Yox960kS5jnNPm3TQ8/Yxihx6VCMh4K0f3f1L1sHEr1qcCk0P1Jhg
FW+V/F4z7i5rw7E+NrmQFHkISiWMVqhSYyfNW5s8kvitKM+FfsfHnvoa+f+xdGwuoTfUNC66KD+S
s3GX/uqDzM1rpwd38+xOQXutXDUebcngJsI4hsGmEnJRKDCBueR4+cpe4YIi64Qg3emQLAJoGCQ2
Bx4GEO+kffy+uXKNUizkuYS7pj3jCq74yE38ztMwPkib03j9VTt56z8Xl3Ek2lhG+SKJ1C4xsXVq
7PmkuzRMEl+46/m1c+JPWYwXqasx1kEkBUI6pEk0RJvlS/9OpxVGHo4Gb+cY/yE26A6WBpy2RXmt
66NkXHNhE3ba7v7UhnEb/aK3UVRAhnBAN62tPMuH6C502sN8rx57t3sdn1FpcOLfzeJcPn5c0Ywz
WZre1AFNmqPxU0I5pbNHROzgu0h8hBFA8BDulqDGTR++Ycr1smzeyjKuBXAvKapG0LoARFp+p1Y/
TdL8OxlsmmtVmyluzL48huQod6e8dFcejBJHDRbMsW61edL60Ah02VWSQ9EGlexeXineLrHgjUbe
6VqumRFaMIATujxLVuqIYOZ+ygLhOrORw2/f0MN+EEQnuuEhR+66aA1YQgCTkySThToeQ6Ur8gbV
L8BiA4/3e7yODlgMrTa/1frXkpua3JcnqzKYHFRRZvcszaoJBTeYpIpHsnTVvFGzBG32tY4kc4hy
TY23QQHgal7udSfhi3OofUpmHkbAdMbPoYCyyKoRO4yFxQ7F+sGIRRcfqznDMGj2MEmPaIkBWyPg
STFDshqeXJdo7qu6+2wSxgNn72m89+UG3nwU83IqTXQa1BNea71j+IJVe8i1H2hmUXaB/8i9qnav
SEPUJcPQ0fvJdhwQUimTnkIcMJjL5kU1A2GClMIWTB41yL4oRVIVQzFElZ1ZaTrFUIHLAbdHIquX
naz5Ls/fjdBvlO//ZBHRNv9fUczd1A5Cm60GwfTwOX+kjdrg2QVt3HHxCMBbkOv+Z7fvRiJ1G5vb
F7TeelOssOL1ZqaMtJjmpMm4Fhjo7V3Cpdjev+038ph7qsIMXS4v2Lcit0r0cSBvaytOiwsYyKF4
Roccn0T/3hez3Mhj7qxCrpYYvC56MA9ow6nW22mMHtZ8CTIuseiuQ9iIor9vlhKJJT1tNbCkd3EB
2O5jNYjWEL3Nsm6tbW/lFa/tZ9elbwQyN9OU1Zow5gbmcI3cafXcTkTtCOvxOVbJWUN2sMXUC8Dy
LvMY9I5oUy+HGqIT3mqB8JxdgXYF8Xw8uoLHEbsb06ODgmi6qerEZNQr+hXAnTkBA94VWGxQsdC9
yq9f6vfIF3EeWm7KZf8R9pdEmc1LayCy0Yx2AVbMd/FYo+s6cjN7rFF2pkVL3ptl/yxsxDF+PB3C
RCyWrjwuR80Hx+4L3nx2bxk38aG1swfujbXrojfyGBcdZoYS1nG5YgxkdgSr+R47hd3ijVnciuiE
lnkVWZ48JkWQhYtKWhmRNtJKPyl6dOwktn7OggXwMf8EOhrX4kY9xnn2ZQHeIZqUrEANaWa/FW6G
lacQ4yzFMCbjmq/on33O0I9M3bPiCGdaPQMfhs9rPSG7N89GI8ZZRmtdGZ2YZQE6oN+fpxNQ+HzJ
mX9Kr6I7+dQ49XPoxW+kthqHPqzNc3FLSUdCmxdd7fqAzacwfnSaw6HpF8y9AJXBbvLxWJc/lDg7
ZTEvOcE9hYwfzVDQa/M8Ko7yw+RS8KHkGD7KGNqbz6XNW+M9vZAuVyUFGBOKxKbmxqwaVw2J82NT
/xoXgKkXGMRuj4rIM55dQRixRX832ujRs/Tn7aAaGBiFc0kAxfMr0p/l+WlBxf7vQ9YYpryRwmyT
GS9dB1bwEdedXYDkQ44P3KH1Xb+1FcJskFaQrFaBZH40DzloTKSTeW88ynerTVN/uT/yZnz2Bcoq
he5VsXosUgI2KTTGQkjQmzgOYGrpUKDsLaBHvw5AgMg8nqfcO3fyRh7jSZBXbdZhpmPXmF4yqtsl
bJwoPMjijLCa18e2axgbYYxT6SOpAKgdOJiL6r4e8t4pVLwooip1Y0nlvDN3k/FbzRgrFAYyZEqD
RuHorb0C0udpPM3o6r7Jn7NbZBqd6EHDf3IQxXgaMkY5lSJCthRGWcrvwtxZeELn+ks4Pl8OGPbi
ha1ujFkuWVuJUlPjARgVVlV7pcAjdeQpwkQkcoLk0Tii9poAS38qdbfNUfhqBEhreTt1WdaXGnmb
zBl6ueOCwtqC6k7+YbpJYLq05xkFctTkw/8BqGkvovxcwi9F8p6ooxxFKzjAmtgDiVk2nBVhdC/v
E08zJgyR0ygVmzFGr0HjhNgjUPSIlWhplXNZzuVTjLzAnx431/WibhpdCEz1eQhvs+67JsUIxbFd
hndZ1O6TfLtwjMeIkXyoJgMmrvjdm04nbN3yR/M6eemBnIqX4QdvPmN3p1SCx69MFN1gYVLHtqi6
rhunYMge2qS2iPjeGIPNUWsv4IFrkhGEm4ZG2DnRVBjjvhSUCXgeFIpPOswvdIwHoNv+cjLueRPX
Oz18uL428hjT0NJenqMqHIMkt/rK0o6ClblA1TqZbnGFLhsEAYM3OLJdH+lw72VtqX9gn4pb4Yy9
mGh+L/sqiY+FehoqvO6dVT9kw30EbBZhebosbH//PleWMZjFjPRCUJIpqAsMFYypLaHAOx0uC9k9
aZvlpB+xeZFOK14XwFNE/CQgdTDdCcmLvLoyj9Jp96BtxNDP2IgB84HYaJqqB3rkrmtkjeu9Lt6h
M3soeGd6B2SBWoipK7BGonxpPIz7wiyLcK4gy9FaK7+lELfti3xdvdYLnk7Ei2xyiF3zVvp1eTF3
41JZ04BJTICkKLMpJxVdbKXZkwTFkdCXrjpfsMkjbe0EBNXL30dmh54YBFQRk8qmrjHGWOlFps2A
/Ty2+mKFtfnaoidblAqfo9Tu3m3kMHY4GLKmg9U0P8ofmBWKnTvCdXceD5rTHweMu7R2/Vv/xmsK
3LXMjVjGMou2TfW0WsfAqHWrRntHicpBCPJMjn489RjTXMq5kNelxaB7m+EQ/6xnwTfTazl+SvKS
5y3p9f/FgWyUoh+zOQexkMf9EsNAliOt4EZvo5MdmrN+H31UKSgifeVMXnzg9wruX0Ab2Uzw02oN
MigAiUUeT/PTb/IhOU+34o1wHgI65Qx9XziWQy3jkrZMMBS1mSx0KkjbiT+40SED6Eh/KjGSaFiy
jWSp0/Ak0nzIBYksNEIvKVXVYyYX9JCTC5hpp38hN/Qu4lcJd93z53KyF9+a6Zm6rHl+FOvektDH
PQJVGtcsZw1379eNGOa+I3MOhyJ0SBliyL+zi7sZXMZXs11iNB0ZhXPScWx0Xy8ZrEaAczS+BHhL
Wve6UaMzRIxfkvlQLpnVSPeXteLJYJSq1koNZ4KBA/AXCPWxFc9a4v07Eax3zEyQoc2w9kUQb+tY
dQZF95c0di+L2T/Qn6vFOMcwNpe+EPHQBaDisfMzX8ZoWuHxRtPI7ooZ4EAiQNdUDJlZsQ7wr0ZE
kPFoXPMmBI0FEvG27vSe4mvHAhDZKjI7gj+j0LrkNvXKhSO+mA7hTG5/FAG/nLDNhzDrKoiGWZbr
Mgbdguw8qKHs8NuYWMSWnRk3gtI4xg1tfxMt89tyRQ6mM367vOT7t+zmE5g1z+J8Nc0K8yM5RtjI
7/QBOTaQ9tGOf7f255SzxTuD3LhoDZ3ICiZ9JVVjHOcqkTLL1io/YszBEjVMqvlLlFqmdIeRZyUB
lJNy6lUeeNiu89xIZZxnNhMzREIjDKZltpclshsej8L/sZB/KcZ6Sylc+lXUmuQIPApbNR6B5V03
RyN/S0JPmn9IzbU+1qAWvYoaTrv8rnIoNMKxyRranZm8dp90IKMYQFC8RLp8Pcsjuckq5fGyoeze
7BshzJnJB2CUi4KiB1IFF42RI09VV1eL0luikpu25aF17vqCjTzmaEykBs23jNyvmmOiWlNuCrm2
RZMmDok75enBJGiPiZofl9XkrSX9fRNTyEuj5fNiysFSTR6K62gt16v3yzJ23Q+2SaTVc4OYjIxq
7qJqCUcgJ6w3oqBZc3UvFxymof0Ahc7yI8eqYNKE2S+xl1rFTEqMiF+1eL+BJZs2YHYeuESSR9pO
W9pc4Fj6N7+4s41MZs86vSQdTSYf59ccLad0jAdwlHWBByTw67kzYPvr+Kkis466qHSd0egZgFjG
EFBHieR08Tg58VrygBt5oujvG7NYiiTB9BVW0wgBPlhkNqghlMa/bBe7Qfpm+ZjgucZEeiHSB09U
/NbDoG3vJ/NJjjjeYv8gf64a/X2jSjdLZpp0eIGkSe40fXfVdYq79CWQNQun6bhT0nTTLxkF4/DF
iKztmqYxIuXBHZ47esk5oTe8/gdZiZdL3ltEzFgC2wXOQ9JNRr2BKEU616YeaLptZL9m0deU58J4
/PtbtZXCKNVEpB3Jao5BnY1o8bjKVVdqvJzwgMP2Nmsrh7m31iykfMoRmD3ForWKPnKkLBytuQAU
M66SUuWEA5dXz2ArshJwt9RIAmINxq+ssEPv9vBudqGjEffyAu5mxj81M9j5oMScgCuYZmEQAzx7
fGj87EyC1R8cyU6t/E4I9IAHZ0j9AWuJW5GMS4xnuRgNESNDYndVmbO1Rr8vK/XRcHVJAuMAw25G
33SprJiJRVoSoWXpAWHhgPETR40ADykdNa99ehoXi3iVB1YNhweivOeoFEkihmpg9ySN8YmTOCmp
3KvREWC243A9G7aacVCNdq+WrQzGGRrpjExRDhnTEdxaNYUkzyxgDrkJcJtdASBRVu3zypQ8xRjn
mDWaKCchKY+xLJylRvBGSQuytbMub+Fe2LHVjXEfS7boq6KDGmIUKnTMZHHqaGIuWmjake2yyxe7
zaXZ6afxtVS7xb4snack41ZkY12MNBbkQJhLG4yxB6KtnqoJh38nhvEq0GeOprHDeOXSBAPw8afK
qQweJgdnKdmAWB2FpllqsiBHbxwpb7rso9GCix+zu2boSMOrQsTAB/ugMMVpTHND0IIpCa05kW9j
sTqLQ+dcXrN9h7WRwyxa0ZitMJW0jOLRCYX+djh3v5XUUd0J8U1FkfGT0vonoyW03+7/a8cu4qCL
TdRPkLom8zESZ3B0LwdSvVxWbtftb6QwL4gkldciFmluqcag4fh7kp7l9CT0nKCUJ4ZxwJOeJ13b
JkvQwy+R8F5tnjvhzsh57b27BeztqjF+uMy7FBVQ0KTRHvfsAGiPp/pHgqEj7NJsJTc88kGuQMbt
FmredWmnT8Fy/EC0AJuo4cjXkk+hcgGlFVzer32bR1yv6opJA/w/Yzi0Z4+qOKNuKDV4yuY/RPS3
azy+pP3d+hRCP2ITKALvNY+iMSyPgvhTrAZLan6TerYU3buszP+xeJ+C6IdsBGVLroqkEkrsVnyr
H1IPnK9tBCZWyo6TP1Uv3KTHXkxKqcYNHCyMcLKlykKokrSp4xXMlPoNxj2Oha2hKZKOOf4vDxXq
tr+EBRtxzHZFpUJivIwAEhStSAQ0ttwJ9yFyPkkKNoV+zi1lnFKOw9q1kY1QZvs0MnQZ0ShLpRpa
k3JdtOAS0znX5W4FcbuSzN6FYxIWYlyC4zMAtsFxBeKJDsDW+CYQv4kP8h15TQ+U7nMJbe4u7i6r
SlRJVzUNjcIMiqMuqAaaFlFwVs6zp/mqJzsEsESoE402+ZlqVnwP8DCgEWY/uHjc1FV92VLqlcEm
IevozvnTZstw0dKxxCuqcRd7cUunsQt7vaZvmuXAm8XbPYkbYYzfzLRK15SoCANFOufID/bFOxne
o5jDZ7N/xW3kMG6zT6qqFIwQeBu9XV6NVzGqU7FHbjFv8jFoqGIEWOJ0LVLbv7SQzNkwWynJ17JF
7G8eM0C2GBHn0uFqxRyEOVtUsa90PYjes+cWmc3EouNxlNJaqu2xQENmb2dcUqzdp9tmMZmTYVZx
IxltA7hdodbANxPdkHn8pqMXCBGmRUbe8NNuuLWRx0SuzRRGSjOTFTimP4XyaWieAZylJbd6Xdmj
jPLwM8dt83aOCVZTsRdlnHwjmH9Wz+UjWF3xsI989azd1Nf1MfN4Gu4eA11DX5qMrJmksOYpLtNc
aGoVgETbnjBlIZKXrq68SXniqLZ7P2wkMUbZhlEZySFGEKaj/Lo8o7boom3eyikMTuEI/Db9vcE1
DDug/oyOCNzpjEBZMNcqKrI0aJXmLs4XN1xHqwrLq6XOCrvoYxcL4kdx6c/VlHOc+O5GGrICWhIZ
cMM6YzkKynzqHC0g+hlnxR/kFMHEKPDAIHbvo40UxlzmSFtzY52ACZ29mPIBgDs6rzFi/2W6kcHE
6GLS60s3SSXmOWYntsUImAy6Kx2HqziyauAOpr7CabbjqMXSobcDGtSGBu2EI3me5jOa1XTt4bI5
yruGb2jYGVkE8rrKeLBak7WqQ3v+cY5GtHhMstantiAKkewkgzSV1jCaIBho1fluGNbsxzBKqmM0
mlDb6zoZb2FdaLIdLqMA6pwOLW1VSApLn03hSlzFGIiXihyJV/ifgAgZT+LNXAnD76yTRsGKlkTG
hIq5ksc8K4WbeDCND4zYHo2LppgWjj4m60ltZO0+EfXwMMPrnbXU1L8PUSW6UmsuD9Ha83It++v+
uSbMVs8pwnupH7VAisP3JOue1HU5rPPoX157ztKzsxjtWMvhItfx0QSYazc/louAYM1eG16mb1cf
wIBKMlijAF3AHI8eYBC52uIFEamipZiRpRnBmHG04QlhFg3QKGFhSsIUTENmVcW3vjlF2d3lFdst
hCHu/K8m7KCeYCZCFMsYccqvJlf31kNmy+ciADA0aNC46WWOSmwgNsigBSJLvQRCbMm53a02BS4f
gQKn5HbVucvr4lRe7pujzdFz121u9GSisjlqAZQmxxToT/aiFrOXha2jX259p++W6aR/4yUDdo0R
bUqKiZoagGOZoLMCSDPyH4jPlKa3TCTaEsx2lr+M8O8z3BsmwNH/EsSoFg6lAs7XZglU8t739gTb
v7x4e7umivj7sqQAMYntMEdbRNyTzMyPVZ94q2E4VTYfloE3jbYXE23FMNcqbL3vkkWcP1JQqEYB
Ni898BsKeNrQ3zcPWHUx6zJRUF1eNMcs74z6XE2cMHn3VG1VobaxkUHyuWnSPjKD/jW5pi35AsUq
Xaz/vFh5oRZPIyYkqMGAJYzzVAclLummSOy8z1xN52Vbd5/+W60Yr1eKY6JECTomWye7zqCVCHCR
255OQ/rqbRbzBzB5mjEucJDyLG7CnLbYhn7/MF03eDGWoqW7nTMB5AiOfcHM3eGyvXMUVdnCSh1J
WaebmCFuPfUmvGuuQaeI1GH/nj3+LyDPXHmMqyCDNBdTLFB0TuHGeC8dsNpbuj29rjZg5fkUwHuu
6XMjka/50zx1Y1XBfrnOQTml/4+0L+uNHFea/UUCtFHLq1QqSeV96bbdL0Jv1r7v+vVf0H3vWKY5
RUyflzkHaMBZpJLJZGZkhFciH3LapHHHqHomY3E4v5nU+dgn494W8w7QmszQm4qA5WH90mvEGYZL
JXlYyC2EEM9b4pJX7E0xAWRqm6hdZR0EHevg9tn0akTdy2AVt6OxfqvqKZDSERygSXRYrfxyNDLR
45XuG7tWfZf6Mcd+hAIXGcAaFcYRiAizQe88e1I1ry8xHF2NUR5WTQz9QAtYoSjZOjcBrmCdcsXt
SlsSbMfb1X3u1zBhIetnrYvKfEYNPPJnd8AEc+KqpyGsbrJD/GV+GTzFBd1r5kAd5SQ6RLyju98L
JlgUfdGSuOv0sFhk3UMz9K6bhjFIEksQbLkOppjoJ0AO2YaO50dnbstkNKOsBNi/9ix0t+IHydA8
0wZzsP0q8DBeFkEAebMwZmUpOntw+qSP7CKzzFC9Kl8pZ1bta/fVxXSKbgDAwpNFNAYrMsicnriJ
oHoaNyDOlcOqWpy6V//mct8tiTk00VwnMqBIwCNtYVn+mKXSWRJTlH7R38n64n7jmEsXnFukKXE+
QvIwetaJxtPkx5tAR1jQ6WFB15Mb4HaLYg5igzzCzup6CaXiZa09uVoPJjAUCD/nHYL7eYiqGDLY
FjRVZY5YPdYxKlYtxJd1SLoWxXHalK//mwnmHBnaYM9NMUNLWsMzA+QDieAJwN0rUzVNTCHIGrji
P56fqR9IrRsguou2EQ/Ix04ijr1lrt74f7ES0zbACIEDBOWij4b0LinBWDEtYQ+Nj0QO18EQfA5u
KNhZYD5HHBWDXWx9HUrR4NSgFFjLm7i4W7cHIoJG8sIb2ZliPguZY1OXV5SUy+J1sB6z6KkTFki4
h2Zng8l+JgOVngx+DE0PJDnO+FvCAHzlKK58oDJnopF0rjO/m2OVy209tjN5zcqTTi6W5qk1BVgm
3t830PcFkI5gLktntkzraojezoUaDkoMpu+fa/43UWZvgdkwqZfWvpZzKhKgHKGAeYx1p/HQWggK
RGfzVjS7yc3zdwbZpkalVIuqJaj1/BkBa93kaBzSS8kvwZQofD3zTureGpMmZmYepTn6i6F6t0B9
JdwuKW8c5ZjSrnLIIHTXw5245s87VHurzP0a2WSdEx3hM9GWg1F+HZIXXVWdZvyhE1FPg+fxiA+a
gXCqm0RjVjjG5awrYH44aTfbsUW2j/GlIL+U7uRD5sUHEYsG7xDvzTFLWwiGNExNRyc9LUwPP6p3
Fk2bnDEVjWZxLRHFkkFxCbQPWzJWpK1MK2AekA2hvWap3locVaP+qwNAKJGmDCkKDEB+DLH9OI16
MXdrGK8GWCbj8liVkxtP9mGp1mcDUX0BNY9lYXywiJabZa5dgon0pRK23LhfcvdLmMPebgSK3Ntc
ANrkQPbrWXIgduBBNFEyMQmvB/FBFs2K8/f4ffHs6d+mom8pFVGUPiXtaZNaJ5sFlyWH/tmyjfd1
sUEyW6RSLTAGfEpLTH1e6V52VF9ysDje1s/ogUNP2Dz0F/jI5+9OfqTZ2WVORkzisbSHxgrXEWPc
R6upuvu0aVF+JM1CEjC7K1t03NY4h8QVsWbiFF0t/VY1S4o9CJpuixtZWSPqW3Nj+u5nMSdoKtuI
kghh1qQ3rubReFmKTfCqop7yIXXUbNwXqD2hom7qOEMffdqCvPcIzJMSFIP6UG5pnaD+FJuhNI1m
fYB6xxTGyeaV6ZQL0olP8ZaxzDjUENm2DQn48rQN6ysUQB+GaPPwyBzdCSDP8x/4k/NSW7oKpK9J
AAg0mVVKaSeZWYkam7IcJz0ASVI6CR5Kn32IscGsBxNPVYQ5j/htRrP0lgAXx+YoIAxCWy7oRbyE
n3zjozm22QJCnVoD/g8kzdWN0Xyr9eB/2jJWebMBo96QpRCoS+falzXbWZcHYxO8JD7dfswiGAcv
jGraoH6DxwPuvKUP2umxx/8zK0/vBKYELmDRkLorGs4jQF2ksaKwlK+yCUpxuPrkH+f37POIMLMe
+tF2RrYUMsHK3JWn7tg9d2EF7JN9rXSu/mhgNrHykjvLtQPrWoSK+FycYQzT1e8Mx7qljm2ylJj/
pN0+oE7A50Rn1tWL/4wqZ0wxD42EFGsptSP4aFvceV5S/yT9MVZEIZn/vTBlLZuAteAR+HFFtb4R
wGny7JR3ju5rx+Yo3bd3SwA2M2ey3PS2PjS+9uv8BxQZZW74LZkxiQ8xgHDOesdCb6hY3ATg1/NW
Plck37bQNlQMo6CowmLWun6alAK1DmTSlJ+4Oiw/JrSGFpdOlDZfRLgSGnk+xXj93RzjHLWk12BP
NIqTXYO09HtrmgcrdbdYdVBvdiTQDjVERNr0L+Hw3Sjz/dSlN5tE67NQPqVBhrevZ7sGRunWEOPQ
f0GmRLeUQDITlG2q+YmCE+SbVTNVqxmQIcocuS/9ti58om6yUyzb8/kPyHUTYtsaqABkHdOsH33T
qIpEGuI6PrWAVS6PRfO1tl/Om+CGdwO64jKxUTVgFSe7TsunrSVgoloXZzIf806Qa3HXsDPAhN6S
2F0ljdUQFu1zNHtGCSKvUQAI+JzP0a9iYo4fLFcQb2ZfcHFJZhQqUf7SZOmq7vIATFRuC0aILlJA
fW8sX1SIRU3d5E8SWkaFEsjt3RAHw/ygFt7Utw/nd/UzKuLtB5mKggcyMk2NCdC5OWHMtAXXeX9S
4kOFGiNtVY6ak6Fp+UoVwho/E6mNf64VM1aZA1j1jQoGYQw9U1oxsKg9F7eQRQVKLnqc3PoyvpqP
5mm6pkx42ZUIIPt5xJexzp7EBqlcMVozlEcoh6LhPhe/yWPvTYf6ugpVtzqUV+sLVD4hVabdaacs
GNzacqJrUUzguhylMcWZoZPNzA+pIr1QGzmPw8i6rhu/KS/kQvDGFZlgAvic5QDt2UADkzG5tErr
AK6T76qRCczw79vdUpgIALpZ0HQMGJvO4vt2mA/ojrhzahxWfbjNyeIqo/2kI8gWinwrN8b3827M
DQ4760yqaZI2myUVzHEqZv1m5Ri3oqbnvywQGuiGTjGd7PBM34L4Q+/i+iRhICI377K4dBf5dpIL
JGmVOxqKs2mab41zoC6v55fHT6Moua6K+RMM7jCxadOhpRd1TXkqbGd5bkLQ/zgtiEFGNFMyN4Ui
ZQwpBKq+DtXI87b5W/tumkkTx1LWiZEAVzAlIKiEyrtOvPMW3mAYn67j3erYGJTouSJPWQa64tmj
uFIZnMUepe0AYYc3eJtHUcKR13qK1/la5ogKM6I1MuHIIKM0yVpdnob1ulO+b6og1eZm9bsFMuc8
KdHfGQYN2FnVzcvrDPSpxktRBpoIcKbSr/FpK4FdJ5ZmoZHMtpLbXO9XfUYdJP/6xs3uR7dWODfO
4qrHJehfqGgy7YCQx+E4eoVvfJEvRNxN3N3c/Qa2djA31qiaQ3mSzDDpULoT4qH4+eLOBHMe8kgZ
Sy0205Ps/xEJzQ7Qcro2HNt/4zQ/nvdQ/rWNHAqZB2bncP4/5jdjq6nVGr1pMUS+dqj9Lhh+6Af1
pbgw/eyi8+ODfj+KXrT/ssx3s8zB6HsMPsw6zl73DCbv00jpoF3F305UcUlMusVPBnbLZM4BieUZ
RAIjCtp/JlUOmyN55v3kRjcK1F7tUFi3ox/qs79S7KKGmGq+aUDtnmlqM+SrPKFdbyYYFmyOpZ+B
4+Ve8+0TGDlvhcKkvPOBhoBiGMiMicwWRuOGgCqhxHtUvbP8N3yHC3T5aYZslHEhxu7yDj5t1gGT
jGF7S2M2tO4T5Fwq3thDcdQbyZnG52iUnTwpnUZPBAUK3rnbG2OjTJT0lkEfUaN+lLLWkQtBls/1
DwOpIr0NLGgZMZd8VzXNYJcJ5WApHu1nit8D76Jn/FSPileCdfc/d/WRqe0Nsvf6KGUxfV6fVPmx
Wx809AolVXS4uR/pfVWsnky8IjmTcLuH1tV2LG5pk6P8DfL67/oDpXdRnekL2Mzu21Jws3LvPdDM
ANKp6Da6D0wUA6tkq+rgu31j9FtCMG8dSswDF/axua0wXGFDbzr9pX2fH3oLPuOMgSiroR+MPX77
X8DENUON82EYwEsyLMdWe7HIQ70ctynYIGTYifyTOvs5Y0w02wotH8x5jUPS9Ic0PygYCS5KQdWR
ewiAgFQsRdXwzmJOXIJm8JpXPSbFEvmmj+pgbrSD4DbgBpGdDeag6UZsdDUpytN4KsIMMg4Q+V0u
9McWlVqwiv3FcAM9BqplEB3ATjywmc9kStO6ddkCMjNIMt7OW2beGGZXBupgzPoxLpSi8wVrpGv4
/LHeTTIfiwAHZxqLUoTGFabgLktgnB3rV3QZHTWM+0Bo7wJsoeVTL2jacn0E+h3Q8TAhdsm+iJrI
ilH+SqNgjA0nM37Z88+xE3URuGsDTpby4aBxxZYSclIumaZgpgFwjXL5MusgF9Jf1fk/4wPoZ9vZ
Yc83xkT6WtOSULG/6+OBAJVFlvso/t5aArIobggjKq2NACYEP8HX3F2jTaqSSs8lqA+sN0R3k/6i
N37orWfZgkyWfwXsLDHnK6v1Ra/kPAqUm+pSw1Rd9GJfW5eaPx/sU3WKb0QpAtcjdgaZw9Y3SLvi
ul+DsR5sf5bVY0WaFk3FVvCG5HrFzhDd490eqlU2mqAiAcQCLdkUMxADwErOmOXBaDSCKCWyxVyk
WZtKaxSr5anvwI6Pwq38PUOkl0RFY9HmMfdn1sWG0rS5HeAQhZZVXVkzXh1mK4iIAjPsIESWdmZp
zRAX0NbbqXw27MHJcmGRmJcrIlv6/05uMO+KMjUyMtSQ2NhuIMgdFkgW9Uf72+YV3vgk4vTlfiET
9wfNTW1VZvxcWqclJbNWnNIG0vXldyVBw2K4Hop7QaDlrmpniPFvZUhzqI1rKVA3dKiSzh6+Zflg
Axm+iFoV3A9lmYgQ2Ej6rvjo40MvZf2CiR9w6j+Oi1sDfZdlAt/m2QAdrGUomkHLWkzUy4GKmgbL
LE81Epv0WStfx/FvopCJNrJtapql40r8uA70QQYzi+YopHpPFGdKCN5GYMK5k3w1qK60TChIwnOI
vUnG+xpptuQ6Q0NJjWbHlDvfjm80sNRFQuUukSVmAyXb6JVBXexA9S3Qmr321zloB61LaXGKwqkf
6ZSCBBEnET0M165mYVpaRSkfeNOPm9pEmZ4bEfh9ylRBi0dvTbx0c7u/0JIRSBVJnbzzvs/1FAK2
v7dOBfKbjwaXclLmUdJQ0o9OyvrTBrk/+XbeBPflbtJBfoWKkcksZDJr2q0qFSoT8gpdF9Whk6iS
lzxFqLK7SNjkYwEQBRiuhPAp6hBsBmWi+0JM2TQsiH19XF1GIDJrTeDFHPt7GdoIy31jBVpmAKh9
AYSTU8qXI8AwUuyeXzJ3VzHzbqNJgscsy1Y8mLZdrBWos3UIrllgs0YyvMhCulTe0wEYzn/MMN6i
ADyBOokSh2hHaopTfrUgm6N7rV9f6bfxZQISj59JUEHENxaSu3H7B6ZhE9WWVWA0WOCW3mBsqFLj
FNP9CfSOnPy6x9T2FBDPetQPE1oXT9KX+dgC7TsHawkuBcEmc0szJmh8kd/ZGCplBZGqeSUxaSBP
hJkUN/J7h4pn2W55qbixKwcisCT3o/5j7tOIiJ3LShd1eXKq2x9IaB1MXMalIInk28BqoO0BWRS2
WFE1ZWlOBGVYc/Kb6tbMPXA1n/dNrtOY7yaYEx9F6TjXOjCfkK+0vtf2tD42Ulx5gz1gSA6Rvsmd
KAF+rCZ9LXpvc2MB5b5CBR+TsmDE/Hgi0xgDPqjVSMEf9evWr7ZDfLLC6kkHGCH/1YH3EJClOBKk
R/QosJEAjP0IP0AVYWyAySwl2Y6TIiLZiZAf6KY70ijqvvCSiL0FJp9U8nJajHxNIc9V3OpfqT5y
g8K5BC4xJ/Gkx/NfkbceCCSjDoQvopgsPVtN5FjRmy0Lk6FxBukpK/7mft9bYK9AdcNojQXK5+Ry
O1LNAfN+fDHBtmsc82NxhdtdgPrinue9ReaJ3SnNFMspNJW6wwg+69zLW8f2JpcWlBt/vhCNDHD3
EFoOio3evAV3/OiLJWAVdqyXUripUEa3HuVcNDT8mdsCz0/g2P4xwSzJzhSzGlUSwyniQLsAazJy
S+vwNgbxSNz6IT7+59FNxiRd9e4NtWrA5/Vxm4ZN9aJEhz79shmCyMvLUvarolFsZ6IqprVGdbM6
dUZQ294yX2q2N4hkjujDiD2yeytMoGqnNsrwXs/DaH0plYuo+2WAMECPv0QgJNQxMwxs6/lDxY2+
kFOwZKgIajhWH9dl1+MmTU0G4rwJTaINYq3mDyAwBVa4TmHuzDCRIpo7EsUAaVKmsjC/2AJ9dmK/
vIxvabudwlC2B/X+/NK4vdO9UeYZKmcx1BKmBhzS/hCSi9rN3RkVYwOwXJEHfiYdggvubLFPA2td
OqlvE/QrY08BDrh3KRe+fZEdu2A+Rk61OfMzrffTxEQIO+N5J3hFQa4IcAcK5Ix3DnaSGe20Zafu
ZxLqJ91VgPOZgHxcf6XhAila46LwRYk7N3jtrTLe2umpMVYRbX9/06FQVHpRqMhuD7pM+TD42ZVI
t1u0SsZXZVWZjHTKpHA2pyCNAbTOzes2Sg+EJMfzviMyxfjrrKldbeeTGWy17WTDeLSkg1xvx8x6
PW+IW9l6G6sChSM6UTqTHVTElsGjhx4fZRqDLu/JvFYflzuI5rqg43zKwbMenDfJW9veIvOknNKp
6ZTFRoM2vtKXxza+L8eLvBdcprybZm+FuWnGGnpWqg564nHxcjDSLoqIUu8ztSnO3N4Ec9PUfaGC
4LwGnOdmOaqucljRxlecBE3Z6a2ioYf1peLlh/TGOnaQBhfRSVKHY8P1/gcw947U96kslQPEdWpo
pGSAnixuOrzkRu4bQn0pXqTeG2POeIdfpkoJuJqML+nX9I/U9GEK1tvtbumcFqIE8VFEny2ySV1p
d+u1UpRUBdJI0D/7g+qW+r3ceOe9kRtF9utiTrUej3KSVyUJ+tMErC60Dq4MvKa2UxvqQeWLYFjc
q2hvjznamzEXVqlIkm860BKcnMStbqzQx4T/4hE3fRYPoouOAnMPKfOGF8AbzNQyrtYUhEmW+nR+
FwUmWIAf5HuaWimJFBjKS4onDOm/nDcgOmxs90LKzDlV67g46X4cNDdRaNI09W6FIljsK77tA3Hh
WtcT8B0rjhw0KoQPKRoyzhw3woSUJgU3rKGUYJrw4nsdt83PziMnYJEwNCW60AWeT5jYYkZ5mWUR
qJPKLj2sRX2RbdDftoig8cT3RgWlGtp4IoSw3p9rVqNqIIy3FcoVE/kjIOMgfjjml9l3/Rl62Ji3
/qvF7YwyR0CGwl/WmRIotaNvleGvq+FqogozL5XFq/OfhTFOn2boNAxSZIHnJA4o1S5VPcqFwinc
7/Ruhu0BSJI5zcrcSmEfPUVgHSUQ0PyrZ66CkhaqahD+YgViLeC2l2ECFW13WF3tiDJI0F38NH3N
S06iUXj+tr3bYrbNUqZeTTtE+aicLsZUe2nSbnbLfOldSe+AEM8af8yNp7TPX86fcG5a8M8qUTX4
GOttpRp11F3zkzx9qVeMORUHY34ik0hSgF8P2Rli8o+o6mywR+LWpDhYvLKD8csUDGlYfG1AHYOu
SpDqRyUU1bL4F83OLhM+0jWGgmwGGImO50DqSdfxFw1s52EZWkeqPTHqgsoWFz9pgXQKtH0g0TNZ
kjTZHPumaewkbJ6jO0gIdo/KgT4ItCszC8gVODLc/GBh4P16FI0JcnH/e9vM1a3O7WB1OlYbXSlH
+wj29UvDUVwVMtXSQagPzw3NgBth7FNWVFTWPzpPLUsrvqiVAMwiu1RBrngYgj9jBvqFCJ7Dvex2
xpgPafZD0anJWAA+co0BDijlhuePAjeo6HhM6ZhTQ1Cn/75Le3SFrO1oQRAoXW+KMjmoeXXQC1sQ
+/lWMFMDAj3Ilr/duDsr7bhWECepMVmjPI7xa5lk7pQ0h/NL4b8vCIbugB8EhIOtWaeZlGxNDwGU
GgXzG4q0X4L4amyc/kh8ye/84kqUNXLT4n8KnoA7fNy+JS7Xya43OwAPwgGPDS+C8kDaPcb6/Jgn
huChwdtGMN7SyRnNtACw+2htrBSSqQYFE0nf1Oi6XTtH2TzBLvL82wZg3qS4MJRwmRtTt4dkVhXQ
03fQ3cUeJjfxVZG4eWgc1QtMaf7Vmt7NMTsoT51U50qVnkapg57H5k8mVmVZjmBZvGbRblksBm2O
cADWWIpPqhXnTlKXtQM8fQShUHDGST1mrjYnNdLUSWW0jKZfadoKRlN4voLJKywV/yHQ1vz49UBp
s2WtvloBaaBEpfxQm9lR1GdQGdn6w/nV8sKGjUE2gGnBSYsZ1I+m8i431nwcbHTDvuny17oVOQnv
Bt0boJ66P9DVMihZlcYBtOLc3FExcFV6Kc6bTdmfa0c9QIfxKKrgcctce7PMFloWyA3rCmhFygdh
uKlnxk57oC9fGQM8ApfhnrbdJjL5qlQRACMBUzlN80U9XRXkmKz+//admLNGBmnWc9ksQmV+SozR
IdnX8wa438mkCCzw20I3mcnta200rbwD3hikCLobySUKq6o2+WS2qksVY6N/tWk7g4zn4SqpBjXG
jDB4E5wsQRJZ3Nqb4NLirAqatLKM3gh6sBZ7BU/oxoyFsUpBWReuWj0k41cwUbq50M3p/jPPMBgy
UOUH6AutZub67YjWD12hSwEi7QIGC+2og2QdE/kK+I76g+n3QB0/U1bi5koE8uelVCogwDjCgM4C
L8BEe7XEUMg4A40j++SGcg4O28H09Fv98JbdOMvvzIfZsBREZF72CMP4iICx4D8sZBzKIYAvxHmC
tobxSimx6JxoHTbX6Ls6MaTYz/soJ1hhlQBeApIIvCDbvBvBRFkpqyQFCSDqxfijE/Gu8sLGBwvM
MTOr3siaykre0nAw77g11I7+kMWLSEL5m0dRpLJNTEQPxtbUjbW5RgVeNdNBP9kYxy5dTBDR6uDb
ZMgcdLMgu+IeB10HLBENFZ2wxKRDU5eaZs8kmKq0nhytT6TMtZe+LB+R85Wrb6TJlgq+2htNA3s2
kCLQpitU7hSTORvZPDQa6YosVH1UwlO3/74c4DAn85iiUY9boAutn1QFWJWBqz7vMpzQjPHsd9tM
WJPMbTW1Cb1Eyc6cOVNTEFz1lysR1Sx4rrm3w0SzYWszvS7SLNRQEUzumv+sRajZH9bBXKOdVJjW
mBI45rxCqXnzy+04av/jZlH32d3VRG6VpVP1PEyj4lAv3qZOUJCsBbclJ7v5sBTmtswzcKdtOm3v
Gl8W5X6sq4OhXEb185qJ5ERFX585Yq0NjK60plIwKb+AXzmgiX4qFpFemcgKk5im1gBJGSIDdVJe
NcOrDHIzIciFB7PZ7xpLqVHhkalW8QT910sFUN/aj/38MsL/YvTxjoZ54MAD87HwqdDFfxb1evM+
qov8RgmgMSskhTSpkaznpwpczeDmVe5skdwhfxP/McG2fDQJxG1Kv2ShsURHsHn5xjaBGL5+PB8P
/iXqvodAJhiZVjGkarENaLpqyD69+GS743E80FptcRLP/vPemnjMwrPgYABJsXsHMlIzTxsVfAp3
GdqQzXH6YQDiJjlpqLjAUNyYmWN0ophLl/Ep5ipgqcGgEwEvKbPMXqm0uJ86kEUAE0Up5FDX9H4S
zJAnJ9HkCvfT7WwxMbYCvrgC/iw7xUWgVu5c3Zi9oNzIDa87E0x4BXpPn0rQSIbtcDlmt4kuymQ4
jz7AEt/3i65xF/pGKwYTettZwWwMx65sb5OBXFXR5GXdeDkX+eM8SZcV3rrj1F3GDQbHBH4p+gFM
7I3GJYmMegAfa/hn+C4K6pC2DypX9Djifi+wN2ByjJKXsDwDdVorsWq16K42r1vXP8Qlqm+FcGKS
64IUPYHyMIFgBhPnC7Nas22yAPdEhfYyjh3th40JNc08bF5HNR4EPs/1kZ09JthDeVCCNBrUdzYF
SOrvayW6uPj79r4gJgom2lwN3dwqYQKOra272OrX0RCAZAU22DCYp0mu5mNcnXLA7+zx1tJSZxSB
4Hhp4Buu5c+XYYWo4wEDFkqvovxZX6vzVWEfkva2IbcCl6bn/lMMev8gLK5K2/ou69KJdvGVY3VI
AZh0cmi2j4e3EttvRfSk5Ab3/cKYSARy+jovjQp4W/RXzIvYG9D0xqPfVR3a6haNsHL3Ecm0QsWb
LYT3j0GjmwgEbDV8rLpKg9qCro4NVpfJkRcRJI6+4D5t5c4SEx0secvzojPNIL6mYqWlP6ETjPa6
awoezFz/2xliDu2IEq8iQY46bNTf63CMFsM1lp/nHYObAO5sMAe1k7JayWYzCVULSgwrgDjjY1HN
rtE+RcPxvC1uUNjZYs7suORpNOqYTl/0e5I8bbXg79PfeubDsMXCetAGCSrDySlJiT90/lqMTjXc
651vNFfZX92076t5e77ubikyD+u4afBvqbnR9Gd9vZxFmQPXAd4fTCxkXdGkZjFBkH7KIc5tF1dS
/mr/Ffx3n82yDB7WVJldUa5UmrYKZQ8DKt9qV35pvPi2w1HtroarwheV4Hntnw9WmfO6ksGKZmkj
QXapnshRCSR3vVFOqMoAfyZq/4g2kjmyRdY0xpZjiVH2UEDNXR8fLSIC2wiXxJxX1crHTC+UKOhI
56358CJPKLEa9esaK1dbkd20KXHGRTrMVhbGcusqi+T9xRHbeQxznAtStjVtnp/s7FuqfNW3w/m/
z4MDfPhszBnukqptUkWPMZYVo3isPBHTGSdPvlVOxI1/qhfpjXSppP55s4Lvxyq6FrVqF+pEoiCq
CoeUvbOtz7JIU5M6wafw8b53bEFGURe1agq9DPXqF5HcVnnQ5KtGhKimG/TZyvvbimlE5qlRrEal
WoFudT34YIcXo+wDkpZO14C+ztbCyeh9RSOCXi83+AJ9+f+ejWwCUBFJotpPBDM9N9s2OIP99fw3
+hf3f7fAXPgWylwLWDKksAGc2tfxmlMbOpllXlFBV8wuBAKD3Hi/WxJd8i4CF0mLUlaEfgmVJdFb
zDBVtwaUSTrMu6SXZbimjobaJ1hdJk+/P2+c55HgroBcuIZHncwOhQ2YjTSLFdDSBpxDw0UXeZao
x8Z9rYJQic5ZYlgKdKQf17fNdYbstpNCyv8zgSQSWjyxMziYlEBbNLqGZI7g6cWjAFP3Jpnjraqa
0ZnjVsGkfppCzRm96lF35yuopnlDoP7qDyNSuMrTTjNyHpSVwTw0XoiKy9zdfV852zKNNVLZxhQV
kNE9GM1la5+iWeCuXBOmbij0DUE+aQYkZV2qna5D664lTon6RpTWjpEkooDJe3mpOzvMR6xTS8NA
1DKEJTiiql5zMYHqWenv2ejutlm90OPlQt4uNUDajckcHGD4vfOuyjv5GtRlZIwwoubBulGPph96
YigSVTnkerJrG0DJ8xbeMis2qO1NMG6DQks8a+UgQcr5T32jCdajcVyFxBzcM7GzxHqGUrcSmN4x
FrwSpwpHA4c+O6S/1bD9OXjypQ4losAQtIB5F4OG1q+OKj0GB9l5zN42o67Oizjsiu7LlIxerlWV
k2PMzgaERVB84H4tE0N8BmI9xiSpP+2CWge6rBoTZ2CG1e7H9KdpCRySuxgL3GSYzlNU1KQ+/n0r
NiRQKFZxqIOYW938HpLs5eSQQVAl4l4HOhQGQKIMEDQGOD4asssSJdLB/hOd53sCiux7kIm6m7dc
qYorgnPzzjO6pSZ0jWULs+lM8rWCjMBAJyU7Fem3zd7wUMdZwu1z3tN5zyUQE1kmZqKgncDmykOq
TUU7guJks25i6auCsdWoxR3we1nuzlvirWdvif77zg/kKo+jVp7tYB3us1w5lOvXJf513oZoNdRX
djayelvHtiZZmA8aNktxVnm4GMbasa0bqZ8FnsfNHd9gZijugWuKbY1WgxEvkQbXSy5HVCG2Q3HI
DgRckr5+XI+QmUchShWcXW4ZArzloC0HAgdQEsYNqYyxPEdmBi2DIXVk4kQ+yr4BtNKL8kBOKsiB
RfAvbpAimBVFRwOUWp/oBFToerWpCpvzaQNnEdVPyCGF214uXgyZQ3G5jS6Cjb9AF4FGHpIu1qcq
opXFTb5UYJm0MYwOnAoIJ6/N6bLGHDVafXZ1PO83/AVSKj3QRWsIJEyQUntJt6NZzsM8Xi3b01q7
vm+X3qg8aWgSjIWpGCHXDcynOMoKCUZ/0HsSSFZngQFjtqz4TtPaJD508jhIgQXaj0Rw6fGOD7hk
ceWZABmCR/Sja3c5Ge1uTPKTWl238g2EUJxRxCLCDXEWRmIw7w31UaSDH40A97R2aa5kYHLvv4Pr
CJzTYD449uHgiyvFvMBNCTdAMAbhHhQePhrLomYsc8OOwhqBO8f8+qY8LknQ9oITwwsKNuA6OC/o
k3xSpcuqoshI1lDC4tFRbCc3XLu/TaXvmM0XuBF9ETBuC7o5YAtxSmQbO8ksCWNSaWqCBk6+i4gT
B9UxOSDD3WLKy6i50PLyhVIJnG38YJN5pYxxmtfFbGISDJNLpnKdp9dmDzxKIXhv8c7IB0OMc8hG
aWvSlEMz7G57poXCLSCQ/21QBZ0PxB0rZ0aPULCjnNokrj6KIVaQ7sFPPu7oVA/6sNlRit7M97J+
jZJLzIKm+q91elnK1Mnlpx4yd39j1MYQACjK6YAf86SV6lRLenOs0N+avTQojub1dkoCWZiIcQ41
HkN4DQE9hFlNNuxsY7VuBlQ/wrweI+1gDcrwe1nTwoAM6iqLaKp4bV5sI9RhoZisASzBQHnGoday
blkr8NCRn9oRwzgH7VIJVFCH0m8Iar9j4m0n/ZiD4k8EJKLuwZ4NyLXj4gIYUAWy/+OXlMe+nZfW
AvBc/1Unt3ITCL4abzOp1gWee0ib8Mr8aCBZEdmLVKarU47jfXmKPZD7fQWfs7N9Ab+0jxb24W9s
UopvSk+hApr10eZUa+ZUyEsRlJarxV4X5uD1o2OvUe/36ES0D+bXRriVPCQRGAbezTJnviyyflNS
A+DYAw4iEO5DBKjLfKCXfyvSGOLEzw/GmHO/ZGs3dnMDbimteVLN1U1H083S5ps8IWjDfQVvdu53
3C2O/vsuiUumyJa0YYvCtPS7hYBA83nbRO02rjfujDDeWHZrN2llk55iS7mYTe1ukSr/vHNwTeCC
AyWNjZTJYkJXXZREmcEAeiqXBYTKoKB5+t8MMI9ULZLjre8tQLry12YB/FXw93npAMLEPytg89sN
Xbyo1WAg+oJIcRz93I/BbYo3z9tTWMRAzfvwMKZpyKXxNLWoI+4+vFEqhbytK8zJAE8g3maTmyW/
zm8a77pE0kEZbSzwShmMd03d/5F2XUuRK8v2ixQhb17lutU0NGaAgRfFwMyW915ff1exY2/URZ2u
c7gT80x2lTKz0q4VGZXQDmEA7BB7NaDJ1a5STl3M66oR06f93VYQpWEJ2oV1VgE4Rt5NHujI/fa5
wY6l6sv77opbOmQp21YadXdRto4ikByFQL5rK7szHcLBEruWkz6lGAt9ApDwjtfOY6UigHD8vEtK
w/sWA7BCK6eAia1udIcs0kFDgsmXAbYUxfY3UmICGQkdwUQo6pSUPDUNgVvcCOlByud9rGSurIW3
4HL2L6sI071u5VCGNeVA8M+6EIaFGfKyu0r0u6Hz17l3C+OxNnxDDsIuWGoeXQLbAP49H92fL8yq
kQwBKbI0aDdNWrsjxr7LwvhGmKpbGBoCDQSWK1DKODe0VU6KtkuhLIShJPfDl34/AnMlvSEBqnqj
/eDcJ8MUzuRRplBH8piOK/wIMJxuP8CEHeu6CgDN4AKahBe9MUzhTBplCkqhdG1ktsJeGWzrhH3j
0kXz3B0dJfTCk+oXPnbQODkG0QjK2M9k0prZDLKgh9kQVHOJxibKT1oLzfnRTXeVXly3nZ/MMe8z
Mq/V0nREHoooI3c9/4zTXEtrp2PGV92NRwKpXe5Xp7UJYjh/1Ix5q5iNBtwuBm1RNz8XhmDDLHsN
c1hZdTXjsanGP5e1hOGYseaDoSFE+wZmJ6nwbV7AkCGkQ3xI5PFayQGkRkAZxcWJNF7LinEWQwQZ
JIqSqKEA4fr8LFI8Y7M66oS9upwm9RbO5PJRWA7kTACVQNRlnBWFhjyQ1EuIwpdXpBOcevxKCVcW
0ZLNq9no02r2H84Kw3iL12EpoL2afNWHW95dPhfDP5GNNgOxjI5OkULZ8WBip2wFVPdBzv/KWkfE
wHNseZdlsB6VMyGU+QI0TJBTE3SLpEmExUZ/ttXbBO5J9Qn8Pi/DZKrd5kyU5dZYygasKXw9KGp3
fS1ez8vyroWiLasTF0uPGAnlJs7ORj0s4aKsyVAVGGZ86t0+6DBfaznJcfQWt3ATLnwea/F3K49+
UEapETW1TTSkRItHFpXqzglfjHsxAIymnXvZQ9Q5mJTijZKwIsczwZQBgDOlMoE/kqGQtDii9zcg
VX+ogspPsGn8/1OZL2l0ImSCqGFxj+xjTaCBq21jHwZIq3+suj2vtrjnmQKr9mvAGWofPRQEQZTz
Na1cSZuCzHQ6Kyq/naPs01Ps9vbgYrbdm3fJ6Tul3w/Mgo9WChgVKb+FlcAJS5nY4ei8OshfSjCf
ghnzbgX6j/mGqVFe15LlJyVAdKMOC762LzuY0yRWaCJG2aGSDoL2KpqcjRGmmmwFUPYwzoMoZRLA
x/vc0Q+Fhwx6P9/N0JPSS3zepj/LfW2k0eWPRZ6NUjfgvqJ0nxhOYzz2vIkt5o1hHZs0o8DcTo9c
dG1Vl+LYmEFs/bK6P+XEU3Xi/WgPIm0EUN5ezdpGN9sJ9EsK9E51AFOL1GJ+DhVbtQ30HfS38r53
Uu4cNvtkIH5DpAHgso9PuXlmujExkgzEmIGuu7WS22L587IVk2/99WSfAqgAQ9Lb2QJxQP4BX4Et
M4B4EY/P62Ww/D1aNf+eg7JbpaumRslDOZgQWTT+nGVOig6GwWPWZd4XuvAEGRZsTnSM0cTYeEyt
PMJsoCfMiy21PNw/pipsJFA+tk2ztEsG3dyv3WTHKVjMxB9zdNeYB7G/vfxtmJazEUVpXZLk6IYP
gDaourcp+p1lRy3lRNBsEUjryEgG8TnnYUxaoScITiNwhJbhr0ouH+tUeREn88flk5Dn/IuW4Yv8
I4b6/GZV5a0lLUCNW6vekZA/5rBle+6r2Q7l7G0VtMnTmqTiHI+tDp9yyfE35gOsgDYFXDoaTOZD
UVWAp+tl3kIS72xUeNYKSohkwzT3nW531mQv1uL0iugM4cso7+WCp+LMN1DaXCYVqulyl2GtBnDw
vY9Q7akEMtF8BTo97EIDkBds9W48fC+o2UqlIrY2KePUiEQRSzbZL8uWXG1P9mwWfzmtTm1rjrw3
XnhPITMs3UqlnqpZLeJokjEMhrnl1w/QIFe9nSa7c4GadYViB2+Fk2MQ9GsVoTEqlcBSPCyqHxa5
3Rex3fSyfdke2E7kX738yC42eilMq5Qm/YL9eR3N69y4mvX6yYwqWxPnIA9LHt4mMyTd3CP9jpTW
KFdjhFWsyQEv2Y/8tvCaxgYJbGIbhwjDsuVjv0O13rl8Tlb3ytjKpfzLumI4ZRxakPeeRjd+GXbj
VbuPjtVRBkt1cgpveCO6XImUq8naNOnA6w703OPoyhg5k970dBf+HvzZ6+/7nWIcv8EzeXZIysuU
ptH3LRrYe2lE1S+Xhs7To6XzZkPhkZgz807M26DZglIZpkcob4M6boz8mlRrXwkKYAL0y/Ve9FFC
euS1WdhK+imK8jOSUc2AUi0Rh66DnRT7RH4A0+TS4MmrHy/rCTM82JyKci5Yw5HaLMWmlJJ2rmbt
mkZ0NHlxB/Ub1W58q89DUQ5FwWx1WkURUPjVwkkaX6g8C1gn/6/j0Ch1iznLyTpqwEdPO0fMbsIF
sOVggi951W5iPl/f1X9PQ4PVFYIhVHoHogbpJDoySsHzXvAad3bKG5SfuTuj/8G4PuVREUnYiXKE
JBMTKY7Z+paFZnu3E7zaqzGU2DjmO/i8uEkfRw81yock2FRduhaz7vIkgCvkwepauxASO19fZ23k
fDpmxKBYqO8B9h4wQpQtG2ExScKMfemsiOwKJy0WgZdN8GRQNmyBSWgsw1pCzN0HZgUEXeUakGfS
Ib7H5Eugd0gp55fLKsl81zbnoow5qVczbyaoZNMadjMHHeFXzTg9RLZ32kih7FhPalMQgB+NIAHz
vkAuXHfajrApZi5vmpLVVge7/eeXoiwZFCi4w7kLUWWZvPZndN//zv1pV+0sQPMad9FR9JGRefON
ehV7vFIL02Eh30QV00BHn3bDZWc20lIDWXBIIz+t8YKKGDSpa1+rOArJ/HBodKP0h1VjtMfOQ9jS
ykS5WUHMDawiu1R+NcCXbTCY+A312Eih1H7sY7UqgF29t5Ku2RcW+FgcdVhC3zKSiNsJYRmAgplp
4FXooPCiAS6TLq4LUUdWO/qEX0Zxlz/xx2gbIcJsYky08AIRVpC+lUj5EBSFBynNGqS56ytQDp1S
TdwVLR5dftaGaGcW+8v3ydTOrUDqs6maGgrZVOeB32H03bhK7t7T5/5KwOD9fr3p/CIgmHhD5yAF
Vm7DjvM9WTjdxlY+9UHNqBTjtUGcYF7rHoAVbwQQgM8YOtFeCaBLuS+CxsfkkDscJE7ayvQCW9mU
f8viYW1kYBAGqDAF6z7ZoToX7+sdsFJ5x2RZx1YU5daGWpGypMkyxLVlUP6eHpW35E53e68LpsDc
z4/l4zeoBc5ulvJx9ShLmWZiXSSpplfVaH4ri8Gr0LGORaZb/jF66gZ7SZ+bCBgUOFbvLk+Kmx0K
J9vJQfzUoZgLeNE3HuIF85XdiKRucgIeUJ6NXXaox+emGuxG2Qmy5IWSW8Y8GkKeLOoKc03M0W2Q
rf3Uvummly31Pp1Sx4y92PrDMURi2V9CJGyqg6wZDLgYuD73n6hzDmOkdJB1KG703K594X5QwQtk
98/qD/3UBSI28kNH+p0/zirG/kkwLfDzZyLn0u+gPFCc61KLnTcAisHnoWH0QUSWX4k+AfngZbHs
fG9zasr9JKOFWaW2swL1Li2c8UiaAalruq23OvlN/ZTdYoJ4x3sV2ek6MIhQSxLJsABVKp/1IjL1
UW1B8wG+onfhRLotRmGDMii/x1oFIAQvf16WX5c2AqlqXD1lWHNoVGtvpe2hLSx71GdXmpPVxnrc
TSH/KTOd49rZtvl5RkqhlDjvuzlCWqTo95V6G2NewXIvn4r1Pm5PRelKH1plH/ZYQsjK1YmQQ5Qz
z3GSi/mqjp+noBQkK82lDZU1Piwy8kgLuFFoZLR2p4OiXXhTeywSJnkZRKl5I4nl0+XzsUtYm89G
7nhT/xhWGeHT1MbAeCfb74WXumpqLyBSBwsN5lgIHHT3Vgz+Zbm8e6Xc6josKioDxHW3iO1nEMNY
vHslf+LSvVJuFHkJ2tzCnB1yQEz+Bcx1H4CT9XPom8C9viZsB60zPaP5F/Uc0Ty9pJxqKAzRMBiD
ui+W0xL/qcLHksvlTHT70umomDsqVnVOBVX4WNvNvOpP/0aampIn762XhAegwn4m/tXRjxhroyVK
25TtYghgjm60g9DGAajA7WyR3tp58Lp4fbysHeTHXzjcB5/0RlwulDPwRiKMkYuVh1Hk0TaatkWv
PXItI8dsRxV5Yo/V61JwLkv+D+7686Tk3jeiyz63kqJqLdzr8Kt0s9f8GaWyj+2SXxKmgzRE4/fW
rcCxB6ayYr8ESIoGOqo0MECd92FWiqW1Dy1PGFG+Hu6i5U9a3l8+HtPsNmIoX5MYaz6CnloifJWT
8hRnnICTqfmbv095k1zOw9a0UAUJk32Yeeb4nAvfcfobEZTnkIdQtLIOeyBRjG531TwmRepkyci5
KXaBZSOHch8qFtOV2kyRVx5qcI2RR9vy5GA+mFjWLb3I50Wz7GbwRiLlNsY479ZSK7KPYYX5Iblr
9+UThmZs8Tm84aVhvC9F+Q+rmoQ4n/r4YETgpWzNuHVWM5KDSi9HTgzNEUXv+s9JYRUSEqBgbgNL
R80D+0xzp3Esl+kzPm+P7jwLaVKKKymIEXQakBt4GprBIndflXcYyj/086gC/AsBszVeiVisq9dA
E35ftlK2M8CAEWFMQ7eZUvFYtjQxUbI0EJW7NtZs1fo1dq/q+H5ZDFvFMQWJRQ8LNTaR0gFtSWe0
tUsLChff/r0Pnp4IyYb+TpB81cjmTnAwHdCnSDosnQqpjQplImVLMtxkYnUPOEJXy6n+RaBJ8seV
45HYVrWRSMWlsbl2alcjL7XaJrPVClNOomIIHgDkqwcz1F4mbS1R3s4AB5b2P0CH8FhFKRgB+oJH
x04M+MuzZprYIgQ8P0gFKd1po3oOgRGaBVXagK9r0PdrghqLqpZ/YdEVzmwN4kjkdbjYqcBGLBXD
dpORtuY6Wvs8aG5yIOQliPHs9WMbq3o2C3vh+E7mOS0V8BAo8JN9wvM31KijRNJq9HqRVNsovjgl
GJL1qE6xNTHtR90EgH6ycirwTMPcCKWUOYyB0V9jPXkvGphF0hS7MqFjPaeuyjTNTyn0QFlXGAuI
xqU0kKSn1NjF829F8+f2F8cyeWIopS0FkORh/wmF9muAhc5ueGhP/TPW6CYJDdcaqQiouhJfu+24
lDdEG74o6eaElJLW8ph3zVLrwJMFA+AtWCsiO/xhHnuPTKNoFZdPhR1ybSRS+hkBoaKrQ+zXtL54
0FtQ0u9A4YhmhuapJ+uu0DwwLmjgmuWBY3BURqWioTKRAKAmoDKoYF8gDxM/6YM4LjzOx2QGz5vz
kZ+xCSlTU10yowbNNRlCJEwV5mSniT9pjvCLYIt+wDnHtlAeJSxt+5elMx3uRjj9loxaEVcTlj81
1VNrgCmMvDFslgTM/8kKpvJIm4ay9mq2wCMBcphDVb1b67tlcadGWdawlUCZtpG3vWkBWfwAtFxS
sVE9/TAQ/RAdPbZ7j5Aclnfz6HGLmqygYiOZ5vqZVktOawEoi0XsPK0+oUuNT6kPYDUvP5mudS36
sruYduLyOtnMd2srmnIBhp62gmQ2APHCSznc1A/VznCAdJX8qNz4gJj3sp6wbGErjjL7Yo2L2ui1
5DCt+2o4ddVp5E04MR+irQzK0JVojrTFyIy9eIj2w3X2KkW2dj1g75IQEg9vs2BfPhQLHNvYSqQs
XJrGclbWPsPiBaltgKEySH3TxYJOANmNu/iaAySjlwJQhi+XZfMulLL6Nl2xkj0P2SHsjw3YiiM/
4/IakSIe7au3x6ONux+nRW8nTFiAj28ogY4d5+PjpApA47ZGwCWZtpYbTpQNLqLMcv+/n3Bb8afM
Mk3yFXg7qxiAN8TN4md1ktx1Kb6hmBsptAnO8pQao7CIgdm+ZfP1ZD7O+e7yQbi2RuV6bRSHdb+I
WB7bmTvJbXYdsnyXkDCD4Dy1eesXHH+mUx5TiRsrN6cEREnm87g+W/Vs54luFy23tkis9pKCUJ9I
CjsBS2oqCKgwQ4VYO/aja12y5Z+LWwKOmedE2Acz9Q/IFvA1UEVnqV9GWZ9XPDbKMc6vZ+sGqyuy
yNEIZsBAwI/+EUO5Rsy2Agan1LIgDn81yk3cHszmHSME9qRntiTsk+Z6TW5FI8jAg4u1PzDhGtH9
8A0YJjiXz59BucxlWqZ1miUQSBrCLhuxVjWNHBP7Dy7zUwblMiejWcK+A/r5jMIwFlDNYHhRXrPA
tEmzQjgqPy6bAu8LUg5TTnJDKTAAFMxJaXdR6eSx7qF7DEKqmmN1TAcJhGRJAsUdZuspKwBq97qE
JiqYagl0ymkP3mlbXDjxOjM42QihDCBUCtnqssYKStXL1zeDB8PLvK/Pv09r/IK8Co41DANduBmK
Xdz/ECQQ1BS8lUzyO78Y8kYOpfLDEsly1s3Y2sWgSnbo971nHcQ9bzicrW8bOZROp3I+WOMgtsD9
IvMA4nV0WO8HX9Fswg8/7XNe2YajBRal4FUo5g2CxyKo58pd4sweq8UWDO+yWvOuj1LrtMFWV6cD
qJaAXHZY426RzYAwmqPSzIoKRqv/0WmLevSlUczVssejr77WxzbAQrArFXb1Hv8ygVzYOtYtyKYu
H437yYiKbtILHcsIeVPDRTReLH+MgZEtHGnX/0XGff4L9ieezlOv5YCOVRTJoPDKFpuwcJPNyzZ1
hD/a9exIDj7jPnlGsyrgHJT5mG0ul3IYkxAqjZygoaMhC0gxwdrvpTuSPmHM+o5rCWzPARo7kChq
gFejLC5PkyTLhkLYz6fw+u9551byBn/CpaZ3hPqYR/jDNoVPiZTtaWrSGGWtF4dsPRhZbEvarand
cS6R2NNXR/IphLI3YexVpc8qYKKiTAo+KqBA1nt9QDlI9+udotjcRIYZpAKQ8J+LpGyvTYZUAQ0J
6Bl2+kHBVKS0awJ5zyfQ/Q/W9ymJsr5qFExA+wHaQCjt0Z9dENkh4skcGRsHNlnJF1xee59tC58i
KeOTxXpsUwNT1ToQsMbOFpvref5ZTJztCWabVt5cImVzVjg34NVAbyANuhv5IHqlu0rOMGFwvHFl
P71aAeqU2sXzZXXhqSRlcnWzClWr6pgeFHJwcR90zNbl3Z/LQtjh9+Zw1CMtykU3Z8oIaK9X5X0+
TtfJY29roUcQh3KHVxH+6B5eMAE6oyhlMY0GJPYHK7bNOwXg+flx8iSA1+kTGsTpG+EOkW39ObSV
Dzg5pACXT8y+VkC7KRgk1FHlP3fZ6WAq2FrGOhHYdlHcsFPVNivvsgy2Zn7KIL9h8ywIptbEaTEn
QSneLJNq18hyrbdWEzlyeGehLGBWsKw86mgkSXJn94mLLRF70DhxME8Ipf6LWotLFFVx0I+lpzW7
Rc52Qv9y+caY03IgRQXfgAZMCIleoy2BdhxNBh4YocFysnKlAzK9Oka/yYAOL1RgPi8yYaBUDQPI
V1Sq1Ia5lkY6ot+i2M3gW1axInf5ODwJ1AMmg3FM1UKkJ4b2NoQx0kvOl2dq2OYI1HslKUCrCc1Y
C8IMAyP3hTXbZesUFQ+OjPnxN3KoJ6tQ596ojDQDVvK9sv5eol+9zvFzbBe0kUFZ5KApuSbIwCpK
A4IIEj+0e9U1UN4j0YzKzWDJ1XxxQRtx5Mgb41xGse9lFRAdYGLCO9ztrJv8yrpeAUAW+TyHx44Q
tY+ROxWUrTJlPbKwLFq7GqSxLPm1n3ghdsQmGxyhHkpvu2L0JZ4pMXVjI5J6OBR5UK28l3OMTYJ/
zwE/iQca6t7Gcpx5nN5JnIjC6X5RvgFSC6ZEEW8l/mOagrIrTZ56Odai6CDsCQtBt1PRsicL4v8N
Sie5uC+f0QKIsGrBgk26s22JSxeP0wi4SPVJkoEVKd8083O8Du7IA8xnaqgiAnkC+LsAkDMoDe1T
S67UNckwRpx/6GiyU7D5ruCl4s9IsnyHgq13ME8CCROQdef6OcdRrev1AgiBLPSmXv3ZNtavy+6J
GdKADxGwu1jwAA4VdaB8NAVTwqkC+VWzhZPqgPzXtYDdaGdYatxhLc0Vgib2L4tlfbJNOZFeCJJD
bD+PkkJQwqfaGcmojT5dhYD1gkKd1ILHFU1uilaRrTzKCytDr4J2CEguQ6vYFpSxgw+7n0BS1tc3
vcybC/ugQr0gT6fkTWaY5UmBafP1YfBCp/fNneGnruAkTu+1bxFmmfTj7Kh+fgCAv5ecdM6rwPQ2
mxPTkIBKFk5KYoCBEGijhLgaIDATljcBm2baZPZcw0DL/eWPyoz8AdEAlGjw2X5FyewWPamsBjgK
4q4MZE/aqy/67x5JDQnk6uvwJnu7LJHl3xQTzHOAWcQ/k3LgSjui3dyUmHY3H+boaYA71ZZfcc8h
rGIfbCOH/I7NQyGqVguKWADSzrnTeR+YZv4g2MML8FSR0JS79pG3zsOVST0X2BjQlxpYG4cuBopa
4RU7Y7WtVyCz+62TgHe293m7oiTC/6K1m2NS/qYqtS7sxjDC8E4f5ABR+xv74DtBF2ApLB0bmyII
GCiX0wuyns9qEgalntrrfFJ7jvIzl01UkDwDXgEwyuClPP9eQ1WVWa4jH6zdGSTFwlUP3MDCw9D3
LnQNZ/ItzRZPuk1QuAzuFCHLbasy2OKBE6tDNyhtiSYM1SaFCSz97k2P9nr9nWd9K4BSjQEdwrHu
0OtFJza6+RtiT8Ayi3IP5hOv+pgXFrkoo8SYaO3YSqW0IxqjTNIGPH1qYgFYtHCU6rZKOQ8D028B
HpnQjeH6APB0/umUNNObdRryYFmc2dcPpQ/PVdvCHwJ9m/mYk+GBFn5ghn092KdI2ovE/bymCnKn
8b0OFLfIUL4rPAKfah61a93N7cklY1E17IEUujAgtVN5VIIsV7Y9N6U0WOkcS9DXJEGcPa5W7ff9
MS8SJ+v/uuwymRGMqgL5VgLuJEiSiRPY+LIEj14bymp6MB7+BgVTbuSTsROB2Rq53ymmfQrDzsm5
sGwCBVYCnNigV2W71LGumvoib9CJ5bawM4cICZauGTQ4c2wuRoIh9vggN/Jjar2Ec/V7ye3wJU+G
3aJJgt1Xkcu5Rub3gkgF1BXwYx/XvLlGfZDads0a7JNldvwDc2T2BPwAu95XP7NjeiMeSaRrBOvD
ZblM37IRS2VhUtxI8hIisDZQeGqt0cm5O6u8k1EWGK1NUY8r9jnS43jsUOX1CVknMJ4C8bfwWBy7
o+6nr7xHgW34wEMFmJWO99ykxE7ZaOlVl6OGdz37JGUQHA2WRqIHZEfVmxJcvklmAYpAzP8jkDL7
KAnlbjEQo5WSm2DpAvQxh/BOdhRXuhI81a0qUnhKbPOhOaq+uk98XlGW+TE3v4Cy+QR9YUsOga0x
RD+l9dqsOEdkfUlNNDCOqwBAF9Qn59ZXJtkkNQm4G4X4iODXibrGjqKjOvKKHMxe8FYS9SKJUblM
0pwRZobRFQbH8OP3BokEOpan3nSMQ+OLop1j9fLyR2RGSVvB1KMUN4IgdFkN3LxXFCSOq2tddddm
UOSOcQfOu3eUDThFYJa3wVuBepGMEEal03gwwalTnGPLSd6Rl3fc114DYgLeIhcrQ9qKoQ5mhIs+
6WKhBgBIPebCehqs5LcooCg6aFiNHxTexjNTIGHKtYCwhJlRyrPkaiTVq4iyW2a5Y4TihKth/mJe
RGcV/ctfjRVJII/7VxRl6lrRG8ta55hyAhxl8hKq78kY2ZdlsDVjI4Qy7xTo3QDoqTCDHoNtyxoc
WLkXu9FuXRywDN1qTvHAc2Isg94ejDI4oRsEMxfN4qCu5QjqSmx1ui2IqrjDxOTdpEMWlB+ghuCA
0oBDfG7ZjShY2TzK2KoKDz0mbMXooa3vZONnhHkxAeOM0h+p/nP5RplfzdSBVIoED2Ud+i0Pq1m3
2h61Uukw9b1tNo2P4WPedyN69uVoYCFABmkY5pexe+DGyALAlYHIgDLZeAJSJOCjjVe8dra8n/bc
GhlT7+EcwfwB0NcvZCOz2E1DNi/g5fBEdBWR94Sucv/+d9I6/0VKVomLTW3n8m0S+6WPSdAMMX4G
aHaLJi/XEktNdRkYnLnqWdHNkFxZ8YvSPg3dcyHvL8ti2oJuWgYQ50Ad9aUch9VXvcgw/4ozhjvd
ka7QH9urQeuZNvCB7wzB5mHlsJRFx9dXsdNgoalEua9YA84RiJGjQ1P+VprWnsTb4ltb4XjVNDDm
ANreorkcMJ6dzyCoEgLzVUKJU/pJSpwVtsJznOqX6KaYCOV2pFn6iYIcyFVMwDWINPrlEDdTZaqA
2Rj9NtCdZle/RRjLJkGKFQhH7gvHlAcOEFyiATy6L9gQSZaoFaDa0LjVfG0fuyMgFifgB7Q73u4T
y30BLfJfUeSnbGLaPl/CtDamPKi6+0m7yYafHD2UGUoP2F5JhnmL2pduflylhR4manwwH3tCGQFq
n5kMgJIqY3Li6SAzpDR0kBUZcJJERc7PEwl6h92xxvggeiSdxdBVA8KV9jf6Nm+thuVJNuJozUga
tUs7YC8c+rLYd8rPyVwORaVgpjxfwT/IewRYJrYVR9UYx7oOdaUZsBStQCVkH9GEDVyly5+MfSZN
ERUFyOIyvQQ1YR+yygZsCmXSThIyWwCRcTTYFYjGQo6XIm8W7REBRwCHAdYiJKjU+5K3wtCowPfe
W8tNOjysmmHPRWuP6vP/fiRQzygmOj8oEdEBXG4IWmgRitF5cIb5XpxdI5ec2HTX+PdlSUwFhFtC
a1nCHtkXKgltXMACVyoiALjrYA1St3BqUHyGNsGc5w9+sux3K45yunoCMMlEroZgUlLVk+rM2svR
wmWlZFixCfAI0JQB9J1gzJ6b1TqCzldqAJHeAGhIBO5r6ObPhGyu8M0bXnVGYmjgmTRy6I1TyvVe
E9MWbEFkcAVp/cf0v1uavvlj8gGvZQPP/zXKHONWc//3zwd0QxnvmGqi10NPxcWDFZZrN2BGF1Nk
sld+VPD1B/UnMgtXcBOOYrKyqDN51FHjacyKrtcWjJdk9+Zrcl94ypsV2R3KTtJhcTHZkmP5mZdq
sObzz+QST7O5Yj0rTAIHHpEdfay/POiHj33A/bzPezva5X8tfrqX/cYvdyNvOYDhxcC8hvI9LAQN
PDqSLUopac1KCQPDus7F4yLOdstbeeDJICq2OZ+ZGWXeVLUVVH1+bbTagyoWTwD/erusLwzzOzsK
ZX7Y25WKtMu0AN1+Ib3ra85uHSuMOxNAvWe5blWptWDGMFYcdQeAcac9dbtkh7GC0QQBKKGU4G1n
MbzyVia9KipmtWDFIZAIO+vW6n6mghMnsm0knHeGKUYB5w6IdAHx/dGm3HyiroljYyiw8K93aWUj
XA1m0DwtueWGyczJ4FndOTCnfgqjsqdQLSVBEro5GAZsm81PxdjupEkKcBG20Ap+P7R2uIxOMRh+
jZUAPf8xm0+tVNtl+jYVryBmc/v5vjANNPAfwLSoRU+XVYk1BHP2EymVzUVB1wV87oMmYGWAUNpo
3lx41k52E27fh/VOnUmjNDeV+n41janElhOBTeyc/KS/qD/kE0HjSfySNwjM+9qUIjdalrRSmmYH
RAIRoIdEH/Oze2zOrHa3fqMGvT0cjZohgFJLzDt00bUh9cMscif4GKAuX/5izGdKBZENUkhRE+lh
snYy1UhfC+yELU4sr662HMPpp2zcZytHfdlfC9yrhKTkg6jq3J11laxFmo5lwuypuAqvazQHSWsZ
/frkB9JV7vtAvj4VmGFb+lMe9SylUgSeMr1XAgXvwwDGjRr7ttZOBZDLUMYeqGk5NQCeQOo9kpes
NSYVPK9pJ9mJsltENF3AgVTMV9J8EMK/Ln865vOwOR/lDqpElptyyvNDZk7u2jtKUTnj8nJZCKvv
cnaLlEWvw7C09TAUgIJCPx6JKlAub4B/4xUny+WtTH6kvpe+GWXR4QAK9iapcwAKpcHiRVdYW/Fm
N9lLdv4Q+xZoc8m+5uILT8UHA9LkhrZ0bQXfGQo4Ozdl62ODNKi1uvhg7Y2H4kZ1CAuS+bvUsDJK
oCGwis4bxmc+xJ8flJ7qk5CgW0syYky3t26sFuHpyO3/MO1dMwhzFTjiQD52boR51BnmQJSGwJf9
HZOaLhl0Vu4VTFare8ttryOfe51sZf2US6nRMhVhKhlNCW5X6wRoL5BKFX/qqygon2ZPtjPSz+bE
HTyRlC6VVVFlVZiZgQXIgFw7ycZspzVv5V1mWj14hT/KVKjHUYoijnUaD00YofCnHvIjgn3HOLZH
wr1jAAMDr9J6lT5HP7JdD4qJ5pY02GTMssh24of3PAtiB1ufP4cud0pKU2TDGMdB480+AeYgeU75
PAIsEiPfJ/HqW9e8EUjl81ZaFLIcoQGWYWRnVQNde8vq4LIXYn5KlAHxQoE9C8MR51rbRNE0DDFB
cy9vAJpta+MvZby7LIPp6VDUJAwdaMcqGvkRm1huSQazmsNZCsb30f170YdUyGTAz0I93cvSWLa+
FUbZYV9VGEuOzCGI5pOZ70Wg2lwWwLoy5ICA0gKBBihjKQGrYRVAnFsTYFcbvlYut1abPphyy4kf
2LeG4FeTNQPIjDpl2LImTCrCISAU7sgwfHONMvSNsov3/XV6zStVMQ+1EUbpgZg2CsqKkxik3a42
H2rTS8X/fecPhURFA9u1BHIzeipziNUUA9dVcmj1t67yDevh8ndhfXj8XYR2oCJHI0451zJxTsti
AINaEI73iQW2u9vLf591Rdu/T+RvtLgzAL9ermixLP19u75rVXnoV5U3KEu0h36nMeIJ2AZgNyAJ
p4w+iarRLDN0E9Xr/Njk9pzYmp95oYvRD9le0X33Zi//L1iImP5tK5lUeTbn081OrtuwAZwD6NN+
iF57kt40zAceSHlDPYq2eAXooW/cKaZcVNQSVUWiS3xlMzS9JcUYClbGypUGITommhg70qyEHFHM
YgpWkP+VRd2s2uhpDtCN9NC/63fGe4R58uJRBizus7YTFru5lffltXnDQ/pgvWJbsdS15n2c1Oh8
ZIdkMhxxKJxQ0bw+VPxerO0YJdq+EDmaygpFtiIpS5AjAHO0FgrBQh6V9jCYL5hfFp1Mrb1JGZxJ
41We2bqzuVvKNso1HxQhRIBuPGQ6pqWkfXK97qIf1c/FHwIAgF5xt0KY5qiTodKPAjFdiM5Dvc2b
GPBlZObtXnKHXfcYk6znaOZOckvS4tDj7WGzDwoXg+lo0L6DhP3cSGZRBbuaUZqAJFCxpYfBkHs9
UACWQQqP9Z//IlwmVe4vDmEjkYqCqlqaiko2wfwwXimd4kx4pdXxV5/dhcattT6m2rJLNU5KyfRC
n0JpX13EcoGNToQeeWu4guoka+w08a/1O4E5RoMVdCFRf0FX5vw6JT0ujUTSMUdr/VLHBzHjPaKs
RwF1RBMTyJjPkD6KyRun9n+kXVlv3Diz/UUCtFLSq6TuVstuO17j5EVwnET7vuvX38POnUSmieZM
PmDmKYCrSVUVyapT5yQ2IXlpo10RX1sHFY8sxc/c6LoFOY0B7vvcFbXMePh5a2uR8ZC+t4vVgGQT
iuH2gw1+X6/DuLF+BMbmi3SgF3IhqbBokcwuNqC+M7W5ao6j3V/Fae5p2c9ilK+7Wg/CTJPRb7IO
hRx9sSdzX6ogNoIY+2q2j+oUCzac5zjobeDCokNcDD2V9x90UrRCLlpI83VjZl5rirLs46QEUioN
J9fQ59z77wcIhmcUoHqRCNRz0t98366OV4JVox2VPhT14MiZTPlIBWcHd4M3VpirWBt3aDo3sXRc
1pNcPZnZ4T+twtJt20KTC78fPV0KWXy/a3Ki10uXt3kQ1fdaHjmYQOrkp8s22AriByPMp2n1Vmvk
RcmOdQw6b2NyQP3mtUblJPJ92fpFep3nkJa510TDD2xI/LJsoz8OKBH6riZjOdT1adA6KQ7WAYwq
jgzkTXkL/KCX/Gh35bO6N5/F6GTmm52NYubfxo1QBSiGfa4Z0KjuqgSyEEtk35lVUjmZUQheT2zl
7ZcRE6kF+pZQ2mCLfFnaLFaakySwTTAYmJjhij3zpncWMDV4GGz+IkIIsgfQB4v0WNw4fBySTBly
CXp00J89lUeo+IZedLKfIKxkOZQfktxo3y+7DhPUH2zSf9/YNJFFV2JnRYCZnJ0kO32ruogzaRFd
fpmLywdDTBxooVJkdYGaKZ2C7281PwmUFKRe9W6FTLHxSnukgz9jYufx8grPXYvNKfvBMuOiODhy
dIAxDzRPn+sQ2j3X8fww4g5etJAf86YuckC+/zdGLUO2ABo0AFpkjIJ1swqh25MEVO+8cSs3gRgM
JTcSzXFwYx+BAGAYjQX0aN9/wSUkRdEPUwLCLWWv72JIxWNAnRbzJ7/7jwRUv/bSpuU2sCbj2c98
RYM0o1EVoGiQi8QZ5NvceoiHb5f3jrn9fbDBbB3m7gtI+RJA9MPVTddv5fBqiUinRTaYY7VoE8yD
1yQP9OWUj4e2fzWJ4Ljkh/OfvWK7aZrRRBMwv1Seg866K3sCsaPwO0ZSPIj1nhZf+3J549iyArtz
7AMztZt0XTEkHNQvvWcFGInpwbtOnHVXB5JH7i+b4+8hnY7E+ItlsEP9LUpXug7R8SAsFd/qpt2U
Go/tZApqCyIzzNvOihbw8hbIUGqKFCjd12HjGKtg6ktkhHnJRcQAlkKDrGS6fNKQa9OT/R+7nueP
g6NKA9LRpLdI+hM2mXZVl4ookL/ysxhCsz0I1jsUdpv5FHX5j8tfhnsqb20xOcGuQowOAJmEHl/f
elQ+F6j+ypXcIds3Lzn0ym76w+SrorouDRs21eK0xOvCNDDVz6qV1ePYJ0RuisAAbrlTH6ro1BgP
XR97lvSydL4Z+ZdXyjVoyqB1gOAGJNWZXJGPZF07A4plNM1SlqEZk0PtIT5dNsNNshjN/W2HyRdr
JIPPqMLYCSXCia4UnxwJmiq0pyGyxV+Sfp6JMjBoyLjiFEtDpelVHExR/UZGuQSDsg5UyAj+/1Gu
5yCCIjNoH6InZZS+XF4nLww0sOHTeSxqm6kukH7UWsOg0hSzO8qv5FsPuMFlE7wLx9YEvdttwgAD
DNmcNKBG7iFWYipvFtkRkHEU2etlO6KlMOFmjYnar5laBHMSfdeteK8m3WuV3v1vVphAi5Kur/Ac
KoI8PszxbVf7nUgPReQPzJE75ZKeg/dO8tcJBM+OpcbmVT5kw76p1GSnaEnmSVpjuZM1dt/a0BRp
sNEQ+hDTG59gQgz0H+AIoyFmdJ+N5SpLvmbgRG2sgwEYs+z9b/vJxFlV51pUTkhca6ycjHRxjXi6
qSL18D+ZYWEC/SxnJNNDkJNZgRaBGz/7vuaC45H7gNh4OiupEZHM1OdhRikZZ7/mpXtwM96MQKTi
GniVnoTdQnoQXvhQZyTMJrLiVp/60kJ5udvVR4qN7jDxjooyHerPTEEY0zC9ZIzJFCmmYozIntAS
7RUHuDrQTOwufyPq15csMIkilkwyxlGaBtCw3kdTdV+Xr6n8KqXaoSSCvMcCD38dzn+cXGWyRUmy
kswjeOJ1AIdBr1a51rFJvf4zeDMsIDj7U3YLwWXIHQpuidw0ZVu6iSFYPGk1Jturcwoctj1hAA8c
IXjIRumjIhrB4V8HNkaYjwWwipZGK2aI7d5VDcc66ACRZIfui7YckyMYV/bS0b7ORRVAfgRs7DKf
kIwSUeO2Nv3eG73pJrub/cLtnepIG7nyN+EYPe9s0WWMPJjAq9KRc7jUJgKQp1orr1fij2jirl7n
JoElOZbXeOOOsnaofts45lH0cOdlyK1Z5oZq1k0PZoIalNW2gTnGhw5EoXLjhECDTxn4rXQRZoa7
sVuLjNesXRubaR5h9ujUo+uqYVvNXbenN33aIRf1XXlOujXH+M84T0U7mqi0Nihg6eMdsW8lobPQ
38zG+9YI4yylPuVZS6gRII1XdODtm/JqwFOpx6yyiKCHl762xph4n2TMtteqjbCrBz+U41sLzAuX
8xffhAXVPaAPMUjFXA062Sz1bsKMXTiD19W093H0X9HZ57SFCruJviiqjIQtyfYRkCmljGvpgsYh
6kX5beyppdu9mQftWcygxfc7sH2gkAkgDCZx3gdYPEBOo5hD4jc75Y0qBoReuJe+0q9EaZSEeHDq
WB984o89llqoH2K57qrJPNBZJjVzNNAZeT0UNdU99XSyeoN/+avxbluoofyzQpuJ5TSO1mnqehD9
4gUT2Z7eRHvJPFn1HV7zu3SuPdncXzbJdZSNSTaYh7qHdpmEhoz+VkdfIluwJG70EkrMhAk75EXm
75NRmzKVwsMM5XsPLvbqLhsF9ynu+wgzfL9tMBmi6LRukQs1Pg+dFShCGaoP9Myu3MV35iSwJloQ
kymyEJGUobUcqPlOtl1FP+kikknuNzGBUbcsBU92tgOJ9n2ppzVqUDJ5mXC7yQfRjYN3VhmgzEJ7
DFATXD3eh1ICkEPaKmaE6hCmbnFWIVGkTmvtEb+1bwL7u/jNN2VyAdW/7G+87dtaZnKfjjKRMeV2
FIwgrzdQ7iWHZhWpwHNrUVsrTPojZghkXoYjSgH1aJD56V4Cs7WbL052lA5i4CrviwGBAj1qjWBa
lh2dUyrQk0MBgPit/dbWN7kIIsLNfVsDjIubYOgawgGaKRiU9lQXONzbHj5OC63AOx5FF0PulXRr
j3GQqld6y8ytyjdiRwVnnbFvwCQ1f4t+zFeJS7vSUoOOY3gjus7wLt6o8IJQClxhQG4wt6i8sZN8
qhviV3IXzD14m21rp0XDp8QgbpmIIM5cd0SVHKpFwA4RlpS8KCdgnNF5DyIIU9ql3y+35SJ4pnOd
Y2ODObcS9JAIBNHyoJcw69uprjkJTntulwH4E8q0YpmKzIqhKXnUmEaahlDaGKH7Cqo4wLnkf8G5
y/08G0NMOpdUuavTEPtlSr1XkfxKwTwxMb4P5Fssau/xv82fRTE+r0C4t5zDAd0hs3Zx/pWD6WSS
dzkfcQ+P7dYxnj51FHJrjRa2rruhKkQU84nSmlP/Vw7Q84Vpa4rJfWOoZZAbKvJgtaV915GHMBe1
7HmvAQNEUAZwJBgNUJnVpOqip0ktY+RwfshVDUfHrjMg7pwue3Cux0QA2OXniY09ZklTh+HybDTt
YwNu8BvNweypdZCfKTw5vO5RhoVECIiMuod4J3oX8HPixjaT5E0oEa3mWJk+LYveRlcryFTox1M9
MK24IsYFvqMYhNL/QATiAytBGXblkud2HiRwxxKa57NnKLt43c9Z46bhp2x8mdpDZM9/FdyGjScl
whujzPSbbx6WmWxBsy8KFz+stV2SjLuynl6tsrvWNf3R0oerRgJjcREp11O5iqbmuI0kw0SFAMIz
uOSzbB0zKi3rFJVoVn2VF5cS/BU/yPeVeNCqDDSIUnR+I6rvcLPMxibjxQOoKElYJ6gEp7OntaEf
l83OGJ7jONmV4b0gA9A8wt7ztytkfLiDVF44hwBJdD9Hj5IJSi65zp9p0zvDnJtIDUa0OMZtUxxu
ShPpUUDCwcuU1alyAPYAR9/nJljkTOPn5fXRzfqwPIqPxlAZyIc15lFhlK2Zra1d+Yp1smx9Nxgi
hgluot5YYA4FPa/LOB9m4pfE79uAVHe5KUAe8k3g0UzBEED3MJtmgecu1yZc6AoIK9Xq64ROmSxE
4ous0E+3ibS4kKQyD+si6F+mn0A0PWSYXmmuV0hk/ltKWZFJJrgX0ISOEEyFRhaUzporObnubUGS
PtcPP3rAn81jLyDjVDSmPVi+5hDoN8gnu3cowCMK6qv6Ni2dc10Myyz20qf8vnfjO/IZmlLylYjT
gr9avDdsG44IeMv7DY6kOGlTUgE7M9m3amnc5NPgkl6kNs6tOQIP9NsOs6tl21cNoJamH36ddsae
yvB1brST8DkLUKfd/Bu0HDeuNzaZXV5QFluHFqwClWqv7lr0r0UD0PisR3h4YEO8qiei454X2wB3
4RVHO2aQ1Xm/n0lZKW3cABSkgI9Bqfyi1kSnD++ToaKJGpIF2AVgse9N2DJE3KxWtvwodxa3uoGi
w003H8zCoaWQM9/qkxb50uPlrEUDmvVZE2cOAQrXoHPB783mJDSjxezyQOr8HrQxi507/Zp6uXS4
bIh7wJk6YDKgaAO6n31xJGna1JqFrk8PJNA+cTDmhDKxdoewONK6rVhRhbelBh432E9cJfDf+7VF
o05qiQL+lcJywWPrTuqPrDxeXpfICPPdlrpdoYRUQ3O28Qtzj6HKyhAkFvo72W+0WQe7c2k1xS0o
LSUfpLXPpVU6sjT6+aq/4tN5qz0crTAUNfm5T3uwdoCZEOgmTFYzh00/Dn2ZWLF5QF/mBuimQ+sP
e0w3nokShO9g3t3gPJFjoMIJICUTYE0P1So5MmlRX/867NJPhg/+/vvhpTk2e/GMEfchR0B+Amuo
JnxANC6NNQ+DFJt+FVupr6y9dTsOVXKTxKp1G+md+pivuXTTx1obgBpo/LJYVSWs8NM9ZD/sNiSY
KwNZdex9huADrpLS59Sgz5GPSeLMOwPkpKKbPM9Vt+aYT1qQplDregRDdT4EcuZUZD0YtQB5zk2V
mzBnEoqSzBA2qbLSL4qHuvpeiMQZuQkL9FOUxQMSZwazZ8WM3k9eII2QNtmZqKkVmjtnn9tBgAbh
btbGDrNZVTxiFqrTKz/vIOw3Kzs7bZ7BC/PjcvrgxTawg7+Xw2yXHpoZTi8FHDkkPoJz8XWJ7dQz
5WV0WkX/hEb5FzOM/qPE3vmFvLVKP+LmAgbFpzhd5wHVYvNpztwifL28Kn6y3yyL7u7GQB2u1pzN
WnVuCnY3VQCJUIdSf67PmDZ3I7BdX7Yo+lzMxdW2JNWuDCWDzurQPa5yg9kAq7NuZisTVYFEHshc
rtQsk7VeCbF5hbpDQO275UVt0/tQFx2ZIkvMAaYV9ZzJZoojcw+N42c9SEenP2I25wDhpepafSlv
4qs4EBGp8m5YW+9gjrTG7ht5NPQiGNd9n98ZwOJZ4NFIc0dV/+L03Jhi4YWWNjQkTxbih/23LMrd
KboyIKR52TcE62G5++NcnStpTEs/rSx3TDA3At6dtsDguh3MqSCgufmPoMSJyipgk4TxfEkvQ0ir
opo2VNBd1LFvnXd5Odyj2dyYYH09Si1Jbls0hjFy3/oU9nc+N9qj9aZBd1f0mqDf+8MxtbHHOHze
pGTWhw7sDccwWP0WIokU5Cy6ZHNfE9t1Me4u1VKGGzBeLWPuyoZTvYKE2aXUBsub+VRjwu8696Wj
qP/ICzJCBxvQ71Qp8fP7VNXNPUp5iZEHGJlylukp7q8yudtPbSH4bjzP2BpiTpR1jfVqIlUOCrln
DXj00Nr/hWOAzhOT4GgXI/syh4mk2KBJkGcAXK+HnxaY1qlioW2eiYQkTzQpxUu5W2t0vZscb5lV
U+hyg5aWXrizBWop0K8VojXR38w639YKE09l22qlOS45kO8U0lJRdcKbBfzmGlQa4pPw5OK6w2YP
6b9vVtVkdGQ/hbR1fi27sVs/FE+xDHGd7No80FbncjVPTvZ5uhN8O9FuMkGmYy9tUyoxSYe7IAZ4
v9v73BuvpNfhrc4dxZUCDA0/CPFkouUyMbcofTnHqmT6INWNbsaX+JG2KaMd6NdGL74pHlsnA1nq
X3UOoYGD0oQGBOqHIXySqpNUg2AakyLLDtz8B/176FMihhKfNRdWV7m7a2ogKKZkqXjssl+11vOW
FGDFPyzusiMu+HVuZt/cgVkXikmYObsTQXy56QxElb9tMltrzm3Tg0QwD+TcAyCreqY7C4Cgqw9O
+hMUwjJU0uuDMI1y88zGLnN8Z100o+cHyH7yDOEWV9t3bnGnf2leok8UktWfzO8C3+UdEJuVsggO
TaqrMFGAUImvtZfk54IyvUPcDqrK9tPq5jfy25BQnVaH3vyE1UTBetkELpE+QWEUvATRM7mj4rDJ
aShd4yuFgxF05+KDngluFHyTxMRADg4OiOO8d6cQVaIUWi4GdHtTx65ax9AEAxHcuIQSwT8WmFNp
TPo2wfAFJq9Bk5TqhTN9N6bruRJd1Onf+ZBeN3aYQylTmuWXRiRF7wEqAEoWPN2OtOHQ+JfdhBeD
EIyAfIsi2/Scf79pyVqmyYjehw8ubcye9Rie94XPNhpU7Hq2RphAL1DoLxMJb9yhX52+MW6KkLij
GlSJfFUt97KIkZ9/GdusionyuSRDqC9YFUUvTQdcj64az3qQwQM1+aUQQMcLte36mOAOS23R6bBb
ED5FryukcMhPHBRQCh6dEFQBwExpO7tFsNHRj78q02yss3QPYx9LaSdhokp7KMHnQ3WYUVu+moPh
GpNoVyKqQv4zUjYxk4G+CtpszNfspoyYddzTzR2vew9NKpBsxZ+JYznjDW0diwbt+D76xyDzNdW0
H3SpizBcNdc72dy1A/EQ4n8RCH+qyQrzDeOwbLU2TlCdV2tXG2MH0yCeVgiqhtylbG7tjBXFNJpJ
1vFK6Mtbo72TTYgMiM4aXh7c3NjZsl0hV3O61j1GgSQ87oufq2gugZcGtwaYNJg0mZyPuLr7GfhK
85u8Krx6Hh1ZOFzNXwkBhRL+J1DOe5+cbC1dl2XC2wPJfH2L7mkjoziE+xqxBBk9YJlsT6S8LbJJ
/31z1dQw0VHFGHsLpPLLkHwdxv1lP+OHDxbzz6Koi2wMdMlQmHUIR5PvugVj26uHJ8Fe9/CeggSn
CoEgUYmRCxaAAMpvk0ySl0cyGKWK7kzrTTuSO9K3aFecuelI4kRvpftXhR8LBWpoOGJAXWcidkna
Vk5KILZm6Jstj0oVO6smqGmy1DO/6mUbI0wsmToEmgcMKxymYH0ZR6f0wBl66v3yqt9NKGztylP4
OcI9WfABeY8fcF/8szh2Bv6MCBgsCpt6phBwCsUl3hgQh0rQA6ggsEfT6YfDk5KrExRwCfix3vvL
WgF5scohRF+SowTRl7ab0TD/0YeWG08iYyxJ8a9NtWVQXupoqyms8mYXa1BqzdAwb71f4MjVj3Qn
CbKnvkYnGCkRwlx148wgnoAMoCbIwtzog2gBprdBXYKO/fvFEoSftdpxd6wW40Vb60CRa+/y92MV
if5/iX9sMM4Jr8FMbQFQx3KQITgGyBhmTry0deJv4TH91u0xgYdb6nmKm+pOmVjn4+XfcD5N2I+K
WU0boBIweqDj8X6debcaWluh2R4tTtx6YFHZrX4pO5Phxp/NA31vNT6o906hAwacw38kwTtvwdY8
e8EsyqWwOvTH5uZYDn5SflEWAdb13KS8tEQmeUOPLLS7ECjKySWH5OcU6IG+a36Y9+O36MnYDW/k
Fiie8xined1d+dWtELXEO6i2y2RyeRXNJUh3Ealp4ihv4/WAL61/sl/JAw3VxLNBL5SJtSt4h/zW
LJPhF00tplKb7KP2IN1q+wxaSdEuOnUv8T11q+I28kQDOCKTTJIYi3Gua4IbdpKuYJFwoT/nGpkg
cuh2XfqiTHCatT6tlYEuT22+wa+dJBS8r2jGvmSAiUwpr2I17Ijp6wc64oBh7T0exwBZXY6+MzLg
ox1wJlJJGMqq8z76tDUpskiBa+aVA86PU3tNi5qh5Ix+W3mggHbxKr9K7xtMZ+WudC2Sl+OmIAuz
Uv/8AMZDMOogT5O6WH6MehZGKSCJnfilJ0VOftXuFhzKyLLDVfhkUVk2MHAKHw00wj9sAXBtlFEI
wDb2EJOlFBxYdVP65C6713ezv9yuLo0KFcBZ0ZHJdRwFNxBaywWdELPf4zCtqlFIk29peDf3k5vM
QrI03psZdAi/bTBbKtmgEh8Jvql+sIJiN/o9SP1AhokRJtHm8U7krSkm2Oqs68wW9x5f0ToniTqn
nHW3Jjeh9gxxGcGJyK1Yba0xUdcsgGXWC9qCZDlSvd8U+ipV6hCUBiun3VHhPtnP3fHL5SDh5s7N
fjKxCAhR1k0TLvlWdRNKvpnsa/DgjiJyGr4f/vlszCUuM+RBWZsVpc6HsHUopKEHxt5sHfkaGVo4
TyfaTfZxlElQ+5IKHLzt4JaqY7+UHuqqhybyasSaCxY4vz3Z3hKJPqNgP1mU+jDNeVfISJ5D60Se
5kBHb3TAyehI97arxdDeGp8NMLcKD0HedXXjPyb9Apv3RqlkyRD3ZgVe6B5TrmeuBlx2tLsB6kYo
ZfmiCT/uWQQtD5RRLaqbxniOMVgTUaUZ0PX5qwnMrBo7lYhhl7ub0JYBaQFOGkz5vV8UmctphkQU
yripckh1yM5lkIev91YiOCu4byfM2/22xIRfaBWk01o4zBTYA7bP8ClrqHlS3ygXVeIJH2vcpekK
6CfA5YFpBiYi+njqUpPAoHowHYg0XGv+/Yi4sDzdKXOnO6q+pAnlebkp+o9VFkyn6KAWWGSCvpF0
XcRAkrd/wfMCjtp/lnU+Ejdu2I+o+2n5CP+XrhNVcuIEhN4iciHu43prhXF2xZDaiJjnl651sF5z
L721IEWd3uh71alKjJGLilOCz8Vi9cKs6jvVxsbJ4aeyD/2pelTVXS4VIkcUGWIOUXMM274vaeZ6
WfeZn99KbrePTsVxDCCgSmfWrrRb0VWJny+Bu9fBmouCHytwH2skaoHVRsHKBgIyuq8fjX25l9CK
aqJdv+uJQ0kORNxo/KiDHBAlIDzrzr+Pb6lae6mgWBi0Zemhl3v4jECLQ+oBHHD/5mTgZi1QeSk2
MhZAl8xzpSFmbi/Tij73mO8AxN6lmK3tvcuHqsgI8w2bRZYWIqdoa9fu2iAJL0epEPXVuNcTzNEC
6kDpwtjGT5Vb6lBiQMQ3K3t9HMwhfmnVsoDAaA2wYNs1wdrN2l8UNsHd+tso86CdSCZNo42kr9bP
KsQxS3DJ14fLu8eNgI0NJriNTA2XdoYvqqt0iFHYxyPHNgrXtp8vGxLtIOMLmhV2lj0U6XFaTysu
3wsU2VKPGJlTRqZ72Rbf1TerYnxiqqAIm8xIjC2aPeN1CbqS3u+DChhLvFCFlAn8FAmYHtgxVVAs
ssfzMnaDEpqQVJiCEL17zCp91793KdoUltPso1tQU6Uil+TW6qyNUeZQy5dBAbcwykqgoZ7PQg4N
3jz11bC3T5NHcE2Pg/wgAv/TrfvwyPljlQUy9UmMjJnH4AgimTOvIN+aBdc6bkBvLDBur+dlrPYa
PCVGrb1qa2ClXiuMRF32Ebo7H9ZhqqDDRBZGfYqxosRaGXcpatL6oUe5CtzImHAEXYPoiOHu18YO
E2BNZ6yloveYvT5M4U4qMSih76Ig/Sb9kExoo0FuXTgXSG+Dl9bGxNq8TkOY2ci7cXI9tImvZ2Dl
b05j5XaYVuhSwYOD+8E2S2SirZ0BPAbTFpojY+mqzbSzFdApiVrR/CDbmKE/Y3PbIT0mK40Smnb6
HWkd0IleWZ+SQ2M70ons68PgD9/+o9jAr5rexiTNnhuTSpfHOErh7Gu0s/rbTL3OrMfLfsgPY9y5
TcU0DZC+MbsH4PYkW11RBvPb9FNRPeImu+TQvYCGGeNcozNd94f0ieyEGoF8z7RB5wlmANzFmVs4
ZJFAIwqBqUD9OleOSWWmcSU4Qt7G/EocfT9/Te9ELyeRTeq5mw0lsVQaiY7EXKo/6unQNZEgrEUG
mKSYNGi9FwYt2jWZI9v3xBYcmHxn/71r7GM3NfpkBNc4WLONq6raxd19M+0vuwT3TMaUyv9/GPZZ
m7b6KNtdW/tjCxGp6b5oLWcAB7b0N6XBjR0mNamdpOC1iVZgeuyhB2+BPYnSDQpFGrlbZoEbQjMx
FY832PuPbhYkAZtXXWOuNrmpbtB6PGR0IuZQ/ZqH8cIbUc+F6wYbk0x2L4pklDKMX/jL0DtTeS+l
ouKDaFHM5o1xX5mQ+y4CDE4UOmqesu7IQgQszdQfMrkFNhwDoyLAyDDrMBJZi7MEfRXtYfjZ4iOF
Xns131kP0kH3QYIq6v/RX33JHrOqKO86zYgBrJwCZW8CbTtCVsM8oIiCwr5ozJN3BFNdaPBb0EY0
+8xLpcrogFnG4qQo8ZKo/rSW0q6F/pWb2y0wqi1eQk3hEyKEUvHWuTVN/WeThzoFc+3JjHIjZbOV
HM3DcZUdRtc+YC6tFGqKc598IPMA/4QBBniZHXoL17KQ8lCqfMmnsDzNm3UfalABCizu9L2+i27j
ky74mDwPtWGNQLfaJChLM2tUp6IvhwTF+PQBmsFNrDu1Ikgh3NPL1qlWumqoiqkxG5kMKzAeJWiB
QdN3ndyXnwq/vE3uKvQ3QRGt7AzDy94gcCFI87wUaeuWqpoqeAkUdm2t3dhyb1lZEHXXPfqmcXOY
EYQFCHQu52JeItkaogG6cZQoQqnPmHEDAHzfG7XVybPj/2aB2cGKVgjWGWW3XCNOXt7IIpEV0RKo
n2yWINdygSJRFvq5bF81RedVa/dweQ3cB9d2m5iLUqtEKTRzCqgpBPOe1kNjVIjkI+V1yXfRXnh3
4d1w0UoHXpq+uXSbWdOY6cmkaWuJvGiignhPe03VAV11HJpA1aPXgxbvueMjCdnW+D6/Mc4sVhrU
0ZwMbKiK4WeMJEDNlgq0d/vhpUeTm1ZSUmE0cz1+Y5S9rWWdPXSgxD4OYeEqxYuVf63XL4WIp5L/
JTd2mBtaOmCauq5wAiiQQKCCj5T/ynbNeQdllV9tkezzZe/hJqqNSebO1qMK10wmIkBNVEzejLuq
DqJJBEajG8QebX9cxpCZWwjSFBo+a2H72bqbYj+KHpYuiEDGhjnTy+vhBhzmfyEkAYQJCt3vA04L
qziSLehXQErCa6Pxdoztv0kaINiGIJ6qaIAMvjehk2FGLob+QKR8IVARqWeBAa67gfVFBiTRwJg2
k/dUY07sIaZ3QzCi2t1DDzhiHEjFz8tbJTLDrKNTc3lWYpIdo+45Jbd2U3h5Nbj9IP/NN9msh0kY
ij3UUTlAJ7jqv1E+PLK/vBCuD2/+Pl3oJslGak/UsMezoCO1Uw2jkyrHShEcRqLdYnKAGVmFYoBF
NijXPQkhdNR5VNXPvr+8Fo7/AoaKfE3AnQ2RUMZMVKS6PodVBGHz22U8taJ5Gk7yfvf3mfiIMR9f
5itqjlPcXSn6ISOy06iFFxlu2UM4fvAur4dHKoRDFPPWUDkG247BfJxiKcEuuiDB9J7pWLtxT2/S
lUsfIePO8oAO+Fflb+4+bswy+4j3wSzHOroL0jo76/pFT3aXFyYywGxkv3SSWitApY5pCiKwH1F4
uGyAh6mykcdAYgCJewu4qvduPRdRteo9lqCf6pf5rXilAo/RjqqaHkd3etGA6w1WNMutm+bqLzAB
74wzMTuEWkOKCMuTi9jJhu9rc6qyQ6ite7sRpAfesffOFuMiS67WfYT0g2mo+jjdUM4G9djupFNz
pM2Y5LNgY2n+ZE6jd/YY3+h6a8rycjrDqGz73EIOvQWpAygEZ4k9ipSb5P+eP94ZZfzFGOSqBHIn
CTBGss/rwuvX07JgLLrvRPvJdc2N4zBnerUsRmNIkYW5aCoVAsjqD8m1oKVKGTDqJ+OT+jdJ649B
FrE/TACaa3OEGNcVT87W40BEdRmuk0CxFROvwODSB/n7aJCMUFk0E9WrcLFTvw6VYC7K3q/zdvLj
vP0kD0vvjlnybNERwZYM15W5Fk6mTy/SGgq6Q5zDAC/KPz+G+Zi6MofS0I3hsSTNfrb0z2loHcrc
8kIt6kWfU2SM+ZzQuq9Gc0AeyJ61F6Crj/jfSz2ADlEqBLes7GVocxifLkcJz4k2S2T5QGrAKae+
x35L7UssP62LKL2JDDDlFause2VKcGobvWsdzH2611MnhpDJcdkru/FUNk7uElEY8pjftp/uPGqz
uSx0hVHPCmUtKotefR3koQ/dcAybI1EX2y26sD4OcWh+69Kl2ZtkLu7j1tRuFans9pd3mHNtwUii
DrCHhXFBaCu/9+jeWttsUQ3Q+9XkrgGWc/3ed62oSMBLdlsr7DbreDCNEPoIlNsB7EkU3V1eUZKE
xSvO6peXF0XDkM2tW3Pq+0W1pUXTK6TplsLGy6UZH5H2rmS18UoMf5ah9XDZHnX+S/bo8jefc03L
SctlcCSa6T62naoHNeI95Ld1I90V0zOZRC1vrgNtV8gcy7EszYPW5tExP9bHzsmC9gzrRA1BPMAq
+njMKTxPpdzUIVykfiEIkeGJgOP3S/rcvtZB4hlfQKJ5eTt5jZ53TsmcxfncDV1brnEQfi0fo8LJ
ceNIXO2utcDBTCdJ0U4V0cQKt5TJ7SM4Yyy51qMjnQ+Ud7EbBeqRzgdi9krAuMLLOtuvx2RuSZfj
AjP40IJYb/XhTtEF/sgb1Xu3gUy2zhbLnsY0/n+5toN9n1ceVUagEPh6cpXvgg9Gs8SHAKAoJNQZ
If99/qCbAKjHrl3XMY2O6THxKd1h7xgYWxdPrXEjbWOI8cW4iWZbAhbuDEj9BWYGCMkXdal4FR50
xP4siPHA1I7iplzxhayn0bMdy/KoXmLiAium/Izc8aTvW5eOEwg2kn75SxvJOKGkJWEt98ns93sZ
PX06vT36mKX2KIMYJSKlc8VlIJ4t5p3v2wUzLgmtAqjxEFy1u/lpLlbPbG7ixHQk0YuF/wF1PCxN
HacN23McpHIw1g6IzRQqlFThCldsjJyJeO+5EUbLgphwo/Aj5sCRk3mwywa3+dJ8UsM3VdkJPhT3
iNkYYI6YVZPsNcKQXjACTju45gPaFVS0NwkkV3omD9Gjusf1wRU9ifi5cWOYOWvMrluTPsY118ZE
CygXAWy5Uu51x7wzTg1GP8RgAq5rbCwyZ02u6Y1aRSQ6gkMe0kKvyfiom4B+oGcs2FTRV2Oiu1H1
Kh30DiTrD4bt5DZIwnOvONS7uDyM1hlJL2b9pX/0Q8htlseEuqllZla3OaaGioMFYmHzqa32lxfG
XRcwEJgKkG0CPZf394OxqteiSrEuMzzVZeuUpYjETmSBCV9pNBa1RIXYR+L6IVn5i7mI6Mi4+0QD
SgaAENyQzE0xA2C3VAc4Xp48lemjBuRKJ7gnsiZQk0WF4cyBArwgpJnf75Mt6UoyVZl0NDPtrpDm
wwLxz0Gv3Mufg2sGQL4ztz4s0n/fnlZrunahXIY+9IMScNCpyX213l+2weaH81I2NhivikgPdoo8
RhU9wnitknqDeUzUnakcZBE3qWg5jHctUttpIANIgtx6lcl+GB/GWvBhPlwo2OUw/vV/pF3ZctxI
kvwimOE+XnGjWMX7kPQCE0kJ933j69eztDsEk9jKbs3DzLRZjzEqE5GRkREe7lIrKFqr4YJviYT9
nzu+dqbKbIIe+HrWtPX+kjAuCc5+HZN8VJBrpFVtp3nVgmr+sWS5FWt2WrAUbVhGqLimQa6i5cIh
DTCd6fd67SqT5GKAkhHV6KN53joNTCyAPuDU0LVHPcZEEGiMdD+R1QDe8G3K5OfLzvalLkHboFyg
T7kim7ssPYiapf/4wx5UjU6RW7NVPY5edAMqn8s295eF8jAEAlD2plO+ll/ato246KAvP7TiXVYY
OfKXFOy8Jow5n9nReUWifCAtiqYGBTQURQ66Z6C1iznHygOnzE35c36OzuyczQsL3fjlfqXNUl6x
VMWsTGqC1Dns35UxPST1awaitrqqTX7VHoR1zk21fO2N6hoDxLI5GNEPQ4rsORHty1tMYsT2ZqJ/
ChWnwroCKQtUtA+9GKNA3RW1xcu1YpcxVzn1ErKYWL4Ue2mDVNCSS31dULg6jwp6BDM7PkKL6zTg
xXA9mk6HOeXe6mVTDy31H7zAdg8kcAQE7aJooBb/HJcnDL33BnS1DwPq9KTOjMEJsG6Mh8EmE7ut
tVyxiob7gc0AiTn06oBCoXEE0AHW6iTN/ij9qGghS4uNurZNsP/xqWM+bYnXfvmmWKAG5L8EAm3q
ihuXbtKiJMfDwjhLXEEmz05SZ6j/d+oMLEkt47rbd+mNTSoZ7hSh6QWjivzymC2YzS4c7jq5I0zk
uWpqB/kfqHrQ75izJ21Mip8/pVjI6LeMSnYoQTChXS2KDlxoY8uaaNWVs0gMAOp+ANzYo4IFevFi
tXBoWiearYIOjrtG2VV85G84r3BRxAuvmYn43peUCHIYyE3A2ugGaZ8tKebsVM5TT/WxD3IgswxL
uSOAnh7DpSzAyxciX7KlW3vU6Whio5W0meM8cBN6A7RzBA///E9GrfdXhvwLLNky6Rd8/njaWBZp
2BWgoTvJB8kmU1Kr12MoEjoYjmGzsBx7YQ7sAP9rDo2mz+aWPinw6SIovtePS12YHACv2rXGUkkg
+0OfPIAPAYgCYAQ8FpRL5m0hJR1Uj4Jaf82hYVemb5fD9f4XAlcu4aIXQRZPxespK4aR03ELz+K7
LCim1B+mAsOPiujoRpA1nta8CSUTyrYXNgEr+49ZKmpX9TDl5dKihOuGnpGh1RLa0+10K0F0pgU3
UtWbaJ+xhpjoh/zZHTdWqZRjCqtCUDORVCAjlHwSOAjhHWBVYva/2sfiqMSzGopYEVqNC6b4Tk6v
54yFCvlS96MXQnk7npxyvowJeKbazFzne8Qqs0apRZrtInF5/UaUb4rSlQrWm233ut18OJ1y/EpZ
qlbHWz5Y38RD3zsQuSUgRAGilKZ6M9m8XTyIdksiSuoA68ns0e0e9I9vSBNmdCsnhRAByA7FYmo3
oVc4eGwD5mFJXvMo+6GjPjGOCONz6tQhbIeZLzOjSGHRkg+TB3JCi38YUjPiAHYnWDHIvyz2f2mV
7MPmwVckWdmJMnqtk7VYhFbYuBcKjEGYgwu1WNz0I/KN98tGGadSJzuxsSlyRdwZYL3zcw0qvJpZ
DplZs7Tv/p+QA1Z3sOYD4Xm+FzdW4lkJCwEaGIcwEvFMUvUCgmM15y7a8AaZn94mg+52PcqNM3Pt
FR+HrHtwf50fv4BaZ85DUBtyj2BEjJ4l/qnsn9LkX+JY/5zQDxPkJ2wWWVXyGoFOFjoYEKE2ZzVr
7TXSUAkqeJnhKuTXfr0kPkxRsXTOkk4Viw7jOc2dXB7XyL3sFbt/H9ODBkHlGhJdCeKaJi9Vfiqg
Pm7YUVnaWt7+xcOMKN2BbgjiO3igfd6tQuxF8CjwACIJnio25holDAu7CeXWBH2KtUxsWjHCxIpg
hqCKxSwpJs+cZnZR3FoP5B7Qgn/LIXb2AlkEqSLmITFkRzkar3FFoSSNEKBeYGqhtY6sl/oXmNAf
E6oIplZQNwIs9HnrGoi2DZU4gKr11Pwm4TC8FW/HQ+1HQeRNLuFPXXw+MpPXy16xe4ZAeguySMwD
Kwrl4IW8ztXSq4YvJi9V9raq33g5+O9MUI5tAH4+jjwkqar6KBsHaPcu8/1lE18IWP5s38cyqJSg
6Hsx6on4d3yUveEgXmPiDdLH6p1sqRYmCQozhPTxdXJcLVLzV+9ZZaN9x9xsJJ0thGmVGmGfYpx7
BItY6WanlXdA6QFCD/BE5oRvt2W5DVnWl5ixMUolEKGQ5GvDTUADt21niSnf3XNQXHVkffzV5+F7
2Arh0+Wt3g0jHybpGcwIPIHVJCH50lbBUuQfKjs3IGHiwqpoKvkoVRUuMYBx7l0i0QY2aoyBkEc4
m/qF+N4lU1Q4kYo56yppRed1loZ7VVsWCNE1wq9cE6PHgZuAivrvto865xiukhOdB5wVb0ZTkHkz
+nbZAONA09w8GHIrBWNt0sOiPRjKD77RzURlTc/sOgG0skUEDLCgi5Szo+uVK0U7h8FUX1dyYyr5
v0b9nE80YiHECZEHCjx1l4QNZJDVpEoD9USKit1T688HlTPLF6JfprvZjcSZ6630/fL27Z/jjV3K
IzBKChVViDQFRW6C4Qx9Ncx68m50LAKQy1ncraJY0QvD6G42vDFKeUWfpLyWJxzo6o4yFH6zQ3KK
X1dPv5EAb+Te/zUCkN5c6kITliJsy4oDHcMCMjfNbU6xXWjOyFvDN8Or3NyLKgZ/3G65C+NHKKvL
mDWF5s7nGw76lro4DvB8ATc3LrieN5fvqxc9qngqQp+ZcevsnuyNOWpLi1oc1iFVoiATvrfrVaQf
C3Dnyq+ML7d7EjZmqJ2cwcQpR9GaBmTaH5qr94TOaQThYBcIjnrFsZm4d31lY/HLjd1p8iQnabAc
ykf5ObfJuEv+XDxWtnhl2ExwCnkKfgmRG3vU9c03i6SPUq9DNSq9HTyQIB8mFEWhMMno9OxupYGz
Dg9BJ86gvtgi5UI2o80XCELvjFppdjnrxbB7X25MUF+ra6pojAouPXS8N1ZByd1wCTgn0sQKFZa/
s5ZDfae8ksYKWsmhHz0n14R+v3xYX/ur6TZWwRw9emlmhivjdiH3/ZdvtVkf9a0kOV2USQErfSYg
/l/x6as4fweTtbk2x3QGcTWLmXs/8dpYpBKvVCujqVaQeHWO7qlW40nXo6WaouCuGthFO/ToErt6
GSJzTE39qccoZ8HwG9aiqcuoj+RyFYoVIKMhscE5aGPc56FoF0/v5p9C2KGMgaFfgVXU2w9om6WT
37V5G/ZZjl6uQDhtlnNAK7B29Yi1u4RHioVH3bvX8bBCVVQSdOj7Ue40CrM8C9ESBmr1rhrP4ewa
7dPlYMYyQXkPWGS6JRJ6aC7pqjvqiT0sqgO2Wvuymd2N2y6F8plYR4aVCEPoCw9NfiZs1W/DI/8m
WPwR3QmHYY61LMo/ii4uNQSWzs+e88cz5fQpQ3PSOMzIzCMIZSVMRsF9k7J6FhbAc5UyKUd4Vs09
eIEUKTXzfnVrYfR1lSUDt+f5Mqa5xDObNh6nnz0QRYjYmNSV6Hv8QTRN7j9B4exFza0Z6nsNZSIV
pQoZkXX0suRWiu0q/KXrARexaiC7z+CtKWrj0kIo23XkOZB4ipaIoJlD2BU6jKllnBZ3dVqzcLXb
hDfX98teQv4wHTnRSYYeLypZmHWnshOul9auCVUuWMLOV7org4xSyS8c8hT5h1ay0gby5y6Zo+46
zhhbThhqAWnD4kz3a2cROVfDa+8BSiaUPZdXt+uPm9VR9x5XKJUhZVN8KHsk61WgYdgxYxEx75az
ZXRKReCNIDNPY2hada3DVh64wECrDQ+3+Up/jBesCmgan3MvL2nfVUQFfSkMIYL9mXL+rCtUKPkM
hp8e+YPxzXAxhn0lT6Z2v4LcgR9N5dynzwnqlGF6dztFnVRqeKie8tR2DnnWrLLWcEH4NGOea/Aw
NxqivCB54c0U5HeI/kHD6t+yjJJ/v7luSq03SHUNr+L5SsxfldSPO9b06G5A2SyM2tNOD6V8iPAF
ZQ8yvGAJ+GcBZbdninrafzaQiigoqJVDsYJaYoScMZCmrlKYmrN6y5kvf+RM1WF8sr0sdmuRCiy5
wodZMkP+kVARC2bqJlgbXh4nVtdof22SArgdADfo9lGtlUFE+7mS9OKgj12M7oJSD7ezUtaOXI4g
jS4i0S4rtH6sBQpY3yVIsvqtUqaOYmTVZKqg272fImVg0Xnsuo8OfLQOQSiIzVI/q9b4qslHSfPT
PLQwM/8sy9j2sXq8vNHEQ74ENqz8rMwH/AyVFHFQ80zLKC4PxXxTZ8dSl9y1eRs0Fph3P9h8GKLX
0w3VFK6qoPndrDhqI/4uQNO1iqG/6qOfCkg8u/A9n0cL/78r6HIw2v6727kxT5UnIEbcjpUEIl2M
41u5Jjkz8PRGxHBbEkgu7KZE3UqgOpvEUsX8A4okv5pEeeSGnHE17BY80Gr/vy9Gg53ETgT56iIB
PXw1OPkj4RPgHLxScnOyycx9aM2MvWOtigqfIJTl125Vk4PIN9/0EfgqOXy57Ib/z6pk/qzKQYrb
n6PlyhU6nnWtDFGb/siDb7KI/QqUeORtjpWFJiGSHrK7y2b3veLDKvW9ynAW50nmDZ8TjnF05BI/
Uhmbt2cCbCcKUVQQQX1CnWMMqORyHQMopUOzGVOai35TSql9eR27KbqCh8ZZzwBXLPWJmrLg01qL
YmDlBVcmcKjoqTi2PyOrvxtKc2W2wnfzr03UpL6XLIUQMOAyzj+FmWk8FNeDFzldat9GXgippxui
zZ7Z+v38vWba3quoyBvb1FdTVsyQgHgIfcSAjN9kDlQFMAprz+gVFO7yypJ+3fuEW3tU8hcqEBbN
NJInNUGB3n44WNlyf/kLsmxQHxByEKqRp0BBSeEpSsA5ABQr4939hViIVBG36yC/YZORNGsal2mU
cAGYBSFLhNlMImoIhpDRFrz4J+HzCi3Ws3t/YWC0UqDrgbYVdZHzxrQCxYqnVZo8xcZqRskThu8Z
QZHszpe4K30YoW6xhFO7BWghOH883fP5DFKI9F+O0P7ZvP8z8QV6xCWC2hpgQPWFznAF5WRwL/wK
UtI1ZKxl9yzL/1nMl0r6OFaVhNQ8CXBRBX8IY2Kbvy0C0c7YGh2Xtw4TtJ+doly4WKqFNgThmvS2
YJYNXHiGhtOktGZopmab2RFT5Gk/3EP6AI0CeAaqh5+tDghYTQMiF4T7yREwMZV53H171Zuz9QeJ
NLMoUHf9cGORSmGjJAT1L1KdQzLfDG1pTst1OT1ePsT7ueTGCOXsYtUsE5fJMfBV47E6JM6iOflV
EaguHlTHuLLW7/+lRcrzJylNKjzwgMv5TTaysdLYlO71h+KR8LBFNqp4ly3u+svHEulH41JIKyj8
0TedlKus/NlnfxWlZAXSPKjV4WlPfsAmSoXJoKczkLYEMTC+JdeaC1GpFNCfWTGzYLKJxK1mz6xG
324ivDFLBUcxAaUWshBMYchvS3wQQRuqdG6bs/K3/f37WB7l+XXTCfosw/NL4QhWaDPTGYVslgHK
0atJ7PRomjHjYWACsYaWK5PIjcSEL+F2s1eUm9d8ZOQIuBBZf4hFk9z9sauCTR4Fn/4fSMKdkdWX
7FFOHjbiJHAS9qy1B6AEMFh80m8LJ71JMBfIOdXbqqBtT8C06Ww1vClGZumxsoD9uPyxarqTjssz
qlq8GVC9A+IcmnFlZfPv80EELgzSKmJw+aDtX9cbe1SKldetEVcjDoIIeV5gI1Csr3tzua1jKwMJ
O6gxrPQk8e5ls7vngLRwdYwF40VM5avtDL60aokRJ5NAXAorqWuzbC21ZyrGkK/25atCVNqALLwG
VkfqoGvl2ButuHCg/dCJ2paNuchQMQWwRRRe6ceco5uGNVoQkfnLuSHMDP3HOnXea6VbG8CkwRcR
2cYI5u/sTameLu/lLuYOl5siiboIcIBIncWmyqVYDVOoGA3epExmO19LiR1mAEYsVic8jO1gqkpr
Xza7e9VtrFLHc2lHKVpVqIMbwnGcQPglgE768bKNLxpO53wIsxC8rJExRZrGXDFqPosKnTtLvCo+
TiKRcApKn3Mam/Ny5xq1XztyG6jTh85l4/u1RKKZK8I24NNU0pLw/DqMEpccxu6gequdXAlm7N7P
9y+tM0Fw/c3AD0hgm2F393Bs7FIvgTFUpLoztOjAoUs42tNPpEtg/1HuI696653Ybx7KJxYF1m5W
oQCxSbSiFHQPqO8ZLQPXYgomC4rfZYL+S+lGjmH1EZKlyV5//gPNmr0Av7VIBVx1MqRcz0Lsr2AT
2sLCE4NEshTAxInWEUuxZjfUKUReEepUhirTM9jcMoCIK04iCPhymJ/C2EkYZJNZTdZ6t7gRFKvL
J/G+ixi5zN7n3Jql3GhW17XnY12HDJ9vDIei5EyOu84yxlnZO48grpV4ICzRsaDHP2pw8oYizmSg
cb2dRpIVDfJJk2NG5kTiJR1PMZaECiav69DHJKvdJE6JhGdDXXX5YeVVR+sqZ6x/Mvx/1y82Jqh4
1mZpq1S1kR4I0gtslhBwO0y3aMyDgapM7ZhV19jduY09yvM5GYCmtlXTA16O1qoe5ra2ZeGJsaq9
eoKiGkSfVVLBpE25wTqIIoeklvMbZ3UFPIrDQLuHMsIfDgVXvL9sj/zor9/pwxwVRPSkFME5RWjH
Ubvj7XluzXw91iiHZvxsKmj7X7a36+Wb5RG/2fhFjHlPzogGTHxCAFy+VkbouMxvJeddNrMfpuB3
xNXR8qbpfbNR1kt9CcOgfdM9zAIhMEan7DRa4M28XXyWDvaubxhQtNN08JJ/GTLnq6iJ2wGAoWL1
ObCDL6daebm8pH0TEqbMsRzov1JfSuz1ZUiSEEwlYK3SBFPo3GyOzctG9j6PCjqls7gEL2lUrM0F
oSg6GexnhtGfZk5yRD0H85A2XU0Z65GzFyI2tugxkqgT1iEmHb8kPq3ls8iqp+5mBRDIQP0WqGs0
U6gAkWRgRzCK3EA1YbTD36qFuczbUiDaji3ERkjW2jaQPI4dwHtvwZ7NPV7ezd0+A8bsQEZKfgCS
rs/ersYaKhoJtnOQ5840lPiQpYuHmW0bAnCm2M3erBTOIsd3Pb9cjchwL/+APZ/Z2qey9lUv21Tq
OT2QC35+CDFfNpp93PUHY2465lgOWQ0dS7bWqNBVdBrPGVOVHhRzciBz4de+BjadxWc15FjLoo9C
OHMpoLcwpJzmSbzqBsxa98//3d5RkUqs2jWplw6ynFogqV47vSXzr8sm9h4d2w0j69wEw2Li+KIo
BQzanKVcSMeUSJyyQCy72wVFBCJjgOlkjbq4xBHYdkHgI7TWE7PsHsa1BDOQe3ktu5FDFEATjw4h
0mDq4xtNnoh9HYd+VbyIKdqU7fMivBoCk/CS/KEvXkZyT6B7MSmiUptm8HWjTSmIzdUTwcpnOD52
5HW27BZurFosCb79dX2YI/9+843qWcznIu/CIO9Sh6+vVbRgBVWxpIxVjCHh6NLCqHAF4acxXttG
95s8DdJc9yY+fKgjKegl3orFkREbdhcmCXjTY5SKZByfFyZN/SynYHrDyJDo1bFXLbzDNXjTt95l
z9iN8xLuYiIhgGcD5Rl8FEW9pCDOd9V1Xr8w1UB23RvDqOgnoG8uqJR7cz0XJqKBErUmlI8t+iHA
Qr9osWpfXsZ+MN/Yoe7GqGtDzoBQLkrhoz2AaTW1Wz9DObV4YOEAdr8NVgSsM+THdXqSuQhFqYnQ
gzwYq5sk6zcddNyScuSgTnB5Ubt79x9DIFL87ARrx7X8OKUgtTL67LoeUWcv57I5pGPau5dN7bkB
hII0jUcRAnch5d7rqig1RJBmX4JOYC58X7mK8YXOBDj0CdqaoDxBG7pMFruwDdS7BeIYzWF8VPxF
Nqfr9Sg7qaujK6ebemVKTuq0p/ZHZWfv4rH04qfLa91NPzUN8J5zMFTOb8xN1BC4ZRl5nF/gnrP7
DGXj6MC/d/ZkV3YTm2wJ5/3N/bBHHeZa66eKB1mCH2IKOCIQt+KVsaQ9V9F00P+JgLpJEHP97Cq6
Uc4LxjPzw3yjPGTPRMA9daNfSmfKD1BvD9ATv8lYRkls+PJFN0bJujf7CHSuMvUquO/jY3JtuMmd
GMTXOtBZGeg3WQBv1grJv98Yy0p+qcY21/ywSRwlfMw6zQ6LO8Y+7mVJ232kPlXcAPhRGkIYgBYl
X18TyTUgPQLleeNemU562phF/XDZ5u7CiMSfiDFERROocyFmDQSzhN7wK/6HHr+1qxPyTJWzvesL
SpkgEBBB649A/Hn3yk7oyl5MYgiqqIcCGrXp9/6hAjRRfNO89WfziAkYr7tCCfDfLw4TBqoBXBKq
Ujr11cR2FqWSB+qzrb6XeJUXDzzLMXZLfFsb1DdLejXXyrLXoILTPOd/yl7jq/6oWUXQBIpV4T+8
CQA5o8+7v6cfa6NiJoSGxDpeMGEGnVwONSGhNvskaKNvWccSL9yLINslUj4ytcI8QSYGdE8SBAzX
5arTJAY10p4bbk1QF+jYZepYEQWyRH/g26e8es/Gvxi53pig5U4niN6AVwy12HCFisG3trAb1qOO
sQraz+VG6HqplPCWhG5r1D93ZW02GusxRTyKDnxkcE0CCAlwHbpYvxqroa6xlhxALOfwefKLi8D7
XyHvrJglp70gq+tgLhIAuYOiHvXpCUoWGru64vcx75Xlcy5nq6nz+f3U8bYu9g7fhd8FQ7ruo8ia
Q8WFBoN7+RDvNie2v4HyjTUCp1otTBEGkwyihO63V4qnosDLkmje7fbj2cCDNkkhDX+yG5soD1HE
whgqAMjy4+oSBc3CS1e79gmNQ2FnHPpYlX95dbsuszFJXZ1cr0hQ+gUra6Jfi6sTL4C8JIwdPIuO
ffGYjRHqquxwPTd1Daq7brGK3zJGmMvb2ZbRExhfkh8x3ki1MxzTn90xvjJ+O2y+zf0oufkFVCRO
eEXDvQJl0uUANI+5+vJtLXtra2VHQrdXgi2VDKH/llsLA1qXt3jfgTbGqRDdaWKxFA20OeL3OjbV
sbMWzIfU0GmcErD6NumVKKaQ6BAZIXrvDY/CnwGYmwFuBLqe3swZV8iSmByWu3z6VRqFWcfuqD4s
0suavRUCiwRyN7XcGqS+c8FHWs2PoB1ab6KfhBSr8LjO7A+Sp0G2LHP/hggQMhoiYPkgqsL/UAdm
6Pu4NzrMe7atNNnIayF5x8fNv78cPlmhzkiF8fe5LjBlUJc3BtwjCT1tCC47yc51+skGtXVK1qD0
LMBHWukecdeM0dZZ9Wt1JdJisnXZGIma1Hn8ZIw6DWVfNWEooD0XT7e6etWHNrSBLb2zuV43ob14
2dre4ftkjvJ/fLdZG9oww+HjLdnKwD1rco74vTd7J3tvMakEWrhD57P4lPbi6SfDVI4yJVUP8gkg
A1qbJyLSVn2zmrGNYGOj3CQiK9IZl/zeEfhkkrqwFg2MWEk3EoBp5PMqxMzN9nVwCeCyqu36Sb//
G7KqTyap+6mIi5LPlLnF43+2V5sMAQD/UL6KgXBneGg5XYEvtZxYUY2crQtOROcz3JqMU6N3BMNF
iAXzGwicW/1vAeE7t1h0Hjsp4HaNdGYjanE3tX0Obcn0JY9qM2T16RlHwqAiCchfxnSNuOygzk7d
p1cIm9bYuSLq4eXwM6xZ5CF7l8KnFVFBJUmgCSqnwOpMUIptDmJ6Z8zPaohZtNlZmsc6y8w2Zo4y
7Vz3n6xSYSbjqzoHkSJkHLzwRKB3BNfKPSXoPk02CEBvohsWGID16ahgExV1glG+yvD5ujPD8qZs
7i/HF5YBKryEi9xya46BqVyKzKp6lQbWxcbaNSqOCBUfYXJ1KQ61hjQMF2rTlJYEBorLC9m5r/Fx
0JqWkP8htaZ2SkKRqBFX+CCZ5QHRCibSu0D0VUaM2l/NhxlqvzrwZnNKX2aHURfsFCS9MTZMFFgw
6v3P8mGG2rSsG8pClwB+C8enWbxhjmjvcb192i4q1I4Cn4J9x8AwKsghb3ing8h3lGFOTn3sTR2g
XNEUfek8C5seWCi3/fv6Y3VU0B2kGCXDIsREOry6mR4jLjezEXeoJcp/MeW4Xeg5lGyeBVm94BYr
Q+CUpisuvNIB4u9jZpGEBJyv8fw/KzrXmDdW8kZYgPflWwhOjEFuV79CvOjuoTmBCYV4NovOMh4v
+zvDQ85Awo3FrI5lYwVz10GvnvvxLatZicfukshouYKsVEPF8/N7Ct1wSa1m1H0Uk3vI7om8/fKd
O012fw2GVpdFzbF7sIRzV19TsZFUmQktVRSplZkLBuNWnE5t99qs9uUt2wNXAh3zYYO6p8QOWMBC
w+P7/9SVwPYnvhffmiPpZrKom8kGffGJjTXqkgIZGsehzWT4UdPaepuaCiREMzkyNYMlJrmfrG1s
EW/ZeEOzdGC6MnQkpegEBsIxc9DEuOpBagjeRsIShsjOcEDW8qiAG4dKNvccAm6BQkZXW510XDtk
wKXL+Gosz6AcsRv5HFwSMoY7jn8y4MKrfoxX6nG2lN8EoFqeBlZlkGWTir+6uEhjSDxFlUZTUk5y
EVn6+np5ZawdpGKwMkWjwGmd5quLP4y9KwuVO8fdAdQZjMtxP7NGlZiXIPoggrf3s38IchauQwJO
1gqASTyfgatCCdfpCxOA9/ya6PAI3y+vbncLNyapA13nRpNEGeBAxlzZHc/7QxMfl5mVwOy7/sYO
dahHIVGzErppQYUrEwm7OuaDyS1t+HPte+ieYlpc0yx1NJQCQ2tikTn5MLSLo/RC/G1pDSm1RKkv
VkeW5PgRgOW/KCyCzPtj76k40PFpM3MihvOa5CVSHnL+qRAZnsTcBOr8K5NWCjmQsv4qmNFP7dvy
FP3oODP069/CIbvVX7XvLJFk8ie/hDcRlKFo/UGqjQa0cWPTK0sCNXcZzWUjvamXleG1u8+KjQVq
41a5aqZmyKNDpfK30ZSZZbbacllbodYAu4TmOZR5Lzvt/nN7Y5PaSHHs5S4p8NwGYtON229N0lqG
PlkKH3spik6iBgIDQzcn1KLrSfXyGeTGqXibaspT3P4sOMGGLDbj8+7mS5sfRYXaRk80rcPtEYT5
i4Kp4uKYtZO5RNdG/M5YPzmVl74qFWzjOpeUOsPi9Bw8mkTORwVZls27aM25TIj1foz48CEqzA7z
lEHKrVV85YEYK35UnnqrHqW77JZMdkY2aP2F28tL3IOPQd8C1NuCJqOjdT5Lm7tSVBsunvmcNLR0
j0x24i55nE6xSwhg0nvoLeLVr9mLGbla8BeYHRiHQAU5NIpOE65WogDaLFWDhKxYmTV/nVWPRvX7
8gr3o8HGCHWxpFVH2FlyiAj81r7NQXNqfYAKjxXKtfyRcGKzcoHdWLAxSCX0S1JI+pQaIDyTE1Ou
J1NOHy+vaddTPizQabyszrW+zF15kHpLqCFqyh1lSFNeNrJ/TW6sUHdWWsXhxHGYN0ietRvSQyD5
ISQ1IDSRO9kNy/93EwBC/y6B2EzGROrnW7mRjHEBX48ClaTBXPnezPhbvTwVCWPz9qDv8LoPQ9Qd
iWSm6KEeq/u8VwcV7zQ/5lfDUbwkNOvr7ra7QcntF+uFsrs6AyQESDcwAUMP8TVaOGLQB6STShtw
ykmvTpxuL8y17ZnB2AKWB/iCYfCUs09Ga8yaOhVnsJ0MdrEf0cFwSl+5G8EAr15lRG8hls2KEZT3
PHJrl/L5CrPpEGsSMMCkWYT9qHhWMhZ3MsMG7fVlqzfg6UR1ZlCvhOxR5q+b0WX4/N7lslkH/XQN
c0EZuUGF0t4CyVnZiZzej8Or2l/vZkickdRQs2sox/1iYdQZX45+wkLbRV4nFFQOanE1dy+YENeX
q5kldsZaH5VF5MIQS2K6AELT5Kdcyo9j2XlKph3gSuBlq1XGw5n1zUis3FwvizrkKLbKepAuspsW
0s0o1m4yNQz329088E4raE9pOF9U7IibCujkBdLZVeTOEuR575fSn0P/snfsBXZxY4UKHBqITMBd
IwPj11jG+B5O75f//m6+JcoSjw41EHEi7eG1lEkLkDOop739mdGeXyUQsB3QyLkhCg6in/9aBMsI
WNR5TMvUBhbitNZCt6TB7PZH/WBABXh+Ma57RPsz9MPtnxZ/8lkvy90ixHbF1JYavbAsHRelB/kO
gDZraNDOKf38mVBQG2ySo1133Gww5f610ItalkPrbylrt0ODxUwz2SqMkMXCvusqG0OU3xdLFAkr
OsXBpCJDV0MQGZuXnWV/KWBjAxhIFTA5+vlkhb0AkAZqrQf025Sw8ROguSAwcNnIns6XDMZ1NH1V
TUIhmYrr9SIPKyd3oa+eymC4zt/72/om/L6kpnQX36eRuT71v2JI+DCSj939+7BLn4QVHPaNwAOG
Kg2TmYlHKWF0Yvc9DxMLIsB+qv6Fik2rkXqWxhQG/CHxl6fcJQqyiys5EBoprb9aD1QgeBHQcQyu
UCUHIF0whiKCE7yQ+EAbk2/JzGoY7m0Z4aHRQA0rkf/67BBlMo6ckOmLL1ZQRRcNs5+cv/AGqMkZ
8DYJgZAuSyJ+y3xedyDcz03jhvTqQF0RPxRWfsU9cXftdWuNv/LTzHik7EX3rVkqSORg7BbGIYwP
UeT2aWnVaDQnt23FhFeQ40+/97aGqPCQpxKEE4x0COq3qT3XhZpT7/MtxNVkt/e4W+OdsaPku1+y
SMWJTmrULMshhdsr+RibfLpIR7kvKtDtJqVs5xqoK2cu5BJLETKQyDTdLNn8lIl/0TEiOj5wG1mX
MB9OeU+HezVNVr3FcSAS8L0veV2QHv6ihYexK1FH4U2BghU9gR4acjhFRpcdNEwiZfqx7/6m+/DJ
BAmcm5QjGaJwqPoefLuH/huBjkR32amNICdjeL0X/5AY3rkXST4ZpLZuERdRzWophi7e5ICaHFrU
KBPgeVm4+ekvWm4wZiDTwfyJjOL459VpMc75DD5VvxnK4bQK63oFAeDYXdb852XfpE6diocYUK4a
jjk4hEAeSYX+dayzPKsTPoBCrplnTyCbN1XjZmRRuOzawdAE6g8kFNO0vREgR5BoGNcgnkW/698H
ob3jVNnEyJv9FyvCmmCEVDrOD96NZwxFW+k9WBUxo/GcCtdT+iZohiN0LDHeczTfnOo/W7cxRJ3q
RNX7oojrNRAMxEf1ZmjwZnBT8Ow08MP6FBM2nNq7vDoqIfhilPL7Km9LOVQr7GP7rZb9Jn4SFkY2
T6cDX2xQrt50otBKNWx0Dhk2JIramSeDCaQ3VTO+5w5Ed11gBEnWwqi62FROScJNMAo9LqcCPcxU
F75Yr4z9Ix/l0kejns7tqi1Ts8A70vxYp3f1v50t+LJ51IEaADCFvBDWQeIE4VEpLDnIZDMBGzjp
zudPnGSyMmzqwUcbPdf/Nj4/N3gbNdCMD9r0vp7sQvJSyVe5Q5GwJl3petEXU9QbYvgf0r5rSW4c
2/aLGAEa0LzSJrMyy6mMSi8MSS3RexI0X38Xq+eMslCcxO2Zl47u6IjaCXA7bLMWtu6lqcL5IjAT
yqfWmW3La7ylxiZD4hWBaEFy+yCfPhhQUzDlIBsyFog+ukKWatZUjMoazimzZ/XHwF56hoksIFGQ
yU7Lr9fta8dP6YDewHIhUZHEve/lXNxkm+VA5N5uUsfec+/iJWHnA2idRWUOkRzOxmqjUlt0/tdQ
Za8Ei93gBQUgzEgFqf2OVemoEWFqE9PX1OKPU7CK9AlmoUOrLB2yYIu1Atx+WfjXb23HqsBPAiA6
AAcQBRApHz9S3EwznYuahM0MMMZn7NoL3kF713UpgLsuur2X62oTYEqGM5lm5vaDNttLQsNMS0R5
Er8gt2k5DoRohT34bZaCyxFzKZuwsMNIGC+2GYeV8WLWzym4wowHRv1idHX1d1UJYvGmypyqfxDK
BZRyXLSqApblv3Zoh8OGOoylRoEL5GGfPh2O+1oj9qKsJsbhgDrsgJEBUDOynx8Up7c3Fo3qYH1T
/NbfYOErT/kRi7k09vXlz/VynzMtldKk7UzCFv2I4n7rzOpvIEnDQjsINeIv442IIep9Meja5XLx
xVSxTJENELn+BKC/rWKPfsbMADa/3KixjbN0xl172BkRMqnvOOcPn5ULOWUM4MF+0yU2OHq8BJPm
FcnvuqicSjQVvGcmCgH0OIAVQCDCzzdL2sqGdo5JmK8JSKqzAqj7s9VgGIcAZUEdv103e76g9K5J
CgEcANo6qMrx7kVSqrnt1oxg1WErZU0vYKx2mR0HAGNZfOJi5+G5vsGVCgoHe7mXfimYU6A6U8la
Mwiuq/sUCIvWL2MFhsQRxjkojjladtl6gsPuX+6fw3IaFLNuXdUJMrWgL0GO3TvlA/C6mTMYrnEk
p8KTQoT20z/FKfr7lhUL/Ts826jM33KvqkUmtysBSH53kt2tiNEdUO1/J5fNzqKxJP6p87c8lLUM
SqFIqGZ89OZRjtGAEZP5SGEYBoR7EMcNB+ZYQeuL4d/2XAFydbqt2wPxin+ARKoeR5EKYbom3agY
GYhaSxA8dlII/ULEp67MoJLabFuCSPGzlr4k5DHGCI/0OI2yjQgpkLavm1gLxqtqKwIZXOwo0gnT
x62Oz1XSYCykm0pTjlZcnkGja5sluKXyxF6L9G4yUkG435dtYCZUBXkQPh+XnU1j1q1mTODliiJ+
U+s1/wZ8tNyum/pgLQ1UtpefU6N4SwZ6Rn9d1CHa/Zqo6KFiSVBh4B9fXa5pLWMIYdNc2qnxw9AF
lr/7LS8EcDESr1Xaas0IZ9ofZ2Bz68jMmgi8Im/MbO1CqgTy9g9kAN4XUHOYaOEuNJ2XQZoaXKge
63Y2Ap5fF+nLpg98ZNrINP9PBGduhirnRpbJJESfF2w2X1GqxuSVC94g6VzfgzJRXHjdc2UqhgEs
ZGsEdQauviA3uY4UfiAhkbpQ60snGlRv1NYAmzP+dbe5l4FeiuIucJF6DA/r+GBr51XWwUheSfFw
XcRe3nQpgrvAPKZgns8hIh0fMTpjDqdoCXTit6VvWZ6SCNak9uI5gJh07LLq2Ofmt8fV1GJaFiGe
D1lZAbsoLu2xnzKvzgE50JQgoFxHPRfo4e41ApUL2+qYeUSC9tEns8ma5EgvEHymzq3mGfOHVTAx
ke/fVQwN6QqQI7FZqHK5CsMkndG10xoSRZ19lOYBeK5LFggu2RfWxiLPvC9uG7dFBcoEWNPHU6XG
gIooHfCYbBYUCg03bd7UZrS74vG6iuzGNNWAtusUJ1NULnjrldwR8GBtNY3FU93MH26yH1tNQ/Ua
AOIIvpZQHHePar6m1lpBHHlYnC5UD5LTZU4cMu9dngiEefceL07HaUc8sjk1W4irptdI9zET6ajF
i5IKMPf3Hv/oOvz7FnkQqDaNVDNbIGc6DicMLz1IXndIT1vuPJz7V9E4MT/E8Z6JXMrjnQeLi6LY
vlr9O/4eHelN4tLb4bWhgGicPdUBAMX4g/51XVf2XP6lUM6dSHOsZNU4riHeDD6V65cJuw//m4gt
JFxUGTBlXvVYElyBBHuXqd800Yfa9RbwEhQxWAHDOacPM3D8dQDMLCHIXtgpmvvxuHRp7cuRRQWq
vheQUaQFZgHw3IAOwhmWNsQDURtpCVPlQV4fdSWQ57tUupvNkzoJrm3P82obzxHwcVCe4RNh5E2N
ls/ZGkqgExvVJ0t5torFBrCVogueNntKgOoxoNYUMCJYFnesbGwNs9DNJcw760Ez6xMWR8LrSrBb
ZNDQozMMkBBo8LkftaBXTakiw4ICcueR6blTcqRMHjWOc/zWrHfSHMo9ddI+uC53Tzk0mBamKLC6
hU31j2JTU1pIM6Cilq/olGRAFJTWw1IN3nUxu84CBMkquGsBGmfyuagl5fokJSac+7dtiL3yZ6Sf
Tgeehy8raLzJQdMEJxOK5EzXGDPdWmqI7L6m3/Uj8LNdBU3scx4qfuVl38bD9TPuXuXFETk7xtx1
wooZ8irN0xAlDV+e/0cRnJKkudX0cqmj/rlUARgDJxv0bEfwEwprXnsqD9RW8NVvsDifVL7CFIBi
zv0abhC82V/AAcdTfqyAFN183yh/rTfgf1+/v724dSmSC5Nxy5KosSCyMoMGrDvpXTx4kSnID/fc
xqUUzhuudV5I8QCHPrDyYETTF7Nug3IBtJ9cfG+IcKD66qko4ZGoSrBw1qqGU0W/gGXsxTeVO/6K
veQVFS7ydeNaJLb0NhmCy7z6/SCWC5ZRrpqRPkEsyb8k6t1E3Osfa+8aDUtHPNnwz+A+PvoNItGV
TiiKhnV2GPLncn7o01PX3ND68X8SRLnXSdz1UUummoV0QXsBcHXDrVWvTtb64I6/LmovehlQdYKB
TQAz8z4qYYyAvqpnoSQ/y5gxn99Ax8n6v5h+Wpjg/rb74d95l7KUj/fXdmTIM71jWJgD1h9aahtE
Yu6LfNKe9l2K4XzSAkTJqs4hBhPZtlKCKXx4jDsMegu3lLYffO1Am0JeZDFysq4SYQNDHblI3AFZ
LgZsz1WLEUpsWLqiOfLdauPlybjAhaA/V2yGPOVbvdgzEBPpIQFARhgH0q/oC/E7rHAC0/ibMA/d
7uzaSbc7vzhpQxumYGiPheY5e5pDQNkEkU8fWlDHJF52FvW8dp8PlyfdTPFCXj1jHUNhkNd7OdqG
tz0CmeWMvvy7fks84cXuhbFLcZwbHlMLPbYWKjM5k7cxw2aY9jE8DVuxqlP7lWPcU4Ex7Kb2eIdg
hhnsXWBE4LxVtujEnOZmO6JyLO7pTR2kQeqUp+xWdcA2dWOEtSAj2bOMS5GcAZZ00hPS4JglOCOt
Y9H9MImrizr0ey7lUgpnf21ajFWV4dvpfeP2qXxfqaOPrY+HlrQ3DTEDuZAFebHwMjlLNMuJzCuF
zLSwi9JBi+Ox39ByDnGNIOcm37dJy4nYoq3mPcW5PCtnkQ329Fslw0eszPqgxfNLSZQgUidRXrd5
fN7+LuVw9lchO20qINqFnf5jyrA0UIMtr26GO62X3NjsA4AuPS5K4eESRDnK7hmBriRjoQ3FHn4c
bmxUXdLUFd8zO6DVMKWAFBecTySCU8wt3mIpbxMhtQAtvSfklzZ9vR7pdnNjE8iiMpYGTA1Z3kef
kgH3hi7DxEL1y+gNYeFHrhbG4eTL3sYnIQSn2vOZl/K4Q2W10Q0JgzwUav34UEEepjxb4FZuTFTF
WRHAFGw6/klHLs7H2V0xrXUs6ZA3JmdzDJNWUPbbN7ILAZyRATMlnesOAqTD+jMKSq8+R6q9dWKY
BwqxL+ws7o4IhXIWJpuq0ibbVyPB6KHnFGiSHT9bTu9utHLLa3QbOSI/yS9TvZddLj8dZ25DvUqI
7RCaJ058KwO7fzxbj9UNGHIQ9LA53gStaIRl122i8AiEOFXDdCIX8liUzWu5ZZdRV9hDFLQ9wE6j
8zykdj+ndstEw9t76ZgJTgxTNyESZfCP9rB2Rtc3bQaB1hiaSv1YxeOZRvGzNDbhkk02yg2HlY6C
keRdWzctbCVjuASoz9zd5kY692w2kMQs57y4zer7fPIFpr7d1SdTuJDB3aWyLKVcJJBBBrMCpVce
/8b2B/h1GcWWy9IYntTVxbM+RUXiVJmCxCI1kbdFjVR1QACUwdvRmcY4BemcJ68AlKi/yWypsFGU
qYV+uP5zd24EQLpYQcM4M5jJeMcEqM14Yao1hcAfw4B77VjrxrCl6aLO3M61bPUO4HrKKEh86qOW
ydjSCu0cNOYApWZGj0vOjmtF8R/p5A2pJcKs3/O5BsZhLAtnw0wRv+2mJ7G+lIAiQueWgGqqd/KH
xM0dNbCC2q2eafjPbxIzOGBDBRQ2GrjcCy3K6VShWg8XuDgqUhspIKvAC+59LNXAaBSxMCGDo320
GnNWC+yMT1O4Zs+1fAMAokgTVJn3RIBrBat7uDsTyOgfReTFLIOYJ55QVPlplH6DmFgLTWQnWmC4
54+QzR1dZNgNEogyyyBkm31ZEzv2csf4VoP/q8MWLiotnmi+ff9YINUgOoZgcXkfJWqrjCifZVOo
gvO6a/LjZE43VAU19nUl2PFrONkfOVzcjYe8Mmmeg3/dOs/a4GhSakvTN2l0JTDlqq4BDMHrEnfV
/FIkF3ojLOylOVzm+8yjBuJkQDQ+/9wCfenHvmjJcm+U58MJuUCcYKMjWVucMH6xAP9/7l+sLxuP
W3xc7sevSHkpUDf/rrK4ojC1f1ZQsaBfCyxT9E8/fkYVXaq5XccxZDRXpeOQl+biFsqw+ktLEmJr
E43XQ78YcVA2nXEL/JUKCAXLnGo3XcFMYLlSetsrkuhadvVLV0A4jjahBRCbjz+MxqPZRDMbQ6M7
Lu0v9GlOmEQVhJZds/kjhC/NLMWYk7yex1AD3Y7dStJruojgE/devwZO8X8noZylmOuA22cQMkj+
tp6Z+RbwpuzmN/P+m5X8Ld35II/7pAPNVK1WIG/2MQ2HbdCFeT83dG7qdI50rz9a7iycR9sOwcVo
A5xIGIlHQxdvG85mQMdRS2mdjmFRbHh4Pjugnlbb1e1/Qcr3fsJLYZzFmEopL0YLYYOe22DWnZFj
ga5I4AZER9o09MKn0jWqEkmClAp7/oBbSY/WY+qsjpnaNXAFrkvbU/fLI3F5FMCkpXbN8zGMG1Vy
tCEtnJrU7jr0gsf1niAdfAwa9mYMgKJy4cgoSzKxnI6h2j4Z2V1kfrdW0VT1ngyg/VMZMQ+H4htb
VtpMqhHDdofoWALCE5uKZSEaIdi1KxRw5XfcdMRv7iQxW4t23DxEC5wLBWY1H7qDeh68jd5eiLW6
fQBewS+lcRG2TcpMnqYJjrIxv5ZRFtnA/EbbDlxWnqF3grR693DWttYFxGZQnPDhlfTZNMarBHs6
ZU8ohBxNVw0qELXjceuKFv32zob1fqxlAh0eg3ncTTamXHWthkpSmvRhXbLjUHXuRAy3Z61A/XjY
unfbvZTF3ePaqKzVSsgC4JR51gPF0Z3sTgUqveRpX5obwF1h0rLwxnvx83NvVNgA6RTa4WA9Ad8F
Z9J1QVXMAqKwpDzoQf/I7rA/eY5AAWGGhreNBP4NNZ0cWQDuTSd7BirydTvfveqLX8DZ+TTqYzN0
+AVYLW87J0nu1tQZmOANsvfOxkE1LKvBOj7vQeWlseh6Hm/VkfXnslWXQXL1amJbNFXssQZg1DbN
KhrF3svVwMb8jk8la8gKP3pMjfaJFEuQygDfvSE4qpjpFLMm7VXOcbo/cjj/r2tTmsgYRMbe34Au
mK1ipUd5W+4ZMG+c7KDdLIfI6X5mz6K5/c0QeCdwKZjTH5ArzSBmgeCY3CU1wIqdvPGV/shakaS9
0ccPZ+QUpVwGPPYriNKC94EbTw42FF0xQclu/nl5KM76zWGR4wjuOhyPRUhrMOvSH5mrPmIM8fd0
yuzMK543kLbYFzUGdowBdRkTO3QY78aeNqcvtaHVUmSmLGyXsGrvNiKirLJry71uc5tL4b4aeHVl
sF1SQJlgHOyjWqZt3MnZiANiCO6QqIfaclLz90QAfM7OmWj9fCf4QRo4sLB5jjIrP2rBpALwRACG
C01t/Z6Wg11o+okVIuSZXTEaRvY0LCCizMTlx/XSlOqcFqj+54rdYshsVipbXx8FV7dj0qZOTRBR
YaAZkyrc3fX6MKyMjHPYqfM4uDMxhrO0KFkdzjONbrue5ppXLd3QulNtmi/mXK+tbXZDfkeYHD8Z
a1WXt1rSxD977KrBwyOluY3IuuQHouBhP9RD2rh1thSHcdCyA0rHAKHPBu2cJLL+17hQKwsaSS/v
q74DBGOiM4N45pwaYCwmUh82ICJDokSL3mtH7CW/WijHjXB5JEoeMtJrx6m1sBhMSWT6K0iP/VYu
CtVOmJxi8lyy0tKpGm3BtCp4tzq/L/QBAHMx+QXiNjzWZ3UpzjGw1o8RtlhTT5m6vHcVMDwmrpx2
gDuNqCbNLpsq8MawRO5TO46N/Me4UssnZaXdjMlQeoWsJpY/qb32ULBxNT3Mq6CAHC/F96moZE/G
Ijx0ZfmiAxektq0cQ0iNJHV3yLOao7owdqpaUlngmtKBN6EiRXCALGxGuMdh/Can9Xo7EloBA35U
9M5biknR7gu1weiyJCe67KQwQiUc14Lknmq10RMgGuh4MJSuLFyrAsbvl+vas5fFAHoUUKCYBkZ1
xeBci7ySau3qaA4HH5EeQF1r5mjuiMX0LpAaW9SF23HPFvoa0FMdy8YmL25to3i1sI4ekiXU4Ml0
s3Vof0qNYEj/6cr2lsjgqbPNpSOXwNgT57ysdmK9gj0xFMMGt/2ueOAXdVDoA+rYO+OMaBF4561q
YRUGTRs0PIDHwMUeazJTZSUGwMCAX9Bpq72IBkv2Yg7qbODIQwcTHRUeMJaV7UQLtWShpT/Hr1Fh
3LKq/CttzF/RVIUYtAmGpT+Upi5w0DtOBnJBnopvh3jA559Tgnn+qUAn3NC8OQEJmHowtcmRjWNu
YhcZTXFpFYEK7fhPQFtYGBDCtB9Kf5xjS9JqneeRIfas8cOYJXZv9JjDHPu/BDawE30+COKe46TA
l9PjGY66s0dvdSvZZgc8vFysWatB/tTdlm7qZl7laI+GoLy5pzOXh+R0dK1QfWziCZ1wckzgqZT+
n5FJvxvBpYDtB1y8kZM0A6yDugmg8bFsjO9szl6vX+De/WHcCdx0mJXE1id/BrMlVtYsyNnX3LDX
Ts5dGSTMCXmLKvjsKHJoRfzrMvccyaVM7lj1MiRtPqODibpt76plEuJp+Kwp1cMMX9zoindd3p4y
XsrjbHtR2nTSKc6YatSpWs8CGoolasvuZFsbsQ6cCOB38OU4IWucMatWtkNpvT39ykp20w9OmayC
yxPJ2f7/hU50RdsDhk/GvJNZ2HPvFr0CUtPvSytaOt5r7OH9D2YzgMZh8IL3G+2KvlBvEKjGecJc
+juTYHoubqofjYd9ib+6QJR17SkGSvjbUiISIoy6fjwb6m75AIAQeEgkPFUP6F1Nsixbj6RbYilP
IyM//rlmXArcrOPiMoHAk0bLSiEQafG02qnWulIj6DXvnQr1GgVT1HgygjDno5CoaRMFCycILYVh
A0PHywynM/xUbW5W4fDDZq9cNr69NmTFBL+pofP9MS0ZigVcuHMIrsJH0Dv52Fj9q6xtkD67eCvG
QjSBPSd4KZBzwHozFK2WIVBbBSC1qeJQUS99z3wtGZGZYvDnM/L5MCHXAsnL1ntFxVzBzAaiqzOv
g6gZsqvxFrIyYPZiP/VT1wVjn2mbWBKG7k4oJYNLZj3QytVtGRPIywHpMbyhe10D9/AzrEuZ3P21
Esq+U4veknQA2fLPwdWOGKb1JUe+VR/lh2GxNbCBDaJZxs9uBA0tYIShuYki2KeKsta3ctxLZEJR
KrnXYgdIeYGizW4lOuBn7Yegd0QtaCNQaDibhvJPk2JWaNA9pZiNp26EqnI33JWpaIZ890gUWH86
Gi1A6+Qk0YTIhYVJhLDoCk9vvs/56oD9e5AOgk+2fZILG0M7CWAxWCkAG72Ff33Pyy+8hqXlmdxo
XXnQH2Q/cQCCfj/YRvDOq34WLfRy9vUvYduuK9wH1mw5f29JKyDxmVIe1uWLqdyOxdP103DZ4d9/
XyaADsICF4qh/PysPiV6u+DvZ6HqTwE7jL5xVA6iQdPdY1yI4ZygnEVF2si4s6w5y8mbMoTXj8HX
5D6dg7OjzJjgEwnOUdR2V9tY8JPdHBxhzGlPFJNYhV+hRZP7oqoc550+yeUSqKWJh5qsFeBn5tUe
+pvFimzhmCCn2p+EbLd7oXGGGs/DOo/lYYwmb4z9QilQ1vwuVaJO03vz4JNua6gbofCPxRmLS2Oa
oqwtqTDKQzpkp3kpQhMesMmHyUnGCPNm43JMlXJy1Wq8GZoG7wcG2sx8felH6i9x7SNQ5zZBvQHL
sGEi4w8Uim9I6Q1RsrtU03y6dGcGwQ545r3rSvBJl5HEqsChw6IlVg6xJfPxmuLRakhXbZuqcWcb
ne5ben5Ka3aLXuthjgunXTtbyvP762I5F4e0BGJNLFtiUg5NBb6Z2kYVNScTOzIF4lIWGY4RoY8g
j25k6Dco/fz6b8Rhzg9hDigK/MgDqMupPDDskZQgLbBL2mOMOi2+R2w6L0uq2+tUUP+6yHcv/Ukt
ULBAMVHbONM569IUqRiKaPMSJnDBo/mmtrCCnFp+QcjkZGCCsIexAkTtT5XW36a0+Aafn/vYfjWd
uAAbymp+nRkDCXWundBscpDtH6rKGO0csIuu1rUSOAvTE53GYDbiG7DPezGl9327/tUZ1mPDptlO
geCWEnKjZ8NNrNKDWjenrIzrO72S/ApABO7ag3ptiU3VrhpJCbHY5ht6caqADrWaxd00R6ZbTdpv
ScMwnjpamS1p0mrDvz5FBZnvpnLN3bYtGw8/5JXR4ns8dqeGFq+1rH014/aUqNJp7eb4sYvbN31A
zQkrvWANZfljOpOnNVkx3D5YaMlZ+f20KqBjLK1va2M+zJnqR+1yKjsFwDpZ40tZ3nqjumZ2tRiG
PfVpezMb/XlW5MKJy8luFnoHrHJPmukNnZtDW4FIMpv+kiILqSod3HKkd11LH1IifzWULDCLWBDr
Pnm3TbWxcIuWzrakz+8GwjGtTTVgoUhVWO5Fc3QLuD7zOMP0g+sq9snFfZTEo9j1STRE2ErBNhZ9
XOkJaJ+2Yv6UpcS+LmfPR2xPXQyPbYNP/InMfoqMuYOxDn1xTIvB6eLnesxe5wkT5XOHjTrym6m9
e10qX6t79xHg1tkG+ZBXfirGxyphM+bmsJyqpodcTw6mUS4BrTTJm/PCWShzuzKxMVvglzp1Yoyc
G8oo+hXc6+DvX6FuQB2EbnwJXIq0kBk13B7gIL3XhBubX4slu+W+PbU+aGIc0SrEnmNEbfLf4rjn
VdRX6tzUCwkrrBivbjcGen1CQaiZBNH/U3YB5bkUtH30i/ioFFM0sBTnqnv9PJXwI0S0urqnnzgI
djxRcsUIBnd18H06AOYQWyZKbEbvhqaz5fwwjYlzXVX2TG5b9MQ+7rYl+z5TdHGWGP3iOpc0IILM
wGWffxbDqaxFSBX8OunfmoA6Lh7ZAN5AoP94Y3GnjgkB5j1AuOig+ZbZDoqf5N2wuktOzS8NUfuf
oCEzJBvRTJsPeClbKXw5fGMEwmyB9fNNx/ffY2JkAg8v/BwE04+/Z6JlJS3bqZs5BU87BU5DoLaL
bNiVjuaDUy9VmXpGvAKfpI0lCT3QQbNmW1X05HUA4MMtbFk/NiqgWsxW6V/0pkD9JV2b+LaLVk1k
SZ/eAMBsgdKB5WtTCsKj6kt4fitjQShq7ytGnuEb3TVGxXH1gNrniIACP+v3R2nc15rySjfnDNI0
6xVDQnY+v1xXOoGA99r1hdJZeddI+bRQ9ESO4/imiP4+/7TG9/1wAh5Fv9O1KqoNCEhCOcTaRzAF
sWe64xtz4nvFbQLReOuOx/0okUtZSsVq8zzGndE74qj+9oWik3YnBTXGDEV8hJ+9w0dh3CsA7OJR
Mso4Xo9pwlGx68FL2yMV7bTzPYRP17h9x4vvpCmlUems08OeZk7RP43RjFTnPFqerodaZzokvqHa
63XlEErdXNaFVLUyNYJXDg31B8VJnPWg3BsgKW8CUcFb+NG2e76QZAIyQiJlr2M4dPW3GeiNUjc+
1WHtSuE/3Tr5dJucTwdxMNql2krDzpd/blsnQIzwJM84r+/YbqIe0/bnPiTRnA3wPi41pmZeVBhZ
8zSjetqVYGj6ZaoHZsyCLIcvK306GucxpNKolyzGRWqBCpQzDHG0geUlmVP/3Oiym0AFiPrrhEkO
ga5sh7hySB5dVCUS0lOrNN4F00OJNT3pnLmSZ54weuTX/nQY3opQPH70OW5+MEF+9apqJdm08Ojb
ABKy1MubB4l51w8nEsG5FFrrtG9bjYYzs+ykQ2GQHFKhqxSElnfC+0sbYM2UxCXTwxoVaZTlElUH
/iDQpKxQHe2mOIHNxcVQsRNn/2yYnlcahfMuDCA/gPqCPYCqzFC/AhWwVwQiRIGAn14cI1Vjk8bg
S85mkB/aM4BZ9VPnrUBzVGzlR+TgpNc/Gz8V9+lcnFdpu3roAaYO9E+8WW04FryvALYLZjJA8P2m
Aeq7dv7laB0xsxIIvcxWdbhmEZyXqfQiyhu9hk/LxmPWtrZlYlyzNMvbnm6qaroDyF2rpDlKveHW
lewKji9SKM7vkEWKS6RwNJywoYVzY7ICqcpZPm4gljSzRX5uJ5n7aIqc86FJNkcYs6AYr5T9+KZ8
96zgT8azdUMp1W6MN3Kj3jcgzrl+VIGB8jSOFvKkETgmMB1WSi993bCbMusS4JWL+qYiSVypKYp1
q6wN+PKRPafxr1I7UdHb+z+YypZfovmPqeLtN1w4AjS2o5iwUUc7grkUGcz6mrj92wa1iknVL9Gt
JuhU7R/qj0DOTtRoVtfEqvSwRVV7qm0JO4RUhDyx8/TYtOOPFN4eyJhpaQp1nBvpIU7BN1mqThy3
zqB2QVKXIVD7vqZp48kW8+HTBTryH7Tzj3zOHPrcLJjUwhukL4Pfv/SLLfuNXwZx0HV25JfhfEzv
VdA6/UOiy3+5oT+CObPosUeEEZMJ8T/6rie3JRC+q8N1A9jPQ/8tgq/mW7SJIirjC+bE6zLZXTDh
YWFGPM0FI9T7ucwfQZz+Vwxr5FOCUIh6kG205yqe7CH20+xHkQm08j+47z+y+LBbZeDRnGEHk7P6
WehHQeKor2WwYr20P6nO4BwWtOYmR8SfIrAHfjgirU1GSgJNZd2TGR+W7HGJRNq475z/HE77aOSz
SqLRNJGoKRTMxOYR6G/e/CAf2cv/T7fiP+SFf8RxPqXRMCyoDDINS2M6yUN8KNnyhCG9G2a19/MC
4JRZO89WOtv1ClDgYnXZQuxsWM/mkECVqsNApLf/QmmNbagTC9MAS+R+U6xlozzTUg/1MpDzPKSR
l+SNO0Si8fD958WFJM7BLR1Fhz+n0NpDc0oP8o3kpKf2FG+rO8Ltr11bvBDG+bmMYIMvT5GQplmS
+BKKz36qYJQUhXHiVd1oCFJvkbZyhyvbemTY58SDtzuufTgqr2sRXP9S/EIb78J4ADeJlWM6qAh7
k8NcyUaYeCidjenBCoBucqwFA1D7j4k/2sq56nYya3CBDnrYZM86Xiz69NVS/Dl2SXvUlsfrh9v9
Xn/iEuXcs1QWWoZiJc6WvjLruZt/6npvN7XgM+0r4R85OtdxBYtPhto0smz1iwZmnQ3ucbmnQWQD
Fs8XZURCaZyjVrK8lzFhvH0x4uDV4hSJDXYmO31653R/un6HouD+qVHUxhT5Lg6nVS9S+zSbihNV
L7ryQMGlaYHODUSeGOHtRLN4QsFcBYYtaBPRAdr/f7A0URiDcAcsvcEisAKBofGMRXWW1iStNkUx
GztNTxW2SUfRJo8gLnxiSchbLY8bqH7vze42i5LcGd5mZ4VnvQkXVQXhXOd8Rxct/Tor8FUkMB+q
J7rxeDnlWQ8jPw9rsOLWfn5XOP3/lq7onItMWBQtWJBAKpjDHAAK2dWxW5qSn4zF/xhodc6XkKJC
OFfeswg9wKAowOcBfvNAgPUnuZJgNFTgS/jN94wOKbrULYoR2PdoDmkVrENs92jqCexNoIs8OHPS
GGbXd7kRgkUDCwQA1mr84bW7AaOxmz6h0PNtW7USCBVoi8H5lGVNyriRtkiDmdvpCJQi4MxXbnwE
pKctO9tSPLvNxb5ss+HPL+l/hwOeUn3SC60EZT3qE8A32V6yZWA+AS/J2aru9F60QLOlXtfEcS6l
A4yQpHXwZejpxkjPak34FuKwiv6OpxQzvsBgB/uUxolglpUsVgorz9LnmNp0eItQPF4OqhX2BWBr
897ute/XP5+y+/kuhHIpZyMlg8xiFKurk36U3cpvQUSQ34L51d3Ku+mD5GCnxtP97iV5NQLEibv3
fx5GlA8FEX7XUC5+C5f7IWeZanmALx2aJ+xJDOlks/ihBZvk9UPze1ifbpr3cCjOZwnIWwAUtjgN
iEUxYwdQHvaaBnhpArLyMd2QHBz1bhYa6a7eXhySc3OtCZKsmKACVJwW7DCc0ofudXnrf+o/t2Xa
OPUl//ppd/Mm4OMAchzEHgBt//ioGBajUbKC6FgjUha76YejZDz2c+soCioIcvdompLolbYbsP7I
5NOaWI8YwuK8BawF9B5/jzButBMERWYikra5mE+2ifUsdGMVrBzxtZEcMMvxqODZtLUkdLQk0qB1
DQClkIOok7RrLheiOM2RdbAtlsX29bTHhERe1PdOr3xfGweFi+D6h9s1hwtZnKakq5GpK6Ypw9EY
/GnMPcNEkVl9zZjg/S4SxEXDjtBCSjRoSKcptlGeh+G7CtDb4dv18+yGp4vzcIoIFZQ0fYFSEJU5
hpw7o4LINC/hdTGC0/BlD+CzAOVDNdDIibFEo9g9BvyrV4UJBr1EYri4V/VlMsUjqisRBVFbP7lK
fTdj8nn5ev04glujm6ldFP66dTaTzlq1UJ2UsI2V7xHYVdsxEaFa7T8O/nwevsDRkTJrsdkGp1iC
WwnD4neSp4TGuXtZTkPwj2dAt/7XhTQu7uRG1cozVsvCVD0q7C1Lf1+/NuFxuGCSwdGNxYpoOmFd
ob7FutNBvtVtPDxeJPf/kXZdS3bjyPKLGEGC/pX+uPZG0gtDakkAPejN199kz+zqiOI2bszoeabr
gCgUClWVmcKX1W5Uv1rO6i1XuzRi0L4cal1573SVQXFpvhHucH/wLUjfKClwmu7HCyS7DnhVUtik
C+CjWjS1M9bEixwrw+FBfEAZI7K8+bseVmeO6d3FXS+V2LUjDL65j200PQMAJfglf47brnt59Us2
e9mOJqYzJHhOejYbUNSujH2mj04t8wCA/4vLR7vxPl7/+kf/CPpXRjdBK+UJqcCzoxzwhHxY58iB
bhUcvS2JwV95gvkOlgPtl/6+BVe7apitqfF6NICyLw+F5S6fFEiNeWoEBkRvOio3K5medvo8oAZ5
jB2MmATZt3+yTEwaWVCxw4TaJmhqjaFUmoa7jZPzkN1zURXnvQf753f8jwF7yzmdNHVe1EuOmmM4
nO1giShgPXjLqhczRNUReVAazlB2b33Dbzzj4ePl7R9TMM4BzwH2EiASfz84XG/MpbXhO3DRQ36n
ROaNEjIwuUIUyxPhD3Z95srYxlFBoqWb6YyPWVkAOdSOmomwqiILm6gjxbkm6ZJqHFT1Zw3aeBF8
bd3uP3bragWbOMNLLZNtCW/zhvzoEdFsz+7duvkyQbwMs9WsKj3BBu0mV1cWN1lIJjdTP8b4Zm1v
eEVm+aMNhqMKEwPriKKCGmafJsexqDxtRtWYpbMj+AW7ge7qF2xPumIDh/3XY50cV5Jh69hfAD5z
qjPG64POTY9izmjRRm7OHbOMnFPAIA8Vaxy5uJW76ONl7d7rv1a1nXFN7cws0rUTXA1GWFLZMTPr
OECn52MzgnXYmzSFZjoIqGtsny2NodpkvkJHQSYk8El7k6FgAjwfWYOblh2gp31ctcFZVAjBFaJQ
sYWBtzkZS56uNfS+c8DidgdpT6dPmsOYaq65qBcj7xy7LwOVmFC+qhIvq0bRyPB+1ftq39YPfnUn
cMVEVbPG21GKeOXEIdQpIn4aXPI2+aBmFLax94uZVwY3IWVYpmzIO0TIxltBzS3Y6vKTGZYoZgrH
E0ROuQkvSZaRXmHYyqSt/YxNUakD1SEnl6ykfs1T2bHbb6oNmvuxeu1G5g2L7pJE8Q2qOXnXCy7g
Pc8yVdy84NkHtcG2GUSKmJuGyVERQWaTwbN0TJqhlvQPzsi1mc2qa9ViYMaTNTCqGbj6UNwZi6eP
j+HeSoyrTdxEUUm1yxkqenj7HIeDAvYsHWdE/DwV7d8mVNYjmzo2tuZB0hPQaXxR+U1Sv368FEE4
3mYkKRDUZd4kuIKMiOSeZZ7peErS4GMrgtMOGu3fzxm2AS1yjPEivf1LSxLg1VVhFs966VALgvH+
eMXKfUiAfgcycRMmuQV5QNA1rK8F2YWerasOgF1SyYGcuNc46YkdtUZQ7lr3/I+7/MrmJm7KoJTR
0Y+HCsEMlseDBZqudILAB/OEzKj7X/PK1ibNwkHitC6xaevXBGvge8Fbv6wF7/EkqpXu19eurG1i
ZIMBjlyXEanN2wZD0fbtWp/tToNTHIwzzx0p7MD6Zbl5KHqL7F53V5Y3wTJn6rTg5QfLgP7pxpPC
BLFi/01wZWEbLErMjChrG7Lx2hd00Dz2eTkskfqQe9RfS6WKn3lJQLzyPj4xH3AnwS/YPX9QvlsR
jPKqfPr7wZjUaeCNNiMo2pelP5LsVALhpsmizHzfPf9rZ9tNAEmNCtQsXIb+NELZb+9XZjz9giel
q4P6T/WzwPY6YTDev2B/rW/bUJCbnpK5QNCHJMHanDGD7Ci56gVPyf6w9uZFNT3BB912EqTGNsdS
RzOIdaGVhRJAXpbXikaNdkPz1bI2J9DWwalk65jkJPGNXj+28ykR8R+LFrI9doZVMLPEc7Ufe6BF
zhba403npKLRMJGdzSFTyyIH9zXs2GbI1dLlc2SNtaNlgvnQ9bb6M0D+8sD1d1ylWm3HAUoBzPLA
dcuXat+UnywyOjEAdwD+D6KS1P5sEVgZDcjQvsPCfreny22dJS1KesVP+7Y72EHtUr8F6IU68Xlw
e2+B15NTek9vzUPy7eML738Ell/WN3c3oIEMLDmwLt8P3IFKYqS8SpiTxEgFxCYxlcohj72cLE9z
AD2MQODwMP2jzghkGqHpAkQYMDibrSUqpnzUFtktdBq9OOTfR58dStR01rpSYjvktjiUD1nvoC0l
eEbsHvxr25vtjvV8WpoMkdW6SG+av5xMH8gJN3vSXYZbSlSz27sq1rRSBeO5ArrwzYFsJGPucwOX
lK107tLmL0OtCGLo+5D01oOvbWxOZNHXhklq2JCi/r11r0T2DQ/WhAYt0nvbHzFiGDulz+4HX/ZW
TacsECY360o++hWbTe0I0UajxluWnekNjdQoex4c6aU6E1BGjpH5/WNP3q0HXq96s5EqpGDlGtrE
K5Ti06B4HehiphMNZbwhMHLtU3cFGIqu/r0Ae211k2JDa8Aq7BUOo/EXjQQUc802zo9gbSKv2Z5S
bcl0o4SVIZjdyVPxHqtD9NZc+x4JvSN5msCHdgE3pozjCD6hlVVx8zWlyuqsqUG01cLhkN8mYXFY
i7q2uI5Ldv3kl6XNF2SWltI81daHvAUOuSXKXO6b4ToRJ2bC/R/H/Ze1zZe0as3qQbrzd3F1caoj
aN0gHQWiDvCMPktC7t29hOb6Q24Sp2VAdLc73PMY5XIZOPLkqK0Lt8X0rWiSc98X/7u2rdwtRGAn
pZlhqp59vb8zLJAiCpp2u0+Wq+VsCQ5KrR+gVIF2mh1p4ehjtipDVi/5QKUGaR4VqEVUwhkF0cJW
F7q+kteCOLCB6ztpdX+0dr0qzI6Fm7gGeIWGB3YUAYf3HQVUeZj1MCBCZG3cUk/NRIP4xtoxN8CH
A3vQQ+49DohIBopmoajZbri8srdxTClVmKQz3cBkCf26MsKim+GalzGY/LXC/4/uoStzG7dsMPZU
6gPmUI3mTQLKh4iE1Hf9/peBbaWRKf0MpsG1sdfSg9G150mBYkub+zXUOKxRpO63GyGvzG2e0mCp
ZJT16CaPylMpfartQBCCd33wysDGBzsbSjKDAn9IK4w5xSBnUpzEjw+aN9+St8UvgvEkmuESOeG2
+MjTPtcbCbuEugDucjXowy6av7fICXM/v4iccN30P67sqzVuEodEqTMuxXgtGP0zKy+jajsW+dHS
N7m4gPYhWIQgQYHXb8le8lzmsTKjx9z6zcF8rVzLiyN6+KuDaB5m0U26nqKPVri51sBO3tACEP1D
ptu3VQd8eyb1Xy0yvfYSVHxIU/KQ5qT0Bd6z755Q7lzFG0Bot3rXVQTrVItrEke/CxABQI8NTFOu
EQUsHyBt6lxyEra4RBY3KzXRGm2aEZX+1h999byCjw3PeKwPWkS9yhc3ZNc/+Oen/bXETcCkslVA
IjxF/iXL0x10d5rDXJrnuitIaDdxJvikInObeMmpmlLM86PnpZyr/mykIZUKp2hFLrr7HQlG43QL
fMDWFgs5FiqGGwdmHloj/zTX9tmY68PH3rEbKq9MbI6dnZakAoU1loK69zSf0u5GIs7EbqX658eW
dsv65pWpjR+CvBke2mIAIj/jnQUVD3qww3VaknoihnPRqjYOyCxJo02CS5v3YS57pvZQAu+x3Nam
aFB5N4hcLWrjeYoCNpy5Q5QED9DgED9HEXWdGoZQlrdCWERhchfCcv0VN75nYwgHmMqKoMpYoFzU
OGqg+e3FvIkD9OZvVnbnYw2YsYiJbT8rv1rp5tZOK6JLefl3a0I9rcAHPUwjwOCjjx1l9YM/DvMv
Q1sYIw5tk81JRg6xfF/ZtZvLUTGL2ta7UwBX31HdXNogu046YmKYpPPKw3RXntfhTzVaorXnwoAQ
CDt/bepR9OTLUAgU3315XC1yc6UPypyrI63JQbKXkFHd7akUTNr8RYc+cNHkXjkNJ4au3pCul379
VeIiEkRBdNnK6mgxScqE4pCo9tcup46ZCsKk4BSqm9gim2wxYhkGFnVEyexV17+0IFms2ClTBT6z
ev1HPrOJLeVQ6JJOkPHl5rdcdk36AJ64kX3XjG9Jdf/v/HMTXDopZkwdUpQ4QOxcfquGI6nDf2di
E1W0nhdKV+HLadVLTV3LzJxStP275bfrE7CNJE0+qaREPG79OBxua7Af5q/xgQX0MmC6B9LC3ohH
FX0fYTXPtieCHO2nmFeHYBNSKq1KwXqP0oKOunf2MIZVCEkDh38l3lpYEB060Yq3j1S6gN2tQMlh
nfxBswQSoZLbpk5zYkH+LUEnoz3gEemml/XxX35iF3GmInDU7Ru2whefV4J50HT6qn43A2sCULhx
NvSHbhQ46m5K/evzatsYY5d5YVSor+bv5cy19raS44vitehi347xKyMD4/mEMiYHv8CcfxvGm0wC
aO3rUpQusQ7gbHFpdkmq2vlXx0TbBJhCqWvOW5z6aXhNZY/2T6aI2FpwGW0nrTkFM/44IGlHnHbn
6b5GNJ6IqLIh2qlNSIEe04QSGxyz8rOXBvI2xSVD74k9DoDNeCvgXXstgT9CA+ruH73Gr7xkE2vS
JW1GwOyBh5Dv5upsWoKmr+iUa5s4w9IS5GQz4mXnobaO/mH62J1Mdw7WYqwEtsp/6RWbqFLqdlKa
DdBHenwEyWae3Wvd68eOJ3L57ch1P1gQxdQRuQCY8Bj0wyuX3M2BEbCjiBZ8v7j8a4P0TabS6jGb
tXVMuQv4eSBOd2jdBNyuzftjVQrn2PnXSZi+iR3mKGc8rrBpGp8dvR7dcoGKiFBnbfd4qTKBngaE
YLQt50rNq75nFRwfrU+CuQO4fvKcuVniyEEb9F5xB26+UJTL7gbhK6ubbCHlpGRKDch1kwfjgGYb
EunphpunCddCUj9+7Czv3Dt/JCdX5janu0LR0rKb91RTdkvbWb6j1wXq5CosT6hfuuR2vu1+9jjn
6/gpO4pO+P4JvJoq2h7xZKltK0OPK00c9hSHasQ8fgLVcUjv/urBfLxiocHNkY8xiJ4YMwoA64zr
6BsuBoBOYNFzlWMeNc8iFuL9R9HVAjdHvkrsJScqjoiKYY93FJefQSkIVUzrtvbeZz6iuXBEF+y6
cX9u7H+ntbZ1Rszq8MUg2NixO2cDFO0eNXqm3P/4a/4P//llZhMAKhAU1ATzWmhRJjejn9xA9AgD
O/RL5q49Wuq2606iZzFDoJ6H/4QH4mpYbDvtSKhiSmqGeJq0maOrBx0spbnoklhd8I9PCVIc0M+D
T1DfXhIxut79MuJ1KYfyEQQBKA+oa+cwUu/tY+GtIyZ9pDyKjsZu/Lkyu3EcWweLbt2tHVhzflOZ
lntGOqJGZU8iHZrdgSTQZ/5nhdsrY6o4xzinDWx42nlG/UUqweePHmjpz02kxa40R2XdOvHgJ/bb
xx60G++uTG8cCApDPB/bAmgaYAzlG/DwenQAay91MuJ1uuhy3H1YXpnb3B0s5n+X30m4BGZQg2oq
PnfH9XpcJ2jayI4+Xp9gF7dAniqncdvhhjnMsd8vz5YZmqZgUSITm1SznwttjnvUyVgBKJcW9ubs
qJogc9mNJwA9gMb7Xeth8+GAoZxidSVxIwRqyU9Ue2hkUGqLEqRdDiBTN/FF3pUe9E14pmVTtfOE
cDmHFSoNEDhVTpbkyHdLWEbJoTgknwGDcGNfNMn1XrH845gbq4wW+rpgId5chYvakG5cJwDB5WaE
9YsUxJfK7871kfqDk7j2JXOXMIeeALlNDs3L2vdlgmx79ytf/YbNbchqKdXlBFspFz+typVry1Hj
FyUJP3bK9c98tNTNR86ZndAUr83Dkle5k5bakzp0jmUO93menvNYF4Dudw/51bI2oSxL4jrWIOcC
3MwLGwavhAYAO9LqhtoOnwSL27/hf1nbXn1LnUt0nBNz3cge9YMeh9x25VvrdvYqaE6JArXga27H
VSdwWyz5ymeaqs4ifVEWiDMX4YSIkgtezQL32F53KqCHZB5x3UkQ70smKOP2dYXpe823eCZSM97v
aV99x7W+fNWcMbU6LuwVtBdfOPiP7JPiTJHtdw5oIxencRNPEx7/dZD4A8+0N7GsGpMlh0zgOpo9
nf8qxEshP5auaNOEXrJG1avVQXeqqxoLAe1vQlOnfe6iDkOxUyifaCAq8IicZBNd0EGZVLbm9V22
/JRb3gfFaL5IGfL7KTdHhxaSUA1X5C7rb7paIsssznSGiDYEwAHibTtFeuGsQoQxxPrSe+Ohd+WT
aMJp9zq6cptNcJGNuq/MAcePx8c6vWljkLkLwuTuLW5A3cGEEqgtb70EU4OcVysUsKp+KC1xxrkV
XHf7aTvyPYiGQbEGuhu/fzvcBVzjHOOO5afOs47acX1J0x8yhotWxSbobLjictX+un4Z3Zy4LtZH
m5toNM851A7YC0lEjJtrpP3zfP2ysDlfKuF/E6U2xltLVICxX0b10U6PE3+OuyOdG1E03j/Rvyxu
zlnVS5APBXLyIDfnLvGNvPZnMMNZfrncmnhYtsd6/v7x9bbfD7ravM1h6/TOKowBGbtlulXzTC03
U4NZe7MATUvvZ80XyjHs7RzUKUGVBikdSO1uds4EmoQvGdMOFtjDzPYHLx8/XtNuUwhSkfZKHGHg
3yZR1semLEFIqaKbl9y0X+WL1DlQ0X4Y3OZn+rD2KvMLhFXZCvH9f1xyuwvUTQ0rXGWpyOYKnxpJ
Splmqus7PdcWaCMU/scr3IsblqERiFpA7wjtrd9PnGwniVyVEh5xkIOxk9A2nIbqAiN7mQjk1zBp
KquKiafj70YSyOhIiQYjdPLa6QiNZNDYQyi2+I4hXGeSavfjRe1WyK4NbqLh0FYZ2PCphk5GdkNc
qCBh1NS8Kc4rtW33rEVitORe2L82udmqGMp88tzAF9PmwPIHOCsG7D7lYq3u1eW2weTK0LZnkc9K
NhkEa+u8FadTeuAfPyA9Rp1IBAvYc45rUxvvLw2GqYYFpnTql8nntvXZ+FmwVXsufm1jE/L5bGtd
1SYaMBaDN/ulB8WXKLvol/qQnlYJclEOInDGbXPCAFQkJhU2ilF/waBUm93M/BIv34oF+PVY5Iui
b7iu/yodUAGw7lIV31CrEkeX5LNCqM9bWeTya6z7yC02BznNpDGnq8sPATmu35Ee4yeUMR3FjU+l
sGK6m8ld79sm2id1PzRktZcejNkBc3Wo32C2zhleiJfd/j9mEldH+GOBhqzZaznIkK2NMzZN1pc6
i9dQLLsrCBTq7YODcPxQr/wSAr/cdcsraxu3hHhai/IMQpbdHRfzkeuCUf/dcHH199ftvHYLMhIG
bnhE9vlulRNBk5V9hfj4PzldV2Y23peNiUKnHB+t9TUAxyHFfV6Jnua7HqnU8px/Eb2ld93dMCEF
iFIZ8FkbNyzkdh5zVmkH2eBODgpx67WmL4JV7bgClBotomnQGkGpfHOfDHU3qFZiqGjbYlWgNZEf
Vz/vAJLIXRF51M5O/WZsc5eUSzcNYO1RD5Dsc+cu97I+YqzwpfxBsKxdSwTjvWvzAyiYzRWiThY1
Clyh7y+Hwm+fueLKn9czPHupI5/6V1t1AFbwBHZ3P+cvu1uYG6sTiYwQvgJEI75fy3PQvrwd8Vwp
IERiCQLVjoMQzYRsGibYTKQdGwehOiQfaIF4nyxRP2I2XAGEVtRGEhlZv/TV6apJnXVdByNa2jp2
FdUGmqWD8N28c5VgLXBADeFolWT93cwYp/oSr3cXZMQJB42a5qded5KxWRzU2VDPCidAPTo3Kx3b
E9XO9haJujgiInC50PnchBBWxXPdxyU5TNr3fgpr6xCLuDb2YKyQx/1lYxM/kP1a1KTWOhSlBIU/
nUuvgkZWHgyvmauE+rFA0xYjEoZQLGuvEEIAwIJauq7ixbl9C7IRcopTjGGF9NCdkxMm7GsnuXRO
48e345lEZUhFmIW9vBFqVliwBelVBdQ6v29oacUog45Q61gJhWp/CSSnAO5LcjXHZK7sIccXDr/v
FV+BBiKgglq1wfRt8RXxBeLfCWZVa38CAfsKTYaw333srb0c9efyshZ9EHNEd8Oe/2Dch4BO30ZO
vi29MjZDUrrHe22UktSpLPnLWHRPAKX4Y/OFsa9qX3vV2LoSmaClg8yZpnfKUoWNBGIaUIIIotBe
9Lv+OZugbugpAOiKjMLXl+Zcfm8Gp/QSPwl14IsfWLQiiuNTIsQ67JFIkWu7mz1fLJ2M7cxWPxt/
Lh6YEL3hlIC7U3Krm8LPvliHwR18TCBFHeZ/tICiBY1w8qqK1Eb3yh+//ZRNPFHYzHueosJiXMzz
ikDS/Oq5Mx0jRf2oRo1MumsuffQPhmOvzW5Lt0UxzTEU91AsMB+nwh0yd164Y8XHKfkh2OS9qwZS
nQC0KoqFf2vd4iowq+ZcVwZFQa4HYfZfgxLA+p+LwyowIJxD2vXwK2ublJEomhmnay01P6+kwdD3
0z1QlXx705AtxE79KA+BKAHajSHXS1w/wdUSrYH3XZZkaAxVzqorCC2FH82rdU4OcwLuNdlJPPsw
CdLVvWYiwSHG4AQUZXG9brxYA0iezTEmwy2UjU1wWNmuGqpHivkB8czaXqnnN2sbR5VoPRBgdc1D
3Ff9c6Hbva8QtfihN6z6FI9d/Kb1fWW4taqXN7LF64iZjToLUgnz/a22eRNgEyFvi+KPhdfI5gpM
m1g3JgjoHcZmlvK3wpxS86yk08gBxQZJ1OMya91PeaJGEhWmZRd+3oyo+yJ/1YxgMmLNLr1cqnNl
eFB13kn8PFkWq2+zEjwUYV/z5VjLcYY2jSIZn6eqmNMfsd0vSVArhZqcRxUF7QuvaQGuuXFKdBeK
uFC+Wwomy3e0M/BRMDqjJG7B+wWSBrTtGldJTXX4FlMI33hQmR3m0O6yOOrZCF1mWZJrw2dLP2YH
UG0m5pGnlErPzdhT85S1lnWHFnWh33WpObBwiA0dDyGAmb+l3DDzgORzOnl5n+SNa8k9qTyzKSSQ
T0ic2s/WPI5TMGQyKd2m4lbvsqJjCqDkamyEE148oze2SjYe2xgAcSdldm8HFSHlz8Fo+hfNLuSf
xQD9QccYJla6mZ33qhPHRkIdBnHuO5BjxcNFbXk2B11G2ejPkCJHBtGbNPtk1I2VGl6ntgv3e8aq
5Mzqmdoer0sN/MVFbUDucCgr/CY9B/HPWTbwlDgPaaKUp1YB606g4u8lb3xozMFt+yq+pFJvf1c6
IieQjdWKY7ZQ8jqOQxlZEKoEha9UlHE0tfoyBRZlcpD1HIlZpalfZGWQIIIr6dkjIY0df+vklD9k
XWa2b3WnJE3p1OrY9Za/mH15YnZmqV6Wt4P+qSvbEuONSQlvm9Wu+SobYFa77xXgGoLGbKsnZSm0
zENvpdR91huQcpC1RQawJ+3iQE1KLZqIxSp35HkvOahYtXMQQ8/uLpVLJCEl/l7+UMqJWjppok6K
0xuUvJUts3jQSpOWuXKm8kdlpOsQEemN0antVM++Lxnvv6fZMruj0srTj6lLG6CvJ109o9ncL1G1
zMBT5eUUv0mMT0FZG+qDPdv1gMGnmhEHTdCk9CZE8ig1peGkpGSMKhTxvhvABb60WWG3YWJwYBys
EnBgB//zbLvLnBXcGVPeHJuhz9+6PjODnJtMd8wFzv8cp4VRnNtRg/kkw5MHbclZPo+DYf4Yekk9
d2WeXrqKlBa0vRQziyCkbKUeX2yGsUeja36wpp9dbVKoO2iD4fd6hy9DMIOte4RK1hBYktpVd2SY
qy5cJsivRSYt+59Kr1uYbhh1K5AkukS6bNo3UoxxxxCxChP3dtl3htO2ho4LP1Hi1kliNYEClyT3
T+A70Zg7D/aCRnVWqvdz0coo5UucfOI8t0xnaZdGDYYunqUAenN2EBO7KwM6FvGTlTfq6JeqnKWe
3i8ZOrB5lp3UepylMG/n8pAO+hSwRC0WL89j089Mm6eHpknjwKgKOVLBlh5l6FPHpyEeZhDPLbb2
dYInvbSgiPcV3vTd91w25ydCY1mqnSWlSRIqSQwpcnUaSwZcpZ5pgdHQbnmFfkmuHsolTcAPWxBC
nRn8869LVpJIHTWjBLNVNfNoWeLCdIY4B/Fc1sw/FAMDeg4fi8ly+kyVfppdV9veMuRlrDgKT8yX
MWVleuZzM771Y1F03xFBx/t2mRTuQte0n6OpYQCqZEC7+iDSqNlrTzFsWic6ZRcrU6yzrHPZGwqS
vJRVbr+pi1IBRjlJE0BVvQZtnayVs1tm1Fp7IiX27dB0tnQg+ZTejIlZHi05TZZL1oDVyEXGP0cS
GeQ8SAxDh4ysVY2fwYHRcQheD3bnVoU23jfFTMldkSYGxg5qaoasyK1bfHf2vVWbufLmaUp4pGB0
hoRjx7LzOOmV7lBF66mT4l1/V5CSeAohxdHqBw10EboxVpB+p0YYF1TFM741i8Jpdd5j+CyR+y+F
VsRpUA5L7mHyyNZ9jcxxHNjTTEa3QinlrExsUQ51W5gPiV6msaMpZgxwUcqhukdbPkg+/nT5gLtq
/BIP+vy1qku6OENh1oUTyzoLOzsvP41o3dmulSzyY9NKyq1WkQFaL4XEXixbkjOn4AxQcDrMN3BW
xR86zE7X+Qxd7UUxHzNLsz/HbQoSZl1ecvCxZ+ONipj4WcJMyWmqbfsBFG3DEeLycmjYuZEFDYBJ
dxyh7JkpoBHnjTR7ZjbWJzYjNpd6w7/iqa7jiFSYYVNqTDpiggBQ+9TWXikusjagXZJqXjrNySGb
tN781BkJ7yAMjuPU6VZeIwBXOfHadLFU3yK9hRHfXtW9WpZtz+rkSjpKtVLf90ucfm7USg4lMF6c
K0hyfVlrEZLLGmv2lkTPI6pDC9sp0lSrvUwZ5NJJZsLuJrOmipMzvS290YZujT6p3ScMwVnlHWdj
Jbl5xmYvn4cuc1Azn1qviMuatk7a2NlyAK67iho1Vm4TzuugV7EHLtTFisDIG6r6ctXXmHaNiQSS
KJ0adwozVS3iScPUT/ggAOLltJGJr5arOlHNagghMjoAqFC20k9opk+vhVomYWv1WoA+THJRCy5h
GKJJ/VLRljsip7HmZLhicwdXrKS5Db6MpxFq3hMQS3oxvu0Z12PtTeABejKm3Agsktmfc6NG37Wv
wctR5ckrbrL4rm8y9etCV/HqztQ/A+bY/SyKOh6dJTZz25etTIfCD8FUGXo7XeJIZk7DRJPjE7wd
ALw+0WenGWUJ+o19ys792KaYaC9LBun42W7frKoD4IqmixYo7YKvipdqA2YEAAaPS54UBEFUVb25
nbvCwamJL+1MtYDRkuK/VZfiUHBaZa5KNAUXlMHSwzKqre5DGBtTFDSP4+OQGa8V0co7Ixk1N9ea
OiyGnhwhT6R6qhEvpou8Yjag8KThzDZzXdwMk9WnDm3y8rvWx5UvjU1+205syp0s6aWnxBjMixTP
xaVY5sYtUzMNkj5u3mKOnMUZ2jwG3lwfKuZDSxmfuElAH2fjTnRkOhWau+C8Vc5sptLzIgP661RI
DXwbagmB2WrcK9WhOJi2Oh7NIQY3W0+7cnAtaU5jN1+UqXKoZi6Vg7xrOMYlL45tpXU/OtXOjk2S
9YlTkqINCaiKo6ki8XOfpPyszbT9OXI5e5xtlv6AR8+XyTS7m5rPOElVN3/T5n6+XwwJtHA8pp1f
yDKUA6hsTy4qU7gREkT02ZHxN89djqPYJAMIuldZwNqZ6rpKPbPQNW+w0iXsEpa+Jo3ZyA5d8jiS
54Q9TaxKfZqOCmgU8b741A6lfYOP3ukep1KfOV1RZBh0n7sGiYk9ozBRKPKd2ow6gRD3KDfItKbu
vkwHMzJ6zvoXdHn6xDVTPMhc3S7BvDLWrHjGKdExTlB1w5MK3s5bbUGCM+edNHm47cBfqZD8VpaL
5itwCrj82nHhtjvFCsS2q24E69nUKIVbkBr/h2SPCw2kshgVVBpH8zVXpR5iMe1AbmpVVWWn4Yv6
XesYuOakSvuUJzS57fRkAZ/TQC89GRj+LOSsz8k0DpbbLrJ0hi6eoTsTV9C7H/TMOGsEEqdOMS02
yOvkUv3UGFb6Br5Icra5XqqH3qjNNFST1j41Bs8y17JSclrKRA8x5DLGLpFw63gqtMK9Ri+qGbtg
2zdmbdk/ocXAwqVcksFL5lY9TCYFqYVVA45EFfKcjmMHcOmome4ypNl9j7wXOfTYaKOv20Y1+3M5
8EhqCO+cvhtYd5CmFLPJZsMajxRy/IVNrH7L8QbUIGOoU5xiI88uElny5dvQ0uSAs57WyMDy4aLn
RPEaw0ZHWsuz4m3sDdz4BGJhnxJlSoMBkXL0DMjR3WAz2sydGrvTnLJjfHFSvEY8Fo/SUyVpkon7
vW+e6pmkodlV8Q2zdOPSkf8j7bqWI8eR7Rcxgt680lWRUsm77hdGO9F7z6+/B5qdFgVhCjN992U2
QhGdlWBmIpHmHF3FzdaOXl+JSGDi2cyddhhjy5+MsndXeQWFwibJz3g8RPP1nGPdwknMJQKhjJRV
V51sDvA6WQa6yNoqYFxXzeRUrlI7+vOQj+FYYgzIF2phTNzCqvMj1o+jGEFJEL8K5pxvtoShj/i2
aZYmO2TS2pqHtdeTyVtnUWm8uMkEx8rTDb+jNJUHtdCwPzzHW++NbR+ZdoVDTi9qq8FrRFqx6+jG
UjcvCIu1iKbBXPeTn1kdpnkLaymAnJCYW5iMtflLa8FF6gO9tXhZBmO5zKsy/qVnnXgpiJp0KCUF
RCvo7BmbmynLcBojffySt2YH8gx1Plm6Xv2oFKQri643eMiV04wsQxCe1zlpOxv748KL2JQ5nkTN
ltnCBGc7bOZsgLwa8Nep07ZFerFIpnTIowTEq5FgZE6JTHi0ZdMyHzLg0F3IlrE8b72o+mZpdq/l
uDQnE3e0q+Vxficnk6DhST6NB0kRChOUDWbdm1cafkfv4AIxhNfzhStWJUlSLZRRNEyBKG/F6l1R
Ry70PknIHAh4PZxqrI+xqWIsm8fjwRKDyhiuJRL+Acr1sXYEUEOhTeUITdXVh8vg/QGDfjqvCrNU
tBdCFajqVrQU9C1I5za+I90z/VI5TAB2ybzxyAPC5GlEVWiKYYD9gDA9SDA8kNxMzc9ePZ5XiC0C
n0YUERQ+8cLitt3atrVAD4EmpyoBuvZqEnnrCKzqNKkX/i2E/H1nAEI85qhCGTi0yyJYUCVuCVsz
WiGYcf3RX65B7s4X3BI9q1y6l0rVxLHAsphFAdVmIA0tD2TJy/LACHus7/k8VrxzpEqIxqAWi9zi
U6UTFh7i0Vl6y6nHxTv/uZj9jr1SVPFQNjJ0QUooRdb/2jvgR7vSkazLCXeta912ADWKc6fGLjXH
UFhLevJOMr1xgVS0lwQiGSS3XWq5JeYkMGiutPZsHEXlaimuBgEw4WbAUZljPfTGXp2OeFYvONoe
PSUT+MfWs3CHi8sxbRQqjgASRaeV29flSaUcvWvmQmpFSF0P6qF/2lLAUfQHw09Dy5l9BPvuqgA6
KxetimNI9PYFOGJ7vFxxzJM/g/oICBh3gM1GaoCWcmbn1+P3/tj554+YJ5NqVBrmgOGzGDLN6kqe
g65+budf50X8Q+D8HQM08ht2McAQp6GXIsSAtwmUy/6QH3JMlMFgj3wYX9Zu+gdjpSJO1Goo8vb4
egSlJ7dNj2zla8CjICSt2lX9a1VtwetdYK7/lE7q0fgyDX8yGaCqKrDHgfyMVI66j8ZF1ZdawLWn
HlYs7aWhcjeEhAqtOUTexOlhkE9EF/P3wihzVRIZMJSmpQR6fp8mit3EPOR6pgRNMlVQRqFrQCNY
KRN6CamZqIHUT4qtxVt6D4rYmYPZyhqNktFBNsictIE5ZkoRaTPiBDvU/5sABycN6Numo+atvoJt
vLTn9spZxr8XSF2y2RJ3VkPwxnQdkDPShTY/gkmBY/2saLIXQnmYFaHPovamRILn5m9u7mX3id9d
ALTnVnKyI567TvKLB2n56ZMZmo62OEZiFBOLUG8t053PqWU6rhIqnUGeBWuOsX3xhaPXpzuWSNA1
PDsUUcf1Tnn1lK+11NUq+FFX+y9wPQPzZYfFmcH5ZLncbXSmRjt5lF/HqB1nG4iz/BQLqEkaFBYv
V+FJoLKGqGjWqikK4Q3Ho0TEiE/xZe/+1cPGS/H4nxlgqSOkMocswlAqwOGiIGpHvDMzZ9Uj5Py8
0aHPrVUix8KEhiJamB2i8WNW1UisYsXRTf4AeJ7SG25SD9W31xkkRPpFeW0Bm+e8eZBk5ENQehNp
aYT8gLgz1bCetDk1MxTZg2ruvF4+5NbzFF9YqC2g+qqavyy1ts9L/ORnkAg0XlT4LAlAXzQ6G1pe
tT5mWxSgR2av2g2K13YpuEvK4wwkX4VWbS+IMsTElFMj6bsoQF2ydcZv+iG+k73US1wM2bw2na1f
a6FwyC7EIw8Q7lPAonSkLLRP4wglKxNjAKvooqd3lPUfkbFxTvLznjQlhrJLNV8TdVmhoYAmD9br
87xFC2XuUSaohlywI22YT5ucrsd5mPKHrDenH9oy1pPdy3XWu12h5Y9yOqaPxjYnGFg3i9IdsC94
QPlUvuxSMjKMlYdMfJQErXheTFS/zlvD5wksogNBuQfeG+DQDEqHWmjWKJYBn6Ldr6hNv84osjmq
Mz4Kd4aDpwCY8C6VWwGwX47MnRFiRRICVazKmE3SdYP8fRd9+x6Ek/nWwkT0x167KjYOHyLTBHf/
PhV786SpDaOOomDOATCuYGACSYac2FlmK3PtFdl3zmnyFKJsXojQkLfKCAu1X0EDUdsA9QfAOaqD
XocTDCWvA9cXRya5fT/52U5JytgHQ7FGs7OsYA2HIPfKX+oNvhxkg3miOohoB3EHE5lqGib6mSBW
lwFg9PG7lZqMDGjCfAZ20K6UlylIw/ixOWq3w1NzBTPBeNF5JXkCqXOdO2URUSuMAsUsr0CEZItj
whHxOa0inrBTijrHDLs+G4qlEQE97Z9QJgcJ1iEBKogReQS2gv/pyL/46cvtJFK+lydzqRYmJE6N
uTpp3dyuFvKBwZweBnlTgnyUNuf8QX5O+4mWFsbywMGCYuRbTNu5XNdNi5DEuRU0bvwk3qlfrfvN
J/gH2/f0pLoSaA3RwrWT5y00QsK2xKvYsM959wtIwrT7BdYk1GWBemUQPYphF4wHFGod+V44YdIT
g2/Cw3mNmaazE0clr3mdWyjTI8ZUaY3phzTsS96gEDNx2B8q+Q07ldC3VjEesVlB3PxIMx0x+17J
SjTBAJCuTujLgDULXcbKU6bnSUDscfWX9fm8nqw7DytcOrDfkWUCvOPjb8iKdKtlc8aHXXw1uqpW
V0zvzotg2eteBOWF2YItJEw8WWiGS3bTXM/L1zp6TdD6ARjJeVGfR8Bgp8iY0czGYhqgTakjtUzs
z+o61CmCKCRP4RFYYlXIL0ux7GMviDq3FYfZbBjCCoalcgoJVdf/Tq9H6UKdWylI8xCr6ezNjhwS
tBhC305AalW3vtT98p5w9fCmLsk/SgcXjexJgGrDxLgLnVkC/rSby84KJPnXNl4IUucC5N6WleHI
+VSsC0gzJAVz1Ar2M2lGi6GulHKO8cJJn9DgwaZOifuufiHgMB2ALBfOagvT0HfiqNOMCwxw1O0C
y5DcGPhl1qnm7rcyjcJAhwXoMCr4rikZ9Vj2emwiaAyYIi2+SHbigkjZxUhKULsEqkLhlPCYX2sn
kLp8Kk1KynLW1aBUNCdKjoI42Lm02GnxwPlaJLx+soudJOrSEUDEBaQOOPHfPFxgIXYGAGD8G+Ar
nlrk+bMLjGgYd0qRyFFgRGDkaK9X6Ukoc1flPeM5cujKK0bTmlGZDSzigw0rn229+FKiO6QavNNj
2/pvw6ArraLUqKNQJwLBD1NDCV6c/zJQaMXGP+Hc4LsxxxJpXLREFvQ5GSoI1F8wxWQLwoFjELyz
oy7I1bS2aC2sKGheJkwxr6hdB/3hr1ca6iKB7Hd33YGHK8zTi/x9ZxmKng2FhidxoORfi/JVM7zz
arFSf+wAYaVa10zsr1CWJ3ZbhdEPIQqs+qHOv4ubIxj3phYCrDWbOLKYEeldFj11bmVJYeRqFQUY
SHeK4hocUf7IZQ5inpglARtBI8jq9D7O2m21OUVlFBTpt20ZbaHnFRaZoWEngfomczwtvYz1VYQG
gItdEUys0RfAgynaAOdxzn8gnjrkUHcGsJpLA5xGCKtUzHEY32LBPS/gcz2dXLs7dYjh7yRElhqL
zYQqAMo5QRsmQL5T7eg6eSslypxyB9PedsKoAB4B/1GZahO5PAC2NqPDzG4nutZgJPZSz34ftcEm
zvZ5FZmuuxNKxfK5rGaliFac4eBl46sgP5Sw8JRT8GOlfTpqo+hPqxYyMipAdHWUjeUYaRiiwPV0
0IVXWbbsVfqeKjzKdZZR7EVRFigV01CJI1KJQlxsS/w2bhxdPiMuwCh0GZ1+VJPRB6TToiFdV0kx
YgGLDF0wudiDwdbEQQGzoOBUnY0vBWy7Ldy8zEY493kXFStU6Jgu0DUZRJh4hX20SfR4CgWYSVGw
6Me0PMrdC5fAmikCKR86BDpIAei9q1rChMdoEpYzK3Y02Y1E2cZa1XnLYz55DFGCEgZ5cGhUfE1m
NRUHBV9KjrzsZjzEHu6K1CYvnlN/SWC0Rlu84hX2WPaxk6pTSW075KW46YS0IzIv1gkgdlt5f14z
tggN9ShDwpCmTDlyWmVdK8Vgr0jFprfbrbM3FcZ4XgjzEWyI71Ioz8UkyDLm2xtjhR6Sbr9xpf5s
UUNXvNTfZpvXNGVqJYPlF7CNlqrTCRLGInVzaNF9VpK7bHqyNE744/37VCdP7tV5zVokeq2s2n37
tecRFbOsGj/+twLk7toFc1FYdFwWWHuamtPSfdFKFPR4PSieElSgS8Usr7aYtOjne9O6i3jPCt6/
T/6+08EAfi9gl3tAVcuYhnpsEk4PjXUHGWThUsWTWVJ0KrjgYaTnSYxmwlz/KKbZVouLvnXnEpzS
lZtYnHcY6/IxMA+ji4qGBRs6wxrXvE3qVQUKdx+Cs80bp6/5aB7V7eef+Mq7IDq9aiqlUVH6tnCP
N4EEPBIzwJQsoTEjYQYcjV84Aknsop9IYL0GUTH2yDWMpX38TvKki/ImqgImmCIk9zfglPEbP/MN
T3gUvulvZJHaQfb/zbOdddnuZVN23qrNnEx4fWI3awtzcznW0RdLbi4yoQJ/T65zsrDPa9C4D9FE
1lURG/qoHVFx3KimackWwcJ2sAkO2sI3Jy9/jB4IdLt81DNs+Dj/fe7oo1CaccPsx8ZKukkIcPli
x6nEHiypkufAtLkjEFzcGjnTVt+1VKgvmkmtqa/miA0OIISu3wpsmYPiDPPNfntJkG0wG/iVz3/5
eRSJ0pP6mNE2KVUbbQLmG0hLm2iZnkov8y1n9E1sa7bX2e34zEsymPYL6FcDy32KBBKmj/a7AnEB
0w4zEUtoofMD+Zilz5t3YprqTgx1h+lmv5ZmlRFEdXSy3FIeqjtBi7XIaZvJ0N05i6NfcTNvnEo9
M4zu5FImG8tCN23kDV6I6YB1lQF4N/kTJwaQTOJTDHgXQsMgteKWYvZzITHgDR//0PuETuoPSDXf
bOT3x6JnMsW5ySTw/cIXUDFuilcLi1C8t9bnzW9KCGWIgOaahzmTScteAhD4fKrvJBDPTGF7OSPf
RQ3STe87HuMH2+veVaPuUw1J6lbnIuyw0S6mWrUTWb6uo+kRC2+crI2ZHuw+F3W15jkAddQMDSIg
8T93bXmn9mO4zeKBYxbkJ58zC/I7dle4qaWASytxkPpXzKk0gXYcnuvMHo7J03i5nIzM5iEvslPF
nWrklHcihQoz3Em6okMLrPHtcrrPXEzfj7aE669012P6/byOHPdSqehRL9s2KCLQOg3pdQblTJZx
gB55ZkHFjaYq1ArwRFBozLy1vivTq0jrbXTT7fOasI3C0AD/i8kKiU4cUsNq5VQzIGi6QKVYG35a
PER2dqh9F0FdLGWPjHVTGgvzG9OXCK47Af1QW+7S9G5Iwxxrb2ry8P/TivLl0uqwmlxpuMukGtC0
rrA9yionxPJOjvJcQ1mjHjjliBeFWzYXW/1Ut955NZgdHgIJ/ffXoVy2a9fVGkgncpILX6qXsCtV
eyy+g6M61KVfnQJo6OEEhGqOVfxDyvMumPJhqZ8Fq7cM0Fl+7b00xbQDGXwWr62TFKZv/AS8m/If
fPhdJOXDpS7Ewzjgm6kH+dXy43A7rL51wmylSzCleMUopocBqUE1JUAHaQrlYQssUI8MLKxWiYol
vtFWly9SBcJJ7SfnIxJj+xQPd5KouzjFGxdXJRQTD02ANc0LUKmH1qF2SS2cNyzF/nLv0uhLWarM
rVNrJObqIbkhBKFRIAadN3kSuKOSsDjxMinOQdKXczSPpjHMyKSyMXPnoseukujKgEwRy5lTmWKG
3Z1ulFvnVtl1i4RvloNmb0y9IX3ifCu2MuD4VSVJ1T/NOspDLGdyj2ph52K/9qnV7eInYO5QFu19
AXzh3/qHJhQveKzzzDEpMN3/lktdKIAqMOalRDDBVuGl/nV7kUEmUd2bAYFgb11SbMMPOG2O7IKf
h0u6zT7Yd/GUM4xV3xtxgVug01JbKi/WiJcUMHPFnYKUEzSABYmmFk6g5OtVNYHTSEtdZWptSS8u
MLAyACgaizay1yZVwPmoHO3e6p277CDWRy0C2IgAcDXjmjCtTEfAq/1cNLsOpsN87H5weWU/7zmQ
bPJdX3qGxJqxCIwVfuKG9dV4KA+TM3ht0KEBxoW7YSZcO1m0W+jylva6hLMF7PtfvfP4lnBBEkhS
+Tv3pci80DEGJ4sYiMN0JDnv3XmCR2DVk1oRgklxCFSW9B19g195mPjydRvoF+kNpnYBoNQe/wVU
F9NDLdDzAHMENPRvwzs74Ulvxpo1oYmAB9VdFjW3VaQcpUI7dqv2ozJQ8wLgAVAzpmspaTy5kW3s
2zsdKOVGq7hN6tqzIsU9b2HMVAAlQ1KuxnuSLphHIpDuunI0UFS6yaS7Vv85ipwbmS3CBOilKGGb
l0Yoa9etnGIdPc4my1xFttfpthc257/rQYDm8D/0twHo/PHD5koH0AlBjP0Cc45DgiEnM9gM3gwx
iWX0fbiXQuUWM0DGhpRc9HKcqmBLzcBqqGobGtLx97FpsbZYtJy4zjo9Eyt9QHVEzV+koZkA5pFW
opVJwSALfmW2F2oed3bXzxxDYLr9XhAd5mJ11SsRugEf5e+WSTQ4ok+SGF5/mNlg2EmjK9basgEb
oYrjEGMe0WkjpGeP5RtqnQGwlw6YlYQqnvf9iBV8+n5oC8mKgRlGVSQeuvPAMk3S3OrJsz8W3Wiq
XWyWckI2y8n3JkKJqBp5GUX09QMVS6ar+LhWP4xc8saYU59lmqKE0SYDg70Yo6Jy+EVeDXVNSO7S
nuTuCmA2tmR4Q4UlRs4FyDy0nSTKtbABLBlwYCQWNRBPstwplPvzzsvWxQRCF7JZQLJSz6wsErNV
zkfc4WDAHszO22TxxlBazzIAE9TfnpfGtnSAov8tjrp0tqVSld4kXnzQw8avD9GxDmDp4AjlZZjM
nNbcyaI+E3bpO7NC+EVppgpIATb/hac3RkqEQ+m3z9WJVwxixoudQOpr5SowjAQZ6Zg13UfFcQNA
j8Sr/DAtAtcYiMQxi4ga5Ec3UrFRkxQN+nRVfS1kt4A543whphI7AVQsMhoRgDWkxKlcV5NNsPeS
a9NFOTdQnBpk2GRGi/upyKf4FBzehdK5VqQlcoogKASbCh72EiteTe/225PVSehGNapXmhJImky3
yOTXrLkdlzwA6fKfeNvuV1C+YFRCpSwCvl+8fZW0MKt4Z0us+7OagM4Flr4KOBeS7u5iYAY0vGUD
XAX4HwfQtSR+ddwAZwjQLps/38T+kO/CKG0yYbHmuCTVJsVb6mABVAOXM52nEOXOa9EAWg5NjiCK
Ny9SYR1W5sSr+NXSi8Oar86KqCJJmSNvraNh8x6AMpyCCnMYBT2q34dKuXmlKdMCDEzYzrV1T+iL
Eld3q/V/1xjPx5nxcieN8vEpUZEtkn6HlWN2ZwqMxJOWy15KnP4/g/jjMbBXjHzgnbUUZry2aJeh
mlIa07GahpM5df2lmi+Ne97p2UHl/QipixNpKJgkyknCXPyY3C6zoPvKNs/OeSnsgKwAowCTVrpo
0H3NYaowQKLhIQ6AED0EMJM79Y7ujpYthVo4Bkm43Qy8gMlMCt6FfipV9thL22IETGm06w2wE5dy
/8XCyuB55ZhHiJkGoD9gMhjrqB8/FtDqBOyVoruYbfd66uUix8yZaqh4u2B0QkG5iwod1TqPvWHC
m/XJLRQAMGIztTwkcsz5SEw5gKXGY4FooVGmIOnlJOSYaQjq8n4VkOKoX+VePAEO7/x5sd12J4g4
2s66zaJZqn7EczDtamCi+ar8IKXXVvZsqU6r/RT7k2B8a/SXreZoyHqHItf5rSF1g7aGXgKREvOL
qjR6dSSfKil3DdSvsdN3WiPBF8XJKyPeXA/TQMjkPSxEAzQX+ftO33auW2yh1XiKtYmPEegfeq4+
cM6UVS7B6slvGVTEGKoKgDcZBk4x9Gwr1kGP71fpVIumkyo2oOLtOn/skuN5qWyLeRdKWYwmKdEY
yxBqYaVO+Anc2Ll7rpv781LYrxbNAqE61BPx34/nt0aDOfcJnrJjaNx3l+TZUrjWlRxoJ93ObzQH
Awuc0RvmDboTSVlKKjRF2wiIV22FJgrAQocC0wKc4+MJofKtBQy7WzxasZ+Mi+AXmqG5MxCVfCHu
VY7PvY0cfMo//lYIBQEqiABeMu9iAdMB8iE6AF0VO3TmQXaMi8IlKxPAgXUAP3hcr6fVXrzCswLr
cgxKvziAYMADUgHnwcYsYJpYrEHxR8JaML3uVoyb3gJACxPSWM9KHTlrioNRApwusYsayL2+LkaL
h/ajLoejkbe+LOrx9TQURVjksXpdV6Y1++MImE/B0uM5aFPg68btFj1Zrd5WtqRqVhCZk3RsjXJ5
EdJe5g16MB17pwNl/3JT9u1E6lpj+VpEqLJ84Vg+M8kiANFkIojMcFKWLwINCtin8Or70YuBam+6
25V2QP3DxauJkwMz85udMOoeE7NMSRYZi53ivB5F7Uuryn6d/8qqHjdC4p5XjRk6AH4tWSpmRkFQ
91GzwVq31cp7rPkqIJZqnufsMRcuIosT8ZlNIuAQ/JZDxUWMrALLz0qxxOAjcgD/I7rRSltHh94K
s9CYHZUTOZh3zE4gZROGobdiJmGmzuhC7HoicJwiVDrrY5p8m/XFlniD8uyTxG6ahraUjPLqx5Oc
wMaqdyo5SexatTN2JrLvgw461Or7+U/Gto93QcpHQQtGU6oI/hVo8/2i36Y6AId+Ngp2/3j8S//w
1d5FUdaRxnrSFwImD+L4NFySEZ/JLlan8QS098zU5k8zMV0ZJcy/T5GyE6tIW7zbsAgAtDsjeUgG
3h4AOZ1PAXgngLKLekAaMKkwxM4FqjOuMLyufYKij4UutPV43VHm3bITR92ZprKaeVTADGe8nLc7
QD6mI8fSefZA3ZGosEzWTMZDLAW18vSHjvKK7k7R6IrZn0Rackkgwwa0CKpvH20PQ5FRshnoWFit
CeZmzWl4uSHT5pCgSfAhESkN3YDZsNXe1JjlA6FqezVdKi5Il5z1ekhAJCF5SahafxAC9wIpx127
dtQL8FUFknSpR/eiehML32QePworHu2lUF4LJD6Aw8595RfBgBUkGARWCOUL3uXBTOr3ciiXVarB
FKtCsQL5dnI1vz8ArrPxgHPgrUfpC3dnjOWve3GUv45RKmtri8PLguUyuZG9OBzsxovuAYkLSinz
jrf6yXKovUDKf1GOAwBnUad+LFwiBq5T4aIxwrmuWC61F0J5bSFHYo4aOp6Shn7TqK9GsaILtR0A
t4+k/ul8PGdohDoURhlQe8KoKv08Xsuy0AcFfKPK6MRL46Qm+O54jssTQmUwS9Mvcpei45AAatKR
C7B51EnypUbpmXN2rNmXD/pQ/jSP6STNioouow/3PZYH9IrsPgBSPCdvZ+37QxIANrDLIGKcmfKp
eKsXq0HNNwDQfrD03uw1X7bn8rZ2SNt/9jdH+0ZytDowbv9aeuGlz+xjff8FlLdFDT5dD7aMQC+8
TPfm+TnnBQ5WzeaDluQ37J6tgMRVZGNpSBfcuu6vSNESXQi7vqy+ERfjj6IwMpkPAikXU61p0JIO
Pj3Hs7Opp764ybvMlSvO9/sHzQx4kkpmeeiG1DxJVtxbuE1aT7hPj7HdOiYqh8Lpisy8/IseNCNa
IbHGgIgOFCSUiqjry9Cx2tP1eCjUr7M3ga8BEyKWV9d2ZthAg8FsD+gQ68T/AweXsV6G1SxsRdGr
CwD5TcEVgHq+1gIa+qGoL8qJE0NYQ7DQ7F0GFbHMpV2nzcTcl3wgDI8AWPWMu+1ZDLKrvCaKuRhj
Ku2U1zdgRMoPcqkTFetO1xoS/+XsWHRe2/nqFOjNQ1xxBitZecEHSeSC3blBazQDUg98u+KSTGOl
BGIAK23VnYxltsrhNUtZfbK9PBq9SldyWQKEPbnZwJhpF9fdUQoJCOMKDJg/MBBsYwC4F2UpcKh9
VE0DiHaWABoJSeLslsLdOKLVsnC8jXwJKvHFkgC4cxXUftE4pSwE0OZD25NHcm6M3oDm29Af6hpb
sN162cUm9sl5rVNmcNxJpGzD1KcE5ZsI9cWtss0iBD+crXG7ZUyf3kmh7ALgUYKmAxMLi72SH1+Q
oa/IbS5UG08vp7+HP3OG2Zjh8V0gfV+L01QpkUq+lvRQKqEsrwCRRz/95x8YhaEAVA/TbCBupS43
MWkb9PBRbZv63h0bwy2NwtEs3hwx04F3YijbUyM9l7INZh6vmmdtixsbQKsZn4xcBh8Db6mX9bFQ
7Yepq6aCQQHKCJdhEdZ1E1u/NSY7rx6V4sf5U2MGwr0EyuiSDNxJWVnHYfcCYpgb7T4+ashBDCd+
yAC+6IBX4dCceGk3y9T3UmkjBFemWgroSZn1qzJ/3ZKg5j1TWJk94K5+nx09NDK0kZkYyxShma69
EOxpoML6dYCBnwO/dc/5UPSaWId9+VqbNjBurEXhKLmArX9BkYPzX4sVk/YqUalitWlxJwOWPJzk
pjliCkg1HWGyojsQnwyq0yxGf8xjETNGqVSCrOG8dJbpqxLaOdgrRJuP3tSyQFe1GBlMJW0wDSeh
fdofWulGji5akI7+d1lgikTzCNNvZPrmY4hPk2WSkZLgka7nl6YBMjX9SZ2TH92G7scIurvz4pi3
5V4elTSCe3xS1QgtFj23pR/mofHJEriV29nT4mlOzqfiJCZO3y97iVTWqM1lPs8dspz81brGQsJ1
B/q++lAdyeav5YCQE+QcLpleiN2coy4rJCNEoqEEZhoA3VPaDuCQGUoy0r8aDRhKQLH5YAIVMf+D
e3ovhlLRKCpzsmJ44Lhey1toNqct5QwosOrxQMB4V4WKkEmepOokQUbnimE2eOQJLzg/0A5IL1fF
3g7jS39ZeTNW0IHlZnpJa/O63rzTpEJoLbXqCpA1bG0N4DQY7VS9GdfnNeb0U1kxc68pFTMbOQaI
JhGjKD8yxTOKxK55j1GODHrAc4smkO7FoPdVF09K3aa6sWLOF2NFyp0adG8AqHuYpnpbJzGAuz6m
+kNr1u55d+Z8EYuKk2VhlKkIIpJArjLbkl21B3/XyzJ758UwTgsjTVivJtPBlkRTQprSsmniWsWh
mt2jlahgB0eajudlsB59H4RQkVA1+25SkiYOLel1jC506bYGp0v5AjyoS/D8bPYqHAuQq0ylXeQH
jnCSNFFB6oNwcgK7R0QMXAQR3Y7af4Mhd3uwuhNQcDJxrXjZV15awMpGPsijIkasg7puzKFs9NiN
ILkGDfSx+A42k6B9kUIsrmKXxHJ5i1usTi3EoluumuCBRqf9o5ozGB3UdhZqPwk2v3nobiq/dtJf
utt5iP6PW/svMG/YxvMuk7LRDlR3cpugCY12lYTANcqSZ6UcC2XdayZe8AA4AVSQhX7SR80kYUCt
u+9IcSk+gsvoGI3e+hPb8g6+6THa7ELjZAmsvAuZKhaNADyN6RI6Z5UFTCaUAvDSUKW4xs6x06K8
tP60gB1UPfL6BYxb9IMwKvZuU7/KvaYAJGZ51taLQg9F5YtVm14K+jHww4J54bxLMEKLKQJECrBf
sgbnpzwiWrI1zzDBHUY61uFMFeSvXYgB9XTjzefwJFG+AKgFddUIIK6WCN6wVl4yr36ajW4tfT+v
E/uT7ZSiLtFNUHMlSnsUloS0sssp9RpxdFVQz4LIyk1W06uNerbNaXluysoV+sJZwZLD+RWfPQLo
hJIClgiVIG7TL+50tUCnO8RZmL6ap79SMMsr4O4SCqJYj/NHtMRtjfeiY3j/R7mUDVWmIfRocWZh
9eOUPMjYAWyuBe8GoM3FEzCpw36weWWgz9/2o0jqLheGUUoLvchCIQbQUL4RqjywkM5RezUm1VfO
wZJQ8jGKE2mY4QGuOAAeVOoK0bcChMOlmYX6klwBQ+5+mdfaNrJ2sUe1zUNt6abjJg2/2jESwbSZ
1c5WJaM9KT2vHfHZXz/+FMp9Brky6mpcszASu/60qqP1QxZb8XvTqPXkYE5Qn20xSdBozI36cRbW
mjfVxDx6VdRIPwK8m/TgbrmAvxhwjnlYGeA6nGI7715kwdV5yS/j4oaqO0FU6B27Lm7jvMzCvG58
LZkO2RofWyV6ivPVNrTRAfOZ04B7d4ykwFTne3V6SRXwu4k8a2M61u6XUFeNUUgZGJeLPIyX+jBP
+tGYjSvgZvIiP7GjT3a2k0OyiV22YElbXVRqnoXyLdgBh0A6ksFWlElOq99c1X7st5zaEiNyfTxk
yrRB81YApKmByEMXBJU7HdFsP4TgonR4pstITogsFa0nbISgJk4dYz5I4ipZgGgeQ/OWwGtPF82z
+jPyJ6cMdD8Js5PwwAWgYR8qnFYlRFpo8X481FgXpUhv2jTs3PgbyBvHK+W7dCXdVq2zeZWHEBJI
N5yA8fmlTzR9l0ldPUJkakWKIZ5wFCXhMExLjf3QWl4Ld6jyzo+EYn0tu3VyhCUdYEmaGUxLqei2
BhZHjDl0cfKiTlp3KQpd4U1IoWsnUozhWTZGRQo4v/bzDCF+rYYVPaz1o1D2lgPtzG7EuliTS1Ua
ygqGLQjM3yHS4wk0e5vlYmsOLLKrmTnZZghggF7iLxlqLO75H8E6MSwKYQYVfX7gLVG20QxxtXWD
kIf5Aqx/0xPKYwIcPkkh7Kl/4megplABSgbuNkDxfTQJRZ/zMh76NEywdQkGzgUN8swdjkNYTvZ8
WbriBa/kzkgksSwHDkng5L2FTsoM8xoaNmIUh9iYS740vjTYcmZvV8BEsw5rIPaOcRN9O3+oTO/e
C6XsEOSzOljVTesvuAs8P+LQdCdsmVVARuPGEhKe6PC1l0ZlQaDbNWZrxDfcrqvL6oEkrhH4KWQk
O/9qv4xpM7sjpfKOeJHnOJLMOKzLwa1qgBFtYJK6mporfXg9f5LMG2CXAVAHqcplDh7qOgub+MkS
Lgv0ZCaOG7K02ScZ1OlpVVemUZFmoabE15VkuNUUH9e0C8VmuVAH3T+vETMs7jSiDg9Uw7W2oOMU
ynrptKp4LYDP+/8ngkrSZNDsdkKhQIRm3mzqdi/PPGhz8itpkzOxSAscfsyBfhqU1PB0WZt0NYJB
PyQjeNR10DZtB6HwouhLitTwvEZsM3gXR0UpsRuURmuVONS60IC91aeFpxFThALsecxH4sKyqDih
D9E4N1qeh0sSXZTxGIB63BmnlKMJ09oUBX13RdJAmUN9/nbqZayzwHfivL2Wx9LPuxRXFOp/VYz/
Y0ScRIOtFgHSQ7gxPrGTbQA0bAZTwuilcle1/0falS3HrSPLL2IE9+WVazel1m5J9gvDK/cV3L/+
JuR7jig0pzH2TMTEPDhG1QALhapCVqaL2R0xe/iLj4MK/R8TzMcx8xEckV2WhoPpZnUHoVNH4D5f
7ebfGyNMigZ+sHQGdLU7jP7vcf30SLWneGX5Gw/smWNv7DBXVJckKzi4kQpWr/3r4nRHFFPgVe07
Nz8UfuKmjn673CY32YMQCACbdPcCl/V+PwPf/AjGF41ESNVItrJw0uz4pkM3iSJdhs/xtfElf5LB
l9TwHux4fsIE2l4qgBBWlSxsq0CoZ9tITr3J1VzZu6nwqf51FSbWNo2RytaiIZy79TPteFMShPwa
jKG/EdachIO3KOaw9W03QKiyykIIhvg6xMsx5HgwGjO4fADo3pz5zHv5IDHxtlbHcuw6pDXKYF5D
lep2JbXXTIpfJDUHA7obdzcpI+OerWDoSqEJaThjMh8okHV8LvvFiSEMqt5FvMxi967aWGP9MCrE
qE0EVIKQmpdyYou8GT+eBcbt8gWC6M3YpKEqdmlggRc31GVUCJc/0H4FpKl4AsQwL4iLGTNyM0px
UyTdocXY/W252nI4Xq/IPi0vOmB2uPg6jXbzwKcX3PVAUDVoaGXK6BEx32sWq14iQw1gtXjMs2c5
CubM4yxu91DpEpr5eHMEKy4TfyG2DaZmgkJrQnlHuRLpoRpeK8AiegeABd5m0r935u7QyICoCLYU
zQj8+6ZssVI1Vgq9S8PsGtcj1cqgnOSWBntvYxIce7susjHHbCHR5mIpUz0Jl1EQ3VgE8/06Lw3H
yg7GEMXYxgzj6x3I3OSoxujAAt54w1du0xsoCiH0GzfCaisn0ddQLad3MSbopytwQvpckrxdZ9n8
BMZLi7VVjMSM81BvHNCirK90xDZCJ6IPp1fwi1Fxhr+9bTZmmaAcF9OgpAK0tzrohMhe4TaSkwep
M7iLC3ReYps3Midl4H1TJjATzCE1hoEsqEVgAXXeFP9N2mOA7R0st0juWcShKrYx1HcaUJTHbj/d
WeAq7R8vn7vdqA+NEXTiQCFuscVsY1pzWy4CKjv1SuqeiuhKaJ7VP6dbhlturDBuKc79uNQG7pap
vsrUU6v/Ta2w+fuMz3W6YKhFu8LnqptUv5t4M+O7X3rz9xnnGsF4XWHUNgsVwXJm9STi3rr8HXZP
zcYC40vGWi6tqUVZaIr3K+RtCsVZmpljZLeNgAALeJZFJS7fevGboBc3qxqngpqGLdDHYLhAYFCP
hjc7lEHZOvKwZ1x7zHfJwPWVGyqNBafuurojDsh+IR81pYiy3V9HdQuVD1g18N+3nHSzwNmoFLEW
pTw0C5eSxQpecdW6yY3oy9Dd5l4iu36B+gfP5iD6xqvUx0tEGaqhaNWZHBDrzPv8BvTxaFpE13NY
PUOxEWItvNR+z08AzVUllEHQNWbpPFKpB+uEgtyzS9f7uQTT/5gGa8N7RtwLC2C/MmQMA6E2PqPe
N2TSpBYgKrPwBU9OxvBzUp61kXNsd99+tmYYr59WccyEFEA0+Z5gvOmNPOTRAhp+cIfr2Mk8vszr
7gYig8LrA1qWGK7++Ml6NRvWFdoqYbzMDsmvMN9pN7N3+TTTeMAmF8BB/muE8XvNnEuwhOt4vMrU
Q2Pd9xC8HGdH6TBtUnA6P3s+uO19Mg8dckcaMUuGNASq+oD5rUeh6Dgm9vZs25Bmwp+caUMz6AOg
Z9lBBZHKqtoLV1RH2tu0rRXGGUY5jpNaRgOwupYxTnxN540trzz1dCAD/KoeZZkqwumK90Czt4Nb
w0zlU2XLVCZkRHRf7oYaQ82TwcnLOBZYdLYU51KRE3RS5cRZhF9a+e2yv+0d180KWJyBnsXDaFQp
3uHzPIceIJjcx9R0FzAvW1LLuUU43sCKnq9y1UX1jBxT0Y+F7kEbZso5c497+7XtBTNfZFY7fYpM
zFUKwwTSlK9V61/eMI4B9oPoixBN2rSkoQG+oBRqQCTjLGH37tusgf0ms5JM66JpKboEYrh4kLuF
7hFGYa7iO8WrTsIf49M+vBCwX0XNtQbv9wSnp/5cNOE0PQrCw+VN2/MyS8ETNgTUUaSJzAHVpTkb
qrnPwx48cLmrlZCi0m9FmffuoOxFz40d5uvL0hI1aBzBjg/9M0d56Q/Cp8FtbNnObwuH98ZH/9xZ
sH43xzKlLBWmQtYIcYdy9Oeh5dFZR/6s8P5lR8UdqMK4abHl+6R1eVxpcQKsd3S/utK18ZK56Uk5
GfcQdojt0kV/88flT/YfjFLVe+QoBqYpPl53K64cqZ1acpgczJuBXxmjKFQUUglEqC29QkLRJ1c8
duBdR1H/NcqSAxMjUdG0gsCrUp9SA63U75FyxAvL5bVRdzv7bsD9AZ4vQf2YVVfqELW1CqjosJIA
T0kjiLQrjlT2XtWvTqFC9HWJPl02eRY2KDxOxFsBnhqROrAATTBIGLgnDGRfdVw9j3hf/ZR0PFGF
s/hKjQAeYUAGXEeaxxyzaRqqVOsn86h314PlLQqxk4zTgTtvzr4ZQb9FpW+3AJV/9ItJbaW6saY0
1B7Jr/QBFDpOflofyOvyOl1j+OWq5NSyZ7f7m0Hkyni/h+oRi4IhqjkpYkWycKhvOr20u/yk4ukS
ysYS5yPxLNH93dQApoWJ2zEfslCsJL/PWwdzaLbYa4cJuq9QBPvj53pmZfQ0bOwVjVArYgtsdXZt
3s/osBOoykKC9RT5K2iqhFA9pO5wxSuudt1EwcsVcnTgm1mt13nRakFQ0F5frVDqj8V0bTbHv3D3
jQlmZdUSlXFt5jjHbdT604qHnpIoXGTHWbynGwhoFOAVloLGOj11mw0cTbTsFwOtv95XXjU/DUfb
cKwvRkCR/5HDQyzs+gcI2fGYjl0DtdJHc7WVmc1Q4xrTGtMhQuL1feqsCVLz6aupckqcPWOSKGGW
DbZwqJkKUS6srNBGKkipEleYfkTGbW85a7O4BSLj5c+15xEIhSJAGCjuz0SnVGgcIGtCo7s26zs5
vtWE7JngqF22cg4LwOcC/w4teMEpjyGfj/s3xJNczyZqbDWIQrxGPCBHaxJfCkA/S1Gt85+mHR/t
sbdJagELI+UyMpvxMa5/ionmx0lli2nn/c3KZBwmNBAQpdiscOk1wDCtMQ+LxnK71TyMkAgn5Ltp
jZ4pfRknEKMrEApq+s+9vHzNuz9OrelSZVA2gX1eBhKTnpTNSaiXVanFvjGPYg0BPyuzjdZfMl5x
vxv8t2aYAyeIwD6kM9pl+bPxWnwmkAyMT6pdPRcP66kEUIw3o7F7CnBhosVIqVzZFKtRpXYeG6RY
0XgAW48hfYqnKzl7yrmwP1rtfkgK6A4CL47HCtT3eK/4uINk7BRijEjsxXlE9R2rTj4N9X2kWk+L
AFBl0aY3JC7kq0GaMGA8FbUHDo+Xy450lpngRwCoBiwScnI0T9gbXF9EbW6zJOznsXcB1TrFg4bK
ebxRp+y1zSNnStfnyzb3UpPtwplvunSEzGmcGEdlXD8bmuGn+RBcNvE29nVpc5mbtYnSBGNoQBeY
J+P74ikuCQzDjg+obVCpD74Uim7ta6EG4TDzBuxxEOiOXd6sM43Pl34FE79JiWtpVtFMFvTeIwMJ
+4wA9NbcxHxM5d7VRFttkFSHtiaIZD66Uz4bs7goaR5CfWes7eSOJkrj1RrEhU97poLLEwzZDa+I
4YpqaaBuhBDcR5MprshMWTUooYWrL3vSYfkMLPQMKY/Cw6s2b0Zh79IAMtnAHLeFpPbt0XETcnJF
mSQAoZKwxHkQVhfvzIvEyTb3fBNlj4jFILACmPJxSaWep5hFa61jLN3rybPEmwTi/X3mkoWAXasO
DZrnSFPs1aptmXOg91xuuwAmqnRVotV5UwMFOkOYVjy2ke5UqSNMT5dP2P7Hh9QBvj/+A9GDjztl
6rVSN8ucoEFfHPUQwMLbEsOIq0Oe5AOPkWT302+MMc4dWRD5TeUSkJdSCNMVaDt0XEBccLi8KJ4Z
ejlsPKxvVi1f+iE6Zri11+JaJJM9jJzYxDPChNyqFPslzoB/64CRAHGlVnlKysn0d90M+FLczRhV
ggLDx4VMlZBbQ4rhk1X6KbyAXpCTWdH/PxvY5Pe/z2LjpbbCQC4RQRoVUPR2GvRecgBLpfcX3wNM
raBvEGXo3lJA7+Z7iOVqTVWyotmA1Df/NUXuRP5ipzCkIxlIeHVLZeexFZkU1TgBEDFLgEwLxCYS
Z6/2vsXWAnPkxRY0FCYa33hl7pQgzsBtO8vJyLGyd5FTFVcTGAG88LBbVVjzYgirAeUDGRw96Q/Z
KuzK+pxENyXmXCPuLMzuqlDRoZ0Bwns0AT5+GhLLStSAfRjQ4uqYguKQgrYO6lN6HGEYlG/TN56m
615ow10jgiEN/L3IPD+aFPR0JGkMp5aG2Bbr2um75qSKxaEmv/7c72hIw1g5mNLwOvLRUtRhyFsy
cW8vU+u1lWJ3knUwJ94m7u7hxgyzh7Eg4CEkQaMhycxjM7ceKTgTPbtbtrHA3AbiGPXLOoppCERv
Z03OEue2CELKaflxecfOET9IJLdbRte6OaojCChMcZ1TDGRajw2YXUAB5KefxDuMoV7nTxRKMV1x
X2J4O0hj7caqgk3TIlqPi7UeCOX0lRg5Zwz5vDvOrIy5e/AwJ4mFgcmR7nWms5EAJfZ2+0pcmQpg
+jon5u1erNudZC6hfNXlURsx3aafBi8KpUN8Kq9NjPhnHnjfHM5326tCttaYQyVJZY0j12XhmKqz
A22TB2NV78wZ5HZmft/k37UG+pRKFNsYnrAbgfvQv/sD0DyUUM2qKv734ydMTLlYO6umNXp6kH9S
Di7zVverL1XAW+zezatsTDHnrU/NcZR7CgWPXorqdYjCun69vJ+7DglYEx72oXx0xrxlRSkQuXMN
8FQ8oXqzTkPFQ07tnmkkwKBxpEKILE2OlqyTMJaYYlmV0u3b0SbCg1xrR8XgvNO81brsLQ9C6n8t
sZ+mSokColLcKaXi4BlFj1pnsjwQDzuyHhTq90w6TfXh8g7ufSQIEmFYHrLtIKBjjpu+KEpULQhZ
U3YQMYi8nnLRvWzi/KkBRxpjsRCNwk2pAOb+0ecmY86BTkTXn6qjil+pGIhXowk6hvNiywCetY/T
Qfp82erewrZGmYVhmNHISI/ma0/ggD8xozvk939hQlYsAzSeKF5Y3r5R74vWBGIv7DAiME/fR+1V
xF152cieiwNB9K8R+u+bmNsuFSrCsaC0ns9icjevnL9P4xvrddu/z3wcLV0zNSHI9cUyMIVHPEc7
LTkuU2w3KafTv/tJNkthPgmJSA8CG1xaJHsBWsU2raD944EA6msbG0w4hyyQaKy0zaPOpxaDZdpc
OsrY/I+bxoTxbDIWfRgxQ6pBvLMX3BwkfGlbeBJA333LuRJ528ZUF1oyS51mwVgDMjwlyGNXFL3L
TrYbezbbpjOpfzdIijHOKPFNwKCr+EosF7uHrOs0N54kfO+jx854kuqvl83Sbbrge2ziN87LhJl+
sPtMEWCZ7egNJLuu1PpKtFa/rhYnlzVOAcJxd7btLrYGJm7VHMI5Y+Ku3fzLSPwZ8g2yBqTmUvB6
4jxzTEbYZCQW2gmvaWbS3KdL6aRy/C0jY9AMij11JS/UcqIFy4MeS8qM6cQUuKkv2m1/PQXzATiG
4qpEUii6FNorPlz+hrsWKTkAhCgwKaUy3jmJ+qhqtKIz5sqT++IoE8H/n0ywxZYGiLkipXhc7bPa
b+PR1xuO/+8V2Hi6/WcRbFlK9GXV1AoE/2UW2aPR3MdFEgLG4C2V+tqS8q4ze7+cS87e0YB35v8b
s/LH2F7VfdRmFhaG2fuXfDTvRQHoCbm9TQteWbzb2tdB3oDim3I4sIoNmabo1VJLcdh8lwqnAqlV
5msPhuUJqFGAve4czMOUPATVrv9vrDI5jdkiGc5zLQ6rgbb4pexakxuwGHyrFU7ttRtLNpaYvWyH
Qk9W1USS0Zyk4VWpJkg73o7Fo0zupZyH29otU7bbyRzsWS56Te0WvCUjayKGU9azkwMlZgVG77aN
l4rXunHMf3SfJN7ls3/i3r8k/fdNRjB1fSKmMYCKSXTSxu8jj1t+977Z7CT9983fT4SqwmgEapRE
ynxMQTpru57SYeCc6v20cGOHSQcw6aPPXQ3McXZMD9UttBSOpbM+6LegwfEgcqx97nhjYLtbp0Kp
gz6FgjKAMVkIePdJcjQD51Q4NIV1NaY5J5Ts7h76QjIgFBpe4Jl4iI1TSSKhRm6tu6L05wKIO16j
btfX322wNUmar3OhD6JxXEVpxWuj2B6aQVssuwJfxUMHMgBfblTQHcs6ku0/DsbQe0EMofBfVTcZ
7wOZvhWnRWQeK8BPsszG0/bfWIB6F0iGFRCnsTSyVkasTh3BHZRJzxAoq41vf7EC2cJbOIWD4/n9
o3+n4Fon4JEwQXKJWgtyc60wPV42se/baA2CUQ3AETC8fLTRi0Se5QGOpt2utxNEkZFVgUVQ8KTV
1gLRhQ5za/NounZdb2OUCbagZBRTLQFnfocsClJydex2/fA3/r0xwsRZfHktSUQ8qRRqZuurI6bf
Zt4Q+f5CTLAaoKo3IKrycfcAkRazySJ47NCiUOtRus0qZCFIcPkr7UYD7d0M48oqpH8LaejRjEag
KbrCnnntFt5C6L9vQmmTrFY0DBmaS62vDtcYFIH25MvlVZwzPNOSZ7MMNqjV/TgVMa6icl78NXfU
8UqtPLB8GKurgQ0r0+w2f21E57Jd+mfPkhc6s055J0ycp49rU0apLbMaoy9D8Wgs343yZ7EcW4N3
kqg/sWYAY9IB5wPjs8k2D4qWNqElgIqra/IVfYOAEqtTVYbcj/nDf3uL2lpj9pKUkAarZoiQ4HpI
8YBd+XRATafiKrlDXMA8XPFQf/sbDNzWLBOSyKg0Vdu02EtlCdL60VJDsLW5qnSn5M+XP9ueS25N
saVr3U4jpMqTcAIdjK3I9ScSZbZayjnHP3Yzzq0l5iZUBSmv1xLYDvO0vo7f6Zx3GRRX0SF7rm4o
kDbyLi9tNyl7t2ixOS6mRId0tfo4FO+jE53yMY9DY48hWMF9EXTnPMDYXgCh0FncUbjtwdj68QjM
pYbkfRCgC5ZjK83BTrSny0viWGBxpUsdZROx2jiEhGEHGus+Pl42sOvw70tgaT/rYVjmskL51q9R
oEN5WmgEuxcrOyl4nab9z7OxxVwdS1P05rqgkZGA+l6wqR5w7sRHK3hj0/V5tcfu0nRKPCSjb4tJ
mI9fp9SKzKh6UOOUYlCrT0uL4RRwxRecLuBu78TY2GECYZ1aa64LIGTtr/vEBimfrtlV/mUit412
pem1PfBqnd1HC8OiSDALUisgkfu4tJSIQw3ddcBxvfRhCMpgDHETu7KdAlaj2JddZP+7bawx362d
REMWB0xE65EH3H0wHtrMLn41z4oj28k96Nw5Xr8bozYGmS8HjittQKfQOhbpdQYE0RjZuZjxlkV/
9tnNsrHCfLdK65tSznD9C4fVN/w2aK6IO4HamQpo8SYC9w4yMg1gz6gaw3mfXdOTbCqArJuq2G8A
+5RXXkG1a0KFkjdyZ8MEnuajU8wJXjhBdQWdAgNsrLp0GCpeJ2Y3pgMXDgJzsGkBhMTcj0ZZxVIi
g4HMwPDknQClk8ztrnpIa+M0v0lYWEeF4w27yfTWKHM7mgJpmhjazxhZsikFQOK0mBsnvvmonQaX
juU3n3gl1m5WtTXK7GatgF83qzGBSKTPFZ6ls4OpuiS6ExukcandQL0cKkqN6l4+bLsfkcLuZQU5
z5lcQl2U7RhTZPUMRMGcBEPKe9DiWaD/vslJMXxEh5zAOlnLpm305lMry5xG/27EMMG+DHI86CNo
LFRNbU0pngy0PcEIrw22Glr+fJCP5Lt1An3IfzFDsxfrAW2mTglsJ97GPy5KIPIQayrOciYMft8c
DPWLRUpvjHkggr3QtDXE7B70NOqsmtCyE7IvBS7kJQlWwpkQ2/tCSKyhmAHCVTD1MvF2SVqxTnKA
fdPqqsVQYMFB3e2s4UMJz2yWKKxrM6cLUL55NNr9MqynZenrwwL2KI4nsKYwgSOCnwAQQhRz4OFj
ltItS54r0lCGqoqYJHudKfrrzOuInfkba4ZZURFP5lyYM2Z3n9WQaiHOL2DBMxyApWcP1F3ByINK
s9+Itcj4gZZnS2cuTRkaNXGkNb3tcFddDgWsT/82gcdFCRwPuOiZHsKI1EUiDSnC0TrJUeUU860C
mXMx4lyEPDtMMjEC8W1k5VSEFoG2Y2drGBgRc0e3/soX3tfD+AJ6ZWMEMjrhoBZgd9VvOjHoyfPl
Pdv3BAODL0iO0D5gH0CW3BAUvMqmoXS7Aj5CguYlDhovPyaHLjCOPFDumc7B20fa2KMHYBNN6yWT
TSHCzEMfu3rQX/s0r/WhMpa5ypfkpb6GeJtTPv6y7qKbP56PYY3TL7sxrlcE/BPgGEEHNbsmHhVk
zE/DZ+ImB/3qv9Ad2/UUZBYYGsQOYzDnoz0xswrFJNA5mZzZxaCiLeeeeTSgaDmuTmR3Tupabv5t
/Hz5o/LMMlexAuIa4PrRUo2zxGkM3S0K1SlW0dNE/7Kl3VO9WSBT0CVLoeWtVqkHtfxRC62fxJ1z
2cJuQHy3wE6SNPEioYVmlOEKFSk1E91GuSp5inScDTsD+QCbrjXI3g7CIjmFdRiT2lUS3R6TgbMc
uvXbHPrNAzfLYc50TpBC19aIQoT8WPrSqTsvUVd7ILMd5xVEcDj2zoBvrEE20hfLAhX637j78jmD
UmfqCTfLZ2kEAalpJ4cGdCXJz5VXLXA8gx1F0zspBrYbQ9tkcoXhR91yung8v2DiCHLcKYO2ND5Z
Bzqy2jGU0RaFT5ed7yx9p7uHEQJUB/gf3OZMqM+VNM6TyCpAWrz66U0JcqvvkA+UoBuRYecwfsIr
jumJYR1ka5FxkAG1qyx1GD0TQyo/l7mJABp3OhdSfBNBZQ4t3C4QMQqMK+ExelAfOCve21dZBD+Z
Dgoj5CKMv0Bqb41LKVUPVlP2h6FYk1c5rc3YkQGnXW2hmdaHAdCu624o+ifTqrIJ1MCl9JpUqfgy
9IJRu7puCI4mTJUtg0XGvfwLacw836D3H8gkEhCfX8vUatJjM74I80vUQ2YUT/Z69rBWnM3Y8+Ht
XjA+loBgTNYyQTh25pF0SMstHtxhL/BsLdB/31xIYqymsTkglSD52mO0VkndWhQLO2kTe1q50eet
pD3bPKDVTRMfFwz6TLwu9CjXlgXzVNBxLk5CpGNSX806HxTT9ZemgV/FPSa9mjxL7FlMOluf1WdB
qQVvgVShS6r1tCL5gR5ddjf32s95XUzfWKGhefkjn1WTbwfv/YeyEIZ6WDtF1fBDKYK/8vNgDiWn
s0U0bLg8a9SlL2wKC2YAKbgATu8cnCKB9p3cUG4ly4uPgC6iaf5fjF3tutVmbcwR78VG6dZ0LcNU
Vu2UtLbEe0Y56wD83j6M5KqWBE1thTUBPMRoacjv01/RKYIKGCUMHQ0neSHfaeZRu9Mh5fVTdu8a
Ssrwj1UmdsjJWovg3oohyVgcq6fuSXJzL3FjjF9ACixsHvr/RoBsN2JtrDIBQWnSJlPiKcETxOBR
MlgIhLqZK3hjqAWyLx+A0+D6DN3Ac595XyoTGgZzBUN8aaJOC6zXxi+DGIkrVQkdT7H7p41Z9msy
UQKTZWvSgZUmrPSDlHxtAAWUzWCIni4fut3IutlIJluFxsRsRkkD3dPZ/BkXom5PU/ZYD1rngbUL
PIhjl3iXTe6WH1uXYVLVuUZ/2xjS6ND7cgi1DEd6MT+nYFakJEVZbvNYv/7DyaDVIY2BUL75GHH1
Nk4SAVzV6ARLPn1kjoLSiyFUp3yhMsDTIfvCtbl/4N9tMlmEVc1G3CZdEs6+4q+mncFfqDKebud3
eEBA4f3ZcP9qY99tMhHAHKo8XfoWQebXKNnVUfYwYO4toj877bH0LVf9wybJbyd9N8gc/jRv8rpN
uzLMxJsEnTICMlCV94a6mx291fa/vx5z1sdIWAxFw07SiXnUN8EChpnmj7nh2LUwp3uNhq7to7oE
oud5Sg7SdB1FweUPtB+13reLOdN9IetFM+FMT8lCelttjBHFwNpeq2nB7c3uOiAGGPAejFN8xnWn
FKuypGYeHYZQD8zCjhenPeVBfDQ6u41s8Snzogfeo8R+8ryxyiQbWTImhLRZifnb9MYyjtrrb/Js
CyJTd5AKokSC1tPlbd0PKO9GWSBJU4qruea5gIBiBorbBsZNddV5k6v7TZAFy8P/aI852zPoWJq2
QTwRQ80v3PoTtjVQAi2kqzPcPwazvbnmZn3Mue7NsdSjDG9LEjlJ8xdDeeEsiP7gs5ttY4A5xyU8
sZjzssQrzwAVSunQiXZfAoRDN3DlsRVzPJPVR1Ux9i+vMynDakrcomp8IfvGWRDPBHOYO11uBbCg
FaFy2xzNZ1RUroE54O6mPv6WEOdd17tHe7ODzNG2KrMTynkoQrP+PrZek/SugLdUzrJ2s9aNFea2
lpa6H+YsLUP9C/lFmYHBCOqMjVPY7VG9ElzeLbbXucA85T8xRGZuarUc2wTk1WU4mqM7JKE0W05R
P4/KZ3P0CXj+L6+Pt4lM8CCSnJZaF+Mhnxxa81pYD1X76X8yweoANyvorpJqKcI5Fp2l9sUZ8aI8
Xjay2/Dc7BuryVhIEL7uojk+KnZzDV6F4qm5K9z5SrlqP/UH/YlQmdxweOxOY0B+5FzGEF4YZmsB
zKumcV3D/zF4YwYa3m27F+1LdSXdz058B0kYtHkvr3m/EHj3FYWNIaK+yKtkYAbn9mTY+i/JnTA5
V34qHelG/05+lI+RYfPG5/ZTu41VGgg2xbTRJSTqI8mAJoRg2dC/87Sr2sGrkNN7jS2EWWn/F/rH
NOCex0vAyfByhylBdiCMYBp4hdZQES73PZhySZC40ZMUgJbowO8o78eyd2PMoZ9ywDayBE8ceYXY
NZmPulFweJbowbq0Huaci7PWWUIsQwkLnIEVMlUpgHQWN8XaDyfvK2HON5hAECYLDGgrQnmXN6sd
p6qTFP2Nvg6uFQlP9Wg+c9ySs3tsUwGTTgmI50A+QTya9Sd+fwVtEgLAE2U1Bg6g8Xh3wX4jAxQB
/+8ebHOhTHJzEmuVPgGIDjp6kH6qDm8aogF3NHf/Sni3RV11cwCyPOvRSwKAbL41T1R0NvOjJ+MT
uVaczF4OCu+Yc1yfneezEmFKG5W0h9ZLn0tU3k1vQ7/juLjjTRPwsljq2xcck4U5N6RUiYSiOzSM
YIxvtOali16a8T5bg8t+susmYDSjXC7qufBrVeSgWcd4MUQoPqf1p4W4l//+fo66McAcMUtK8jJN
FPCmPa5+fgC1Y7AG+dG0Y6f0C4dHaErzjbONAzgCQ6sa8v+3uLlxC5IuM4gqxDI0dVfpXiLtek6O
pc7rXO+e6I0ZJu0pG7Kkco9JQkWyiaf4KgpsKNUEcuU030xXCoxA9c1D1GOoKv7G2dLdqAVeLAN0
bfShjdnSJeuSZc2zPEyfdRQ3nlzajYsKNL4iduqZLkRRMLdj3I/Jb4Z2lzcXvOs0qgLSMTDUKSJ7
zudc7SD6ugAgb3xb85PIUzDYv902BtjDHZFGmxK8XY7fgQ69HoAqaw5D7KZHAoJv0bbu2qvi9fK2
nskfvVUbQF+BpAWqhCqbni+TXhBdh6eOvuSnrls41iE5glRadRDJPADA3pgZ0VU4EH/0KAkq79jv
utXmJzDpezHqhV5qag51OQJlrFcVMHqjfczJQezCFqNZl5e8e1g25hgvjsSoBzN8Fx0s4UtaHMWf
snE02h+XjezfCqplYoAOKG3wk36M1KNKNYKh0Rc07oKnYezmSb1bfBWs3LxkbDeR3phiLlpBxtxB
KU1CIAto+5DE7s3GNnjEUftZpqZA/QIDIiYoqj6uqBdLtBiyuQzrX8md5dP1rDfDa3aDMflD5GlH
kdNv2v1Q4EwEq6aBoVdWdiab1ao0MnQXtOQhK++TanWz7GgkvLfh/WR2Y4ie/E34zLNxFvpIFILR
H90IU69e9UhrLeJq4XQUMJxCXyVqTkTbX56hADZAxY5Zbk0xirJcsRBP6vZGFGo31YgtDZkjxN85
vrhribLjmjKlyVWYA6a1BNMpHWCQQz66SgPusiz9BTlHT+9NN8cbtTAbTmMqnh4tLsmyT8KMAZ14
uoUy6jeTaDd5PPwFkgdjnrKly5S+UWXqh0QqFaJFIEComjGe3HYBIK7qR8VRa2iRtcbIu/J33Xdr
kfnIRjHJYkx6qD/9ggAfiCQShDdAaKV7KXGm2tZ9SD3fLLz3v73DqUgS7izJVET1zfc2vtUaU7Ma
+ozhCSt360R9MfIktzt58S5/5N1AvjXEFA6gZySyFSM1FA71s/gVQy4uPaCzIzl9A9ErSK6hj0rl
hk1PuxvC6dD5wtPlH0H3kM1DwDSlY50K+DPOYHpQCm+VTDAPg/DSktu+5XjNGcqb3lbIs6GDgQds
UD8xsRvjaRkBnz4q3capf5mB6s0HS3SoWFMDYkO0/y4vaPfrgWbMBEfHGz3lx8ggmKM1E3Mlx3I9
xdaziYyHZ2I3VwQM+l8bzE0RjymB3jYU1gmg5LQcM+aH329NpYsmjOZMMi+t5y2LuTGILM6483UQ
uPeOGmLu2RUc+YeqAB84OwYam90p+cRtpNIL4sw73hfKdmOqHMQxIimhtRrKOH20ua8FkocxFM5X
2z/rG0tMy9Zs66ZeTAmZlN8cdacOGoAEP4M9PlDw3jv0dvkNbB6XXWXX9zc2mezNyItuVgTUFJhx
tOs+WHWLY2E3p9h4Ctt00RfwkuSCah7k2rQeYrkDmacEwP4V8Eaa7pB2WT9XyhLXdmxUzW0rFBNy
c2KFFUlN3o/ZK0VVCOtBXg/aNzjvH49GBpKhpk4Qbyj3pubn3mrnpzqzKRGffJUFPOmB3XOyNch8
VMin5ssiAcdoHYrr3ydFP0YH4rbHwgOtCeeQ7H1PDBRT/gZRElW29E1JYRCdEvOXYBsStHuj4gGn
d/OOrQn6EzZ3wyzrpItG2TpYGEtN7RrAhAwyTHnvgvvTlugoSdh/mQ7cmYW9k7g1TOPDxvAkrImq
jvh2KnmQoIm4fGt6Fdwfx14tbXA6V9pLkgycDd0N3lurTPDuk1krrXLAwMc/jRJP8CKftkpin1cS
/wdrioY7H7MZJtuVzeKVKsi28UG6HbwUUq7VNxXgKkDtneXAfYzd95Z3a8zpT9ReXAdRj49iYN63
NxLGQARPfxrD5G2ur/3G0434D87zbpHJoHShU6DlNkbH6jo96LDZgBeOCtYajnGPESt0D78IXKDC
3s0BOvh/d5Vx2VbPRjBYQJhDnAZ7aK5msCAusnM5lO4e9W2gY6zEWgmRoR5ckhhYoA8fVJMxeV7q
tzPRYBaJixum3+fS3cSciE6JCmGQOuugNav52itr5opLPfmGVMhuqkyZN0j5pzRdGk8dZcmxFrX+
BGrD5igm/0fale1GbivRLxKglZJetXRLvXgdjz3zIng8Ge37rq+/hx0klmmleTNBECSAgS4VWSwW
azknVNzf0h/D+KaJ98En2NHZ7DW9raPsEJyXneQoXuSYtvwIbidfPpqOyQurtvwBYEeAa2kQE1E5
EzvCboGRI+iRrxhosklb26iOKvDWxHCXG69z2GMO/BACvvG6nlvGtBbLRD6pQvIMbjUDM7pTjy46
4a24er4uYzsW0JCjp4BkeGow91SYlsDNrIFmqEsWTd4HjgmSENGqXNpZEB3kh+RJfrgulK7XJ2ta
yWSuqqBA5rHuwCmtLsDUVCsvSiZLQdyfU0SZgHteaLx2TR7jfQiytF00yLQuIv9qERfrgzXfoDNr
J90g9r8FBMtX7Vf7k/II8iZ+tx6XAG+HT6AzWp/4zZcYs2hJUwceWGzE1FJB4dC4cRgad8kU6Huj
KHrJub68PGfLHFYgE2VjEGXofCEgOgo7a8h4J5AngrmrClHJW5DXhP4lze4lzmQN1mTPO2HfWBh0
s7llhK11RBIOXEfA0NUltp26TrW8C3Jw00UVKmqzO+6VY+gCGNBRMqft9sQyAGtb7Mt/S4VxeVOh
aQQyTTpgxajaq1UdY9g98lGk9ypBcpOx+9rLLef631pR5HD+FsP4mBCUzHMgS3gId3tNR59x+vbv
rWItgPEmbYsxtIUISBeVPYirSVZbcsWxvEtzyaeTttKCnsR15DQEERiiwAEr76Vdf6Mf6/sOPfY7
uOe36lXA3Ha1F36Gu+SY7pJ9yTFLzhqyKbg2SjojEYjgC/POKBaL5DxQrE1PggFF5InotCVLPTRU
RZEjj5Qf2qYxrIakKQhmxgpUPdMinqp5GG0w5p3kFGOEWS9rj9f3kO7Rp+VdiWdOdqybfSeHmuDV
+bgb0gLEz8bXFgB8QGh9Rnn2FiFzy7mFNp31SiZj/0NiDn0bA2liMA9dcQ7km8g4mdPtyANi/DQW
T0/a6gVzaSRYGQ844RTwLXXRBd5pfKIUd2A+9fJbXk6BLhO7jGtBzH1QaULdtF1renOlWKp5ksEJ
2Q4v1/dK2lq4tRTl41lIWqFOiJJnh84RbRXlwQJFAow+ofWG9smmjrmXneLMU27LRtZi6SFZrSJu
lanoR1BJK1W7V/vRnfM/Uj0Cg2NjlZr6NVFzjmfZdM3vT12WaUDROpAFBXge9f3TiJZVqcme1A4n
oZc5kRhPEmOL0zI2iZZg1tnonlAit4JB3/XjTUWK/fXN4wlivHFbopQGyGrBNxC9K609o2inN68x
71rb8ljrzWKcckV6NImIeEVrAcqekmLV4t11TbYfeqvdYVxyBgjVQgD396XfF6x9Li2bLQd11+xN
hwdJvHmyTKADA99H1jSNXTeQbLaGkRkeun0tMQLYF1r7i4aD3Le5OyspzKpJ4lhVYJzTPTI48+QT
4eesP3Uqt59mc3dWcpilAzhCO2cZGof+fJFj6Enbz4mVNJYEYhqQLKbWkDg1D/lh03G8i2XHeKUE
9HZ5WmQHYjwP9bep6OyidFPVjyPOgO3WdYZBa3h3nYL2sydXl4e0bTI8V9ETvlixJNqilJ+0ulHA
YjrcS8uwwxzlnqjGjmOV20v7Lpk5ycVQYXY8BWBX8MeENpv+HN2SL3KCZ4cM6q88sjCTxznT2ydh
pS1jnN2oTcAkEegsG604Fg6Y9ex+N7nDPtzxyuHbCYiVNMZIc1GcTFRn00uvDbijDpNoabq1zM50
r8Pzz155VAqbSG737fribq8tgABAXQXiBxZnS1xaKSoCAO0DG+po6tMToDk4QcE/rOW7DCYSESVg
nxod0kd0sBcjQyjG62cJF5vsZWfegdj2Ku/CGGPR5yzuAPoLErUCVRvJ68q3YOKFdttO5V0IYx1R
OedI/IfZISwc9BFZUb6Psrf531LQ0SAHQxe6BEgUTJuzNFDioobKCMDHw7CkvljtkEY9NlViBTKv
kL+ZD1+LYjTKQiL0ZMYeqfvp0i6hYmoT5VqrsmuOI9lMSa1lMdYuzsCxMds08pc3QismtE5jp6fy
VPslTJ034L2ZtljLY1xzoIX5lA6YtOpMy7y9jLAcBLfyxjf5DbwPOzSDeNdPFU9FdhBb71qjViWQ
jiQ+2GGA270X7LdmtoglOjnGyX7H6kHvK6H4TZ+ebOtJFHWlAGhyw1NBKXxuQErlJqAVcEH/zQng
Nn3VWhRzmue01PpBThDunOdfZm91fnUbOOLPJXO0exquIlt6Ts4z7229debogUBNlCBY0Bi5YtSZ
akxnB8LA1Zv7NLmp6/te46CjbLmPtRTGfZhyKo5lj1FKCRP0/Vj5UjXamK/9l6jrl5ONJyGg3RQM
l6rMEcgTPRpmghe8ibetlFpmtgd4mXXdCrdX7F0IY/cdMJ8Ho4MuWLG5fZvLV7z8xj76Hf8Ooue/
lGGf0mFRmGouAXWgCd0/68hyZWWBm/uKi67mO/L0n/Riu8cKuWyaTIuzQ2XsTRGoYWKD+b6dFou8
Lj3OCmrM44+EwONRSRugFFGANQM18tANFGB4WzUYY3qMRMxecQ9sDve6htvueLWkyseHWZBFTdUS
Pfdbd3arb4sXn2Nb3wPns7N4fGxbIcB6++jfV4/AbpGyYpZRDCRGe4fg/2ZG3x9HH7pQ7Csap0QB
mSEgyhBBfpSRaVoENJWJAqfED3ROJrWhSAlvmDoCtwSxqdG7NBbBuNEmTS6aANK0H3rwMnCeFNve
ffX7TE7aJGXYGwNB8uEU3Q132nNcW8Wz/jS/zKfkIJW7f82NdPEXK4mMIcLgxQrgNjjK8pexrPdL
pnNMjrdmjMVpSjlKhoE+Bm24a/I/IvSl/jcb+ITtPMbNmCxt7Ed+/EC5A0x0SJQXNil+FWpbHaDR
U3wwXWOBXfWsnGVBxlhR0h7SFpPjASdw/gcjeJfA3BSj1CWSOAB9dwY4yI7sQX16CE4YG6eYk6VT
7HlBxaZKKGCh4AGWYBylj2doQQO5DGYusNmWfzR58ZLr0gtnizZFALoavatozhVZCJ46SqVZHqUG
M+minfwESVTsBoA+qU/6r86enmIucuH2Mq5EMjeh0JQo0ZWgnhwuw8WLZz50uqVao0MrSotgpc/X
laSR7CdXhB4EtKuD7gusEh+XMTD7BS8eDZhKTWQj7WpV5KVMdihT2O3047qsf9DuXRjjKQrwRxtA
HE8P9Wxrt8hAgL2WzjT06JfDFEW846HUbt5YK+0YRzEiCuyNzqRJotLWqi9t0VuJHthGyYlgtk3l
XTPGXyjaXKfmgJFcqUExsD7Ucc67NHgi6N9XF9MSVP2AcXd0+QLkHGSOaD7qLBkVOLuxItfk3rqb
FQkQjP9tGjQ4XAnMkskYZ60xvEiOKtE3QqH7jiEipbLKUliEvZl0wCQPqiZwxyDP47tWbQ11T+Zx
ry7qiHOCrsLTlCn6QSdi/BpPBCNcZagDcWVqzW+9ZM53M8FAg630Ey+m3Gx6X38+4yBSWUiXIkGC
MG12VQ8WDrT0HYXX7Fd+EsDY5yCTjOYeXlqSLsrn82QYkgq2BTQzMwfYyMwhmYUiPeSzrSq7kXhL
xLG1f9DsXQYTPiQ5UCWHSgaYamFNLwYgOpZj4NCOTNRU6ItDtPhXyD8c3r+lXsxlZQ45icGoN+As
zffzofIpEm7/bb5NfYr3HLi8Hm3OQrIlDbNoMkXoZUyAy7Ojo1lRb3ZZ4nA8EnUAV7ZLZhyEWKCB
TVRGwQvOEqZOJi+mt7CPYht6Qbhphc0jrOE9jzofTJOF0BHKZFlQ1hb2tZv4s0ts6TihZdBWUQDu
T+Pt7Jk/OQpu+vd3kexrBEj76FUKImAF2KMrgMt0ae3uWb4zX+MYXDS07iuLdv5DDa3f6XNDIvsv
bdmHiRilptHWMJiwm79kAxr51ZZzFLa1Q9MucnWmbIr07yubxCPR1NphML1Gka0+OIXJj1hqrCTd
t4XPWUnqwj+ZivYuiznZYzagybsQwXa2F0eHJjFMd8E0+GEEBGC+o/0XvNTQpr0Q8NcjAkH9XmFE
ChOYmDotx9TMPv8q2sJL4ZT7wRpAaGFTkJPI5bWbbZ46VGhFgHhhgI3tsy5Ir45xAYw5qfbk5WXU
/XJ5+J2FRNoCuKgGemcMZtP0bkzw2C+JP4FE5QuA6u/V0TIKq5St7qaBUiS3eIndCwrup91bCWWW
MkFtfSniDvVfM5bH50Uthv0kmGZnCVNQhjuw48g/mq4qQl9YRmN5zsoy8xEY1TcA7AE7WxkT8bZt
dEdswwDkVVPSgTRgmdFeKUUaGb1c1WflEEyA5bJETZAXJ6/zylWCuPgZylPTWGECG7JMs0+fMXQj
aVZkIqNphXmm/ciLzHgOY/SK70D6QQ5ZEAa/5q5VduGULrzXB9X202qYBGgeoiRBFnO1l7HUZ0Mk
podKC62hvRkomQVsKvqZGPas/g4Qo7YSx1zFsaBEotlLmjeru8I45NIpaJ5/x6pWMhirGuU5QSii
Bn6XizYA5vZqNO7HcATXPbFTUnoEq1jr8i4187tY6+4HWXMN0fh1/Ts2D9DqMxg7080IjQS6Evpt
dRO0g5VKVtD9RxnM/S/LpZDooDo5kHneq9riAS2v5M0ucRRh2RCqXA1yY1HxgNdfDcNpJYpA+uX6
Ym1nT99Xi2VESIyizjBhNiPPrux0DzNBowWSXIdiwzdWdi92FKyQ5+S2Q5mVWObWX4Dj2uUNdAO8
0UAJ2hQHyJa2AMLHE3gyd/Gu5pjnlicngO4HXLyigNGL2bIQFIRyOEAicJutZAS3ic7JztEzxB7p
lQT2IadixLGRMZLsTSRFe9KpkkWrjvbV/MLZs01VKEMMwMZBKs9ylZdT3hZKHgGp7ZB8ocg1NJsP
DCwQzro0nR9yG+Y3VcM0FzExZoYOYebZWCWS2ZktkjG1/E3MBGtWvqbVQY05K7hl8XRo7C8xjFXU
SzmnatcZXhbpdWUVS6wlD0qQo1YtF2Lfc9oLPmtF2ezRtwMwRbCXsS+Fqa/jKcmn7KAp2mOudqWV
CMq3WSmdTpUyj7Nr9OM/mgeVhpIzkBvxg2zKseoUcdSESkIKdXRRU8VwdW7T12O3B4sFR7XPK/lB
GJtxjOuyLgxdE/yk+IbUEzr/JRCpRlpsXdfqsylCjinLOvAcdXTFMjtWLkkS1V2YH9A2sZD7Qn28
/vubeqx+n3nVl2ktAS40T/xwOJHsVRNf9Ni9LmKjHPdRB6rjKoQ1gZQp9AG67UfbvF2AYoeR89HS
XQJa9ObQ7McjD42H3oSfTAHj7hhAAbGceHleriQWEWb6uw6sYvN8ljM3LhcwSjxOZFf+xqVMlXsX
Rc/ASpRe9WORD4aAWvfoVl8AJAcOi+JZ2wsHTBP/H4/UbYt4F8hEAXNdSSRb8CAAOKmXu9JzP3op
aIPxwJJ3xaHAf4YdF7B4207epTKXfoR6PiUohEvEG3W4AcCiMXP6tzburI9LydwgWiBXAC5WQtRQ
yQGQ3M7idR4eji7ZYQ/REsqxS45O7HO/zJtIKnWCTvPUMiY3fpVtYiePgmu+CpmbxpZ+ALGejXcj
R/DndxZV1ATVuopRTDR/f7QZkD9VwVAbGKV5HF3RlTzBBhmIY1h0wIb/4tnIpoBgBWC8BmiX8YJk
cZoX5OCXapBTLGwA7gx0yN0ZP5fQKt9yX4OG/bOo+Lx+281jv5bKuK5B6WuhjVA0kQCFgGQKzr9g
hYpdvtHYhz7LG91dfsMvr4Uy/mye9FgMy1zwASBi591o9bVXFDZnA+l1zPqXtRTGo6HjNc6qHijL
lIJeRrNQ+aS7GJB0hTuelW4ddw1895iCxpAJHNpHW0lMNQlGPU38Ct3Si2lLETdns2WOGlghkNhE
3IYs+UcR3UwCo+yiFHhU5etySg/kLtiJb+DP9sGq9sCdoNsKC9bymGAHkKl62qNbx0+/CrfZzzy2
JSfZmW5+QmKjPUWe4QkH2gLO2TWqx6ddw2gU4EdUhYiEPXa6AYJkRQz9zEdr0rnzRkBKDGf+PMKm
gitBjCNLSTTJigFBY/tAUoALgQlSzxRriXkq0U++otKnthO50uVJ7TCM+D18mL7Udn6ujoZfOxi3
uDM1S7LpOZO+LY+8cXWqwzXJzCYmSTOXdYrcsy6Bvki7VZRf4eSFoYLqQ2WFE7HilIO9te3H3tdV
ZzzKlImZpGQgeKcIVSMtEETOUDrSTfJV+UWb5qpp3x958230Qr2mKeNScN8qdUMwzpIIqq0BH3Ru
8h2RfmXDSa55wH4bvXPw1SsdmfNeEWkEqgSoXnvEExQRC3SKJtKn5j5ziz94Xayb3kUh6EgBzIIK
OGzovopekNsUw2WUUIxTfurkS0Kc62du64oFFfjfv8/sWDLrwdQqWDuhOgvzKS6/LRIvhbjpjFcy
mP1Rx2wqc8rCPOzKGwmYplJuiY/zjlIQVNx0+vaJe9eI2Z+0LkXMdZSChzfobEd3AFKNbNFt7cUz
nCSzkh/haX4B5M++q7n4zLztosu92q4wDqtJF2sEm8bymofDDLiakhOG8WQwAW3eAtwgiYPooCsP
Q/+HnnJ8Fs8k6HFb6aBiChb3map7Ecikw/nclJFFwt8JA1Y2wbr6bNClVgfWRTwVXqTlli6jBhE8
XbfubR/4bguMn2+6Wi3Qi0TjqtiTPOLTqciGCwa4fZ38JQaNjR9XTDHLUso7PT4sPbDDdBO98+1T
J032YIIo9LpK13dfExmHADgfVVDaLPSbcdoTvfmGQd7X6yKuGwDCqI/qqFGoomiNmYNqJvZsNBZm
iKyuLTia8MQwbmGSUtT6FYIJm/FZn38s8p7w8LZ5IhhfgLa0eQpJBF+9eDrg1BrTFXlJSt6G0G9Y
HZewM8cITZLRISfLq9oWbtBPnBITTw3mxMdtjyFtTQLHfPa4xF/kBS5td33PN9927xcBelo+qmHE
jU6aBRdB48zgBNsVO/WuTazQlw4UORkhA2/In6cV4wJAgpyY1RTlB1Nxk2I3VvdF5F3XavNgqgqe
VWDMlmSTUcqsUnExqQhFFOyFNPumCG4TQTo2+swFvNjUZyWM0aeYCQiCaWBAOwRBFTh5xk/VooSV
opXfAqjWFnxe68ym8a1kMg4OlO9FNi6gKZrSU6jXthFM9vUlvBS5P0VXf4vAA+SjYYjgpe0bA3MX
dBAOxPZ2dkdBZ4ivtJbqd6FF0ckpPbfZIYk3HxJUcq9/wnUl0Qb18QuEXA76tAVqrBkcIvEp40H/
bz+EVyoyDk8Wq6YgBXJ4jSOhb+ySZXBye/yGQVQrONJZj/+mEeP6hHjp9ZCuqZpWd0FQnDCL4VwX
sR2Lr5Siq7rySwO6mYlO55Dk/bxfXujO1U/xOfXHu+6SJI/uCQfTjiuT8YUYmimztAk0YNgUkbuA
LkJB6kSwA894lN+CF8WdPZ7Q68cOB/2jnmoaiW0/gOMKjZhKoIIs7lERuZinPCmsJ8lQG9UCeBJM
YyBBWu/JN020x7vKndx6F94WgiXu445zRW575dUmMj5FUuIGxbwQkcWt8EjBQgKnOMYnMNO7BTJu
/x6sEm+blTjGnZSDXIS1iQ5KGYzPnVDdif0xbkd7CQ4pGn1i3iAZZ1UvM8UrG42VUJpJQWGWmswa
ekxddyeN9yLgCWHcRyjXbaZhqOpgyvbSebGwmxTe7Uk9xBUneXk0rhQBxVSulP1E0X9owjB10xr5
c5rw7fYJ/vc/Hu6L3azkVWNM1KFD4WZEG1S1m44dburg1O9oO83ogZP8zB3A47jhixddyZSCcuqV
BYe7bwAFH3r9HhxFyFEmVm9a2iGD3DqxeaMFl0GZa0tLt3clVi7lXMkrY/TKzELZyM0PnZ+6k2U4
0a12kwATKNgVYOPA4GH6aPoJwCyFCgMvvFai67GEcqkjr74DBCT6MJEuPPThuWw0W9IKtC3sGnPa
X/fcPEGMq0mEZVCrBJdDIcfWjGOegb4iuNNiziW0+Th6P+xs8Q9v1UVWR0P3As3o0GqbBMm3SK90
r6sNEVQgRZ48VoYcvyCwCgA+LInTwonPtm9etCjqMqivAWTF6FoHbSF0NP1AayXY1WPzQ/XphCWF
BBbuYtGaOA/PjUEO+LiVSMalJkBDKsiIkCk4Y3J1D3z9Ey55C/fHjteIubmTAI7BeIVOMTKZ0Emb
8gW5G1zBlMi0NVUAw8u2nkR3chH5141m83CuRDFOru/DpjOTFDyjVWUFSmLVJUfCprmsJDBB0tLJ
GtI4uBsopZ101F2KhcfnLqI7/um4r8QwoVFTNIVS4gnqi8VNKtzAyTlpcNtKb0Py9fqS8XaHCZAq
MdCmqB8w7d79iMaXPH/QCdJ4JkeMtK0RcG/Qe4GiEgtBE5nFWCcD9ZtGexjqxVKGtLfQAOcoeYBm
92BySN7faOLPOCKeXmj3cZ36ilS/NZW0G8zI19HjB5oxTnDB+y7m7IltHOtjht5qs0vF26pOn0Sj
7p0K/f+7VDDL+9HsDc5LdjOgITIwlgmak8FJygg10dew9B1otkTQTVzuELsHA+ctIu3djMyw8uX6
Jm+GpGuBzHEPqq5tgG9BI6jeDT0Qpvl9hyFu0lsL0GPLXe+ZkVV1znW5W8a1FktP0+q2iGIdqach
ig6CuezL5TA0D/IQuWAIui5ncxNXTpyRk0RlUSM7AP4m8T7PH5c+sCI1t+FRNYE7M7al1Co8ZOux
RZ61WkHiyWucDv9cPLbnK0je2Y0r2aGt/kBXIuea2k64v6vIdmEbQqGReoFUIOI74+uf5XvhTHai
ld7yGhO40hg3l6eklw3asq+eCwQ5sBcnezbPfw4Q8WIKTmh6gT1eWUmcEOCK6UBEEeTcyZJdAzAg
IXu8biKbZ269bYyjA6gTyWUVnts4D6fUrWsrkuzKXewZrVIRkGwc8eG6SJ6hMDFbn6WkboI89Hvt
KAx3OiksUT/3w9frYuiHf7orVpZBP2O1fDUmQZVEDovDMte2Uja2+Vu59pUExl2J05z3Ug0wtlr0
CSaTkp5HhMXTgfFP2tjMKqBWEvSFPEfTW5Xx4p3Ne/s93tEZFeRIUPK5Qj2kcYJ9/SB5BuYKiEXL
yOaN9l05tL0tl9Z8wth9Yolc9FCefEbBYC6MyQzjFAxzsbd4jfe7nIcfwjq2uYwAkCGIgU6MWKvF
09VJm8oOsvvrBrftHd4Xk+0qi2pgMWU53pIpmOlNi84YLsfmOVSBQ7i4ssctiW/695VAJq5D0lqc
pU7pfMDmvpQ34n5wjNmiHVqdV/wCaCj2DWSjw/n3HOFKMuMIy6oZJlHHvtEnLW32ySKr8SY7eShc
ePkfnJXddBkrcUzcF/UCgIdwEGAmGPF3ajtNgTxXjlbuJ16v2dr95KJP8LZtOUkran+fnMhKMOMd
M1HNuwKDWn4hpseYTM44KBYBVAlqxyc5rL92uulwlN089CuZjH9EVaIx0g7Kti4QWOn0dXfsK6D1
02xxY4MPPuPC621fAyuhrLfM+iGa846msDofWLq3GVBCf1II/XJHWxBItb+u5qaW4Aj5K/BlTn4m
mEluKiWG93TfqE9a+ev672/enqvfZ2KfxqgNAJYhOTYouD2lp2LCbKrGUWI7//0uhZ1eCkw5G5YW
+cXklL9ODrioz9mXhTJD71Rf2iPHg67ZXwRPyOAo3LXPLa/it71xpmRKBG3BoAphrEWQsnCJSErh
OjHpMZ0o/rLhVK4W2YqNqoLDSy9tuuyVQMZSpkqU5k6RaHv1cFKobe7MQ45I+fr+bT/FV3KYq6k0
+0lpdVxNycnYy+7iCQ2d1b5XKHItbwCEu4yMOeqC2k0yOl09ubKl3p5O1a3gSt/Ft7m3VeTp/g+Y
buq0PvmWlYKMhc5FVqVTHWYX0Aj4UCSrmst4H+X1Dh0ee+zmZfEujm02Ai5iKdWgXvFJWtVWsgiv
JJRflTawmsi0ewIw2es7uHkCVwKZ26kv4mgaE5yNucse8ugPWU0fpUHcXZfCMUe2q8gAkrRapgt6
qC6syX9FEDymoe3LfaUNcwWZrSnnZY3GCkr/RcfcZFwEpwlzurRHa+TeAvQGvWIdLCiuKRXdXGe4
BabMnu3OV44pEIUt8Q2MHGC41r9cX0beZjFuRM5SpdZm+P+KJNaY3ii1bglxbP83KYzvCMLKyOYc
Z3pcFmCo5xbmsM/ZGPvXxWyM7SDeW20W4zuMJQRGW1D/OVQqwR2Lox38rI7i43LoTxTG2LzTf6a8
OjlvERknEqMK3+gaYP5Lsf8jV+ebPJ+OgzZzVvHylL5mG4znQMN/YKg1njZjZZN9eiO6BYh/BTv7
heKTHT+NO5RfQexDXWX4IzpoP39rfTGmIVP2JkKY8C8aFsx3g0kZ4d/gCIg4EyfdRxEt+boqUie0
KUDVuelZun6f9TZAKUbALQbAC/x99aTL0wxdARmS30bsh6ieJN9B86HkudOrX4OMcJaZJ40xIt0s
h7JMO0AmCM4YghuuIc4Ya5Zckp0+2Yr0fH1V6ddf046xHr2cwkkq2tAPp9tJ+JGqzwvAEgGUz/HL
2xfB+yoy1pMbSZImGtrQtKBRznKdFo7eqZlVIA015UZrN2NpctZyO1Ay/xbKZrsN0hRluOCt3L2l
N+YuvM9vckyzgwPDBXmiW6N93i0eaKxZnIEj8u360nJUvsQaK8MRl4QsWdQKHnK6TlCeTDg5Rf0O
5MF9wsOvo8t3ZRsvF8lKVtaaEem7AbIUNLGrsYj26B/Svb48DUvz1NVzaNVTMvjXNdx2Pe/rq3w8
GuYw5Bg10gG62Wq3NQkap48DyZXmQdz/N0k0sF/pt2hlZ6gtiglV8A2RoIURcKvpf+stvbIX5j7q
RikgQwApUYkm/ewuPwSOCqZLQAJ0ABrnBbX/EP+9rx/jWkZ1yoq2AOM4OpwuD9r8DFBWm1jCHhUa
h0vpQ6s716yEWuxqFVsNWbc0pQWTnDj9bNwKwDy0RvQ6ykbuoPH2x5D34N4SnbjkkQhsF9ZWi8t4
mrBoRlOQ0F8Z+eCe+ELdt+GgVEvwnqasVPUPHmQqzzwZn1OHBMOLKtK0wvAYVE+a/I0PlUFN/MqS
sgnoLAPEeF0i/aLuYy+/L88EUEjjLruh7G/qg8zpZ78g6F6Tx8S3QCfIBqFKwA4K9jLdi48t8LGP
wk39h+FHj6AvQNe3esKjBcSX1T53wC1mY1QzOYs8pr2ttzQRNYJ/0auNV/xHY+rmaDLzokYtqPqi
DG/KyDmNW7u3/n3muu/wwgROAjA6muJbmHwdp8ee8Go/W7ffWgbjwEAitKhVQcLD8pgDt+CgYH6s
ORbHvNv3OzpsLVvhrfrAo2bjqcZ4s7SRakGNKvQZNi9zcozC88DrM9wWgeEfAqgREM0yIoxonIwp
yzpfHkFo0e6m7BhMvAt287lMxHcp9CtWDkVajD4o0gwTHd0F+VBAX4A7HHK/uvk/Mo9b7mstjXGX
JQnSaW6X7LAsxO2E0ury0O7yxesj2TLKwtLCYhcq8w1JlowTv2xau4TuX0DUSHQy7qOmYOZE+Wyk
rroRnM4QdxIv97C5Y3g3iuAGNjWZhftM6qnIgH+B+txwxGS8lWa7fn7799coWclgPGJSpYFeal3k
Z/oeOJ+Gtm9HziyAtBWKrGSw2ak8zoMwalHuS07Fl+qkgLK6Po9PE46V+USzidoEZK7AFj0+idxW
9ExkGfNoqLMoYOb+uEuTmnSIZUcwmst2NRyN/A5h9NwXKMMcMxB4/MZqrqQxNhEi0ZcaCnINYoKU
cEXxsZEm5mbbNsPYtVaMlxqaUoRRgqgaMwO/xAbwMLpX24OnuQvQBMUX7Sx8Hw69Izq046nVLN7k
+iVQZm+d9Rcw3iTPBEMuYxNcL4iLKIhhuJ93ZDdzqSQ3D8FqSRmHkukJKvQR2KNa42YyvvWRm8e7
67u26fNXIhgvIixxnIZtBYS9BvQ76JgSFYvyrAy8bqZtXd4bC5hFIzIAaJUpzg5p/4Tpa6ch0Rdt
7H9dV4cnhVmxellkpQ4XdBN0R0CMB9nZKJzrIjZ936pDglmxPhFJJQ14AQsk9YdM+C4ovKlEjgiW
3VJOC0UsO2xKXhzB/mb1Biea2AycVu0Pn1xD2JdqsCD8nHZgT0EGQf6ejs74tXsEtec+9ZGRtJ8x
4ByilXVCK2v2SierC1v4eX0xOfvFojMAbDszowSTE01vGYDHysYvest5LfFWk3EYsdJjABiO+FAt
k5VUndXJu+tabGYm18tJP2F18ytjEcWxERoeKviXcpFgozKm7WkDVvmj4YijFvbZ/5i6JGPqEG15
jKcVtEYXamUOPL2sMEv5sw6+l2lh1ap3Xa3NzUE5w1AxYa9jouijVmUnymKXISFZJN/LyNOQ25I5
zSObqqgAr4cLAp6YwewNUbNyULMeyLb9Xgc4k9XNrtgYN53Ja+XYtAINLU34aIyCs+2h+YJx234q
MPShgZ6yv894PD2bGU+yksC8J/N2ECctq8zLcO2tElmIxyKngxkABsEix6G2Zis785oYN3dpJZbZ
pawDVHQ8IA7UlTcht7Pip0l+52pfiWADJSIPcokKl6+nu5igvBWCam+Y3OvmtpkAWC0g+3oc4nRO
8jrB1MU+fZCs/il0WxBQv4x4t2GaUrODV47EzejsXbFLrLE+t5PekzGd6FCVca8eltNYoymB4qba
FHExuK2Ipe5CwIACvQ8AGjZHPjWJTyd5JZ85yUsh19KUS7FvfDfs0abcDuF9Vfj6jeg3aABSQIMD
8uRhcLmUEptmQ1T0PALcTZXYED6ShSUTBHhewdNvJ+q0rMTpEEV1rnJY3NIJudML2ydkJZM57R1R
kyxRAI9IWXFBbIKFnp5BSyP7ynne0cq6+Fz+4M1g8TRlnHPQ5mqfm8BsivTUKhI8yrQXwRA5Z2T7
DlgpRz9jZUuiWi9hFo1ASd4ZezpFjb7J2O6AvSJipobbdbfpz1biqGddicsGDPO3oCa4dAuUB020
zIfgpOxbP8otWgsec4sHpbnprVcyGQ9ngnU7UTrV9EC+ZoXgGkRyrtIr3qmgVv/pVKzEMB6tAQi5
kWIo5CDfG/vFXzy1svKX5YDzgPmkRHU4p5Ca3TV5jHurTbkuggjUIy2MUqIwbzdFh71b7MgbnjJ7
UXi2wtk8NhU/C7K+CF2Dwwc4/18d8p3T4wLisPBUqm50IzoyRkQ4WnKOAZuAV8K6bKa4SQ61ZumP
lHUCPJLf5sqK0K0EAHba0T8+xzyelc32avK+m2wyXlbFXFKGBXBLmpV9Eaxz8LW2w+/xWcLz6Re4
okFLdajOPQqRvGXmbOzlwlmdkUCPFWIoNGm2K3zZxRSmbhWBjaLnn101oydHHDYU3s7Sv69EKmGu
Nm2VpX4J5Ne+PswKjwRuu2N6taCMo8miOKpC1KUP1dsSusoL5dpKbsOz6IuhYzyGd80hvpV4bYqc
Q3nx7SvFMgV959qSgaP6VrSBW+qB6u443UcP0z6650188myVcTRCWkqkaFPD+x9pV7Yct44sv4gR
JMH1lWuz1doXW3phSF647zu//iZ07rUomG7c4zMTE/PgiC6BKBQKVVmZ0QokfgEAOgb3h5JHcbqf
cWw+JRNpsnhJlUwDla3or57prRDZaByqdRvZVGWDd9/vOgfYsWUCoV1ZE5n7T6BMf9qYYk48q1fH
6KbakzudR57Ls8K4IMgOKlkgOeg8yPdyTK3S4BW1dkuPULQm0Ld4n5z57ORjOgpF0sXhYRBLqxQc
TQT+FhQEcwyhLdmqDEzyi5eRnHEONN2O3wL1xi7z/ToQZw5l3s8HcSjcaLrLx5tOusrnO5AaWoYS
nI+Yu99xY435jlEshHnaYaR0kXAxqKihlV/+mwXmJCeVUghRA4xEL97IDQiOha//zQCTJJSDIC+J
3IL7YHmZm97iQgj3T9DmIzEntS2LrjYyWJi96rUPGmTORhD5GAV0hhu+tuw72fo5F2BO7NgJ8EgZ
j/m1UEc7Tpo3jYRXkdHpToKa3UEds+dwhi5rVs0PAnhmLHkqD71mXib1cteQIcITU3xugYtyh0SP
vM5I55epKJRrcNfHVqakL0WFavP5jdhNfXWqxKUbGgbOWOgXmEnLbixNHaSDOrHHk+nV9/MX1a1/
difJzg/SY3aPuVD7vNk9F9Zlk4BhHTR5EO/4fFDJqISLORXhIY1Du1puAADgHMm9SL2xwFKfxaZm
yGpDMuj65TfmGB6SHvPsXc/p9PHMMKXsuBj6laRoTbXmdb58i4TjPD2c/1a7kJ7tUugNuLnhDLNR
hELJwqBa7NWECLoGFHdmSy8h8M4UGjja/c/4asFrVLlIrnn9b85eKUxwm5pWWPt0gajUUFia+KN/
Ob++3QfKdn1MPJMyNeyjBFsVB21QQkIw9P5PKzniXnW7DW6d4MhBSsg0dVZOqBxKPRVVQHcomawG
eHpTeQhAeE7rPkU0A0DNBeztesnGJhPu+i4HLw7mdfAEG1woCzupo+MxhJd88kBfl4lj3PHa6ntv
ou06mQDYlGOjgCsCNnNM/U+eIHxNptJuuASiu4n01hIT+gZZFiqzxvwv/aKoUhCA8ON77QYUH70b
fUcabQvIlO7CO17esu86mw/LxBERowZzhlQJJLqCJxqLC+Y69BkbdK/EzOqnDhMAmU/wauqi+avU
vY1RyBkD2N1bxHag3UQQS79/nc3pbGtdacOMgAo5q44RaoYWiH3ctYTi0vlzsnsOf63VYPlU8lRP
l4EIyD3NvH1MiJiemlZtOYVP6hbsPfaxmehJfw42NUnqSVG75RAa+WkFPhGyfJm9pOA/ToXSkSHQ
d35Zuzf11iIT3qRU1eowwbSqCUlg3D/xfXQJikPo87qUc0sglszZst2XytYkE9KMFVXxfML4XPkt
gr/m6IrjqeKZNog/kS/+o9PLBxRwYo8hMpEuLcRqSRvQR9IGHSiFM6vxM0wCTE4aWcYhc5K/guTr
NK0Hbzb4jNhh/bCrqhp99uKYjho5haJyLRARIxsCpCrW7C0f1MUqTQPEjvUkczx2PzJAtQ3MtNBr
0FiX7co2K1oRJJYEWq3Q132pvfGgOCCIciR7OSHYXqZu5CVvHJfaPSobu4wTd7Th29QASE825gPs
zloP0eOS+NJxdmW0tYXvhIc130+kNjYZNy4TUUizCVxu8UnzQz+GlrYdw6US5OgYlaGqPItoQdqB
48y7a9UwEI1iKYoGbMdMHctBlfNZOBASWWseWYJwOP85dyPcxgKzsrwWBrMmRDgsZQEy6lKEEA9R
K2dVBh4eZv9kagSk8sSETLLJBPQEVPl6myGgG6jkEz8H/R4oc26gxYe+VfuTbh9VN+KNtO976i+7
OuupRZw2PVkGCAt7yjF6Wr3VaY7VYwY546R19MvwukXncbqA3tD5j7sf/nRFlLF1MhR/mdtTCGeS
KANUnCYbKk52cUTPydVA80rp7UEB81epN7RBAF6BVjc+8+cAD7XLqSkS6NWW5EdYPfYtxx93846P
32cT72rWjGyIFkCVla8kyq5mufXVSA+mMeJcVbt+icc+vhtQJJBK/rySFs+hqu7RYCpnzRZWR000
2xg59aV9Ix/XOy05bK73VFeiVBJIC9YycgHZHCvUZ7fqZ847jO7yb9fuJotgIlY4gzyziiQUfNZn
vfUXzJGn0+VsfNHkHJhgLiSMfptz9phvV8bQU+wkNIaFQ/IaHSCD4YpBU1mSi4DscImheeaYC1eN
i3nWIyDQGpB7gfvW1+9Ul5I0Fx5Umjjxaj8Ubz4mc81KXVOteQoeSiSkuYXW1RGyfeUhPCn3oys7
4mH2qfzlwD3L9Oyc+6rUmTbOUqSKUuQ9+kjFzxKQqsGvIC4i3Wmxtd5akk9fNfSBYbi3E29Kbfca
2KyZeWJkgjiaZos1N+RBJLlXArrPiVS/HwW81g0R1MEGKEvx/59XJ4510hbJGgcDcBn/kJklP9Sr
+C2qULcG/TuW1gvBeas8o8y69GYUuzws8PiFZFB8UGZvSngLo973eds+L4x5KgnF1MrrCLkA7XL1
6FAtRNCD/ghdKTc9hjaPyX6nVvTZHhPyizHOgS6EWld8Um5B+Qh+Pfm2hpBP5UcN9B4GsLT1t89R
MD6966QF//4O+PwHMHdAMoR6qS9KHhjGlSYkVq9xoubOw+yTBVbRZ1a1vixVMwVmfnQUUAhGbmH3
R8qGMR244YXjJBoTPWuweOumpqfIM6mKc3VMPQ3PBqA2gLdTgLHu3tTK4xVGdjCUnxfJBFEhU8a4
qSo67jq402uWWzEE7k6dlWPkqbxY/daNs0P1oB1iN7/kuRH3GzNBNWnGNU0SFUOUx+ZJhthEfRAe
m5MESDuKapzLdgdc+HmxTFA1TQE4crrYYcL5F57z6DJr3Ry6fkNvTd2FKv0MBU5y9Hs8/WyTiTjS
bOhg6NAwBlvLjVVLyD5D5TJVarswjWs8to+UPtlal3/PDfnZMBN15rGO1LQgGMGYXur1whge1PHt
fGDjrY0JOloZT0pNIP8gyq1X6ZVV1RiPK51QjuhL226FyFYhIHbe6u/XxOeFMaFHRZ16auoEr4Us
dasq+dKN+et/M8EElxD/aVAqQVNTxSRVBvIHHqyNswi2Zm0IdQMBdRz3uA7U7k6Qv5xfwU4C8ekr
6Uw8Uc1SGqtQSYPxW/WU3HX0REcQWRttaMcMOUWEWOIFeeZmLryVMRGlLkxBqJIyPubB8AqXJ9DG
RXHyPn5FdddSQNaI+R+OS3BXy8SRWFkEoVHyFPiw7KoNqO7J5FdgDBXvNSjlELe5Xi54wZPj/uwM
MyT6QBfaACaC2sW1UA1QVB6OdUVcJYkdozSvBYi9lv2/n1D7vLNMRBGWddJG3QBbSHmD8XqUnSw1
e+K4D28XmeihpLUWhj2O9nQMb82v8fvl9818KQIBukNo33JKaJzrj2XqUeSkGipxSo+q9CMPS2ua
/LHihKudd+rnL8dEjkga0jSMJkwNvyrvhDwCqKAGByNUwIL9TUv6szkmigD7DdBSDaGv0Xgdou81
+W/fjCXkGYtG0qDOkxyHsnVQcbCyJqgTk2Nlp57xaRns+FUTlnLbFoYBCg7lKL6Kjw3eBEbQOeTY
J5BwaX0zIMF5/6Pu9Xs6SyBDhcexDHW5z3l6Noo6IAoZYnwb+l0UBXVRzRZ0qVJrXDjB/g9u8WGM
cYsJIljDIEhDkEKSebGMI4ib3elZaq3+SXIzJ/ebw/nl7Z+uD4uMZ9SJWBVmQSXgxOc4v52Hu/O/
/4e07pcBNnetAQlOlwzXC60+JVDiALk3nsi4A0LHtGUoNaQWwGWjS1Ffhsl/LdPr5cwGsumsqSqt
XpcEIk3FaJOluWxBlV68DmpjmdOLOaODpKqeAKIjKeFCwPYfQx+rZ66geEB6UCgCfcN2P8GqfIix
aHXGaz0+tJcmd9x1/yL4sMfcPuVizIq6CDjoXht0/gjtJsFvfV6M/MNJ/LBD3WrzNp/Bt0AkqrXR
/Zzc/LsMXoTINaEIp9OxfatyaOFD5JUE9kPzh1XmvlmmvkdRoIGwUZY53dC4SSZdmlnocXyWcyg0
5sqp8r6tRx1DTtXPOmiO8xfDyUAzZpEjsVM3/zFYPIwyjSLnnJSJMsMqRLoETfGgkY8teavl27i4
WGrQ9nGQa7xPyEQYvSWqZLY4jpgCSkMoWDzq8v1//HxMTOnXItHVBc/V3hGuuzvFzUGa0f7jitb6
UqJkc94iJ0azKawsCU1oTNCX19GdFSS7qE0nTE/QauNkdzxDTCprlJKWKksLnSbjtZfv+uZ+GBqr
GnhQfN5FwJLttFEUaTG0w4PR06+zq+wAwMCNjhb3ao+dxRd55Hi8zsSNqZJbMM6XYaDHhV1Vdt1y
5fN+h5PRy/vX4WVz1CXK52VCnnocM69X/QkglSE6ojFq5eoXTfRkROfw+3nH+EM2/mGUiRjyKKWr
AjahYAb/TbTMFuQI79VeCeoZBIii8L0si69Ckvq9JoDIpbOXuXPT8Q3tixuQgFk9aZzzfxLnAOpM
bEmmphnA7ZsH9Tg+m0UnWUlXZrbaSDzEM88SE1P0Wgb1bY5CnG7iFZK/iXDVnDdhwDPCxBNNnzoh
T7GrcnpQQLpvHlfe9BDPBBNOItRPw4LgdIfDasWVaEEcwamklHO232lez8RgNomdmgUKoGlsBtXP
5Er6pkF2/GYNsuP6ptxIvuDLOHc9mo/xVZ7jHNKOa3bN4/fnLJZNcZWZRGYkokKbYowdSLVS9gaT
U33irpTJSkgCbTEhT1At8VHtyq2qtaonKqKXQm8lClDqa75KV3MBURnaa0VPyBUvItAAcT75Tgv/
U0xgB8OydBh6ID4QTw+o96lfaVoYe+3FfMwC4RYpEj9z4YRwg0bCTeYS4gWxlvWaB/p9kR2KK0rk
VFziJryfn8T78acMEV3hL3SwPy+UbvvGqi7kM2nmASQB0g2iz0yeMy6xAyfXNJjIAp1eIVREYLEG
DE3TEXToyX7RXYr6B93PpcDDB1MvOXdemPgi57La5TlcVbudXDCwYqpIOlJQNR0h5VU4OBeUwcQZ
WSsLJS0npH6ycRNlQ2mZusLJjf5QA/51WxhMpInNUIfSMVYk3lIlhM6PHTkI799Fo9Di+k8Xgcn0
QhH6DWXR5zhoMNWjQ6kqrn6Q7O2/GWESlnGKtanUca9L+fTNVBTbmJYXKSPueTO8g2wyEUUjRTov
g26AIHdypVPhdj8Km7L6zG57nH+YDq/pwrXIZCzaOi69oIeAoj71JwV0C+ad8JqdKAOo4cUvpgMM
8PlFclyQlRhuqLA3gURVMOgjdGpdEn89b+AdPnTmRLFoyqitIfq7aGC1CaI7+ef0JIHoNDsWl9EP
xZGOECLpMYgx/4i8fz83+yk+mUzsyAGtThJ5QtWyy61sAQY2+f5Xi9MVmZLfAtzH+DuZSFSZ4JA7
ZuuBjkCGN23sSSvYe2ZXwfRcbgte6IKILbcziwdJ2b9WP4wz52BpxNZsRzEMQsUjSmEZodVlt5wV
8owwhyDXMYmUdnhbSZiyDPpTddXZEmSG19vhq/JNP1aOEPA6SX9of36sjDkHayqTUtPRXFmOs6P4
izvg1Z/fjxcK7IYnDFw+5Vc9QLF60FzIt4SvDLB/Lj7+Avrvm7utnNpxkEwse/02/Vwd0/tnsDa3
DOhoULHvADo95z81zyRzneZzWsdiH2OoNfNEIlkR8KnnLfwhvnysijkRAygLmqhLonfmRe0oOZSB
t3a1awntCgoyNjkHZD8x+TDIXKdrPc9TP7ZhYETxQ1ei2hC1bmcWj5PEI/ahP/V7nPkwxVymYCDt
+rFHR2YevwjNg9r6WvRUGG8Kj6l9vxz1YYi5UNtUI11kyAC7QS6q8zPo3qX/n6SOOvmZBbFFxqoc
1RSlWzTIv/6vvAjqDZJv3CteCpr0inPdcQ46W1IUm9bsodSCJF0G/WdnZSPIDsnreQ/k+ANL/amQ
CRT3IbCmU3vK8UyU1RujSl0D7//zhjjeoDERpEzmLM5lMABibNuuusKWm8XO0tIeYp9MHPox3qdj
gkUyKLNaKXURAOj+WPWND14Db5knzhOH43gsWTfqNGCN65AuDqF4s/QVEOuh20/6IR2NC7mOkQ+F
lj7xIPScuMQWDsV4mXQoTSEF78l9RHo7b7WH87v1h9LrrzOlMXGiqCD/IhlLAm0iqw4KN4i9pbTl
B1obUu3H+lK7E+/O2+Qti4kXIHMshHbAHaMK7d2Qr0FoFP55E9xlMaECcmCJuNJ5xvarfJwfEhek
GofajZ+0awNAutpXb2TOsng22bqh0YGRrlVwjXRu6Bdu5Uuxl37R8PwFHY6KGK9hhliw1IETP/5Q
lvq1h2xLfMRIqtkMMhARl+2ppYzyAe30AKg/OugC3okWRZ2EvJPO2Ue2qqiabQFCeTk5GsX3Dnp2
+b8XE6Zp5Me6mFCi94CtF7UKGRU96Ne7XPUqbldfPh/r2TpiBxB+GBoj4OjH1ZPdxo8hT2d3J0qF
HNr/npERKzJFA2hmUP4BV/w5uZlQeWoBIzADVX5SZK+YLqaBE6v2vWFjg27bJoEyw2hRuymjgCvD
j+3ClTyMoqE/RsEK4TfZGS8jT+P44O71sjFKA/XGaCyu3UBmgH66xTw0SupoQt+AzEa0lFJ5Pn+4
d/1uY4vJpbKuqEaxFnNgDie7GL90Geck794qGwNMTBxSdZq1pKiAa8RsqG0kL0PDCVC878XEQMFM
5ErvdCGI0JFdRJfox6x9yGbuBM9undxUZIzTaQpmoJi1jL1kpNGAXIaOtQDwdhn5KI47CIDB+V3Z
gelT3/6wxCypiY3OyKE3eWx+KsfFV3ztCCXGZ+NUVWBULS8mTzy1vvQscQzv79aHXSbUqzq6oiDN
TY9pO1kLoLWL6sq8oWje6ljovF5GU6gvkJyLI7d6ku3YxrszkBNMLeeWcEuJMEp/uDC5Q5H73v5r
eQrz1pSXTEEKoEDAoAS+KX4MeZNAnO/HMoOJxthoIoZ8g6yJ75QQbMbS4HeqeuD4B28hTOwz47Eb
5gJ2IHr4riLtQI4BmieK1cXgtCxAHsRLoPZLcB8+yXK4rqM+dCJB02L0JlewlsvKHiGqK/jQpbe5
1nhfkv77JgjKlWkUYQNrxmPxKtsQMDjGTiNYwzO5Nb5RvYl5QpfK4nzY/Vjy4SFMPFySOaRy6uho
/FhUyxys2ZHd1Et85SHFABmG6I4q3DPyeGWQ/Vft5vMywSWqVz2q8IxAhVjyIKLjQyIC7M0uAXoG
YKRrDZNzvKxjP83aGGXijLaYahErGCADqqV5JafBTx3zSoeAQYZmI9R1ncop/ba0z39mnvsyYSac
DFPI6aNwzUy315Yv8WD+1b3zayPZmla5lonUq+sQDNlVTF6GGaAgHkcu3ZLf3rYfX09lwsm8iHPT
0hOB/uwreHbAnKf8HIzEbboRuNae89V4LqLS/GtzJqDlZIrJVFGuh7ywlyeKNh9SwILtPrdaS7ZA
QpjaCs9LeMtkgk0mrGDVh6zlcRDFAKwOeu5NpmmXZm1pIecC4q6Rus5mjZIQLaSO3sfWiafZALjf
gH2qvKCzqojbF4RYPDpHTqhh5z0KXaiXQU7w69KxARVdqFha3vzXzWMiy5oWSgn+Lrp5krcGwhdK
cSc8gW/+ARvnDSKXJ5e3b0xEScpUUho1RS1pWAQbHM+93ZCuBL2sFNQdHTyUdU6fhhM+VSaeRE1Z
Vz0dUFjX1hpblEbQN2wLN5w403ecCKIyEaStzE6PSgQuEZgmYX5LeVwG9AfOnG22biUJhiZm2awd
KFyLHDLMOKDPzNUv5PgeW6/qUlUEbTMtvQ+Pcnw0lLeUC9Ol5/PcUpiwIS3yoAzhIATDsXgqA3KS
vpigRZ9/DkF+TDxe94zjA2zRKmm7ru1jA09Z03Sr3O8006nHxJ6WhXNb8z4eEys0cTDlfsSVWYyv
qmFN5fXce+dvqh1O+U+ZOFuuQklFzIkcUdIOtB3t7jG6HLwKwyetj1B03hjvy9F/38S+Jp/0oc4B
SRzau2kiVqpBrBP0wLJ73g7n8LB1qtpYcgNyN3A34TQLX0Nev5u3DiYKZBAMMkMFKj4L+DAG5SFv
/LqEmHT2d8/zX5e8xkQBqZ9zOZTGMKByF5fxDRVMGDFYlg02JQT/ielHl6vpxgmrbGmqqOJ4bWeM
ETRraUltZYUVAMAASw15exQyTqDjpd1sQarvo64NTSD58wH8pLSFVKvQA6fciBifsHliEPK+c+j6
O48CuBSYQ2UsemIuHSISWmWDa1pU2TR2XmLMS6geZeERn6U7ydeuFUj09a8yuBzQFvxy3kN3scma
KEk6/guWZZG5u2YgryB3SkrMqY8O8XKwVoTOelF680V/GG0IKqDV4xOk4vllLXDO4e4M2NY648A9
GYY1y8DObUanNJWsuAuS9KLDLKha2HNxU+iGI/J0VveimQb+OTDkGBoEF9gubFiNM6h8oCch3pjm
ZNXToeKylu4579YIk7KmuSwM6SSZweIXT6JtHBHS/OpH7NSHEYOgi6Ocivv8kfuc2/OqrV3mDpq6
LF7rFnZHMANBMcBLPWi1gTdHuIXaDuBbvFtot2OvieAeIdCEEUEA8DmYJmE91pUCNUuMvuio3hlH
xU6OKmgTgd19Gd38Tv4K8k8vcnhMFfsb+WGZOUHCPEKeQFHXQzp9gZ6LI0aDlfzV5bddH/0rNpdF
sfZVBQklPMe1QzpYav+k9LzYs79rHythLiSCXQuVLMVF8ahaNPjEjn7VFxg3HUGrW/vxJfnOOfi7
H0+SFMyxEmLK7xXZzbL0Ju5iaV1C2kMxXurTePpnqjazNd2HnHN6SJzIIQ/nzdIDzaZI2sYqE25a
rRoNPUEZdG6CSrvK8gMgA3a5gGlsgqLsMDjn7e0+vLcGmQgjzEOqLyW0yvBdoTbcXs9vOShvU1Rw
/hndnyQXY4U6Z5276GVNNlBcVNF9F9l8s16SaEkmJOjZT9Q36gAktK5pY5aq/gkRGTd2ufMIe9nn
1iJz8pUsAyQM82dH8ZZqeHZ+4U/P4nURUEkqXM+cm2PXfzYLZI49OP6keRpBTaCUT1HxbdZBXVzc
/s3ubYwon89eXuX4x1Sh8tRgqXsCq4Qd4WxgKNqOX2lqWIFh7cAxSkPzbz5KZBFjMTp4Cd4v7s3J
6PoqH/MOB76JweNUe7GnOfkCiE7lxC4Pt7/7GTfGmOgir6JZJhpuQK1NbMm4NdrGUnKeN/KsMPFF
asVSzzI02yabctpKVvESG5aYWvFTeK3aygHaelAKq3no1r0EFURRYDFTVFHXDcYnTXE2pCyOomMv
aF4Y6fYEqQAtXC094YTQ3fuWGBjKx4ZpEluGSqIoF8GCGQYxHifybOnzExlBtax+lype2kK97jcH
UWVdkggUMTW2+Kwt+SJHEt7EJYDy8TMZOI973u8zR2sFvaZGBDUNygxp1+hFYstLvHY3ZrME5mDV
ebxKChhBjzIFedJ50gPlBO68IgEpcGhB9/BSu+LJVe664cYq4+wzEVcVXEwpgP+LXRmulldI5jlf
b7eyBRbQX9vDODtGeyo11TFYOnqEEiBBzpsyI+ZPGHeA4KB08zdYGAjTKqoqg2ZKZFGRUrbUHakh
4bXMqAvKr0p53fCYC3afJwCxEaxLk8GzxGStgy7Lg1lMMyTK66C+AeDLlW+iwf6HW27kwct2O7Jb
e0wCS/JkrCdihICzrs2l6pVeD9b2TrbKp9EOT71LtaEbEXXQ8+F310c262RCBsnAPlYpoN+uUGsd
RqcZTMsc/zXLKgQMN0aYEzYpBZlmSHYFImiKhufJvO5jniT5fgqwMcKcsVFGG1NKUO6cbACC0c3G
4KOr27P9v5rrHDC6vHtvgWARc7pIODS26dbWsRRXQ5wEk716zat0ygPAIfGqJOM73UB4ILdqa0E3
4YIoNL/jEpjs1fKo7OD//QXM3uEdqZJew8iWgleAdIDIhq94rd9xbujd4LUxw+zesA6lIRs5ZjLG
e3X0RQ3T4o1Xk4YTJXddcWOH2UBoF9SkKmZQOM4vXXNaoahUJDwWTp4RJibKo1lCHrU0DlUaXi6K
4Erz+LUxm9e/OFabtTBBcdIqlHHFdT6QuLalybxI88EDpTHn9O5eXRszTH5f54tBimkpjkLjpJBq
rHk6Wry9Z/L5yBilbm6V+RDHTqrlVjh76XSSc06A4K2DKXiNUpnJQi5DtVa2SFHaMzeJ4Ow7G89j
iLdJoRChIxiCo80S9cdudf7TnrNtM2mI80KfjTRQw2OS+aZ020aco7hbtt0cebZV1stjrGkV9qM8
NVftfX/ROKtd37XQTebN2e2/5T6ci6009G2ZLlVJP9lJMvw2oM/kCQR6Xusugy34pVt408XfALq2
K2SiwLiMaxKSBgQq0wtZvXC8jZuEE2k47sZ2xsw2bTs5LkFxsy61Va/ZD0HiRU1OcFaZCBCRJI5m
DQ9+bQHcRDy05m1iKDYGeCf5lKJRYXCzzP0bCZMOkoixV/IO3N+8pDLFWOYxaYRgOVKha+mQXE4o
FysHPo5h/wt+mGLuBBW9MHVuSHSUmss+eaizm785Sx+/z3hBWHVZV4ka1LnaQOhvqtUro7/ABWtU
fu5/vxZzE8QRnjXSvKIgHK03hbjcrCbYOg3NOb+SPxyjDzusIySUAbOCQD0yO09cbfmVIk0VJ70a
TtLTeAUlLm5msLs9JjggiSiiSshyvgNpqWXEyKG4rL0p8dPIS8F5v89sj9LmVdMbAwQmtHa2ht54
STWZ9+F27x5TJ7oBmndDMZmUWM2XuFJD5APpaXDXGGX6zu8PiS0PqCUpnnrEq8mO7nklgl0Yl7ax
y6RVzUC6dIEgCNIq4hmXNTbLhjYdNL8hOS5+LQo7C6hkVO1DBOW8s+wGjY1p5lj106IVRhMC5g8q
fdqdHbwu4Hdn93PljR1m//RMlqZknctAe5zBjaK4ECTwcSWCuBDcmlx33H/dbOwxZ62vy05R0gIj
Q7fIVAgKBRABR/C4y1vLuAeDx+xSZRx+nOL5EHP4mqVP5XSShUBNvVVaj5mQOaF6ifI17xlMt+a3
KsVmiUwqFi29ajbjVGLrIASpHvCSs4C7cKqAjkJF97xGAM28ztljMjOlFLU00irtsIDWQEBVd2pe
u+I6Ky5b6SBXXI7G/SP/cRqZFI1MChHGDI8NaPjiQHQ2DkTWUNmrxpkczWsfpfHQP58/D+eNqiyt
8ygVOsSKoV0RqV+z8Puc+ed/f78j9mvXVJYuXzDauhHFWAhKEtu9YE/dzWg+dvEBzfHLUKzsVbiR
/6ojtjHKBJhRLsowyoEdhp672hwjkdh1yBtf3q/LbKwwsUTPpZTUqxoG061xa1qx3V1ml+WB3I7u
iswNzQbOnc3bLCaoxLNQz9Gqoi4zVYrfSGCxDcUhsjlbtpvJb9bFxBJIPbelrgzlsWnRyKU8tpgj
AovA9KzcD056oNB1XuuLtzQmjBRFQmIxVfVDn+qOYFRBTcKH/7guJoD0ZaqadTqDKddV72e85R46
C0IcHmUF1azsoXmQDzyk3/57YvMxmShiSj3poO2CqSV7sWUoNqOMABQ25VzldUz29g3E7AZkQVUC
uSLGPZRq1s20QE6CDtjYa6CAOOiQpuB8RfqV2LC4tcJ4hwGRR2gpIDGNT8tRR3NP98Be4xoBRAu8
wUHXyzy2fuTxBpb2V6fIqmhCmQZz2fi7Nrm3Xgtytc6gfQHLEZAUFhFdSZk46cHudunihxXmTINv
1DQNYEBxyVB4eXNJR94XYPWza14atOfyW1PMdjUm+KHKSdcPantUofupv53fqf0PRjEBpiiBAorZ
qN5cwf8KnOxhxOiy/M0MXaP/ct7EbokOifcvG8yxbeNSHbUCn2v2xlMZDFdUnYigtroCbQFy3wPA
VQ+ZI14MQQE8MG/gZTftQV1cAuMcfMKUmdOlxciR9RQlSTolXbix10GLFwMIqTXdzHZt0RmLrvEB
5Yk4X3e3fr01zVzX2Lu00dtCBymo9I43hRyuGFD0UHtJbmRO/WY3odyYY5Xly9wsCzPPpfdiaC9b
lJwjAxCikC3No4087vVGD9RvB/3j27K6GYssLUkICC+4R/4ZyjIc1S0gMJ+6kGPihZXd07CxRv+a
zfE25WGpFknNjlUWKPkNWYu7bM79OCuu0hTSqrXmFeOFHmmOEnqNkAyAEAtXeTW55116N7xt/g4m
AEhVqsqGmWqHboGyBQRHC+PaIJItRT/i4u68rf1oszHGhIBIz5NWHoGFDi8pXgp6KI4SqD40BriX
A9eBmHAwKQJZxCoqj+q1dqRk2II7oJ1O4WBop19xX1q74WezNjY0CGK7FASzCGW32HODmuBsiTmn
R8BdFXOnC7pWxPIAJ82/5ifDn3x0kZ4FaAocKczEDCReeZvnp0zE0dPCVNRmhAZJc5lVpWVwJ/n/
sCZ03wy8yUWZLXMOs7zIWQsGpRbywhBg88YL9Uq3B4cCBEB0wYui+0v6sMccvXYxi1FrKhBa1k+p
cklK57yb7x8p3TQVA3FaY+d/JjWLlamHSnOmYgyXHCXxbTZmG5odYshrZf/hRvgwxrg5SEpStY0l
4yBdJ1fzKYaspXmVvvU51GEp8VXmxD+ADFjvz69x/xt+mGW8HTQoYEeJZfOwTvdjc9/PnLDE+33G
z2OtyIYGnBwBkHDq9FNdR+v8Av7gdR8rYBxbWwxxLqsQFGVouKG4Wd3itVmAQDUIr6HK4SyHiPfC
3n0cAqj5yzOYO7QFUx9kLhH/0iD0KUL12+DIKKfySsX06/9+lf2yw/Ym+qobtGWooP0hhYW9FkoS
dKREAzPJZbfPZvClcb7mXvSDAp2iGpKJdPz97bi5znRDr4HyFTFFZNMZzMIlbwDAIkO46cG/1ttg
fReeizeOVXpS2XVurTLOH5V1PGNoEJDfk/k1uUjRoU0oDW9ujf7/QxOK3oXnzDFO31WDKOn6CISW
mnyLxeqkL9LXDmAVKYowAnePurA/Cm3Qm6IjqYO9pvmhmte/KDPrgL2iAa6LePgwQAKtjmtlMaDN
jCnhvv5SqIdm4l0zuw60scFUSuMOPeK11vvAGJ0utstAh2aOEmg39aEDDu6FqmOKB4h/8bIweurY
T7xdHN3xjR81szGNgjbg1ZNHtlRjpi9y5PFhMX19bL285HkQ/Vi/2VNVDMarBOzeLEMJqHhT0kiQ
zFDnHipma31FKukgmrFgZ3r7RZ3KN7Oc8CQaux/TMPLSwN3lqqYsg1rcMEU2y50nOQTPfo1BaS2D
7OBLU31vkswCqYiXx9+7v2Fm1GnpGyTceD0QJuahlygNwxCaQSi1idUtYeuLUO9wBEovcv5s7gUE
3QDaBf9TdSgJf97IKoHSKFjUiyA1X+X/Ie3KdivHleQXEZCo/VXSWSQfr2W7bL8IZVeX9n3X10/Q
NVOWafUhprrRDdwLA06TSiaTmZER0FsyvxVCbbhNL13Z4C4JOSPy0ga4IcLHaV94wS/G/kgc0Jpr
L0Hoan69D67oHd6D59e22YFZL47bx6ozqjKqq+xdtlGHuOipdojTAaWt+f0A8jaGlhbRZP2LVd2Q
2RwHpNrYnbk6Gy1ZGqCMZ+It3/QX5W1yF5SqJqhYmdAsgL695OZ70U2yeQ+bHza5CJu0GPhbEniM
EWGGQ96F6i/BXm4FVUhN/1kV5yjd1BRmHgOtGTwQ2Ybi3Q6Q5saZfPPbiAxQOg7CosfmolAk0CCS
qAD2zvlNZLUlGpvA9kId6L5AVSzekV1wNC7bE6POnI+ic7fpqCuDnL8kCD9NQwFiTubOMVOvWdyS
pPh/gyPYTZElLsMA8aqCZ4iMcb/bwR1/WG8UnZjIzSTMg4+YWoifTGSFYrlEwZbysz7VpFdDr8Ju
89Q+ahA6q53ANRa7f4NuoU+PwV0sCU7hZuz82FR+3kdNSajXKjTpxxL54VtGn+XQbwHGyG6FrO0i
W/Tz0csnA6OBbRP7gNS5VdM5iXU11zu5O1HAO/u/ueGhhc6mWwxqUO7Q5XqsjVEaQTo+eelLJy4U
Jx1FncHNcr6xssIdvEUN4lADQZffyNAzYPj29NB2boLB6HcIae5iSlqaXYGHsq36cuOuzHKHbzJk
JS0BHEUOTJ6q/XQMveQK/QOUdOCXgvOweQutjHEHD9xjhWFgpRDxPdXDUSsPVN6dXxA7UV/XY0gU
/wC3Z7H4torKU603TRWADFvFeALrsCqoZ3QHwztvZvuhZ33YYSdwZQdCNdoiz2rsx/KhAnQmcHV3
JDY0tZMMvP71/TulH7qC2d+9MVemOX+ULS2y0myI8Mk6L2aOsssPlpM/gekBr3To/I1H1FPGv9FK
MFZ2OQ8drYYUk5b13ihJLjg8gkSyZyLoszJ/47/f+g3BpbqJ3sthOTKxowHhammPRdqdIApk50ru
amqZC8LWVoRe2+NCSSGPyWxRzOLO8XelsJsWzdbaocXxvL9sRay1Gc4tizZv1IyJbnVD3NlKpb3m
lg7KcePAeiSmCSjkIhoz3roE1ja5o02GYVGSd9aYMrIl5S6qRe+SreCxtsCd53gYemuQA7zAfDZj
mT7Mz8vhN+MBuZd/nt/CzRLB2hp3mSLkG7mO7AQ1aFYhYJJfpmuAEZgcMqhU/w2n0Moc5R52aqUq
Qcx46MvUt+L9OFzkmsDZN4f91jZ4b1f6ZaYlprSDB7W1gUhBetC89qCo0d3lEF2h8fMzeVdU/is2
0rVpzvGtaKwhcgF+5XqH3UTVG2R1Fqp8U+5iStXc59fEFSVeAo/kqc+Sus7lgkahZ5X3kZTZkwiI
LvIRftioIkM7hpoGbQtINGMAt0dF1nLC+Lc29V8isUwJsHQJ7wCdStzBVjNDC0BPTI5NG+00KtlB
c3ve77cuzbUF7qbJTOT8ZoyhrcUK3IzeZmbk6pbg2tz+Mh/L4O6UkcSDOY9a58n1Peg3bJK8nl/F
5mT0ehnc7aEkatCAVHXCZLR+G4ANvfEKzEYH6NhBC+dUnhjPu3Ss92J4kmhxXCBEZRENm65KvDgu
3zpkqXaq1/fn17dpA/PeOqYjdQxDc9GiUMoYef7MokV1o7X5RduKCuXbzr2ywUWLXKkAwRiYWNFO
9dMj+Pw83at2i88Emcw7/e78kjZzHHNljwsRtGyyZiGmdcRc0YB/B1tx5aN11T5DZjG66h6XXcEk
xB60/7iZ3KHStGJSSJpDLQngMdVwWshJnF/b5n28Whr7nKv0Tc27RVVaYno0GTCcP5qRYy2pZmcS
3maTNXROHqqJA1aLYX/e8uZxXlnmTlpoBnmaSArxpla2SXxdgWsirQRPlu3TtrLCnbZ0yMjUyUmO
znR4LK7Ly/yg3pAr82eMEC+5+sX8WuKkBU71JppJFi2QO22dDOhhXmM4cuku0hAAhvlOK1/+2yZy
iQdpdTNqa5N4kdztumQfdao7ikS7RAvh8o2CznWOJCrwlulqniH6bLog6xc4oiBuvPcoVo5IcrDv
1lWLIstcePIShHYFydS/2S2VShjClVCs4narN4lSBgrkpC3dU0ovtK6hAXPexL/Epg8b3GbJUxyb
BfSWMSWYDTaer354udyizYaB+2SnPYtKtf8SnP7XIGDQXMBdtJK0PaaZ/eVa1WxMZFzIkMKLHQKq
f3d2zf3oQjdEqPbCDs6X9wmu+ve9hFkuBvehNcl9DEEP2TTbi2gY1BtptjJv0MzO1af4h2BfRfa4
GFyk84yOL4ZXg8nWvi1P1AG5mJs+QEpHvbdekisZb/XiUn7+j3a5EDz09ajMy4R39O1wGhjgowY4
2zwBGO2b0H4pwY4rnrrfPg0fu8uFZbltIj0pltgLsxYgMjSbReFXtJ9c+FXaRc9DNtjcVk6U3VP5
pIT434fz27d9vXysg/0Vq1Od9klgNBqbB27vyujbFJVuh7zHKm2jPHQi5N35wwen5EJuHUqBMmmg
XQU2GZwz5aV1FV5Wu/iecc8lh9oQBC3h4eMiSp5kij6RKfS0b4Vn+ukFOFHd1FlQbWkeyQGgZTRR
RUMJmyUywAv/nD0uxqSRjOIO2NPAcW28VTepT28ACX0acaFhyAJ0PtrP85/x/UFy5rTz0blLNF2d
ITeKa1S/XDD9jNnu2/gB5IXJfjiq6DDQeygw3VXQJ2qP1lG5kQ7S34zwrpb9DuNZOdMyVtlCGGlq
0TevSyifjEXvbFMPd+dXy7zk3GK5UDPWvR7IoDHxoexrpwRl6votKu8siOsZznlTIo99//lqTWDS
neKqx0uQMVGojgJSYmhhHDvMfXSHSLVFL8/31/q5xXGRpdKy/20yjNOu8ABAem0ku3zJnbd+n3sS
1EX1byWiG7AGGHprROXd7bBj6IopYZJY4b+hMUc6WqlwXUmqpcHFDFyYXRV9Jt13ujUOti6XGHYX
bPJ2NP0wyn3QQVtAzprNlgdBo+AH8kC8t97Ha8L7qbpBFRsDGUJQhcgod3HIeph0raFg1PPE6pNQ
jC2P+rN81YIAHxLpoEjuXUNwTrcztY+F8h+3JVGkWwjqAZl3Zp26S1ycaKSIsmp2uX91og873OUh
JZMlVQ3KNZA7cYv4wjKB9wSTml4MjkWOVHo0lpcAtdcuE5xN0Qq5C0XFfE07SUbmk0GKdlI3WPuo
VfNjQhbhJMimLehSy8huZFNSOLdp6j4EPYOEaf7bBIxXtc9aVs0xf1r89lQCitx/Fyq/iWxyXpO1
s9pmtQl00XUH4iJXh4Ze12EWdfG7xwAUsfl1fyF6UG+66mqhnNvkxKRqYcIouK/tQBpBXCiaed+M
qdRAigaOCZx8Lks1NXPS9bgFt4nWn0CLdbHUwVHNm1dTzZ6oOjyeP/Lb2/hhjstO6yRvgiUPI1/W
JrcxngO0iRsRRvWrESCBMUCHPAMUW0g+Pyc341DRJpe70K+SEwX5AnnJ+5vz6/j6ZT6b4Nx9MDCx
T1hC0+ivZpM77fx23sBGLvHZApcyjUqrJmhm4JkCZb7b38QO6OHcE2U/VQ5QUgA7ivI00cZxWRM4
rIBUikOICsd3GFxzkvE57QQ7t3GzgnkQFKVwOJD9KzK3sD7XFb3sqtQHUe4429IvDAY5+WF+nsm+
BseIBXYuV7CZWwtb2+QWphd60TZTnfrqy/I0PjLNzeYVk9fQZrr7PUs5H/VFcL19zbE/L5TLBhWz
iKYu0lLPzA55HdhheDSWPWljJ7de5uVOsMavJxmtUEmigHmxRrDEuWSnVqbWLkHi6ZeVp7jKq35T
fNfvdfu74mRHyHftXTC7L4J32NZBAJ0VhIHBUsPqy5/PGinBlydXaIdlRlGjgxOkp6mRROLQIitc
2FiUapy6oU+9ecHEhGJHZP7/J3zYPqqC4UkHrsriqauKSDWtNEXrd5HtdscmkazvTLlelZEXZKDF
FxUI2Pf4fFczg4ahAU6mW4rBRam5IZOVdUNwHNBZ0eVLRf5hATkmzM43UPSfDXGOAQq+ZpmVOH/n
R+oP5QFseJOzgP5+Por79ewiPLcs7niTENyDZid3XlLakt+dRnSeU4c8RD+mXeeICdW2Ttl6G7mj
DeVgE7xuFvF08yoaLjrWg8BNZhFbhZiSSGBa9NG4M92TSe9ICq6pAE+QKX5e5ksie712OH+Yt+LV
alE8ZamB3CcotSU4pu1rWrz1rWbLmOk6b2QzEmP0X7ZkjbG18dNBsh7QooEOjl89GbULwWyn9IOb
8bmV3RY5IxMXEsXEzYWtTHL7V2vmMk8NbTyauXQ5UH3XZAJmuI3JI/j7hw0eJJmUqWlCcVzF+z59
VPbKcbhIne7XjDc43E8UNzZDE5jAQKKgI/GW2M9XD8VyzqkGetnE794MMFc9tU68C362zwAUZncD
ZtnR+BUNWWx64comFzrSDHE+YIRxwz5J6G3XZU45jH5XPgg8ZPNwrQxxoYNQ3FvqMGToaEuOEUOu
WnHbg3mjvRg744oxt2c7QLWzF+tGF3zG7TUC6Gcpqqx+QdqC5pXddjDd68+zccgN32x9ffjn/Ao3
rViKpFgScK4KPzU5mJkyNzJmlI1eRSFBf5F/adNlSGP3vJ3NswY+DIC0LNkCiQd3T/Za1mlmMCAZ
uITsyi7b58B/Ro/m9W+q3PoosLdx0CheR0DWKxii1PjrbIh1qnUJAhU9QKKegfqGfVnb1Ss6YyOU
bLpDptplfRA1VzbqGAaazBQfB/8h8HJXtSanqkS0KX1nQWP1qCSyUcmQ78xT+FDtrAMbeIT0yZ48
B84k2/GrYOUbFxAsA1ivqAj8Kg/R1uRRjmYpCSHvVJxMnzFrpw4b5GIBAJqwgi+7tdGyAVfEVuO9
weu5q1a4SElfWMdwppjZAZEuuVoy0cDExkGkaytclIk6GtMsI4FXVOlFYdaOrKdOvJDnjtC9Tueb
Bg97wUay38nd5LCJeSRMqWEbVe7wjwYZKquJ2OFncJbWSas92bUgW9Cc7EV67b+LCokbZVvQGmIs
xKIWKERNyiUPIRRaUwgDJDCJZhMo9MKXILHVmwZDISASfbVcfUeeRZPGG5nzJ6tcCtG1JKSqtYCC
cE4OS3MI9B2QalOq+RSSoIJd3fIXihqxArI1/MuTR1rEKtQQTwMfPWv6C3NKBXhIBnu5K35Rxanv
O1Rqyb2Q/nnrVOCZD4CHQi1c9dzHDPUuqySGtQoeZrDc/macXm6VAzkkvhibtAE+x5fE8jRciQrI
F7mLfmmqRgmVovWqJ/2WXAcHCE2hStPZi4pyJmMJDITk9lsOu7JpcDGWTG0wpUoE9mD4mNv3yT7X
aSn4gBs3xnphPIzYylCHKXsI4RLjQTNeKD6jVt52teiZvOmUHxvIC1dWg2TlCo49qJCH04zrV8Kl
8T6vhIml4AQ8FGNafBWByraPILQfMWRiGF8FAtQyQLaZ1tAHwzNS22M2fm+FdnwpeRBFux2hW1Ud
YtkRUcVuL/fDLHcG0zxQw1RrEh+Shk4SF7bRfo9zupPMxCbjQXAIv9ZJmXd+WOO8k/YJsLkZifyy
0C+NqPRyKXJUFNXrIj9ilMhdBt3V0sot5NbDm3F/3v5mDPgwzxfdoppgMl/qiJcXV8lyAaywGGGx
7ad/lsgX9Pu4q+tBmoNjANSvNWDQLN2hZGbnuqjZJvh07/n4KgPWwhz1iHpOfZTzdxhkPZZ16PQg
uqChaVttKPp428f8Y2Us1K3s9TlFiXmRUkzxMY4qCBxjiCcD11F0pzhMplw0Nyj6XNzli3QiKegI
6nMpuInGPam+dfLTeY/4l3j5sSj2N6wWFWiQNxuzERUq8ENEEFQIL4AacasLpBIsdWmcWbKFoy0i
J2E/X1nNoqTu0g6HvSoTV4buR3xvNIoNXR5B1BSFFb7q1zX1lDbsxJkg/FpcxoQBnnVPW2wV+Sju
9ovmkD0Io9lW3rQ66O/41tUCaTy3iyRBYpnJHUc/WdU+9ONLepP9qkwn/Fnu+yO5kN+avSYSHdp6
h66DzDsEamU7GMH+kZsVY8ftPAaBZwy58xv02f3gzrg/70CCQ8jX4VptyKeqlzUvTn2poI4J8vVg
fAQtBInz3XlbW4+Z9creaU9WKyNF18WJyYL1o+rHx/qgXTHBtejK3M8XmSN6U4jWRj97qZINStws
S+obavhNlskPeUh3C1jmpX4G9E6YorE8gU98V07z3nRfLc+IknIu0jHzugCHb8a8l+GBpsvp5rtp
eB2nxxikBnQS1WMEYYaHBicL+j1qNyEdqzs7C34oaDTFjah2sO2WlkLBYw+yIIOXkhuKOKpimaRe
BFbD+NgeVG85ADWDqWsifB1txWq8jWRFlzGZBG6iz5+OjF1htGGX+LqMPNf8EVfPAl/c2rWVBf4u
tRrA4CagnjzJz27QzL2g/Q406aMLUvuDeTXedm/mg/XzvNUtj1wb5R65OlLAxVRiwGcWxRssrwNW
3IjUYzJdjiKojmiBnPeP0jKDvB8Paml0p+xJao5m/8/55WzePixPN/AyYdrfbL0rjy8hXGLKYV54
o69ZNhQCmCDNLg6O2kuPjVwuGYS2FTGTso/Pn7O1VT7nG4o0V7TG8DKl9mV0AgNt2NM62qGMYtdL
6mDYGtqR419kX2uznE+mAxqQyqQTb8C0ej3uepRGetFX2+rf0ZUV3i+NSZ7MbEErHuTFbw1gBpH7
llo2o0tOjuz1E38//xE3yKaMTxY5p+z6RB6mBevSMcrJhvDnHfXxiIYklO72bg1wg209YMzSGRob
uuF74ola89vn4o8f8algWzVlM1dl7uXzUauv2+Rb1EDRyJpc0onmOYU7zOWB0pBUNLO02Wt94zrw
qz1Y1lwJ/EDGASRTznwU1Xq3T+LH6rg8cGwN1GGIhL5yf4hb1e7jHRUeRXaczxyK96O6Oopa1AVa
aMFIhylL2cW4DfI+KIgBzej3F5MgfIqWxCWATTipzUjT1Jcr0O+VF9P4Fi5CidatNFORFRPjPGDW
hsj75/Ayl2bbWnEdecELqNC8/rK+BJ74il7jJWsrO/2iuuwvqKCAvHnRra1yQa3uza5GZMu8DAoa
BoSfqRd7rI6UYHJUVEMSLZGLZRYxwqbQ6Oyl1S9T2hvaYEe9awo50TfdA8J9JsrV6FRafI1DDpqm
bjDxlYDOSd0tF5NhV7voinVrtGeRaOHm9b2yxoWUqZCDKmXWpuA6Se6L+f58zBL9fu5uU+u8iwKL
Jh5OyAUmo45QQhEh2zZdfLUGLkwMSxovxQDxz9x0o2G229QpQEz13xbChYY5jbq80pCSTmP2k0ba
XSaJZpO3L2lq6FSBhBtgLdxC0pzSaQqVFH3c6KexLyDdGP/THZF5gAkfJ6iwC+evQt7KJrcuSNMX
k9EDxE4GQOaH73OSO71oJHrz7KyMsC+4CnmdgfxN00bIfdN/suRB108Zyi/6dHf+G22+QdFV/bOB
XBgaNS1I5YYyyVkVFG8op+2b1+CEyYz9gha/9F3z2guRCPZmkgNFOChMKqi7vv9Rq8X1HcnTjKL7
ju6Pw4bX8p9R4XQ6sZvoWEnX7fJ6fpmb/r4yyIW9pALxfxL3qR/P9+rcurQbnbz//ysYINlYWeHi
XdJ2Y14GqImMaITHuNwTkQjtZi6hseY9Xg7AY3CRzuhTWUuyAowwCKTjFB7GcgLiV3GTNmlsoowP
5/dt0wtX9rhYJ+mxWhjBAnrY6YJq2sNgWTZEVHYDEem+b7rEyhIX9Yy5Q39/Yg91f/CWY3NktzuI
OI/nFyTaQC5etC1VQGcQIs/NMEkw2lF5ZSX0OEzSnuQiEjvR7nGBIhzKVJZjjDAq5KXRHkPMCWXd
a7CIovl7oehLfrTaPC5YLGBiSeKpY71v0IA/Bi/ytXnLYLzTsSU2vTfV3Xgq/DB1ZEFJfvOyWlnm
woeuj82gy1Vw7IPv4AJXRIrEmwd39fu5gxtU07ucAou1F1bryvotNQQ0qSIT3KlNl74bq6WFFmd1
ocS3sXSld4/nvU5kgntdDUs5Vmk8gK9APszpTianvBdkdoIPwQM8ejOngZFXhldNe7K8TpEARi3w
ZZ7ZVYvgYWrSmh5EFE+a1kKhpQh+BEXzNgbp7j9t1xcscxrrBSp0BQCxr3l6KKDHRwZBINis1wF5
8H+hVOEiQTEuuamESOOG/byD7sGOOFMIEhBIh+8iX7lpBRu4/TRbGeSiAbrJQamG71Jos0OemhuM
ArvxafGD69mldrTLRa/BTbfTAa0A3AEyazyWaZCngOQdtI+kKXYs+d6oQnsq9uc/1vuj/UvwWVnh
nDsGnQvJJiv2zXpJHMmkr8QM95kBPj/o2V4tUrgrU323dK9RKGqzCFbIe71ckaWF0DNGffBSo6MN
ROlE/qYGqQC0ARFPQ4LWJRcg5iEt5FxGA54MEygKf0RK6Ig0FTYXsrLBbWKIsVgIXZahbzanmQKH
cshqQaje/lAfNvhWcJ1pcbJEGWSx8+a2Ko0nUPt8h9LCacLuhUuys1ptT6z82KWme95JtqIH01aH
MiQSJF3jfH8xZk3tiTp7ZRHbmfLQ0+/99F1vRZjYrW1EF9PAI1BTAZPiPlUEeW4ttqbekyDFW09H
OTlavSCX3IwcayP8t1LqYSYgm/YbaAcxufjSyR1t1wDHwzCxIi3ercj+YQ7lgs8vAZyvsCtID+yO
LIGkzkT1NhEpa26mRQBgQaZWBikmD8BIjSmXErnFU43KV9YIBisUPBK1fLCM6QAcmn3eHbbLEKal
grHOQsH9CxILWj5pJuHZRi6SGMrQ+W7CmKrU2xJ4yYu/y/pW5rhY3ydFSDMV5iyl2Wnms1xDgsu0
CfShe1E4ZInql3C4ssW5OnpOdO7npcaQnOQwuE7TAtUGYvkr9Wh5cyjYSubR58yxE7F6SoV9m4EB
vc/9OVze4pq6iUb2GGM9qHHvS2oPQeW0ElAIbZ1myAz/+Xrs5yubcQw9Y2qMkL2GsHdrS1Hv1Pps
V7QVhI3NxBaofV1jzRLdev/5ytK8tEOWQ6cX/CPhXe/PznvReG+BP0jxlRcmIwrRlL2IJnLryK3N
cmGEttYQdhkKV9aCgQwpG0J71IW90K1gtbbCxZFiCbqymjvLq2dHvmY8QonbfS++l2/kYXEkt71G
7UeQJm4Gr5VR/gUZVXlGSxk7yhSDCARo8pf0AA7agwIC+UI4PfMub8f7JwTPDAjAG0i2+Ig8aBVq
WSYbCnL12wbsZ/gPPTamEFM/kN1yqL3uUF10GOOy6b7YxXtRFXJzm1d/AbfNQRn1pRWmYPGSQUiW
vyrNKU3vzge0TYf5Y+OLJFJuZqgXVwS9LzL4Vl/sqZUfzpvYGlkAoPr/dvKLKlIh12k1FLAh3RZe
eJSPxatyqK5Y5iiaeRIth8W41bHTwA8mZwkGWJJOK+91A01XFN8KQRjZunQApAQiF0OLEEfkrBQs
/x6LBaop/UPbJXYASohRwXVAvs2FLAolm26g4h9ojyB48XzeEKaQJlUuI5SA7Hl2mNYZw8hg4CnG
e+Ydb/GXo7XgYlYZCFZC1UbhG+eynMd0JuAYWq7T93FeAFiO0IgY97KjOfRouSLYw+bXW1lkP199
PSUaALNiChGVirilAcAlYqrZunQgMK9TZArwSIu7dLqmysZRaUKfAOlXQVmktSJ7mIgdzie1Nhxr
PJ53/q0bZ22Qu3GUZBj00kSozOX72iwOk3lV93aRG7vzdjbryRhqArgXtFoMLv1577RyHqpU6iNP
OiBTjcJDcKj2YGxy5QP6r3IOdD/gMcKh1s2EiKVCAB+AjgocQJ/tpnMIESGoqvmFZQezo+xbsBKb
p1RxoqsWEVJIhckO15e4vDLIXXFBkldN25YB6Jez37JFh2gveaXHyuaiQf7t2AXKfkbSDS0UXvqy
S8dObWbA4Vrw1umYBokfqMd4A5qDkNN2s6Stroxx37C15rDSKmDhilMAPNzgMjQOcQIoTbWeeR0d
U5e4IoXczdeVpjPKB0ywgWiGyzGtmimCqyYakvOQ74xI1/wMxAxO2taKrSmx4uTTEjiqFYxO2Zc4
mdHwIPDerWOy/hu4ladx3OYSizXIyObGVmcIxGQuuNpO2l0XOcMjRHsZ9Uy4/5ueKbRHDLDAA9EC
dPxn/83DJEZGWKDUMPegoThqRWgHotc++/N5n10b4S6MJjIWWZ2i1G+Un834UkyOYP/YN/piAPBs
0C3hEYlP+XkV0WB1aoQqhm98q7zhG5RakZ4Yl+TAYECZYwguwM30dv2043ZtjvWsUvQGcNoX65vk
B/hk+F7kbr6pnxbU828lN9tFu2BnCSxvOcraMLfQMNATEH7R3M9G6MVK5ggAhlVEtjn04T5sVdGI
22bauTbInQ7DmvMZ0ITc1y/NA9Oh0r32GcqmDivy63eiYtvWZb82xx2EEgwLWrPk1IM6YJke6vkb
FZIws4/DO8vaBncJmrWclFEmK56SSQ6tw6O5BOCxTm8wyvdTgViNFsmgZAn0m7i27K6W9ue9leWt
5+xzd2KdQMgIT7HfbHEAeR3HfQQQzd/kghAb1DEiIUHygJ/lq/K+SIFCR8upuSctNPSEbGqbldG1
CW4nFbAGDLEG8SIwBk5P6RVT9oVCZuFUEKJ9AyGYkx1AwHt++7ZyGEadqSNq6Sh6cDdum+qG0oy4
6euud4blUZEbJzUfGvMmoW7dirgLNz1yZY67b7U4kqkeYdZkqjtPK4jTjpGLJt75Rb2XdL84BTj5
VRPzsCj7cqsyerNqinb4fdGSY3Zi+tayqx1ZfZt1x1Hlvht8dJJt/Q0EOnZ1+Y78cLIH4eDSVjQ1
IK5iolCAAWeJ+6xlDloiJWW6iCc2K6VUMG85LXjeImCtrkNXaJGFra+r/7DIHYl4SWZVUhvQKLyQ
699M4hAmKu3fOE6Ruc0DuFoft9dpNtOeghgSBF4MMmrtmESn+ACKzHCesxhRsGQ0ynwjdyaImpSW
M2vRntJTaLX23N3U9eG8F21H69XKuCdzUQxlLo0489KBXBv72LccTDHspx3oh/bW3wj5MSDsn+/2
nlutXixWFgYEewkJl2vJdIYIENxsb1x1vvqm9478SE/ibd1MuddGucu3LHB+UOQhkExjYoxsQrkG
JJB9QsMTXvWb53+1RO7GLVt0R/q0BQIhswEaAiqX7PRTj5xU38s+dSUb2r+e4DtunwcU3iWQKUBw
nnMdXYrqyMzQVVAvZ5+9ZN5TwdvZZaQDoqHP7TCuSxom23REVZXbUErVcZ6ioPA6V3IWt7kZQYmN
eOMYh/KmeiHC8765pyuD3J6ODdWJWQGIEyuVU+HOII0j0d35TRQZ4TKXTjGCPoxzy7OqCjRYN8kA
om1RMiEywuUrS9LQuMzjzFeGb+1kt0pi005U+mONgi/RcbVd7I9YnbJsKkuo7owZxmlAGQ3ezcHW
DmiV/IVUC47zyhAXhmmlSCUhCpQ+wJYrG7hX+9tBXqC+efHfvg0XgUkRgIRFx4DQAEM90KdheEgl
Qa4s+jbcIepBgjKDhxq1vTp2RvVKboGkF7UN2JZ8/TYK3h06JqaBZvv8bWImD2l2beTJc7Mz2qyw
KV1uC9q89C3kKc5vm8CYynWUUtrMndKkAEUrpd0Bzj6kTjQ+970I1LMdYzHA9b/L4kOCUjSo6YNO
wAslvYof4zJsg9Q2agx17UbNUKltNSFmuqoufE7yvCl2UhrqoW1qxLpsUzzHbGqNgQhkv/WQ/E1t
gL6u9IV4IOlCqyw1bABNvxG1d4J6Emwx8zz+e5pQskPZTwMHEM+h0DbdNFl5bXk9GpFx/r2RZ1tX
b9TgetQt5/znFNniIhShM8Afi0E8U75V+n/KxEvVq5BcYkhCsKrN77leFhenSmhMDQWmUr0q6GxV
VxwNo/d5q93FxeiajfoUtPlVOU02BqvBZRL6pVoIcBTbx/HDpbigX0ySNFcWgn4ZQURiSm2KfgIR
BJZNB1n5LbelcxskYdJooZ/S+669CUXjFqLfz+1jZk4BKn6q5ikyCkHhP4P6fN4nRLvExfqOVDpR
rZF4cvGcLqFjoGYa/PpvNrgwHwaQ+gtoFHg0v6iy+365MuP9fzPBBXh9bvSxrTqgU+erITpVxU+q
PJw3sTkiApKaPzGKi++zQuqyDzGUIhlOB/UJdTe42X3ECjE7+rPbLTvzujr2T3Sv7CTbuhHVYlho
50PF2j4X+se2pl28LMDPJN8BQnGy8dRgQCSeHtX0FDU/OpHmn8D5+E5IiHZ4qlLgF9L2LkDh3ggF
R3Szir5aEq9GLOnaVGWR1nvNW3cywDYkX7DZqcm3bsEbdmRND+FUKzuSX7cRV4apy6A35N/zuiG1
owyAA7LPwe28ws0gP+lAtQSgjDjFu0VUGNms+Br6h0XOcSI8vxRoGBqeDJIo9WnSr4tptjXtQrX2
SrPvQLPc35531n/Z2Q+bnLN0NIvaRFPAgPjrsoPUc3zBHhJkl4829FIU9pA4qpZ73up2MPljlAcO
9cukG7WC63KAoKhEFFc3HuJelJX8y/vhwwz3fpjrVprmbELVAu9plK1VGw9egMjQm2NkolCAJnYu
CPRCo9x1Eqq9lJhWD97UA/VZWpwfJGKPzyqggBImzMG60IvodjcPoIG8AxxEJviPuPwLggGSHs5d
45VmZcvJJY7i+Q+2eU9D2faPBW4rF+AKtCUZYj+z7Oye1dMwGDyCVRTPWwAmXBHj4fY2rgxy25hL
zSI1EIL1mf4keNOeVMyelYea2MZ8jO9DB3VsX707v8xNv1wZ5W5pDDL1PRrUUBzJd8NyUhOMMCFy
/jcj3FVNBkJG4F4TH/ymEEgcb4J43oE9zj5vhgWLL+HLQDdVQvuBfmkTx1aTLl2n5F4TBtpeG8AT
Y6cj9PZGLYbQRCSh/d62VXTVy7Nodn3rPbDO6tg+rx6GJchHdbnDNFBUkmOuvqlyDspF3Ay0JT/O
L3PTM9e2uKRBUQuajmkXAQ/yu+oCUzfKgVVdLFcSPHm3NnVtjEsfxhBd/3TBcIsBFeQh2BdZbYfQ
ilHMU57v+/FRsDhRJs7dCPIcyVWhNJkfXMr7DI13KMkPdsdQbacmBMgmsEGlfcmeBN/Pm960jDqP
pVNDBe0ed+BVg5RxFYXw0q7YNcTPhuZQaney5ra9YJVb0Qtg4j+muKOuxbKldFOEgNLpl1MzH+tZ
iA/cyolMGcN8JoUiJB7Enz3SrK3QmhMQ/aaPUWyz+zyCgMZ0rECHPlyEh35fn2Z3uJXsOLIDwYnf
PA4r41xYIX1NKiIBVFwgOdf0n9CctluQhQe0cc5/te2t/FgmF1vGSc9CfazBhhEig7hTopvzv38r
QJpUM1WJUT+bPPakhzrqIpXG4NULoKNGgVk4ay7sOkqO5w1tbRmYkf5EL24hOabG/4e0K9uOW0eS
X8RzCO545VJVrNK+2n7hkSWb+77z6yegmbYoiFO4192v6uusBBOJRCIyIupm6Mg2w3NJvqngQZSu
YlVgZWs7r61weSqihm60Y5odZzqiR3bbpz9H6ZhD0yG+kzr3vEubMIK1NebzKitqcQRa5kzX/fB3
D7ZA9RBZdnATX6KoHJ3spO+tXfQjhQjCz/OGt4JibZdPWnFLAYpSZF+j96lS2xmA9OctiL4Wl6bi
YGrMOrcCn+KNbSa+0eZOU7Z2EjydN7SJ+1j7wpWrUTUk0yhTnF94AlIY8aEbPoJf7ShW2f5/SpA/
MchXVUskFXqrzLI/ZtmDJC0hKmLru9J214HWXxTq4Jdj5GVp6Rmz5qlFcJWGiUOi4HLRekFZuZWO
V37z6bg3x3xG3zg9GsmzGnuJmjka5EKrMnSb4eH8Igu+psrlSj2nTbnMuCPrIGjW3Wm+NCd7kPbn
rWzvPSCiDDxiAJHLHTAWJH5ktUewjGCpBOi3VkG1eGuOj1N9Z8Yiocvt9fuwxvkUE0tS9KjS/aiS
7SUabODfIS2UOaR7sqRKsNW3ThsT//uPb1zCBxdwODaqER6N4KoKoWPSRx6UWyYAIkp6l4bVYdb+
BsuytsmywCq7yND2suYSGgOy+c2CJm+lPp//YJtLaBFQzIBhBhLfnIEmTWXUWa3st9Fkl+REAAeX
YrsfTDdNGsGRuX0vZfgmvDIRaKVwSyiZajib4P3ERo8eyqv0AM0dT78KL/KL9mL0tVN/Es1FbMjl
sSHYD5uch0NbFRPtZ/BIZXb1TdlPLiThj+Vlelk8J88oEXzrlN2G/0gxZetkXdvmjqKqVmIaxGi1
5pPqJ3VpS918CExRIbS5t1cusr+vokTFcFMDxhTizxWYSnpIpVzSarExvXw+WLZffKmG/pImg7eZ
Z6hNAmC6sqGOjvo9vWYqlYlrQcy2A9eTxwACIkTgtmMf9rgNXrZGpsltHGIgInWt4XuhyHa2eMPf
zI+uOv06dwAVSz8mlVSm/kA6Z4QwGfhinagKBRmEhRp/e1sXWlwoYlRAXmgLpWhdieyW/MpTwQfa
2s1rA1y8IQqCXAdi2u+L39a8bzAqT+VDpl9liiBviFzhQs7IsiHLAnBsKnl0Z1bEUcPpVhBtWy+R
a2+Yt6uwzotxWtS2y0BuYLxJfR47eiMXp4iqN4U6HxVj+Kk1CqruysBsdkxEYJyt6Fvb5wqgRaGJ
MXWx5ivywxLsF/3SaIhdAX9+3tHNtQS7AgFzJsPjcGExFYuhAxCJXbXc5LHshqZIk2vbAjqeoJAh
eGji9pFeLtU8y1BwbPTANsG4hdG+8z5sghShZPHHBJfaQyNWukbHpVY6hFfW0TzFP4bONnx2C1OP
BCQR2jP93p80weVd5Bq3eJlB6zoI0RdX2/IYT7Wfdn8z9rZ2jdtVaay1jRkkul+DmkbtnumY2I12
6qqrfHk9v4xb9dPaFLet5CJpMW6ZAoqRohGgPlVhZSvL4kZ31HDyVpjQt+1RdvfD9BQ4hz9vMStM
xiLO8vCoXOZP79zGOxNHcvgr3uMme5+8zG7hjQfthxBYt3lxQlvzj2nOVdL1ahYRTcKIEdlJduuQ
i+UQvIHoS3sNXjNYXd7kvVBaZvMCsLbLZZVpXGiTA9bud6/A0gLtInnkLkId4FKA9sdTa9ripjWL
/i+Zf+Usl0q6SBlqIPctaGA1GGMsH3NHeUuhSZccktv8p6ijtZm5Vua48wwjVrIGgc/oaEq5HcVe
Lb31fW2rRHCB2SqJLQ0NakPG3Lisct9wiuS6CoF08FFd2srwPTavwCJth80RUnx6dSMlAoMsHr+s
48og9/ECpSN5W0BqJowVWwfws1QNexxEFC3b/ceVHe57zUsfReiIhJhE6y7Y2Onr4JS+7lQOtCkE
h/ZmBlvZ4j5WSmtTNjJw+CSoCpTB75Tv55OKyBseydHX4Ewp5BzhcE12IDE4FgfDxmMJ4GRiVv/t
DfbhD4/mqFTQxpoZ+G2kk4F39yNk5mo7YuoJMt5GE0+M8NpsIKzikEfkQ3drppg6iMD8xjCkbJhB
vVR2/2TOevMh2NJVnNcgEcOByp2lMYmgBZ+31E8bW8XDpeqC6Tv/lTumM+5ix4BAEHEU16ns5pju
RMw0mzt7ZZ07ZrsMyCxtBP91Q16p0tk6BimaaLb7QlT9bO7tlSXuYFU7vKj3IDEADsw4FsAEkvch
TNGI0eaOXpnhTiAZrX6tCHsKrMiui3ZF5EfCHh3LCl+yxsoGl6aCpCbGopGAzQfXjoWZLZddPEGj
dz9iBAYUQsmPQ3v9DwJT5B2Xr4q4kJouxCKmT+S6c8urKbZz3Ju6g3ytmjjWdehYiyCWohjhklcV
BHMWjGpxHMsbWlp2Ou0n9O2W9O18XtlMXKtl5RIXIKOdDprm3ifRXUx/acrj+X9/O5N8GOABv0mt
p2U15rgv3cuzTWI7PNXQxBocfXZSdHuOiVc45fN5q4Jgec81q1tHLFVBP6sYH4oWwyuzQxuobpwl
DsY3KuvpvK3tImjlIZdM2kLpzHJsIHbvT7sUYmYAGENl7FJzhyMjFm7vs3+AiN2s+lZWuSSyAI/e
LSWSCJEv6PRWAdsm1TcVecJiO38lW6isMibfY+qrOkuGmaBxNrhsrCe81a8GwH2XW32vuOIcudlm
AlwPo3SA7eFGwvkHPjKFDH2QAv4gXTcPmsd2O2YpErt/bRqb/GY1bSKcCmUf60uaWZnlMqbejX2+
BCpj/Jg9yU699NEAQZ60b/aSq9ydD53NzIInV5ATWeDu0bnMEqdWjPllUKSb6XTom9KPw3xXA1ly
3sz2cbeywyUTCvU7mut1COa/yscoihO+1DUk/loHOus7wljEbaiR00s2p5y64nGN9+enr8v64SmX
ZpRllq3O1CAJfquB9S15CPaGw0ZUliuAWcge2CunsRvUZuZNh59A3Xl/fhE219qUMXULVRFDt7i1
tuY61GID0vVlGDnV8I0mly0V3TK3o3ZlhVvp0IzCBiQI4EB41W6jh+ECWnJOhJIihu7Ut/gBOJN9
fzjv2WayM1XMZ6N6xzQs83yV7BR1mBPon2XHrob2301oyHZA73JpcGn7NzxT1soWdwqD4XhIoOUc
+4n5pvYRACBvSkIE8frlTFJVi6hQX1HRoUSvg/tUCS11qTaK7Fgp7tC1thqJJsJEFrjPBDkkRQ0g
CHRMi9kGQDkGPPn8R/m655gTmmxp4L2kWDHOiaK3iqDJRtk3flSufj97A4h/o91yZV5FP4dD44GF
DvAc02eKzWAn3J+3/yXcOfOch3PdyRDcHkc/jzRHWlLbSEt7ltzzVr7eSjgz3L4uwrKn+QQ8SQEx
EmhaXLff6SM5MsnQ8aDHAnObn+3Pmmo8P1IxqcVSSPLoq8bPIO8xB3B/3p9tA2DcZNKkX982wpZI
YTRKhp/M95jZjkQEJV/zw/t6fRhgP2C1V8tAg3YrwSvpWDnB4FYXisPgDhjQyG1L9UB/1/oNJLBE
BZHQMJckxhTPhvpUQqfxHTMJozsLTHioUTK7sRXcIZFyBcfblxqWc5ZLFgk1gp4UKFH0AhcpJbPD
pbytjdGyVRo8nP9y72w2n04YZkyH5B/E6EA/xj9r6DWN+7apia/staNxrG4g2/bb3JETaga3eMF4
tQ2c/E53tIt/MBC16erKuvL5uy59mXe9GWp+s6suwsO4D2/Rt0+hywP6Ikd+YNJ72aUIT7z9VXXc
XynGQL/OHshzTtNMR6YMf3eudVRPpgkmPsgcSi/RVWWXbvNIQaQu5DNixdfXxf6wyxVnRO7UQc7B
sKLsjb2+q/eWWyc2k+ohHlCpd6LDm2Wrc/a4baPqSx41Ogb4OiOi7qInEJ6flHzfB8szzbOrpC7o
cZosEa/1ZhZdrS+3a3S9j9s0B6FQADBlehU3CGXBJtlMOSsT3CapTKWNYhV0IImR7nUF8Omm253f
G1+f/N73xsfn4s6iRhrNhkzQHO8rGXpR0hRdtLVeusq4/Aj1ZbTnnjbOUM6XKhQMnCmdniOtQaFP
l37XzQUeG87/ItH35E4nI9Kt3goBZOjb1Cuq66l4C6vfeak6WtjbZBKAZDd3J541DB0YM1PnK6R2
qIwqIxKmsaHZqv8e5V9xeBqkfw22Ycu8MsN9SnMpmzDH441flr+qEbVtcKMVhT2JsDabIWNoeOmH
Wje84VYvDRU110PA8tLirTJvMyKgyd2OF5NpiBJNY8w/n7OZKSkj6OQAMcy+SffjC+7OXnfqdLt3
oQnpKs+ihtjmNoNsuwb8AmE8Q5/tdUE/1LKuJX4UDF4/zC4wDpdWEx7OR92mXxA3VxikEZgdhatW
5lwD8JaM0mEAmSM91Q4udxcTkxeDhq8YKr0V5StzvFtDA82HZsbWVocTgEjuhPkI6+cU032ae3Pz
IPBuK8rX5jjcziA15twHYQzBrfBQ3i6H9HJvuLVrhw/yBSO8ii4t0difyCZ37mn92Bdxp2K+sHvs
o8sZ9KJG+qMRooQ2C03QiaKehpyvBsXuzyFSVdWotiEA4K3HBOLay+75FeTuu24fRsLi+etDKHby
2hq3k7V66cq4A2OwYTqKDt1ncBocQJpUOMWBQAWyuQKj/OKlONXz5/OfcXNFCVMqRe9D0TVuc5O+
tvQa7eljqn9LJ88yOxsDflmeC1Lw1p5TV3a4vdADvmClA+YGgtEl02th7LL46bwrm+XJygY/fqSr
vZaXMsYVmQozo6YoHbxJHsxL89gBA9471V5UYW/lxrXJL5sgicrSGolv0se0vGjN6/M+CT4PP+2p
g7tkKSclBNfEr6481MX3WXWt3D9vhR3IfL2z9oKrr8bRhPQwYUOVlRmZtiwR6J3E0tzv8Q60tG6W
o+Vuy2ooGifZXD5dhbwK+J2gFMFl4njJ4qQMAXaa9W/m8FqagpN4OwWvDHDfR0XcDUtrzD6SsKvv
mC4g9XTMi7FpleRShBzbjPKVOS4/VVpHZKXJs6NMa/BOemFyAqmVYCttxsTKCPe1gqBoo7JRIIw0
p46UO0E+u3241wdLYEjkDXcua2mrAWOb4OFI+bVUkMmk+0l6Ox9625sWtyh2k8J4ncV9IT00hgLC
4rqfQUGrtTEm9St1mvydL131KgiMlmgwvfyXVrkPNUdVUOQtYOXscC5fsjcAiHeWH++nYxt57FaR
OfLdeaPby/nhKffdZAV8bUZUKP4SvHSYF2mTO52KciBbri9bebWc3DeLqyFWlgo3fuM22OuH4RAc
oHprp7vCEbHUbPpjQNOQoAMJHAhniurDDB101Bt5cRPWd31Y2FX74y/WbGWD/YZVA0PN00SC0hX0
q3T0bRcMvQRXsiUJAv3rq9H7AfznFORdCaK5LipUM75+3z5ZT5kLnHNum46+j+4KL783b0TabV9b
1MykgulgFNUG0Gj8gagAqIhoSI+1F90EP1iDur+UwFBVOzlocxfdZkgaxWbwAcvpT/W9+AtuFx4f
P4Kfv2wNzF0mpAF31LV6X/5eoBVrOCmwCwhScPLsCS7Y2qE/iaoOFhpfonRll9v0bdMESzN2BO3C
1E0BzuumVFR9b4bnyga3xcH80OV5QAp/uZ6PEC9x0Nl9NvzlNsUDqjcCpBTvkukv+qAqHvrZd9Ug
QsTFK8UIsSyDc9OP9W+deSy6l6Z+PL8lNtduZYIdD6stARYqqMU2OiTDG9A/Zt8oEbUhtnMyRvMo
tcC2A/akzyaoZPRhEKGqYd07+UnxQNkOCj+XOhA29Bs7dwsM/guKEKFVbkcQXTFiXcFogzUq7kyZ
ePbozmHmGvJwTBvT61CKJMno1mC8qzprV5qR33SPCVrOli5Y5e2U8LEG/NZoyqrWhho9p9ob5/8T
6axO2gM4U/Q9OyDMwpEEhDDb5QpmqvBCh1lNjA18XviwbCJcBpBStT3ZaU55K90Fu1baMa6AzOsP
Wi7YJZuV38og+/sqmNiUWBxVaujXhWadlLJobtPMzEGZbM5kdCEQMDH4tDEJ7vzsW35JAKu8zjkq
S1mihj2uA1CqjuzayI9VH3iGMTiTjhIg6C/6IXsa41hUELJ/+JxhzmFVAbaiDvFiRomt3mc+wxF2
N4w2Nvod+/oRhM3aTjksoiNm22GmJAjxCNbu/7zQfWU2bT0yHqalcLSyugahqteG8yFaJj8INQCe
1EPYylR0tG07/GGY28tKOFaGniTZ0YAaJHFTD9iqPQ1Bj+PIPrnt3eQAWl5Mr4oYNkSGue0sKZlE
OwK18yDFJCWpPYi3OMlUuQvZnc+I27d144+P/DWiTrqpiwzw8k67YF/spgMBw1uG6f7Cmw9iytHN
k2Vljju9rD5To2yWoYyw16/LK2Inrlm9K4c6CB/VwaH9WAauiAl3O0Gu7HInmo5JIvR4oNehgbcV
hK7FveTRF1D1JZldvIRO7o6YGeyE7Xf2737ZM6ZJWY2uMTz459gdgkmWNAg7HhtFRuDIuEml6Skp
NHuuRzdXi4MU01trlp8aafK6wSptME6JAnkzVeGh1jDRpWCc/59/hdaWdUJmjbGSZjcLaDj6PUZJ
fOrkPuOmkO3UDU5/g01khdrKLue9ahl0mY0Moq2oGrzwsPioQg/KW545ZWxD+xYss+Tfjtd+tmlx
92JzGPKZmop0UMAVLi1uNYDuQIin3qwkPjzjr17FaJVG3oOMseiOCx4zaPx2fmNuJr3V6cJ9MhQX
cQpouoy7HVO5TvfjrgUrnJAvhd2cvgSoBhElwoDweMf/HBpDC/rmOG+zY/yUXskeOUhOuF/2A1gl
q6P079Vn2ddZmeOKvNqoAGErYuLHyne8NXr61CN97k1JRI/C1uecXyzFrk7nLg+URCmC1je0OsTL
aUvlWrOzvm+AAh/iMPvWx1J/U2DO5ZosutE557/fV5As8/Rj5/NoOiXqg4JaCwPcD5iBM5zpFF4A
8w4lnfpw3tZmUl2Z4pJqZ2VarVkV6q2cvllBcz2pykU0RK/nzWzG/MoMl0MbukDUJkKRmUI1QX01
g7v/7t/nLvlD3ilFq5bUj/Q3WqX2VIpqRNFCccFuBLkySVD18sm1se/vQFFoq+ZOw2MoY7ymrnaV
PaY/z3u1fcKulo0L+Vyr1Che2JCus+wan2EOc4CpmLjL/CwCo4q+ERf2htWRSMaDk29gAQcDGsWK
WgniYHMVP3KfydVjtWnOJmn12G+r1z67kpMSYNE3waptOrJKFJyRFto1Q4iJYz+cJOIWOfCgtW7Z
QLF80/OXnFDoEL7G5nRVBfUOj1J2oTevqYTe+KIKThTRT+FS8UjaLpgnDZTs+a+5/d4JVQo2y72V
r/wxmZpxuKRViBw8XEDu9xrxAYqlt/dXehBtp+58oqotYqIV+MXPKUxRPmpmjbfmOHmuG6eV/ubt
eJXs+dEEY8RVZZzbBPORv1TtMetQ3YUPRnLTzS+0F/XU/p8b4J+jjB9LUCH1k0rQpWR6Rg/mLj9G
bng55XYHfZDECypPeO1mGenLIfPRTua1HInUg8Jj1mefXYcYqiq4aU71a3nB7kHjIRalks1DbWWP
C5QUg1ZDZQG0ry9NVjqaivdlL25yS7vo27ECQikxLdkpZhPFZpeMBmh/ey1J3F6z0OqYQ3Xc50s0
K7sKLVzFVtM5H/aV0ui9p4QKWEjKpCgNh4YqGb4JdjQ7Hr4s1kfa4JWFAJ8dFD2RgDEiNkaINDTL
ArezIxPc4+xUFL0vCYpeHpZMpamYIV8MJEoTeeFyVKKnWBsdTXLN/vt53zZ30so19vdVsRFBThvE
/7Lkx/OPSF/sWDSouB3bFshiMA6us9bSZwvTUjSkMnAHTp8aaILrOzATugFIvJorMOntRMfIV6T8
exX9YY+LNNLHNJlCpF9IQzS4Gfb7yI335WiX37qZCZO939Qgmiziftteyj+GKVe+L6oeqZXe9L7V
3FSo23rlcP5bbZ/HgHDjZQTzv5SHe9Ima5OyBmGNdQlQHypey41+R1fES3eBJ+Is3V7IlTXuw0mZ
FRZLBpo+cj295lfZDcDUrnEDhavQV/fLb8ax1f4UNYmFTnLfL047RVIxv4f33GUHhglAm13rofOI
Q5+afSRoSW2H53+8hNIa99VMtIbymeCaW3szpISyHZ7WHmK0PJl7gJc+CL7hVgmC5ioOF0zRohTg
7I20oXJBCsmv3PwpAyPhhQGIfOg1p/iCmGBvHx7/8joLHi+FAJpuorbn6uxMVbUurQyQulxbe+2p
hkE8+fvRy+hisOI6cP7mTXRtkKXUVV7Jelkymi4Ojzlmmtq02ZkxtCrnoRYVxlu5UrOgw2aAIRTN
IM4Q0Oe5uQwYTM4u+mPvZRfSK1PJDNzUAdKLpnbus76tcSfycGu7Axj1LtFEoQ/LFcdLYSQAp2uY
kTTukiKx1VhQrBK2wfhjZ22Bq4j7QQ4h9I1eWvxUehOEDEen8BlOajgBrD6DhBEjDcRr9krg9LYg
TjfdowDCEAJOUtB4fP6A5ZgMyGZz4i+vwV5128fADy4Y7JoBmZJbM7FFSN6tnQEY2B+LXIwuVg42
OtIAFw0RkfkEqpyZijLoVr26tsFFSxYVsholMhDKxKVQlnopX2Yv9aKd6YUY8Gu94gXiHvvQFa4n
+5f5j2kSwujn8L4A1cDP66m2rWlFc8VKvPwuPTElA/1SPwZ2dgSDn/sXXw+CUwYUpglmT3mAT6CW
plUm4ENJLmRHsvVDBr42iATesDyq2GVhh/dDIoiZr+KcOHrXVrnUnUmK2YdKrfujfNukBbjgX9rg
EMh+p+36tnDzSHGs/ElFL1iKS8wIXUAK6MIsX2U9dlRyHXQ3S4T/Ev8vQ3Hk4ptgVbYibPX7eKgQ
asuybmdgKMwCJIDvpcH9eBncVIf6dcAL00O5y/am4Z03u7WT0KMCJJDiWU15f45dpUIppGBTpwNa
4jImfhF6jWjht/36sMCd1NAxU5tBHoENMcJfGLU89UZzMIWgja1Uu3aE+7xhJOVB0kF1DyK29Hpx
C5dehwdUBfeaX14UVwUbRGQgdFE4b64gZP5kmULXU+UbUrVmRJLUYy5Q6mp76V5KYbN76zoErCaQ
qOD3RJeZu7MTGaDapJ4AiPs9uOY3oF7Q6aBOjZwAybR4J6Ls3fxiK3vcF8u6ZkkjBcpwy5Ic2qXb
j3HzmCgCHBn7IF9yjqYD+G0CcPQFz1incrq0UlQcK4rSnpC23FnLENrKFHhtGZ3SOABfMB4Z1WF3
Pua38izgO38sc0eX0cWSLLegI2vSHUDXSd/aOjSC1b+ZsQKEDOogBqRfv7y8a7MEbaEIjKxT6FE1
t6VaAEXZfBFeW+A80QPDzMHpgqdKvIo3iqulB33H1Jn0S7CPF/t0wGC2sLfNToMvX86gUEnDbBq0
t7izUDHNqAkIsKGBonRO2Guxky/SfSBD1jlWbtWUOkpbepYaOVAjE9XEm/ttZZ07JfsJ24RiN/jZ
BdnJOB9z3Nj9BuOTxAmd4ZHe/FXVb65Msg26SpJ5vMhKZ/UJMCnTDrzZp3Qv30/OAnVJyRVBwTfv
GGtrbAFW1qRYHkejzPJ3ShmCiipwGWswpDx3pi+6F27udQwMGZaO8xhw+s/GuhTyJM3Y1H4y6Qfa
tYuT98llVZHEPb/pNj/bh6H36aWVV+2U6qU2gTQbiIrbhoS3Lfl53oLAlfd5xJWFTBpyOdJkVPSt
elioU6iWo4jGyERGuOhT9amjlRXHfmHRJyVLD11YXU2yKEVtJsfVanER1+MkW5oW8FcZPQlyiPFM
Zezkg6iXs5kJV2a4UKsMdR6sMM99Gr5oUWRDStaeAO0WDrRuBrWlYfoEb2+GAqbjz3FmTCHt9RqD
3iBMr3BPCAFvqENXvh48YxcdCyEn1NahaYEzkaC4AR8wf6kk0xhFVEGTFFQcg92/5AeIoh/KbyUK
zJthX1yWAlKfzZeptUXOxVau406ek+Koo35jBUh8DPfzDg2Qa2EK3vYOkzYmGo/okHEfLiiroKFg
8kezBUxMB6gKoeVn2Na3xGYMhn91QYC6FA5NE4PBCg+/0mvLqEZoaWD44H+ZzNMSFQjjiCFet5dF
FchWXK7NcVlpljS1b2md+CWYvfCk315QFJCKorvWFN+dTxtbiWlli7/7zGYtLWMTS/4k/Ui6yE5E
EiRblenaAHdchrUOXfJ0MH11AGitGC4S3YBC8wRu5QCYBD2eBB5tojLWFvlI1IMJlUdvQOdhcCe8
kc6PpmyXl6ZXXjB1CanHuWUIKOw24aNrq1zO6sAk3sxyCJ6T9/jXPGPffZOuGcSdNTlrV7ocjhEB
w5Bhs/HoRcF5JtQeZL7xxcn6V3A7o0vSqVSaOPJzFJ3RrwXDJOqeNjH1goRKhWfI8uJHlIK1EiQY
g+n0aW7kTrfM9Y8kCbJfSdkqolvWVjwDq0IUVQWITuZpi5fU7M0+AEHKWJU/c+lJb3Kvos5Yiub8
toJ5bYj7Brk6qH2a4Qw0cKfWje+GCIAvMsAtb1nmcxN16LtG432gXhFZ0ATZXCmNsAYknvmJzv6+
OsRlUys708L8OSVvunlsy0fLeiSd4O6xtSXpygp3o1os0L3pCaZp5RxsV4CaRUHpV8rzHIMQZBzc
f59h1ta4+1QTkmIAnRgSmNp6cdy7NBVY2ERNr01wCRNC4VqU5xhuV6+No35Qd4XLtHKWPYChYDRR
nXInn/4BM5Tgcxlc40huysRKqBwg0wSXbWbPnr7r90DDQ40aV5DqCiO2J/mnqEbeqsJW7vIE3XID
nb1c19Exrm/N7lfR7cZUdM/YOmIp7hIGSKWB7+JHQJsgJYVW4l4/7FLI4+CiMR2SZ0a8w868x3An
RDRse2WpyA8qAYiLS9t07NNeayVoMVxAN/ChQepWHPNU7tW7PnMmr3Tje1H3YvMKSSlaqIYF7kxZ
4zb0lAV9nU1o+WPiyYscLOmO8bUYLhhx0u8AsN0JUzT7J/kUvTbJ1mG1x/NkbuYKV0u/z9i11ae7
6L47gDitscMb9MPtQnxn3ToW1ja5vGKlilFQCJYfMQDNyPxij+JCvtgZoOMPzW2xV0Sz0MKV5ZJM
pCjZYhIINEsHa1/esaciRodgXc8ulKXAN/E3VdPaRy7PWFpdgZYXBhUJp13o90SxA0BVJtG1YbOa
X1vi0w3orM2wQM1UlXZzwVoOloq+LQpC47U5FoAkCBLcZp75iFK+OYruypI1Blyrc1RopD4FY+pM
bbUz+v35ZL2xCaksG+jEYhzbwIn9OTh7szCaaqKxX4WnXr1JISPSCiqlDWc+meC2XGYosyI3kAVS
aWaX9akOfsvK776o7b9whaC1JqMFxTLZZ1cqoLvRgyHpsYOQ9XhS+ttA986b2Co1MYXPhgNMFXJ0
POe4klYlTWJ18fvql4L5RbrvekcfdkvgSJo3tq+zdr+QwjXYg0b0pBvPFkiTBD9iI1XTd+bf90c2
8CZ9dlSGm0Ztgm/4P8SZLH/FiMZ3AbCdSH5v43IOTia8XWA8WVUUXn0vGGsSl0sP/Dq47jIM7CQ1
kB8jdlq4oJRoR8+cqt1CNEHVsvXojdksxn2NTr32ZRYjp7VWoCebHUdHduJD7IHAwdIdVBQ4boEd
aJzkNgkd6DcAm/IXa7y2zWWzFKzYUjCAoVq/j6+YdpzkRc+g7WR4u/fsKTomtnbJ2iCXzcy8DKJc
xpyxFVs7PR9AWQ4xANrtelnkG4sP7kCiILxCBwwzgyAQ4OInMvKEaaDGWNcmtpO3YpcUNq5ou8mJ
rvTf1TF2ZZEmBluvLzZVjNnpMi4FIMr6HLNVAZUD1RrCIzUl01YrvLPVkEGr6fgQ6ul1mMc3gi+4
taDKyiJ37M5LHIZaiQGX5F1yMLovblKvdMJL+R6aDqOreun9Ynqi3bJ1DmKffHjKpaE0bxvVbKEt
1L2q3yQ7c9FoYgehfswvRpfR7dXPAle3EsLaJBesUVRPchBgeLIFbgLMBSdj8Fi7ArDlQ+XQxBOB
5ERrywVrVqWYiI8GkDOMhm8tnlLp0FF5MuP9ec82I3W1ltzBazallGrdMPp0bjCj9ChZ7nkDW8ff
auX4Nm00hVrQJQr1xyjwZkqdOLwpxtv/zgjXEWnitgqsqIuPg+ZlEOqKkx+R0go8ESwV33FcKhCq
RJIh+0P6WCdXmvRw3gn2Sb9sYA3v5RifxMAxD4s0jFGWe4yM+USJ7VSZd2VWuGhA2zGApvF1FNyf
t7f5ZTRQ6RkUDT+dh3TkaZtEi9LIftT4TX/VFFcl/X7exFZdBx6tDxvcVu2VERungiopITajS34X
Rsnt8KL2DVwfjbvz9kQucduUllVONQNXrLS8GsFHA4X2mnj/nQ1uZ8YgVw36okfrZb7MMFHSA2LU
CVKryA9uVxY14BMD86OLPZA62dZwlRWP5/3YDrc/n4a/aUc1wfEbKIu/yDdKeirwaBl2npnZ8XUl
1c55Y1vAs3Ug8BdsmspSuYSY+iS9Pf9ObphCdICSqsx2SG62+M15M4F+RB5/920BF0nSPEMdYxwi
40dnXSWZq4g6o1uclJ/8YgfH6uqp06zMxoIouO1ObmtHvnXEGbjvH0voJ2u2Zc/uhJ6JfgwBRJFc
/U2wrptJaeUm+/vKvqyZQdhCyRWvEvlVN7xjdWNncaanwgCTfbzLHNFY/7ZJE5UqYGAEGryfTZpt
Tqx5UeNjKzWzHaSqbE+6JQiY7R3wYYTzKyCSJIMrTTqoRikfwXjTe1aW94fQqN7+9RKCDlnWZLRR
AaozeexXqpLcssopw2RlJx3jAzmEl8VB3Q+/ZbfA66L9D168v3YPPtvkDiwZujO6HGbSXj7OXueP
l/8rdbo49LdyEsLfRdbY31dBkivxuKhAJePx773Iv+sCxGaPAi05ts9TIfh2X7cecw6ACLAwY1X5
ayKd9LZKO4AI8MCzX+TUjqXF0avEptq/zpOwhN4u3v+g0Amuic+O9ZVRznWGmjfLHFr5pfLctCKm
AHZmfD6WP9vgwr0O1CrqBjM4lHL3VlQYJrbkHTHqi8DUv5dR7QrCcXP1Vj5xkZ+bejEkYRAc8t/a
UfEKl1wQG6BgN/XDGx0xyd7jRF27r9uNOWmahoYHThMcVp8XUh+mPiLNjOfh9m7WrurlKhH1eDZN
MJ44WcGrH8Ayn01M4ahXGPzPj3EW2pKu2nWSOHIgGkLfNqOBmluBlC6Ygj+bMVOpbqLFon7WAhFf
21rkBUIRiI2LM9ZL+bDCOUOgni0PKUQPpQP9H9Kuq7lym1n+IlYxh1dm8hzFlbQrvbA2MufMX38b
8nctCqIPyrLLfnKV5gAYDIYzPd1fltok36/GvX7mHrPvgpWZ4NZxYpfZET5cHEaUcVYq1E/oR20W
uKoRy5XzFXymm/XT7Gy27BBCVhnFEGd5gl6fy+oNHzkkBnExJYkPWQnQqvc7KojzxHMDZFLaAkwp
6jWgzZZR/25ZdBTEsemLZugGFLyBBFKUDxMF88yXAp8U4Sb/TOaXYWTdrKObbACXCCMkzPPUocVy
mRZJHmVB66iNNWLvJLu5wcFdyzaG2rk7IxyszJlPrHM73MGdYSqdy/O11qSq0P1y3kwlk81maR25
OENb+HLwOPKP3Qpp6OBcjM0gxUMWthgRMpYzH9/3rOLG4TG9LeYVtbB7TIw463tDxjGp032SfRnR
wLi8CMZuvX5T7AxIkz5yvJpAPcnIH3NNdevyqz7ITpJwrEIfyxQV2+VCrepRECJfEzhAy37q27da
59xpdi4vibVn5P/vljTOclZF8aj43XYt6M/F+vDf/j7xi93fb7JmWEACDQHzujFn7amovcsGDsqy
QP3vTp3s5M7C0mx1GjWEhd9e/4ianYngi8EcHVAire41rSU8lXYSstBkB7UeYhcqRbwOdS70b9/b
TVJBTmqJj3w0BvJrMmFfWiPkGzdzdmVXRvEFlFzT/CkXfLNKr5bXN5WLM8NXm99191gIi8UptzKL
k/DY/d7MUG9VDV7dou2bzefX1ZP18qwVWjDmIIjtIkZkOPgSf7+RVPBTI1Hb0J4AyyLG3IlOxeLn
nmySQXf03hnuwloYFfCytEmmLUnyQE3mq7iRzdIorK1RPampWQsjd5R6NlAwkV4Rhzp5ld97iD6t
GPzV8uy1NDfcNu5y4m/Jl1dkDnfrV9aQ8UGIfWeODhloG2XRQMh8uqt+ggj44zYylnQQLd6ZoKJF
Brb8IVZVLij7cz5j9J17YtxmlgXqVhmDxmsNxNxC9YrouGVflNhUz2lA2CTAlf9Yf2UV31kWqRu1
rrGCHAJVE0P7IQpP0WZfXtLxsWB2BygP6AzQxaxcXyJpXkHemYEYf6oxhvFHkBlRgWWDWoNugB0g
1kDUR57xRLF0I5TqP5fXQf7GR29+WwcVEoB9Bl/JjG8nnUcwD9AR1RWHH93LVo7CKlzszQwVDZS8
mQY9AfyOv1sQDZSTMJhgBnTmn+I3LaxtyDHXzmWbrJVRMSGKRLlMeDHyl+lrp90322qW2g91WBin
dABdMfZrowtb6ZKP3JBAb0j2lnPhpi/xI3fdnMSH1e3u/2qTbzf9j+ETXx7o4PGYpwBAFCSfVGTQ
tiUZt20BE0L9M69spf8+LZ/x8p0Jcst2r3DTZGLdqTCxSBjMVuxBwtwGcxLvMKLurFDRQSvWLOqn
OAnnELVNq3+J7OgcuSOIbSC1M5g9C+hKvO2D0+8MEtfZLWsQh3lNm5gk5pB6QB3yVIeZ2/yofGDi
gTWST5VjhKK5nlqG6cMrjWFtENGR5itNQmS0URTHWaT7hoguTmNyqp0rLHoFlhGq2FMWKEP2Faq5
ZeTwgj8Jzib/6wYIfH63DuoRjNpJ2ZKlBSnvGvQTmn3PBvf78v09vlcg7COteTAZa5R/x5qR63EM
OZDJTR663q+vic4K5yx34k3zpCI/uxXJ+JDN8o/j/XszTHk9rzZ1NLVLHGgJ+plTep7W2BHYmg7k
73xww90Cye/YuWFXyXxSTToZjm6feGv2ltNkyqb4TQfEFRpeLgsFzTJI+X23gJ5KzEWkzUVuqzO+
RicG6Iy1ddRz0krQxulmCMNGxWbmEGkdH0YWLollg3pLIEU+8HkPOg+pHzdb3MZfQwuKdX1dWUXh
oyQWbv7mCdQbokdoxCLby8KkA8xr9OLf4kOMHs9ZRFVsNUGpwfD5w1AIHAqySxFD7DQQpEtSY26K
HhKZnCuHUCi2Ilu4Nh6NqwxEBJ8rDGNkVlNVjEJj2ECmDsyYuiKWK24L+DD5VTpRsN4QTdrBKu7Y
Ertkuz44/M4YdXJinXeABoBTcALfUQVuaGh5eCKTu+zQQTBZDUAEpiegJ/T+Xo0dD0RPAzZXMevN
arC6HvUW8Pl95qx2ZqjbVG9yvClDz/mdTUYKWk+p/MaZHAU1HQVTwbfD82WLhxmNDGV6cFQAzmlQ
AXHU8rHQ4hopWuH1gt9lrckDdcFq0R8VGwmO8m87VPxbFWWJVHmJCWmDRTCVGNf8PZzkYAq1u/5M
VBvBmxf9/m+ro05NnYd+1MomA3Nea8dROBZBJtxFKqsGc5yL7pZHnVsUS3m3aZzit8gIT7PVQAk8
DuOr0S2A6QAPLbukeej4Mhj5wSujA5ZHv8izAb3gEoFX9Mhc9OTHAecNnhJc3sLjeLWzQz3LCy8u
GHgkMH2LpNm9uYDERAbEqQLEicUu9w8b+bYqyh8xADtOTaFweKBXBwVUUJIGZDYCDdYEFenqilUZ
Pny/dsujHLNpk2U1Vi0KuNiL6wdeeLy8f8TFPsQnRUd3R0Z7Dvwh7wNHBnJdflMF3U+62BqLe1F+
WivWGR0uYmeE8gWjHlelE7BrnU1Kwui3+LWXX2mvmWd7Uz2ydu34nHYWKa+YjbosKiNHdeQFIMa0
AsS9cgm2vtT84nsbyKCkYsl9MY1SzqFsAIAtfJG+1n9iX7aWCl0lDhim2R5vt8fK+vfoYeSku2VS
3sE3ZbbknI5KSewk/Z0wn9P1tLIGG4/vGJDmCsQ64fs8dX5L1svcmqGGO77yNyYWZtgg0aNBQ3f1
mXfsMObvrFFnV23Q79oI+kO/0u9WB5HKkcCW7UxWHYBzHVIO+qcG6LGVO6v04WlVU+IThgs28tkn
uj0Gv3I+Y8FByVZ9uG87M9SJCfOozdUCSlbeI4LEtVedyiDGqmImtPzw1mFG2CB4Jx1KVO+v9rhq
y1qJahL2AqCC0l1fseBahycFLXoNGoYQLzSo5KaM+LQH/z6GNKevMgiqUqhbDutLxmJAPPp4BR+r
SATnBKyIOptpXDA4UneGz6eyJY5nYTn3+mO0OZ0ymULHCImH7r43R21cHevTbEB4G4V4HsmAAPhj
CZZr3gVLpf/vx8wM5Gtva6NygCTK822sYmRu5XTS0jpsmwJ8n0ZraWXEyN+Ozmtvi04DOr4sxwiM
Iduae2Ut+1u3+bUhZabW9j8vPywHcCSyMLD/S2BRUHBu791vKAE+H3SIrKov/Wo2+JSoLd2WrjAx
sjhzkIN+6LLFo6dsb5DK64VIK4peFktQ8ahmB4TzGttywzDyD87xtizK54c5EzYpH9MQomGkV8I5
GnQgsu9wRov71B0msHV0VLGRik65ohxNah+DtC/EyLqprJ7KYvQ4dImdAcr90kQXmqLEKNE8nXv1
Mat/owUzb4w0/igU7ZdB+QI8ultEKcOUVAvaPF4xS5aGNTlcOq4CVYFzQd0EaHtqozJd0MdILLlg
NG7n9nc1/eH45zW+XbKny152+MrvLdE7Nhkp9N4UTILcLDZn9l4EXRwv8vNzcS3ajcc9CL8umzzc
vd3aqN2T48rgxwprM5L7pP2SFYzZlsOLs/v71MVpRbmDrgCIcnVQn+bZSUDncWURqxzHg50V6uJw
Yz2AwgkTNCRRF2zoJvSWejshN1KsBZy1V8bD5W1jWiSfKLti04CMs5wGtNHXcHZyn4w0Tyb3iEaj
V4KXicW2fvgRufMMmokv0bNqiwrQ00EqBnW7CAxupoRcVyjN9aY+G2ELpRibaPEw4WfkBfzo/pgF
BOoHsDCNypnWlodUfNbE+C6ZHd5JHRAr2ho0hMlSOZuFtjj2yDdz1IPclgCnbRNogBNtcsS5cUqd
8VSxLJD/vzu7tN0qKRsTpBaoCumdKasMHp7DwKehrEBSF3BAUdc4M6rUqAUA9pDXXK3SXaz/aeP4
qmN9ihwv5M0OdXnFPIsEqQchuWJczVCYXI07hpsfXl9dINqg4AMDGPD9VuU9P/FRATfvXNVL/c3n
RF9+iAPjjlBNzf6Qev2J1Wp6rSh98LidVepyCXKzauDXQfUsTG55Zwni8GfkJk9CKLo1wmC0MTyC
/MELBmngTTwocLkIcqttJUw/cjWqTnUzguWyWGY91OqhvwXuJ3qYW372pbpOO1bufvgL8L5AZx3o
JlTo32+0noME1kiKyOf8Ikh/bL8ghQ56aoSyDAmi8Z3LiYSG/HOB2BX7W+/QkXbWKUcCyxyI4KOt
DPoOk4Ho4Gy/LjvSoR9hUg2yb6C+5CXKj1pBh36oZGj+llyXqh/1XzsmLdrRFpKpLQP8oOBGo5PC
jS94HBQY3+Y74quEcyWx0K/xlzvVnm97uw+mK8NuT+uJhb9kmaZeOS4XErUvN4yjgg6+mACuGZ+K
dbiuI8Nqqtwt9R9qp7qX95TsGe20+/VSe9rL7ThwK9YLwtI5d2TJU3ve5aOrpTnrBWsE4OgEIRJM
FKN1JN/0eEvPz7xm6AnnN30oJ7+5/EvGUnE+CpvI5SUJaEWV4IHf34Gsb7hhARdKIBf4EpcW3uTi
wetqIJANJgMRyxj1CKyD0LeVmBq+Pj4mI8YY+kDGh5GwMYkDji4XiD6gQYgn1AAn4ftlKcYWRRrp
x+IbM8R8QRj9qr6KXwaHt9HO/sI98Iyc69AgJpEAp1EkVaZ1+/i6rsSozpDYo/S7DspVPuUMkapD
33szQZf2xnztBlSjinBQfcgF1OtNJl8p/A8hU81a+FRvQETmQWarBMjAUpXEdOLFJlpSonS2oTia
O5uPprbfQ3178mJ3Y+DSD6ibkObj+caMBMjjIH34/siiRIgbtYFai1beLAuhAuatonkZqx9y9dD0
udnND5A7MTsWbeXhLSOrhFk0kWhqR6h+zUub9zq+nvVA6PNnAKdsfYLEzuXYcfip+bqd/zNEOWWe
g4eTl6IN0thD0F8BCb0CCzjahH5YEpgUkof58t4eiaC7nKtWpwazcTznY1Q5FFyi8KWfO/C7dubk
JQ6r1Xjon2/7SDtM0i/ZFkugWImlyTTK1tRiBerA564+j+K5GmvWfh7euZ1BqoxZA5pfdqNk+LIn
uVoOiczENSBPOROSbEyYmbPPKtAe+grED+GeOp5VWokPBL1dA1dZfUn8I/H3+ESwVP35sp8cDEjh
JuyMUC+bPkhaLiej4Xfftm/p04hiN/9YQNVLtjcom4O7gnCo9j5GaQcrdVnneEAr/d4+5ae1GPOZ
kCoE97jgQe8tROub0ctf5t+J29pCGN/G1nCnKkxaYtb2Uh7bL3qpG0sB9d32qiWtrPpWYvvNUW1h
t7/09BKHgkWFriup2SLjw/gZUVflrl9F1V3CXp3bzZUWsCqDjMXRlJ2FjG9XSdZWXzfWn41a9idt
5PNAEouVAdE5vBhvDkTnDR30WwcxzkFCgtRI5Vuz+VRvhAzq46nDxBJGIt/HloGviqQuEDTjpyro
7wWztoYTBnCCxcn8zoKAoXf5VhzmDm8GadhRpW+NVPBcHkCoyUy7zqt64xQ1jdcIkvvfTFFxZewy
GVw1CWjVM1U8xU1ZmUUa5Q4/S6Vj4BuJ8SHCWpr4fi+rLU5jdanLsJ9Eu1QShws7L2/s/7YqKtOL
h6hKegOpK6bkzVVz1+y25Ov7Kc4ZH7Cs5RDv3D874mS0nRIl4Qplx6T15WyxBmihNVtsXV7S6zfi
h3R85xTkyu1MpVGcibMa5UGrQqlb7Swx1UxBv16Lb3GcmyBztxMhWDLnst3Dm7wzS3ZgZ3YqJJmb
1rEMOe5uE62p+QkX+fcmJF5EUo52IJJYKgYLujDKSY+JUb07zym4zsWnhb1/R5Fwb4W6xZvcalD7
w6y5dlN/xxgnPnyrU3SbWoMzJNYWEr4riMwACcKEMJA/TR/dzjT9+b9IlZDqYKX2lRvuBuyg2k89
1AuTSIhMJ9lOvsugNYK2XYL0CKoej58pee3tU5c8VgW1A4UyKCIUCMn3rTktDO985Wm4tETqXouY
35vmMSqAqiWDH9y1GKhB3prdqdJMokMK3g0XMvYpD6mE7AqcPcFlJzos6uwXSd35QcglbhngRSou
wwhxCNHZTsp97Ml2b5jc1RgAum7JjG+ho+uxt0oFgHECtWPfoTtQp8Gqa3Y5gNBv/cwFgaQ1qn3A
SGH+7f0dhFTJIFd6V4Zi5yZKiSeuMrVG+dQZ7sxQudjSNrpQGloBvJfhLy5hfm8BaBNv+RsFUrkj
CF+JXkJuZ4/CLWjv6x+MIzyKphK+J3mZLPQDIV01FboxtFIKmQ2ijbQE41WNJlVqTU5+y58XL3fZ
LGaHKSDUxjB7KoCWDh/Q73d3Qz0l6pCEhsO3gowtjV5kQwShsuJAdgvHsBPvz18i9CyA52E/Zm+a
ujWp2qDyjcF10NzODqHeTlyMWhBmXbLR5c3oMwv95Bp8uKhYpw4oHCZ66Wr7LKpyXhULQKWdOTq8
tZ0rF+TIVhTbottZicOqXR0e6s4gdS/lVE1RDs/jYBh6b9Nil0f3UZsFp682l+FAZL8uLY66jVM+
Qcy7B0fKbM3g4emR6RrAXrRB6VYeU6qcZY16kSMZAh8G8OGvQHhEG3+9JQeHIVsbLG6Md5j89EtL
o2JAsdWJMsVbEiaY4esXS5En8/LusSxQ179XG6MoJD4J+cgpQPchjn8uGzj6aEYS/bfrUe98O/B9
NEoDhAq1FVFatiCH7RZyZgG/ZddS4WZbYV82eVgX2NukXv1kEfoK9OklYprklrhf4rOcepPFu+Rz
UswsaWQc1GHpY2eSzt5ltDTWuImLYIHJ7qa1UigTiRieksGozhwrYZwarWC8JPMyCCB7DTT5fs4l
M+aZ6QsJgBdc78MInSGW2lpHQImnPql8F65uG6n/SjXOHCc/zJXenIQu0rZcnhRCmiFciLmdzJVT
GKOV8qrN58kVn+YnJJBflqp/uuwoLLNkm3dpbqSBCLVoaw71FdSrXnWaiQDC6F82c5gu7FZHhYwu
SqaSrC9Uu7OcneblWsoYGck/+J+mgEoBIgv47/1SDLUV676sSOs48kpnOf2E+7nkS/9TRO3Gqx75
/xujwhLIbLdGVOMWfSU1bEMg4U3Ja4PX9/JTAxFE/Pz/jVERStTieFqWqQxB6p+iZMJ3Xy8fz/GD
rEHATEUpnYCO3+8drwgg5ORSfA4nr/JiBD2FFjiIiIIZ5ZLBqywWldvxee1sUq6XlLKSIV4gu/Ma
wOzjOx7kF/aIwl7jabdCwwjzTHuUf0hDIlZtvaCPhUeSyMNx1x0mqUSXSH2xWMuOA/BudZSDQCRr
GA0FO2qACwtcNpqP+pOzct7PzUr87qqrXcYZHmY40CnAuBYmwtFTen+GWlMrbU944Qew/da9iUEd
H2Twd0toeIWTI0Vn7OjhpX4zSH/e9bqao33QDUGT3K+pD32vOWZ0DA7rpJAq/P9F0bQKc7JIWqlC
RZMsKvcjT7D1lyQg9dLek5+L02JV18h77Ek1UYkIWTokh/FxZ5/kQrv4mDRtK06Iy/i+m4INAiHg
/3Qaj1X5OnzNdmao+wcp93qcMw5AmxhyTBjmOUNB7eGyg7COi75vahv15dAAa2cEOSfZw/zcJiyK
gENAzf7AqFumCRHivKxxfvokuJLdWhI0Jh2QCEPDggtFUEeliMcsDerD/dMFUZUMKKB9YNHh03JS
Y8EAb5PgCeOvkcl0SULsh1xgZ4C6XAuKannTDWhrvoC6NAI4HJVrsFurgfwl+qn+HP7kD7wt++yn
5vDY3izTc7t9yS3iiFGhUC9PGXICEQK6OguocXxsOr5BAfzE6AJ9lyd0QuRB0YswesyfCPAzcSPO
qzJretUeQUH7HsM06c3yfNkpj8sXOmFaxJypCk729xdsbJs4EWMpgbTW4s4CZpMlhObcE+7E+bSF
gkVmQgYWF9fxx+/OLHUZMhFKeW3XlyHvyd52O4fLtxWkUvFdgZGh3pZvCKWx8azDOKu/dOyrbyum
bkgylpvRLygZqeVqtjFKqDkjMLMsUG/P3OSV3BmAejWNLfDPQvH98qEdu+TbCqh8pJ+atNhWNUIY
ORuGu2zPXPN42cThEgiuBU1pEEopVHGil4SkXBPM0EiD8qyo/VUps5AXh91oyYDcL6T+4HmvSdEu
toMeRo6NGT5flTc8dHY6vJJRbMbqCROvpppZUWPYBrB5rO7fcboF4BdmM6COAnzOe6ef1UmtMwl3
OgmGs+YrX6vETG6k+/S8OONDFcZfVhY/5/GGvpmkPkL7NCvKmQNTTQyeMVkxTIkFST18KneLokIk
mGbRrW3kMmw1wjVxXocfMqRnRN4yZLOfv4oby88Pg/LfFkFd9X4boVBXxdsGruwCnOsChtTjqbK6
pTG7XHA0liIeuTX0EyAD+QGnBKse9K7eWzOW2oh4pdN8GRirREvNqniI0hexZI3XHhqCJIsIYRYw
kNOMuvUgyglXc12wgMAFNE+G6CwYBvQxjDtaBp+y+hCHuaoMyTCk/wBjG/S3J6e12gSdpMgf3N4p
0SQoMHc1hRWAcS6R3mNlO0fxY2+P+Oru4iVKNkq6gPIfXiNrNgqnB9+Owui4MVdFxVlcrxL/RjlG
QgQXihsOZ3VIiFUsqvMMm8XJdHhqu02kgi6YOUe5SivNN7RHSfgxCq05dxBnZOLxjm7yfveo4GGU
HESh+eGv0o5qbX7cmoY1hZMzBuRTprBA4H45Gh9dNFSmoXhEvuEhXfz+wCpkwfUKTohwys5LJKJo
Otr5/GdG8y8Wrf9mi1reoo0JstM8CVPhYdBTs+VxYrIlSF8b4RNVif2yqBstR6NeqimX4yX2qsht
kAmsd5dXc+zqbztHBcVOH3nIMgwAdLV2IX2fmwcu+3HZxLHj/W2Cxox1UI3NEqJhqJbXSups2w8Z
wtwTzwAcHKaIu92i+wWVmmMYr9PI9/Ni41B68L1Ht+Ltcq/eLI4ErZ7iNwqLn6oT7O1Sn2BG02XC
kGAcv/lGKgWNm7nKtdRAFpQoNbNo9A9dHbJYmMcnoDh6lRgUabauwshpXOZ2x8VO0/7coslstXBj
kWYd3uSdLWpla4QnYOQgcDELD2UEnguDleceW1CR0ss6cg2dcr9UyjYFvLOY6NYiS4ghAcCajjx0
cCRo/7NAI8LmXMu3NFfzkIe6m6BcJdN3rWC53lFqIe+MUNmgJBR5oW48Pl1/Cj+7oPCI1I+MIVMi
2AnsOkil9QSMJKRSxZzTYOyhQZ3SoM3SWBDFa6K3hykY1MauZHvCRMrg3f0xzpdv8+EH0X6t1AeR
1ilorargQMY8ChRO3OpLbgHmZkfm5k3AtiJd/dRM8t4m2YLdgwxJjkoUsykJNQmaEZhIbhqzTa71
1WYsjrWX9JtMtG2SGgcpp+h9zFMVm3w5ApDMZw9xN+Zmzi2/pDGbzahTM1Mvxsou+jJezUSu8Vk2
RM+FzrWPl38W61dRz1u5jtKkpPhVEEm4VeLyWzOwGjKsa0K9arEoA1AS45pESmP1UmuKxYvWuP9t
HdR7lukYutUKaDLK3NdBu5MjxmN2+NLsriEVTQxo6o25iHg19H6jPxjrzai70szAQB9+m6MEDbEp
xEYFFFTvvVFuk1Y2Zj4Nt3iKzRIgn2yT3VbOwY5W+OW6WFLfvxjcy7bOYTwbJq+JLzI8t+kViE0u
QHIJNz1fWO3MauoeFpHB4K0rCvkUUGXqdoIIyUj1AkXrzlY90QKfilVa620Pqh0ARoPL53mILtlb
o+5lqbUxVCqMLlgVc3b0UApGqzg358nmnf4+h2K1ZtWjpXXu8CRZJXQ+L/+A4xxaBcmEAPifCGrl
90eRLlvSbVOCXBPYrgBks1/iqyQDrTJUwIFo7n2JVaY/9LGdReqijHUtNK0AhZd24kyBt43kxgCw
rM4ZaeZxnN0Zoi5L0+ZGDsVI0LEjzGIm1Gw99ZlvwMlp9vb6OvLXfx0b7/KOHoaanVXqCkWygqxz
bAy/kjpHSt2Vm5zLFhgbSN8eUIlvehmVCGbzl2laHEMGbC4bzLxh0e4dUp/Jb4uhc6VViBU1SuIE
82SEx6VAscmESBZU2wPgwYMmrL8AZHs7ZKbIIPBiOSYN58jLuEtlY0pACAUlzMf6SrejCUXmDfXC
1UerA0DBy/vKNEld/QW0UHxatCDu+LnkGNsjWHvDKQsLM+sa+GLZXYHjaLPbYOr+rwLHD3rM4SzP
gkv6OaTLaHikywikBWOBDNekR+U2aVgBUZExUqx/6RIAl5lfrizXpKJJwalpNgDL6etXy7fZwSj+
9extvuE0Tg581UMfVOHKpBk//nDZ7SIVUrYWnY8ar42fryZvVQ/6ZnVfYqfnzNGFLHqKxBEcJV4R
s2d8SWL6oWa0M00FmXWREinKwdNcAIIuQctN/aKFhA4lsljTncebixkv8MChjE7TDgjxCAhB10CQ
YXnhuKu5hY8MrhH/YlyDYzd5s0OlcOJW8Po0FUZQFVb9hHfIqj2wUs0eGJWAAUIudyuzKmIsm5Tj
8FoG3mQeBSOFE0CrpNTVXQdibJOxtMMt1NABN6S/WqjvX7tBHdAFjzXNF+Gf01kknGLh5Gu9mZ+F
kCh6Fy/GLZM859BJdmaprxuFj6YF7LaEg4i3RAvow8fUKwPoxN2wBH3J8/LBH0HyLyGtAhuwSPkj
eESgkDw3abiswg/Eb0vs2z8RJ91LzXxdbz94qbU7VBkZG3uY/e7MUq/eVk9RmwugasuC4kEEOwsR
vOozM4G3NOjA1/bsQ8uU2fNn2KWn+7Ml5deSR/4E/s96mlCV/pmKrIeBZYQ6vjRPRZBlRF0w6bqj
9LEZcQUEFB3GHh57yd9HR4u6xKJSp2M5kxcP8zpmC6by2NO81k1dFrPo4XV7Oy6JeulKrc8HIcF1
S6VQBKxYE79eXgxry8gP2H1vRpgg07sEA/ZL+tI0Ppd+jVjkIqw1kJ+wM7EM/TRLUPn0RSTKkz2r
Py8v4fhV2W0SFZM20EQqM6Qzw+zcAHNNHrLSau0tVF54l5CKZB7Y6xkgp+ONA1kE2FJQ0JFpo0LG
c9CqyUJFCyQgS9qlMxuBJUJ6aAV9dHw3vf5DHQ+qrirXcILmV0tiy9x9K4BXa3YZG0jqJh9i0c4K
dUKc0NSbkIqAToGyaUNZZTt1/iv1PtDOTDwOyxq1c5Iw8V1q5GVYQtvVVLjnZBK9YYUMaczfc3P5
MEcZAPSqcm4U5XffzL8yzmAs+dAndRmMqQIYuBR6CrXTOFXPDTkOZeFuAOFsPXxh7Cm5mR/39M0C
Fd9jVUftZMqTAON1RH6ncCcfE4WhFG7O8EmQs4wRDiAGyIeoQn2q1/WaywooqkJdfC7y3BKa20bF
HOjD5XUdOiQGFlGTBdusRLfe8J2RD5GOsegEza9Cipy8L87d2v+4bIb4wIfdI6P4BCKugJLofcyI
pGScY6lKQ42zBe6FX+7kGBywqWhftnO8nDc7xFd3salRi4XHJLTmo71XFZJdGj+4iNnePvQFwGEg
EmIIqFZQj25RS1wiKBHwYK7uiU7m4vNWAsge7C827yuVxRq3Od6+vw3SSJVYEuK5bwR8Uauncr5q
18Xk5GuJpdB4tHvomiuEfZhMhlC7x0lSWvc9cHy8+CCOz4pmR8Xdvz8gOAGRdiKs3rRaFkYxlGYd
MN0y8l4FvFL1nUkBc7iKnQnqpipcGrXSiOFKsYjMovdEaJSrBaMHyjJCuUBSD/wyd0ISFu36Iq6j
Bd3Zu7JSGEWN17l9+uIQylgUiiQZJVzqC2tONDnN6mzBFPpiDw/r7+h2CoagskEfFzRfSg+81zcx
5kZreJ4em5U3LWZ2AoOimzNSi0Nsxf63UBs7I1ChAAJAUSHdK3qoZj5wmN4yeLJh6dPDMKj2KnW2
tlxNGCSMZdHsma3no5uw/w30vi9xrQwKZj+2m+a8nbUTNMs5B0OtsytYvF3bhDada0yWBuUhpGVn
mO7GNJO6gVsnWQDnns6jV3r4CaACIEqin4F0KyJ4dV7VZVQ69BvrFLdzPsQBJNksUbH55XocWNXA
w6LL3goVksUiVYxuwbMt3CyukqLpGDuaI7f25JACpHrN4qg4eqP3BqnoQspKatUCOyXPL5EKFoU5
+ERs2e0bCdu74J/1lbYa8cT5WTeCAglVQH7wonW2Lps5zE/3CyEL3dmpSkRPvs0BiXQiryfk2KCZ
ItpGo91ca57uNlZhjaXJMEv250MoEBUFDUddRAeVun7SkBV1V3FxQMhSJRvVHUAINe+v4SBWb/jw
nu2MUfesW8BgMotFHKSVB+nJWfXL7VTF/uU1HVsxIGKCsj9hkXq/k9GYQNxVLEBkk35t1Jspnk2V
exZFhpl/8PU3O1QU7YapKFHYgbi58xdT+3RKPdUenPU8ALAysxQKjg1KYJFWiVCoJlHbN2Srnk2i
Al/H8EfhRrccPmD0m9kmzYzRjL5f3sfD1+jNHM3JIGnx1GAQavbn9ErJv7W8O7Nwuoe3F5ybBC8O
Bl2R2kJFX1MoNjegLOj53gbry69KFFbGQR2v480I5eJjJvDz1GPQpAKB+Cxf6/zvkkV1d/yM7VZC
nc0Kpb9axVd4KF9FitkFki8/4wEp/mD+Y7Mik5RMuNS5fELkj364vG9G6XpJCkqJbR0xNVadyTQQ
jsnDrAKzpc7YQIkK6pXGyVVUw0xj3ChqmIkTmKhYukP/4N1/HxNdMNFzdexr0qrLgskmrbrY4Zzu
RHjma5d7ZrUGj10PECnyOQQCfTqup7Uy6T0oETbhT8//iVkFDeJVH8/m7e9T8VwT1rhKFsC+jLVz
hibI6+8kEq3qLw1JqsQE8rPWQw5x937ocr6t3PI6Fc2d9KvX7h+od4CGAdIMGQyTC/gfDuxthVSc
7adkkPRJn5G86J5qjVeE+zPyZwgsFWFxxUL6HHvhmzkqVqR8pynZZIA/bNVAtri2kwWAZH+3VCqj
akP3cQDy5YlMpAr8HDA4PK0RtEVNvOh1owRa+lK2gKwIk9lnqEoZ823XC8EA6takyZ+WTLgVIChh
RCwEDXWaH34B5T3L1K5CguEJv/kfnX9+V3vNabJ0U7Kal8pj9a6PDaIiIKlE9ovG9WvKumUDaC98
yNIoLZSoGXk+9SiTBUE5BWhVAp8WNVrzty65rOZEcB6mQ2FyeuPF0peGB1vx1rMyKXJzdzfvgynq
ZieDUYh8BSWOwZ4d6SyhYSWbyfVfs4WpzcpAKb/8YI46qnxtjRkdHtUvchT4qvPYXTHBsVQw+WCD
utzoscdaBj0iPy0TU2oUuxhUcxC9jvvDJaVtNIynn77bHwxSd3uUlErk5VQDcuuv2S39dgDjKb6H
wPwBMnPWkPqhe2DIDqyHRIRGp95oo8v5uBw6jEDE93P5ZagCA3x6MgtVTz2Yfy1rZ4Z6pTUtnoWl
VoownaXJXLrMHKPoesk0Wxpbc9EaG1BnzqrFjeGUB9cLgkh/r4/+0OvqRmjkotI8JAdCUVmrkn7G
AhR8UNqDgIRKy9UrySZsPa9inLbXzAqQd3jK5Wzj0NEBpkdV71XsgNq8Ebd709WmDLfumzg9J/r/
cfYlS3LjyrJfRDOCE8gth0xm1jxIJWlDk9QS53nm1z9H6ZwuFgo38Y560b1os4oEGBEIBDzcb0n8
+y9MWBguAoW+aX3gWNb6JjaaVMvPelLkob2BoqTS6vrQRYRIViN28Z0tLk0YsbJgyEItgA+oriH+
C3oJ29+OI7hla1/OLyH0gJ05Lk1AlX4kK4jUzrT9opiB1ssqAHb+fUh7OwNcjojWYcuSDtBlO0qV
r3gTeAaN0Zd6i9ugzpPkvsxzGd2fzCSXJXSoDlqKCY9wEnIDYY/7pLRfii3zClr/LhNJUhL6326B
XAFgWFu1QkynOOvZ3TpfNfTaqvzL/id1Ci4P6WpVpmUW03A+b2Bn3EIasBEEG8OqWRD7MgyHqNIA
CvvN4bmYWpZMo61K6dH6NgblI4McJC9g1DQO+QFMJ4+XlyfMsrg8ohWLQQYMq7yvEdscQ/1Tbpkh
9KjBzBP2g+oO5VNhScaAebDWnzy7M8Q5+6w0KVQikIw6P2IaDmBaeuwyT32aD0loh7nv+IviygAr
4hB7Wx4XAVajroND8cQXY3ngsXbrNri8gf/H93ozwXl8XnZaDEZsdJrP5l33ysBAvgHGxEi5pHM3
wtNqt4ucw4+Z4xh17iCimWpaiRM/sdx8K9yxV0FKAuKqHMPHkawVJY6ztzVyMUCVuAWaNy7OpHYO
Rd+4jZ2Hi/718lbKPhbn+aWh2ARalRirbAe3Gze3lIkp8y01zgvBxvDe3QnjlxiYifJ3T85gsoAg
m3Y/YGSwdtHwOtT3TClaDkEXLo3i7gDiYWi988OQxrSYQ2EBeTbipa3K8uOmUclpL/xGOxOsrbe7
7RlZabfQmUEDrWpelk5Vruc+xjt21MlAxMIcv7PE5QzSVltN16Q7zcaBqt0xmhrwolvemg4BuHP/
KsB25rjMoU7DaI0VKjTtYfmiH0bwauk33W8Ng22x/AorWxzb5t025immFWtzRIvrlYipBL3V4rM+
/HCeDwwzWx+0sLiR9UFlZrksYoD7BBSeLD32QIdYNw3YJZXMX5XBreyXy3EmTlnUxJi9ivcxh+eZ
iIExJ2oJSoQ/7/a9F52gVgAWrfqAltThsjXxyv41xs+ld/WWTIkFQSyDBl38qI/3Ta+7zuz26t9U
A2/L4pkmrMJpss7QrLDDS9w6P2jGT7UOL69GXA7sjHBh5mhOZ+mbg374d+WLeoN3GhB0kKN20KBE
GN/JRs1FUU3AM4yWA8Mc8CSxc6o3ETXBJb40SdDQs02rIEt+XV6UKDsRSFlYqNdVGzCA9z5vg0Cr
LdrZOSnLfev8VmVpV1Rk7P8+l9gZBNbacvibiteKlHyxtsyPUHpO8SpxNo3lHr7kfTNFPyR43a5K
i8R4Ln9YiFsXbnJqTpan/VagJwYeqIPTeMaIF3TTGw/xteUy8pjoVsYiLAyx/e/gGqRZpRCl71AV
MKYThjOOnpdHxibJcEWbrMwReuXeHOeVY25jpmFEnaM23goMouFVd0hZpTt0UMksAii4yjIW399+
PUsJg1miWsWgMz9VpZZGNuKObh87H3Jtz+ni2n4XxPfAswEcC5IyX0blIvTTnUXu4On7dCTQ6qZH
PX40x3+6VTK3IvTT3d/nThoFWuOlSnGEGsbBSh7aofTyClp30lkiUU4E+RTCGXRNUA/iAq6rnZn2
FggkJl1zE/snVZ9H201NwFNz/3JsE1HJuLfFBV8cDWlqzikNgTv8nT8an6ER8KNE57A/LAE0EB+c
owqq8uHTHMruMmwZH4LxbZk8nMTZlFhTVoi3Z0vhfC6rir7EfXydOtp9Y9D7RRkXt6zU/Hh5yZLd
tbjY00mfamPF6DkAY+50jzZBqyZeRA96LbnWiD3m3w/J9zA3FXVdElsgUnRebPs6VhKPql+6UTIs
ITwFdhvJOf5QzbmjYErznCXo9pLv3Vb5Izohl/eNnwb5T0S/rYbz/wLtWNpMmX1cICVhfSdh9DVC
vVUe+59MvsuEVvdMvP5qlb5jsvx0yVO4qgtoi76wSdqd6JMS+9YZ7DV+7hn5YQbUYpDq+4rT825D
2XfdVXmV0lpDZyQW+BLKz+zlFFRpi9dfo5fpVUcZt5HQS9C6MiFeAVYIkznszlpWpxHuHHhRr6wf
BjnFNmg2tdNi/778/YResjPDZRUcsE2iJgpuAHHi2tD8GyHtkJuSJCmzwuWTXLM7Xc8zGkYEGj5z
U61HdWmxjyQdZLlLeJq/rYhPIF1F9dyxa/rat7e+t7/+6D5bX/QgTVz69e/OtJ1BLnUQGo2kn6Ec
war/5bRd52cFo8nWXfRTBeSn8pZMFnQsqD64/s4kd3QnRK3mrtKY7umrlLaXPOVHB4NQrMM03Dgn
GchPeAkGgdd/3dHisgkSR6nVdg4s5qk49WWQPWN4DmB0jGpuD+ZDhLFLME6j3/l82T/Fhk2K8w4g
eECTuaiLa5rboJxPIKmIlren3DHMMI4i6iq/nJvkcQb7Iqsd5ofLhoXxB6UFwFmYxpbBBcYy9eac
L3gn7MzT3N91zecRBVEvm40Wnjs7M1xkAMM54iEcw3RZXYaOYvgV1GnU5HvdH5f0b864N1s8dqvL
TC3ZtsoKafNc3tbfavLUTse5lgS7cOeAsQeT/atyGBcPWa2XaWc4GIwdzo1FAksBqcej2muyKBBm
lZ0hLgraxMq6rMDRw7BOTHx6qXHCudRbAusAOtUzvS/BPyQxK4o90CwCI4qnSNx+uOWRZSm3NgHA
YMJtxHYeOyp5tRUta2+AW9aY5mNCKHp1iz57EfAyQxlCIemyewsr8b0VLqDVeZm0Imn+S2EPVi+I
e0ZekniW+0eNsM1vSirZPNna2ObuTjWt78FzAF6Hc4VVuuPgkCfqjKZbrbYU+y+0RUzI8eKRT3N4
eOpQ6fZa100VFqk7pO74GSNIYQlSqoN5Hqi/4Dr3CkuV5UqZXS5zlNto22OeARBdZe6S+jP5J10O
lz+f0AmB3gIOUyRKBuVEJwZ5fR32/ejG2bErZIQ8Ygd5M8FPFDfF1C9K2lZhGwXU1Q9GkD7Y9x3U
c7PbVXNrPCwU3uVViTKHtjPJhdZAGmoWg16HJnC7ho3scV6L4tRpUoAp+0v8Abq3xMVYmUTQKdcg
APuHKHsJ9Q21HGjomSiG7KYtXBbwEMAQIidSHkm4FsPYmwYu2pbiBMWUgIMTbO1z9ZzlpsQvRLcn
bWeKqxpNZVbyRqXQMJ3qb5apBCUp/wFzu6erE6JZu4I6UXj5o4kdBUNJNogb0Bzk2031PGhFEUNm
Of5dnXAH8FbLm8JXAQUdvP5bi9lQGeyKhzy/XjvAT2Di0QtwEnD5vU8kKIdHC0JuGWifGTnQdGXe
VG7kDl7jSXE8rMH/wVkcqMtixhaUN3wjfsjyZWttqPiYpfHYmhhWiqAvD+oQbwBFiT7UwdYq0GHW
PudAn0t2V1TOInkZOv4BDJQH5+GQqWixGQ6k5fLUM4Iadd54WA8KbuDTMZVqy4kKkr09LgaNbcEP
SdfirExWoC9PZdIG6dq5unllaJ8kixNGxm5xXBg6vT47GPIByQ5aP99XTBWnwfCCcMfrylh4M7oN
nau6xadCJvQjTKA7y9zx1wxTtjiDjkq5/gW+06V8urw0UQcF5JJojOrQ9yA2t7IJ6BSatQRtISjE
/GFYZwR0/6Nm8WsY6KAkUTHZa6toDL0Pg1SPE2JkeOdYN4g5NtbRnmWXDZFD7E1wDlFFpQK5wdQO
jfofu7lKyOaN+qOR2l7zNy2LvSlu0/qpVYaqxGqW0XEx+ura2u90+nX5ywj7njpo7TT0yAmTWeX2
bNpSmuVgFtOf0u/sbQgkoMHy2BSvfV1HKsEt7KbtDXI1PsmKuVcIKsaNuMYDOTRQSmBUu9Y1JrP0
G8NVwO2Q4imlAO+sKsXmi1z9zTxowt+vt7KXYShTHD/t6hnnEpLj8Sccd5sF1nU23d549q2u+5d3
WRTZe6Oc1yy06+eyw6eMuh8t0MTjWZ2flvj5shXh7XBvhvOYrqkGkiaAq253rGnfHNhFWLuPr9W7
GX0gNn9Q3BSyp23ZjnLJY2oxTtTH2FEHw25m82TVkgkuYfb410Vtlf2AXZmcN6RBt2SlR8Zz0h8H
oGFJoIWy7CEM7Z0ZVsnuzPRjO9aLBkT2uFb+BPUJu7WvS426XTRDdNm9/LFku8ZcZmctzynYzjuE
wdpS18oXb9qOly0InQ68GxhGZHoGPKPpqtdTTjQ0cVEYeE1ve4PlBL11N8tkGIW9QEBc/7XEfaBk
6HrcDGl8agMQQgUtorkJ9QcQpx4cKTRUWGHtrX34TpNhrBTVPhPszWM3f8B17ZVbfbhtIWOU+slf
NI/3FrlvNXbjOKQ0zc/9QD2LFHfVVHttJssS0pUxD935RLIkVFOUQQn7gP5sCzcNwcd0ms7buT45
ZxvwJZmykLBy3C+NS/80r/vOsQDnqFfPBp0PI6Wo8P6F6f30IK1ThU6/cxQu92tZ1WSLZaONi1cb
awIIPNe9RTkv8bfB6V2ly059HY7614yMQI7eZ03mGk1wOS4kP4KHjQKQXXekRIcytz1Fc455KSO4
4tnb/hQib+vkh6h76qh1oZszkObALtue9tn6DgYqX/GiQ36KdVd5ADe0b18pvrQBy5I8X5/vvij/
qNjoJsiSQE4DTobkOQ5JqHjbsQI12uAp6Axe3kuNBdtHawDkIPihJUu50McFC1JumQKs3ac+mPzp
uTqAHfKgeMkLe6v9md7ot4wpDXKzXocn1ON6fuhuZJQuwk+KiRMLLVHAnVXu4NtqstJknlGm91mg
tkAXyiZPxDluZ4I75ZaOySGXa3yONsyBMDWp3NOre/oQuToKlVz6Hdkf/LCzO4PczoJvU10i8BCH
nQ++GK8MMx8sgPqtCaTE8DD80h4vf0pxJbgzyOXVaNZnexl7sP28VmRKkFWhSvDtdI8l1fJHNZ4u
mxQ6z84il1frbCTlsCpAC9vfs4Z4Q5e74yp7lBM6Bw5BB0O4oNHnQdyQAAPFeIXuxrLdAl/tKJIr
v+zvc1nbSYpoTHs8P0TVPxvIdWxJpSAEfuq7BXA5eui7ukXXAmMkAFJt1yjr7vJvw0vrqwcIQ3yy
MQ/s/1V5srPJZWq6jVnft2jbJdqvXHtJZc0t8Vn3ZoDPwpglidt+hSTr4LOREnqIz2AMcgfItv//
zckKnW1nkKvB9axU1gaSWWFBfulL87VsM09ZR0m7WhxFOzNcKoIIC61GCxuXfmb0eMUhRwaMU+Bl
SACl0B+95H3hFf31IU/sDHKJiQ5pldOxscI+D1frlhjBQkE5UF2r1Rro5MnQr81UtkphSb4zyiWn
BlfGKFmxytJ0ixM9EBdzavftEWfNrXZn30G/ypvD18RxkGZGccChB6ThLQptBW6L6xgsuXFnozHq
OndMsYRJ0NQ3NGAzocsRFDay80X4rs9kdSienoFBVblMtfbaQmJ1tfCqqZ27CfK9zVPiQyAA8qTk
c+n3eHfDiuUQIWERvzPMJZc4LgvHdBZ2Chgg/naukrshNOtg8Zisbn2XPm33+l35cjkx85JTfwqY
nVku5ahJZg8TyWxs8eSDagu1S37DEo/zSIPyy3oA06qfgBrGTYIoWO5lFbfwE+/sc+mn6jKHlB3A
nOlaP9hKEcyJKSGZFu0sI/KHHAjmHwEiel9sx+B0yOcqrs4NiaGqez2oD93i67LWmjAh7O1weQdg
x3IYFbzAt4F9TLzhDmUglIk3fMAibAyURJe/nWjr9va46EgjrZ0GHUBpJVPdpcKVXAbyEloAbQuG
1ZhUBv/6nQzx1E9RDy3PdAvM8t4ZZXNXwiMPIrX/mmA/YXcTamZzplmVMrePjuYhDwYUlvlxPBSP
1dkCUlTe6hWdDwZrUWp4p7Xo64G1M2kTiH8YJI5OpP/SaB5xnlbZK5J4495McBVW4qxxHCUYms97
6tmb6RrF4fLHF6I396vgEhWAVCMEzRwUO4etdjc/DzKfPjaJa0yYxGp94jW3DKPshPOPBpeCLAAH
kupqkmlflpb4Q2n/M7i0Na+5tUWpU4dV+1w5uKO3YMA1rm0zc50tlZSRwkvs3hqXrbI+KqiVpAkq
V4zFQMBqBswE6A/rsIaTFFLDAvbD2kAQAGI4pidgcL650WiaMYezhtmpedb95aoLyHn1a8gMy65X
Qp/cmeIcZlqLaIGSXIwj52pUnjI0ojbZXJHYBhrzNvTFgV7m8kVralGGU68OFzNos89Zc2wmyQcS
pVp2VEPcG2RV6Gm/j2YnyamedlZ+MnLILt3WJQQLDYyLGpLbqMwO5/xph6XQ2clPc5ld95p5KuLF
L3NyRDZxLweaaNf2S+IcPEmGpazzKD/l2UusTeAQPSmxDNQnMoL3PJPisYsAbMQdHRkd4sTa9OIc
5923BdQsLk3GZzL3q2TjhJ3jvSXOCfQeulXONCdn5co6roEW5EHtmY/UK1yGMoeyCdxCcWVlpOgt
cW+Wq12rjDqFOYFjrLpmnK9b2FyhtIAtaQHHFsAH7d4SF7SVMcyaOg4Y9v48+ayvlh6dm/9ebWVh
K6qObTwAaygvVMiocP4Oqj7gScDzfO7rW2sOyrJ3i7gLIgwHVoei/eQ4vy57o+hg2RvkHL8tsryI
G8Cz2vQEoRh3zZ8vGxC2P3CD1hyNgujQ5l99y3GNqjaF3jnTII3OSLKLi+F1tz7VhzL3/qaI2Zvj
/LFyItxAuzg+5QN16/ReVb5fXpBox0Dmj8F49MZt0IW+T0kDmTJzy9v0jIGaln6OG//y3xelov3f
544kW7Warmx1M5xV9ZSSNOjnNnXJFF2rQ//lsi3Rx0EtBkSgAzJA1uZ4v5i2SQdi2ZCm0la3j1Mf
6lF4sDiDBs1tt2sleyqLmzi+mWx/+IsWDt5a4RSGiv9CEe696RxAyCGDfNSpiQZIVN2W1dfVlBwf
ol7BOyOcN0wbFJKnCC8Zq0fd6RqCEzfOY+rlz3qQBBme/aVtcUFiemeRS0yAQM7j6tjQop2ot05h
HTdeXRwnCCK2mCcmD40KJTXtcPlDMqfgktQ7q8xpdyUoxvQplGFsM8z0wYuzwe2V3h2Kp2L7HpPA
iaSYQbaMjwYtxlGmQuaJx404Ou5ZyrSC/Opm8NnLfOQnPzCu7zNeudhf7i+vT+ioFA3h/9pjiXO3
QMyWDQQqRk04fJl880BC83GCXMHIUKtS7IYgC2M3/zVmc1FByq1Rk1kdTtmJPRvmkEliRE4yXxGU
uhpl5RNmyxxcGrk1LXNTLDlDQBrkOcJI5Ti5SR0k0OB1Fvfy/gmSFuP0ghHGZwrRzPfbl2rmlM6O
lmJWQj3QmLjFINOzlpngXFApq9GcLD0/b8N4HEfjk1U3st6ioKx5twzueGwjpUENrafnHjPQhhKW
beT1mSTBC31tv1ncmWiRPsvKFbXF1vqldkhbz5hOSvkIre4c1Ibt8o+WXkXLP8Rs/cufSbg+NjCE
kxKXSb6ijmdIDNsJpOpVhK76aTWDdJE0L4QpEeg5ogNGZ2kGL1SxOlpl1g2e+rXspHfeTM4lXnnS
z0581OZwsIvjAuZt+/sCDqmqw2CxJFWJt3f3A7jtzfIxS2NVg26bN0EQrPcwbnLsDxCxPMQHGZGS
cEc1IHocnDMqYOjvHV9T29SMqwIip1YQ1TebHWiyIWmZCS6MtT6bkypHGMfRSzNckRIwWSnMmG0K
n29tDUtAF1EH5IbbtNKwlqZfwe61np0w/T5/Zhz2NkDaaFn67akKGPYFRbjEW0Qpam+WK3agGwhS
wAzo5rwtZjdfqs+brr+ATM2z02+pIcPYiB4Ftb097nNhGmPe0gbLZCSORrBdQx/D0+4zP/Gj0Dpt
xxSMrElY3rFRhTVE9J+LYxvI6gbhslkXCeMSOlH5mnWtQE2fY5giRPng0sV0zfZJWeujsoRbLGtZ
iY0BdQaqZHCL8BC3BLQt4xIhsVTpt2Hq3Qq8dHMbNOMzXp4u5xdhjgYLuAOAqWGhdfk+Gqp1meO+
n9HEUW/V6cpyni//fdGTgoYS/18DXFGnR2SoCpJgJg8zPOb1FlYhPWq+dtVKLoDCeNgZ4go7kCAA
yjcRGmbZY24RV1MOy/StppIFCTeM4tQkmoOv47D/vys7NlJOsVKPzoki0MBU2ctI7cXpGNqSJqg9
gRf9MEyyAkeRWVWMsNYe/jwPxzfVVY7xaOXIUDAyiUThzu0Mcp/IUip9KegIGJt2dEbDy4trR72a
1F+XXUG4czsz3Ada0j62a3tABQXZYGoGQAuGly3IFsLVNLqyNPWYME1uYGvG+JcC5oFG6a7osgaX
LYk68RoUcf79SJwbpHY5FXa1REhLUBzH05zixUhF5pHxryU3MtoG8d45YB5Aokcnm8uCZTKAXFtT
4BPteFaa8jrTZSIVMhPcoVVX5aTNSsIKQox11GOFgcVSRkglMcLTT0SEdnnR1/HZNH5CHx7Honf5
w4gM4K6sITptsDYZ7GjeheeiGLQZNwOiuutdmt3nskkvYa2yN8Afu2tfJSM4fs4zsG99V/3oK3Kg
nfKpKcD/k8PhRsvX+sTTqszXt+R3Ob5cXqLQ95AXwELCug0f6GvsJVFXsqH1n0EzHbTwuI/cRNcN
oIxJuBybGxlMX1TO7O1xgZuD8hds+isYeczJXbcjsZ/M+PnyopgD89XM3gYXulW5DaYzxkzXGcrz
V+Z0BLd8Sj/V6XcjkYHjhAvaOQlXw6hjskFjCIoHUf2zVr3ilXHof8f5ocH15ohcxE5VrpJoHpPz
WAHcvblx/N1sZdWRKOHtjXAxa89RPUY2GNdiZQ0mzO+jAXqOEgLhwP9V1J494+4XxB9LS15TU3Ew
T2nfDCf6A7AAf/Hq03rdAQvmSJnXJEvjCy6qJZYORZLk3PSta1mH2VxdbTqOtX/Z8dgWfXC8t+9k
cs6d4gsOVg1Gw1F9rm2/nL6Ww+O43AL3MJVoJ4yp+zcGKW4eYKcB4yp/2pZ9P8QQPjyvU3pwzG9A
BruZdTuutwMmjendnBwvGxTv5JtBboXo3G1rYuN2BY37wOwqr10qkPIOfpLpT5dNibPvmykuihsI
GNikxnuxpoBj2+pKV2usv7mMgzUedx74JGb0uJI1UuM+rxfdCYef1rE7jejGKN+z39EdRofCapZ8
LmGu2FnjPpfTJ5BLriPnBIowaztaneOiJJecWqI3akh9vK2J/0ZxETtF2UG95CG9Te5B63aA1sSN
eaPc1Cf1ujuaX2WkOELHh7gIWDwdVBQOf5DpGzFSo4j/naPRX2uXv+i+a0CM/2uGy7X57HRlGmG8
vciuyQrCdZnYtPDksIgB1n0LG6jzHyjRVJBq2k5IoJeSJTP4s8h0u6bKSQOpsTumtd8NkSS7s1/9
IWvsjHLfK+2GQcljNT4ZFGK3OaQhm7Ah37cW0/okkaQooQvirEej3wC3Dz+zMGAYCrpJM/hGNCiJ
e02RuNlfDOWj2/9mg/2GXd3UKGWr9jlUbvs6dc0RiO3J640bZ5Cc8+KNe7PDed3WDuZKR+iPMJmw
rei/VNry0Kb5yVKJt5kybSNxrYRutKmBuN4Bz8H7daVR6WwFqGSPDBgI0SZ/emFs07AHBDxofmUn
sjiSKTRjbNOCJiTP061ElTrr9eCE4zlqXvUnSwxH1zdO0AWQVvqDf5WB4YUpfmeU5eXd16tnACRU
i+ZnayLHZYNccKmAMynyyCwb8BWbQisciuJ4yufh6FUWJVFaIp4t4+CgA7QMn5rkpjdTidML0xNr
uf/HDhdhSt7HYHTHHAhItE/zcbrSj/Qsp4L8PxzkzQ5/ZJE5WbvejM/6XfWM4WFvu2IDIOBUYNDR
2JexzwiDebcu7lMlIA4i1RZHIVOSKTO3GjGyoz5ePodlH4mL5sHe6iUeoIpNkgnyNNP8VM1x5Wrg
xPc1A2+sl80J14QzBBp8RDXQjXzvfnOi6MncZfFJ6R+ahE20emQMLtsQ+sObDV7sxOy6ehpMPLpn
UP4l6Pyx244qHdwS9qt2FxGDO6/KRM8iddGBRkWaHZTR29YmbJvplnTOBsLz7hhnxe04vmzRX11L
3u51fGc6W8wZCjKI4na7iafCbyOoJanu5X1k/vXh5NoZ4b6VZQ5ghMjs/NxVXzvjppdVm2JfeLuc
cgnXiVpzLmrkB2pl7lad4uFLI6MUE7bIdh/J5IKo19Z11isahWsC3pr+O3SFA+1reg0tFzDwsgfH
7Eb24CjZOJOLqbQG1VJpowVTVwk0Qp83Gf2J8Gh8+zImdzRSraNp2Tj5uQBupT41xpd6dI31BjeR
v3EB20F/EUISDo9WbeytopWNFkY5KW4UQ7RNNsUn3qs3C1xNViVJGs9tCT4j88uIt+Du4fIK/g8H
eDPAnQ6YLllNtc+YtNPi97d5oNx2VyDxAtGE6VXf6D2VPHuIcIFoKb1Z5M6JUUWvqVlH3KJqhH/T
pT+TdGkBxulGJ0gRrqeqs2nQACJce6tRrA81jeLypJb0eHnxr4KMH0P47adw3l+uDQR/cws9Lq85
qRjj99bzeNUGxrk5LNAHQxAwuja3PDX4nwcQ1EkfqsVtsN12cNGAOFjUeiIQKrWvp+021g7WEpTx
SW+RMXUcN6VbUIzEvTi0kGQw4eG2M83Fidpb9UINaFI1AyDQ0YvZXHfJZyrTbhImMojMoISjgMVT
PlGqTgIRGozwzpafjz/UBoh8KSpPEChguHydPTAhY8szfOjaUlYz2l4nS3lJUasVRivZLVGBA8Qf
sqUF7WHQpHChEqeRicfIMQefB2bqoCGZ+Na9egKc52SEmZyJVPB5AFRTCe4qBq4r/IgUMVBp2JYJ
brg21OljNfyyNb9Mv14OAsHXgRVc/lUMCgKqxMVAURuRZmxQhByV8s7shluwcx1KtXy8bEbk57hw
qeBng+oOGCq546xvFPCONhgtYkPw4zE6MQHIP7P9sS+jsxFdHt5Z4/ImncEO6mh6BCJEYFoSnx7S
oL5RcGHpVshslfdG2PyS0TkJt9IAoBYIB3Bn8GJKajpaWr9AnTzfbqz1ixMFc3W6vI0yE9zXIlak
6p0OtIRpBMWK43M89LMl8XTRoAl2720h7Ffsb0EKLhNqgReM5ZDc08JbAwOzJomv/ZP4+lUcaCfU
Bp56rQflwerRtZSBUcSxZlAgAQGo0QHbeP8LqjYjkdErCSSCnac/GKjsZfLaa+OQBeNVd7i8raJi
FSt+s8cVq4WlmTOCUAmB3thOkZqXzw1wpMe2Gr81eDQ6Avi4eYUFxFnVGz/muMwlcSj9CVyfG+Vy
PjkLePStGgOXsRcD8TsFPb2qABUx2s7N4FUyxIjQn9D4JmAQBA83/4wUl7DKvvV5Idc2QFKgPcsU
mZyOMPZhAfRSBookPLe8/5p0VNeujdGCLq4Z9KA+5uAHckC8qrqxdNZadBLsjXGfsikzojgdqJCG
7ktX/JLODsn+PvedFjWbBgXg3nMKNEpZjtBHk3ijJjSBIgl6bHgXhcTR+/1KbThgZJrxKcpdDSKH
wyE7OWCVtLw8d+mt8wkEzl5+co6FG/mGy9DZ0y9F+nIgAqDr7P3vv7+DO7mbCgdGseXQiEH/pX6s
zzmEswO1cZlW64bgX3svf6J+KUEgyAzz2NnCSLqpZ3ww5C6/NR4WKAbr1CWP23k8MYQ4JhmPyrMm
O6OE+85wYCARNdCS4fY9yVQtJaAKOzuVm342znBVL/JRlxXgoUnC/P+DOENoEogRTcfgCsZluIMK
PbXUtJcaQ/IYj+m22quSp8u5TRTiZGeBK1vaFrCYzqHAwBhAaOVBYyCnKpKtkxnhivqebujUzJFx
srYbG4Nh6ym1JQAb4Zm+Xwjbyt2pVALAak9tAiKdp+VQ3zaQhZ2gWz1cDeDiMJh8xZH+c3nvxF+H
AqBCgC7+MIaTbXrv1EwgxgZtrvoQbz/+4u+jvsNkG6jmLZ1zOLOrhxzaKul51M59+tPsv13++6IR
WYxR4rcDYIN/8yOyRgyYQ1kqjFjJtR+I3xwYiT6bHLV84ylNfFaDdV5+J8WbiWMY0AHEE97nPjDd
tKk1WI1SgQD4Z1y4jMYkDkpvcXwT+Lov5Yl4bDgL896jbEJHcP+H2OmbZc5RkD0mQyGsDsNoVtZ8
GWo0N+J/bHJN6b1kg5ljc1dInJu2qYHCAJLjr6QjO6fEoEwZWxtSBpD9mHNjxB7rPy22laWowtOf
L9sTxZlGTGgT4LjWCc+wbzkTSWhWRuGSqo8kgU5hvgLWrEpuxmIzDsEIBjqR6E+/DzW1a7pNV9hD
CYgT1n46kipoUpm0Dzs++L3TUHT81wp3UpO1182ln+xQd7bD0L+omIgss/u1787VcGdYnyvTu7x9
wkoEw25AhUOBHONbnEltmfNSzTdwMj4w7WLGyBs9K58Yr5niy+AeouyxN8ZF95ymAx1yAzS8EQKg
8obq9+XlyAxw5zNOq3ilNrQk44wELVX9VhllDSJ2PHz4SG87xr/7lCgCNn0F2SKDFCN1uPE5hVZ7
fcL499X/2NMHV4wBZBZel1B16A7GZt77XdFbk5Ia+nYaux+bcyDzty2X1RbsorlbEG+DX5BGdaoa
nbGd0tW8szqCujp2QYN4amz6KYmKqy3RTlNSBuqUBJe/Fwsb3jQOEQwyo1EB6CN3SrZjtUK7ONpO
pvJtLXU3ptTv0PoilazJL7aEowOtSfKRAVoZCj3JDXM7qUiBaXFloOkC0MdEZLvJ5T+2m4gm1IEE
syoU3er3XyxNY1unhrKd5jOT9RuPWub2X3tUS1bYeI4//Y9cj7xBHj3TE0JqtYzVk6q036i6Gmi8
4kmwpsEAETe1/98S7gdzXH2GG1k7Dx3WV5nKYawh1VnZYU2G8LJncAn31YwJribHtkCeYfFYloo0
RU16XD3JMP200jWIHRqauinJ6wK30E2qvTLGg3WaV2ywZiXT0rXaTnH2FI/Xdbm5tfGLSHu8Iq/Y
2+Ey39DPY0Gadjv1ut14dHiom/Ju07vHlsSHpqOtl8fT6lqrdhyMxHC1tW8xHNd+xXC3JOZYRudi
TmdL1cEUAvy7zsXcqm20KUd1O0GTWXFto5m8QtsmN3eM5GgpyXjqchpLyBH5WvXP99xZZZl7VxZo
2TosSbTCKlSFvxlecZhC8tgEo89o38PCy18uOxDfyP+PRRA/gErcgiAfd7K1Vr+2QztvJ+3bAHqG
ErdsgykAphjlYpx//YuMRJyv8F5NIu4xZ2hTjL18mCCvhxqML8N2avz1TBx2np6nF+MrE7JfzvbP
IkwCCK/JHhBEsbI3y5x8t7fFWM7O2MLs0vrVCZMMYeRD9sc3AyUYcDBlV3ISW+EHBVsi4PeYyMfT
A2e0H6YKN4EJHxSS86xwSJ4KiEs8joc/DKXqiz67snswd77/Z4PfjPLfNEo3lIIw2kDMKwJdxCgr
X4UWMMNj47aLPgMvmRcVijpaZr+djJv01v5MwupHjBu2fjNBnwDS5cSTAbC5ou/Pmt4s8h0nO4no
rHX4eiN9Qn7bSIKD6XpuqZ8118X4aY5lQAvBGtlwD7roIPnAIwSXwqNyUdetHpdTTiAeU+l9EFuz
6f4/0r6sOW5cafYXMYI7iVcuzaak1mrJsl8Y3ob7vvPX34Q834gNYxpndM9EnBdHKLvAQgGoJVOw
/zhxhk5BoZMORNgqpgHPvdKyulWrlnQJIRfwREWWk8Spvq93nV+Gb4JUUB4hEE4V+QgXFy8CFfOO
kOJ4G/vZ7YZ0WOouAf13SMlEmz7xiFk5w4Lp/fRWE9FS8MDeBmkw9YVbErvjjXocwA23LWGPtO9q
vSjZnVIXblF56JUVrCjvs2mI92imwmQqSNTPFxQcCyCLMOUlTNb7HmwlkYhykhNHUCgywK+BpaPd
MecAM6jOZslel9DYoCgxu2lrOOrny27Bw6C/H4p96PmFGMc5xpChsVjWVyWszeu5r8DE+8PMiWCl
eF+FNh/qVOvQxn3rHASz53FaqqoSgvFxRCNWNVzP5ZfY+tEkPy+bw7k/6CaUKhAFCb4MOxQAbZa+
m0EKGM7bKTNCsPM4JH5SpOAyDNegHQyzalIhLRXJaiW024MmnYzoi519l8nXKBe8brifxzRAsg1x
ANlks2/aNhWlZXRK2E4grTeVAIrsbkxE5QyeK+NM/geGvrF2ezRbUMKHQK8S5lZxjc0a1MriXV4y
niU4hNEgiuMfb1smyK2YG0wXCy+nNI2cvkmPqZFe2VNyuAzD+zJ7GNaSOmrGaFO3sCyejP7WjHG5
eyaLm7WiNnmeq+2RmN3ZNeVmJS19CiLNroA+ePnRai+VLbhNcI4jfQ9DP93u0yzWUJKSwCA9sK/o
PHrn92EXjP/9fn8GQz/fDiadQG2h0XXL5aBubpT6Nv6PaqT0YD2DYDbNWA8GMm5YsLw7GJDTS+62
yk9FBUg2g/IHDBNs1jGNi8KGJZ1nBsU9ZPROqasF3TeqjKk/XnY33sbZfx3mHTG3ap5OmgIniO71
9H4UtW6Ldg1zaEMlvq80CX+/UjZPrkpnMhsX+/OyFXwU8HCAyInGaMaVa6tT54hmHFrpZkWXc4Ze
D8ER8C+f5R2D8eO67WK9htBnSLkQ4+PwVLs0TWM7/af6SdSKzrv5w9fe0Rh3XjBlRJoRaGoguymV
4MT/g2jS172pA8MwakNe89wKNhE/JLyjMh4+bBhkMVug1vIJpx3GAJyu/2HpopsHP8i94zAurk62
ZrQqcNbsmJSKY0S135NgRWcMZlYFX07kHIyLZ1UPKdME21ZRwOlgKpvlNMvYBESSRK9/fqx7t4vx
diMncdOnsEuGh6BvEXNutHnbCi+7O1u8/ztE/IPDcnxsevW3d3RoFZf9wpNix/R60NyhD/NUBKKx
W36UeMdjzr5pyexk00z4vlG6w5DdmcsmKD4JXILt/ZkNog3djC1ctbHbSqDSr9pjqm5Xif009SKq
KvrNmZzFfnuxIgGREZFcM4E2WrMnKdqpruJjrb12UvU0EczZGaOgUCRaQiZ8aNbcWXIGRGUgh6qe
PltR9YG71i5m2EzMyIpx0LoeEI39OGhF6dixHEhrJpoz4j3VcRlWVbCfQ3BGe6uJ7c7aSo0iEk0L
sqx3+lX1EyQYYAXPXgxfC+RDDZ3q5JeIboYffneYzC5OFqNJCnNDwsuHaLRHQ2F3LG82KGLEnmhy
nr/BdmjMRq5KJWmVFjktSgWgQpIo9u172qhIiT5I5oimIrje/46nMr1bLRjPM51aF7WoH4+Jk29O
NxdHkxz0tvQE4YPeIf/w/h0as51JXIBnJwIaJsSioIL6gRkqj0PnJEf12gqJ4FRhtW9+h6sdHv09
O39ZRqVC2wrwDGf2qXRn6kNaOb4yQ+lbdEN58jUf9Xmv071UcYW8DvT0v2QuczuQiVQkfQ54clwO
6Rvdk+71h82l8tXxQSRezf+WBt6JIJOwUUY8t7ZKa/Bsa8gpmcZ1EemuGoeJXHmDflWLphl4OUns
xHcsJqoY+CeNgHYklAMdBIam2z8vxzxIXSMgV3TIsP0u8B2RdUyQKSeiJkMDxOir8mrdgQTnxjgi
E1O6vbemjvoDF2NXe04PosrVv0Sdd1uZy0ndpcuQDkCOX9LELW6kO5qZzL6P0My4Gv5CJIB+kqjC
+C9xB2kfpPRBX8OSUaaLMY6jikggUx5q0LUPjhKQ4PfEjch12Ba1v3fKOxqzU8iIvrfOBFoxEGR8
nib7YR6vKvtTol9l5DbXvmNU//IX5d5ZyDsk465SjJxbpgAye5vPN0EMoR/E0yrcW9gOhvHUAlmo
xVzwEBjSZzm+6rObUfUvW8K9ve4gGNccSkVOiUUt6UIwDUvqcbFQlxOg8DfA+3oxbii3Wr5EOZ5n
aftSo0Vmk/3GvC7V29mIBJ+GFVT5wx3ob9kFzkjqCMZFYdFwGH31JX6UcRRpg1OeJmcC0688OfZ3
ygsNQZXg8mKyjS1/YDMH7mYk2ToVuE0ssW+96m7rloHyiE0OOmXjdnvA4FmoHpNf/5FD+Q9c5ugt
k7iT2hLX9cU0Rg+ZnRWUAUURlCSu/TU1FydNiIhcX+CdbM6czFmnSi2M7bvvVXUgeetak+5cXlKB
57CkkSZyzJWVYwvMxZNWvPapW9VXRvtYTYKR33+5vvzjo29Bbec3PVn1qqEluSzswuQVRIdheoM5
9zFMriJ3uVNEVQ4al/48Yt8BmSCSTz2yb/TqCeYc3zD8BCXHqLtW4uuh1UN01VdT5loJmhvlqywX
tVOLvh4TW9rCyIs5pej5lbw1zjJ963GHuvz1hIvKhhfkN0sjxeczRqe6oep9Ed6v6NREzzR05dej
+ngZUeQvTKSZx2YFLwcAV7QYNNLzvHyKiscEqQ0jf7kMJTrm2Cu9WUVqWUvwmALDA7JvXdMW4uWq
D4evlSu67YpiC9vT1Sb2uk0qzaT9Vd6aqN2mpzHIoNqXuirBLZQEVMM1fqpF+/xfLhHvjspEl1Qf
bavegLyNUPDQrzYvcY3BiQOITf4WNSq99E5UyH27v7P7w5ZpNQVVQBTK2P0RL1nTz6hWK3e4N901
IQjUj8Vd9Cm+Ib56V4IcbsTAteqsn8vBEVUEua67h2c2SNJomj4b+LrzA+Xp0tGUlbtW5WlvR30R
GJ8uuxPvJN7jMVslntW2LSAzH5rd6Jrm57ojnpacVPn5Mg5vh+xxmB2iN5s2qQqWdbOkmwKqp6r2
xSSF3yvZochEjTG8MLNHo79mF1VNs5srU8F+TIzoKSmbL3knOxURcSjwFw86ypjJt9DxyPgKeOSl
MUPLY1iS+d7IsmNZrqde0e7SrhIxvHD3PdKmGM1A5dbGc/7cpjyVoCIwE/rQpc1nJvpWMy86KFCb
WI+iyzTvqrkHYzZfG62dFNnozooVcixHz15yV1Wux1n2tcozTTwLRTNlfEjKn2maaDpncyLg78oN
A5zXyMiZmDmcjo1f3U7o+P+AIyLx/H8wjCOWYxlVhUHvD2A3Mvqjkh4kHQfRoDmK6CFEN+sfsWSH
xbhhkXZSU/cIYYZtfjcX/a5I049cIFDr+sce1i2qtbfJgmWD2OQPiEsc7FAN29cJTJ1o/TitweXl
+xc3fMdjPKMft8yuaOJ0XjEoitL+IfpUIM8NhesKJJmiO6bAK1gVLpVIhiS3NpKNvZ8tB3U7ovZB
0OZSe5p0H/eCHj5u4HhfTZaIgiyzai8EO9oYzNSxWqiRjMZroYmqoCKz6C1tF6CGOkPqaIEXZmF8
1I7DUQso9bNIVYAbdXfmMAGqA/PeOshwQIkM1xa6LFclvc7S5HmV7V+4RQtWTwTHHF5bYabFkGH1
el0LbLQto7SrY05TfdYKQaZKsLUIc27JoJk2VQ1uaK+nYTgqGA2+7OgiT2DiRNVJXdIoAIjs+sVe
0rApm7CNiXcZhh0Bf3tE7fYv26s2Tn1dGzTbLF+pLia/PQhNe0aggW5A5A3cNVORBDbRWox0E+MN
up4bEcRFsXVRRu7tX5PpXjZGBED/fefVlhmlDSlx7CpS/rTmxifdEOTmuSfuzgTms69dkvQGeArD
UTfctXVUs3JLPXEMSXjeiqAYB5AMMOjj0KfF3d+Vm+F7/EBcEyU91aMkLhl6mETPM67X7exjTgyz
mJMspYVrM5GflG3wNqKeEgibXP5QIhjm0ID6kRZFNMWjpZVjGadm/paagpNChMEcFKWVSZiqx002
IbkzZBWEuPrTWhBBzOEmVtHL+n9ezXK4pLDF0OnbS75Kj7mv+9qRFjkGP71X/PopehS9TLiGYcBe
h2q1jBjDbCOCaeByoLE7ql4MGSmeQTzbzLdqB8JspaouFqunVWXrSakd3YV+4R2takx/9TfGbw6h
8LJP8E/2HSS1e7d7a3TJWO1Ib0ao25ggP1FQfvUnX/W6YJkdUQaV+tgfl6MdHLO/9NXuqogmcibd
N5qjgVG5tHrItM+Rfoq+XbaNi4WeEIwpgzsA7IvnpqEkBd0KCxRWsqLfk9Q6GPN4APvZ57HTg37W
rnrd+sgWIwo0YhQFM19sbWGda5JpRSZjfOPGNJ2i+MtevQ9YtYNgfCSZ8zhfukIO56bOFV8iBA1b
cptfxa2qQde8Gltfk1dkrpZeFuincb2FgKzL1CAioIBF7nxJibpmaMQswfmABEt+3bqS23rzIXt8
630RoVFTWGfZozFxcVKLctKjVg7VhypcbjCo4sUn+yk6UNXS/4UbmRf994BMhJSU0RgKswZgMR/m
5marzcBs7urh1+VvKMJhoiR6SMd1SICTkMEZi+tJV90Jlxm9UASHMze1sDOJzZziBV6rQ9LBI6/S
W0xhUUWErXTm19mLXutDEayifg6BcWwatR0lRZUbIBbp1xZUSnmMu+DNGH2kP25vGXObztZKMcsK
OFN8C9IwZzV91QRft8ALeZf2PQwT+I1WiaS4hxPaS3XMQdsyE+MgYa6gGBVnaqTcMfvYTeNcEJlZ
bp7fd8TdRmcisxk1Q63ZqRwaT+ltd1AfZHBBDDe6H4V95nS+fiicEaMG9GZig2Luf+j559ouY04Q
tCXg9DAZP9WXbZmkBbM/IF+QV+g2TmCIjrzUzW4XVIfL0wCJUqf4RrOrGqa5vl/eJrwzFy3dsmWA
LomO7JxHm3YiuEpYmHRSm58xGG2Lp3Y+XIZ48/8/YswOg/GirbEUCPciYlMdW/TyQcyT6q+VH2sK
2lvDONLQW3Y/RrDGoPnFmxbiEzmKsnKKb9egdVB0Y+Huw51lzEExjsW2bGsOx61+pGiKNgx0rPfH
+SNtl3u7GD9VssRuUhV+Wul5mFati64Uf+iMJ7IMgl5VrkMokDMCMwtBJZFZQnMd7WLJ6F5M3FqJ
XTN9NhRNEDJ571myA2HWLdGnaOgWgFS57YzSY4bh6dp4lM2TrXQCLO43UsGtQudP0CDNnHCkSlM5
Tno53KSHxn6Iyy9G6sqi2zJ32XYozLFmSZtZVApF0XscN7nTWeVTgvGTy3uJG7HIDocJF2WENPo6
Amd+iJ6rEGq1TuovjupWXnanh79D1XhjYLZG8SmXhKiThXtheP8BLJ8z2qvMNppxJHTR1YzH4dwJ
TOT2feJiZyIuY/gcfF7nIclMxnSU6QVovYoC6wjGfJgYeZar3vW02Qly2+MgbD/in+I7WOYLFihp
j5YC2CzM7tNb1QeZxfX4Y/KTa9oi85Gu472VzIcEO+FYzSvgtgw8IENQdIJDle+R/ywj+3yrmrxA
ORKXWGn8bC/uAILMTpRa5l3/d0bozOmhmfmaKFMlh5b+M08pParqKZnlVPa3dLxazYfL3s8tmu3x
mJNEz8nSKwYWbXa3w4pDxCsOibfeoYHxaj6ghTGsPdA9fBaxSYqcQ9fOfbKx16mZLSymeSpbF70V
6L2D6hZo2W5Wj471i+qD3K+3ewXQf9+9Gbc+NiTIyiBCDrOj4QnQYQ4RveOXF1SA8vZY3qEYJfTe
1Bgo8/yVbD+TDsw/H2mc3V/uGEuaZLPqZEHAAMNJMr7kwnjBmbWHXtE/D6a3eLIzYkiqaLLoUv1O
9EHY87geaPAT5bC53r4DYgLTUBGrGunTRa5+DlbvzOpBt39l3eAU/Uu9rP+fH4cJSFup2SXJG1xm
lJdhu8mUq9EML39/bjDfWcQEITla7bFesHSm+VrIXyJDUEThnvOYf6Pz4Caul8y3T5O8sArNUMKy
r3/oSX9fWnLstZpKgmycZj9tjM67bBIfEoUuzApj2Io97ht1koe1kpVQgeJ4lP3K6xt7Ba+Z/qXp
Rd0s3O2jv2MxX6i3jIpIOqYElm4dIOseR85CosXriv9IoPj2UCE4C2XLtCirCBNoJcNqtUa1lDBS
5cmzMcxqz0blbLkk6EHn3pbQ5AeyBaAQdvkGdeuGXpoxFZeDtz71lGpxus3vbdGjgLuZ0GOLPB/4
3iGddR7gFGmbIc0VKeHgWc78MoWgmAnNYAqVo+VLp8nAfLfqzTmI/0Sd71wXseCUkO1UQBfK7GMy
pHmbF4CWJC/GjCnpT3l23egyeHxEL3UuFgHplkJl1pHSOTcTviMldddiPVXQQmKww1S/DLPkSNrD
CgKwy77P/Xg7MMYfSwsMUBnBpOEodZqTzxFIYYZT1Rirn6WdJfiEHO+HygyGGlFTVmW45blpRIYQ
ZKdjTjOZ8dBqQbSn3ahCP6FHOvN4PEOhNu+i+5JniTyMWEBKcmC8KW3oP2nTBnTDPPXxPy8gwNDT
r+G5QMBVeg4Wm42+kAYzlLaVuYmK0ZXEM4z7eckFX4qXhj5DYj5VXSrLYm1AymI//gbfd+OrcXbA
kdt/oadXF0Tuf+SZp0HkDJPZcujdanJpmRCuSvnRMKrYQSXmOU6/xz3YIC+vJOdkARaiMHreUdP+
w+/ToarGplfCram/Skv6FG+idwLXMxRUCiwFU6/YzOcfq1uTzDAmeEZ2sx2sw3aMMVc5o4Uo98Rk
oZytZYCX9x8wxtm1FbM48VBhiBey7mT+ldiSQ4bRTQ1RfpvvGjsoxuORLtnWSSuVcHVJdKUdKrRs
LOjlLTDb1DnmdY6Moqhbifu5QIcEXUlLxXw3Y54KDe+1oq5BNsn00QOuucvci5oUOcEQZ5iJYCEj
34VS6fkXU+w0bZHFAApeIoZdgkoqdRaJXnA/D8mvyx7I/WI7MGYZlwyukZFFCU3ojJqHsv5mq6Ce
FpYzOddPKsZJtSwxdwnlknOj5CZv2lbH0pXGVoRbZFU/NyjWuqDpfVYjZBymMrf8FJFkls3BGzpc
si9bynudQMrBhrE6bc9nD217A4fbumoKJiUTSA4foW/ox+H6Kj1IgY3hO1FjNO877vGY4KWXpFel
EnhKuwSa/Kipk6MizdbE7hwJypC8z7jHYoJWZo24dE8mbKvuzcVNqs4xFlfPBE9L3gZAEMFFRAMb
MGHvBCjmZMmU494DRornmjbBJKrgaiWCYFbNyBIzkaIR+3qKw4J0r5HcCO7b3MXaWcEs1jaBSKrM
4Itmf0jQmNvJX9DX7crt4QMeR/lHwLmIaPFHg94WyQQ6W8vvh7iCV3jtWpjL/U3YGh9E/CNcD0eI
B2EqJULU2ETD2pBGNlbgWU9159D2qDqIbqrr6aoMh9v/IS3Pc3EV7RwKZVEzwGt5vqu1Kc+htqVQ
A1d3CIeb8pgdiE9OUK1//E29KB9TTCKEgpXlfcI9MOMlaZ4QCF4DGJFKv5qD5Ikmv6KDftf4prN6
mVM/jcf0uwCWPiDYa9YelvGcIYNDotAD2PA3e3J11K5UR6ZjFe5lrLfHyr9jgXflfG0xVokC7gIT
18B8oJ1129H22pN6Px1LPzs0RyVoQ8Mt79bjcNIkR9SKzD1h3439Y6BpGtt4RkClGQMaLPNns3GU
W3p5oDNN2S/pppsFMfqyP/2hDN/adoaYiUI5USAuuTpJknhy+SXVn207PV5eYF4JGVyhIAylxHyg
N2eOJE2JWm2dAWaDcInOzNuedrIeZHTWSJ7QY+lfYz8nukToCB52CpS/zj+nMTeY0KlBpNJ5kyf7
uR//aoPlmmr+KO7gTs9m7JSfL5tI3fESJr0b7l4FzWIZZq7h7bEhz2hmuTMnp2o76b3bgix7Nhev
FSk9cyF14025DlLf7KKOsdzFFYQHMFplhJlJ7nPT8gbbcJtG9ob8qRrkY5Ga3mVDeYcG+IP+QaXh
YmcohJ7XwaiBWsk35hDY6vPlv89rkwPFH9p8wAcIRQv25ldOq26vo44skzN5m4dGuSc9pE/v4STS
/Oalb8+wGGNso6kbrdawhDftUX+AwMVNfiy8AQztV6hdZ982fw0zP9MdUczhRdW9lUw4R4shhqfx
wg8Xze2r78OWO638055/XF5NLgwolpHr0mSsJZMmtifdrMssR5qmBc2CnRw60ruVllybs6BMx/VG
PFOp3gm2HssElvSQnkIfCtp3b7owvxpAs/C/UMpwD15UAhVQR9PORvZ22/RWoY4SJnmHQ/nyWyOB
uPbT5q4YHP5Q2hujIXiDoEcesiNs7Wec7Lzf6LRfXgXlfGzN7yT5wDfaQzAHrB4bZg/CDYwUdTeJ
7MXkVz74+fp42RN4VSxYQumwoROAOQbG49q5GkYlRhdW+tf2umDEprqbrnWvfO2Og7/4mVM8SOF/
FAd5e+HvQRnbVo2QFXkNNO+iWgalhQG0jMNfAst4IWkPwlwVNjMxMuQO6bxE/bJ59RUdCE5PFjgg
Nbe9S76KaiG8XYXRBaiSQtYFBxqzqwpwLC9kbdawxq1WAUcKqT2pOahq84FHAHJk0KlF0hZpSeab
laSLS0mZ1nBNyVFeew+3lJfLq8c7LPcQzBeadJIMBEEXVXy/Tn+AeqMX8b3zRmYN0GUiMGgoov5R
wo/mBhtWllekzLRXclj9nrYkHZbYMTbHdKQHLZi92luPGxJOlXvZQJ537MHpv+8OrLhqIAZVbWsY
EeUTVCycD34mkMNBEk2Bo7ExKSZ1JsultqI2Fljrd0PEN8z9Rru/T/1xZ4I2d+MMunV8o+2YDpGb
TF4x1IILoQiE8bWlL5pYGWGEisJsi+mjJLecpfz237+GraKNwwRrn/VHlj2RjK4vMtSQ+iZ3+rRw
NlFrOm+cEJ0VkHZGzAYIG7JnqV8anaC+J381HOVwopMrOjh5HQMKxbn3FLnp58tG8ZYOhR2q8wSb
oMN8/n1qYkGxbZzkMFdrZ9St+7rK3Az1scswvLADgnCbvm+R13k7GndukKpSt1QFbiv2WDpjc5PL
12vyLZE+clvf47A7JjblSl3xHFKD4hPNY1ZH60FxYzfzY+8DZGSgEXo3iq7tzigQDNVjBQ7JsNJu
0mlyJDXYKoHTcRcOfP7oQdRAh8qGUQvz64UU4bGeJEawDLGbaOp1Km2P+jAJXIHrfcgvg5jURtQB
3ci5PWU/QaB4WnGxUxwQgFwh2CGTHp+6Ixgwqe6EeV0FiSDNwo2wxEI3EaRzaIaAefJYtr6MdjNg
W0HQEI3xN78T+Aq43Vz5ULzoh86FENGpHRzRB+QxyYB4+R2befpA/raN2w7YVC9HDpSD4lnft2P3
eb0z7+KftD0mPnQYXbRCETb3w+6gmY1nTqgbZjagjem6Sv02+mlHQSZi4+BtbwIGZJQgkV3CUOb5
Jx2lrNbbFk0exvSk5iCL+isVDb9xDXmHYKV/ygR152xCJX8sn8rtVV/vpfXB3gTXCYEhFuMl81o0
kRUDZYnvtfoqIfeJ7l2OUfSUYN7BuGHahm2ZYODHtOP5WiWaPubqjNZKo5o/qebyMyOjn63pbYw+
9XgcXy7D8Vo5z/CYU2tWkqTeUuCNy9cM7/vuIZG/p1LhqtJPo7neME84298vg3KW8QyTuTJtYDW0
Kxz5odrTVvFvbYsnYi+a3OFFkjMYxu0qaaz71AYMhGSmQ9w7INjxpMfhenFnD1K1q6ec1mtRKp2X
q9nDsnOYy6Rn0MdFa6fypAfodQuSQ3Fd3qiHAVzOops053J2BsZ4pDElUEir0a865NFfi0KymwQV
EcG5yXmaIgmEBMkb8xK0Jc99Mso7w5AXRImoui8x7I/Ts82DTLeduvVGDYzVsegI5doFEXdi4MmI
0Mh8O1OvUdOd0ccyHQ7lLaWld7aARv8B+bzKFWUTuHAqaP7xSIDiHCsPkZZKH1ktLiBpGTlEmZ8i
2xDQiXCdfgfBLKI9WLUuVTNSJdpPZU6dav7WCmlWuV9qB8IcJVAhlJtKgx3Dwf5K7hYPmXwvf4bo
6MFyk9sFXGWoOdZe4iuzI5Ke5ns+CKtxSTAIHshMLBnKDb0hhE7ZgGBOO1C9qMhDgjSovfRgC7oh
hWhMFJlXqS6iAq7f+8qBppkt2e0PdVj563X0TX28HLO4HqKpYB7T4SUQNzrfA5tiV50RYVeT3pfk
wrFSYdGP6yE7CPoTdje5YRgsA5zctKt+flHAJydFruRnnxt/wTtcdbKvhY7iqnPZMF6+EEJf75bR
n7WDjaUkb0Yar6Tj6mpYyela/USCyiehyENEFjKH22bmtrrSSS+rS/wm/toO1aM1idpYeJkaXFUx
/QC2ebz8TcaiytKbodEgi6IG8WPvQwQdg+PE3x7U0ZFOdCnTuywQtpTyrNvDMtZVqdTMygBYDH6Y
AVpK8RFx4FDlQzuhz/QgfZ0/i0aVeTnYM2uZXTfOiUQ2HbADsvWKZ4APcPWbQxkMV9VLHU4vtJtV
fRTxr4isZbaf3jVSFq2AjYZHowxJfBqm8LJriiCYQ6DPjLGbCCCM5bOyPBq2t4qIz3gBc/fN2Huj
pJCpyDH0gT03hNp1GhgBqMeOIsfnBiuM/mk2WEmgl8GeZynJQFxf0DkWJOVVF+ybIA3XArCNOenh
A7ThEJr+B4w1qiBbWyxVgh1tnyRyyFJMVvqXPw0vjQwMzYaoNbIEGpvC0/NymKcStCfD4U1N5bqL
XDTD0QCMXF64Ge4iUuSg+4e9GqOLBm8IdCBhholx9FqxoziTMViljFf9+trHQZZfR+pHnG6Hwvh1
rfVroRpAIfkBvbTOplxNdicKuvQgvmQL49q1tqWdvAGFslqgwHYVjX7ryYfKr4JI/q8CgDSNDJ1B
G+rj6NPBBY45vep8XrJC7UEGAALiuLhXxypsDNHwANfL0USABkz4OUoZdEPvjhIwWVpanIC6SA7s
QPVRphx9HFn+EoC084g5mstO+Gd8gAgpUjkWXB0vJoNZRDJ3i9FZnR2OW3qtLpFLuuKTXYoiHec8
OcNhJ2QiU0ujbNnssDWc1ZX/kjR383I/8XJ3K7x2dKNXFA1B7SW63XMNtAyoJBEUHlA0PF9PuShT
jCmMdlgPGthlYx+MmUMlKDxxQdD3gRQEMmPo/zgHafOtV3ojgZLdooAhoj4s69dMyDPFuWYggY3K
PG7zYAxDZZKBsSJZH9aBhGaNj5TUL3WOI6pN3HIcPBX3gXSbw1oq/ai0Q6upBRkenpUaetRsKLdY
BvQVz+Hn1bDyPJrsMKttl0B2ZkKXWjkJntM0OJxvaxi5Q2GM1FO7VLoFKEn9FboK0OW1e9spe/0R
6htXyAneZJUtUg2jf5QFxcC+BXkphGRoIJ6b1k5xarTbglV76ktPD2hRL/GQqMoPzV9gPz5GtyLd
sD9DMTJi75CsGmJGzHFWaw3jaUb/UCXXg/7VGLonuTpe3uEC0zTm0YQIM5lGZOmhMX+u9Xtb9i7/
fU7jiAWPQAkKW+ytHnW+dtA71GNzzmx0rpSrU75M6NGB0G0ZgIcbacC/tP9hQpjnJNjTJnoLbZD2
sUZJ6VzExQonadf8IKmbV0bk0GbPy+TFa+uia/2ykZz2HBi5A6SH0S4sa5ZUb4a8klC7K0JauRxu
VF8bHA3ZzWvTsyCpXoIdTfPLOxBmHLQvtX/5F3AOhvNfwOy+cZsGMI+YJFwOyiFxlWPtlq51akOM
yQXCroQ/D9dzNGYXDgvpGiVLddyI0foEeo7EU+/HA9Wzw1j958u20d3F7r794tLAs1vcFj2AazOm
JKxQ2XpdG1O6mzs9drVOn11MmW1urxRowtCmzrU78KNehufG1T0+8+pYFcnoY1uywkiTnaGvrluw
zo0nvTOcyLyRO/QHmffg9TOFbUK8zYnaM176aK0yEdvPLc+TKk/BPGlimWffftGuMfcYIe7QqvH4
VJ3MzyJGOk5KD1+WoBKBMgTCncWEOrWJ7bksFVSjfHrBwJu/hACkt0oOhTUPXWCi0dPyRUz9vHiH
/arj3Y+jCzLv56biVEsx8GRZYdxGyHgFozIGg3RfIxEg+Jx0J7DuZKLBniq7Y2qBlWrOtslOJmkw
wuEV4QDK0KWr3JJnKiTfBOZt/YEAi6uaQr+jSQVmzw2zTWW049nWw1yfjh2G3UkpuqVx1w4jaVQN
HZk1wnyzrdFj1ZxtM+y0zcc39TYLFes1Sz9dXjreCY9Gnb9x/mhCrHHBnZdutsMc2nJLfTclg9dN
3mUQzrsHtyRI9iEHpGMOzmJi6ZpLadLNso1Yqhw0DyR7Yeuth9mjkTNyu8NlPF502cMxgbPdpmxY
4toIk7hy1qV08uZgS/dDd43LjNcZn/BYuIzIKYWdW8j4etxvU28Okg5JUFqKSv1cR7cBBnORzCPQ
bDJ/aC9DUJ3az6LBUk4lDNAYKEB/EvTiIEh67o3LWsf6ULTG2ys53+h0kIdpmmfzUxzSBqUlKEMd
SqjVc38tPDWoXX/sPFSfCeQYMYGiM1/WBLtyHS+TEXodiMnpq2w5dvhvPLTgBK8CEYEZd18QqsqO
+AlhPOY5i2pjr5cF/NUihaMuV90MQTSkB+IPJBaxrDskeiHZHVFjlUDucSF6eD0dqPIHGmQDsBKD
jcShSj7E6wUFA+61ysR4IwTnITCgGcyh2Bu9Om3I34TNj7+5Lz00tN2nNzQL1gUgMRA8YrgfbwfI
eI5VLfkiyTEJEeJeVX07mDOYcy/vDF6Awbwd5C/e5gzZwk4Pxo441ROwhlodtAyOkJgLmu3rZRCe
V6BhCbOab923NvOtyLIlS1EQO+xnz5YSZySnbXGqRjRZyP1EeyAmLCN5ow8ZKGTA3kxJcufT9j19
Hr8kL7RVVD6SylVECRzeR9pBsgu4lklbjYathZHl6mrrFNKvy4snAmCeC6TE/wYbh6e+3g3L3QdY
W9CU8P5xCBMilsRYDXPW7bDK1hu9/56vQSPpD9ryIU/7xwlYxXcJ2i6DPsGbQfhWIZsspW7ZPV1e
K743v2PQtdwFhWHZIGCjAmOZrgvF6ZbHsgsuQ/B9mVCdYIyGgeTkHCKaMT+1trgar9urbMeQ0XaX
zB+yTbBcvEMSSrYY1zIUCMvLjCkZst/DnKR2GK93jXLf2pAD6E6lGd9JEJVuvpqJf9kw7trtAOm/
79ZOWWSpyAusnWw9Neu1qmVOHh0uY3CzTnur2NXLtZrEJaxaH9rCMa9Wd/HMN8WK/hDFXnELbk3E
bhHfLveOjahNsI6YjsSl8Ny4ddjsQq4MG+LO1lN52zsthKKIn0qO3qESRdkx5uMmyllz3zF7WCbw
6UrRGVaCl3gSNp9oOa9047ANt5OY5In7+dDdJiMNZNHeqXML56yUMDKp6qGk19uXtZyaxZn/H2lf
slw3Diz7RYwgAY5bkmeijmZZlr1hyLKb4DyPX38T6tdtCuI7uO278cYRqlNgoVAoZGV2yXBVlSSS
HEzbnxGDfJSPjKPFJuQkOrTMUdvSAeu0dTtiLDgNKgI6MssbPN1xASw6mA9QKZZdWTbv3MCL/mtY
SFZqM7FoatC1RBl85lryzY8KYmbcINQPfkqidXtNf1sTCtUs1+ticgoHlHnRa7SAUaUAkUtzxNh/
C0mjYPYLhE2SyapV/nfFqm3tpbD3cSZXZVJgeeNnbW96rPIVD/Vq7IYuEFs7VrsyPclNT3XU/yrn
GzBUYV01kg9DVyfOSSmvdfoENnYvlI0Mb9owMBVnI0pB3CDsfQW6v8OiMOcUlnfjeJras2pI2oYy
E8I2b/MKjxwKzn/b2dXDmQK0auv/RxvCRpuLzphZNkB9bShOahL55VjtZu3L5djji/EpBFaLJVQy
RoYxZM1BNl7mmyn2a+NOUZ/0RnYo80i6YEbseZY0DwcWo7hoSoiBaQbEdP6gR40xp/fTEgpo4k1Z
76vFGiPFPg05aNoM3wYNg939yWH5jxFbFWf1WGxksToivY9N5oaLsgunJ2CuxwbMGddGn7nqJKsD
NhuQ/zoGm0IOrDRlBu8wtU+5+8xnkjRfO05HNFl/0Af2NcdoYONFvvKUBYWnP2iS3LQd6f9vWWFd
2LDVbGpJykxUuswGVIntSGccu0b6EL+ZilYrK6TAFDrKQzEjDhu0HRucYczPPfJkugT6kaOc4Ezm
l5D6nChpMwhIOah2r5OBuLZxJr1swn9zc4EHGKUA+IAxcfXxrMyW2OmYnaG9qfV3eph9b9Ok9rqp
vqVa61/eyJsOrWwJCziU1JnjBvVi0gZx403qE6v2/zcTwpoZGV7ZsjRFUdVXPoNAeBm6+n/Xh8c1
Abh5Pt7yPsD/cc3CflGtJocfcbibxyNrz5EiGaLfPt2BmMcZAYZi+/16typB9RioPKLAEcwlHSdq
HTSl2y3D7JLoOklatzJArjK5cz4dbSty4+zlDxYSZxPGQy3NBP7vo48RmUqn4uUaZQ8cSp+rri6j
YNyMPQze6XhRM3SHCMeHvvQOeL1x0sbz97HbO+R1KH6BXVWSEd9P00+ZfWVHOEDmKR37cJzR3S2u
bHs4duissdDr+8iNaO8lYX+os59xuU+hAJY314uZeI2zh1beSFrXmpMgg+ZLZLuKdVUNx1b9SiEu
grogD/eQ5JD83O1PD3A8ZGo58kKkjnK0uK+dEeUrO5HA2GtHcFmf8xN9Hy+QlZGbe3JlTNj/SlTO
k8Mm55Q6IehDK7ctBw8CPhKntj/1b5+Era+TpVLqFk1HQy190t3m1uyW3Wme3y6HrcyOsP9z0gxW
TlCm0vags7ecPMfOt2qSbI7NLjGfX/jnE/FVXe1ORguCugefKJ2BGIiOecD20QGEGm+zD9bvvQwo
IDXI/V4ZdOw8C4vUck5t/LUC6RZ6RlHx6NTgF27csJo9q0ZJnC1eUu+X7JH0+8vrut1OWnkslJNj
HDOjK3DbwMzL4ELTiV8AhmN41g7lOXxrQOkguzLKvqWQHmJWtpES2YApRgaIdchjkil+oZYMLHGK
5Gja3nR4rQXcxMFotfgC1GezEc19jpbMnv3U0RpOPXpfnt4lU2+ln3PLNRv3b5Dtc8Fdsf4flzjv
tQXvpeO9eXBiVzvGX+hDfHK+gL30qB6nxHUwrCvjUdu6hPPRYD7gqkFZSqSqRyHdQi8GfVvIKu6S
u2o/HUMguqYbuS2+04SkC5Jq4GkxtcHfwoWvV9tZW5kRsC3oG7kxIW5uS3LKBrWuBcpjUBUCbwfU
HRVMhEypLWgN4mn0Ogz62cXj/nRySjcFnFzxtAO7Ycd6nw9uedf7zoGTYxSebE23/NQw+gLgMAGK
5/25ZbUzh7HrnN6qAFIKb9SudgtVUgpsZGj09m0UZzgNAIUSTuJMd4q8c2b7ZCp25TUMOIapt24K
IuOfJXwPi5+M4MYAUTVAvNBs+5hkOiWmalWjN43BCgKMazExMOwpHYndsqzGh1itrZ8gJNPPbVXY
12FjDn7rjEPjxmlRnqzeJr+6IqvqO6R7684JZ36IDpgsjNXQeUatkd4Qe8neJgigBKzVwcBZzM5y
hR6KtfjOkoPIoIuUZ1DwQSGsVHvZU8nWWuIhG+xPKjqWeIH96CHR04F3MkAHUXwrOuZOIJaWpcqt
gKDAPwGLh20GYZSPNsraysOsh41yguZmeq10D5dz8dZnwhgbClAAgpCshLCf1bZerA7XyAyMBq7G
XqgVzR4StHZF7TlYUltyqG4lR0dHnwL0QRhSdsQGrKaruUJHxzotj6MXHvLddMV+/K0rLz/rttxb
GxPO1kYZRihajTjqjKsl9lXzOE9uD6bC+nB5HTdmo6wPbgmHajO0ihIpKBY6+qu07hvlFuIabhN7
I4aHtWlxY+M6S35ctvo+RCbuMh0nDEDdVAN4XYgPm5l5V84RTxgmiM3jqXd2U7GUX0w9aR9JmeDe
nrc9JppYmSlHHUKqu1AtkuE4ZiPQo+GI/RW3U4qJvoLdtnlkfuuTJX4A52Liz2M/71mtRt9TlWYP
kT7nzb3msP5QFImVYwY/j9mxbSc9vSv7hUXnKoxKqJG3Tml/j2KQtHhxU1uQVexqZXEhGo1B5Dyf
kteuK62rWk165RGKSXOQ4fcELNX1gIAAiRyI1qtfiigdzOsh7Cf0N+okC/cRITE01pWU3jaTBsax
HJVg6Vpjb3yrMoiiJWERXmVOnT82bFgOY1LFuqtBOn2HK0gOoZ/QTLJ9pevTQzJVpDm2c0yBuSfQ
v7Nt8PsGDoNiYtDTPjM81ofzqw1K2a9KNCTHUK+dp7afwK1ljF32MutLYYKPNTJl14zNuF19V54X
VgdB1uqFBsI4NEGgsE3jW3OGkoGmuaNxtNNfl4Noq+uM8wY8vRzYBkpUIXS1RO0RPqN1Kom1q8Ei
1xlgJ9r3kfVXA0mYfNh1mQawzAHvxh4ZQOmD/TR+p+2+jiVNwK18tz41hJw6d7YTt4NqnpRmxo3o
pyV7Mt2qPUFKiXsoaEbQuBdxwGMe9kDxAYhkXuPVtIEihYn6aHG7YN6Tff8E9ds9kTFtb7r126gI
CjZJosStVeJzYmYdPTWIll/+hltnEd6YkAJMQHPQfvkYLwwzMgzcr3igc17bxlPsm7g7/YkJAIxB
iaZy5MNHE6TNoFocoxdodpCWhvYRlA5S+zqyksfLhrbuJyAGBvwX4BkdgDHhTBqBYZkqRs2TConD
pf9Gp8llCfhSNMdrHceP6bdK7z3NDG+IMvjdouPkl70Tbp9Tq13Bt+hqC/aGNeeKpdBT1vjmEnkd
9PBC866bZ3fM0xvavvWQX4yghe30t0lI/cursFHVf9iUwiI4barYFniLTqaee+VwrCs3df4apuNl
M1sveJhSw+g2oCW6jiGNj25aZCybJkL/qQ/yZ6YDu7Mcuyv9iTzm5/DW3IOD5448/IlRwLsIn27h
SO+PRtkwzHPPj+XGB/rCw3vlNSTa71IvPaEIeVWP0aMMsrO1BdEYogZGQij4ZAQ/tUXJ1KpkeMcL
g7S9VSsJjGUzY6/+vtAXWjQ9a+gAwEdZda5azq6m6jtoa3kJMW4ZtAIuL+HWhl+5I+5GZ8rTcFZS
55T1BAz04X0Yob6mCf0jOyCZ4vcRznT68UuBxxUqranqnIwuLs5L34aV37fmeDtFysC8y05txTyY
PTDMDqZdTPMK36iewjzOOF5uMHa5+mKiK2arr9oo+VSbN1dA/5BjbHCQY2L4o1OaFVlpO+DFbOaA
Iz4wTE5d4zrANlcH2f1860vBH7wAYqQGFZqQR4y2thOrQIVtTTeLsbOKxO1lCkFbwbe2ISxc5JjR
zFpEg6qN5zSFnHtlGi4mlf1FTw9WnUoen7Zwf1Dgw4Gjoa2MG7lwu2vjtmppgo5uckpv4oe9sY9v
6h1AqFf1wdklz8VrDcx2AIYeySnEPREL3rVh4aAr7MJikYnen4VCxTJHj1k/leRpqolrqOzGqV4v
h+TmMWDiygwSa97OsXleWR0DxdjNKugxeV9gOPMeB9iuTv254zM8/n8Xb0T7YWWMx9LKWBW3SVXh
ye80EIap4RzKZ9kp17N93DDPsc8k7g8S/7by4tqksBdIneWW2eAGkZz4VpiODMMg1KcPLboc5b74
UiaeEu/+xCrqLw4k1kwUYx8dJSTJaISG1kn/noCGRnPDA9cmd16d7xVeGm953+pPTgC8jmsGbrt4
gxCV3utRN5t8BC470Z+15mEqJafa1kZH8kIRBrf4WNtHnyLcwEwrjYDWyHHjaw6Y2gNxkKQs2Kxf
11aEcwbNDS0OR6STaq79spiehjC/K4fWs33ySDE7kDyV9rRznMyHvJ1blQsKJayp5ANKnLWFDxgt
y2xZoCEEUsW5HfZ6wFGwBZin57v83A5AVJCjrIe7Faor10V0DKnrCjNgtXMCjWTsxgVkjQpd0p7Y
OoLWNoT80plhP6YV3kkTwryp81o7cx21cO327vIKbi4gAoIQTmr3aUA1TGenygb0wNOeeJBOddpo
V8qiRWZEDEmwAGamhUexKD+YsRfSNyc8XvZjOyBXjggBqQ1ZQqJkREA6rnk/ZpiJ4mrbxq7PQBUJ
7hsuXSg5BbbOO2AE/lk8MfrSlHVl07Pw1IVB0bW3Jrty+tifl7vJksm8bEYEpzTBfANo3ilf41VO
LkCpvTQOZmY09a7QvxN6TkwPtxHJMm5+qpUZIQ8Pcxbm1Yx4GAP70P+lvU1+ig2FZUVh0uyVQ75P
rmVcyNtG36FJoE8B09lH3yKFVkvZOLhu07cqDe9IM56qNpIkxs0L3bpLJVQLRmwVWdKMQHg77vBS
nfiTiHmi1wmmKw8Zpphlkypbfq0NCru4CAmAByREVzMMuhp8QWcpXnX74rRq0QhrB+Uzo2WZQ0/5
X9kpPPQH5Sb7mgMJfe8cGjf1w5sIddiPy2GyhY7hNHscTPb+xcRyhMR0Lie8Y9Hbac/VIYhXxe4c
APWJ2cBjduvs0pPyJc8xt+qx43QD/jNJybC1uOufwP9/tSGMibBCaQle75qHku6Tmro5kZRdW2Xe
2oawG9oyKVsLPCrQihjdgvWu1fSeol6T0Fua/ZT8wbMI2ATxHgKMM8p0IUBJD6STkuM+6uT2Ay43
0ZBPbpksf9DdWpsRwjKaZ/TxQgXwzvBmKG5iXZaL+e8Uq+O1ASEmjdLqFTahBDHecfogMnnQMeum
nslRSl21mYNXayZEYqRmihXaLZ4dQeAzelnm8Rk0gHEBZGKJt9yPLzxpRb727fIe2Jr8wfw5OlAE
s4TAHQteDjmptNnBdDh9jB84WJXs8iDxOc25Vnnz3tyzHWcRciqX/QEtDS/twBCLHhjvVAqRGWpT
Ws8RljhBU3oxD72NflAo2eablQ5gQagmAYiH0sLHLZYzo3RmiJkCpah5FT2GmuyqvbmJf1sQ+wdK
WdpVU+EExRBopBj+4OxoLxsmlhkRtpVadXltRPhQRNlNkQ5S4mc9l9RRkqUSxyxS1juMxrj69pjR
V1JEwE9JuPFS9tOmcqBCAgEvB5SjfCOs8h1l+TL1C5JDAsHVFs/rzZGTm6pS4pdNV1aGhGpNSdjY
VTooKsLqGXpdmbqTeLK1ZfHNcdADPI8GiOCJ3lVtBuUzoJGPhgYdDeqzwi2ulBvd7X3tQF4wwc4V
1x5kE1dbgbA2LHhWplbSJi16x3H6OE7gRn81ZNRUW4u3NiFsmRbJvci1CkkhB1Z+ML+ZhqwxLTEh
dvHDGVcOwvB9WjZ61hL+SNtUktu2TOAVFp+GgrvGFt/nQXaY4okcZ2s2PZrl97SXEaFtfQnUDpYK
elZQ2IndKGhxjQke7AAWT13lcfIVN70H69RPUBw699oOtKVet5eV61sltIOSBQB4FC+Wxb1e7aC4
NOcwynsHikEndb5P8Aho1oHKJMfrpm84v2287aBUF4dRAEmNhzDC/VBv4z26ozulGa7KUVb/bL6X
AWf/rx0hmrUZD2Y6H5ZIHLf+qyPvLBCcpGDI3fYlfCS30474RMrexf+umIjWdoUQn+qpq9hoIMST
7479La8OM56Y0wRidfWZld3+D9LFyp5IDVXoyWLpUBo4KVdgxcyIT1/onlPZ2L6r+9ros9wne+N/
AVGTfEmROzXTRmUmPQY1uvZUFc8WBl47X+IdrxI+ryaAMHjN4roUQgcDE+BNrcXoYECq2EMVvY/u
Uy8+lWDZSlG1yFgjNxuJ6Hb9a084DGtw5lO8HePCD9p8htks5ldXgIie6I4P61/2bhPOhLcVi3MQ
QEpbRExpQ0XtMUQB3fmgl3tzHolnYVKZWwZX4E3DI7U+Y150B3nrx+FaLvSz2RhY/wQhXI100so5
5WXa7XTWAx1jWqlXvvVvaN4A5c517GLJR91Mn/967YjzCo1d45VCyexTUwB8ioFLABovL6zMgvAV
Iz3MZ1oilfV63O3A3L1ccTyDbOtt1Ry/1w6V7seMGQHnBGwWhkfn+Ct0WOv+lMU7U/9hpt5gvDAg
iUGoetmz7e9l4U2Ec+sDiy5UtkXT5DQn+F5ZOENSEbTqlQdutfbRHFh0DdQz5yjJO/XasbP+a2s6
BOwChpG6aG+lUJXEYI2r0yH75cSGaZwu/7rP687HTzAibnJpAyKevWUyW3ZYAlJZOzeF/pLT4+W/
/znjfPz7wnctSwuDLmEZYsLpa01OdWe4LPIu25D5IHxUMwV5ZqODy2fQMNrOdnUlez/Y9gLyRDa+
I/00ROtk2rJMIy6YLD3H0ykzr1gmySwbty8+lKPiJQQMHSDX416uDnO6ED2ig4Pp+cdpn4QuBe8D
BUeP4uHR7tTsFrQdFJQS5a3iG/7lFdzgr+TGwetiggMLNz8haWNeu9WVukCXzLMP7UN6w7zmtgQB
UxcAF2S7kRe9zVe16spWduPNEJYxoIEqAjyhlsjl0am0jtMSffcGBDbTuT10xwj8T/sOBAUygvKN
rfjRmHDDVe28oMmCaDRTV7+3D8idGFVUXmvfuid7TvIuG0j6XKLBIrDKnAPVJp8GFTNiGoNRo3Ya
s/SZjupNVoNDxBh2GA2VfcTNkxevrhjCxkM84LwfI2hZoFfZMEDl2LlleICl/nSsjnGJh7UBhROo
FHeXw+azcxiQ+21QPOrDxqmTuUSLOtHOVY7dzZ57PT1VMjuftx/sYB1NoF5Rvot3UaXIpzkdW1wQ
cotCODBBlermqTOFQb3UYSjJ2J/zyUdzQpQMEWoYw0QFM9n5TdloP5DAJCu3dWNceyRsdrtGbjcW
hMXMlF9ddGXFezUu7+y6tFyjaX9c/k7b60cRFo7GazL+/6vUog79WPQovPFcMbtqFExz4eZMsmo8
uj7VfRCR/MeIcMwhbSpWVKGBQ8YvdnVIzF+5YbjRcqOD56z8WWQy1q3tzwRwLW4MOLtEiK2uD7gr
Oji6HCV91EowbWcyKPLmZ0I6BKyFC7eLM5MpKD/0mqIJQssnVSvcfmrcOd5TqDJF+8vfSGZKOMSo
DTqrOcYF0q7YQzaFk5f2L3pVly4t3/JK1qd6z+ifPtfKNSHIqcbq0Enz8JRV43hWekf7rqnz7FOj
mr7ns935th6FOVT/SLmLzGE2oXOUAuWbWll7U1YtAy3rAMiHHyZ6vFembv6hxVb5ldgTqHwtJzQe
YqYsR8KSIvNnK6G3UTWNf2loxvwoDTN8rmhPArWIjCtM7FeZp6qNfVyyyN4ppq1IOF0+ry8SCIIf
mn9co15kLUuXcFBjDbN6Jlr6BvNpjEqWfbGAk5VhliWmxFe0pqax1SOPncblWDUBhZyI4o6QE2kl
F3PRENq0eK0j4GLTNAqcinBh1oupYUkXJsFcdm90rF0ytsdezx7rNLoOWS+hURA3nGhOOF8mlIq4
bSnRqUhL18wrN9QkaVFiQSxDtHToWZYqWVAuhVubXzAEeHmXfbot/u0DFGYwjAKeKRF2UpbxoIRd
lwXJmZPX4QOBW4orlPIGnay4EfOuaEzIu0XWZGVsRNaxVqreJ5Yyf+my/tcQj1KtBrGHIZoSsm9m
j+lstLF5rHfxDfaq6fXXyW3oLwd0ID26S26aGw7BTX7JcFhi3v/bMgaIoFIKFu/3FV8dLkqT6wkO
yTjQjFbdjRP72SzjQzNNyctE5vAaRB/LX1qaXU9Nm3uXP+f2Av+2LSSxWJ/ZaNM4C8aMNi7muPw4
sXU37grJTtsOzN+G+P+vnNStpY/KbkyDEOdmbkACY3i67IrMghArGYZzsJVn5Wjq4eCakfFUkvhw
2YZsuYQgGZka1y21ssDWCn9M/XHRvEQmVPKpohcDgmet1Vp1dDBSE2MRgWVVKRI6mfPMzxU73mlt
G6o+s6sQhKNdrZVupPZl73dEayMXyBCwvaqOTOtcsrLiqC4kzYjZpGMWKBpxi+6X6kiW9dPtSfBY
RImPLMPU/MAYuI9cDJtOjsueFCjdlMDsaaZfoeh6m3YNyFD+F/0vmXvCHqBhmJSFGsE9ROYzND98
qEcchyA9Z6+zT9z/rncjust/0eoD1z04sZN0MHFWn534yWllvGiSOBWlCMfFnpzRmbNAa5IdG91p
vnaWSZI7PgEN3t2wILrBSWQwbinceeNwbpMyQ9tXP6QPVbxTHa+8T4PSQy/Im3Zq64dAzx3C3eVN
+OkSKiyfWLdqRV3NZYyL/oiX3fwBZET33dGCDPnoTzdsF0knWWUZWji3lwgTunmaMUx5NgwFXTj5
Q1nslHoA9h3XQxPypm7ah1eYDZJcCj5BVARnxSuiYrcAAZiReVTv9cD06HG60v3WNwLDI8f/zir1
9zfFsAZER2zonAkVUdkqmMGi1nzsNSXo40PN0FSwZK0aXouva+d3Kxj8pwQnApomQlPLrpwlXAo9
P5rXIHjYa1fRQYMwEvW4eK+0wb25wVfWhJuBmVMTUzuoIrq3aT+dKRel8awdve/94oYPsst6Fp9Q
yH/7hyXUOQEZZNA+bnCa60ZYtxwG5tM3NC6XE/3KfNMHucUzeYnvutcOhrPr5iBDP2zufIDH/7Es
fD+1pKwsdScLUsic6rdzcRv9VwzTu3MYj8T4IuZLESgfnVPiOarbuc0CY6gx2PeFYVSfNZLbBj9J
P0XIyogQIda8JFUf2uWx0Z47Q2H+0pSHoS2f7XKUkcVtxsfKlhAfA65euTVZsJV/UemznclA6fzH
XnJGOGHqpu7ybjCigJ3sA/WT/WggQ5bvDyx6I0nLMm/Ew2WMBjqSwjx21qlG73GKXyT5d3P3OlDI
MG3cKz+pphisqGpzKHNMJLrOoxmMhxAiEnoE5Q+gz6VzCtu7aWVP8GhC736xc1RCFsTYB3AygNwe
47k1dKXMM72hh2VX7rtnumukkprbi/nbVb7dVif17LCmqZYsD3T7ptJebdlwznZ6X/kmVJR0MCsl
jjsMGUHlSeWCOmAUtQCNwjweH+V3vjmDJEA2bzoO+vBQggfMXRRnHHtiWLmOcM/IX4bylEdBNV0V
WenrgBRriwxisbWE6N5aOgiJDXDtCIdnpVTKPE+LdRzLX850m0tFfLbC8beBT5TZS24M5qJo9rHb
N2cuVDtAwCcHqUXjxb7ssrb5wdbWhMTUJKbOiAJ31EN15lyWaNCMbuz1fvqOKE5/XN5tWwl9bU9I
Tkkb9x2kEeOgCCt6a+bl7CnWSz/2MhXVy98JJd3HULcyFDlFXucBV34edde2ZM3AzcJt7YuwkdO0
ZmltFHnQ7VHf76d9dOyv3wVoMBN0p6LBLjsON9sVa5PCBs6jsUvHrsmDSAu4xFPtgdwfihHgtNoT
vzn81047PxzX9oT9HA0dGP+bKQt0irth5eAqMdSOa+lfL4fFZlJcGxJKDHRg6jo1cEDq97jyHha/
xet9Dg2m/BDuMTPW+6oPFZwb+aPF5m0NhFngBQPYERR/QgEQWxWgtVlvHYsz51b/Z9NZX0w8dGHS
PeAXNfnW29wJuGUAXq+/vwZ/DNC+UrSpABw9UBviJTRy617fG/+VKu79A66siOmqUZquK6o8sOoX
Jz0b2msGUNXSfZN8v62aAONp/3gjLmJVDtNErTEOlmnfIW0lewdTI0F+0oC6aGX8LWRzd6/MCWlr
KfXW0DILWdjrIQ6tuH0AuDsgF1BWAyV+czVATrZxi3ty4l8R9cl1cfijFLP6EUIus0urw5JgbZvS
eBqt/i62JG2m7f2+MiFksbGskSF7E0EC8S4dA5SpV+3UPT8M/rB1sP6IQkLLHKOELkSbB8Ub5EMA
ReoP4YET88SePT5Ou/EEvNfucuTwjS0WkyZkG6BYQiDhaQgZpgTDvm1MeRYs2q9lYLsCQraj7c6t
grkqyXJub7nftoQkExHwphlFlQZqRFynDhZndI1BYmSrHlk7JFxZ6gKC71DnywKQenauYWkPpXE/
U/DKRKBYtzrrtesb//IiymwKu9yyljJiWhOeUha/oQHb7E27YPdRPn0luhLtupCRXWrkxdNlu5KP
J6JFKiODrnJrsmBW74lS7DAEV7F9Gvu5FHL0CQ34dyb79+OZwpZvpiqBFgrqvPHevn7fDJCf175H
p97n9MmhRx4uOydZVFPY3pXWG8nSoU84Fcgdzq9BNfaF9RI7EeA6r/3wdtncZkoDlRnA6HheBE3l
x/PAsViZOhk2HwT7XEJ+qoZkp23dQfGoSzCVD0Z2PKB/NJDQYSy0CQaIkx7DyAMdjB+DtUWXTS1v
RgXIjoBDpehTiKAqFWdsY2kzXn7T9ltW509pVrtzCjJKvXNtOssmxzY7zFyJD24BsfKJW0Grm6HH
pSoOohttz1VW8cpxjnBmy0WpN1MIan+o1fHJdpEErm7NVDGNmgV8cjgG7YCV/pX1mWQ/y6wIiaos
64qMmhMHc75rqOVqsacxWf0qMyLEgz6ZRmODaigohsc5L/Zporps/q9Qwfdtu1owITVNadgnVjzm
Ae7ZNzkDsVtsVM+Xt872Lea3EfGdsB0SiPxCNenYY6jP2pfIDOBn2at7ugOdydn8ctne5k6COhMk
moGBBq30x52E4cVqaPKSBW3T/wLRUeXFOWiatLbz87SUxAJfoE8H5MqYcEAWjDb2bA+4s89Qua6p
55BdNGp+RH9Z5lkhOgTfd5f920xFoLehELxC803sZ+YswfscjYpgAhcLhDbd3jhctrCZIlYWhGSH
19i2oHiEOSYWubOLVxPCSWFk7Ja+8QqSSJZw2x9HR2rALBMGxz9+L31uCtYu6PDQ4dFUrzs5ppPX
YZ8+kgWkHHh0wPEmdkiJmkLfN2V/95CindHu1F3hh6fo3A1fuKJeJAX7b75XYDT3X5vC/rWKJbT6
CeUnnpiUR574AA7cgVagxw84aB6XrdUfKhkr7GbagJM6lhJ0G6KQd0+rehiWujoW0YMO0qzqzfqj
77UyIYS8oqThksa4uzPQceUmCAdlRFH/n8X77YWQYaGUOUS421rH5gVEQ3ykPvQt9NG5sBS7UQ4Q
0/KknfvNimLll/DFikQv5jIk9jE720Fxm9yOB8hZfe3cZleeuBhDEsSFm+EWL2tyb/cqIIMKslSM
1dmOsKTlCAxKUiNY7GtEyk8uH9K5gzfsIC97xx8NZJ2D7RVeWRRWOK+A2c7KDh+xdGvIeL7S/cL1
yk7zbTb6w1/6XnVj37i7nFg2o3NlVVjipTVIPJMsOU1W9GglhRfXeHieZcw2m/vdNlFvgD0UQ15C
RqFTp2YFVbOgKt0CONGnFoMG6TXpPJJ56c/ie7jDY9pl1zazGJhTQVEJUlHHEU6dxQArHo1xXiso
par0nliSCnT7trmyIARJMXWdmjB8MnoLYDpIrHOvOOYnduRgGFnrcetLYViMi2nwpxcR32xmqs4v
t0VQzOSX08Uv+qjvFypbtc3aAMpxGkBeQMKiwP6Y/OMEROZJhcOs23MIbHmofszUDY9/FwfhTpEx
im06tjIoxMasGQtwdvhOE7jE8ulF74NaBqPfKgrWTgmxAFjbpJpNnAVOggfUMr3Oy78KvcXU5Fj5
RK0MN+mpay8yaAOPAPGcW9sVIkQdRlAnsAUtT/Oho3dLjcgYdymR8Z5s+od6HqOgHMwm6v5F2Rhp
C/49otzfheQ2Jt9n9VfR+jP9aYZgptP8y5tr0zG+kaH7t6HqrfdhvOStjTdoq7yK0wjyf5WRFoe5
SYpHkFvKuLE2gwQgUgBwIQ6NUcSPUdlBB8no9BRVXfNDdX41y26295dd2szAEBn814ZQZBWDZtQq
I1kAQe9y904HcbVEbvtWQttjF76Ve8UfXSpri202VC0bcqkWhXg5EDoffTPV1OrqEAgw6hbn5sTF
qrofduXWhkevOfwsAqlT+FDTkwxGvfkVf1sWIRw0VDUI/1osgLKZ8aQNAx12VK9wg5qYzXzLZvPr
5UXeKmRXvr5fTVcvaspAWVO3JAVPFshfzfaBGZMX09hr68RX0ZG5bG47m608FL5po0SzFVHYGz0V
gvetl04uF1cqB5d6qjteQR/hssnNSEWAQpHWVE1MEwhfs1dyewZCK2iTY5ntoumRmd5lE1snG0a+
DewDitlVkfrFMjt9XnQTTerppof+Vi2judjeCisLQt5yxqzvzElDH/W+A3sCJ1ACT67yGp14MzX1
rbv4x/xw2atNo2A4B00Vui7IKoLRSAFXtk3wrSAg6rc3zW3xqP3oQox1TuBj6Q6z6oblUcbctlnq
8WspeBOAR/lEhAct3KReGhsAMDxfnyo0xK0bOMs74ZAAc7Uv2WH5dtnVrX23NilUXTTLCRAi1Dkm
zg87styyPTiOF+kyCa5PQ1G8mwDNNijgOaCXRIvpYzCOQ6zUC0PfH5sND6TLPjzgmnVn3XAqJBuA
tycU0YBM2TfzUVawvGOTxMNvbVw4dLNMiydNQflO8T2rp/iof1mO4c8cP4FDcHSXvJA9O+Z+Be7r
zpWy226u8sp5IZ5UZy4a0CchiMurrPXtbwsIs7LpcPlbblaBazeFwl0rlC7pbXDc0sfizAl3pqP2
EFEAPIivnDIZocBWBl2bE2JH68xuzpceMlMQ381coLXaH1ao/TXG5aPV6z/nGkWGxEV+ul76ksIJ
pffRjNn8HqdviFq6zr9Xo+FXYRXMFiRmqupqGXS/zqf7JJ90r85iWRqXOC02ziMQHeZJhHdVduYY
zTng68x8/S469KXrfMe9DMQXmUefJJ5vZfPVaotd9FLBvRcLyp9b3GoGn1z6P6Rdx5LduLL8IkbQ
my3d4bHtjXrDaLUkeu/59S/Rc5+aDVGERrO4dzGK6DoAC4VCVVbmkYy8pUewiMFyn2K0D+UsporF
Wohf2qVukTjMh77DxCFmJePrQk12yVwzGi+/OZ+A8ADpJ2J2kGrktmPW++hfkUwfoguCm18nqinY
qQtZ4Lf4UTmMO9HNnoncItlb5Rtjb9fX+GGfyun4xPeh4BrFgMnxFsAnGRQlZTPZGzc8cLfAIHqs
R/b61/ywSO2qJtSpIdc+0vHivkv2PB9aDeupsZpy6Hjo/v+2Ug+oMimUQsoNvDuPhHwQWCVLtRuX
qI5iguCv3oVLc2SXFxlVogJlGY4cKuwGCH51zR7To85qUazmqMALgQUXOh0QsaAiQB8HhR6EdenF
++mxuwmOUBY/KhfxnjATSJi1MoM75Vu+Y9WAVn3kwy7to2XLoewKPZeDFj4U/jefVVhd9YjF36d8
0Oj8GL1GrCtNXoJixiPGhQSQue3p6ydtYYXyuyQGPfjc+qieGWa+Fx3lqD6CgRl64kpjZifhMNgi
wKjxMbFR+LyXb7ftr6JFFl9Po1xS1lJNHxXUIIXWUnc8xNP9/Ryh8WNAQUaArqmKjuB0RG3hzHzd
kL/9y92xWDvln22USMksAYJT/BAPkit5nNMe4kfShczsdMe522tlOQyVdOQldF1CFTWZvoUszrQL
w5xhgbj61oKotCJthkKLOywo0f1Lw8t3atM/5Mbs6mKegAyuulEy2ZsU8W+KaMuvSCUaXCf0UVGi
zCufe8MkLd3A0W0wAmQnQuzCVilhHQ4q1YhAq53GPR7d0gREkfI1w/Qf6wm62qderoqKLJ0y1VM4
wTfjU1RBHlpxCQmJbwc7H8rxz/GrcYgPyr7/su0n5LdvfEV6yHDodDVNG6xNr3W7BGFzkj3G2v0Q
YopAbyxRYOVQ5IxvGaQiTZaS4X0ZFeWyg5gaqZ/7bnIKL0SLOmCLqbHMUSEn7Qo0eGdJB0BscAgs
kr8egfFBJWPHxtgzDp1OxZcsrvop5oAJFyCjFJSg7WJRNa3fqh9hhB48xHheKKUatg8Deo8okuyC
Q2LxV9npncyP3S1i7R8VR/w60YtSmHW4JTlpMyZMpN3okMfvH3Q6GCeNBuXGXD8FbUq6vlcQa9Qq
m/BOQ+x1NjGvL74F14IjmoP3N+jSxdmj23ApmOy7tsHtpw2xqwwzgkl0J6utt33WWO5BxREx1eQg
SrLs0IwvvnDH7JmvVw4WzkHFEL+YO8w7oY6Vcq5x1e4bgmyzAIMcA3PGBcfb6hFq84wjzfhoNIZP
K7QprQrc6r5+keNjV5Smkr3+p60zqKih99pUY7QIhevKU7mnuGUJKaw/Xz/2jiaHSCssgg+r+NCj
PCDYiVM2Vu0NLgEJ6aDw2m0vaL3csrBHxYo89fmSS+oQzeVjvlfc+cgPlmGVj2AF6Oz3HPnur/CP
C0enmyeNGtSTrKKjnZ7GU3lq92EEnkGCQJbQtGlNkpzze+XGf5sd6SC7MbD3gc2aNCGZwcYVQHek
RuAeoe+gJwdFPfvKScicLHLV7htjh8kObpmhEhQtV41R7hUC9iRy8qk9HjmHQNTxmnMj22DYW32b
Lz4olZYk1dBlEQFcoNtm6lHuptHsKIoFURMzHPbbi2OdOSqUGNKcxqFsJIdKVnMbePXkkGVJZvcV
eqbbptYzBAWALPR/wb1ObaOaFilmFwAqSroH2b9MxWvSPCfxFVibjb+aP9fB/v//xqhN1AkVoaAh
txus+hTXEIAir2HDAlNA6Y2WYClWdRIcvA+YrD7rW/phmtpSoYGwoywgYzaE79DVCurnigVq+s3t
/WGDCtAJNwF4M6iaV05Hn3ssQYOr2UPu6KJbdV8U4WUKMelij8H9LNxtf8b1y+enafoFGXBjI3U9
3BOKbLKlgOlBDfqbbRu/CWofRqgwnfJpUfYkuZsgOJDdQp3MDu2hNFsP0m4OqZ+0sr1tk/HZaOIn
OajUtMxKwC2DndR9j9A8LbWRcQZ+czt8LIyK1kXWYzKkIziI5J0iHWjBB/+kdhi25U9/MLCxHrs+
7JGvuahmRPmAsX0NIFLprsMcwT7xUrsHbBVEw6KbAp3GvI/WE70Pi2SfFxZ1iQNsBxIOHpi8SbUG
ebkn7eKLbxaYRmUVxVneSAWVWEr6oR3IfhaPuX5fZt62V7D+PhVH0i6U5iZApZbTX4vwembKj7Hc
jooWCQ+8SE2e87hBi8fiQrqVYI4LzOIZxUO0KrM74wurCsQ8X3T8CPpAATwc+bEJWvl8H3gEbNGa
+Q+QNgqY/IOSMIN7nbGT9AOxK2Ey7MCloibzU5+pLyJm5LY/FmtZNL97nOsGhClR3WowlIHppEvu
RuccqrTmCP5LCGiBw40xjcr4fjo5Dgt3BzUX12QtccC5curpK0gtrERllCpYRqioAQG6zshVoMX6
qbIgORNoD03/vL15LBvk+y0WApYioTEa5JF+ETjiFD9lvGoZZc3YL5YbkJ+xMFOLyZjEAtotI/C4
AT9fFVJhba+EFWTp119WaBrERXH5929F4v0jOh6dwLVEhNb/jn9ikWvQr75uzCt1LgNw0ws/Avmi
sbR7Wbc9rWln5FyS1xPW04UWF9ikqVpAB6jOL91zfilcqLaxMoz11PpnFKeZ6WW8MKUY2ClvTl7m
BIov+ouYeDOLe5jhDfSTDy+lYhR6MnSQT6b4PZFY82csA1Qi0Yd9FjaBoHmzAuqRPDTr1GF4G+OK
pR98XQlZ3BICXu9BR0Artj8Swl/VBG5tp+xlBtsD48sYVCzoY+DC4W+6F8R7bsBYTQkeuDy25IoF
i2CFU/qVV2pDMEsJ7qbgB+Qv393uLNyizS3cTFCqQRyysyfGbjLCEP2mk6ecTIDh+QyNIQerO4we
2oNPvdW+1uDDHDzhumHcTCyTVA6hatU45waW2ftnuXgtg3MYfdteFrnFf31C/jxOBpVGxFmkZkaM
WyIzQFMWn+dq3lf8sUo6m5MUV4/vt+2xlkRlFUIvYyJF78N9CaDe61ylaWDKsfAVp42FiWCdMCqV
AJPYrCc83gNZOltqJZuNdru9mPehlt/vnkLTPfehhkEABS9HDCAcM1QrFc+4EJZp2Zzc4CzetZ5+
+udRl9h4JSv26PK7mz/gTthObvE9P99eiVL6mTCCS0o+6zftfXYTfZdqaKB0duiJx7/sff58xv5C
1zpp8pA3EdL3UrDlQ+YQnEeLUd3nGQUW0S4RX7b3+h2i9ute6xir1iE/pNNYKAxBpAkPQV4vjvPc
DFSpiEdTr0uQfw1SEhzRXEgCU0PumFpl16WxCaZKEC/xwlTNjNC6Hup+/haFCnXVAPGEiUOWmvUz
xHgvc/ClyK8yALq3F73uwh92yL8vcpKsUksjFUe01LintIEmOmMd67AhaEv+b1MVclwXBuRWQx9N
KDArCBdGb/5QuslBfhA8ZPoWdM3ny2D7puqJXw2IVH/7b6ujwls7tFzR68DqltVzg3huVjJLx+Y3
BeOPBVLxrcz6sumnpkSJrD5Jd/Ge1FsCB+27B4gkjpDpQV7J2FXWV6NiXOIbUGvJEFOBuTAxDmVl
LOJM8lk2zgKtIa42/BToI1d4GLhz5GpwKuMVvL8M72MdORqMM0K3VQumEj3zfbtPDi3qU4ikqHEw
DzdjQTT6pplrwQcFRngw7gp+31xQnXLqY7CXUyu6H06pJ3uhw7peGaeYBnBiNJ/ntBTXqwSdXyUA
N4XoVMGrzLrzGP4gUX5e1HHaaBxOcWtg3CPlCQZu+yT95iL66eYS5eaQ1gZ2IjcCnGLhfUChO8gH
0crRZCUlqsyqdhyoiPwr6Rx8k4D2qV+ML+GuYwojMj4kreZdq12WhAMeuj0yf82Q7bR/jQTWMMtv
Hh4f66XudimcUikHyOdQCHnszNB5BSvd8NwkSnc/RkW2yyKAyMxADL5F3QxSWR3sFWXQHvRObCzJ
yIbX7S/wm6fdz18kUxgrLYoMrhJQj9E6E3yNAMfdxFfpUUFr6rU8/MGNv57dfxikbnwetRk/qfoU
ObAMyjgo5x7Dp/FGvwPcwjVsFr0Pa8vpyYOqasNc1kMO7GrRa38CKs/13WAPZVcSRdlzUoxTI1N3
7Dynfl8MQFfFeHtFaDcXEiNOM3xVJr9gcfnVUpEPmjSjvxyeu+ioBedOZhQVmLtGfsPCBjTk+Mzo
gGccUpt8JsIKhgfyZDXPhGqeZyLfWNtGBRsOzDvGqCE1SYDYnPNDqfSMYPMbIMeH51HBpixyNQmS
Mdynp94Ov2FJCDDS7XzpnWbfnCq0npCC/c14pf6RqsjUrVqpqh+oQxLvpckdtMHkpRCDE6xWLwkc
GzerTAUWsKBNvNLi0ZDW0PDjUJNGi1mdrhPJLPMvPHcuWNMoDC9UqMAxZ4nU+AU8JBuvtOFZwmge
Hl7b0YnhFAoVK9Kpy1JIduAKl1QEpKz7Xhd/M/u9+D6KSHl6GGiY74qxc2UqmGldG/d6G2TeDFWX
C5+VX7aXxNg2lQoPRVeMhRAj3vL1bcmf1OghZiKWGNumUgEiqKs5iX0dF/dzcAGH1a548L8N18VJ
Rym6f+i+MnU3GEGdniEOE0Ps4wanN3+OHlvIvRc7/nreRXvSE6x3LAJL1iZSwQKfKxEkiCQe+lbc
6dxTL5WnnKU6s3I1gl9UhvAUL4FMSqF5hf3RgPIUKMEwYzK7xW104MDVU6eYy8FEArPx8usJ/myN
8sOwUgsxVqXkoMu+VSSBwzWqmTU33QCZWv7EB6+jsN/2xZUoT2yS3rGEIoBBr7Cv+C4bCSxKfhnf
CIootnsz40yZ3I3XbPZPpkFqkcPI53DOETwYO/XG34Et1iRPGtJOqP+gkEwi+ueo+Hl91GEruXjq
uhiUXGEQQztrMm55YTzP+rkRSifUWRpXK6+2z/aogxeJg8ZnOWgrgsfZVQ/VbYIdNZwakI3intv9
ieLbb7z04xtSNzUmoTSxKOb00JOKIvmEiSXc9gdtR8oZrPbgryfv8wqpk9cUAHBL8pQcotSMpsbS
AccPmOMc5K9sfTfqpuZrBGAhSJNDTBpp94LnnyoJXqmbzqtoesGVAenkr9uHgbUy6p420n7QwgGV
IW7ATdahiVdcpvZfV0Y/bx91TWutlMSKL0X7tjyXkHwyrpuK0doiv3Nj72jqlA7viwRzZMG+aVNL
CG7b4KWR8JiKUKovfLPqGeVzxr7Rg69qkGE6uQJ2Tmx0e9AhUN6Hdt1ljFRg1QxGh0F3JEKgSyf/
vkhIqyKWR79PfSh0xfZsfNErxRRla9sH1uPTwgrl3kUY19UQGM2+fUbC8T5XaL0BcdvZ+E/o4Sr3
2wZXg/7CHuXofiAPQaf77/SqXnLAFA2G8/+9QK4iwO0WZijfLnsNeW+NHkCYvLT8fZ3stpfB+jiU
WyfBFJDqEbC88UFLBLMrz34rmttGGHtFt7aKrPTBBoBk0ACgMW0cfb5uBMuvHU2+hl5jITLbnr9m
NZ+2jcY2trERN3xbah6pMYLU1wpuUF9EHDJ2hRtdcQxnYHkf3fiSgyGL2hmfCVMY703WI4RRq9gM
H3k3dwaPu5dZtTLGl6ObX0QQb9AKqFJEUjqYKJrFlpjnvjsGDav4zDJFXY6xL3J4DmM3/Xlf9qGp
zTtRZjgi+Ru/BL8PR6ebXRCj7wtBLyP03K9V6c2IGPGb5YNUfAgK1G8CHcRk0yECFKd9h6H+gUY8
yYO21kHFBTUL1c6YEBfUlxQjm4QCTf6mnI1d6pW7irEo1qZR0WEM6z5LugRFqeot6+8gT7l9cJl+
TYUHYRp7kLB30ExHlU9FTU/dK0iKyGuE93xrZFDGrKdEP71AottbWcgL5WSAu7R3e3u2c5toDM8X
5UAGGVi7t0JWt4wSkI39fDNpQggWzAj8kETgUHEJI84MscHUidyC8aW2jxC4rz6bkviorUU07rxo
vIp9t5BvC4ERZbedQaJplv0WBW0JzSmw/CT7oIx2CVcyvg9x3t87NwQIPq+iCEO8TdUC1LLDlDwK
XelbE1pTt12t6m4dTKGV80xBPta6yNYu8wdACoJ2wprK9CT39/wUMTaO6QdUbJC1oR6zqud26nlw
BJswMvn3yg5PN6/ytk/Uuh+A9lGHvgEUwqjwYETdMAlqFB+S7KjVLeZlOP6mjCqfcXJZdqjIoHJG
VoGLPToUMlREIJ4r6E7Jwon+5rh+rIYKD748ibkQAXWuP7TAFeeufp0eR4sHAfYfADjXve+nNRpu
y/G9P9SNFh1A4EoiK7BZrQ2K9Poo3tfOYGNW1OZis+BN4UvwtP3diAv86vkftqlQ0c6RIGUjDtco
QL8rjL7HyVsNJHoYys/bllibSqNv+WHihlnTUbQ4Cm/Fpdvp19xj++N9GMlWb7etrfoJKBxAcirg
/2jO3yRUhUgQQEzjG08C2uk8dyhYA1are7ewQfn8KAECPqRxfBADd4jx+tQPXO6q5W57KatxYmGG
cvmsyBquEkEp3BXhDmJynjI3DJm9d3mjX9wAw3T4yTI4yunSKQeouR+pugLCi3dcpZXftXfBIceo
SQIxYP5NfMsJnRVIodPvEkh2zIn878h6zK87Cai6NLCaQNtNpPY0r0Nhambg4BThPeEMryCWm2DY
pNqjF7NntUtX3WRhjtpbvhS5sFJANiViUWr3JS8LK2DBYleLMBD/wyi4wUPFnW6PpkoQTkaAiaTp
QAatAohWxCAQn3fx42zxdm11XxsWZmeFvxwkuKIiSZqmgdKYp3ayM0Il5KRo9KCTgdnJ5rsO9kHQ
ThyT76UnXpPSBY/peu5a2SO82M1RvDW+FV+3fXd96YtfQW0weGt8KNqDUCQxkgdDrwK08YfBrsR4
PvchUpTZL36MQw9Qga6CWMWoEysNM+h/+tOPWeZBKhP391mRsN7V4krgw6MdfPzQ2ZBEOugWaiOm
scT5YDkid2Nqa5kpgzWHIPqqr0y1a9J7oA8YaO9UWVENiBDw1FVc6XxVay1ixQQFrsibPXk/gToW
xPXe3+y4LL5zjEkg/icLX6QVSG78cspCdDMfy5PkdmhXy5JZYBbzrO1qM7Pzcw09LJa/rQVDsBVD
sQSK8AJ4Cz+b9aO+6iBcAh9PDnmsOpUAm3tAMh3G+tYePEtDlF/PgZBHuZ9GGPvhrow34ZQimVZt
2ZZHaJikt4U7gD1HvYFixq542jZOvPWXr7hYJOXNc5tVRZfjsRWDJw6SPm7SpubcBqcqBEsB33uZ
VP/YNrkW/ZfLpVKRQY8mWTeUel81X6XxW9t82/77K8AlxImPNdEHweikMY05wX/H9SBSgMykOoSE
sMU0oa1gFXa/K64i+8ga7VuPDWhmgJEL/gIeqc8uI+l6CNFdCKP6yLJ6l2gsSB4RNxlRSHNRmrbv
/up+MRY2KTftE8y89jG8x3/pwdJFRiIiq/5BLjY2anwFXYu9XVijfBWz11k+EdgpuOsJBSwZldHv
pbNUm/NBsER78jLWQVzN+pdGKSdNGkFIdTXAGPY+98EQMx7Ve9WcbKMyIcbKiKNrF+jSGOWecT9K
QjURPWDIF8qS5Q9HhWMG69Xo+bGPdKFNB/15EczI5uK9AUCIcJT3CbTA2M+Y1fxjsZ5fCmyKH4Sh
YYBVZ9fuK6v5Pnqa1RImWa95YnGarfT/P/kHXV6LNE6sSx6JAXDez43Z7CJH3o9olTT2bOkuwX52
x57V/18NKUSKDOSJYCalbwhejTKlGXLD86OnEGNIM6sAQdz6lzC5MECqmIsrqAENcC37Y7Bvo1tp
Fk0/sqPwYiiT3fCskuiqAy5skcUubCGj5cOwB+2egUHMCOqWASaiWeCT1TtnYYSKVFqZl4ZURuEe
9LiCKaf5l87nTTUS7wK5OumDZAn95HGhbm8HZ9ZGUtEqxvi1Xhea4UnCpE9mGoK77ixFxSA7QuLH
nKn3Qv6YZ1POO9uW1w8CknBEZ0WBGAE5kot95eS07KF0D6ADakgS8iP9G5mHDlHt0/YsSNSqRy6M
Ua9QbuQ5MclTYx82zxX3UjWMKEX26ReHXPx9KifSgzipxCIBpmZoxvMURm6icJqt1FJrAdTKov5m
LYfy/16W9Wnok/CgAtQ8anctz0ryWBbIvy++Du4VyCNmmOSqoHMMkiARsPHMEktTwHG+zfbglmVj
HNbD1WIbqWOQRrowQIQIxMa7/DTBKyQPhNR78e6fMcYY6Wx8ZkECWN+OOgNCM+uBUACgWEuPXGnP
Ym/O6XU2MJ7Aq0dtsTbqqg61uG3FYUYbORZNLoyRyr2o3He10W9HYXxinK7VC21hjbqj+yZSlZID
5JBwrEYeum37f7rjrOcAy1Go+1nmpboIM4RHP5ktX62seWD5IjmcG4eLxjYnkyFk/FxFB3EXXhOc
DSApj/G78jQzZWTsG41uBqtgDjWgONzHSmsndfuYG6UbDRU4/2QPzB9moPHnnk8uftx/2/5mDAeh
H/FcEzRjp/NQa/bv5OwUyZWZV49G+eA3P7YtrXu8JqA/CqJahRaAGdS8DNQa2c6IwRNtAn9s1JnT
YDCC4urNCZSGARJXULhq1GmWFUh/VVMSHYzUypP7ubj2h7ftlazfIgsb1OGdy7xpWwGPUXKLABNu
hXbwEFnkmZ254MVkmFv19oU56hBrVTAYzcCDl+GuugC4+b08Vm/a+Z8Savo9+8oUpVvNDBYWqYOM
apUUayVawOQgi1ZoYWbpDFbB/ihfq6fWmSApqFiyK3rVUyD81SW9sE6d7g5jOWKZ4QUVn4pXza12
0Y7fI/ofWrDps0D+DH+hp7v5Mh4GqQ/A9S0VmLG84QBMLafdf/uE9Hx3lZezHMgltxvd4/Da7HoP
aiNQCoW0qwcaKZZCEcNj6NnuSZcDNMukcC+3kRUZt7pwvb0g1q5RuYA/QvcIM/HxQc+uZfkSFfcz
S3NutZtpfLgBTfRVxp3RK2Gte+E+e4286syBHah1RmciElVMojTi078E/IU5KnAEYPkakznxPXDA
fBnm3J0mvrE4KcRQi2KYsw9aYvQE7e2NZK6SiiVdlSpq2PsAP0J6ANNHUA60y6Nwk7+ijumyGcYY
R5ue+R5EvpESPuN2BPJVuv1R2hmHGpMe2+tieSAVQfgAKK8UAzt7kKzasjHaCYuwc/XmWnwvKkoI
ZYKLf0YQToznlk/MYb7m4l3S7ruSiTdcLat+2PrlpV6UYZuowKyFex+K0yMqzdxr90bgKZjrZelg
MDyRfq2PIu6wWh4SoIhOs1ru/ekijHvOD8xcfmvUl+0vxbrN6Oe6MKeNnxLHl666yRxPgDN7802K
pMrJ3MBloaZX84DFXlKhY1bVWZMweX6Y+7tCv8663pxURxS+MpbF2kXioYvHBHDGUye2AuwIpqiA
qxpsIYpL7uoKxfHSzI+pyXfvECP9Nrv69wzDKIIslkmFkzqcZUhVlCExn827edpzrCkn1k5SoUOP
KiEKKgB90Jrej8N0mlKlcgxZD8wylRj7yYj49CC40mft3Iia7uVZfTM38l1rqG4Z9A7js7GOGhU4
oILO91U7/vNCly2IqJ6jHb4UgFnRFevyX+HD/fyVqCDSlY2adU3i72u3c2ZbstuT7EQvrZd7UWSO
B971Ib9enjH8PrMKVuuV4p8uotPwmUQIefT8c26HqtxpLEzFbd6n8IQDzr0FKS2rPjOFsMnx+v01
B5XJz8cCJPFNoeW4VeWz9EZaaCGA0wooLdML2O4O/+0YwOM/m2vr3pjEEblcG52kHFJFx5ZVZtn2
TDw/KRMgXsBbKQSZniFaouQQnHSQe9t+yTJCRRM+SAORV3Gc5fw6DL9ImNztmYz+K5cmvADzAYZg
QMmPHhvvR7mcmgQhK1Fcv/0yc7fbi2D9fWoRLcpqbWcYxj7I9kpx8dt/D1H+9PvJJi5CblfPxcAX
XXgY45dm2HPgbph71sTcyr3/yQgd9fxm8nN/bvbBZHaO8lwdICD2HTodqQmeYFKzmU7jQ+C2g8l6
qK8E3E+mqYdY4md+VZf4PtzoztlNWX9N/e91ZG1/pbX+yiczVAgcMl7O4xQo3xaMOfPJeB/RJcmv
soOQ9DObi4y1pVQUFMtg7noe1EZaZ5hTjvkGUKAJ1SM/3gp8ZTKWt3KUlsujKysQGkvrpEbMnTtT
3KmYTMUMjuP3lvFA1BcLtI8ajzkeuFbm+2SWCnxzG/qhhMlEjECXNhzHdVM32WkOIUP2TbBscUzt
hrXk/pNNKvpBlCVs/Qjl5uFmCK2kMcFoveuPUwyZbie6zp3pyGrmruT3n0xS0VAttSmekc4dagWq
LgZnp5WdiKesdzsDdAAPBeaPtz8oI6rQU3BNnMSoX43QIYl7EMJgmDlnVePWD54soQcPcSyZxuH1
hl+NjVHGkB25jmvQ6Yy3Oe8BDs84eusH4cMOdfL8PjAUQ04Nb4Agt985nXxsI8FVJDNIbrZ37Ten
/MMWdejKXGhzJZOavXLVgO78HhUrZ3pTHG0XH2cnddB5YRSDGbtI98RnA6pjSj4IXihD3WtqD/Ug
uNy4F4WMgZ9lWaLOWqyrQzX4GfCzxfwNF44Th1BUqNXbAWyf2/u47n0/t5HG3zUANRq6TFrf+pNs
/Kg1hkusZWk4UB8GqANVx7OqFz5Azv8Ih+U2Nk9zdME0ABNHrQiCbOItKGi3l7WWmX4yS9a9uEuj
VEbrT8XzNn/Tb6Cf7hLVsuSgXhvoV82OcAi93gHKig21IQuiMsRPlqlbPEh7papFVMS6Q3jNmYQ1
uDUbN70QyvOA2Wtfe39+skecabHSQBsGVYyAwS/tyZocQvpfWNJlcsFy6zIzftbqqDu8HYO40AkB
hbxrXjsEYwAlnBl0lbHZngObhSRgRBSNiiiTqgOKmuIG4BrF1uvcDgr5ABXqfSSrZl4z3vLrV+uH
r1IxhZdVeTQMTJnMQxCaozgclKF7CorS2fZO8qs3XIQumkahxhVjE4SHML5FF8sU6gPAaM4EZiAl
tCdWF4uxLLp6aiRqVHQqmmVpv+vV+7A2te4/hmO6ZKoNvsSpYk56V+quuRQXyQ4O05V0I/wAB5AT
P7CeLYwYSUslBDz4QBIemG9DP8fNWUXfWw53YfS4/alY8Ysuo9ZzrMS1OOCVeRNcWpeo+IFufCfc
jgehBiIpg5glC0PMOtM0CGqKpCTEwAahG/tHNlC9blycaAvTGsyJbpHljlQEUcKeQJIqIIOaCCDz
NpYrCMrzeOnueF4aXvKqiYqdlon8PkjiGN0aIU8hM1U30w0ny+lLAk362R4VTnhQDF8MTAnuxttg
EBDwSXgdxbA0yMB0LOvwdkUcJ/E6glDyme9G41oPOhVyOk3WHwotm479FOFxlQyhDrVheZju/+MX
pULY1DVNhBnN7FC/cSguvRJ16Pkrf90fuHPWm8OJqEux0C+/8SMgmKEqqyqaRMWWeTB0qZkj8FBA
a47wBnn119JJBnDZCZZEPuzVpJk840n5mxT6p1maN2dKgZIVMowRNI6EmabAka/jrzJYpwnMVL0I
37Y3d/VUAkIvAcPLEx3dz5dR1gTQ0+zTGOLKscsbj0pRWBXKMCIjQ1pf18IQlVaUs5AbSpQHnnJH
JKOrcwL+JTzw7ACgvYh5D7HWRaUTCZdC4jzgkMUkB8G4ifrY0vnrImLVrll2qOQhLyvN51rU/ePm
IKmNKSbf9b6yJ+5h+zuR3/vLDbTYPurIF/Iw5j1Ruuel3hQjMNGxSERXH1ILC9Qpq+umSocoRQ9t
B815PBU7MIeK0KLbXgjTEagMQVE5sdRqmdvX9uREXgq1F+IK4YVIcbFpn9dD82Jd1DkeGgGtyCAG
q54BoetEcFoj9tJCBzZdsiSOu5Rx9qJX3a5qo4tW6HY29DZjzYyvR79Eej6rOzXFkzF9xnzxjjAE
ta2pXdqDspud+sDtWaDE1SviY9Ua9SIR51IutAiv/xy0QLx0LAOgijJwbXOcKfZvfvq8vcTVvG9h
j4ojtRzhrVWQDnrsm3nm+n7qpGppJmCeNVhvlNX8aGGMiiUBWKmntpg1bwLKp+Fja8TcR9Kxarms
NVExpMoiI2hqjJU0+SUanTJ1pRbjxcLNALjl9vate6koKFA1ljHqRE8WoGwCos4c++e/kFoNdOrs
BEBqKFDixfPEysXWLzdJh+6WIQgCTyNw9AgxSySEwdmPsvjfuJrhqPeQohnfNfnKXYRBtT1jlSvA
H9SrP8xSXsKjFTbXGkiKMNjV6F4TgxXPMsK8veEztbkXIRn/3AYNOs8R5BecGtr0O60TNEY3f323
McIBxDqmHCWVikFAXEBGesqJOPbgkKYLJL8vAjabNABZPNDrm72wRkUgDWJywsAL6V67i69Fp70i
/GARLr/o2jhgFhHSJkxxh9Uj8mGTjjhDP0Glu27C/73iG1N7ynZE7oegaDLYHI7MVsvq10UTEKMj
hgZmCOoGyYoq5SYFGVO8H8GH13ugwkNxmj3GvhpOF4aoz5fKLTRHNNmHdmUEh51GVG9nlnQSywj1
1fwpauRwzPEo6lS8wpqjzgm77fOwmjx8rIN+Voap0ZVzPBqeHkZRYjZ9w++HrNE8YxgCs1MTjdFM
WI1ougo6eAXoVVGkAif+Y2qUAzBpVfEogbM7TFwF3QS5s3jD3V7bqgMuTFHBE/ARX+lEUkYSMKTW
ZJYSPyVMufbVHVxYIb9iUUvR5Aky8GCywpiUepPeh9B8UgITrD62dsO9EHHR8NB4HStcsxZHZWNJ
6De10crZQQgf2tj1IfxnGCwUxqoDLtZGHadhVoB2fj/Cgz2Eb4r0tP2FiAP/klIugjHlDNWY5HlV
gJa3THpz9O06cLTK6fgfanylipdoZpRj1yvAC4OUS1SKUqQZnxP6hHpvHGdPuShO+YM8bSbSAPmD
Wtuqf8iKYmDqFZMSdJUjkjMx6kiHsbbVnb9r7wyXMHN3bnEC+Q6od8Cwu2fVwFY/HGY1JREjiapA
o2eqNqt5WUN7qTPuFB9TUJhc3v50q/63sEBld0MxVUVK6lFDLTkA7d6i52L6xcB4tLHMUNe1OE1T
n4ioQymczc0POgg2YkYdirVXlBPqsV6LcU2a2XrgiXN4jNrQ2t6sdb9b7Bbld8PgB6kyJdBBsPWb
HEECRYSzZg0uSFRrk8hasu6O9ebbwiQVl+p+NFqNI7KWqB0QQGm1MwJzLGw5dpQz7/JgIBAKtyls
tG0Zy2V9NSo41XVfoackRQfhDrW9A0ZHL8qtdEk7951+z813Ner5f0H4o/OLFVPRKua1bFAm3fDa
HExGotvPuakNX7bXxvIW6uJXhjDQFS0M9jx4I9L5PAvetoH1D6eKmqai8YYRMmoZRcjPoZhBNwAz
apw7P7cnxcvOqh3+QM4PjynM6lp+4vasts7qR1vYpVam+bGhDBomqcPIGTFeJVa1KWf77dWRH/9L
xF8YoVKaQIwiRWsn31O6ykwVMthlpA4moiyfdf2T37thii5j/R9p37Uctw5s+0WsYgDTK8nhDGdG
WbJkvbBk2WYCc+bX3wXteywK4hbO9nlW2T0Auxsd1yqotWRKpYNDsIpvcys89f2Cs6k3XVMDJTEL
9yrgjkRfj3mLj1J1FngyqnZdJcanScIpb2y911JsICHNJjtsMTzOP9Ues8dvidRJBO6nfL7SjxI5
F2k06QScGWwaLlfhBQMFap3UZ8BA9g4MhtYdaqgANZbuReziny3ho1zOb8ZJZo2kGNlA8q94+mkK
6V0+v5wfBXBOU156rdd7wwCWxOCBON2zQy8Hpx9QyhiASvTaPUjX6YWwki76hJznzCplUGKNUGA6
AXUS2GjAndxnbuv/g40mLPOKLpLzllSZDUkC715QebHqWEf9hFMmv2yX3DGJKLONJ1FhYSMj/Hi5
nJepjZRCccIwSL5RDGm2e+DE6JfqvXWFVV9vlh1rR89/0Qr8KJXzMRJRVSB6FlIg7xdf3bHKW4wd
B/RXGV6WGUzCiT/Rx+QcTkLmPO0lrNCxPdz0NfUA9f07vn2DwvGMS5HyvOHK/rv9m/yE4SJpqWLP
UxiwZ1fegWt8H11OXnRiY7DWG7/htNNd63HaFWi2Cr/r18pk8sOGdVerNOvLJpBvuqf0niAdCYP8
Sb1KX1S/24c7W+DxRAI595PIidJLU5kH6hR5Cro5uiUKJ0QiOE8zFWOnAOxeORRP6rEBEKx+SGon
fWyfqhfLB+jI9+7v9EbHYKCJvSnV5ke0u0bvYhrbKaoXFqrR+a50JRcjqoHql74kZOraqEnDMlby
uDMqbT/MmWHRgC0JGCX68cAv+a24mLw5Zp79Xb39+iHedgDgvbdtgs4SsEvwkK3y1nEADwthaN3S
IbzIbis/9s1ddwAf+YUFHOjpodgvoqLXpjGuZHLGSIw5UseOSgdMLbEStB/eF2BptRzMNe/bk6iT
pX4uB7FL/XNGfvd4VmNr1ssog7ux794mb/1xdJfbe9NfDoB0BdG2egifun10VT4WojB482FeSedS
pIgWjEIcAZUKqs7UdJMOuDTlXrdQ79BEI4xvhZNPjmcljbPDpq+okWqg2R4BDLN4bIGMfGcgzWHl
GJ70LQfOwXyirnpBAfIteeUhvPzv404f75tTYq3usLIPZPsjqkiNlTi6TB+luXpSIkEYyRTlq8My
j7FS3nYZtK5vwvoNXYH63aED0e//AtR7Uw5UiKBUifVGmQsFmmoqbT2dYZPUSe8TtPFZLNBrTnYu
YjDvwBlgdrJ369jVvfQorGduer6VfC40UNWqC2dFTo+97mBTxDiWx/gquVDvU2WvAPijRCo1yq7A
NWya6UoqFxsokVU19ohVM+DI6c5IHcZUGAZl6tDfwzeMUB5EnuFz7gHFWUnknFExJgUhIRyDvQDi
O73KkB1MlcDlbdojInPT1kBQinfoo9J0RjP0iQSIkdbO/VS+TPTaifOgMXU/KwUKulHfx4ksrN4q
KhC7VJ4P0czITBZgB78tMwMycZ9hwqpFO4XVvgviNKPoqzED/2QTFgB4TNUAYzpfaJqVoZ5CC/Bu
5GLyWUSXXCh7YFh4KuBaROWFzQ+2EsZZeq7MUk0jhI9qfjLoDzo/k+ReoIaiA3FGroMjbB6Uvgvm
4xtGMatfAIPKGUvnrVwn8tebxrY6E2fsozFT2RilLDBSUIYDlJ1QR3CkzZRmJYKz53ywKhqm5Ywj
RYf6aF3rt7PmxD+yoA4YDDIQJJYr/XoWVes2ClBMHaEagBgHBgcPnd5idixvmhm6H6oX0aIch2rw
04rcy9W8q/LFifr0Qh/rfVHdASjEVeQkSMGGbJaS6A42VQeEDNgNwdAHgAM+mqFUgAwikU0JsEJN
YJ4YgG1YOK3utrUHuJpdh81IE4PApi+4/E37Xwnm9Mnqpz4biEQC44Ic2wWT4cC62Ic/q8OyD6/o
rf7CLKU9AS36a8lbJwZ6JEiXMfska4Tzp31TEprZEl4RkKEal/qAQrfIWLZeqrUMzrnJwxCa0lLR
QLuykOnYPlhfCmc4FKfkPD6NHkCiUGeMb6I7I3KEJClbpoNeDnN0DN3mDRZy9R7rU5cNVE9Zyqz4
saudwET185XRbGKC9W482aLjbj1Ra4GcISXaCFKz2QoDjGOpsCUGiDVf50/1md4yBZpvv/6EW4a7
lsd9wqHIGqvK5Sywsb5rpQ5gIw4jIsZ4FGY7oqNxXzJKbDlJNJsG0ukfzNh8b51BW4besHygrihI
3rIKFcCmCsDfZFPmCaNb4OvO2EWJj1Rz+/5qXEaH2rsWYFHVXz1Ra1lMiVdqQpZ8KvuImjD9+hK7
qMhxOmdxlW855j1NwRO8aXXvB+N7IJ1eKCB9nNJjlZ7N6dVuz6Ww+bd9eeg3E1tFj4dwagiol7os
eoIOLRKMSnXsJ4I6VfRLudTA86rnGC1jWy62J5pj2Da4d8GcPlqzFGmjKSXBtEzOKJVuXwrINjYT
RLBp/Dkbp4exaS29JY3w0T1IgSb0yKh8aArFk+3uahnpXYVuT9zKWNbve6+X1Ou5sE9q3l6Fkxx0
Uu5+bYIbhXHdXP8gTnvk0s60Qm9x2WBtK64LIMQwAprovgwwe4Nr9kTVFHZEPqRaSeTzx3IopTwh
KfJHSXei+N7sf2aFq5uXPfmmhAIXI7pwnhKsQmZcmUoVHYcn8+kflO3qh+1q++wehK9+DIT37Ifg
Trcy5PUJ1Y8WGabhHEX5LCORYn2afD8d7T3Yz3ci/KDNgHgtiXv2ZSIVeUFKCkkocCA7lW5N1FSt
K1b5s4Q8OwID0dnfV66m6EMp7yYMNvRHVoZfTorpMFiryzzA4sGuwEhTLIL73vY4fyyGp+7V54HE
KVGRgmOfIsHGmeaaQPcRfDLRyTifM6UWTFNDnG88KK/qb9ZLlC5tN7qfYnfCFlPi/Xdw4w+Gp3PO
xqZ9bSqSBVgQbadYhZN3bp/+VZD07m747KwlUyQX0oCXIcMu1jg7Frbpkvw/N3s/HoXzIUmCASG5
MpIgLBPs6r10InQRgQ7wq5YYsyybIswx8qt+M5tTV+yN0BNowHaE8EfP+NE5UFBPJtbKAIB+WHwZ
INChR+4JmHwYwU57EK2WCRSOH9CuM1JjcKIDRlzyKE9e2AlVWnQgzjfgIaOlrBUsdQUUr1/ETvHD
fgDS4xFzYshdF01gRIJ3m1+gHCJJqdK0QcslbRu/ViL7xQA3007qajQ/FbapEPaloPwpUg3295VL
qrsimfTcNANT2yHSquQXBYmXQDeYw/7iyeLhk3spiifTbNLjEjfXZUpvkmg591UVpGbhYOHG1dSf
ZdmHztz0vpoWThoLq1abv4GYCjIdWzNVi/NQoCHoxjTv2d6v/Jst9bxNV9+CLhFoUqJRF2axnw6s
yzoIlTFJ+QlxPsvsvC8zMLCwd4UxYut7xoctCgU2P95KDFfMNUxAxgHHJz5qXUBV8Bg3F00vCnE2
s4yVEHaxKw3RkS1XZZ7ZB6P2CwJI97Zyi+QJNI47gZpsRjYrSZzFkSRtlS6Mkc9U2vJoxz1YImTj
1ZrJ09TpslfPLYCy7PyKEhQKAHQ5ecMSAx+J0Ls0ltNdZ5nQoSgqHKNUZn8CkLYzg1b3VvBDN3Vp
9UO5d3ySm8HqUo0tibE52cJPr+SAQXUUeMP/pgwJCLs/usRZqFpnOpHnDnQdOVxQu88s6rTAc//6
TJv+dCWFM4/UWqjZmRjdCxW0Bl7SWnRnm+50JYB7r80SpQhUA1KgRSeX4b7wbeBoXRt39JLFyfRB
2Etiyv+VDXKpQjKHk541mHFLh6LH4pZST2dkC2HitnlknOXBKJ+spAv3aZhiyjkO02tKUkN2s3HW
RaffdgigKgDFOEYw+DC6WFBqIZOMCWD0Xp90j20xFR7W/UZXeWxO2Xn4bfidOycAkiIC4dte4l22
+tGAY2VMmrSuUOkJld9GnO8aqYydKBHuTm7b77sgzn5TusRhpXSAXn6Wj5NXX2aHIAOqA1tVroNd
mmA/jE11i8iYRQfkzLGN9cQa2hQcSvE+0a+j+GRo+6/NYzsP0t/PxlnhRJaklEYpOqoX/Y6VdmJP
uw19+piw0XG2g3aL2WSB0M2IYCWUM8qmn7tByxRWbB7OBXRH799IEpsf0jdAJR/lxOkDtuUnUhmR
YM5YezO25bFu7IOsJ77S0W+SQjwl73cTkKHLngRfH1T0ATlT1WsyKJhwsQ9DVTnjPPhjdaiwmva1
lO2H7P0TcmH2sqjEAoBbfDT15MZeXmuzqRysVTi2XAgGygUH4gPuemz1tmh1KRgSTM3E5UtumQ5V
IoGYDTR8ZA7vCsIH3QNAdlKSKOkxMsPZTxrwq7eANFPV07QYMnAKCx84Xa2HhZfSIWV7VSaiiavN
Kj6KrDZjCsVsIO/asgGoMYppSUEWt0FRx49SP7thjpUuRcUIaaEe5nbwrNQ82Wp/t0Sja8b1rq40
rzEGQTS7rbfvbyX3iSNNTpvSarMjruEu7JtLadBdWK4HKNNDHbaC+9/+zH/E8Z951nJL7Yx6CGKy
a0wgKxffuvDpb7T2XQYX4yWVOugEeUEQjcQrVADklF6W7EP18LUc0Vm4VyKfiTlnC0VZKTvIk+xg
dc0zgOH0tZQNPAumse/H4d4IupCutkiDQgH6Hfkue2bvIKpL0T80n16xJ5d3w624Obipp2vJ3Cuh
xU0DTpwcjHQexrzcKdAOqa/fhnesCwGE/e+i2dXN8Zm1RHblq8i51sN+BNW5gXUqNu3MmBita0zQ
YFKw9scfInmCEI7PsmKjqiJ9XCS0P/dhazm2JVq9+Jc7JGD4MRmXlsYpiQbOsSKLaRpkv6OX7JYN
cuV7MD1Rx7x5K/P4orxtWy3fJXL6Yg1la5ujah+icJepgSQNToI2qEArRVI43VCmArvlYHPCTM54
1Bgb7HgR+9a5+pafwysAYKKQ+3ef6/05YlXQtXZoIRh3JkQtSnKW6UtUCB7Vf1G/PwL4EkmYZmjw
2YBQBFrpzbhjCMr2bjpar6z+L4Y42bxDA3zk2M0BIZfNPeIqApWwpZQGdn1fZ6Zbw7bqxfv6S22+
4SshnIOP43SUQHOAvQjJdNISdBGhoyMv0kXY15vG9EcQgGk+fh2tbABeEWpZkC8hkCTUm7qeBJ59
cxJMXcngXLtEO2nqCrB0zfvwedyFe/1qAn0Wiy0zV7upz+Yzm7VTffQr/86wVsI5U1Z7q22tBBXb
IXyRjTNRzpn28vXH+lojPiEykrzuLIMA/ikLO39Rej9OIn8ZRYzook/FG284ymOTVEYgNxNYKTIr
DwYjMQVfa7tXsLowdtqVvdp23nbplGMwGUO0+EoPg5O5ecDqOnQvilVFZ+Ii/7adZrmgHQ0y8zRn
cK9yJfB52x+HsSFi0RcDSNyt6ZLdtKTDJmxPLIeMuxa47soieO5VpkWfknBTYZRpisxWzT5e2jCP
EgnTDsCqHqtrOu2O8a3Mu34fHZsD5jhqT9ote+MKtZObwjUuq4tYEKRtXuXqJ3B+SW7qKJHlzDyU
ho5Q/2BQYal48y5XIjivVA39YhcEw/LLXbtrztmhuIs9KgNbeHFnb3hu9oknGmvcdu/vQvktWbWV
Z3A2oGtgxg49RwkA+guMVbf+1PjTTvXE0OjbN0kMMCpYqGTwyytzbaWR3ZM0mJWjTA1vqkQIBttG
BmS//xHBucSlqOKmnvCI/M+CWOqVF8Qz96VXPYhe4H+5wndpnA/U8hZa2+cxehbJy5A45a12AMrw
b212sJ/t/OUkvGopMDcdk5tYB/9oD4psG3VI0E7N0BcrnQ71Eeu6m72mcpU9+2rzQUmdWjQZt32v
K7ncSZup1dpSxbtp3yk+q36/Dq5084bk5omAILdrJRaoN2QE+jYI8D4esi41UGnPmOuqdwVIGvNd
7CcY/EPhzWNT3OUd3f93pm6kFZalGZhnAkWzzBk5EOBnGsmKFNTFrwxxb1y9Ro1oY3JznHkthbNz
Eo8VSLN1DONhmpE5suxmejQwgYrFXcMt9wbaXXWggh0m+V569EZ+bE+ixtfmapUKTkPNQjGREL4n
GXZZVJQJiCiVV+k83xQYq4pjpzsNGPztPe0yObNtAPogxE5guvnJl68Ec6e3o1w36xZv0uhOSGcU
B8UwEPuwmvd/J9zG53wXxSfWEUr4FHMseDL0OWgkI3MKDcPwVX33dYSyWS9YyeHMkZSyXNhhAyTk
sB49q4rGC6XuGm9Kssus7woHmZAo0RZ9QD4ut3U6YdQeMA1vzaFd+asAC3d2igD82TnzU3Y9XBbP
9ncAjXx92M3Y2Qa0ByGyolo8lgrqRLGdZ4A8tGICMCsM4nUPbY6lKk0AP7j1TsDCAaCimbqimJz9
q3o0kJTK9mHSX7voe9oINua3DgLfgskmcGtiFIgLKiRKTbvujTCItJORACXE3gERwEHJ579f2FoO
51QSLemtouyzYNZ8PQMkcnkhT4NHR0GUtBU+rCtoXK7RyEphDiOqhWqmZ04zZz/qtj/IuUjztu/t
vVLHPwKyNXdtnwHdZujdLNP2VivvU/IdCHUPX9/cll2tT8Rl7YPd5GNYZlmQJGmOgnHlWJV5DA2K
YWLjRWmuvhYnOhincGadJT0qH2i0hlfxcu6KydHtS1MSoZpt1j/W52JfcpUDLNlQZlTBtJd2pR77
S8VJvWTfRA4KIGz7cz6k+0FUnNi2pvevxg6/kqnrfWbHqoyFueHFAA+CkQj8gkj9OHNqQsukcag0
QYQaS27EP9WpCCpwOgvkbNb+1rfH2dPCsJvNArUceu7OaaD42ET+VXWOddae428Mxjbzkqv+R/qr
eP1aQTaPqKhEwSywYWgaJ7kvxhBYGEsTJFnlm5XitKS+rhORgW2GWSiC/ZHDPZEENI8AfCTpEZDH
lzYiSGzo2a5yY+6H9n8RTm6qxrs4PiAf26ZMbVNtgiaPLJ/I+ugBIrU6fH15IincIxl1kZElSpkG
Od6NUduHWrf7v0ngHJMkZ5OZJ4w/HIzTmhrYohxQ8P0J548atchBs4AEDcCcdyWZfkwyNhiRlv7f
zsH5IWuJgGA8jNGxn56jEVMuAhTMTT+3+t7smCtXMETVtCw5vkQ5nC2M6Sya5SgDQLNaYetxK9hb
aTI/RGxPWtQnxUAOujP5ml/5rM6rH4ujmIpqMyBay+IcUFhJdm/VEiPpRtf4Nrq1jtj8vCoel9vs
nIcAI2ncFPibj38TZq4Fc25Baq2sSkx2n3kE4Id9Tn6Wivu1TmwmmWshnE8Ar1I16gt6qeweW0d/
lHKnOTU7IPGeCmwMP/xN7QirZMCyUk0G9cw9GCmmaNQiNlFWxEoeuaoKQbiy/QoCjc+WVYKlNZlT
c1terLmMJAai9gbt4MY+FvWNs/QwHaU9AA73muwLbnHbgt9lcqrftgywt1VQrjrSHtvPlZ+CxV29
a1MnObOskpwAUXf7tdRtz/culLtJbagbgIvKUpAshyh+pUJuu20rexfAaX6WJRheABDTW4eIgWQk
z9H+jSv1Idx9fZZ/sbJ3WZyyw3nrVplhDMS8iy7je9Z3A7hafDUciGc/t2c0b3fFs3gtZttpvcvl
9L8crFYz4sQ4GMW1SQ6Zdjn2x1GI4sDeCD471d6VUuGC6AVUnGliIikgNw2WfBmH0q4G5Ry44f+2
e7MWxz2KetiW9TKNUhCqxCHdd3W5E3wv9j2+OhD3KMbm0GC3CmwdWkaAzmBNqPOhWkVlF6A48ewU
ZoSCqjxX883YGd1VHcd97A4Z/pVXlWF/vdTlFDkRjdW9bEdj6BmAueiCoVbmfDeAOicNOkupvK9/
9+bnBjUHoJo1XZbfKsKrN4qWlSZFZWmxccG68zVNc8x4cqimOF8L2swxVoK4N11O8sSMywVQOvm+
N5+qonNz+2rWz+Uk4tHcnLPQVrI4j6cXzURLqcLXfkMlyC963wRHjXUqXFFRcrMrhJtT0V/F4hOk
fnzkgXtYWDEYbfEaDl763bwzjskJTTwvvJ+ve5++xAdyML8Xl92e7luRb9/UupV0ziNFU6UlUbYU
ARiIL/NDv2fUQ9ku9BjCTYOFL2WXKE53I+6Hbnr4lWTOPw1VlEZzMxfB2PwwtYcxemkjQeGAuZpP
JrUSwbmivst0imxnOAAdaJIy9DscJXkx0mfLPNrYGUqa/dc6+i8JwR/n9xYcrKwhV5RQqTUjettB
LAAuMRdsWfgN2k/5LgmA6UQv89vfV+Jo3xTNMMIrVU/aE3tParDmZUG0Z32I9CRuCWwa4crrcs9y
WZUttUmuBFHfeWHWOU3/Tc7u+0h2sroWhVKC9/htGWt1vClpIplqaJmzHQOGBmwFmBFm23qhYzHU
jJ0sKGUJb5SzByoPwIef4M6KM6b+3DIC4orhFb8X1/CtR7C+7AZRZ070Ur/l0etjthMWI7UwPnav
BbCesExzir0Rvv7OApcTVoWwM7uzg3BxJkEhZdMGV5+TMxApYu39MbUPs1oujmEZJWaapHHfqrUk
Mo3Nh+Jd1psfXJ0SMF3o80wNQOtumnN0Uk7NY5O6Su4Qj5UC0p2VO1LQPirC+xWECm9wSSvJbQl4
SD3HoAxbDC4Ag9BLTu8DLAgFHOk+evwbH4DROED2AHwBsDYfHXo4TnNrdFgL7ryeOupuOWAg1q++
6UD4Hw+i6H/zE66kcW4UXBZkGEystHX6j4Q+tsaD1rwKTiSSwanJ1JGwloZYDuy7zq/Q+tBO9Apj
EsCTo8D69xhzgehd3LR9wIbiEkGL+InQPZylStcKZDU1RrS7xnQS0RjxZrOaIZP+jwju5W2rXEN7
aZkO3Ws5elXiFPdkdt7IR93BoY0jXTSGQy/xcpi7EM2W+JD5/UG9/fp6/2mkfnqnVj+E0xi76OUR
bQLjUE51+q026/5irnoLyABK3d/0Eyn3qBIAntacjKR11WQusAKSJMq+NKSR+nRIp8o3emDdX056
qvbu1CgU8NqmHoZu1YTF72zJzZ+0lhfNJ7qBoXiSgIUMvMlJljhdMijEH6cxQYa65I9tDYSApZQV
j/RpjfGhVJ2BEErNaLiIhxb9thpoW4lb1S1wXYcmob/zBSuB+yal8X1mEom6+ZjGt6FmdovbATrr
KuzT5AC89RZXWVKkQIiwQj+vJFNyMqSXmqNNaJJ4Vm1kuWOC2isHc56BlEVrrPkKHN3wD5Y89/XR
CENFxfeax8chjOQrrSLLZdqE0xO4s+wA3dgq2k9KRHRMkfWt5RZyWCvuIA3q7BKjjXEWKZ9+arUy
Zld93NjlTtGWjrikLRrNB3aZcmksSXGd9N0MDuESa7cotinzvjJiFVhxkdrNbkJaEzs4RqxUe7kf
y6cpsaTC1Wp7JneRnsmqV+e1vriLHGv5o2r3y++CSuUpwSI3VnlTpbLcGgzMALtOunLXNlYaunVV
FAezLavaBV5kMjqygl1/V5ZLzQf7upphg5R0jWPUCv020AYbOo0pJ3dT2OXnalBreNE5rJ4w3gZ+
ub7vy2CM9ekUdqR+JpU2L5dyuqi5V6dDdQ4nKl+SquueVDuaNM/K6vDSBIr4sQkz476r8rlzMOch
aTu5klsAnZnDojuUhvFT39YhdRs7DFU3S8ehcOUEvDCdHJn0u2WF3bUyqO0VhrANy1nKkoZOnKV2
4QKyZRkcjPFI93OoGgCqnkJ0v7BPPp/xWzBnHyXafQqe79sltJdLM9UpqsbG3Euurpv9ebakYfYw
XhwnjkGJDIR8Glu7Wm+k2S3KZXm2IsX6Xg1x9RxXLUrOuiUZsQvWXzsoBvwK9Hay+LEnZhokka4/
KfoUPerEGp71Npt0F7i1hbQzk7DJHVpN1T2ty8ZyMYwrAfCobaIFBAiWfkfmqPgxdXmuerlkVjjn
2IJHKFqMtHdCVTIzh6oDmMlNUhYvUZrmuheWJLXcuTaKRxutu1+ZHsv0qKTdOUqHSxLCGvdTMZHa
V3vEyKDqa2jhQQu0Z0sHqK1L2ywCSbDW2rqbEnyFoJ+jdHKKbkjOoQzQAWdQKuVgjgPuOYrlHrEE
naOrQpoKEFBabYIoo+mVX9PcY3lq6lErdfUO+MBwFtpoXdiFstwa1qy9Yn43OoZV3D+YKI58g9UX
r3lOtSOAXAqQ7s6REbpE0uvrRJ8LBSj0khw5A/gNajdazNLwrESWEkeLdNJ6BW3ryouGPgYieZY0
P5OF9M2uVNIyyBIN9ex0yhLDLyfQI6fY+fclbPHVvlwQOrhRWgHPqxzCNt4NbVZingKf9dqoa3iJ
r33y5ov3njnwS/cDIQmYIZCUzRg2zAEPmc93dLj5GyF4Y2wM0xtAbOUChRqwcLGONckae2sVJlLS
JzIIuzCbD6n+LoUddRX9kMHsqFI0UkAB6kd9NsMbI7trfs/ISkCZ7E3fvz6WSCD3rFJVTcxEQUpp
EHC8g74+yh++lrBdY12diXswpQErXnGC7RzpNPn/YOrpl9LLCO7AZm/dinhCNkPXlTg+xqpGOZTz
MjwUempfdJKcJ0c6p33j0Higy86QikjIBLkVtRpoYCk2UNsVLFx8/G5yKM1W19ooVsMgaKQ96f2w
q/AUWFq5K8zKp3P7uzCV3jFy8m0s41O+TIIEersQsopMuJMraTyVhFTJcYqM9LGLytyJIwKW5aht
vSZNgElr5wBsjOVu10rT3TAooVP30o+/+eCr38FdRltYCNQy4Cir++RW85ZDh/JEiUKw7gKSwrNE
mScrJn0RkfHDdoYJOJp0GYtgeK0CdVddaaEX+7Y7+/M5Nt3sSgTAyzT2k0AWboJnDVMOPFRE24xj
UVCglbd14yr2fUN/22MAOiap876+y01lBpYgAbuOAgAszh90+RAq+BVZIC2mVzQnjWLJdryc/4Lt
CXRx70U0vhai29LSTw16y9aF4nfXjO2lA1H34qa3/38QTfTVmDZ+usSVRM6hypkVRWQhKKF2rno0
/fZXd43xF2/C3C69VVnWh44p6O4jSVjH287iV8K5e9XmOpKq2IiP1SsNVNfEHFztSrso9epXfR+5
HUCorMv6NApeke2a00ow528lOQUtYDWBYuSmoWiVmD6eTZc0O0alWgFt92v9Yab21SVzvjcfmx5F
6aEI5GNyYPWm2Wcz0SKsls1XZHUqzvM0JIxsRHnJsTZPMQXsJFKxrw/CPshXB+F8imS2CdYtdfPQ
pfJOb/PZkdr0HMXk+9dytp3o+1H4ysdSa71UdDCE4qz44346MFZdFRTCYr6/TTeyEsW1KdJRniMd
jYGgULvBzxCTuTlgWryuoep1quQjVsnbQaARG6BIJvgGZNPCiCJyFx7vuSVZ22RYtT7EgXGUL+rn
/gHDkYF5IV2YxzEojpQ4xu1/nwH9KJU9oKvABrD6ahrKGchGl4upR5imeXJx+M/f7qMQ9lCshGga
Wi+RWlPASIT71i2uAPN6ZEzM6iETDexthDUfhXH+a5iGql4GWHLcuzp142v9AHDLey12rTvZ1wDV
LTLmtzbZRyP4KJLzWqpWGFVvkCWgzWGw70l7q8f3Q+5PFFNOzUOrAKRQFFR8VlImEzDrRLMtLCRw
HiS2jGIYmjgHHHp0kGQnvA69ZX9po2rNdvO6i8Sn7nQtGmj9bO8fxXIepU9CpEl5XRyJJjuD5tW2
5oHxVOBV/uUjvp+OcyspACdVVCgwmvw7BIN3CzyrN97wxSU+PuCtCBTks6P8cCy+ESrL0mSjbFEE
ZXu2F+qUQsp6wfd6828rG6Ap9uVSTaIgLBrO0WV1rwGKdzgtpoMRDvCoWY/dvsFkw/6vbO/PTb49
fCu5HTDtaqKg44caDAvyh4P90noSdgMSXwQvJbpFzs6RI4ek1QHxkSvxZTd0+67/7znlxw/FWXch
R1Pdsmss65OFCh+5beRIFAIJlPxtVn91Z6U6q1k06Wag3mDBIf3ORhbtWwN8jc994oCEw4mf/xc1
722x2G3FCLCKURSuGx9jrppWnU7RwmAjIlNAveGH5TFSheYWqTzA3EQR8+dgj13nu0juqWuTZJxn
FePNEiqUlQkiU/lYS5nX5r5uX6MyJjJs9p58dpXvArn3BtnOEhp5kSIHqenbxEG+fwWCl37U3Wov
MmvRjXIKOZAopFOnJseixDRt+WBU94kk0JbPodzHK+Q0csmXpgU8JZLZTj9QbVd2jUttv85KP5nP
STf5VRQIjHrTmSCfBakQZpUUfm106iq1M7V0CuqdfZddSk7r1r8Aqhw9KM8k6Has212B92f/35N4
HNZiezjYxFF1nhSnLcEWHheSFJTyja3/zPPZq2rfGmKBnmx6kpUcTk0wmhGaWA+bgqjJkJpHrp4I
xgI3Iv6PR+F0wzRrY5iUcgqmWnOX6hiOd7p27sDt3hleGP1orCCnVwugvukicsrs//5kBavjcTqD
Zx0bMVE+BemZpRrLKXOrXe8P4BPJ/MiT/K/1ZdMMVuLY31f+rLar1poVmEEr1Y5lfdOrb6NoZO9z
RvzxOrkEqihD2sZthbQQy0TjoVEHp4qcJvz19VE2MkTIsYlFMEenACiMc5LGOLRRj84GsBC6c33E
uglQdT1qOt0ONSRoPZa0d+leCsTQ21u+C7us0H8FFOeKwaxydY0lRnQqPTaAyHb1T8GsO8gBFh28
zk38v6ieYCl8JY2LtOpxXIgeJcgHVMdAzxzTewwVyH6wn+PL8p78RbL4USAXc8lKqOeUgOXCsO5K
XXHi5uXrb7elIqsT8Z+OzEZnqvKYHSMVzQGs1Kt3cm97RvsXHnkth3vUCq0GMkGGoZgpIo4pXdSt
6jb0KopLYORELtX2yiQaAdrUDdDeI2+DW/5/pF1Zc9u40v1FrCIJrq9cJJGS5TW2kxdW4ky47zt/
/XfguTOiYV7hS+5UzVOq1AbY6G40Tp+jsgVk0yRiVMohaNndwaFSU/TuBowgJr1A1O1e38jN2KVR
gWcsE7N7LPN6DjnXwGx7yE2eBgcAWTvwsh+DTUWmBKd+4VjbKhLW1phoVc9NXlVEQjm0n39RJaTc
rn50P8IURN2dK4GgKnyN3FK0MCSscoEHW7FybZ0JXkM1Ys4nahC83PCBDvrr5+ow7uoTODKhgsJr
vG9AyXAMVnvLBDKQ+tdSpOTQtW2A4ga/wCn1hcBO93jOtCR0oECp681vmDsFx3xygxc7znZT92ST
w/oPYMKMUQxojgtJ7s9+sM/d6RDsSq+zRYtPuUh/6popJsbEaYTed4m7soyn00w9zHNoa4ptiM9y
ykHJbGV0TChDxxQMKJgeZqKLPMhmJmFkxtOK51n4q+XB/Dm/z+oi5I2elGnXQl90fBGHxzrlfZbN
E35ZAGGiStJ2NYH8J1Tp3/kLWzt6NDGcS89csecNqm+vBpgNvGrhbVplnFDFu7HQtEPs68YhA2JV
WDioN3pqPn154DYIetdA17DDPUrWDsgwUeQP6ZDfDAgme7HpR1+Xa95lfjPsr0wxXx5Tm6UZtuCJ
EaRnrTmT9JVgYiVPVItzcDhrYid7oiqXlV7JoPSlWq8Djq6Cw9NZyY+8tCjpfrMPHfnhutHNE3RZ
nMJ4RVVL2pg1auoXLV5VhOF1yrsbSIlDHjWCaLn4+5STiE4re9RLVzVIGue1KEXV7Bl1csowLNir
Bae1tP29NFEHzkw3JBbp1alxDinxJfLF8VsteaXwVgo3UXS4vnEbA+90JRczzEqAtlZNoBxCn4pC
AliP6iatLRNMTwsySoY3yPmocIr+bQ+52KS5ZrV7QhgrQJPEkR+T0jIlW28za0id6yvjGaFne2UE
/C2IplM1ebJYYmburMyTleju/2aE/hErI6mg4VlTRmc/NQM714BRMa0i+6MgcdkuJgplI6mWskNN
v+iAugQPZYqxqez++kq2i5mVIzD5rg+AWRkTSfPC7/kZRe79fKfe11ACiHemxwus2+f1siQm4w1C
QWZMIJjeID13rbDrtCejuG/DEMPdnN3b7OhrhIpxmKKk4cry8Rs1gOFMeOaZMKhCGW9bK7zPHPqc
NdjTLwIgY+yEgCNxwuD2Ci9WGc+Yg6JshEQuvCw5TctLOn5V82Mh3xQJT1px29Evlhj3GJYlmUcp
0L1h2Rm9F7SewqUQpVHgc5662GCcI0cnQqhnNAI6CA0OXugrT7QKw5SoY3q8OxdvQYxzYOSmyIYB
LYE4yw7NqHiZnthLEnI8nveFmIQYznIbL+GQ+UL51JLHBtjD8RSJrp7wPHCzdr54IKucMle1kkBD
O/ODLxq0L8lBcKFTdVuidsZF3eEJ/W7unwKJNIIXCfg7E9KjBVjTKEbkU5LHpL3pxK9a90dpY2WD
CeHKIjRCtMytJxyHNyAKbcWGzO5eX6zkV4++duZGqcV7R918j9BWVpmjXEkxZk+iEHW4M7ry9zKF
fpnszfQ56XH5wi/Mt4PiyiBzivW+DFtoB41e6fau6GKYxKsOZC/vMoiHlJxNpQ736ZCtjDEHGYOk
RiHMUgyhcrIjBwgivetp8rqxdJM+m4EOukl5bj5pMOZtKIoDCVGi699LDJnJGYe1ip7PawaYdXTT
XA5qBwNx8VcmdFYmOIb0OMUvKrlfVE4t8V8+0WU5TGjCa60iZoPZwxPj58oDO5dbvbQ75RVCfeA0
uJ4lN2MGuDv+2TsmNJWpoRZyDA2kjiIjh1MnvHYNhAgFa2x5C9s+xqaBcViZzsQy8SkCEwmGy/Fk
RBVzo7vOU0/A0dryE7AQ9nhb3kLiybm+vG3X+NckG6gaXWg1CHkAJSmc5OQOaMzrv79Bo4BqU7kY
YOp0jBJniVi0izdClCd6knaCJVmgc6FSzlVkR+f2ZIABCCu745Uc1Os+e+XFNBMV4yZIhigQ0cv+
Xk52V/X7pm92iCav19fIs8NExtJsdZUEQu9lZnFS9GPfAYDcYNBn+R8NMcGwh1zUtETz4AVJY7hT
JHxbAuNFDbvDHPBEzTZkuPHhkOVVSTc10yTMmZa62jQC0wD517NoL078XT81joZZd+GhOtaOcavf
SPYCmA70Bm8Km8vLtVmArOwzp7ygrfPFjDO/eQWQzVuO8leA5f2/b5NcNTzqhp98ZWWNPeZhnKiK
ECFhi+lLY2T3s6q7elm9lEF6CsLaiQxhlxb7AUDlhifouOlAKgRHdUoGRkTm3MuVqiUGwbnX9G4X
iu6M92jg32xpOFz31M18czHENksjU2rmqjBTfwIHGNqJe7IX9vnu93XjqOv8ux72yX2EBGgRi9Lk
icNX1CLT6EI1yPrflsIc7nDJqBolsJ16Mlh1fez7+zK6lwNIfgy/4mC/cDvNmzWdBjIqAk4qDTPD
cKHVzU/uhXRRa4jP4FJ2I6KR8kV6MuMzFE+TvRxipALzCV+hTFHejm3xRSNJ6BA0pzkzfpsBe/VX
MI6qgoU3H2I59OtWt4jkJtMfCODg861MMO4YF/pU9KoS+lX4ECTGroW2qnLGOIRjGLfB8AwWrgjN
gqSFBO/T9a+6McH4wTYLXR2aKu5aScN1A+iaFmjv6WB4ite/DS5VrJVN57rB7a6zhgCnauaGluoo
gaQk6hHmhMMMbIOtvuq34cHcQa7ZgYhrZWfP4c/ZM6E6LFqxw8MBbBczK/tMTFfqFiLHCnSUUtJ9
D9UseewFsfangODaqE95fTfKUnYnzAXkFIaoBO1Q1ndPUUmM21JrMGh5fUM2/QtMHETSwIIKhMJH
L9fFJh37Usr8IsILX/HFnDg7vn07X1lgzlGdlUUpBMPgDbvuRNvsmjP/FAu0dGencKub0FkqS9yT
p+sL2yzkVmaZg6MHUxxNqoz3yfZbl/4Kagv0aLui0s7ZxCvkNnMXeruarmEuXmIBJU2im3NkYBOT
0moAMcITYgkJ0iZ32xN9aeYVqdvHZmWQqbLisDPEVJQGMNd2jvxL3cW+cqe6vUPRyolr3nE5Ore3
87JEJv5iLlFVolYWUdfNGE3CnJszBVaB6QzNAQ6iBTcgJFTqn/Wu2vOKVp5tpuAaJjEwlUU2vLot
TMc0kiNoa2anj+UM40WJYeWjnvyZ2+pQH9YwraSyVBGq0Gai0mDWKTqBtAPZM3Kao/kwPSgWvfyC
DvgBcGX7utNu3gj0i1FmpYkRxqBQEnMgYk9pdlwWr4s5NcG7svCn0mdlg0aEVV4jACqreOmj+lCQ
THEiO9uhJeiO+xIhGHIHbm63bwtkiOUDXo9vBCe6qW76Aw/g+F/iwmWtzM3bLMvUTJe/N3hPGeDV
l8AznNoJdin0qkK7uB9feDDc7W74avVMvBuivNMAfi98A1I57RkD1nb1gjl9xZlxFwcXcvv/OK+b
dZgh6ugQGVB7ZuXdgjAhpSlqiA9e50mHdD/uokOz54WFTe9ZmWEi7aymMmbmFtz7wUmqpc6YhXY/
v1130c3idWWEias1FEXUUcZTpqkdRNM129aKCn9OXq+b4W0ZU5QEmBVWqswAXhra3HTL/lZz/rMt
A8BFVfEUDI2dj4cB1GtdoEUoxYt0Z4KQpjRvpZSzY/RAfTpwwLL8Y4NZSprMpl4lOtCa4zdSOaTk
5fDtT/KvATb9zDMgXFVEBm+GdFYG0YFRK6xePk0hJ3Zsr0SnkzgEE2bvR3oVOtDwng1cfaEnnB/T
+tyj9XP9q28HBZyRfywwLoxZ5qjONXhXlkHHDzPuw1MKhmYt3su3hhVYSw1RKTSld7ye2XZgWFlm
PKGdQjMWoTED3HB46B7LfT/a4b7KMQQE5AVohNvK1X/+vio16l8TLGVAluMVmm0B1UMZzQuouL2l
hQ62Ur9U6cxrTm+GhYsNtucTNCRNIToN1pxX6TbDsLkzPPU3pa2exccWmq6DFZm2fOQdrc0TvDLL
1Ci1GBSDhPuRP+YECI+idKByaY0gY8OMR24NCkbdpcZedN5VcfM4rAwzpUooRnKfJEgsxLzt+jMG
8SzEqrZ2r/vq9rYqCliQcIcnLFNyAuKoWZ+HyevrxCLx/SRhWptjY/u6gMHqf4wwBcE05UGI0j3z
M0isgZF0D7SfW6OorCAM+mc9mJU1tjTolmUuBSXyS5fCJalaeI3U+E4JBB5tHhvIxqwR9f7L6ugW
r+JJUouAc3XL4GmosFo79vGSD5qO+o7fo9g+3ytbTOIXGkyP9GlTIAfPbvKGmQBjp7uto+zynemA
eAJvuy+8qLLtijpONiBkBkB3HxeIO8jStwSvx6r61o4HcXxELz5U7OueuH0dMC9mmKOmCqFaoNmF
uR90eqim63AM95Cdzv4TuqKbP+CNoZ/uYpI5ZJVIaiVTawMEOYtp/Y2fCvcBgB8QhIFAFucgbGUe
zHkS8GoTACYkJocOlZpEkgHuWqFylPFlbu+ub+HWh1r9Pvuhwm6ZpjaQwJ0sd64e3ulgaU6SxZ0Q
rq5b2uyQr00xH0ubgAiSSjg9LovivgSHqbSTnBBsZnTSvUILxO9PElBvVLaRY3srZq1tM18NL2/I
A9GE0AiZmNltbekAjkXrbcIs07Sv7PHILfN5JpkINmN4aib1HOOquuza79CHRULHpRFTkp07O8Zu
+jIeCOdz8owygaxViSDKOtq7YvXFTA5xeTB5Lx08E/TfV7ELg2hhKstN5EdKUdup3DyISnSPGqLg
OQz9KGz9uP5oTOTShcKoRHDf4EGlO8mudDCc2B7ARQxkg4DIxfER3lFgSrB6UNRoaXQDT7DxYmdP
Eq6I5DAd0327Q//4vjnLeM4B9Pu63W2zANmCWlChiNuP+9lVomnUJrqQWh3v0AwPg84RBTCNONft
bEeSix1mefKUyqm+dLonmDfT8JP0HPzltl9cfp+pI6OllYUqRaRKi8aJs8MQzK7Iqz22F2GASYvo
BjHeE8LK+eREKWSxwzcy9NA8BUs0eJ1MKs4n2cwrkAQW8RwEKTCAoJlvIkvVIPSQYWreosipvL+R
8UXg6je9I+L1dbTSH9c/z3Z4XNlkwqOQi704LYjEzetsq174HJ8ppCfB+2G761+n47J/l7nf8bAH
mw64MszExj4L5jKe0GkfxtorI0z6JDJmmZKHsedls00fgVaLAlFSuDvbW8prLewwCRn5oM2RemXf
NpIVFzx84WbxSMWzgO/TIIlEmBBFytCYuj4zodA7OXS4M/1L9sqT7itH/Y6nBL4J3VhbYw6wLmqA
jEjoScp76ZUS+E4H/YyS4GDupZvgQeM0XTf3UJUhsSESENKw0HwMZilFNOqCFwIKrwxfy+GxiDyO
M276xMoIk0eoVEgTynLhUzhKjO5YDm3w0NWc+GSiCSi5QEc5XCj+9tKgBCDh9QmHjzkCY9oI0pRI
4DweknM7tQ/I2LYk8iTtaaT7lFfUixnG4ZtYgOx4IxYeIZEVaDY4oiwztXtttuKEG0torLhmjakD
xmYS8jnD0KUMgFSF8dj0VHsieAW4ZMv0l65ZYj4a+kaSkLfN4jWvHeoqqlj41u7yE50f4udL3sdi
DllmkriOcuyi2iXnvphsbUxuwrG1rrsizwxzuqogrQYyUH2jqf9eqe3jIHc/Jt18+AMzwD2LEDii
UlVMdgxnvTUGBWIlheJW03NWnmWV86K5+QSnr2wwGVKEGLpUJbjTjrZoD55016IZC47kHeWs6d8U
j7S45HbPtM3T//gT7BwWJiJU4X/cPT/mNLOsEjmvcFcq8306O3N/AKfi9U3cnJ1b22BuKzMRB6FB
b8ArXvOj+jj/AtutTSllgkMqWJTb1zf9Zo/Q8XTd8qaXXBbHdgLrYAgNEkOOpYeGr77PyE7nkt1v
xkRadBgGamjz/aK9qj26QQR57iCGFP0PnV1kZ8kq9/PXBV1t7U33KVdI+Ge9ifda5z9mmQMwI4tq
EEr8mxc1PCKZ7eXHCTQFmKD+yru3b35BNLkNZC3JBJ6JiY2i1rZtHOSFH56FY/Ct8nI3dPXziFRj
1d7kA3oGZCzoNTlZbbPkMsCqJGoQp1Nwxf7onguYeQIzalDPOaKd3Wk2DV/Zi2ZR3FSMeVmL97q2
VUuuLLLTgsivRZMKceHn4nxojehxmXhSAltuuTbBJLS46jRQJ066pwUgYRU7KzRSS1E42Zq3EOab
GULZ1bmA6dtI/qvOHsjvU/CAMwYkuZiLVSgXFVMNF9PUDNo0Fv40qU6chK/xHDliVH+5foY3O1WG
bODjY3wLUAEmf5GuWMImDvCMg0v6gttX7Ad3gi3e1Y66j+8KdzyMs3Pd6NahBlhUEmVoimmIjB/d
rpsXSQjlBENXxbMh3VQRJsH1s5qWvNvlVtGxNsSGX1kqQjEFV9l0W5UWWB8kB2IID0tuzbfabXDb
nwhA5zGYa8nP60vcLFDpSDMWCb5jzI9+XGNOSlFryh60D7viNP5NihA4II7XwZCTuILzR+Oja4uM
R8ZmuQi92Y54NJd9FRLXiiftKQkJlbjmXtzp1rF1j6HBcTQsDtQWTOggsUYW0IJQOKl5O4T7+DsF
GQtuFNnBU+q9g/lvjV1DxZ54N5rNh5uVcRbII0WRDgZ7PFgTCHhkT9AMPEDUdl+9gPb3BGRAfpe5
41Hi9Hm2z4qGRctQ8gOejtnhXpnbsR+00ZNuMRvhEwddtAVssegt0fU2N+Vt8BDwirFtV1qZZYpZ
RWgVEg3oo+Ghtf1FUZL5TWrLpk8bafSAZjwivM0QurLIBIUwS+QuUCAKZSanOTtWwV3Em8jlmaD/
vkrsajPlsyChaUYiJLnoLyRcS254zCQ8K0weV9N5UtpemDxdcPL4qKbHnAfy4plgglnWhQJVJBkx
GPY1GL+G+g+T1+XZPmsXv2PCWNBJcSWFICMZi9gRs8gu1R81ZEWGuxi7BtFqTuyisenz2YYkL3o9
ho4++MdvE2Os0ySBDjqo2SYpZi9mJ9QArB6cTjgaglMJxxFsBX1wuG54eysvdpmvlamjQUK9mb1W
jktrTICbGyFHJRKebtNmAsKDwj8LZL6ZRtIpitIw9RU0yzoltiWjtRftRY04z6GbCWhliPlyUyJD
j1fuNK+Fc/TpQ2nsCWh59QPg+ByyAnomr300JiAbWTD1pY4oMWnzN636Qrru6/XPs12nXlbDjuIW
YdsXTY1bNX21LiBHPY/WVLnhl+RHhmc7Cj7T8eAKMsnS4VKE0OD6aX06JhcUsISpKqtrrKO31U7i
kPr9u9SWZk8QqNZtcVfvBI+XTDc3c2WM2UyMIoGLIVbBS9gcVHC/8fr525X3xQALltaHrgYXSbR4
4Zm8jufajpzUDr3cqyxtN9zwRQO4FtmCZAHhqCZCWdB8pPin5ZCAV/xJ/6KDgBPcRn9JUCfizBxv
9gSN1SqZhKmV/Typaq57CvBPEygXOjRi1L1IZRF2vAfezeixMsakSei/l9oIUIqvzZ422WilAW3A
Keu2/QK3JZGyNBkmE6FEwSjxDF8Y3ghcTZxi3JjHjLG9iosFJjQlYweWcwNbFs1nbXKa8nlRnevn
mLcIJigFcQ14dwXpVsH4Hg73Rbe7/vubXXWAW/7dJeb0zF2nCQSIDJB7SDvNjt2JUKEPiEQk9woV
p7GJN+MUGw+8pV3fPXylj5lLitJSN/ra9EqwIOwrUPs4ZUTMX3078MYd6C59jkf/LBKzwB9N1V3S
Ya5FKvxaO8aAlWCgmqSOlBzqBh74g7OldMuuWWNO0jJKJqolkw7zAR4K1Xow3wDCHvrSGUMJTvUt
/89VBu1Ajm3enjLnSg+yOCMQHfSDaHHzJjuWeW+RduCM+W0X9f96jSlSt11VhBE466IgXP5uf1c/
IzuNDphMB/8NFAS8epc+zqIFSVzeJXGrV3zxVlOk61/ZxcyiHGuqUPiiP3h0TjKzDOC+mj1vcmWz
6lgtkAkeXVyWLWCGo2dkrtm/iNO9MP0QeRwgm6fbgNwcxuFx92TBBfqUjEkn1jME4zs3i1+UYLau
O+OmQxgadJhFtCdMjfH8qcykFL9a+Eu3T7LSEUIvingww+3csbLCeHxhYgihWRBE6FM+RQ7XdmlL
D3Q6t7rhvQdvLskkOkY1NOhksDPOQlQVaqCW0APXrNkE25JsTUHiXt+3zS+zMsIcpHyAVIPQwQgm
xKv+ZzR613//HZfyKUisDDAnKC3mNiLUk9NntDzAowahiwdISu/xCqcj/hLcFsXDeJA88eG66c06
d2WZOUOVKY0Zavfai4vSHlQASiBuYwr1kzJE7pLEvHvdJpjLWBlkztKkTYYs6qCSpW2rwaMNWsWi
oGr5wJv03Ay9K1NMRl4kkiltBf7Tan4kwr7RJycHPy6RFMtUn4J+J0ZP13eT5yhMgp41dWpiKag8
qQZFNHj91FjmRNvNWLRaFJOi1XSMENMBE9aC0ZohxtVp39o22onx7vpatpsmF0vsK0E3zlEuz4h6
zWt8nl3NLh4TZzhU7uSSPYQ2/uLXupz9U5kAlWchhowMKFEEXW/XAphnRl7SoGf1ylFTmehkLlE5
T1GOZpst7fRdBj3DwMmOkw0t40O4y39c30V5e0loJKJRbyrgh/uYpBpVGMYiBX9ZoudpY8laExxV
IzcEjKPIHRRjuuROU6VhX0kS6G8Ana4PGfCir6XZaPeK2Hc+hgbxyCvKwRlsaChTSJY8adlMbpIK
6AA7qPE6fEwm1bSbZh4h50AySA9lvSz5ZKoSHhnof3GMy5LYmNFNbYKztXgR0Kb9Wf4inBtQLybP
lIQN2HLoanKJrnnbyISNUJ/qpUpiDBaplj7ATMnDA/MsMNGihpRWM5hJ7eWFm4d4QIm4G7fte5eN
Y8KDIPRylepz5E9xNqgWLljmUx/UyotgqsVXAfySP3O9L35ORbEci8gM3npw/S1WLzbgXNXaIWqc
XOFLOG9VxCi5KXWthNFutvJA2JdrSHsBaELHK+/BEl3b9FAMbn5nzpCljJ3MHt4MO9xx29FbCXxt
mznycdERJcAwjGcWVlMCIhoegfwrQOghVhZkuYTGAkekX+w73nw1zzITCZS4LcIlDkWvV3ZK+1Mu
n5r87frp3/Kp9eKoQ6wqVBD593qyJIEnlbcheQzy++u/v9nYWRtgoktIijCfx17ypEfgRI174XYG
tREGLtL9YIPHuTkXkOWCejSfI2IzDKxtM2GABI2iZAp9SCuBTSUOdEWVBPTp+h4aQq5wX7iRm9kd
t77kbSoTCsYaUmVZU0IEZfYwRtk+K26y05xGPWLQj06E0R4FF/S+dXbXq2XCQyAvoVmVWO1y27v0
xaTqLHIOQEK+fx/7OFQ8/9wqX9YWmWhBoG4noM+7eDpeDCqztJNJPxjx4HYZFIvU6S7T0LjDe4p1
3al454KpMJpOlaDObYAPSfpVpPdj9GBKnNqCfiI2Ca+WxrJDDqnRmZnWp36TzydwOntTL9qalJ4k
gSu4u/3hFKhNG3inx/DtxzOYKJ1ZQKgOjPv3xg19oZ8O2Yv0bfDph5sPFRe5zTPIfDejJ0sgafDP
UdwDNQVdAcOBSIl4m3yneIDK/pM7EG7d/66Q+WBEktJuMoBVLZpXSb8vq6eGR121nSH+NcG+/ie9
JjbmsmD4XyeB14aR5uptBMm9WZmVp1qryLnvSP8gL4Cqcfxx8xlttT6dSRG9opCgD9FAVh+bU3EH
Ml/bdOXbGq/CoCUEY7F7/QBQj/jsnZfFMokhkMNZmSJoF7cY72oLyyR7ED1aXfKjjDgHYfusXUwx
CSLMFqOOOhDtdLXsRhkRHTzhQRAyH53ra9q8la83kckUMuA+ShLgVEceJGExIpRitD59oqpVfMme
zZ712hqTG0CclJoqlWBXbpYdFfFuIqsEaZHi9I75q7HF45/gctcWmayg1IFRpUsJFjDxawyFy2F8
a9Qntfx+fR+3PphhXko45qwNdaFAtQ11aETwviUfg8ZXhKfrNv7L7v1bj71/y1XZYCb91MUL7nji
Pj4Lr+gWgmlc/dY6kp0cMLB75Hn8f/GOi0XGD3UixL0W6DGFcA9Wdxr3kHrOLVQQ+RNkafcR5xa7
tY2rBPC+A6sV9qTMx04li6eKd11+L+a3Zko4cYNng/HBEjqxtV68D9RmdlxnXi7+FWO86vrH4lQj
7LBrkvaTmcw6JNLABJaFo6WTx+sWtsPR5dswCUzs4woxAh3kXO9uRXN2qLxukykPE6KyFSsZZ0W8
fWPylzlg+t2YtckTpl25PGmaO0pv15fE2zTmFBWDrlUmErMn6kA8zmiLm1+vW/js0UQBpp3umgb8
IYaqP6b9rCgkouWgjKHwURmjAfF9hdL0nedzR7zr1j5tGWOMCT5yBYGCsB4nT4KgdTf+NKvnQN3/
iQ2aKlSq18J2OknW9GnXdZWXKW9tdiDJY85j9/qcad/XcbHBhIGo73MtrqBBGnxR7jWfzpqZbvmq
3VKiw3jHDTs0c3/ItIw9JilNASS2wYatAcYI4SU/9dN97Sw2qOQPxm9DJhlbjEO0ZIR0clYSj9zS
pjR5iW/IsTtQziLAQ8UDWk2/DSJmTDJuEU6GaKKLBpnawE/GHSZi8sa97hWfCjNqAtOOABuC0k6S
GRNglm0XNTNByCosk4XpqHhfQh7AVqCkbCNQjE4d98hUXV3zNpQ6w6ePB/AhAKgAvwIR+PGELY3S
mHqvgF4U3Av5vXEX3nR+flJ9A7x9oaPHzvWlbh4yUwb0QwZuDUCuj/bmCHKichtgNkXu3bourBp6
EgpvSvZTtKUbauIxCYAFHRNNzKqqWOybJoPCuBSUh6q4MYK/ouLnWEDcu+ME9vcBnk87uLLFFLYG
Cg0N9N4mZmG0PdmlhwpPJqWV3BXOghs8Lpfg2Dp134dzXVrxHdU1yWyTE+4/9xCYFTPlbi4sYhEU
GEUbdhm0DlOMmCa3wV24x4i1p/vJIXHnY8+vOba/52WnmWCj5SRW4dehH/5KnmKQKSQ7FbrphQW2
gfat9AqwKUg/K14HmGeWcSMTbL+tgldZL82ivTzt9Qz9LfP3+wVEUfGWpxhoqUHx2GBWlyVL2E+h
PGGgNa1tKpRhOMEheNT3YEa0hd8nS2bsMcsCUWCOGk4BCzP0CSTjPg1zK+ANzWzsHRalmqB/BP4X
/308gnVcd0EG1WQ/jWVLTR6IUtlFzgksPCNMvTOCWQC6N0vl6fEXUMfMc2O1PJZzng2mxtFCQ8i1
VDO9QvgeyMeU/GoDXgWyER8/bBZT5EDQfsAdCJs133dOh5euwCHocpxyj7jxo3YWORMz9Asz0QT2
KHQBDOcYd6NrXtXUpUxJAONy9oQgfYuqrnUbvcp/F6z27mYXI4wHAHZY16TpMU+nxceozHYQn+QU
U7x1MN+/T5cmyQZkzb6LnWiOH8dW40zfbhU6KqbmdFNHoCcKCx0YlalpowyjBvEvTbcrcGYkO8Wb
Mse8yT0JbaHfH3CnG7eyyGxcUY5dqI+GABFDY58eskdMWRZ28qK+l6QASOiQFXniEVnRX/3kExKS
M0ERTKmFPvpEK4dDY5Tx7JHSsPu6dvs62wMK4s8VDyTxmRr2fYUXW8wK0yAE3nlqZ6/3gdlXW1f8
ZfiSk4H8rbPw3EGx1slhcUfTSp/QuQS4/bc7Ye9/golpCPDrYbeZYy0sY4qFtsBgjZgO6BK7GSHF
Kmb29UrkM+KFscMc7STuh0gdSgHBvTrl58gunOJ2eDFBFNKDKkS1u8mCGhTH7GbQQqn1n9Wxpck8
GkrQhjWuNPl+LN1JvNd6Tuzd9BcZJH0iNN20T5LtYQx82ZSHgqeYZyMCJX15q8d7Ce8w13dwo8pC
hELhiMlcqI6wQxag6mvRuK6A/5QKp2luoVBqlcF3raissMmd68a2T/vKGlPhGBLu5rmcZRggbGtb
OlFuhMoNHqVfeNzGoxZvLmxzF1f2mNwPcpyyieLRAAzgRhfJjaKEllIeRiPhhEruypisj0thPec1
hoBad3QlKmH7Eu9Vt3MpSV0JaXqXs5WbPohZdMwdKQq+IBOch6qahyLKDAh2WMY3cM3i4YeykbeF
Hf1SARLMIZi4fL1udTMjKKAY0DBIiFk75vulfYFxfyVLfTP7Jsd3ZcjJnJ8bbvQ8Az2kwQihN4yP
YVKd6rFtiwT4dShiazY5Rrf6g+5Cbh4Ne7mz+gOXWnrTR1YmmTW11ZCrOl6y/PqXhMpfeul+ANdL
zp2/+BRmW31B6ILf8Ch53ufPPqWElWHGOQuzBo+vGUleWlSLdkDrT59uxr4fRMRsOZlsGUju1yVq
pXOjyNJbRSLhZRYMcbHVXoy/BcScd0bclpIVBsH8HVyUJih4kzhEKzSIhr+aTEyfjTYSFkuQhKm2
4PfRA5rczfMIpYjWbfNpn7fDfNSruf6SmfGo3VTSUjR+W8myO5aBeQwD0KIqqjAbtiGDGs+O1eWx
JEOU2mk7RbMVomH4VjTR8FBiZjCyCj0Gnd04qdnPIeuJYRWl1EoOGEGDh0helCfSa0lzM2jpFDqN
MZLgZiY5QTBI8imGrEg9jFZMBrUAYzNwvDbGz4A1mLp2SHYwJr7MYphUVilCtMhuoPc6OWKlBo9D
EuT1ocBdOz8ORj0mtqgXABnXZDb8YdH1+6kL8tw24qyP7IUM86lHIBd3Yp4R2VUVeVLsTmkW+J3R
a2c1MLP8OPVtd45Jpr5B0UqrHF0fJlevNOm2TlXZr2fSGbYSNqFyECo5PyP3l7gRVxCjsgQVxQao
rrPgqMlV8dAlkcpjBeC5LxN4pDyKuh7Kn14at8dMj89jaHgxqe0+T3lBbjNZaCLtF+MFD/poH08n
ysBZKsy+A8vHkqFYG9GWajorKh0a6SQ7sLJ72YFK8o/p7nrg+QyIpoHhYpodnFCTVCO9iIJi9Bsg
1pSb+Hk4kQMGKBJr2een0jOOgEPZfJbO7RpDUwjBNUukiLmPq8ZzZqcneIdFTJogPg2S4JvQz228
OvvLc2hHvuqNB16JwbXKVFCykIpqZbaal500v+nBwtQdkl/iXYvhx8anCkmJ3x95Q5ebWWW1VuYL
z00cJ0Y6gLo3j0FJuRfi+yZ74XzLjWYjvuW/G8p+y4GMGPZvcK+IvL+fgamQI33/4o+hbyaslSkm
nxgjbt/BEuOWFEr3YmCcm3ngVFDbOWtlg0kg9RRCDkyLUzwSaT7qz8gyH5TKeutBmJ070AowHris
O5zvpDC5QzSAEo1rgDcBNqEaWsWu/ivfx8Ca9E56N58SN+Ymf55NJtL0olBh9Bx7WQNxoac2CLR3
PTRCON6x/ckgtQARRkWX2RfuwgiaTvw/0q5rN25k234RAebwytBstrqVg+UXwpYs5pz59XeVzh2L
KtV0zXgwLwMY0O4q7lQ7rJVC8dNA2qmedBEG2q12Sah3Wr/7mT9oHLfG9KAk5VDB6wI8cPLv2+d6
KvRrqlVwLaFyWefJHrHCzpre7jPTPX845hVinVqTkXRb6MB/FmV1I1b+mlwIMuFyrjPbkC5UXkBg
NVyw2/UhhNL5sFmkGlxa0fs+uowXEbDNgUAmYux72TecoiXz8jbCKOWvO8syAB2KvLd9GczWros3
K89tXeZ8JLaVmcCxALGvYagG5Q/1LEE5eEaDHuQ7yAbwdBA8cbD1++KIsWyczLxtuRNOxIy+pGj4
WqTLg/hPd0fVOjb7EdkBKuvRXtlHN3iM3WsgVVG89GYVbC4oEzkFLRB9MvQRLFQqQSLyWUGaem4j
rRLAMXkzeNpu8BYPgN8uHjCXOkB/7ogNpKfYny54HG9MtZFAy4daOzi7UHKnRCtA+zGFdA10TApo
Owy+e90OJ8Xy+z/g8WJZwkYavX9eT8IwGo0ZA15o8FZ3+pERwA7HvENQBds7MPFdnqoycwiwk6ug
bjI0y6Ibd12rWpAIlsvRsqUX03LKwNhFh7i3y8UN78EI5NS2uU/3/QlPUZ5fI5bw5dNi7kkD7qVl
og70+X4FoHBHc4354+mgH8Zr5adW2MpJuxmC6kqb+GtwLD+KN9pveZQbMMtGidcoM99f9r2B2fE6
uT3vzpjauhFBGb8oYQQwzgisXbnYhYUB0Vryu6o7DgQ9eMCjtBY5HpSVgm5PRQU+IJ/IYJTRlsAo
nidsLFRvyvgmdqYjJDzrZ9bRtrLIDW8CQzsZeqzVwhJodwTYo3UXh3gB4TZ5CI/yi5WBPde0m92C
7K9/6USblwQyjQTNRALtJCEYUiojDZI5TvIiBUZe2TNYxPXmZNU/zn9EtuFvpFCKkqcC2nyaIATC
XvcJXmXmaB55+2Yw/D8zg400SmeKEeS6kwq1HAdbBRDDurcuh2fJJ/hs2R3P5lmdPRjcxxVS+iKg
LSqo+YIC4U67Ki5B2rQ3X3N3vMtdYIm48Y8ZTSDAk9+mtnwsgLNh8TZ4mXa4+QWUFuVN0mp9rMWH
PEj2+a5/Cl8XxY4fRQDv1o4VDKmT8Ya5eYpD/n2ruWOMdqYJ1hwgpHuNtt6WGubJl8jmqA7TGjdn
o8KV1SelHKcdSFtuhhaJqOxgyeyhdFMXi+Wn/q2SsYtNaDd4wFmstGP7Wak32SiEmlzlKuiex8xr
DLAim7VtFKsd9ZyXJ++IVN5hCYI6WCNxAhZ4hzos22iNW1YFsBwQkZeFWyPlCaTi8KJpVa6huXdQ
rkY3LFzdQUckBQG04ncBgGh2rTM//iOWGmJ6XyLUx9ekY3I0pqNUdzhq+D6eGx1eMryrCXBW5PLW
jNkfEJz3Eui0RTBqf9bQuLUqyeoszFSj3mxcTx3s0TjVgs4Ju+S2vp7pQw5l/+aUW3E+lWsg5ykq
WH36aLYEOtxsEkcfFN3BAujg6Po67ksDePfnDYRt+x/SKduvmwVzilZsBmFuJ+Kbgnnx8wL+xr99
SKAsvRCKaB0za0FdJL0W33Mp5Vh5xQ/JbXwBhdPoWvHin61XjXYXVO605wF78s5I+YC2qwx5mZBV
tfVwKBRMhYw8Tiq2O/s4JGXt2JBFRpdAhKzXttZfasWbxsMZ5smg7Dyz5EmqZBkbIsKNAdDyDvvo
/5qcHEUsbPao4J1Ceo8k/7PSl0IjD6WWg/xpCZL2UpqOqfwnDdWtDErlpDAsBXE010D0528ttrGn
0TO8/kCQ81tfrblA0MyL2xyK0kBLCI1CVkEEmSnLrgMgr21q5sOU8tbCmBWx7ckoRSu1pG5bDHgE
xYKNVWVHHkbVr8wXg/oNvWKn2tUP3QWP8UMmH+WLB9mcj1K+ttCmXDGBlLUafnkECLudABAddeX+
Yt3jGY8xUAzovOMaOrEXestNialqXpGCaWWbX0GpZxPLICuM0O6ZolMdqnYxcEGymC6ZvEwAoCii
QkFpTrq0edQLENF4i0PenYnXS6jBY2GCYKCltvgkvBY/Cw7AD0t/ZKyDgFIFQGiKRRnFEhVZA1ZG
bBFZnj49m4lb5o/nvSRPBHWyWjMaKZzCBbN5hx4F42K9AFLveRmssL09BmUG+bD0WqMRCItKcSzs
UEs3SnO3Svuqcs9L4p2GsgNhUQUxb5BQ1j3Ag8ynOd9n63+UQSn9LHepOmLRKrDC/qQkpjOn6NeG
CefbM6s621uj1Dqr1Eop1DlEKbhN7OyWAIcLXnIUvheB6BY7hCvv/O1xRVL5lTVouoA8I8Y7fHFE
jySr7U/SYmww6NY6wJflZJBfN+3h9j8OiQrjZ7ffLbLWZKmoYLrwf/Xucq8dSPIf8Z9XLCOWUVg0
QfikAf6SUo4VgKDq2qIwLF0BDp08sCpfKexucnRXB8JU5PSZLV9MF7xT8gRTGpMn2IsuxAYTaWPt
xhrICJY5s/M0dMVW5rSJmRawOSSlNbFcGGZpFF3Q9UczuSjFfdP459WEJ4LSkkSvhDQqAD5p6Xtd
2OfiqeTNyHBujC4G96laZEKmgbih3ZcmOpJJ6ZjDxWwuzvmzMIcTNkrxXujYPAczIU7ruBhCAMsD
IBorR4LTYjLZBuSiGx+S3u44w2m8o1HZfT+VZomOC6BXo9tI3unh3axqjqA8nT8Y5yO9h+7NuXLT
lIHtKpaHJLvrFN8wUmfiLYaxpnK17eVRwWNCK6sxK+Twy0H4Vj0m+3UPkiVgXmOcBITXGoL+tI8f
SLXr/r8djxx/czwL2C1NPSbFYVg7z5z9RlzdVeW8IHifivz7RojYxxgLynU8USbrtJSvYyQ+NYVq
d1LPQ70hN0VnUtubpFxE0rRN35cjnD0usBo6QNf/N6ulx84aqcOsmSqnh3m8K5RdV2Ar2eARvPC0
jnINc1SNqz5MYVDXnd9iYHkVpENYCxyr5dwWXS8OIwykK1IEnCrpLSsKO1O88+rFjoQfblShCn+x
qY15FsPHkRYzIAdvsu/JQ+LMQMMCXv0taMU44Z5zcwrlFlDzb/TRABRgPmdXGH07mmXnptynHLOi
uVE0hUoppXBtCqlCSlmhIYWGfXFSrw2v9uRd7+Q3vIVH3qkoBxFmmPdOKzyAohboZaOLj+U0Ew+z
gm2nGt6P4HcxwDLx2U7brlATVQegZ94d1mFxQrnDTMxPUeKoHfs0oOnQQGKnodf2WU6SN3kvo2h5
aDOkR5oT9l6x8nY7vuIskZRI+pBCRfAmVOraCuG5e0BTwVCd3gXNIYhDLadx0xR9oNUhlcPUrySH
9+L4G/34kE7d5bwsYaK3eoiEzLxJ9iiUgNfQb45k+6jobWHHMTSi118d3295dGFtDfupaNdVxZtc
u8OMAJgTgBt5Ug4VNjp5L0XmO1mWLdI+FzFM92U3QFzacizEBKOICrADpX3hg6IX2/bEtEO7tQdM
KLh4O3BOSTTjyylBPIRdHWz4g7rvs+bMlaUOi7hiKx1dy+wiAtEsSBT06/Ki2wknwnYtecWuGXe8
EzNVdiOY/PsmhFXLusRpU61Bg1e5XO+mTrItHiY+0/42Qqg4mSpSWocAQg56LXxe4tZpTXGHdbDb
OuO5SbZ+YhiX5PCgjKLD2FBZaT13GJMlE0fSkTxRCke6JB38NLN5eSg7DmzEUeaQtfFQxTGq+JMz
o88lAXTGCp32Qr16N8JT/EvhrQSzU9IPmXR0S4bEFKQS3VD9O46IedniFyhmoKDAs3r4B0bB1pHf
V0rHOvCLYK7JAnGw6CMlJcg2ruGV8DsgXRT88pA/LD//ZElH3pyRCndyboRTXQCMWY9/SclTZt6k
1QPH6JhZAniqybisjrFcSvfNpWoEvQNEQn40ffkxBx84yHNWZ/WAv4jU9F+zTxDHvZFHmUE+LmEf
zf0SFFnoCW1xoVciZyWdrY/gjQQBtygC/p8KDr2pylYymBaWUZVvHXgHsbIjOIaHkbRCtoGguRPc
as+5SPII/+K9NkIpIyjCQpN6sS7elyjJPursTIBbxTpqcF4SUxM/BNG4xVGrDXnaAL+mVV+t4U0V
L2sejCHTV21EUImdpDUW4IjkNcDQIsZey/Cp1K4j3hOZqXobKZR6WwKYh6RRMIOhk7xOAgyzXt2e
v6v3N/CZr/LuRjauvWwNfZAGQpBzGBZb/m4Eik2mNtJd9rDe6q/Cr2VXPwoHwqyY+rxPxTshFdFU
ucFDdqnXwFSAUxw6AlD+zh+Q96Uo80UShkl7ID0GpnhTh/58HE6ovHGE8DSOstkS5fkxyusFqwLK
ekhUK9n1rVG6eZz/ayh/uAfEKxDYYR8Z/0OJ6uQ8DpMuE4MCqPN6ehmnTypvNYapFFshVIq66NEk
lSAIDnrLjvaFF7qRX/jdc38xXwjeMtjoBpzIUEY4282FcM1r6RP/QyvlVj7ln8iuadmWaLFEqmpH
mS+I13V6U03fdPkxFjiOifXxtsIov6SPkZ4tw6QEiXw/ZG6Ggc9a+HVeCzkHsqgCJSAT5UjXDTj1
KrKFRnL7Vnb69R5ANU6kvuVZwnlk8AyL+oJtUVaLFkmgjW/uW+WqTf6k/rRxTfQXCuex7STDCqTW
C+tfRmrZVvWKRzvnHKyPI2/kUB8nV4YyHcMZA1DNDABQwEiGhvHSoNN8/gOx06UPQXStUJ2jbpKk
Yg0KoCRgOo+gtRqdbZ3SS9nFo+WJ+0ZSGEq+ORpdMyxM7N/PckXi4fCD4E8Ujn5H+kAE1I0/787R
iPc+98bRd3i0tKOJ8Jt3itOYoycm95w7ZGm5TMZ8FRnwxIAj+fxMmMOkbEARtgbqjfkwYE0rf1Yf
Bn++MN3GbRfgx8WRXR/0pz8bQ9+KpvVd18ZkmvH5rHC5lozIW4qEk1b8Tdb0cTxK54vOSHpRBxgo
BqvK43gk/Hzqs4xFmZfZ6QL5wnpGb5Zzp+z4ZZkIUirhX6MiJAHyWIxWxqrzXrgjTOYYDRdLQI7r
yNMIKfZiO0bpGLxvyc7WPuQSw9yoS4HMcclAgAbtnI+dP+7Xg+ADg2fHfRzJTDv4kERpTYESyZRa
JZi2HDJojwQ7s1skh00wnqxr3tOP6VBIGg/KdM3Q6GeRqmirLqCGeVjQvu+dYbyY1D3nmzFPtJFB
ZYdJikZ6LrXp+4nIWnDh6+C5Ih3s8JLbbiMukA6W8kYa+TWbLwVPrKoFnCQyuPyYBmUgfMMt7qqT
6c4HOZjfFEfFLjLg+Hze9ifTp2xEExe3EQ3g7Eqx8lhE5/6nlkW2JXHqmezewEYCpf7YEEu0emix
+nGDXQWn8c1A9gi+gEGqHc5wF9qyza+jMg+GsrwMhGwFk+mUTkqqMUgGGOACw8rtGO09LeJ4E6Ye
biRQDgv8BEtuWNgDklp3iIHa1JyilNfI5h2D8ljiEFrwKMMaLNiZqdpvxuCeV3Wm7unYVLMkCesk
Mvn3jQJUaRhbYgp0yzTA+CNC5rQD+jiKiufFsC/rtxjaaPuyC81sWuDd48KJMFJejE5j/NGr+OMw
dAVjNVqtXvMZYM+B6WNi3m98/Vq8lq+qAPs+h/i08ohU2FXajUjKdscQ07O6AJFgqBvsFCt/3/Jj
fE9mQ8D7/ooeItAE2rcZW3Bk4YiX9TDvFZ9OApYGFtRpfhCsafaqgn0gNFqMn2mmuGKvlbZhDLyr
ZeY6G0HUOYuoW9SpUtL35W3BtnbTQwgyocGdXOsxPTQ8t8GKmopoypaImTblC0BIGZuFHGYj+ZT5
/eSnd2rQtnb/VO/VK3En26ItpLa52tzWFdNhbSVTnmPWlqSbMxmlvkPzGIJ/LzuQN5N+1G6SeyQJ
4IjHivXx39MYkXehBG5F00CigIlPyhJDLZwTHRC6ywFwMmBWBDv8s+IDV97LdiuvushSnK00KsLJ
WF4FbgmyA6B8212E4VnzUlV5k3bMr7g5E6U1SZ7l4bBOZrDCNoDXVHjxrt+vlrtcq9L/ExpmrhnZ
a7k773CYBeLtAanIVi8od6P3DQ6gg+wINiCNrscCrwFxV7nLnjtOztyc2cqj4lwUi/mSJWjcYUwn
AAm05IZ+8T5HMF2rg2099J5po7VwMzzxCnOsrH0rmnzrjQ9X+1TvFCxlo2mMuarhuhxXW6mOlXqr
5Lcow3NulhWTtuIoA6mssUuHLrbQxJB2w434o9xhy8RddvG+uzafsHDJkUgiKZ0fbQXSkRaMYp1Y
klheXCUA3NLDx1q8X5LBJpAp50/H01gq4E6jUUt1iSeCJL0AWcrO1W/J8C0VTF6KyRNEBd52kfIc
z0czaF/MU4S3gFsiy4zQBMLKnlGjsqpja0a/Xe/OH5Bp+CDsUQCGZ4KsgbrMcZU6C/iPwKdovVz8
mUR+zAMB/Yq2/l7i+pBBXaKcynWKmTUMTDzoC0DPBRuj68GIwsmj9l2sbPJCBuOvwfl2zLaesjkb
dadlt05xQZ48hC+jd+UDuVTivPOfZHumcqO7/sRrYTDN4UMoXXdoy2aqCqlbMcB+12ffuu7pTz4Y
3lCiTgIDzQaHlc6iyAyk6NgjscEwKoaEDIlr1cQVfzEyTLT+JYbSi3nsxUWoFgVWPQCdpXPmC+MS
XUm/uwIKEy+886RRGhKLsRgqM8rv827xFHfdK7eST3ZG0aVxeENC7FiwORulF5IZz3GvIqTrN6Qy
jn0qZz7El1jfAgAMb23jb7Twr5sEEsRnd1wUazYC1IPs7udBNhyFq/AgYWhTu6zJikGK5c23+CIF
JsJ5RWEr4kdhmYpAZr2akxU2IeiRLqLoTZg5OSDv71Nhpp3XVYkwpBmkHai0q8oxWt7cELOItynl
WlRaEoImvC56CUW8R+0bWbQb7dExNHClkY9luby5A86Z6B2bNVwseWxEA+C+ojOUgKqYOV+F6NYX
u1JkvEEJh7VOrytnsxQnjbGYgSgVjjDqXhZhcbmOdspi+d2Q+GYWXg/Nn5RdFUUD8gbh8gGJ2mcl
TJMsM9Uc4aU28l2UecVSuVLES7KYwQR72JKKF76J1/ZnKTqo26ZIASwmWf7OvOohOelHFV8rtAtA
f4sgYdQf/kDLNyKpvK6qUhV1+FUKcq1wm0E+VisPJpu4uq+f7ONUlCGlSQKwX13Ehrn5tMjPptED
SedUDDeC8Hj+MLz7o0xqMVQlASFWfEiV10J9GsvrMuOIYL5QsbDw+xuRRGSTHa6LOVRTJcWYIyIr
uhJ2M/oL1LRAJaVinVtymh0Z+gJcijs+/8HxoPgYsUEtGQXHz6IxyDb1o9pj0loXdlP8stYvcvMf
ZVAeA+xUlpn0wDQf4tkugMlcn9bi+vw52AnN5iCUng9gKjeLGGwS6bF51Hb5rn2KTutl6+nIZTBQ
8zRcJJywzw4jG5mUopdDJoVKoZGd497Fk8J8B2Ytf85OaYffxgZc8AA0dXjJNlMlN2Ip5TeLqQv1
CnX4cPGK9CUJDz3Qtjj3yQz/KqCCkIBiXk+kziZMatprMjhxVB8Lvy5ov/TJJgAm8X58iHXuLiyz
8o+M97dA6lRqN5oCerlYjIod0yeUEnPqJKlHLIDg6iVuiAVgh3NMot9fHMlGKmXeWdcPU5n3IAPB
Nlayl/ZqsOzIzB5vvpIdNzeSKCNHJO71wcBeqnFXByA1Pcx744GMuMh2f4IT9jgnIx/o3MmobLET
ci03GkzekpK/Agwagk0RHgHItpuC9IbHjshWyo/PR6WL5hobUqGDcrlcLoXWH4yfQu+ePxJThCZb
momuvGTqJI5v3GQj6zMAawcx6JrXTLse1GOZcbJeZlz5EEFjFaSTLBilBHyWPNR32erLhmnn03dJ
Wy7ChXMctkZshNF+sV0XYdax9TocAP7mkYm17DQeiMMnzl7juEhiQF8UYiOO8pC9mGtihBcEkKpB
whxmrsXbDOVJoHyGMk9CnK1Qccs8yPH10s48r8RRARq0vbbMUG51eKXJWXdqbkcX4kO6E5wid+Jb
rMUBxyweuCVcdoDeXB35WRvNa5NiEXQFs4UlSscA7tEkl7ioea951ikEBISt3K6Y0v5BoBZLh4v/
wPRSG/mU70gksR2SHAnCdOiQyK074ZuxJztmXeqmT92ObES1J0BAuBZCHRdtmPz5c5pDuZIG+ase
lXicyct+rEfbWB/C+EeevJ63b57xUS6klOtGLuM+PyRYvuqib7VyZRg1UBS9eXo4L4qZ8m8ulHIl
6SDmcSvjg5LOa7kb94pvHeC19ufFcNSVTvExg7isY9Llh6q+UCe/lPZ65Z0XwbY5LLy+zxii2/pZ
NTsLQzxLibW8VPheDoldTv9RAKV78OqrEQ8i6gAo5o1YbRTezp/gb/zgxxEo9epLIQN/C9Yn//dE
ia8EJ3OM0+QOgbgHBx9HzdiTVyji/3VltJ5lXTJgjRePh4PowY7RyO1FWw/WyNa89M3wNQAwYqvR
wwuwBlgrVss4J+Z9NEr9uqZUIgRnLQgNJz6S5Y7ml3ILgobpG5oJYGfOrqQ/8v6/D02rIsh3QyHs
CMABUByK4bRKnNoDU9cNvGcx4ENWoKmvKAuDkYNRKzvEYA6ZDPFqXGsXs8oB5+5IVPzijDZyqK9X
VGYPJibs+4w7AK07A7rVSQBC2wN/4IX8qXOiqM+09KYYLrLZBu3aPGuZGduymfgYsrWxn3qbTXKg
i2DoOX9Apm58nI/GldRrqcWIjw6Awh4IdO1VF/rnBbA/lAFEcxn08CoNlh11LQC8UMYMmlnxwZgD
rMf4sgxvz0thxgzjQ4r82S+pdRXPvYFN2lysfXk5AEhrP6e/Zl7OwfYeG0FU0jEuij5pKRbZjDtp
190Q9OjEwYEuUSkCbwyvncs8lymqqi6DTsSgF/2FZAyXIsVmEYjhZmu1e8MNa8Du3p+/PuZH2ogh
WrLJOBKgT6i1iuWernqxUtMGHZRbiY/nhbDfXBsp5FdspKQ5WGmEJgIX2Jt86B51p3HGi+ghOYL3
9Fp21Z+8gMiVSK53I9EU+gFDtwNmJgMFbNnSz75zOgEVRBPsi+IeD0s5dXitat5lUq5J7CotDzMt
DKr+hy7uk/Ihy3kAWczn1uYqKbcU51kvmSWai+FJeyHAg4JTe0lgXpGUEPws3vlPx/QSG3GUa5pG
0COYK17LpZLYpghKpqfzAs7fGRzF5w8Vt0oXT+OYH6RZsgVltYG3AXokLrEN+aFffCwBxJRl8KoB
sfGznDEvwixrrDDQazz7u9vMS7zou3ld7zuX0IRlmD4aAYk8PvALKeRvn5NNfbNlwlCcrMOWZ+XW
GP2m6rwsPSq5b42ic/462W7j45jU95rnTkEGj2PWyfdu9lLjXmxO+cKZGGZXpD5uU6e+WiZLAC8c
QMjRo7kW3iye/JCir1dfrL51MkClld/wx/3YLngjlXrIzqaedWYNqaTUILmZ1z0A/gLkyaE9+/Uv
nu6zG/kbeVRsWfSuMDMpTQ7Wft6NIAfZlW7zMD9lvuU1bnw5ua1d3fU3gssjmuQelYo23aBGhbpK
YSDehKf+iJHiXXjUvi/fCHds6PwJhR4JMyh3oDUBUjYqDiiTOuhDjeEv0sknIGr9UyoB2RA8L6DR
gq/kJqdMw7dEA/VgjG6adMNAEAcz1QxRCMapchWsOmL9vBo5ispyXyrYfTDUZskypmo+W72sjIqR
hshB0uy4SpgG5+JeMr/UVgR1c2tfdEtO8qgU+NyKO+91t3N7j8wy4pns1u55A2d2MLfyyL1uIpsa
a3mq1kgWe/d/I7bjPvKJD+v9aMfDc2J9pK0wKoyCfrQpUHiOAAJ7qrUra3hYBs6DgTllBbRg3UCS
Y4Eog7rAZRDa0qrX9CDdhSfhSvSWXyByS1EEHnaGH73KR/OiPuXcSjDLK4M0T9I1tCN0icbDCFus
560rWhLhcurW1Bmti6E+CPIpU/bnvxnzFjeSqBOGY9vG1oJZ+qq8jEsn0o8pr8jHFKHpeA6h+4aV
IlqELMYVMKmWoMn3o3JVqaBzuDl/ClZoQXPvtwhK8URUlpskbIcgTbvyShqK9rkG5/oA6mLJuiDU
FArnqSeTX00Hzq1ISv0gUgUrZA4oqp2M2iU2X2/6i85ff5qwMOGHbmsAXk298DbDPhtwST2sX3BB
u1mZw/ZHUJlDKNa6LlWYushEtW93UtZEF7WZ5ZfhHBq7UNXU4TQqFYFaCwWpdSwwV307f/XMeIv1
ZhH9M3ArYr7zs9GHmaJr86QBbvqhd6UdYQJtQK8sa4762rwQ3OnUA6Ru+Sc4f1u5VAQc2wpBnvhP
SbkVlGMNMLmON2LPUl0EANCMYQFfwdDJ57Pp85BWmYnJwEE6tNGxWK9l3hIcM5JvZVDf0FT7dcn7
VQjmFyBnYZ2l9BHMdyDk2CdHxS/t8oeQ7dN38E5eG42lxFvZVPanzkkFHnYhDDLpYDVPieGfVw7e
36dSvl6KV3OWMHfcgusjsmwl4tWROF+IXsKdWgAkGBZGttsqcgTjOV2+Rz2nI8KSsbUy6pYUFVQ0
irAkB0BVuRi9AyKC5bZzxikXMOHFtnKo26qbch0xqCMF444wBWPOLhB88uEnLiA1+cl/772+TP+Q
BWm9iAAtgfUVJxIOY39ZDj8UcNgPoV3Fkn1eD87fIGBiP9tRGeqJXCkIAYrkzpiQXuWTrnI8MtMR
fVwfsO8/C8EorR53soEBU3gfXz2sx85Jvo97bE6Nh7F9p53If6V+u/uTw1kqWJUJvhSNRl9K5tKq
LTb3l+rRypy8CCJerviuxl+/14cMKlnMqjkMrSJLDvFx8oDw41u3wy67lve8FQhmdULVPiRR0boW
pxCi8EojzyfxzXh/xqtu641ec0+We3hABGzd+BBI/n2TNIpFs2RDijKPoQKeAthYlz33UES/zl0f
5cfHXhYitYOMnhRM0bQq9w2Iav7JZAL5U19E6dh3wTteweY0JUoXwkFKDYw5iykgcQS3ToA/27yC
KPIPtM7CMgwaT2QRknrm9iXYGvMFR2rk+0bZifOTxpsRZHpvGUP+CkgFTV2kIlMICCOgz6RANs/v
ZOnJ4nVjWV8e8xO//z7lV3NznvN1QARvVQCWGIbTCpEjJjznwzsG5VZHUPrpSSPKQSyuOzkc920t
fP/3H2NzEjoKxaZayAL4woOk8HvFVZdrPeF4GZbH3oqgXGjbCGbeCdgUKPLYXtNbQb2aUgEcp9cR
OrDpy/kDMZ+OW3GUM1WlvFPbadAxHF39EGxtPz/J19KNbjfYLSmuVB7+NVMXPrJIhdKFuolTaWxM
Leij2ywU3ByNqemVcyimJmyEUJqQt3GJGWU85/DHHzvHkBxzcuRAtZPQRvfYSTW3eRp59BMsj7BN
VClLlbuhn6MGDfuoy21JtXyJ4J9YeyHLODry9RKRpWIbXkUyDudD902kurcG04TBrjM68Y1Xl2iF
yxzHw4izkEKWf8CmQ/6POo8Sy+bYLDBbYR/eJLfVrYpNyeiX5in++Dj+qNz0ZuCy2hBf89mtfhZK
qT9gQtUIK6hokBqOtbxE00Ua1544XRdx/a+T1s+iKNVHutf2mQZRae/r+U+z4RR+GLZFBICiytSA
r6XTD+IsHTAEBm4qTHCMbn2t7ce9apM1U80ZT/wWHqMs81keUZtNhK1kFRy3KWA21qs5fx8sm/fi
tVQ7hv9Pxry+WtlncVQEnIQINBkCJsul9GHJbyeNt6/FVPPN/VFxCQT38zouMuDCQeQyIifZNVjz
exl2lq/vuwAZM3d7nClS0bC7CA4pDaWZz1c463FpNPqaHZbluxVftSKeM3uOdyJ69UXFP2RolF0J
UZesmY6H9HJIYFMzULQAqnhL0pTE5TUdvjolfKSNMMqeVi1OWvB9WUAKuVZzxdfNX8PyKCvmn7ik
jRzKmARDn6VxSiwU/TtHMu6RhIHe4/b81XG+Dl1KjeZI1FpdNgJQ4HjjmtuyFDtccBWmXm+OQv59
Y0ZqPWpzXOEoE9DpWv3GEjkaQJTonAJQdioVRbcqs6oEq5omoTe2lnkVy31o7sB+qhqHemhQnAOa
8QQeAKOaZFfHNubrv79LUvZGbwGbV7JBWW9kgVJ9kpFX4hco66u+PHGrKow3hiYSAgUVCTJBGaSU
b5E6cdInlB2EvYGi6gmoYOiVCN8JzWLi8h4YTP+3FUfpYNOtRSWMRohd2RqTrYBtnPf9QQJFEDoI
/DFXljaqgHADNxnZqHgv+Gz0xFyGwVjDLDoYhQmC31+ajHZ8/PwHn2kjhHJIjTZlmBWuQzQ/X6NS
AHrRgxxxZLAv7kMIHembNMpGUcsl1PPX3fpe2Cv8ek82oNIb3iONFeE310bj1Kz1OnWgxkKHWmw8
xbLX1o+bu1TBQg22cP/T7dEgNWayiHpSjkPQSIeyOdTWhdY8nBfBvjxCT6eht2NqGqV16RJ1RjpN
MSjSJVBcgEgc7RfVbo5kfYzXDGGb1EYaVSDIlaiM2wLSSOuFEGpgr/+ZwDAKPlD2nkOPO1zN/F4b
iZQ71FrwsIcp2DaL1p6/Ef2wsHKQXgGq5nW9wUzQAJKjZKeldvXEuVoSCWlHCZaJ31dLOcrBUvIp
rqboUGe7KsKoLTB/lMqRLayJqK1bZFerdJB4GHbMxHcrlnKNgzwto5FoBikwEUBP0UORTnPHi8wH
6oo9ewJ4ejD7ypsrZwWerVwq3zHSLA6tDvAJAEw7NHIOUOyRQ3rBSge2IqjnV6avwtAKpRGY5p1c
+VZ/PWGJROXZBNM1bj4c5bX0cajDOobOWPvospft8b55iB7M43ow7eK6eKnRJ+TVuBlrMYg2H0Lp
gYBulVSwREU424NkYX7TNgCim52sH9pNcd9VdrwvsLMnc3ISZpa/FUsFOSlKsQRsSMb7SGfnF6fF
QJArAh28XxM4aSeb1ynn3C7dto6NUheiuQSPdYWSJ5ZFkHJp3GEz8ru/GB/6eODfRDseGeHnNAg8
zE06aisGUw8jqKjQ7NGDHvMpwlvvG8F5S2eeyNSBrKEgmOrvFrkJpYMUDWq1IpRqxbMo7esKoLkz
J8qxZGwzYcqqyyaem1iao8Ns2bJ6Fxe+IXDhtZhCVDz2VLSTgalMCcnkbFiSPkSjJbexa/6DACpn
J6ny6tbO7gllNp5Lz2Ay/ff3p2zEUp4DzHbrnJSJHkTQOKM6FOX3iOc6WN5pK4PShyHDuI0wgQpZ
xBB+/T3lYRoyrw6PZFOUdTSqRcpnaGU9JFPXyMGoW/dFsbg9RvCVmleAYnlAJKN/iaFLeEXWzWJa
FWqwFlflmDxJ0nUyH+YaW1/nvwnzvjaCKL+gFerURDmKNNLQ2FpzoS+cdhXT82yPQmUearH0QDMZ
gcJO8EwIwEeKNcrqW/pjccnkBy9zY50IZDgq/pOBFv6l5F3WjZECOylIi2cze1oHg6PG7FxqI4HS
Y3EYmw5rBMjg36ercoyyaLcJcH3IyFHGXfzjHYhS6WwcgdM5AqI/PlpXBHBKf8ZOnAKWWAIsr1x3
vf3vZ2oRpDYnpLS8q3qxrKY4OqCBdVxMN7LeirYPVv36vPYxlWMjiN52DfNRbRcts0C42d6tAhYb
zfF1MY2bKRHsSjGOeLzs5MyyS6nx8sZy8zVxMZ3IU1J2GPlw7dQnVTK8nP6PtOtaihzZtl+kCCnl
X2VLRRUFNA1Mvyjaynuvr78rmXsHkWgqz+W8zURHsCtT2+U2a609dvMUP/QnH60ZIO2guHyI+A/A
PdtWNmGE+Z6RluSqThU0/K2a1pJb+Z2GhDwG2IGI1r6zJJZywmoxkCuc69e9q0mGqYMNTTGJyD5q
irmpl0yQkKmK0ZeGVMcRMNjXReyn/hsZjLlLeV+Ttm9BxnGiQFDDb5TqUyt+njxq7nlmmQKWEThS
97wyYD7+ORjz3lj6tCJpKutB3QUmeAiS2et6TlK6b/YbIfR2t+F/BuFvrVZSMKkYjKiDwY9cTEUo
rk5H/w4NLwbwDkX/fStvBLuDPiELJrNLpItq3hnF/fWvta+Kb/fGJAJTNjSVNNVSEJloRMmSHwJw
ZpVUjzQKJ3niKgZjYo2ghossNTqe75InO6nXKU7yWwdoD4W2iTNLBCrwj+vn2/cvm2/G2Jqe1VWf
iBjLW44TiO/x7G18OgcLTDJL7MFXEXL5DqmufcxI3+6U8Z19P8ytOI1w18HoLC6dnTEc7aSBDyB3
c58H7cn5hKwHFeGmm1LAc0wnmRWliV3lo70IEbpwMyfw7YpCfey1kgQwJMa0Y1VNi2XB0qOUfROT
3FLKgxb5Jg+GbFfvTYyKScRE2cpg9H6KM3EZ8w6DJzU0Y/lRT9+VkOMJeTIYxe/E2ezaLI2PTetF
7TfTsEnIiSk8EYy+V0oC4joDlHlTihFN4JY3mq+NnFbvvlPaXBaj4KKYiNFU1gTuVvJ0sPKhTO9V
mCagI7U5RwF4R2JUe5gmoynrRQ9CciObj6N00AVeQroz5Yrc4+1ELKZfO3dEauiafOdq/vgICg8f
71WcSz5qXuLkfnrInNLmcZvv+6eNXCYTHuZRb+KqxkovgLAoIu98k3ztLUodAmrPCzgr//8bKu9P
ytiTmGb1WrQ1ko5vIGLzKaeiEkhAyBB8kM5ycWv3neHmhEyU7AUzHKve1ILx52LTRDJ05Nv4CbD2
QEsEThDHAHbGhN6fjwmYzYp9c5lWAKr5EmqmlcWPxXwfZZWVtzb2ZSyROKFJOErKPSbjP8q1TKME
1DP4kDWMQnbKL5mvuvEf1ZdosZOHgrAzKff+nIwzWUWR6NmIc8bB7GA64Rl0up56xKjpUeYkzBwL
NBmnAmLHCDhy1G9JByl5TMxjOfAC9W49c6MmjEuJ825o+naSMKdPbIzPQilVn4BSiofAwTsM406S
OhTVqpHAXxUaYWbN1dwHoampT7pRL184mcB1YR/Wp9pCm02BfiTKRgTkYXu9Qf3Dzq30VrYB8Y13
qMLJGPfSbVUHzB3RMYn3Yc6wBoW1TMBYAb64ryM5T7rHORP92myqsRXAOJCln8tC7hsUpICVQs/U
nQ3o321/VO9FrwXga3TRIiv7MXPUcNdJbyUzrsTUTS2JpEYO4lN4Vo59kLn5xfgrPHXO6JIEyGOt
D4QOl7dczzsx41J6cxKNSsUqQlbeqsLRKOGejdEx61M1rxxHspfubM/I+JHB1OZFEAFJIAK/vHoI
m9kjq5Nlvcv5jPSyrn1G1n9IoTGvZUUjHi2PxF4EnnOLPK7YwSzBAqp9ZqZkezLGixjhMElZjGKw
CZKuQzaVycGodZWjnrxvxfgRFMb6rFpxfxWG4WfgYEThn27KbCO/CENlXb/EPfPeHon1JXkjjkIK
5Kd5vVXDx6l+NLkbTBwZbFFOU1UARUcVCYbmSe6eo9knwso5B0fp2F1weclHVUko3o1wnIjXhLcL
npfr1+u3tZs2bq7r9d83b0utzQqk3kgFtHMdTGgHhN7igbfXam1+z4N3b4yzELo4j4sZI49lc17z
izICZeEP50AcG3rN7jYHEqpJbsEvKwC6pwwodmTkZjbwp33K62UG3GyR953omTfyyrAyqkkYSWAC
PErsrP4i38yH9Fn2F0c8DRfQYadH0+FRR+22j7Yfjv6ujdw6y9dZkES084F9cFReff78CrWdBTKo
rF7D9MybceJEstdwsJGa9WuX6g08VPKErRAZCyHoS6BxdPd3R7eu7Nz+/w+yAwLvLXqygwv5WA9p
mAC0sCPoZnaNLYblXShxN4ZokLzifV+hhrZnMxI9F8MuPo4vs6PZ60G5S+zoMbRQtTqSB46ecm6S
HWKo6igrJx1+qn5RQI4LyNjnDJTZsPQTpo0t0I1xothuqNZA7Goaioyyn8iETHUhetg0mM2IOxcf
T2wxc1J7kSumoJqWYxu0suSL+HN1c8CrcPvye+fdSmfspBoLUpgygK9faqc9UYh28pp1SWADzkC4
xzXMPUewFcgYSF+v5kpAAQgS1uy7CnmC/VO9pyAudJqHK25Pe7bimFAKvrN1FEkiwZGuXkY5X20M
8xzxonKEz8DkYrNt8y2ZkEoSAYQUeoWplMXC8opoK3Z1DCfLSK3eKiorfTD/9A8Fnse8h8duxNiK
ZgJso1Qz2h6o1PeecR8Bl6+wAZXz/bV25/L6D7uP8Y00NtQSLZ+IPkBt6N7HsNrpI0VwSLAzXwAN
uLNai8+3wTsiG3uTtMPevAah2ZPhy6f1ZvirdWdXdsnBDGL/E55ge0SqWRu/s1aiKgklLrRz+xNx
AZvmxF5+g2X5k3ROHDPgJe17YXgrkAnDayzomdIBdGNtDmniZ31jlVxGBp4Qxtu0YZeLKco3aKRo
fzQbLfL10N9MtdW6Chavp0P3nM6WwXlp7b75NUkGbY0C28Z76/1limLcDOrQA0HKnz0RRVcAtQYl
ECso/ZDpSJz3z65X24hjrlKLG8w+RroWqE0g5y/9zHuD77qVjQD2GpO8a4CDgULCUfKKA52+HV7L
epi+9bjWtuszN9IYJ50LYa+NkkmXPoVLcsju40t9U4FBySPoLy7PvFUe6ivYkLv9WoyPNs1UTHQZ
k3xoCdxXRlpa2dy/ZGrbWcrSgLhUtOsWcO0mRjo4Vse7WMZfR4UZ5lEnUFLiyV0pZPuhPuSW6ZcU
XIz3GXetYXOxjL/OMr3KEwG97zK3qcDqgUZezTHuRMmCJ4tv8ER3sh+cQ/K+J+OrQXpnksqIKfRN
G8gnlFBfqdP0P3R9k4/awjkli2TWGXmprQsamiOIiuoehB3DmQi8PQWOzRlMfZZoWTb21Qr41GMd
aKjPJkcB6zLrsTlRoKL0TDgrnHvv142WGlSVNg46UdCDCLMajwfZU3MDa06Xoj1rMjpk8eH6F9s/
G15comxIADynJbmNqFIuTGU10W/PtcSa5Lswf7wuYLdGiYmlfySwtyepQtzLmFlQGyBlTkBJMR6j
AdCzIEZwtIfr0nZvDohzoiYDIQWtsPfHaTItxZMBfeZSWP60KLiaw/IYRqk76pm7CCHnQ+3e3kYc
/ffN7cW5hPKbBJvW1tJSoq/jyovVuxq+kcA4yKRVTGNKIgO9S9GmhTYQ0E9W9FV5HLzuVKL7G58j
yb1+i/uZ+0Yq4yazQZPWscIMMrlfveE2c5HmYef2Ij+g8Wa13/Wn1DWdCXV0Xj99BwYAiSYF+1Aw
c4//ZHS/z0S9KQaoy+z1J8o1kTzQMV7UMssb8FedlBtZd/ND5g3P3CcD/dsfooOsYJuLYCsE3ITv
P6dhxHUmiZhOG19ee7bHzG6c6JFmmv/Be2Gv2q1tpDGXnBS6moC+E3RLYKQFoWs83haDCDxBt6gO
S3dOSecI/Wc0VtYxBQKsHcmQGY2VFm1JRSFHAc44y+AGrTgP9l2L2Px95gpnYHjVeZUrgVb4o/BS
cKFo6B/4+I3eDsDcWrzI5pK1BnZcQIE3/caeKbaXf4i/1Pu/MQIAsVG1VhF7102CJ5aJ3qSZwXSK
fZFAHtDBUoxLU9dWZvA2eHarLNrm/pi4raGpGiaRqgWinz3Fj+UdHSztb/pjcQovTQAMLZ/7HqAe
+NqVMkGbVODOlFLUIQDEhxrLIaODCscGY+vZhTfJuv/UeTvgh91MUFGNYZMkR+KH9/IpQihVLL3F
3ul/9G7d1UdFBLKUBFoNIIW/N2kzyjoxygUtiIFMA4avJ9pYSoHyG2OELXLqJ82Lj7z+Kv1IHy50
I5RRFvAnhEo5FSjihM9V7k/tt6l1FoxcqfldXZXOddXcgeCBn9yIY3SmiMjYjiXWvszD6OH96IAz
4gcQH57lW9p4LL4YFkmtzgHWHKqsy40eaG50u5b29d+xHzU2v4PRI3A51mPR53T3QrSlk/oMTtSg
xLsyOdFRGyScX7TCWu94jGq7CwmbC2Ab9/JqEpMM0Kk4WGV7eaqOFAi8cyjqnPjT+Emhd/B4ca+f
d1+1AIkF9C0Vg6zMV5ajZu6bocURpxUX2ij6OVmTnpOg7ToeFSwpeEBj+pu1l64jZB1rLK22qC0b
94p5jKe/rh+EJ4LJ0MZJMMdYxF7YPNw00ikW7bT5zLQIFkb/OQYT1qNhAaY39m9h9tGh/xIdgbC8
+vNiAcvUK30uFva+I90IZDLBMDTauJoHKrAGHAE4zSIXtD5fKsw4gkaCLvyqkzXxRueoP/lg+hux
VGk2GSFBaxkkrRiKaiVHU1AfU38o0g8p5+S5+2WHjRz6TTdy8iLBtOGCUaXpOGC8TILTLrHMN4CH
LvPis/lfaiHjRtOinERRQwNqStQjED9yuGwEwKHlYTpTH/Hh/pQ3o2J8WaNlIVlzNMv1JlBG1Z5j
1xyz41jdrFoSgI3LqHue39pN+zYyGb+ljXMVzlVO5+bCe0pFvyjOdKf6BXBlss5WeN9u197e5LEL
zqSIdDkedVoJGB0F8ShyVd0qkdADIhBr3Hb+ezEdkWOCPKmMlQMoJSv0GAzIUfPUjolVFwdMdl/3
JDvsCDQU/fP52GW/ARheWVEtgBbHSnr9WBzyS/QtqVAEUC6zS6ks8nPmEQexXrZ4Ux3/EoDepDM2
H4nKEhYF5m8UH50iZ70xb8cjsKaBvti7tMfYgIznVnzQeEVATihQGasfDFMiRY8Jrr+hORt/7mzt
rnUnDB73v/PGCrmFapVawhVLURkP0JdzE3UapmVVJdXH0pqEVCdWuBL51hz6PLEJ0kjM/81l3rjl
EOuxk5RRDXYsg2gAnk2axVLMOYrtcupN3WpIXWJmaZSNowzvUjpSU6F1Xq5FKDmgakbDRi6k8IcY
leVllGcJCweT0VmCksAkiSKnf3VA9X1c6q57nCFVD1p5LHRLW/WqOihyE53GOu6LgxjOxhdU9Ts8
7EIBRq5gPec2UxLjp6om6q3R5/3vpTASlHVIA+LgUU0MN0xiARuWoYDfWim5UHhZtFbmCbBJi/qr
FUb5WQBLp2yNFRJ1THiV0hBUGWaMPQKUkN5pV116ERcj/BphQCC9SdVIHawxUpuaM1+3GwQ2VsB4
y2YV1nzRURYYipuittciszPhGPXEum5uu2oHMAZZBDyZCly+90FgSXH+pkZyGzXjjTTJgcj1jTwR
jNfI84rEYvWK0ZGPllIAeja229jKfDHICSbNWlvpQYzw3x2MeuxNdCtjQMTX2OQ9NnJlkbK2TN6u
zn7OuLk7xlfMqDyY8oTsrUNHh46/0ProXDnlIQp0PwZXtS9iDb/8BKYpXORGMOMrMlRWyALM2yAu
8OZJziKRbb16UqfjpP+6fo00A/3gIjaiGBcRajWwXM1CDvRh+TP02sPcRgdB7TLLqMu7BcAx1+Xt
N882AhnFN9oSDeYC2Q+oZH3BAoj8Wb+Vz60repRTBUzSn4qlG4lMEm7SpY++afHU8heM12FoMEOl
CkvfzmzrR+J0wMv3PrPNsv2EbJIyCjIG7WtMIwuTZY7fch5U7H4VbHMsJiVJzamtw3bVgIGiLNiU
bH/qFxld3vAp9wyndvXF1mO7epSf+jP3ib7rvt6Es1V1qcwmqTCxbrJeUvQ8UWehqwTkzjiVgCw8
0k365kd55s0LcFwNW2avWjGsZRUprVH/bLIbReFtn3LMgS2rd8NQpJWCDcp0ES55sdiSPB4qErpi
IXplXPGyAupCrpifwbiYshnH3iAN5kjgNZWv4AFwe0v26QCCdlgOwiPH+njyGM8yrUXXywQ1KvF+
dOiU9XxT2OuDjMoY1skuIsf2eGrCehfFnOqVoEg8qoCcRcaj9qPT5Zel59Gj/str559Ax1ZxSLjG
5hRjmUa9yC90tKK/qQ+qH1407CFG3Fkn+suvfTjGqcxyJS46wYNgAVJFjIHI5KspJJzgvV8J25gZ
40UmrYAutiPNlSeX2JT7ugUAFpivPTSr/7uIajAOJamnrjIo9ovZTEGsFsG6TA5H/zgGzJZhRDVK
sqbJKJ5Xk1tTY9N3qQGsj2FBr4KuqKY+72H6L6rxT2FBZoxMC5Uq6SMUv0aP5vyoAcFT9Xjh0/E7
kND/un7IfdV4E8fYWGtKuUyiwgjM6HtdPq2zMw3edRH71/gmgrGrNQO9WkUwaawK3/XGKxXOdgTV
q4/a/fb3mSCtFOKgqDluTAdUcA7eGjG+Kyt3bRNbzizd+Fy0fJPHWBOZtVZGDoeKvYE9seqxaJzr
F8b7Jowh9ZMWpXm2ou7YHxa0MEcvnjkPW54IxnyaHhAQfarhSRP6neC3oGjkLZ/xNJmtJ3ZNquSg
t4YmD1aJ9REFJJ2G00aW9qUKkJj6PC5BzqEU5t6a0MgSAaTUwQicjAIYDOkx0n9e/zb/khL+8/VZ
xLgR1NZJKA1/A/JITmMbs48BQMVZjygKo3+5zj5/FXI/1P8jlS2xSFME4M4a7i4OzMt8QlHHzi/F
1/4QHnoXZFqU+gGvsu6GtxTJqzuqzINpziQtJSoyt9oRMS6wfMNwlQNQr3PvLjhvfxa4PFQch8EW
XfpmmcuhE/GiUGZXl0GfVHDHgujP/ug0DBCFiZoO/hHmWCvoEZpFBDpIGojYvwQlr/Y4g51U/R1z
Sxv/YglvwpjnH3p82IhbMIpOt0uyg3wInd5CRHmFOcAann1dR3ftAJgaFMhFMXR2u7TVc6WLJcx3
FMs3dcHw7fx9TTlOd98OTKJoEphOQJrCeN1FCUWhntNXmKj1Z/dE9/wqO6ps0IXeKy/60/j1c4XG
jUzG82amJDRtH9Phgeg26izi5h4m/Z4TExgDOihSAan+g5+t7RrfRizjVyStbXRzfN0MzW4F7Nw5
qQOwVyw0Nqf6VnZFoGcPN7w25u5X3EhlXHQa6fqwYu01GBvZJqSx0vpXH3Oztt2s900MOx86LJWS
xgnEUIJ2wYrtaQoKkA11nuoLfnyj3EQOulyfoQhG3QCEx6ZOC5xgy4GFbmoiMlYLG33BUv5S28JF
sV8XDXy1s/QMgBy0jTnwDGO/SPImk4WMIm0N1oIGIIjkXAaqZ/6oYyv/Yj7ormLl39OH0VfgWM/q
r+sGuevQgIf4inYESiBGb8mMgVgAzFNQhcbCVIYVcaLSvq68CWA0NJvzZdbofuiiWtkkWu16NMvP
FAE3h2C+V404UBhyT7CjETqRWFvlfJnaR0PjTFzse8s3QexHakOzBeoM0m71Syvbf6ND1M99ZAnf
xifZTS5cv0Jz6g/BYCORCQYAIZJG0qJ7oJw7lz40kXOrtnFawC0gHlDZ5zXUuWdkIgIBWkTRUbCt
0YsOIZgBJyxnhx5t8A6XdD4sz7ys9V8c9j86otFL2NiboLYKmWcsvA5HOnaeHdHGmMA1fSv78C8W
JKbWUnFSWY7ma/TfN0JFko1JTsc2pem50b8T+XDdsnZbJDrWQoHMD6x8g1DL2AhYU6Hs4xxP284V
sD8UHteDFNrGo3qmfLMRDkYX3UH3VTxfl7xnclvBTPxbm2TqY72VgqaTQSJ4yFvdknhw7XvXtxXC
OA69GlYpEVB4N4Frbs4W4VGg7D7atxIYz0GZX6cmhFYQfwTZUQlGvcRXLpTaazpw0Sz3DG0rjfEh
0hCRRNFgaJ1L2fQoVE95MwJFRPEoxRxvhv4V75M17I08FtIDeOblIMmoWCl+i821OCiDPkBN9Vzg
LRL5olfdrWes2zrARaLYM+VZ5JY+qSlf+w2Mc1klSYk1aabr0vTMOUaWdZeO01MMk88sSm8PzPqV
QiFm1SJVaYBl3MuytZCH63q/67qQ7gExWxdFUJkxGqMta511KhBJ/+4NJgC01rAgMOBE+Ia3+iNH
3r6hvcljdCaTST5gg5hSaPdgk8a6FZasAs2S7PiGEn0MoZ0qTs9D9+eIZXtRsxgpcZnSlo32Ek+J
lainaPQ4Z9u3B9CLgooOmJIswlorT/OYZUi+tLPiZ7cyevWhozmpAXjXzIs83mQRvasPuijJoq5r
AKkHdtV7b2k2ca51Fd2JRfYjHXrUHP8TpPjdcr++kcN45TrSRElQ4LfI/XhaPRXAnIlmd5NF9WRx
9KcmwLPEDd35YvD2fl9fpNcOyXhmJRJ0QamxkdvF1VA6pqHHX5RuHADok5WKYVF47M6uyjmJra4N
y4Cs9XyH/cn4oGRCPvvATc+P2tz3xyrUsj+RJFShu/TC+FAI9RLZyixoz+WUEM0ujWJObaEdoH/q
UAitV8XJgjvVQOLpqn2o13ZPFvmvoTCGFhN7s9S6SWmso5vmraTbXR6PotOsvQyHUBjjFyFK1a9x
nRLxoBrtjEW7CSwudioYkeGbqtCbp0k01eZgtEsPbKJFKkqn64vclbNImm2xMTBsIkrryzhI8zGS
jOIkJ1rig/ZluB3CRMg5I7j7SmWaiqmaGtHYxGIYp0hG90F6nWDNjv1h8ii7/Wcqvrr0JobRXYPU
ul6HJfYUjO+R8aQaznVj3HsIbf8+o7NFLSTLJMVyoEp3oXyHHgAgEWaVs++07z43x2C0s2yaeRgr
DRSG9+QoOdOZLjqOWHQUTxgn4Q717Qd4ohkEFKtAq9MYeUuS9IraYTinx7YCrRvBkQadY/qj/7l1
BR2LY6g7SCAXYosC5VAaWoFMLTDS2itV4netgJlv5daQVadVVP/6J9u/TKCvaiB1lSnK4nt/ltV6
ldaLqWBqzGiB/5t703iYMIBhlYD/xUQclskDjszdeL6RycTzRCdxEnWEFgD/fjCDhdhRAV1XYWNc
5UijSv3Bl22EMfFcEjSj0uMMQ04mMEla0FXP99fPQ8P1NQnMs2AOazKJCsxqIqKVDi+t/quZjiLp
bT2aLWX+xCuSkqP83xdjrFio13wN4VaDZoxcvIbjsPAI5qeSybp+rl1z3ghizFkp53gVZ3wmLQ2a
/o4UmIBIv6RpxpGzOyK2PRFjYEYy1o0kYk9z9BaXQrJmfm/h/1Dh7mwAyHloSrj1OZ2PspVglPH6
MXfrs1vxzBNhXSpdMiaAfKlWdFv/HIBfjk30zAJkuRsRBNtPUy9spTJJYBmbOlCPAbhFk1rBKp04
tlAzcpBRe/lvnuvfzcU235JGoM0jb87MoY5rMgR99Sgux8a4KBXH0HYhtrYpC3OPSVsKXWYgNSpm
IHgUt0T/Prdf5vgxVE51elP2D2LKq3TsupJNmsTcYjMAF2cpM+pKZgxO5k74lxZQ0LLeDx94e+e7
BrERxlyiNGIKYuigp2J5KyiGt5ZPWRI7Yv+bo5G7HuVNEOuUSQ5yhLnE1GIaJA+rU7hlbBkTOiTN
CcgaGJuv0TddDuJNfuaBCLzirn7wZhvZjHMW5raZ9fQVek60sZRq5bUTrBLK+9gYiM4qZqAyh/TW
n1gFgoFyjn3uxhfnntnqey3XZdzPeIJp4Wh3Uuqs4r2MTZTl5VP3/JYQMcEvj7RYLKLVCFAU1nzj
qB6k5/hi3qbPUTCczGPlac+xm9vNgbfPuV912SQxzDVjJVHHiOgUHQdbpzM10xMFPqe4u03kmF91
bGm0vvAoTzZ3w3r/et9OzUTERQXJjFCLY6DG1qBa0gutWdMcygCc8QkdbEzlZk7EbUpR+/+gWW8+
iO3AoUK+SnGHceN1ADdESLLQHsc8daR8eEFC9BTneAhc/8JkV6ZJKEmxoiFFYvwDON9UUMxh+3M5
EooMdtRkoFNoFlwF+h76raBbaO/Q+gnIXZ36PNWu+UsGpC5xAAjv8ToSu7mkgSq2rAEZwDBYyPZF
lmMtFQaQ+TnNE3EbX3+YI7RBhHvKt4PB1+vn58ljexNV1y9ZmoorqqQmapRucjTtxrSEs2RTBRsF
Tizf063N+dimIIm7elajdQ0kKbamWLf7xFnIHzXkrRbtpXVbQYwSi9FC1qXptUAQvtX6vcKFit+L
mFsBTFbXG0DpU9JWDvBErAO6QRUKFkoLp+I0uv0t8LgByWM+Xv9ehP5V1ka2UpnkTi1XQYl6MJ39
3wRQG4Cq11VcDFB6xqX8Y8bAAKXjQMo5fZQt+Y6/hsq7Wibv08sJNBahbAShcTNLbmNw1g54f5/q
0CYXSfO8M5uiEIOp+NMUlyFxrl/i7n65AQuj9WxNlz6MTRBpCkcFnKN5sLiKnRyBjQEoLAD8c5PH
Pf+yFcX4lzJMijhWdMAqQuVTrw9zbBT8qJPWitvPZAUGiAREQ6MNY7YUWw1J2KUCjrVe2pOC6bDw
D8q/numut7TvjtFhrwu0A7IG//qF7prCRjATq7qUJEvaIFZ1y0Vojml4sxZP10XsO6qNDMae9TxX
5bTC4eibkEKJRW4CoNQmyN3pRvCuS9tNcrZXyRh3NFedHOaQFp9mT/JMD+l+1FimjebpgB4SzfkF
pzu89j7s6pCfeagt+5a+OTBj6UvZrOXY4Sc0gNvVbPWQuFqQXshdhybSX+SS3g5wMeB8u9Nuox/L
vfFNvOF2tPYSTUNB1wfVaAPr34wpxmFYit0KYnDtHN63uPkxGL5mv9NncXildGj9/ExzTURCzqtr
1wnogD5FSYXoKhuY87hNlwEvhgDjvZasC9ac84Zt6Y//4EsNCcUU1GxQqmUOp0Vg0iPyKKDsbRwj
yi7Tw5mmDmZuj2YObFA6DxhdCt5cx665bORSn7Hxb/ocRWE/0mm62KI98vIL7anRpWZpoTtHTuwO
B65UaoTXTst4omGpizaagJtDibxrJDfloUKJmCZyn2HINAwD5SmZYjKw7NdZQ8YhqycTvDOzY+RA
VPqLYM8EGAXXzXTfKWwEMWcivVbKyxBhRPUwFYjCtHdh2i2GK1AqAssBRx79cx+v8O1czPsOFe9a
kJZYDIzOi+XOUrvRleKXUHSW/FLypgH21eQfaWxqNqtzrrdzJgZN+mxgUIN0Qfop9J3Np2LzscTM
lXTBKm+gXyj6NEC973Cw2Tb9BqpfHTreRD3nDl8/6Ub5AebaSFqGBDBpMZ5VaNYYogbc9kCdFyzF
+CrwOpT0o1z5aK8Fzo3AOtbyNqcUB0t1VzWFO2u6ZRZAdtEP4/rQgopr4Liu3TmA7aUyrlsFHpyU
dA18l2S1weBXvoERHEsHpyBlKi7QFOGGrF1tMVXJAIkQ6EFfw8nmmFI2dYsgtMB+69y0PWbxQ21w
Cov75raRwZxr6QRNrEEm/RqD1xOdRtOAaRQfAHYS8JKK/VvcSKMn3pwoG2MVDaIINDPH/mQAHKr0
BJc8Sv7glLefHW41NgKZeJCUndCVGjCAi+w4KRgjWu7iXvnMA2gjhHH+tSpmYkQx59oQvGLJd2nA
Xi32KqWBU/raNbSNIPrvm+sTYj0tlBoEcGZeXVKjdSmdiUKyoCAoXQIFNRRqh+OP94K2KQJGCUxt
gHb/4PhnkC02wusGPQWVkA7mrfardimgJVKVLwYWaa9L3DvkViBzSDSPST8NwxBgW9VJVv0oG5m9
VrUr1IpfENNJouUz7SUs54IkHg0YzJQxuSEafYkhAnQoGJI1tc0WAjtiT0qPXojh5KPwq69kH4nT
zZA0gQpu2a4r0CwZDY4q7fZmtr+EtcdYqoWK9raxFgsKvl5y6EM0OoZeN30RsTMdu5+ySlNSkZhJ
lPmC5RXMEO+lSaxEwLXReJt8Ex5i7E7AKBdn9MXeCkEfzTvong/fCmWMpiFmBG6tFPujJ+jVpUS0
oriJdI5McAd41rN8zO6UEy3J8JKZ3e7DVjijY4lBdF1YyYqdLPMyucgRDTs5AES+PyQn3T9Gv1Ts
uKEmFrvc/HsvRTUlE8omYosCJbn3RpzlShyOqbyCgLN9Af9VHCjgqUKKahch+vzaz+WUuoKTPV83
q13fu5XL+N4Zm9DSuOoZCsySl77QnNhEt2OGIav2eC7PvJ7frufYHJTxvWmqNlMmzCbw65cbI9TA
Stv41w/1MUKiwAdsNVkF8AvA5ZhXqgINWvtsIRgRPc7GUWh+dpJ9XcTOVMZ7GeT99+pjsOjIBMVx
FOYPYGX5MR/aG72zImBuo390mwVmjqmM6aZr/IZXmt/xB++lM55pGYu4bSfgNbdOfKdo2KdCQUp1
08Zen0CW6WAaY+Y1AXcGft8LZVQU6F3FlBSokdPJ++qhOpqiVZzVB/HXfARbReGFWJng6CfvUzLq
2eOBodYrgmjU/ijX1R5618hfrn/Lj6b3/lyMRjbCBAjaGXljRY6LiesTvA6zQ8Pv62J2kqr3chjf
lk8KYD41VKAp/fRrh+pOcyisR+UNN7xmN1ca48zERiVxQekb8lMLoIkAG6Z27ZLhfyGnP9FLeH86
5slE2gTMswmWQMi9+TP/VRyGM/4bjSJf9svb+DD8as8mkKYO12+V8/HYfeS4joTRrLG32wpeOb4Y
8U1hBvrESfQ/Oq13h2PXj4t4VtRCn0ig5oCzVi5T89d/dwzGnZCyeWVWNYIxMawarYA28RbtovMg
/nhqwe4dD2XWFYaJFjcoJSdHcdeDeCf7lHFZfKx9Xlj7GM7f3xvjMtTajFsSzeSV35mCx00eFuQ+
QYH8XgzjJdoBYxDzAtJxpU7h+BRb735IMY/Cidrn+/fleymMnxDrQm+NHBoOouV8MuxRyq2uGZFe
P/bc7GtfGJaBJKBdqqj0vo8vYbSETRiDUWG9GPevJDrgdUzOyp3w9Rm1CGTZ4o36F68W+S+B5U0s
Y8VDPrZarKRyYJzJkcIdGY70sNz1gMlu/e4Hb3Z/367+EcdWProkneRBT5VAWTBt14OMq+ZklPsB
5E0CmwvUi6pMCTrIs/6jqgq6aDEuvOYi79perW7zBGsAMSigiEx5zPugscvSqjS7fR48Ovu9dLaZ
8glbqUv4qI5vJ2NyAEownghVGwNcfHCB/+BG4Gv16cRD4aWVzTPlnV4KVf83eYwtm8WYGmq2GEGG
CUV7Btq5DdLYX7Eg3WMIFNXFRS1utWF66GulsMZcn/2p1xX/uqPcaZe//xmMrcsYLBxLCdFavugv
y/flvB7Uh/CkfzNBZFnb8e/whrLF8I5P7e3abTPGX2K/pOv1MjpK0m8N1Lh5bmVEs9TIS/Lf6cKJ
N/tR7e2umVRhHUhXax3WvOPpS9V7TXeRii+mzLGNfbVFsR9othowMAlj7ZU+RP9D2nUtt41s2y9C
FXJ4RSLBJCpQlvSCsuQxcs74+rtac2YIt2H2uTpPdpWrvNno3TvvtbpC1zukeLhSQoMBau9NY6cn
MLjtMGDFuLzVY13l0X2rQNH1SJGxIF9W466ZX8QIsEGhYnWs8Hz11S8EUa9+aOciNBpZ9KLJ1Px0
m3Hfg8Bwb6viSu8IqriQQjntGRPgSolZZC/7aQTOtJtd0JwdxhJgDcoDWUkNrMKNSjMEc8sPAq/J
LsCzDkoZgbnn0CMOE8njxv1cOlH7UnPe7WOuP/zFMamHD3ytvtdFH4Oob22PPVFhP7wWWHLyaosN
9LIeoCykUe+74aY6LtAo8pS73lYwhVq+83d/L0SkG/GBcTbW96OedTc12lDGBtiM3zoCvG8Clf4S
HY23wQb0k0V2UVnOYl2kgiRfQbIP3tpfPTunAnZJlwfNi9THUsnMYT75kWTfPtgfdPMqhYofaiWs
/Soha3ib8IdgY3nFIn82FheY/rY5oKx6bK3ipfDIFFd+YdnLP9zj9QdQtgX0A4kYKgg0Vc1Sdyjh
OBivKZ3x599TlKw8gPFVaQajsMp4oVexJdGUtS0lD7rWbaaWZTDJ3fzmBcR/D/X51Rd+vlWN2ahQ
1oXPNR5nt3qeseU1blPBMS6zFW7zXXpvaWfW3g75VrfEUoYm6IBiYXQqOP92EThu0A7/XDVhBp2r
Tm5xPMqa8IXkS10D3zpYBFA+tMrEGt/lcwiG0m+oMthkLDvvt+DE9jOT9TDWayoL8ZSh6QI1SGIZ
X7dCh090UJMKzX5P2qVk+zA2+S1vt/Dt7J7KyuQvMeXXi6WsThiBpM0vEduTGVw9RRFnNjkgU0qb
UP0s+XG29Moqha0U336VSlkfEDmMxjRi20PepGcAUG/QZrErW/TIsiyG/kqTCUHBUiXK+vCcOGMS
jhc/IXE0QF1c5kN1H9qJNbjaLrCEC//SwbKrvKmdmRVWMkZ5S5EpqwTk+SGY1Sr8D3iDsK23ZL6R
PajyhwsFLbii8FhCMqgLzRMZzYsBjrF+CZ9mW8JyCGGhVo4I3ELgDER38bFi9fvJO/z9eFeh1H0q
os+3o4J3SkZXPmlc9un+c6AQMMZf6IkT7blKo64yqyPATA54Ln8vQ8JzIdvYSxtCLhSJzv9/SfdX
cdTd+fzMqbmA4G2u7+XwuU53bfd622utm9friSif0Q8AKQMXHYD0OVhT7jXNUTBqNsXktgljJmTd
X/wjCtuXuMqFJZexClzMBioTU+TpEfpkMXZdGONtn+nrn/UBi2K/CqkH7DQPgDLdEbtdWaGr2pNL
YMlYgTVD3bG1+qukLmtyPiZBhfBI5t+HTVMBudKSwaZ3Sp8nRKJNaEqciQXP21f2hxzi+iEpnyEP
6D3Weo728CNQfUkP3OpR9BPuCaQv8F8chrzbb0yjiQMrddRzhU8lL8YyJElZ6q206R3QOmBOi+WS
iMe5dYGUFUn4LhGKEWATQvqKVkXesyDB/+Dzrp+PMhmJ3wlBoKFyAMoDDH+BPegBJGGv/FnY+ebj
BaX8O+1VYbKu/SE8u8qljEeBHckq6oALRDaPBRu+Fq0m3msOQB/cs8pKrMdGmQ5t0vTKLwB3EWtb
NXnuuvuiZ+HdrtoOcKwpgOkB2u2nni4edJMBl9gg3B/FjOncHk2sMjO55qyV+xBY6wwtJNfym2Is
pFGhypTroSSBPQIoF7E3OMnWaM3owgM0/qzci64CUoHwXhvMnimZvKdbkimVFOSmKYwWkqXH4KTv
sl0C7kq0wY8alhSGLWtAcvXqFgel9XPKGrEOAsmTK8msYzdTD23x8/bXXJcB8CMNcC6AKqZlDP4Q
1SESzGbMTL5664yNFjzelrECXwD3JV2FUAqP+apIVUZJQMusS5HFRjv/KcOqQ+dKG80pDoDfwhKn
75BMaXLCY8QsIa2bysVPoJ5BoOuxLpJ6wfgSqGZ5JmM1mQWKzMjMPFQ+k69srJJTY5UYjEUCGCIo
j1pkXGwIfWF8+gUyWENoDlRzdAjBFivnW7/Hf4XRax1lHIyzkPaq12dAEObGp4pTTU7TGVECSwzl
VaM+UQwwmmiejspY5fkIdfLtbW1hiaDcaTyMXNAH0MhA3yfRvjG2rc8QsR78y4AWg8aD/5YGRciq
vhFH4DnBcYYeIb9N7v3YFDSzJeB3FoaGwsRkotGvmg/l760TAtZGvbWBUzKhnmN0ZIAU9ajuQOxu
Z1b8swcZOtn2YWs9+R9/M1g6ryuKIAA/jY60IknrU73TgXUEtHMDrGCIjFGsxvjmdDcr5oCNhjvJ
ajFYxqrusCRTilJ2vFinUSd44iDbctfZMca609nM1Zfb6rIefi3OSOlLJkRCqdaEh+xFMcnQbXZJ
BRBRc0ffbMEnIm59q2Ytvqwq6UIoFXmNad7HaFwjhNV1M4+qUzS1KKUmPxiHW1WZhRzK14W8XmQZ
YBoQcam79jG+C47Cm3YkCI3YeylNiSWQdTDy7wtXHgJkJhazz66h5Bb3gSOfS80cd+Ao2qLAsx3P
0pk1PMqSSb0LNY/E1ChRrjJmwg/7nuulGSeMBJF8qVtPgfJBQqukVT9UkidJD305mjNrFJCpiJSL
AYvHhLQGhW9ujzygB8q69m3c+of2p25qPwnHhp6ZrLSeOJFbx6KcjJZHgh9nqDXyO/AQoTw1kPLF
0XduKyLjiuhmoRqISh/1iCJr7TINTypIYFgQTusX9Pe6kMJjQ/FXzZvkWi2wBQpwOf27X3RmbDA0
YO0MsiRKYIQSMVRHG30Jv7+Yw4j35uBhluwUDFgCy7GsZUgy3AqiKdBPKfR3MqpuDseUN7DKQeh/
mk3cmqSFS0Ac/BNrgmztk8lYQcJipYrCNV1oqQNlyLoa06eqvMOAYpmlrFib6CytXksJ1KXwkz9F
RYKZwAaTM/4xlIEdjUxpNPNvpuI0oCa1xUMHxA9QRzPHaFYvDOkEPLSkCVj//1UjKgyrc1nkg/LY
0jcNAAFIDX3cA/vbVH4Gn+SPrKRzVaQOfBFZQkkS5B2/iuTSMMR8Fyb1k/ZB4y8cv5VY7YHVUBR5
0r8yqG8KI5cHOfCdcazyoH0IB0zwOv6j/qG6/xWf5ZqJAHwqErNP+lUau05oRF1WOdwhoTXC9e0w
0rBBK0K3OyC+jaZwT7iOh632NHZmepxZKPGr3xR2TxZFBVtANDiUGrctiHN5xcsTbHj9CLONlH7c
Nk+r83HyQgZl3TuuUcVYF0QPHJP+cba7B4JABX5ZgFS2jrQZ7BxJoZiZLSsSWM3ml6IpLeV9cGIi
ysT06NuEkVU0zb41LnYQHLTEmUM9q5HrUhpl70PM27RDg+Hv2jDHl+REZtlCt9zWzmSY1YG3CZj7
7Y/72b/5zQgYmqphOU0D5An1ccUgDqQmx6OofgJkCviEvFPeaYGZfhMB5HIcHcWqHg0CXUZIsths
0n/4xNcfQH3iWRzRHJGwpEDYqz7JRDaA97PCk+pi/4jhJlb9OBbVUbwWsBIHK/6rDVDbMhLrsAO+
0FHdiE537PfpO3h8HkBsYIJ4KTHjS8csRpGPSH/kpVTKKox9nI41GUKW7oKH/JydchDjFYPV7oB/
0pswtCicu/cZa2B3VaOwRIBCvSAbKABQtzsadTE0ecljh9tWUivYqpaw55zZsHMAEhzCPe72/BU7
q4g64NMMYPYCf+/XbwxqrFRSGz/ZNb7Th5PlKw+DpLG811r0vJBCe2NsNk6i4XNgLsFi6QlLQsdx
qx+4S+ZxWF0DcPuXVOd6LHrRK5hBLTKA3vdzTJc08bJdUVgyhxgAjQ8L6J2JhVGSgNUcJcrxm/Is
5FI5EB+XhaEEOKgwPOpBBPyjS9/bLcfIDlhiqKynH7Mp1f2R9+JOs/vS5sZ3vQSx5/x+2+KseYzl
vZG4Z5GE+CIm8EBvBmryENlVszeqyGrE77eFrIU2SyHUM1dGTe2xGQwusmK6lFI/fygzFpHifhyc
vsS8s5JmMpgX5oYVs68dTxVl4E6IioG9dar/4VdCGpdK4XuF8dhVb1G3C1mw5ms3tRRBpd9DLAu+
Oiu6p8v7QTyOzc8euHYFa1dtLQBdiqH0LhcjXeeqkqyGRs/+pgPgMKYk3w6TrQAD7p714daubCmO
0r9pRpMqAKOuB6a7BhPwRX5O9cJK5ZeqH7ciq8u3apIXr4oyyX5b5oU2TryXt902jJQtEsjXIpms
FPRSks8qxa5bYp3UzxVZQ9mQ0gsM13EC8AcN9AXAA9n8JJRu6FwlFiooqZUD9xEdiSlgWcm1xrBi
AAlFkFVDQMXy19em8fMYCqNkeMp0Tupzm7VWmjrZANqOvQwQ8yC39KDc3H59a29gIZQGVxobvY2y
qgWMQmX7sFiFDtDK+9syVh8BLwuItAHvKtDVr1ns/bksAgP18wgAso98+5JhqlZiDAyuHUVdiKHe
mq/DWKg+UvCwqcxq9LGpdpAKViq2+tQWUqinpicAshlETvY4/fvUPRWBfftjfTpD2ocsj0E9Lr/J
wazET1gO0h77ojcb5cTLD7V2XynOoGzm+FuKdU2GUNa3oyx90fRTXyRg5CYATNFJfq4ADUBA+/Of
vSM56RtiEtZB16KC5UHJb1p4F32eDSUZUafp3c4hG26hm2H2I/Iqr3BjQGndPiPr4igrouYjMFDz
tPf8fHDFpDkrherdFrH6FQUB9IXYl5R1gxLR9LFf8k2a7oBFmKahXQDqTRUYd7V6joUQKk4MFKMS
5RA187T1MMZttqD0vH0MlgQqzMd/2klS3/qezr/W1Xv1lclUdXECytCVQhOAlRBfX4sPSfTBB/tC
YfARrZqcf0UYv5mcsWzV2ihVT+8uYGU1Of8l5HcCNpv+l09l0NMN1QArHWgtUCEr9CpUL/Qb67aE
1ZT6+rUMeqwhacUgnVpVhG8Pvd4WrdJNE4tQ5aFzUBx8jGjGb4rXv96We1sJDJ4yQ3lYdrLcwgka
6sXPOtNXGVe06maXByO/YPH+RTVPo6CUkx3KHaRfUFjJRTwHh+4jPKE556Ybo2d9zDUfu5RJ2Zyq
F4ChMQK99m/mHJAWoFCL3sSeNYvJPB1lCybAmqugqeQ9+Y1cGliE3fYd3R7wrrVWffzaGPTyaJRd
4NI+SISymhFHn6L0XIiHND3f1gnmoSjLIDeZwfeJ5IN2U0D9sbxTX4OLgk1ZHAoQk8ld9v4/SqRs
RTFMTS9GsHatLe7IpGn8COxHhGKYh6zN/i3/izWowVB8OlkNu2Ls1BJlB/ArS11gZsZXwqGrbaKT
0yIsZL9HzcPrJm+qz4mwl5O3WmXd1ap7XYgRf31eJchCp2xsyFRN+ER2Y7INwJQiT7AkIP2AP/3h
9lUxTC49fJLqTVRzKUyuL9zH2b2oH9vcVmrGPNltF2t8aujCaDRdpoHNLgF1dBq4wDAumthJeZaZ
IN/mtxgMM+iSRnao0UX49dvVLVcOSaLg8YIofdgURx2bxWpnFh4p0A41Q966yl3FUVZJ9oMqmkgi
GoWAZeNEcxTd25fDkkBZo6zXYk2ecvQmZjTAQKwcvdwWsFpNJ2P7/3wyyvykithkSj6RYar4aQKG
b2MBDPZ1cAVHuHxtKm0pjrJEpRCXY6OOIByc+siqFLk7BHLBQvFd1+nroSjrA76sfpolbNPmOgjB
2me/7C1e3qoSIzZdd/LXUoRCHvNCrbVMGauQS9Bf9vRd4lRH2YkxkxCAMihFwQqwb9/U01fmmhZp
vEJpeSr6LVDHNN0r8lMfZuCePORdytDt1aLxUgql3E1IaLmM2ADndXkgVMn9tpFt6Rg91af6yBv2
bUVcNRCLL0lpOjcVo1r4CC7TZieiETfKbpwzvBJLBqXrcSdzCTdDxoQ2TiLa+uyOksT4cCwhlIZj
6rkS+YzDJvckYKeq9ROrLbmHDIuFt7/YaqF9eUOUlouNrpRglQHGi+W/GR+EOg1bB7IXeDPae7FT
uZHLzP5WTez1nuhuWBuoWg+mWAEMlMUzwTYhMOddYQJE4b8YYmV8TJX8++J9lcE0SbkKsIhgPorg
d08w9j8xo8tVK7s4E6V7dch3bVJ2PTApiwn7G4Sh1LCMy6iAFhxQ5nbksppCrMuj2wZzzvv8IOB5
YRc19fSNbGXOvG+32PZ9iJ8rzPRld19g0laxz6qDek7EGBWo3n/9nLqecIWkRuluUID5RTJ3Gcyv
dhlaqBYAkTu870eGiVz/tleRRJ8WN2i0ktDlqsR7IKHUQKoRfCUqk8h8lqBjMUujntswRX0jBCih
FsbJH49NxmMrzQs65/ZjW/UoCzHUWyuMQQvbloerV1/6KnWrfh+CamJiwb6uKvxVDo0JIfMoHUkh
qh1St+kDxTQKsMiySpard7IQQqtBk6pa13Cal4fS/cyJtq/V29vfiyWCuvZymoY4zfC9lOwuAWml
qjCqhus5zeIQlOvloliQcgkXHw97EdhGoDsgrhc9eSW1pcki6+uBzeQIJN/mtxBzIZYcfKHPjV5H
YGyH2MGSXgiOVTGY6fPokABTZHEYrVuJhTTa/s2DXmJPXkdAG2zTJ2BnPZJ9J+M7mGKwswdod9/6
0tyIuhBKmcOy47JRRgsJlUyL343YLC3d+BEoaViKeM48wZH36HPyDHfGeGE65ZwLSaoA5kQoAufh
HSN7NqJE1H8ACMBEnWM9MspmcNlUZUmlYzCmOfTttsCiuu/e1n9iD26pCWUv5lHMBGmUVWRxJHbK
NgJYVNsNq1zBEENT07fpmKatRNLs6ZsAmFb/fez/6ufjPGEaXXrnORYy4HrEe1UOg7IdbdYPEBoJ
qMTML4TQyy9N/vwXOD8IOgqq32Zgs3ZIGcbEoIyJHgxB5QcJCed9swJ0QSYyzPt6tLs4FmVNInB/
hamMY+XRJzdztQkuo4Xu6QPQZ13WOCBTHGVFKm4sR6lDxAGe0QessDgYGDhlh+gsbg1berqti6v7
A4sHTU9lqbnBJYoOSMxmp5jZz+xZAgP7xnCLTf7NP0SHzm483o2fgWPygQkYi532rVtrtJJAByGi
FkqTg0m8lPsjV8+efC99aFCb2O5N7KjeaxtjB2oa5voAMRe/PcCFQOoLZ2HZ5lNUK14oK5UpxpnT
taXj+5lj1ModmElY/ogo4S2BlKke05nr/TrAWNp/eFU5y3f5l8/xcOa6wvozXByPstFFywWzHGBq
Kvxc4Sk2k6PC//l2+I0AWea73OFeWdZmvViwkErZ6FKM4PwGSG2c2hsfCXxJnZnlzxG9pmFbfStb
+7bqEkt866NSlrqbYjkQ5Rqg7fFoYnGoU99T5aypLxzO2jJsNvOjUka74jDOUIDZbwcg8bf6MB4M
t7lomakf5Edp13gDMCxN7KMwSn5EFW8ckh6sFfOyiYFUigpw+56Pb0nNCMFX3d311mhMwWoYkybv
MBoV65cGtDfDN9ln3NMqtA2wRv953xplorsglxNeG8ms6egmJ383PrYckJrrfefy7vBkYAX/kd8a
HmsrnPXxKMMdjGEcS5qORrhwmqc7bfhKfrE4GJG/iPfCvm4NP8iRv/Sgh61/ZvNoZhhqLTWGC1p1
5QtBlP0Q9bSfNL/HLXnB9h+8MXHLSjxZykAZjkH345RDNuPJKUY7cUXlsewYcy0i61IoO2GoSqwZ
gQo2ie5zJU154lCb2FQOiGoccC+4uq0dtcZsXO2o56Dc9U3hCCIoNk0Qw4DQ6SEnilGdyMA+6qwO
rlbchZ6/Kd3xPbvPNhEYc/QAo2zw8CfWsA3L5WmUNZHzmpv1PsW0V2GOhanvkNHtp1fugmEUQnSR
3RXfWAD6jA9Pp481rwzSMBPkxOpJVw6FyjAlDCWlwQQFTF4XA5BEkI8AYnbTbhMPdbodq+fPUFKd
siZaPdU6H2LDV1M+qjI3u+bYsFrNrPuh4QQxEqu3YevPHrcFLZebOZmMSLZ2UnBWAB5oU3wrGE+c
dTuULenjyiijhBBV9A9zOpldVjGKjyw7rFNWpB+UzhdG+JI6tTBaSGpZWHzdBOSZqQfY4pf8pFgl
4Jx4Vj2S8dToBZRZRWsnb/A952o7DJoll3spewmiNzEr3HFgNthZX5MyMiLXt6qiwa3x99Vzf5C2
vp0jY7wIOxUqGWGhvmaRQRPjeMNT61Q4YvSVosYd1J8DxmDzwPXPcfPQsXJHpmZSliPg5QhpP4/F
ZVU+B317FvrO7XRjyxWITBL1m9J1ZhvUm6SoLKm9IDmy/WRyavAi3o6//hDxKTKWOXgRSxC0PoGs
x+izGWUOYEqhYhg4ZCPn7m+OgHRn2ApL4mqBBQgn/0ikHBS4d9XSQMa3kwI7qBpTjQ+Z+JjGnakN
B14NzAJsLvkuqR9vH3XdtF3lUuokcIYATjMOu55ivwVb7qbtpPvRT46KXJqZrG308SPopIfbUv8Q
c17FUirlJ2EQaRnw/LnQ9P8SUIVFIF9guTuRLOnNf5yxHfDfZGTkOL+r8lUupWNJUZQKCF6A6Ns4
ap2Yqf8U8KehehrD7e0jrj+afyX9NqpozJFaC3g0dWAX6UYFS5xu1wNjLGXd+lylUHWJQvH7ohbA
xyUpP5Kp84bQOBpc6EZFfB6AUSZNIgOGhfEFaYLHLJmTXuxBZiE1L928a5PjmJq9tDMGxpNYz9+v
T4IG809HLp4C+EOklrWX7cI79Y0AX4A3y9afeNCCCQ5Y4u/CE4aKsEESuBIjQ2F9XGKKF0FwzBVy
UNZIjIBTW3JPSZOawXjksedtBPeBzwi5GS9RpmyOGIXJgF2oZSTceOy9nPUizOKzUpYmx94316QT
h3agOYVWeyhdTMicUT7m3eqcMHs+5HffeHI0o9tYFmjbSnBYnHYXBG4hPdS5ffutre4aqYszUebE
iKSGkyJ8O8UUd+LP6Rlc75iDAJhOsVFtaaN/aDsYlI2+BTyLbjLL46zHTpkVjAzXul9hv0p90ydr
dmtQR5HqVvhNfjTuk6fqCV0mh7U4wviyCv+rfkp6FU5djFCb5zcjaNSLZ46JecCSQRkYjFamhVTg
9npXwgwVTDRPAAkBMnzSNhLarb5vdchvWA6CxLo3tEahYmE/SXqNL3E2Ar0u2FhXw46AsBGxmD/s
Wdn0esPhqj/0QEOk1VFljAg9uNwElYSZn8kMfb8NJ7MoTDJTXGLtx2C4CNa3pezL1CWRPxK2kobf
gIBQab/3McNasxytQn7DwoahqSZJE+CKsFpMqKoJh5p6Ljiv+EBsZQPrYKN547CTmcTgjIBGocxM
MIfAqAmxP9rjNWAoaRMMlmqScS7AWH5pnXJhABQqjKnicFJaHtuipGNUPhbHOTCVewLkBkjQS85a
TmW8d5oBL5KCTiNz757Mb2JtF2tgc89AQGg4tw0bS0Mou6JjgMxQJn3ysrwxjXpvjLMp8Iz9M4YQ
erFIiKcWw+bAOODD3MXW3Sbq/U0YKoyzMAIHlbIkYp1rgGRG6KXwo5nwhQnUvSC4pFFogY/79ncj
L+eG9VAp69GJooqURYjBd1n/FLv6rvYLhs9hqABd2q9Hfh7Usuw8XdUA0jMVT3M7hqZW8AFGeCoW
oRDrkihbUcl+NxgSptwxV7AvpvCj0sAmW6qMIIRlCenRE3+q8rJNUFhUOnMAFgEGnWVzyIGMMlrq
h+QUd5Ht1xZrfptlp1TKXKSFqAd5BO65CRUr7SXaR7vESmvQB2Uesb7aU26hR+Td1hNWMETPo7Tp
3ARyUMc7+X52AZS8JeQX2ua/w6ZjpZUqFaZEQ5QYvF8oqL2AJ8mdt4lFlr51k8ASQG0YZRHWK6Cs
x1RVfjV22CuV+0tfPSY1I/lgPAG6gi9IjQqDhNIHPz3p/o+Ou9MBkSK0/9sx6EJ+IPFRrglgYSk1
A4wosVB4oTiLjMMwPhZdykfwPfqir/heDwoiUJ+w4GpYH0v61RF3nFDVk4GApta9gOetSJK+qyk6
B6gImLe1mmEr6Hnghu+DOpwnRNyjG6SbUdnVCqNswDoN+QmLsGJKxEQKpZr3jBLL0TkG7HXZ4tCe
6riIEcKwTkNZhjoRAjklUa5fuU1/F8gPkvzt9gdbxXRchA8aFT6I+pAm8QQZ+iX7WX7ML7WnWukj
mmDZizBZvEseaE9qEkycBNbxKJsQcn5dAc483mnjaIL7SqokU2QVsFlmna7Kh/04J12NAyqPuSfY
xrdx3wIUfsSq/mRjbfMx30gsIg+R/PQbXpguyxtB6lfcjKosQWIhwPCzDQ6bTYy5fuTwpWMAbAMT
ypg0fBWANIZgbdzwW9WRFfN+/Etj2Xpi7m79HCoAkfVGF/Qa7RnUnPQN0D42+eP8VKK4126lo/5I
8plyNz2luwCFW8abXF+UlAFQJPCainlEyhgn/pxPoQ5jSXZ5om20q7cEWbZkDsf84a7/lUSbZRUl
ISHipWCnI+TnncTB10ZgcmpeVfyxkZxpHwERR2GY6T88oqtc6vu2uiZKWQGkJGPbOLPLO81mfMdo
5w/xMRssMNQ5oDm3NQAEA9FA+dL3VUTR0HiFB0Af9YSLoTC0nEfJNkr6yeIyQJvEwUczx2CVLfZd
35qNPG8Mg78bA4HhO1bf8EI2/YblOZykLMToWLLnslMvn6bsS9q7kEHpT1+keclF4BxPDdO4I/xC
gHXbTBjDq035HGHFSDd1N7pLN/IpvLC817pSXcX/9pYFyRByH5c7vvib+oytPkxdtLs4xWaTbxY2
/66dWcjB6xXAhVBKoyq54LWsF0Asj51byZUBIiMgIo2g05jhfcoO4FVy5t1kh/v0zbALh9WRW48P
F7+ASiRkoAmLnYQaJLb+5B2ZkOas5jXC3BAB1led235oNUVaSKNihHSIWqOqZpRx29TMxfzO77TU
GkbRGcLkkCc5K1JgXiuVVrSKygdygkS2d7PvGELc1t8CMBIN9ryZgYKYuDMwCxiqzHgtdLMuTTMu
ynO0HHr10iGflWczTRil2xVmUNjYxaekogYxr4uKF6A6/H3q8VZ+lgFf5b8qTl0D2omwcRF2dd0i
xp6JsM06IWWL4rkZFbmGcPmob4Aai2XRYCObKtYFJoQSmR24LDa/VV+7OC9lgqbYj5SsDmWvULsY
c8EJFMlSa7U7d5EhunNXaU+hYISpWfhhFrq3FXc9s1mIp6zTqE1jEA1AM2jt+T81ehAFgFSbQNsH
LqsJsV7wvcqjJ0ADwNVwAQGXSg/ZKR1M8R7QCbxDhqGTjfSgH1DOlj+6D96VHHAybdQL48CMp0oP
hFZ6wJdjhbpaVJvBc04azsQgAipsm+KifXNwZwe1J/ac8mrovTg6ZZKKos+KUMPRyxfiZMn8W1SZ
WK03vueTGZwLxBTg3eEtJWT42NUUaSGZMk9JIhu+HFTBThNGM33na1bEyDoaZY00HiAFiY6uYHSq
ZN0KZ4dTDFP+2sLk4iDk/S6yFyHItCIm9OVBBeQqwNpZ/KsfAtJZcOqN7zBnBFgfjjZGmSiUc4Au
XSI8jQNGa5nD6ywJlMUpS+xM8josTmknqWm8hFbkjCYYn7fcMTiTRhlroorlGg3a4nSaMoKwFN2H
Hf+sWuBZO9XTZ4k3d/KNzzuMF8c6ImViuiYakCtJOqjPRDCCvCIGsHVs5gEewy0fyntgum1vi7wt
EZXPX9WE78W0FhScsPHBzQC8Y2CA35awPvPwrybKPBXhRE3b6yOqGahbGx/YNwCmyId0r5udR5Bf
U4sVYbCORBkPvhPHVp1F3Wvztyr/3qjMBUpyDb9lWYsTUUZirmPSHUbxYbCyZ+El2hrvBVzeRjuN
1mCnWw122kRJHir5Xwxc3/a8Ms010RtGLlW6SrD2s+fsAQv4rv8kPilvMbrErcXv9VPw7fYdskRS
xsTnA6FtyePuo4e5bEEy6EQJY8yadW2UAVHUoS6lAc87Ce95+dwin7t9CIYDl3nKgMiq1BfYWAM9
wpt+Xz9J++gynbuPzAu3/XHYM+ddiKL9riYYVJJ4sBnynw9jYYJlXw2HTAX1XXzAhOJW2Oo/epQA
gEIMTP8vhvFXadQdIVA0gjFAyMlJ4/dukrZiOu/0jreyFORqvbrNfMVDTul0wMAwAc3/Kg4GKz9e
927XH0FdohyOudaJCRBEXBRBXrrEnM2kMst9iw4jAoY7YEQm2HJiHn9dQ6+CqbsVFFA4lUkT7yrF
zctdUj0VLAX9g/5cZVDeIFMaTg8FPPvaVjeC+5mf2sGFZKX1Q+ayZvJZR6KcQarkEDagniWVRoT5
9PZ7jb84Rhiq9u2XQT7ODUX9jEQXilqoUWaMMg8Lndhq+1fZ3GOnxJqzrcCE+GUciuaqG7SoCnsZ
JaIGya62ze/0c74nM2dkahZRg43JUMbM8h8c0L/39pmCL47X4HlyooSySfnC3WHHiDSIpVPzkh24
+3ib7rgzi0F4vRIGptT/PH2R8hBlKPdoZIEqdcyFxPRz6dAnc1+b4pT+4AU1BmzddKzCvL6Lpvh7
ndas7IHxED/nuBdnnqsim9OuinezEFpjep9KpcvlgYklefe28rAkUXYnj8rBLw3V9+Y8dI3Qrr9N
JSaIW1a2y1JSyrQkcROUiYSuHfYQ7Ok79oywuAgEcWDOOLxd7gBI7SEneGOl8ut+6XqVlGXBTHTb
jRUX7zLO6Rqk2TxzS53hKD6LzIvLUtIWsEscRnv8Y3VS9oR/BTAJVv6AZR+L1TFjmTGaX3fIoiiI
sgIVpxfhhaQGod2aSokW3QwYGozxObcV5A8FmH+/II3eKNXToMoB6mqDZdxVJ9WqLsCk9HoL4IMS
qVLccWem82Vcm0RFnXU7AUYmB3VCgoTxxFuqld+1773Z76YXbYca+PaLCcr1nFTg2TWgo41UGOzR
EM9+y5t8GzhzrZp1FxzSprGlMenNqsysTJl3lXqfp6ITx8AVjmfGo/xD5nL9LZQBSsoxldUeaaZ/
0YzP+V7fjrASgQp1DQK0r5DsqFd7J5HbWGjwyEVjV/CYr5BTLLe/hyAP6r/Uj1vIoAzN2PIJirPj
7Gl5aYrcKVLOUv4jnp8Y6krc+A1vKFGGRuBLNS3ILD9hMFQwqrxFBQSJ2MfgApADy7AlqOsInjez
e0Mu5ZZk2tQMbaFoM1ZaWpu3gsAc3lDqQdW7d+LA7B6jLy4bLr4pFdJIYqz6clJhl1IIs0s88BhN
KFBCVOPkwAuYn5SmyVR4P/PaKKm2cS31ZlLnhqlja9eMi6xzBp6X3oycq73GEHtGY3SV5nmpWFQQ
1BhGqyY9rD4ycAugw9t2i1gIWxyR/T/GW/Q08yRJwDVWMJ4RYd6PH4Fj9B4HBiMJYZglmTJLnJ5K
Y5CicdVXL3WLPS2VFYIzlIgeXo5bBZOaGp7iP3S5eW5yJxjfD/WFVC101u4LIwCgZ5i13E81LBIo
ZAo8KTSzFy4Ff9ICFoDG+u7ZVVllysgUBjhQcn3CENcuf2oLM37F6hkIArnnYmNYjV1+r+zOFm1+
KzixE2BNxLhLdyw1YflPeoi5kJJ+xr4smvUX+Z5wS2ZHrbbEOxB+2P9H2pctSYoDy34RZoAAwStL
Jkllde3rC9Yr+77z9dfVc840pcJSZ/rO21ibVaSkUBCK8HDXriQ3+yYISMwnLoQFjQtIktpHulwj
Z2YBickaFNfJ2TrmHpDGApyc6Cy5CBSXvVyTGU/WqT3LWkAw3GdYB724FyxJdA24uLPIfa3Fioq5
dU+y7OW5BPYV4oixo4D9gnjZQ+SKkO6C/JEXnYu7NtXJpJmnoaP2lJpuHl7JRme3zb1qlYJrvo/1
+uOrPG4Z6nZKRyo04jtv+sVwAZK33FTXlqdfLwf5jGzypRNifAW7ypMAlZUhz2GBGcGp7W1tOjbW
0+VzE7gHj1gGqUxlZSsynHY9RHLnruXV2r6XiqhnJ7LDZS9RKFUJKirkFOY/xzZQZM0malBFb5eX
wzKGCxeLp1vLyno25WLRT1mFno5G/QkjwEPXCypbogSYByhLnSI3sYx5EhaSLbw/cxeUmd1ka7Z1
VF0II7vNt1HUaRCtjgsbsbwmKp3QATAgJhH9VKyXLBN9zkR5Jg9KXscRdD0rHrqdFx4h23ewavRW
0TrG1IpyCwzY5RMTbiUXODRihnmWYSsBgu7s6p51w+beniZQTsiH0itiO1KRHIheTaLN5PKQUMrR
QiaogPb0OMuZvVjHPhJALATXlwcpG3NtVRLYPk7NRFNnlArT76RGPlzeQkEc5DHKSJ6Nshnh9MVc
eXV4NC1oVJU/J93PmpfLpkTewWOUE7NpNHluADjEZEUJ0oAqef4HDZUcSsm3ROUlQdz4BFieLFrQ
DrJfq/xMtdIZVc1WrW9F9yBYmMgQl4rMSw6wZorXZXqir809ucK8SBy6rT87TLBybWz5JSlt/VbE
EMn8bBOyoEdlGZBAQDGZQJfms/JX3ANNF46MNio8Mi6B4SAdVV+U5HCu+D9mLE2XCVWhOafiZ2ze
c1ktDX2YplkwVm9te0Xy4+UN5Pbv09/nAvyqjU1tNgnqxGZvE9Dod5OXli/TIKgacdf2kx3unEJ5
GKxZj7Mgzx0AD+PoepEEKRNfXvxkg/2GzV6BrKw1JzohsQiWwACAZn0xNGQz3xccTdzakz9KovSC
7c8nNzAtqpuqhc4CZfu7sWm2o6XHCeMC753mlxlI30LXcFUDU/tMUA9kTSJmud0T21hkYWVrUVsk
LZnwKaFRiLfpDZ2hf9E8pp1o2Hz3yDaGuAifNuUKHQIrC6QsOQLX4U5L+RjRRPQlYS7Mb6Euy7Jh
oBCkQ6L744KUNW3UOM+zoFhAds7S6gwv7SB61IPKXXwRQ+Pe/m3NcSe2Fkk+LDH2L1VujTlImrsW
qOLCv3yv9jZPh3CvBUFn9HL4OoxmFVldRKHhD5PumXViq2vnJtHi/nczhkwUjJMx5TyekbvVs9Yo
dBDFx0PjjvP9XP1s0sNf2FChiofGlWUqfAYdjW0NveMEpYkVWB/VUY3TVLxftrF3KIYO9TtFVlQZ
xj76QJHIOlVN+FqLtj7EZh0wF0+l3wudbS9sbw3xcWjoKgo1Vx2AFvVdDia0A/XKnn4xgrDRz85r
7KgIHL8YngZPn9PlZXKf/N8RCluIOX84OvQwuSY/OJLrxIwKvIVXP1lcZXgc2+sMS5ZrgaWd7waV
VQsKzoppQE+U/24ombaq+ZgHhlrdQUjy0YyFKNidiwvBRktXNMCMLZl/5eSVYZRtTEB1GpQQKcCw
ldcC7caAt+Ju++6CNsb4BUUFqXNdy4MQykYzql9JJghEuxbQe4bkm44HI/+phaom6dWa5oE8fk3U
n5by3+8RYDEyU7G3cCL8+I/V5auyjGoWrOozAk9Efkz562X/4vM85mAfbHAxex5VS48yWffHQ/Vl
+ALEUaCdWFdvuC0ehKicvR1TgLQ2ZMuEtg8P/h6KoZsygIF85UF6iHzJzt6ja3LNGOdSnzEVippp
O1GVQmsVqZcFOVmVr3D1cUOH0UrjoFsA6Hxfk5dVJCAnMsHWvPm8pmu+ygTSfz6JMZRWSrYFggx9
ERzUvhWqGyZTjrVMzgpYVdc5CS0IMsX5Q0WrQ5wU77mhC7K7nWiH/fpjhv2MzWI0ooW01LPRZ1xC
BNTH5Bj7sp+K3tW7jrCxw39TU3OW44pmQbiAZ1n1KucRQ9vv6k3+C3Uk4NxEaG2ehOe3o0MNDMKl
+Ljiw8FvYK80uqWaBOh/JrdR3lRPEBZCA/sNipvFQTqZnnkvenvuhG+qUkO3QKasGggVH7eTNrOx
DLjHQVnfFYkf9k859Flo7qqaIH3gy1b/rG9jiltfbbVyCmZWw0/Pows4sZMEeLz5+VX6PHrgiXES
UFvNN4LwIVog5y/RGupxU5TUD382v8Zz5ueudG88Sl7pKwENtFdMRwIzIhrI3Pn6f9hXzn3yZJrG
PCJxsE4ZgJh4kVa2NUu2VIoQCHufrO0Jsg3YXAgrn+WhZQucYoAxMUp7Cg/6u2E3JzAZC5HDe7d8
a42LxrrSpMmazlnQND+U/mvfHCoRpz/7E1zyDGyDqaHeQhQq85MoYaiZhR5D7CFpDKjvaeQ2MfqD
prZv8pTkNi0yv8xFHE185f23d26tcgsLF5kUJh0M3L7wCAo6vzpmzvoFdUiI3ZipI7ruexu5tcfi
3ObYMFw65NUUGUc59LT+OWtqu5zeLju/wAY/dDIXxrxkoG8PSqu3zdXps19NL7rWe/4HqT8TWrZI
MjSe6ylLEoCXjDUPmHoK6NCOHeRzI5tA37o6WKdBFRnkWhb/nNTGIHe1ALPr5nnAOyQDGVpd6tBQ
8RPyq0GhfcT8bJQdMuWpLa7SzL28nXuhRIcMiakqeJZ8+sJFTWkqjYJPgjy/A2YzEwdYbrK8j5Ng
iXvfHopBN4xgKMQA5/5H32hpn8tLgiw0sV5WIN1EaEXmy/wN2/59LmQM86L0M9AEuMTEThn3fUjd
sn5OrMNcXY3Ff2y0/j6xrT32eza+HiOrp22BRDeOvPCOAqYL+QfDZd9RUAwcL5/S/uahuqTpJkXy
yF2sNi002ahgbKiN+1rKvpimqIxw2QTlgc1zZShFRCPDn7IHNf0yaIKYvvv3kQcorDxm4WJ93C/S
1B0EGinxS1n1h5w4lixsIu3aMKHQqWk6NB3413yS6UU2ZzE5Lncz4IYYg7jB6MVV662OCjnzCXOk
l8+Fn2/8xwsszDdqeHczcfaPq5JGSVvCJhn98TV+xFzPYw7po3N5k2G0x7yJ74dX6a74wWaEhcTZ
e4HQlKHtCk+zDMpzKE1tA0GJpQp9jEVgLosmV3hLHrOyke0OfaaZLJ6SDAeiSJ4Z0jep+zmojScD
az1FaWJn9Spw0t1kaPuLuCOuSThHVgm+uvJ78lzpNuMzSA/JUyPZ0+0y4HmjA0oz2X/z2YGgvKVA
d1zFo4Pt1OYq6nkSZpLeYifKDIyOQ3Nu4/m2yUfBAnd3fGOHC2Fh3o1t0SuLX2mP2lA4SQkdt/J0
2aWYx/BxbLsYLo5JyapEYa+gnNe+ruExUR/XpkCpLbGN/E5XjnIqHEMWrYs7t2IktFzDGl+763Y5
QLMaPfrQDc86RDdixzqySoEYV8d26/NCLWpCvRpVc5nbzaJf22bUSuhfZQe16m0qexVkZpTIv7yh
PCTm9x1F2fdfQ9yOgtnMRC1WSwL2BiFA/68QijqzKbD6WIneHrs519Yat5mhNqtSojXgxn5YnN88
kXdqai9vHZjl1ault//msb01yIWgXk6hvYbKHMBGPgX6SCqvhlVE3SQ4LL6AWSl6nQKCmwVqizmb
/BxhFrTyqrwQFHf4fuU/h2WiY0PQrEG5noX4zV2mOYS529yIg9Yd3RlKJo2zXplv8m12nlt0f5mo
JhW1+HZXtzHKBRCqDW2a0xUQR/JDmgG2T05amB/EI1ns5fnJ5zeGOJ9PzBSIRyga+hgd7l/ZhCAb
Hg4PIcZQDroj+yKc4b47WqYuo7pAFZmnog3zMIfe3ZQHtLST9mAcKUalQ7eQr+QbBomBQwpt7mXP
5sYmd+FiK+2AO0L2PAQm7FXXmTMcitP/reC4G7w2xrj7ZnXQA8zoAtFGc3J7CbPf8ui3cXV3OYrs
pRbbNXG3jGSdWepJmQcm6pqG2tl95l22IFgIX3SWTOiixTNq63Gs2fP4pVYLexKmeSKH4IdUFT0i
YMEaWDScvP5xAJq5vmpeZ2jopMHwImL031uVJZvoR/zmueAHu1sCzO4IoZTAzB4U+qbVj1H2ennj
dgP81gZ3qywVgK+kUZD6g0+uVBW7qm8pCJ6rqzp7HZfBjiQfOdoBkl/2ZdOi1XGenmSabIJgAtXu
/BjJAxRZYlBK/EXmvF0e5+HFREp90HBiRXi7hJGdNgIDex1ZNAb+HBLn3FIaLVYhp3nQH0I0OUKP
iRnHB6D0tIf6V3xfruAEFL1pBHvH+/uQVNrUsrHDWHWbZXCH7lgmVHBAe9d2szLe200wVNSLggMi
S/8QK+ahSYvDZR8QmWDRcPPF6ssw6kmKhE2dViDYcZ06Qb1v7/NkKShCU41As45fRNmTuMu7Gf6t
PFaWJ8mYJlfPWSwCQO1fpI0hbilTVqmRmg/Sb4JNkB0dVrSujzogV+2xHr3L+7a7KlQC0LFEo0Xm
37Q0IuFqSGEatOMLOG5tTRrtSF5v5ykX+ffeZxcd3v8xpfBv2zJOdAm4GtQeFogw1KcCn93MyQBx
cKQj4yIQwUJ3fZtYlFiqjq4vTxym1ZouqS2KHfPSekZX2cPUOEv6eHkHRVa4Orc1pllfVbBSWC+t
dlrmzGnkp/8/G8z7N949k7qu0x5llaSltrkEg5m5eSt8ue8uRUNpFFPChmXyBbe4QRXfUJYEKcN8
KL4wAiZpAUJDQ8kXUs+36jeQ+LuXl7Yf9jZGue/G0pt9Q3V8m8DoXuI55w9Ppqs+TK7sMnGA3qmP
wqnT3WiBxw6cESgU+pmHbUgNLVv0I+O/MgO5sWPIP3Xu5DKdUsXrr0XQpN2U2qIainsWogiqIx+P
0JpHxShogsqO0yb27EZXuZsCb7Mek9PkKt78BFFPUR6/e+U2RrlPSpLk8aSl8E26Kt8ikPSna/N1
LZXOpWPixoZ+Gur0VOcvS0Hf82Z0oFft0YEI4v+uX/35GXzrs0vLLAIlMhhd6hH4AXWA6EmnpR4Z
F1kAndo/2X+3mackBJAO3t0hC0mJdNCt5a00BwHgcT9Ab5bDBehYncJVmeckUI8GE1HxxwC4SsA3
UVQRnKBo57jgMhcT2gctBFIH6MAptHZ7+brvaoEVnrTl93vPohS1OtRtoDrHQS2gud5llYLQvEYA
Ljn1eYXIYgp0ewxEtrsG868EQzU2ox9S3TjQT6JR/d1jQwmCAgNkoeLP3Q5jSvUiAeNRECWq3eCN
SURCgbs7iZIk+uEKGpK8Y2RFo9XdkNOTZSS22d5ATrKofEEsY/eJf1miev+vEc4zynjQByWfWFyZ
3f52PbBm5HrFBj1Q8HPLe5WxHkN3MQHB0WXb+zv4xzTnKabcj5Y5Ay0zVbeVBp41YRa3+2jZro79
hM1XaJjDfqAaW11rK4fhfrXDk+HOzjDaTKVPPOi1m5xstpOd6cYg0MvpksxxEsjhrWVAQRKMdRjY
EY6q7PiGKcuKDmgqin6yxX2CxrlIQC+gEh8V2cFTv7IBnega+GyMzSWPsgtCKqEe4N5374NR7tUy
mYo8R/Lvpvzkqd5wr79UDrjw0BaUH+en0hGSXzEX4Lzzg0XukmX6aoSrBMyODgJhaB6+YxgO/bQu
d6oTm7GS48MqymZ3t1ZRTEsD+onBUT4eYR+v1ECrxDgu2lVn3irTu0meLns++9mflqXi3FQDqDsg
Sz+aGJs4MVLImgfKckuWl1r36/p7PF3rVWo3osLw7np0cFSryGR1dFA+GlvI0COOYA8pHpnQX/Y6
SzvnZBKsSWCG76+utJ9lPcSLKUrTc5YqQdWbztqLCn07QQNupqFLYyFNVlTO8ZUq6s1WSrIgg3gP
XeSzSafD5dPZNQEQiKYAJUY/0YlUUWYOHUFOGYfSYY6VY5+K+Mt3oq4J4I4G0DcwpDKPFVNntQkt
gma0XsnPYfm1yeNjWOXfu0q2i7GzlaKzs/H58rp27+/WKnebihjNh7wBXoHCEVAkVb3lZ3xTo6IH
BvXl3B+Hq1mQ3OxlHqZKmFg6xlMVgD8/el+RLKTK0IfyWxhkCu1RAJYnDJBED8Jowb5V/LXa2uJm
PuOlz6Ophaen5/XAKLG103RQHEbALR5UEa6M+3LO61wsSRYBFHWNCQF39vugOql26olbHnupuIlI
oSkQkEK84DtVhpTXPe5DHkANMHyfE5t9pWef3C8/wEGofWeor+FFNNu/dxG2Vrm7FnY5kLRdQU9S
c+q6d1UWvK/3wuD273Pfk2XRad/n6ORIrT+Vg6Nbgw18slsYGBwsXRDi24IbsAOX+LCP3A1I5hT6
cSYGvyeH2uGv+jD63cE6Ws+x9xfZDUyhEWEiVwVGgjNlqlKzhKyYXS2l3eaJ3YgArXvZjQn8ESTM
gDNUgDj+eLcqvSuNUC7CU4vRTgdEOR7rv0XHZkDzTXUxguxd3r89h8A9xltQlzEawxM7AZwptV3d
IOuYXrB4u9IEHxF24vwN3hrgNm0erNZs9cE8WerPujo16Ke0t535PKixe3kpvx8In01RguPRiWHy
Mi1W3AxDJUVFoA/LK5h/ribVCBbT9EuKmBjl14WaO+VE7DCp3wS22cFcss32eZMl5h1Ahn2ZUl+7
S2/T7+TK+tKnjuZOBxqoiMPWafHzYyd6XO99oon8Z8ns3zdmoy7VWi2mSUCrO0n/MeihHRsCfIvI
BueT0TDHtQmyu6CVe281rjGU5k4iFv89+ATwcBiX0jQMlCCx+biSKukapVpnsBS4mL1ADQb6FaCR
PDDuDesOMjvM/8dr8gzdNzHP0V5WurXOxa1Ba0LDanKA78svqIwsXgctI8gMVjYprxa3ADxe9G3b
3dbNgrmLkeINg0GgWfOrdHTTOX5ZEvlYkPxJ4JmipXHJYha3TdjFXRzEwKPge820kmLZNh8IPqPA
YHwTVfN3r8KfhfFkEEqiLrKuTZrf0dqu08XJJMB908wrmofLa9sNXhtLXHYwqFXT1SPBYBAAEqad
kJ+X//5uQrBxC34mYwmlWaJNlaAbYh4xZOKPMgrFilNC2DsVTabtZZAoewK1QqiufBoAIRLQhz2D
ZLe66ZXEPFhS5eQTFA/J+mWoChdCs4epzg+XF7kboFW8yTRkIRR5+MeLF1njuMwz6N8KMthqfE/H
2zqa7cZo3VCkxLbr86iCa6h9wAd+p7PbcDUVqZYNuGY0n4NqTV/0VPFLY365vKRdv2DwWlVVgGbk
c6uoJHJUN20RYMecIrnt6x+XDexmb4C3/muB37QmqqCx3aCZ1HrRM7gkv7KQwUhOo8TuWp+18LOD
qJ2+v31/rHJRqhwiSwkNoHPy+VlLnjTtOpeOl1fGos6n79hmYVxU6pVxUmpIXwYlsUv62CLnyK/V
6N6sgyYTCvPupfdEMw1VBkE8AOVcbEpaS00KTBIGIEZ2WbmvORonpnsg+z9EmeKun/+xxb9m53Gi
cafqeaBqnSPl71VoOFmneVV8nAxRQ2E3Bm6McZEpgeCfgTEO9OlCbzIe+v62XQd7bkUFxd2YsbHD
vVgqvZcydC4APS1MzY6b6qDXrVMopV3ntWKbCqoPqQoIi4i5Zg/hZ26OjheKXtWwGhWp1HxZt0Pd
bhoHD1yG0ZFYPw2XIPYy1V7c8Cr2RIBH0VFyyRYCSATZM13zrTKmdtn2wZgvt2kPOediqFBMMuq7
y9dif7nAf2M+D4K/0IH4GCVVU81jXe/oMT5rgeF00LvP7PlKvx9Rt1Kua0x3hC/Rg6iYuxvJdBNz
MRgLxEOYu46WkulSJCPOaBOJ7DWtU1su/ctr291Nw8Jfx0wY1Sz275ugrKXT2o0xvjtlBQnOWcps
yWhXl7TVTQbOQ7dRE9EM++47h2xscutKZiXGAAnRUUNYvBmi6ZFn3DZuBTEv1ZZcS1QB3C2UbA1y
kSZdrXo026QKlIfBCwOA3AHYNM6jo0KqYfKVH33q9aKpi90o8O8qMcL8cWejKewnS6tAXqKjqWfE
D6pkvFg1aFbH+dvlQxTsqM5TRc/zEidLhUhgXMsBdIJ80F+fpSfD/k2x7wo1TXe/RZu1cZGnMZph
Kqweg7Eeyyo7J65d4y3xCqf2Qs2bzhqG1vrhdHmZu/dhY5UluxtfLTJU4glyPj9pWyc3AgUx5v/P
AhdbgLeVs1zTisBsvpP6IVwFFZLdfWPTAgzpoCE/+biCbskrZYlS3Teab316nw6F1yaiEt1uzr8x
wnl7aagFpEFGy5ePKzi28wMo+JIEWizEAfWVkEF491T+mOMrgn1RqOkgobxaRddhhdpIKxg2Fxng
PqcNnWi1qL+zkl852BNi0SjRb/LcT3kPtZBiY7xT1XlWiCxfwZKa4P3egj9wBdg0dcdv2bGN7PrF
OLcLnp9MrgHkDe58o9zMxCaPf+F4m1/AhWFE2YVoCea/uzK11eRb8Xb57+8/ZjYGOM/LJQiBazPw
tP3hN+4lWI+sulk74urmbuBjGEmk39hLvtceqlFEK3ACBo38lgxnqt9J1e1aOYIV7bq5RVBBpag3
yxq3oqbJDLVPcWiM3Y2pACezE547NMzGO2BTrtcflw2ya/PJSTb2uGtVT2uR0zijfnqKfManOB1i
TE2LHtC73v7HDE/fYJSh2fcE8E9McYMDvK5NqCZGgoxmzwhowHQLNA2KovCcbnKprmgiNfS4GJ0D
sVpnnP/meDYm+HXMSVV0ejzkQfZLhkZ7yaTUbOCb/1f2pRNgIva8DtT0aEoYlmbpfBjC6EKR65WE
JgE0vLxB7ZozZhDHtxbzH6+o7PcCe3sjzebWIBeWlEKpQivDQWWtLd9ZD7KjOuMtRvi98gViYhjF
vQPDkB0HiiDA7x/en5VyH19zKjGSOIBjiPQWCD5qp68En6ndaAGWCJAeQI4OTTPubo10SkrQHVeB
Zd2VpP3ameFjBoqwdmiCfAKBjaafURQ8p8NTprXHyxdt9yTxJJSJgTEelb/YYV4CfNgrmt8rtdeM
pj1rB31Gv6n1LhvafchrCgZyLUNB0Z1ndG56qBI1i677kPYePD2xMceguAwX37jq4NSFy6p/ELUV
XI69NGBjlyd2poW5TPgQ4eFGfi3Qf6LfEhELzK6T/FkaT+NckBHaWZAKC3rzGKrfl1QQQXYPSUUK
A5iophD+QT113aj3BH8/VpdfufKiTeFtpWjX4C45CE6J+TMfeLWNKe6i1fWk9CQ3UW55GEEqDKku
lzopuITZ0YiqLLv7tjHGXa46TcM1wRxNUHdeCjmecRB8iUUG2Gdtk8QqxQox40ZCqh7XJyqRczPN
Ar/eda/NGthP2JgAsrKS+s5KA6Ldh5DNXL4so+BQ9p6N2zNhP2FjosLkg0oSPDhURbINeTxojXm/
YmpUSzsH3RBRQBLtGnPHjT1ZnZdZX1lMcKFb2XwZ3gsmHMNI3Jq3HOJemJQWVtx2n1VoSIA4DqKR
FuURkyVJBsnI8gI9P+cfGS/Jw1jQfMe0BcGS8UX/IfB15sufff2PRS7JKBOjqMhsGP7iYOzppFxp
p+ZsHGJQ1gohqHsJ1GZ1fJ6WmJ2sWxLqb0x1FPU3ZL2hy2BirJ2fHBoR39v+Pf53bTz+TVkQgbFA
wy/PTMICOTa4J5sz+0hKrsja/h34Y4y7xypty2rKULIp0od4fUGDyU0UwT0T+Qfl7nLYdwMgzGCP
M68hReb0N7EL6rWT4sjQzU0OnWAH92PunzVx99oAa4uap2hxWpNmOQAXGRhyzZ8aPTKDpW5E1WDR
FnJ3nOY5WeYVd3zQoXtTP9EaqHnRHoqMcBe7VVHgqlY5DsxZo1/khEruIumzO2tCytW9BH7r79wb
qxzMJjNDYvjrDSAeT+xCz1fKl1zx4pfpe3SMTrNXudKpoLZW2OPf1IO25rmcqoFGq5KzIpQ2ArY4
ysewPCWdH2alILvYdRPWuAKMVgG4ivteWqmKt9lcgFQqS52Yfm2rzCnW2F2MVmBpNypvLHGXrO16
eakHJAHFmPi1DkaRuTwIIiIrk32KiBsb3B3Tpj5E9mkBGGyElaMUkJHL5+81yRdH7YhiK6t0LLvc
7aTMTf+C6cbEYMC/W8nduLVO1lCNwT8TRRJxugGtMTLTxivbCSS6ej0JNnT/6DTWADSRV/HEyv1g
AR89hZiyyCJ7pKE9jgBdE9PuFf/yvu7cO8vSiapYFmgcP+G48qjRp7IEq3clNTYZbqsW0HEqSBL3
3hEfrHCuaPbRaIU6qsv/y6kPToAreiyhuymkYGCOwDnKB1ucMxopCYcu1jNUOOJH1VP8DFjWNViZ
QhLG1v8ih4c54BZRoAdqnX8i5Uo9dJjuiYOmvJqI6dQlEnnM5V8+pj2GOFbdkAFJB2wcTvEx8Zm0
eMAbnU2DQvgy8yFhfZ1faQObgAbZ5iK60TsO+MEcFyNrhHqi1hYerR1g3KWrNwdN8xNNNI+3V5L/
YIiLhh24wHSQkKHfDU0wzYFm9I3kUIfeLW4KYIJ1K0p3eBUETFuDIYMoOjq3MjB3vFgQILoWZgwy
2YfV50Q23Cl96Kgjr9fr+t1KFFeffav/Ws3Pa/jQj7nfVr0ng3lSe18kjOvHiUOiVyk/DngvysfR
vJWzVfA4+HQrud/IpX9yNOutWSXhaZZyR10zr17qb6Ttni971adT/miGf38SWpvaJDGiDBpClwmg
WCA5ldt6PF228/mBDUMUNSZQqlqoafEKYpJSpvoyp0UwIJ39p7BqYvroav0iXQOB4pRPzbdwtS9b
3dtECn4ZCMKCCcTkyUnrNcvTsEF7SbJu+vSm6h57wTEx5/wQatiy4FDAA1pA7fOZbFc2DTqCqG2t
Ifplw61SEa/ov+jGIc9XWxWR037OMzl7XGgDpdFihKwvj+mA+cCI0Bhrce1VULNgUAMRLnB3By1c
dZZBgOKXa12N2TIQrcZnr5eC2LrD19euR1lwTJ9DG1sVpjlQrwNcD0SeH0NbWZajDCg2I78kh+U6
C6qj+oaKDwb9yuG/P+xhDfQYBG6oYQKOJ4mXQHhD0InDiHaPUoKsmEBWNhr1Lvve7lFtzXBfvDVs
qwXdCvbISUObgZYtT7OrM0TbmWR6efzPTWJuXZxvpIz4EM8q4B7xIo6mE4lFQrR73m6izo6YiYv8
Cfm6ZiO6xyCrOFrybdshZp5GSI4objQEnYhxd3//AAeB/jpVMDXPZVzL2GDImcApOo/pFgFW49H7
DNLBNIA0woE+Cs5rz9Ux/f2vPfbv28LCQIaqGfEoNWsnu2ftTNZKYAN1BIM35nfiFAehXtVe/N0a
Zf++MVqFU1WZFRapXWfPTKi7Cnq89U1MMiWhrb7C6P+Bkle0VO7b3oaG2UHjCBX5OXJXGhid7qrt
w+UNFRnhLrUVykYEKTfrlEUgDIJaR0Ex8RwP3mUzoh3kPpTNJIODfESEqiygGYc3UgEZSq7A+eVe
NrTv/P/6Bw/9QJsLA6w1Zizi9JAm564ICqBOKOjp5RFYk1ZQ6GJnwH9ZQNKCfE+2GJEVd5sNvdWk
krZ5MBr+bNrZeh03gdV9lfS/OSfkreCSMwxAbjkXRPpFlKxhzyq5v7K07oqk0KB7vbx57LLyq8EY
A8VnkrFnq5zHpYnRGHPRocKkRHY5Q9dBFG/3/GBrgXO3KWt11AyGLIjw18HuajBxneHcJ8+XV7L7
sdoa4hyO9RDWmCIIzofFS65W9P/kU3JmhUDZn3XBO/Az4ghRfWOOz9BAMAZeY/BAHtX5pq0A3e3s
m/RguinGvQjgu9oNoCsHEyQgAst7Drg1zH2/8E1uZBri+0WTc5kcJMg7a9ex9jaJDAl8g/CenuFN
WkDq+ThJkMIbndhcBEvZC0XbpZCPUdYoo7iIh1j2jRA2IqtP7yxNW/1GDodEkMyIVsP+fRPRE8xL
qb0E92jJs0q/ZqboJS0ywBa7MWAMFKhqCyOGuaSds2QJkrKuALyTdB+l8doeslDyS5XknR1CVPIw
j0DE2SoaJ3YYzfMLSaYvc5mJcoPd7/V2k7k4ErV6N8m5EgcyddgMmmTLP4vjBKFJPGDgojQVuujO
VoC6Q1EsVEnQ4eI7y1LdTB2NiiRI5wclvab/mYAJyQAA0QYQqRC4+CQVg0y3apoC30l0goD1sJwE
ow9p/p+7NMwMWu/A9YH1DlO/H080thZpLRQ0giSIGEyD22mjJ+ZEYk7OhWBYgQVWCUSph0vlVSnK
FqKUaMwcJyhHT8fKAdGYX5xY2T1xq5fLcXLnzn0wx4WPRlKqKjQBBtJ7J4pP8/Q+ihjf92LjBxvc
xkGoYWyqtgGI6ml8rc89qAJyjOtFR7V0Gtc6Fm8VeGpEuAyhWS6crHOpL2q9JkF5Vh56tz21N/FB
Q8qmB9Sbf0MJMXUmyHM+V9CYl4CYl32jATjnH0lN1i89Slu6T4gXVQ96+1olty29kecvBf2e10/N
8CpkEdg9RUaTw2am0fjiopneV10xgLoXlKKl39aSs3atm0ciCM/Oxxs8wCAjgSIFXtO/qwebmBbW
krVi9he5N2qQaelgSNuRjXvdbAXReX89fwxxQaos87VbClyCcp5O+Owcqql0umkU8DN9LmqxZwTe
zACggEYZW/fxSms5jWrAMFHUepWD9JbhyEJX/gGp7cFlsHZyq4gqLCzv4O/31iSXAGV5rc1TOo2M
OMB4bw/zAeDdc3PHqDP0FvfBAAx7Pg6PxW1xEFHK7EViUK0ig0RxUgap+cf1FnWi57pUE9/M/BAq
MHoWuZfjye6t25rgXLEaMzUeU9Q/WQU5fVsPs1t4s584kWqXEN7unfxuEPP57nkMpnGAPzGgAII2
yseVqWM0AIkVyX5c2VQ6GEHhpQfJqXJHmw/ydxBpgK1AP4H4VbBeFrz48wToBSzCqCojB+cMRxjt
T83cRBUbjW7NUezIS47dgRVFJPc/01PBX1UDGD3FAh0J/ufjKjEZRkYgpcJT1jxN5KjMT9P8XbCg
vQ/Q1gYXrfPFnJI1Ah1OfO48aB0D7A16qtTWj6vH9NcswQtqzye39jif7HQjL1U2sJiy0Qc8Plcq
FFPcSZI/7BvnlJlmDBOBdjc65/kpPhJbf0Wpwu4a23KsJ3Kc3NQ3Xv5iapCdF+owSHswJ4aa2cfz
QklOWlIIBAeoXofds9R+WZafl89rz/G3JrgQFtE6KWMs8FR0yuzQokjcesK0wxBLs8DXd09qsxrO
1ZNyLWuyyIAolesJWjsvlir5l1ezbwIjdfhPBvUHd1Apho/prMIZurD9f6xd2ZLbSJL8IpjhPl5x
EiSLdagu6QVWKkm47xtfv57UzIpMwJit3rWxnodWm4KZiIyMjPBw90UFy+BL+7aJ7Q37Y4L8+cUl
Jg5qWGgyeqBLWZla9miAJilnUViwjNAfvssanhMCHQ3jpyo6zEBQDN9vr2PrhUtq5jouLjKiR3NY
KGE3T2qCdr96t7iKK+yCIyFMJ7w6bE/eejdcWaM+/iIaWTTLHFj/MANCSm4AdTkV8ijZhRKRrTGi
wubVjOovar8IdJDYoj5TNYoVnxkp4a3QPcIn3N9FX1TcjponfRAU9PK3KE1yVi8MUp8sVEEUA/Jg
dTcoIjBYhWK4aFyzZmm2HAOyQIII0gBFgObatffxFQSqghL8RC3/GBtOxz+qonPbMVgmqMrHPGip
VqbQrCtjX++PrfaSsJ5CaywtNutiGXS5I4iFIJnmVt1F/mDr+/6UOsHDeFdaKeTJuciqTonDJWZw
YnWNtwIEvB2tSCI/JCvU4jglxGDBiK+0SL/CcZf9q1N1YWDVdoiNTuyK86lKT4QDuTmAFEh7JGPE
8wFQk9sfa/Nc4bmAzhRIBZEYUhFPqftgUQLUCX6fqxi50mAOluKRSSDDzhmQpK39uzRHHas66SKj
DqVl1yjBIygy9jHPvCe2bttLG9RJMvShaZcBg6+CHPmaAAmF6dsgxLYw9dYksTKwrYT60hp1Aapp
M2lQigWLWZR3JtiJJLNKDd1Uyum5QxHm0PPKYAd8jOZwYcSM24SshU7/Lq1T5zmTc0gYy1hr3OdQ
kLeK2DDj6a2dWGik7Q+HLqlGENYoN18Hjq4QOIEvwQXTqyr4dptnPgf3/m1n3P5wf2xQ6aUCroiu
B0URgtPzWEQmZjgsPv42ND/y/tdtU6t3AqidyN0FjIQCnTFMNlyvJ83TXJOhaeaHr6PDmQXo/fWv
6eDk74RwPHyP7cxTfiSZddsuvY2UWfp4pxx09nqwtviQKEWO9IAu+m0Dq4sLFgykLhBOQw0R0pDU
h5JCKcacm6SBi1czyZT0KLrcSbV7d9nLbrKvY1diOQcd8qF4CLJaMGahO4BGNz2ZHUQT/qguOV8B
UZDqJuJOZ8ExaEc/m9AlCCxCFA6saZRvlEkjROGgQv+cb/dVonlCYiWzUyXTX54o2pB47RgVrxQT
D7myPWjVraHYLyn+PzaBibv9obYWpABaokCOElw6tObM0qCZDvZxw48H1VbiykReaIpNZc48I1M7
VwYvgwRZEujfMEUIp9DB5n+9JB5iTUmmiIMrPnalWaIBYdi9NWNybXhWXzO7vtOe2ndFdsPn2a7d
5Fvo8k+3V7v2ezSn4B4aMg9M28jkzy+y3gLvBGNqFYAlExEtvpeSKb1FHIBepAqtUsDvDDyIaXxV
tbSKVC8x589ZC8WteHng+lcMpli4rv26Dn9EWemEhY7CWOEBqcq42LaOAKhAMUcORR3AE6gFSmIz
8IECt4mTnWR859XvleTd3kM6PJLPaCBUodODIRuFlieEJhvUWMUg8AGhcWPNytK7qYnturwrWV3Z
Lee8NEWtJq9DPhLGiPN5Jd0hG9qVUnHXSJyXyizAJn1/nleFap6ERzhiCF07TOs6ljttCPxK/W6E
p35OTV4dzVFwZSA0Fe4kKG+393H1coFJIBNEEH4g5UE8oZOQRkvyNCKxxJH3opM63e6/s8+az8Jb
bHy1K2Nkqy88fw7FPtWVIdxXC3De0rMuQAFZmEyZf250m7EyunhCVgZiQag6QbeGwCGujUVipJRd
poT75VP5VNzW46xqp33rbdnNnPSeVW3eWtulOeoSHeopTtsiA6ZRG22p9RfxY0xBq6B9b1hCMhv3
2tXS6CCWFCVgAhJsGbXN7+MnziRvQNVGsVS9D+4X5x/gLjZiCmoboC0kDDSY56C+XVdE5dJqdbRP
/HiX74k41+DILo9GiOLf/nSbW6kgdpBevgQZsusvpwZTGSgtpG/j7EvQ3Vf9yyhbsnxIeYaPkKNL
xUlRvzBEfsiFP8ZDl7RjAkO4Zk2C1Ipb7/ZSNs/XpQnKC0sVciS6WBAtnkqyAo8UYBWnI5JQ4GJ2
mJ2W8yNltSbMt2L+BHw3K7XYYU50I4iWwC+CGTplaocoNVZDwJmi3kTdXcW3yOri0bjPgqIs9nkR
z68gHwwSOxVHqQXz4BLv5qJTXqOsl16rAvRsnphxChicFiUfzYXoU5tzzXfPAeQgInPgdCOxl2YC
7Xw5D08CF4uZGWaGUphAdOWPk9E1brkocWYN86D+iitJ8uVygYChPGilbDYFphggvcbv0yCLn6Ni
AIMSGDcUyL+mQZhBUp4PF3PRCkilCkmMWdg4zKbRboo+Po3IU+5Fo6v8rmijyErzpvueLFV0H3EA
A1gAbKSjlXRh7Rs1R/BXzehVE8+/Q4mpuRuCaMbBGSI+OfBdHL+AZCL9Ykyq9rgAl7nrqir8FJKE
21VdWjhK20cLRAKSDEShrRrvwiHqDryUageeb+t7jMv0sinOhfrQ9apwX2tGYlY52L+5mJsB6pGX
/H2J8f0spKdxZbWJodzleg4eLjUwfF1sW0xRjAJ+o9S3O2koOjyoGv4Y5F3miWGSNKCR64zBnHQD
3DHAIRJFC0Pu3Sic2l0X8mPuqdqY3FUtjFtDHS6luUDYZ/pojAxanFGu+NLCq7Ez6iNfubjMtZc5
TYqfgGWrxq7rZ9HOqnmxOS7oeKvRQ3SzMHpXtr4RZCX+/RIEB2ie1GCw0cIWrWu5lTJH7qXwFM2z
9k0IMgFiG0Im3IkyevwW5t7UO7jY5BU9yjtmbjQzZ6ezMs1mmmRg3hHrQhbMNmgTR47ycg/OisHR
E3iPKbTKFNuGkOuuJIFtpR76ljcJwcrkFPrQH+MqDgVLzesRXCEivL0RK6P1NeAk94HYGaCGDorq
yWjixU80o3a5elDASS20HZRq+fqum2T5XUP3bs93lfFVjRSWcvTG7S4SkUNZwOg4+spUNt3JQQJ+
e0RQcXKg/nUiD5IY0lVqhNJ3eieb0j76+K0pzyYWIHGGCgtQS1DAm4o0Gy1tKovJMNSoFurC+eIC
WEMX9JFVplzkYJQWTNnJ8hJrMiaH9IkVzFdVFdzDEhmVV0SUVdYEQEE6gxeUkww/OopnfhUNLzAZ
XT1QauxmplrXRkyHOUwWIP3cIP6RtWbk5wYLbYrBLLJfWvjldkjfuJ0go6HqYKwWwby12slE6sbF
kDi/El+j/Fh1vwL1e8ZbWc4CY68a2IqOTwa9GvTQkOVqK7QG2ly6NuXhfgplU1PNSm5NAw6z+A33
Hkr20ooWP3gda5RmXREghhVw+YMimydOe30xZkE+zFpehuCoyT8Ul5BJdnslNH+3REHs+1gf8EFZ
l+Uq1abMUsloUuhpphagpA0xLbcHXdQ3/tfvPl74cw5xP2F0g3/m/hrffN7ni+VSCUc+jEMSV1hu
EdwJ2hdhYixs9SDCuvBIQUsUtWawj1N/P/SSSlkYZc4vQ+QZNY7faHas8ZP1QcNsBgILHkSQuIVU
IxVfam1CiW0eOX8EIhbp7inv7NYWrNoNv3DH5Z7VLdxYFexpOs40hIEUun4+ZJipnJY+8BVwKRTG
46K31hi7t0/bOoE6r+qPFSqvzutGjaS8A7Hv+/jrN3y/MyPQqTtnnC/jS60O97U1upjOK1XAD4uI
wy1HZl096X1pJvFkcqMT9brJWNsqVhFrkAzDW4+IytAYz3mMoe4Sg7S432d+4BWugnMGsV3SBQV/
IBDN9zKDk3Z7Py9sUglpCDx6l2lZAC8p/HS37ES/gzCIBOWckEnWsHGgUQEA8B24DhLBqDgSqY1e
NHqq+r2CeShj9Oa+as1mhJo6J7OQKltLw06CjRnPPRlXHRU+MqmFKm9RqT4ZyjbAqRc7EGBzNE93
K6/e3f54G95/ZYw600kWR7I6zpwfZyAXHZ9z6alUmRDBDQ+5skL89eKFws2pzMmpEkG6/KuumJJb
2GiD7ILG4WQXwrIExBE5LCIH5k5SToLvBgWxKlf9EVTamG/aJ/eGNUBfs3Dye5VRD1tNOiH8ymAb
VSBghv+t0HzdkACC12bku4mRFT3Eu9aq7/SH9isySL9/GF7Y9N1b0RJGwUKDFyAAYjQ/Ab6eHoct
WeJ+OGq7+JuSWMUhP852Z3W1CfEB1tHb+paXFqlIpnXpWHEN4iU/jkdl4exINj5vO+WqGfh7K/93
VfT0UZboLdeS15/sZQ8Ed9MchkP0NljJiUj1Rp4BvE9xx3KYjcOggAqdoH3QgQEu89pNFyVZpFIp
AkzQPHXGc83dF0wqk1U9B4nrpQ0qliTp1HTN1DYuQTOVJ1CehlZkYzzb706LbLJT5o3vdWWQCidD
IahtIupYVC5ZaR1YpcK4bVYvAmpJVAzBG6HKxNnADRqgEZFbUuRVMWaJO8xnZ49zZMvB35ZmYVEE
8xISO8wIISu//lBdN+i9HiDDmtXKDNKDBvRgqzKWtXWgYQWaIQp6Shgdo9bFhQumwvtF8fPRJqV1
we69trcjF2I1k8OhjwAhpeKORa24cXkj6MtnmTt0Reh2T6iMi4AqQLhP5MRs8m9V7cTQ/DYKsDxF
rLubZFNXDyqykyj4ocyOsd5Vz2IMjGmSwYGEethvCrVhJ9391kI0bFaqtbkyVNLBoAowDkbOrz9b
myZ8Vzdj4HfK4BSjpxT+EAM2pX9Xhr+/17CuP6aoo6ylahOkC2rQdfkjnK2sfDBSnxGlyPWx3rs/
NqijPHSaAR1s2JC9cJfujaf8ScVlnVuibzwKOUlGzBijY6CWYvYE12EELTMebIV42mBM81xbvbhR
s2AKEUYK1ee93uGdwp7emp1yp5uhhb71gQUTXB9xEIHhLYrbDfERtcbrLzcNdTC0TV24stf5v5nv
er/xWGjSjcCPcimwpBg0BP5RopP/vOLElk9gByPCRzITDsVoZzgAeOkMVvhA5vgr1QL5usX4lusU
D90X9LMAwwdoR6Rxu7wcS8kEfgk/8vVv5av8SPCecNR96guPRWYSXpDKY104GxkKzAJoRdp44N6l
MUnpUs0JvyB0Fu/6N0Ixn7jhTwGJn5PsUpdVVl3fb9fWqIDWyFJcgAISj5CmeI6q5FkLlMicuIlx
MtZXzrUdEgcunDMtl1mcAojbhXplGjmKVsw3xzpuXZugUru66/KgE7FxvCfvyYxt4BJhoNAilXyW
8Mu5E3F90mENgn0CJpUBlqXbS5KaqUOryIEveoFXubkneCh8gzrzX32hC0PUF6p0UO+3Gg9ZQO0g
VJ4o2hCrvu3q6yCMtSi4uXiUCnCSqciYokI4zIECT+8sIX4RJH/CxJA4vLY563LZOlQy6nSEuxoP
+nNh6MIPUD/VQrWDHwxuM5jLOxpze876ROHe183eL32oqwL/e3t9W05+aZS6ZCouilDIFwI/E20e
PKCYcClZxI/r6AtqFtRBiG4r+AXoGU2tbFtDqs9hirs/j4HY+rkYOH10XsiWUN06UBhZh+dBMwEs
5NSaohooggVO6Cd+9hy1kPnCULkFuPa+ONXP3dO/CxWoh6AGSWIiapDXRxg9lrFPEuxiZdwJ/Snq
nnJW2rjliJcmqEU1fSZVBRjm/LF4WJRjX6PN2ABt72QyC9G1sX8oVRMVZhlsDWilXq9mqZdOUHkg
CbKq+lIl/XMnv/211+Evx4WlomSFLi2VZaeLOkZ10qp+mX+p+MVKxack+bxtQySoDioMXRmhooPI
Q4hVzHGeWmdxO7f45HbSc+F3D2Ddt9Rn/r44TBDdBK8GaOJ33PNt81ubeLlEKqr30dwag4y6hDSI
rrCEbtOlDKgTywQV1celBHmDjvCHlhL0xutq8YMwmu3bC1knMwh7SJrQDkLpG8iSa2+o81iWU6Pi
znkbSIK8Dh3gfzAutrUaImqIqiJwmAZNwNkmUosJb4ASyl/Bo/oLgDRbfRDvR3eOoVUK6kqQSd9e
2UpFSUGMuDRJLY1rSzlbJBRPG3vBGFBhZw+FW3q51WN+RL7PTgFRznMVn2cU5OioiwlyDJDAPVQZ
LyUAgq73lISKPB3zzit5QO901c6i0uJl7/b6Vgw+lBm6lVDlkl5oJcwMmMGWXwtXAGlhZGu5GTzo
fvoNyC4LyoeiKe4KT3to9rGb1abi14zjvjqK9A+h4iOXdTFoNrLOS/z8iVBUDEfCnjg7qpVhSLu2
Z7f1c4x8iYXJLlSsyj5n8wauOZTiJR3+db3dU1FNhYZGqqeYvDUc44PxWe/DvfFS+qpsNUyx8s3P
e2GPOpiq1kVyEdSdVyRh8TXXxvA90PjKFnl0tW9/Y/rUkKWBGV8Cgg4y0Lher5dWzHmnhUHTeUEN
3JA4WAsTlbq1mksT1CmJinaGjLCB1cziboDyrsUFSWGOQ8pKFMiPvYzYGqYN8IEA/wCEEmuijkUE
6F4cys184PciGQ96ycFINruinX9hpY6rJJWyRRfNZCUUEj6BLdkDO6qn+zmINYnSMyvDWhVGzpYw
nabwCJ9AAFLeB1JmLeXLdDn8nlCrLdCUmqUXe0Qbq/zaWCEizG2vWIGFiM0zFBV1H11GUL12i0BX
k1FN4+XQOlBHtgobVg/oM2A3AU/dc3b/l3kkMajJOqpLKAKR++La4BKjfgV0d75LQeS98D9G6WeB
lPn2suiriDZC3ehTzPcD8F0LvhmhNU690f0nV9FK3uBsB99LlkFZhf4dtRhtalKUY7B78SvkDY5Q
2JPP91H4olnLr9lWoAwR7JTHERFr3gXW8uX2OukTR9un1lkOEvCC0bQcQlnNldkcAzVPvwV5sgxv
nTpkjNtoFR/P9jDTiBe9SMCVlIcOcYRJMq3Jd+0v0CfGuxqM0clblpnRieyvih4ww102v+SFReqk
c3Gpx5WCL5kBWNbexV4OLRtUDBjngGGGPuRDqsbTzFfLgUgQtDjkxGHE3b8KJmQo9D8bqFFROCtk
HtJ9cJgZzP09HLO2+yPol2yWLNeqBEJ9Ko0KxtMiZKiywlIH5Y3iR+4MO5A2WsF7ff//YI0KI0kk
KlVa1cuBNNdAGm0tO87pMAIm2uk9cxe3wv/lLpK77uIBXBR5Pqnlf6wNfm1FbujNruSkbsTA5Ww7
BspzIjJNDJ1R/gdpKj6WsoI4BiGSIpGk90GIzfC/zTiMFPO/dujWcqg0itjP/HIgfH7Vs1Sagl0i
9dCsujSzwhFRJlskRk6webddWqXcsamMUpz5kaxOBCdYvK92ive7FXQ7UK0jJd7ZwC1jaAOgc/xD
OUgX5bLQoFOPmsWElK72Itwx2XO6U76D2tlS76W9YInmIJuh23ncA6vWRKc/uGmu7FMuk2eBLqdR
3PmRBEhi5cjl19srXMdGYgE9EyRYMg+aAspTRnXqETWxwgTN+vEpsTkkzfo955EeLIB7jCtu0x5Y
psC7qaCNAvjI9SGYuCKfxqjofH4P8GPlEuSocmc8im4H4sLkhUWIQH7/Vc6F9V3ao+46VZkNDiT+
HZ535amAHjSKdXtxx8oP1oELdoBuB6wI87I4dtS64qAYscNYF+x8aFhWajVOcgIt/D+ZlqXf/sQv
UJqGlDLUWpAc0xn4XE+ToMBa4ksuUbkWPM6Td5nFCsh00Y4ydC7RX8QsrRmSJkfy4xVGJzmYt8oe
RqGvrCXUGhNPcoERuNYR5bwykmgBLMrjCUn5R6wMmtGVnQ9O52M1mNUzeUlpUNbLWpeg6/5F3f33
Iv/YpL5dmwW9voDd1Z+B5SOnnADBdRPMe/+EN4Z8G9ojdf5/rSmURwIQKs1jji0l+fLkQwoH2Wtu
KVAZ6UwVaDB9l5CXKlPde+soXBqm0q4uL4OoDrTOI22b9LED6Y/kNHesoYHNI64DEqYD5Af1LDpo
DoO0ZB0E7VGYanDMySJJgVK7SwcT3OoOiwDoTA222tELg9RpKCQj5vQILzhEaVzjLea5a+BHhC/i
HnKsJ9KGK0Ey273xPu4JiJ4tFlGF/4y9wWo+pBeoKdjz0+3ASh8cnQxj4eEqo/xB4g/lU4MCGY/M
qAx/0XeD8FGInogKz9+Oh1JW6NMyGwC0tIKATL78EeeHHqA1PfgaMuobtMeeraDbgVaBiqcPreHc
xCAGgsCt4ctpdoJn3xVR4hhVflSCeJ8KtSVkpX97+0hKfvlJaZPUFZ/kxaCPQmz4wZS6XQHM/VS6
QXAa69nKQ9G7bW0VvWlzVNoZDOUczX1hoFKW+ZNNPEa35wfCTB4zp2o2XeNiO6kQB+IjTleWxvAF
AM2F7n0UX7k+MduKsYcsO5QLtjPaB9IEF8zCzDYa1YraDiozg6mVDcPUtodgbBgzqbgGz/t7cU2g
VSqljY4l8Zho6b5H8SGOG3OJDGuaObNSGZXh1S3x+3v9sUdtYdBqSyMLGK7ko+wB2MbPZIwfBv27
EBrQK1WdJll4s8W0gbIgzuY6b2pL4k2LfF8Hysdt59ne5j+/hdpmDrytmoRquC+jtxmNrwH3WFWo
OzKqR+dX+fpI/LFD3RtKOKpSxUM/dK5/xAEQjpUqmCDUf0b4qc1YKYEYysCkA12kOP4Gh7arpHYS
vXzsMdYtz4ZdK1VnDeH0gZKaq/ClV86YjCtlq88b6AV3IAcQhyctHFlsiKsaEf29yB5e+MeURyB9
zuGK02dwRyQVVat+AZdDCLq04pTson0P6krGqSYbv9owXD+oEWFCAI55bZSruXyeYxitkmORvBcs
DpHND3/x95P79mpRiVJHCYJGFqeHYtD8RpwBKK/NJWedL7pict6/P6ZWEVgP8oCb8e0HJfJzHmok
Umz3mrj7F65MJOcxh6pKuLuvV9T3QjePKqJur3Qu0N0QGZ7z+yDqv4Yt6yWwGeEvbFEuMQa9mI8G
jnDQLabWOlq54wMcoP5JZuGtN3fvwhT5KZcfqjeMYuGwrFFonTb/oXTha1CGjM1bdQHOH0mTeNL8
ADaeznt6nVv4eYa/yXeE3F7apT9FyUzeyk/5ebJmm0AEgpNiG4OF/+aJ9dJZtXuQ2527LriNMWoL
p79eJod4x8dFpu+zHD0IfLy8eAha8NLywF1UUOMOcyuPfGApTVF9WNqj1i2WNu2NKLDiTjXBvWSV
dct68a2OoYBhZlJlBHAOO3Oey7jY/UzVhKQZ49lpnfCp+Fojnee//t4PUHhgWJ1ZlSAH7+rgUxap
781NfcWjrzc7ib+47UcGwpPj4Od7yErbqR//qD7mY3vk7fQfyICsUwnKOBV1qn5CGtXDeGcPdn9q
ve4wItkMrWSfeSy6CZFcdNRSQcWuEBiKBMq2c+C92FyNz1CiiJvZ4b3ZmoH8ImKF410SgfEi3WV2
7vF+eRSc6ad+6izShIoeRSa0Y/tXAOgsAa+loEx+7XlLGmf4xprgcNBjI78i/9a8xfsQuBgApaDD
w4jsa1cXdAR01OLJYAhaXpSrN3yOOWTQYzqRL7ii1XvLsYcKJWGSswk4az5We3TboCP214T0OmWa
Sj2kJVmSBgTxzpmGmTNbM7EBzRQgnwv5Vwvswn9bvqYtUglG1gc9kEgRgv8n5gs0F/JzluH0n7Nk
/VadMxiRbPWCoy1S9wDXcJo2TaXq1BHGe3tv6MxmNwDmWtq8G1rijjklRT7Yyo/B0oI3BokV51bv
hR/r9ZADjVbPjnIvoKBRguJwPiO4oLLMrjKvLoTzN/xjjVpfLmViFJXK7DR2egKq/Dk+ka4A54DQ
vbe4vX4AUtO+fbduBQZMjQBXC6QVXsU0qFBJutGYOjgOxhQlt0cpMfaKQ49hpu70D7QKyZlb7eiF
OToOVWE28s0oOoMbPxnudOjd6oNcQaHNxEuu7nKynxe2qEyo0nq+5kUyn12aujefyHxFBpOaI34C
Ir1LnzFe54T3zMO46TbAD6sogqFMSXd2EgTEJUrxITFsdCSDVCA5PbXvItgQOOYI/3awvbBGbWnP
RSG/YEDTkb3kgZAMi47ukYnXxI1fWndwiE7DCIYVzHADDI4ZlgfWVq+4Xs5HE5giyN7joYVVX4fa
SJzVeOxk1ckxTvgofBVB4wyMhRu5jZ87BNwxhCawPx/jscDnBiTdYv2G8429ci1c6gAcqAIuHjog
abVkJHgE4kZPTzoYBnLM/Ab252Qtue2Mx9zmD5HJQhwJG9e6ToZ9JTTxFMAPqMg7ZwpmtRNecEar
fJV6UzDMs3S5I3Y2ZBhQzGlLE9v/vHxT39gCXyzz1KoXjk9UNYSvyZ7iFm7qSR7R+2aFwnVswj2K
6q4MuMMZ4Xf9gYsly6e4VlS/RVMqdqf+R8TkP16/n5GgKuB0BF06blCAdK6NzLyRGXlTSY4GZStc
KeiIHod9kVgT9NGSHXIyxQq/3w6AZH+uvIaySSUJfYg59oYHXs0A7+aMiTnIHt62sL63KBMkXFzc
IuM05sKsGbOTv56vLaDgy/dpTyYBG6t/K1nsettLAsGTRBIfTaECQqtkalYH6uyAMFAyMJ8f/7i9
ovVxJytCY0aA6CDoSmkLuZjVggxCPad29EdoNgZ7aZd7yknbDYfKAUE8AP5Ajz2Q2FOiBRUyhVPX
9xb1E6jg3k/DLC35uCCbln9JdrhPiWY7gVURmkxWcFmdsmtrKuWZQj2BPy0HBXEU8MbHMFUHvctq
y2igR6LzQ+rIYfnOKbIKtaacVVZanT3KOOWiqhaCXr3GUiX0g/On7r4EnGywBDT5QvAzpnZos6rl
LJOUy8aZFHJLI+p+PU9WYrgCyEAkFrPuuv5yXhjIwRCz8d6iCdyGYgk5GbzLzuRWvmJPLrrCuxhQ
R+lpdHlb3vEH1sK2DyMAJv+xSSuCq73CyXUTSw7Y1bR3IGcel0Pztpxmd7allxZjMCyaus1lAp8M
7RUM+4APjdpMpQex24AXsF8ciUJK+8I9qT900NaWvoJZYLBrKH7w8/YRXd+G2FvAggCAQokBZEKU
x1a9XnKznJFnP2HorlxVB2pBfODvs1cRaAw1NzGCozNHL0lwoeMp0MWSCuPAgdNiwxVEAPogAjy2
rmKwJrR2M85ekvNgzpfcSABkjucZrLksk9QVCPqXVk3lQcUImptIP4LwV1NCqTECG2Z1YiXMWycD
PRS871A7AHMuZSwZ5zltEjx7Av1LyT3V4q+KqeKzeriSb4dMhbBCGAIMXV8YcyFWgWAUmr98Bor5
exI/tsrYbGNwyUMQw2WVvbZ99MIklcV0pRHzZSAGPlSHHwMC9DpPiRlW/Z58tH4GZW+JFde27qnL
ZVJbmY2DkEXVRFKX+qM/oSxgCSfVBDzPJn33mX34V68PamPJx724idGSV6Z+7IjF8gRyHiizDw4a
qrgzmOUe8pFWB+FiR6mUODFiteCCYcZLB/OmMqYhwIb5SUA85T2bqXrrggJ6E7c9Tj2wZNRxD3Oh
KvPlvLLOB7oXLUUCIvtrWCW4WOCaOvr7aBVhmJzyE5BAibkRI90UMdNELt4Emibo3/i1DTyUmX4W
L3//nKJsUn6SZJWRdgve/Rp0BnZ49x9SC2OE94RdLnQ5lxE5tz4cYUdBxwuaEaseaZ+2NeRhRNVJ
czykZLxelFOAEbT95ETo8zOrRlun/dIe5ZR5qsfSyEtY3n36tPjkzdJAXnLAQD4mCb387f+4Psox
dfDZSb06iCjOxR/AAYKtL/kuAX/yj9D+W455uTqq6hlF+dTKvabieTQ65HWqaWZ4V79LT/PDWfSD
0MNCSpc7iuC0YubeqxoAfOfSPJULB+3EAdKBxZIyb9oC2oMwA+QjUeAxHiVkqZ1nfO13is3Y5Q3D
YKABwzVou8/V9+tQw4FcjQNnm+qgkwoI3/xinIoUBTLwThNa7c5qXtq37Kf6tLDC6kaQu7JMLVkq
jbHKUl7EjvNWvCu+EDy38UiUXQSGrY0IjtEUDIXKOobMIBF1vUix5isDow5oYSDzXqACyNL/3krz
CYIbD2sMfoNelUrztSjlZG1IlvNiSFGjfyFYSIJPzL4xjyJxfSpmY1qBvHB5TC5DZu16PUU4cAa4
diBsDD5tXE5utowm1JjtbOicVhZ9iV8wOWI4hTSaRZyd+q41CxHQ7nIx9RmEZk3CoBFYMVMh4l79
Jio8DLOSxoPe8riziC5J7qWAzBNRLMCqrNtOy1o+FRkEvRULcW4wLK6NDh+KVtcE9jJZavi3w27n
RUlnlDzwOBvXiKLUVW7oftu8drFfFizAFrnvVl/ywgD1Jat2GrmpwYMNzZYjAa0LnrZvvMJjvQy3
9kw3MGOAspcM6CAV37oBeZMUwFCcvIXpIdT93vAqzrz9ZVaQT7Jhl2aokzb2QQtYNWgJmh5xFBNF
HhFkJSA03Ra8wUE0uyMFBXHXIJ1Bgujc/gFb7yZ0elGdAdgGnVj6PaGIWadPuUQCqe7lTxo03hXo
YExOc+LN3NVZ7QXi1vQHJHTiyGhkDNno1L6CvGXpIlVYYE/8pWYmJnoeh91nekxza3ld7sQ3NvfD
ZrS5NErtsoARzGlucNba3CNXf+gYjgFlPV/ag0L0W8Da1I34iYljwkyFHTUw9nkdbxRjaJRJwGM0
8nuHEOdGbvC8eKpZ+8Cd2gBVPN3+jBu7emWQKiVMUVqFbQA6CEn+nCeM1R9Vw7ttYuPCvzJB0quL
HFuKZ60VYkRswl7bYuAGM+8Oe3KRtXVUIprlzdwYGBL3ORAZSfxXvmcgWzYO9tU6qAgSjnmkdxUe
0LkaWLm0mPks3Zcq74pJxYi7K0oJnG7YwgAmXMFQIXVwvWdhIatVNeu6L9xnPnJrR9oFD+1jhBdR
fixOkjX8DA7sR8NWkeDKLnGXi2+lArcRhD3qeNkRlNRWvquA50Z2PVnps7ZPduIhtttd4972kO2d
/bNa8ucXVguCWOby0PA7Yx9KjzWGDqa3WmRtKvEAKoKoyOJJVwuykqhHXJuR60QG0hH4wCA1p3fC
lRG56LRnmEmv/QIEJCyow0bKd2WQckl54uUZ1PqSryuBNU6PE6d6SIrqyp8D1b69h2fKv1uro1xm
qBoeo8cL7/SBE55QW3ayr/AaG3K/AAlCAS4Fc0HtnjIyp2ImJqkSgp+WnEVAv1lVka37CWsn2FoD
RR+ehgJxRpOlsQFPan+pe0xbPOZe9L05JF/Gu9ois6YqmiDPuR3k5vLA74KT9nx7Q7bypKtfQIU2
o8wKbUEb3CmO7QcpCM8Pi1WZ8TvkLhmutenAF4ulPEvLxb7tVRxXUXhWFggQi6aY70YWZ/ZmsEYz
BPgUkB+tOkuGWEttL6aAf2pj/VHFMW8KkS73EO4akhfG9m0674Uxyp9GWQ86qcT2yV77SlikEnsw
k3v5IfQyM38u3diWc1M8MEcUNp4rMAvCCMKgrQOdfH1MUTSNMEpbLc4cOBXGuEpPt6sG2BR1Z/is
x/3m5YRXBDJ8mELP+9oYn/EJWLrRiskwmgY6JId0y9j8HlvlNCzqjx1qN7NsLA0VI1znZ8twbJ5H
b9oRFVZIOkt4/OX3hs18cm4GvAujVDSvhFTL+jKQ/KA51vy7PIjHWKltrdF8NdWcFtoUOtSAhmfk
W0eFC0F7w6It2L5RLn4DFduTUhvlWUTvqXaaY4eyfuVCUieyx/8h7UuWHMd5bp9IEaJmbTXZstPO
uSqzNooaNc+znv4eZn23S6YVZlf/i1xlhCGCIACCwDk4jCjsochOF8+7uF03ueH9FaQKKNhgsl80
2YEQDZG60WW8HKZAQ3dGGyjj8lv8RCfvsU5AgXdWercYdvdJoRM9z5nNs6yN3PHyE5jcUS21Ksa1
kq58RATPnOEo+u0HBYLp8C7eVyADBrNg9l6sSCk6cHBqpMcA90Ai29ohsttd/QpQGWc5mk8dAJrw
knpoHuc3il0Zo8eK5/avj9PFmj+2ZRXJMxKPI50r92tjHMuDpA2hZneamrgdYJUGW17i5oeOwdrZ
AhCB9K1RR97Wb+RO+AZcvRDj6SC7weh90ZIlrEZBBjfjjwJlJknyesnpwmRv4smsjyqnjFs3LnZA
SLUW6SXvn5dS9Mpy+iKnYK8qlr9OgC8/iNmaYjFicQEXF4ZMZE/dA6wOV0+J209I13WZAFyIYSH4
ollQVMwcGn5jKvagTlba3lf5s1Hs2153BvMTJ0DQoHYlj85mY+IcLH4s7JmWKIGsjWjxyO6iBwru
k9vTI2WtAucdt6Hkapjyw75VShmMFmwCitlLR90CvUYWExkgU3XgzNK7ku6q6SlIH+TpCxCCc4x3
6JX1X5a4Esp47ZFMZaYUZMZ1rPLrw7SnDOQB4OroKA7XXW8qdCWNcdcl8MajZUG/inig00BkL5xp
5k3s4Sk68Ar3myd1JYzxy8CyjjQpxPvAx+gt8GRGj7aJ8E7jdcoCo0TlHPd29Buj8/Ny22KhG1WU
swF5HJ7M5tjXj33KK+1sGv5KBpN9lTm6Esbuo02OgG5suqu8FnMCjuo2ruZjIg+sy3YFAL7wG7fp
cXvP/qyPMcuuTtAKkKEKMmKyuH4agZUxWBT5e35JuHu20Q9zqU3GHjGrCvR7vJ+iBjK7C/y6Jlix
3eOlJbSnVwHZUcurNvI2kDXKYI7a2lSQIN0t3gyCyxzklumd4nTufEcbOaId79q0kblfLpOxzUWf
yhpNOOgWPmiHxUkP4auKKxqAFO9r3vrob115MVwJ6eAFXrJYAr5lMftFj/HOqZ2kMxq0zipwuekc
p77Dhc0WdrnXH3kvWJtK/SOU7R6ZKxndIhJORQT8y8WTi3MYOhzfRW3hxsJYSJpJDkjR9zK1lQko
sJkDyg3QTeCU44HDEXf8npht81wtizmIoRlLkRYssxt8GRzJlp3UjfDYENudK+zgprkY59s51koi
c/ykWa0WmTa7oavcNn7ROe1iT++35ft/KnnCLlfSmOMXhCSsaxnra12KqFjvQMsA8toPMiZpX3fW
3yKYfgQ9EzPvKLQqmKFmFNppspBEE5ZH56fxzonMARPv/Efc64sCXdgfOYwaxaadijLAgZu84U50
gd3uALz6gEZJF2BRP3nstRu3oUt5jCKHcpKlskekmzykxnZry9/oa3gIOPzqDPQfNP+iv+j2gdgK
eAB1xJuRhMul9FGwWKWmIa4EUqLDkVEQkt9osP8GhGTr2K3FMFsW18tYJAJGDGs9Kl7aYsp+JgKa
QW8vZtPw12KYHUvrtmlyHc0ErYsuZnDHDeAuoO5K2of3PO64645iCti10h2zX/qoZvOIRBq1APpm
26OlV/6enkuapQDPqHai8/CJ3ipApuMvaL/nF5S2gjwucnhURFJPX4guEwlByvJQnATAswafZTTy
6PZYOGa8H/IDH+98exP/CGOC3gLq0ihCfuv3jYWuBru2g8T63qPXv78rXNECJr59e0O3rfOPRCbk
gQAp6MriIx2jEDnDnkLk4OxxriKboXWtRlr1WZ0CuYi7cZBgN8UddWEU1oI2vBQHfiPyZsq+lsVc
xPIgHZSl+2jn6QAjk2CQYEb4EbljGbztYi5YpRDkBMyQINEtZlTlJ6uoOc5j81K5Wgv72jV2pl4U
MvXEd8EjagqZD9AHGfMDqQuYoTfRF0HX87Kcqh0PROwKNoAGAQDfwkHTuWXwAF5u2aDLJcYdsxkp
5og3odzVrcBuMLUloYkvKsDWE+wwNYeH4MHqsJujL+5HZ8Q0VWOjnQ/jRaIFolWeRjaVvvos5kAW
6DNU9ArlDe3RvKefUp9w5cR9ZULFxVb2And+43q0mNEEcywTSUjEUgp15IUmJoQxvNh5g0MHuUJw
eeVflAflWXpB6vYYeNHX8IU2js17RJKS98i7Uda63BTmvOLyJM5xhE0pXW3XAc8BaerxNxMkkIPt
0Qkkix+ot/LGtSkwpxd9HOYgtFDAknpy5Q/NXRu83HZEG++6lytjTq04aNXYp1gZHQwczynoJlsA
Q0b70isQl7m5wPXD/KU85vCaeaKBV6b4fRGl8woNcC/ouzXvxssxWBYEKhejQahAkugW5k4NCkvt
C86Z4ElgLrthq8xKqbUgJ1ffBrWyDJXzBLntUjWAsoBKDiUXFnpd1domn00k9cqueqGlJIJ70XLi
swdtG/hKEmPggGAxs16HwyP3aIzOXjT47/REnsrvy4GSnKLF3FaOvD3aXCAAvlVaukWnHevsynQ2
S2NGlhb55ZnWyCtXe6OPVf+hHRNEBCtJjP9S52xumgB3MOVRAmkXxups+UwONL/mT9VtHdy1MMZz
LfoAhHQCMiZFfyDtExn9lGsb1+8mlwtidiyd5SlALx9mE63Fo3MlWJqlWekD/yhxt4lxRIAHrQMz
bqkdAnAM6coCxYno2uMaBM2X2WvsWnOMO+qNKJeWBUPxvzsiUEXfG3e9h37g3bjnJbofPuBKGhhc
FfzhlLHN6vC90xSHKLAUd8ld6xYvopseSW43PwpQqAAJwjEPxaf4R3KM3H4vYYxLPuv27FWWSnHI
HNDZOhx/vKmA1ScxdmoCi3nAzVBywY+H4L/slx0dxpRwJvhX+E07RZsrvW1S1jDm7c0oNHnMkhD8
6LnTB6HVxXZQfb69oo1UFxjA4H4iqNEDrZ1x+J3emuVAEh22E+5/l8N7n48GyRHDPkAvbTrJQw8H
RsUA5AAFzvZfsH98EMUxJoO2NYAq0P4FIGYzR6GLMOYIgEYUPU7pYoMiyY0qq7oHbPa7icLHfNdj
2N1AMZJivtKbbfpAczLYD3opuF1ZG9Zy8TXMcUkaKc2HFEGO3gspp3iIgp16wvMGIFLVh9s7uXUL
vZDGbGUVoJO3iJADDqgbECfx5KflsXOxzl17nDjSNjf0H0VfDQMWo6osIU1MKC4Y7eCTd5qXe//F
46BFF6SAmJHBdhpMvi1laInSC9301Xvj0TiQffGNYnsun3DkuOwmW+nWhTTmeCtaB8rk7EOFyQuF
CMhPrRfCRH53aPA6Orfi+oU8JhIRteurYoC5tr/Im2KPu8yjY/rAm0CXGbExuP+TH/62DWWlUyY2
tUlNkhTQC8BaIx5mBDzAfTwQUC0CaO0w8ZA3Ny1lJY05kuCyBrbbkP4++hlgB/8dQPFWvfNCl8xh
G9u+TWd6BUp87RCfVS8+mAgR5R0dDKCD1bwqwYZ7RkupgaFqtJCDtJJxz3E8V1VL28JaTOQ3tjQ+
F9xXKPobrD9by2CS2LQ30jiXAAwiHiYH99tDB/Vh4OfAy8DoLtwSRF3ZqhTRdzJmNlW0YwnCspsR
0NPA6sAQnvi15t92VDy9MUe6j4K+SfPA8GU0emWvqLUAMWh3W8ZWieBic5iTLMqjWagEivuoDr+L
p/YknE1bA0Rj+9Lf4Ql6FztADuW4xU0rXG8Yc6L1pJrATAV/Re5pL3BmAdQAWZL0LGHKtrSAL3Lk
O+NNv7WWypzovqmAtxejFwlU7DTCUqAIzRlmvEbROaNkl3Neajb3kEhEMpCd0cnzS3ORx1o0GhX4
ZZmxX7T3WNmPusfZwq3oiVzqHxlMPAMDshiB7Jym0IMTvdPkZLAHtwcuBO175EijVnd1AP5IYx/s
R0ETjKwGEBN9LlE9Amm6XblUgZk777m5AUeDJnOyNW3qirINTF+PLP05Ciw6fRN5lYiyTUF2BLfu
5iQ45P32OnlimXOeFoJMphEbJ5Smt6TVXqqlryqP4XPbIFfaZM54aLZtrvfQZooa4CftkO5T13wK
PL2y1V9ACT7wHme2aqkg3fzHWkzmwDdLNURaCH3Kdf6JZMXZTApnCSYHSLQnvQRw9hg8LVNsC7lh
V0H3dFuvW5cwzC2j10XCmUCjC6PYOE3AjUaCCeGHjjSAThXNnMqefyvY1O1aEqPbBph7ndCrE0qQ
eG34moLxLfI6y3gmIO3RWu6s5Fal72JpjGqDzEzjaobA1tVQfy8Poo0WFq9DzVOx1X19iiiMB7VY
6mD1QwSouV3KH3LYst31wun/VzGqmtNAMCnSnPRIvAjBcPicnoK7nKBzb3ZoitZ/U0deJNlyQ2up
jG+tyimNp3KEYzghh3GXY3WsfuGqCWj+3uKhpm5vLiZjgMSGGc4rhnQwQOWgby5MdyEOUH6BTWPa
5HH8vlAgJe9fzFPSzWP9HuBpFMDhGBsT07o5ZPpQQanBz/HjfQXmFO/i+Bz6I0gdRKv/nBGOa9+6
2SvgwAP4GJowQcXBHJYqq5KmG7rJnR97N56c8KgcZFRt9b2OtE135UOLPkFP3wXfMQJoJ4/amY7L
9bA7cPOITmPPFq/5gIasK0Wsvok5VoGRxGMLRGB/LnLJloz4RUmrBi3w4n0iZpWlaEGGPsW0nzjD
NNSAbglmjhc671oUZWFgDUYXUjjIBBTTkx8RTszezPspTyRFGUbTFguukLYC6SMiUceBJoQ7eW+6
Cu5S4l2DHgTek8RW2r8WxsS3ZVCmEjSE2OIDvfE3R3X3bwZNWL9Pu90AoECHEgwQLGK08tIplBXq
hpiZWTBKRkHApn3o/yZW5Htexv9ciWJuMqKSTYlBxsWfIgBU9ecBBZmssW8HEp4QNrOqGjkWsmnx
DRlwtPUQirsqye+HrKmc25JYX3O1HibBSgQF44QV1jM/qs/Bx0AVOBafYj/36VbximeMnbPiWOYt
MCGSbI4grp4w7CCVdp4BWyO21YCTyzEn+UoQY3phIy/4g0mAAtme0+PU7pVGdarKS9vHBqi1HD0y
LvS3POqrUaUEDBNbpwT5Tj+Y6rwAxh/Utt8EN1Xt6qieSr/0xj2GuF7Tkrd3TFS6ksk4DTwc930w
QyZFaoPrxFkWH9K7waXgmD3vhY23QibyCvoIKG1jWeCUQkufn0aRc2/atPqVCplT3PSY2chrCDDI
Lk6OSuOrMsfN8kQwp7dDj2XQxhDRaakFXoLZBGoVj2CR/sjKl9Nt0fEUpGpg0QP5MNvnpZex0C9d
KPuJcS+JhdUmD1UG/GzZynCaOXZH7ZgVBsxWwEoAIVUW2frwmGRTP4gQRoD54CkFiNTg4GPHJIPy
aEazYpvyqNm5OH5We0z4mMbUWvFicvaO8fQfa15/BnvcMBurLqCO8c1wdEK9tJo0sqpFAH37g9aO
1pAds+nt9to3fAkaWf8snUkgArHKZLOGzL6WrdlwJv0x6jCGOrm35Wy4EvQnIViahoZUha0na01e
aOIIOQLgHtB8Ev0oOwCeLfci6spBH3C2dMt8QBuDDjPQpgKKlPHIlI57qI1B9lujsuvuPhp2Y/Wo
FqhQ83Iw9sLysW0rWewLbG10emkIkFXombcAqDN/K1uvk/1ZBBno0GNSYN+NHNfM1kc+pJqGgr4v
FbRNGGVhwjW6ZoUYVyU/LKM3qQxORtm7kfQpUUIX4ET3pDTcCqwHUZpYk3GuW8zbirKviAtnZzfc
AZBSACVgAPeLEoVffkhQdmSo0Fbk61XyFC+j+WKCb9rK2qjmvRNviDIw+ILkBDx+6HejRb7VvaXJ
SgBONhBVoyfhRN4ofE92L71nx66xxt6WvA/cx5fbprtxLC+kMseyqAqzqFRIxX3CG0f4PPJVRMNM
expDDKVoO6XjOAI2waSbeyGSOZXaYHRL10NkKASij6mx4liNASC7lgUTQFaXFPPPygy6B7HQ5R3A
yzKATS4Y+HJGM1QxNtCHP28rYcNP4HYB/GiMr2kymg0vVd9qQjtEWSL7Vfy1HU9BdCbNueJNX2wc
W0gB8wxARXF1Y6l7k7QU0njOwIONcXRR2rXRD11CYoM6/vLj9oI2bOlCFBMokVIv01incLZg1kk/
jdq+D97/byIYnc2aUk6SAp0ZxXeZfCPdV6G//2sR6O9Gwk6hz3ScwMttmVSj6FQ5U3xJGaw5tIXl
PVB5roZe2JjweCGEqnJ17GJBFLTegJCoRFsWRf2c9uRsvlJk7cItdtwZsy0zwCMqQMEQkjWJ9d6S
EUiEXub8ENjHffRS9Gd0NdiL9E2a3kj9qTIOkxF7ilI6mglEUnEn4V7byFYwTpamctF1qF9hFGBC
yVCzQnC1ZxG22zTPzTkeFH8RS6dNfhbhUS2/w9/OJUBnu2M4HFTyl9gh1AdcCGV8QKEMfQk+RsWP
gefTtb9wR7ptO5taXq2KuacrXQ38w3iGlmfX6O8L4HijEVY8VxUHuG7rqK3VxxipWddpi8dbBVTS
Xwfiwq/bocFrhKY/cmuPGCNFaqH0IABQfDN6SozniPcQsrkIQKzLqqzhnYodvWwUOTGGqFT8frkf
+h8D6nPGp9sbwmLs/t7ylQwmlMpDPdeTChkL+jFKdJb2XqA6USG6QfY10I55CAJN8nOWP48ksprJ
cONhD3IFC+9A9ig9aPkxFySOi9k0k9VHMalUTvJ+aUBm7RfoWrEQhrqHLO2ejLSqrV4HlFW81Ll3
WxNbyl7HAUYRSqDTOI84gJTDrebCE6XIkblIvNtB7U+4YZZWdlmCNAUxQKg1ey4bJwjnQ9INe63j
RJuNHALD7f9YD/vEKSphNogGlJiE3wIgRgYK+s7iI5CI3Ep9GNMnTXRvq/Cjae7qQKxEMmlLP8h9
1Dc1jnfWWmbwGmbnrHkpEScS4R6vClZX5U4YvbXACptUq85CZxhsocPjaAYgP/S+zr/C8Ckueicf
ctyFHJI8zOIukDt7al1xPo7Dp2Jyshh9w73spdMdyGNlI7RCgVdhkbZ2itBThxsE2vdEZqfCMStn
CUj8/ty9NvV7MLynUuyQmdiB8RDEuqWhH7Y1NEcNfRW39nx8WvJ3UA65+uAtiAhmCtiueDm1nWzX
01kCo0oigqvDrfLDoEkc5W9l59jvf773486wCpkY31UEocb35r8o5dP3CI+X+W45N+hEeFS85YRe
e45Mjoo+6nsrkX0kK23bQmRdIE+cUF7QXormR65yBhM3He1qaUxcEqM8y/MIckh+XwAY+W+B3f7n
Bf/ojolLRjnmeTgi8Jmgu1V2A4JGO1jGhLmIl6QxjlH7KQn2hck5oiy2x5VcuvCVAvPCiLsmw8Ki
6TlumpM0mnaJySul9efEF4FPGjuD/qLoT5nRO1P1Ka0OY7AzkvusCG0zB1UCOUfClzGudrfP8tZ9
4MKcqL9cfZoykzLocDT95m1waPMOSmOmRbEvRdBODu+3xW17/D8bQC1tJQ3kQD3YbpB+DXnvFIsT
K8AQVt5LYB38ZU/Llc7pp6xExUQqQ1HDwsb8Z1Xv5VEAnYcDtF9vQmtudRaU59tr27qtX6iSCS1V
H9SkyiDRlH4B2s5q4bnQClzIrqwe2h4UfqPiKg3nyeDDwV974z86ZRxYEcnzEuXUIYi+KRxjBZiF
KApMTeIqQuRMGhxqZbXzQxxkbpahV9zAxC0qaw0mGxXUr6v9LKAhGjsecrZ707qAKKGJqJQACVRn
NmEB6FoehA0MH3yYIxpslx0ejCzaHUD7oW9vADVVVhFrYYz+gzAUu6SDsLH/NoJkFDBQ86/bIthB
vA+rWstglF3r49AinMNF3Y+uBjKM7tu4A8jZWXrufhE3d5LSbnmlXfrhNxbGPgqRtIrFAUVxfxFk
Cy5gpHwIipuh/JIeZhBC3V4kXcMtcUx4X9BsPuZ00yheImUFj306Jsdr5+BsF/sar/ZqLhkKsogR
t775exs7EncYm6c5xuGDvKhsUsCn+lmruM0CbuIYLXtR5KJW1Sjfo+7RVHo7BmmXolhJcjJTw13G
chcZqj2qXwGO5WA8l5P28hbORIM40WczCbBwUvst2XczajEct77lZ1dmylY76ripyl6CiFycbBPV
HZK0lrDcS1JiNb1/2154SmaceiFPdZlGUHJinnLNkYTI6kEROx9k1Yt4A3k85TEeJUD9LmxnrExN
nsLki2J6OredgBr41QFAMzueYFF/BNA9/r8KHUoZpYGxjMhvk9FTu8HuZv2uCb80QW11BSr48nub
3S9zYpvF621dbjuYlWxGmf1kNiUYfhCPa6fwdS9xgEgmW6Dw6GirGAa18V6Vfo5MzqHf1OtKLqNX
EzVttMYgihSg8BibN5J/09TH24vblIH2H1SUcNXVdMZB6wVp84hARl+hc1EEnZjy2hFOGOYJYTy0
XM11pqQQAgXqJup8n+SU80y1laeiYPn/18H642XSskGieepY4mTVu6z5fltRH+AsVxa4ksC4YEGV
C0WukErMfXQOQbUakYdh+DwUyPjF0u6N+yQs/AC3qm5KML0JPrRmcfIaZMhtaGVyfljkwZrkwpKF
3AorZOxuRSw17O1ceiiNlzD4Zij3RP88jj9kQPSa8RMIVFve2DW1VnYdq9s227G3TIOcLj3qlLKE
y9t46rTKitA403NuDiyY3++4vFIYc3WQ5kjssgY+SAHRl4hsQ4lsI/NjoCqr/RnUxqGqWhLeacCX
GAv3BIgx2jlISmsSUyRqkWX+JMGb0j/37V4PD0b/HEXgmhbO6DW3Qv3UiAMnW9lSzdqImNAkd2Yr
gJ0cpSvtmyb8lNPnznCjaH/bkjavi2sxTLBJy1SNBwm2msWW+b0AmRYBxmGxxzy4Zlp4Yt23x+Dr
baFs79DVbtAzunKgoA0Tk1jCPStMbA1bPpSDBTy3vdHfZbBTEyU6hCjbqPH6ilnQ6a4Zd7LsD3Vq
KdljFzxj2MwSIuEoDjtdH505f5oKRyoPw3Ra6tHK8qNZ9b6W+3XEK46yDf//+3iwYoN6AAXDj5aM
1ceXXWCqrUSQxo99+xSg2vGg6IuIwkWY97uiUHNiibNqjrYwJakjT2l210VLMAIlret3aHHXnHns
tdlp+9wYHGBSFE5Q65V7W8tbBkSdKLoZQJ6Fiu6lkgMMeSm12qo+0KqUV2CJlN+KaGhzp4ji8GcN
IO2FY7JbgR44zWAIA5wUiOGYGFHj3a0WNQzlYcasPueK8N4uqHEsBjApMAF70Cai2YIWeX+/0LUT
YRYaxpIqZgFqaZmJLtE3g/wioA3hncetlGkthfEgZmkWYkkgZVxmrwhCt4t7qxZMrzQTTy91zu5t
ham1OOb4B3nSzq0IcWHsK4UbDZ+CinP2twxkvV1suF1ao43KTPNl3U9ktwlcKdzVi3N7d2SqftbH
65guAkaICPhdtnydTL0izOqigq8GD5gdpkI71+zyozb1Ti21oJDZm3hOjMKHoLabOccNFbNl5Fyn
b9lwVxm6k5ujVfffzDCxQtUbDMntxs9g4LJ0AHYKtR0jgIWy1avqISYnocs5dr155NdLYDTVl0Jv
xiOWMIBtT6ts2tUJhtWHyo395alzMb/rxCk6G2+rbiuPAIomUF8B+6rL7EN70RdqMmqiRAc6bAlN
C8HIee7dsjIUVMA3R8HErriEDHDBBQGYtP0B5BQRHrhSy2g5q9g6OAYxRUMCHg6oGhmv0Cu9oIWl
KvmK+RACUwWNAZJiDQDfzniEtJuiVPCeg44ebNYqIyotdV1bVIP4jbbsutmES47sPpHsiCxfW7P6
dHt/NoOnQRloDFEloNOj6l2FggSD1XUJID9f/ACLL9C6aDws6L7DuL0FMMgHk/OetWURdFwDxgjy
XzyNXgoMFjLVQQ6BGW4dYT+dxCDh3Na2vMJaBOPnFKNXRIz2SH4pvTTNTpJbK+2tKOZYHm8ljH8D
UbOESKlJ/ij6WnTWO84leqsz0lyvg37Aam/CpNISTCNKfg0sq/z8AcKEcUrtHlg3dv7M41riqY0x
hShpMrHBhJmf9aqTz7FtdvLrsOi2OMSc6wVPFP3/amVjh1oxgH0kf5nOQVvaMzk2dWnrGWeLtsL5
WoPMaQoXUZsCoH4jrgL/coktHAKrw9lN9fuadChccrpsNo/vyroZNxu0szDEDXSYGyhIpvNBDF4r
8xfqMVbBazDdVuJHs6dpqrhvXiqxajVzEogg+V3dIqykgGQgwssY1OciUNzbfmLb1v/IYkyxSetw
0dNI9sXcfJy09qHk4ulsq+6PCMb8lLSMqwA48yjovJD8i2R+UuTvin6vDvvba+HpjTG+KBPKxuiQ
l0zG/Rid0iy1SHHGxZ1Tb9jSmUk5ooAtj0469tmtAlMzZmSgs8J8Nfr9JO9ur4MqhM1KQKyJjgoT
NFQIspf7D7gZo6xG2JqIylfTH4wlssWOkzhs7cpaCONLxdmUgIILIbX0XmpomH4V6zey5JYptBx9
bcYik2AABA1qIAu6upbkqa7FM2RV4GJuQONFJ7qXXejP34uvtKMYF1dONNr0sRgLxrQUbeYA+eKl
EpNSMHAJQmhP7gq/emjBmimfJ6AF5g+UIoWXD20+F6zlMcYHDvZc7ESwBFGIJhm8aDHgkWq/+VeM
pJsWSCiGOXodoVVm88yaBMYkohMgTT5n4iNGXG9b4KZxrH6f8UCjQoJC03K0/gqBJSt4OQZfQ3RA
liSUnI3aNPaVKMYBLeilx8s6liK3/tSd1fg08x79eSIYU1D1Vih1dPT6UnOXBI/6cmoiTmayFY/Q
l/TPhjC7n2D4RdZCKEwyH6KpRs+AN4ySkwMLF3e/iVMy4m0/3b5VlMX0cRTWMqThbeVUS8ljRgKO
e+CJYOJd0wljQwbobJo/15h1Gf6P286UOjtjKEagDqGTXX8ts8+p2VkJb8R3Kx6suzOZfY/TapFk
AYGnl3aqFttKcKpGkATz0Hh4cpjNl4UKvIgN4o5EDsPoyeR1bmsr6TPn9qnctGNZNUUV2Mo6+t4v
t72nXGzajKRnyMHEpL1XmvqgS7xHWZ4UZjVlStJxHCClMe/pwwHaCJeftxeyaVyrhTD2m8ilMi4Z
rgrCmO+VUHHGeNrdFrHpwVYiGPvVlyEH5gBWEYTjryaLfhiJCUZMdBjbOVF61wwqHprCpg9YiWRM
Wp8S3PsKU/KjECBCtfBZWzKMs7bBr4SIaCWSlNMU5py89Hq3VLAeILZiRgOMgyxFXiOhJSGNdeIX
knmQasHKy/4sSryAcL1jF2LYYjjRu9zIKo34SfLFnJ5ymWPaG+H6UgCT88yiUQxFh3VoaGIHnlW+
AwGfWNh5aZU+RdDJMRypcIzkeseoUICdEtx+pCviCNPImigoIDQWa1cEQ0BbRhYhvdtXYOoYWz+q
Y47pb+7X7xEeECeaGmMkob6MoBiUgV0ONMdM3aVD6ch42rht/Rwp7OjOsMwlUD0gZZ4KvLoDMr8C
oyEvD772e1CfqhE0RwBPGJMOl/4II7ZDW2k1odMrRX0o1N4KYjARaJxsZHM1KzmMRwq7cIjVCXKq
VEqtQYjwTDTrdmvoHLVtW+FKEuOY1LnM04hUxO8PmU8p2bQHyVdPi01hLjJb/fEftmkljnFS4lSN
c6tAXBi4BSZ+wsitzffbMrhrYiwuNUkdJAK017r6d0poS3EnZm9yKYpZYfMwHq8dL4wCmB0UuQYM
DhqTOjZjqqMGkBJfkgTQpxlaLdikyOcBo5JiNVuVniyJ1ZJ55IVhupDLaxMk40ZmwokjOLLDGE0E
QLNZawhepfzeuGuxa0KMJzt7Upxivg/EjGOXGzn/pURm/7JIA5du3xKfTjxTgI3hqLuaZe5KL9vx
8Oq40piNHEMhMnsN0lSLAjODDhkURooleoUbe7xx9Y3WrIu1sfNbcZ/NRYiLBohM1DdKYF3s67cO
N7dp3+2LIwY1G1d5o4MOBp6yvsXf/oPZkt9jTSqKzGy9FKUPRTBKKn/XuzKOIhAOfdCbADAFhJNP
PJT+rQC3FsdsZToloyD2EBeW39ViskbekxcLGYTUDA9yuABquLKhAqZIl95SXMKlRL8ijOVxMK3K
j7+C0dYud+NoLWf9VH0SvoCAAGjaKS94bwyxX4pmzuTYD20idBBN0YooE16hW70nfiDPxLyOr02H
s14oVfXqdhKWCHtJMCAs7GdbBoxhaXdH+YRX0R2l7P5bMJgrxTJhSAyCfgHIBEE1dQEMXubp5+Cu
Axom5Thpj4RTetyMeisHxyxPV+IyyKsEhXywOQyyXZheazQHqUk52clG2eTSlTILmxstXgw5Q050
6t0PpHDiyufwLgU7RukBS220DO5Uz/WT2KVQNthWctWLRQltVrXkyaYQHcEJ0u2yWIue+zB5BH/S
r94UwQg31ncV8EusHNCLnOvhRi/RpckynzER0iZ6NNJNpZjLsw34yKPgKg4mScFPiTL5X4MBXhkS
E/21Ngo6UcAxQbcSZdm1wRVuN2DXzeDleIhCW0kNhtPAlghuP4ylMsJUTYwFUlNvPp1rJGgCmMmA
VnDbi27Z6loI49VKoy+CpcCKEvKQpwJ6Lp/HFMjOvGfuraC/lsOEpmVG6h6B5MEvyBNIu72cXuez
w6C7wSxynhi2FLdOMBjFzah7gegOp0Lpyp2Mhu+8qb1g4s1KbwWEtRhGdUpUAz9LRx4DlBZnEZaT
Eem727uzuRJwHFO2hY9xm0tHqRtxiIe/j5jjNkZhAfpFTIlzW8jmOlZCmHXMYpUaQgohQY1ZwWT6
kgvh620RG2/Q8BkrGcz2D41c5EqLPJai6CR3gxPvyTE+IcoMtvYMPFIgs0tPC69Nnn76VcL3RyyL
+jqaUUKKCAlfRZxA/jy3TzlqCQJ5SeTjUvwtu+GHe1itUmGuqIu+tGa8wDMCnRjEqvAPy1F8n3/k
ApZJbBWczTUC+mfuewNPv2zqsEy9nqUm9IsBIxvg86BsEezydYDc/KWxGgDN6n7++faubvmO9XKZ
pCEcjAQJLpablC/NoFo5gM2m4U5JXm7L2fIdaznUgFfpQmfEhTJpWNxg9qElyrVDynQ3BwWo5yXd
MbWC5xW3M+mV4dCDuRIZC4pRZ9mHPpMH5O2e4ZdvHXA8c890pvfb6+OcchZBSFqQtmcy9NiWD1IQ
WXW3l3ltzNwVMU6xL6qylXOsiHJFLE7hlK/AXP59N7jnsVTwLINxKQlwL4NMx4oM0Q9EyWtBFhY1
bsyrQfM0x7iVLmvVtpCwKD18NbGo5C03vdubw1kKi50Qd+igUKiRZ9GrlGdWN30bo6diaDmBmLMU
lfEdcYZ7ohLCC5fCnTnsWuNrzGuZ2sy7VwdJZS4YADhPxbSAujpv8UAC5qH7+kH/H0andubOo1MH
cOV+AfeFy5km4hGKWdOcNLlJeqRoFBI0P6DpqLBb1R5s0Rt26M0M7JRnEdtrNHHFB6i4gZ5ZRmYY
y/1cqpA5eRQgPXSrb9IPBdDsEg0xocW7hm7u20oeo1NMIqBdepqQpc0aZgJ6zY0r9X1Y1PK/5AKr
4gWzsAQEOug1Rjoo1E6Pmad8sFveSNOmsa9kMIvR+ywohwnxchlruxt2fa1Y84C5gJBTlN6+uawk
MbFDKyulLUPkndQUAavvFsTuLHoDHHYCyDSrXfR/1B8TRTQFAPCYvyQYTHEH9ORhshXTYf/lFK+W
Ra1lFTckIWv/H2lXtiM3riy/SIB2Ua/aqlRVvXtp+0UY22Pt+66vv8E2zrGKzVOc8X0xYDRQKZLJ
ZDIZGaGQDru4RO9ZZObncT1rre3fjkncjG1nhS7jzkqn4dmqKOEKQwP4hyml+h3RmljQe8dp+cMN
C48GKJYBjCSzCL5sstI8kSs17O2XZfumIj2spHOCTugo+r7lYDI1w2UWjI2Xsu2NMmMz1yixlLLA
s4xRuopUOV370tYP/ZKgP/qUDqJBvk8uKGGGjO5oggo/qhLXc6lWmMPRBhl0+pN8tR90yM+h5dg1
w+IstUEeLj59oC/ukvlfuwo1DPCdDnykjAL5teGmHapsWCo7nDN0hpeTMsEzI8OpU20WDJL+1HUc
vjLFtnR0m74tA5RiwqIqj9P4QoVjkGWoH7Oqttw8Tc62FH2Vm0aQ2HCC8bVhJmYZKwj6jW4lSPvB
FIuJXY4g+DssqJaXKICKSKE5FbRre0z8WofRVqopjsLqYp5kv3cy1EB96DLG0BGyD/JlvaB3/6EE
R613e0tyyhHXppmAtg2m2S/pZIf1zwJjvBQPC8RYo5fmHL3oIyq+lV/cSSJc9/tIcG2V8V40lWca
aWF1WHK3HnG8iorKfAuoRlLhdIJ+sWs3jfPViI2EuikuT8OXTNTDIfp9ZhtIRlxuUV5HYTN/XsDb
VsVHwcrQmb/2fnBC4cWBpvNgYGIzOFkB+VOsLDbuRl2oHfG84WcZiPkVt0W3GTqKtB+3Lb7fbtcG
Ga+vkYFEgMaQsMyHL2n/M5XW7yuRD5oxu1XVORMBM4m6Lt5ts+9n8tos4/xRNmpjnoLGtV9GB2KQ
jmwKUCXvc51rC4yPo799MGcJ3hbhClHYzkaguFaLTrf3Sci1FTrO3ek2yARv/+lCQlkGO+x0GtNz
k9uukDRLZIc5q9d4nOO5x3zVdeGS3K8tKNYZz5L+r8vB1+NhTjQ8UYzlZrQkBDjZW+WjtnqJ2vvD
4txef9F4mBue1ia9pG5YHdOG4l4dEIS6unIGS1BeE/kZExHANZqraoyIMHQoupbPVZ3+P0fCxIS8
2gygdkYSVlE7OmaVXVrUQCH4srhWlv77QjLWh0rAosaGpij2HctMjCobIeUTdrGngig+Pq1fms8W
1HoaaM/peDyrDiKyDu4c7myyIWIy00ZCcTEkQCRXXequwu5wbtjbmWDCQaw0UzrExA6bV/OQHvuP
kjtAwslfwNCaQ7xPVA1S3mdu1/PIRAdrs5V0XjGm0lnd/Nn4DuYbHPeDswZoNHHRjeepDuUsf7rt
95zi17VhJmDIeVOXVtpFIcHb/2v63KCvOHeznxWUZz9qJxWXifJz/U10MnL3m2GYhormFlDrMOOd
N7sk+QKzhvXRrEtnVl5m8m1FD+bt8b2p3L07wHaGmPHV66LGhK7kFEgP5tcqXLz5Ky3wFQ+RZ7nV
J9qw0V/MgLLQkyDxI1eYWXFD/+4bmGBpL1vb1eYUhbk6P9VK1ThjlBHXtMaT0cqf5q7+nKnkuR8y
dGRJenFO1zJx5imendwsvlNSgE/D2IsSTP4++r0GTGwdTJBidDoihbm6uoG3vdSP8ABkd0H1k+7d
EtRUjjDX424tEOyZQBEQyIMwVicUzMHBpxpo9XbVpyrUYdZ2DaQTAVWIj3wlvO0C3GGix0nWQSNp
mybjAUlXGHEtSyTUpdlppNYxP982wLmPYw/tLDDrO9s6Wo9KhQA60FziZ9VXjjmk2reTAtVvDfAB
0STyvXpnkZnEeu3yIe7aKCwTtwF9SoZbV/8F/4Il0TgTD5yhXnI0TpovhetzTcXSAhGpCncLE02B
vh0gBDILCKmnxuxieyJop38dyLFFcSqTXkgnml3u7tnZYY5MaxzazJByOMxpC6i2C9E9y3LksL7I
XumVL2g2HZz4m2BRuRGZmAaIzVVgXmT5OpOylrWzjXnEyRZEX+PVqUI7yAL7Pkq9+hWiDphh2iOt
3muP7fG2ba7H7kwzB1xpADhnaki6bQ3NKTh4IChw24JocMz5Bp7LJdEMpImqNaOgc2xKKL3ohquV
mVPnPcLBHwwJGnCgY6Z6Q+obcdwuL00lK0GKBYdN1J/l8DBpgnOMN2X732c2hK3gYT1qM1yW5dNY
n0vA/27PGOc6jqY7UBVB/omyZFrMojRrWhXWghM6uUR30wWaoBBpyn6ajorreOUmf3Bd2JtjVqgh
ajduI/TJ6jo2nKrQs0NRZo1jQ7fAuz003tyh0wE85Gi3oW0x156+RlMtdTWqOJH+qnTnLBc4GzfH
2Bl4A0PtFl8t2rJbG5WE44poBZCcm99t4Bqw/M5vL2pQP3au5Ik6JnnxaW+VWbABQLiqbeDjxlS5
U3+0ZXdW/h7aT/9+9iD2Qh+Z0eWM7tPr2askdTJyIFHDSf17VlNHF0GbePFvZ4B9h1VJ1uPhFVsn
7Z/NoXZG7dJUgjyefiSbJQH0DjEXtBAplsx4W6sYSJMsA6mAPX2N5figFpqrF50j6etnKx4+5JLy
og+ifkZeGFJUZH8GuohQLmVirC6hV1PvkQUWm+YVc+Ik67c4+5hWr/VynqANf3upuI64t8e4RC5p
ci3nWCv5aYL+Echnf4Fe/MkFHwoSQdDvhyLIJs8P90aZuW0MaUX9VIEIpnJZm0dDPTbVz0ioKcHb
xXszTEZdzMYwExU9/fKT9TCF1QNQ8sfiPLnQiPGq03oWvVPyI+Ju9egX7bZ1bhvqVI/mAvEhWh3S
/dadji3Qp54aLIfmDyRI3nzkv97CpFlyZkq1YcxGaC6try3ntX+QB9/KB0E85G6G3biYsySZk85q
BssOK810tiRz9b/zLTmT3J1S1ZFqF0UJwTWFu8d3JpnyQ6KAtpOgMTXMyi9NHcbdayV6GxC5Id2L
u9Wy7aUwTGvACdldmsFwUjVo2s4basFQOMXc62ViAuIEEax5iwwExNaD6AK8onTHL/RuYd2tYO+O
3fJBxP1F5+dd/Po9f2wZopqrvior5PiZvDjTem5zH6KKrmxc5OhfvwfQ4ekaWkdxodDZ9uHSIpWm
rrg1gTLumJ/SN+1c+SgaEd8Jf5thNlexmcM897gzZm9Ieaq5nBz/gWguP2z8tsNsKkjYNkmEKxka
ORFvkx+mC/0IH9gic3QUqEsNhzhQfgjiMO8OuJ9DZoeVxqJvG1LFcPCm2rECKMb7fWC+0Ifm7ATt
78Ntg1z3wIMRKOtNKhfBuKSsgFSvSg0z3GrTTcqD0Z5TnDb19lxnr7dNcXfyb1PsaT11SbwsMdZN
iRv0Qp0zqwFptmCP8RZNlU2iGZCOgSgFc25mUOYiY4njerTIy6RIH1dLhFTlMNPiTqcBfmCBuwUs
/8waqZGlStCooRqsw4ViXqjScOyYuhN59G2GKm+nkI7PH0qPanHbH25PJG/N9vbp33fxaoryLUID
Mlo8q+TZNIzDWqAyNf/oizrQZ1HVlLfd9taY6AjOjdFGpfmXznEFnWMNPLdiJXVuBqKB7VSRIdmO
axBjpycFmvLACe1P31vQh0HrVfK7c+Pbd9EH5bB8QpEPcymUgOIgmAhwsEgj0YxlyBaLrsP1qNMV
PQLp/l0TGsfliJLLgbZ+Nci8RRh13mTujTEZz9yn5kAS6ddk/tKL/yeTqdLfYaP+3g4NMzsXgT6E
Ek9tL/tL4dKejfEIercLOZmu4iQeCPEg1j7c47bh2rkTPUB58CCiKhVOLN2qu29I8HCZ2Db2u/GC
m3S4HdODfTeh+4deaUQTy600aWBGoLUzoApYnVQFwrPplLWbD+mdU/4XtSfhNa5B4wZx0syRj5F/
extynoWp5+DMA46WdsAyi1lVc1KCjFnzs8sGdajH+aAck4furH6w79qwAL0AeSaf56MQjEST8Xer
a0JGEwhu0yDsmT6UZp0sClw2C6lI/d8loOmHPuwO41EwRN5xhNIEuNNtDYT5MhtqUqnf1HJSffOp
/ItW72woAzoLMmd6HGV3ovoOt3y3N8hEgTxLuyrPIdvZ+5QruD00F/WgQRW1eCh9PMCfey+5r+6H
Q3SfP+B+jLYVkStx9+ib6iJteMbt69pv+5I6GG53vg7D/9mjVGxaMLd0KO9WcWeHuXLJxpK2bWMp
vv2ig/jaNT6nx8TNUIBvPfuJBOVL+UHG20bqmc+3TYtGyDruWkmNPYFaAVSDGroAss6p45d2UBxV
6ZweitQiJiD+XiGGIUNEDlxUGjNYxc6HpZjl1W+8OXG7y3xIwc5zX511QIjRFSh7uVfoTn9U71TB
aHnpvbYzzYw2ykCDF1Xw4WUGIOWbMQANMH7TFpHfcDrXEA92hpigqyzpHC2rhDv7ZUTMBUrwaLoa
ThTluY99GociQKaLxSH+BOE8V/QB/Ii7+wAm4pIOlTGJGKufhMUH2jpnXqgwfOeYR8kTRSFuGrQf
LpMfK3LSjfqkgHjOm32QOymeDsAd5C+BxKz+GvFmARUst3FtL8a/61kUf4XzzeRhuZpIjZL069sH
ZIeZytIXjyo+In4aoGbn9pfVGx9XyP2mXnH3RxtYV0DzgnwcZwBLJtnMszlv5rYhD2w/TbqrfwSa
TDfdCM+Ena8G8oehd9TJJWf4tqt9ub2JuUWGvXnGrxXd1tutVTYfA/fLzVmh/eJLKNhMxO1DNcfD
hv4HWwlXYdT9dbBognXmOjTW1Txm20zba7sfm/WCMJ3l500THay8821vhlnYKhmTeTRhRj+oLoRE
DrY/B3oA6IkjWkRecACrBdByaIfCKc6cN/UwT3gESwCqKf/up+cie6rqn0ouGBHvVrIruLLzhor1
glIXBhRDr640IBYkElLgZnx7E8yc6XMOcV3oiL+1BCuqYwRgMdcCXE6gdNJiBvG/kx4Mrn7MX9DI
Hp2BihLNJl1/9kjbfwSTLuRb1k2NRKzQaD7EwJBm69dV9PwkmktmxTKj1PQ2BvgvMddHa04fJLlx
bm8trlP8Lvu/zfUuc1WtHkI+6AJ+K3OVvZM8GEnu5erH22a48Xo3XW/J0M6OTZq8MLvGBk+M8jC1
yt3WSEE7tOdF+lRbuZuPn+U8OkjpcKoT41RIWyj4Al5+t/8C5sRIdFVOc9xxQ+tF+64F9OkGEm9B
Uzgr9MkTX6SKww1ae4PUg3ZDhj7iZgPEjrcipK6Kk3kJ3mftOwgM4KyoXElQvRdOMbMtWk2vm8mO
LCqmcaEJ7OQYfvSASts/yBwF7s+++8bovQYNJyBM4DtsnagnTzopFHdU4k+CdaMb6cZGY+GTRact
i4H2AdSmtgCiN0/6z7ed7gJ3i6vIz+xe8esHpFYfbhvm7wwCPmMNsE1c06+Xr+7XTa1bjHDTtiDb
nmPFdNbuqWiC23b4M/nbDuOX81xKlR3bgARWq2ObqbNVP0guVLimR+S7abRxN9QxICBuGO8YTZL0
CChv3ugB2OvGJxUEti0ErqGjKPBF7ph2xpjgWNh2afWgTA1VAxq76KRGr6r99+154wbHnQ0mOBqy
NlnFCqRyUckOMb/1jSBiiAzQq8Vu/3bTLG8NWIFCkCgDUy6D/1JwL+KmdUio/rMo7O3WHhqpH1SY
0J/wpkc+4pXhILu6q5zHQ+1CDzw0DvEjyCkphV92EhEycPoTwFy7s89cVdA9Mup2gpM0aaP0NE1I
JeN1UJ2isXpXazXpUc709eNm2g+LlZkBCGhTwRO3YJY1JrUzUkXRJBnPwmgveRhM9UOcv952FH5g
3I2S2clGMzRpPSKD68D/MtuoL8u626SF6lXqHGTG97WtPqUEnZF9VZ+KEV3CciOAfAo/gtnmo1nI
wKzqBNVuJdC8+hB9ML30Ige0q2qo3Ntj5gYv8JrKqFlaOmFbIwykr9DSkEmo1HOoWKMbmbLb58iE
hAAyfmD5rym2hiC1HVilSE4DS/6JMihAIcwtU5yqtGIhuooJBsY2xPVTm0gzSKbDSUrJ17qT4upY
V02p+zMy39M2rNu/ZxKmm+T3ABkPXTQTVO89Ngk0u7YgPWrHzOuOg2OseC2mBT7RGPnR87dBxl/T
sm9JEc0EkoPkXA6SUw39fT2ImNn5O++3GcYj4wESYCMoacNar8vDuizaybbHyfn3ngjib7CxgC9I
wTxeR1EDfESzUU94CASJOVTd1rz3JMi8R8+37XCrontDzAFn2zW06mrgpaAVPPrZI3ir0cM9OOpL
Go4XdI4HoisAd0+DKBb3KUqCimel67EtbRWXtY4jiNbTNS8+TSDsye5jdKmjfC+YSN5yATApo48E
Uwk9ymtjMwiz+yIGQGfaHtPpiYjadHlet/99xs0bqeoMnHgIxMOl6FVXsfx++XZ7kfhjsEHqC9Jl
Wh27HkNUL+uUmrS7SDVPZJCPqtUJIh93GBooaQ3AbUybBbGkxtzAEdA60iq6U3euUUFxTaSyyYtC
JkTr0Q1D/2X7zeVcLiEdCKe2SPQoqWVY98Sv2tTLsk+3Z4w7HBONv2hW1IGwZ2bMmNYZ+IoBwQe6
fVt5Gdr2KI1Pt41wS5YglQd2HwUeC7N3vS7NksoZoSipKHeWYHvMAJAun2knX+1K7jo6cef1lwpI
R1EVnCZRbFq6t8wkWe20mIM6o4UEGnaKYxbaAbWYkzaDvakdPkZJ4tnJ4hTpn0zr7wGzidc8DVGB
qcW0Jv3ZkIaDuryssmDH8m4uOIrAzwbdZtD1M+Ehzo2NKKNshHV5SrrEXdfHUcVs9k5vCVaQu7FQ
l8PrtqxBiIBxk3jqYnNVK4IesDYYrQraRbkgp+f6PEIdiHQsSq3FxId027LMWGrk9PqXBBmFTj5a
BYQIRKcfzw60riFHAWCFBfjQtS8acWFU0QxEcZ73jmI/xe3XCnzwIEkSLI/IEHPMJppSLAQqEWFj
hXJ9SKXnqcsdK/8m2Fw0MLMuvh8QszY5ICnLWsPX7Bfz1ATLOQrqcAz/SebArTlYuOGB01xTdTza
X09epFp13dJOqSmY/ejUH9Kn6aiG+WXz68CeXRGmQmiQGdyIvtwFNPpWODeu9aKfNBThdN3rzsad
fcCNuRQyY/BcfT9EJqGwLCuuzLhDgAdDzKoEJP3r9oJx/WI3h/Tvu3tfDYBnHelVFI5Z9m0Zlb/N
1fDi2PDQPSVwQV5034+FuSeXWbuUJihvQkVXHwfb+rgVptNCTPr/NyImvJOumzSLADyfQ01b/yin
Z5l8H9MPt63wBwNMNHgpKbCBcYU6NXVdN5CAadbHNv1E1EuuHW+b4CZ5kJdCrwHYMGyLJWVfVi2N
dYIkKLsY9hvJveRODrRz5XBxx5C2RBuCYdHPfrd9TQ1v3ghJkM9m3KGw16IBYgh1oNi+R9v3fR2L
cmT+LrKgmCUT5Cxopr92uShVCSnT/leXt+rTDoPm83aY0GiGI/ezMCRxXRxRHOghmNRYhlzoRxaR
bWFMySWZMI1VkDyMhqs8Aerog4cOcaLwIRr4eHv5uFP52yyLWBqGCfDNyCZhH302oktEBNuJP4+A
KNDdC5UcNiGvLdKBbUamrykSmucKlFwHB3xAoycdABk4ix6JuC4PBAbANCaIoXUmFm1aIm9jApff
+lOa/K1rF9MU8XzQkP3O/3Y2GP+zoniKiUJrNGF8T2UPsqA7lgfzYqEhXv8majng1qSsnT0mJnXm
as+mieNKfgLnkG+fcTTeQdgucfLDcJr82MUpiUz3o+qBFCsQHf9cH9mZZ2KVYbeWDA1LO1zNc5l/
q4zPt32QH0Js6MBSFSVcTBkD87iQaplQcEouIFMGH1ETJoAKQaQZgoMhZXqtDiKUNG9QFDBKEe7Y
Viz0MI7SbpIJSvOm/DSYh2UQ5Bi8LHr3+yzecIjmJrNtrBmVZKbCHxS4JsZx8NwdjEDEAuBVthSd
cQ3VtLN57VASX9vIizP9CaqGoxubauzdXiT6Q6zP7w0xa2SBBKazKqQxdfaydqlHoGhdgp/BVg+q
CMrLHxTOFNAd6VSk7jr2JkRZBjPCXU7NB5r+1V4CeIPTaa0gOvGCLgHu9D+GaJ64yytKvdMiUsMJ
FtvJotFZs8ozlt6tQFx/e/pEltRrS0O99HHcqeiNbpP7If3W6skDKFpiFw8atcCWwp0/XE5x4kMk
BW/ljLHOXiejRnyaAuO1fgY9hCt/ScNf7Tyqk3uIFX9wxyc7k4x7FOjMxoUVaVO9fu3zQ6vPrrGI
Xka54wL6laDCQ9+XGCPof0n7RcKesrLeVcwPZvuhqwUD4cUFG4TaCEOoWIDl/Xru0ja2ZzmnMPLu
W6ndE/tw2xG4Faq9AWZx7KW1Iugc4XHpjlad41N8mFzpib53Fq6IrYwXhfbGmBnDXarpqxxut7Ym
2KGM9kNMljXAYSL7Wqquz0qfPxTVBrjGqOtHwVB55yTEljQNhxfa8yw617vtJdedNhcbYob+dXqT
N4g824+C0QNrDfrXRZAcOhg2RNlA0lIYpk4R0oy5JUmiuAVkflCKLQTFS9K47Wq3yXkqre6kbLqm
Hrc6n7+V0JbqRLuOM1q0akGQAqBMjJXNdKYOapddYcE7X6TYXy4UrQxsm4RuxHvNbw7kXsTJwtkP
6CxCkZO2baOAR/++m99OHswC/CVI7zXfaB+0zWlEBAgiE8x2sDK9X40E6VuKx71vmZwoiSNby/wa
bf0kUvXk7r3dAjKVp6jeyJpSPMBkQKU7u0unP9p8vy2wWX2xRMWgTNgP8mnxFI8ukfKkQB6rc9PA
/JMHJuoPEGnHFYywtdUY6ju5gS7msHs1n34plBp+t76hG8TN5/zIsjPHuEPdrVlWG7iJaS/6CkXU
Jojx7qPoED3Au08oanbnuIa8Hx3jGq1mTRV4S9H/uJIzREsvata4ZF7D21GE6xS7UTHxsmySsm51
jKpE6TgegnIWqbCIBsLEjXRU8rSV6A02nxxN/aupazeGSPvtcXCtgIgFxVyU0DTWGQyS6lGsoYaB
i8m6HtroQY//xMSvjk28MJJ3Z1c5tDN9eQxJ96zKx95aneSPzsedDXY5tmbJ1Aj31MXKnRbK3r2o
osBLlah6HZLzt1Ewy7HWmZo0E5pPRyiWSd4Iup9Vd0396+314JqxqYqvqqqGwbILS22mbVGJyVri
yLUVN8niIJGPVSEJVoV3BcarL9IVtHkA5sc+TejlaBdKrgMugydYMLr3hwQYzem0nahKceKLNub/
MIhaOhXMQibDnLtkrsZBnTIKDUUbVwRwDmr2AIUS1Gdc85gKb4i80AMidEgc4hjS8TbCZOw2KoCS
XaLjYz0pQRPgfgoYrnHKkGvGwlyTs3JXxpis3eo2SSujLQpVvGmrla+Bf8d2pPnjbQd5669n8gnY
sQ3Qq0G9wmLvVqusZguY4iioMb1XD6trBO1TjLagrnR0FDBwNfVkpzro9+mDaA05UU9BGYjKC0E6
GYQD10d7pW+zNnUyeBmGV6X+lIm6TjnRCL//Vv5T0MvB5kr1ZpmJNFgGpJIeIuVulr7Wov5qvhvu
bDDHeS3Fuaq1Ddg4TvW96QKdfYAiN4rQnVP4qZf80Xr9tsce7lBOsKt8tld/UpwW1DlP9sOKLo4s
SO/sv9bZKV/rC4q5b0rQyLWF4+XNKRxGxnsPRfCwiOwVJACj1GO8g9ddpFfdTU+2K93bruko7hoC
xCJuF+FO8t6oeu0o/VyBDcVM0LJigOLAnbz2/pfa0TocCHpUdKiMCvYFN9EFdANtmxo8lH3ZKsa0
L+RsAvI9WEF6f58CfYEm4s3pv1SfFl8/WoIUgNedB8wROo4IcOXEZN8G0ZYqTdOcoSgPNrMn86AE
VHYo9i2/QLPeJStA+V17aSAEjNLZY0MArZurVGIJ5W1mdrUVHQYxCjkIAbOvw4UjTw/HQEV/pS0k
xqBH5y1jdN536fxMpqI2NSzlkmduWjwNmukPK5578epm5ML7imhszClhyHmW2bT0q7zAYUMUnIPt
eTlhbADQiJyGuzd2E0n/vhtb1ZvD2iqAJOG0PW915o5x960pRVUqGlJuTSGTk0qrlazbmK5+EdJz
9ld3duYLHZIXnvd+wWRBBC2wYOqHHcOhxPOJq8mO5OqO+b1zaM9U9CxiTeEVddAiiroHHpRRR1eY
U28EGfIopdqChgvZRXuYS9AIh4445QD0XOqMH2TYTUUM7tyB7qwyGyCpNGjQ1dgAlXpRm49EhOjk
1X6pDCENmXgkBzj72jHqNB5AMA0DQ6Af0MgYA8wV/Ug+Ly56id+6Cs/blz8JYDubjDOa49r3c19Q
CinrpfpAOXwl38Be+4c3M67z7+wxXpkqkdnpwNKHvTR6au2SJvOlRHTB4CZhimngoRlVEM1mM9pJ
iYpy2HQDwYrqZfQu7SamvPS0fi6qLHGzI8VEs6tFKHEUm6Ggkt/Z+oxoNQVdQANI7qcnAHvuwL90
IS+KG7vUI8sADEI/BAvIndBdqYVxGgs0z0ua4sZm3q2l3yB2UXJE0h9ArOpFzhqi3xa03s5ts7y8
c1/gYdxmtHJtIBICJuCV8nHoK6hldutlUE3QukTN621r3JMdz4FADEBlEng25jhQpEVZ+hXLWZMy
QFNSQMCRUA/u2lkv2+ZI6XSslqd4e4l7w5Oyc4wmsNufwNv8+y9gpjmLiihqjcH2yfxtkSUnXZ9v
G3gLWmy83ltgprQuzR419xSpPL0YVQHUFEK0f6hBh3KoKKfmHQ57Y8w2LK1hMo0KbQv6gTYuD0fj
7UlGdNRx9+HeDns4WMo6RfQanl3sFzoqCHg1Th/Yd/QFSP6D0juqgL/9hLkvtxva1eYB1X47+arJ
j4ASzMMscH1earK3Qad2d3xDqUav5XbGq6q5ePLQeF3zUBEJas9AHW0iSWHe9t5ZY99/xs00U61H
aNGATJ0XZxhwFEQCTAmdlhuu99ZguhvSkKqqXqYN6jFavDpRmWpOrmGZqhhse6ObaV2QTSIaaNGm
ZiFbmpzqUq8kUag9UOByeyhdFMRREpc9nAlCghWhPSaI2PnS2BDPhHNUztw55EAvB/HdYrnqg3Sg
uII/qULt/VFlokY+pkVRD5pBX1AG6y4dEn/WBMUbroeAq0PD7VxX36EKmkKf2nal00geGmAzOsuJ
25fbwYnX1AjRBgvsgqBzQVmDyX3aul51OUHGNZ7k0xAkBw1gc6pDlT3QvmrA7MZA/95fyscObxnJ
Sb4XRSzuxQfQYh3VB4yUsK/IYyEXoKitodfg4Y3aM4LuIfMIyGA3VzpkR6oQLYY1C60yqeZE5tlq
csyuVTlNgWSivAfw9JAF6hcVDB5/md+p6lclbCHnruputMyEV9k86gmwJGEs32XLZU58WUTHxj3S
VI2gGA8ssqozwTJdlTSZDZiQrRezDvL26bbTiH6fCZRGWhnbXOCMWcFXPy3PjSYCnwgssMz/xOrz
TAIfJh4VRrwy9S5tuy4+G1/bS3Zs7tDq/eP2kPjn2e85Y1Wc1mzM8lih+I8ThTIkD7bfetrTL57V
RnTUcG8E6s4c4wVxWsWtvmEK+86ZEZkh3VoepN5Bo61yUMB/XAdQYxcNkgbCd8fBzioTKCOtiJLe
gM83r+vP7LE8Def4Usze5po4tPvjJLqE0GHcMkjXeXf+pKCuHNQMBofY+yWKmz3oeNL2aP9RcxCh
urkn+G58TKbVWHJp5THuPNUAofn057go98lqBZTovoDy0m2f4e/k/24zlqRKq22IIyq41eV6IGmf
EkMWv0SIbDBpll4Rsx4z5CQVeUC3tCL/1ZXH28PgZfx7V2SixSaneP+MABcvs5fFRMe6hpYt46iL
sOL/Y4tZYLkBmlsH78u1M3SdkfZtAgSU3XpNOB5iv/qcutoh+o5+JiGxzlsC9d73fptjpi6TtFWf
plb27cRRE3e4gF0+kNymQ6rlRAElihzwIJodGvef9VPx8xLoEvxnwOzMWqlaJ02sgeZmCOU7Svy+
nLJ7gupsjh619PPtheQHFR1hESVLQuWJric47sx5IX1p4Ekk+aC6w2PrJqBL0w4GCoggCKlcEWqO
e9vYWWROgqIZlHKJ8XpQoZTqTGU1OJMi++hpfKnWVzvV3WVD90EsuqXyp/a3YfaA6KxNy4YCzFfb
9/bTGy932Byxy7UTGlb97E5YCeCGTvQFgPUO1XdkKddzq2vmVpVzs/n6nQmwmwbqKwMnxABthBJF
WdHE0p9757w7c0wkm9ZCh3QKni5K5Ysef1xG77aviH6f2Yt5vUL4jyBSZlriWOOPbRMd4dzQ/wZS
UfG+RFgcU61K/RKhyge2sCa0oM0RgykHUnGueoyFrYv82LKzxjhiaZhmJSkzMMxh9pifWzDEjEH3
Fw4ZusXd25MnsAbs0bUzYGT60OqU7yiows3TjiRML7PXOSWaakVXbbprr1yBUiGiqYLgccACxJhZ
KguINCmL7PGoj1AbQfWwWpCxmkFiGk6cPWeivfXuyGHsMXFTzdPUNiK85A7DSRp+SupBnwU9Pe+3
L2ODiVRT12xyTYzspGIvpedfjFzlZQNIhcZk9VmwYO92L2OPcY9+SxP078rZKf20BcMHsBD43dG4
m79PvurlwSSaw/eh+Nog+5gjIeuRst6EwZ/Fhb4W08NO+YqGGDc5gp04FOp8vNtvjEXmPjOsIJFc
bUxpcelC+zMKeH7yTJ8BK7c4iOQX3oUPxhj9mH1eN1vZUkhTfjJVdL3a0Bc73l4xkQEmU1WSKtfG
JUtOml04Wv9YE4GB9xdfZgj0C3ZDGKHwZ45tYxy719JRAkqE93d8Z9+nUB4dwF3dvm4nmv1LYXuc
n1rZEaHORENkQnwx98pmTHly0qsfsfEt+dcFJmaATNzQp3mAFBNa1hP5AvRvOQe28DWYOwYN9XgN
nYYaKiLXk6iaWZJompKfFBDb6UETqqi8EG8lD9qBEhjKR8tbBI3x/JXbGWU8fc3kER0Qag7GHjdu
XbV0iDufxp+qa+KeSDxTBSsl8YzcwXYDlaI/IPeJIU1620W5cXL3GcweiMy1bcpxy0/5PHysbOJZ
rfqcEdETpsgMsxPAmz12vQwzk4nW8qV1Idy5quHtsbyvhlBn2Q2G2Q1qBkyVXS9YyNHZvksPlMcU
bSzB+qh9HV+rT5QPUgr//SMVY5bZA5syJ7M9KfrRPspP5qlCmByOjW++0EX7E26kN3vQF7bRNIBG
AuZsa5ImVcvKyk5owSCnIki8YnBAYBqUYXbs7pKPluCk42+Q3waZgy6q5d4cS/hqPpVOqp3x1u7c
XjqRBeZog4TsuKG5Kzslie5kw9+RCE/KdUCAZ6h76Pq7JpJpBUKnVOX8VKyf6/qDAviYdPiDMfw2
wVYAq9lcxkxFLM43bGbrMJWPtw3wEw5oqmHV0T3/jmW1hIOvmYRdJB/an+lz7xQeulXuWtAe+ZRK
WpS/Cw0yC6+Pk74kCxa+Ajjtib7TRx7Qoy+Ap9HKR+QuoiFyHQHsAIoGJRD0fzNbuEhsuZWAWTlR
WMB8Z4HJD2Nsjm9iQW4NBJQvAqNzXQPqSLYK7DsBxOo6/MdQhkEnDi0EYmJBiBU9ltkHwcpxh0XA
nA4ycNMEwPjaRtIordlsfXJqcY2mUCcQBvVgwNQd4zQ+yuf5KGoXpAcjm3CjcArcL0qnSLuZUUWg
nGwsvUPu0b3G5bGSP5AVfH6CBIQ3dzpQdyoouFQ08TGhqB8WvLz8H2lXthu3rmy/SIDm4VVSq9Vy
t8d4SF4Ex0lEStQ86+vvkg9O3GZ0m2dnvwUwkGqKxWJVcdVaQwnuA+mZoNUePzva8+Vvt2kCrMIr
IBNsADxWbNLSubU00CuAYcNLSLp39OGFMSFqY2uLTND1GUBLQaqVf0OwVLur6qqk0fRWHGiohOaP
EcTzux60pKlbPS6pOwsixub5OrfJuUUXJ7SfGppF7S6hAC3SKPN0Pzs4eyn6X/CmojVyTpGPTJHS
OacRs/tj0mOyU678y9u1Rmre74BswMwvuPUhGcflNQ0r03aomRGmOMA9cD19AJJRobjD5krOzHB5
S6dbPe2LCjgG51llr0SkD7A67qVlcDszFGCcShk66RotXTZ0u7IHyVhhaJ6hla459JngBtwstqBi
44DgxcIgjslluk5mT42VZVlk3CgBBh5uaO9b9+xq8lToBEy1W8pu1gmsbkUJS8bwFKT9VpoF7t4d
KZEoFjSEgzyzcFChHqmbA7idGRt2KWqLf2UPaInPcTCGtIRBnYpFkmlqRxu4tsjoKrzuyMCo9zPQ
dP/cGz/Wh2vlsz1bzfshWdeX4kiv/LDaXtmJZzu3vPHcDOeNTduxXE7MLFoUFyATz9ZFfFN/dmuQ
9J2b4BzSZEPRGmaFiYGEvBgzROZ025VAKtybX2IL3MkpiOSJ7Jvl98kefrWdLpqRES1y/ftZrWnl
bJHBVjaE8aPCMLSSo0qiw266s28UVOjqc3wvGhHfCiYg45ARThwFDWjuu85GmjiGvronyCurdQRo
vz6Fi5pT2x9XgWgmsiqQFPCMb3LSZyakMrpQCouDFSyhfDt4I/ig30Hxgqi/eeYwCfaebRhAWn7+
jqOZ6iX0sSE9UuM7pp38aGFCHUrW0yFN+8PlA7BpDLJqGGWBLhkavJ+NsYwMaTbqBPVd76bpjUNN
b66jXHq5bGczfAHn9dvQGlDPvKOrKc621GZR/isD0J+62RUL6L4D0LIv3ew2XdwOHaPLVrdyg3Oj
XH5K+llOCEv7MKMTgvNNCQqm+h/Pn68n72xlXIyspaEEcAaMclLGfKsojk1VCtLezaP1YYIvHezS
LlVSd1kUS8xXwR1mKIJAKNofnYuENaswm24WFqBO8R0UY+/0aa9Zbv81P6wPRwkYCvTDnAvivWCD
+APcWg2AjpjePwyzGs55+awPs1cqo+BIbd3WGP8wAP2GQBH+9dn5KqMdwCVB+3C2vFY7ldLk5tox
s3NI/QlcbjNnO7fFnahUm7qyWIvh3nCz6xETQu7gDh7ShHV4T4yF+xO++e5/H4vjTtaEZIrKaqfu
AeL31lnIeo8xoWCt+yFvvQPnCFDgGt4k5FDEULS9fR+mufOlVqAkLpyWRTqxqvvUAWjCHUjvfHPi
ZBbNxG0dAlvF0AAYQdZmHHfOIHwag4AZACizYZ6dWFAhE83bb63nzMQf50ypoXaT16tGNFyD0B0p
fipUxKL3/7gI4u06QYh7i9sxmrSFVa4clGsRm+2k6+4KLYGVrxQTNleZ7IIt9XIg/FP9/N1JPkxy
OyWBwFOeTUIjKex8LcjBUZwSN380fyQH57S+6qBB8GAnbvldVDmt+8Knyuvb2H9Xy+2bihYV5o4T
GjWN5rXSL6m8JjX1RulqqDyWJX7WCYLZ9qX2X4uY+Ph83DU0QSDEhMVW+Vdr/qHqt1nx1REKdWw5
5MfCQBv52cxixQotSjz1J0r27Azq1TAIXWXLI89tcBnOBIaBfl6r23YX75UCTCr0ZO3wCg2qmPV5
vb8ZQ1E7bzvd+b1jQPR/XliTVKZeDdix1WjrlncTNJeGqAYFVApxMsFubQfnj93i8p1spiWtBgtF
bvda21cTfMPCm35xY5nB5VMg+pjr389yEKlmZJhSrCvLHmbruNjXYMr8dya46D9RtWsh2k0jKwtq
LZjp4KLAF5zmyycKOdXndQxmZZBBQzsqazLQplO3W95karu27g3zy6B9HWbBskR7xIUPzam6Vlv0
LBrrzp3BDZc3x9IxA73+WuX3lz/h1ulFtAItJ/Q0kL5zu0SbOXZIgdMrxzsKun16kzs3uN8EH3HL
Gc7NcDtVLc2oZuC9iahiYhpt8vI4+WmW0l9497kZbq9yrbCTcQG2yWBOd18kZuuZbf3FlKXKj0lv
RZNSCynPRJ+Q2y5pniVmMd1c1R99FaKxACK1j6AVQrfFQolkB4buZkKNUNEn5SJ9BixEZ4yOGToZ
/aVT2wdrUuKSut1d9hCBHR4XY9bdklJ5ZbFsy70mQw93MiO5qAVbJ/iKPFoSPJl9lap4/zWghZDK
GFUsf7bp18L5dXk5W/fImYvwpJxd1WppWyFm2JZvKK/y/PYX/78CktSVz2Qd7P4cLmR5oZreGchI
M+tRycZrx/h62cLmhpxZ4M5Slw2xpfWgNyYdHiVb7QGk9jtC7H9M6YjPBLbe3yvhDlO8FHLbx7CD
eWRXbdJdOQRtKyi2RIvhDk+TV5TqHWC5rRLm/UGrjo0miD2b1dZZoslTSGh44oydzEFB97iKfOGI
QpkOo2vayZkBD1le1zflv9ijs/SZ84JEZrZcdlUSSbq9Gw1yNRfxfia5QHJg8+udmeFcAYoHcSZD
vTesQOhpk5+jMrntGFxey2YGff79OEcwnTGe5RnaDtKV1oNkbiXuQ2LUurriWvs1i7YXwZ6JFsa5
RaVjKK+LcQUWgx7QnO763rim4ygIOpuZ+tnS+EJ8zskCGfkeWAZ3cNwC2mdH1VN3WggY8964034l
t+tsavo/jAsIlshX41QvdG1phiSigGZ3gZmWrqEJ2oRbmcT58rTPwciJC63RrAUTm9rka82JVRHy
MpcViaub+8tuIloPl1nqndZXTQ9fHKrW1+htQb/2s767bER0lvl8ZUnAF6KrnYW51/JpevsPOxCg
ty+gg5P269SkchCYFH1E7pCNTmu0eBcyIG2iBHkCka7/cCyioMqP7HX1fwyO2eA3FTXMRZ+UO3gk
nWtZRxstmtOQNKBlf6sswQddfzxfL557CHfQ8ECUqqONg5bPCLy6ZOJZI3OZbARaPQsurs2r9yNa
6VzGUs3FuAylQ6K2uE7KHM8oAmiE4HvxqQplWsIkbVl1sfFYGLeHDnC5UqeC4L7lhFCtVTCADZ6R
P3kVqjqp4y5TzJAd6T358g4W9pd9h7kbPP6vA2lCRoX1pHL7hBch0JUZIN2ESANfZWedTpZWpYA3
rtLAhZ8DWtZizCLx6hvnVghO3tgrDSx+YCiFrAYIhbhyuxsaCkUfDXC8k72Hboe/QISr9o297UJ3
GD2uv8D/fTKofg5VMzNj1taFtVeIdDt1EAOWasFF9j6byH/E80Vx4XByOkymVVKKqTR9D1gVDVkA
Bg6P9kBez2jhZV774uxLcC/nV9nryqb2z9OdT6vkgmTc5dBf0VB+d+CxqgyX4AFAfhQErI1jAJ5+
zbDWLtCfA3iOwUCoomoQ9IN8iPpr9Rb2EB9A9zHsNGio6R0QnH+1f0gXQUqsaHi+5A43iG6NIsHo
c5RNTZDUji+3gmO3vX0fJviGoZGr8BIwYB3kvXmHa2zcgRg5SL82NyulifpWH+ygculB8WS/u6/2
ogbsFqRNM89+AHcolh5trrrO8gjzH9aNGa3ixoAl2F+GyIRM7DtFaOD4xo/LG7q5n2dmuaNR6xkt
OhuP0W0KchwHrana9LPMFiQLm0f+zAx3OlJqWlLmtCgokQolK+ePqOO71evSLBnSL6aNsgI4ks+H
fGgbZFutxKLuLT6t4DwSWLtVLG4PQOVelIRv3G2frHHfTVILBXpZIPmtyD7pmB9PD9aceLMQe771
5Rxojaw9FA3UyNw9PWps7Kg8kci6qd6GYJ0WTnaSh4cPHbBDdWXYEezVnzonUC0+N8nd201RSSDn
hElCQaWCuXyvnFDWpEHuMTeeMBltBjgBJ7v0VYHt9STzURSYvZXDAm88f0isjFDvmeY0QdE0XVtQ
dZO/2tleshOvlX1qfWfTy2X33/66H/a4yAJ1ZIvojWSENZi7ZUl1nb/gAHn/nL9t8OD6ycyLpBsV
Eq2yyCtOdZLd6kp7f+BmtStSZNz8hNDTVg2IIIFGnksp8ZfemSAjFer7lehgZbnGXHIkyhq2Agf4
wX+b4fyycICV0Zs+icxcf3BsTNaq3T1Lfv3F/pxZ4VyxaLvFsbse4Gk8FRlIgVpThM8WLYRzgRTj
MURpLYhyPyRPMSjIktfScM29FWSTayEl302R9NTtKgh2oyL19JuVGaAB2ZTwxXHTGz9Wy3uKnRta
MxnmFDa+dFMdjQBAlmvMEZ/MGxJi+iQV3qybUfNsG/moacejPLUyvKXdKQE4rcJkZ95iybtiJ42u
KGpuh5azFXJhs+lJp6c5+ClHz1pTJDxvpr4MadTDSrmsYo5Y+lplLmj895cdaavRAP6d3/6qcTeQ
MRB7mZQEL5xIOq0gvbH9pARnoO2uwSz2kufLBkV7uf797IlicfSeOBT1VT/fFNVDK1LF3HBbEPPr
UIwzDGCE1fXvZ/+/Y7XjoI5TGsnjty65YvSGEtGj/sYl98kGF0rSFrO2TidlUaOiS0dOSXq7MHSi
lavL30pkh4slsaH2Sm0sRuiALKtihVd1QWPtDJG85MaefFoPH03sQTe7LiF4/GBeVWuuLOLX3l4J
SCFsAyph1ntP6GxXat1upo7YLGqM746GR1jnSdYlj6jB5S+25c5YyochLmop41Q3TQL3Wmu2/7Dg
JScLtIYrD158LazZNmrEc3v86IyyDEmaV+hzpodxtwrjQqDpqLvrCFwRrUNHl9cn+I7v6frZd7Sr
2rKcnEoHrexDEPh+gfaLN5v641Dmu8umtg/S7y/5Pr9zZqrRCy1ZCji5DUF57aoyXmguyDJEu8Wr
JMemQRSza7QQ1cXehuAU8ZHZHHtfD/IApaAo2m07+seauOCz3s2kN7I4HHvbNUDIyAzv8lfbujg+
OQQXf9oxNsxmNqZQ3eNRDzxjyX4M5mDV0S480b0h2qPVXc72qLJnuc5LJBv5Si87HRrb2eWN6V5e
06bTQaoY+ksyuiC8dmQsSeqkFDi8DsGQzUAPdje5UyV5Zi2C029hfXSw2Py2xV2EBnLOBUgmdGif
pAfZex8Gi5bQ/lqFfUCum1f2pAZsN4bqt+T75WVutZg+2eauwqLLzKFe0wxykIIpwPjFIxSAQlAl
uvqL4eXBX6D3Phnk3HEZoZRnTXYaxXh07kko4xnOEYXETZ8/+6K8QxYpBnPMDl80zdyUhk7+zzuA
n1bBOaFNQDJLS+TxIMEejdtRa13Q6Qp8cL3quAIIyqVAjOooL1EGcVVsF0uFbBOVRKrRepZxo1tg
H9HucSESe/6rM3xmjHNChkpsAMhuCmuiBKr+UA6WO5qOS6qfTHswqrekCKrsQV1+MkkQ4DeqFB31
rL4KMeq4KzmXwOx4J2sS4Kr/rVKa3f8E+N28t87scF5BtWxQCgwah+ZJ36/IcMnr3OTQvTerqC8K
VJvbd2aO8xFNl9TYmMs4lACgS4u7TtHdKj4myommXy8f482YeGaKS5oGW4snRjIWWVUNHkL1OLb9
tTrp+78xY0B3RQNoGlwSn0NvAtxDroFdOJoxEmjFd3Vx09W/LtvYDLzahw0uL1NSm9V6QcxQGa+q
Zp9M4KlsD8wS6X3/SdgKmhHQmv5eDJc1SVohd07RgkcCUwJlpDxL99Vzsm/9Fdee3sUJxn9Eg9Pb
+/TbJt9dr5JSbkCsEh8y5ev8WipPfyFz8nlZPL4BE3Z1QgxlRlWlBO+0YIWbPWbeOlHS7cdF6Obb
p/djTVzgwGhLDvFHGFypYpRw5fTVgzQSSUdvfzpHgxwAptugO/XZ92bWOkVRsfigK53pOgX7KZWy
7LMFasWXPVBkiTu3imRpdgaJkwih1y0KjM/3p7EWdZm3noThfx8L4g9TrOsj2M5iaJ0YYH8J6cm4
b/vQuAO7plt5/ZXm2idgRrNn1XJFL37b9/6Zde6YjUmRm82AmZwBlCaWtwQYgLgqrkgTMHCE/4dy
R2h0OwB/LJk/cl0uKVNiYgwSWqvyDkhcsBoZO2OPJe+TQIRR3cwCPtbInzZaoiguFKzRSXofhJWu
nn277CrbyfyZCf6KxphiXo5UDucoBkCb3nUhlQAMV7w6kA7ODyHmd/WKP3KCM4PcaTPqSTOn1pzD
Tl8yAOhYfjTaonzsSpJ6DWhrbuxYI+zfHQlj3diznDtLaq1RcwT+tGmOg1p4Q6v7liSaW9kuJM5W
x2UCdrsQo8ww62x+S1XXjPp9DgXFAiQJ/v+Esl+9/NLX5IKKPrUOJQ0q2RUTu0oRmGBT1L2VImlI
XPlGidpDf7OSnnTCoklwGHgOtoql09h1gCoWjmvcDA14ygt/CuNwyffqi+yLxye3AhsekzEZvJJy
gpTn8y7qkoF5MQvv4kM87NplOOqsSlw77f4GCbU+W/+2xO3jwtJUq7qJRWPk3OT3qyi6s7NO1iOO
OkhrrFvRURctjdtIBdzrTYq3l6hSfDqCJM25IcWz4LBvxZPzVXEXQ1MWAPFguCWaO+lbmy+uQRBU
MuqEkGjzx07bKUWauppd7BiYxLXCOtZy6bFWfijBBn/512wFgvMfw10fOqMgflxzMZa0P7Omd5ta
N73etPw4zl/12RElTKJPzN0YhgRG674b0HpeDvH00kLMVAQj2moJf/Ib7oKoJm0geHrFSP5d/WtA
l/9t5UlPdkNoPTaoiN1qRQXshTmMYG18R8tUVMxjWy3kXKRgziM9r6BQIiSAXy8DPtqcbRnfyJqV
aZp0cEqulDMrbeZ0BYqDN/mdy09UfGxFtnNb3D1BmkInRgz1L2A3C+mtS+47LGjOCj/VvjhEFXjj
ZuQ+t8fFFmfQ5BgyuCwqwSwm73Jc7fFxgFoF2znCjuDmtXtujYsvVj4xKxuAGkl+2afuqMMalAtD
St+FRsTjWILDxjfY4yRtZDZaNEpnxe+H0q0cL16IJ6tAoD1dPthbr//nh4B/tJNSvHuqs0GjVbxC
xWNrmUCmprgC1zZ1ragEUZt6cr6IBkQE0U3lAgoIMXLbaRBC4wl0C7ESNKYlWprIBhdDGtCkG02M
fUOaedRe/kO+HgfpjJG2tf3JTqJ3tDUmXzpzXERRtW4gIKEDRgWS9FVr5B7K4ieM3e4nku0EOydw
E/7NLitakuuDtI7YKEFxHHf1fR6t2l700MI1b8rDKjQ5Jq6oOBJ8V/7lzuqluFNsxK9++pb2T5ns
C1a2hosLn1HjwklC6gxCILhtmqXw6HjKJhDLZ55UnoA3NozCVSpl1w63ZXbUU8Gr7GalhGTCAZRI
gWg4HzdJ0Ult2SKbgEBb8aK8VYdxP12ZR3owTuVxuV6lm/Mg8UshgeG7Ssaf6/4wza1btZGlSXGe
oTVFwxX/g0GZFxKSqHy+/IW3d/DDEBc/IeMQZxUmjkPZeZjV58UQgClE///697MM3swdrS1aaoZJ
/TbIGPXJ7/7dAvgMrGw6MEBS68Cc79J0NLsvl///7Sv64wNxyddoYYozJaUV9l2+g9iUy8DgrWX7
y1ZEn4kLgnYHrZu8Gs2DaVyR6UmrBa+bm3X3uS9zERCDaqyxB4L+yJG+Sm/Eqz0JN5e2HxjUbcDH
Ksxttpe08rKAGAhEN9zOt3JFJHll39Cnb7nzQ0v/bkkfBridnyq62PWigN6jcOlTAV3T9EHaObsC
4ronEnaPiZjGdNsbPmxy3gChaXOeLcN+n4WSd9kuL70se6feX+Vi1QKKscuwKwVrBZfSZiD8MMw5
yOCYrCEN8px5zuLXtsnUYMx0eXSJobZf2r4vv/fdzO5snWmNZ2tNa7oN08wniy5N7dakxfDUOI7l
VVnHieKOhZ0dC5ayJCjmxdmNuiQdSyqTxUUynPgS6xrbs+QJ82RDnEOsWDGq3J3rRtqPabpInqKW
xuPcOU5o23R5iLup3g+tlTBvGuQsc3XmTFE/ofOsK4U+uMBUFX7iJChwMTgyApCtVvvM6ZQvRLLN
mykrFNOdSWKU7twNB1mp+3uddMqVLFEJSFV7ZM+qntTAI84Z6HGyciofl0EvJC/vy+TJILVxLGoi
WZ6syJTuDKDLg8yiyo2Z2VVoIzV9pI0U957VSPVDY2bDdU7z9hssd77DSryV62atPaJ/kyJFMNh8
xxQ72S1EsXdWJVf1LrWgQe+aRW8Qd8Rw4Z7pdveYF01reWkFxZ3DKFvdYzNb7Tc1ccwnqjXVvoE4
dePbelE8ZnWeDScJP+swa3pGQkPR5++qWTjJfmp0ik9SmnpUMWfBsEatOdYh6XqQNqu9Y/oOqafS
h3SpmUcZ8mxg42QQ5wSAIhaTv5hyjTYCy9i0h15CjhlOybD3ct3Mb9WcxJOrsEbroPdtdzcyGMI0
t53judrJ1mz9zCe6vNSgYNXcWDKye7upehCijUbdugPAy5U7s5x2h7Gd6sXNciOlAGrGeXMAPtDQ
8JhWEhtCuT2mYr3S0he6y4qszT27kxVwJhnx1Qhw6feltErNNXOj1YKxLzRfH8BwsCNT2wUsN6XB
TRrKnls97qiH364B5pSXGPOmVvWzZ7HxI6uN4Uapaqn3lriGSLkNLhsSdIY+/SKaIiXuElfV5DZS
ln2xNat8yeuK3DWDpdzGE5VO/UiLQEbDF5RRY4/jRI056EncasBRLtqezGl5W1E7TvF95eZ5kkfy
LPUm5sTaQXdOTT1UYVFo4NBqy+JmWqZFcpOqboPSTMZ9OQ75ycpLsAyZM2gh7KmbX60sbe8Hkhte
THSa72ymUC0oSL+wQzkqVUAzUt1Pjp6NLsvzPJg7Ot4YCTOvq6aWnpsqLYivWcZ4ZUHe+0hVZb5t
HUZ+0WHUbnLQJ/2k5VhD6bEf5YDORCr8ppr6CNU6/uOlib/BV5zHudTLh2qgIPtsFDafZqL0b0Wq
J3cLW6qjZCjx6OKRQn7NMUC3b5K5AHhVKqEk1VXLvV2Y/eOQgQc7TkDjuesV4E1tuw00uw2LIU/d
qVEDUnZ+qhJ1gC8xaa/NqvWkMt+mrW+wQv1m98oIPfZ8/u4ozc+xAG13bLQYQ/qRPJhJ6ilJo/iy
Xr/EaPE/xkM7vYBP6k1KpaeyUVp/gsxw1CRjAQaktkYDMlvqI1OSMfOcymr3i9qW8y51pOlbXznj
VVv1wK9BgxevOmBVSTy6WJDFlIC99C2HZS9KXWEsaojjAFeK/FNti54cymXpr0pipL4yLEa+gzhq
ephGW7qykNTc19Mcs7s579XRj2v0uPxkocvJslr9rbJjWXGbZbYBfug6SCMxqVR/FH2/RMpQqRFY
WKqDPdpWmGUkf9IrKt/Cz9gtfs74ZarrWgpSp8eflTkFtqFU2WlIBsRn56ftvGrzLbHHPNt1WloT
N05pDxpohKugdXLlSzcU9ZUxKiVC2jRXB6pV9REoIDmsmoY9SfHQ1V42ZQwj0QabQJquztbT0FkK
MPWKBsd3EA4qN9HjEj9rWG5N4KNCyVxGBJimvtOLkeSHoUmaoDbrEUt38OO9Lk8b6jlm0h0Q8pMe
YVtdUTNxg1pZndvylqTSekWn8hI2Wpwd9Mkp9pnMhpu47IxbYxzYCwBn5p5Cr/glcXBGS92ocLEq
MUYahhJXme+kRRLOJp3mE95n2OgtDWGIN46z7PWJkqhpF9P2GpsyICeMobgjddJdWRWzoizvge1t
VFpaB6nU68QzStlke9Ow41MLdt4vs95AFrZy7Mzym0JWqNerCRRAmn6BxtuYUq+rFWCeoQ9aRsXc
KDexpY/PEAqpUq8qqkXxeiJjLtIegLLRU92vAfH1EevmK1lpksLVmykZvUrTbllXMjMAknwMISzE
0n2rNeOzOnVTyKakjMqiBiF8Zi/qqRiZGq3vo9Sfi6LrsDyEaFxc43CqygTlHXT3ksDoaHJMGMLp
oXSG7q4lUvsry3TTuo5BsXLUF0UvXFlu21eKMfy9rk5G7it6bd92KaWZW1Xtcm/kSSsdl7FRQ0st
xsMgT9THZkq/lt7Irw3gy64q2cr3YMPpmac62mAdVTogR4D8BuZL4nYO6jFXIXELdz/EddGMbpnY
HT01BUa6AyuGO7gtqUvFZVVP7jojf5Ax7emWGBN6M6RUAUo5kdTArCpy37dkND2tJ+TVIMwBRCRr
2lewlElvfW6R49xKCphWJK3bYeZXbT2dzrN6pOB6A6RUwyO1iy8/PJbgA0BPX0UudT2ClQVqXrPz
ANK6Ct86RSrXaGMWyqZa23dWQ5xgAQKx9VST6JOnx0v+1Bu4Iqx+KMyA2QAoVFpmgY9nKfqjbYCS
JJmHFMKHGPBUXDqUCng1kAHtlKGGSi0+tohSejPR1lX0boAXAriUG51SiUb0FrqHkWHV152pnioi
Yg7Z7GacmeCem8wUXIG2ttBoyRNPLa9adfTa5jQ7/uUyaDO9PrPDlb1NbyW6JiGlt+rToKKkg2MJ
TGy3uc5scBVvStNObgYNbwRec5TvBt95WauhbO+80qOxb4/FjmRCNNz/0zr8SOC5AizNJ7Op4hIJ
fGTv1R0w634bwFc9A6zNsScES243Yj/scQ2oOldVyN4CUihd0dE372wwwYKmx8+98k3V3CIsSxdk
7Z75fQwlAUpJtFj+BbQpJxt6Ngv28cFs3PlpHdwAy/iDrkE4Jvelw19MAsD/f6+WRx9AIazMi3mQ
QOc0XtO8VE+lReebRRsqwdPr5lE4s8S56CBpzEFSqIUYEtsjGrkWgABLCTVvQ0CTsu2pZ6Y4T+2W
rCBDhV56409+cYto4sZ+2rkoQNwVLOINKHGnr39xBM+McmV7bCRjlabwGzm+rQ3UFJg4swQ9G9E3
5Cr3Jgf7lqkMqNydVzb/BFVc2I2oozPv362Fq9YNSTazOJcZHj6eHLKPW5TLIhaJzeh79r24whwq
rX2am4BA5YPud4rmNhVxLy/jPYL/2Q388G4udjBqd8Wk12aouelhCVRvZcPUQuMIoecdfTTfVUCy
N/WZwh1vRTSqf6qxAtpzfri4ULJ0TaHWHSQx0Qdd6aQh634gzxaeVJvHv+so/16qyV1mY7a089hj
2EbPf2bDg5H8O5cwuZuscCBPOqxI69oCbjJrkJRUDYHCrNY3gptm8zL78Aye47mtFFo1MTwjTXKv
n3YKRGjiRnCUtjdHhf4w9Hp0FePanxussZVY8phiwL2G4LHml/vRgIbnKu48hlQkk7i5pDNjnCfM
jMR9RYBb0PQUJDb+WDzqTnjZ27cvjw8jvAsYhaQyhmQ3QoEGPHx1eH9m8/TebdHMCEpwwf+FMIWO
/v5/PyLvFXI8JpKFyiMakLPJ1VWBmU2diW7FzVBxZoW7OhYH3DwJbYz96K0wJOIt3zNMHK1EfdSH
nqaQt3qNPX/EjTOD3AVSOSVY1Cs8a/eS9t2a6ytpYpmXOt1zVcbugI6WIFJtv1ucWeRuj6zUejOW
0Y1XRsU1yRezjmbp1rZqV09vY+1+mdAf0EXyuavbXVond58Q1IsT2gd4QiRoO+iHcqh8o7ueiXFg
c9Q7e0eINNk8CZoNPTFDA1D4HVFw9q5RMXDuYvjFxJMoIFiY9V2f1Y17+cbGoLQWQUVI/Ci0btcf
yzyzyR31RgbLPiBl1kG+K47rG6Z5a3naXe8vO7ZLAmEKufrjJXvcac+LHjTFCyDz6bE6doca0tgJ
6OF2yi7DFHgpOPebp+NjdXwZQ+xOK5pJZVHbp1FeYTi7YNk/pyfQoWbx313jX/So2bNpGbUkAibc
HQy0krtD0gd/E8DOrPDnHLhUq27x9itdrfA8VK1X8S3m6NPrxsUM/YP2VWBQsFH8aI/lDIOqo4uD
wAJR3vt+v+IbdaT30zVIFveXrW0mb2er4474kiRQmpfUJFJIGdnjI7pw+Ix1YDoCQ5vR68wQd6qt
Uu/aplK1sKco1abuOh6pxxbtBFVBLyvzVhC8BEeaxz+UbbLIzojiE0PF6c6cMIXdgGPanQbBw7LI
0Lrws9iR2QrgODO0SQv7LTVst8a7Qn24vEsiG1ysGCYZZPtTbB+q7jBBcWwBbpIIXqW2HxU/Sul3
qPvZQhQDBN8gkkZAiuanCrBapIb0VO0sNBHBFnyX+W3riUq97fzgzCqX1dd460gnc0kiBjzMexwc
wvlH/6btR7/Y0WASBvvN83VmkduwxETyvajj+hoPJgLITAyy1wOvv+ZY8nUtGnnd3Lszc9ze5TMU
NYlCcZ3RQx3/Iv1rTkUaSJuH68wGF9uZ2hesWVAwV2nlSsiCjaY4zt3XZHLA/Ok8X/bGP7JUkOxg
SBjdYyirqIqmcV/QygkkH+TJ2jMMPWDi2nfAR7OKIyS+CO3N3yO8Ke7rKWSq+7ltnIPCwHGQ/2Sm
f3kx/PbwBrhPp6CHl8k1Lipn6bzaeimYHThCOcS1EDm/fDkrPBkMgU6apQ6mGY7oF2mgJyqu1sl/
NE/+7RfjuZCok0KUqEZHLO9fzeLLICqR/4gT/Fq4CxGN2iYGg0IKfBKevFCjoL2O0eqTtV8B/8nD
crv8uLxH6x5c+npc5msVlYbpZGpDigP81NEAoAMJxcjmP1o0/Mr4y1CudCYXcDb9VFC09V3npbmd
H9mN5Mk3zdNs7JKvKqYqRCISm06+KreAiwiSFQ5n1yhNokxZkkf/R9p1LbetZMEvQhVyeEUgAknJ
ilf2C8oROWd8/fbIuyY0gjl77Sq/uUqHgzlpTujWyx9zeaOnjBxm/+9rWB/HkxJWS93YnPJanhrY
M5wVKeDG1FUi1vP43SLU67fTLjKoO1qkEW3DqDD+C/vQ3WHQFpWMBfBbiZ2aAbBf3OtasWu5G4nU
V9Nn9HRqaUVCq3HWWubPtRoGK3rm18W8o1ukT0Z+xyYuLjrfy2WzasjH1kMUmSDuxoKGfsrcvAbc
NsHuyOz6SXf6M056NrzmC4vbbNcANkelgqQgJrNStzlgYNP4JeG4H+DnGkCnJ6jPRg/i6YYXf4DP
4rZo+oWRR+2b+0Y25ezLrjIGeZ6wyOSP9uIkx+4cPgru6ITAucjs5JZVb35NcN+Z+0Yi5fPHSmpG
sCgZXvtVdZUDGB99AoCqP6Jl6XCfi5MONm+w8DnAiHdjvLblG+aIzp7H2fwEKioY09hnbRwXAZZK
S6uTQaPZlr19XbPe5T6UZtGPpFRqW37OemwxP40vhKWGsPKWXmeHt5z7f/g3clVXPiz9YGrRkqy7
QVW89bZEHUbygIzq9oVp3ACd7zA65EHDf1Hvq39baaIPSjmgOgJRqFgAbk0bzZx7GVVLGFilM/o9
/SpDR8OMYFoZukaZqSxps5BrcAdYXErOxlp/NeAg0Njqh6cqC3m3LtLYAajSaYqw+Jwa9XBf18JT
M3KDKWrxwPAbu05383som13jrNPHIo59EQ/8ITET2WeoD/lq765zI4GyzDYpROAlcAAfsYTOIdg+
sd0poLvHHJIMTkdWLrbv4zcCKcOsFIkblDHSXdCXPPPWamdOXppkNFlyO791hTP3rwcP6WulLBGE
VBMfaqj6R6X2rGT1Z7FiEWTtBpLLsXSqSp1JIl/WAjZyJM3VMz8ufqTMoW7GXelUpXoMowGwYIPq
YYLHiUARqNw0NrZ7XlNA1trGvs/enIiyN0wPqASFKidEM8hkakxTzp6xmpjpKD/DlVmLGTr8/XV9
ZH1GKgMIUyBGz4B292QeO4xAdOnAVqIy6UoYdq5TYX9ak1GaSzzs+6+LhQT01WkC3VYh2M6gsZEe
/+RYhEYMLPS6yFNKj5GGelqjMPIbFZNw4lGPaktigRfsf7uLEFrLFfBkdlmMCwOBQt9rVjmbzb9F
L/9pSr+EvJZ7N4mMok9gH+rRx10j3RS65MVAC6gtMu/6ByO/9b1b0oHFKvIqeDcpx5eo4DJde079
7yp37y1Y5f735fDX0xjIZtHMAmoVjZPO6UOYY/ASf7iYq0/tgk6GyStY6jETXh5u51bNMbGH+ZiX
68fbj9qGbKBOrCBnpyk2MKwbgdg20l5347Eo6Mxe9NQDuGh1yO4Ja6Z/TzVeYRp5cMyBY5ZSjUHT
S17tUwIAVYXnNBr5wSwqQ5xNsGVqX64fbi9obYTRGUnXJhi6i9oiSIc5NvuhOEZLylgi2P2AEiAZ
sdmJoSpepxSk4gZj4kS9wrrzepBswSO4mn0w2GCr9CJb+3b9TPvyZAML/+CpBAsU5d+1rsCwTd4V
eHwbt7xTHvSP0Vm46R0RCx9harEeJvsCFdD0yaqOg9LMeVHWyl0jImYtd+G5uEEFF1i9fWB8IjRf
yYElj3wv2uCkjTgqD5jTOsRcMnBKJe6u0O22UA8pUuOUtSzKPBflCvHYytukQmmhfwHvPFk+jA+Z
1cYWd258wurMOtmu7qsgfOFVRcMEL+XrxzoTwXCk5AE/VN+WUMHsFV7ITBSPXTEaD9Q7RdPJOxwf
eOMY17BXhUnRKi9UDvpcACXnwCssQIh3a6nEYQGC55cU6jBxzWfTkme61x/4QA/A0/rAgQQO/A5E
O5zxOfUwtQZ8AUZc3rXpjVxy+s3p8iRbW4z+Yas51s24D02DhT21q4AbCbRBV3WKgmBSoL4wOprY
WrNxo8a3HcfinGUdhdJ0Ze2yvjPwLANUqZnFsol/150FSwKl4gvQhGM9Q09pKo9l96CM/7ZtTGsB
5c77rksMoYGuzeAlHT7xZxB92KMpBKTGDt6usjEVRp/sHTQYJZOuPk4ADVsxPlYB+qtazOWOEJXm
t6H9tXXyL8lTjlpke4MJ1Dt2NXLftIDIziuiim4dpfRlGKqFROht49bn5q89slE1ZCI1796agQF2
VVIByUlDCtXqukpFCwZR5LvELZGJ55vlI/8wLmbjKyhLah+axf4DVdkIpVQlS2suNCKkUxKGwc1q
yfxWHhmUKbuldmCEyUBIl0FPSb9Niqg3im6CaU31rJyXaf2qjsb0ga/5+1zm7KXKTJBUWavUOSv4
8vTux78/5FY+9W6ZGx0IduT51bW6LcmTrfMMi9vTkK0E8a17wrKADAZp0HEbZXovKvGDNA6ftXpl
pG17PmorhvLxWGsbYj0WgAiaCekh7XWrqhqnb7ou4DWVBbq2Gyq34ii9N8RVVicVCT32lVDDIm2m
9aY7rJYMkBrDZiFX7BnAVhzl49sGKwICBvcDTYzMUM+xu+ZfVwTmiSgn3xldbNTYuvESzIAGalAF
kZNZGAwpTpVfHUqXNULwbvyEuK3toWhvz81FnSoKmEokVHinAawzRfVNEkGAUPXiik3BtD2QqIrF
p3j9MCay6F4/NJFAZ1bbX0CZeB/3ol5EaA6NmJASwBQzqy7GfswoH+y4YRgC87xUaAhnZdC1Egis
RWs2MvdoVHxoxmI3H9ByibHuNX6d1hDcmCCccFNdZ0Gkkr9/5bR0niyGiQzimFpzCYIeSIU85f9i
PN+tTmy+Ko1IuPRDLHJkKpC/4wMCTUAYagorcgGfPGIepXUl1igTwz4MysmI5YwNITKFNnCL0w6K
o7KoKl8HCq59PcrBjJIyDqUAXZEl3tTXpw6bOMc+XVNn7rTkgAW/e2VtqjMajtjIqgvR1LtCtDKu
jbzeEGC2WInwDc5RP8WCX6EWi2FdKUe6ppQeJ672Umifog4FFWXgPtWK9O26ru9W9wAzjAEoADga
Cn39DT+vKdxkHqBpzC8mDxsvCeGIUwxWjnWpn/UVAiZ2XfB+ALjIpUJMNWErjpcJnIPem1P9TcoE
x5j+UgilANOsc1UY4iWBDSPOlHgwghUiCiE1K9diuAz6yQIGuljDprSKPthoT8/dTfwSP3BWdAJ2
g/7Q+KQdpklm/Ik1SbH/GWWUvjGrLoAe820cVbV0keJFSoPV6B0l48/FUB7rglWO2LekX2LeFZEa
DaOX46K5oXwIE/CxViw2td8o4kUEpRDD3DXY1Yl1jw+AZuXLluCFgHVHsDnIFaB7MjuylcfrSsg6
FqUf2AfsOuz5ZsGsPU3DY8WEtmEJoNyDVuXaHGb4bgTVQ8aueVyaBggACCfS+MT5w5E16c1QiFc3
vHn3jRz2ezsArgWC5vFdaQLYo2JR+rFOReUdUtXkXGMI+GzzIe87UxL/uX4v+4f45RxoBOUEsU4A
tDGw3ADiv8xY1tYtzri/LuQ3Eekihbr9Yp3Wfikiw+c8BTQJkTe42BA8CnfLixYUh8lj5WusY9Ha
IM3D0MooYs9LZjVYIuIAHS89XT8WyU7eR6TLqcjlbRQgr1a9xcwnBp2ypjzVpcrboz7/EIY1cws+
Xiyu6D7Wa8FCAWYdjvz/Ri6fq0rWYLMmUAysp4/PCdn/866fjXllVDoKNABB7htEK/lTnSAhQ5ND
BsGRegIMUP1DCfDoO7P6KqyDEd+/OdgSzlwec0jQJnGxOSE69BxAlebRun42lhgq60yrOZ3AWYWK
b8R5cYKrW8GTGZrXpeyb7kU7qHjBt0nCtyWkGML3uvKK+PP1v7//4Pr19+mXa5qMQtyKsFxg8Zoc
OAfH8XkRnrEoxDgISxXo3tpUzK3eRPzPgT7lS4ytOLE2hU/GOb0f3fwcSq59/Wy/eQxdDkc5jK4K
uUFv4M2lh1c+I3f0Ird1SAm7sMEwytAI1rek3MVYcTnylkj3aoGzlm65X3P1GGnj0ywq99ePxlAL
ur1W9u2o8iHsakHqyXeCuTJ7oeTXXvFLOuUfdLzAS31F31o9E8RYkv0jycSwEIH6B5As4+Mx9YNy
FaMySmJVvA7wTM6SWPWhcOf71tGBlVM68pfogSlyPwu86AflKYxYWwG2gqFgsuyHloOd3+qpGTWg
acpOUhBZAGF4AvsO98gzuius+6OcB+g/CTonIgsHVkn4dnNMGcrPcE865TgqTk66SYQEITyvxnGQ
rZU1GcM4hEHp+yIOIGWLIEJqPTEH7TVDyRn29C5JR7c1zYQ1Dpr+NBmZBYQQUxeeEo05+MnQdYPS
9ZnHYJ+xylgbQ4nwGRVfYNEqqykOZnwjOLynfGDRBO2/4n+pnkFpeyLneQQcHDKcGwGdvvemQ+y1
LmtmcVcLBCCVougqa/orxNEmFsrSWKV6r2leH9ly9jwvvsb9+ANXdBGhUX07uS0WAcABiFBlai9Z
dsNPPWMrd1cRNiKop0a8rnGvrxl4V2s+Npe6cRtN/CAF8pfrR2F8LY2KF8uoNVi/QeNCynh4VZAn
8x43u38nhLKacQSwTZNjn4/vvkxjZqmoHhnfr8t4B6P3WpTbfDFiupt7xyJFEsbADoLzlu/IDNDg
GthRKbD69trAtafD6ohm7LBQ73enc7G5+j+Nowe8JsBAYbAZ75mlLAZXXlXR4mTR4VUMohfj0h7B
X5AdZn3oj0C+AD7S3N0vRWNm3OrInYGKz8rnGhiU0OCxDKNnQdvux5nND6QsT+x4WRsiYMAMQXFT
f8QGhY3l7gH73SFaOwlGJdU/cfYbiXSYEVNJr3RsOmrqYhbj4zg9Xb9ult5S0QS7JhUXNSjVlUv9
MHDFcluP/WOVGTlj+2TX429OQgUVPWlCQc97PCSRAOgz0PJZZab9nO0igk5I81HtmkGoMOMFvjbZ
wuBQ0JudXTwCmstiby78Rp6OPV5REMFtS7mvdillVcAUStAD+uQrodlMscgV/wMkodExfvx7Upyf
pnkRSDkzEUgmCYB8NC81Pg1lZQrlqWNts/zGCi9CKE8mxjE/83mDMtMtGWQrD2JqDtitAgR4bM5g
lpUswkg8FGYUH64r425SBfiA/31Qyr/FVcYNckwKlBWAqYT1iAJ5bI6AKZsBZCKJH6+L269DbeRR
ri7jFqABVIikfBAGqmqBJzVQ/Z8UZcNt9VCiIuGx3pi7EQnUFEBWB8UKRn7e+lfQOYxCG2IDfOKV
0CxSYGwZSaqf+WRUzUJUGIfcNXAQ/gky6MEFiR4J5jkA9gx6Yrjj8CJHHjc+GRXjIfgO1flVLzcy
KJXpw6Tn4JELLLULmPcBj6jPP8yWbpKBvfGPSv0baZSWyEsh5kWIUDu2LwqQ1bWZkTPsuqqNAEot
0LMysjjWsGADCEFRaL1YiVhtX3LL755IGxnk2rZRNhu6NUrRW5Y/lb5gS54IQoHcBjyltdwWmLXB
zi5YiLMDq4rMOhwVwzAswq/ZALJ4YBP9o4kdpjhj77pdsVSOClqghRfGKcG2i9RJRyUFdOkk2jDk
61L23a+oG2BewwwWushvP2EhAUXJUBQF1KeLoz+XB8JH1pwEvDJ7NzmwQvH+qS7iqBtb22JGNow1
CdAaWrLOnUAL6XZqyTjWO/SQn8Z0kUNd0KDWI5pnr0PfJPvqrCwAKhp/JgiwiVVBNVqLLOIVdv8d
jFEs97SvHxfx1OXFXDXUWolay1QgX15Se5VZy4z7Mw+bm6NcIN4uxhimsGAw9Nb+4KYYMO8BYw5u
arbC7/vby4GoxINLtEaLOQzP5Xgv89WPqP4Uga2HZ40u/cYL/hJEA2Hw9dJlKH0UQf1Sn/RA8gp3
+ZAv2CMnbpAdqBkKSaNgSNO4xN2M5ZLFTf1yBM6qKdgp9mj6IPPVzllswAzYHSOPY5kdjZMS8xkH
YDmYnejOB9HBTsJtywPkSDYJG1uSWTHDV7LOSfn7aRgNuRImLO3VYBU/9+1BVBgr3gylVylXsuSD
2tdER5biOCWBqH9h+CqWAMp5LIWsZVqOWizBEiHcqy0eDn5+TAS7x0WRDkSYMr4bQ/HpMe1BHdol
bvGQSwpXBoNLmp0rSYRNszbIWIejXAZgRY1M5+Dvizq38IYw5dhhfD9yx+/D5cW2KI+hJmGupDpY
RXpbAPtO4mBv/UgSNTJMoN4L/nV5u4noxUHRtQ9xAt6yxMvorNV3a/dQgN9btAYoHgvyimVN9Bti
6roqG+sWB3tR3dWOrc6NHPlb/Gy46iEOMpaXYpyMbrcJiTF3QHpNg1b63nLYcwAEcO4p1WHtGerH
0Aq6IgI0G22WB7jDqv62gNJnsK/f0f5r/HJJGuUXomaJx5KHI8JwVztYOtbrKhd9AeA2JuDJFRzR
G/5ZmO8jhirSNJQtP0ohKb+hCDCi9kvACOPb3pyt5MOIsMxq8pLw9E7zsZqi6DiKrBmU5tcY7p0F
CZ9RGdPDWhRWkSDLFv1xVm04f0tZEDTXP/JXG6lU0OzSxQgbsIMHnH5WgX+YOIXbTOYwmAYQR38Q
IoXQERnFjl2H9UuozlPv6Xwq5RTjs2mgCN957SjJrghMgJE5p717gxs51DO66rgxWaIF+f0P7qG4
6czE4Zz8qA/mcELZ3mWNXbHOJb5NVOtUbwVhxXIkLwnHSqt/6LGxmJ3RY1cyAj/UdbvYtbvN6Siz
KGqxSLtaR1UiwZySNJSKyQ21dV3IfrKzkUJ+xeb9UiuYVJUjBJfwTKYdomAhIJUEZK52F81kgRux
DkXFz7IGrbweAUZdAw9wjtpDzWpa7WYZqNdIPNAgAc1KSRBCRZiqZMAaYhEB4DaQweoY1X/ystwI
IZqy+WqimiU/+VHGzjBrwZQBSXH9Ynb9+0YCFYujeByXZgJCY1F970XMDs+ZNUqTmXW2mjE8/L4S
yICyUwxNNXSdEta2hV7nU1oECI2YYfR/rotUAEx9hX1jLYvsusKNONoVRqBQlEdNQ7qbYHxR9X+O
L7Kop3d1bSOG8n1RvU5iHi2kUllbWXGfVt+v39GuP7gIoOfwBnBClFMiAoyGj+wpPHEZeDyz6qQ2
KkMb9pX61wXRg5icrgmc0YkgwBIegdxuAqSca5n+lHz3dyFK4wUUtERYD123HxWAmfMAhXfnrzL2
Xrp7xWueQpTGe6fygeDtT3Cr7bk8N6y3yO75NpIpe5LnlR9mBUXlyRptsNiauW5m7hyZKsgxTCxj
Ia9WfCFxr1/grpFpkopWhSEBGpdSRJAoCNyCwc/AmFKn6gcHk8meivllQwstqWE2m3cVBm0RRQLC
h6rTNbx+SpVU4rCQKLvYHpW+RvfVTXSU7PQAiIpj4kvBnHs96CevH3O/PrqRSwUuHgwLCJYoBVc/
hINwyg+VJX6sNUBwmoDJD1Rv8TDqGrN6qvu3ejkuFcGyVU7VWOk1X1TtYn7Eslan/MkNYqsU2HKy
oGD14q0jrnJJCjvCUqjE94mBrQrZREbgDENnGsY3xmckn+mdfWyEkfNuvH4LQmJ1krEXNh+kAzL8
M7EN7hNZFOiOrMGzXV3ZCKNMIs8iJdY6YGtoY2cPGt6b6qcaOFtMuq1db7wRRDn/OtPaRtWQ1YQj
ZjjB5oOpHEzqgzTG4azO1lxCxQpuRit1SouJVEBywWvflDJBaeKrkueQFguSamrpoYvOXIuO4OLX
Grx2C1Ih+bC0D395lVRswPCMMo6Y0fbyE9mxWj1sRzrxTWSRqV/WUNDuQqF8+cT0WpeuZQZQNTTF
m+5E17gltfUsEDmTT035Ub5dbNHM75JD3pisXuyuCW4kUymyLKtrNelIIgFW63OK5KRq6Y0Kq+Gz
//zdyKE8jDwBqm0M0ULj78RgPhWBcb98kLEsF3uFHd/JjBfGfnNrI49yLTpXClyoFKDpeNZdHSig
yhGYO/7qCkGNZNwkfe38zMKrZdgkza3FS7JS9aShMKySL6Etkrc2N2pmwXrdM78n5WrUKAEFpRFh
oqK+e0XiRTkQDpurrRZja9CX2BE+XLeJfVUhTwGsy2NLmbrCdm6VASwAqJ2VN+C2jQA7o7HiPLmW
99Z+kUFdm5wvozwOeuRjOw7LVoJXWMAP1O54VMHZK42/+YoXcVR0aLQ5D5cRQ89Ta2afpcPgoge6
3q0WRhsHn0ynr4yPuJtz6heJ1L1NgJ9KgHKAidqwPMULf7MmLF5ZlggqMPCoIgxlkRpu2kpYJ7xV
K9ai374EkhepuoFMkD5EV3KprnKRL1WJO9aA7mAZ0m7ipV8kUGfoJLmVq0LCsqRupUntKDE8YPEl
E1AKbD5d1+v9+tJGGBXgZsz3tXXJA3LkhJTLKwDdPoIwxplB284F+d10HD8yRO7b0uV8VFQD52hU
gzVEc/vD+rI4nJkESWOqNnnoYJTsj+EEwcD969aokFZxUzsJchL7gpGbEXdT41Fy/Vj77u+XBHqj
pC2AmqrzSLbi6F4tO7OOD/XCmQXHkPMbu70IoqLWEM+jHjavsAy5T0bxQjtyx4BU2DGec2C1yhi3
9fo83uR1WtzC2Uqy6qmAgIheavklTRhPbNanoxyflIRSwamIVxxvlyCTmtTTMDVm2TGUnSWHmPbm
KGIfJVqk8ihDY3xNbkMrbF/CxkWl0/w7XaB8RNeBG0wLkUDpjWTOZN4ZwCqgY2s4RsxgOKPXTGBz
olntlkQc5ywwInTEuCOY4JzrR2FdP+UfVik0RhVEZd7Yz+c2nNzBWE6pqjN6U7vL/RsDpQdG+nRY
Qk5SyWIR/0N1J0ew21sCKiHcAFTgMNnia7JNCDRZfRDWESnfMLd4ufCrGgcK/30pQdQHwjJBZJE8
MK6KxqRJwnUF/1SXB3rV2n33o5wYAyoM7abfz7K0ghMLrFOBODVYDjXXWvABB2ai4HK4rhOvvux9
pvLLBb1iTW7UTp3KiNcxI4iRotYH4LYvufWNaCY2azyX5exoFPFBQzo2IeIGra3lVgugY7DN/NM6
dW4SnKL0iRV8f5M8X85GOQkBK+/iMqLh3H+VvoIcuPXH2/zQHssf4QB6TXN9Rv8X+HCsvsBu1Dd4
DUVGVeKBkfDWOampzFU9imZIjnozW+xqfBp5W5NnP4LU6xe4q4uGLEoSkCZ0lWYmGri+AK3nhAdJ
mWI1W3CKkFXe2H/WbWRQGfMELsGhE1C1yn7MX0s//iBbj4+Ro9p4tXa25Fb+cmpd1uDPfrWWfEMA
M/GY6qauT5smsUsKUrIHiC8Gx4E571dY7SfBkWMvZewa3UYc5emLfjGQb6Kbg7YpwIr89DHxSmx5
JhYKWaefQEl3zLoA8Ujv7G8jlfyqjf1JRlK2fAwETPV8nL9qt8pL5mEV0y7/QQofnWD0ImiZjjEI
GFhUTHuqg1kkAKEouqwgl38ruoY2yVOHnYYixU53mlnDyPAuLAlUNtCFbQIYEQAzC3oZBvLQjW7V
tSywlVd3SH/D7UEoRdGrsgYeLGbTsNIAqssg9xeCulIfsF/6dXnhXNlsHRX8jSf+QEZr9fuFhcm7
Z/IKoaEW8DEljd4gaqIk7ASS94zVRyXB7CdfWVWHFfnuJS+ZLV1yM+8PfJFGKQ0P8rEc/CB4nwOv
jDwvUcA6KO5ip8CeZaro3mN2ezYqbzD0ZY5HTiWzDCSWJw62ozDbNQBED/T0B+Px33u0rTjKewIK
v5d6MMkENQhuM+FH8/B3f5/KEUKt6LiJh7YYyaepu+VK96/+Pt0tkQZFmQDikgdoypjpeGiZY8CM
66e7JEkCisku1IsAY2/qHUq1ocUj/22yjLfSSuxNzQC1sqjlw21vSIuztOrnbBmTAGtYrPjz6oWv
6CLtRfJ06tdQMPAEhHZIGDAY/cxJ7hSsmEVO/UVwgTAQlK5xmixsZDuxp3t/BjgH3EXAOSk8oBlo
AD9AfaegckVtt2q/CKObjoqjgNQ7+RPQBkwmg6GATDYAme2ty0xWDo/dGusN2dwejMIXivqgSYyi
314SuxVCBaJp1Ac1l+MyiDVfVeyq8XXRua6jLBGUA1mjmUt09PKDNNU9QQvUUHZ50f47IZTfUDEw
IC5RiXmuPjmAf7zOwe8mCtZ1KbtpwvZzUf6iIVUP8LoWAe+SlYbKrT1S8YgIdBm7jr9re+gb6gpC
JhAAqaA5VmgphimgG+PTz3W28ssIrLzVAYTtkdlII/r0zrjAdyUCllJDvZKaMElK1Zi5ocHZQPQD
Vr7ziHLOHVnXbDH3Ad7po8iKZHsJibIRSdUk2jWLp1KEKYkVcMwxcVLZM5Zu8YEx9t/bK0C5WR5z
/wo3MqmPOku5VKXgu/f78qMko/TRngBN7GXDtza6AxqAjA2S6qkDkpQy+NfVh2j6tS9MpSiaNGA0
v8/RFQqNz52MjbEsdIGJ+LHTaoY97Bbotp+W8h4NNiZaNPgMv3NmuyptwQTVIaAW58BwWzOuUfJh
atCupW8+LeVM1lBVcxApq2CqAHoO4ca4wcitJT+g33WIYhN0dxaLwol5UMq9SGVWjnMqLej/Sofp
DKTnyExc4V7BjGB71mpTLUxWmsI6KOVtupgQv4PaL0ANxYoHcwl7W+O+/Z22UL5GBNvnKpQymvR5
Z0Ux1hn1h0h+lqA31wWxrJBKUuRlTaNcRs4VyTko5lXDr9wut4zoNh8rrOtmkzYFatrKTMyvXQd3
URi6uFEIYj1pLZT0f2Rfmfu1dzh3PrNnBYnCXzE+us6BPRylGjPsIleqehI5zY/Fl+vfca++YaC4
T3CRsQYDKCD8hM37SlW6oQy7MvKTRT92Ye/KXfYBP9IfBdnLktSu5MIWQykAgQxrWHbHt7yRTfkW
ji/ASSTNnJcKz1n0ImrPC5ebFWs2YOcrvhFD/n9zxETIREIvynkS0E2U/rnrHcZHZEmgnEiS1knc
lTH23BqbuwX8kbkeCRZY4SWvUHvTUV3sP4A5f3MsyomUbTXlkoZhLbU8ximpIR9q1vIw64YopzEq
XR1xaQ1sAiW6XXJQeyyp1zbf85gJt7RjV2+OQ7mOekX5RksxALDeopP73Li6rXQm9zQ6klO7KouH
fMcdvhFHOZAZDVxjkZDhDcJtJnbmCtQHUTOvKwZDCO0rlKziSrGrsNmWW3NxlnhXXO+vi9irJm8P
QvsIJU16seig3Z2T3Df3WO9czP6E0elzeQRdZPkMivPESk3OV2zRY44UEQ2gXNQb8bT/AN1KFLaw
4fHAW8aLain/pEDrkO3hkH4mDeralcBVG7BiKOvTUr6jAzNTtJRwwxr/IZP/ISraMnooLBGU3xj0
VZrbXpq8XviepplohiVA/wS1e2JcIUP1RfJDNg5qzltVGMMefvCk3QJn2hs9NFEA2olueOmyplAY
Nk3zLOaDxGWqUuqeBlhVQHXbVY5Ju8Y4cAnnXj/ZvnJgmBRg/zoehNQlaakG6M8kRQN5+qdbzksq
maH4VUEtRmaV0vZ20KCIF1nUbYXKPMhdDIVYArKCNnvdIUehvrb+7JHzRhZ1YQA5bwdBSmbg3RWw
uNkbDuEtYQZZTADd2dc/4h6d1RtplKMPS7XV8jkqg/yEFvxLjxAjHeoTkPYO3L3sC3dCgOrrSUT1
YAKpn+ix5t13kq03P4CKAnpYJ0rPTcBxAOa6X/PdgyCqRzi20kz74ns4js3dUBjVUa2M7PH66feN
8HKtVFjItaI2yngognh+0Pof2vCU1e0fuemLDCoWhMD3VAuU0gNFtHTdTsa7zLi7fox9o/slgi56
oXgPPlADoxRpHImpHcXDpJl6FnWGC+Yq6abEpnxzuC5zb9wTHAqqgfl3bNSK9FiraFSGlpFVEyM2
9TPhlCnOKRb7vsUIEY5gVfbiCSmgTxnfc8/sDYnHEi+PgWSVHsYsQmFKBw0A0Vnh8tJLId13rZvJ
XycmJNpe08zYiqIsUR7EpJ/5LA44TwUGbn5Yj6MXnlTQcWFM0ZWZpWXisuh4txVIGWMbrQZft0UC
UmZet0ht2XDmFCgKgiXic3bALGGMEu216bbmR5czh9JoitxoCFoaGV1qzuEHEDhWTwnwW0ivp/9e
nnGNPOusLJ2lQnuyLKEkN9gZGotHrccLVf2qrGCMDL3rerqnLhvPTWNHdZWkzoWCKKFFMpZe3QLU
WMKXKvwspKyZqV2T2MqiokSp1MLQSgQsLaicwSEdrAq1euFmJDu2B/Fo2AVjcOE3GdrF9ikd7bJR
SbNEiQAthneApbqLIz8JXuYqTvwsufkzYeXDCNr/wcXF8J40tFReTIBlDZHl8pU7C0/G6rcVa6Ft
r730Rj+p8DB0SYgyOuKTeKfeAUnnOVNNgn0QH9IvxTk8zNYMfCElwMhTZcoeuwNDLo22ye2lUjGi
mhM11GMRNtl6Ybaa/Pz1uoYyTZCKEIgPct0mEiQkpvCytK+cBZEzYr4Ki4KzUzrcHeGcZ2W5v3me
/1d3sEFHFTjDMdOXaEBBJfUJsXjhIjG0mkc2FM1VY4cgqqzJ9VWi17KYgBJB+DJ2OIos5WazhG4z
qawJmD0n+uvCIIzyLEUThlUrYhp5ve1tAkkT2+FjctJcMugQHbp/v6V1UVCIo9JQZZ7RCBoRfCdO
MdX+Y5Y+MfRj/0AGupuSCEoLejhJEJKhUY0wDqQHPpieyQ5p72mWoSCHx7AIu2xJvtB7lb8IpG0O
LBcqaLZmr7flgOyfa/pBA6Ma2UHA8i9rMm6vAo1PeJFHmdhShqI8h1Xki27pi87gaoWZWdqZc5F0
9iYr49z3WxdxlL1lcRqlnFAgIwtNvZGRZp5yjrVMtZs8bA5FP881THD3jQYpggCsfiBXkO5IeCr0
WxLOSXaklIycjHEw+rUeDUAu1mNUisT2lK3ArwjddrL+ThvpHswUJ9W0FAnJUUq/ucFAvL3edbYO
JO7UGY4s5diP378uix5cSlWpywpuQeVG5U6RdiiS1BIwTpQPtZ3M364fbt/XX4RRAVxLyjwXRjkJ
xkx57FXxsazur0vY94QXCeQKN6/xcTIaXsv6yK/iuH8A3esc1NzKOxie0/xMW1mwvrs5yTalpGw5
1YAsJUY5wAEWMz+BVrbABAGsi39QBWBwEI/4B+u3b9Jmypz5opGzgq+SoBFHMx1AHNezaJNIwKA9
1PZUlAlHQL0R81Fv/ZjnElvtw/skH1d7bpT+sERGYZXhejcM1eqAOLgzxQgECisbNJllcOS2N7fZ
jyiNzjImHvtcshTjc5gBgFBx/k5lqBtsJtBoCzW8Y6uIphw91IVrjL0ZDgzvQb4Z/U23Dou6tkjr
qjyrYxh0jWG2NLJm+VQALWERGmvUG7su3SxhyNxrVm1dv0hdZKnwETfKPSwO225kI1j+KNcm95k0
kUtn8qbUKpkjdQwjlKi8Jy6MhZeiV9Ck5KZ9SW7qx9hK7RFBtVzMzOfc4UPtsjzZnlSDJ5TroqGC
CpByLjE/JCUKDsAxmo+tNLlCe19gz7plEQGz5FAuRgMs49SIA1D+VVtfFKspbkPji9IrrEiw5y23
ByI/ZKP9YHOU50ZDXtI4GlaTnd5XPN3nnqQ77c4gC30B6xPuvna2IilbWPQ2jWQBhJRkhZfAXXWD
TaD5oxMGWWcU88E7dFwflA/kzcOab959i2ylUxaS/oe061qOW1e2X8QqZoKvTEOOcrIsv7Bs2WLO
mV9/F+Rz91AQ9+DYp/zoKvU02OhudFir7MxEogrDm2CQbnJBXA206taPLIpjZ9rlW0l/Bn2rU/K2
wee51t2sYvsTmPtSRBplXEY47EBl9iW/zY5SQdEWa8Dcfy/dzBMcOMTzDojzndnyUpKFYTLUuC5C
fD8PX9qZU77arUFulGJrEOAEbeulR5V9fRUP5WVE7OI7feNFrgmSD+kYXWaBhvJjdFlcmsgJ01+8
Z+ZuCrr9CcyjQWry3BDp0h3FsewxHt37ytXgrG5vR9yEl3ND2ZqE0c4ZkQsswbVk9Vt5BDAnGe6b
qvweTXntnf96PGGM2yllpQXXkZYc0VzTCgzE+b1xMfAo3XcfsdsDZLxO1pVl13SofWgPVY4VX8MD
Jaij3KctuPeUb3StX/ZBYsXLBPai1lYu44SGoTdLI0wbHwi/em2DK0s9rpexHR01d7wYUVi6JLmt
3kS3GsZ2Sq5X341g2x/AuCRpUAFxNmFQmrbsMz/1jGthtRTgxADCHki/h/yQtbyqz17isRXKeCJM
n4LgdoInSoPqek4s2V390Rqh5/JVO8rYpTZueb5nX6YuE0PGPDhqvx/d/bTqY1WNUXIsyAPRgSdr
iHaSc4LKvrWehNC38CamFG0DgsE6xbRkB/4OpbHuOy8cGo5H46nC3AlkOiuKj40QGKU1y7fg+RkU
9/y1+5cLYRqgCVdVTJDR37DRRNTVaQXfJR5jGL/sHVogr2zU/y8pCoPy/pY2HZHzvPgXP3aSylwH
cTJ6DHShJqc9LHYIxq7xQrpX7jCF7YfXSnBex/3AcBLGmH5kTFIoggTlOKmaDc7cmxGMWudF7H+p
kwjG0KdCWokKhG9s7k+2oR9NvbOHlWMOu+09kJz9862YqJqtyzxUpRqCglryDH/2pQPA4mwd9NO8
SSnOmbG5Z5LhfgmpEvqZ8rKIXiwezh/Y/oPvpIvC1NrCylzFNMsSbPok1+NrG4C1LWh9UlpYGFGO
FF1yRj2fMza7BwRvbo5QYbwDdnxzzcTWF6biQcAjHpqL+j0KrL6S2uQnSGXfw6nxBXv6PKPnnSnj
NNA3GIRUwpjRZAs3yAoB0TX660WCj0is9ghoUm7plCeS/v/mdgtxZZr62ioByBFnZx7RIHEQ8jBX
ooK5yRaVS/RKL9A4Of91993jP4aqsE5lLQet68Lo2M03fXJfFz12LwMh4snhXDuWstxMklzSywi7
Iyn6zy19PZvRtxTbLByFeIIYFxJPipQtYovWZQtWxF4qDbfqCrhLoeACyVITZB+4WxNlfImSqik6
NNgHrzA+lQPgKNKdMAE2rgIuvuYAEFR1xZ4a1iwkNGu981+O/vFzwhkXoxUmHp0ChPfLc95qToNN
GPOXmmiBOHrdxEmLOMfKYoGIhRBhHlMwfEzQHKsqv+hL6duajBzvvJt8SQBAMzGziD0q5uLp8pSA
7diY/ETMXDJ/LeVv2UQxFZ8i6aCqTtzyCLn3A9xGJHPx2qLH0KKEdCuPXHIwACQDgqfJwtzy4ule
jYInx0J5OjJXbkQJV0YFEtjb7zSo2QG0g6iDD/55+9i92Ru9mMCNksHYiyXdtyPTXRMDgRWNplCQ
ra4t/6ZDYm5kMZcujau0ijojQ719NS3aIhGutfv+uB5pxxec8zzl9oPSRiJz9bo+H6q5B4x9+EtH
kQVFfmBE2k3vVKmFcsGBrjCaDpfkgXeozKVb5DXC+Ckm+HVy3eItoEnEKhSrN2Ln/NfbDQcn/Vhg
VpRBxm5shuQYN5jaUcbbLOHR6HHskMVi7ds10UiPfFKpfQX8gOEquEBKH4eg14gVV9+HjhPTd52I
BLg+TQLxgMg+y9WhHRWSgO1DBoReFOhGYHIhdnYLuRsZ1Gdv4qgslc0UtnTHQnmJIsVZosgykuxK
NH9WkWktwoqHhv5s1MVNC/x5zt3e/WzA89INSTFVwiYtadQ11Vr1dEnme5Z8WaK/SsY2AhgHmQl6
kk9LDrsI5vBovEpYO5j90s9Ul0TO7EY29iafeNCHe2theJ+d9GKc5JQ1XavHsJXwKjyUKE1FFxIQ
EI1vq0+7NaMbWnTLPLRnQN8bTvT2k89csX+2p/kgpshaxEmb9uEQBWV+T6aHbuJB+u+a52YAiUl0
5WaWIi3CCpWYAMXMaoxIeFNVM1cByLn0PAp36hM/xe+NNMZQ0zoWE6FN0mMW3k7hc7/cT+gZTisg
WnnFKJ5ijNGURiL1q2nAKs3nVHcT1OAznWeZuxdvow9jIuFSjxrRML5FrkZHBgGt+qI/ti4NbQaX
ComnEf3/zS03EmHpMNUXIuBMbnprvkdtctk4kxP7qQ/2CodLF8+zPyagdnKpFwXBLFX4NLmy3VmN
racg3GteAfYIyFGw0mi8Sul+MWhzqkxk1dGJ0soRTd+M1qFQwXghpR33lBJHDIqAPr7Qt+l5HY1d
XU8zcWy6Nyp6G2lFmRwHWXkeiPnWS51zPsLt4RBsu3oqc91MdYyT2gzpIrIEXMLcSzCObQCXPro0
7xYgK6FbowRdZLWphQfmeem7gXyjIHP7irLIVikzAaO9WMMkufVEHFKagCrjCNq11I0g5u6FYqOB
GAdeKw9v5OVoCrfzwrl6PBHMzYu7Ypaa3myDNS2/57LkLOpwubQlJ3rvPjg2mjB3bjIT/FNhiiWJ
/Hat7E5+Ecfll9lGh3wG//M6ceCH9nPzjUjmyi0dwE9FFcUauo2MAj7o4uuLyZM92TcdXuWXZxLM
VctLYyzIgNcveM3XKnayEej+euu1Q8Qxfd7tYpLXKCmbbsrxweRIO5aN0FoABHk6b+D0134KL5uj
YzJVvVYnDRCVeJtKd2R2hMFPBhBZyXcZF4pzVx2DqFhqRWfl01prE8lGv1Y6iCuuMBNQBorT2MWh
fI6fh1fqFxeU6c8rt2vxRFMkVdexustyj8yU8CEVENDW4ViOX6rpNuOtWvJEMA4CJeMQyL+YCm4i
ILNjpfQLuJkfFcwmn1dl9/A2qjD+QZ7rcS1GLN3M0lsRZ1bRcbzD/lNpI4H+gk2sjPtRk5JIMn3p
ZqysKLHH0OrQnSbOSGEZySv5aoKEnLdrs6sYnvFEByCfjKL1R7EYyKOLAHIYiN39JD30PECZ3eu6
+fvMwSWyahYx2J6P5vgwTf6sgvVUtePw7fz32T++jRzm+KK0MwpSragFHuWjfoxfOmBfESwMZUF3
md/TlSEtOC9z1/Y2Iun/b76YNuYaUvw2OepoTbZuD8D5eHg5L2O/8bsRwvhWAzswmmDg/PKv82sN
8PTqIF0vg5UEskd7TH8VpTbyWPeqGTWQ12APRmy1mm+mV2R55ei06/Q2MhjHWspNWo0SUPTlO9SL
ykfVnS9AyaE643HxlLf4mj5TKHvVX3mLjWDG22ZtK8VYUEKUH8XcJZrY2C1RBVvqKy7MIL04nzz7
SRabm6UkJJ0xAyOKYIXIEiZw6+mmlYm6SyY0LNcBL7BY84pGdpU1uZOjyQmX5pFz1PR6nfsVTPZG
SJZ32AILfZRye4cclQvhPjrg0L/QGbDE47WGONddZdxJkklgqxemKGhy1FiP+ZBYwvotB9UtR7F9
QQCSlTUTIKJsbCkX4K6PGOf0+zTHcuIIz/qmo6yKzutY9YKz1DVRbOQKml+puZy649pPINzFYFwQ
hkZ6JYwlCLjIoCVuHpbI20H3IKauIcUKr+24/zwAwP7//1jmVKJQ6TTsImCS96YM5oDWLusL/dL8
RvdQF6TP0s/zx7Pv1U8CGa+r1DE6aD1lZilexup55W3K76d8aPzgrahjI4etAKuFZtbQKAl6h2Lq
586Itsts0zxC4KZ89Fp+NuKTMMa3I3sNq1wuZ8yrh8fukB2SQMVWBa+5s39oJzGMP5+avF9itZh9
MuuPXZnacVI8nP8u+57vJILx5pXcZM284LuQ+rqpLuMG1LPxBJpbOxX886L+JSKeZDGeXAhXs5VD
+nDzlur29wBoezG8UCri17Wx/4c1RnNjGYxzb+O17oy8JsDbWN4o2W1m98ckGF0NPJXVj/NK7nuB
k46sQ081cKGmKCMW4l3WeAXIcqbQUzVOv4NjGWyZVx8LvakiEb3V+q6Tn6vGPa/GvziIf/Rgi7ym
CO5BSUN/b72pFus3ok74KPxSDul7MFx8ibMAxlOJcUlpvCyF0qMOtMiP5vBlGjnPUM6XYXm35soY
jdAQoFECGsUGdG8Y4BbHg5g+cs5uPw07nR3V9EMaNkSNMHVIiA6rJ7qUYyB24mcdAJegFbAWjKbz
tmd5yjGeoqyqKEEuYfq9JthEvhobIMm0q91p388rx/tKjL8QjWoVuqkx/cKsLXN46rjjKvQ7n/Gt
BuMlxhnD70DxQF/tq4gdZ2CJXdQX8mCJWPxNvL9LmU/finEOVaVVsRnjvk7l9Yy2j0xumuHt/Jn9
S8p8EsI4haWcjHItqiQAWaiDCqCd3IVozxuAx5YtOih6Xh79zWdOkCUUr1RVWUZMax9H+VdNrrAZ
5zbpJfaY7Vlw9fjlvDROLCRMQtf1iiHEqEqDGPoQYkMMzOXz1dC/5jNwn2vRqniDK7zjJIynyPsq
q+cRm4bqVfyo2tOhORiucjdhTbRBBsnL0Tl3i13vBzBpmVRyaAYDWGzU4UVFGbwq7paE4zc4buPT
WDYoOkqS4kVfIQi3yrf6reEVFXlZ0ieASlUpukVG8yA14dRN7BEXttBZw1eMSePouAMxPFNk3EWN
UlIDcHg6HijnluaNN7GCoZj4Bs153Zoc9bJ51GzxBwFSG5eDkPfhGE8CUOMwG2VUAav4p6QLVl97
yQpYRImTQ/E+HOtDwmJRAA0R+uESAJDeKI8Dd5eQ43cJ40LGcB5bLNCY/mSbNyoW2x8HMG6Gl6o1
xE5zW3kll/+Pl6+x49ZNpnRxLZTZMXmTD9QTU5bexnD1S+FKAbA/QXnhirfFyJXK+JO4lcH1leNp
kl5O2BS67bBlWNh0sj67XDzzqPrlgUeSzRXKuBQZZGOAQUca3LkUMXb1Qcr9SHNEOkFvOI07+Lwh
/h03JmHTFeUmCiFoKCxCyTopYTb3a3SsxuF7DPiYODGPgME6pEPo5x3mlaVSuhDAa1AYk2eU6X0d
KVda+PO8//5svR9/BnNL1nWOZ1FckqDSiSVI30vlUeAtm+34nY9CmCsSyW0qZwAuOS4gEl6d3Mmu
1GC26ZN/uOA9+XemKD9KYy4LlrKUUQ+BvVoqmL/uSysDUabc2lL23BaFZYgH3Xg144ua13jgnCU7
U6mKYp12EpDMCCjADNuYbzLeUs2OqX5Qjh2rNEMNM/qtkmG3X/Iyf8msBg/Q9ZrCGqse1tMvQkwu
/HFs+iiUuR+oZJokKhrgi+cPcnpowqt24TxpeGfHVAiyrjAAWRDlx6bsnVBrX8IxtsNu5gykfU5X
qCYadvaAFKsZGmMb6iR0q7qCbEOQpOtQAsuolKMdNTmGMX5LhsIZGwVDlOXKG/H4lw/3j2SWaF2Z
Qb3QKkg1R0+2KzCODU/RN+FaRyZI70GaOW9c1nOOtmxRquiyMpm7OQpqJ7xa3ha3u0uO03UO7EcA
fTvZrTrYCnaA82/54c+nBz6cNMuwNEZiOqfaEgd6mDxgF/44dvXzoNYv5/3X5yj/UQxjN1WeEn0I
kTYZ4hdlTKymi1yt024WSXLPS/ocgz9Kov+/edfp5SgMoI8zfVOcrWwOsO1hn5fwL37yZCP0kmxE
dOpYV4DeyjGmQ9/cq6+5vUtxJf4rgCeedTDZ2VKFhdnO9exnb/XljKpZY8/ADrwXgxTJmmscsHp5
VR+w5/xgOgbnInLvAxN4jM5MC1HskmP9dfTCO3IcDpVdgsfl54TGGQZAQB00urzH0b+E3dMRM6HI
MJa+MibaoHMlT0Y5qEXhE4gsFh3aDN3pjvNJeVbDOJzOBC6DZq4Zrn38KLvNAW8wpwVx8wIUK9Hv
LrhIOnSg6eP774OdssWhusHyuKyIIaqTfQBIKWfEKimtT/KmKekXOieISdWKaenR4ExNP8+72hrX
5qmN0tIq1fx+qI1Dlq3++cPkCWTC0NjMRRPPqBE104xGiT8bglUmmaWPjW2mznlhHMfCFozkblh1
2i72tVT7oiq1M1XzlQAmsj6vOLWpnR2dj5+McS3YT5+rWSvpnJwCmIkJtPCqG2NTwu+cPrdCC4BE
eCHx/M3OwuNHuYy/kcKIAAgAKPiA9BxczcuO+Y+qsSqbbs1FboatR+GQPIJPxOt+NF77X/wGzv0w
WCeUhNJag9g8IFNuJfF3c+BNGVOrOGemjKPp5joP0YCIAQ2eX1LGGfO69uMvWKlEu5KbfHKcKkv7
MqZSThbar+xc+sam+7gkCL3kamis2Gte0VAEhF4c2YVohe3/GEAMxtssJgXAzyA9vpzfOSH0oPMG
RwQ+y39BlrKfs/3jS9lKU9QWuTaF8DT5JcbpRjuJMCEQe8p9dolJYNPO/fEJ9S1OHN534ZJM8HjC
wP+njTa5b/sW3I3p+2utdJSL4qqwpevqUvXSY3itccsmu3puBDI2uoYiWVJFygPF0g+zQ4Fv0tgC
m+OMxcrcLx74V3P3WmxEMkYbrmFNqh5tdl3H3TO/AMCYc4w8CWwgTOJBnVVcvKXE2smE56bEKURy
PxRjjZgciofZRMtZe6DepTvUz9J1bhVB6ot+6PJSit3wcDoz9vm1ghaCFCRD7lTG1koMqwSOIqie
U+1VLR7PRwfO6bHPsHxd61IuFYwM5M4qAUPKfDkvYKcFA9+80YYJdoqWrXqZClisz0CrSDEGqkPr
qw3IAXPUjtMLUDwezsvcDXmYuqHs4Arg4JlcWsVE4NxEWOpfQJ69vtQhOG3JhSLzlq3289yNIHq6
mzy3AHBOH2FeBSzMGtJLQtxKA12OMD+p/eoILdALcrCdZUt4Zy61Ymn5UzMq3Hu9r6+pG6oq6iam
wj7+DFlcmt5Qq/Q4e3g5zBg/zp3i1yzaYm6/9wedxCPXDZ9eYd9ST4KZ253mhBR1OBJ/jQo7aq57
Y8Xm1+tIUA9J0r+66CdhzEUvwPreGFWSHbvySwYu0PbvIqx0ksDc80JdwIsYdsKhc41Xw4uO0j3F
TZGd1o6PIUedfWf8jzCNmefPMjVLBBGwIr3qdsKvqHcL+en8Pdh3XDIARUUMihoaiwYjJtlYlJi1
xHxEca155Y1ZWORRf8huG6AYmi8SzxR3lToJZF1XD1iLBaU4DNvJv6SstPPCzzLeU2T3YbARwuTr
fT3LeSgTGEIcAugJHyjqb+NO8JRZHBwFO/R5NgUq+VFrcnD+RHdv2kY048wyNQENN2gvgpZg0ary
O4wgRelLYTrn5fDOkfFg2gh602RBFT5ZY9VRK/GuLIabOumIdV7Q/vN1oxHjwvp0matMQ0nTuMkS
QKSiCXVd+uuhSLDc3Fqpld0IjysnKLyDtX3KZTdSqf4bxxkp/aLFsU5fk+9UMOBbWh3jAgv9gfxT
ORD0mPsDJv2f6PM5+8HReTfobaQz/rLv8kRCHZeyQkxuc99lTmHrjgBoJg/GZOGQUcb+cwYAxEEZ
LHS6ArYdwrb7CjOftGZBTWQpLrT0cSA3qsS779TyPx/rSQZjNt2aC0WaoqhKFaPMBtFRDMxDCRif
P0ev+KgOYzdqoQq5LjXEH4TnlTySBjsLHHX2L8FJG8ZIZCQOUVtq2VGoH83ulmhuy3sc05hx7sBY
S+inKAZofHasw6ceZLgVWHmS9Iag2DAfIt4C4M7OBw5NUVSJgElT1t/99cbstTyK5l5EvtChaNMc
af2ydkMH7curxKZJeG+rPxRs395zLJ5++E96bgQzXyvGsnRdYYEM960Ho1l4mzwlh/44OLR2A2Nf
eHDE+2nfRiLz8SJtGaJKMFCm1ay6eic5AAzEdYPHJChgbSqXuDzUhH2/spHKfM+6qeNVbIE/oh6W
L9KteJTtBGSbsaO5xCk1Kxts40BHA7uL8Bd/DONftKZD+bKhiya74pmo1dRNLcBttRvNWWzJUxzp
IkxRADGuFq90R4xLcELSfhIKvo3/l8nEpKmqIzXs0Ayf4UtLB0DedveCjNdWXCHgrm/v+s6NNMbF
RFkvykKKOmCHGd/xrZveOKZKf+5nUz2pw5gqtlIHucrf+wvUVOObwlYfaWFTAhpXyCMI2/UxG3UY
MyWVUZoKtnKPan1ZzV4VeqThPR95GjFGOWlxr4/Re+k08mO7fIgz27SVgwzGyQW0wZzXz37Wp4LP
je4d0JYsTnjjZdS8WsNEAEJVDvqB9wqcF/7MDes3W3V9GHnIdVSBT59sI5CxCbHO9UYqUM9M4x9h
cd9gCJIIlbX+Ob0Z3OdGDmMaYjNU4ZiivCh2383enrTrVmgsrbL/xgQ3chijUKW+EWYFbXTam1RA
M0YcPQZ0NLGABHXUuS213bC9kccYiGnmtaqGKYDpr/5TX5Bs44n2Dlrwsbj/o3bMo62TgNVbZxmG
ZwIscqJzMAlAumouWywH1FeEpx3POJhn29hW49SIAJMR49Wd5srq9NGdk6tsfDuv2K5nUkFhIIOg
UwfH8kezl2u9aaMKp5iUF2Xe2AOGB89L2HUWmioigKuaTN4b9puLpefNkmU52sdr/pgvN6P6PBg8
2+PJYC+vWWaz1lHuicrKK0u0V4dyzsm3FLRPWYAKTEugvHLv7kNeM1TsdAGbANgjH88uWjuh6sQV
e7alq3Y3IuD1269hf5HxUqBdazgJYkutBujmAYGAjzQoL214MVY/9epYlJyYuCsF8Rf0qaZsaipj
4kqTkxXkVxjRJv6oy3ZUtxYIIOXYO28QOyhN8EgbQYxxL2kvzvpEBFSOjRt8rtUDO4/d/ZovjOvp
RbmL70UnsqubpedCJu3rqCqqLOq6YZqMkzJAUhLpMxrGcp8eALqA3fn1JhbN4yDy7H4/xdBPsuhv
2Ri+AAqNvB9EwN88xLeJj0kNu7ew9bGgMpJ4vHbOfgDbiGM+36qvjZx3uGemml2W9TezfJlSV88B
PKxihWl1wno+GKHdjXDOYm+NEmfz9rMr0UxJRzUNo2jYsdSYgFaIub4mSp8ey6z2o0V9wnuRkxXw
RDCxrDErMGKN8RyYNRZGC+1biDkDjr/aOUiqB91NlYCPa5qMeYLMTM3qVAeb2EPj997v4bfsSfgS
PaKRyucXo87pYyIAeUTC6xabKwTe5KOdLEB0yHLABKBphC5Y5ldX4u30tQmAXevmh78AO6HiNPRP
RMVAxsh8JsHo2kEue9qjCg/xa3RHgsahSLnlbJF7zlWnf+yzbidhzAcLSRvNqgn2mPpVGSwQB7qz
r9zLD+JrEQAKkw+E+dknf9SOueD5FILHiawheEexcP4QBtOLeNOCCYiOW6ONinvXuMk1Btg5mn4O
QR8FM7c97OK2aI0oO0a5hZVZ/YjtXCu6Gl60K/0BBHW2/Jw+8eoJn1/iEIqvCVIwfEiNnQwVCrVc
jHQQAmF5WKoIRNF3U3wYhl8GiLp4TQkazj59y5MwdiRUWXvdzHOMlpN0+SKmta1XMxpwdf6oYVV3
NjF+MwrWIKbfzh/tZ5/9QUn2eTitshb2C2CNzEkHn7cNDbU4sbo/Lx9+lEPv6cZfTyowT7IYqxuq
JlqZ6abkIdU4Zdg9ByajiiHSNTWiE8a3mMa8rEVUJoES9piV+CryEDL27H8rgMlJzGmNxzUp0Mtv
pp+SWc+W1CdOmUdOnGSOVFacpGEnyqENe9KItYpeBWtFNhczqH/IgTaqIlfAjpWId3vicV+Fu+pJ
Msb3wL+N8jzzjQyxjDGODwivEjw7GlDDKlDgWmtk9Ufkx+4rfcEDJvDX8PwXI7sUYO4kmvGbA1Iw
ozQgWjy0l5qH9auL6pDY6FaJHi2OlDzMt53BkI8SGeepKtmazooYHVsTCAlIaQ851qB/mLaK6Xnp
MF0qT9hL9ria7rmyraaMD630OWzTNPnN/5v+pJw8+UWOadoUbE7GMQXbS/WcxbxRjb1YsRXLeFBs
Qmt1IWBoFo2Qr6bXPGVQVH1d4Ttjl086uHsVARqoGjAjIAcyYVeNJEEkTbYGs3gptV4dPZx3Wztl
Lfr5TgKYjotmtGLSqWV6XA5DDOqV2os9w0Vu5iuH35SvPGR6nkrM7Ri0FhiyKVqaiXKsas2KYx7d
6/513yjF3oJSRo5nzrQHsdiLSxkLKnu9/o0qxHtg7Rvi6QSZC2CEOgEt/CoEJnB3x/k1nr9xoS72
ZZgKQdFHFzWVcZhaWPXJhCnZo6in9pBchUnlxcI9xxb2Yhhe2P8vhe1bLqPakLKGLUx3s6cef3xr
AAihviSw8PaLYh9Fn+cq923hJJGxPjlMwTnSS9FRACV0shxmwkt59vKBrU6MtZV6P7dxBwnyfzAp
f+NJcytz9O+wecdWDmNyQPkuFkkwY9T/Z0cHoI8oXSQ22B1RDRfL4M8hfei1PR0cY3RRkzRVTso1
qNTRlrrLwvQz7C8JPOZYjuFpjJftpE5M5hgFzjw2LnISWxLe9WLWeRzT23WrMgovJtjPMarPfCah
UQXJ7BpEka+D+5tjJHSw94Ux39FNfdDG8IDA9p3ERiTzxQRhWMtKXDIUy5L7Ail/ZutW8dhalBCD
N2q+a+gbYcz3KpZuylYN3ysNdXehWKVm7nPOcC/PljcymG9FajlJ9FaOjgkIL1y6x6nbKxBLU/RA
X9WbWbMKsKCXyAJ6xeLI3rWTjWwmLJbdUDcV6hYBnqKXBTwGaiXhrXhrXMXX6T1BtTM/VM/nhfJk
0jRskwprfROJQ4Yhu2oNyPgiC0dz/uOVD1yzjVpMJpwbZroOoRJhdD+yRtGpl9KKuGjLn4vEH6Uw
3j0RlWwUW5Rt4/eybeJqWPN9BUYXpr1522ucQ/uUCXeA3ZumqsTmEda95czpgLBsxDXn4PbzitPJ
fXoPkbzOMcReBCW4z/Sj4WVudbXeT54JxqDCm7jkyDsd2A+nyJIuFKTsVlHAfRYP6h0W84Yv7yAb
PhhTm1fl0H4H/CtmlHM74dgh526zHCVo1UzmLGFNTtB/rOmdzpt52yGf/KgZ4zzETAsNYxoR/XPs
VaJIJmutlQBQcEAp+Veq+HX+PPNMn+cf2SqkkFU6CH2RpykP2fcIrdbQMVzBeF+JC11eQNupt35U
kvEgoxkW2ZxITaBfNV/qoHuT4UQUf7bCR+UAzNnxncJRBLE3tyjJcZwm40jEVi4HM4cjqU0rvANT
mq08A48PzLCYOXeKW+FKBthz4kUOrzSyM6PzUWvGwYCKOlF0BfE1xTS0gm05rB470VXpdwlm6mkx
CHstP8/7Ta5Qxt+QUNbmJhvSYLnrHRGTQYWb3CWAOBoc/evvd4zunpd51u0AfYh5x2Rpm5NCXrDx
Dwb6PDBR8DX+AmFnc5gQwmSTDZnrBVh+yPXuBpdSDOTPSTA5gLRwc/vPqTGpMBNDmbppUNigj9Fn
mEJUzlsUYHVMf1a13SXYgsh4K0i7aaWiAzFIR19KYWf1hVrHQNU4p8GAGYDIl3zjOrrsXdEBG+Ff
tIqg0kYYYxfLKi1NLlVCQJTCXmIf3RdbSBu7Uu3e4KH37VrESRjbLqr1sB9HUDsFSTk8Rub6luvL
gRj17XnD283/N2IYmyhTE6BW6agGI46vO4w+3RdpD51/Xsx+9EEbRdFwhuizMWfXVabeln0tBGNN
7glJHYxeP2A3/SIt1hcUmO2u1K+z6i7LY08SJqcFgjZgu+/GJHSjWHI0DEBNIo+ocPeQT7+KZVat
qrQcUZjFHgKYPZTxS0QCkVdc48lgTphIjYgaq0iCPn4SI5sor1HtcE53N8Ru9GAu2yrNayZMc4Ox
PtGOX2qvfoiAih96xhVlOZP/atQCH3IjknketIOelXWGD0qZfSkIPyUjat3f8025rT1yVNy96Rt5
9Ag22awQAeFvNdLs2H8dwcUs+bRAKYFmoHD+i72YXWmaiBF6NL01otKPupFWD0InZDIqsBJI3DRP
8lPATnxDwQ7P1cHiYavtBtiNNCa2h6GIqQTAMgZKA2qBFfNFSWJ+bWrBFYvhUlFLfyaxe/5Ad81y
I5MJ6rEGD612oOKLI6BAKH6e6tZgclp9+0nSRgoTv/tuLAuhk9GdcilsAIaaHD0I/SYoPDP4q5AD
KAY4GRBGojz/8aP15aQuKXZ6j8VkXCsNuETM7CBOS3D+5HZ7i/JGDmOKS5GvYUnmAtVyCV1vwBKm
luE2Dq1aj1dCsHJ89H5CooMpGyO0sggkko+KZUtc5w2mNYPqrdFBEJl72VMP+BW0HsDRhqwdjBe8
VZzdwKDD+CUcJyXI/SiTLHOT5uqkBjkQ8iS/9bXDEKDCxQkMu2ZoYFYBo2YKRlcYAyGzUYsD8HmC
kjzNqUfId+Vv+s3gmftHBBN65LpUFj2c0qBdiL0uyZVWJy/nTYKjBRuslWIeFUOhNVt4pPy6MjMr
V53zMuiF/FRBO6nBwjS1eV40YywbQaOIAT4bCHwFu8jnm1iNrzF8+fW8OGpT58QxIaVVNL2dVnhA
ubsP0facOR+e9/cZ+5JkaR2UuAabxXAgwk95fT3/+6nPPPf7mTsjR0W4dokUB9Ey202SWCBvuSSq
LfZ/vs6CSLj5MNQ4NrGCjD2W8EQZmgBVIJH9WhWBScH5HPuP3I0UJkaUmrxmYoxURT60wOyd/c4D
vKul+txUjZ7855N7v/UYV8L8xEd9BDCZLCGtk0WLpd3QKUraDRxqS7uqwDuQeDyQi31TOAlkQtFq
GEM8GKhM9HruGelqy7zp6H2XTQODqbzrxLiZpp6NpiOdEIQZQGvrwp6D94wltjPDpynS5AuJe94C
94WCE12R/oNV8vEgV7Xsy9Jo6Eh25OdO8yRE1nLbuymmedB+MzGWbf+PIhk9l7Ge6trELMH4lRxo
f9O0tW8K2OvesRFsgRPfd6bOYfsbFRnf2grLrNZhnIIisJQtBaTw4IByuivKv53ZuWUCI3ixlDfK
Yazfixfc2sRuonb6AZ8wWdJuUcQRhXF9dtWj4kRH9edo9wjEQH7C1DTvm9ID/HQ5CCajQF1KQL7N
PNSrXk6HCpypyLQlDySBsVVf1gGF8jKvpchSLXia5JZ4ZWaBhervPu9JOvOWmMZ4JZmM46Y4hPEL
beqO2HPsLhUw0oK9nodqsOsKNtoyQcCowCQcjTAnQHfHwW+s8PKHJGKEO/bFi/C+eOYY8K4v2Eik
v2jjTCepSeUIWfAxW0DvQrutuqPcSUfQTj5QeHL+Os/+03QjkokUQrTWmS6MKXLUxaYrpJKlPHeN
ZWJB5XIA50Rvg8OPhDbPK+1G9I1gJnCMswaS5qowg6xQpm89fGAgkllxMkCpOlVVqU5ZaMPd+ROm
f5Q1YEXGZL+K7hiWcRihcZwm9f+R9l3LccNKlF/EKgYwvTLNcGaUJUv2C8uROWd+/R7o7lo0jBrs
9X3xi6um1WCju9HhnLXB5Filudp2yezb0hKI4Ba39zKYCFIsRpE0WLg/YQ65/aR46gtFuJo/G7Ff
fU3OAK0O1c25rhfPcDQdWaRh6jpmchi9aluWpMwgwHOWXqPoJ9QUCOAe3E4AoxR6AfrcjlgkSsyX
WjkWyjOxjtd14B/cTgYTCefWsiWrRphaT9Yh/UoXeGxf+UKf1Zqr3IBPI7guUaQUEy/UNopLbZEw
e9aEGwZTSO/K67f/Xoa6M3Pm4BQkLSbpVjiR6KW2gHaGd5Lp/28ymIPboq6Ty9a2wiIp3VE1gygG
6XveCMRwP9BeF+a81m1OxmwoCaoe9h3IPsfD9DoA66gGPA9gJIBU/k/jILvTYyIsyZUKUNHIY4kq
nQdluZel+H/Uih1s6JucWIRWn5XOX6EIpVw/qPfy02o7RHW3E4HnFY0ECLyfzsSytSjqjLYVwkIF
Zhu8nv0JREJOY7ytRSu4uzznsPtsuvpnVEkmNZHqDQMvhtk4mlw7qS4YfBJpw8QtxciklSyQQIav
Wtc48jK4WvUzjr10/n7d1jnoiDTp+p0F6EzAwiRlPM82nUMBvHKDZf3hZB909O4kYV+eP762k0Ud
yC4ea4ZZSgrpM8xzaXckcfU3CjKWBPHNfF9eoruE5rLokgoSS9FxMj7DHLoMGMEYS7Eb9SshlWPU
iW8T1TGHJnPmdRUYiCgJ0BkHUo6p3E0RHdMLMPvbYo8mBLccOM8nx16PXeFYTyhKO7TYKMphVWrp
bEjef0/GqWjd3LfJhJwHj5OucrOL8UAhatITsNRQDzS/9JfFqQ+Gp5yMIPEjdxDW5+lnvPYnMF4m
RhtgJktenVoMmObtPckzcKgK6liCj8rm6stWVvLcy1GoVRZyj+/g2XC2rLyvJtPVakXQYheoZDD+
xdZrEzD+WA6NzKdZ9wj5LqR4E7gVFiBxycBYnymdFC6ldNwy63aRhX1f6pqufBkW0SW3WnWt+z47
QcI7HlT1Ot+3IPxUveawiAZVRBoxrmXAoCrZEgzS6erPdbnNKu+676L39po2jDuxIntdVWMCsn73
qKaJU+lgXIudahC4Y+7HtxVdQw/SMDS21Tmto6z2vUHCtv6RWKdci516FuRO3LPayWCCymAOhlLU
DSoy1W0PDLuiED2/RFowQQVkcYumoNB8Mr6kt6qrXXBa5+msASadLnsE24rJYRETgUgtxgTMdRlq
dYUJqPLztH0rZP+6CYh+nzEBMoBHJlEqKSSAFgNMjyV25tw7s/syTPRIutHS7QIiJswMlP50tDcn
QlXAx7MKZJ1VJMrbRQKZ6JEWa07aChMSyWV7b0NLbnzIQ0B54FUuyghFVsGEC7u2K2McZwiTFXdL
WydqbxoRyZpICBMQFLzh6kzG4EU5fF2b2zX6MkqCVTN+fezjM72XPHe5xWRV9VgkdCKpcfXCNWun
CZYj+dGPLiiN43vNT07CpVz6h//lgXZCmbCgtL3cSQrMmxyWSxVMxxEN7+okwiYQnN97Y2ynGxif
QGc/IaW2re2YwsWN5XhSFIGb4ytDMGChYj3cYLvqRqNUlppuBQwd7JXo3msH6SDODvjPHvu3HLZP
rshj1nYyQAmXYPUNNzrlJxsAqNupDOkYHikd0dQ4z0vAbWOTTiGWgs4QPuPu/MrZUGR7AN+XNX2t
+m9ioF7qO1k72Atg7CDFxIZUYgUJyHbSEz28rjlFz9NJPzS31SmyAuW/Z56lfbQPlZh4oW7o0eea
ER1tFZWl1faHoT7UrewkUiRIn7lp+74CwzhxQ7KbRo7fARaNw3qKb+lwR9a7eue2b+qb5gMLYfCK
G1E7jzumhq+l6pYJuBeDXRRfOwXr/BJ6sPJhCarQOmFdEDXhHqC5jR9PTjN7tDJLqRPXx+uBhXfl
MAxmYG/VNBWbbcKN/bw0dVTnpy59wS137epgL6J5eV4OuxfCmI3cpDNRIvA2TdvmZX3mVZtUuJpV
Zc5ozb6J0ZXrWvEFglVeNnSAmRlMaJE3MM3ZBtLYeAagc2aFlf7DtMExoKznfPSvC+O6ZMj4LY2J
LcvUtlk6lFE4vJl30wWY3LEj3w0+qFkuA6Dg/gHMGZdiJ5CJM1bdjaNZ6NhXt53l+3CxUfHtjtmv
9U07YeEfGJPXNeR2LHYC/9oYUnQDKQiCjtW4QwpGk/mm/AlebQJoHjpRmAftpf9sAHUldmWnegHr
wPW/gH83P1Rmmbmi2oxTIFGgs/olvn3fKPLs2352o8vi9iE50uE12xMGPu71MMFgAHpDytXLJJMJ
EOpkqU1R+H3TtZfYfmnql+ua8ZJ7TF/8lsA4nSVPrMnssT07b5UzTheU/Pom85byXy76Tg7VdBcb
jCEhVl8qeB8PiVfIuSNHXwZTkHyLjovJIZUNnNBGHGN/bijcZvoUWS99JapLiYQwl3tYs74ZZoBw
meaLjsiTHdPlH14p2LG0TELx1/6aZLLjFbwPJaxtsG9SLTDz13/46LvfZ84pLYoRG6pRctrMEpwI
NUbc1rgunUjRNKfDDoJzXR73yHbymCNLamx/kRrL6P16XJufKWCezEY0VioSwrjBxsoVTZkxfKmN
Tm96KsD7UWjLAjlzGr8nvr36MTqa4llrkWDGHaapUrfFpqNWPtnOVDk19r6y9eH6EXLniXY2wdZ7
TakA7nMKhh7wqJzSI1ZSAcc2OOubctKAAkhb00JHT7Obv/Ktj+/GlnuLuZZLs0ZPaApmXwGBDEYt
w9H7D6O7aPuVGsHfwkyTGDAGWWfXstLFHq2lNdEnTQDWj6asghL9cB9HN1Uscuf8T/Yhi7kATTlE
ZduioQbIJPS/u3sMBAPkqg/0Qx2O4XJohAAJ9Cf/Ug9DtJaKVMeyCWOemW7UZp0A5ooMLxKWqKdq
dZbsQRaNNXHH97SdIMYc9TIGcGNlmKDABr4L2Cysy4yxk//MwNe+wCy5X+1DGmuWY5ebZotJyNOI
/nafuN1l9SXgkZc3jel8Vx7q2lHfwOd0roTLbtznxk40k9bZ0pqtsS69d0WtAxUaL4AH74P4kBgO
eEa99Ztwb4V7JXZC6f/v4lgszVPWEIxAqQfr8B+aSdtXn+yDcayEmblIQyb8V9ugk3zaspOSfQF/
75Acr3897jXYKcMEf8BVGlo5q2uIt6pTxsBQtV+lWQRax+19aMjtdQwmoc/L9j5GA09RpBlZqN1R
vhPFyTztcUNdvDskgvoE73FNZGKreFNoAFphnqAoLsamreNiq9kxyg558VPuKicdamfsvSI7mKIZ
L94n2gtkjLBQErD7LdhaStv72fraVI/XP5Ho9xl7a6u5zqIsQX5W/ywAhNmJLjDPBgjF0LI0vM7/
QuPOlq6V0nUxUI5QAgWTKQk+DwUAkINhc6ZP6yVH/2T4fF0trk3sxTIpwYweqa5bfQzsV4C2TKFy
tF259cqQYtb9m6/Yi2O879xuDV7wcxqaObbACZg2NBRlm3ONF4yb3kfn9kkXdE64BZi9TMYRK+uk
LKrSJSdyE98CoMNpQZhQncu3HAUY+Wh7+o/rhyr4lKwvzjUtjrIpB7dP9dkY6vOk576dFm/XpfAC
GcHdUnCZwbCoMWr1hpU3GDU0Q707akDojqeHKXqaI1UQpAVy2KmttorLJrF6M2yaz3P0ibRhtT1H
5HBdG27xAzOGwGVSVNM0WWCTpsgB1pQCXKdMXOtmAbwN1oxlH4waWDGeZBcBLLmtHkGD682OMJzw
widBw8NCaUxB5YXxV/YSj8tcwy6n763lqq7qN3dY0ztvj8qDWrjyW3VbY7HUvnT/0jXaS2Yc1xxP
ePEV6NZ2+ra64ElzV8kWxmheuNxLYdyXPGokn8ckxuzF/J4XLEfbn1yKejWfhacpksbES3Nca6nG
LT+1cmFekE2OnhSrppMCZ/eIYdhIMbzVil7rUf1CJK13VbCkOcpqvgiMihuGdp+VCax2R2Ylr20S
rqZbf9poYzh30htKClM5JFgelNJBHxUTniC6vBfi2vNdz04+9RS7LGVMWjmdF6kP/zMAGD/kIOvN
L703exQxR7r8Sx1v/52ZhHpslFk3J/TuRv28aC9y8lWtBMkK3x98XBUmYgxkHmL0hrew0LCQ1Tgr
eaItwjURwVFxn1p7ZZhgkbaTXreSTcvMW1ARt/Qzz/KmU/MJeWWCiSHxqjDXdQOFGQBV2F4iGiMy
sgs7sypkYsYwuqCwj5PGXZbwullyhaBUZui2KZs262zyZqpkAGGBxHL4luTPUX1Tosl2XQY/sBsa
yMKBWIa3HGMJet4CXle3pTDuABUunVsdwxmFk+H5XaBaZqyOoR9arE3NAu24NTo6YGNqFvZG5PdL
sTP6oU2NdlPKLJQGl4JZbx426h7w/I8vgP1a8eVopTAWV+n4khE6ZNsyAJNuMaaZzkWfGwD2RA41
gRmg8siv/AiAhXeMqlDCPp98SU6FCA6e+z13YhmjUYoCo6ekxI2QgfBhyZuTjZ1rxqUI6YM7aUMQ
HC3AJWqY3GYkVXaX2fmaLmF0Ux8pIlZ/yI/bEekMuld9kNwaQQUyy/p43Zi4V34nlkk1YhxrKjeo
+0bgl0JiGpnhWD7rg+DRwD/H39qxNCCjBiA/0qW4F9lrsV6a6CkxBMkMVwReQIppWqahy8ytmJWh
tFe9RDG+PI/qQxMBWFgXnNZ755AtMZCdEMYMNW0Y40XP7HD5PuGdBcb703ywY8C5bwfjTvuyBrGb
OfK3aXaUUIRcwg15O+GMiSCatrI9W0ZI+Q+VoxHqB8XPTqIeN9857+QwNtEtRhtVpmEe9afFG8L1
pv0ZeSTUHuyH+pkccy95GUX1S779W9SxmJhXVlXmZMcpyiwdyCDv4+YUfKvMQd7lSH58GL/3HqWx
XI955OlCUCS+vpiSM4CJqto2i8QBLoR57FPAtWAXf/6V3VMatMgrXtfGyVNHfm8L1gCa+nb96vHz
4p1cJoUxU2moR6Wh5BzGaaFMWBRak4IqYLUodQGaobjrBAoIrBQIKwY0UfvLknfC6XXauXK7azAI
tICOIf8VPSwXcGr46/343b6ZPbohooiSYX7CtBPI3E8TNNmW2pQVsJrsO4qWAX6xIzpM83c8g2+7
w3hWH68fMNcj7CQyJpUQrPysGnaxF+BpaunzisEQbTlcF8KtHuyEMJdywoiirGRIvzEhnFert6DF
el2CSA3mOrZDl6yyPJUh4KTN4XVSPqeGiJ3jmgwNOBvMIwnvM0ntEhKjXYHM8ntTHZopvK4G1wDw
BESDA5NnBvrRf1oceGjKKR2KEje8udB9qAUswPbtBBR9zSXn9E7UdefFNl0mumEb+Fc26VtmZ+JA
tbfbnq6GYgNV7j+Bg9gl3UNFRLVu3uHt5TBvImkw506dENwU/RsZvaT4ufz3JOK6vRfBnF1cGbpe
ZUALzKMYazdAPbXdQVQI49a1QSUIGnHdtCgoxZ8HVqtVt2lqm57GztGCESwp0Y/lwXin8U4wUCUw
bN7VAdrpe8lSVSyZMWzsoo61BYbUU1OT3I3JU1Vuoili7rf5kMEm5G0rR8DBRGFUMo6x0TpV9yPL
BGMlIhnMOz/TtaGOLSMNG007j1XllXV3n9vLvxwXwDzRuzHpOAdjznMXpWYOfKxTIpWlszTxV0NT
vH+5pDshjC23iZ4XY5KBrX51KGMUEsMKLXgw5cTPGBP01uMyeLEoEnItYSeVMe/cbGeUee0oNF6a
i/Q2PC3fsK+iOf0b5QhfgAn7KgoOXOewE8nYelVJUjNXJoBkzMw1LE9R71Lr2yqJDpR+FTbO6js5
TNhbS42MiyljWPVm8gDVhBVl9QdxKNRD6okyRK4l7oQxEQ942huILsc4jBffzp4MKyhE0I40nl3T
h4l3hrRpxqBpwPeas6AGTjFIF9wsJj4ps/ttScM0FZa46AW6JpNxFFOXKEoS4YIZNfaUa+N+bIba
K/P1tjSTw1yoodkYn5I5PVjzFth2XDuCayHQmq37xnmhJ/EkYb4JyQvwjarBq0LAu5yI5mDvM60d
7UE7mWi4UDIO0Wgr98WvA54ZlE4EjSKTMdY8SVOtVDdA4mEFwkB6Wt6o4RpYQfYg2nPnm9CHKMZe
yaZvKU5TChvFHNx6QiiQrI54pqRVwfVT5YrSVFk3NRuTmix0Qx9JatH0eXFqyrusuJNsV5Geroug
Bv+X5exEMD6zjGZrm6QG85Jp5zTFDYbfpgGYRj0AGUXThdQKr8liXOe2zWW3lQPwuy9T2B668xoY
QR6IRmhFKjG+MjGndd1UMLNUUu0itjpZNjmSZt/3quGuQyvYF+GnbbsjZGxPX1QJCBuo3s8P6PGR
X/G5CBIPnfzvhqPWTnkvxloQqcjYYJzGFt7yoOudi3Cx76ZBdUCLmpi3TSGKPPSjXPtojMds4mHu
wZWCV3T+jkOO40wcy9seiq+0vT2fRa9rkdGz/lOzezJl2FUnINSsYi83/aX5l6VcPKJ/3yzGYQKi
pFtbpUtPRhFm3bdtuimFXR1uYPuQwUKC5nI8jpgyk9F3oJxEtOVcHpDQH1RvBpve9XssuFssLqhO
saD6dsa6J2A+NEAspqF0UI96eF0M39HulGL8hV71kTyPenwCqvkQVgHJHOkr5nMp529ymkSPYm7e
sxPHuAysR9YthZM56c1Dnd72g3tdH27Y2v0+4ysaNGrWLamyMEmII5EXdNFd8I46S/QmRT+Sf1kv
2pkdi/2J4e1urCSyhoP5AvYypwMljzSIGGoFN8hmvEPVZ9E2jokS2tbNVH4pxpcpebh+bvyXEC1y
A1VKtUx27zFSokWf6Tjs1h3jY+mXh/Ve/Y52oXQAhKKYloBvCB/yGK+gGFK/lemEfOIB26R4HGPe
l/xIMfpKgszPzuJhKW5FXd+pyPgI7M6VZjphGMxWnJkEFBmF+K0ruZYnhxL4wolPkfz/P4gu+B/w
t7IGU2ww9Wg2zG6J0Tqb/UDF/JSaOdhvCUwQ067nyG/Ps6i+yJVJKEylBv4jDHIjDuxqAZMsLbFV
KHKY6ig39NM3c+1vmt4UREuRGOYpGGVKpAz2YIZFWx0qUL7HRY34Rd7+xT536jB+qlhaLZPoq0J9
MABo04OQcHvYMBqe+ZL3Lyis4BL9fXaMlwLkcyuVmiWF5YJJjtJp9N4dZU+gEtfF76QwvkqK0i3T
u1kBd5P8q30EfxP4F5KgvkGlAyiK4Ek9WAHyNnJMHkQJNv+z6RYGFGwUPwzm+o1ppWr9iNRNAlbV
Zj4M0W0fCbJdbpmZEj3/PyHMhevqKJ/mwk5DkEu4w3MTTBbWlyNPDQkwXNCQVN35uMzO9XPlhoAP
qexgf5XPVlRuHaYHlc/DdFiTGzN7UKdTV9+C2/S6LL7b3AljzL9v24SUmpLiG1KezNSXP2/gA6Gz
OIU7fb4uTfDR2PLeJnV1VcqU/BMNn+IQaz8Qt6+LEH0zkzH9BlesLKu+OlHMY9tB4xEGaYE82P4i
BwB2P2A/71kgk5tY7Q6RuQjtVPcg5MF1G8sDJWdwCm869pXb+WkMquLmEAk7yqKjpP+/845xuWSd
NmO+Ov8EAgC/CKL7uA4ib3BGr7stn+tgPCvz4bqi3Cx/pycTx2dUbLN2mPKT3oZKfLawMay/phHl
Ar2/Lomf1u1EMVk+YGAts6V4yPHsFcNDhjf8fGPIPxX5WAF9zFBvTfWgCMVS6/jrcbETy7iVeNlG
dVZQY+r99ZfqYwXrdXmwwJiWnOkKDyAbrusp+oyMh9EH0qsyAculZt/0zddBAYWTLapo0c9yRSl2
n2xaVOCARygAYc97fNXTVvYzPUt8qQPFgWImmyCH5T9AP07xrzLBoi7aDDqWU4K1lsmxTtp5OG6P
ADsH0J/qFZuD5tHx+klyN752zpplFsHjKd8kQ0vC/mTd0D3I2s3d5WEO1ndMd1EpXHAXLMbPyEtf
6LG5ISGaOndDd1VVJNeIvmoS6EWE1BECO7EYD7N0pjLlzaCEm3nS2sCcj5PocgsPkHEpchtNhrbi
q8mHKkwxyWB5UdBiOuodV/0gylFEocdivMmmWWpsT/Ca/9nFzQL9Vg4pZZoRpIEl8pjcE9RVA1za
+GGVndDU59LsE/ivE6m8sXi09JtcBMLNDdwfItjhzD5a+81I4zwkzfd2Vd02at2lfJo3L9V/bcLd
Hm7U2YljQnfeDaTEMxuQV61X32pHdNo7F/PqG5483aHuXVFnhv/FdhLpX7QLOlKZZN1qIn7DOwJ3
H9DVjxYePPRdj9eqSBzXbe2kMTesWIpsibukAH4DFrMlJyo+t61nFKInt8AyCHO3hqZBwpABude2
76LZt62nRfSt+KrQTW9Qysl/cQhEyVo3GAsuTtJym6bHrjsvzbncvOsukK/IhxTmwOrCnPSJEh2l
yiEe7xL7aVZerovgej39QwRzVtjFrhU5Qa1Zm5abBcKcBGhecrs4VVO7tZyKri0/n9tJpErvbC43
JeRWiiodwWrkFJiyolxHEVauKMlbHkihCM6L/8zeSWT8UjL0BDuIURLq6KdFh/FWv0ivqW95BLu0
2WNyROtTPoqqjCITYRKeRIlNZdQBYId1QK0OF/Opw9jcvzn5nXJMglOn6lKOmQo3+DCBgITCz/tj
gMJmfC97xjENRHGSO4CFB9pv22dSHLOyValq8FJDpnrBvlxQu1rp2Fg+AehnHxhOrvvzcx5YGCbv
glXkRQSXgi0jrCisWk0Gn1Xal8K+LWY/L8Prl4IrwlBtsMljiBRglH+aaFLZs7YoZYqplcLP5sSV
JO24VqJOr0gMc5BpHMfWBkLb0EIDHsyHLm77Sc9E9PXcK/6hDVslNhtJKusErbupzLys6xy9Ce25
ctrtrNn2v+S/O2FMDJPtye7iGY6xSl8KpGpa71SiIQnBubF8UWNvjFZNy2Zl/6hFqO18TW1B8sm9
vDs1GM/bKHa2WCOIvbBOE0TS91nufEO5zzCedt3U+EnaThLjgIGhEKtbXNIVIUpwW4DvsnRTvDQp
9vP/B6YsN8nYyaOHu3O/AKkzSitLlTC7VJNDPinn3C3f9EN5n5zXV1FVh5tB7aQxrleVWzrMXqAl
rTxvTeZu6l1pvmbN6pC1dWJ1EBwnPa2/XkY7eYzT7UDx2sbgOz/VOTmqqzU5uoJy2fVvJrI/xj0Q
ZaoUVDilUB4e01F2rASjbfn/KIRxDsVqK4OppMUpSy9GH9T2L7IJlsm5iBMgQPq/fu6vPcI+w7Rz
Pak50r/pgg4YHepub3K39aTH3FWflF+d06EiNhzsUA//BeF1L51xFcsiVUvVbHloJ5LhAUi0dmwV
/LxKirWA61/s+nUm7PqTuihgOVyaESCsj5Lqk/Tb3PkWEUxYcwdodcMgCqrbYCFg2yJ9vmDAEgTc
KFUtgXWqnjFJ6uuP+aV0B6f3YvDe4DybQyMaz+Cb/YdgxuzlwYyUouuTU9efVCz75KkAzon/Utip
xti8ZXSlpQ6QkITvw/9BeTCeJ7wUCt+8F6448fWhpPOKDDgNdpcW7NDWGBWdHgIuOc48Y7TfmngJ
Miv2Dd0nY+tuJVILbONNDXh2pu1TEb0UUetdNxvuRceUtaqjIi1b7LK+ak5NjP4NMAHn0Z1y3ZtG
zbenMrguhhugd2IYJ5mSrp6SFKBwnQwsUXXBYmhvp5ufr2Z3TJoZmzkZIYIrIdKNMZmsbOJNUfC2
ACMWIM3bQ7bah0m1Dtd14968nW6M3fT20hF12uSwVkGq3jqy+qvEGUai5hK/vrgTxPhLtBEBc5f3
4LtNq9u4aAsHqB+DLyVJmMRJ4SappoVY9sx8TY8/x3X3ohXTIPiSAm3ZttqmdlVNKOm3iQ5K+amR
AdhqfZfi9H/7eCyC6Kp2UaVLKNdu7YO6vOWD34puPPcKfpwniyBaxhEZ7LlNQrlJHitrdIuqEdSE
BSbIAoharbV2jaQALbhAeoA7AM8sNeStUrJScGDvQ6Z/JgaGjXVe3VKBLC9b7JcpehSQKtuasDJP
jlE9eW22vUbxcKspIBifkrclbv24tTpPMzP/+h34W88/ZTOBTgcvg6J2YIKYFeu+Gcitks4HRSr+
RzE089tldhSxH7xZFvB0zLCLL00X1KLlm7/t+09NtD9FbFK0KF27pae0S71ePRty66QzasK96IP9
7RP/lETNc6dM1XVaHzcL5qDrT3lJsGOWOs3kDeW5++/xlP4URT/fTlReRWBq1LFP29Sf++Krnbq6
CIaTawFEB/QbypWKzFakYqLFGFBt4lOhxZ+LKroz0vW2GFeBBXBqK1BlJ4dRZc0yO8ryAePcb1vh
KnSfBR1cyQXEaPHLRPnDoyTSRFTTUUX6UbvZHWGUl3lBco0eoUM6xxs/JRegv5BfdI8HizQH4yK/
5fed7qzfgavjJP7nCChmyUm0b8Cp9fx5AkxY6yPFGtYGw9PyQ/xYoQqCOQ6pdPIX9X5xF78NutsJ
my66wJVxOiR/ymXiHJbK89zSqjHU7yZvuWBwv3KyV+IVIL/tHONb9WI/X/cqwo/NRDyr77EMaVoo
m93Nvha0pxbIC9pjdMyfQZh8SL3sZhGo+XdQ+ENLdgZ3nNfaXrCoEq4xOKiVzh2VR4FW1IX85agx
imqiqiqbJisC0OrTmm7WCGAf3PxjdkefI9hwf6CwVpJnCQID13IBwwQMQ6AzghHpT8tder1IMLWc
hWDpMbSzPPqKiKuG68p2IhhXpk+WltbI5fAGVgiouDTZySN9GB0LrO/OsCTmcZbM/ElwkHzNgMGk
YpgCPoGJOksJ8PLInCkwx/JWPKeP4AMEanzyCqyHdMKeMLhUv4l2Wd/P6+/P9yGVCUKzMrVGbLUF
RTzxJCdxlcEpf+Y/01N5Mx3VMLnV3NIrarcNGsj/oX0W8XFybVT/+AuYLwpkvAxoOJi22BIj9pSm
Td1VF2260rt1TU3mmzaZlk7WFq1hN+rYU0SbICRzk57rUbbvBrCPut24RF4sF091U6n+9W/LDcM7
Femn37nbqSRypsd9cVr03Omb+9b6pGMuyFYFNiQyIcatz0bf9zNF81KiwlGxVVcVaHVUgkoH934Y
lCIZE06Y9GPOsq3SCc8fMw6btXXl9FPZh/l2sOybWP5+/dz4LnMnijm4WLUrVe9TzLA+6CAZCjQs
dxs/LM0jT/VFP9Hg2Df+IBoK4Lye4Td3cpmDtCcZ6wMZVKTsWP0tBXcmd9g/8SignahAzo9FO2lM
DAQ7c2NtK8oQFQYKFe8d9c237nPQpRgBecXAs+ALcu1xJ5AJfoncy8D9BrSupYGPYlzkGIP+4B3N
gIbQfhF8Q+79NnRLgU+DwyaMdi1ZOitvB7yWPYqz1bsUCd6xKqcwHIoig53lL+rqXZfKt9EPoayG
4KuqzLosw8yYPL0Ky/K1BwVBv7wCukpwmtxbt1OQievqVIJEyiJLKBuZm6c/Z2vxwDF9XSGBEDbM
Jg3Je0IVUrOndQhUrM900afrMji1bWr2v09NZ0KQpK/m2hgGxcWh8+mArjslgQTULfuAWbsn0d6M
wDJYLh2g1m2RVbUA4DSnY65Ix0QVZthcGXRFHeglOnZoGeuLJ80m47rQjnl+u4TlCSP3rvoMXCEP
k31n0NAKxu75h7iTyJheIVUDYGeAd9X+Su4XgA5gUe5gPySPdDkC8Fr/YhiWQcCrqwMojZ156PJY
LbW8sQFA8z0dpbM5o/qrrKJSqcwLoDsxjGmkllWrCQY+sU0whM1dAjA2/SCduhuRUXB9004Qk5DE
BLs6VoyniV3f1AUQRdPeTyJBoORUn2DpFgVG0QBuDgCRPyNy25Jas4f8fWmhw9JCeaM8bljbwqj6
fBQlWXwb/BDGOAi4BssypjkPO/VHa/1Se/df7u2HNiyoftK3YxoTlJfmk3lHIdITrzvmIcYCKW1E
IGoS8cPjTh5jDOtQShg8hs3JJ9VNMA7QHcsQWOzHxBc+EDWu4f0+PJWxh7RRsiqKED4mBSBo1q8m
6IE0QULwOugn1etuRHMA3K9l492P0hNeGSxF9ixnc52AIveUNxjkUWWnVUXxl+fMCRDYFRn5kwbG
3z+tb+zJmAxVM4eZdBPFx267A5LGdZvgJbwEjzJK860qUONPETGoPUa0PVDB2LruYFpWYAwFcYb4
Z13ok1tp6A/F/XmWNoGn4Ov2IZge7y7XjeRMW+oF+iRmDiD73DXB+LW8XddOJIT+/04IZoXMmVgQ
EgG2tj1o8kMhWh3nZmX7E2RyQK2dUttMMLSZpyGQjOgSKXZNPg8NpRSh8MaUwUs4rMGzPhDOm7YM
0CtdYeO8WquDqW36ikUPAyS0xVMUNq/NcQ6KRzDfBv2rEJaNe5Y7icxlNutMAeBqDIaF7rHVZ0Cg
L45Zq971L8Y/zp0Y5h5v6pJKWixXoLuVsSdGMNpLiX17DyTNF/JaiIflREfJXIFEWvStj9rqfYxI
ReJZ3WWAMaRbEZVfPiUnUejioNNQjIGPj8fYvlzGmlTLFgVwXgtHeU4fyGftRnss35qvFItHvdXv
x9f+aIeiNwQvau4lMxcikQs8+XQUEjvjmzEfW/txUh+E70saFdlX9F4KcyXsTeujpduwjmEAtrAE
lmfUO5hkdmM1O2NZ2Vll83jdbkTWyeRviwYGkFhWAdyG9fzpSz46up0IEnihbTLZAMo6amxksnSk
5DdmsGDTOXahIiVH0935iXwDBqWo7sHNQQCuZ8BD42lksZh0y7KovVqNI8Bd2k/EzwLtNn2O4VZi
4TY81zwoki42aWzEA8YwF81ejRQA+6dMTZy1lRy5B98iRt2FvVHu98J7x9ZQOAdjGnPN41aWquw9
XKs/MPZ+turWnWfhA52XFWCtH6BlFLZcZikoiJJp3WoV6SnryqMxAPKty26Xvvw1ktoxEtNNcv1h
0/RDmuHhOdYO+iCBXNqfr1sn18Xs/gzmXLVYM3ptw8tF0S5Z+UuRBY8J/u/bKlBYAWEASKE/45w1
FOaallhK7qbGnxu8mbGKd10F7gczP0QwFwxAXlrWyDP2PPLNj+3kTNbKXRTRlh/fN+7kMHdssLrZ
7O0RFKPf5RN6DpGJgAq2AH87aI07YcAoUAGFSIfdu4Mop+PfcHQRTTAKyQTDPn8eZFtmMpGqHI22
t+4CEArfqAMUNz9Vn5qvtSeF9nMzeNcPlvsQJDuZjMb/h7QrW47cVpZfxAiCO1+5dbPV6tY6Wl4Y
Gs0M933n19/E+B6Lgngax+MnO6ywSgALhUJVZaaeVapppnV6KH+JwKdS4aLOwhjLWXQaCKxyUwd6
tL5E55U95pmR53Iuz9pcoNACLZiX7B4IQIcO6TaTFXq8G4fu2AVrbA5bm3EtyxXGOovlJ2adx7S0
lngvS6Ol8Z7U0uYx+FgZq3OTDukwlBoGgpXb9DTcZOfuSrcxMLBbdsGLAG59vHS034qqmZ1fDZ5x
m9jFI+8Zt/nsWX1QFj2nxFO8iO1A/wwCAQGX7FGiOxln4rZnvjjfhpgrsonVqpn8Bfd5EwBwjKGB
+/TX8C4dJocAHwhdOzt2I8d4iP3kRLXs04fFlbj8Adv308o+E9zA79fnGSiDf3Mnlrf0yV8eo32F
NuAfjHx/XiubvxhgZ9UxjYHyQryff6apFTwU+/F9cOkElvhdd+T7ROEyXW++klZLZOKrVigTGYU2
8KN8Po6tctWNjQdWTLCia8or+GqdLJdeElngSTdtXsgrw0w8CtB+Qmwvo4NQpledoRh2ixxHNNXv
EIzh4Vl5x4cJRLIuLRB5RLk37btjI8149fFmlrnOwgSfECRHmlYj2FW9TcHVgTOf5VvFUzDRzusB
bkdzUwPnK7rwQHQwT5YxBq9bn2NsIp+tHgiByotLG0mG/qpZ2d2AVir4dHmfbLMZoaysMqmNMNa6
lgU5JpaOwa1wP99KINYoD9NVdjWDy+kZYf0P1JTB0CvKEsoQ+JcvBGZCrC9ZFQAt0GD0threQnUn
tT8vX1Rbvoh+qoYWnCIr4GH+fDeWsjAXjQQCZiOWLAP4JZJFligfMdPHyTU2P9zaFHPeWkxwDWJW
Q4zzVbtN73DMUMvR3dEjjYUYBr0g7q3IWx1z0jo5FkCeAJPiaxRb2u53D2I3XQXH6FdrWvLurxmL
gcdTwl0rc+qmtqwGHdRDPnhRJhBFHKi+evJUZ3YzOqJHqeb5NEBbR329wcwxJJMRar2Om1JKoZ1i
nBWVN4O8lWWsLLD3fhfLkRbFQCeYezANOctR3See4VSuPluFF0BD60Q55BUPpXVi93ZPr6b9ZY/d
GISmx+Jvl2UTgtgI6jJvZMGHopqBbBFj/gYl18Y49M60w96uwSlm16GDdMuiUHrtxBOG2swG1n8D
Ew7CfglLQwNqjfa1VI8iziVfQ6uk2/FLyFtZ+toYkwuoelN1gZnEBxlsC0Z/LZADsq3Lu0odks3o
1jaY+z40uqorRPhOOH5f5nEPXutGfemy2B7Fxzy5vWxtY/j68zdkwk4850JiZAVYFmwROk29SwUJ
2kf1JF/jGYziNcXtRzveSMzmxNF6mUwMUsRpaYoeVPACseRnWr+uryGy7BsPcCI4i7IfdpHLU4vk
fUAmDOlTDqaftjT9ZQIFdftL7NHAngT38qZygp3OxJwIhZKsIQvxwdXoplnoK718qAnY1YB5+Hem
mEhj6sVYk1oV/Uw4LOZtGl+l2t1iNJwrgxPQWOj8rKZCoMlFdCAauKREq9MK+/JCth4yK39gsfIB
VMpJNAEBFYyvYvyeCcquECc3NWFTDzhleY4bsBj5uKnHJZEG4jfoPepHqb7Vlu+X17P57lwviIkV
kzDLTTFheEHY179ocyt0dVt/FK4l739CKG0l0Wt7TNwgmZYtfWKI6AZpv6Yf6pUEnZrgxcQLTQYe
pbX6Y3kDYLRXOWZl8VApvDhsMHFEzsQpxfhECkAlATMS2Lntyq2PKCP8D4rpPHdkgocW1FI4VtPi
x4Z2vRSL1w7KN8734xxiVrchafR8NAkkIyPQ3lC4LdlPV5VoqXfDIfV1NL3AKKu7OafWxDPLxI4U
k/BRIyhg55dnJ9N2evDc9JklKpxrhncEmMAh6rVS6wLuTaU46fLjIO6G6P7yFnKWwiIo+7rph24q
wc2Cl5xM3mPyc6wry6h4yHXeWWNJ9gZCFm1YatC3eb0b7jNn+h5fg57Qrv36bPrk5fLCNrC8ny5N
FkoJNRuolorA8qLIkVqTR7NZEJCd+uvQDY75kdiLWx2q3+rDvCuMl9GypP8TZFVIrgEhLe2k184h
SKcxoii4440EsU+MCf8PrWbep2SCi5SiT1YBdoS2UXOEzvjDX8xdg61ZYDJ5pwrHMbeUxsmEWFI+
U27bGqQEpj9n5i6MY7scs+uh7w76MnuxGdl6Kr9f/rI8k3QfVh3NPl8KETSlmIKM3aKtrXy8juNj
KjrBcBWoHHTYZmlJJYC8EarJSTTGmkmWOYvNOfS1V22XL1YUWCgtHarvAZg875X73pERPiu730+Q
p50eQy99urze7ZOz+hOYhEjElIcU9BjMyY7hne7VO/QCX+ikEQGpADogD//SHhPetEjrJjFQYnRb
tB29JqonVAwGm2pPVbtk1+uczGUzzq0WyMQ5oZRT0EoPxWFM8ucxiptdLgBf1LUa8Thr45hi32Rj
bUqq1MWFX7ogSgMFeQ1m1nsqiDFBDyN9Hn4W3Pbq5sH8WB77BCNlK7WjXqCebwq6pYn5S9egdjAW
sieYfzJAu/JXtvK61ONg5FGHwuNY+CRIrFFSfU1dHBXt+MubuXnDr9bFZE9gLxNlvYugvFe9D91p
Cv6xGjgi+Or3MwEtR3Oi0JcS8xFoxUnykxA/kYRjg3e4WPLrLMsipROA/mycv6SfFjyHqz1Gjnel
l+14OdhmCr1aExNOSjErZyWfikOcBFaW16rVFMmxbNOjupjelIe8w0wLfF+eqiuDTPDQlwKaRqkq
41YYnPAKmPgdFfYpDqHDrVnxDhcTOGZN7hYjrFFrcMizkVlgL/pJL1vpXvSivTohTIYOT7mOd7qY
4NGEhVzUIyDrBIfLAL1ADWrHubeCmpMqcVbHvq+mORWAwAnDgyE+GPGNrl7lgXP5RHHWwj6wNGgt
5qqKxDKagKyp35bYtGWyl4Tny3Z4S2EKMrEShJWoQWU3an25/TUUbqlz8i+eCSY4pAAszlhMcigF
0xXGH6BXdurK/3frYCKEXM5yXemYTTSnkzTtQ+Vu5pI2099x4QCxj6ZGM40R+sfEF18lCM+Wh9/D
TT4tu9BBIwwK7C4varvs8nFkWbKxshwNKrkJIfODeKhyW8/t8TV2c7vZT4f+CFrB5Co/h47AKVjS
k3JppUyoqPSY1ElDgt802BCI2/Ue7TRz10c//SU7TJgYin4qEj1LDjipvVv5uVvuhsDudAuS6tEd
fbT9EUxxdZcYTJSQtSpVinkofFF4ErvXMNgLOS+N2Wzcr4ywjym0XrU56Bskw4i1xuuIOh2xugdA
+iGaGvrBffet99tzgVrdZZfZ/nKaCUYfDQIuKrO6RpsISXWQVoNzwqY8OGPm5dAjih1teTKkPZeL
dft0/22QxRyjA6mHSV2CjATsTMHJSL73OccbeSaYzlUUz62mqUhkpqbEVIoJgaeTWQPu5jdlFcoc
a9S3v/ikhrl3zdQlBcM/+PnqUVHkSdxNRmv6svpex7dF+1RjK7P8vZM518j223BlillYBgVKVR8X
zZ+eR3d8K2/za4icCN8mu/XJZKUOupotl0Rg89CtrDIhH2DKLg0igA+nc+Q3OHPTXngTz5QCHGyh
ts7Zz82ouTLHhP+oCMTGaPvi0Crt41J/D0Ltj4p3KxNM8DeNQmujvB/o/CdlNaez3IqjvqZ+7Zde
dc07ZLwlUYdduciiz6PSitjBkOxU+TVWOE/Nzct/tR4mNVSUTGkMFZyWcxzt2jwarHDBpFtpemLA
U73f7NACPPm3vzOxvlDiBUBNGAsee3fCiMQBjWhftzXTAogSKn0emOgd4eFynKKR/dIpYyI/vCJd
xAQT6mmnOZAJs7Q0OI5V5TQZwB+pcD/VPAje5q5CklcEIzxmw9gHX5yPEcSYOtnX9V1Xg+Sy+CFW
foHJ3ctL2z7Whok+O3rtGFJkdnQBqqsTFDE+hABG23QGuvCMm3A32c03VAmBv+M19zeXtrLI7KYg
zWqQRrAoCrMb5r5RK5ZGSsfkIar+yyPpI9wzwaMKKrVpOzSghMjCiwWFcmi0uKqr3hJbBesPFzax
edbIh0EmfMhFFsZ9Bb7V8ZB/kz3wYtvN03yTHkdAzvNz/52HDdrcy5VBJphMVRlGszZmBy3xE4Uy
rOzbBpta89xkCx0EdN9/rmp2hMAYjEIUQqSsTab80hSwDIXxgwY9NCKph1nLsbxKUaxSA9JQaQb3
spfyLlUmxohqPzfTFEOMlFSHGl1hJe2dSuQ5DCcfYWcIp6Asg5LuJggAD2DtwFA+7RbyMkneR2MO
wNSTOjImNNj1cCeNt0ueWGV9HvTU/oNdk0HXRCRNlIBA+hz5pVKrliKZMVrSJi7GSqu0taqSN1u9
+W3A4kJFAjB+zLI/atISLWKH+6zSE4uEIJSQ7uryT7pqkKKFhLGkGJLMHKwxFxdJH0HKKBYJcM+W
lId2Jewv79f2C2ZlhTlNGomGMiZDACFjgr6xZueHZT/sNaf3utHpj5mL6/k6e75sdnMDV1bpz1cX
NHjCShXsmXg9z1HsSEmWelPdyraedTzV1P9yf37sI+MSWduZxjxmSKV+l41kxxRRNwq82TMhJEG5
XpEVc9yQuvPX2/PDJnPDCKoAlvkR2DUZOsYxGGr8UADhCMa4IX0KNsCWE6s2T/FqP5nj1ff6oCVq
bfqlMlggi5wUdxJiLw9eh+xJrCYnbu8vf8HtLPxjhcw7xoiyJkxyYDN6A2Opyb1RmFCsURwQis+W
3kpPl81xHIYFhLZBoQlhQKjuqTsMp6zYmZJ32cRmiPrIs3RmRWKX61ldomjUL3YkOdLw0Imuzitr
by5klQkwVpLI0Ds5RLYtg8w1zawhOoRwictL2fw4H0bY163U5pWcpfjV/TLZqWpaUQMxH6+8j4re
vWxq8/pfmWKeSHNbqVA4NZODqn8v+reqdy7/ft5SmHymj5osI2bX+8LUNVYyVFaWpTuz7XsrqlK3
CXOOY2+P8KxWxMRd0O0B26pmNKGhjUiCcei9cGr25TuYZI8SRAbCMzDx/R8hasGn8Z+0lNVFXoou
CRcQEfpomKlmYRlc5onNCvPKAhN2pSAbw27IgJ8cCntBrzXoX0TheZQOWvSugV4jCq4kbScjTl3+
ihyvZzkpR0kh6dyN0IrQH7PkbqrQ5pV3l21snl/0hAwD4BkZKMPPd0oXlGY+NAJwjS1gatMv0JM4
VfedcNFAmy4P7D0FXugi1OI/G2oFsIRmppYcgl5/qLvyeZD/JNqtLDBOP5hJNCmNoPtS/nOZwR/V
75Lo4fJ2bb+CVkYYPx/1oe9ToZ387hkTjyBdpbp9ml87qd8+0MkWcnPZ4qYTrAzSfV1f+n08LJXc
QD5KxVhBGjpjmFtqwrGyuS5NpBB4MA6h5MtsnpQZ4HpUpwI90cIXLPMqfS3BSUUlbGQ7fS/Pyt3l
dW0ObtLLVxFhF/qlTIZRDdJUmXiVYDYJI7F2GUKpp7yW9xF0cyb0YlW7uKu9yM12uVPZvNR6e8GS
KAI3BsnuLyXFcCLgIC170ETfhm8deFfvqDAieU1GJzj3fnOt+zLPebYiCZb6H5tsVTHtRjGUFDAn
9NOrlmPEkXiZhJA1nktZsiqlt8BzK9cPYfQH1SpNorgKYMd04P4+O1GSVHEr1QqEVbvsSkWJRwr7
28vfc/MNDWl6GYRVIgoErNjT0BaR0aU5HhHP+rECqnfZp9fJUwU27OlU8XFcm5u5ssccjLgyiqUM
MP9CpQEomUzgdwfa1Aw9Htxn6wyul8YESWNZBjlAE/+AmN/LtTUVOwOsNZwN3EpH11aYA9FExiKE
RAyQchMvr+3qIbJLO/iRHsDND/TW9KY8z460n/f9XvYvG9+6BnD4DeBPdRV6wkx0HpUqT+OkDnwj
F9+QFYN3K7ULIduZsuheNrWZKqxtMaGmkkE61KsVhtowxUM/HWr5j9Dg8ztrhCbBt8Wljek0smce
+/dWWrS2zARvNQHfgVqKrR9MixVWD0bx1i3opIKgUlQ4O0rdj33MrG0x7mnOchovpEVCBPRwhmmP
vOFs5LZXfnwzxivbyMyLbAmhv6F4pXHVFZHV/3MZE1Bhr/yC8cnBBBwE/KeCDwWFOJWcMDyJMo8S
d3OUTQP2SNUUxZRkkUnvl6lPpTkMM1+5Dq4XTznMLuW+6p7kU1PZ6XFwex8TBQ684ok3BL79nf62
/Zt9dnW/CiHEUmTAkg8pecj1CciaPwuMHxaYsyUJS9xOIUSSweuZn3Kc5uCH8K08ZifKpmm+cOeb
tgPJh0HmgIXy0sZ51YBMyQXkAnIOlj55NCIPV8axm+3m17E+1oMFiVm7sHmv+M0NxaVuSpCjBDCD
HsLVhuqoERdBGefoaz332mMu2Jz4sRmrVgaYZ7uuQwhB1ukUxjPk9lB8IXuoYwhv0g2Bivzwm/A+
L53wO8cu3bYvJ1rVDR0VLKi0sXh2rZC6ZEpw4bRAKNB2DCLWoXMxd/g/kFtu1UK0lTEmVM1NJ0lR
ih7yPJvfk0CyQOjsGu13yexiG4qDvxKZRwW76TYrk0zEqiDBjrI/QTkzWGyxpZihunAEqXHadqfE
BNGFM5y0GcFWFpkIpqRdnmISNzlE6uQU/a8JqLORN2S86S4rI0wIC5VAjtUYeUkohk6QfSO95kz6
adS9y/6x6fcrO4zfF6M06koLjG5mAp+nv9chj8GMt12M40ulkghEXiCeopTXKJadowjPbINHRs1b
CBONR7RY0lhdZH8yAisFmFscOVu1eQ9/bBXbs5pFsV9UxQRoE0Va9ABL89QPL2X9TLoflz8K5+Oz
o4kJYEVKEDeGH2SAhCUYxRaHF2iYeCPI5S+b2iwKr44sO5nYY9ZRCSsZA+DPc/3ef2vpgwa6h9jB
Ud9jLnoACgLEb2D35YREjmOwqbfWp7JWBnmCNyKgN46EJqMe88pj23nb6qsx8QEJN4pw0YIccXLR
yXTkwWrtegcaTj/w1F0nuNU3yvRb2Dzk5uZX1KD0hRvFRILAOD60Dgo1V0NE/OKsG69ZBVqiOLIr
k9cI2XRMHRhrA+NJEm7Qz3eXGJl9FXSoy6XaFfoujlm+F+lJke1ImTnfbBOsAsaSv23RRa/uyRQT
UFOcgJaL4tzHn/gnhNTEs+hJEMZNuO9demF8ub1W5pjwFIzpYCRlBlT2c+vSDid1zfnHdMC0/j50
TM6Lc/t9vbLHfDPZwHhElS4NxIqUQ+72P3EGj62X+sSWrOSg5ZbMq2FsLRGlJbxfTIDBFYVJtBpd
rKUAo+T0AP7/vES1H+wFCAzJoqJmlw/8Vpxcm2PSrBiTZEVSdZGfIsOKtdSKUo6FLb9fW6ALXrlI
X3RFGEVgmSjiV9JU1lL63bxPO5nni1t+vzbEHO1+Cidw9kvg0PHrk2aXO/3UAWQk/qBD8aEtWuF5
eamfeLxHW3FrbZY5bkW/VOXSK+Z+TDonrzyS1/tSl3ir4/kFc9KydiRqHWJUczkjHwaxfeZQcebZ
pAhde97zuvs8x2COWtGPVQhGSYylE0wIJ9I1yAI4lw3PM5jTFahCBKiiGvgJiJeL5lAhGAfz09hy
kGA8x2ByAQ2K5DFRBoyo17d9iqf69M1MwK9S32Jpl4/T5v258gaW725OG8gUpxjPjI7GTrLjk2Ap
IFbp9tNdCI6V9/qhcMe9HvPsbuX1a7tM2FiUEamaWdDnUvJgeiWocga79EOQD/3ZVbY2xgSNUM97
AzT5mU8Iio4qWPmtIG4F14Duu1NMgbjj7CrnjLHsj1VNSDsZBR16HY6ZX/kSCnM5cJGmCmw+JaIt
uLyZPJtMOJmGJe6MUkfsz+rGg652WNlqM0mhLWU613E4x42VeoLXJFkxYegqMR5DAr6KgHMINu+y
9UdjAkiXJC30ivHiBLmAhOIElVozQ0t3eyf9IVnlWeBiDTgHXGViiNYNcTtLZn4YJk/tn9H3zDO0
z3gjBZtV2/XSmECCknEbTUnQ+IM3ouiSed2VeFODiZFSJbR7bm2CE4vZSV5SkqXP+qkFXKPwzed8
H511dzkYz7WXOuOeN/a0mbSu1seW3PtQmBu9BBlN7Y5ufAXIIFRVwFFxVbmDK3mjD2iwp/u88dDN
7G5tlwkqRUDQNFcht6NHlob8J/LCa+FtAjay9JJrLjUuJ06ztYlorBJTCTEq1x+Ug/mMvNxOH6vv
cmP/BY8M7eK2gs67ZnKi56ZqxHqh9IOvcpRMTARNDwU0KR3hDAdylDta150c3YOSilM8pbEleR1m
7UtfthNUvPgANN4B1ZiAUyd5YpT0gAbX03Hc1dCbFwB4oxxV9Pviv3NyCnrvsdn0etVM5iKMXdoQ
cQQBkN+B17vZzxgA43P+0NN3yQwTeMaiUM3QENODTo5J0Fsm8AP9CD7KhwkMNtEycJbF3Ugm7Kim
0dUtWI6hFbgAQZ95gV88FfveQePBmp9MR7zj3E+8JTIBCLFHbNU5wa0PqlTznCPCZhYSDQcBNr4G
J6w7vwfvUWiJVmXz0hvO1aEx6Y1M5DAjImb8g+FRaE8p71xyLkK20CEFqWAEVZr4oyj6SZLeV0J4
Kwf5/vImcpbBVjnmsAlBLholh4SAqh/jgQ3hWODFM7a4EbSTVrUBak/gE4ogv9EDPhPs4ZKUSSJy
eSn09r1ENHBiG3j36ybjFvEcAqucVwZYGnsoJPVgEVNuRB9E8+Bln/c8aNDmDq7MMY4QaDmUAdKy
heK3PWKaboGQ4+VvtOkKf1tAy/lznCRRYeC9qKYHkL1aMcalBfR/Nc6IPc8Ic+tUUZJq0YBGpSB9
mwe3TB6lyr28js3EZLUOJoFtVW1UCx39kkrwCnDhJvM5Ui0DrJ2X7fCWwtwrAImJ0qTruk/k1jP1
yivq4UoKVF5uR7fkS4hdrYe5OsBDWgs5DbGgF7bacSztIfxeFq1tCrUbhIorFz87UTr2FZhaZN47
bjvgrszTbVhdn2kLpePMgLzcci+flYMCqJjxQ3kguwK1whpQKl6n97Kng9b+s8F2Ns3clML0ECoq
0BCmHc28J8emi8igqZN1zHdAV+GziaJMtFFIFXqJ0DeOlyL7SZ7Kn+ZJPM8AymYHebSra4nTTdhc
2cos8yVNwxDVFJASjEvNeNz/IvW/NMB8qzHKwsTQsHUJiezUwGwMl0Rk0+tXa2C+TrkEYbDkWoAx
HGCnTn/hmOD/17Mn253dPI5clAXPJHPlNyZEatCv0/bCdD/NR2O5ycL7y2d5+/ZYLYuJ5kU3KE0t
mwEQny2ieeElTvgo3dNkWOCCcHh+wMTyphegCyeAnLHS93H+Nuu3/2417K2uiIERStWUAAY+uoJF
laLpaDTlkgfDJS9BoqflS4D62Dv2ci/SFDJzFaailZ3spVeJA2jKW4+xysnNaD1Edi4vj7N97E1v
IJ2fSUrr0pmrpoUtpVyMyGbMXS2JCRCKnKJbtuAgIUAcZWfZa8cWGSZUJV2VVxTmuDcrUTYRJdfn
KYz9ordn9Az8ygtuku/yaczs+GH6VjozKJEN3mw5zyz9+Squ952RVCOBSNM0XPXmMevuZN6QLyfM
sozgNdEzXZIFfR9kSusWabWLjRBs2okA2Fn487JXbK8HxKCmZopozTGZhRQPBKifwfDLHLTx8V7o
vK7igTi3Xe/DCJNbABLeNEKPviCpb43mHPKw7ps7BrUVsN1AJQkO+PmjiFpugBYzgBJ6Otiy/FjH
N2GrWrrCuSg2X4eKjEk7Skyry8w6pHjOhMVEgIjMc5R6KPVZk/JdEVprUL0JQTwgnDuXBtAvQWJl
kTlRoIee+iQYaj8FtkpH/lpfi+GvMHgrxNwyuAUxnjlmI5dpSDFCBRph+bw8zzvhKKMuprjxa3wN
rrlbDEZY0al86Ha6f9kNeYaZY1V13QgoeGTsmw4VFUHcyVKy1wErs8oxee7lILBqQebo2Gwnaavd
ZW5lcIzEsRhD/wXCptBkgC5tdxUOrnEfQcuj2tVPyU/e2C+9dS99UOZWHgSNNJGMRGCeSXBdxEu1
U4wK4Pc6MfdLPbX7uCNvlzd3+5perZO5ppUA90zboN+UjuCNp2yByksMgOeCFzlKOLye5NeYAuEt
gpepQVH94P34fBwFc4wxlF7Nfg5wUa/dNFTKVeO8I76eRWoEU7c48IZusvNdXalG4ZygNJSNT1qZ
Y47GA9oT2DPIyl+l3V7seTi3r1EMFqnMHOBnCsG/fl6WPMeZgTlbwxfEX3MnWjEvjG3umwIkv0Qk
WGHb/Q0GGgQDGqW+qdzloquIv8L2ieMKm4tY2WC+DVKApRKViIoxUzxH6iZOumv2VKMnsDpbvOIx
+3+Nzdi1lUHmZGcBycsGjf5DX9+AZMdV4tzqhttQ5olQbhqiInk6mBAARGROlpSTRKhGDZo/aIOX
t7KHfuDZ8JUfhW6pOyrIMIpgCvRKzkvz64nGAld2mcMFUq6sH0kdHzTdAZkohg6tiQ7nHRrCsbQR
rz6bYjLgRFBMKKX97mgRLG+87isv3dGKN8CCilX9NBOLN/a3ETzWRglb4CjTXB/0UTX85X12ZeAi
BFsDj252orzvvHoN1xqTj2ihFgzmiBnH5Lh4qkf21ZV4HjCMl0KWlTf/fdllINX2+UTjyonkfNIM
v22+E21XSk9avysHTqq6eeT+dhAiMnf4kIiBKADU6gvJsU5P0cgbybjsgdCy/7wMXe4qXTLgFskx
P3Xn7H6yfPU033Tuy4lKraT3obfw9Hk2g5Wm6wrUNTVZYR9LOolTQaZuLyrpXY+JHbFbHpXpn+vo
Ue/7MMP4Qx9ltZHHYJ4l5Dgs79hFc+TkHv/lWH3YYNxAF6NJLWIB1HNHKEX7LabzBZfs8BZzKFOh
6fxzHtbPi2I8ogNJYR3lYB+WzdSJop0iq5Y4FW7Fhf/Q7fmcbny2xLhGExdok2lJ7ndT3IR7WY4i
SL6OerRYSd2JbyQeigwKSlOEKdRJBgi966bgGCYm8G9VhP/VvnwBbQi94C8CpwRwaeDBM1Um50rG
APzOczj7eNpgIuqBCgRMT+U74oqrWPJBs+Ld6LW+8YS/C7qWQH3gG/xRirL6K5jLQsa4oLG0YnYg
xXVF3sj0sAR3l1e6eUBWJph7ISZA+BWYefPBhHLqRdAVaNK1CkTtZTObMWxlhrkTtEqby64yDX8k
t8oIrF/2qxBOU8Qx8zuf+uJJH3bYhqsxp3Fu1GCGXcgxSry2PNU1yMDvzeY9rdyq9fTSu7wyzgay
yMJKmpReEUTIOiiiHeD9UTbokO0vG9mMnatlMWcfdJ3qkoZGdoirzJaN71p/bSgYrI9MqzBM67Kx
je4HdX4DMr4UlflFsrMv+wrjh8GECtPiad/IFZjRMIkFkV2QkYTeHxAbfrbHHP9UKwsCBGwGLuH8
RLO9zLDynfLQOr9lcJ8i6HfueUd8g07ss1Um5UsNQGSaGNqxrYsyEDZzX6NjPL90+9g2rNnp7kow
DWRA4v1zqiNYNoluQjZOBiCPCS6pqC+LAHCtX4a3XY6JxIaHUtg8blSqFkUA0dBZFARSsNhs9RYv
5BqaiLKyF0bTKUT1Jmlnjv/zTDEBJOmifAxjfLxAb+08PcUI3dOyW3hAlt/Tr1+O9mpNTAiZpVSJ
hbbN8QyGkrrXnMdDejfcJJCAppBN2iJOd53Vufh0tnI1uaUj7uerP4rJH38Gm1GgDlWGuQxk1ZKU
VhE8Su1LHPGgYtsJ5soKk1AEChjnEkNZ/O59/t3vFNwmt8T73K/RfyxGzpHnfES26jpUuqmFs9H4
ktHeKHLpAq15m4nGVdwsnFC2we1hylT6EbLDaK5+EZYlPSnGVBaQIu2zo/pOkD/LYC8JPPk6+ZYA
dNtc8x4/2xFtlZ8xZ70wEr0MK9QzGtMaMB2Soohi+Kldl1b6AIZpzKZcjqHb2fRHskY3fFWALYk5
RSXEofxweFvEF5FwEpRtB1mtiEkNlsIsgauHDkvzG8SIowccOGWtpj0N3ut485ut81vmkJdSMCF1
DyR/RIV393t6e2co0GEbDsE5sKbTcB2eUfm9vIkbWl4IlDpBpKTsYqBT+7yLc9PiuUwSSnQU7utD
5AyWeW0e6CxGxKuybd7jK1vMJTSXIojW43CByJxxIFaCpn94GDC2aFPpN9FK743cUiJO9Nz2zJVZ
xjPjNlQQ2XoVvP3CWcf4p2kHuG2JDSwDKOJ4E2kbuPfPW8o45lQESJcbvCJqVzgPmY0PSilCUV+x
pQfTHWz1kL0Jj/pOtRM3s3kjKZuJzGq5jNtGemcuUOgoQHV2TMm+z79XwrMuveRSyTshm0dwZYrx
WSXrs5CoHcH9DjkOu/Kouo7+m4g8gr4nRFU4L+iNEeLPe8vcUGUyN6CBaMHojpzhRnSpF8XXWmTF
D8IrXmqO6CQuBOHcy8dkM3h/LJTNeasljiezTE1fAAGr0Lmo1lrISj1QC102xFsgm+vqkVpDkxBB
R0XBPdhBOtstf/bX9AJWTGs8dndU8G5QeZ+Sprdfrv7VCunPV9G0ykIhHNNxwRRx50uPoWvawnXr
59BcCD1edsYJBOz8wJgJBExQVeCXXbKbTdENl/qkhrw8gvfVmHgTLQkILzCf5RPzTYn2JH4ShJuy
4/jk9iGAHAZIahQQNDLHvZCrqs4iFdmZcS/330ptd9klNs/zx8NEZb5MLOtzIYAo0c+GU5kCAaDa
hgBazaW8m7m6h5tusDLGXAfdjCKOHC+GL92OLpXfUHzzukCqTiGwvBmwzZ1bGWO+jyyFCsllvOtm
6SU1fzbjy+Wd4/1+JvB3VdGQckggzVKPVtOrR4OI3y6b2EyZ16kWk0WWpUrA66tBz3M3PE9n8dAd
FVu+Sg/pTjqPGBnQd8Bho6XfWZqFvHm+L3bK3eU/YjN3WP8RrIuIVa3VU0P88leoWa0GrZbEaZ7C
nXZWI7vRrNJJnX4vcrqgm8nD2i7jLfMcCMGYgGIFCjXQ2Ui8CMBYOnaNZ0HHS6C3vubaGOMtQ4SZ
j4xg+sfIfuZi64Chz+LsI88E4zCZAHRgv6C0OB/GXyJq3H3qaqOturQnUveWsTiZrXF2cSsYrtfF
xA81z/q0bdAXUaobQ7was2PBlafmLYzJCebGkCfQFCy+2rjSDsq7yEYEd77RGozmK16zw9wvZ1lc
52CSg7pLtErRtMU3rrUDHcrXT2TXYhw/cnkakZspngmCXF3Fax9dJmYPm0QVx6hW6FSV2Vu0fxs4
6h19s3ZvFObDu1k2UAd4YSHig0wFk57gvPx8XapE0Ka4NFDTOwvvf7FEpbvIgw6lo1nFiSLqitfw
D3DA1KyJoVkVIEiRXWfVLbGQzf9H2pds140ry34R1yIJtlO2m1Tf2taES7ZL7PueX/8CqndKFMSz
cctnppFyJ5hIJBKREbEZJFXm1BCwS6ClmnMOnMNg2RlhgkXsF3UqxhI11rqdKpDaC8r4Jw9Ye0eY
4NikGaPAUQMGfVSOyY8GVbl6Tavy7S22S6e4igfe5qbJiK1w9iaZ0hFNS400EiQjyiX1RGO+r3vB
EjPVS7vaJmnxOCbbrbiKiUPE1ILosJP1hlMo/55Q8dM3ZKfgUonIaxfhvYTIqS+ryzdBnyx0yF+j
jHeF5XxJlTmcenCfZOkGSLIeXRnFvZxx0Mh0yc4sKVuatLlakW0FoX0WRCFl1xrRrx+ueLuN7t5z
ZphjBsLodSpmdRoaT1r1s1kiS0ndSOJmSU6EsHCFHq/uplhJUJZ5q99AWebGruGg9wTyIMxspx4v
bfE+D3PcgMNR7kmOzF80xC6K+EaaV163nucTkxmzfFrTdGrVgDxEd0OgnrIH/Z68xI/I+nbTWjzV
usPT7CN5sGNtfVlGW1zgkTiJcksrh5tNFy1JmDmRd9ha3u1mlUkgdZbovTJNWWie4muK+UtDwcVM
FL5ZczGFZVC5wo8OKZj7DM5bUSaPxKKpRdUID4Gh6Z+B8bchf2C3eCZ4pqMS8zduG51jkb19xt3a
TOWaoS1rS991bztlP4sLKt9ieBWFZv3mlEGc/cbeQYt8ELeK1rSDI9rtPYQOT91FVFmQ0NYewPft
moExOX0Igu/zlo+uOruPyg65DTFmWRVs9XAlTWiOglXoF7l0aRq3TeaeN8WJU/YKOpGiTNsqw/iJ
QCy9Wpyp98bm4bwRnj80Aewv1SoY++RiwdDeavdyY02tYAuaaBVbmAgKx6PjW4Asg/2PcgCS9y2z
s2bOkykNaw5qZdXKMAdM8xeYOya7gJyKR6XPQQ/82PIa6XSnfcnOoPtUoVwC3Q+ROWSghgBa2Aq3
bDzRA788pk0QF4Zg16KW29GYRjaZzNolg8FVLDjcGDvTTBW2GXWKdzuZIn1Wdwq2k/xjzCwFY8/0
BqLjwz6e/6D/ZY0/nKW/aLfGfVSv6dpga+g3VaB7mafeN26fWVQGvTg1V/0pCcqfHKOH+3HnJhNG
tbSQTZDRZmtdxZ/dITA9zO3dKs5iV9dotDmdL3DbmIedKJMQUQYrC6X6YsrAPCuiheSTia9p5c9K
KIKIq0oswV3ucce8FF42EOKnN9xGOI2XL/G0s8tk9jKq5qhQQYIO+H0wP1EWE9VHq+2BP1Z6mASI
CcwzAeoZWN7PXzMuQEnQT6sRNL1kmcuvpX6u2z86gXdGmK9XVNU6C9W0Bd2v7jvdlcupFiyk08FN
TuVNZC+ctsfxzYvCn1UQ8UI5hDnzu2KuBJBu0Z6+5ClAh9WtpV1Wr+NN9de/Z/jA2u1sMVGCqY/Z
0LcMnEhpZc3Rc9OkFpE514XDDbAzwoTEGpfqYEZ5EQqmNSqztYFzYDk11Stno4lHobezwxztBQDv
VZKMIEBq2scENA5Wlk6Tly7FTd1DIjnpN7tphMfBiHK/XPrZOf8DDuPxwz57NdAgq6ANCc4LYb2O
MHmiXhStd97EIcYJQC28WhNFQcuS8XGolKokmygF6kN3Wdz2Vuqmfm1a+gvAg9B40R95+oY0wL9s
6H8smixuUDPJsmkAvgVDF4wtdMRMHo3O4brh6NFNGdpTELj4vI+VTMkkfRhxG5dii4yCnXaLJ8g8
iMhxm2Fnh1k7eVo2aawmMNLeTN/fCQIHp4MKq6d5wI04BAQ+nL18uHYfFllJjdyoUswkalIggBxC
kgxrijpO0XUcETsbzAFuAm68mGtigrEhf6VY4ALtSg3MQKK3uUACn3giSpzPxU5PbHiJSuJYgrZ0
AqGQPC3sRjNay1h+nY/1w7Sxc4xN71FSF5OAsKgTzSqiINIyd5D9ZeKJafAcYlK8pNdQVyk3EN5G
r2S+pNhE3T3vy6EJJADQ4IP9CnOXn0NcJVlqVAV8MfXXrGotnRiWjLGT/80KU1BNYKsRwIaPswqC
tc2KG9zoVXlw3shREYUZHVNVZDo9A8bqz77oYgxyN0yQop6ZHD1xG6+8ii4bN8VkydTahoen0xO3
Tj0qaD6ZZcKhaSNdScrKCCYAPgCBPBlOrtq/zN7qHUBZvPmEDWzYCm9S7GAPf7LLRMdQrI05zzPI
crLK2oZbI7/nLCjPAg2eXVVKklEXZxMCBsaV4UuXkpV4OUTTV08NKV8fn7zmKGd88okpMaQohSaZ
ISPiA8NXvTKs/eECdDleGwywOP/kjUQc7GVFVGTA5TRJpso/n10s5jrNhjlFis8ma+6h4fJ71nOr
52nYHVzZPtlhUvwalflSTADmVdK13DxvxZ2mrpZhPqkLb7zvYEvvTbGnfd3WXZUaoJM0+stUuG9k
XzR4pz1dFubs/WSDSRvtmBhJJALYLuG+Um+WiWY1HUGfYmu720I1nEsQAf1NkcPrI/D8Y7Y5Zpvw
OSNcseXCFVUnSytbFAubE/s8K8yuXiGeXBl9hFXUnPo5mfzcLRfLdAdXstMfgxzSiEzcyD1vl8bB
uYVlNnUmpWRoU3N5fy+nUrPEx03sxHsp54QjS31l6nEa9Y0OasWxEZ6jMk3Dumpr0VLTVPaEJhIX
KynWiad/driq0Bok2HPAqbJagCKeZfU0NpJQq9667Ic6ASae82jBD9PWzgizpyHloeizkhhBKv2I
ZpCoq7w3KPrxv3ylnQVmN5tCn5K1kbdAf5hd2aVcpoO1hZtN8MgAsmBOMHIcYlUY5kSo6nzD5JFR
uWZ616ov54Pu+OT88MdktnMxgF2trHBBUa4m3CUxo2LnvtjgUj56hhXby1+Vz5uN4YSCyWxj8F+K
ei/hkRenjJONrphnTqV/O+/ZYXrfOcbs4rZWh2rN0HonfSiobiT4rfBqctmPOPHAagmZWi11egyp
dQpwFYGtid34KvI0S/AH0IrzqDgOd+/OK7q0u3M5TYEESzKYW/PTPLxE41Wcv0x5bgkJB4RyBFYE
Y/o/G5aVEsKDeKeNPe7h6s3q0gyf25JPOQ7f4VCcOD9Mfjtj1O+dX20tzdWWbhU0+H5P5tMiPPYL
4Hu4cGFsamqIb5Yjx+QRqu7TScZUHEqniCWS4RKsEJYHUUL1fXAiHyxFLWTr5EelseJAu0lvcaFw
zNvcsHjwxcPN/VGBsC8bSpRrKWlLvGyQv4j+kEzO+S1wGCy7/89kw2EjSzlFmCrto8LJZ/1Cin+b
Um3puYxHbU4mOdxviqZIaAGohsY2bXslWxZZLbegEupTNoHjon3r49ZF798/79Zh+thZYtJHrGc5
qSGKF9ZF4rejivJXx0RRJnJ2AM8Ok0GyVTSlLIlwdWlvZPlakk5byjlOeItGI2QX9oPU4VFE7sDJ
qgdd5InkNpaslkdnz3OESRpdUQ2CKK3AamSkvtHqRXQko4guk7Ke785/G55DzJ7KhCmWtyIBNZty
n2vXIL1zFFz8trblBMFR5wS79yPemIyRzVu5Irip9M3fkg5UVQtFGl5WiZs+/AFe85M5Zi/lQrIK
PRGWIFIbC6wQdpHeKGLnKrwpkMOkoBLZwAgP2q0i6xdGkNtRA/hPgGzcnP5qq8fzn+j41rqzwLjS
4bgn8ZDEkLFKX9NrgoYuIKF+/CTedOBj74MmXC9UzmY6GvLCcYL3HNCX477FErJDj7HCg01qBkVQ
XyOnn2Jokk9XAhfRchiCH0cJKxKm6k0zxS0uCek2/IyNyXQ6YzFBPW92l7ogcgL+cG99WGNJ5+Ik
FZQ2Rv20bKDtNzpL7E8aj6ONexYzVaeYkHTqdYzv4wk8BnvzYwOiBd1eu9Ps1MAR8MrOo4b/7vD/
0mEFr51pJGKXhjhBiAWQanQqtEp3okR9M4x6QjOlgLyOKJzQrH8R1fpNEnoeZ8j5osBkjxTNLNRB
LsoiXKPbSFnsXvFWEMh05m3VrFY/YgZk4XxOzkoDRfc5I88jIHtmlybh4I14AqSEFtHj5lPaKfOW
dxc7TmL/RI/Jzm8bSV/gjTNdQaU7YWCV0ozTGTrNkmzt1D3xBly49pjzpshHeSNpJiJp/i2AVjzU
tomBZMFHGCUWb3KAu5zM0UMG0VDaHtcl4FHQq8dtKbfJC/E3vAz8HzTS6W3lv9/OTHZIL5qGRp6A
uAnX0ACDbhT8WnBbpwyyf4Cx/LRBmDS9bctKMJyUhPLyKI8nuX+Yy+BPEvUuOphEXVcTGCYJsHnk
Jr0urwFpe1J+NKfeG1wSEpuAPTb7K/123uphQtNxskJlES//LA5xldUiEgjeoxvD1/oXVKeayTmB
DjP0zgRTWC2QDV97PD0EPTTV1LG39MGwAdIAUXvk/W/eMAEvEIihVnUL6kngB5rUuO6VwYbcN+90
O0xVO5eYOB/bdCinBmP38l0C1ls3j616dTVA2Ohrc5xaTWEZln5noLwLMuQw3+CUkkcAUkXc/QSm
9FIGsoxpjpNIip3FA6krALKlXXlofzuYMbtqL43voCrxuUmMruGXTbczzGyFRTahLzoblEm5vFYh
4RudRC+y3gV8PR50if6zc8aYPaGKndzmEF0JpOqHWJl+Pt/pfWprRHUm3pT4caW084w5dkt5TUic
gLh09Ud3caTL3k5dFBa++SJ6VMQrfYjc2j0fstSDMx6yLZ8qLaE32OGKH4+an2U4ck/9CshxVpzy
yIHa53lzR18P48ayJgMJBZEyET9ndwVZKjMi4B0zgkw2w1rKv2O4jbMJeSZo1t6Z2DDopPUCOpuq
8leTflu4XJE0YbBLtveBObTHTpunuTNoRWve9NfSKX6K/c4FcehF6VRPfwLYU/b2mATWKWqbyQsu
Az0oN7Xn8Sr3C6jeTu9aRuuJ1yc4Ssl7c0wSS5Q2laH6E4fz4MXSMxluRt0+HwVHKXlvgslfRFnm
YRgBrSdC97opzWYBInE31FBNitr/0RaTqBah1VOtb1fUBLFVyRlU7H+W+U0u85LyYViA89k0RPSb
NfaFR5PyVJoFDXNUuEmFya0Cins6hkYKBwpG/wd5n8MPtTPI5IsiLiUzGyD3h8GtNndTILG5Y3Uc
p9g3HkOru7Ew1QUlY+RD8tJfBSv2Kdfr4lNCmaWxzofGYdEofXjFYr5TeTBIMqOpvvrRFWViLf3s
pxiMjgIZqPGCx2DDtcfs5qoh9YL7cRwuN/N70ZiAxzt5G1w6VhLZPLzRUb7du0cXfJedjFVSt2EG
yDGPOytX70Cc56X9lZoLIOsNWu4DGidIWEx40yTtRJYFWFgvfSYeZbCIn6QLaNZA6WH+DTFAnzcW
d9jl3/vIbO/OTDPSAiIRmsDcdtb6RsuD2M39/keX2NkzRI0A+ONNkfE8ZTZ6r6/jVMn6GkTJdzF/
GRpvqzi5hBssTPGhrjkZodYkBNpVdUkwXlj6uj2iQqaEEqnDe6Q7PMp2e4EpP7IxNSKtj9JwG0K1
+rWt389vNt7/ZzJIrylLt2wG3h5x7dan3+sq87bzYar/cEFjDvxRlNICnI1rUEBk0C2vp4Aq0q8Z
BRAaD+MlsWuveorskYfF5hlmyoB4kYotyqs47ObMm+bE6lRXBQtUv/DYgmWaIr4UBDsfmRSSE/BL
DWqSvAt9S7+yxynoX2nxFj8NFiUHEJ0CM4WGVTzTdxpQIjvnvyMvLlkg6Cz0ixDnU4cSIfIxxo7X
EwNadpT2CzjigIeI460tUyKkszIbYwIwQ1X+mOenxZytOrWK5XTeLU6u1Jg8UsqNKrZA3gF4MlkC
qQLQNQ0dcSfj+wKSI2nkETzwPiSTQpayrU1zBdqANiyoVEziGY55RdVhIlfwznt32K3AvRMAL/Cc
4OGEWcV6VIqy6zE+PGD6tLstvOkkvcye4He+iiaCzzF3eJRj+g7vJbqpqF96TYO2YtbX2ALtaQ7p
xEntb7pV/xppeXKaTzJvBx4lZFk1FcCvQbQPOqPPR108QwxhxJtfMMy1Ywz3Uyq5hCfjeGjEIDCh
gz3f1JgUWZVRoc360gaYsbKK4qo0X9P88fzS8WwwjnRS1cdbPm6BXN0mUm5FktPPvPKRJkI2iWAu
8j+OsKRBejZPW2zoSzDX16XgS+bTilnoSDctqXQ2nNToxEq8CfOjjSyjEahBM9pA/4UJwaTv9LSp
GznQ6udlja0ssoEKsfKNx+xI/9EX73aGmK0srFVSL8jEIPWwpF/6dwrSFNwhVCBu/6CGNUgaeIw+
R3f3vW/MZq6bdOuXYVwCY96sbZxPpvEalzJuuKs7ZAqnlctbSaYyAMNzryzCFod5Pvtg3XVNUGnh
JdTuScMxxXOMCfmoqRe1IxhYUUfg4vPoepgBN2gGWzNexSz59gfBD9ISEcyYYGRiecJAzx0p2ix3
QYzGxyTeV0pmN3gtP2/lsGaUd2YYp8pWTfQ8kqUgfqYzBunLqLsYM1jAs0Z7t2ZlK9dGbPHK/+O4
1GXaXUWqYvFJvblIeT/UcahrJ2n+tfCI1o/D4uP/M0EoyfPckgFUYFPbWCsoKUQIRcr3khacX7/D
FAW64P/4wYRfXlV51Sy5Hhj6dzLdNrimAU/O+Ui8xWK+kSTEQLCvUOiN5KtYfqhinqQOb7WYREs6
ucNbIRECjCYk13FvrA/12CVASWJ4cKp7XnXKWTW2OJ3FTJyEQclCeT21tbsCHDSczn+Yw9KMgMBP
R4sb6E92qq1plrXtpQ7v+iAVA/+Cl6M9CtE7yRbCwS98HmrxaLIU3NEfBplFFPO4EGWCnVS/jSi4
NwdXLsf4UX2TH4QXKjZMoG9c/dX/HH6cd/UoPHaG2d5es01VrCaAxYvaRVSObiXwhN+P4mNvganp
F3VQi2QlINLU04c+I6XV98OLATJYawDz7Hl3eF/uvezfXdWltph1KSYSIJLxaais9G7NXOFV9bNT
8QII+yZYE6/9cZTbgVmUJHRIiSaxz8mx0hBNNwGiEaUfjUqsqi+sRLmQol8lD0x2FPx7U0zKUGdZ
1eREjMMyOy3FY07e+oVz7B9/rw9vmITRmoS23hQhKNvcWqqrOSusrv2dCW/nP9Vx5H3YYUJeabUJ
E5vTEoi6TRZQh8tP5w38l1j4xwLbJu/7vFoaoYYo1XOHDG5LTn6n38e+AcnD0DhVPu/F7zAQJN1Q
NRXEppgz+Fw8z+W4LHlVyEFm/lRlkLCVPyCz41SRZhfj43nvjkiAFGQEGWOS4OYQCbOvmqSPBjWb
y1D0u9QCBN8pLkV7eCQX6j2dRk19FUqyG6jfKiANG/xNscK4pOTfzv+Sw4DZ/RB6QdttubaUuxLc
97gyrF4pfS+32zXzBIVTax9i8fb+Mk04QYtrc9ZjOZBLv7nc0LchD/WrYktW7adgMgBHIgXaDp0X
31LecR4hBPcH0IDe+TkvyxgZ06a+E89JN/R1HLZt5Uf/l35dddbw1l1Dl8ExrlGU6z809/wyH1Zb
+wWguWFnP5EkUSIQ6QjIQ/6shX/jDszNGsIFbI2U1y++WXlTRochvfu49OPvjA6qMIstJmNBA6u7
6mTaulxbsf5YYzSsNhqH4+NxLCm42OB1GfdrZo2Nshs7Q4KPjQlCysZbLirIJsTWKgFBLdkKuA5S
R78ltwmPlPLY0Q/LzOr2mtk1aJqjjUBAAi4ApbP2Tp/c97OXSJN33k+eMWZVG/x/HCVjGcZFqKJ0
jk5m+bCNgaxwmp+89aQ/ZPf5TL1ogCDslsBcH4rxtjIf0vJuEvzz7hw204j8sXhM4jNkNW71RY2C
gT4sUyxwf6W4uC3iZbsF5I740U0OTtZgQYdexh7Rb/lcOzxfmQNlFGNphXoDyPof1jC+XhzBqm7A
4nCBQdPxnXI6veGTPnOsssOSxZpVmTDj8DeyB0zL2dMEMYwR7COLd36RD5+ad4vMJnzArVZI2gwZ
OpbNpeSRy/EpSSw1tubMwkum03pba2UvyPCEc9bQ2GcbAXvLTIYHZVJVy5QNUJ0uxPIkVKvVTcF5
93g2mPSezOLSpYoKhqKudcTmcmqJW9Sv/5sRJr1AucUUI71eAyF9KWTcvQtL4Ip0H3sCdSA00XAB
ZycNB4CLRoiylqEE8rbeqoL0BJjFVXcyX2v00yFI19l8TCPPKrN+qRqnWT/WgKqvV8rgmdvrrHL4
b3gmmNUbFTUig6osQZyiMYNCXtpoz6v6k44uIZImoqZWCI61z0lLWeu4ztdJwWwwnQymXDca8CkA
2AHHyLvsHx+rREU/7W9lCGbhgOVb9GHGtmrBgXwFkTNnvu99MLyCWGp6W9yuxzMwr5g4XEoqQkwv
DOCCYIo3vRcKKM2AuFoa/HoNJylcak4dfwinhTrVPzaYXVvPpSJBBJlOi70voz+cCLjw6NvC+V11
eJrtDDErKIJsQp47DYc2KC+TbT6N88PQPUsZgfQtzysaZF9y0c4YE4RTjnE+HXM7mEZKrwfZ0fBk
kzipjUfKAjJ4YIcXgor3hsgzSj/n7hjN5WpQohmNwnjsTD+Ri/pilrTePb+OhwOu+y9Gz5qdmb4x
Fn1p1C4oRrt/i09AXb8kzhZb/fc4cRqwcWdXEu/2ygtFpkRA/3BetwkQiGogFxBKtCaxfgItGaen
cnhO7r4bUyIUbSFBSE9JQ327bvLvqngl106n8cKDBvW58GCKABwhuaJP2M29275S2pPGlULTB5TD
Mbk48kNA3ccH+4KBBuVJUhFxBRL/pPjVZLWaZSS4Z/bYa6ZuCy8k7K7Hm+ZaPP3JMzNa0iCgxAwA
1YT7HCtDnGuk0gcdDEgdhvJja2k4BcfhF9tZYIKejG2bQL0DbY3qt1Y/lHgQkmdvxFWdE/aH32xn
iAl7o8Q3UzTAHebQ8CnVGPA3wCLKUN0qbJMTh8f5fmeNiXddKKcsmUHb2Tmj2wSzXwObRa7SIH2k
VCSjtd7x5shp0H0Jyp1JJvZ1uYiTYoFJjOSlmBjrOltpIfiwee16r+dOrPL4f46XVAXbCgE1HIhX
PkcHtEHrJRonPRBOoxufpJN8q2DshZYeuKDa5z/gcaB8GGPcq1OSYm4fDYCM/G7ye8W4gVDIWnOq
j8McrHxYYXd21m9V3KEJr6eXa/688R6Dju/3HwYMpuyQ6kirjIKoQS75EIm3dD3F+EKoGJGdZm8r
7r1Nc1kVHln/WrAJNvEmVW7HqX7JiSt3pyoDhCx5FXnv9senwu53MbUCjpyxifoCaAxwU1WeYuC8
G6ziLQ8o2qnwC8xkc9Lo4ZmwM0nDa3cQ5U3VlCOudNANuY6Xkyr+6EcOGPm4f7WzwVQNTZaNgyy0
RqDLdhGgGEfHO3JSq7sEw36g+elpfBLQvZrcMYCqcvWs1ZZq1zeFzQMMcyLLYFLpYgpCDU5UIeh6
/WaexvliHEjKKZKOu5E7f5l02pJ63jSSJ2FBfYxPhSe4xUX/nfx/LmTePYTnFZNVG3EhWmsCxFPr
XgnuuOzX/7Tr2Wn9RpmrRFC3JIzwHtLgjQLX0LqJbR1yqOct0fzxKX2CXlkTcQEFeB1tEYNZuWwW
xW3owJi2GepPYRBaf6zz2coWDex3sWjYkO0BWqfRev+84a9nBWOZWUNTGcRMkiXMBmDwF8Vmd4ku
K0QviS9Klmha5S1kWX4QTqvzy5d7t6pplORZFHWF2X2Tgp6N0bVxmJQ/ss7Xqh8ct76cDtSABDpn
yTR1XX0P1d32rs2+3bBaCfjjlfCdUPC69yjiKQPLJk+a5MvpwBhjdpewDG2SIlQC0MJaTXtDRMh3
6qpdyA/n3Tpctp1XTJjIa9v0U15mYbm8SE1YzZzmwdcLFeMJEw0gmdWSppPzsJxf4ziYBW8cb8rB
NuCYUL1qw/0s3v9vPjHneFOg5xvJQxtUy7dheDUXXoTzQoE5u7NyHdQ+zfNQexEulLDxEk+5Xe6E
OzoHwqtZuSvInOFQ7BSFJsEKzvbkpChLmovVk+iY17/OtvRbaRDiRRtBhWwy45dYa3FTGXgoo/h7
6MZ6nWjJs9WcVJ+4yrfxNPDIXQ/DDzyomCOBQZ0wvlWmUHQiHr2DwswtfbwdNR4262ublTqlg4Qd
ZKsadCOYaGjjrdTUkjJJ2KOrPmg+8JkGuuS1XdqA6V7Mt/0v4q+OitmTyp1BVmjLnID8eowxv4FZ
2CnV0qzRtxzyCwC4Uj663NevysdFd6hgR+LyqstjixRxB05Qg8gyU/+0U5KridHHofbUXP4tIC7Y
Q5g9S7YKMSXeGPfXeot6uLNHt8wuO+oZnYEXEKTkBrUInnJRmEwn5XcOKRwPLxB3IIrnkaZzjTLV
kDZK0rJFeh7IfndJnOqmvDJ+m1A1ojjGpLXyGx7+9EuNx7jJ5GWQGpKulKotSDvLqGRrWUorLzhF
+6ERCJbpIOxUIV7OrGWX5XJfDHMb5FmwyqDbG8Iu4RQixzbo3DjEyxEgTN6PccRVBXZfMDWPUjJb
RuYZ3EFLuv5fahDzwwiT++NJ1mohLjG9d5U+d7g1Jl5zSi/zgLK0I+jdP8j7O3PMTu+AF1PTbWuD
ftLtTr7Zal4y+Qo5od9/Z4LZyHWujKBMR0/LeDGgxr66lJWztNX77bpzh7f40vSfZGs+xbVz3rfD
WAcTKKWMhp6EpDMfLJKIOChKmwWmbLcAFwTmRfmkP0Vg/4OCLB75KC0eD3P69fkE/u6tMl9Q14q4
imWEovwSPWWB+ktGZ3k7qW6XnSiREUVdFzb39nYUOHuzzJfM9YyIwrhCcy52oFKo32Cuwqoecn/u
Q/VO8PEk/ydn394k82XHLYVeWZFVYAylKiHtYhkOxQJg/uclBTGfxDFIXWD3xt4ec/Ita9mYi1xg
wEKe3oiQ4yVTzK1cKH5mkHcuN24A0Yx/xiB7U1eFOI2HHJtRDFUvD02QOEp2BjG/1OGOpx+Vr6Az
Bm0k0pioskpbTa/lVS/kCngjV3sIxufxZblI7dHprsFH7b/L+Xm8mvl4i6jgHZQN04BYL5OcBaXf
NDPpcoiCD3QOv3iXse0u1BflVwp4Q+6JvFvwsU2IMYLv18BDt8EcQWsrLMWIscVQvIOAYHSXnioH
h25lb6plFNiWw1V0vf3BXQeAmX+MMo5OjZJGJvDZoYp3S0zNWH3Je0462oGGCJk0fD+8yalMeAp9
mRBzAAJSu6I6c70v2OJto+LNlBJwQszgX4O0kGl2BlmE4hL3qtyqWRn0RWwV7bdZvRf/Pf0GNaIr
GniURMQHy7edTsrQbaYGr5C8EyQylGFu+mhARpaHtz28BuONCnwz0E1XwTvzuSIq6rLNVlXGuB0G
CqES6uPRGdNA4ICjipad1dnFVSu58U/OQUGrA3afIxQJ1QjFYaWxwdFP5gAdTSRra4RkD717A+vj
54H0DGonDt/312Y+XdGdNeZYMvC2Cb2qOQFnOvjEQXksu6lb40Acf4y/GsOmxGadnT0Jl9oTx1H6
r885yixwWxTJjHFX7DbFq4IFBSBURa6iFAQuwtXqGF6XW+vFn+w9jHNDDFxDm1hl70hdrdXilg7I
26SxFyO2+4fzfh0dDO9C42ApMijzwOe46cYND1qygLlJAflSS+1+MK1lvdtUL+s5lebXyRx8PlSZ
4NRXJRm9IubUA+VXVipkVXE5mt3t8Z2m0J695np74r+205zBfrC9MSanjKQU4ywusvDvjEIRLmA0
5WLOjp3C2A9VHCYQGmOqh17LJjHZxDzsBK8JCERR1Gu1tzqcByHF0fDmyA+rQnNnkFlFudJLaEW1
uN79As14MF/FrjLb5BS7HU69NsAE8ePiJy/9Ny4Gmu7mL2u6M82s6TySBPdb0Ah1Dt3rFN+mQG/C
9MPSWb/xJB+OttzOUTY26UV66rQSOU3SwWYperP5Go2adX4H8Kwwd1eiSgB6rWYWDsqvJnsUoVXL
Y02Vj863vSfMHUuutELOTKzbGBbQOL5qQzVyupMQWxAlsmdHtRs79fJbHcUK/auy+289r3o4/ngY
RsI4iIS5OKZ4qEgEFaYkpioCuSXWJ7XkPEnwDDBngdqZijT2NVqxombnFJtXSJyPdVgBmeqHE/Rr
7m7+tQnYfzWgGMEAdDEBMSy7vR85EvC0wl3SW2AsOfH0uI4j5MMmk/pJvBgjJnpHIPSAlROSi04c
fDD6nM4H4nEmQS+M1lroHqmsHVFMxgmMXWF0RVlpQVLiJD/LS80TQUbBuxEcdqpwt/zHGpO3jBLN
3jZuy0AzIOzqz2UJByVl+FaDqfMOTBxNZsuNMOd2kQsdZru2fgshiLK81o2Yp85GxCp29HwZvdho
1osBrMe+qk3qg4KefLCqkPzylHxeTlsClVxbKxStcfAa33InCg4PsZ0rTEaMWhQNYjMJgZpY5Zt2
111GIB+n+lRDGEkWeRlWQJPkk+lw667DnU1JlpByTXR6mYyYLZ1aikmah2kB+tEcvTYoaNoKmMEt
cGUBRPZHVSWqgf9YZMdB1HgzV2WD6p203UabP0enhFg1JgBK464uPTF9LjRvGgrnfHTS4PuS+jVd
UXVI/+BcZVJYrI/9WnVNEnZqd4mhQyuVI2sdTSdG0+28qcM8sjPFJCrSbq3exQNIBrfbbEDLgQso
4znDZKomXsQKVVUKmcn8FUKT79IWujsBilKgZ0klyqP7P2gYKSKlg0SVbODayKxgAS3tdASDVTB2
xFrgl0T+NaYAL3B7E8zKSdEoDyDhBWLZMsH3WznbRWmX301os6U3KudeeJAWPxljFlEgjTpmCVQe
c0W1+3q0JVV57cl4fz4aeGaYjF8OkTyLZgSMJgi5GtkxlwGNC87NgmYIJro/+cKkXqFcF3kSuiyc
u5+FAOmb9moTHEP3zWS1Kp2rrXKQNj7ZY5JvEXftuGlVHkq/qtJOwR5iPMZB92ZY0XfoTHo87Sfe
IjIZclbnNBFHM8XMuB/H9waeWETOEh4dX598YlIhhl30GTQzf6uuoWeNTiXBsbyiId/5y78eBvgc
6iyo29iUaVYWYACE+EkXLho88mXFtTRfgC/ifAAe1RxwDPNhGB5Dj4kl60FrKaors0rD6hK9CRuY
7gf1/hdtaMW29q0XLV5+OjjPwEwlKRoki9CYZ1tLsT5ss6aCgaifpDe9XyA3ldgCye2xHIDf55UC
h19OkvHWLIt4ACDvzYVdUSVWmdy1QyO8T+SNvvTTeGfNxgkmWyVmAGf7/IoeJHhlb4/ZbYW2DAMp
0X3pyska1mAV/uCmCQuGqRiiTmRwGHwuE7vi/5H2XUty48CyX8QIevNK02y2GW/1wpiRtPTe8+tv
YhRnxYZwG2d1diN237oGYKFQqMrKBBd5AQlVDAKJDiF0hzeeazDalZ7M1SBhtb8Ag4ZroLUIHRLa
QZKpWtVB7oC6fiHqf/kOWsEP+uMvwfPhyC09MoqrwAUDHwDfUOAmVPSY9CRKwwKDKb35XQdSvvEE
0ZvWfTEHaR7bZb+TqhPE3zn3MiuIbM1SmxpnUxQtJt5jGdgRJQHiyPdhwon2bF80DQWcE5gwAsvF
5ZfT+mUNiwV4zc4bT0Q7fuhdMl1LlBt1w5Z5pUfmWdvYo66XtZ6VuoxnFKrvx++SBPyIYBNWpf6o
BspZvVUKCIagmuvGz9cPAatkp0oby9QpAENgNGUyqe2cCfhb2huRDbr64Z0wLxJ9HnSnFcUOPzh2
mStGnw/n3NAlNKsvd7gWjEZUmnkFtCT6GF3krJkt7cf9eiPeLiBEnIJqVz8bd9w6PUlw6EtW2him
FrwWllaqo0n60r8O5bgPd60n+MUu58pTsJpJwHNiPNyAACnmFKhcSE8noQj1EAxdFRg9+07X3GQw
DXuSld5VYr15WKNhKOwwmSany83sZlILeVdb6qmsx3Hf6clg99qIodR8VY91BRTT9S/BDIObv5By
9caSwR2T9UNQha9V/RzmnPc48+KSRQDaLIzIA2FK3cjaUihWlxvZQc5dBWpqQXNAyQESrKmN94L6
HYT7mYuX3Pv1dTHj4cYu3fxpLbxRtDAB1aGDh+WLjiHM6CA9gPv5VD/E9zwmWlZZGO4M+ScMJZro
IFKBKe2iqDRqlPrM2lkWW7qNXgnZRbzLRTt+lW9NIOahLfCQeqXDw2GyPqKsQEwT1wx4N+nCe9tG
oSZXDbBTZegXo3g7cUcu2SbQY7JQYSds+ZcH1lB7QZN0JKez9SzLP8yeg/Nk+wlGa/7HABURul5q
1qxMEtyWGAx0CgAAbKJx3riGX3p15vIlVsknoWMBavn/mqRiQRvKMVD7krBvoYXyONZN6WaFdSqM
XvAXIyzsQdEwQm+WHedQkB+mDWtgAEBigCMB4NHlZobFuLRNlgJJut5FaW8r/Y+5Py317F4/BGTP
aDu6qGuqqSpoytD5KSiHFqFW4jHIyh9rjy69dJcku+s2mDFOR85mqsgXVXjf5WJ0deom8HwiUQSx
rfmtDmRMdI6d0+6b3DEfVwcQMad8LrmcuszPh1qAAaItHDh6bl8SmkwWUzygpTJ5hRblkyimfmuY
bqpD7EoenqfsVV3T0pmF/NEaPsKwsmNLtME3f9KF+TFJrHspz+9S3sw925dRPUMai3+haHq5JcM4
KOqYVjHK/m0gfhApH8sJ9yoEynHNnON7bj2eda3JG4tUNlauq1WtBrKxcUfYzTIvdJd3xR+CYjfs
Rc5ZZbnV1hj1xcmn6MS1jQ+VdizifbPcpDLHq3gmqFsjFyNBq9RRClAad+vqLYkfpGXhHA9WF0Pd
LITOmRsUmdpogiyA/mw9yucSnZPGmT+Ts/pjua0CMg00e6iL+zzoLmt5KMKAcgkDhZj9pHZQbcyl
ycwMT30RwAsAngw8cYYq4BxNllcokPkwVOhHk3rupR9qGQQIDMHEwLgv7WQPzd/UyzFaSgZYMFg9
c4oxrLC2NUdlO8mizKI2a3A66Cpo/6zLpwjiuTL7fn1ZrKtI/RLnxC0LyBi9eWVVK2tc5EE7P8rS
UUo46Tjr46iofCP/Fy0ojFO7ZjSR2AwKelsyNI5LZ0hO0/QX7k0SQgUFBNAJ02U4vVtjK54kDTPo
qVXYUfbQ/mddavy0JgPJYIlQLwDa9PLbF+E81akOAKYy34AvzQ6hCB2qnhhHnAySGe22lqhoVzV1
qcsVIAYt7mtf9VK3/zR/oOsPAPeHvmud+ieYLq77ACv2Y8YHJWCLKETRhIfQupqLuY2yA0YXHAGz
UekU2igEHlTL79pjrPxFyINiuYnnPBrgoEu73M2wsczVhMZ2YDSuDJE0tdkv5spZFPPdCQwRSCMt
aKPj411aGdJQaBbw3KI3Le20XQkJD+VmBLYT4wOuwsmQWccI5RYN+SpB+NOaYfHSzNZIWP5T6UVS
WqdteI881kHaWqAOqjRHzSovQnxQYul1UeTXwmwj2zTb+1iRzqoBvGq1qOl7jzL4edbVH+2sqp7R
dMrRAnftTTSWs69M6et132GFqe2fRd0tc5sWSpyOAJu2n/Xg9KE7tg9tzzni5Ffo3GtjhUb3JF2c
qnmuAJoVED1fAeAz4yBy+4LMd4cGKSQgGVCp001qk8OlGNpMkNIgfB5drbKLfXHIIqcCE5k3ovA5
nYY76XlFa/KOBw1me9Bv09RGqkondW1d48lTmbu6m/ahOfnXvxU7uPxeHp3krcuiZpVpAEFxjhN7
VPCAVAA3I5Jj/lTZ/U3mgkCJF17+VC0i0XOToVMNeZDZTIZYD+T1KDryi/La75Mg3g94k3DnIplP
1W0GTe3jIGtmrQvognZf6CXU4VU3A6bbtEW3/ia8Z5/XN5V1ADb2aOKERV2KQsE0x0GyehCe7gdj
thWgWrOX63ZY5x8YQRH5Od6kuk5dpHNYzJrSlVagr+FJFRJfwi031TxQPOsuAOoScRPxGfkUFZsX
yJXMWhXGaH9aTtnv11CDZKBrDZ4xfGjcURjmqr6AjwDaKCr93hkbFZ34BLsn9E6z2MQfiTxKTxhW
PfmJfLb0CL5ohZOtsk4bCv+kuPBll/KSVJRWZJMY9xpWry0rJ1L/6v7ZmKAdo1wHrQBpPaCdfnKj
eusRUAM3vfnfMZGwvBBvN2S/cA8DVdbLyy6SWzysM2j3mK11P62KLQthkI3tQaoH77ojMk8YKIQJ
Ba9kwR0pW0AZDJnV12JQvuWtSwiSZyisrwexQYIvu8XjfybuQPzYGiROtOlmVLHRIDaGIOGB+pZe
2LlU2rr+xFkWyyW2VsgWb6xMSwEWAwnMu5npFAUkR7V9/zkg8TLc/uVDtuuzgFouJ0th+T909wzA
f1HXBN7g0mhplkDxhRgIUDGhuoh7RT2nJU+XnuUcYCtA/8mAw4sq5ey5hbKp2oBvMi5v6+hojIkt
5a8xL0lmvgA3dugX4DKiambmQhfo93WwfEQfohMdiRRzvV/vi5NyAPL+JJ2XPa9kx1kgLYUh5M1Y
qkLRBqAoBafhq5gfjWJ1xpL3uVjRcbtCKggPWpaPcpKBUCOrJzvptG/1OBV2WQ+2CJhlurRBnXA7
Gqzu0NYq9RSMrXpJ0xLdPCKEW0ATspoc/VFEIlv6Bi8yMrsYW2vU8RZrZY6hQd4F2uPgrW5yVI7x
zoAYnXFfBekenOt3PIZ3FpxO3dqkTng/rTLAKIDBjzvoG4i5+yUeOtxI4Bn8WR+Hd/1R+tacjHuC
fM4wTtHt/6pnuv0bqPMf9XK1mjFqlI2ntrYGzQoC+8lkNE2hKMVPVJjxhowWIs8ErT1dZ06KLEa9
BOg941HaEQaOtrfVOy2zO1eCiNxyNEqQWXLiDWsaFAVMwJrwKDdglIoFySIKcqxhsK+LJl9XX9Nh
tQXNbyrTEUDSWoNmTIQUm8RrNX5NDNIp/MYw/eiL9RTTdqTAGJ96zFdIkDdtnPGY7/q96s4Hw5+h
1i55o5+4qR+feArdzBDxe90GlYNWytgBy1CVUCfGq0l9X+pnKQFtfPnGuUaYh3VjiAoRY12poDRI
QDkQ1ABEFz7pwZG+O+ZkPq/bYl4eKNjiCkajQqLHZEZcHFpqAnNS68+LcpQrNPll77oN1jMaIxwA
k8uWBvZ7WpygHZeincaaIJBGt7wrH/G97OhO8kB9ufsLgPDWGP1AEaW0WOXCUAK9/FEZ+a2ux049
ZnvOmsitSvnihRnKGcCeLVv60KcBoG+2Kkj2qIrAY8zKKZmShxWll6heXUkF/9lccsAn5IBds035
RzyOcm4kZhSosbqvMfwZj+lPiKbag6DupLXYtbrhRL3KO/mMA6CJJqINMnuITNCXM0DmGKDGvFEg
pakzA3StF7UdCm6TctGbDL9EsQ9TP7ohSwT3cpnUNEUqSx15Zk4FCaXolRCJEEL4I/nqd3P56oXz
O1DMFW7MUjsrDGUpNbpckubokMpOsTzN0lksWs6R4Nmhr+NkGQpJA5qxG04DeGHVl7ra5cb/0Qp1
DWdJ2CaKilRjNP1+PUXja2T4Zv14/Siw1oIPRHStddBa0XWrNII2q1gNQpD3Pkb7fdnwE7zOZZ6o
CuOyQ4H+tx2SWG2Sa8koh1quINAUha9hcao69/o6eL9PXWuIx2ZqhBhEKfvJ8iH5WR9rAYmafd0M
6+2zXQddiOqmBcT+pp4ehkMq2+ldjEss88O9EqOwSJobPEgBK1xsNk6nzlLfhNZiEDewwl0MZq5u
tBVQ7Y1hGpixm3aTl2scn2CViS4WSR0kCejnWIo0aDG8VS/VTYc1Wl50kkHTBeII0B+dZU5FmNX3
vDBJnalSqqxCHDoN8nn9KX2vMWFqTvYXt7SnOPk+ekNPJ9rxdpd5u223lzplhgQta2tICTgJurAg
HdBTOz8SDT1xX/Q2F+jF9lPSpkCjwpJFEjo356CuuqZM5waNzEPxoBDhpFuglDUQLYNuxCt99YFf
iODZJDFgY3NtxVLo21ZEIdz0UaJ1yTym/D4eCFN57tVnXimTVUbF1/y9SqqB2o+FZWAWgehZNy/J
XocDQa8bsk3RGWThHpD7bvotcrOedzx5S6XCTNXKfaJn2f90bnNwWasgI/6lURg9dnteWsm66ohA
J2QkCPCKVlWqCoS1tA3DQBB6u9bve+NYWDtO0OEZoYJbqaTVXDVljPqpYfdPc2KreAQqN+U+O4m7
fD//FALek/r/czL+XRmdryezpfRjlaaHVnLNxRvqD7BzLEPt1MOHFD5UCibq18jRhH+09+vrZX5E
4H5A5quh3fpHqi5ndYjuTXqQpldJ/dbHwfXfZ9UpgIz9bYCKb1NoKOVQyHJgJacC9U21epFKzZ6z
yWt7dEGN3bRY3pA8y+pLWvim0Xuhth5nJXVr6Zwv78PEywrZFwsmCUwys/mn6FhezlYxp/DcwVnA
wAtCSzsm1GxO78V78cgbXWDvAfYX1DlowwHXchkUpHQdIqNepWA49C5ypb34gWDkjnb6TwzdSaIS
rTmxN+y1J87uk8NPJ8ASiq6At2iIESoVAsVeqaes0FIyGn4QAW+p/AUvijPK9EDZ4q1dPufO/F6e
ucGe6Vgby/Sam26wUjQeIfG5fjcPyp7I3henxh2BCMVABVcVmx0INxapQJhCjG2AYhNwT0gUWnt9
+yUyk/2MXzVffxugKUdWzJ+VZYaMjWEqEA6VMq2VUuYHFYYx7aCadie8cb4kuZSvfUkqLuX5Mueq
hdyEDI/GTuZZN4mPJa1e7w9HHpkIx2/oB4zVzZOcjH1y0OLQMQrrGGl7vTlD+dNNhf31pZG//MrK
6IIi9F4IvzLw+lPoDdNTOx66PvI75UVfLCcbb8CH/FdX1+8vRsNLRGjdClqB18uY7dQDGRYUIJ/u
Cj9RkdHtBcKYE8BB7vV1Eo+n1wmBcRm4DwVUA3T7JVFSPevUKj+s+t4MLdeYzkrJR2gwL5OtHcpT
yjxu1FBpraB/I2yz+e30rtoEhT2e/26gTttYo4vqglSo6tSjZNE3mL5dT33W2OJ0boZzo/tF7ojT
nQC5wKjnDcywDoQsmZImAZqLwTBqmVXZgKlraKND/X1xSKk28urPfHHKf7RDQYq1iXf9+/3Jnwrq
pY1Fleof1L1QQnIO1YTJKQMtAWNJcj8ey1fN694yiJv2yJ41h5DsaK4x7nn5LMt/0C8nyDwQpgCa
Df/apJazPHVSvxRSkIJkfykceXkbu52mipx1siI3ZmeIYjiEdwD/vrQDueKx7PupDMAJCYI1a+Yp
tjE9FG1ccF4YYDPA5OelBT1M0nIwgIEhGqME3WU+KecZk9yVu+z54t2sYLY1R6UgYlVWE5rxQyDe
E4jh+EZy8vCLMagJNBhGW9IBFoCzj8xlotqso+NkgLyLBpDHYTgokwn4/FcrHmRMjRMGKlDBlVuf
eY/+r1lZOrxsrNGw8QglPEUwYswD1Q7Qm8hbYbHyw7ulhtyvvFPBDWjc5w/yPnKtp/8u3oPDAfVI
BaVucLZgxPXymzarmcSJBtTW0O6IzHyHtWIQqreLIG8AXUdpCvO8vMk81t2xsUofSXGJs7rQrOQQ
LsqN0NfvyjTndhJFx8j6NtfxyUowvin9VXZjWRKgFia0qYCUvVytpNVpHZUxUFytrdyWp9mV3OJA
Wjdj+8XRj44C5/pg9YqQQv5rk15rKDahDoZoQplUDk4KXkQCKMGcIFTawZ6vfDNvq7ueT9HB2GNQ
8KDsTQZeCFr6cq15BEm7ZBZTdMTUw+CRXE7wGjRsRicJTHvYrZjkI3mVcVe9Xg+5PNMk89qEPG0t
AMXSZnMfg/dB2RMoi7ordlwyTfI71Nm5WCIVWgUQcyQryjzABdvJx1feuEM9RN4X0xcDEIlLI9R2
eGOYrJcBodxDNdgAjblBj6OXplRJyYjhBDCZ7YBb2Ouudm++k8nP0SNTTPlP8WHcRVxmf0ZMvDBM
heCiDDurqWC41/dFh/p/axuTN3TeAAn06x+RubmbNVLhNxMy0FNlHYb8xfs6eUhl08bz+roNVhkN
IV7ESIREkC30E6vT0nzOBFIb2OenMrB2RFjCcJbvGCPc9aATk945FklWT/sMqJEBKACDmY6+0KVv
RhiDh2QG9HwmR3gEg5mn7CtH7l3tLN1EwQj0derptRc60i1vwpX1gNUxAgqkBiSSgZ+j/HWqQXWR
9FYY5Ke8cAxIq+O/z+thSQC8AmPoDTe8M7ItDOiAfBJZAUbCZMoiBnhUvRjHEkIQv0JA4QsvjbuC
NQ01Soc7BMXoGulYHuZpLTA3gRj1cncrgFZToQE9Qwp1IQVz+CPEtdJ9euDem6zvuLVExRgczTCp
NR1iu5KtH1QPmmWRUz6O+96WYqcDJxYmeHxMExLNPe4YI3NfN+uk9jVfRG3IQ5xD9R6lJjLKjple
W6gxsyl52c5yK85ri3UaVdCpgesMifMftQiQlii5oqbWflyO8lQ7Y3oegXjmHA7W59MAODbITBnO
JXXm1yaetSSXC5RewwNGFiHMI3nloXR4hB6s5WBCAG02gNLRSKS+nih28Wx0kO/rV8kxWhma2s9Z
yDvrrGi5tUJ9pRgMfhPUctGF8tQD6bJhkL1rbOvGAC8WpmsTO8Jpl0VgLHkoGN4CyZ+2uQL7Ss8h
2D2nh3TZyZaXj89GyntK8WxQoUzUu6maIzDYEk1Z5ahCqqB6Nl3Jh1I4vN7JMebhro/XfYS5pwZm
CQjFn4I0+XJhYlWB0VCZw2DQh2Bem+fGLP28H4/J0iCJjHhD7cxFGsD8YqYAnKw0LcA617mWqeBX
sgZ7hsQjyGYKvzwq/vwPmO+mID688NJExksKdzoSYsIXZYK1hFqiCJVtUFXkh9T4HLu7VOekhKwl
GQiOINJHqxkkOpe/n6+ynA6lkAajdV5yL56/x8O361+JedVsbVCBOJxVg5SmydixtCvIJI4v3q0+
qnhgNUdTod1dN8gKx1t7ZM0bf28gpFz3MzRtp9mWCMgCSnmt6S5gpobs7N/QbqCV8HsLqU80QIxK
nkzwkBLXL93qDPkVJzstOxMlhJqX75Ffo3MGqG1jaAGXKOG8u1xcl4ZapMxyFhi9BBVl6xCRqXWE
37LtOBkRy/egMQrdXAx/INJTCZ7eikk5tnkeNOGrGcsAXIicIM+zQMX4pMr0cBZS9EaX2UnnU62P
HAusFzSIyiEMbikYKkFmd7lfgjQ3ilJg0qPzwMvprnvlYTyQbxMfBjt/u+55rIBkKXisYxBaFS16
xzI1Mq0q1/ugzh1ZKcFB+FR0QSpUdtV0HC9n5qtbY9TmaWYnChDUQZfnoB5WV9s35woFcuuc3yhI
OMSj/nB9dayuLxDScHYVJSFLo4fD+i4Fx+pohMF8W+V2n9grhi0BlPaXOyh5SYcFuo3FbXjzn2Va
MNqNxoeOoVLC20SPeZiyoUP3rcmCUfmp5f/kmXd9YSw33P4+eUNuAoaUYFqlTjDwAL68b0sYj4/a
KBp3140ww+DGCg2Wqkwov1h5H30hs6STdpSOsWs5yWgTwitxr/EU+Zi+T1QWkKuRpjlNGbb2ydgN
AqGx8QhNZeKFJ+tcBSTsKndc9jxWHrq1Rl0lfW/2i9lEWbAcBpChPUj2Lya2CMwhLgGB8mCorDi/
NUgdbXmKNHNYIeCFU3+uq2bXWOGhVrujsOiQKE4dPAs445HM1zZSUsUQFVOxkHtcuorZt5M2ZMDw
ybUTfiPCEqRmnL6u9yB06FCYAysiqL4G2615GnDM4IK3E0H3IR7Tr0Xd0NclqwRrH2WrJ5pvcbnX
K5nMm9YV50CwT7qJ+XzgzzFBr1Fbm03jIoJ6ECxsz0TwpPKLByLxAPIK88n4Fn9E73Njr5PNJTgl
dwp1vWFrLTRt8QrHHlOGpawX5aaHEk7nxXcEjrn6oOSyQcnFTYsZp/7CFJUmTOE0quOA02G192oO
lZBif/3Ekx+4thYqMQiVCaicWgAVM1gBq8GOyvtxvL9ug9VRMNCa1TF3AGDyHwO7cZS12mhMpLSm
+8pj82JJIOWcA1K8SHAZGH4P3nC7vIEu2GPEZUNkbqIpqiqRrhANOqhJopgtUoSUWLReG+lRUnn3
N+OQG6gXQNQdRWFkPNQm9uOaqqmIGknvzne9S1A4RCk4qXb6U4fiwYoal7xf9ivGRn9c31vW94OA
DBoloK/EmaeuhXWRpjYv6jmI197p5+IJqDwbEDzORc7awo0ZuiibpkJvNekc7psMNe8q/qEYMef1
yTQhSVgIFHz1PyaGu6JbKvyTBhnyRoyTNFLG+04k26CdXZIw92MhW8Q4GnWaQNFmRmOGJD9WHFOz
RXAfEuIHc94pB6KTxBsyYl1uwFL/Nkg5RjrUkC+KMa/V76IbUiGoj603emhmg7+XVzlnbiC0xlCp
x4tSpaf51jAsykWr42BJH8UI2kW8yTqmr1miCi0zTF6iTH55r6BUlSp5FQmBaAoHZUDZUZrdml8t
Jr/zx2fa2KFqAXLWiRI4r8JgRanKB2jaLu5X4LyEF/AsNqfQBmHPvfCDS1PPs0uO+SbFyuJOF4c4
LA/rLSanlO8rRImLDOMi/V77FhWO5Zu74jHacauO7I3FZU0oDXSkQpeGY2XJ60KZ0aUDP34bJEcN
PN2JLwfZiYyWp7M97HmPdtZiATFD3MKoCAxTScKgTvKUjhhll1He6VwTY32lb42cXIS1MtyTKAqg
mEqmrS9Xtkh5Eiql3ASC8VkAz6xVn2LCmwNhtYyACv9thXLMEjn5IOUI8Pq38NyftH3hh6fk+ftM
xC58iAv6vLPGNkm4IYi0HwgfKZP6OphzWH7pkmU3eDsRPCLEuwTb0uzovQdBd+SKhc177rJuGnlj
ljoakPtrer1QIAlj+Kl004KNMQ9Eq8FL7mW1eBy7zK+3sUYdCBAvDvXYwZolRrYRe1p633LV+Bgp
o7FdEnWDhUoXriUR1pkcGU9Eol4koMkwH5cfSevKuxG4H6O0AZrhDpEzXgNb0/QZ6IoZ8OC4E/ZE
9rkPpD3geZjHRKdP3wF2/cCb62ZFaNCAYTATVaw/5yUKQ0+qJcQ8fjevdgW1wTwK/ns6QNolEoj7
cLRp3pLEjI207KHwkUUyZFjW1J6NZLeI4La+boj1sjdwoslSdNykNMlLa6CcPqg6hLT88J7IE8U7
+V2A0AVYTGz9uHxymQEZxfYLi5SjGE1cmbiCMFegBTNe89E3PIi9VHhtqkMK+ZdycUOZs5/MG/z3
MtE9vQxgegKh+irCs3vQbIK+mffyj/yfwSUqU6HDI276yhTpq29rjipnpWIrhWkxgT/hm/FGhK0B
jP2S89Ld6bt+MlHTxR2BYT5QH0FUW/eW2BkOpHcjcN8erAfWZsOBlblce6lHeS4qeOfkYLr8Hn0Q
NPt6NJ8KC0L24ndxl0IxJgK9A8e1mGHnX9eCYuylXdAF1I1eollUVnZ4j7afEz+Wn3hJghlJduXP
3uc/tFiVj4vFUnewNuvlpCKrJRSfEMzofDOIP7MTZpq+On/J5/VFMqPeZo3Uxdg31rquEyRV9MXp
1vu6wOxSdM5K1OJ4RLrsu2pji7qrDEzAgWcRimnzTj9gIGGXncFp1x+KQEGVBZNbt8MrTw6BvZ86
8WUZWA6ZZg+wmmVchG4uMH0xuysUf0Db9Wx4HcYgip0lcOmQmbFVxwMPvWoU4ejs10zDvNSkyQiq
8SPGhSxyu2NMt8RME6obGLNAv+/SLbM8WhejrHR0oyEqVD8R8E+6I9qOZeII92SIGHOmf3UYNlap
iFCNra7FhM0iDgiEM9+FQfkaao7xhcOT7b5y0LTl1Th4a6WO/ihbSSrpoNhqtLepPjWh4o5Z410/
A0wfQUMTPGtgB0FrncpmhHlVKivHfUjAvskxARmnDj7JFUP9rW/d8XQYWCnv1hyVzsRCA9nacoJI
edjYbbPvkuNYL7bCPXBkd+gorohILaDsBY4EWkQlnxJLSlTQPujn0VV25W58Jbl8BpXpaMcDv7NX
9dsYFbikcYLKnAVpoaoxkIniusjaQGj708wXH2FVvrYLo6JWJodSJQgdxFtUdIhJzU13B2HXBMiy
fd70PMsHt8aosIVLQFLXFvN9zXCq69muqttBbjnni5VQo30EmhMMT+moClwe6iLXlgYsnOgJL2C8
vY/046h9C9XZBUlZ27gch2c5hoqnClJATKKgUnRprRyVXExDBKnpYPrgTbwVPKGzFT/e9+fuk6uE
xoqJW3PURZqvtbkK4O4Kvp6z0u5Xdp350k0H7foPAuLl4kx4NqkNTaO00MqJCKz66y48DP56HI/a
za+BiO7RmmxeYsjyE5R/AaLRUHDGdPDlpoL1tsmGsTD3hgbW4iR3yuKfvKrd69+OdWGroBsXZSh4
gVCdyj7bpSksfZpwjsMJVCff4vVBNgmE5aUb/7luihkXVTJGQwZ3JLSVLle0Sq1gFgUYXMjY9scv
Ne/Ir97Sl+hpxiAEDxjI3MGNPSoOZ+M0jyAEiQ6KvLrK8injfytP3pe7Kir8lmkElHCxZIcUXDFv
I5ngTrx+Hw0oKNrLqdolOx6w8otaio7EmgSSYIRhGeUHymbYmHKJ0UgNc9WtI2P6sp1UvxLuxNyw
x+bd0s+V4MnlshtAvCl9FzWoYa/v8jjZJcAhyQNEjdxZEv3cuIFulS1mt4v0Qxydub8Ny3MrHaP1
5yJbjtGJnMDEOkcomKCqQTh2/qAanOdp0ASrAItV/dQ1b7L+3xvnALhBU0mBMKkGaMCljxmJpTaT
hSS7Tk9TVzuZwWWrIuHlj83XUf7UIB6IBymVMIVlrUbWOIWQXNVrRz8UHpB8R+1cQJK4AlM/D4n+
pRD9p0GTtJ7Q+IIax+Wa8PVyrdMaK1CBgBfs+HvxnO5CV3xc3mcQVhd+4vyaNjbwJyF1usENDcDb
Dx7PKtPV8TT+9w+hDlTRylmo5ZhNQcvjLb8jObdmgGXc8ONj91j6PD9nHeCtPcrNh9oqqnKQigPJ
bCQjxsB94pvLyvFJEuPo/QXMBwhpGXMTSNku97dKV7GOlXYOxFF0rVL/AJ7YHubFa6ceIJnAqGRU
bM367no8ZK0OhTaA7IgUwh/yoVZertakL3EgZbUjLiAKmfOndDIer5thvpO2dsjfsan/SmrXFpqQ
5Id217toDyun9FEqbHANW/bqKA7wtbcSMm8O2TjrpG/NUruqqX2SlKEKsvHitgYFthHury+M/AD9
2QiJrYhDIeMZT2UdWl8WfTtjcG+ZIjfWUb5/EXoZim0v1+0wv5MJ0iXw7OPZR/P8JcWqd1YLBHQr
/7S6/dBabrq8XbfBPFrAgQHfJkJWGbjZy480yqsxZlglmq/9idSd8CJypzvlgHelK9zxJgRZa0IZ
jUwEgOkMGquX5vRwSawy740gT01bDVEA0W/ElodMZOWFqP7jXxDBQ0id8rylkQw5kY0CeSHB5s57
EbTsmCr5KiPzUjSWv8EMvhFaoZh9ol6UalLqUtthQM8Kb/P6tebRPzM+kYZxKjzCJSS6ABiRe2F7
joTFGnOAAqEdkt0Q1Lbl4HOhaEVA2ym3Fv/nJ7o0R99k9dIDCRQj6jc7YfkOtvNw/bzudX8GvksT
1PdJynVqR7Uzgy5SgkTYVeCE6xJP1lZbbh571VlM071uklFgvbRJhYXYbNSyI7xFyEAwdpO7ZedY
0CsP7dZOyWDxeeXEWUax89IkdW21Y1iks4SdhJrOl8n5U3dbrwvyw7Tnovv/zKgvrVFHq48Ktc7N
yILTx08xaE8yb37VClsOQG/1Xb8ljGWlP0o7XpWVu7VUDBHB+zhX1qoH2WIvDrDAYJUf962XGiDN
+KUi1Bn29e/556m7WC09AmPKRWzIqWAEYe4bYgWP4Q2g8CxQ51o38fWiRNQDPM6L8GeUPV1fAeec
0ddIaiXzII6ZFaB0YkYPlgEhDs4m8UKHTIWOfCytLut0BRDt4UPICJznBpTU1QmwvRyDdcbdwiOx
Ylz7l1+G7OsmXLVKpuVobGNd7rxLn0gfiEhz4YUwfVHTdOBsueNNufI+FhVRqmiOsyRW1ADEVrYA
/2959De8z0XFD2VtMcZuwOHKN/W+P4H2vbSznxoYPqKgCfJ9eEweRx7+ixMoZSqCdCIaBp2VmIRz
Jyh34OfyyeQMD1jBWxsVOhZLq1qzSgCYzV7N7EUGKXn3fN3becFQpoKEbvVaVSUpwhN0yDEUB09M
/BkggGoX8geP/swALpyQzp1UvGF1IUboJVp0iPY7/c7wZofokZgPXMABx/sUKlQk3RyXqRXibnkT
nfbL4QfNkQPNF93Uq5+7o87bTs4nU8gGbE5Z3cdmBf0sPVhvmxdAYbzVNhXk1sJPDJpD8KI+LyGf
m/LP1PdyW6l4okSJ1EVdpAbq2B0jIX6E6LVf6QuUdsL/PnlxaYuKI1ob5aESwvdliMpILp58N9mz
5XQ7A0NB6BaCFJMLbeNdZbSKhGwuyZiHuERlv3kZT4M/H9HbkQOimJZ7+Xnpbd7h4+0pFVjCslFy
qcU9U0aevhyK4dwNXlFx6hO886dQoSQZl1RcFpw/0hzI9pnX97YeDDvMOfph6PAaLbxVUSGlXZK4
wGy3FWSxI87v0/A09rsp4o2McQIk/XxphkVKchWpB4Rqq+au01+L6RbvMifPM1sQAxF1J04g46yM
xu7NWa1opbYoCC0LFMNRdI5sW3d1vGnJtHrqTa+5wysp8m5VlQoxSlxWEPLDTd55yi4rbIyNQyS0
h+gBdK8xvtlnti7aKAfzqkC85VKBpk2nAeAEnAgj2y2Kbxi7JD/F/13/6OKw08KBVVvLqBYXWqBA
XT4/Ru0+LDjYKU5+TM+GFsIghk3Tq8EkAcmd2/P4vbZOleUXMc8rGa3+y+WQ6L2JzkY/o41bm3qg
fxteQNF3A+Goc/lpPQ+udUg/hEPmTnuZB8BhEPhemqVCiSAIkC+1QgOXQvaSPAg24Ysyg0Z100/5
Ub0tIJ8ruwA53USf/4+061pyHFeWX8QIOtC80kgiW2pv54Wx4+i959efhObcbQrDFc6dfe6ILgEs
FApVlZnLB2Y8OKUXzqXENiA1PciUDChRoIeeyli3iuBYFY/Xzx/PBhNYxrHSVCnG2zFUnsU5cUoF
IvAJx1e4H5DJVmI1I0OcJIaXHCnXSPxgeM2N/hh43UH25h2dZ5KNHW+gaYOM6uIDslADqWoGLW4Q
NWtXtyjFWLsfUGR/6xNIlGrngx65CaROvqu8AjnvrUCYCDOBl0/O0vhXgibhCZfsDM8Evza9+ZIf
vAuCd9WyzbssyMQxEPFOSFqXWBRWsRx+mOAgRGPA3Cc3tLZx3XU4aRphs5dIiwtJRijropcM0iZK
tbtugBelWQxFXi+DtEi5jnM/urLd76FM033VvksPmlXdZr4BMd3E5oF9eXc7W++SSFbMWYRbUJ5L
qzZnN1uG5ymNiRXFqh22D5rpqAk5GFPRWaFg2tWk8/IL6h6XVVHquiDm0TGfAiQH4z5FJE+CmFUq
oECGb36lsDTVmtz+nv9c+Yc492mLvZPykZhlW1JXHaDiG2GMKt/rt9JjhfLyneJLdr4bD/Hbcqc9
KFb0gzfsux2DPu0zjpRSVd16hP0is+vstSj2E+G8N3kmmOxXNZV0yGKC04HsmkhQUi1vc8G57q/b
V+LnOuiPWF1TIMqF6vOSq16tELtPv2vFYzfdjd17nXKvxO3D92mLuZvCvpnm0jRxNE5t7lKpWJAK
fkBFRnqgpAXdAyZE3evL+4eQ9mmTyXmLIY8bQ8qR8+6CEwZHAE8goWXajXvumL3xWuf/ENM+DTKX
0yyHgRmrggL6QvNOru3+FsN2jummnobpQ68BowhvkTxHYW4qPdXV3pBS3VNqp6gPoe6aGccX/yGs
/b0sttimGU05kawyvQqDYG6xUxBFRle7H3w6QdikVvcljSxQtz5f/4CctZ3jwMo/DaPPkzTC91PG
tyg/mRDP5n2y7fT2c2lMKMFQZlWVCY6AljzVmbfIL2r0Jewjzqth+53yaYaJGEA5of9iQhqKAsbb
fboHMH0nc1u2PI+XmbAxTVXcEQORiUKfZ8A/4e/xXnV+0euWks2TA+BaZGKIkQr1kKQoCbQQQ6Qj
CHkNtWvdJntIyRwUweImDnSvrtw0v8HDgkZuocpjgrRngSpHDaJk5bZ+p7LJxR7Ki7z2MydKskW4
sRRzUwlwqNVBdvrFdBMg1w18wOixK3lYf57LMxFENqJYzCNT8crpLtF/pktjhSUnu+U5IxMyIGna
4VbpVa8SfCG+7xIoXL9r+YLec20NyGxzybp+kDcwtBfZAVuPq1o5rnoZyR59NHf32XfNjl1thKcM
GLyUkVA3vvo1vQM2gXPH8WIyW5ybjTSqKxGNH/mhfqUz1+lDMAJcorsjJu2aRwN8d2+c5dKoccVF
2epcOsUqBt0z1evMv2r1zgz+GkGm0OiZnS0QgvwGsSBbzd/74H6IeZNV50zrmnEm1kwN5g0kM9A8
zKNk33sh/1alC3il9FG0o7Cf7VhCwcckIhpgZWi6hphMTh6ivXx9F2isufY72FiUdXMm1zQWZT+W
crICnhQ356ywxbpmaAZZ7WAAakQGsNj5uNPb/fVF/ENu/XfkVpi8JYJoaDJlWXDONTHxhx5K4IR0
5AbDpzyuct5Ny1bpKjRPMAIOZ61dQBa+KeDslazQF1zi1rGlvY8eSJ89zhJpTLn2oZiYMxgYxAtC
eGv1nr9OMm1V7lLVik/VoQPt8nBbUr4ClLb88Sv3eHLeDWwFz5xmI5Qxv+9FXoA34HQAKNZLrArd
Kd47ieOQbOWuBruPlvS1CnDvm2Q8S/FPzkbyDDBvoEZNynaI/3vL619jf/qqQA4LrVDJLp209gWH
fOfY5IQalqCjmsIIE3NYFBX/qW/7h9BNwbCIqgg+1w338uV8LrZQB+axVBoLnDnQB3mJE05WinS6
lK3CFcB6wrk3eC89tmiXENAc1pGonhW980P0AaWzp/Q0QdDtQNs53d4Ex0QBzjPhIwZohyc0z7kq
WSb0Xq/mqW6R+VJVWwjN7vsdyiE+t7zL8xwmyhRCOlW5kNIsCoXsxiYQdBss/dQfBV9/zXcx33E4
mS9brANINkkDwMfPDTkVYWYxAYZQHXSP7LGwFLDbAn9xMp85DstJp1Qm2iwm2IsygFfRiNDv6EBL
q4F0NvenQ3HofgZ3QMTTKBfYMedW5n1LJu0BT09XhZjtO+fgKb4l2S+ufOBBdThm2BreqIDmtVGR
EA+ABxW7fN+eB/q5LkPHPa9EbbZeNy+gBu9HBM5uRwU+wUp2IH5iRS5vQbxLia3UleJs9oKE9mYG
+o8wQptResz1Y0jsoPtIEtOZAqhMVC9F8FSkxC2mZDf3r5r5cN1zOI7Dlu+EYCB6TZCHa/mtZHzX
A8MxptQephPIfHfXbfGeNWwlb4zEVE1qfMVUwTkMRauTMmRPtSOaf/XSYCEmWYXx3hnCoap/xtBG
LxMumQ8n2LJ1PTTM1Ujo8SNmn2qd5nsVYEUTQe9/AOzxdpeJQHIGnnklb3CP3AGtYQG8e0AWAEAK
FfilirgTWDfEw79NlVl5q7bvIkzB4ELpnNFdnpu7CFrQFMIxRxaf1IHry0z0gXJ3WJkCSgqJRwl7
l51sj2jydhhOiZbzhKDJ1ZHkBHfCBJ5MaIau7tCWCcUvYn6nT5yDsf3EAcG7AnAUSGVZBh01i0gx
hNhDDYV0v36IdtKbcG4Mmj/Hp2bPb5RvXh4ri8yrXxwqEktlqEPOVYBsBiq942LNnd2irH79JG4m
+StLjF/O4ASNiYC6sqHbcvlEiltR+Lhu4jw5/1soXdmgZ2NVZ4qncAK4BwnwoKT7wTxkUr8rkufB
GF0SB+4oogTbJ3Ye8WYcNj1jZZjxxnBoem1MxQHsah1Qsv0+csLT+LE8UAG+xjbvW954Fv2P15bK
+KJkapPatlVA+d6ryoujxhIEO0E7STFusoyrmbEZwj5XyJIF9aNSGSSGa84+9EQxitv5pQe0tVPY
vKo8ZzPZQdwpN6IuGPEVk3a25xqTiFylTY4zsuxqOj5YWTYR5l9OIMv3wC14M7xp98WBovRlB1IZ
99y5zs1y12oHmed8UgvNmE4UhbFXdiCQPUUORXXSAiImN2xuF3n7xbsySPd5dRrAZSi1Y5+ATw0R
mU7KBg70fc+DIqbDGwg/z31dcUiTiSSynoaRlGB5s18dw0fRpbIHwnvwEN+gq2PHdv/egeEnsfKn
zlafguOyb1zaMYBixp5wQa28L8yEGyEeodcBkhUPmIgi2qnZc5buOOGGEzxNNtwIo9QuGe4gcXLp
bUvJTiKnlXbzPR5uvvZOp8ZCh3v2t5Oa1Zdlwk3QB3rd5DiMrSvtaAUucAS7cjsMNwEg7PAkA3l7
ycSaXlNV1H2wl5LiGs1roLuLzJvS5awJFDyX3qrPOVmyAVl954h2ADx+bYNQHT16CBW/8BVMOXcF
6EUv7XXlYIa5jixU3nfHcQ8mi13+DJlv7gQV5xwCKXlpKRuzXgtyOlXozK5qQ561tkKMTNK6eo05
NJvjltcDjczyRMRyEGuNgkrCCDi+tzyDq3K3PJZHWgEyDsWe97bmpC2yyAQaoVryQmxjmt5mnkId
8kt3U9wMP6kWc+TqH9xYet0jf9N2zNIl0w1yPgC0tBa76Q3lGZJuKR5JegE/LL9islmg+fvQ/YY8
XCpIjFUNPiNtVi9gUxqgR1F7IEizC5tXy+MtkAkt/SIlUj7jNGDsTk1eRTDDCt+v+8n16AUU1KVb
atIk9EqDUsWc3RpBbU+5E+JdZCrOv7PDRI+sF4VyNHCdm4Fqx0ZttQ3oRc33Coz71y1tdyc+PxGL
rJSDpqyWEneQvNfQn8vd9iUGwvGBivuJO9BRjN6wBwW4BwoqHlyNd8zZwQkpADarFs71AtqiTnYR
LnkMucpOhSPXjbzFclzk/HtW1/tUCUKv6ihSNs6yg4a3v9zQYY3W6R0d1DeGaP37WHaO4iujXafF
00Q7uZkXfa920a7DoEbpUdiqyZ3ipXHjn1OK3xDsRqZFkZziKSsqkEcAyIgz5sY5Aec35mox4TjE
gVnDXersxgR83RTACxXbC+eg8ZZBf8bKjDGLZjoSDX2con9TCsNdUpmHlNteigaWPPBrqAoL6EYj
UARYTvjVlwteJye8lW2aphM3P2YaqoDqQeSz2Wy+QsD1KkF7QQe7PpPThrpWqyRAmBL3xl48geHz
BtAUN9zPd6mX3c7H4CZ1MG7w/mc3wMoy3fTVpqYhQFm9THsAXuFh1tQdX7KnHJA6KsMmFkji/wcS
h80rYGWUHsmV0Ulq4qYbVEp1Q0lnlgPKSt5C8Xt4BvGm3Ghc/M37KSEnGBwkjJkyCYraFK2QqylK
uf+/UYPNOLKyQxe9WpQCVoVpookXsc7ocLu4mw7GPbpIbu7F9zLEj2LJ5UTqzRxlZZRxHKUre4Uk
QII3gNTRcLkcuhscPTuwKr/a86ZDtspFoBYhpgYKOLCysTeDJCjxWA4FzcFQnUL3b1AhYzXY+gPt
WYtWLtjtGy9v3ijFQfIVsqvQJdKhQM0cfCC+Q20JQWaVJ4cwu1+03s4Sr2wnS67eOBu6cRLBFCQh
uwTpLSjXGW8JQcnYkQUju4knfFPddk8kN3oq98a9fD/50SECMVqA3pXsJife6NLm7q6NMy7U5Mik
KxHGW1d4WnaSQ26Wg2lL+9Trj/UOCdKeh9bdCHgX62UcaEgWKJRmQN2V0HwkmdUMP7L+KIumfX1j
N7+hBpJOUEKI8B32G9ZpZNaZSVCsBiXS8iOH5oviV9OXen69bmnjHALp/GmJSflgZjGMSgd+RPk+
zr6Qh1C55qyGZ4PJ+QRBNqZqakG7br7oRWJJkz2N++vr2HrJrRfy27M4TUibxC0A9aC6oXM9wBaB
RWOy6dB6vEsDpyCcdW16w+fesayLqpwJtaA32Ltu32CAKC1skbwGMq/qtnGVgwyJkrcRBeGEzRhA
+jhrGjjVPFURrXYK7WHmzN9ufqGVBcbfgrIjYjjgC0X5YM3TvgEXvRkern8inhHG1dKmUqtGQGWo
a7ww+a4iQmXP101s3F4XO8V42hIVuhqb8nhuuPb74ZAf6XuX907ayrov7DCvi7Lu87mocD5p2SA+
FLuESvdZdLQ/f+o5+8ZZFDs/2QXakILHX0PCOMVOVqfo3yg5xN4WVXDFJAvtMjJ/aERUXBE8J5yM
n+N87BSlUpRp0qv4aml538avScxZ3XYY//Q9FsmstEsZDgm8Ozn2uCTH29YO3eLtPOJ4Q1VS+f0H
jieywOalCxNzmWs0kUFqmQNGijp2MXMiEm/j6N9XGU5W1b0ujD0GDY0XPTiiN3Dd17cmtdZOeCbg
WRkIwS8+FwUmtc6pmp096beDT8lQMeTDaybyFsMECEzBCbMqDrIXEQDH8p9J6F1fDc8AExzaeqzr
fAH2oRSTvdJpXqiavA2jtzOT215sGBMdglGTKnDpaJ5xot2E5A5v5eUhugXKwp7RmzRaztnZqlFd
WGTjhCRPGEBBNh2/Fl73nEGJwHDiI+Rpb7Vd6vDZyznbyE5KghetnNUEgTwuY6vtSksROAkDzwKT
8gUkDyUy4gM11UMHcm3Tve4IvNjKTj8GJcKNiKBHW7o/gVYED6UUWsILBRIVtcUbmru+HqC/Lo8p
CRvSakkD1FvgRSmGAbhNLOpW/+x2oP65tDBjqmtq1AkL2tFXB2rM+/wl/BFhKiCEAkx9hDYpZo/z
N7TR4paTo/CM0zOxChJBLRthYsSaJyTSqZ/Tk7YQJ8o0d6oXuwym+xjjeZwvyNtS+veVTYznDFU+
YkaHPA0OLYiVp+B5uZ0gCA1o7UO4S9+uW9xMxP6+QjR2zmpZhCw0COJ5LaqOFka3S5o5Ux6+YVbo
y78zxQRCEZiXLFCRZrbzvK/NdCeLyUNminY5cyUSectiYuIQ4n0lBSVghF7jBa8oK5663Aoi5Bl4
ZvnqbeBCovGk/AnaZhW2oKF1+QEBBMXX0wrda/3mqNr6AWrpTmZlr+aegN06dHgvZd5KmTiZEWmO
Q3AyeSoGAfpWteSxxHTg97jkpTN0z9jDiJIoVOqgygFRMmZpWaxUEE/JNE/pxrexiKCcXSyiJbR5
b+tCK9iiPnWH6z6z+TZZG2WWl4rTJA3YUa8y0RtBAdOZBasubA2Cy6gbQUCj5mmUbmYHK5ts7WGQ
yqKONSB7FuVHVLwQ0ZvGo9KhlXYn56dZvM+XYzA9Xl/pVrRZG2WCaTyIphrDfTwhgCzaUzKiHSso
lrS8h0NtRQAJ/Dt7TGgtqijCFDdS4zn7kQuJXdV+RulVl+cewm8T55XE+47nv68CW5ximtsYkQtr
J0gngUq4e1PvyQmMu/iI8Z3+fH11m1fhejuZQNp1uYmRQ/hN7YpAchwkCGEue/MBQ1w2OlzOvzPH
DlPJWqQXsoR4QxPK1C1f0hNmEzApABBmbfHqVJuJ/2p1bPU4G4ZKCsfCwEUfPYMP9zm7o8ditMS7
3pmdyq8BAgUkk5eVbWX/a7vMaVRJOpdChugmlKdK/qrMd+PAwbxxTGhMW7mNyqbNTSwNFGgTJMmS
13H6kzxptQyNOWv1rPVxpeNrQWPIpnkSValRThRaMN7wlPN4C2IOmkFyMmKS2cAclTPNiZVOu6Hj
zTNt5efrFTG5ythHZVQrEfIGC4JQqmHnjxQwEZ+AytUdFWrcXFD35rpA7EoUyFSCyJDZxKlQ50pK
cPE07aEVIjtCOXrpOFFqO26srDC7F5JGwuwpngG0Q0iFjKiqivqc4OUBmkSPNxWz1ZFEEvS5KmYj
O6VXwXeaYL5uhy6dDmj8XvyIXyRwJg324BbufFBDK/86P16PILzdZOKVlrbQqJAR/tNiH4bfNdAe
yJxUb/NJtV4b/Q2rGNxlJeUXxgsnAZp0hJgB+p2lrVPw9mTr+/ADzxKVS7OzHaxWW8rkfQB5jlFe
gTHJOFWYtEue1NEGtw+oBzFjBLlKkABWDiE2RF6u7ymNRr8lLCvDTBIYTqVQZ0DceQKJ7C5r3UXR
71qQ1Fgq0fxeLO6q4vsQxpzLgPcpmTwp1LtZKQocjC5/Tsz7hrwtPQdIyD0WTCCWp6KvZ0h1I83s
3il8B0o5++VRwv0GScwnbtWOut+VrWRn64W2lQPI3kNlS7dFQKPwFANLBTQqdyA3eW6gnzIeco6/
cvaRVcJI2qDMFxNXuCo9TAo6Iceo2l/3kO1U728XAcfz5ZEAv046lhpuG0qOdlbYBc0IBbRW+5bX
8t3ADaxCCwhhLm2RQM3LocetU6SQSwXYQpEsKbwVgx/6ZA36cwelUXHkJNDXPxxaapdGx7QmJNVA
cmUKXwI9s8qM54o8C8wpC2ptqVsVOUG3+zWYGShWcyPtewcVXYxnkY+Al4Zw3B+D15erMpU6nISK
/Krf4fp+GCwCHibwtCgI0MsHD4l83RVBontpLxPiRNMGai94y7OvYI1cIl604i2KLVaDKn+W8/y8
kdOOICtZwN+YfKUMaAAePKmcG4cTl9GwvlxUrIQ9uJaRM4iz3cTWcCygr5vbAr5jY7XH0C7wUja/
17yeDHehzJ2OXlQRdiEyIumOPunCB7GwhVcdnH2iFT4Jzz3PInXBf45eYHS+XKmiCnrbNWDPl4zA
igY/jL+b+o1sOr3Eq/Zyd5WJKIsYGnVZI/rXxNKfNF9xSmQQU2C3CUhZVcjAJakVOiE3U9rwUR0a
EdAQNvA6ByX+5SJD4LvSXJFjv60DRy51V+iJ0yaVW87zzZwCWEbhQbmyj4PKImaBAtqsPS2laPdN
u1fn/Of12LrBYk8ufhAT72q1IYuodpLXQfw9tmR/AmUMuHG/4ukHDhKQn7wvdu3RFmNgdzvw2P+U
dxRHpXGeFFuPwYtfwgRBcZAEOc3M6gzyoyBbTLwcf73OApvLPsz7EExA1Ec17NG9kLz8p7TL6dvi
FNwbjmqBI4gOHwpOe/MHAepihUxATIZ8kKZKn7ypM0G8rrWWoCv7IBd4R4luFXOUIEkPpgLK8g1J
BMbQMIaS3EkSJD1qTbEWUuxU3ACOXgnPtVw/X3ehrev5whoTd6dFLFtIExWe6ANhe4p2KegtIKn+
UNi8qg9nYSxeouwXCO3mmeFVYKWTzR/S4o11Y4lmyclKz1fub1uogVAcCoqEarBcHlSjG4WoEJLY
F4lVz67yTtnfiyeKLphDVzg1ix0dZAuoWs743EYY1PFU+9swEyGCqS/KiuIwxUD1Y+He6E9C1jhx
KNqGZF//dBu594Ut5vATQVfnDmI2XnHsvNgHuu1MHsqFSFJ/u7aZzNFuyi5NlgEe0mcOOP/A0Qjq
UCCkcyiMCW7jzo0jAtrrUKFinsts7qeBeiidphNlNkGFkM48xUEd+4n6aOL1IusvBsItKF8mzpfb
4qejU1AYS8KokKGxgMTMnPVUC83Mn75VnmYXT6BqB6NGbQdO/R5ADeHRuBE+AEmROend5rFYGWb2
N5izIo9jA0lC8hRBfobshAGU/kPO8Zetx+nFCpmoqQmmlBI5zP3eL8GrG/u5He5zrzrMu1+oDOX+
uoduhunVythI1sojKfoi8HKMg71gpq6+V/qhQ2F5qSVeX4BnjAlkC0C8LZSRQ78oomMI/R5BHXAr
hvHHv1oUWz1ratEck9aAHkyzK8hp7Hwx5XjEZlCm6hsi5O6ozDmzljgTNdIrs+4ZnXSjQefEqsy4
sFq1tJVc2U1d8VrpPWBtIaSJ/kqSsXGvL3KrSAOhkb9/AcsnESVNFOoVKT0V4uc/KYS+/gH9Meop
HWTJq5vJrqz2PvINt1M44XvrS6LchW4n5olkie2CpEYRz7MsQIQki6wKqEutObRkf32Fm0YkUzEg
PyH+LmqEZyJEaVGh9NJlssP5RRNK9Df/wFd0GRLyGgT+FIWNKZowQzAqJLGvAD9agDDRbHEDtSnn
ZG9FybUZJoJIdVlBI6CWvFYqrSo6DkNsLU1mBdodX1Vla+N0jHBSoh0dYiPM3YrR5gDaMWUOXAt9
QU1vzUGLUN0yrBpUDoB2HcYH7mgzfa+wd9DaKHOvzmMStkFdSt4YgPwr/9V1lyVLfleAJa3Qnr7u
HVsPKKBlTFNUMHMB8DFzAocpIFOCLiOGY0E2+xQf6v2Caj9kZfujesQ0Lqd0sbWrK3vseauSuEZU
AU09qQ8ROYjRi8TbxPPrlt1EqJHCF3W8YDSTWdMYJyk2Ug99dU9KS3XrfWp3/o/0i/FcZNbwSiVe
NVcFLUaynyFZfH1Lt1b4aV1nwWwhaN0XNTDBea4/4aVoVctdx5v5p27w2woVhE1D001d1Jgbjkyj
2ZJCzHw5fTKTZ8ngfCW6Q9f+P3OhxWohSXKrROhBUe2HBjcnHWjiDfJuxn+EJlOBNI6uGCx6bG4V
eWqDENjp4Eup34TVUQYlfNK4Rv2cDXdT77Wga1MOf/CFIMikQbhWkiV2rjdUjFocainza4hzQ1s4
xsQ0hnSuG9l8KZorK8w3CuSmT4ERjc71QMmRrO6NCuPKuxLyBTzc9BakUV9bY74Y5l1kaVJj0NNC
iqTMewts45bWfiykwvXpos0+aDdSwEkm6X9l/MSAlitRITRJRWsZq303DwLpSepnMb6xk2R6NFta
OZb5oRl04ziW/aSAVyBMP0Y0NnkvyI2jBnECIhoQttOhdsmY1/NUDdRSj30i2/mADrf2rDacq21r
iWsbTDCR9ELSoPEGZ8lvBNR4ImAVJMkqx8OCyzQvHY7bbBzt1ZpMNnxMY2RUVWqg9uKmt1UOdAv6
zTZIQ0orQ6dqOcUOr+V8Hu5kP+PnGk0WDztpZqkPIIjxwlfAG6Febh66d3HfHNG0grg50LHe5Ou+
fN8gJQJk4sD9BbRA+NsvIOj/gXvYBAEGc1iKtje7JmojtCDMO3FwxAfjARQmaNF1h+V2/CZ+hEfx
W9eAoD86VMA586oeW8U2Q1r9AsaXJj1UlmAZovOYT/KtfFSOv559U2aNR2Mn1VZx4q1704HxJlBk
kyB9YvWzMyUogR3UEj/SUisNnyPypS15oGCeEbY4K4dzOwX4uqNKwH/xqsqvmF6/7rb0+/z+/T4X
QvOaVT9QhlZQsijL4OlFZUnde6Uc2jK0lcU1ucXtbV/5tMUkZnpXKCPEGwZcTu1fGGvbh5CkD6wO
lRze99k8jKvvQ/++WpYUl8vc6jXc0rjruyPeq5xbgmeAfruVATMS5yjPlchfWl/vfnS8XGjrhoVb
f24WkzLPSBWaJApy5EINCuSBN/gGNks+hNwaxlbehaYvJAipfLmEKHa5GH0kchUjyvtdZtNqPGCV
4VF4nO87XzhNPlC4LuYOcXTbxroB0xzHBzfqC9BZpAUURSYiZI8vzS8kbrupbwQkXremGdkgSbHl
qLRGrqzYVtZsoMEtgSedyIrMnts+EOQ6r5PxfLfLEL3HfCwojxpXh4rrfMMrTW2d4LU59gTDHog/
o9HrJKfLaivtXUnhVLa3dm9tg9m9YDaXXg1zPITH6k0pI8+AcoIipq6ZTpwPtcUISHU3KcU8sj5V
ZO7UCovJxiYdPbT3jpQzkjJ7R2BHKHuQWQw+Qq52hxNtUwHL2CmhNuZcj1db5271C9i5vGYSzWKi
QnspwV7GuyUY3esWNk/e2gTz0fRE7KeMIDmJtd5NotpJBfOgNtNHWix2nwl+JEa3Sqq4wbDk9lCJ
3AyUBkI2KK9/AfNJO3BPqG0aCABjla+d14KZqLOqn4sNKhZwk/CggJte+vlVz4dmFctkAe3hDGS0
njTfm+WhFnYtj0+AZ4KJMGar6KUaBJWXCk9jeEhSb9Y4NSmeCfr31SriCjrFyqiBH7IdLdShYnGy
+tq97hxb1+X6yzBROZWCKRMqvBGVLnEHPD+Sd6R6o3FXaxPnhtlMbBQTSTqebBKEv5kFyXgMd+Gw
LPCCaTc52XdyLE8gg93PoANSXul8QsBZ3nZ8XNlk1qcrkbDoEtZXu6MrujQ6mkCG/xJvy0488Ta6
hN8d/XOJTPYYTb0gh6Yxe735ZrZPUfKW8PjzN8PjakVsepirUSJB78RXWwjQTw8TLTtVbtj8kft9
LoUJjUNsaFpZLIVX9ggZhQQddq1OgQXsuHLqnF1jSzGdmDSqKkehH2Y/TXKXNZ1V/MHMCOI7NIJ1
0SQK5IIvT5OaKaMRkARswLE1j8SOw4FzmWxFctwgwHeLAF6iVndpodLkMFGUAm9A4yXDR9GDx+tn
dWubVgbYWYppakZA/4TYjybM4PbLoe8WLyGEd0630lpoGmKfREkzyG9PoBpq8bGOHneb7ysPvf6T
ctuqLs2a4h3v/tt61a6NMd+lTvOiqaAQ7Edd8zWX0SuUu4NhYFB8HnZGszwUAXn5g33EFwKpATJE
1CMuPxSm58bWwLCGP5gQyLtbipuEdwNt+oIK0L0KGAoUqhkT6VhkozZCbnAu7yeANNrh9Q/WgJ61
rOmijLc5s21CXwZp2hiZD+S5HHlt894If+JuKxOMP5Oum7XQCIJDIoE8sy8sQ46sOuNM+W5dQNim
/1sIm/9EchaCLLyK/HkBMcFsZ8o+VL9BMsvqeaJU26Z0HeLXOljP2WrbXBeJlihD4ocaECVVulP6
xSVqfCuC+FVpBZ69rUitkk97zGXQyNpkBGm2oEnwrET7qn+N6m8al9Nyq/eO6ZhPO4wvyHEYFWQ4
z/vRoklrJTszscXEGnJrAN6dFuzHrxOwhtyZtc0lalAKVDVZRfeIWaI0zkO/TCAjbZxgT8cnqxIi
cf0+cPSX3KOsk9Upe9H03XXv3wwaK7PMikmkDQZJVXA/toEzVYegh6RRC7UQ0Mpnpq2Dvv+6wXPw
Zi92dWWROQwVpCGLAXUZT53t4OHXeL35GD01h8EeHSr6jbL0X4GF+W2HJ4m9Gfc/bbNxfynEWl6G
Do2zFtMpkvFaJoBdJTxJw81cSdUMEb0KE+9X9i1ZgCBo7kSIEqcWRV5H9vgD39GmKHbtLdzxKsWb
MXJljnmWxG1dCwapwNuURxZR7pKa0wzfKnxjkOFzQWwUNmIxUGIEScqDTqfscSZUMFPRDkJyEjnx
cnv/dFSgwdNBfmdaCfWyK9RikEDMo/mQ1LzTH//bp1MwdEgUPmSGLuA3r8QlZoD8UEJUY87BmCxa
Lpu55EGuSfWrHR1AC495DKk0gh4drwi1ddpRHcR8AThIkB8wj55SBMVBSoTIT+b7vpTccUgO9XwT
QFDs+nHb8nhcnZjqMU0N6mTMaYtnzRg7RSp8Obg3WydJn6LIu25iy/tWJticEyoufdaaKJxkEGFU
TQsTTJx8cHO3zoVkE18H9/RlmhEGzRzIWWBifM1Pgl1fFs5cDdYQ9hxDm0vRgGHEKA3oms/v/9VD
sYbaNhpJNd5V1auZvZsNpyCzdW9ixOrv/88coyxO2rQc5sqLzJel3YtTZVVF52jynZn9df2rbJrC
LBAuZ1EVkRdc7pnUVGRKKxL5jXFHzJeqPmjBIdINsI/8wffHtJ+KIQGJEqkwixLFIknLhkxeGoZH
pAs2SOU4t9TWd1mboFWR1XeJi2XplBBVyLj40dbvUu9c36yt8SJs1ecamN0iiRhUQAWjzPneUYku
iiQdrOXBkCzA/dHfc4p9eeAYpb+ajTlro/TsrlalzTkIhFWFtoWCPVATh9DVXR39RJTIdskLrzO7
FQrW5ugpW5lDlivVcoAhsU41kMFUQrmru3K2wqk1/yDqrE0xyczQ5kGGYQtUqVTt0ObxsRRLpwpl
znHlrYgJ2nWXoxlMysWbxQeNOOnwNvG68tueQXRRNSHRK+tsVi2SKExGVZu8eZ94wcN0VA5oX4F2
3889bYfH1gsPnLrp7Di0Bgo7eB8ajLMLQV8XspHmuOe+L9nPpOTs2ubtijb53wYYZ58lsS6KPJqx
pOo4HSkSEOqEX7T/jh/zXnBbXwmHSxZpOxf1YSZ6973RA6cdpb6ifW3F0J6CeyHmzV1tZiioo+AI
Ew3bxratJT0t9SLOBMDIepeyVMX72OsdigPk95C2LiQ0qDXUPwwR9W5mB41cy3IEb8HTlcckvAEu
xxLDW0HYX48QWzsHAkhDJ7g30YlnzESJImZ5jFHgTrFNoXIMtF2m2b1uZHPn1lbor1jFhaFJ01Za
8MLuQlf1cxctngm0IH+BdD78KJ8Cd+CNO2564NokE4oEMyyENpANiFpg6v4hcSihOCbzbkGu+j8I
TG0eYtPANAM+GQp+v1E2l4paLFI1ed17/JgfksiCZvQOdL9AtONlJb7Vb7zm8+a3w6ASBn/B1QcA
7OWuTlVWSujKE6QS3wSSW5FwlEjNibPbG7mywny7UIjkuTUwbKncGXtKvJPaZWJhIAqPKBBmnsjz
dWfhrYr5cIoil2YeS0BzaflJDDNbiPSToEacq3HTDIaZJUxSmpLEErtIVZknArQJfRPnC1Pa3Wni
smPRtIS5fVHtEfEaJCpt1TOPJp0ok1aFAYUOV964r0/xvgXihGLyyb3EyZHOk4W/WwMrhgwQDk40
c1XF/yHtuprj5pHtL2IVc3hlmBlSo2xbtl9Ylm2RYM7p198DeXdFQdjB/bzPLk+rwe5Go8M5SbeV
MepPkEZ+YKwFrRostehRd1fcxn6N8QzZK4/Ea8/lHWbZPMfHc19IxcA5V+iMVRBbR/RSdebzjX3X
jNYMc7EW4hrqva0fSSeYM+PERtg1Sp46XvkYfmdeHFu1EYQ0w8Cq8q+FBFj7cM38sy1CF+Kq8iaG
fcq3sdTMSqusoRUfElXzFtvTClErn5NEQxddo3VoW8VT/r0Tj+BbnvKc4Lya+5j8VquzM0a91HpS
loggMLgK4eFh2apqOw5Ln7rZK1ktTG6iv7Ic6CO7uE1hGgRYJopnX9W3jnBIiCsSRXYDA182ZuYY
cwDGIqbLbF0Kx4542fbkxOXB+YvH26utOTqgjHFZMvbgNPMiF+oIveSjklwZYMAjCfC6EyIKhlyP
hlX/SxJbdSlsuVpSqbexx1X/oGDJum8c6fudLlWJJhNo/P7g0DthTPjouhWwbUTF0mD6UCYPiaid
SI/l0u8zprd0oNDM1WH9g0EHwMVX2L6TCJWYLXlihFxGpo7SgI5RfRPvt/cmvkpD26q5RiGlxi/j
6tJqFUWHaMGPqI9uQkk+CkD4ivqJzPn9Sy69jC1F0z+4VhIXabzJEp506FENZSg5j5evKiYO/RFg
oWalmibKqSoTcZu2zFqzNK2TOaV3ekt+60t1TitUrFZL4LsiUYyJA90F63C6lkc22BeJ4YOW1C21
ACznwWWd2ESGVYpFoTOyZMRjeMJwJgbYC397Gp66K/DzAeyo9NfBzWW3FshkgsQfkbal4C62VRPB
6b2BLKu51u22ZtEwPWGWbQBiVSMQwbUF1KZwOQKN22Bz9zbRynEBtQ16SD8W7bss4gfiquBYCK6G
rCuA336vQj/2GmmLrgV5TIMDmqdjUQyW22AF5fL3EQlizqrDtbcqWraEiQVg3KUIu4kc+qUVkW+x
AwB/PspOI+aNOBmJ3ZtLlUfVVzmisBm1112lz9Z172MEAAwF7Un0LGXfCR9k0q+4eyfIVd4uVtP2
IdlOr1hbB8dLC1cuwMUwePnhH9ZIX+WhcoWeHFBJMBTPHKauG1WXVTjMtrmpkxctvuu6z7kueGOx
KfQHMcxRtsrQ9E0P+zbcCiQIFsXKQA1mVt0/iGz/8OL4II85xlLW+6yelTwaqyu1eFaE68z0D97d
HH8EqLaGdqyJ7VcWxB/LZLozdymJpoN0K2PRMfbXb/1hwZRtfkg/i+himBzpjzgN+bOuKqaOzO+9
WVSz3scKuCXDGcjd9TVpfkjpU5P/KlohpxD94h8024li/LhawfmukrkNy75wJdTMyBdzPqxJedTm
Fx3P1FoZPC0GRbIZVDnxLjs3O/31QVPGIDFzSTS11eyQZPa3USquq7W/7S01ILMcVVN6sGskAkn3
y6zSF62U3MvyebcMqhv/OWjGUKUJKwBWPAOLcb5Vp+tK/2pKlTuJCsdM4vFBS8Y+x7zTtMZwpNPo
TDnaSYranlrs092klmVFozUBuSMdG09ROmQLcy96KvFi6F5N+u+7MDOM3ZxNUwokeHMbwblLnm1t
1aIunqx/9sr8oCmT/q5GqdQmsL7CaYq27L4pvqAbePmbcZ0DMBlgf4RvWK9xfKfMui1JW+ZVGra1
/jOW82NpAotkNG6zoTwYm4hJm2+iO3mMSnHWVTFZijxSX0eD8aI8tyFax14h5MHificASWAJBfv+
eNK9/05GbaW2TNYyAhm0O5DbVr7ZRHV5XmIAEbYmo5GKm5vxOMcpjG2N2yySQWitdo67Sb8vfyB2
dfqPEexEMF41NZvRmVtWRevResSme6R7AKE6TFfdSTnaLvmFPO4gCQcruTc47W2iEIuqCZpC748P
KCB9OktxFlUKGo56QAIznLCPqGCrWQORHnb8xejqVJkPAXQnlAmg3WbGfZWpEmYUPeCPBrTw1hve
z/gWqAnH+SS0R/4HfNOS+YAEt/uSW1se6dd4X7wM4fp5OtU/q9Wtz05UHxxfCOvFzVMwRIFpHpQ6
ZPTx3p+sNMZmqShOHy4HQjyK0Wb6W6S9IPPHlr+o986NyigE4/WEJigeUu+lgaWnyO0CWdFoAJ4m
xXyPjfJbfK6kl8uWyo3LO0FMXGw6MldKQxaAXZAThUxYD3Tp8R/Opf/xh50YJoIAemfo423WQ2VO
g3W0SrfTwbWYixrT/LwLvW8ZtQ4Mj7HvClLL1gCWpgyvdUq+M19nj/Gn/gCMJq+K5t77mwcnPhDS
RtRkAYbIONzUFvaoV4MUlmZ9b8vFuR2l8PIn4lr7TgTjXnJK5E23cynEJsuXqukf1VaEOs237p0M
xqN0E+3xPk829Dmk2ziii5zyLfmELaBD4ouKbNRVPsQLy7FtlKXgUezDjGxEskp7yyKlvG2c51Uy
3Ta9maznvg3aVjAmy7cIJPpoqqiao7M7vkpcAoFvkFMAP40BnW2XPO2h9elsO0JwKOpL8eWhvkfZ
fMB2xY4WOoM2kaKfSahe11+WUHtSJVfrARy+BKpfPvZYUfh12UC4wQLYOCpmzNAr/zC3PYI4z7E1
9CFawPEHFpgjbedHNsmCVJFb1UHL6D+CGC/eVNi6XakAYbhuPo0363V2GJ7bzzlYRSmmYjt46pPz
7a+eNnR3WaHzmhh9eh8L+ypPJ6kGjMXQkeOsdqfZur98gLykAxUrHd8L2QBGWt5LkIfeseMNg+9Z
ejaVLzPIoEUQXbxvtBdBU7pdyjabcZGA056ERqYe5vQlTr/nS+rrmWBck2t+e0HMaUmKORqpLWXR
HIHu/HUltAlMbEPSYT9xwZIbOfbymCqVEsurbY4z5AHMkPIHJwBRUUCYBfg43/n0P3woBHkm2s4E
oIKy1SIR7Z+1+YslPTkiFPeLtgARTLTN2zXXWyAlRX39BSgjsvm5KIK/0UKjIBgOaNzZMa1BkbNG
0s0q0tufA2lcLX9sGlGTgVvUA4fMf6QwN/tiVjn6lql1qoMstEGV2wAuBaDetxZ6olpgzIEkLP3z
rqq9TMaRFqnrhnSqQJ6pEyBDP5m2KATRi4i9O/YSGD/KMztuKqfHDMj92rnxESTqoK3FqAnFUZZ8
SWBw/8W8306RcSdLK+whrZM8Mq834CPSizEJZ5/2d8U8N6LjY3xJr8mwkkzOI0f5kqo/pOV02fAE
2nzIVmSFKJONSepQvZ8DcioO1ZP5SLu6oH3zRLDGvNTy7VOhhvM+5PWWnbRx03SvvQbt5ATzYQtU
ca+B77H//kTYIXkvB1vRhVoqJgkXx518FMmdA549d1gOBDF87eZ3NTYDjTsRYadIPeaJl61VnRgt
AsUf5Asp0I7pSRaqd9kmULl8r92SFg5uJ1MK4+bLtj63scjCea+3/Wdi4oSTkixpzK6Kltvhlf0j
v8aghvpIHwIrHosi0Gle8cKQ0btAXwg7/DLjwYokTblRkDyqlW95WgfzgEbhlYMyX/NZYO78T/Qm
inFeNAmNFf0ZGYDrlNjE9Oj8rXRj3BQv5ll76AKkZBT68WEETIDoxuc7m4qUBfM8AN41GLvUlrUe
6lwmUecvvuT2nq6DTUi+NY70hVXah8vact1gJ46xxzGZ0qLs5Thcnceijuoxmi1B9OXa4k4EY4vV
nDrzok5J1DnXphwCf0IggH9p6Xi4YftQA+QKo4TkQIEWUMWIGXaknPvc7RMvs13K1ibTFkR7Jrci
sHz+l8I4DcZzgTL5ASQnV7tqnLY6ixrnDzhs4HhNeUx/pA9zKJ/+phZp7MQxZmmtyHNjQuJT00fZ
EDZr5eqmoHnIzdXRWnNASAm0Joygv48b82JtGIgaZzyEsVh53d8Yr8TPylGJGnc9N/cN0LNrwZQG
t+61l8rcYEo+x6bWouc2SQfykn0aQspxPblL4VfPxVXvV+7q65RmVNhypu70ITN4U5gd545Ne83I
ZFFgkD/LBKiaoCoaaJEWdK0YYZ4bx3bymOvNno20IQ5e/hnAUMaAsgtX4YI+dwGMcvOcJMCezILx
SbTCys/wd4KZuOJUqzlJ2Yjq13F+3ZqYTsl1g06+eQCH+G+RtfK9YyeP8cmpR52+0iczVBuPzjDH
fvzJPFMiLPOwnoQZFzfI7MQxQYbESZWqM5IgglM1X2uYzsMA4GDi6sDrJYdMOH8mVJG5Azurys10
QqudEg2rXupllSt5P62jfeiujbvLgZpFEnwthu2chN1zGzS1nBN1BUdU7hqPcuS4kiujgrk8DE/j
obih20otXc4CI7xAtMhJmMvXBmTurEwmweswu1MDQENelWc6zJL72VFYCuFeSbtPycSgLG8UW6rx
XKOWSmGY00eZYLcbo0cYffdQrm0C8iRQkf7opTjAhKBerrVebVEczs4dUEsbBJtrrJJeJUfdBwqA
b3gtqPwsjKN+E0HWCUyXHRWS87Et5hGNBav+tIDsQRJ8PsF52kzISdfGdlSi55EyP8r5VVZHQ/sg
OD6RDkx02bppyLoCoM7pecCyYnOnnIZnxyu+pCeb0rQLucT4SpkarfCgDWkxSk1d36oYzWxDbXQN
67uufZFKgVIiEYxOtTkuG2iEEFL6ZzW/0ZBW2CKEMW7qQvFsLDzqUQg2GD1Q3tHbtTKtMCkAO657
BuifMF91l583rw9Bqu07onSJV1Tai2T0mhdMwW+tjlWPDpEkPTpx4qXqJ3kQTobQX2Kdai+JuQM2
U4vVMce0fXGO7+kzWAJvd/OFPoMRkD2BDdJfuySNuQKMKdZa9D4Rjg/6MT7SFAJLYHc6HvktHvnp
5/9RHrWfXXGuTpMlQ6M1j1rDLT5RaNcEfTPtZuqwpEOX6kWBgsW1eb0C9ufJFEqyth7MtlOySP1u
5y5WVo/zDSrUB5jNVYrpTOM+vrU+T1Fbu22oX0m+8k2gMy9M7v8C5iZoqgYDvRM2UIa0d4ZozdpC
xxBbWjuH1FTn1k00FD68Lh2xNpzZRuZmmA5prtaiyNInSSJ17abEBHQx6Zc5fjLlROuDUlZb/Q7D
WMQ6Z0Q1C79rACl6vPzH07/tkn0w98q2NAR4yZp1WtfEz7QgV0ioyzd513oWEaS0vHi4PyfmOrEK
E8gr1Da6THcXBQmClvmX1eGFJ6TpOuAObOyzsCNJM9GlOS/6NpxAcCvJ7dOcd0FudQK3EolhfHhe
NDNuZIwkqYtfq49afpMOAk24r469KoznNkpcjWuBl9T0M7a8/sU8rkFzyIDVlGve/FV28IpDOUY4
1cWPvrszZFw4W9t6zopeDyvi5qYrfaX7RxIYPoDjSu405BtYYhZ1Nbm2sRPKeHGibFoMep0sIi2w
K39JGLi/bBncAL8TwDhpJ/VAxSx6dDOru07J3aKbvXL9PYPe77IgkSaMR6FQM1ezjRuyAIbEap63
QYD/yZ1MMPEQtbEgBlB5dp83LqRknKSqB/3dcAZU/v1y5SRucoSlf0qQfja1VxxF71FuoNgJZe7k
MS3tVbLrMuwtP9ZJWOo/x8Gzi2OvFae/OcE3/Zi7mPR1PSSbsYZ1dzCKs1K//G+/z3hvvSltZgxG
FsUw5DE+rSI8Ib4JvCnAuG5KOrVOS8BayqnpdsgkShE9A9+a3yQwPtooqz618ZiGXacHmgpGGqBL
6sbPpXq+fFaiz874ZdNVU7x2mGNVh82tpqMNSM5uOGj9nbDOwg2qFKWGboHBtBnHGYapzScbgFJS
F8mb2ypfdCHQK/fcdjKYK6iQpkXfVvQglFsTD6kpBMb4CeS0p/KseNkpRzydheDU/Ij6JpUdJerq
pG8UytWarICbkD3dK+9rD5tgPxevvEsAXyCapRDoaTLeKhFJjSeli8NmecLCE1aJwFzwUAsLKFzz
2GnGuOqop/JiDXiWbo8GTpRSElaoFV3Zv+zU1bDbMXhSOP0ujiKgEG6dwaTrqiaQIIGjzmhY2c6g
g+4BGqLOsIBYsvXQLL35M3MjImnmFor20hg9p661+8Te4tNw2A4yBUD1ppOVu+gDnpVrKZyFbyD6
ix8Ss51+TJAqC2vYcrvLo+FnAbBG2pwDwfeImh+lQhGNcgsVZEJWTfJNVXWSRtoj2MQw2hH71RPx
Nm/1S1++EpYYqaN9UA+goTr2FSjyBXOgBBxL2pSPCUoLuav8mu/VaApbL8yvsbp9XDoXhQ3geniV
cMWO6xo7yczBNmZWbHGBxt1Uonarap9bfQvT+Xkc1e+XYyf/ot6JYg51s9LGHGZbOqUhrCbQTgRQ
5LMHr5/xFe1n+TlGe0gAYSGUytwNiZ5rW1rnaYRoQ/t4NVaGei8JbL9L3NFxu5fsxkaYKwXpPTd+
77Rlroq0Vsm41iqopQYSGHg455Pj972g5MeLOBjNAVYKpnVlbOi+f2A64wxY8nXGVKty1qtgcT6p
fe2uWpA4onF2nkJ7UUyIyZ16jGVjKsOxkR/jZgymQTnZ+iDoL/Cyhb0YxhWyvDDxDkS1Xak/WWB9
33KBRYj0YCw+U2qiLtKcRNqGsSLpQVnSY1Xmh8vWLlKDMXZiVYtuF/DoFZs79fS0DuFlATzH3Z8T
Y9d6DqIVtUWXYCHf48XrlM/N+LyKnnYiKYwVkzzVZXMFimZKgsr+ZttH27qvFsFhcePtXhlq5rs6
iaT2BmB/Bgesm/ULDe/TySQ+IHhdithkPqgPlw9P9HWY5GoztnpJxyKNCpQfrP5utAVJO9fIVM3W
0HCk++6Ms1hmNmylhXHpZE3CZkKXYVEzT5d6QeGWq8hODuMtmr6OY5nicbBsd6P2YIpW3bjJGohn
/qMI4y2qGnfJpC5l5JyKMLsrgxax07kxOiBN9yG6baZnCxxUpBPjOltm96Uh00Gp7GmjVIu1IMRw
syVLx2gtvo2CmWtGwoLaiz0lKXklGzAOQCXGTifoVrdAv6qOhn/Z2PjWDeBR7EqjQKWzawF1rc52
01YFeiMoxAXLFfiii9ibvAUM3NVRtrAr4F2WybW/nUjms3XziFXSykIBQa1dIgep9FWb/saJdjKY
U7T0qoolbAxGk/Wj+6aCAfuyDtQJ2aTI2v0+E+FsfU3mxZmlcJVaV7EPELO0QS9rnmR9rZb7y9K4
Hea9OCbUdZO6paY8FpGGVr3pSU8EjyEnqE7O9RLIvn3VHeer9CjsgnKv8J2aTOybYjPXNSxPRykw
Dj5l6PRKbvcYh1YdDFFOUNcawxxNLRmdStEC6H/xhDfTZAKhpbeAqB9qJ5wO8dHC3BYCLzqwFNEp
edQEyQrfEQAThHgCyhZAV74P84uuZHPdDTI628ZB1t1Sd+MDip9B5tpXaG7NriIQSW3wgw3tJDIf
Vc4Hvd8QwsIVeHLjSykCMaX//9LvMx/PyYcqVlcw1En1dSd32OTz6tb2MhG5BdefTfCnWYB2whYC
E+ezchjbPikBMexEpEz8TomMQQRbyheCFoIGyA8Dg+3vP0+vZfXSly0eWIDZWpJvU301iGb3+BYH
cOF/C2G+iJ7XmTrZkhoO/hxoQHNaTtoNbcBUQQKcG0GWxBeH4WuABQCVSNYYA8ek4DSm1awAp9Ry
V8wR0xZMc2Uc5bN8Ej6M6Wf4YA5YCABZKKB/PwLy6f2YVFNBab9od6k+bolLws1TffnUn0QDb9yi
uLUTx1jFYFgOyRZZxSjO4o83vadcGVcIWh52ssBFrAX6U/pb2ETj+pQDwjZFN7EqpTJVo8mRZiys
NJSZC+ir0ytDD2B0r5sSSNGd23nrkyy6z17Xcj+c7JtQFkmgWTTw+S29HFrmiXS/9K7x1OVzFU9e
awROV7kkCy0iAljkesROKpPGzaPRpyANTQDkG9b2j7o7DtZRcO/Qq/ijZsAORUYCaE02O5jz3LYW
x8ojOkuonJvb1P+JeHVQMFgvn4StXf7XexPHZAayrOa61JVLOHeb5uZGk52cxFgEWvEP7k0Kkxuo
hrOOWYqBvqyo3QT04NPiZ6KJeu59AsAMoLUBZhPCmNevppBhSlZdC61h0Dp/3sz+ea6w5hlltjob
odn2VVj02JTVElInYbnlyi+pbFCDGAn+QG+Y0hVjbDZQy/zLn5V3MQB/Aih8YKPEvg4bd1S7qCW1
IuGq3cdLVEyfF+OmFaEB8D7mXgrjilZdW5JO69GmZnh9cUemNLisB3dFdyeCHT1B1c3oQKqhhrp+
sMfbTH2JK82t8DyTiqtp9HIjlJrYbQcRawTPhPYfl/G9TF4mDbCpadhoL7n+uLWdpzgiIdwD3FkQ
E0ExFK/MWNKh6M4SYM6f7Pbb5fMTCWDcTcXaIMDUJfSmpO8mGP7i9m8eM/tzon/B7u2MFMQZaoDa
44ZTsJdDAv2bdj2AIw0dHS95vqwO3xx2B0a/2k5aWcpFvuQb7bZRBLflFB/6c+fSBFV00YiOjskU
jALPwEIbkPOk37vhpRYNuXBzg/3JMcmbXMRy3zqJGmqYlaMLfCaQ0z06ytVFf4cPspfGRIRsrJYm
S/s8SrqbKvbl+EeXB7EmCLz0V9jbZC+FiQir3chpMxok1IzC1YaXxPSl+buaG66+rG4vwmPn3ss7
eey9HPdm3bTYfgtnUF6RCSjHyIL1xfyUKWPULWZo2rBHIBY4RiqosHLHHfeymQgx6zhTs89Bbe8p
X4fwNkVpAtSIkRVQaDq6h6mf8tsMo96ny14gCE0shPAEaBF5s+mDPnvq01+Tch1rAhH/xTiRXSF1
xejGh7Xwvna6MkfHY4zUKMHIV+mBz/grbPP/MRjFdzXHwmw8AAZBZfLeqzWA4DltZ2ATOG08rIQo
QqgH/pG9SWB8bYgL4KpVoN6Qkg1tohmT944KGNJaNHPPFaQApsDSFCDTffg2DV42S0tQeesBGqgW
KCGjg36QNNEmPfWkD562E8RE9rrvZ220XqelaYcIJhdijPiv1nTsnRgmvJuzleZdA+4X4Pi5uhWM
mmgGj3tiKphxHKRlDtAr3n/8oVg1tZHA0aUYz4Pma+lTJgoT3Ki0E8EoMehETXIH12yRBuVyTeYf
uv6YGai4db/sRMhjwzXnnTiq8e6Sqmq10XtALobrvXWLh9ihvLbP5pkOTNJ6cnZtCYZQREfI+M8M
khSAaUlDuFjHfDta8qdlElR6RSIYB9IkrSeyiZiTm1foZtVd2OWCgCoSQb/i7tgaYhFtNShZW5O7
Xe4RBwOnm385dnIryruEkh3LRbUau5aFWQJGHCMHd0BYpjjiFBKuKF3MRPqIQuFlmaJknMnytLqz
pwmwr2Fc6aeG5OcuVQ70QtLXv5l32mvHOFOptFPetloWmYl8rkHRVFaJwBL4z57d24LxJs0C6IVU
oLjbvqyYfu+92queMY62+jEG/BM/f7p8fPyLdieQ8ae2N7J4UcBvUb8M5/wK0Ng+hWKpQIGygI4X
yCj+ekLE9f8hkfnrNOv+NBm/Ukg/K2pSozvdnuINoz1AWQouK8ePFW8PNcav7FjaRgWDumECshPA
hkxx516WwA1+eAQClBCEpMA4e+9WhqQu+oJ0ISwKcChLqZ/ZX7vmsz4/5c7olqK0mevFO3GMF1vZ
VCndWCfRYn225du0rUGLI3JikRAmzeznVKo1uZsA5Gzd0hWM8VjcOt74Vf7qYD2J4rx0h8vHyM+I
3hRje91a3WO/D1BqAASQvfy0nfLj4LZnMMm680lYp+TGjJ00JrmUM6meU2zxh8YjUMZP8+98cZfB
TXRsfile7CrX5tW2Hu0bYUOAhogPicVOMhOtmmqat1W1CdC/na/qF8qZafVuEsqHOay+O9+E0y5U
lY8CLVUFDv0rouV7A11nDPRsRVZEprFmwTZvuofGzlW1Vkk4rpIGox3OW+N0B7Ms+quin4pjAwKa
T5c/MN+m3v4MxtlrOQbR+YqeKbY0pelL316P7eNlEfzLBy1rDIqqdFaUcY4802bM8GkJnnw2aOJ/
ABr54acBLoHYBV4CULVOkiA1oN794XB3EhlPaVCU7rZOzaJO+jGZ31NH98vueszNYBvvBdpRy7gg
6/WxtrvAR00FQ8dmyMBcAiOwazzT7dYSaemAoTpRN4cb1rCP4hgKgMCRPL63GmPJwEs6bUooOzcA
KnKV5EeCxwOqpPrgtZMpiKJc69iJYy5WTW70uKzWPFqy78t4ZymRqZ8un59IBHuvKnaNJwUBwab9
2MYvBngWdQGKikgE/ffdF7KratbAewhqoOR5k2p3mB/08fdlNbg32u6kGD9SunIeuqzEUPJoRLNk
AubSESRUfKNG50GRAVmssGwBuar08iK3iBjbt2IIk3bxlC13ifQ5a5O/umtAp/hvYcyZWfPcZNOs
Ah2j7fyqAoNwNxxTTVU8BYvoCbHv9bE5AesS1LVok9b91zVVr4w6P4xjHRT1KFCef75vfw9zvkYv
Y7Eahakwyx/S2MuEm3J8N34TwCQMJM/idjXTIlqj+GicAAyu+Qsyrdqfr9bEjX9cthfuTbc7XyYm
Kqm29CAnRItswhZF+6NdwDXfuFu6/o0LG6gugGcOIZhtYlojGAzy3kQ3BW2bLHfcbP0uiRhwuB4G
m0RvCuy+QJV972FS6VgAq6wweNU9OP0pLiaPjIfLJ8aTARh6dBwoTwyQ9BgZTidpTjXkYW7fDMpd
oj5K+qfLIrg31V4GY2WdmWetUg5pVHYuKLdAdFIeR8nNsdUPiP3VL4L51K8CX+MqhjRApez1mHBl
FBtju+0qIlfRYM2Gn9aLS6Y8NB1kBJfV4/mQsxPEaCfhiRSPVTOG+nTu2l+rHPxvv8+40KaUuiSp
FqC9AL87St2XRBW9+UUqMG4zKIO6EQyzR/JYnrHIdUca0cuBF2YpbBho5LDCBc6D93ZW62NeF8CD
iVZDBs9N5pHtzko8K1/Cwvpy+cS46fVeGOM4sz1VUzv0YI5C1KkO6W0a+9qDcaTL/3N7FGH18Y/v
TTfmPq+VpmrzbQGnMTqEkv0UlwIT43bH9wrRv2B/12pEJk5tVJhtmcFqqQfz5/weuTSFlDssN9V9
c534fzXshXFczaDcGKrJbusmY5U6jZajXhdBsS60rqYr+U5+nL9KR/UEZnrBhAs/UOwEMt+tb/VB
kdI+i9bZsjC3Ma/kOPVTCx4TaejLoJoM8JmUtjkEpZXEV6ZjN2uQxbMUNbb2uzHM5kYq1vVgK+si
ak5xA4qFaR8bVDKmojNOkkjthsQtl0M1BmlcGaQHgJtmHtYhpGt6HokvneUnET6ASCqTc1dKa226
A6zfRXHNWXbHMdBzUbItEGIwzWfJVKUtk7QkclIE6OsJCBInENEeh0gH6ygm2gGEIqo5c6fZ0Uz+
93my1rWk/UhISggmPtYgT9zpkS4j0gl6MCp8M0+UjkpUUODWm/ZCGQtr1ta2eux+Y2RnAgOVv50m
t/xKeV6wX3cYn0QCafBnnzF7eUxowALzNPXJ2IUqFkmaJvX6bgZBhd9i2PRvgt7uPJkYodZ2LGeZ
kUSWHbtpdfg6HpNg8ldsJ9hmMJe9J2TfoMbHaGcBH9rASpelgU6EuZqmzZwTTcPImIoZoQYDd/1B
Og7H8Z8/Zt6JYTwva0pFUnW0GyujPxD7SrNu1Er659fsOyGMozk2ekb12BSR3H/vu3ARw+4KTosd
PzCWOi/nCgwi9cvk01Hd0rM/pY+SZ3nZl9lvHjosxSzf4qANRASUvMhqYadCw+sWRLsGS5uX9oMy
xqWiApV0wqBa91h7krcdjWP68AemTxbtOXEuReBAm5R3SEFqyU7gLcCJlstsw0it2ruqk3uxebxs
8ZyU4p0EJvFK5U1TB0XBYE4f9XOwml/t5rMMqACzf7osiRrYBzvXkOZjCQaDzxbjWr0RO8vo5FmE
CVO3Q6F9Wh9K9Yu5nQf5NjYEevEGEzAaCccBl6JhfFgDrpJuBc9hl0bV2Y6wVH81gb8auHmu5IuW
fznx6Z0oNi2bTbIMhFShlKCDleKpZH7qtCitHy6fIC+DeSeICbxdmyUpKLaSMNO8MShvNqCgFrf5
UR3BCuNShqX60Hg1NtIFcZFzt70TzERgxyG2rRUO6u7bDRlASwnk34II5vx598o7KYyF1ImV5Fk+
IXocKaIsicjRPE9o3NOUM/ZEFIdCeVTrXUKo26Qh9oZJ6xXcKcR9JYXxHc+wPOser2sAgAgHQrnu
trNKxt2qRgauXYYGhp5KzsOoFYZ5VdZGd0KtbgiUumgfUY5U/Sopt2sjscyroc4q3+xi69yB//uX
bLfbrbnUVVAQaftpm6t6VY5OevgLU9NUOvWrAzgWa/nvz6Zs2tkYFhBbNV+3OzpOSk7zsTiUx+LJ
+l6frag9kFtRhOWFu51QFllNX4Z6NNO0DGPQice/nfmTQCteDNoLYDyVLEmx2rVtngzXl26dr8Rw
kS8FLR4AhldE6jl7oGjCQh4Bnv+AJgEMnhqWPmSVmsXO0jYgQmfdiuUs5yQbAJPVvcJHG+YGU6sU
MRkjCY/JQdiyoOGAjbh7qcyV32yljIlVgI1lYf2FcsrG5y6w3T78/+zI8oIgtAPZq4a3DkDX36tY
V5Nl97Gph0kPlNzM67Or0ujdchNcI1wb2clhDLNbMr1VJfTnxuGHqh4STbgDQYPZx2P7tyagXX2v
SWHMk15L8ooxInSyflRgMcwxQW3WYFSi+bSIlPTyyYGQ9728WOole6sA5lWPnxvyIJHbSrfdRBbd
HnxzeNOLuT1Kx8hAM7etoQmKYZo6IWkKzFvNo1h3oiYSL9C9mQN20N8rlbSJo+UlzEFauwCQ/9h5
DJ15c2dg5eaDe9mvRSfIXByOkvUSGErzaAJ0joJhhRVlCvOUVOFlOfwMEDNRtgNgWVnVGD8267js
264GoSDWzje/jYA0d9AextFtXvDkAoxtlwlSat5ByjuRjF8ZuVphbwvd4nLW3Bg4X3jF2gdFHr3J
/uetKVRiLUU1dDzPMTHFfLOpJuaaoIpfmQ+pBvpWrHA12E1LtkPh/BIcJV+vN2GMXpo1VqW52XLY
vsT3IyDkFx9gLVHqY0XCfAQoVWSfXodzjgLBPDfYa8kEEOxqrJZcl9ivep1YxU6GjCA8+3RmwQrl
75fF8cLVThrbgmvbzDLXTSGR7Txt+tfx+fLP8yx///NM7ABecwL0DBmjHyNwQecAo+xuJd9Wy7fL
cngX2F4OEzucuF9SkuD1iEItqMuuZ+VRw1LQZSHcswLXNOpCBsr1BpOPDX2GoRwVcyxpO4SpAq4O
Iqo/cc9rJ4L+++4izlunslcFPWWj8BY/Blg9xhRupB8LkBzorVg8AC/yqD9cVox7egAeBOMhUiqN
nd3UjcWcidqnqAT9aC3PSf+PtC9rkhvHuf1FihC181VLKpW1b7bLLwqX7da+7/r197DscalY+pK3
3RPRETNTHQmBBAEQBM4h7oLU47yQXdUsUIWauJ+Cqos7UNYA7JgqBUZf3x5T1BcpgIyjC5MKdNnN
mgncA25ywFjCW+/7JQThmKGgbRnz8rnTfWKk3fUhPmTOdChCu/sRe6JQsleJhp8AzQ6GBIGb/HrV
22yanKit0dLMCoYTOJEwlNgfx9OAChfgU8BDfX4Z2TLx0R8TiWz6XNbBQMgt4wRiq26MWvCpmNb1
GGaKP6RV4kdZrTvJ0mEWE9SsLqnqSHDE9vZvK5j3S8pUty0BafgaVs48zDYdf0iSV1iKwFAEGvJ9
M4uFJ2d1QOttP1Rf5CU59hb9UdXI19TqNHbEb9fxcH5R9w4AYdjkimVSMLFyNkOTNgZXuQ5C9BB0
6343P5ilIHjtaoXcE1sH1BSLb1muTG2sKryQBH0m2ws5riVxhrmxK/16yp7KXvScsKvSRh4XLOfS
GNGBFEenGvcF2Zuly3ERhao9h0hwBWM8mAoLy++PGumM1aiVucR8bPmYXJDSTg/tZ3KNQfVbNiDb
Atfn8/md2j9s4LOSmQfGwwW3VXoyatk8g1uKtWNqTuJlGMZERVnyQa79LIQo3ku2yUYclycSY6Xl
OgMPTr2JH1lSmvnhMQroHYv9oSNspmLJ+4fjvZHHLalRz4lkpGA0lE/AfbGxfUcTo6bgH3AFC8kM
4JwkPpopVRKFVB8YW4T6XVVsBVymhUPx/OwMbv8JBaIju1Dg4vd4XvSuaYIVG11G4D1AC/d7s6Hr
UJMx7MegxWhrc+zJXfUXlNGsIvlHBBdHIzWJUxBUp6ccgHc5HjqN0lP7zNPm7+d1eU2Q+GVUdIQ0
8DEhJeDDmiZ3tWRQAL2DYD66aqv4U4mx/KdwiAq7iuSfUl9cJMUK2oNJv160/u68fM4rmxrCHJvZ
A/c7pgpVk7PPUTf1yFgT1Hzr7/h3rmdgEtVz5I5FJmrjZSdro+lvUZSRuxH8R+YCQDPg6S0pSyWo
8bwhtYqdTwd9QRwgoICpfujI+suLiJpOLB/bXhB9CPv1D9IxHoGGf0BOma9wCNsgO3ZykmUzwRRv
eGp86zZ8nLHC31entoHBhkgbe9FBDbSvsa8KDFYkm4u5tFNkqY0wlJ0HfcCYb369Mv/LMZ1fC7xR
kVvgrKxiRYkhpiAdZoQ1vykiZxlEQ5i7JvMmhp9ClXKlKskEMX21PltyadOlPJgZvcHTwb/tnud1
UrgLgJpo4UoytGJbX/UYDNCat9qxGwKNqYbTZlP001FSRb5NpCIXJIYmydoogbGMB0aBkB7Me2Bs
arfW4+xY9vDIxv+AIDqr9l+cxs3ScqdxKeZqJhaWNkkNO5bvNX10J9B1WJZAQ+38aVDY3zenoQF3
kRU3WNYSL+Sjkv00heNqr3Zw5sQpnJtWAFBZ5jWzEyAfoCJ4iF0Us/rP+nXtaYF6Vx5ZXw/jjak+
Syj3i4r6+6fOwFwUak4WagzvdbTM1pL7SmGnLjoCSQ/EDkPQ+qJhC/4l5peJAvIIWBXAQdA0zkS1
FcWgqWOd02BNUg+GE52syyqwDqUvgrve3baNKM4urSSZK6rCLo0issto/VTI9OG8CXJh/YM23KpF
UxMVerqQICvAE7F6OYmB2LPYAOGQQs07L4wHofkgjbNDY1XzYUD9ICCDnQ/O4kUXnS17g88AMrWb
5Qdo0We3e0iEr/yipeStcxhKJQdzTmCyR60I1BGaK1COLdWHA7DZLT6JAIlKpLOO4Q69IKWLiozL
bH8BwyPjLAbAzV8IxCgmXh8NID3hBvve4s1ozJIRhyGII1CoIB9zx+NY2OHRIMB66n3qivLNPUe5
lcipSHJLyusCEo3ukka13WNSWo6/EVkWNBKLBDGz3TisuGm7KB4haKr7y4JYTmx+X5L2NK296Jlu
z29sdeKitY5Q1lbAOQvG79H96qpAiAWLyWgrj+YTGAgudWD1L8DElNylsP/rgnIxPG5TqaM5hBey
X9ZXZXRphV/r3D9vKcwQeMvcqMg/RKFjWgdVPaQM0mSHaeT2amVj0t05L+Y1Op+Tw7nGqp/CnhQ4
ASFI/zSv8s3Cxm2r8nG48S60+s+MTzjD4xSgRxH0BPIFRsPjwetpns60IYgA0mumWcbPeQeA8Uxw
0vd8yXY5OZ+J+vw8wSvDZ2YPw/KlpyI3yfz6uXVkH7Cx/mqYVCKV2C/F/4VCIAesHUkBDkEkrBDt
RQBcx8F2pSNTN/lHgLYqwPNRN2owggjtSLW1OEqaWbtRVy43c9oaF3OlilqMd5dwI5Q7dGWnamGa
Q6jefo7mgyQfzpvivlKajh4T9EoQvkSZtqqa1HGrBj0eQKeXVskdLS4cWfGqMBNsF1eqeQ1qrJn4
f7K4M6yaJDXXqVCDOE8fraT06JRdNrPpNRMmRqSov23J9HRev11Tf5PJJ+WRtsZJYUJm2VlOHbWX
mLbwq3J+qNFVc16UQD0+JU/1Km60MVcDlKrcapI8eW5dvY5PdWNchYnlrEMsksmXbX6vqfkKMGta
qN28PwHWmhWp2c6wj0kuL6WwK1D9HYaTZEzGXW+VsdNPbCLD6m+sUfqsVtb91ID4qpFmgfq7lsrY
ZqlmEKA5MN+6PYt0lqyh73BTrOjdsmT+UImAyXY3cyOC/X0jos3XpAOdjxoYrTnfTcqoO/JgtodE
7dLrtkhDQeIgkscH14lEUdbi8EVZYI4/yzIFDO0tmUQIJPtLpwEVEv3CusJXAOZ0ipJCY0aa65eD
lj0Uo+hyunvOgSv9WwT/HiVj1HrsqhIiFMlJB09FMTvR7o3wxVhfzp8DttEfnLIGPE0TcKGEfsj7
u7XLcWFTgzq/Kdovg3Y0RRNu+yIs4JqhcxLUg5zVL2pFgN4Eq6+alxxmlhD1xgiFE0dc0fDX4QLm
/m8xfMW8mNLZxHQbIrDV3dIS17OwumzV/JDjsVIpFjduaGFL6nBLYtGG7drERjaXIpTakuO9bIKz
BJthFN0r0+H8Nu0a90YAi62bw6SYFon1EmtYqz/HBA9TnSODwURU3trVAzZNMFGq4ZmZywFkfdYW
ClDfQCnoXdEtXme03nlNdq1hI4J9wkaTaJlqJYmxVBoZvGZVHMmo3TX7l+wBv6xhI4Z9xkYMeLtN
quM1Hoicd1oV2epwXdPOMXoB/AJf+vwtCEz0BJugaxpn3VqR0hi5rhqAEAtXsNRRAJzWkqNufVLW
a7086dXPPs4Ezo7vMuTF8o3scVrD2jHmhFIfuyS1sV09ZVfhY+N2rulrhy62a3/4LOxP2TVE4OH+
VpfvZY96gPDiYVMNwifrbnbnS3rI3eKncku+AsO8vFbc9gpsaonATe0b5ptY3v6nKl67DGKt8tZQ
Ps+Z/zdW+fb7nOFXlpJYZYffN/JrNScO8IAdqRcUj0Vrx5n+QgEnPLM9k4EKU6bPDXmY2tpurOfz
yojkcLZP0MDYL/qqBk0UO6N0sWqHsfsud3+TQ2xMgX3G5ojhCRg3TAnqdGS8GjrsSmcc/5smXEzX
+t5SJ7YtrYWHcvU0jI1jFQdtFR0ntr8fwuBGFy5zz1bACTboDAQem3SjHhjA6STZynx4ZY9AEawM
BartxXgV07HolcAkts6X8itZB2+ToapB0X8bqLO2D3kSyNqlKarg7DncrSBONasI2xxgFgi/Oiob
D216DEWw9iJdOB/YtOgI0VMdhg3QXkNNAEcQnYrU8PBUfhVaoXveKtjP8ZsFUkUT7f0UfKJ8QoE3
EL1QegRDPMoerUxzhyU84H28tIE9bXdh7Zqj4ZbaIPD1bKXOyOUzDJI3baLHixpIyWWHwZr22E3P
lTa7ffQgDbLIJvd83kZNyiUVU92EVYdLc1DiXRLR0kWx7Lgq6lXbS+7cZA41Erh9fInZa57VjnZP
S1QaW8fsLNHH7PkUZKQKhkxNhdFxvz/srSqrZjXhYywUQfrHyS/u4oPyHAWm316nF7UfPYgpY3dN
dyOUc5hFbSQVkSFUGW7MxcPTZUUFtsTD5LwGUlUnBgYQNJ2iLee9Yuj6bfIMKSlgpzS/DdRj7FIg
JJrX0y3m4zEsVdxQt/KWC1HHzO72vgnmQfikZZCjCFyDQaFI/pwnX5devT9/UHbfCzfKqZwJoXEG
28ZcNFB/vzH+lg6t1JWf+KxwJbupl9wyJJYEBRgRCi/fgsQvLI/pFudZvuRMdvjE6HjKg4WXJ0a6
K/mtXyJNEpno/oJidAXJCRtd5MLekFRaHLLbdeOR7/SI3bycfIZ1aUVuEciucvyXI4u/VUSzGFrD
8czOH4p1LiUjIRKiRkOfLBRSDQL29mgQAWLvamYQdPhraPW3+GJFrBCtHycDxSxZu6qjGkOEotLS
7vk2UCvDyzZhF8H3x6CvF7k0DKiSDl/y/nbInrrVjUQTC7seFFYHGHmio/uNO2x6LkmDmlDYROFP
yR01gSoYXejKRdg70ZQILGLXfbxJ4/31pODyr+WWGuRh8Tlfy9RFbFLsslcN9/xB2w2AG0ncOQsT
OVQqXEyDpM3sMOltpb5F44edrD9BJvsf1VLeb1XaAC7BGCDMiK8G8iBFwZr45/URrRzn7fVEl4xw
DtWAWuB9miSnTagDoHnvv4nhjA4k0J1ZFtCk+oeEg93lXyvhavHt4L8O6WZvOLcALJ+iiMAhDPDb
NigwJENcDFm4o6P7OWbcHGDXCbrcRKvHJcbUmmtpjaHWUisnK9W9FMB5ijoJ+mT3j+yfw0SZUW7y
76mLUWtZoFidPRXS/UTxX7xCEmT5+zEErW2mhoEO9ClxmxSB3iAzezif5TT807qLox7GG8CbBIkj
4Qk8v2hcy5b86iCHrqgZZNdfbGRze0eMZl4lMG0EFgWCAkltMJfYjfozVg5N+i0VoUPwk9q/bGUj
j9u5Oa9UJQLieyD7i45Zs8mvfHqv/ZhP4U18ZC8Vw4XoOXx3GzcyuW0c4qiokhrJ82ABK6IfbX24
TM3A0gWHje3Th+x1I4e7B2RWHHZxDzkWKEPV7lpVBfa4+w6OHqw/lsJ5d2UoE1oyZPfJWQ/dyfLT
X6x/N5KTOOp9+mlxh9viQWQku70LG7kfuClnXEUrROdAq53iWmegu4FF7CpQXLzKBed91v9hI5jA
ABkGoGplziabeejLZEJeo/i9u3xbSrgTyQMU4eN02fxYr9qrSZho7Dsx800oZ5imkfdDYb4mclF+
bK5zN3atx9GpFNfERFx+yn0R1sfuawUGLf4oyhkmWSuw5bKCahxQW3NqTFKzF0/iMBYO4SayX/to
nm/SOPM0Mkx8rO2C286X+cvoAkfAyzwrkG+UH/kFvZLurIMUVC+irrb9NBX9zhru2obxoaVOK8qk
jDAH9Wq0xAW69zNG/jCBpzv9VXklojbcjQ0bcZya4WJpoxGaiKyABDZDVycnUggOokgGdw5TvE5M
swkZ5hw95PpwI3WVv8ytf/4kCMTwr3WTNmaVtSC9ismnZLoZi39S0RP/vm/8szl84jut5hpZHUSk
7XGaj61+CiOfCt2+SAyXUYGKDQMNESJp6/aXihM72al4agDhCKKSS+uQHJqH/OqvLg9vlqBwOVaj
YohhAEsGEN+0l1KNDuscfjEjRRC/98/V2xJy4ZtYzWimCzM48tOIfsyqo86XM7rU6/D+vD3s1qRB
m/G/o8T3ypnJ/0RJR/kkOwrwRceL/CB5ygNxuiD1potMmCKIrJDzjFJMKgBvYhnjOq+cRdIVX89q
oLuQtnHPKygSxTnEuozVLGqxlHFaXeLxzjeAt6VhSOm/ieFcRJ9Ov9PHXr6m6hUsniS350X8H/Hk
bas4FzFFizXPCVQxrvB8ADTixjcCE97dsuMjOoOOomrH/xFN/kjkyx3alKi0QKMGJFp+AsD/0a69
+hujHvr/QL/ZT3bepHEXsrQqpwbvgWowq8rPOupvaN25NXoy6rApbUnS7gAFdKUUoA7M4BtRpgRJ
6mGonVYEPLi/1JaCjm1Ue8GgxR3AWarpmErITnQblTOg1CQX0Yncs9aX9AhiYiH4/K6ZbgSyv2/u
BWtYvzbpq8H6gLdqe1SeE1BZnjegPa8C6h6MV8nI9z7UWtKVtbIhQwroWHopmnuHR2UB8gnGQSvB
bWrXrWxlcSe8asZYmyVU6DQ/OuZudGpO87FWjhnAdVMbWCHP2nX4LRfVzUUqcqe900qlzSyIjdvO
T3T50jDnoIkH/O/+aSLfzy/oXgjSdIt1KqkacG65TVMKtMzJSqUEoXwzWarbz8dK0uym9s/L2U1f
f5VUAbgCYjruZLRdvo7tOCuod4Z3EgA1Dusxf9FuRi+9UE+lh1kXVzTrsncadTS8ANWBUAAscMrV
bdpbZpGhMkceK/pjHY/nldpbPNRv2Zu1gTGsD90s+L+mvqpQmFcyX2o+x0V+qqz4U2I8nRfE3CKf
pG4FcaaYElKMg4nGjDpcnTkHgRmq0kgYquu1h9csnqdeEAz2lo4x4QFyClMuGBx9f5hBnqSmbTUC
Hdi4SMqnthQEbdHvc8Eml+p1KOkgB6Srvk7l/GiposacXZPb6sAFG5BIWH3eQ4fltICcwMPgynPk
57FDTuAPAO44IJnip8o7v1fMqPi92kjl09OsXbR6naCZNA9HTZpPcjPazboKxOzZ3lYMd54Wue9C
s4Fys2x4XbHamlQ5HX3JUNs8r9DuU8VWlPLeFtZyMLPBAhNnf2gv8SZUwBsWvhLoV9MXE+NqxGlu
0SjkmkHzN02oW9Hqe9Fz3ZVyvkBLaj1lmCKp4vvOOOmFwNfv7hkgB9Eih1YkvO29F9Ma6YRRr0kO
uv6y0U7aFDkxsPcF68g+9oNlKBSTrvAWGKLkpNAkKnMphWW0rnJSD5nXd06NOY7hcgRbbPciWrx9
rf7I49u5UssawygBDWLZys9hM09upiGStcbjecV2TfFNL34EOwO4bkE7yMkjr4u+pP3PBbMqZfjj
v4nhzDDOFzPu8hYWD6xMLXNz4ExJxsVERE0uu+uGnjE8ksEYdH4SQAUsNbIzCFomFId7y87JszKI
UpndspWJ5xvLZBZB+VeceR4ReDMY3XgYXRlVh9jVbpufmdOBmiM+Mqwh7To+iXCU9vKLrVjmmbdp
Wg147LyAFXYWMCdiyaSHKSQEYNE0K50ynubBXot+IQI3sruq6PhEkqFRIMHz1k/mNlrUlIBdd7Kt
+aSOAHypBGeMffyHI/ZHCCYl3iuXTRUw8bIM8NTJUxGCDzkRjFLs3icAYAQcI4JWAF3nAqMWAcaz
J5giii+XUxsMfvK0/JiAythiv8jzeZPfUwfDVwrwZDD6qVDO/elxNoZolSaBpN0XxWCHwgladmj4
BbMIBFAZnd2AoHq/YMAMlosErS6BfDe60bHzlecG+OGrVwDxRNQct2cCW2Gc6VUr1fKGQpg+Hwb6
SQuvjE4wgLIvgkHwUAsjZTwK8rhguGdOMJunA/DCjgrrpVWj1c473Ej+Ym/ImyTOHRWhabZLjgm9
rruvtGttEFTTdi3N2gjgtqYttFzTOqgCuu0788Burt2B9dgxZAvRPVm0btzWSBh9UoeazTSm7Qu+
Koit7q5eO/ffL9rW+bDP2DgfWY/oKKWI5wZQ3cs4fpoq0SvYbjTauFUuV276vlHgw+Sg0E1vCX+O
XWev+t0qwosTyeEcQTFPRSaz7NLQRtuovhnNl7A/zr3I4bBEjj+h2yXjMuUBROjxGCNMxCiYaA45
4g0RyO4aKDtFxfA9IzDRm6+oeCLHtYbLKefFSsxcQeDTlqu8vFOLFkOnpnPeBHbXDUeTXS5w7eSj
q4LRWSolODej6cvkkVqrPVj/ABtZIGf3ARFy/gjiDGGiqzpJbKJ7/G7403V8K3t4hj1aj507e81B
PxWXGKDyZOBKi0A/dxdyI5qzjaxDo/PKRFvJ5yX5EVe31vzp/DKKRHBmMc3RPKQDDqyWu/J66qPn
KZ8ELm53Cnm7hFzMroD02Jltj3D6haGi6zesn2Y81rk7qDa5YwzemTsd2SCVdq8+iLpvd03lTzSX
+ZfmAVB+RciiuQRGMW+uo+RqKSgYneruH6NdRJNiu0u6EcctaV9MTYxxNEy86cRNF/oZud8x7+Mf
53dO6NjZd2ycYFGGUl4OzDq+Lg6Luf1F9WU5IOYeqBBVlDlu3n2wkVaMQCDJBF3ne2FRGBXqOlAZ
0IsvBTkY698E3Lff5y8ZFvqDGlrh99MsdeayBVWnny6CWLi3MxaoM3BvQkWC8i1WLUiu0hIEcAHN
a6fPh8tizb2cloJG6d2a6VYO5zLqyaxBrgA55oBx9DHIb7QA74BoWhuC5iDbub+KKuLMqD7uz5tq
nKsAUgIFJjag7tAm23mDJ31fXYJuucKpvnfENWyPEYW6uS9EAN0bXNkqy5l7URWG3uMaFKTrbNd0
Os5r6URhpTp1ptrFhLHnIjyoM2hKyfLt/BnY21AKlH+8M8kMFJTLbdRsas08Q6Sxilswlt706/K5
C4Xto7tiXju+FDYyxQ++1dTMF5osYBRQHkEObafUicfH86rsHTCq6qiTIeUEiSwXNMtitjo0Iq9B
GF7PeWwvorb6XSU2ArhEk/SxEte1sQZRbh26LDyQtX+RR+nLeT32xVCMkcoMz8bg9DAbxcriCXqs
SmIjcNqNGSzCsRW2sby5g6T4jxROmbpPGzXp1TXIL+tL/ZAfQreSbBVZbXmqndATvrOzHzwnkLO0
ZGwbKSuVFUAa8H6ArFpNu3HR1AzYaP1WyH65bw1v+rG/b3y7ptd9n8zQb75R/DpAU4gv/8AgWA8Q
SYJcQ4uEU++78WS7pmxnNzKtvomSJMPOLSf63URdHSWEg9naaENxqVu7f2EnIDMC9TMu8zL/Nh6r
RR+mGl2Dbr3qm88FvWoUgXfY84mML+l/IjgjUUlGFi0JYfHKc5he6Cu6P8ajFZ6S5MYU1f72l28j
jbOQegyVqEuYQl50ZOmNaR4YVyn4KtzhRRPVh3fbhjD+Cu8HvgCMP3IRmWSFntQU57kvI0dvyy99
kj3WpfQ9iqtTqOa2qSpXSUUvWgoE6jX6i4C9Ec93pw5Noek9s5aU3sRAv2cgUpaIjGi3vWUrhfMm
qlTFBSprbFHZsUsBbpa+sGfe33DtgkLJrvMCCQJu92gWRKnk/REABH2ZklJaAzmJ79O0+yqNy7HU
leC87e/v3UYOZyulURld0kS4jJUg5JvR535XzHVpN6RP7VIdn6qsx11TjU2vUtPYLSzSBIkZiVpt
djJjjPBgJAIolMxhc1lDPKRKahgFvoMOh3VqbVComTbpcmea/iXV5uv7z1YWlyegua4a1BK0PDEG
8Il0kY+pXVWC1GtnAxn0I5uEYLO6/NUTPERVHCa1HNQrcaZBs5OkOslpdzi/gTvu+Z0Yzk5WjLO0
ZQQxVlZ/Wuo890ejFqH77ejCeCz+GCMfA2przLIBxhiv0TNNMz9vk8rOGvP+vDK7bnIjh/P7Ux6W
sd7BGFfD8lCt/KSjIr72uttpelDECsVgTnE8L3P/YG+Ecimy3FIUIwiEorJyoN87u3MKH5QWLZ4x
dDRw/E1NAgMIwCq0DGBC8N4y7PVUwv0C3rL90pqWS9PPXSlqNt4xC9wuZQJQchQk8Aj03n0Yel22
TZjKwZQQvzTxWhiR+u78yu3u1psMHjYGI+LTEC04Rsn6ZVUv54ReKO7D0rT2inLbeVm7bwsbhXje
9IFItJZSKKRd/YpqsZvLdlW+MgowREvtuvL0gAopzQQryaPGVGGuj0aTALmbnIqyP6Sm5J7Xbfd0
mSousxZcIDAJ3++V3OtrvYDePggxkSljVjw0XiTp+3kh+2b+JoVvG1q6WjYLI5aDLHbS5Bd23jHy
1dG1bnAhA1GMkP6DxY4PmSqVTQ2cl3i04316Cm0tPZfhm5569KGCVc+1AvrEyDzB3yicA9sJIXiE
eRPHufW5KNPBXGe8DpphbXdaA+7GojTtCcgM3miBU+j8krKQdE49bt8AClpnqbLijJW3evpk6FhC
8k9mrnYqwqvcNcI31XgeqE7KTPBmYSWLYrExIw/f651XZs8+CIDxgP0JvAI0WHHaEDlrlQpFFxyw
3g39AZMdKkb3QNMCaFozECFb7b3BA00bMHmYzNRAjcflUxbY5ru5UGD1TyOm34er9IG+RJ4R9LFj
+sRRvRH938oFKhQi4JEdQ3knmouZcaJa7SoRPFvXV1GMxq4JbDO3o6iZhq0YZx8Qw6YhVYqF5e8V
y4gXG2vWYP7UfEy6xCmSCFRQskv1ye6txKW59NVSehGw/I4/eSeXUy9Z6zlDnypqPsaxXX7IvZ+X
L+etRaQalzWu0lKXGICDsaCTrLui3nQwUL7/i85evOBZaEgC/A3+4ZLCYaZybHTYqD6+j6tgXG4K
EbTvXoXsXeLJqYL5R1WNBySe5ZcBFeHBB5tLj1nHfLEZVDK4QmobRHzn12+vlP9OKjvwmxtumwyl
HKeInSAVxBxV56zH6BT+kD5ZqNPZ6JYOqgNo5t3BK3u3EOzerv1vcm0uzUrrJjJUCyrPOmi4T1X1
bVgMh1QiIqCdBOGdklxmBSbdkcwZ5KzReEgmNOEtkp0ry6nSrMPYqNe1MQsmyz/YPgINyEoAvolO
B9y4eYtpGj2U5yY5GXp+gdFW4NpXtpVQwf598MecGC7UVE2m11ZfdUe5lED68z0S4eC8VpnfOQ9O
AueOM9otvYU2HvB2EGDlYfr2SH3Frh0RU6JAFT4viCVSLFkDJtrKqG0ZXRPqT4Gtf0gD3quicp5+
Atx7XUc6WCgetJN5BOvJITykQNK1iVMBESLt3fMSPwRmTqDy/nCpXTGm8ljCCOrkqFXyA0is7zul
eU5pHpjJcjgvTmBzfOlXW4ZqokMHzm0FyAGSow/IAL6el/HRTXE68Q6jamlidGV7bN08kFnzHzlG
V9MtvRo9Np1FJ1v0gv7xsYyTyfkJKZL1MIok0KAsdnSsgbY8g46icIDL/QQkStyPcoBkm+h1pYF0
FNGIfMxIOPG8+wiXNM5NbGN+CbtBuwB1wqOK1EB5BeeWBNv4sbuSyQMXC3hJQV+Mmdn3ZkMGPaOp
AnmTtZrHMlSGo1nHua2r+XNbD6pTGn3rtVFPnCQc5ptRliS7SlbVTZsRSNSSVgGKuoUN9KLGt91D
uvk0zt9MYwK+Jx2ENHL1qSAXjag1gy3lB2+z+X3O24ACLJrUBN6GkMs4upjTL/LgG4bg0es14/m/
xWh8M1MLzLFlztoWkAKksolb3iT3aF4FhHf9eQR8d27Xnw006zD2hYQespvUP3+M9jyDgVzCRKs9
uqctzjMs+tzAMYzRKSeRPa+HKP0eKYCer+/Hfw1LA2vCtQeN1MhcMCPGHdhllNSu6cLk1KqXTfZC
9MGetCNBFbsQBYs96zDQ40kUvD2hesZpFalGla1tDIYMSf8xKvWXRRUUs/bsAySwDLfEQt2Fv3/E
cp/G1QKuon68bfCaMmhBn9/XIse950m3YrhIYRr1uHSoxqNdI1Czy07yy0b0PLm/WG+qcIuVWOaS
kJnilDsJvQ59nF4Q3sk3kuFWye9RV5HZfayyMmMAla6CIQ+2TbxieFHLAf+ZnabT7OJ16Kjdzifi
tHZ6EnUL7eq3EcXpZ8rhGtIGDOyAu3XVvMEAV9U9nT9Gu/u0kcHlzHOa14vVm4h4YVYZdmeV03FQ
2lh1wGlhivjuPr5ncKvHHaUhKbsmVxJ4v7sBLxqMNSW6HNxfHFahc1633bCz3Ssu6mmAi8xpYSSn
Hi0iLMzCodvGzeqEduGKJ6x2j9ZmLdnfNzeBbOkZSTzErSaiOioVRvcgV7O9qp5AMbbzvPdFw4Sh
g0YZQFk8JXEqra3apEV0YgSnxE28urdN5/cF/1l4wd9L+1BJAAkS0cEmwvOb1cMyFr2WpKfoU/Lt
V0FBCdTOHlzJH6/yK5HAPcPfyuMWslL0pacy1LMmaT3V+TzdDENbuOdXcS+CbKVwSUKulM2qGdBK
Uu/lYfIM8C/KLea2jN5L4uIv/O5WGhf39T7NI6Nnnn2u3G71S7Sj0OpHIeq9Eq0dF/8bOoPIuRto
MAEgXklke5wFkffj8BkO8UYVHlsghUeuMhLFJ0wL+jXjHw5PiP0X8aG+WHW7CPRTeqFcxIIV3E2c
t3I51xuqZd8PzCyWO/O126vwIz8s7V+YVOkp9ESGuOtBtiI5F6w3cprpsxKD2dnyFW89aqkNXMe7
KlA9KYhk4YP5nj/eCuT8MR58CmUkEzNKjyqVQxd7mv51ufN1A+FANPS7Az6Js8U0BZ/LGKvQSvuS
DC/qchk1kz0UuF8rIuaTXXtE7QBJGjrTUZd87xRTKqGNn4AGCRRy9pRVdv2vm52ZNhsJ3B4Nozot
shHSADRLpfkoa8F5P7FvBBsB3J7kEdXaRoYRlANK3or+BCZDBxVPOwXQBSoXftk3p6WLvbp6sbTw
ISuTQNML0WeIVpL9fRNe1tZQ5rlZWB3BOk2+Lttt6Jhf1VOIeeH+qXRmcEmJylsioVwIrU3GYrXm
SBfryBkB56qLer12LX6zupyzL8AjAODH3AzarNDscuid3iD/zEl0PL+Ne9F5ayacu59kKoVhk5kI
XJondXemcmPS/lAqh/8mhztc60RygN/icIV17gza53LFvbO9zdV/2yvBmT3n6EGwstSdiZ2Bp5Dr
y5Ve9J2gVCFYMr5/cugTdZDrOj1lSdBUK+7Kn+hUeIv0F6W+zda85twbywbdx9oWMyw7W25U+pxI
Bzl5Pr8rAjt+TUw3IiarpaverumpmJ/i8mfT/ZUK7IkWHWrg+uQOp94kjZ6O4JWTyGxP9WEGf51p
iJAZ9zfkTQp3Gq2JdvocSzToNcPOzE/9MDlDWjh5pguseD/IkzdR7FM2C2a1U53lJEMjv2ed2ssZ
c2CKh8KN17n5t/zaODCMAlGdat8XvAnlzmg66XOlM/2q8mdYXi7pk6kLLgXs+PGpM/o4MJ+PDicM
i3AiSN9rwwRw1GAySG3H43Tf6PQfQodvZQg0DiDQ5HgePm98u2ptZHIugSRrPzBchiAKQStgDAWI
FOcGs20TmiLOi9otfW3149xCujR61RtZiEeQ4pN2kj/hmu9bbus1sUv+AUEReuJFNS2BfnzbVmHW
xFpWuPA5/bqMNwBotQcRsrJIBpdHqEnelaOchkGRA2L2cQmvCPpABYu36yXeNopyqcTcxGptjlV6
GofXZ/X/R9p17ciNLNkvIkBvXmmKVWzfLbWZF0JqSWTSe/f1e7Jn7zSVlbdyRwvMAIMRoKhMRkSG
PSfzsdeL+hI8Un6tHtDqPmIlJHYEOsk/G1qn2G/BjAfrPMA0b3eSsuFsGVBt6wfHvEqERBs0SjlX
/E8h9EfsDHrG9F4bx4Qg9SbPcdhgunU4VkfdlR62AHPUf5QlqJ/yGAcykSrD6DjepxTOA6UFxS18
K8P0J5ay0Ye2X//GWBXRIP8XA/iUyxh42U/OFJM0PvUfpMt9qJSu/dZd9bNbv5LTEtQ+QLMGQTGK
mtXZ7dLw1sCSNsarGP8/kHaUUFjLI9pG1Y55SMeGabddoKFng/H01d/JYb6iCeQnM29AO1sAlIlu
XHVX8wFDH6CtEkii93TpRMz3S+fOUMsFpRr9oSOudFwOFCpy+j6/9e/JlylQPPBlhc69JrhJvlyd
AtZiOh7W8LueauqSaWmGAlvVPqCPuaZILYGiuGi+OgpCKG45ik4t/EcW89W6TS6SVIUs+6bGXBXq
UXRUQvoLZY0wP4heN34isRPHfLypkFSzpNWvsnONu4Yibx7nt/lev2tPII47CeHquI5lJ5D5hl2W
bTHJ6V0SNzZcgLiH07F/nUBVt0RD8PdWj7D7wreFz1tlLDDB+26sG2yBMjGrUXnVIevDNvL03fTH
Q3mqX7XQCSlffXnIBEUCrgffnZh5arN16x3FJEk0JY9Zn7iOJLJArh/dSaCn3/nRdBpSlJ11sJAf
aFERWF631csWjliMz9z8bpBEjxJ92c4N0bJt/OMgjaYuYSfQtNAvWmq0H+ph/Cmr1XeA4hiuPkrF
qeuX1yHrOw+sdtaz4aCeX1Qx6O3zwfwl8Ad8z/P5M5gHeMK0nLw6aCyp0nUNwCi1OJZj4etO6LR/
pbO/LDcr0HkuS+Ur8KdQ5kE2zCTPiy5GFFocCUBEluFtEmHGcmVQp61hihOqyaiMbY6rvOXoiCyy
4plOim7S3dYcLh+EH09jNgo0xRTyioUYmCXZWFMngeOu3fFXkwYUVSFGvwJDUtOv+G5a3Y/xLF+E
5Edt/Ex9/hF8BjsgNwrpnM5Io2W9b7FkVG/avaHZnjkLgEr47g1QQIDA0lCXZqnYSj0ZWkCqkqj8
9ffuYB5WUFRsqNHtksKb3i7fKffD7eQxljinehWbZMpQbz/Ny0mr740/SuY/RXz01Xe2hwlYJy5G
1IgnS/fKLWzKGr2mo1EJIkDR3bETZnGLwSnSLykmK9Iv2kHDJrXlaQ+0wj54mFzyL18dP0raHYwx
rAR7zn1ioqYVL64Juhy6mpPeYWTPcNEnt10avKRfRU8DVxcB2o6OPFq2gNv43ZUZCxaiE6CLRoqt
3xiWFsSWflPPP5NUNNbD1Y2dJOZ81WzVmtwjkleW2xUL1cO3KRG9BCIZTKQyWuOmzgYKj6/GU3mb
lwhwY1++d+On2U/easDYOT8ufzaRRCZekRutr6peT6PcAWBOOtxlleqqsXDcl/uK7m6P/o6d2tdY
NM4dB4WfPqhdx6U7MmYWFFfrQQM0VT+4tmcIjiYSSVVnJ1KiTelKduCmMtAxWEWwEpEL5r5gCChB
5owo+gy1e5oG9Pg1PKQEDMjJAoBHdQENGqaohzKPtqrJ3CEdvaH5KY8iwC/+l/uUzdxok9S5Y+ao
D6EB6ural258rtVF8FryrXp3QuYSwTFuDsDBz6Im1eof8mhiO21c1zF3JXmK/W5N1ZNj1Jrmr4Nc
zq6Jwb5fOZHX70TPsidJJXggEEtUd9O4NXd6kZvf/0SDP++BiQ1ltbfA91hap/KXNj6p8v1qCiJA
boFndwfMc95WzqIM8ZJFI8mta2VM4yuVLHLYxfN6GJNav8rr6nbOxzW4fLT/cvu2rdCsBRAVjM/R
tMpWyIyzzVHyrfiiB3mUBN1V/b5F8qG+Lw8mMlGBUK7ZAF8cwykqACvYzY21GnSsSMPPxcN1XN9Y
maCueb6tQRNOuGokY0C1VEzmUGOTz1k+QnGH17z16tsefO/kZ/HyNybA6k+oKdFSoGj5nPtU7OQy
ztVKwEgxIpqIpDjKtutNxty/n40CBBOuWe6k0OvdeZ1+qXQtrzFk2s8bgFK8tAyHVuDZuAntTgZj
+qtspbGxqvFJbm1fGTAwRXyivRvZTyDBiDyASBjjAQp5q2Vd0nGgQNG8xQedPAnikxNYX5UH+w5A
5f50s744b6JdKL5gOqeLHRG60M7cZL8AkUdrSJSAJIysm5uDBaGX3Rn18C55uWxqfOX4FMbEEY7V
aZ2i47M1zZch+WtSImKiu5j+kXZ8imF0n7RO1tYDXEm7ICM4mtoP0BH8wUkcrNpiTtHGIiSjgIOV
p3q54dmzh2/L+mwUCbhygiURVKC5Y0vWTg6jhL1Wja1W4O0rB6N/KtVWvTZqtBORR/aZp40q+uhx
qZaPmZ4WNxiPnFUwN6b2A5H0qhMcml932f0aRkvzHALiVc4i7Y6OASmgJ9Bu46ctyILEF5FJcG18
J4xq7s7G015zpAVLnNHgPFjGVTE/LKLwneuFdyKYN6chkikVdYyvSExXajVXzv5EFXcSmFxnsOdE
L9c5j6R1dtUZdcw2dqtUBA7EteJPMexoB8Hkq1GNKgZ1p9YFIJ6bYip4Om7Y2a8PlzWf/uKzvHQn
irXhITXLLIENF9qzXX6fBoy5/Rzlzi2se3k75a3AZ/Az8J1AxpqTAosGUg0P1a/e/Ev3Kh+53E16
GF4GNznJtbsF/dN8JSpI83wVNk8UEIBidwjIb7+r3zwO6TIsCqLO4ldcPhXJm9WCjo68X75O3pfb
i2FUkCATSbcW1zktT+P2tZ9PTv6z3w5Sv/qXJfHsCa4KjU70KuC4GE+fGTkxph6TTNN6Owxebl43
hSDq4IpAqULHwC3G29hKQl12KgIAdGsnOUFDxMP4uruO95fPwV3MsBUggGKwzVJ1tmZPzDmuQO9L
Is3+PlpBtv2QlG+NhozgYKehJqlBJuo+8hzFXiTjhksJgB+SDpFW1bgA0/aK9UFwKmo3rF3tRTC+
tdbItOUN+i6lGjVzF2y9qyW9Z2CyZwK4azK4DilPCvFW+8tl0dyvhq1DXCbwulWZOdxUxJKxVIhF
E2zGNYPpbbX+BJDI4LIY7h3uxDAHXJt4LnqjlsASOnpmX/hN/uOyBK7J7iQwJiupbQ6ODZisvVWu
07xl9tswW27SHC/LEZ2EsVnLaVNU5y3nVGAvovnar8KGJv+TID9AQc4GIigjQVrtqtLnGiOpT5R4
qDnUYQJiYoBVYdmEVuXiW3TBL5+K/p1nCqgBcQhsdqauseunm2o2GpFlEo0odnZPS1ZhUAo0FMXX
rP0qm2+XpXHv8FMaO6NChlbO5a7CLJuCWBe57NepJoJ4RSSDeaqsepqcaoPGaans1cV4qoka/v+O
wTxOHSAGSFJK+FDV8GtRu3AljmCah/td8Fk+huXowNXvD9HWqoVs2xgtxALrwS6ig2K9KX3sm87h
8lm4SrcTxF5X1WdQRyhdMaf+at1n0zcbkeZlIdyI1t5JYW9MLgET2WIa1NF7QC4/SwA9cVovXd+N
/IUA3jwDQ5Py0E2+QDBXG7DpLFMAepQyGZvKllazcwUZMdALHmUw49CtF+eWbruM1+YhP0g/Lkvk
uiO0DXQATYAugM3xtXhLyjGzSVSVsqu39xIKtWrubatAB7nfDTuXiFIAAG6yNejFKNtecjCGpddY
TatPhrr6xvQH5RmQFP8jhPlsxWwPa4VqU6R2hZe1L/nYBJZxaMz7rrPxNAm+luhM2u9KP/VL32Oz
IY3K3ppO05wV2NqJNRmoOEX38/J3+shxzzzf7mxUc3aZhtwpo5qUsDA0Pgt0W5PSNY6oq2MumnZB
Eq8KjEi6ATxqUP107kW5JHdAGl1ClIIQAABUkdHMGg260R7RY1LunLsC9SbUbW3f+Gvp3OF5C5Qb
cmcKWuhcp7ITyeQlK+BaQSlTSac4B6x6/ZY3Xr/Nbm99T5OTKoLQ5sbwWCLHhDmWsYC1yIqzzSlN
NSIBpn71yKPzqvnbUfJ037jJnovbJWxujHvhFDjX4j+lnmVFmVWbJG5oQ9t47d0KW7xgGfCWx8Vb
/fgl+0s0fMG1+J1AxoMqU2Og4ZtKp2lpArW5x3Kar66aD2QngRsVHY0xR6lt404bE+m0xVFhvzWG
QD/OwSFQP9x9MZMxwHWe5LqUDeek3JkhNrgrLGlJ3vpDC2l/awoo2dH63fLHSNTF4Jr+7hIZayyw
2Vnb84iMqAfT6FVVguhZESQq3PLo/nj0R+xMviGqVGTGTDC66hrvOlijijvpFng20s/ZN7zSzx4S
T3bJQbT5z62h7CVTHdpJBndCFztpmUXmwxpoYLB2PPVOiwYvDWJP1LjjZpe7u2Qi4tEwUlJsyJ2V
9Ou2pYBeblyt+qGMqzuKqOxF343xYmaKnu7o4Ls5XXdN0iTquvS+ykQkcHwbAxIL8lgLeHfMkZDA
brPeNNJJtgq/mG6T+mtXqO6UB5dfBf7VfcphjpPaY5msemedUnO7i8GoJS2mJ9eau+RD7o6O9HhZ
nuhcjIucC8vKLBrm6ZNzV8Xv0mSeusUM7cwUnIzvO/45GRt6S0qsalq7wcCyv7T4am0ENS/+e4aZ
l//9ROxcuKRtDsbCkR85fYY0j8iqJyUguyiN+lnJKnwtx+rtsMWmZiCXDXlIxuomj5fSx9bwciOl
CeimEYwKjF5wwx+WubO8rM4XLFYlWSRvwZq+l8tVXCM2E5ye+7I6KhbuLNpQYqO+rsiWuLEQuSi1
tkW5NT10Bs5uLEPv16vxDuIO6T5L5kQQoFH9OAtidnKZt6ctqtWQie2cJgVrLmSan3pHyk6miXV4
fbCx2F0jvc+0+KYw1PFwWXn5n3wnnXmP1lkywFBu0alR9cGMmkMS2D6Qn/Jr1CyQr2Zh8v2ySO7X
3ElkHqhknlWYCwpnlXyvxr+U7vtI/En5s3zFwXioagJIyFEZP7BqdTMXCdza4M/BdEdRlI0bB7g0
s3hTjt7S+Tf8lMX4AClOCyw7IGCJb/Jb4Bkc1ZONoQQDqKGJkNqbf4H/CGNhR6ZJnVqlKZyTbVpX
apE/auBPIB0WU7VRiN3JfRwwJQ3EPQOrtjb9MTvbq2R90zo9lk4oTCbu1kxNqDv2k9IpmVfM86MZ
m0Mk5/X3xMhBrbERw6ua5qc04j+IjRl4ZADXQ0H0l8taxLNWkAag6avTOTKZ0SJHX6y41ZGNzj0J
iim57tr7asawOnHt0lNkkZ3wvvBeHhPc5FYJzJyswtDauxrlx+2qBFElmVzNo+ztonEh/ukw1gVM
bmytWIxPkNJmXpoMGX3aPKwZihPtAWSDpWoGMfk2ifJQ7jCUA6iF/4hjnACmyEAopyIRjW82xNrb
sTk2wQhKdcNrwsL7k0ARrD+AW9AA8HVGd9xhCb6qZimJmin1t1QbXYyxuVqR1u5lJeFWnPeSGB8w
JWvaL+oYAw1ZO9Dp3y1sTzpIHkR4TbyneS+IcQCy2aSVqYEyPa5qb1Btd366fBSeHe4EsO3ealun
thw6+GmNuBqQo8fpqaxE7Wy+FItyM0LZdY25r4YQfVsJWufNECnksJivbfpHlmToaMAC5Qwfn7Ek
Q8L2KAEvE2bA7ZAqW3WktHEJDEkSfhfugYDHTrGpdeOcoYnycuRlDjeRP6GMk0C9hVUA6mpY54+m
yT8ymEtbtCEZOpJiDMWTvc0vfOVqeMm9wsXM9aEAzrF3WRX45roTyCjbmqexnGZmGrX2bXXS/AJF
hyzzGsMF8qoTtgfJ194EMrkK/imTTclnpbMUgw7t9sEaJGBULn9aFMnceNC82k8XN/0pLANwfa6p
qB/gucCJZwqorV1uwBuJQbaaenFYBjQ0GeewB3wF3SnpRdt+3DPu5DFet1USazNGGzNj3athfdFL
kerTx/JMU3YCGD+7JY2mZXT4oHsl39UHsB4HJJC8VsLEhivdxPC3ObgTdUFNgH8uG/vgCtYlz9D8
G0evZpLC4kZAqAPnvvx6WTm4Rgac5v/8/cyx6noDZvqSphGp7iVndCXrVotFkYhICPPgN51UG7kB
8BmMoJQg/ugfG2Gl+cySwa+G/iQw8ExQv5wRnZoA7pbseUH+M3hIZeSgOiiK52wuoAVnH7b1s2pd
ERHaeQjOSGX8x2oCPzRxJB3cXtJ7XbokQqSVf3BpbhjrOaxH8QYhdRG/aSIjk3Eh/VZNarLpwCeT
H2zMl8ZlRDnldH07mPUpV2V3ffqXSvK7RNaYB8ve7HYErKCZPWWaS7rX5F8/wowIxn7H0ZSWzarM
01qt75um6qGqTIVgsuesvMAIYZR97Ls8r8vFPC0pyYLU6uM7qVTtGzCSDi6JlSLs7MZ2L18eVYEL
n0tllD/ObaevWnyuFNsMmRK7idodgVU+Zq9tHKmKCERCoB4q80bngy1L6oZDtijilbHs4v+4jhY5
0rWdXCvkSoj5fj7Mydwrtf9dogHyy7WydRyxuG6B5rO6/TcMDHuxb19bDyMW4lY3dsVrk2duhRFL
XfZOrKoQA/yONsaRyzdCULeXQEjZfrn8+c5fbEYKU/uaGyMe9BrQ3jQXpfhB3cuATVATY//qsX0R
7aGJ1IXxKKmkIzSscJfSek/mIOtuSBrpS3YY1ihLRBSpZ88LPRzdQMF4iq2hAf37FbbjNsrxCGkm
AcpmdbTqn39yfaDV1iiSvoLv8buENN/G3kTMg1Va03BpKFCGU3qoflW3FNdT0lxL9MW4Zr4TyVhA
XKTDXJYYh9VvxmA4tSG2uR9n4Nm+Yb01uW5PdEsEaD/x5hJRRMnVyZ1sxhSIktSbRK3dak9OCXbM
u8wQOJSzSOTjm33eKKP2o5IOgPYutaMk+zYmEhbyRaWAI5VoeImvHJ+CGM1v4ikdJsBDRslAPGn7
NojYL0SXxej6AFanVVpxEpSUAkVSfUv7MmX+ZQ3k+sPdF2GeS31Y5r6XlCzC6LJnzNXVVMynHFul
c696ivNW2nXmy0NxuCyW7xQ/5bIjBEa1tdtopsapDSjyWAcOIelxcIdg9mVUl2jGJAJx496nDRoR
A6EiusaMZhidYSVyjPu08+SAus21tsaHSo8FNV2RGEYvMqUwB6108ijPXsCw7VQ/EhGRAz+w2h2F
UY0NqAwptkwS1DbrZ3wnl6CY4i6yZ6LicKLgAnHvrqJhW9HJGF0xkrYb8hVAmU6zhKWZFYAG1r3G
FAUi58UNasOfx2NRIBx5iecha4CIuNGF8VwiXtMBHFRyqnu5KKIlr8PcMAt3NqsMW2ZCWCueE0Fa
jVQe67marTOqkuZ9P4H/iURLs3p120dWRw4pLnRORDQqPAMEtgHYSBUMQCLV/v0FsJqtqdYe0aMK
skkVa7BxaavuOL4jsTm1Qz57emKobjsUz5dNkOe/QGdO50jBAH4G3aUWUqLjLS2w0V25pfVst4J4
kieALsJipEozsVfCXCJqitrQUmcvN+/Lel2M3y8f4LyFDzVBsc1GWdYCGxI78V4v8UrMysqxP20+
OAAi9g2sO6aHJDRuLAT/4BTEqlkoRI/jfTJs+QKdx1Yx88l+soWYUltaNCy4Sb/YUYnddNqupUn8
AsDaIVAPEnq1Qygun/JMEAfFPJKh4OPJzJ0avU6wKQjRdT1ZfllJj5WOLTcrj98vXy5XkO1AKVUD
/7L7landNPKU4G51YN7ri5+riqtOAg3hvgL6TgqTciyWOQ2tNuSRU7n2X+AjVQ6anwTOo/klGT3d
ccm9gS609OXy4c473lRzHLpgouJ4Z7sSxGmnDaxvGGCThvSwdv0PRGLNc1rLd8DawoRNmn4fkrm/
kUcrOdTL9BIXVh5kSi/K7M6Hz/BTcMOIMKHJeJSYK2iNbrKXecuj6aAdMNJwUBvXuAF2JOpA5Z/E
XzgvAItkHXvVbEArj2OFYS30WUv5phkDpfrZ/Os1MnoerHfJNkJarBozj4S+rLku12gYbaODcu7V
nH0VfDya7LIp404CGzqQJakmae6xljfFngZYbUNP3bx6lEq3Kb2+vcVg1pasd+a0BZdF84wCZX0d
N4jd9LMicl7HdlxppnRSV4w9P3b1MbFEiIo8r2nougqGNw3XyBaRy60bJbLi/hzzROpfWBvyLh/i
Y/ju7P5QA8LYPcb8z4qP66ZihmGw+uPynk0u2krpl/QH4Cf81LcC6bnEEL5bfbMejI/BXvBHZq4s
qNtRN3XpJzD1jLKdEFer2ArWLPKwSdqhHb53qEsVjmi1mvvJdodlzaschjhOYF5EeUgwIQRwhHEm
7uUr5X0zExcJ+lJgbTvsHGdcgcQl7ZAKNHPlYS/PL0RYIXwJdIABG3FoZ9E/3yXzdZ4kC0yuP0qA
18zX16W5v3wE3j1hZR6z+3hNNbSWfxfgxE07jRYqnYOSuorqZf1tKgvmELhu11IpeCcCHgf12t+F
TPGkmWWnYaAkBFuBBIgRPz3Id0pkdqh7VyGGEi6fSiiRCcYnLZ/UeYKvKK7t0AEywQAUCemBEnoT
X+RdeR9pfzwmKlf0GVRJOd7MNK2w/+3aGCcWnIf7mXY3yHjXwpGGpkyK4ajdDcBYjfBifrAoD2hg
e6C2OhQP8aPoXNwiz+5g7AAJkIAL9NGrhIL/jIWbH/ufjreAj2b7pR9q//8AKsFzEBbCb7AmY6cG
Wvm7puhW0q5lh8loVAXBoYtWUB8mQT8Fpj8fFKBut4dBd5M7UY4oksvYmdL11qyZs3Oy+vYGjCFS
MMwpWPng3Y7dLOQZosdg/eAHKY2igHfAUhmDUAqpyUobvc8+kqP0By0LSsHkWQY2yDoEPqIGG/d4
to3JAsdC0MHulZdx36dgnXVOPXlZ4+kwDICfJZKrVoPgleGmqBYAkizbQYR3tk7etbUukQY+MdUD
E0wdvQeEqvvktEX6O0Daw8oTqinPOACLo4BiAfU0gE78rjRj06N9bAPFRburn4sYXBLZAevKN9sv
50aLcKNhHNTHyxbJywWQBYCQyrTBEcJ2D1uJVJKSIpKc++squS212W2Wx7H40pZhBizVOrwsj/cF
9/KYl1M1JaOyeiWPVvvJqGrE5MFovA/p62Ux3Mh8L4d5DzKnLzJ9W2hYigm5w/pM8xuwvByTkwU8
OiA2CXk4uCqDoMdRKDK8DILU37/fCkLZbBow4AvAr2XYSlfqMK5hGldOrbzYhQU+VuBqkORqcGrX
sIvB7efsvuzBUwgYK8EF8Jy5DeJFxTbA4Kt+XNDuxdWmeN0mKQdqwODpmB7LfGR3mI3ZwvJaelCC
9OFfA78ict5LZI5vGXI9Lh1NSpBRFkGvoOJwEpyKayK7UzHvYalIZLOaPo0whhdt19pxORLwJuh3
jZt4xcN8ZZ1EA7/cas7+XMyzqM95T9NJNGnN5lpZ3s2tv8VUpS+vk1cY9tOgPlVG87hhoPXyabm2
sjss4w/mZFXwJmsOlq10tx/vCJioqyJM8ofLcrhRxu6EbAdQTXs5MeirgXXgQPVQw3n7m7FGP45H
0RL6R5LGPhooSVFaIoyJYW/2dzNRt2SM6zIej+DPvN7elQMYxwCIeV8HCHFqVw9qDyNcX8YDFpLd
8hrRrhHOmOqeMPpoF9gzGDx0Fr5cvgO+Yn3+KObhHCTLqUBFhTjbkg96DDjxQbslpkB/RVLon++M
Mjfz3NlWTJQSrQYdAeDK7dfCFqGPUYW8dMGMIa760DrliJp496pGcUiOvZf5JCyemyPIYQ7jwYjU
a/lqTlxNcIvc1wSuzwGuG6WqY7z7WlurVjYFdowkE6P+M5rVqQTQyuUtkaW7iQxuVpiu1v9J2IOM
9h+5jLeXZDVe2gZZ0iz14KW+m7O/Nr1yR0tgkdS9nN3sTg6juhm0GhziMBSpi3rlFJM2yEe3aVXs
ZIuGbESyGI10stVc+hRnUut0PuSd0xxWUtluufZv6I2S0JLMVBD1cD0OaBLRK3SACvURSO/0c5DT
qSQS4qtSDlEat7XbTQklSRBzcK1gJ4U5WdFbpBoSPBRaeac0/jweyRhcNmf+W7yTwVjavCj1jLH4
PNKeltRXt+N0PYdSYF9X+dHoXKUAxuAQiraV6C8/04+dVMby5LRHX6jHmErf50GV9q/mRgSlh/9y
Mkr2hTxaQwvqdx9iGqs0oQZCR0L75823W5f24ic6lSIF5UcyIwoSuZVqGz1+gw71GubHn+/0Ajww
lqLWiGwMF+DnqBXXub+9DFfzvf2E+VCvCEZM41SeIfAnXE3ZyWWe+3ZONRWEE/BknX2d20aYabZr
bplIW7h6v5PDPPHpIslJnOJ8c/RB6fykZaggAIml+SB0xJB/kAIgBmm/4GvyBDuIGBU6owjKYEZN
21xulmrLsPcO4jh58tf8OyFhOs+CE/Iuci+HUZrMVnMZ45D2aW7u1VV2ZdT9FOmXwOhor4dV/70U
5nNpmwIk8rHFacxH9F57O/da4zHVgDj917o9EsezF8Fjx7O4vUjmy8kpGEXTlkxHxwqz9T0TcXJw
69t7AUwQVndlHGux6pzGsjxhpbpM18cRNW5T7yJnRQGoaX/qme0VQ+MPTlUJ4njeK7ATfxaamVY+
SpQydRijUQ7H8n4ZvyGAsERRA1dDwOeGQUSsV+ssE043tvqYZw3+ZvOrtDxbDkax682/rCEiIcxl
lmtcSZM+2yfJOtn6S+yEstBXcW/s8yAsrZ8lodVaNBLK60gS6ETKclU91R7Y05tj7y9B4mUP9otz
2t4un41bZaKMeP97gyz5d7tVdlb3ln4sTuSIljYSku/rve4qAH1twmkKRGSiXOexE8hEPesIZ93U
mwEO6StZpqCsvXToLIGLEnwzm4l5Jsvs66JvjOO6niTjOEmtu1SP/8+7o2a+e2C62ByLKa6df4ja
7cFHpXjyZp/ucVSgWf6jcsv+e9GD72TKxLLzGosOUJPmy1K7FPjVPMUpco4alcghTKPxKBoAE2oJ
44lz0+znwURrno6N6N4Y2rNHqUTonD14DYsbR/CGcj0kXexEHYCCnzANemeE9+o6EMEXg3qSx/qL
OlYCPA2+k9zJYOL+CexxpbqgckzkY5u/WsVh1K7iDMMV+YMTz+7WPy+p6Vq6oOrPzVwBBfHP4RgT
gGssUrNI7RMgLipw+dYhtp+Sa/OJsq0WX0WgYPyvt5PHGIMtTYYeVwgUWmA2bFPvJpJ82AbrMW1G
V2swDT8Xj0TdXCBYOK6M3LUmJcAdlk0QqZ+TraPasj85YzGoIjaxMQBBfwAfzfqtDNqvxiFFoid5
3ZFcGyEg7cHsOP5Yj7loGeVjQ+/sod9dA2M6ZOgas1soGXUa+0Y/3+G3BJOK5tE0Hpq6ClfpR2YQ
d850P+n0oMSwai6pJxBSBC0YSvMR4z2ARCmr3IvLtzYBTQrR3cmYPLMEwwgg11LZiqT6x0KycCuc
18v+huPTTBlLO6B8Q8qGXvrvph93K9jDpimPOvJ1qkZfng2fpCLl5Emhuy02YmaEdhbz2tmVsg5I
tBC9+tUpOZZA90NJ4zh56wGNjmi4ERNv8uqeeL//kcm+fmQANH5MkDXWv2ZM6raegiUUKTBu1PdW
88pTf+rCxC9fLt8n5yXCkq0BtBQF02lnszhKN4LAZ0R4WfUPGhhNVK80rrNZkDdyXnakHiptOGCd
GvWF378agen161rhkei/LxvoB4HvP8c3aftNBqrS5RPRuJHR8L0sNu6aUHzb1Ko2jpWZ/sJ2vD8Z
mI7Hvr9kLXdtVVxPk4jXh+OoIRI8pqhjoHHO8jgDnyrV9AWDrYD7cNzBbNHpczoROinPZZpINxya
4qMzxep+0ddlRTm6jpvjgjfhpAFysviuhEXvor8sTIm5RoDmAqWDAc8UO2w0JvK2gQoQLSLzKjXD
GFt+IpxjrgjkT5S7BLNabEGxTg05kzM7iRYnInVQq09qc7qsDlwF34lgHIacNlJHEnjbfh7Rv35Q
rCeVPMZteFkM731B3+fzKPSou5jEWoDdZJIc6cw8v+crWhfV+toMK1hS4uGQDKor19ZDVoItSwO3
WqHFUWnm1+PcvF/+JaI7ZcKUOo8x5KGgfiLF3ybzL015UBdhN5i+lmdGBp4nyudBsfIYITGIWTe5
TVG285TDdr1+rb3cm1Hm+ljelYRuilc7gX2hMQvzQmuEHXSwks6g7Hp0w7GZ3DhCIcOjjGCx4mqR
6ndhEYpCBp7TUlUk+IBaB2wI23uO296U1ho74Qqm0SUjULbHVQVhcH7dmoIwjDcZY2KOEOjUmLDD
dj0ThqlDbcWlgqZX/qtRXWAuzTd4eAtMpOXYiW6egexJ+Z4TvwjN1+KbhhE/kXvh+c39T2ACMnsp
7NrRUSHtJ0wPyAm5Jdl2m7XZSdfj0CDDsatFg+Y8x7mXSdVsZzSrRpxmVgbnhJm/Z1tZH1pLtHZz
jm4DnM+9DMYBkCyr66VQ4pPxtB0WfzvRcaPhKjaD7BfwGDysgeNd3d50Ofj3hgg3DZoUTPJikY+5
0NjCTM5aK8PRLn858ZVW/mpEQGS8DpepYgeXQi+DJdxmvI4izwAeqSf71GXD5KLb5c9p5/aShdbL
WuM6laBVnGe1A9OVqv6Bp9kLZ5xAnhJNXi3EYukoR7kc/0ht+TBblYi/lW/8u1NSS92pibykubWm
oxqu0XDqb7RDjnSBzoEsgXlMr4BtLYhXeD50fzJqKzuBhtISYNFKBvhcD52au7p0l4nYdGjMw7rQ
vQwmJgL2StwbmWqfiq0LFmL5Wkqe4VJdAAe4E8YiBnlMA0S7olYB1+g+b5N9181GmscMfArRYJsE
aHWoRg8iYGTeq7s7HDvEq6ZbZ9glEAzbnnjqipZZDTKY5QiJ/mUrOwfnova9Ow5jZmOD1ffCwqpn
Nnrbe/mNgiJTWsBW8Sd3QYik3tGl8ax1uxtR14B/TBtBn4YBuTOM30J2cjJTxjxwv+Tt5mXDl47c
LVZ3uHxIrm+GF6NwxTqyBOZ5aAfN6XXs6kZT95ojfG6/b6V6aLGkBYySsBFtn3HVfyeOuVJLBSJY
0iEVMdOXvnuegIY/ZoIj8b/bTgjj+2N91GR5TYC89N6W/vrsHNqQ3JQG5hymgJaOVvQcMdBOl8JE
XUeuCexkM2+C6WSKZM6wPWs0bhV7Cq3kX5OlULXciWA88zxPVizVM+BrtodO6oIZKY85joKwU3QQ
qqA7R9VlKVr1w+Scska+Sqr6Li5N77LucXV8dxDG+Q51/D+kfddy3Miy7RchAt68wje66Y0oviBE
SoL3Hl9/V/XcI4JF7K69NRETMw+M6URVZWZlpVlrRtkRozZipppVDjrRyhUAurv+uCxnN4Le7hjl
dKVpjFSl57MgPel31XWMCA92bIpo5raIErBa0lhaTjlgOYxVaRhC1efVJeiG6hqRZw5iVIOVTSB5
ui+e/mMHFfL37SGFQ9cDwhz1YAEN/sO1nMxIkV7p+o2yFKbWf8cssqnpLLEM3VAop6FMilGpKwxM
9iSX+wZ4CUtzxkDxMOpstVfaLStfydAUhXIboQFK0bASMeGch1dyEvrygtmNVOpxiHzJmODYXx1p
W8IoMbJB1OnF4jTNcQWitkHmLQHT2in3cFkhGRLo+F8G1ZIgjSh5FAtYhEo7T/5nTOazj/izBhqS
aFVzeUwSaGDCacdpOUrVyNil/2BUHyKoM2mxf+XUQAlET/cUl2SUxNsIk0KyW7jGrXh/ec/28slA
blVl8KIRsF96qKTtNS3pYiypd2tkdWc/9KtDhLafiNn0vGu/6O8kWNDoKqV3T8WMtIpBVf2wgPcm
zUorRLo0wn8ZSyJb9MV8N3KoLdSNqS9lftUPg7VYxf3gRXfk5WmAixTVIf2v3tZor8JkNnpxMJxD
yZOHFPmYkJTafEIskrtAZm6t3iScw5k7+QoL7HzPbvGulnTRwLkZ9OAHekpSteUNQFQBfVrOfZ2/
Voo3pIXMyzu5Z1CYLFENNFiip9CgbvxByPIqUTUwvwl3zfCY/0WpHLMbH79P5G/87DrHaDDmMKIW
Fb/FzFGTV4UVtO/1U3ySQV3rvaCkiJ8rDcAiMvCv5kM8mBgbsyRvfC5/EBqpkszOs0peu0ckCQJw
99DbIyvk75ulcYNQDKo4RcGqP42tU06RrQ7Xbfjz8gntL28jh77s62JSEjkkFNDlobqPrfUYeeMx
saoDEInQd8Mf/4v26V3F2Eilbv66VHVpKKM8GIxVQ/k1NzXw0IQY8+XG2c2inwYqilGRmdKI+kId
13bZgtR8mFNzwIT95T3Y/xhsMQCoMQssUxcLqhlG1jUGsqxohW25xDf00b0sYv80/4igA4J5wRwl
HhVxgNKTziGqar2SP7YsUljypbTjQrb9/1ZCBwBxrUSlKM8IcALeIXzeypnPm/UI2vPDWzGUvxKU
KGzjCNlvpfXXEYw+iRXy/d/4js1aKN9RtKUR1VkVBZza3Ep1/mMeWdx3rHVQ7kMG5FiJLk+kGLUk
uZ3yRrpq56ax+aj4K4+7WQ3lRZqllsQ149DjJvWOYkymgXF9+SiyFI21JMpttBgPS6QFIXWid+B8
/SVqi5lHDKexK4Rw1RP+PtSqqfBWFaMl6VcDLVhVelj7Ubcqsfid94Zz2Wp2DROoKAR8VAZNIHU+
nTiBfTLWUfrrDZMTRoxaMkx/Nw2L+eY/Iqhz0ePUyADTQwBz1sEaUWP5pwF3ea/eo8RMn0endIB+
bINh893w44AFUsn8AurE+nrBvH2ORfZ2eKfEdnlaHI3MliOZIZvxj+xxeAEzK0C5q0PplJ74N4Nr
GIL42APqCgD0cNQbCvxveiLQe8pb7BLRIMe+LtDwfflMd2taW2mU6x8XvaulCa4/PtQHQu2yeqpJ
OioIyitz5HlfhbA4IK/qovAFL1toOSHr0LS33uhe/5gDx30030N4YZN0CkbuX2AsYDM/BFLLQ5Un
jDPSXjG6etB5+iEDAjB7G3cvlI0Y6s6q80JFZR9aI3DuLIEw8T4XjoXMMA/G7p2T0ZsgZNTmSIpm
vvcxO3+SxOVGXFn9KES5vlxZHws5Py82IvKSi3RlxauurKLqRuz01JEE4A3waXNX1YNhZXz2/bIK
7rqvjUjq+grzpR1VPkFtOp1tVeFO2pJYYIJkgLPsJrE3qnB+qW2WNiqF2vcTzig9Ce9ibpKOj9gG
TmH6LL8QqurhG6vNjGjXpd2kPGaBkkGcakAzmWoAQhQvqaiZjQj7QrlYtTBmxFCQ3YBjs5WU++TW
sRSLBacHWIxg8AovOhie7DOdBrnsL62LcpLSvE6zOM5xsAQ4MisDiiXJbUiB6tYWgP28yxrC2kbK
I6ptMc9I5SH4BtQNEMXNLnLW2ZPTl7Z2k+HnZWksK6NchmRIzaJy0JNR0l+1RPuNugDjnHbLRltd
pPyFpse6nIrwugUmNR/Dpu4sQU84N+Wa2it49abAkIE76Ms9SskItNeExVzAsDq6SyOV2oiXWjhG
NOKu3I0+z2bEs/LYu9mPzTrPt+3G5niwm6cikcLFpuwR7rDYzizpNTvMDmaRPFZKkeGHRcqXlFk6
dYoMgwPQk1kNr6U4YqT9MVdZT2nW9hEL2Swsno2wTAxc0or8XgzfxeYuUxmpI5YIynm0ajstIAVF
OBzN5sTdFev1OjNk7Oo66vrIc2ACEQihn5dhzFoBCLAlCpAGsdRINzlWSLevAhsRlKoPU5gWtSLP
fp1bZJq78uTbOSKIVaS/V7TjIGYVv3Z37kMknTicRaEFbQtZ1dNsPIZRYbG7nPZNGOBDgJRGLgX9
oZ+3rgXTe6M1TR7Agk00bwJ6JJK8Di934zc3c6a6fJtkhiPcVe+NTEol4nhcW2RFFT82nprsqKuL
2aIDlnu57AF3S0PSRg7Z4I12c6MwyM2gz76MlCV/1T2Ftwnx8E+Eq6hCXzGZI9Tv86cxZTwzmdtK
Xy3ykCuofeVBNtw3871mPEWCayDKDo3Q6QAi269BlN79ywVTN4yAdpqKq2N0Fr4UCHYsySX9LZxV
3nCWetJe49UyAtXP7MFnzbHsXm6bvaZMsKlSVaxqLHgSpsIMBynI1Jc1FZy2iL00q1xNnhnXD1nN
l+sbI96qKss68hzUHrfczMs14QFWlTWzZrkFLXp3FA10vtTCYPHqwBC4r1AbidT+prph1EnXJ+jn
1D3993gYvOq1+mVgRmi1xJPoxvck/jcmizVavdt+gszqn8VS+2uMRQQiLGRHOif0Oqt8yGazeOKs
zua8OlgtwaqQ09XvARh5Wal2vZAOQgDMEoiYN6Mcn6HNoTZOWR5UyssiumF8NObDvxJB4yEt4dyF
Izhsgj5KH6VasKU0v5Ua5pOU+LIvCmOgeRTkBkC4pyH0J60Q1x6Dx35rj/Zqk3hPtzWgwRPEQePA
4gTac3PIsgKGCyi/IIOnjiw0onIdyGtqnRtrBKRyPv0U1dkOhfvL+7ebboUA0hILalONvikEI57C
GDkaYHAk9+NjE/C/sLRD7WseJk8whhKZKXi3WFkGplyqNNitY6MUBClSu4n8zIkfClD8qQfuF0FW
dJFXuNJqs3lTfl5e755KbpdLhUcABq75QpXzoFlu1uowKG/T8v7vRBBV2lwdilb1Y9rDt6R1bYL5
VpN5ExOOl4Xs+pPtQqiLsFUjsY7RVRqAj9gms5yl3VwtVymCSzLvb60WUI895Xt6x5rB302YyBge
BYoabnaw8HxeYB5FoVBWuIPnCL5MPptCJBBsGqCMRDbretiNnxDkE8QuDIbDk3yWJzTzwPVLQp6t
+UFDAdFwGpukg/5haWF1ZuyqyEYcZXtTnfZCk3UIa6o7o/puoK6ChjbG8ZE9ov2JjJlYdO2AYgJ2
/nlNfMSN2iphYm5YEBMWDnoarpfv63V2Wi3yEpdSk9VRtq8yMkgO8XJCEzftVOS60xatIYFa1x/0
ZnLXSQoqTfqWlipyv4nPzckxLE9FN7tFBoreOb5rJvlJmH+E2mAqaPKp2xRT+J3D2I097ypvvoy6
KPSsrNDjlnIHYCzBvZ5I6JF46sOIgbvZix2W99nf/T87QQ86tIuYRsNU5AHqaPbUf1/R6Xp5SftK
9CGBcm+VHCfGnIAeOK6/o0XGTpq7FNAml4XsRTGbbaPbOxO5NHIdw0QBZ+BKV5fW5mrtkfR3t4Nu
6xipuCxvd1EKaGRAbWvI2jm/tPFsfdjHYm+Eil8oihvOVmWsVgi+kMtSdg9nI4V8xUaKWM5RW05A
uq3S4iDOo7cYrX9ZBGshVPhnDHxSdRWw2MThvp4AhyYDQ2xghdTkLvli45uFUH5LDJOwMVoFYOPo
fgG65U3dm6XfO7GPIdJ7VA7/YlEYAkEPLjkbidq3GdBzUoGB5iDVfNlw5vZ+zJ4vi9g9mo0Iat+g
XfygrgtAiPnbRfw59Ixx0d0MpQxiNxD1ATlLoBsqNDkfmwx8ZYfOEVw8f7wu8tf7zoaegeAUrLSa
w2uMfWMKJee4UTiD03IlBMwbsHqt9SX0JqDC937odu8gCOE8VEYt4fvljdy/QzWM6whIOQDNhuz0
RmYqF2FpqAJa2rzsWjxTy0kAqjkDvtqsnBBTGqUa+dwrQCHi82AVzN7Wg/YmtKVrFB0Mj3CBsdzr
/o29WR2tJ1EH7CER7NTyK6hN81vlmDwtBNo1vKkeKzdyM1ZxdtcVauCf0lA5kxE2f95PoCtx/Ypy
eRCPXtfdztIJZXUz7XpTAHAM4/B2zYCMnYDlDK0YNFZXIakjJvuhMGAwml2waZrFXWjXoH4AwNsL
OjCYg1D74fJGJOVLtKiciiUCdVx6IChLj7ghn/pj/U38Sco54Ix6E1Mmo9u+ZWykUqGQqCplvUok
eXkkfUClW1ypkrn8VDzC61X/6nzEA5c3d9c1b0RSoUCqpVM+ZAOiL8PDNIgtzicO/ZeXhZAf+eKZ
dSSuDHQCAaaPCtH5KDKGSsMBphitBFuCkxzO5Q/GNbNvdxs5lJWHSz+ooB3NUcxNrjV0Fxdoohp/
k81LmBD/54T1pVVRVq53ibTOE6wclT6vfRlA6VXakQ++Zptz1NPwslqrk4I7nbcxac1a665RbNZK
2bwwKeOqZS3a7uz+lDUWYdfgnOpFftcfyOBobhk/L58i+cVL66VsAp3vxTQtSA9ra2+JCZB6jV99
AoL2cbAvS9r1Lpu1UXYQd0nWN1MdHkbpV8XNbldY9eirBSKg/5VJXMEznPQtijomjKGh1CEOojSh
21BDIxJhwBQ1p2LNCdIHRUugDqosVzXmhKQ95DyC3wosIRzrGqft6x8RMpowMV2PzDD5hM3tpgtD
HIN2LQ/qF1D+pKcZ8N6C3TUmh9Z6AHwWJwzNIfEEJlq88lPr+fJxffFbtHxqExugP2Naj9M8EAgE
DSDqk6PgZ9ZozaAXx+DafzE7TS6YrTL+I1LHwAB6CXD/kL9vlhxLo6QMQ637k0VQjmJLeiPGTrIo
1QMrpUdrPi2M8l+ryrVGJuH9UhuzM/H+qBqOUd82LICcL9cOLYg6SD7Tx0FHE7cv3IDW7ofgh98x
LZQidUiQ9BLMAtazadjJG+MA6QchLZc6QG5dZL1toyLQYpM0ZYDqE1Vq3sOYkkOSlbnmyP9zqY4W
ShmGHurtPIKIHm1/a3IK86ZHxca4budotWYj0swUKEi2MUz5rVzX4V2MhnlgS920mtGaecFMzZE3
4iWVovxbVHGYppPFyS9W5VeoTfxhljqlsrpyit1C47I35OsLNO1F0uB2oHxOnQrYNY2Z5HltXT4R
4uHob5Ex9CojMhcBoU+pd1OnScpF0Lhp5u1mtHkVgzGDXfC9k4LbropY18meCwH0AfLWCnq4EdN9
tqeyyEBPos663ziDw3v1Iba0b6TUDh089EGbm4s9XuMevSFs1pcXS7Tr62I/ZFPaZwj5MmMyDfVv
LTM7sTGVkTPLLLIviyFLuCSG0rdiaaa17JoiUFXQfGYWV7OACPb8xHYTKQ2KhWyugcGDzBlw7CNl
sfL8YZjvk5pxWqwNo+5H4NWOAPmRQP2bvi7glZvR6ycMr5e3iyWEigyB/KflowKmqUQI4tBb4YVy
hgjGidAUEX0vZL2i4RVRIBGVoXlbNi+v4UsthviYzYlIVF4oq/kBSGrgZVxvktxsD5rfNKZRmL8S
8LYIHoZXD9Iv7lazV8Yszr4B/9FpiTJgpNfWhOPrIsjABNBkTi8+8+h4KORDux5kjqHaZ+42WrcF
sDj833VIaUS1jBgiqDLNH9/LU3Pd4Q5WLTL/M5rt7wNJh6CwCLTvYbCyKwC3wJpFs7ghIxoYr39H
L6on2pnLIujY2wUAPWCGEdQu+Ddl2X3ejMiBatFBbt4LIIxm8OpjeA2gfJNf0QLLHP3evcg2Aikb
D+E3ZSPF1Hq3WPHjauPd5om3TQQe7vP4i519u6xheyq8XSFt8lzJV3oLdt1Mv+bLH+XsXP79L2/7
8y25WRF1si3aYtU6GVW/dQntYXmrHbMn/mZ5WezcWY4NKxTYXxC44IERjyLVF5yHGV35w4hOdeVm
tjkTpSLdDH8K172D3gmzfcKtxxp12PM0wHf4I5LaQw6RRy6leEi1iW7G4eiVr2XNdAV7N9xWCrWR
yAuFotJrlS/etbjduqu0tKogf4A3UK6lK1LegP8BbPMQm5isvGHZAmuVlD9ds7kayzpX/RSccU6t
8pXF5+pkl5XIItpjiPriV+sa/GF4CvsgwMDLUFW/RREAajSOqZ3EjX3xOx9HR/tXTtWmViiVCACn
ZzqlID+ulm6K4LwovX+pJ7RP1epkqhYRJyj3p7W40/r7fn68bG6snaMifbkGGnO71iCIb27m/qlf
nWH8eVnE/mtps2fEAjdPF70JFbUQ0MdjSA7BQRPewoN0D7j5/Hf0eH6jfceQ6GWhe+tC05Ws46WE
K1GiTCwBXfy8RNCIpAPhjhqZJQDfDInR8brn7rdSKBNrVAGXUFLWviJy82AvqZyQyLkKF2cUEuAB
pO3YXMm1yqmWnMrG8+VFfsn/0Lc9dXpcW4JCy8Cla/irGwHCC3kDvzqRGa2EmeXd29JtaEEdYx4Z
/VKsyJzx+S81Axsc6nVD1rmX10QOhjYwdEBgogeoZDqY7T4rizK0pQgmqDwQ1uZa7yqzkE5Tuppj
/VyODM4c8lu0rO3xUR6qE7pqHcqhQH0L2JRR6GiZd3k1e3u2kUC3j4SCuo5KWADxbOk9cBvZYxZ7
2joyXk+7iiCCFUwAQNOZd+3zrpUasM2XCZ5iAkj+ahNUnfY4uKKbo+OfY8DafoH3I2q3lUYFHZkU
xgvKztW5WYUHuRUC89LsAJB0h0G6Q3qNp9NrflfEJmcrklkwrG7/2D4WS9l2t3ZtHxZQRLlE8l8a
EVrZl49tNwjZrpA27DpqBJVbp/MKBbTjVMg1iofOBliD172x2nG+IOPRO0ppIhjR6m4sm9Kvfue3
57Z5N7tK0GQxO/GxtxYzYqZzGbtI35ny0ERo2EEbwpCHL43e/VqjzLm8jfva/+eg6MuyWJSiXkHe
4CcVjLewQ3QdiHnNkHJOfX014w8x1NMDKDayHBuS4gs96JZL7qBUk9mNidVkMcg+K19feVOpMitb
rkAKdC1znoCuC+CZYcaKM6PkSVBTey5jMzaOrXHfG6nVVqzX+G6uC1QnqD0g+6qiMvfZRnkZU0dd
i1xXONoADwhkJ3nNfrXH0J2B0AybKZA2Tz0WsMruk3Arl9oeWQ3LUOiKApzU/BlBvPAaxcpOyD0g
e4hsZe7Ng7kE+jVTrXfvx82SqfupS+UszWuduKXRFk5VMN6A6PEm8xJPejWugHXP24VbPyFRrK6M
CGA37NiumxjAJuzowrA0xKIrgin1JycD7CkYoAqAKqF7SZ9d407Efusssbs6v1ky+ftG6qpqAJyN
8iKIjG8q4HKWe0W4umxW+95+I4Pyv32iL10f49GnxE3xEhvd1ZgCUDOMQcBXpFxnjrGaWFqzLqZu
5HdiKfFmm6wviTEpjOt631NuvoVyxr0gp1rF41uEh/TUotOINPVW74PLn8nLYsaFypRHeeaEn4qh
XXBnZ6FTYkDSRonUryZrMEzjjguAqQNamMv7TZbwxb9slkg557iu1GIAdm7AD8lRl1ylEc2xjRyl
/lnIjLNlqA89gGYI8zR3FWRNnSumOjLvip0mf3OBfiyIHkELpTLRy3REQJ52dhtV9jozjI+xZXQ6
N831AT390AotaQOwpZ2EcL0q1PkBCDinRIoZ8c/uXbZZEOVn1hGtz5mCelDVa6ZaT6Y0MEJFlhc9
e5uNXQNYIgK1pwJU4afwlQOjrkcgufnU5J67lxntI2TynDdri9kOSVr1LqjfOXbYSE5ajCUnDZxo
y90I4jGVYrOrn4ThSqpvJMK2zjtT8m+XS7kYVVhKKdKQOxZyS3gRUF0jo3zT9yQID+t1+5zed7ex
Y9wurO6sXQPA9Uj4l9EkSXcZxatSjkDr0L1BMdM1NBf+d5S3zmWL3r8bNlKo5YVxuhhxE2l+8rtz
4LUCcCOMb/IjAVKLj9VD9MCzFvYfZIJdGm2t6D6iXzaTLpdit9R5gMQsIJePQFlx2tSKf3Ovk016
89XCFFm08ruWIX4Ipa4jNEF3xaDhORUpL0n1tLCw6Vi/T21kmS+jxJXojw9bkGApkhuKjLM6j/l8
0f/NEqgbZjXQPZcVSPUqN5ptgMCAd4D3/4PwOSKMuBMHS7tPwDATkizMjWHX/w1nJvEglz6CunbC
tlTCFIDiB00wjZtxxGxr4qDt0honO76PfXZLzr4hfJwcdeuMkjHGdYo27zDtQOhhjrxsDiz0BPIj
X5al8AIoNXSYHD120KVh1ZdSiZpHLaimriwm4C6tUF9HU1lre00Vd0YCRWhY1CH79/hGMrW8SUWb
b5skZGhkcQw3txXEgDap+wKSREbNlwUDvqupHwLpp3jTC7WkRhJKzYtmV3NpdSuLqnj/GbeRQYX4
Ul7LRjnUBuJd3mru1d8g+PATS70BkeSpt8Zf7MaAL3AK56fjRiYV3qfSBATwtVZRyGxPgLUXA/Tf
vcwvijt5hFcxOvHv/CFCAcJuAFXms4serLOUqes317nCGMgNRbIP1T0BlBj95Z13SQM9kJLfGN6b
LOmr1kqKDjRYdHXTZCZ5UegabgmCIDE5MigBCVDy6hleDrgIJinGriGCfBq5dLTiofyAr9ncv7xQ
8MtiwEbCzNSvYA2kUQ2AVVZ0AJm3+EDAmRefGejuhlAbsZTH6aQszksg38DtVdfzgyybxeuMCZYV
GDfJTwkECu1VlllGamo2Y39Zoinb5FJBLpUJ58krUKceI6W5PfujH3naK6krVQfFSh3tO6vHa98b
/dlpelZoEPUa2PptEehrh76ko1yeBMHTwWxV6NaiA3rncHmljKOl24GHbOlGrULtJ5VQhwelC0CE
wJx9Wch/8Aofy6IsNBcLnV+Avu3z3guaK5EvQyXklmCAKOdGPZt5gLu3lcoTqgXMxmlfQsYYrDht
BdBWrY3fogLh6tBziskpS+MYOp+YiyZlmPcc1YMqFtcAZwRMAyCBnW6BB4kmaXhn7MHuFxECd0kT
QRFA0yNMvNIvfYFMdW2Yo4Ho+Z+xngWA9RiHdIkFsbIPu4f7IZKevwdsFr/OfaT7fXO3oilyvZai
X5eXtS+C8K2rGHcR6AGJtU7yqeHxkIrjWbpPylS7SvP5XZKYnRa70SMm9QxSe8W50hzyU6vMZV3M
wFO6iVQTGNFISKZv6534js5SlCm7IyvNuuvWJYSrYPMj0TgNrtU2rV4B8zoGAv7qyiDWi5z+KNvp
NemVn3xWBwEJFWmvvhVHmQm8fWaMCVBYW0A41dqdVD13uhuyJmX3xWBYVeJBcwPz+OzOu2TsxFhs
NF+bUjdCb6JW5ZDStdYo5CymY5YwokCbu2NsGyMV+WHyRVTL+drUY0BrgOgrFxk+m9wGXzfvY1VU
HB5qLWB4WiUP1GblnSj7Jc2YOy6iH2rfLFYfNZaIy+Ky9u9FVCDlBvo7jz5MSacuxqWTNRCeYNZR
Rv6w5CZTZ1XxdjNdWxHUJbgOc57GExqcR+4MtqmnpnxYbibQF7mV2z6pjM7S3fMCaxk0HnQdwnnE
bXNe6M8bjLbBWFXL9w+51N+G2UsURVfRWDMSPXt3Hdk0mDRQML8MOY7jWAxTEy4AAJhPaHz3BA/s
I6CIvnxGuwvSeczr6ECkBAQFpYAZpm+zTgVb2OrI5Y9OeRONx65jPW53VWEjhlK/eujUVh6RgOEx
UzVP41XTiYxrlCWC0rY2F+cwHac04JfSLPmnNHIvb9U57fXFhgA+qQC8E/xVKrnDNodf4a6YpUjM
g9IwCSt55fG34nDWtNL7m9sJp/9HGFnuRpiAJpC2FwfVl6LSDPG+EhEfKIzT/4L1QB4HEjjfRfRU
YkLfIFq4kVJHRlJMMmbdRKm2pMIt2rcUmHJL/b5OrqYnJw2ddIbwVzsJTggAnpwxyChXnhZFL/MJ
4EH02QGGKHJHQANo7NFpr0HA5DDObS+2kDbSqHMDmKVSDjJu4eL3YpF5C9IFtt4VJ8Iyxj65XUXE
dY8JRQW8QfRDMiqbrFLVBaRB83Ls1zAxdT5l5N/2AgtM7v6RQT0kQSDFt+qI/uSce+05O5F+zkzY
GHIItLqD9UiSeA3Ywnj+f9YNVeVKDYFffIgPpBi1+tGpJT1PdoZaIwslbjd+2UijE9t5PbTtPCuF
nx5KZHAA+et2nPk+2DWgusVv0neOoYS7ZcGtRGoPtVHJYk5Ejo+8SsE0Zle/6rfxTQOphhRod4vd
omknvFYe48N8OwCDgNW+Q5zelw2GgWsy2BsERFGfNzibNLlVMjkKxLkOZBV8kfH6guI/ghvW5Oyu
75IFHfaugIALcxGfZSWpuILSzdD82e1PBJeMgCnjQRz8F1i2ZOO+rutDFuW65qEvErVQCswBSS6B
G0I5cQYZZukgzuGty9a9Z23bxnDqFPkaQ1aiSox7EH7XGlCuioHRurq/eZueE+qSlCpBj4AVhgwj
psOFU+dlXnEi7ZMlc3Rxz7C37S1EZzYOWe6VXhZSQJb0yZM+3WnRlSIyFH93xwjKNdIjoBClESC5
MMy1hMP8jcbPpBO3bpa/uIrh3P9IoKKyLhq5JJ5B9AvMplOfg70gWxklqv19+hBBOadQ6pdxDhcg
+3f3STt6gCYqUlavEWOnaJ/ESe3Q5kqC2xFIEzX3UlfMt/9e8WazVXSprRHHvg51AK3wQXTsUPee
XCOo0Z3FminYfa3JMpjzABwrgWKL8jZGw83luODKkK+iaz0oXTIxCsJYFSPGoo8qDstqdt2bIurg
eidk73SsjDHrCQ0WZ4/ODZZsCWZ2nfi5XVzVIVgkp1PZWvIxsdeJoX67uqGQ9xsAtQWMN3+2ISAE
1BloapExEB7XsjE1ING1IrOnalc7QGMKbCFd4b/wcM7RAqxkBa2eZFa8AIZMJbrA7sYkv9Udei9p
nDVl4rfurg3rQtykgNSexiIRI0NpuaVHmSMMcjk39ey1TJ8vu9Tdg0OvM5CTdBTY6LaciY86URqQ
CU/1xWzGG6kcnVE64n9g+O7dlhd5I4mKA4UxL7gsW1U8csrHDDj/vS+C0Oeq9Bd3dZCSftPvE95k
xdZ7+UsZPZ8GCogCUraUKchTnHDjiAUWQ28mGLUotFt9bs04Awdu6V/ezd36FCbC8fbmYXbArfms
juqiFbyQIrUVH6T32RYeom/8YinvpDUhdQ1rVMz5PktMIdChPEpt/Xddebuas/kM6n20AD6cm+M0
9OfCjSU/HIKVdy8vddciNiIovz/mWtQ1GYrCcf6aJK8Rf3/593cbC2FqoA4G3xSP5t3PWylITVYs
9ar7WmlOgaiY6Hs+rMf5CIa50mxbc3KTRyUgKAboZf/GChl3M7Vb+VSwUa26JIT8iJYhq3keTzIJ
U+2ot2ekUJzpVLm5BzDPfmLZyd7GbuVSdmKs8N2GhK6P9EBGOxMn/N6bRmaScURYianfZxrDie6m
VhCb6rjHBdBbnm13E4kkmlQlcYP2KNDdtweSgZjvc1Smn5Nb0a495lN0f40f8ij91BSg26tk8D6u
TFHGBLkMUKLCWq+H3tPukMQktBKMTtU9m9iukVLYqE/nBoDqaHSpHqf+plz9ltXhu/uwUUBbgfQv
KGtBM/xZZzM8gSv0DgPr5VUMJg+NBITSacj/f0U6uWneWC19ew58I5IGd1q1MKw4JUYAnvImRlmd
ccIeio9jdGAYJHk20KH+VhJlEHGaIFeUNCkUkwA2Zq98FBhYGZmmQnMlGLPZ6Oxkwy7JpIxBM6qu
61tBw6C/jAZBRzvyFvzAS3aNR+ox8XrFzJ/5F+V5wlugNFmB1K6eoiBOENRVmaeRPgRujtSmw3DO
YoAXRC1c6cflTd2t2CobCWTTN5aHmn5WSR1GT1OkDrzwLvQkwCgQC1w9zlpu5YPwyl0heeEub+kT
/8bqKNrf4I8Vkh3YyO/FMkpCXgGKj0cQ2zNP8jgPWG4M5dk1vs0yyd83YkB7zKcceOiCsZo9pSyD
PDsMDavTbDfu3e4mdf0ONTca7SrHQf8+u5qrHAF15kzuVIFTDXj3zOIaSz8oP6YPPS81SVv7fZWj
eVhPJzMWahZMye6bdLss2nWRokyd8f9Qm5XufExwDQWE5jH3NFbAtH8ZbM6KqMzmrMqRVzulDIug
dRfQHasWPOW3BFG85GQPLAv7AhRHspKbtdHvrjIR47SWOVi4u7qGq2BaM3Lqt9pHbf22chffOA+w
kFYehukxDo9+jnXKsKpdiFhtkd3kOvK5Q+VjQvTacFNXc8SbCUkhwCcfipP4UOaAACQVWtBuMS78
fQf+xwLPx7HZ7kVc9DwvjCIYMF6P+XaleSib22T4dnm5DAs8m85GzIQMs4yLAjPu/X0Y9ya3Binr
MBnO5Hw9bmT0ncz1PA9QA9nrD+jIwPiR7KYBqwtjXwzoipAz50WJVpmiXNdFjQekKj0wlpx9FkHU
Ya3mXP37cvmga1xHjVrmwYr92RD0UtHGXkdUVJ7SU/yovoZ3pMEEJNWeesoy/IeAhRGAndKrr5sH
MiOKnkzv8sHtqqkIXjRMC2gGqq+fv2I2uGKs+xSgqXja9sKPXPyXAignxjdGKJcCAt18+qaO/ire
XV7AruZtFkBt48QbGEsjcA4yJniBGCFJjSlWzmUhrF2inNYKrtEI2IfYpcXR07eWOV53WYDAU8+R
RCn6RUvKf9q5hh/jAaWFJ90mk8Hr63zFnsnZf4D82Te8Xj8f/CikQz3oPNSvMrXGJlS/pOyeeEtk
L+dGCZTe2TyD+/5/I5eKubiqG410msuAQ7sRKaFUT9o1/5Bet0HysH7/N+eGHt/PiywUIZ7VnhRZ
DTh8AbwFLAS1y+qHl+RnCQDEA3hTKoESsgS8cJXYTR3088vlZexfY5tNI1+xcX0iV/V1gjcGILdn
QPKg7c1FJ6oDGvb7+NuM4S0JFD9TD/wjM3q7LHt/gTqIkjX8gwaUz6LBQqLx5VCBfGRYDxg4uhpr
wQFw7uNlMcQNfPWGf8TQLTQ9gAuVpsvTg5p8Ezir0V1Dfl7V2syU58uSdlNFSEUBK10DnYVOs2oC
fiZRpJED0hx6UK38lkC0ZlfibR8UmGfNHe0WHADsrOnuTbwRS+tiyMUcxy9FIAlg/jUJhAKhTMos
JXcKkJZdVY+lEyOMjHubsWLiA79s7kY0paR5ma5ddYa8CbTT4KiELwcDShZyjGjBxT1KSLB0H/bu
/tV49Ha3KdWNplBNJhV+ppd+IrveYQBkZXFVku+/tD7qEhtBGl7kxJeJItBctR4U8yw7Z50edY0t
2hDqch6hu6F6RuNQnj7K0q9EY1B4/D/SrqtJUpxb/iIi8OYVKCiq2vuZF2J6DEZ4D7/+pnrjTtNq
Fu03E/s4sX1K4pyUdEzm9hN/9aWY08ySIdkc51J0Gk/kilJEtJeCIwbjd8qlDKq7V27rFW9hTHxn
SGe3RaEimU/srLTjm/IEp3wcU1uP7fGFqocVB9Eezzz+co5htmY5y5lB5AVLTcSvYFmz0+pnU9wt
/WHf+Tm+zzZe6j2MZD18Q5HLGFMQnXibyEt6ZzWVaVstkQ+gwzsVfcjBbI5PGsw5BwmKGNGewK6e
eVWtFPbUx9/317aJze/ewpI/FmLXJyXOnxPYL2xl9MRFctKBs4Hbz96VFQY95LCP59RQIBBVQbNX
xYTwuYDycftFj9w2MJ8Jl1Kft3cMZoxS2ZCiBf+vLp+W5NkknI4o3t9n8KJQpTiNRj0O0uLaNM5N
zEsV8AwwaCEJpTmEBZphBvlijEBeUD//3ZdncEIZ5lRZapxhZXlF4qcZei68FPy/YJEGSXAkAFDx
Z+6kpTmPU1r1dG5C8UYwGC+5HT2KQXeg8y/NT02wpR/7y9q+HaJQ9P82mVtpriRdqhNoAVCaJfoc
Cm+q8z+z8PFPXtfE5p1jZYwJ0Ta30kmdUfCvQOEyDU4MCkxL/DJNbhT/rwIib4mIlS3m9K8wvTpp
YYvcrTQ/x1H9iHLir0lSbjgbSP/O56PwfQOpZ65uioPQygsYoCN0TFDWmBR8g/qP6jAcKPuJ8PBH
F+zVsphILfN5mRBK4G1vJFt4NSEmur+gbfh+Xw8Tqmo4q7HxVghCnTeNnapq/Vp3EhKeK2uwzd7b
t7f9LsKwgwo+ZPR7sJIQszwsoZBSekCkgmnWyPCkM51tyQM6OycfE4+Xo9m2qaFzR8ErnDbTf/xo
fQuyDTTpIdHnTV412MkxOUyv2lUYqC6YCR+Qt5mfufOPm1u7sspsrTyr1tjrqLEpVajYRGzu2uKX
JSXO2HeBbtV2qPBwcTPiViYZXNTTpsJ5jDSRoD5Jy13dHmvz1mo8ZfL3P+N25ntliQHIeJDCTIux
pcp1/dSAxzryKlc8yaf50N5hsPqYXyZ+lHnzi/ILJDaXvMw3/WSf4nBln7lWNQs67sC5VR5JejSj
+75rnaye3f1Vbh4z70bYRowQhC+t3hJUSfPSTlK3UjjvZ84q2L58o9eTVl2wi714GdaPreB1GecO
w/FCjQFhKWpEtchM46goP6dosNsFNLrKQ00eRPEGx5yzv2W8FTE4rOSmWUddhetuepxU3yifpo5z
u+CZYCBYbnMM1luUDHNsvLDJHT0pbGSl9hdCo3PHwTT6K1ZAb45WNyGBiOJRGl503SEaShd1ELfh
kcnylsPAhIXhBQPXYySKWr+bA5JfYox/fy3bsIAOV0vToEilM8EixWjtnxaUiSyrs80ostEOb+aO
LNUQ2A45xraD5rexT++OZJZIMSONXPSSXdVIr3Lf29vf5t0Ec4uZ0l4JkwTfhpKRUImt2MPdSYca
wy/ppCCPm7jKTSHY0Af9k42EbAb2UZeRrfnoFHEhgZYulotTPPfiTWiSxKuNxDrJhiF7NcE4VCMW
PGrW7Qh+N8pEcBMJi6qMCyjF0WKuOHHbOUqTuHHp5+ABbP5yiWwAxwKpiwysHC1YH1ypiVo3KtID
+sAfe41cTB0HAre/5fvqmGguRnVsY60toCB71yenqjYPWfycDSInnjfDDJLvqAiAsOdTIrHNaTlC
RDlgnkJP6RO7CDPweMUcM5vsEqA8+22HwY0sJaISd2iOaL7HPYg837KJbuiWL2lnK5fDqQdb43g/
HnldfJtxp6M/2UCfFtiXKQisACtECgUTxCYSQTqkkYbFrpaXfe/ffqnqmJCDsp1hmCyjgzilo1nP
aHmtXsgTZYiJPd0Vr7OnGdW1/6D8tolbK3sMNEohycO4r6pje5hcmj83QHCCHprR7o6Lr5wqyups
2m1nx48179a4uZ/QEUNfvW6BtIBxTB3KbBD+kZJThLazafya8HZz0/NXBhhPUUq50ZV0Ar/Qr6ZH
qdbyKB38iGlAdNK8iO2BdpeFd7x1vRXYPp1sK7vMrhZCCUr/GcOAaTAEY4+BDmKB80RHtTYvAo7L
UHDaM8Z4ZduEhSQuI4xdjAcNimzGlfXYu2gZRCMrr+uMt6MUSVchIIh115JoICekpLLv1tAkUHuY
1fBgpab00IZ6J3HCfRNVTB36LgrklCAR8tEiVCu7WVcx5ywKQ+GYGiSueqUBE70pcHZyMxZWlpij
J1MqI6ro2C2p2qsUEhruMrfI3g/oixS/g6SEN/C4Ee0Y+hEx4gupRxEU6syny5RGGrpISgL5NkEb
MnQKjuFN+FChF/IbJdxSeW/Dz0v8aJD5fHNcygJqCiAkBmd7L18PmGBuRbxJwZcxav6+Z9I7z0fH
/GiM/vvKV2o9JFkfpxkm1G8z62sTpccsvVWLlyR7KZUDOPM5N+PPeEINogcZvANUE5H5gGY55d2Q
gfykT3G8nReic3zxs/d/NEBDcbUiQw5x+c4oOss/U3KdFlcGRDMiTgr9s8d/tMLcD3pQZUPQHuX7
rnNSzXBkyDqo2u3+x9nAqI9WGPCtYqnTIyM1gkE1btsxhraoPMmdjRP83oAa+1Uvh2etG9oXM2pz
T8AszWH/J/A+F4POEURy0UxuhWh0Csu73uoHzEiMvAf7the+OwWDxRX43KJRlJfgH3khFcm/+Fhx
myF4i2FCOckgix5BmDbQtO8xuSQJJ5h4f5+JXDTaDXOFluUTCsJ2G30feSQzPANMtM5GEaLXzkhP
ef2qiA3uNjXne2+kYz+4HPtuSctuoZOkWlBAD0nGFAS5zR3zoQL/uuDn7vjMO4g5kcRWTkq9RjKo
R7z241eZ+EJ6P1gczNmYnPu4KAYTxgI9pcXUCscBvJCz3YFUBtcozZVPipcfhmN1MNCDjXF2sC99
Ue9lb7oSO24j5r8cJb/dnC2kDCbYdBqhE3CRm3ELGO6XM+3CoXV15ef8bHGahbn2qDutoFCb2zAZ
pAYtd5eqTxsyldAxWtsAVbruxSdptJEF2ccLrv8wgNEQdSgNo9aCgc63O+1t6kJ47Zh+q64w3/6z
P86coNsGSdqAhylBvDdMZpU12EhSUZuiILvoAmh1+6oNEvozv5dq01NXhpilgRejlWIBOVs9HJxc
HOmE86BzfHUzxFdGGChss36Olkq0gllqFVfR9Mpvm4mX1uEthUHCDJyT0DfspAAF+2As+iOqMKfW
4nL+bAL7ajUMIhpk6FuU5oUATRDNRfVASwW5j/LOvX4fXSj+4tQPJahS8nP+OnzhuCJdxKe7zco4
g5adZhaysqhzkKJB/yQeIBng137zLFe2eK/4YDh00Lx/EhRb5rAu0GXtWGbvw0pKmgjFzCSokSez
wBzQoCbch4dwfgpL1H14ncm8GLCYW1UiVapaxgStMyDE05rmqAzdq9kQFB1xjeuDHtTVgzwd66j2
9neZ84UtBlpB1BBpRY223iFGFz2e3bJhz/qdrjW2lR2X8HteBvsWOb5rMVcvTUzbTjAh7pSCw5F4
6XJpCpxhzY3mHRwY765jMZiyhDkyW9lC52bGQ3tVBWggPlsR+lgMX3THC4iAXqbcSuHm1XVllQGY
ZDLQRUxIetLbC7EOhB71LozNFI9/t4EMxBhJiobQMQyDUesP5SAGCc1oiQnn+OGthsEYWR4TyK6V
aUBqYsuWk1ejG4p3qviXy2EwRoN4nhl1mhBMwlcR49TyJDm50rh/t2kMmAyJZg6m0qAE2c2OUmd2
HX5bzKd9I/uIBbHbjwe2NVThZI0m7neUCL7wCmRRpwiVHb/gjWjxTDGIUWpo9IuWITlN5a3QvjTT
vSW8yMajqP/YX9P2LeS3V8vs/IkipVOUph0khC57lPgVTL456kP9JlHcOeOrxNUQ2j9DwU76cRtH
pSgnPZGtoPw1uO0VSAJdM+giO0/AfSK7aOa+UR44q+TtJ/1Nq7vWkPR9olL2+c5DQumte7IGkfOb
LLJr+IrTYcavP3In/HhrZTBjTocwrpDTxX3L9OPUHn3KCa7+EBVHQksVuQYJa/LMWez++SaLDIKk
YSuVvdzQSx6EQW4yT3AMtPXd9n7pG4fuoDimN/wcW2dJbZ5eE13Qv5+tskg/xGqjhUmcVGigRMGM
bxteLNY9yp/76+OZYBFFjbMkEzCrbzW3YaTYS+3lC6/gxY0LBlGgqN4noRoVgWaPByo6Ab2J6LH3
aC9cTZUmDG5g7EMydGQ+7t0Cku9eKzTciDD9RjQ7OUDJF0RNml9cUXqI9Da7/A+E/dtmQQyFigDE
Q9hW2DqztMoYFysYHfItupufKKFmc6x+9bTVwZa9yAFx/eFPPuK7UQYE6ljoO2lEZquL76Iitwfh
MPEa6rcd5d0GE/S9oILOfMDTI1W+91MQT8uhGzP37xZCf8TK4dMoLogEBA2gnKlCESfsoEzC8fjt
gH5fCBPQMRRQqr5I0pOk3CmqI1h3mX5J0K0PY7P5ZX9B21D5boyJYKlql7FKxTKQULGuUs020RUV
SjfCeAvR0D96T70bY2J57CL09YBv+TT1KPNmuAbzZkq3EfjdAhPHBA2fiaXMQqBERPakJc3vwbsn
866kHDOfEjOCHomQHMtO5El0FhfH6BfhG+gwNH+kOnJHNO5MvNc8xy3Y3IxVFkpi4r+TGC2KXUvG
UzWDHkpN0F4tRBCoDiNn0lJO2pMDF2xPqzaEcwmVT7zNUs0RosqHaKo7qJD87Ad/3xU36pT0ov/7
47EpGb3rpZhESko5zEHQ3mNa7ulNdNCJXfkHEvAtuD3vRQ8Xfi51zr+cAO/GGfhI41zJ8wkLlf3Q
j844b67mL8Jje4G6AlRqbfWOs1oOXhkMlECk02wLAwMeYPzHsGx09w/XMHEwgjzh3KbEKjyxiY3B
z49bzGCLmo+VnILNEfmZJtCO3ZkyOdH53P8wbsRzHQZaQAebCMaIZGLzfXgRUFo70Gkj6zBX4E+D
QOCTiSHaxuetkbevDMiEaVQQWUbvcm/d1Aa6B31LDPa/HS/8GZQZRcSZiQndUz7gLOvQI2t5+xY2
umI/fCi2E1eIa1HP1S4ORN/00bDumxdgSn+bDeTTfHO2jKW8VrumzLQBX0pYYkcYfuXtaEsVZ0mc
TftEZ5vWuaXOihUoUFOJyseqefrLPWNuGaSQCx0cmwQjU9B4RoopOtCpd8NHVuvcHjnWeOthAAO8
yODq0/A+tO7HwwjFgNQdIbR8zC+ihzFAmUuxjQeOTd6HYjBjLoxmbJYZ1eSvozP1OHrocPNgG4+g
gIE0H1RxhIBH+My5IrCMSOho1Cq1jzBqn0WOqpzL/k7qMNE/PKRcBUyeLQYzYjJXCSkaQgcP9Nvy
2yLb1Q/KRjw4Xe6amBlEAi+0QZDEJUfimWZwY5qiQq40iE1Ic+eEBrnLG+jFi6+SgLbYBg0X+9+S
5z4MhrTtkMvhqM/BPF8LyQOpOBhF///PT7Pf5xmb9lS7hCyEoOZPZ5rJSTgokJCRuWrj2zUGGUxZ
hgZmW0ibfbwRi5ZA2jBNhQA84LQwjhac1CN+/KraM7qK3A5jijrn7Nz8VCubTOgValh38VCkp8mo
6oPagUk+jZ4LEQoTWT6dSqjB7X+s7dvByiITeHFshGmnZtDL+Inj+tryooPpmolrfdVtHaPi4Jni
WNwM9ZVFerquXhpwjmIa86l7e9YrbutDN64SbapFQsXc4sjJLutXHpPmpleurDLxJ6SZYKQDahFl
Oj1ZU3kozfB1f2W8hTFx1qv9QoyosGge3NdqlL7E3rZi3kz/Bt0TTtDVUpgAUxtBGnUpjPGkz2S7
vjI8qNRPR+m5gh5I6BZnxZe95qT8lDQ3uuepDWw0+K/Nf0ofLhIoADKxSIIGfdp3E7TSs+vo1ByT
t8lL9agXdnzivbO3rw0KuDY01ZJkma0AGNUsig2Y807ziepNt/70KgZItU0HWtkBpcj+t9y+T67s
MdE/NjkZM/C7w0vbb5U3QBZUf5FtOtPac2xtAtrKFBP0gmnkUirMRSAD0HrfDHqPMuXxzvVN91yZ
YSJd7AahagneqHpR/WzV9kEQxmBcOg48c3eOiW+dVJhBq3CUW+bjMLzESuJIyzFDuymSo4t5HnH8
WU6C+aT9T8ZbHxPhyIwqY0hotbH5oY+3o3BtaM/7JrbRcrWHTIiHijyEfSJ0wXjqIRhLjpQu/piA
3UL2IA2hvv7vROQINvBSSpKK6XudvS23SR0OJUhtglgkziLDROKO5WAP2j1nafLWsbqyxKTq5URR
5zGDe3Re6FMW78RR7TLANeW/MCfQ8Pl0iK+s0V+zOgTmoo+l0TCEQLyl6pr0IlScu9Pk1AGl6uFh
JvW5PXNMNOu1mVRQ34X0jOCZ+tWYXknxi8TTRfkX93j/Wkwk18VIJrLg5qxfJhJe2yp0jIozuAuh
MAkOIihs8XBx2+nfLTJBndSJ2Q8mzgJJv5PBQ6cNj93EmzPZvJWsPhYT0XMuxNCXadOg0r9n+WVT
PmOoRS6CVv2674S8z8SEcFSZIPIMoRa4RKZNTDdPvk8o6wk8rl/uh2LiWCRFrkbDUEAKaXATyJx7
w1FFkmt2xwCib1xO6+1S72oLmTO7UOM6rAz0VKmXydP4q/1GSQtA1eA0uFk+Vd9omPEJk7bP6nez
7F3Z7Em1DKIyBtWLCX7b6UI7hzfjl/LFupQwhD9djmfeU45u3edQM9HCqoJIGZD1MbK7BFyXuYBQ
MycbEhCidSFHqtvEoL2rj3L2PzO+U3x8t8bsaxaLndUWihRI4LSTBT/tfgzDcd8r/8Vbfhthk6JN
EU1GPiURyJpoJxcmGTHLCBIRX8ajVL7kdlRtXwje7TFQnJdLKidj0+OCB9G8i+JHixqK6daRK/nx
VfuAyzK45pf78jifeW/if7lovRtnkHkMUVwZWpSgp2vxRE8CzB38KH7JKNwILjdXSJey4y1sZrRM
oiwuJliL0DB3UXmQ6npIn0YXdPpcrNx8Arz7isGgc1sl/awa4K0erMnt2vGYhgLHVXgmGDgmmTX3
WdnGJ1DVW/GzIPNO6W0ofv86DBQnda4tTY8CsHVPiXLr2o5+SrhWic5wiu8o6alxI4HoNbHjW+XH
fhzwFsegs1EpYT5lURnMFRqdNLTeCTzX55lgwINERljkqdIFcQPd1geZRwC0fcC8bx8DF20fg9ct
jUigk9YuDF/OL2bzVV/c/Z3imGFvbWmf1ZaVoSpYi5cVqtNScWNNjpDwqrs8OwxQGAuppSVC9GAq
4gA2ZbfuEqcd5SupKTmVIc6XYZOceS1rkEqC47XdhZXNdju//sGeqaAPVVSIPoDk7+O5MbYK5pyR
w4f4CaqQRCvRQpFI4UFUxeGYZypvJmHz5rSyx+BcnBRKSaSxDDrUQLKudFENcqVW/BNXWJlhbp7T
UiCfqgpCYMnfB8vvhy918QWCr/ubt52sWpmhn291n25naYqLsE9PyzV56i60Y+lYh+yMupLmK4fK
z5zoed/kpu+tLDJQZxiTILWtGgW58ByHstOJD9NyWlrN2bezne5YGaI/ZLU09C7goaD3Efps9FsV
ozG09QShJN+gbnYB5erFp2N+IPbpbONL92ftDCv7DOzNU0qqiA4nR095DaEc8AcfiRNfpb8w4S1i
Nsdy40DgZgU2A25lloHCfMytaO5lLRBitxy+jOOv/X3lfT8GChvZHLJYz5KgMwNzMf0FOyfkCsiJ
ec8HzkpYNLTMJi3icA6DWa8czfS6IeH4CCeW2TJPUxpLNRZKGpTlD1m9kZcraAzsb9f2vej9e7AA
qNStNVUj3FD8Kvv6STtO5+bYNW8JqD+t2q7MMbgB0qAIiSER7ZOn8JJ21QsH4yD5JKBKv4LL66Hm
7SCDH8UsmnNYooXaxPyXgkSN3rwkibe/hzwjDGSo2qL0KbQ1cVzdpZEbKYmtm39pg7r9Ci1A4EJC
0RiGIFSS60IKbWSbfybLyJnMotH36d66+jwMKAh4DVvjKBNQLyxOnH/N1atEB603eU0hcN+o9v7O
bb8fV/YYNEBfE6RAa6EIOlfy6qvWFh+La+EQevUFhb76Xn628CbYt8oLXAYiNJItRh2B56eQdDud
Fkfi9ZtwPIJ9n1qx0E1jn1l4LAapdV/L4GT39xdBv8TOl2Kb1mNt7sB2qlDOvtbGFKLdTc9Cd6Xk
rW3yOMq3lmNKCgbsIZ+BNCETRRiq7DG/X0O6qlHvW0FFx9bkzPXz/76itRUmjAaLZHGtdSTIlyAx
z7UN7VnVlXNOMmYT8dZ2mFAqiIhXKDiRgixIbzCidaD5iiiBMA59CvLoWehfY7/T2hoTUW2UdlNr
oqxQ5gSnULNEKHnV13qVO+hY5qQNtjx7bYwJpyRrk0UpkXJP2uRgJdF1X6fH/a+09Yhfm2CCR8e8
uVbWfXEaW09Mv+updqj7AKmspA2UAvrUIcfgJkasLLIMOg1p+nKeSXQS4Rfto9Da/ffehfR1hEtg
aI+Jr2PkkUBQSbsWh+/7y928ga6tM/d3oYstLYs6gPvthJdp6zev5g/zwrgcDsVBCCLINj9wTHLC
jaXbaZJksua6QvOlWwTRufLAYX+nBoND+d4FlFAg3sjhJOM4jsYcy2ISaqlQDuCqm+hk+PJtFDTO
S4v7HRkUUSIpHBStsYLYNMhBy4X7DHrJblZXYFqvstYWTK2zhyJBq0Cq3dWxnGJOIBddxRTIRSdV
kQsqB9nJBv1RqWPedW4zqWhKhmJQsSA8XpiXU61F49gpehQ07uI1P0Dd69aPCaas2ov2BxWkFgKu
Tbqvn9Hh3Saz70Y/VWZfGlEQX8in5Fhfxp51kB+WE6UzN24sjmtte9a7OeYTdJVsKsJSQrVDFi57
Et00aWN3fe5wPHjbnd7tMFBOlEGWWhNp4bKx51MH6ZzU6876BQYzpJN0oNOFvBQLb2kMqi+LkI7D
gqCJih/acMpJ6uTc+V6Kn3ufiwHzfC7nKmoqcmohAQTWIPpog5e46TXtBZyOUdCN0FlElH6J/nd2
W0iArdyTwfapj4zagEZwUJe/4vk7ZKoL7bbhoi3v0zH4XpaaScJOyk/gP6by9CBGcrtnbbHrlxmN
nKI9vzbpYd9fts/I3+7CIrwyjkSrTLTn6aCCKSenGh778aYxf/2dGQbKB72JMnlGA79oXtVAGdX6
NRMRGlxNsG9os1a8+lYsgmuCGecJBndO3cvikWN6XZxjzAh0/4HghvO9WOSux7qCnGsBit4o/CEY
Jqh7LN4JvHXXXC+HgY2mE1IhEtABot6+SN5Q2vMTCDxccikGkMUoA+vU38f2bPOqgDy7DIzEYdcV
s4lTKVxuTfFrrdT2kEPMRX400EH0l9+MAZBYjMpI6VJUQzCgLLW6XUq/iHDT4H2QxKKjGI29gJkg
V53e+LJvm4NdGgMrUSl36dgikzC0gQRF8/aYEc7pyzPBoIccVVAQjpM00MpbCbNd8+B1ke7ur2PT
F2VVBnGUiWnyN2281SNVG3qwacR4J2jTeZ6h1pRyaPs2S1bmygLjiV2sSJXU5+D5vB3e6vm5r4fH
3qsDBV381g/kPPeXtAlNK4OMC46CkuDLlBZmsOXcbgbzSS9NOxvDO4vwaLB528d4INHVLmuWPg9k
6Vo0/Lh43V8L7+8zbqbHMoknAUSwzXhW1asm+yPYW20W42SkxR0tgmh6IJ4E0NdLIGjoAA+1l3gx
xxM216LLIpzNMkQQqeCkXrnaEi6FanTwZAGi4jqY87QlOexv1+anX5lgtkvoix4M15IATfbKySNP
UX2EkCvwTr9NlFvZYXZNW6Q5UhMQUZfkPke9sCDHUvMl/ayWnOwOb9OYs70Q4s4Ez0oRNC9y0jj1
EHMufttbpqkIf0NEroD+gNVXkUPJLFprkAK5vJqM61w6l+DFJbw61PaOvZthgjJWE7GLMRx90rIv
Ui7agwquFeNIaihFevtOsImb+rspxs9aibRjqqLTPmwvlOVuHJ5zSHzt26Af+NOtcmWDcbQRrEum
NpTo+VVzFzJivlVkd1ZRHGQpd2UN3EhT8yddZRA++f2lGKcjSHsp0yBimEUu7VQL9NAr2qf9dW2/
+ExZ11D8EiGHyrhDEVpI99N8Uf5LPSlv9+XlOJxpSyyCNrHTN/kaXt/hppevrDLeYWTGXEZhC5Fl
AzqZeW4e+1p52V/aplusbDBu0Xdao9UJbqxhfKz7S1O7DjuO523nqVY2GLeI+kZFF0EcBS2a8miq
PHkMPehNHRrwJ/D6I2jof/LBlTHGH2a9QSuLAI0pmTwL6inFUIQKeYn+FDVeM1wvPAJeukF79hgo
GoiMt6+MjxSCZdLob/P0slFzRxu/7X+o7av474WBt/MjJOE06sSSoAJApNkttMTtjPx2GaWfla4/
jmriRH12aCTTSTPiSnqa/Ulwr+wzjw4rLnXFSNoQA6h+Fp97sXXbYbTL9pxa3wrlnrPcfeeHZtjH
5bb91BV6q0sYUk4woFZ55IAmZtrla0tOe62+8q5k8iZ6gREdWuMSTRAznmPKgymmDchKhWMBziLy
RrMp2ei3v7CupLvpaDmLXwatZ/gN4n08i3fk132KHp/M4REJbIfl+29hvCoN+yyRssoKCiN3FfSJ
t0LtmtWfzFhipf+/ZLZxSiEdKO8hJEXFa0NIZVd+p3u9yknmbl92V2YY19EiYZy7IicYWqUv8eUo
OL2n+Saod4jLl/3ibB47OYpJzkLUR0xjiSkabspHPfpmjQ8c/+R4C9sY1XYjGklllV6qDvIvmjUh
td13buvWF61bnUePDkukk5NeCp7Asb4NOu/fjQbP6nqyjGC6AlEr+liXy866VbVXjZx1jXPL2k4Z
r74bcwBpqdLnLbQ6gvArbTRbzrFrOMptHmAOCjwWBlQm93eVty7676t1CWEqxUtZgSgqPQnQzdQu
heJHreUcKNvOkK4WxpxIi1rMdVbpCchIqPJHcW2BMRtFjQVTdIavQWC1xn2/s7l8K5uTxqYJPXVR
BpWorDMoLuZKJEtQAkIfiHwyoEEXXzQXqEhCdtUdInt+Cb9jqseZj1zRegqYnw+qd8tMEOppMovg
TBWQFR5cyW2dMIje+uJLL/J4H3LzYrtaJoPeWYPLZlihlY+ArBJCU0cLBHvTbIdtUMoyz0/pT99b
GpN8nuLFGkT5DS2JPcznwfg65MQh8V0t3dUNRpZOseloMu++u0m4tf6aTBzi6hmHY46yESXv6AJQ
7AWzp3vEazlZD/qH9lbIROIc6+kAdbwkkJZzbWCu5st+4PH+PhN4VjGHelQL6akWrAMpLsIxdvct
/AuYvPsfE3OFCW6cLLXwZkOFnB7o7U90rr4Vg4pD81g98ujQtsHk3SBznuelmRipjGRfLRaumMeO
OYLnZLJcTRIOf7k45ry2Bj0bZEHu0MedBsDKL8nttKC0Ry8L6VkCswuX2eRfHiW/18ce3kTJY11f
hCGwjtVF8ZCca0c4lCPeJJT1Pz5QUpXK53UEcyKbbQOcCSRrOyW3IGc12JaO+q+t66NT5C4xFg5O
bx/k7ytkUCTJtXaOBOjch9FloRyz5dpIOIHFM8FAR0ulUzCrl5waDJ4M1kHIfy3dn9DnrmCCbWzu
RkxNxIZRBFITdGA6MeaBs1Ob8QtidvDw6pKmv93AVgcnRHXCpZPQ+mu20nHQuiMGOD2Oj29u1coG
/Q0rG0temGOo4KlIWURBfx0IOKdu5GvLLw7WTXnMG7T38QqLPKP031dGrWgyaxPkx6ewewzNQ9d9
K7mMBzwbDPgpogCeQhWqfRn4kNIbcizc3BdvjMfJKQPFGS4NzeFVBHg2GTS0UEA2tCXsgsk6JfKL
iVbn4nb/g23i3+p7MfiXyRnURzI5CiKcvf05lb6p5bUFutd9M9uXqZUdBvvyQkqlRCowmOZWgXFN
ZdbzU/44X3eZPbvKQTyPR4HDKsjxd1bBtUohuTQnenqKlSxzh3ypjtU08TiXNrHufWVvuk8r5yN9
nfSaqCZgcv6hggnASA7VcjTwZsFdf38XOf7wxl28MtVCLxgHFkZKFqjSZOVtCA1hYt7tG9l+iK0W
xKBdmg+LgPYdyNG8zI5+KrzYNV1KHCE5dPiN15/GWxSDGGIuzZUQYy6nW1AxFB0iIK+5OJxFbfuC
Dv10GeJwgMCPELEMaFjPIwIId8tvHQZ0wyB+na97VwLbHmjSLXfm7SPPJBO90HQMVaXDwJ35qN8O
F+CzdeN7U7G7k3ULQtnH+Sjy3izb0fy+Siaap3rQVXTg04bG7KqJjMOQqfdWW/v19Cdkrjj1fm8o
E9CimPZJoiGN+w9dNPF7j1IC8eadt/OC73bYC8yYgIMo7iGJOJ5M3zgux+jCBGLINnELh3eQbN8/
V9aY949VhxrSqChlp0EOtdv2dnmdbzAokQ92hAfffOxGsLVzwnr7vbeyKn90zmiqdXAPo7xTN7b2
fcLDKz+FeEXnF3XQuqEHPe1D549oytmPim3o+v0N2fSEkBSmKhMVHrqorrpkbtPJ4BP8kkmVg0rQ
vjHu3jKBDkYus+gs7G0524s3PEjPg41OiyLGZVQ7RU7jZD8jnpAX9Xj2TWSJClWeMhXRYCETZWB0
YpUYrllkFzwxKDc5Uq47pRzbovZ14s2k8swx2CmWGBsjA7GCjlIcR9/V4UKNfmTpc1fcR0r2J6i2
Xh2zpU2WD6Oig1TQKuzOjUNbgoJ3XNimC80R8CrIXudnpcOD7M0jYm2XYvrqILLSSCmkCX3txUX7
TT2UfuQrvnSCCqtL3Mzn9bVz7THorfet0tagoT31+eEfFSV07Z/U6+JpOdDMxJ9Mmq/Xx0D3SOR6
SDJCArN4kqSrUUBb9uRB/4QTgJvotjbEAHaia3Ml5rgWKdeLNwU06ana2TcaDIXDq3psnbRrYwxk
D3JmFlaMx/Uwe02cullzP0u6tx/mW6feyojC5K6GViOTlGB4cqyICwcNyBhydo2zDoUBaaEtG8PS
kCmu2hrycaXTFYeel0yhm7EDHAqDya2QIYGqw4g4Tw7GJDXTz9E6WFeXRfJTDa9T3mWft3EMdMT1
IECyTm8DeSgPXWULHW9yg+dtbMHarAezzyTcH7ML8i05SkcTs8jTL8XJXT5r29bhYkE/FjoL0I81
LCZmeyMso9IAM26mPC3ojLQsP0/S/yPtunok55HkLxIgb17lqlRd7X2/CD1Oorx3v/6CvXdTGram
uNez+B4WGKCzSCWDyTQRTmce5Ymr2kG96tPXWhljDqxuqUVs6HUctF64k+7JNzDx+k1g+SB7cqZb
6x2K1C+h3XxEDbw+080vtzLOHOKRTKWYypB9aoR8Oegq+n0lCE1wooRNr19ZYU7vJOUj5KwmglbF
X6n6bGkXKq/j87wJCJ79CeujKuhx24NjTFHvKhQLh/591nrepUUd+e/fyhSZ46sLhjBUEIJEj7kC
+UfQhoDuaK/dDnQ83S12PNKoraD45IgmWySUDCmTiDbj87RLEJYgp4otv1WEmzzMns6D36bPo01H
U0VNhnoyAxrNJKVDbKG5BbMJtpEqbpQPzlC8992+xNDKeWObX2tljAGMpUknURfyJDCMnSGortke
Oql1zxvZ9O2VEfrvq5u+JnmizQV0YaLpbRkTW9R35w1s3+0yZZlAY5NoiXSZKwt9rOV9JqYROJrA
y7BPfB2NEgaYxEQfCuEXg8Tl8djeuJNFBpnGGsQ1yhxL4E3SbpNJuRLSxtU1HqPk5syrtVoZA0qa
FSckSjFsWJXgLbbNXfkkO4VLDmagiY7wVlzMvgEKj85Rv1mvUsDZ2O1Pd1omA0vtMqPZvgMXkLAf
Y4fybZW3ZhDurUtw1S5e5kU+70HBM8lgVKJ1iqZZTRyg794RisyZRo+zqs3TfNpUlpdcbGXL0vOY
fCC9XLgJlJj26Q4TTRM8RnGmwm2c+KAbNvdxuAlcK9MMcBlRY1RhVIPieNeDhZ0mRtQbFS80ylCL
duE7zlIpWnwCypU9Bk3Cou6yNlQMcKFLvuYXaEGuQHAj+wh573kx9va+GoqsWfifbDDeohFRLOth
QOdI2y8HbR6Gqzqpb4ik529GqilfyWXBzG97jKvo4mKGSTsKQVyajiWUdlMkUIJ85Owh/dmf9/C3
GXZsWTKFWFs0lPnV3XSUb0eP7NsdTWip9uLkNxLoVxU87COXl7jYPgonw4yzRJElqKO0kINUPyTl
zdS7nJVt3zUnA4x3GDmYxuLEkICbgzuENraPKlp9X5ykxTss9qhWGGTlIpcXqf4Fsk+mmZtH7Msh
KkohDJJj/yFRGrvFMxqTXTrHk+1k3kHg7SX999UVManChPYQ0K6iejD4E1rrjH1Z26kzOMrsSV7q
Gy4XPrdP32mRzL0kibJAoGbfoBSpQhGKEugiXL764At6/dLT7HQaWBLbFKGJqKozMjHoRpFNT8R9
gX5F57zPbF58yILokoXxE11hLj5wm8eGNEEOyVAXdyRPYavZpfr+b0aYW0/IwnbCxCQqQGbrQFbO
MaLbsOfmzDbxarUWBq9ysZwVqFgRkMDYzXdKQg3vv9QDYbLF2tX/l1JyeAUZ/fn1bfbYWSvLDHKl
Qq/JTd2FQV5eFPpTOP0oVJD35Jekfx1NR5FNewQ5fAfVeI7lTTA7WVaZ+DzFM0PRakh31d7ynZJY
RW+qYC8Xwp3gTCCzbWzlsbsUbpKfOkelbPvpuDLNwJkoFKDwarDdrTd6xQ3lddaD6bbGfCa51244
C9088Ctr9GyuDnxG0lmKkII5tJ7k91eU2C15pgwhtF1q7mw4FadWtFmggko3Toal4oAozFctQfMq
YBAsC+Zbq7d1jO4hlTZciMgxgfoPE7gU2hzjgbPSTZQ5mWU/adKk8yAOYhzEARIM+2mvunlg2pCB
+y8IG7e39fcaVeYj1qJWlGUEhVYlfBwMR6j/cRPZodLeMMtKy1I5MO7zYkenIjSIj7vEabwyUImt
/JKQyOZR6m8fi9OymOsoS+ROBTOkEPR98nOc0qOcW040GBdTKd+laHyNDZNzFLeR9GSSuZGsxpSz
OodqX5e+dbKnCcew5jQs8Uww908vWiFqfRrUHdvUJv1DbL6Y9RcaG1ZOrzIXQqG1oyYOoxSo0aWA
HHKoPJH5+3kX562DuQ9kabB6YQbzjqI8WRIedoMDJsp//B7MbUAEeUJMUieBhWyChCZ1lFL+8Xsw
ACHOslVVcgE5JFm34+w2aiXbErgYv5nJOgECOx3amySe6gIiXfJcXhK120nRdBiFFBzRbXEjmNaL
VRV2gT7ySuc1Q/0F5X+7tcYAxEfc0M7I2TX+ghdH5reqSyU4dF+8MF4XHsxzwI8dHFWVMDaHZBgD
o7czdFgmUF8Lg+6gXw8yiFZjL//2T77Ijo9KclUjUwLxjWmUjppUO1Kn/SSZ5P6bGQYdmhkEeKAz
CoNUeE4jMMfp/qxxRsK434rBBzOuW8FScGGhQdQ3/BqFHrfyRlcCURj6N3jx8Ha8dXINBiqWss+l
cBrHIDUhItTvte5JkV+NhhdobD5rVv7PwEWtGVEuCxg6jzKbvJdXxYP+MXY+v5rHprEltIeiFFuC
iNSVfpz/bNvvmpVtBkVSU5v6pETzUt9g3BLhlZc6ZQbG5iA9Wnjjo7LV8z4j9YVPD9SVTQZWqmSM
rUo3ZgQAk6s60j58lUKnwpSn/qKAhGHpXB4F5GZT4Ar22f7iZCqrXmlwTauqj8FV+qCCfjCatTo8
/J3uV0PLatd8jvS/hM6/nUhn8EXRMj2pdVybUzM7lqy+mmp+WY/KjyU1/XIYMgdaX66uLh6Y1B19
+lJx6rTZrLpcNxemTAqM0onLvqruc+6h5IQiOhOKjCS2wmoUC6Rs4ofmZXLNg+UX18pzfpk65Lgc
pomyooJxlic6wcMDnQGdUVO1bFqkD/3kIjD89lFHt+d32mo874foa80may9iAKiZhQhk1cgCxPJT
bsV+2XrF4EK7j/Nq3WwcWBtioCcRMwynYhTno4E6+1H4+aPuGrfxE4YUvQLNq/zXJedm0hkUUqLM
1KsIUsWaPeB0tIAgcEu7ZUBZcL6Uelt5JQM76CyV0FiNhitDKkO/H4b5xeiGDNyzsww/SrJk8c4j
HQd0dAZ0crVMlpYoBMKYqita2X3Sq/8WWrJ9O8JiEllP0dxf1cGIxIl8LXAT7JyvxLYZa2MYQbge
4q30CqT1zNzp7BrKrUgB8wuaPD9kR4YEIo+DlCINFR/LJ+NFR0aIGjQyV4N4TbOzXJlzO2x+J1US
dQtjEjJoev58B4dqHGXznCSHSpGpKFUy3J13hM3hBGtlgTlbtTSpYNPF+zMJJL+C4Pqyo+T9X5u3
wssattBThP/DQH881DGpK7RpL7LTmk9T/WgWLmcxmzHKygb1l1XaYDBBZ1obORgZepR/Db+/LB0l
h5ybsstAR62Az4VKqYy8trvtwGFlmIH9LtFrWVUjUMYNLiZ2fMqTUySO8NS+DB7laqhG+/xa6Zf/
FDasLDJobyXIFxIZWTYQRLQ29H9S1BwHsPIsffglJzx9OcYJo0XFUEYDqXGCNn4CTs4m+coTcbUY
xgkXSZJrZcAQRihGuqdr0lNrUX3MNnk8v2vbkY8mKYZhQhLKZIFPU1ox10oMqw0YblocOsBJHpWr
zK7w33t5/Bg3doybL2VeT3ZZNFT6UDGnxiKgjnMU8Vmae1vuec+pTfdfGWGO2DA2Qt8vtOAXQ5pS
dnRHelZfUUtNoJ4rYdyjeaOU8wlPH3wTpVZ2mWNngu2BzIjsDmVnukNrOKninf9um96+ssCcLxPE
pk0GYdtDW3oieUNimcS8+VO6O59O1MoGc6LUrl0qVTQJkBAXvq19C93UUQ6Kl9/zpoi38WJlizlS
AySQhDpD3gVzy3sLfdWO6WqXdZD76X1031/wSAJ4+8ccMHXKrW7JligIw6OcIQcTP1mjyInTeO7H
xEyWEaP3gib+49aN1SA0M1shT0bMeyHy3I0JlwqzmOVkqmeEgzMkBlu7fhyeoW043qCWB6wdKw8C
t+cdcDu6Xn0xJmJSaKTRJT3a2kDwRgPC+Hq86TzaEh8fNM5J3nxFnIyxRUuznMemjVG01BJwR0Q3
uujXaGQyr6GYZ8u8BN22NRW0jwaUPhSVOVy1LAwQ4AjRgKHpdtY2dtXe6EsDBeSnIr8uet5B2/5+
J3vMQWtjIc8bQxb24ePynXZzpo/6TS75ym7yzIsOA9L7iZcf5NlkDlxVD5hiz+mQGCRRm+jVEr7m
ladVMUdsxIi8UggQ6FWuKXMmyIR/qsGys96oU1Y7InHH/7df09rJJHPgxMYywN4lxcEIDq8yCoTx
Imyu0uG2FlK3yg9x+NMqb+TKO38WtsHkZJY5f421JF2ZaOCjiXNnMe1S/jFGvO3kGWHO25RYejJm
EGGSJNuQ7HF0Zw9Fp4PmgQYw3yVP2qHA24+X5eKYZbOvsgnV1KSG7ocxFF4HETwdlHldwjnff8H/
31vI5llnq8oTwayhw4D6VnrxwTpoj98lB2XDy37PW9Vfwp6TPeaGThcMKM0VxAzBB361uM1Nv1Oe
hwvN61/SwR6PUOt6iy95EzD0G32+UU9WGWAReiNSRh11mbxx1Om2Ml6S23T2rGvjZuL2JNAlnDPG
oIrRJoVeVhI5FMLbXPmWRuwWKr7lq6C8tIMDaT6vzR5Ac+WYPeepS8/ZOdPUqVbPjkkC6Y+Agxj0
9VPbPVbhVdjs0n5XLLvzJ4/rNwzI1F0eDW0CdTzxUNwYe8kO0ZMw+vG+29Vgc+b1+fNOAwMwQz0m
JokEcPLID3n0kCiqDe4fzpo40KwxcGLp4awpC8TPGvSxIBV5lOx6Z9yhj2V4B/fPjifGx1sUgyxE
JmnaWbgKkgLPGSgZTtCADR/Or4rj+rr4p0sM6JiciwTEH0mAG+5Ap6OsQ+7z1sLZOzafamhFo4uK
JQRF+dpOV23in1/GX8Ke30eYTZharWymRoL5BIQFlJRp2oO05Gb0PwZLHnmEELxdYwBDAikLBHIB
i6BrDJS95TXefyMKzDmvbKbUAO9RVcjIQhvlrVxfgPDdK+WnKf5FVIMTN/I+EAMN4zhBUnyEQuIQ
vWsymKy5jEs8CwwkFGraQxB0lgJFPSaqL023HBfgGWBAgGSVas6loQXDS7nv3B5kqDQZqqXgIUEr
ohtd8x7LPJhjSZbQJlzJaQf+E4xdzD5EtnUHBO+YjCmeVHR46jalVOYskwMLbGYAWZREy8CWH6S/
ltLGtFh6kflkl11gjEpHRhGd6aaLmCc4b5djlk0MyELeLOqCR1Mtvs7msWu/IcQ/b4K3nWzqTVgA
5A0auQ/FMbpTwawE5VFnOYg+HYeY91/qZTuFpWyadB4XweowBHdoUbQWU4zjZ7aa8q4N6tdnLl12
dlGsK30w4xhfxK4pd3N2A2EIBIimiwlvfLPRjTDWEh9myz2/nRz0YHka0rFRahm64sHS65hqkRfU
rXEvmtBh78wlqCwe+ScvejMYEElEECIKOe3S2FUPlJQfHMtuCVoFynKm+4WXTfZ/MQu7ucNItsmY
kJAlhR1sz+ssD4URBNLpbGNkUz1Q6XQVZTlQgH9IoSJcdSrofPPqIdu3zsoyE64ORLSKUMUMmQz5
1dyL/XwEq5oBCokR3sqVid78oitzzLVjqJaVaDFGmeXyqdJvjfYFdQuMh0J+r+MKp9M/9slvV8Yo
3K6CxbLMk0kfoLDQuaOnuMTLL6vnaIdUgifvZcPmKX3Lm/i9Msh4jxERudNUEP3TQe3cto5ZoPnK
HhyioCOjAmPKLWhe0T9o2vmNbAtuc1fxZas3cW71K5hrqiSKGYtNCCrjcEqFi7rvpNKVdaFPPF2p
h1+RvDT6TlWbCSPQfd5rdmXU0uhUmUiuVFK21+KsDZGTaq16HZGxOE6YXgbdHpb3PISyGCT52FuO
rBg08jeNzF+UHAT5VVIIgyOKxHgsunJ+l+YCw2gLwSicJ2epRGwta+NLVTO763LQMezXxWTq9+D4
WwpwNRZq5Rr1qAt7UTJaSHWKYfkzTJL2TtFa4Vety3362Jfg47fLqVpsWe31q6zA4GNbJKmflsOi
2ZJSj7u4met9RcrasiVjTO8kIakO7UCs2SmNsVWRWx+Que3UFp1YJOlG3sj+9jcwNc3QTQ25ASYo
hdibAXJzSIu0SHKCm017qQzvPDjyTDAp6EivyTxX4NO3OiiyQNRGu9Zbzut5G5dOy2DQIQO7jNKo
eFaSvvSGvLYxxGrH/ZE7zL2dYMFe/d+GMcAwJfk0ETmBRrKn+GB43gtX2iUNfa0bXifeZhJuZYqB
hTrL0IrXjMUh1N2qkBCA7AU0TmaXw+LMM6dPczPONiTLUnTNMkWFCelUMndy2kstnpFkr1xUmENK
9uKeF9ts4/jKDvO0q0ehFNXFitANMXqCrbjtIy2YUjFD9Zn3Ftr+WitrdNUrZNWbfAgnCQ87YW/u
yAWo7V35RcMN9V/cjZwdZI9SbEqhQEbsYAM6G21ARBy76U4OBm/xQExx2Tk0m6M5BMyVessJ6DYR
3dTQwq9pmoTb6c+FCtFsKkXSRgdDeGuzOzV1zh/i7aLwbwOfWGSjpADtRrFQSR6Qkl1C6QPtT7WP
jl6OI256vYmuT0WTTQuFoj9XQvJwAKkrEGnO1W9Lp183kMGtFvkySyAY3hLXkKr9VxZn0VFD/GlT
ZlN8QrcobWdCSqyaJ1uYoYSV76X2PisnW2q/ZYLmpuHOUjgJzc2VrqwywFgIKVKmdQWOQfLYkguy
eHBWJ4fEp5jZMleSZrOYtTLHbGwrL3VXNnARYU8H//qddTUcMFq+z3Y8+drt58XKFoOSkai3CyFK
H0jX5m2E8ar0Urnq8GgSds2h4pNB8LaSgUq0RReDgdaPYHYGtzs26HUy9h/6Re740rsQC7wQ7fEi
9nhvxI1DT4dU4a7g4VeUT+PzmICAEB2mey0TIwja1aIRB/3udqZJtpTsDcUP25/nvXXjPoVJiIwp
igVNEnZ2OetSg4iZCCnq+nJqf0EORC84fc1bkw+wAdkUSzFkUTTpb1jhZjZ0sz6WIEcfXgb3P100
lWFPF6ab4WGFZ1Tq9t8ExT2/sg0Q+8MqExAi0sIAtYK2hai8kJMbK+MkZTeihD/+PnPHJaSYJbB9
odWXVPftWEoeKPwuJ0PojoUhJw/nV8OzRn12tYetCkL7KJyjQ9Ye8skDlZU9KscBndrn7Wz6A95i
2BpEpJrI2KlJqyWJ0VqBWN6E6dWkvPYSD/3peWVeKJa4ssFcLxEU7xazNPqghewNeCpz8Lto3rJr
fomQRKKzdufXtAUga4PsSC9JGgvxnIjumV0HNoDhQn9oX6PL8P4/PbemsvtHgwwYL3o9gjCgGSBG
3EF28WMi1PDE3lbQYAy9rtCbODHrpref9vQjUlr5RzFEzWCES3wQY8upZMkjIucq3Q62Vi8sxuFV
tINH6Uj0IDGji1J3aMuYID9KkWVDcc0iOrQDfT1+ioiJhnSO9Q2/BBnYKVfA+OVUK8RqkFc9iFPp
WW13iOfcM5TiC18Odn5H5DLjm6XVzp0qIjMw+RKdf/PQkpR8U20Rich5r9y0vATuxsFeG2TpbKJk
mpK5hABkOTtifUwx8DEWr00ecQ7B9gb+XpjCuKTRxctS6OgBtcDTH/0wyweTcDBqk2ZstXkspY2q
LImRdhmE/ZABaGI7fKquJ9EOf2hehnlJ0zefp9qOJ7v/JnH8n7c8JkYoFyKWJIXpTAvECd9MwrXC
+1ZbN9kfH4uewtUp08VIGUIFj6jJL98XV7K15xSpOYxF1IG5Nw4l2EUmXvcTb2n031dGUzlsChmS
NoHZ+W32LoHuIX46D1g8E9RJVyZ0o5nwWkP3WCITe65+WbJot+ndvxlh8APMUOXSzvD0voARdCGB
Im0aX//NCIMTVbpAWzfHi7pW0uehk5x8FgobTWv/eJwYnBD7fEgWi+LEJDlj2dtTBDkGnqDzBjj8
cXExXh12OklV0qGZP5btTrgVQR5eDpKNTlDOpcyzxHj2ooZGNVUQxDZBeUGK1E7Duzp6F1oeDvEM
Md6sVuBsgpYzVLOwhqV8ijKnrmNnqP4tkPnIea9cusAUlgW2muKgDm7fFrYlHupl5hjZ6tj+4wN9
8ulersRQhlwgShCHDAOo6HEe9sXevB4g2Oab0OrisZPRv3kmfJIYF1fkrEPwKccHqd2noeEaSzAN
D1GKx8Gv84eJuzzGy0MkkxezQKRmPlbH8DAFEgboTLfxTAljYCm6uHmdJBtItN5QllJXB0kluJvQ
lpP3R7m/VJcrKefgEC8cZOsOEVrF0wqp2YP5VmNMJ6hQdc4uxsiD+mJ/LNDhx6P7216VrmPsW8IF
yVrU49iIjAznOGvry15oH/poclJuMZhnRv4Txjsk/gUdVMTI2yg2KAbtorpZeNfRX7bvtBgGlGpj
Qag5ywTF09GTUGDovokQHKBTc9Wl5YqcxAZFns/ufjLHIFM39pqZ12YflFNhK7KbtISDfZvbhoep
ZciWouHx/ee2lXnTF3GD2DISsjdtgUBlaz1GCaeguLkOyg2M8V2ko9iJn3FZ4jgPKV/LqLhiijJA
8fyV47oywSCDJI6ggyJSGPSH/8gfI0GedTY5ojubvjoiO3mUOadpE41WNhmIyPRcG8HEh5aKsbaj
+i2SgepeY1zF+v788jiW2Eq2Iuc91IiSPFD0vZBfhsbLMB7r7JFInCVtvXQs8bQmtp6tmkSPsg6S
9sOL6HQB0vJOZne/QpvSGPJ6oLjWmFO7THna5zIGUmcQEKvetNePkzO7NLebOdzSJz2dn46TrFs6
ph8lydLo/by6F6esLs2xgmqlujN3i9vv8kfLAn3C5NE8DHaTR5C7/dlOBum/rwxqy5xBJnvO8HLz
pmqvGK+VCkUid8w4YyRbZWx8tpMlxv27aFLBu6aTQ4+2x3xxyrspQP5zl3zLfpEHkdjDFYiYACLB
ecfcxo+TXeYISHMdGh3Ipg7NLEFw+R261i63pMIxwjZ8YbC1iOo6IkGq+TL5qTe3is55Q20j1O91
sM1eiYhmvKyB/Eo2JG+y0kBTw+C907beiOuPxGbklXFp8MDWooDKHBR+fSjfFtCERoF53wbFLSWl
zRE0LTx2y8248+Qc7OCsURLBqkuNHCbzXVTA8/tugDqkSb+d9wXeHjJ3SQMu8VoDkzAk4X9M2i7V
v//b36dusjpNHakXyJqbKRYQ2618Hw28bO0mQCgiJZiUaAGDOUVw5kUg5kdNzbBlJ3YMDKpADQCc
6P2NyA2NNjdsZY45PNCYA+NeWE9BI0K5YcgdtfTObxn9C58Q72TBEv/csrCsiDQsKKXRrER+6PbL
Id5DY4hzPW0eUFU0EOKh6qnKDM6BwY7qtcKxyeyp6fcOsl46dw6QZ4T5OFLYiCIoGYQgTO0KYyKy
lx+IZ7py0L4Yt8k+vx/3vCtjE8BXC2O+0FC3kSIIrRBItduil6BFYKmpD+V0PU0tJxTb9IaTLTYb
ZkpxaDXZCClAc3TyRLTV9vm8N3B2kM2Dtakwa3XXRAfdjBw9dzNSOKThuNxHQP/J51brYO50Tc1z
0CBizzCyHnsksvVDF1BOK4JGnNkFGcM3ctRtDYzm0657LH7yct68ZdJTvsKJBE0iqUySPrAA5dq9
oFXAOt7QC88IA3ZTq7eJaVVjQMofCviXqsruuZzSm8d3tZX0R6xW0uNOR4MaaImV+9a6oq+12O32
6kP+IjyKfncV3ss+Jg93hXPLC8143sjESkmlFEvcQeDQQtXYUC9D8Ss3rqqixC5J6JJgK2PVrEEJ
ZSqFQC1uCGo5Wsd5dGyf3ZMBZgUgyNYjhdApF21ytWh05Tl1ktkRutyreV0f29t1MsYgoILEWyUr
enqYkrfc+lUu//8agAWSwt+7xYCfVXRqhLFGCLDKP8PSF/rHJXXPo8P243ZlgwG7bNajUEyxYdp1
/q75lMF8OCCZAx2zxLO4TJfbJ+j3kj7dTa3cj6kwFYFpXhjmVbIcKl7CjWeCSfxHeliXXY7XLQQQ
L7LxSU6nvTBxcPsv+2Z8lAxVWfqQtV2d0qUvJEPGWBhKbBUCu9hBpfKZqtWXrnghcMlPtzNT6ske
8506XeqrTm7QBAeBXMunA5OULEFESa/wkrd+z+1CoJD9GdJ/W2SvJj0Le5A65/Fh+Q7lQK9ED4Ju
Y1rymNiEW7Lc/GiaClp7UZGgjcssL1S7UCwMWs4TZPlWjrTMKeow9bOhFzl17O3358kW+66OtKWZ
qqgGyQVUs+jCzAfhDSU8qAUmO8K5fjfRfGWM8Ub07uXhhGbJQG96J8ygKVK8VepLI+D7GbfoIXcy
Xmqbs5dsu/iiKDWCCuSryily1fqqbHKnB2P2eeT4+P6f/EOjTQ6iqBmyxqAfGSa1a7qMKgT0mV08
gG7MFzyU6V/8DlqTlg9CgF26oyTSGMK7Hf3sjmpwhE4KGdv/Rmto88Wz+kEMXLZNq6tN14Ov50mO
fC3SbDk6gvmSs3CeGcZVhQ5UT+hXQceAdd9GgZHvssGbuD3q21/x9/ay79/BsEY11dXoUNrWffJA
9vWu2aeBAVbS0EY85f3gid9wFsY+h+tBFSVtwVWgZuZBQNOvWWMcdZn3qGGe9x2eJQo9K/DUF7mN
CwPMSl3khdmFoLwb1rMpcXmO6N8546LsGxgPB8NM8iU6jE44O5pPiao1r/lVXGGUwed1M/G+GBMd
llNPhGLBFzNU/XtvDDdLHD0Koc67eihkfFoVMuto8IMqiy7T37HavT6Ko6arRrzoDJeuiexyC5SC
i7dcQlKYg5abi1oZo59yZQyfv21KgnkrZbqXhsFtRFBgF5wlbUZtKyMMlLRCPxj1EmJ+bL5KEowh
dzehKtvqcqzCwjvve5uAvLLFoETZzz26eKXiAAEkd5KfNfG+G2eMsPvVfCcZUNAaOXk63hYygDHG
XZ5n9ZQeMkx9IWXc/ZwmvBzi7Nv5lW1fbKelsTe2YhRDI+gSciWHIpgCOgStXY3fadNPdG1xgtPt
CGhljbnZ2jiRlKlRoedzOzY2VSqP3cEuv8vXdSBD1pDbjszxErbbYtKjMjditQc5VbSffErHQtBJ
JTiWM/rF+0c9xikeeY+iv2wrOIxVaOIC2pmnZQb2ySjuugUiPyJmPNpdvkPWxh4+Ril5KknbSV1I
2vyfNQZFpq4e29REX2vpGdcm3dVrGuoJjvgDlDqUNNm8wtDOw5d852SWAZV0zqMiHdADql/qIPb/
IGd/gEH6DMh2vOHy7SNxssagSppUpB5ydNPWoChVqwuMxTot73m21XUN/o2TFQZWCtKA7muAkCgK
AJYDcqdLIvd2qwyeWReulXfHscfs5TwG2fKlcvzKNgszWodkQQf1h6FxRaK7jXIryAnn9bZ5j2K6
VtFRQ0YmjkGWMiIgkipSHPh0cUASow57c0ydtgrOe8fm5zrZYYvUGtoKqmJu4oNFWmgYEXuZr1uD
k4j9yER9utdWVhhAUTtNEptEpPIqHcgpMJeX2eYhv5gwuzwFNfJ+dNahhzgI2McuSFAH4UV07D5e
qgSNSPz+5O3DuPpJTKCShIOptCNqsT1aozOnadDOW1yXO+Ik7wTqmZc4IbTSGF/yJrc3wW5lmQGd
visN3RhFDEUWkPKAjJTk9n37ZDXWftS72SZ6yHGmzYsRNQBDNjGgJ6nMaZnQ6ShVEcLnJBhQAox2
M+SCKu5c8LYvncwwB0MOUUFt1TEL1Hlfz6+LdJgFHpjRzfnsSScbzLnIorCuFROlZ/OSymm0O8Fb
7pYd6Mk+4JPXw0F/8hlz7ADEZMWhkPdKGkRSUBeGA9H0Nn3Ti9FWzYcx5xzG7UP/e3Es1UljIPWv
ANgOfV+5kdm6Xai6VaUdKsgxnz/3KmdhjPub1pykA8HYeJYep/lO443C85bCODlY5svEUsf40Bae
gUnNeSelYF7gRSo8M3SZqxh2bMK5j0CoBpWHLADvgvGC2UG09VipXUN91kWW0B5+IinJ6eTYGqCy
xNOR0phLdSSW1WMCETxuUFh02rbzCzn9JQh9gK4wr0Y5A3Oqul38FKC2dP7TbSeMVrbppqwWrYK7
XU/zKkEa2aRiySAjnjWn/K7tRLf2xb15Zy4cmzx3YRAkwdiptUxE2NdD8kvU9JeRN6m4jYon32fA
IxlMWa+kkSDjVkm2vuxmYSfFLyrPzlbj6x9fjkEQE4W5DInEBHeRULvjL4hTfQh0KFetr91Kudsh
/86laeBgI/vmj9rI6GYdc9N0vA+RppPEGKay08vOsCsMC1Aa1kK1lZFz9W6HuCdnYZ/+RGrUadEX
OGo2tjtLMx47IlZupcmvtWTJnqQQ2Z2Rur0ZzbL026hSbPADZZ4ldrzC9fbDYvVjGNQZ66oxIwta
uKWX1mhHgQABGqoJWGi/I/3oinu1cc4fFg5AsHmCSQgVNaUs9mER22MIRiMdmtGRM4kmxxLvCzNQ
pEDyTBUrrQuitugetIKUx1Icokc5yTrv/KL+so90psVUTUNjvanWzRYNUiC9q73/iEqZN5YXISFn
HbqdfsfrCtk+mydzTPhWqEKWqwTRdpVX930cPQgiZUyb/CKW/HoKOWDDM8d4iShr8aAYC2bvNXWx
k2ZxGq1xZDX2FEt0Yy0avvTpTutjLqsoHnvMCcEtdWvez53lmfP4Iy6TX+c/2zaInswwHiLMs550
iom6vf5Nj76T0T//97luwVxKeT1pimlgHLqxbMiFlq0veqlH1dGl6umjDYub3f8LnJ4WxVxGONF5
W+cgeh5eMKZ/pMO9ajDdUYklEExe5H52yQNT3j4yl1EpKGKst3hNWCBAkLoIHfic1Bh3J5nbaIIA
fWRJuCSU+/Ip3Cl7FGrtyivR7e92DuHKbG7D1GkXmUuJDFaejqbQBKTxCbmdB6+okKXlce5zzLD1
EbOVG/SNRmFQQ/VHmu6WtrPz2Dd0zgn+y63zez1s2+E8GEYxogELSg1FQGl0lo8KE0biIHnO8weZ
tywGMNTIzFQoQyDM2+mHeV965CqE7CSdaslTO3cIJsxNqoRxPewjr9sTR9v1QXMZ/+R1znBck2Xa
mYZCaqUUFcq2uGriXdPwShQ8z2Q7fAWzjBMrQmNsfFS+Q+jSFxz5Rkjt+EpF6Jc5wysHVKjrfX4C
nT4lAyrtXMW5lpQhxveTQDiODiiEFrdwlwvlKt8Nh/CIkbIX8djsiLvwjPP2k0GXJRVzAjpt44P8
V7mYLxNXd3s3vstvKFtB5HYci5y7x2CwRUySSY2EZAp0ybTj/BjKrZumJR7lj0Xxztla3uoYlDH/
h7Qva24cR7r9RYwgAa6vXCRRli3vdtcLo1wL933nr78HrjtVNMwR+qvpl+6ImXAKYGYCyDx5DrUa
vWjwLS0UPbNbkPk5kpMyAbATE2/DSL8rsMhOsksfk33s1dPBLBaSdxLQ+8p52YE+8AqUNtcsV7+P
QOxEeKvtO9Fv3+HJeSUtSk0r0yHP0DnteN2Np0moAiWywV1OhlyHVqNkBQfFOsp5ZtfKrV7vBfsm
MsJlmKxdtAKSPhkurtp5cGVv3GeQAHPBDebU/sTIFx1Rn/C96n3hY/HV6STOZFJrSeCbaYsuxr4z
ju1Tcxryc1iDtN8PGjv/Ye0GSX0K0uBmeAH720zQi3CWWvmRTcNVFUp7Sa+cLpyPsZI65mId9M50
CvMr64ckRuTJc+VJJYJpkUSHgGjTmPuvnA3NcTU3FRWpykfOmJ/ZxM1wgJbe9XBcnNbPvOxJ5OGC
kOJhSDIK+nlpolGSKv9k7ZVWiR7+ggji1UcbUyO9SnHWyEewUUTghZoOwS55XhxG8YULg+jRtLmL
6JCqqolRdosfY1fwD7qCoIjDdc5Mnrv4OqaCYtB2OX1lg0sLKR3nNA3T/CgVaW/HVuFMPfXMtHFy
8iNtIxtU2M/oCjl1YT4JQouFzicv/2Obn2iHQmgbdxOOzADSkT9xbu+Hg/WUGS7Tywx3iwCntn01
Wdnj8kVthQ2hgwnKG3B8QZf6nDvZW3ecd4x6uhQRQG/fj1fmuMyhgOIvMRa0CFsv2A/foY6zl27i
6+KwONpPYoPnVAKY4a9Cb2WVe9FMoblUubxAfiVykerPPTj/cDm/y/fKjVZcLT8xfHSkgrOTecml
L8nFe1ZUCghBEO/Q/dv1AIhUHkh/hBKWwi1lEbPKK3rQVe3AKN/nIyjJFmiPTgclt80EKse/JL+l
0Wl+iEAAQs/hLiNtmdbVoI+/aji/YFodYt+C/F68oyI/3cxkq0/I3USgnx6CZ8eMjhA6PqoOhXLt
+E/5OuG8wXSaM74Ix1u2i5ork9x9pIW1qg/N7p0thnFQgWbCZ1SC85VI8nt7eGJli0s5wSDlYdCB
g7p6xaFd+Zje2Tela56MFNUgNsIjA4zWXxmPjQjrK9hZvudFyTjWFsavjsl0pef3rQjcud1b+rM2
fkayV7soiSkTANbsxK98KHA7oEkHszeBOu7sylA169/Kl0BwoRQcFYTLNeXSW00uG+lxietbCnXn
DsU8SRsErimIc8Ill6grrLxVNAydJqoTVoazTP1zuPyUun43lw3q/eXJmkSSGdsvn9WucumlmjOa
yHVQHI2pKo5aNmIyNJqWaA/6+xhymEbSv+o5HTEvn1Q7ddKzJ82KLWInSxZ1bjimCRisLBN0YILz
U7TvnC/npMvGiOBWvShuUTVoPexUS1SSEHgtDwGpKxPLCjPpoN4pAOD1P0J839K1vgZn4lZfgsQB
/X4lun1sPq1NlI1kAzUPInM5j+ihas19hiat3jqkkOwgfLLGcyEiQ2Sp5fPZ8ccOl+0Cq2q1qUuA
gtOULPdkLVK8xUhlzISrJd0v4dJ4cdd2YBYptebL5TvI5vezcLsihqrKoHb6eKDkSxdq6YT6Xxe6
Y7ezlEdl8P43E1xqrQclX2aKgkidX6WG00OzfpJ+/m82eDecNCU0QywDiq12X92Ny0sgAt5teuGf
reLJ/EyVmtXCVCGt8jqY3KH+dnkN21G+MsBdzxaMccXtglgimg1I7XfVg86tq9pltsObeDceRICV
jWPdsAg6q5bGUJAG/+RPaDcDg010H3I1vvyUQMpocNrTfGKYVqE4/Gdf+2iNcwQzTdsQKZr4yxl8
SvL7o6h6G47jTvZ7t7vJd8W1qIzyOYg/2uQcwxgHMx/DuvSjxpeWkynFdkldZRABhzdmhT4Y4t/7
SNBKENZ4R4AWhQGwEyQKO3nOzoFbHQpQaPv5dzZ4PP0TxYyKGriOH/TxsgdtbrCqEmoRNhnMH4Jt
pOvd1JnZcZw8rTp3xc2oC4J5cz/hMxDnoyCcMzkfDS1iZkoWBT66aXUgubQFE2M420krYk3ZuOti
R9GVA1oY8yIGz2fdj3lgTdqUHQH4Xl6hy+Eku+bQVPvlzrhO/dktERJhv7u8h+/EGx/T8UezbAdW
V2wZzV6iAWzhV666xxAgXi3NVfkDUqJfKOaHPKbxW6O0H9d7WZCMN9rbH21z2ZiMWpkqNXRh2TyE
9GoxhUB0FJSjaVOv3EVfiOBNv+kxqz3mQxKJwUwJ9ngotRu9me3cqHcVmQ+CTf1cOvi4MC4MzVSi
XRJAsoEkh/K5Ocn4moEfnoi0k18XrxPKd3xO1h8M8uEYLks8pRrCsWlAQ675ZMgEkSCywEVCN2jG
gI4qa68m9rzYpSnkpdnaNYpZeDQ7Mcar8lWwtsnTXJ4WHM67aHgX1jBvi5d2R76pu3xXy7aonbBx
BBmI6z8W2aJXzm9KUApRzSA4LOCqDD31iEkSp3vLMV2pvVMLiPEB7yO1HwPOxLirCiEzAuOf2F0J
rdsyz9rkqF/Lxxlk58WJ0QCD3PiQvWkmqvxQdEDzST+QXebFbn+o9sHNL+IaUdV240RkPwYqlha4
EwnYIz5uAMnMdh4w3AIuYtkhTuECFrcHFzFIwSRfEuWaz+H30RqXazJ5sVIpjkw2CGw8TGda2tjw
/Tza5KF/rZ6B7Lr7Fwq1n/0KZllRTWF8KTL/SKM06lIdA3JQqO092aMH416+ZXUgHX2U8qUVADFY
Evn0gVfmuLdZ0udtUyhTcuwtFQiTMIjscGzeKM0lJ6fzcq1Ad3AHTepMhJFif5m3rAH3jklujQ0V
cPmUzuZSxnUErUH04qxdCerlCcVKJvkQiilA2F+7ZI1LptoYlVSR5skPfzKJIswK2Sj5x17zkryU
30YAD5s9Hm7hAxFNlIssc+lVMmIMbMrQ2AaZPXVIFX2TmZpGTzC7t1h7LRNhSwQG+RdZOU+6ivI8
PEjVvRo8CeMJD2N7ySALKCJp+5xoTXn1EflZ7yLJStoOGNkjzc0k35FIhGreDPq1Bc5Bm9SwskAN
G1/XwWQt2dUZNN2OpbuTx3QbRYX6jWP+44pYfK6ybNvERiNHxexbD+VNeZc9RC69J4+s9QUplLeo
dAxRJLBM8tk3LV1WGCWxxfNBKGMSkaKV0JU+qXvZiQ/a2wB24kfZp3cEtO6Vkz6A6CB+u3zwbyU4
jf4xyzlmbgbNJGma5ZvFbRk+hNYTDQV3C4EJfvh2SAsTnUSz8alya1n/yPUdTURls4276MeMyX0x
3UwiSbKMBp3gcHFGiBvFngEMG0ZVpWt2f+nNf6GtsrW0dZ7mTmN0n+Wl1mngy8HtMv3QlZ+tJdJ8
fS/58Z6xNsJ+xMoZ5bCcwKQWQ54UXBQgucXKpPv4lL0wMl9tH0Pso3KS6+U8o6J3FD5Bt6J7bZ47
AutFC4IEw6s+md/hgYVb7+l9fJS8FuEXjmgTiGpWm/G+tskdC11Z0MWccez+4j5jOCF6Mx3Zd4Q4
+/3lENgo9370He5YKKJIatXAnP3kBN06N/OBwnOr83KI98UVq2mPj8TOvohWKTp1udAbtSQsCuDF
fWPRgdLFzSLKnFw/9ck9YcVAZbQFC2Vp8oIn8YeCmlZm1ahlCD2AZYfBWZfNchcHCglOUAoLXi6i
j8gfC1NYDLMhYVuDJ6gPeDVeh2ZllyegWxzJNUXmBHcmfk5roIUSqXkSHevGnnaND5G7q9yZvzce
2fXn+SB6aG9cxU1ZgegBFJVkImOG/GNcVrKEm3+PF8z0TQagDF2l4aDcmBCKwO2fHDCcISqzbn2/
tUXOUVulSjB5VM3+tJs9HfuZYDBlN3iose7Ll1xkbivy1+Y4B83J1AyRNhi4LjGD6Cc/+MF36Ydy
fGHMPopoHnMrm67s8cjRSFlmraxRI8ww0teOjiV5M5SULgeBYFE85rhQLAn61uA56fLSrqdDY4p0
2rZO8vUy2Fdc5Ws8E3XTaCzdt6bdUvljV9q95iXiM09kiDvzimaZQa+pgi6UCTbcy55yaDo73asu
3Rd2cz/sgcbY9c7lDWRfnU8i6+VxZx5aCTUAt63u65DtqeR4bxgq9ZQmfTYIHockuJWb+hlD5HeX
7W5eyoD61nTU+yHRYHHnYFGpbby0U3hUzuVXo7SrXeyF1/TatLuv2Q2bGJS+C0xurnVlkjv7JNNs
5CzWTDRP7N5j7AKq0+/Nf8bEnpzgLJ8B9zpM17FruRgiEbSyNj3VArYCWhVU0/j8GUD1KoqXKj5m
+n2VvlqtoJgl+vucn4aQLsbcGzH9RD/kEKzKRaN1mxmS4C8YIGEyUPPkXGXMIc9pTtBIa3PQlUB2
ztVvtdbWAba5AY2zg/HgR8EX28oha5Ock0D6Ee2uUZ/AzRl86U7VLsH0jWwz4Zth31yPVzWg9gdh
WYbVkvigWJvlHaWN1SaSiwpwol/kksWhRCv83/BNbF5X1ra4cycyh1aNFpJh3jprPWYu2RmhXbyF
p/S04O0MrMEugW6KiBF5y2HWhrnjB6cd0EtWWPpp1Z2mKd+PReJd/n5bz9a1Ce7IkTo9miNrmvyC
zOPrkBvgCk4lkl+FkWbdh1lm3YFxWn27bHXTUVevIIsrFZay1k/qSCb/18Uo9aQby/umQvmm24+H
v4BPsOfl70eXxUXe3DWlEphRelQe2tkufEb/p9jRDvBREJN6HdSSRR66dVasTXJnxWDGtMi7qvYL
PbEb7aTJx6xqbUUErNuKv7UdLuTLKlR7qhUQddNkRwpvlsRyOllQr9p87Wng9jUV1EI1EDF+PGLp
XJpZTgMDhNmJrzBJNztXbSiueRbTdQPUDVOeh8tOsrmDK5uca8pznmVVpls+Lu2OJd8rw7euSewo
FYTAZnyvFsdDQCTdnPI5Btl5xVS7UIeX7jO3fkodZc9UfIancGd6gN4IznXB+viaI3hsMqXtJMPX
pPzGwBVMxUhd2T+jO+le3kn2dfhkuV4g5/54MwMnHqDm0JPBllFSlaESRpWDEdxqkmoHzctle5s+
qaOKahDwGyC9fPSWqs5lEMMZ4XEpK1S/DmDRsY1qd9nIpk+uUhf/uKJBVyfWhBwiH5kmZ+otb+po
Z28jesNAgHyxEhv4S2GFmgUuv5lgQTI1tIdNtOK400BLKyNKQrQg+swtfOomYENK5SsVQiBMSqU3
bFETczNHryxywUdieYi6WDeA8W2cci6v9FH5hqFTuxqoDXGZv6mMETS5cY3Q8G9+ztmIliaY+gLq
68/ls4ZnFpDoIWRdnelucoxjY7cPqWtpwumCrYAg4FLA5Qv/grDdR7cp1bRZ8iiUfFNfHmRluYkr
85y01T1pa0Hsbb6V17a45KIrmTqVI+rDQ7qDfKrHyEYBlJh7mzBd4L0omW3AwEx0kX4vjvfWkkDG
Ja4nw29e48Rpf04uozWR7iVH+RIQB4phTGXOcpXvgjBhwfbJXw0F1X7VUBWicQcEbaw47FSd+MGX
6hRDsinet68Mcd04kScq5G59QjDsQhxT1aih61zkZ7M5NWUZBH6cj4XDGAhsqKA7YOx2CunH5ZWx
H84vbG2LO2HDPsBzrAKDSmpUtlW/NSK5SNFiuJ0Llo7Ik6Lpfjsu5cHMWpSj26G1u3gc7MYgRPD+
2Eqb6wWx/331jg2KMew0kML4apkablCq6k4Pmq8QXmzdy1snssRWvrLU1UNJxtYw/CjR/GYxDv0I
rsFcNCi+ec1br4jLlQtpWi0dFcwb/yRH80gP3VV31B+aZ0bCFziSqICylZvX9rgMYg5pRYoYbQv5
DtetW+0wXRk3XY6ajbQvjiO0Fe//t43k0khY1Ggeo+rmy8t13ldODEqmXoSk2Tq+V6viB/XGKdMa
OqNbGBgPlJ7QTpvix6LKHMt4XTrRtUQQVvy0XjfIhV5EOG0AYrwq+ym1e1300mbbciF0eepCMslo
wiXD5BMIn9U/wvqUB/dd4ap64WjKdWIK9c82PV6xgNKh76S0XCzjNQM5wwGlG+1h2jGof5Kii19A
4QMaEnjC1WdT8XLBPWjr4FZXRrmAlod4BDJJNfy4+t5C4kjLZrs2HjWyr2fRLOBmslrZ4kKaxF0f
VcZY+4P2NkmVS6czkd0JCk6XPX7ztrxeFBfTTdJmVRM26NBfF7d9Yw/ue48+9qqXIHSp6bTu4rC2
eeD9zUVobZoLb33WtCQZCZq6g+YmJvgKjU45Q5XkS6BFd7QXkutvlsBUogNqAvyYYfJPg7wExUU5
q9kxKe3SgGQxq6mgEerEJw1ih7jxiTlSt7MmKOohqwPKdYyxf8zOc6otqb6Yij9mbnDNEOPTobhK
r3E/qf30NfJEjZGNkR+T1dMVIHvB9IZr+0eLGQNTT5jX8MustaPluxU/EutsxTuijU7ae6GOAYBE
cNxteuzKKHd+NxCnn0PSzn47eS2k7SbLScLvwSw46zaDcGWGi3xgApe8hMIdeHPScxSlD3lc7ga1
tyUwtVraX4wUfdxLLuh7s7GA/w6BIHVQKsJIWH7dHKYjwyeFrijDbN5j11+OC/s2pSgyZOyO4o2Y
cW6diTE7O8YePB4HEWndZhJdbSUX+rTSDWhNZ2C+pDGGYF9kS9/FOhHdzZl/fzodVma4MKemOaDk
BBVtsm8QcPl+2YNqED1Xod+LXJA7vo1F7bu4YQ/VMz0Hd4yKhcmRK2B/iZ6VI4OnGK78N3eGP8vj
gXjzokDKipjJ0WgB/kvtVvXq8eflLC34UjwoFXIGVIfqCQ7x6lxYuyC4Hkb/L0yYLGFAC5xBvT/m
jHiiYxsGJq76yr6tnrTRlUXKN5tXEQDPKDWgLPVJwGqcqAr3ohjlVzXHKI+dIdT73soOgLVBIUtl
uu38QKWhW8UQB8oERdsGLeBvmIyD8lfg1m52Y571HvSPZDdh9LAW3FW3XG9tmHM91UhCKc1Vy6dx
4OjhcQpCp8gPMXm6/Jm29hCcML9rMVyW7WmXd6ERA7xL7zF5aFPRsIbIAJ9f1awYZOjAHXPpNtKO
OvEuL2Dz5bxeAfP11WOlDxXwT2OaAbpsUHbyi+/FLr/uE3Td1DMACk5NvFG2zRsR8nErhtZ2udSK
ylguaxKo343ximgvM0i2pX8Ea2MHK5/q1ja4jNrry5CH04R5sHN40NA+x8j/CbPD0H2AFoogsYq+
FBextA3SHKBDCa4AhVKMmlaYlLq8oG0T0ImhBBcYaG1//FZWgbXIQ5EeC7CxjDF0aQCU/RsThmwC
zo/5HL64GBigq15S4LZiyZPql7B7uPz3N49U8NNrRFNAvEx4lH3XhdVcBdim0WHD/a1TOiDgfx99
HIVF7s0NWxnjnGyJaGuoC+pQCflpmuBhFc4cswD/5GLIn5ahqHA1/igYuzps9QiUHXgbA6sFHWCg
3KDmuC+NDLA3K0vsPIu+1MQsrxJLWuycTv1V0uGt0vZZt0viyhB0lrcX/ecncdfNNKOzouqYuWyH
r0X2kxSCo4nlzktLZluyyhhjpNVho0NUnk11M3J6jOCBEVI4AyxaB+ftc6DVucZcEZyh+ddgr2D6
2LpRH6NndNGKm+po+bPg8rD5/MIEyO/PyWXDKgJphmLlMxDwvTeDeoLMx+6N3C57NgCiOd11+pAO
u0o48byZDleGOU/VYmMY41qe/Na8mbLXNDi3xUEQeqIN5dJhGRZx2poZEFqR3YAQ/1U7JA/9aAMf
HQ+24migcwdNxHeBWVGIcIkxUKBVM+kW+C9P+h3jEZ2AY6y/dWB+TjxxzG+MVqMdudpK7uyvNW2u
5BBPki6pDlEVvaC365TRcB1Hid0t+z4sbR0swqEJboBUEbiQYJP552U0SlWfZ7Hk98o/kGl3aCGq
EQhche/uykWX5EXNUnQJ2ufepfELZHoufzTRKrgcYqEeVkUjmgWRep9L4E4Yni8b+C/nwO9Is7gs
kvREiYOoAEj/WJ2YV6i3g8Oug1CwFFKnibaMLXeVsqa+mws9R4daNR46NbcJOY2pgKB+YyLvg9/x
gJ4gnapAl6ERNh+b3ezoxwKaztMR03joYlk3y02FwixGSZzSG/4hh14U3oI4s7gUEgZxtqiZHAEO
mTxCNuR6uCqu8thGmNnpg+GK6kXbV0dTNimFJCieKNyu6nmNrnUJR2yPGDAEIPqgJugQkofYXxwK
ipZ0J/n/Asi3udCVXS5Jh8pU0l6XyP+/Qih26IHHBFM7NXhukqe/KdlqK3Pcvg4L7hDWjDv+FN2r
ykMvwhVtOqcF8CUBTF6HHsVH51QS2dLCPpX8InqCytIIVoZSREvNfuOnM/uPDT4r0WQewkDF/EQM
OnCm0WkpT5FC3FEkvCYyxEFPtBzPvXSAT4SF2dty2n0NuuKqq2JnsFRPkEM2HWG1Ki5L4d1pjsuU
4CZyrYJunx5yh1GkzTuy+1elQ/b3Lu0il7MqLQiVYcobRn+cPLI6d/wjdSJ04HbtOdsLxSE2s/Bq
fVyADcMg1VIMz5DvQKoAc1LidFfSj/IU2MSOH3KAKXaCPX0f2r20SC66utQsoVUCHLARUAWIryoa
1AMKidJ5Not+2Sl5oF7pepDs5zJt04Oh1jiHyCCBW3YxqPQ9DUZ517eB+SC3eo9ZRZBxjo4BYRc7
UeIx26dR29+XHWkzR407OXKKKcr2kOEdd7Qfm1ca53Jgd7XSK66h5eMTG4R/7Lq6uKHTVJ+VNKY7
EiRhZS9VZp0iY87xQdSBXi2B1QJ6VKrVjabV6U0pEeVgLX3iNJKByegyynRHrXvDhGJB3D5ZGVEa
OwP7y3HCM/8VEo/ddWSq2QnkOtKPolCrgx6k6RuwMdJsy7kpg1okzkp30PXxmNG48ohaYFQhz8mS
2gBXGnulGMFXhdJX9WrFsXbuemjoOGofBzdx3tU+xVSielspnYFZLYUAdVNmBtCtqFg8trSgDxWR
47cozNQXa1RQKTbm5raI5aSw8WBO7rU0RtdNViJ0mdWkeNOMoDDtUSpyDPFGcehp00gtt12s4kay
RkS7FGUF5sBTANzCuJu/GaU6G065yCrU3k0tOGhaGb/VaRi09qSCXd6WB70C3repVBD/yMWx1JKp
wzD0EuQO7dv4oFoofBxlLaAHZZrp936cgslZury+rlQtPRC51+60vC102xhxHerkiiiu1FgteqKD
VmdOaQU5hblRyh1tMvMvhWwVgZ3STrvqGlnbW9UEQrMZfUfbCONEcFHbRLiglf6fvMufl6bS1KnJ
VFHJXf4cHvIjBGsVLziBaM4znvW3/jDfieh9RRHNXcHTFridugshvzqiRF5g1DR9vBzAgtPE4m7b
RUcXAhWCxjeGFzM6kPkWU/OXTbwrYlxKEdyJhUn5VosrEh3TJY7l/aCmSE1xohR+Odao6qVZKwOX
KpXW3ho6/cVI5+Q1MXXtGzDVSuMErZTOTh3r+aOuT8lVVWcV7piVXtVekMjKQ7gY+lNHAtMX/PLL
JwY01z6etXHdZlmUJQxsqrzKz0ygxfKCQ1E7ihd5aLCJDF7+4FTmzsMShANDl48m2AzVPRTeOtyS
JMdwtLvgDDjmvwCJbNZcf7s1AIUfl6iUJFRViGYdVai30hQFlsGdp1fobO6MQXDnvexsVOYOREzE
oNFMsLpJ+YE+k5Zcp4YgTC9fKIDO+7icuG4sK2sQpWXg1ebrMHxL1We5ernsGFtW2KyiigINUQEk
+mhlAap7jhOMUQSQsBon8y3XFxf/Tz8OE8E9XWSKC1BtRCc1t7CgpKvtaDjGJHfxflPT18tL2vKD
9ZK4II0yMw77hAL3VH+LRtMJ0m9q/FRIlZMZ/3cpOnQq/mwfj2mzhrAnpRViloF6U9E6RZPZUIe0
J+Uv6vprQ1w4tQn4RyF9GR6LFkMMXxX5YBROWAoAuVtuvbbChZBRj3UrZ+A1CTHVvJi2BDjDQEXz
ayIrXPBMQ6mUjYzgGcJ7fbxTml1leZd9YLPZvV4JFz1ZRDHxrwB8y8Qk+7vFDm30KgDmP2ZeU9ui
mp3At3mpjonorUYswKVNMt1bIFxUlL0x1Z4uEvYR7R37IasHfSjlWRpDMNQvY79QbmKo7IaC+Nls
26/3jssJI+Tsmxi51DclDTpzTpikkBpJcK6pu6q8UjIwdEVfqSTID5v1q7VdLkE0QZNLgMeymQ9w
9WE0laB7PwM5yZrO0L677CIsDfBn+doalybGGCxCqtGzai4jX5c8hubClxMchIIPxg/DqaTPLDUY
ouOk3RfmXTBeVdPj5ZVs1iN0WYVQA7QH8Zhmv2HlFCMpw56CXM0fvkmhm95Uu0m2yW2/WxyopmZ2
fyKgQUI/UBBl22v7Y5dzxkCfc6uItNkvMsdMIHBV/rQwynh5ddvp/I8R3hu1vh8mPECPZveVdq9m
9BwCIBM/lXomsPRfHP+PKc4BpamdoiaucUJVd/1wquPnLrmfe9C/FPsqeY5BHpIGokmL/+L2f6xy
jtgSmgSY/8NwmgS1FiVZ9gMQ9HqSetlcHNCpcvKiew3Ay6Cb4ZUU0/3lDRZ8Rb5EIqVNFeQzVNXb
oLb73rWqzo5T57KRrevgykX52u3cg021mVNIsUXFXRuF11D/FXw+9nU+B/TvfeSncUC810eDjKLI
EOeOPsjoRfanZqm/VtIA4tZ+L+E9dXlVm8VcNL8oweSBrFCN+3YlWANKNdPAe1LaHTizTmyIy3IC
8yyjnlsB5iEwuHWPXxnk08mkDPmAhx1jbO0AYonOqYNJcwQ6xSgJuKj/LrX8XuCnMds0bvC8V9gE
PwXZGsZtFcDUtH3zlSFnQrc+WLemp4mWue2Tf8ySjxlt0GY10RvERN33X0Oq2JmiPknpaPexdqTl
ZA9JcAVa+9LOk+5qDM23YYh3WWrYQKs/Yx7/9fK+b8g/sIvenx/E3VmUJahyKcY8IiMMW9zama7o
/YBXFJunZoIkhqcieGy6b0+FN15ZJ8vtRrvEf07/XP4tm+/39W9hsbZK9yi6DAUhFtjnHHLEJCuU
WnfQkzlBwRFoMOBB8UUEJtmf/Bxbf5bPvtfKZEubuQlaFOQ0ADMlUJKPqJ/sol3thpCThq7UfAhE
1Dfbd6o/NrnTpWjDupAbkEe0Y2Id8shqb42G6C6Jq4coUOO/yVAYH8JcMkQRdJ50PZoIVKrSefFj
Uns1BetzQ+tQkDA291EBAoAAFoSuCffpgt6a21lHGaSbbrQZV6pF8E7Ydg6FldNNqmDchTsu1bE1
wymBCNgCDQFQAe9RPDNv6Y301Lv6rtrL4J45i1BHm+G6MsodnFE/LWapxVDKlvdaazqZUrhNJlja
pj+sjHC5VtKCdElrsF4QCkBLFDrAYHoyWrpEjd3L/i5YD59lgzItamWK8bxPTgPxJirbMnQ0LxsR
rIdPrTHktTCmCJb/Fiy7cvomdxgUit1Ufvzf7HC5NI5MDOrgIQxqvqda+qlPV9VwICJ9qw06x3fQ
3n8cj1dBq1Sgd+QMl9DCsotTfF/tQEjtku/qP+apdkF97+hXFJPU40E4i7QdVb99XueiKhvTtJvj
hvrTedrF96oHgPOtTm0Mb5+KGzCh1Xb+dnlTNyHcOgFZscrCGMQzHzNiSeWRABECwASmO7Pv1F1e
0h/x/psMTMiA7/kmkoPc9MmVQa4CkCQtpIcHkJlLeEKMz1N+NEWYZhZBn7L8ygTnKSqmi8ekR+4o
i5/58ph2stPKJ71rndAs7CR2wkDUn9t+u1BCMdNJdMu0+KiW+0JJa63xu1d2sKZeWTq6P5+pZsu7
EGVCE6z7nnotmhXZvrr9NmzxH1CNlXzSNevXBwSJzi7ErN6yt0BFD3YBQe7a8lBTY7K4MlggAG39
6C2NHpJOCaTZT8ubEMMTk4gEYnM5WAQ1wEqiQ8ODS8G1DDbT2QTic8Tj2dgt0ECZjmwEBfQMYga+
LSy1JYOVVtV1MBvq3NlMg9LSixBUkmHgaTpUxFoVyO3dMqpOU7wExiMxv+Tq+XLMbb0EsYUKSLRN
RQd5yMdNlIxIn4eYZkdo/5LxbFa5XVfXZV/ZWSy62W+FwtoWt0Aw7uXgK4D+g7qnO3pIIRrNsF4i
qPi2GQzEmhqEBlWDu1ZGclQFGttHdp1Hkxo8YExiS1Se2iyHWbjb/McOlyFHPZ5mpYUUL0bBMXvL
SvHVIfSNO8VLvP4gbKZu+fvaHvepEkAG8zxEdmRSpM3teK1cqbdQT18cxrw3vxhAZrxc9o7NA2ht
k/tkQ92E8wAmYyi0hQflDG07/Qgupyv1u/ow/GTD2xX4qgqv2AufKyx8+cS5Ns1durC7iyrP3S/V
Dsku3PTa8HRUrjJYE5UAN694a2tcqOs67TDYglpw6xnf3mlMb5GeVfsX3yZu4k71qvmC3RV9UT5P
pxgqolEr+fNevyse2aNH8rqj+TDvFvhQuBNt6tZ5t1olP89AlzKVlxgk7VKwOGn+Jk/UlVVBH2cT
92jh9W5hMByX8vfizOphY5IsVgoSobbyhfFPaG/pdbLL9yDTeZnw1vGgL3mQvueK81evuLVl7kiI
rTJW0QO03i8Q4IaFck7pDHhAVl+hvXKEeseVSD5287BFjx0jD2CmRLeHCxFlpHKVNwGqB6fCT27Z
R0TvF+rAh19vR3R+XyxXZJb9VS46WHHE0DWoS2E2m1vpWMg5aFJ604cA05JmXq7eS+TaSIQTPhsH
hAkSfYKHD6icgRTnDohEAwIYMo0gj8zA39P46VV81F3dflEcmkGc8d/w+GwEBuhLqCKD/hZ3GH5g
ZY7HqSlS1Cf7ubB141k2D//30DNBl0BMqoKXB3q8H5c1TY0B2AD0xszr/IY8M9hXiPMITEjPHZZk
uZV72eLmklYGuVifosiMl6GJjmb5A3iKqXj4n/4+X3FM8fqeK3UEaUEyAaTS/KzC8fayifcRSs7p
sGnUAEBP0wxEN7dpsrwEY4mXNjuB5mP7HBwZZDv6Kd+qtmm/44jAcE3sFAzFQlqGTU9cWefOdTCM
Q23MJIM/9bZxjm+qRzYEll/rt7qbm++Yah3cgvoNcCeXF74RbFg3iBk0zJbinsS+7SqhTRN0Cls6
gik4AuAy7NAJ30cNtDuHx8uGtm6c7BrGbrVgFVd4xpI4MCQAcNBio+fCjw8K7hSDQ76xG6ckvnFu
+uTKGhcELZi5cr2kaOjp2S5I43sSBdcLiLMkHBL/j7Tv6nEcSbr9RQTozStJkaJKKu+6X4iuNvTe
89ffk5r9tqisXOXdXswMMICACqaLjIyIc44tzNKdWluPPQofWYHkQ6v6a6gBmR/Fj0NR/gVJJcZu
qLoCAJkImYbLWe6lRTCipQVRy53kyc7kBzFY5OLHCqpLkcuLElnh24U5alEH2RDLaV6gHgD+RtWp
cFMggANxa3es0Lku8KhayOd/OTy4JMCYYpnw25Q9xZxGqyxUEmFIXrFr/PlGAMFoB5a86s5ytV/X
t9J5umh7Mkg4IZFiWqpOt1PknQXPPVjRQQTf0x/dX90B/wE16RGdlCJIIPMm3Q7vmOBjfvvPmeUV
s848MNc+ghp0KqehEiYAZrV40Td2ttr6KwG/xk60g5C9S/g5W18EXT6C2NYBP/6N5sY7afck2pbL
C6HJfv76NaZuaXjTobJAfU0sCoKqFWJyWAF5inTNiXCVlbVtyi4eZvZoShzHwQorgUT/tEjF7Iva
D2WXd0Dgv4zvBJIOIrNARMfsi3EyfGUnIBtmi5yTxHJXW6NURGJlaSR2uY5OT+G4rIdU0HZ17UWg
BL++xXh2qAg9b+YZmghqfCgXqCLNEkz0dq94UiRzLJGF+bJweKGiNxq6LZJBXZ5tpkV63Kxl0Evm
sbT0F6XlSsWyrhfyCv6XDTo2VvPQSibSTdd7ENjR7gjRceeHbgJd3yIgTVblbeWWPrerizmNCHRM
2ZTBW2BQXjiK1zhR6zY5iNC+XnaGB4bun6k724YTPWsN0g39qeSS3jGeAqasWpasI77CK5bKtRm6
0dSlomYHRT5qRYY+nhs95nWlMIJj1FIh0YRbE/QIoHe99OldqEmh2IGV13wx7vJfsbMicS5/69z6
VQIXY+ure/699nVoxChwzpKJGBl3yaVRBOOGWkZgo1uqVyTfnASqN+F/X3WAEQ35V6QYoPthUZu/
NEN0tmZpdgjN2wg0tkb9cv10MS6oSwvU3AHDNaaaBYKm9U49aMccybTEQV80IQyAABMXmsAIPi4N
UqfMipNRiiA9HEDYsQwIjMZ0h28xupZAElL7Pa9K/3Xjb+0hi3e5TujgWIfcREJjnic7S/0h/FEt
v9HHfH0imdvh3ytl0F2TZSEbi2UBJNoYTmO8hqHd1hy6WM7UGfQrqSzSpojHFZnCMw9851iEX59k
KyrP+MarWDOu1cuZo0IlrZDMpi/C/NC+r57m5SAoI6mD6Ztky05n527sdpozAbqg36wOicvBgu9D
7SrCJSu4XAkP3hRTF2vWpa3QCjkarMs7FWmi7phlj9dX8esVQIYMrlwkKw0DdePLzWJNQxa1A05D
nLSHAenzMeNpdbC91cYGVQ6YxETqswgkBsuD8JTcQmLUt24BOpgf14f8lUxj+2Io9np/fWiMLNvl
2Kh3VRWHZTON4MKSBjs8/UMOEu3SzlHeKujKq3ZcnuktM1cAJoo77K8336V5ajeZRmkaidnJ5yTf
mAFCvZQOOfX/hGT/yBWFO7hwzrX+H47N56JS+8YY57FISG9k78qtvR7xHHfz2CG9F4TQI5Kc6zPN
3qef9sjvm4fcVAk92tNEJRAXJ27fVH0vDn+um+DtU+L0NiZiCaIQsTUA7Bg/tsbDIHrX/z57znQd
1xvB7gNxcGlg0htDT0orBNJg9cgTEV0Sd/9A5P7yKt0Yo3bmIFTK2nc4dXNT3eUzBIFMdH/3KqeU
w9yBGzPUDpSnXh7hpPPDqjjT4g/LYyW9q1mFlhReEYK5BTamqC0nFaWVmhEuOUX9pdRPeb7P1ICz
RMw9sLFBbbNG0dskF1YwNb8Pux4SyURLAuzzxwYiOYWbuNyDxBsVtevqvDbSeARMXwb0aUdUmaOd
Hqy+eifEjgnHJdp8KS6eUSoEKnIt64cWcRbBAYaN0w+vksipT6lkO1+G/nBOm7mkoqC+F2o9USwh
MIxSP2gZJDps0SyWN7Dq934KysI3sUlMt5LE+mXRBMXt12la7CqeOihpgFlndWSgF0q3lqLpKGsr
sHWzuL6sxhL7Y1ULr6Nitq6g1NO7ooq9aSdiHvm5CvyOOcTRy1qHUMsp6gX0V3InBZWgtG5RLGjk
FSwwodp9OoRe16katK9Tub8rVi1p7HUu4tKdBhE8vkUp7vVmXvbTXKnHqTeVnVEl9fv1fcfcdsDO
AkEL9giDjnu1rlsafcIpitadNUR2N/1N0AvYiSyS1CwSgNQ2S2e9jbMEORNpaNy+Qneq/nZ9DGQ5
6eXeWqD2VDRmulCIeFNqOlpt5INae3WmO2A6tJX5YHU8b0o8yzV71PZau0k0gQCEO0DCTd6tNzLg
h0HzXgSkQVqGw/u4PkBGSgC5BBFZLkuELCjeYJf+OxfR/J80ixoA6+S2MiBze5TWkOhT7WlwYtk3
DhrAztx2M+Kqv4700y7llCy1rldrAPlP7Rp3igcAj2FP9zNhl/Xzhk++zNqN23FSe6VLlkIzmwgs
QMQJHhX098Vu+ZG+xa+ip+zEG+AoOVNL/uSXIUINWoMAIiLEMxp1c/eOq6yiSwuFpwzwB/A9J7v+
pknd6d46lbeyS3ygessn62HGb4qmS6RPAEqQdK/MMo1LpWhASWWv6p8xqA6527+Fz9X7eih/EGBW
iopX/Fu5nznekeWBt4apNc3nJYsBxwZNUN3/GSDu1XdoTdNAUXF9ZpkTuxkgvZZWX0tCgZZceXi0
lqNWRnaeoX17d90MbzjU4e8ltUY/KIHKgPx8NQ/TWDqDuv/fjNAnvtakHkI36DptFVuoD4ow2RaP
qJ43YdRTOlYnHXoNkA2Xk8ACzDk79fX9xCP5Yx4xXUFVTldkE+3Sl65kCPOqAS1eGJTLfY8zbKwc
7BKZ8C8HamOACv9KTUZUQXSjZOOpxMNHS9x2gp77u2T9+YtV2ViiIsBUK2d1HMMlAPjaqNER/Zyb
r9dNMNrL4Hk3NijPO6FVChzxLRTpHtafhOI4hiQzZEFuiRNMD+WJR0vGgCHAIlJppBKOChKNBFyM
Mh7LFiyoKYo5wynx4eNd8HbgDc5rR2HuuI0palvnYz4KlZQnh1pAAhb5qO5Wrd9XnhYj84iCHp1s
OslCg/7lllt7gLunFkdUl06KcpILL5k5lRK2CUXXgZzE/UiXZsUsrVRA5sxAER40cz9Jso3EyvW9
wChlYmWQk/w/I9QBjWq1VapEXM/NNIQMCio8b5D/mN/QQYzOjzWy2x3pq8lcHf/bu3nqZ5xQgHW6
ZANlRfD36ybYpy/nsgrxdYmZRQcNogty8hs3mt0ov3vzRhJ4JUx2NnFjjPIVuhyZWh2DR1x7Akks
qLagB24eUQeZUYJBD7ob/r4+xWTD0b5jOzrKd+DlmhvFOsQHQX8pRPDF1jbwibZZfZ/EN+joetfN
MVd0a4/yIIBFRwsoGVLkEkJfR0U/difFlnwCkJ6dyTXRA6a5+kO4A5MMlOyvm2dt2q11yrdkGorE
iyF2wQBRdzQvHOew9UquTCHPDPl9E+GsUx7WWavgZakvdjQ/rED+5xnnNc5bOeJqNkaaVVRiIYWC
jBAb7R/NEkzfjJPJH81MAjdFrFqvY2uhmb/TejOxr08kM7+xOZl0I8M0dHK85LkZCDdlkO2jB6uz
hd8zklEQezgtIie0YR1CxcRjSVZV9FzST5pOlzJFgEAByQeYxW0aaY4iFw4kBJwh5exR5n29sUXF
N9Wc9ZOppQD+KNBwBkAXUD/O9DGPwXY81D0Qo4peFCscm2avHphDEAvWnpme1XLVpwKMlao3vwj3
xUfpE+/Gw2YSx3nt2FNjtFa5AAUojr0EJTP9LpRLe27gA57jDs3jwq0mxXvOjuHtV2rI5dSCzkTF
oWh/zl54yO9Ct9xDpeqM4tJtETnv6ImIGERv1y3zTiN1iZjmVEYVIS9czR/yaNp1dQssMWdFWRf7
xrOo1C0BPlh1iBowOZdyZ8ORJsrTXC22oXEOAu+GOGdiNsc+jaK2N4x5OeORQBDkxndl5RqO6IUk
fXRf8PguOdNH97A1UjOpSZYWh9ryJfFRMxx1+XV9hZjeRDZVBCxQE9BwoV76snQtklVN4gIi6tGj
4pZPhd/e4NYjqC7UBP97QAGyVRtz1O43WiMjUozWmcMivZmQQKi4z1xyk305Yhsj1H5vkqHK5aHO
DtpdDQ+53hjgusuOEyglM89yW47XYi7Txhy1y9G51hegPwIVXfEbbISgJQL3UvV4faFYrnEzcbRw
RjNISGkPQAfVxbcM5VSx9f83A1T8U0URtKAkQD3axdOmn236ev3vk5W9sig0L39f9WPTCbg0x+rZ
yFNnBfkQwjoLbejrw3VTnAWhG9xrSVRReUanQiZVgzMLfQ1WaiFxE3Vo3eumeMtCft/4hDppxkKc
AegQwf0Xtt0+TqvddRO80ZDfNyYmTWrMKSZM9cVd033vw7d64kwYbxSUE1CNejbzUs8B86l3Y6e7
Pa+qwPMzBnXwtSLq60iEn+l/rmhe65zmJX2rW1s6NN5yo3PlemTOdqN8QJUUZioK5oz3i3wgbV0N
ynbSYxVUbvzAyx2y5w/5XqTVgOOk22+mcFKFTC6EoB00F+ooTsiLjJhvc9LH/C8TdPeN2IdiUQ9A
uqVH9YC2UjA5m67kr4cq0JA+s1zetiNrTp9XpGBRQYPODN6y1M6G0HEu9SIUxqvGdBX9UZcbAKIz
T4N+2vUNzhwbaNgs0iFuKOgSv9zhc1+GStebwJLv8gD6gV5zsm6nb1GwANcm7wUI6QQck6wrYmuS
8tm6ZNWqOgLrLfrJ6/CHKH5HO4h2QCLhjKHnyZ+yDvGnPajyXg5RrZMWSnDtEsjLd134Lc9PNRcd
yBqTipw5GqXQtWTS3Xt6NECLqMlJw6bi9Xdos59s/d5yiqPgy/sJrcA8mgyyMPQeQVuxIqLrwABx
JuWaIhXshI0EiwlRxkWTZJJAXo8QOniJcTcVnFVjTeLWHOWmxmHohkEiNHVtsNYHzbpXzee/2Bia
LEnAV2IWLXov9r0MGh0QhB6gBK8eVLgNAGVVd3gnnqN9iVxetEJ2Gj2HoImwwKEMhQZDpc6ZbCXl
CtS2EEi1CQ2XxJbbF8u4UcIbo30oLXcweZxYzArL1iS1bOE0QvpEQp5PA8dBYvdHyZXs+QaJHcFy
5Dtw3+zNx6y0eU8f1vpt7VLrN08gYpcKcwnqwQ/nhzx8WtP76+vHNKEgKUaaiLFXKFcy5uGsQDVt
CSBIMucPTX+wKk76jeXsNfTYyGfkBbbK5VGWYzTXpCpw5zWa3YdIdMy362Ng+sOtBXK3bW/8smnU
RdXDIATnxE/1oLjQftstA3qvi4DIzSn30l8cLU0lOqAgZJM0mha3r4vBnMGtA7byFwFgpK6xremv
ztanETpzES9pISsl6GqXhzRog9oL3dlAF+d0JkFKnngt5ayQczMoOv2P1uJ4yNoqPczVQ1jWp67L
J6cVK0dULE9BNcXlLBzPILVwmjz0UjSCLYAQdijo6FYdZR/e12/lXntYXGUn79NTcsctOzMLbACE
a5YiI+kMGbbLHdMnojimA7TmRw+g5uN4LPa5O771ezEInxYi/HtCH4eXnuT/upUaIcLGMHXealEF
8Dit12BJdTtavkmTtrOq2ZFr//rcMk+dBo1cC8JwACVRPiu3wkxD87EZJNNLEw/IQUWc9z3TdWws
UN4J9PGTPKhgzk/jx8LaqeC35g2C7Xk3Nqh1gkDH0q+pbAIsJoFEpfbWm7a36xs0dEFj5IwTlVuH
r/3GvGQ2dullMlZpKWt0vOfH/HkETG3ZAXjYOOMe3LZoYCWbBB9wl3mhk07/48SSj9u4swVIRyHs
VAy6j91hTRwgidBionnXdwgDVom9+DlIumO7WEC+h477DPEP8DG74mGAHjRECPaSL0IIt3nK/cVf
GzvyeHUsztbRqCshW9e8HzKUAfXwWHZuIr2GvFCLZ4JyLXkjg4Qr7iFOXsR2KGo2oHndyEsukz3+
JRiB9xcldJGiakoNZCzntCsjROJVddOrLZiCH8f2RVt5Z419mj/tUKMpATnshRX+qktkW4qbe70v
Odf0fzhrnzZIuLzZdu0M+lktHrQg+ZPcyo4BADrSvOmbeje4UH4+iDe5w8ODs8/Zp00y7o3NsB/M
RjTB4FweAQQ99HvFj/etz1UfIPPzZZ0M8DGhf18EdxDlqxJVULRWH1f4ewSpO6KpuKKNjSAzI48X
oTKrtJphaRIKwCjU6tQBzkH9NTSaSoD1hN6nc9a9ebTOsnw8BBJ71T5t0Xku1WpT1RoB+W69/Ag4
fR/o0B0c9/oRCRbxnaQl879Bt8N1bKxS+94QmykegRCFf1xBqob2wAyh1366lx7y29mvG1v+CB0e
2px5CjZWqVNgtboqmHqzgJP0hwyKGnTuXXeJLKcBoWyRNFLhkqZ7wqMpAvl7g8R/at5ZoR0V3/Jp
d90EawxbE9TM5dWUqSJAO4HRAvrTxIc114PrJnijoKapjdtmTYcaqRzVq4rIFUM/bnh1IeYmN1T0
N1hAJ6AbgTpSdTssrSpoKcg3qlsiJrL6pq046Op1eJoyzDlDgzIezMAJqxblJVSzzfMZUXgQZU9d
9KtdObESgzIcvXMIAxEqYfFBkXTphqYyK+uR9FjX78hHK55gT760D135eUaHElGGN3wCmU1Pyn32
tj5dXy9moQRGEarJkAaCFOGl+VqbIJkGBvKg+ZPdqg7elm+qmwXZsw4NosjlgShZ07k1R00naDrV
OEmB86/DH1K51wVOExnzPbY1QDboxqsXmVW3Ahq80BdTHjOIY5Hu4fwjb23zacztcyMkj4iOtem3
NqklzEoo5466nBzU4k+W3oblHcILzjqRv0HfIlsbVDRaK+oQp/lokHfm+hPBBFGIiyBSKv4qW7up
bDAYOBWkXrl4GGY6eGuaCkjHWF6mOCMKXHgpSe50glapoz8R8hLBrT6uD5Q3Tur+MkVrTPICqcwJ
yLr4V2fdxfptPPNOHXvJLEIqpUiaRRcie6GJ+hE4gKBM7DjEsRNf6tgu0DoKHenJnX/EwDz9LPko
ETJZX9fx0zDlg0Hkms9NY6C+65oP2rl3FUyk6VP7sSh25yKfA2qw+WXZly/Kr+tTywy6MYH/HjTl
nEcpjnM1qkj9UPJ0Z3oxLJu8fVfc2GProQfctJHhfwMFIOBVHOO8GaccTWE0UdFBieMw1Y75nSRK
Ui85yc/KQ/wDbTtnslCe8/4P3uBzxJS7MbqwlaVsDc9ooM4f90Z7sz7OjuSQ8AvJahXadTFvqGQo
19aY8kFDY0lQhBHMQP0+A9EGfDxYVH5GaP3a/X9RH/DsUf4HFFxjHMYQme/d0SXSz0QrnPCNCn6+
y7kgX+ZKQq4bfZok82pSK7lAxigcpKoOoJjnmPFJXdvdGHECCeZFsTFCrZxgpl2oVBhTa+zL6ZfR
vHD2I/MgyiBEQyKNIAAoRzPWTRdNqlQFDQoZyW3ow6HiHIY1IBDOcqff4TFwslJbw7/3XJw0c8k+
rdP+Z5rHPIvkFu/CM4ECOIEf8zcQO6N/Tdxbtf0X+o0ghtkYpPxOL4iJuaD2BXomzZ52MqDZuYf+
6l60oxOCjH6ngCI4fVBS0NI61+eauWE2tim/E45ZuxYxYEqZ/FxP3lLVtp4+X7fBdm4bI9SuLNCd
OufGUGBGlx25qcLXwW/8ws9vhF3jAoTnpJpdnzLea5/tZDaWqa3a6IKuzhLc6vqUQB/IEezlVP3W
n83YNh6mI1Dh97wOPZks1xcXg9cdQcbgxUBzqwx9bRh6juVUfckDk6aPggD4CvZJtsvQFGKcbzHR
zTw9dNC4BwBN+sLrD2Ee0c03UHFBr3Rgfi6QqBqsW0V80Ze/yQqYGwPUEe3kSBx6wZQCkGfjgQnG
iWhXf6iu8T15JgDW0imdlVOUYFCNkIPy75mlE9960sxtNxhorPaJyEDqVg4IBPXaHg+Zn3qmq/nZ
PcFf5C/WMQTxpOXKjzrHOzGjoM1HUKd1UNBL3IfoG1zn27wO1M6EWNjTym3BZDvBz8FSJ3MVLDVS
jHwJ0vDHGN3X+kkCY4zwHGpHkJfy7kVSOL2yaWllS0hkLebcKVKwHGRHRWYiOWk+sLEnXo2f6XDA
GEpIscAoRrOu91MsW0uuS4Ec7000Xqe3EGO67m+YvYnmpw36vb6svQLJMrChEAJI7f3jLndVXPSx
pwYteO8U1BB6R9xnd4pg87I8zJOn4q2uW7plgWATE7155Mx5bPRKrCJFPKLeNItuzEt3MDfGxgK1
AbNaUIZF75cgAtm1KI3+qqWSk7StPTbCAW2fuTNJGufsMd/C5sYqtR1nKZTkMSkNzGkdoBHEz04a
wF2hi9LILzCnB9DbA8WOdb9Etv4X1RHUK3QDTSEqGHWoIEpAHwAYuQEAnSHvJozvpYTOEDkoRo4d
5nNqa4h6yZm1UkmZXulnXj8SrQmPxg5VGK/3pxteoMFyJFtjlI8GQrjtqkKWAlM8Ravoy2gX1NNv
TZxxzgPzFtxaopy1bI0NlLQ60pOfBwqC3r63jcf+0O8I7aT6kZ949w/P5PmIbo6BUSpp266tgRBO
Poi7bCc8Inwjd19oa468NyabV3sli0O7sM0oz/fyxmQuqnWuRMkapHFpL/mrIf2oNdGp46dQUHn+
krN4NAQwHKqqblokS9JgeTW8bJfetR/hUTuFd8ZB90S79rX7IuREa8yUEJpSNBBLqeC7oQuUBZAk
cTHFJIVi/Mz2zakAnDNL7MFFQOHWJx7gmzmnG3vUHlWkSMiEFAhzSzpauXWQ9dUvJslLR3dIK/e6
32a5zu3g6G0KZmLFIuQmMKYi+JXlH9cN8KaPLm1FYytXwxCvQRwALId0CdDrbvS780C5BJ1SLtM4
c5d8Th9d0DIqEYitVYHjaoJV+4V4zGh+hvLu+rA480bTJZYLANl5UsNrjfZUIkEQ17ztznoTndt4
QK4E6io68uq0TEmWGIQWxZ/qlUguoenltnvPX6HUdoPE1uP1EbEXSoWnB10VQR2SKGJzlttxiSoZ
ePhAPcngAiVyFfov7buEo7Xsu/3f4FstME2SDLyuIcl/ac4oy3CNCZ+41O9z81ue38Qp725h7oWN
DWpIizn0ayVDZqzG/XyAqiKuT2QDLDzT7eSYBeUrSTAlbsyjyWWu3cYw+bDNXBppYxazBfkeQB6z
H7M73KJtCHRjwwLeHnDhcQtdTKexMUh+3xispThK0AAA9cPFSVY/6icXArmd6BYVL5pkbv2NKco/
dasimFEJ/SOt+FZUxz7krBpxOV/uFF1VwGuIdApwgpdDKVF8sKrY0s9JKmVv7Sa0Urb+34AqrY0Z
aomqaRn1JtWNoCokv1t9RJZOMcbIfxm8k8xcHB3PUvSAEH1wasb0HPUGIVNz0AhDYhOJ6uKBcHCR
6LjzkmcJierqG1/MnrlQwL2S8qCMmgwVFpOnIh4zBQRAltqezAeg1zguQ/66VKjiks4duAv8Sw0s
SmOzzsxxxgtGPxg3YdDbmm/4YOGCEAGvJYqsO7UvgORCeyvskL5NymHkkTjXxawlB2O0bMi32dmw
s+QnzpCYVvBOUjVEuJJuUpF+3q+rEEm5gex+8QP0Wx6Ao/q95Lf7fjcdCV+pktpgUOWYZawV+jY/
zZKZ3pzfJjJB8DukoPj16mO0V/ZJ5ICZ5J+s5ehXNdgzec8mVo4IRhUMEoQfIkKbS6OS1A5CWqvp
QYL2TR9Iez2odMe6FX6M4DfTceiKj+EjB//v7vpw2ZOMblRDQdlSpYt8wAQog2maYdDMsttVpYsC
MJjbeAkThhfG3YKmbFyjGvKa1KTGswENkDImlOGAnWgeGWAHDSYTmefRX/a8yI25iBt75Hs2i2iq
QtyuOTBjdfMsjSm06X7+xbxtDFALlq7SINWC1AZpehShMJmuu758/AsbBlp6FcKdDUj95SDGsspa
UyvTQ9GjnjajPlFDdpy3NMwdsLFCHbMqEaDiYy1zICNhR9g8BEcO6jcVzGTFPSGLDR2Vh5NmLs/G
Jr0d+tySpjABYa22E/tvhfhxfeZYDzCQG0O0xMDEEZbWy6kTmzFqFjSiBOJh+AGdsUNxskC2Nrlq
8i8ydV7QRv4i7RPhgQ0EbEh7YsEuLULesm37CQFOPFjAJH2X5DstBmxk4YFgWOsFXwGxGwtkB9DF
uDQk143cyEC0B1k825Fm2VV2nFdezMu2An1v0PhqCi6tSytjmM71MhrgIGonG5SAtqxDLi3nUvcy
QgxJAtUR/AL+wV1yaadtpm4aJFIhatwygAbhXfgsvBoZ1ASiQwTlL+vM32s8j17kSbxRsvbhxjrN
swBdPPTMixBqm6YVQlYjUN729Z3InMfP8dF93kUjR3PVCPmhDL9P9UCQapLGCdN4o6BOU7J2FSi5
ABwqwvty+D0ZnBI/ewyQ2VbBqE2oNi7XaB4nJZ8NKLsX1q0sIt+8fI/0gjNRzEHIMi4/nCDcgdS2
biC80hkpKKmy4UVGtcLgVtZZdxAUeP5tgdpq4Sh1VWKuwEjcrR4hgwpd8wjwk4PQHNpeXCZ9Mu1f
PMKnPXpzdUWZQlEJ7DT6Sdfs9H7wkxeUfBanO45+7hccPgH2BFroGzDQYCcp5PfNladrSTskKoqf
hgxyCztEtHR9K7OepZBK0SG5Dvp4EdHspYVJWDIpbMQINOOEyz13rdTpbVKzbm35xvrGSxGymELR
QgopQFDTGRpgLZcGlTwTKrTMREgzlffJrQh1tBi00S7RkFh35U59Q0QERlvn+kCZrlxTlDOIAUgd
apxm3XWtMAGbkcROUuwtGcWrl4SnWM5cLx1MOTLiPgO9qpeDa2ergFIo2GWl5UmLn8uak+5hntrP
v0/nIPOsD8fOxN/vlrty/D31u67mOAbmROFRg3gVyXGk5S6HMNedBAomMHItaNhPUMNEi4+hgVRq
cP/7FUE7HcmBE4phWmotleAY8qwGc6X+w0BENz8mLYCEPL4a1ng+zcBRXI4nGkt9AHQSKsrovBbG
Q5N+RPqjkL1eHw1rZbZmqIgLiSRzMnTk4WpBPM3T6qqz+duCWPN1M8xHBcizoXFhKoQgiXzHxiN0
Q65qZRZZeECph+9FQrqX3dyLkf3Q/P41fzR+ZN7fRN5bo2SON0YnqRTjVlCTQ4RzGxrz7VjzxP7O
B5D2rFsb1IVUoUd/0pcWRGmAIHS2tFeDySPk2Vz5CvaO+JxC6laalSKR9QZgI9xIgwS59QF1e+sH
mJ8669zEIrixr98ILrdBiHV7EDE8vJkI/OUM1tnMox6KopA0ItTXvf4IkT+QTZtu894EhZe+8F6B
zHgZCRGcYdBBgcWBWrUCXTqi1StAV4DqmvAWzXa71wAVM6DqRpqleUI9zDNgGgrAKhaRGyDD3wwv
HZVwFSMBnb7gnzUEp1XfUy5QhjWHoOlUwAyGB65OZ3uGqVVCy0SDOwhLfO0G2FzLNV5I1yo0qt4W
XhKGNSbCvo+2HdImTZdgzDlKJz1TkGrUvCwOdH2vZffXzzRrP25NUNMm6IKEhkhUeZDtsYXWX2PF
XYTvdZF51w3xxkI9oOUpa4zWKtYgA6HMmN7NGRo1cs4jmhlRbIdDXfBdLI9jlXRrIOx1n0g/tjfV
dNaDI91GwnH8dn1ULIgbUbyCUgLoK1E0pVxvDQIprYnwpEbt+CD/UaC0ByRC6gm3+cf8KHy30JcW
mXb6UNzx4BaM1OOFaWrpcNvopVSi1yivH+T6dp46e0wCQ8EJeOWMkhXpbkdJLV48FwJwMdIayOCs
PxQ7orlTIUcBcNZZbx1SNbwMFiua2ZqkVnIEFD5rTDM5mNC6WD6a9o0zJuZZhii0YiF9KoGI8dJh
VIoUFk07J4eutUlJJLy3dslROpBOwsjjZTiZ52xjjQrOxlksI3wDHtlh5KRNtNdb1Pdl0x6l9f36
yJgn7dMUneURahRmRk3MD/H0BH4eebkt5/11E8zFUYkkoSQzBMKtWk+tSp/B9TehtbWU3zpF5KSR
mCbgztEaRJAaFrW78xTw80HC46pO8iAVwGaPybs+CuaabExQu7rqtK4XLOzqvJ1PVS/cIocLxiRz
2AntX9X8cHF8Doja0FKRLwV4p03AjMvA8poXyHG6/cF4AJPvKT3x2iB580d2yeY+RLUiVjKpRtuc
WtmW+G3S/euzR3YsHTNtx0Nmd2NAFnK8QrJBCZBxuRUU/YemDj9jUT8ik+mg0rPDudsV9Zg71+0y
g7WtYSpYS6wJKcy+UoMS2XT4Wpco0sb73jc4+4N5kDYrRnmIpYrHLF1wZS1oLTTLJzAF+i06qTnj
YZmBs4ZChoFqsKxQE1nMTdlGObis5e/GEwFnt0/ZKQH5Yf26HpAFBusoL6Zmhmdbm9QczrKmrcYE
gdjxXffN3CYAC/W+t4vj4DbP5W5540W+vFFSk2mo4QDeowSsYe1JFm8EyY9HXmmWPKfoLbkdFeVk
p1iswzRs00MsuVZ7AiGgX0IPR3xsk5s2e521m5mXUmcds41Juru5a82oqhS0L4raepxk7SWtRff6
BmEdtK0JKsRAhXFaqx7ZshSFRTAV7Scv3qNThnOeyZJfmTya1i1ru1lA7iI/NAk02zN/INUx9b4q
nguFB11ieV5VJFhePPYVFJwvfUde9VquF6Az0aBYNKyOultRDNbQG2Yimz6StlMbvACcEbL60SDQ
CHZaZH/Q2kSTfZXamCTTBA5pUqw9t9sFy327Mw5AE3kSJ7Jmb/hPY9TtEi7JhBx+DEr86NESbiLl
1eIyO7B336cNah6LEKQieTqKZ4IFNE09CbfyfeeNO9IzDEKpiNtdf+7E+rpNPk2SYW/cfhTNejb1
GFb9bu4IzjcPwgd5V3rzvjZs8SmpUBTRUCOOXCg+OyEaIv57EV2is/n5CZTDTBOlFTINrCAChN6k
QOvvh+EAidbrx463frSLDOshjToEIHKnYwGTXWkqb63Aw7ZzNyXlGMfaGBZtIhAaIDwLgKZJV1+C
QlntQF6S40vY1sAjhLhKQw6HJqyQmqUJV4Dcg+lc1u9+m264Hyo73S83asSVE2Ae9I05aqmMYSpa
sBcvwSDdVeJ7A/qe3nqNeZJkzMwUnuT/Hha1WKMxC8PaKPEBmMHloLyvhDroQy+BDQo9iK91IDDC
AzB90W95dToWNhy0BJ+2qQWU+6StBHGJcRLy+zIAK7Un7LLJThCWkHMovllBxs3FEa//5RxurFJ3
3doqKejdMGJIc7tnZc5DuV9AKFH7vMID8yR8mqKzsspoRSAsQBZTnL+PsS+Zt8t/r32JI70xQd1x
Mi7tWguR+A3nu1KP7Eb/GNLHhNfaxxsJ9agARXFWDALOdBV26ClF2WO/gJLzJhTLlHfSmPcpyrdE
xBXXHC0wrg96qBhgtz707ySo6xzpXUG6tPF1nLgWUn2POSTV+flSFmRcQoIPfTS4WDU0W1166Erv
UKqeVnLEZ2DkCCdfeCTpzPTAS/Mx53Njivy+uQx0QYvbySCIbkE41ZLkL4rsC3HEmUvmVG7MUF5k
yA2ttaYOunlNkHYPUn9Tig+17pnKy1/4/I0hyo20qziHaqqCVVp6bYQ/6VraqcADh5D5/3JyN0Yo
f9HJ8zqGTRodmir8peOOjpTi9W/GoRogxgbb2BfM1JxbiwVFDlCa6T+18L2udomyv26CWUsjPXz/
Z4MaxiqjwJCXZovYA04vsSFV+5C8/D/Wrmy5cRzZfhEjuJN45SJStCRv5bKrXhi12Nz3nV9/D9z3
jiWYLUx33Ymep4pwCkAikczMcw7QQ8ZRuFfs7ra8L73I6XmF7M0nhUIyMSyIMcJ3VNOZzwldM4Vg
RMgCcXLGOYO497OYqK6eN5wPM54h5h7JyTImkgCKcbU96N0O1H7GPNsrCCev7+Rmfg8uS5DsYYDk
E2tK1whqloN9OBDGR7E5tEBehb9D6U4AwG34Sginub+9LAjeoMkGUA+rejNqtTipfZoElfRlUnZJ
9WPNHoeZN5GznWmgbv1/dtjYIIUx2vyJvp+gGu1j5Ngx3O5F8xbkhbTJcX0Teaui/37mFYU25GUS
h/JeJqc2u5UKX+723NLattODwAI9ZBS/dBan0JhZ2Y4m5Dp6x7Aofyt0F7Pv7+O/GCzp7TzIbhfR
4pV6N+vatJeCYQlJJp8GJJtQHKWxTgELOtLWAyadd+Zd5I2BBqLa8sirVm7GdRTeKCrCBFsG8xwP
eQWF8pioKC0LZecqc5W+6AnlWF3MTpA44X0zIJ5ZY17lSVpktZnxUiblqyw91jzB6+3skADVhP9A
j8h+blarFikgeY2D6C3KkS4RS7Wn2SpsYhvETvb6LZUMKTPorGq/r/vl1tpgFt+4FJoPoZpLv1x1
c+h0E7z+od7ZmQlQCa8CsekbGmQQQHdAR2rYaXtNTZNI6qAsiaEQVYV31PgWW+6GnWh6M1KM2uOV
j7bcAxwxVEgZnT3dZA5MgicQSDWLGBO/7yQJ2hI19E2/Xd+5zVM7t8J8QItzrgyYVgPn0ot+3x7C
oLxFSWLuLQpMnQ7dl+ob5RiIj7xW4uaZnS2P/vtZLNH0sE7kNlbQ7QCF/trb8/wvvi3Pl8bERtQ+
Qm2R4RWzsEO0SqQ7iZd/8s6ICYhjOVUKlNUwE4AhT627WdAWVf4FQzfkkUxwc+oAeohs9cvsJDrO
L8v7XpwtQb1JeN8F2859ZoGJRMaQFbEwApGgH0G7Rfs0hac6+VsF9uACrPm8EaHtbftYEePaNaTo
JmDrlX1XQJBZ2Uv546hzEoutBx9zloqigGYJqsjM0RiQS2tn+NbeJCuqI3OYvqi5lP9AH73/NhIp
fBxitTrEehd6oB0ruW3sTQc/+wFMmmsMshqrZSJieLqwTMSLKMDXquEOL5SRcPG547mb3yTnS2bC
4CzF4GOOZmWvxNo+zaTeWmQ9GLoWfH66uy74Uo+rZTfO0WnIQ9vQIA3KCSc0XFyk3chFkKyaYP1C
9ghBxctbnajJ2MZjlII1od4LVntL1V0XSPCGFnJVT+GU/z7tMWOOCSLpPGdGRJRsv0yyvUTTXdvy
0DSfUyzGBhNG9CUtSR+jQWoe1917DVW05S/FXnGF/SjwBa8/JVmMPcZx0ySU4qLBFiqStdjCi2Al
LjkB+gTmwvV+hkRNgULqPxayYKwy3oq9k2WlaIrA0J9EDDXJ5DYbv173Dt5pMf45JWWWRCFJAgJJ
mPkla90/+/tMtUbuyqoZByiwFp1yGCvji2mEHAfnHA47TNlj9iUuMg0O1z6Uqt8mroqqU8vjmf6c
Al8eB5sbGmUmQE9KJD4VQjUqq/3WHAW7cdo30ZnxLveY8CcOLyP9/BAwZpnALE2GNEKugV5f6ITZ
FPFB3BCqmZ4QiMD56Tyqs/cPySsBg+WLg07y2Karmu3Dp84tQRi3MyFwkLjmne6kb+OzAb8X3z9m
5qP+Iju05D1zZ2Q/1fmYdTNxJFHCPGk0rHuyJxfEZHa4X26JV+2Gn/945IIxxYaTqakFXUwEv4Fs
b117kH26fgt4AYt9+fJuBaZnRROQcgFRFmrhpO47ZziUAbnjzS9/bhQz62ECR2jmA3SKxtpP9+Me
jPlu4i0og4lAvF5f16ekgTHERI9xGsdVqnMsC4ra5bgL1V8yD0b2KWlgbDARpOiJvCrLLPgqhgax
ce4AenIQd//T7+hLM6ygx6RhhDRcgWec51Opvqag01m0zmoGjitwlsNi8bp67dMqlArwWtLpQMFt
3f+P5TBRQ08NMJB3+PLLp+dwBNuVdGinezXhNDQ5DsDyhOWJkgjAXsdBQ+rqp7qKwtc2SROnkJJo
90e+ZjLxIKswsreqRREsq6vGJyVzFZFjgndNTSYQ5IsiLRF09/weZPGCVTpNY40gXaLQGfknD1HN
eXtZaFUySaHSLhhMXXPZrcffuspj5eK9WSyHVIQyhkrqGox8dvOVylS5QGEe9YPwtEKgsAAXIQVs
8FjoeW8WK4mqqQJlDU7Sd+kTCrrvBCtO0d5bwQIo+pOv8eQ0aaS58maxggligqpvMuLNqvNdrvVW
LLwswm2d3SWZP02cpImTcbAItSlXG4PKGfnAtkbrj0W/m7XKGnna8pzLxeolFCSZOjHMisCsvprJ
nQLaJh7u4PM8zGXYY6fN6lYsSzLgYYqhACE+pbf6nfy7cXRQ7fb28jN/4sKCOQGQZYiayryUsyyl
jCd/DYFLXrPnzzBxLheLrFbiqVa0XBDALFg/DpHuaO3CCX48NydMuJAj0EAYKZaySpZ+ND1KDjXe
tPEO86HFHolRkFacEMXxc0Jd86xEk7aaZMR9kwH7tlhCUoB9oXO60u0UvFXg+jPEyboed3nnxSQT
E1rPA+Z8sJbwx1z6auGIyY2Ied9UAGWjnUnudXu8mMVK/oxdHqsd+hz7fje5IEu+pdsaOtNk/Rqc
xRke0yDZ8TIZXuhngTF5U8p9lit4/28TMJOo4KHL7A4UGw5NcHn9w881vot7h0Lp5Tk2kaCU0RRH
mG2a3rLENidHqTBCnSBXAwPX9AKmVnWnPeWd9ae5DoaAL41LYVc2Ra5n+6jNLHnpX5VydEkcvg7x
Px5ZYdbJ5CFaWE/xsorAapbf1HFwsny0tcrOBolzMTiXEcRGl4sySFhLIYRzgvV2BvACb7ctuKtH
pTQK57+YJKS//O9fHNQAL+2ZemSkNYh5kCuYHjoiVhSId1SVqrYnLgqfXrJrxphI0/WamKaLJPh1
XN4PdXWUm8ZBjwkE7LqtGNGecwd5i2PCzJQnnaCG+PjS5h0lZcRe2i1xpBgQRdmpPS5K+nq4Rk/w
cjfzvOzlQsal1+rUlVQATCpO8fEdNPJpDw30kSh7CCALjIPM3To3vYSvPO2R5LbotofVQYMzoHMr
OnpKGUZASQDZ7RZpSu8lXGmxz9x39DKc/QLGZbJqyIsK2gY+FW4o7yRUkVZwM6cUj+RQXfPFH8HR
Srl0eI00eXODz2wzHlQPhakUY4vVS+CGXZ3Bo2VASI1bBshFV1+wAeBdLHEH+WEPU7926KKPbfM+
tT8XRJk9YDyrWLR2XVFqBuKsPahu5ZHVmu8NJNiL33I1gnmrZtyqJVXR5R38uHdEm7YtMe2bIqWP
35QAmSgIPkVe+YRnkvkmTrOiGdDzI35ldCdZJZbcif7168kzQZ/ssyRAr2vJVEoAHdoJ9NbRL2Xl
ZTabxZcPb2EzXHVe0QYKEdzA0vilAAV97U4OvlNB4W1wYg11vCvXks1ym05JM1BpZXtZ3Bviw6L+
WgCAvb5h2xWRs/Uwz1CBMatIqksI6aggs24Xx0jkvaGbziwAERgvXzXhVykqJ1H8x/35S39n0906
i3otLOY8iLQbFbjH0S+7n+LqcBbIOzDqMmcuMZlVJS8zsrQlLoAaSWwZwlVq9gsdj+8rWFUWQd1N
S+4XJAfHEO8M6aW9doZMcGl7KZezCvTIulqDqMNTQqDJ5Xsl4ZFAcDyfTX/7BcoPCqRdA1Od7pq+
eBIIj8We549MyOgkoG80E7DbMunFu6lRBz8T5vVoLjpvKPUzwSzjHEysKDs1FwttJD5tzRR+6HUP
6CiTmxWMCqM9L1a0r/Yg7X6KbzAW+7rycvvtz7+ze8FEknosiNpWUBqeiZU8UAmy/qf6Rb5t3/JT
6Zaefgpf/8hTTTbzTaWqBRePkKA2sLiGT+mW5/t3jmCv565vM4/5z/pMNtNV1gXEa1MYI/6bYH/P
d8nT6vVuDPG9yCmery/t+i0wRSbIDJW6LsIMphfZSO2GHDKhgGrjw2TurtvZTnXPVsVkMsCgpYqR
obhHq8k6QJfF0XgwD8sORMuecTfytvH6lQC4+TK4RJPSVUNTYRfVh6x7MqsvavqNs6brN9sUmRDS
VZhjJhG+v+hoPUgx3HSnnLSjdr+Csx4J5zfyR48osL6Xi6oi4KbjBU+coP+aIPiUcE7pHen990HR
ZFNaQErKMZlTAR8IlCS0dIhPbvtdvqd13wojON0LhlWQa86eFd4i7QLVOXFueGODXG9hgoxatpDH
UFGknwKqw7f6ombXuTOjAEjf8+bnnHjXD5N3EZioAh6iOtGVEWI5BnmF6NuXZHzLdXGnZxWvu02j
8ZVNfn/4z989OZ3A1VKIfisloa2PSX2zSr32tYvxuRIKdXMXrkTlfEpslyg+LuB7kntmta/HWQAO
NAF/C23ngAkCpEpH80u3W3bpg7nLnMQx3X7iTM/Qfbu2WCbAFHkk6JOO1PKv3kHm/XcskpxXAUx6
l1fDqGX5L3F4M7MmQMnAJhUF8XOT2xAhCm+pVFUEMrPrTsO1ykQZMYuAlRMQZcADB+r4zu6eKMBR
BaqH0gygqcDh+eGEtXd8w9kpqsaa9RWtbBXy4kjJZBVK4UQaj4/pM07i4pU3373p3E5pRBJK/fi2
xQhe+La8UnGl3GoOMrTNWxuYwP0/HlRjTDJJTDkN6GXoaLtL86NW4xsPC5v/OYKHscJElnrUwzJV
kLpPtmj3X6oAgn0gu6vu9Js//nL8RPNj5kKUdANK/OZRD8gzZtXvR7eFyCLoqvd/5oss5Q9GKpWl
rvDC1r80C/M6XuzUP5sJqH/UPwBsiRzjC8fkdiRTQBoMjB7o25gjW8RlaZQCqUq3xJE9m+VRbNTM
WusEBBidAOWvqIu9PJwGO62bG6kZyWtaTsJpzJXWips4dYxCJ9ZQGNHNPFQ/+1IlnBvzN4Hv40cy
J15WXQ+VeRL6805+k93EjR3xzjjJt7oV+7Kf2/M3gI2861uzfU8/jDLPCZnaOE9CdJP6zu/Uu2T0
1IkDut8u/0Ly/a/dh+DKZcgTurFa1BbtX/SZA9ltPPmOunJkl5jZ5oW67Tj+YYypv3ZZTeJWCuHJ
ITjXlTB6ylIozWtr5+MsvVqVb5Z2cdch/n19J6/7GJBbl6sk0zgJmkHLIYWdRpoVRZHVai+ZSClQ
cue6se0s4GOVzCuyYHIyw/QuvnyX2z59qNvpMGD+TUx4Y4XydQfB3P3lsrSwN7o8Idk+N5rndZx6
KwyXV2Q9dhW2QVk2tzOmaZVu3i0DOjVx7Zl146srSm8i9NubeF/OtYv6mJ2F8yntIkch4UFf8P0l
fK+E2VbIsJ/AV8N58ng7xOS8RjroRpU3pi/lyZsCocRpJcGUj4dZXHkOTh34c+7wcRr0t5w9QoZU
LxPofQRfUX6r3VMCxnDAjuXcSpSDXr6Ui2MSHv0b3fdrNpmQli01yXQB7kaSQzq8tTy6Ru6tZcJR
EZtVl6Y4+AlDShIYV/ufxvtYHuX5VXjVRN61ZeJQFkMsJFawnDw1rVaqbDOE3lu160jQFBAqip8M
Hl3b3yTv/zk2Nr+NQnOMYkHGN+X9Cp05iF3Z5U3+Bsp1FItze328fmc5J8YmtkIfSguE32R/mqtj
3uHG8kBgf5PmfayIiUFqjI5ppuPMYmFHVkfAd7ny2Jt+O3aQZdsvoTN/R2+zBk91vBer1rq+Qu6O
MmFJS7QlyRfUHxYU4Wmame6yI/hKMeRRuuQbr9PHuePv23F278bY7AnJsFwZQjuGHa+7rjqQ9vf1
VfHOjYkkip5USm8iXxnGH231qxN4Dz89lStXmc1hl1LT6tUw/pqMGR7+ymF7wO2NH8UjrxnLWw0T
N8yqrzI1GyLIKEzIt8ikONU48qIv5zFkeeHmiugTvjmyfTfKdrlEhyXXPFkBtAgfOmgiOdePiPNI
sSyV4lIP0RgZuq9jnn9IvTp/Viv/j2ywaSuw71GutTG6rePzADpR87mtd9dNcM6GpWYD/1y8KhFe
ddLsu/xH+KeZGIs0m7O5JxjByoP8ECEBQ62EPED4G5oTd6MHADPPs3kLYuJBu4xTgt4q/ZZfXAn4
ssKuQ3s9SfcSSGgKdOJaXjNu+yGh1NbgIgC/LP1JZzEBHEEZyQfMjageZainahCxL/q80PM3vbYP
O0xUCKO8lIouokMG5Z3iQzpwTyWEkad7vCrTtnd/mGLSi2KaAPrWUb5LVfl1zBpLMqXSQjuUkzJt
hm8CMW3ohooEXXfGkLB2i9JoGAMUIa1LB4igDH5abouDivnW3DM4edPWuohJ2VIBKgeonXmtyBJX
cwHIry8J35VwN5snpeFMhG6YACoD0Ea4NTDFbE+jU5Q87FQ88WI32NpwikfDJrzcZeMZujDChNRW
XaDbFQpZEIfR7aBF9kBWmwjjceTCejcu1IUpJilrq6kgUdGHfpMLMwDEEdKyKOIdzGcCQsW8MMNk
Y6EuVPqytiWK4MWp3zU3+EwOavAPDoJVvGj3GG3cJY5GOca86yHw+oF9kubrdDltxxa4jF4SdoPo
VpMeVDyxU54R5htRlupRyJooD9Qy+9qbYW23eR1kZn9/fTEbr+DZNoJr8zIWVUNHkmIVwTKra3ZT
f8+U16x2xWXHBc5vr0hFzYhKjhF2Io90baG3Q4iPz2ynQUkgftIkTjCnrsVkKVjMhwn6E84CayQQ
ZWjFNA+ACC2mo0geB/1ODb93hjf0OieT5BljIlGc901vLKbpm6aAlkuUFZAsFRsFmnhJhVEgUoqj
LYfjlFpCPk2v189t80JTiQRJhkgNKNQul1pkaVP0dQzw/IJxMbHakf6HiE/6YuX1XLeeERDWf5hi
LrSeAmIDMaYMQ8R0iEKyVr8G4wpty/AYV7a+Di5OkFnWWMmAi3W4W2JtU8LNeAfswm2LoX8ZCL1o
pzkc/9/cxzOXYRYXxUuTZk1XBGMG9qE0sYsB4beVn8jaOdePbPuqfXgnE7HILJdpV3bxPpcxjk06
u4zuMOFr5Wq2K+bddWNb404fO4nDYypaY97Ng6bSnfTkowp6ZwB5rNjp/cyPAgMJDoS93xU8Yh98
VZ62v25/+xX438VS37n0T0PvlUqjWs1ieTJqp8+er//9q5uJv8/GLeBbzFYdC4j89e5gfIGOMFhg
d9CovJ14nENXIxdsMSliHcpx1EbYSrXFl8JoR4CzJynnwK46IowwSWEGRhMUhJJ0P0uYxUJhRlGp
XozTqLyGBG85TJQ0acXEkOcCRBgQO/OSwenChRMctyrFF+5Hl3sWirtIkJDK4141bnhf/YhuMuDH
wgM4Bw5rQB1Pf1ZTjJld94qtihB4t8EnolAKB3DsXZodRCFf2hJu19f3cH8rJ7dadGPUoaNOmhPP
AVlnC2wm7fhj5L0+myd4Zps5QVSH0m4ZMIFa5pgwk11S9xYwsPXoX1/k5tU6s8OcH+YMwBFHEI+1
5a4ef5W8v7/pH2d/nzm6NYzrKRVXyGOT52IN5BoU7T+vL2Hz9hJ8RENmTZIIy0EslVDpkkRslWBO
N21RNJYaDWD7XmYrL3pfTEQORebmnp0ZZGKvoXXaiF5VFGjmbWi+DjqnNcv5+yz3sDmbfd31IHaM
qt/zOFhR/mcLUNh4asrr2OT4SqjD7NHM59dQTpzrh7J9eT42SWFiqtpVkZy3PSV5oXMlYP57HnaD
gxK5H9rz3XVrm+nTmTHmpqrJmiqxOUBVI5uRDYq6cLeAW9dGRTy35DU5SbX2mudjxnmY6El/yhHP
7NKTPAtM0zxFQySmE8CR/R5oqPcWs/xvoJHoxP/Hw1nl0TSZWkJiAGsA3sma7/p0oyWcHeSeF3NR
NbFNTaEYYszSkl+U9D2zyVOx19Atjx55TavNqHC2IHqlz/at0cGtFYNMIMhWwRrKgzQPVhV/u+4U
vGvEZGOTWZACxBdFMIjf8umXKHDeh+1FaGivUj1Y0LhcLkKMBhEDWnIS5JAvK9rChppoOXJSyq05
b5z9hxVmqxRQDGdRVNI5jXi0p8JZ0EvEoHfuoGfg6LHVu0AU2s3v4m4JrZ4rtrG9ix/2mV1Ma7lb
hxnfBqP8BnJqyjz5z49J0/FEgE0C+gws2m6ttKLNlzUOBH0fh8BWDfW/OKgzC+wA8hhF3ZQJZRYI
ArSVR+kklO2xU7nlpK2tOrfDhFVFXNY56gvig2YFcvSDF90Ldm/pt5Ktv8voVs/Xt24r7J0bZGJs
PkzQtuiyLChT6biKnbab4xLKKytGo7oOqIclEww7mxLeA7LpleeWmYBrFhHEsJM23Q/2vKPTkNP3
EaykQP01HkBHbvxg3hSds3zBdM8u5NGibd28c+tM2FWh5UtALEt8o9nP4Omovlatd31rNz8ez23Q
33AWolpJDwuhmZJgaiR/KuXIUpTRlUOCMS1J3q0Ywe5W1Z4z/EsldfdJ/GNJX7TJdDJDcTk/hrdg
JtRArk7szbkGvsuWW4tONNaP6SM5qQ6d0xxKSzryJwt4RpnIo6ptSowlI34tI8r0N6L8JvHa7ZvP
zvk2M+Gl0MKKJAqMpPt6rxxSCOpo3ylilGJ7G8594R4qm7lBq37oJ+xjtrwDV0qnesKMVrcr9ouT
+piL9oQv18/u+h39NAwChfKxLUHFE4xhblXFg4amq3QfNV4KkiDenOgWFBDikP8XTKF8eem15hpN
kVo1KRQ2E7+YrQ5DPzc6+vOn2pVszZ4baxrRz1788MRrSl0Pf58GQvI8S0FQVEHVU/4ixJgBJyXn
Q5B6HJtuna+OiTrLPBUq2I8nv+yBH2sMD8Mme21AIakz7EngMm3Q3bpmj4kz7RyPjR4CX9S5wmPi
N56qWMMvRAGg1loevp63fUzAqYtxEYpMx2gt6D/1MLbBsXDdFbcgAhfewYSRdunLxZRAEkB7RfXt
8GrerT/7G0xl4toR6EoJXuoO+9RFRqsIFhevRc/n2n4yEUUXVWHVNQ1far7p0enhwo4OumVamp26
xOFR0G31dy7WywQXdU5iDPGqEaTWahnYtMbLvMQuv4o7BQbjgHcDNvsI5w7KxJcEXyGZmUBXNHyi
fNKSdZvNQI5CrGmAyWnfepN13+7+m73luA873FEInYB6J5R4BFAJLiB501GiE05IdvR3tVbK8qdw
Php4DsWOeFRj0kj5gHDTueKbea/FDoiM7hN39HtrcOLVQlPXKn5BqhsIuZabm/IO+P11OXuk0yJK
kAGB1SD6anpkFz+2N5orBX1AK8qL33NlRrY82ATBLFjfoUT5SdAdIztq0tVajLKMrQaKI/000elI
LaJZ3Rfonu9CG7OT16/t1skS1aRwT6rKxarA9WU5zAZJsmAcgno6GMLD9b+/uYvnBphraQg6wuqC
Tn//QhUdQCQDrWnlOLoSmLUh/MWxx1sPcysNFMhNs0PC30CX3CrrQXWaAtUUzqo2zRAFkmIQp4I+
KvMUxtkE9V09ifb5gTJ4N0egu8RvqqN4wj3l51vLf1WGIGcmmXxc1XtBIqhABXVHnFaUdlHyvK7V
Ka71k5GudouhneurpBGbiaiGCEpUE5SshFLy4d/PLoApRXIl9SJ8gwRaaCXz4CThbSkrf2iHcRFB
7MkQVi2AbMONgjF+ucrsuPghdpyIspEtXayH8Q1QP03xXKO1PEalNdUHsUdddzllaEQ1wJDN++vb
t5HiXphj4vVEsj5ToMgZQAzDCTXirAZf3WYrxz23wk7SGPJA+lnsMbwq7QWjtLL0WJYt5ko9vTiE
2kO5jnad7ZbSMZWEc3BbtfML48w1GMwyFlQpyqhCGy3EZZlFIKPqyntyNDxwIR9UCGUad7wZ9I3r
d2GXuQtaBVL7pgZW1cwf8wL87FzkGv0LrO8jHkL4WIaSCZQkL30/kkpSk4G0+978XaWhKy/gxDbF
G1NJHTQ0783ZsJVW+7okymtnVIbVDfqPf+4/5z+BuRZqvdYTUjY0poqbkoSOUqRWbpTedStboA8D
9IwG6iMgbJd1xkw11JRCfQj9/LCAuM/YVd4+sddA8gzQZWdOeuShSbdO79wiew/TvjVHyQBBVg9w
SWtaRswj5du6e5CW1981aETCUrNUUVgAUAxYiTC8zbVpx/J8G2opZ+Zmq3VpyIiOMno4RJLZCDn0
qyxFBZju69xe7Pg3oEBe6PSW5EkBhRws31pX3tGuJc0IwV3tXD+8zWWe2WfOToUsnqSSFVXIsTho
M2p1S+EahMezzzPDHJi4JPo6yLR8S56jxa6Hys0kxbq+lk1HxJFBqVOUQATOjl1UUSYK8RLjUh/j
0BpOjR3vCgF7SXOF8UjBXOAr+cKxunXRIcQha6BRN6CHR9d+9sh1g6FWgjzGQXxYc7sFhQg+aO0u
cmfX3C2+7nLsbSR5uGoiBK504PI+0Y2r1Ty1a5GboNYYwG5ROp1qGfiApm6Szla04w7XbZ2eAgZz
lcpoa6AovlwhRBqGEJiDOGhfBjfxs0C/G1d8ka1e+RV8sE6t29VPHrMafdzY+HlulMaAs23N8Hk0
RrMY75eg3ldBuB+AN+STZ22lKAoEGXRZAQs+YZtNTVfqAojwMSeQPqX9Kcbccn+IeJTTm+/cuRnm
vQnbSsQovdiiREaVYvCWBpq/WplNKR6rgwjinuSWS6i6FSehAKED7aBDE/qTTExfCHlRo+SbHuK7
eV/cF0/GCRx/x9Xu9vPT9HP9xnHOrctwbpG5DK1hhErXKYCZHLKHGi9Bb802mFOBvqVCYdetbbnI
uTHmiR36VMiGtkkCWk6S0N/6C1vPm9HezJDO7TBBcjSzsNWUBgLAGqi0VXe+GSGj9UqtYRDT5gkO
b103FTdN1ZA408bapeebOiRq5hRK6Hp0xGQ41EGqan9957a8XjVQCQbdCEB4rGTBIK/D2PWS4RuJ
eiuNw9OSrveyHFqTMHJhEFsB69wYPcazm9xKJFwryjlLYksHf1TprM/qnYYvONGp7/l8VZte/7E4
lt+0aftpDAvUVVZh6j2AG8EDMkcx5+mmp8DGp7NVseymkGpo6mLCAJ4JleRYfRo7lyS7Ua6sqv0y
c1mjOCfGTufOYipWaiXjBUXE1R61vLcb2daK0rnuGVubp5kQP0dMRF7AvmZju6pLijkGf8z7Yj+3
BblT1LL/F1Z0yAoomALWTJlFCChpUudTXWKGWne1+WEUXq+vYmu3zv4++03T9vFiFKYEhjToFBk/
wxwUAOloSSjGXje0Gdjp66HLEOIiInuTMEctTEYBzl7tNr6TXe1mRe+TlisNw5Z3vYfE7bX2eHO5
W6dEMBWuQI9BgyQ585yAryxLGhOl30KobuAVX6Wq33FWtnVtiYzooCqiBKkx+hvOrm2ohIsct0AL
IPE9RieqIVB5GBgEkRYEa/8LUbNNg4pKTBn/o3OKlwYLaVm7YizwdrS6ehrEFJMYZV7ZlWjUtmak
lavUGrGhDJX/ULv+uUur8qbSouS4LIrpyEn5wtmCLTeimi5A+ygQqGBpa3VT6vSWGMjOf+X72Ynx
dsu2AvCd4I5Bi2Y3fba5yr0bhwtGFcOAaqqEtIT99FiVCrxaM9LYyTxV6U/jXww9Xfx9Jh6LmJTU
12wOfWU+rWFmaWphhz1nPnmr2HxmBeK2l6cZl4PUDAb9slhsMliUWg/U+yczttaHGVejvOnR84ns
/gkKH785B7cRnC+MM2WFPJMHfUxR6R6CdUdzg9ApnxtPe9AdDPnYOV4eCuFeU66AwsbjjUTZVDCW
pxEZse1y2ZVMCIby0MSYmgKfpi9RNlmi6HLWRzePeXzAGyPh/yj0AhxCf8XZ3UyqqIjGATjx8Nju
syA7UvKIMvgvqAg2nREfNlSRyqBh7tLSEplrPNYrBqUGS2qcIYeuUoex6PKniNb6YNFYAGaVZ84C
N2KBKcmQflNNEYkrS1ih9MYM2Lhu+MptfyA7dAn3aFPgEzUASn1fPK88j9laJ9W5MSGuZGKcknHX
rIpqMzdz4pcvoWaJdvMAllm78Nb7BqpmQQ+125B3ijRvZE8RBFsKXacs4mPncm8h+NUNaZ0WwGOF
Hhip0P+R74zISkDFGlomcFKo1x8gxen9m909M8xEAFWgwsVymWBitXdmB70YvxtAzZjYeo5hEIDG
VY7JrWtxtlRWuaINc8wjjXAjEM7rc+fU83245tb1dW2eoY7X0ES2jryW8dVcXuVhTHKyj8bZLqf4
KIpcx6R/49OZQYQLH1VQQ9LYtK+po2nOVDlET4lqVKw+ZG1UawTPVnqv3YkP/2JFZ9aYFU150zax
OQIwNT5l0muZ8qL05j07M0D//SyQpE1NolpuASOB6FxCWfohp0tTc3VHecN4qM2tTykTOdF/to8e
4Zm9QZ5qI1cw9Sb4ckAFPuqbYQdCYJRm+CMim/5gaqaIAILSDIuvLBJzmDEIi8p29VvOv80Z7wLT
Z+STM5wZYHavlQ0hXtecvqSVIwg3af7WKYGiJXZkJFaePtfqjRir9tL94+tEAIQRkTijyadKrELA
EkXZCrWUNIhldI7rW5CM21nP+UjcOKxLK8wroySzQqqkD/ctNAJWJ3PDu9pXLcHL3emm4bni5xBx
aY0mY2euETVabRITa4Iaa3KicsfdUf5GfsRfhfvQgn/cqaeFc79ooLs8wEubNEKf2UzAb69ObdsB
NqqAG3YEbJRqjnFJdnh2mEgvNiOwlZkx70VPDzTMERV2Yo9v8mRJpzWY3Rwdvya1B7sHA4vAy+Q/
x6zLVTLhXkgnRVwV8O3o0JCSXeWmhfKytQb6rj+Gp4VHK0k37cqmsgONZautERTPDD8upKi2QDcj
pnY6F+StxJvzq0+X9lFJ5Z5zJzYaxRfLZOlVxWhVslgrsneqMhmseoUt/1Yxv0HLNKnH852NcvOl
PSY4kzAVQ6gjQDMbvGHSrfBIZRmzo+HWraV4+Q9a/ZU5DsvbWzbiQNqV9GMG6AzA75bQmIqlyd0z
ZNErK9GgVIpvUW62+TnMXS6UCdqymKHiXAOF0bmz0wNeTYdxJHs+tdwP289fXNQUnlYktrKMtOjy
QhZICnoxygXfMHurFXdVmu1C5VDOnX39Zf2b4PZhidnJSJbmBnw4FAxPG/CZSx5UMAUKXgtFY4nT
OOZaY7ZQ7YZuTXpY69wJ0PvEVQyr9Sk9J6SKfvK8hGuOidy9XtbJsozNe7lZsDqwnQpu6RNEbmHP
4/3dDtwfO8kE7jxtpBnaHcm+yfVjLnQ7dFeBhVvvOSdGT+RTXEFdFIKkGhD27720s2DdrGtRKsIg
7JO3BX2WkkqgKpZyHJz6hJkmu+X1AN+nkq5ZZLxRaJoF3QE9Deb/4ezLluPWkWC/iBHcl1cu3U2q
tcuy7BfEWLa57zu//iZ07hyzIdzGXEfMmRdHdAlgoVCoysqsNW8a7or0i94+VBAsIPGxl29S8r5I
ojBGf/SaUcYxq2zpob4qxx+nDYyLPhW16jEUWh8kXxdM5HMvpt2eMn45FuaSbw5QkWnmoB39XBiN
m0Imh3yvjDsn/jKbguV9zslwwA1LcyAZitEti7mLWmVe9dxWMTKPSimmJl1DETF6C0yw9d8RrMlS
0hYVXjfdmYIKqKaG/IAuGYSpVTe9F6Uu3AOA2QCgeWQEL51xkxkaOVKs53o4QsOiLG96MGUqQnDX
5zc/ds7UQaYKWWqks8wLVe/yxM5KsoSKYrolsd3UAtjaCDJy0wNAZD1OXeoVg4hOgQPavbTL1FLq
LDO6wXSWcHrTI/03ZU6ebhSw6Ld+f7ZTlwodZZhXFlFqCQ0z26o5LVky07DAKjtafv8KIRaIYvvU
MDr+0RRtUXbX9EDuicqrHCT25ZqZM4iydy/36MLilZe9SM8xKki2T05TZN9TohTpQYTN5N57u4/L
nMPMkVCHzAqMmWyHuB7ddfnVfpUkXxBCubEFhUzoQig2AAdMHpq1aynpMdpzlJ+zfWq9zNfDPMxO
KlA2fzGhil0EpQidQcJ7mRUNqlcC5ZWxl0LbBCd1c6AZWW94kzcVrnlYb8of15fH3cSdPeYiilsy
Ou3WxdE8Q/YiM9CCt5xoIOS7QdTX67Z4QQZ1G0xW2SYIWljYYz6YSQlVc5BJKKFd3y7Z32QMUGZ3
0DVGHRj0L5eZUNuBwE8tFxCDHQFdxUtZwpNhfcMgAGgaRZw2nIkZB8HrjzUmYSjHXq7L9SPFk+6t
Z3Q5QfVrndLICtT75jU7ya4E3Q7QKQuVxnlX0N4089WGftl63cnSaBwa+wCik9STyFy76lQq31an
QOe4Jj9NTBges1omgvuIF7tpu4FiN0DVYTLWC9nI+kJdIUw/1seYDN5U/ZJFgw98IwB54tzpqNgy
37LIQL2rNnMcqYr2NR5BQanbflcOAp/h7iQaNhpqmAhOLFFG1enDZkkWyuzaU5xAwRfaXFPvFU3m
atmNkXSuIwlHZHgvEtol+q9RJqSoRAftdS9lUQdKVF8OqDJ9/kX/OXnWUTlqEXHprMx4A5XJ6yeQ
m+SqFlpuKMUBZMf2i5wmjdHBNKh4/H+BwdlXyEkhgy+OvQCwy/2EO2NM3iJneGYVeqyHhez4tjmd
uy73h3oVmOHu5h8zrNp6JhtDXxY6tNBj002lvjupyXJozfLrWJNHqc2M4PoucuPYziBzuxdF19RE
llFTH5566zVpBG1y0e8zl3jptJ2mlyBIz+sHidRu6bxcXwCn0YTQZek4xJqGhgg7VNQUUherlPW0
iQM61jBHJib+MDsFIaceoPfRSyckKWCfRsdHNMTBPXI748zy4rhYHG2bIEQCUUE0YjBirUBRSZSQ
8HfxzxqZfKTp9Fw1hjmLxi2ck3fDEESOj7cT++jYbyL9A3Zvq1LSRrSRpzzS7s2IahXFJyqb5ADG
2Z2aoA6dKPZkFxieIPcrIeSFuz7M9ji6ikEClY1cpGrsaVgMOcz7VzV5WlRRcVFkgIlS1eg0cluh
zt0G6q2BbqSGZ5Xz1B+0R3qrrTeihI5/o+6WxAQMZ5JLMleKHGbnwR9CyiyvuPUX86G6TwHuNA/O
ESN9x+z7fCN6kNM769PH/GPaYF4K2VQuVWzTLG+ogmKZvW7oj3Pe3JNRFT3KRbaY+JEj+Nsbvb0b
BGHJjW8g9fW4IFnRbpvf6YsC1KoVjpYo9vNqAepuicy5k1rw2E0WCreUDpfyN6jfjIDW+mj3Kjtq
L4Igw7cHVBZwno5h6vR62J2PnCRy0dcp1UxEiRZcfPXR9K1g8ZwjQExHUWuQe9ugFflfc0xWkrfQ
GJoBcw3bIT1kI6hxRrC3VpvgtvmYMvnsKX/s0Ototywjm9q5VHF56wVWRQvg88OEV6Vf+6kQRypa
FHMGOyOXFBv8eGCQe8bUstUVrtwKrjN+UrDbOebYgbo1K7TYcEL9MVN92tHqbvq3tvMBmzrMJ+dv
rrc/5tijVoOXuULBEo2YQXEn7bvdhwLP4x+wfz+RwRywSdnMuVitCoNCWxLkrzMQuPNtdnDQduwT
6KqrqStFYmYFbiayWxlzwhwL1WRLloZwXMMZKWsDXRdI9/VPliSavKQf/ooXskxGZdGmVWIOVWSC
aEOnJDy2BJWKZ0V9zOKf9fYu2FLBYTaYy66eF3sr88rBlqZ39GnlBORgfnDgT0ecN09gj3/5/PmE
TPAoWqkbKsvEO/g7bbIWB8xcHorX1R+81BfCh0QOw8QOdNfBC0hXh9CYfdO0e7V7aUYRURjfCnDF
QChpqObRPd5FjoUMlSHJFp6nw1NCHifrPjd+G6koyReZYT4V+GNtOc+lLFSKLlK27VvfFkcpJady
IqK6IfXoz274Z0nMZ9LNbFanDTkC6HFRX6al19KTHyiHQXkvAhXzg+EfY8xXWuPVKe0sQZWXfK1s
N1nvAT2/7neivWOCu5ZuRqKZ4N6d5+9pfC8rIORuXMiVCy5j0VKYuK7Hcme0aQ2eZC2Y0dI0h0ie
36+vhdtsU4FL/a+/MXEdo7QdMfO0CjHa2mBkcgKaXbrLvuYS2BE0pKZ55UovlcAs/+T+X6vAsDGZ
1Cg7c19tZRzZTvxYS+bjIonGp7gmHNrMV2WMVmiMIwzyUiaNjmQtdr5mqeKOq+CK4n6enQHGDUDx
PY/jRIawTkp/awPII7hW/vP69+HeFjsjjA9YiDlzudWAiUH1eGgbd0bjbkLFobHu8l6QzfMcWwP8
TTdB42BYLEBSUSRFWgptC6cUeNAVWFAvLmzD1YbaOJiGEMHO+0Qo8aFkiuclek/033exDuOddQUM
ah6NZeIu+lsu8DJu5xoYN5RtZBXA8U8Mj840V3LsAGjxpka65xzSRwfUPBhuw1D+/wCM4bkE+qsm
HsyORp99lwuSuqWTLDTkw145teW3Lj82IgEvbiJGh9qATgFlKyaAL220RpqUmQb9ygna5orfQgdu
OKn30nFAf1V9uu5+XI/YGWMW1E9ptbRakYZqk7u2/pJPXZh0hzwTYWK4rmCYJl6poC/RdO1yVStE
RbslA0fE2r+b1cGYBZcQ98vsfp9xtbYas4IsHfpx0tm0A1l7LyYBvZ7IBP33nTfjRWHISZUDttCd
l0F1lTLYuu/Xvwffo3frYKIaJrfATUlwl25a93XUTZ/06bl2CHAg1tmuJHA/xT97YkESiLxWffON
oMPat3ktuJuEfwgT/cxUttpWn+uwOzRnmuthACrzemDOKCpkAQBHUEoRWmRCYafG1TBLtRRuz5CO
ovJut/mxANq5DQGVFZbPuTcjuiuGYaEXhgjFuEyqdDNwqy0KDEcLYikehMtP9S/12/YEdkHIe3ux
iSkEUceA50U42hSmAQIDTAVeetFgQFgkaTM85sztbJo30rAeqnrzrvsR77jtrTB7OcekHQxQdEbE
edhUqIH9vP773I+1N8CkFXLr1GQZe4gJR805PW0YIiMAgc0+mAUPYPERvOYEu2Yy+USzlVK25H0V
lVXiokvng1HAzdvj9VXxLmMUxB3TQVVcBrz48tuA0GmzKuJY4QLCW605lcl7Yd2N6mslGh/mfp+d
JSbIG1MDgVutjaO1uhvzH1pyur4S7n7tfp+J650EcZRtAzdBZ5ym6q6yz04aXDfBrYEALmxRmQVb
s2zGk1ttjCVZdmKMLAIdh/OKecJvNOlvn0U4QO5ydqYYdy5IUg0YlS9CaWjBtvVD6wsXokeimEd3
nX3I6DiVuoORZKSVTPCVmrHqM0jMhsb9dljCOCpukCOjAi6G2PJX9McUs3lQSAGvqbykEbioQiX1
MSPl5vMicGiRFWbfKjkZ5aYAj8gyOa6Vta6x/KdsBI7A9eXdrjGhwJxWoDhsJCySE1nFEEyjaF6V
mxPtPgzLgpT2Moo5UjeGznN6Rxm7uhvwJkMXzyt9cf+dlxTtrTGH01FWW9rWKYam4jkljpsZN539
UJuiu15khzmkbaFPZkPgbhgTO5WB5CboHdt+AY6lDpdeF4Gj9SBEkguc/COy79KYsaIMG2Y7h+Ba
bEdflfvkYOnyGkyzakyhvozmFwkFid4v6g56byYwuO8bMcrbql61TOA83ChiApSGd4Jl4jpkXNSO
a6vO5hJzP9Da2vzeiyMZiuZVMIsZAHjHwQSmHaEdnVfw61zG93nQ0qa1PxBi/xS/AXQNwewYUlFs
4OB8xxfVsHhXCiYrgBQDoAM8AExIsTKd1NUA7J2TqAdiVxgcTh+qEsNv9fuqiMZDuT29vevSs7r7
uESfqs42a0jxhojJR+le9dSADicUX6XXufCKOw2UGD3IHPIf168DundXYudHtrWzbM1ESrq6AR5g
g2cFS3ZextfMPss9mvcipxGEnI/h0p2xoepVHQIyUBs/lK9VaBzy4AOrFjqP+QPFWvxNX2G/r0y4
znNw2Tot6HacbnazxpcJULat4P7huacOLhjVBvwHpUH677tV9WQquzXfgHYob8b8Zp6/LouoccGN
OTsbjD+WywYkk7OgHHRezluYgIY8aH5YXhpCRN3TvnRf0sQlgQhKz10aViYDKoNhXxb1A1kjDExS
yHdpZJ5u3cQgZuqEkAr6iPzkg4giOkTDQR/EijAMcmETm8wS0GeLj6ezR5/OOiYXkc0fHV/Uw+Au
ameOOWx0ymSEIyShkhCvSVtfHw1/stXD9ZNF789Pq7LBdgMEI4g2ZCZq5YnZzIWKEJKFKYBFlK1B
A4ObqPnJXQ2qDoiMwIVgQuvS+0qtyp11KtWQWF3uDQ7gE2ljaB5Ja1WQzXOP784UkzFM1qAkU7ll
UY9KDQboykxEKcpFIEMt67+rYR8MarVlBJEwCy0jcdfxXu9eV3P1YtV0ixSNH6v15/4lHgXfSrCJ
5qfUoXB08B8lkWIfLTrXFM3CC1xkg0kbKtC7qDaVY9rujWf5Ny23Lz9qyYVOsPrW3TXojYyuvQmC
E/fFB80RB5Vk8F9gFO3SP4CaUuY4AdRgjbS3zc80t/9FfHIgz8bmlQcZmkYCN+GmfTuT7EBMqzq2
0WsfL4yq9Ch7Pap7QQl6UYy9pULNZZ5b7s0xH69z0k2tpy4JWxCbGQVErvzrJ1lkgPlynUwqZ0tX
CH2qZZDr8f3Q5H9RpDIotMsGPwSuEeYJq/UdKnqkwxxB/Kuzn5fqP3EnqCJzQb5UTgoUCjLaCmxO
s4E/t2kkqjsGtAskivAif6hvMULjSbdUYm8e3Fw4dsLdu51R5gZWSJaQyRigThdab/9UpCSPnBoE
ELAAZUFxFB00Xuq2XyYTELOiM6pSKUATjBa41LlyU7lN8dts/EkSSTHxV4cJT6hogS6KrZRbpFmG
XhmmMNHfSet2mzAg8i5+DL7/a4FGlV1y0cjalq92AyDGYXxVwLUBWrun7qvuGpiA7472XXpwQhF9
k2hZTLYhN1MTa3MrhZL5ntQnXfpy/UDxQuF+UYxTLJVcdnrXo1raH4flHKsPhiYoS4r2jfECzP81
eh+30Bod3px2ccEg4G7GgyYS/OSWIw0Q2eHKgvqd86mcslSV1uIpHY76YZ0BCKWyw9UPNZzfVfv4
T2GNeCJtU+7ydlaZ5a1K3UpmvdbhNBy1+aGfM3BWZu6UvV7/UlxPQHL7D1QfsenS/Raomukl+k8h
QodrlD8d0UwxdyFg6jJAOYhmIFu76ce4WvsZvSbJHh9jbQjkLPGGsQxWsNFeXwvXlINJKssBYwWS
ssu1AMw6pWVZlOEo624l/cccarfRVr+YhFV47rZhguGDr85Cme3SVIqW3WS3GQRbMNtbuMrbP26B
uaYKDGgmrnvxEAf3UO1s0r9pFymKsdMgBNGS0JIcz4Qcw1xnvtxsh///XYQwJuVXA5mvzva5lq6x
iLqhvWoU34z1l1nW7qSeu01UZeFtIWWjBIgcEnAq2yM0RuDBBhOlVg0kWrTKnwYlZk0zUFirbhLM
rki1iLd/e4PMN+saFMZVE08shdxW6bdcP1e56ArmvXT2NphvJEFy1kDpSArpqJYaFIcEuKYmKM/S
UT05vohTkJuJ7e0xLm/pUoxRVoL37zOofEDxrj5sd/kHqwhmdUW5Ju+A7a3Rf9954DrJjbnNK5p5
ljN5SV34s9U99E1neb2jvV73Q+7nUoF3N1B+MiChd2lM67W8LrUlDpdqchftXrcxZiD9vG6El0vg
VnfwqAcfDCrml0ZIklRkVZwscozc1aTCHaB3WOduNzzVIoFMrsPvbDFZZtWbmZ02KwnBdAXtWUCr
6z64vhzuY8BE/wfBD2Ktn3i0lHKFaHVuoFIOYj96qDJ/ubEC08XY+l0S/U0qhtHmD2YyDZRSzDcy
oWQ6zZOThjIIvhEK7TicgIm3xie7UATRne/rO2OMr29TlVQSMDN4X7Wv2mE8Dqck8+YDTZOc8C+Y
H4GL3ZljnF1WiEwme0VbGWSMoFzzc49qJ9DSdvEoQoD8PxbnUBCIDHouNhrWpLcwfY95Oet5Asqz
pbwlXvzyv/GIcI/WrrbLeKKSj2Mzq6gJdpDSSvqjnmMaSkjFQn+FrY/sK8hMvM2WwRjbrrTBtiF7
9H6U7ijAGDPw/8PcL/dw7ZbEeKKjDCRdq0YK584dNcWtMHN4/WxxRwr262H8L7fG2rYqcNTpR+1Q
YqSgeygj4q8PZUgH7QloGZooCfofVKRJCoUAfNFXYxwy7bUqAUeKFE6H7UD/gv6Y3DsYHl08MICd
yufiKGLKFe0qk8ePpj6MKeJWFBeOlyzgMm8FaTytTnxykl0dnrHQ16NjgLkT2zXVfpuTQ6Mr56bq
sccWKC5m8EFkxfY29MKmIveq3llmMl8To9xja3Uo39E2KbjcMFRzXD6EdbOgEsqb8r6ehUQHWhYY
gVRY2czO1ufJkubpNOk/Y/NlKX81hWi+n3oAu5l7G0wpyFZyELIvBqpc5njsrSJItIM8Oi75G557
9IQoyA/qHI7ySUg9Q9jven01TuZjfgcoXgTMp/PUnfQX6xaCDxgbB5HgChmWb9dPIfc5tjfM3Nh1
tUlKAtnuUx3ox/61fKIj1PlR96eoDounFuMSooubw4l5uVgmXiZjnbYJgU39+xplDx+VvRO+4ZPy
CJAmzewejFAEReClJhaI92wThI3GJ9CDFCslMXXodpgypszQVG9BiVlIDyXQL1YSCLZVZI3ZVlIB
TBmvFjgvsK2O4lM6ihKKh8qNFOiKm702m7f6kJe7LyRBYOXWrfYrZbZ3a2t7W1KgBbf3+TeJ4rs5
MNFxlYLyrVahDO2J31JCm8zllOqSRXmowMIN9K3xpgbKaTjBEvRLD7Rs5fginnNVtMXMFTUWdWtW
tSqFRt44gULG8q5Tty09mFPcDCFJQJSM2da2vHUUZTwZuW57BISJxHVkpCKupGib6Wdzl5+qRcrD
wsltr+vq+THRKvAw4d0G2OOEOgie2ROwRVp1nymLOQXjJskRaN6M5wmCUF/z2hxeCvw5huBL8q6L
/YdkbshmSXLQpMjOqU42ZXVtK8GslgNwnughwj+Ru8PB3IXOWmylPinSSbnvzmDEd+PHtHWHm+1O
O5ahfWhu+x/lj+5w/ZSI1sdcVhu0DdLaAEbMqm/L8Vsp+9d/nx/cdsti7qQinhxCRjP+mL7UTtoP
58kBM+sQECr3/myhx3kUFb+5tBT7r8bcGvVcx+sg6SS0b1f0iB2XDpuC8ddTY1/6Xtx1v1P0bpMg
9kXpBfe5YhkoMyDIUa4RJurI1igVQzVg1rR2zahCZxCqQYMrv89oDdIbRBUJqAtNMsEmzpZUqUzM
B3d+E1IYr+1vsatjWMY8dLdEOAnK/6ZYoAPJVUcGc/3lExMKgXGlDijXdG/rcTmsQe86N2lAQE6Z
tZ4Ryb58EuWK3FDzxybLGAPmilklGp6am/bbWF7N7t6eHnQt6JdUcOSpR35KOWzHBGWfAr0UlqMM
RWQlNjXQRoC8pYBsSe1CShv85HUVgKffAwlxpAy5wCj3tYRO179WmY84JaSpbAyFwmVlDzLthzii
0q+V277oQjloblaF/i7YvW30VkzmA6pOtdn2hmJ5u8b+HB8SqCOZ1pdafhWcfm54+WOI5RTN7N5p
60yuQvUW/3moMz9LGIqTbmcfp/9/AFSJDDLHT+oTRLMcksqjsvoS5JiWWBTRRCaYLyW3mlVmKxU7
88FX3t4pbuLPqO1FztHw7BO4MI4iTOoHp9onn3Q+Thut2rOca2OXVEbTEzqKFHzIG5zIy3aMI5Al
F67bpq4RmOF23EDarLq5r80uqlmCb8l7XaDZh8FaGwVO0J1cnnqJlGrc62MRDqCaRFvnkEHUFZUY
SsiG2UbZtZ+uW+RtNMAIMmUjpdUyJqHZNAuAQqA8wkSKqvZ5ywXEWlxA2N4A/QN2xT9N0nNjbjA6
JEcVKPPyI8iDcCtlrnwjajDz3kp7U0weARiJHSvT5IRDaRyr4j5e9cA0RMeNejfrJnsr9NzvFjRl
41I7S44m1XJX9b46hZb8sxq/bKk/FImrKfdJU0JsWMTqywuZe7tMFtHGsTylXRmHeaK99OhNWPHo
TwkenRIooac8jnJLebvuHdyEaW+UySwqEwpTZo/ihfbcvTnP/avkFng4yZKLNaahCYVOHMbYJ6JU
jb9aw1DA/w4RBvaCGHprtTdbAqK6+K3rrUuQdVp4U2ihbBwGEe8DN6+3kVL81xwTbxYoJknjShza
mCHfcd1RWVAwI5QueUnP1lHDqT8ZoWB36Wn+7Ero60M0DAMEbK26izc7W+wcD9AzBVwrJz2cD2BQ
jkQZE/eU496jnTTIbH0sf+ezfZGa2uDYWdTId7X0Pe6er69E9PvMyUuMqnP0BnTGPXjzVrl1M0Hb
h+sOuwV8OnSdBCkYG5q42/1KfZ/EfqxirkON4il2u0R0ykUrYk5bPOSyrWMyNVof21eKukSvJNie
QAqwef802EVNGZFF5qi1LbHnWYLSWl3Od5nTP8z2y/WvxM1/ANijnREL7QtWoU5p09lMWgM8jlSI
QA/g4MHyqEEXrPaTQOR09Jt88u6dNWZBW6luVVXBmtK9Wf29OX9bN8krtUJ0adLDyRpyZFPXFfDk
oyfI3GGYIzH0TAF7g3FPu1ntkZzp6AouGRTkRFUdmrZdM0Y/4+4oSTJIPgoUGSPDWvwtzY/g4jwY
5B0v9Cif4mfSxrer6hyvfzqec+yXyBywcRqyMjXBryDpKJJN9YgPCNzqdSO8+3Nv5NMhU0naTuhq
jZV2rnNg8VvyVutf/sKKAjkVYDpBb8u2LMqekBLM8Uk0WV8m+3FeH5pYEI64rzVH1cCNivaSiq7+
5UfCE0cqjGxeoA2nHOhrzUS+EQJoCaDZ+tXxl78YV9zbY3L9zLQGQ9+ofOF8Q+IRoqtRQkSlZ14M
3Blhc8MYhR3VrhRsnHmSnO8o67hF930DlKU667rgUHF9AaxioCiFvJ7OPrGhkJuUaY/nZ799d8rT
tAWbCOLBTQ2dnQ3m0q1NQL6zTMnQmYhP8m2CVhmlrunD4lFEHMX3CMpsB9Y52bYs5thq41KadkdS
xAh1dT9k0m4rTLi1ZycyT/FBhDPi7h+uddNQoV4G4sJLD2zWuK8A/yVhlpReMt45re3Hmai5yXuw
A7nyrxXmxI6jA/VPacazr/H0ufRa8qDYSJl6jHkMAo/g3h64gnUFI7+Y0GZTshnH2aoTvJ5nENyp
XhksJxTuXSOqD9VRBGTirmxnjPGNKrHnrCwhporagO2qWNsAeslExvjD3OZubEj/uR6WuKmug0cQ
xgWphBXb03fMibb0G/rkXL1/hnda06ug0/ZVeaIzJWDvq/2+PpmiJxK9nz5dKTvLzFp7EBaqTYcE
vg/WQKPpNZiy3H8mc60H6SzaW/5hgLqLhrF0G7JWzGGQerMBGkBdT/kr6kre9jX/AhFeSMo0nhMC
PBgItpa7wJ095jAACzkafY+yq/pIHqsXVCh8KTB6sMMnp+1XfBDVzHmZB+Sz/l0fcyy2Oo7xvAYD
vpbVrma7HZ2Gf1cH9/q6uJcypAlNKKCDOpPVWWnHccW1PAD3rkRq/cWaT9d/n/sqcWybwtJw8GSW
bWvtNlPCUpbTdj/CNeajdtMecRJcE1OTHmXNEYUtbtlxb5LZupw40IyKN+M0RukrpcJK7tPaM4ED
iWYffP6YrMpMTyQ2z48tu5Uy6XZWgiFOz/QFZu3HHDTD6sMUUWHE8iAm4OK7x59tZbKDcoAOkVKj
idPV+Y2j567SlWdnmw7TVgpcn5MtUlAc3gqYSgdvC1PPgTpJXlgFKaMaWUGbvxL0ceokqMbJLbeH
TFtuIDIocEue28AoJbIFvzgqWfQ47lJUQkBlWaQYRi0LtzmXd2CsOtS3jew2mL43DwQMugdR6Zg3
oXFhlIkpnVU6JDZjFAXll6p63DCgrCaBMoVNfpKHB2nzWv3/P+syZUXFe8bC/3/CiEpDJU1lNleR
rpzk5KEoHuT2cP0Icr+fAlAjmHGBD2XThhq4v03JYSIBr+V4tEPlKB3FtWJOJMFKELIgoQgIJUtE
0tu12g+AVp+yLTvIwJRtdS/yCs6NaqKPgGKeATiy4jC3zDjatGWjVx+KTeMjBB+eEzQThgCsSycV
XHexl0T9V2GRg/4uc7td2GW8sVMUuSGJCVl0xOI3EmnomKJFZL7/oxorpCgU2WMccW0X3akSeo8f
MLQDFt7mBGUE2ggDYadoHpQXL01wGduA+SOpRHZ5edYqSZ3NVNqycIVaWgdEr/ROifYpei6e3BST
a6uLEhk6rN51z6R35qdt3Rlmllmqo1YpGSoiS35A/hnk+eQW0l/QQl8sj7m5VXNOzF6GzNfUO+7W
fXWKX4ZIYVO0EubKKbrSnGu6hVv6Xd0iR45s6W8iBbigoRuAUUycssuvFA/LrGQDAEkFifTmIGu9
q4sE0LnLMND8tzHrCcQOc4UVBgCtbbE54G7N3TT73SUodtiCU8wNFDsjzNVV6z0ZOzNuwwwB1dA6
VzdUQdbBDXlggQAVOIQ9P2FBc2hiQpfetMGjUt9VoMKEMNkZCrXH6/7LDUcORiNoQKIn6PKT1OWi
xegCSqdBiV0nfSLTvRl/QdrmS0sj2DXOhW9CPhENDsxB4qgyn79pTTWe0gQoyRmtYjTHZMnrwIws
mo/htZAoF5fq0NzT+qRHNmfmSoiJJ/l0KB7awIZSagmJ8x6Tq4mv3Wm3xmP+QtzkRj1pwRJ99HRE
WHJOf+Lib2CObJxMIL5NME84e7Knv9IvuEV92D3Gwml43pvpwhazsSh7WOa2tXHYJh45lkHsTrJr
hua5+A0KHh/cMXbp9idRq47noiBJpveyLeNuZrKqsa6seqhqFGcjCugtQbBuRSq0ra67KA+6ieX9
scM0OkmfxYqSoCDWB7IHMgN3+1r42sewle7TAWs6caAA2dt42W0SCHMq3mnf26dX3S6R07LMmpdp
pVfZ5JtRfKLTDvkt5nogO5XdFI/CPJxrEeB5imxHB5QdUCnUXrcbzGGFVAdRO6zfWzhu6uVh+gBy
VUzii9ZIjzl7jUGoRaYqsTiYFhM1J0cCd50KyEHeEj9Lg2xdXUepIRr4MCjfOtHwtcgcE3UGkq1Q
HAb3bmrFyEir/me6TamPTX7sa604VOU8e5ky/wU3JMZs/yyTevTuSyJ3QAFIB4GTua1HO2ndVdFv
p+TXdYflkW3vzbAADjnr03mb5yKc3lU81mpgcpwbherFUPGk8VCfgccrXjegjsFN2BwlAcci333+
XSarCtpYVdx3de2c7LhEYdwCVa4wvxPZYA5FZSzGvFiahKYZfCU+aSc7tM/jQX6fAkr80X4VlRN4
Nzuk3jER7SBJx/8uP15hxZKptj056f2PwTym291Qnq5/uY+Q9fkc/GuDDWnGTFKCJ6QT1sVv266+
jHoDbMVW2Z5ebDfLGJcBmTUSoLz5Vm3GGEDDpnprE1QXVaiD+6TZbtNZHlCwSqHklleLmyrqf1LM
yHhKKYRD8W5v8CEoCgYPkFWxtcAY4Kx8lQlBLZBGRsUFuduv6ka3juAeBFJ/PC0Pse1pmbuKbPOC
P8otyGkhAIW3NfM1iJ7Nson3LQAFtIzbnf7hTxAR03JX+McM+3If9DbpRiuHfAhKEPYXKX+08tjd
lqgvRJVVnkfvVmQx10ypYsIn7loINpo/yjh3Rz287l2CLbOYIzOnVjKu05QhpbPx/rLRZXai7ijC
X/AggSa2DMOuIO+0PyFoSJIWkpVoRThi2MHC2eyPv5rBRYKHHPIbbb/IkB1zQGwteodxVgigHGIf
WhU2iprMCksokMRtCl1l/TiEGtjrqBA4AHKCjeQ993BG6agU2giodzPJVWvlal4sMhUwRfCpXqxT
/R0qL34NANt5Qxu1BbhFWFzhBKALq0yaNWVNORoJVieT52L+bm8HMxMQDfC+3YUN5iJGC8vWB1OP
o+XdXAF/KE+KWwPJrd6DPjE901pcd6x/UFWB687JSyIvLDN3sgZVoMVZK3L6EJ/V3O5+u7FDTCQe
Ufg/DBhaPaXoz5giiInQMHWq3aU8DXYBbKlehsmZwgEhtHssvgFADmUu49ifezyoA+QGonELwddk
L+mEgJlFjmNgTZTuZCeLX85y6ramIthYTljBSUCNH9MjNhqhjNc4Za1USe2MqMAhnwI0qXu8/uU4
IfLCAOMyjV63K2mGJDL08WGw1ycCxJ6blJKLUbWgFxMQ88rEFxYZV8Gje5GLxKwwgfY+brVXNj+3
8rFXnpMcnASSW6+tV+THpbnNRGLxot1knKWLs9VCPj6GOUhucsAZxr/gctotDizbl+7YlLm8SulS
RI2vP3bvI6SmKUQj/dIfnNv6zUCfcj2J4Ay8JuyFVeby2Spou8kt9HSce1X+vtWh0ace9Lq1UHuW
9Zuf1sN1pxF8Q+A1LpeZLdK6WImJV+J3EPic6Pt0KF06j1lE6CMKEiter+tifUyBrrDU0t7SBFQc
4eppB8rCQABS7w/yQQvWG1G5k3u4/z10uCMuV7eOSwpua8o52p3W9hxnd/oqAgLwY/XOCHML1bGE
Am+lAhz3OPj50z9SlB2ILFwKZ8ZM4VuHh2nsd8KZG7pbTJp6sZtMTJEHEGS1NUBKfdCEKHQCBh8f
l6hCCVk+Ee8vZu8vzDERJleIKXcJscK8O0xp0GYPvSUoDfK6JRc2mJhimrU8pMRegULIXmgRg0pr
kjMF+hJ3OebPIplUXlnhwiITSoy8q6d6MldU4s2IvGo32T3xlTv9PtmgowO+O08CXOVYvNiPdjDd
xn8lc7j/C1haobpvITDfobChH9fAOo13qBQBOE6lwjYodgPlNvvJKYmSo/Uwie4/6iNXfOgjIu2u
3U5P2klSVIARN8UftMCcUC9fvqia4OgLjuJHINrZ2eK4m9HpLqJUOZbbcbQXFMhFcrQiI0x4saUq
QeapLOFc+GN+B5LE0RaNEF+/enQWvbk1Dt6A6gT23+Jclk/tLFIXEcXkj7R3t1VW7MQYeVViYB/m
gM4pUmTgFCH7woi8iDyQ1yq88D4miHRGZxljnv4f0r5sOW6cafaJGMENXG65Nrtbrc2yLN8wbNnm
vu98+pPQnG9EQ5zGjP+7iXBMlwAWCoWqrMzomAbhsfFjCnbwNKTr3NSSt3NM/CiNHqlVqYAs5BYD
StGlDTD8DHPzggxvdaUbfkGLHt5r3s2EE9IrbTl204BZLLDAHscDBTnwy+f/EEQw5KnJGiiu2Wew
UI9LnnXI7sT7OqgTK/TnV+jzYhZqPMiPui87EAUH6etDgbaX5sUub3P3Pf/vP4B9IA99WeR90RRB
MzzVkABIb+SO9yjZv27ebbDJyWgqo9KUQG1ZZey0P2iIqp9T6EE4yY/5spx4INx/OAnvFpnsRCvK
DCqbyDBHfe3dqp5Tt5UWjJlFufR1HrWv9VC/iAZypLiGssKqzqIV1fFiyaXMSa/3UxcTlVFAWaD2
zvLlta2ZERNklIcRnP2UFaarPA30l1S9O70HJxuv5rG/elMXlbcHrs4y6pZC2otFPaIP7FJG3dTL
vzcodP/Fp0s+Xc8Ed58PG2PMNWhEI9U6NAAaL3+azeiqeHA1miuJlRel3n+3hVKVjNFzAqQOqy5T
awveSb2J122Udx4ZzdkKxREa720igFBleTJkJeLcP7u7uTXKRJ947SUtaWMzmBtH87ND5csvxnkm
eNViiVzszl6w25pjIs8iJmD/QjcaUxnSrVlWTp/WPJekbxA2um1tMN8sL0aDRHi9oiMR+tCOPK5+
FchWbXMrLXtHf2OJVYBt1TQpRWOgcg7CLQotb2yRij/J6ORTBndeBWn3tAH3IxqAsYhUywtL39yB
c6zFQqhgrqc0reTbeK5hsT1AsaNx0osBGBK32UKj14fNfLfILhHaKl2dExWkom+ASgyvQxKTVjP7
G9527uVcoPaRNTrdiSkXZnFDpo2qOEKCHB07B0BOqwurQ6a4Zk3s6ydt3+vfTbHljZaIZT43QECb
h9n7q9yY2fG3xcFF5HO11XedHpBUiBJBURqspb9/NUXEYIg2dXRgTj42F0gGuYWdfl++SG/NOXOy
eGhGulUfvtrGInPM4qTs5rwigF0HfbCeTPev3IUXi/eiI1HhAxj9RUuZFXdKDVKJpYIhy7KTrGLK
rEr4GZcRKCtbq+K9kt9GJD4u6t0a4x+haBjd0jczmiq07a84i2Z3X2OvPvRuhnaj5mhACNGDPp3q
m8LBDfGdV4rY/5T/+xsUtv4xoTFHoqbMj/IAdljjlHW/rrvmXsbyvqUKq5AsavKwlGaMcav6Bk0V
Xfo0Rpx7ZrdAvLXB5A9tOSudOaP7jgeroydWBzBQAlam0XbNeyDbAbGVXq4va9dT0IIBRhRFacIC
l5cx1gatkJYgNSYbYkkxeHU1W6ig+Sw+XDf1dk9+8JONLWZ5UaQvclrDVusM7pcfud07xPqBV6pn
3koebQStBx1D6pFvPPb479ghruBm5+yT4bV2aed2epZPPLLN3Q+7+auYR1jUGqORGkt8jJofyEP7
+Wme/Osr33XOjQn675vbIQxzMiUyBHLq+dGIv0Y8dTre79Mlbn5/6IqoVcakCqR5uGihZulLzfPN
3Utgswb67xsbOkYANS1O4mN5Roe9ucAK2vue6oie4Hd3pMFU7r8ByfE+DxOjDbVbILBbCoEyh/5Y
ZbWlLNIxF1ZOaZG3h2xkLqGUMPSYZVZ06LRq95HJyeh2Q/9mA5koOfezXMnZCkkrLbS06kFeIO4R
vhbCcYyfu+UhkTkr2r9M3y2yKQIoNpK5rie0nn39iwkwI8V+K79oIP4XYMbdhAQ+ACQjtMchb/G7
g6jGmqbpoNGExIB2fAzxDumi+6WbPPJwH7tBa2OK8UVNXzNBbuX8qPf2JAVL99WARMrykvDEJXad
YmOIcb40FjvDbPQiKIXMauZHdeVgHnadYmOA8bqh08x8zjEGrhadNUlfEtDHDqlqzTHe32LQT4fE
4Pjh7oHamGT8EKQSaQWCkOqYCZMVlue++rHwhht266IYhvmfM7Dv+8IkQzkZGYYoHjW0jckhfcz8
6a51aV20PNYNN7Pa7UVsTVL/3AQoKVLyHpOrYOMDqoA25KJj6Ol+BWVxHqaDa4u5yVICaRXSm0j3
oaKq4paubDXoXdWTT39SKQFRDcboIENlIpv7fVlkFTFeHumo38VP8ixDgmH0DB6j+p4bbo0we6en
VRsOTSWi7mQca6/wo2A699we/95x2pphtq2AeLmaC4kZLOFzITyEEWcYas+1AbUHrF9XVRCsMqcp
0sRcnYQiDJQKHLidHoDs2gVgnnMX7i1DB8cGEK4m+PXZekA1hWGfQ7UkyJbSmvWXOucc0d3js7XA
xJ3F6OJQGDAtpwzWYleXApI2kHt8QfEKPSEUO3M7e76eo+wmn1ubzOaBCmyZENuhQnZOg8Glj6/Q
MT7pT4rfBdAb9VKfB3nd7UXpGqBtKjYTZLhMLCIpUSq5LpQgzKzsW//JQEehs8H/Zkc+FHbBxJZf
JDc9ljaPanUPM2W+m5bYB4MxZhi2njByknyOLoafYKDsi3acA4QqT780jjjYBii101MFZWSZS/Cz
56qAZImqiMISmLCYLxyRROqSRIe4lfEtSm4gMmZnq8P5pHtX8tYI80m7eBK6YUB7tmop1RWIoZWL
9jgDacKf4eEtiPmUgK/Lawc57iADi8Ncy/dyZT5ErcTTTN8ttWwWxRY2o1iq5nFa9ADMhMF6BoLX
1pzmdQazggzMjvoHMWVrjgmNIqFVsaI2AqD/29ZNxNPM0w6i35p9F21NMGFx1ORujIUyO0rSWc4v
Ov1aaoo+w3E2eC2nvUiva3SiDIhS1HPoZ9zcklkiNVIoFAnaJ7R9ngH9rKJRwytA7IbIjRkmQzNK
tRVJmGPXzNux/6mnnK+yH602Bpjzk0ZLGfW6gO8N3RHpMJ+61Alf+kN4Jv4bl+KECQdr5m0fPTEf
P9X79jEnSmypEoiSFscycfLhfgpna9UPZtNbg/R95km47TvGuzXmTA11KEICXMiPkXRMpps0DJqa
5oY3Zp9zYgXng7EJG4bkhFwmtDZLHhTjmeicRJd+8Csbx8IUNQ2aD7MZwyG0QxYHYVNaxHxeE5lT
QdwPQ39vGYtW7KUa5LE6wlAe+aKguqD4taLhJyew7u4WpbxCewU5JYvkawctyweMmaNwuHpjkLmx
U0I4jZIiE7u5Dd3k+brF3WO7Mcicpy5ZIZKlD7TnToGRyKVB9cMftt7dPXoRI7HBTCQ7/FmEKeZC
abADJcBqQtwGkCxj4rgCzwjd3E0IapWyifsCZyhRRwuNyEPRHzNTca/v2H6EMKlSGqVtAL7zdzOV
kpZAMothEP1KgxkV+dwRCquFtGNkRZijkaloHw5uyB2W3Otz6BvLTGxCLTLPpR54fRASVvWjPKD+
qhl2pNgkv6TC5FS1EzWP/8f1MqFpLHp9NVpAo1DHA1k4hWSkXnQj+aUVWvkB4FmHdzfu56mblTIB
Spu1ctAFRQOfteTpXnNT3KjoUq1gacNY6KF5nnSLs0xajvsQSN5NsoFK7Ew9beOihtrACCKJ2B5+
ouBr64j6rS0+85TwdkPwxhxz/StTKBmpDOnzUC6dLP60EPAdwczik44DJto9FxtTTBpQmOWg5g14
YARjdYDxTOy86u6aIuHQYe0Gr40dpuBp6lUmy31iBGYvodgAomdew3T3fbw5Aezk87ymgpgVWUEL
NO3Z9FLPqC11sNDuc7JbXlOF943oxm4CirS0cp2KMzjsiv51mE2X6IMbGt1DkzSPTRFy9bN4PsiE
lk5Y57Gjuu2AT5zVz6CqBiWFdo4+ic7op9xpx/2Ud/PFmIDSRdChXiZ1fpuqrCnm0ZJwxEKrBdwr
5NLG700CgYn+79DJdvLHsJmLGmySbxizPqCUG+OpFK0GjEjam+wAleStJ0v8Wt5UvUV+XD/k+x5q
YhQW2GOAqJmToOpNr5M5DoNZO+Tzay1zxhz3khFDBHpAN0Amj+n/3x0mKQQJw+xIHnUw59We3n2T
0PnQOPfcbv11a4b5bKY2iY2ozMJbjkqhqnPsdV9Mn1LeqBdl4Nx4e7u2NcdcAH0xJYkazysoJX/N
83fp6fpH2Q32299ngn1h6qSZo8agRaJfVDVOjQ7GefoCN+xQ+o8zqhWbONet7gXFd6Mf+nrlopfg
PMhAm9zdS9Vnc3LXxL9uYtfdtzaYGF/0U69Ws5kBl7AcO8BXFK8EqRSkkt3+WJ7G4+CAcgOPZie3
Rc5Dhrc+xtVbTNxldWxCIKr4Gho/zdWuax4EkLtAJuKvcjJELSgWj+WX6FI8YBQpvluOYEkGuZkA
2ev0s6SdasvwwNoWCJ+ub+91t/zAF2QUQ5yNyxoG8eKVoDGOxS/XDeyGx+33o3u8if9TH9ZT1Ewh
zpn4i2I99EtXnpWbKqic5SB0t3/ymNkaZOJHP5ghmFciI4jTwZn70ArlGOuys4XLOr131RgggFYk
SlRC2Jt0Mnq90VedYmaER+LlwJ+DOryHSyLBOuU+D1e1H7Q2BpnNHPSw1Wdtmt8UXyBR4gr29KL4
kpsf/4j6Dkro76tjNtJQGtDf9BFy9E638tLu88yui9fr/vE2OMqmjFsrTBwGnVqdNl22Bk2mJKMF
Ct7+3Oe58i3KllB1sjIk39U5aWtHyvupdjthyOqDotVlVFqa1EldMDRxvlhFVwrYeFleJX/BzfJY
hkP0U+vSsnYlSAEJlgHSl6CO1vFr3fQZYj7wcJo1NcVyh2GdEtCZTgewJR5CgBAVA2Q+ZMQPj5hh
cipRg6tGhfk9Etci9sRGIO4qk+UFxJt1aK2ZlOCd2Rvl/Ryl1RTkUzd86XCR35e6kH/Lyig6h5k0
eG2x6nd1W0I4PK/r+WFZzPiErlk0QW8sTrRb6KfGsTWp+voN851kcPq4kBsbI8BTaoFZwWrK5jYJ
hekwhHN0J5ntggAoqdnDGAEIYeXhIv+o57U/TVVmAs5Y9OqvfjKEcz+Fq26XZnczFaN6ziS9uR/J
kiuAzE3DWauhaeIUOkFp18iM8vtMOkHxzamoNG9KB9PD7k66mzdx6ena0ovedWf4B//WCYbGJQw4
vc11bYIFWsmTlAxvwYLqGcVe+byazmjPbukKkOk7XLe3G/3Ud3OM70EjSqgaA++Hvjvqo5+pP6//
/m4dG+WOv9fD3PqLNJdLaowVnn3FNwLxSbR3v/QOLe6ZF/GxOgNRrnyVjpKdvGjPy2F5uP4H7Eff
zR/ApAVZLw0pFKgBs30MbxQAPyt/Eiw6JEMzncSweN3f/U9IIGkEIDg4j9ix/zWRCrOTkBN07vQr
OQCx4kp+c4aWAqB9oX19fbsX9MYYs7+6XGYG9OVmMG/1h6jIvCSKD0L8B/SpKCW9r4nZxWRUEllL
asyGCus5Mte7JBn9PIw56ZRE/9wPsfDdDguwa9SuF6EIlWIAmnjD0+BHrgFWbEz+UGpi+RCfMi90
69fuO68kvLuRuMJA20qHvtmuWSYXOoYdxPwodI0Frk2rFiHAdX/9a+2OZVIlwv9ZYc7bnPVk6iHs
E8RnGesI3jTTTpjIuciPCLTGY3em6XesuxzDNFH7sLEbw4yfRJo0JmKGflLv1YHiFMfsJvSyM52C
QJGJBzjlbSbjLlPWzcoqQwF7SIIl/xHXP6LiT/K29wWx6JG6HKNJztslyITCC8dgkXltdHq7X9ky
lcm7l3wezDjuzCAitW1AKRwpkA2iAntIOFGfbsc1S0yWTbpIJUW80Anvv8qnLXr1hccDynK+Cls+
xS0eSVOE2ay8DWr9q5Chrslx8N3zu/kq9L7ZXF91G03VmAH2KyqAU9YnQb3tAMPtJ7dZnpOJOy3I
cWuWRbIBP1mWLhoF9U9u0drKKbqJP9MydyHbkccTINu/TTbrYzLCdm0ko9NxflsIu9NvVfirT77+
pbg5HHjY1f27ZGOPiRfCDBrcKlN03CV0jA1EGUFmty5gnm7i8RhOeNGJpZYuQ2UtMh1kDeqN6o/Q
9Ua3GTh4cpHuB6gPtXbxaAa8G2w3BcEAvgxNN4RdwmypKoaaBkkEkL0tqL0tn+pB4+QA+37/boHZ
RILXl2QMNYJuT5w0V12oynhxoXOu4v148W6GCbHTGBuyOkNC1Jh1exznsyjq/gJEoK7+CRrQ2OwZ
E1+BkIL0SAbSBKmdrIRc4mS2/ujC+Hs1GgPsgSTBWoK4NQc7pHBLtSB1t3GKILJzl5/F7IeNd2Ns
qB1lBeMtAxAx6mmcYkcH0YUZ2fOYW0rhRBnnS3FcjiW3FQRidKvamIFqPAqktKaMEwY5Hqcpv4fB
Ya77SGsV6KKOT91ylIrTEv7R/fe+ZUyknY10CIcUZfKxvI3CyApTTr1/P9ZRljyod4Bo/q3gtonl
K6nFnM58H+V7w4/tDPKuUAv6PDl/KZ/xYuvunm3M0X/fmCt6WY4InpLHSDhn+cGsn3XhT6pZGxNM
qAm7uBs6USqCvnzRl4dSeql4OhS7rrUxwcQaqCesQ2MmS5Asg3Y3gFIFXNetEvOqqbzdYoJN2WYm
6ct4DpL8Mct7SzVTK+V1LnhGmDDTTqYSNU00o/5xbqAuYHxTRpcTZ3aj5vuGseRQcletraAqIeQM
Vk+sThA+gUQ3iEpUa0gsVBRWu7yYn8v7P0r4N4aZmBNNsxJijjo9TkugGxbp7+bkcH1xu2FtY4LJ
63o1LxYVU3nHlAz3nSb6oVj96mVij2HozUZ0WKuEU9Xf/2SGrqATTrUAGJOJWaXCLIL/uQJ8Vkk/
Rfph5VEU/kNkeDfChLek7wRTHhIAPz6DMoxmQXigDV9KKIH3/+KNu5seG+/mmFCXQAWur1pgTAeS
O60OSbtqterwroyP5nqjQ5G1fLr+4fad8t0i3eVNLJrbMESDBxbjuPLE7NTnkt0YT/rCCeL7+d1m
aUxE6gpBHcXIXN7axWPQfAV/tR0+ri4lLJZ5s/A852CCk1YvI2lNjMAOy0FJPTQsCA8PTH/iw1Nm
syAmLg1dtbTNjJ3TasUSlRczUpwQNOchjjWvss77Skx4IsO4NoQuR24hEqZC7BD8Ti18UIz+JGF4
XxVblgDyCBCOBQmDUXWZHa1i5MZGrTrXvY7zeViGwTIxkyRTkDXMxmJJpXompWKR7o8S7s1imBDR
LRXBEy2dgHL6nAAhrnMGO3aXYcqQ0pB0lTYxfz88/RSVSWySMChQaJuH5K4uyJG0C2+Anv6dv7ka
aIQkUQI0kejQN5OZs0MqXYO3VVAp9wxiJQ+Y6Uafe36YvFmzWj90r3+dj2cV9kyo3UOtHFAnaJr9
vi4hkWt1BgcuWg9/8cOg3/yXSGrtZ6LFy4c+RlnGHhNlFT1RKjXu5aB9zRNrdqqHDuwV5mV4EcAK
C8kOSbE4S/zw6RiTTKSNKszShpm8BtMxKSB4TYCxJpfazYLQRHCnozm5zVvoh/DOGKV/1CbYDk1b
DfiOQkBJD5N70y0CDZLlHaerzlsb4y6aOuA4aaIegHN27qGN8KXlSe3xTDDxNSN50de9PAfCeGrI
RRB9JeakFB9iHrNZzOGasqZd63lUA7lQXMwNt5aRlw5tGJSpxBOv5q2HCbCNGg75DNBWENWXYQTy
vTnXy5frPsexwdbxolk0k7BAjtRCDLWc/Cl+LTRenYiza2wpL6ug9qXNBKDsdLSb+o5kgz/OgiVW
Euem4J1aFhzSSlMd5xXUXSnNREw12+3oKfRoQ1Q8kLv/XAn43R/Yml5Szuqctsj3BDGyUv3eCHlh
loYZNsxuwp7KxIQwEkZtVrQQtJAaNAcav30eXlRr8SAp7huX6Pm6P/DCLFvSywx9XpUIhYfRa1Gp
rnzlQQxqd3RBaXYYeYjpjzMedAMhioQxdIT0D0M5Y1zJyoRNDMhj9IBZqfuV8iI86jZZwFvVurMr
A3WQz0ceHcuHTIkaBnchpitos57lZFhmsVyKaMqPjQLBlMUpRfUwap4GUlGKCubs6u4xAzuChDcB
HvRvkLhNkJWADA+jpAV01pe87ELwHZXImg+m3XwR7hVXPMm6xVvi7rHbGGVuzLmaDC2eiRB0qkcw
lF7eTbEv8Xob+1YgREa7fBIx6NI3S5uHSs0E1FDRwyycoSVWr9tLJtlV8d9vEAziSFBA0GWAv9iy
UU5mQ1hUYA9U4blPSredC6tWRPf6p9rxi9+sMNd+pJO2NJSyC6BF7SLJucuj2jLD1SNL5ceG+nrd
3EcgMmZ8tqtizzc0cIdcyumoQhuUznoQMNgfO6GjQGS7fKg8wcGownWjO974m03mk8VzJqlQ34BK
UfwE9iF7gExXzeGc5NmgbrNxizRs1KpMCzMYh9iJcnc1T6oa/0G4x0rAJw+WKh20hcxK5HAxSSIr
EuowloImNxXXju7rA0rAlDsD/VjehBH9Hkw8/s0is65mkCt1onq3Yn8Ws+9Cx8HffoRjvTnE+5KY
LKZf1LXS+0IHkK4OksPgA5cegVoscePSymzIQoPiR/+FmTsnEi3xP/cOGfNMhtMYcRamYmgEIViH
q4NsflPbPznIEuZVqRg5EdmWg1SGi9qOjR60ydM4v47Vha9Hu+t+GxvMLsqFWOR5ChcH/CWI0blJ
ndgZQWA5OOUlAjA24dL87CTSeA+9L4vZuaGKa3HW6E1tyDdd+FPT85MqEAe1mm+CLLp53J3SiDcj
vhN+qSwItJ3Q/xQxtfX7OVvHuSjCrBaCRgykRPfBKbTGmhONn6/HjI8AT+oYG0OM42PKeFCJAEm6
0aPCp9195Ba2GHTOG9T4Pnn873UuxiLzDRW5EXUpnxp038IMj5MOlKBFbufPkyeOVm9XpcUb/KTf
6MPpxmaqUMwGXdNbermJWuooKTGG4OYAd7h8KqaidUyxaQKhFJ8a/C9WkUyg/wFejLO9u/66Mcxc
A2RdMqCf0IOOFbsij9l0MsTvnC/Is8G4ioaeyKqWdULpk14NDN7TJ7sxWWrQOPqNGYPLr0aNlBOj
9x30fUsZv1HzeiRQbyiORv25bQ4d3uqAvjW8oLKXuMI/3+0w3jKXoKgaVhDc529T9zWIY51X4SY+
jD9BDcNZ1N474zdrzGHXSE8ZqvsqWF+1Y32bPPXHyVttSsOznAar49ymu7fOZnHMU3DE1FXfS+OM
0avP6nQ0eIMsvPWwfYBONJdu0fE2124ml6angq0pAPMjB3GnU/bMfWdwnPGNhHJz0tA+aZsklCrk
B1Z+jh5o2hO5ka8q7mhTXkDxoD7wQgrHF99EljZGk1jtG+Av0yNa+mn4KVagnEgAPR557kFT6ytx
hNUNT6s6mnUK7IMCcQDRrhACxL1r+lNAhcOVl+sn+yNj51uk/Nv3ZSZ6lJ1OJkOFe6Tn2ZudORie
Cle2hVvRzdz8NruJMBJo+v2D8hn8TXw99o8jPcwfwISWNJzCtpVFyD/Yk9sHlPKiPi2UefXE64rt
PRm3R48tPNZZI60GGjso2mu+bCuOcmhutBf5k/Zo3Ao+vdzNOxTnwp/Xd5lzBlkVNjNUu5XkJhC8
4K1ZUcHnFG55v8+ElBG8K0K/9GqgT5BB1abbKFK960v4h0v83VGYOFJh5D6ekhaTVn57ps4B6tOT
dp5taEvY8im88Bh5adS9chAUBscAZQ1hqZuwROlHvM00DeOGauP1UmzlZHHnWf8/rpClLMN1MySm
2NGCArgIp181tDX77yUam7a5AMSIyvQDLzrzoidbm+4mVR5EkUpNfZa8+i5HrpnZjdMkYJMlkCrj
8bLtB09IWxiAKWsmqzqXikqP8WPcqRVq/GXjmGVryd0njrMou9/u3QpzozZCS4YCs/Tgt1891QWS
1g4PpSXZkZ26plO5HHu05fvRV97tMQcgL3JtUE0ygwFu9hZwRK0H49PipYf0yCME/IeD8G6LOQhA
RavtUkG3z3iCeGjxbcXEUuRmdtjb5F6EwFwCoOv19XE+GsvVY4wE4tEz4kfffuowqZ/PN4nw5bqN
/XICCmmSiroW1FiZdaVmkxiLMRbH2dOOlL2fjmJVdmZjvpKiTeOn2ucmD7vX6t9GP4xhpbEpLo2I
qKKMU+VK6ZCe60r4ikHPwSJz01iyoIx2T5bEqmojsqdUXqwkaXUMPISiNUqCZMdrLtvzsNSYZACG
g1Px2L80Nn8iAzeAlvGK/DCjF5R8FH1KRd7586m6MRzFbwIqGZsCWcVLc3g7Q/OETcLR5uVoFCmI
Ezpi5cNp7u4wo0ZUzs2xH382q6MneWPGjKZ0aRIdVPHHyaUzTsmNIoJwYHIUN4aUX8sj2udaZDKO
rK1XOY9U2o3TWqu/o2J+xMVj8Et6+DcghN3LcbNCerg2K5ynbInNHJylGbhY07sx59QkPkLfaQaz
MUC/5MZAP65tPutom4p+dEk/KYmlnBtffVEur6s9nDvZwkgNKDbDC6+HsB+LNqaZOKuoxSAmMSRk
Rb8+Y7rQWU/9oTxQOjTFLo+Q9eYtlueWTKQtDKGNFrzK8PWovcp/QDVa+0RudB/BPXaFH+qlfL0e
mnbDHwRfTFUhOlS8GI8pB0wRtQ1KdZV8HPuTIt2b5cOfmFCIApJlCVSpzGnrzFasWrMHGyTm1idT
sjDudJaXhNeT2U1qyLsd5ritRa+QatTDYLkfHYh3Qjqz/V6Mbn6KAoxoAh9ceRPtD3MHCXY/3MYy
s4mxXicVSSHPstbgrV8lC3mwM+unbORg9fYD5sYSc+BGEhdNrYDwixIp0Zweb3Ywi9SHCBw65KiA
KRs0UcF/Jxqj53BjlzmHudB2qdiiivZXA6/z09JqJdu0p9fqbPqNlzyiHp6mznXX2Y0vRAMpoQLr
BpunyqpRkrZThaCF68QidMl4Rff9Y47UG0U0TN3hF3+PMEJSmmYpJS3NvYMxtlIv8dcLuVlRdwFn
m68WFo87imuTSQfMMs9lQ4YoKRksIXJDn/IDCN8kP5ItHUo+h8yJnP8srUM/4ftCCZPza2qeSeuk
mkHZ+4V+6csDWT9d/1y7wWRjgrnOB1OflEKnVerqs4K5hkS8aDqn5rJfUdoYYcJJKxXGLPR0ujav
huFprpr+puhDffKUqi4+DUrdf0uFYjx1Wjs9N6aklDbJtGW2M0WognmY4ufry/44IsBsLRN5pDbM
qzLXgZrEOzs5QXz1vvDbkxzQjjBG3Pz4Z/TI6yNyrTJRJ13yKNPCegkGu2ut1ZPd4QaZk2KpTuvm
3yAYbOFBAMDjH+U1my/ABKFSkkttbLslkG/ILR3XyhqrPywvsHpBZwwWg+sbTM/DhyfIxiAbfRat
RMsiN4NiTLxIlq2V/CxAeWl8WyFvm4Se3PFQgbuXycYkc/vXIbTlSRpjjUp1E8vNUQI6ItJBWZPI
LiDZ3vUV8kICYcIQRHQnko941alUh5nSiKeO6YrB4KhfaBIcOTyE0b5JQNFQtsHQhcLqso2ZOaSj
EetIvuvz8nm40GzRtJdX45U+7oZDy1nkbngAp7uBsQVDhej076F2SaUGMsGGGpjjKe8PfexJxeP1
fdy9MDYmGE+pM3M0FwnBoQife+1eFZ3rv89bAuMWStcskAMNMerUHTXZn3AtRcb9dRv7EW6zCMYX
pNQw8ViUQFUQGNDcWJF1ahZ937f2v5B0520ZcxkZgypFqoxWd+uofnbRve5mTe0oKE/Ep1egoVvZ
9+sr3K+Mvq+QvdezpFRraDUhJbwVjzUYIVMQkd+PJw1WIex4XN34QXQyR3ihUuuh/Uf1r4195qKC
d8Z5mOIzKnUMXZPhRged8lRjuKbiQM/3n/4bU8x1lYhTQ+GDC14w8nFxS9B3JDcaboYqwDgj+EnM
gDejuRu7NiaZ60iQ1TWDwrAZmMVwbKvCVnA/dE3sCS2YxToutRL1xw/heWOPuYjMuTLbosJMaJZb
Y20tR/moe4CdPqhBXViKDkAo5j3QOlBqKwIfy3Vn4hxJhY0qUSKVGErFhBmmK8PRTWfc9CMndO2/
rDdrZAKLvBZilUfoji9HOvkFpZgTFV7szigkIlnjqUpyDqXCxJlemRfJXAii8HKQNBAK/+eRHJqy
bNbDxBjSR3mcVUgeZlxrMz6awXUL6mYf3MJA891A+11WCXPIVj1VNPBg0zfD4kpASsDvHR1dJEqG
bDr6pz/wg4055qAJTatqfVJpgdQGgIBAr2Xksb3te8HGBnOyigZUFGkOvnwqm0eJ7BpUQ5H6eJJb
3/+L2Lzr2xt7zMla2nocV0GsafnjIVuhlBzfioIVniFNZgt+4UE3soB6LE9yfT9qbQwzh8ooTPAa
0BRPBVDD/PL/y5V+rsPnTT93MVhV3PLGJPYzko1V5pAV2N8FOvDmW78K5Vgrd+aT4JrQ7lPctQEb
Iq9jTH/xmo8y52zSwyWfwkoPCuKBd3wZXGK61X8eraSHbbMu5rAVhjmAXaFCpi7epMPoJK3ACYK7
GfLGAnOJx6CMkeK6X4K+MaqjkiW5b1Zt7wiNYHhrWxtPHd4Lh7nQx6dGSsyn62dvN1y9m2fnYjWh
xOxVgUsuEu608lyVnPC7//uQqVIxbEB38vfMsTK0bCBJBYx6VVuCfDspf3RNG+8WmGAlkK6CilaH
XOS2TSzyRTmXsQWm5Yvx2H6uL42XftUDHsnX/vF+N8qErFVMhaxfUqRBy0XKbDOEizfP1z/NR7KZ
N+d7N8LELDWpRaGGEAzUkEf0oAFxfcj8xJUgZj/4oaO75J4cszv1nLr6HSa7rpvnfTkmgmnyKOSk
F4QgaV+76dEcnOu/v18R23w4JlKlndyZoYnZqsalcs94e7tKast3U+JD3UGyS9cMfkjJhYd73V+Y
DuJdUYPEAwtpN6GxPmnGOgdd9RpHxKp4hY5d50B1guJLFJ2wPt+hZhEmZY6h2Ro3C0CaY1RcwIDF
ycX31oHSHl0EBCdNk4mAmjI2aA8BIyAYt8vw0pDD9Q+0F2G3v8/EPrmf5lFvoOgMgs+7AprcwIRm
iswfwOQthAmBSZikOjg3jaAcyk8zlLjEuP1xfS27gIq/FwPAKROHlHpuMrkshCBtwdY0oPIq+dVg
r27hRR4vjf8Ha2AYgugngPhsxQ5U6YLZtQARTji5kiNZ0X14ED2o83BZLnY3TyIKFECBWQTG7vcA
a1SyWuVJuECXx3AA484tdZk5GNp9G2AHRSEXUh+E/vumlxOKSmKYMzxhmQprzn6FCy+I71qQiQZ+
b9QYZJGJBZJWlVkfZ+B49Q00beazdIh+UrlyGTWUzJtOBSe47tbgUMj42yKzb9mUjq2sJz207YfY
7kGbW/00/h9pV7YcN65kv4gR3JdXklVcVFXabEvqF0Z7I7jv69fPgTxtURCnMO2+EX1fHKEsAolE
IvPkOUHipa2t3OvPU9Cib5OeuYx/e7n11i5zanOpk6XBRFitn8tTCygt1fUyT3UO0b4eJv89fxdu
ka1B5hhbea0Z1gJa+6SAPCedeAEVgRrWB9rMXPyKp+LEOj+8HqKcALZKGC6k1SnGoJGPtdXlahyI
iwMIPnQwpAf9Nr+Iruj/26/7X2OUmswQwTrIDgwZmoryeLLGoRqV34o5PkCD/nEcVScuG1vJinMN
fbmy+aGBvM9SC9lGIZLT2mHi5K+fgHajrOoQDVJf12NzOsRVbCYx7zFdbXyb5rAaLBvksDbh6ROw
LvvBEJN0FMKEMngcE9R7JsM1ITFSeHp5zG8oEz5qTGeQwmpB/MhLtZnD+b92ocRLMdEYgGXi80rU
oe1NgrfT/CQZtZvrCycJZgtnrAmLCc+NkGRZPxomdEhH4soHCdgY2j2VcuCoMGgWXL8OmBv6gzkm
Z5xGvYFclmb4VRR/GvvMG4Hw6LN/i4r5ZQdk+DTKoHpqMhkctMzqQawNoEeWOzlUoPgNSskKajd2
+VN8plUkXEi8tWQizAejTLROe6RuXZvHfoo+o4Ih12PlGY55m93pR7T7jn92BtFipILNmFuWGf9I
VSOTO9ytHvBhh+qhvCXHzAEPp5u9kLDh9NrpH9u8+3593ZsxtgApNNYAEe9a8GSQi2k+AChHKyyO
PDoNGqSumWE8BINeWidH4IRom3tFvx3iMK0upYgy1ZexdP/AGzefxJzrNKvTToo0XH7g8kSsRI1x
+nHdBFv/+LVsyEclqAUiI2E1NOJK11u1UygnGyXiLLz8a/ciP1KBuBzs4jPv3cfWIT4YZO7XRVJA
YApSkLAVMF8OhWZbcKoJXLprON/TsguKinfc/ixdqg/btvlM5naNi3SaUE8y/ByCO9nrkEpvC2eq
MAyOCE47bTeKbIwxFx106aS1zlbTj6POUVpQcIqtmyfxPWfveHbY85UU2jqJi/U6wdSEOc6z7maA
DUwnyPuiwWQeePKZ7NuT3b4PFBFCaspJ00CbLOyf6S0+P2Vn8zto6Qk4RiGkTLOV8r79PN10X0FK
L3HWdjeLUHHliIqJadIPgiLRWrRtpCokTEmduumqnC1xVl1jrUpPmgt0SJHTOFkkXupmNNwymwtX
sQSews1euNn+DMahlqrDUEuykHA0c1uwm5DMP2ci2SS6ZNGxRN2cs9l7l+3WIONUWq2MizkkVHsm
vRPPkp+L9tw6ORhDKUaEXvGprba8S4PGM/bgbM0yPiYKVd4XipCENWJeN5v2Kv1cVvV2itRDba5P
pfoYgcls6iCNB6YhzlfvupuqyuC9MDG7jKle/LxNDjWVqWW2efprGMqCeIx5lgCRbTCnB9jviUB9
pzgtLsWi40ntcdZ8L2psrTNrXrV6PesjmX3Rg4j9oTqrLiKU09qizVev30sX4c6WbOg6PpQlU6va
TG6mCUhZuVaOrfHXWrZOo8q2lfB0QXd9l4qSo/JmaSqLEBuIokZxs4CvCcHwl4wR5eHkLt++HQwR
a5qpKCYLExPlSpLHWY8DAdq366N5n95pp/SuexXqUM4YtXQkwI87Wz+S8N8+5F4jlQpmqH+sMznW
BPjWkix1EUafy4DKWueP9VM0ed0LmPBc6A45Q2/Xk9PzZu2pT344MhvDTJ5VSYWy5GIs+FYyHiPr
YbZ8a0bDJyvtWPWvu+huVNjYolfE5nyQUpdqWctJuK4twoFh9xInr9rNELbryFzYGMfQilSFVp1+
XqEulB/jz+SrflqOyqH25ok7Tb9vEGgC0YAQOiolzKkru7yF5C/IR2mzHJqb58yLPfmR4m4Wn5zH
l+tLuHvuMNQMhL+sIw9inhh5bPWtuVZ5aOaeHD8Z6XnRiN3VT9fN7F3W6sYMkzgugMM1Rtck4YK7
E7prTXmraBYnXu66w8YIDWgbd6jiPIYmmmX5w4KRHXM+GDmPvYm3XMyxKqes0JS5J2CuVB0jkexq
fum7n0u7Hq8vGNs7+nWANx/DnKNFVvC0H1vI+4KlGpli5Yx+fO5jG1OUkEsUffKZC9jl7RJznszY
XAmI5fIw+7keqwfrtSrSHSdXdItjFdAZE16Y5Jlkzhfq+ImgFEnk66S1jeI+q16G9cv1tdwNSZul
pP++8YtFTaplVjLBH4bEHQTNFjPFNgbdNVfL5rfWeZ/EnGBrMuayo7P7/XN/WoOc2EVjW5f6JsEE
FM255SeCee3v1z9yz/kh5YqID7IRtJSYE7YKSapYRIW+SoK0W7cOZcHtovJsMAesVjNZFUqMD0Mq
V3kG71eQPwqrrT6OP2OnctN7aNPwgGtsQ+T1IGj4IM1SVMOSDCYH0wWL1OM8gc06dvvcGY9ABmLS
HrWQiyo7U+4If+HZi15q55u8/G/vuG9ss/m+Fs9qqckj3rvH0aW6AmBKnkGP8M3wzGMCnIRsoxzq
Xd/JXaMSvheErJKBefv37krynkjiOBXhYj4J8WW0BLsoO2ghPly3s+en4Ir5bYfx02RtFCNrJiTx
QxNAbMsT5OSmQYS5bmY3i93aYTawVTPdGiwzC+dvAwZHgGT3IsGmLXiAhD83JxGrKNARkrB1phse
Ed7uhboxz4r1pe2kjEYNGfj1UfYoLf6r2sCLdk7uGrDw82CsdNXY/GdrjjmHSPuKxGpQjjRwQxRF
GKsXK/YGC4zexWOkrhwX5WwiSwW66r1UYd7SCpLVHxXDTqubuvyXfd1fR1AC/yHaNoArsEBHZcjH
XE1x7vvsuGQ3c3nXTvfXveT/2KY3G8xFoHd1UUkEAnrVJN2uaw/mu7aNb/ROhwZ3WuEGWhRoWFLW
iRI3htcmEdhrCkm7T6XIOk7ZyDv9+0v79ouYcxiRUsv1TMpCIv1sjTCrzyJvpm3/qL+ZYI6gLC3L
KI0okifLbakVtrmaTlo9ZJnOcZPdwpMGqjjdkHVLRa3rfVCpUnWEjDwY2NITxWDmj/PNWthQrH7t
9T0KkN3gxTGuTSaFIYjbSt/kgmc8SpiSuVgA0ZWra7qqHd8NgRG29/yHJN2Vj+fv7UPprm4u+xFI
eQH3RRYaxkNbCscI1FdLmJggjKw4Ezr7u/dminHZ0dJnqUpnVAbK3pVb087H5KCj6tOYnBi6a0mW
LHSQVDTQ2ab2lKVJpJVQeW4w7242rixmzpI+yzJvfGTX5zeGGIckolmlRt9CSCfv3MiM0TYF1NI8
Xj/su3u0scLcCODps8x4zVBWiSFaVpXRSZf16UXPVckl+vLUNNLweN3kbury26TBdrpRs277bBgM
X+gdAJ5tq+YFyf0ItjHBRP6qGIqctD15nZqIY3vyRh/zsLSYvJ6pog1vIJz3TUw6BkXYee5KcKMu
dWY3MWpgXDQKzwQTNqY+BrX1jDf8+K3LbXBRHaRPSagUdm+PB030U+RdvAIy3f0PJ3izjkzYGFew
W6NGA4GK3zrTdKCeF554n8YECjGr9KLOM/TvYq8A+5Xe8wgprx8mg52f76OpHGutN31B/yrKZyNG
6YwLqqA78HG1oGf0SsYrsgyDcdmSOTHQwlg8sMcdO68DnjIY7elYfaKkhiKvKLq/Pb8Nslye+kCK
oaH10CUm3kLGcDaIrcQkt420CIolOkRW66/xzItN+1HjzTBzvpJcMLLF6A1fHl1MRdnxmLvN+Khn
ml0gF7geL/YvL2gi/O+6sniougErQZygMFKTwjHr1FsL4WyOg1M304BWtni2hMLv6uoW23yEfqAd
p0DPVs0B2HF/kLjjoJyNZnv6iZRmaw1sRjiEYmvT5oMZ1DfauToZIZXr0DkN/N3uM1qXv1eAOYdm
hqdPWkJ/pDvMrgpW4gTPWIx7r4fem554M1H7hwXElRquOUC3mGCm5hMonJTB8jO1xKzpGSKy9lRx
IDv/R4x+s8LEs65pLTGmc5+CXwaZX4TjU3mjeJRcrLnFdJ1/3YteGXg+nE5F01UDKCFdeqXh22Qj
i6YuwmqRAuVD8170usJe7qN71IHdwpEfKf9RedM8V6fijuqV04kYfka0/wADGA5Kg2h0opHwPiUq
I4gNR1YmeJnhQsT2G8rBbvVXARL6EeKyWVAEK/hPrXsq/gNIsnd9DXYBGtrGPLOzVlY3mT63EOIm
9vDqSoFyE7kWbd/o9nyAypHbnk2O++6G941VZqdLJdKbXlmww2CBaZWTLPCeXrsvPQ2ZCSgGJVCF
M8sK0UGJ6LOQhtr41Cu9HctfKu2ptnSX1A/L0PAGRXfj38Yes47a0megtwGgoDuoYXlCT8bRHcnP
nNGRfs6OeKSdML5sz+7B1CzdMvH2Aw0MEwYyqxY0sUG8F8WXpTdtcX4Uir+v+8juZum6hoF9PDIx
uv/eQ+MGcvBJbSXh2j6b5O6PsATa5u8zmboYL7kur6jj5Oudkhxq5DJmznkNvAJYP5x1Q4dkEySg
gAliFqrKqmTo60HwSCA7soMXyIWyg8o+D4WxuyMbQ8xqQc81MaUOO6KCgFq6TdY7ndfpZokqfj35
NzaYFSuVtVvUuHtVq3sYUf2ibG3yZGsXEzjyU3MCO4+d3JIfS2zzptkgr76X1Gys06OwCZuRWtVk
nPM4zDNFfK70xZDsOh2qxB4E3YCMbb5+zVJ1+FK2cqs5S76kiqM0yL8vfd2gHz7m4/faahv9Lrdi
otpdL6SZLeIZkDuYeDEORquTyW6NAgNekgRp3iO6PPFjr5DlUGDkOlCjpgNn7VyKxIZsEvKNxNAn
y1XNVEbJs4llyZ76dg3FJC1uwNfZBWZhmI9NYyxIhRpxmpwGE+R3CqpBum0Oc/wFjxAlTBdQlKuF
VN2kRTJ8lSWlg7IK0ZVjonXdZyWLzXPe6WqKMnWueVkhxaEhp/JBGccpcwTSGjjmZdPcG+rYOJ2l
1Rg2HAbM+g91ueTuug6l6lRVAWBJ3SVl4lhkylxD6IXMzxMtiQ4GAXDWGZvONBzIHqeRvShE8utF
XF761dA8WY2jENDmT1mVNUdAi9YvZFBI6oKR3uyOnaqID1qZ1E/l2KiaG3Xa/BcZl+S4jvpCbF1F
XHQj/H4ZhDRStdhQN6/vSguNmSnP9bNQTWKQjqN2TLqiCDrAMd0C4mAyZn9UcHCmSXpuxBQ0WmB1
h4jhINyrwyJUj2KL7jF0YQbgNNeMFKdaU6XTrJuScOiiqE9tuYHqhdTLffXcEU0M5gb89pQ2fXqw
1iyQZ0vvOe/Z/VRp46/Ms1mWtLkwzZiE+Wk9Jr7iZ2flot13QRkONzwml91guTHGvJ6BhIDHmW0a
WuPjKH7ueToo9GhfiWNswRQQEzme0YIMhehoJbeKekiTYNb+4H7WVYR7aAJqwMUyR1yTqwkpLaU9
UOUfoGm8jazy57+/VbYmmF0B+5ZmtlYe+Vl+J0LY509uLeiSgBgN84DmB1b5QSpzpK14kKTVywoy
D4Sq6x+wtxM67XvgNawbik7/fRMGoedaNMWAlN9sE6c0cdMrX6oKaGiBt+e7ibGuyzj2kiFqgBa9
N1XrkWJGqDMhUcXMGJ6RghMdV294bf1ZLjfE7zkx4B46slEJ16XF3GGRKEaalZYEw5SzG/0E5hTs
YeRrC/ZKiDGJdswHZO6u5sYks5ptRhZJyIC9mxzRoXw6jRMFtC8neRmKkRUey03xZw397Zcyjl6k
S60aiSn4mj26UVjcgzA2BwaD+P2ZP2K5lxtsrTE+X6zCKlXQPQyS7jRrtzF5GLhjCTTRZAPE1gYT
gOK+WEpLkmZ8UQ5siWAnh8oR7wxPRh7PS3Z2nw9wfsxwiBa4PVXGWkMqJFwFcNa0HAQqyeMYSP4i
2FCJn0PcAkh609nWJrvhYYb3Kh0by+y8yjDKMxkFKOhC2vyQaidF7G2xPfe46upjTc5Werh+3nfv
ka1F5kmhiv3aFlqavJYQwR0HrlodshivE6p3mnvd2u55gLCSLAPBjqVlzkNmyFlXT1CLlpWn2DTc
Dno5be5Ginfdzu5RB9xKM1GdolC296FlRVdXJZgMDAujWYNu7lU7zVfe84hnhQ0ojUSU3lSLsEun
YzIbjz3hKTjzTDALlhR5Og4LGpltfmyFyjYEXsVwd0uAFrMwnQL8C1t0gor90FoSARNldKhIbMtt
Yw+qU2q80YLdT7FAZI2HnSTrLARf7M2+HGZSwlDutfr6rYoLDlZ1NxJtTDDbHkl9kVsazq1efp+N
yK3E09y/XHetPRsGdE4AhpXhXq9FvM0FKUVSnui1lYfKnDlpeivng03Iz+tG9jZla4TZ9n5WyDQt
uhCUy8WMW6de/a68L3pOQsQzw9wThjgTAYcfI1Bzc46b3BuXyh5bXFFZxTHFWzbmksC8jmmsvbYG
ZXaUo9le6kBIDv9t1ZiwnQP6OOuD0AVr1VXgYpeOspKi3GNUqBbPKY//nfNJLI5Nl3PLIJEcBxpk
9eZUue2HOJCFnFOo2N8kVceIHPCjis6sXDp0nVUOQNkUtWw6Vl3rTiIACCMah0y1/uAEGSgl/GOM
WUKpalK5GkCrtogeacMEGFxegXK3aLGxwSb7SweiZBUzzaFCrEusCC+ZYDpt3FVOMgmuuoJ9MLVe
VqtzxC77dt1FdjFuhmyKdCgO4B6Vue40k5BpVA3B7wHqkdzssIIdITqhngWU8fo59wzOROX+9r0Z
ZEpopbKg4F10abBAPig3ZxdUwLYMoHyqxu71j9t3yDdTTP0x6yEkOEESOCgKT1kTNIW/11Nw3cZu
brRdQCbGdn3fZ1GEoULKnbwcJg9czR5l9VwA19OPmEX4nHq83H33y1ClswyUtaGTyBidjMpqhFiJ
g0U7ijgJyo82+XL9w+ifYDNMyHVhbJAq1GBc+H3KMChTu+pA1odLdyr623rmBKf9hdsYYByhnYe2
EHpAAtNgPtXH8tasjgsKWhjQoiMczWNxizJD8f8QfNx1wY1lxi9mNMYaMYtTkOhbpkcJL+MfkJha
L4pHsYGSalM81P9j4pVGi2trymxbnzYiFN7kDDUKFXxGlGZTDEx3ftIVKP+MB9Gdz7UDQtHUHlKu
/iPvs6lTbW7qaVFAaqSVlq/0XlKGepzY2fpkzol93XN2S4db16E/ZGMoSqH/lK8aAaMolWma/QhH
obUzt+TKc+x7qanTnhXqDBoTnxdDkKyh01Q/XcUzUeqQDPqn65+ze9bU3yZYIhJJGxKtLPFmHTHQ
t5yT5dQt7nUT+1fAxgZ72OSMlBLJULwCcRkdiNDuBa91ICDBuc92iwxQwvtnwVhtNWHKW1kbmshH
4jyZTh9koXBRLtK9bqvP1UvLlQPdv2E2FpnTlo6pFseD3PvpKZft6B5igz5xa1+5n+ETd72T3fKU
I2ie9uGcaUhKFVrdUlgBB71KB6CNpshPUJeV4tOiN64Kjsep9weFh6TZPVYbY0w+0laZFeXZaPlT
eanqG8O8zyRwEfMwnPvxcmOHcXVBk6ZVtWo6f6Ua6AXQSWRwA2vQwSjc3JYwhSXapad9v+6bnM9j
x1rl1WhHUIKafhu7oxmKQ+RoIPOTBM5FyrPDHAF1zLU8Lgj482bFlSNQVaqtuyoA7WQCp030qpLy
0T9MyAurign5dsYlW6lqpXWMVsyrS8cc+tnnJgMzT3uQMYe83pjuNzAfH2ZncXUfxQ1veMqehNLh
wpX2qjh4jf/+HTS6bQKlUPWyVS8FedXiSXzQ+HnZaYCQBG0i8rCU+wv8ZowJ/0NrzpFYi5pvtGcL
LMFSfsi0sxYdr/sLdfdra0t/xuabiBkv0xp1aMnWn8zY1/XMliF7ORym78laOdeN7cbmzQIyD7au
V1uh0TPLN9PuRjDb0W5HxVYwEfLf7DBnPBc6Q2knsHFn8f2cn1cpJLxMnPcpzPGWlHHVFq2w/ATw
9or8RHMpEh+vf8YuombjcCybQS3HJKqSlYRdWEAwhaq+6oIt3y23xl+/Rp/FyuVpMe1H49+Ox2aS
o971VT90kY8OsC3qT3nf2aVZ2XUGBNvgcz6RTkt98D9dRr0ehBcY4mL8LxrqAojkMvLRV3TS7+kt
qCi8yFNjZx1Vd5w52QE9otfMMR5I+lZN56XLAt28tMrnWb2//j27p1aH2KqhQAzdFJkQYQmNIg9k
zEK5hLhZ7cvAGC7p54ELttrdpY0hJjyAqayFmI4l+NFZDaH65wmPkUcVA3RX8mTLNrzspTjmHo93
ZtfvN3aZ/epase/VeLH8uPAaEImKwnn8ozfnxgazSToZZQ11VqRXQuIQ48uYTzdNMtpDE/Pcj14d
H/3hbb+YSBGRqhP0pevBFwLl2tdb+pB+EZ9N6I5kR2jp8Azu3iGbb2PixlQSQxRKDGBSonDBJpiP
GW/QfvfKQ/zIZdTYP12/P49lEEuXSZ5rtLLD3FwfYqWx9bwAvnE6zO1kW1Z+MU2o+ZjqvaTzeq77
iSTGk6EfjYEZSWN2USz1WjJnREjpNv2kOpOX31ZOe7N65c/p1DyCMZUHd9xtBhgbk8xuzoUgN6YF
bYQpTC6UaTc9YkQgObVfXudWeNNd+4f97QuZvUzkSVGmEl9YKKpdkptyXZ2qVxyCAuH1sLL/DjBk
SrmB/2lssU6ygPEtdbw4ugNGsJ3hRy/aetAeKAPoIjndE6+TsxsoNwaZ/G7UJjnNetH0x/USxY+K
xrmid4fUMIj8+4voQdkkHpiNiZJaSjBqfdu7FJtZVI462dF35aLaVBa+95avw9fmKz813z0VBkpo
ECQxpA9sOlEO0aFCaYVANS4NsAfxi6hfVGQ9Zhgr36voOIGYgbOBu+d+Y5O5GGQJ2JxuaTD5cKiD
KMwgTGKeQHSN/euwlYfr5najtIFxfUkGVabC4hfzRMgIlHMif11qgmcGpMp+TGlu4o1aSVz4w56v
WGD5BW2Vif9YafqmBsMH6jeYFo3Fx7aQ87sFwP4/qMBvjTAXT5LEUwuJPACc+ga68M9m62c8bnfe
hzAhq+ytkTQFcCLGMtvNPAOgyNmY3RC1/Qw2RGHURu9iwFtnqPXSAIUJtOhTfKIXQPY4keO/dwQw
SIJcBiSS4Ilgnk5Sq+VzjQmVcCyOpOltCzWd4dN1G7tP3a0RxrfzWa3rQlGo+IXoUH24yos/p1+r
b82z5i2ozSWueTETzlVKV+rD1b3xcSaAEFEbNKIqmBeU7rXmMEj3Q+sUc5glgAWn9Z8d4Lcjxaxk
PunxROZGCBbPvKdwj97XH2e84oGC4D7+6M1x7dvYFa3zNm4zMGGMxx69+96nsEiIiHicnduPSm8f
RePIJggPQgoOlgZtLbpzlM0a2YhvHERo+y0+D6++i6o2NjvGHGEIYheiZKhFkCw2CG8gA9kGEzQn
Ute4dMfScOeDBoQzVOKdJgBi3ud979753v4A5nxL1twJYItNw3WCNhqGE5TCvb6ir0q113aOOd+F
PLU1ASFFUB3AYXKM/QSVaswCJIfsnEAkXlXwf8aBXnGLC/L/ozLZCy8x2c+9NivNZCatVmvzZCxg
M7yn2CTFFy7yXR+CFv8OyEe3exIfrn/3bgzYLC2baepr1xfiTJlK782/pi+FDzAj6qEP7UF8jvwx
t0voL4uYGfp83TDnpmOH+K0+BqdJ1uqBAXU46YXUJyvh7Cn1ig9batLODbq8AHUzXpPHwtpPC9oA
QnJqxOdkDZLhpRMvEVcIfPc4biwxztMJhmAVahQFKpSoMPMdoDEFrBXYZ9zaA/XM9aXb9RIgTGga
BK4H9LCZ0z/ngrCqq+Ubg139DQT2AcAdV/ih2+RBcaSz8G9FDV4x0qYIGg4LiZchs3nJmudiJUbA
zEm6APXJLF2AF9Zvr3/XnktsjTCf1ZORdFODIygZQQJZkcb6W21a+7qRvVACHltgQUSJzt4wscwU
lLyNejPBnKx47MXPeWbxtofeKKzfAVsIGyBmBhyaOcS9PK7LUI1o6YVq2D3kGIBZ7pIA5pzqES97
jpvvf9E/5j6IhUpC12YlNEp9rTlXw+30J7O/KPBQ/VPwJoNm9b23zXVqrebQZeFSSb62yGE5aq4e
RzeAIgd/sDmaqeO4QtEN8kaMqVWL63zqDL8309bRa6P1q8zgEdTu+pkOFBhGF0A8xJal5aWUowkg
qhDM6l16HpFeCevz9S/ZP6O6aQHKCokmJNfvP6XTWq3SVyNDCdC4pUGhOEMB/jY5oQGEjCB2ecWX
3aIj0vjfFulnb3ICQSAgFRtHw58c0xtPho/pD/NorTaljhNCnN3JyUCuccf5UnpiPrj7xi5zooZy
VVTQh9An7gDKC6ht+nLq5l/j0yto8SDfpD8Gw16/X7e7l2qZ4IABHMpQKZHa+8+tzUxVyxaDLqWO
q3E+LOttNlVugt62bMW2uF7mjjeczrPJxHlFikiR6iDY+GdedzhSZjoeEHTXQVE/FtE4MVWMCr3/
NKUeCIULQJRyfDRUJy2/dzzVid33DGXb+8cGUydYLanRh6qAfx4oS0J6rJ/ku8al2om1t2qcmLgb
ozbWmNBegLi8VOVI9XsjsmuASxNux5Vngkbld+4fS5EuwR+oZg1EvI9xaF16W7XpsCEkXo7yw3UH
3K3tbJeQOeJJvJR6j/EP0HKa9xRmgGQGqAolBIOHW3q82sDuOYOmMorTFMnIEr23St22QqYLntBL
dhtfWswg1+LB6nglpL28yaQjcLJK+3YsNDOpZQl8CBFg3PHDkAflGNtLBL6jCNx2EDS6vor0yHyI
HhtjzLY1pFmlhaDlo0qrPNgIpvMQyHo8Xxqhb5B5A0MSu4WZDjfyYqazd938rtdszDN7aClt1Znr
koYVOnSzhAErTI5eN7F7mjcmmLic1yDWnHsdVXHtkE33seEX44/rJna/AvVME/c0oEos5QMoSleC
Yg7IVZT7TEbR7+n63991vc3fZ4JFidEwqalJHBRm40kCMP0g/WmSQzf/UTKzscQEikjM27qlwxmk
D1azdjUhP1z/lt3tsHQV9CLQ/vhAv7nGijmZtJOkybVXkfmBAC5BksX/b2YYxxK0PhmnRIjDRPa6
+V6JDqL09bqJ3bcbHcbRX98CADe/D3mN3GDWbCqzV9Xp5YzuG0bXiStdktP0XP6tHPCqg+wT78Lf
8zbgPWSgQrGEYIB6bzbLJwnjeJUAauBpcqHBBy0aCxKtjvjYof7boglo89CbezFpa5PxC0vDdBAG
TpOwIenLnEnnvFeepp5SERQjXgo97yP3kvitQSYuWQ1K93I1UjZMcBCMp/KYfU481e4xojD+XUCp
+fpm7i8qwKEypZ5CYsMsaqEPg6JFJGhM5amP0EJtIw4eY8/zt+U++u+bG5K0IghhFVpTrD6tkgKY
ziEd/qMNxiUHYAOibjANfyzr2p26erbxcpwOE65/+/qK7X6ODB5ApPIYJGDpQJpkaqJOzAoQjBfn
oR69aIVygMrhUdjdlzcrLAfI3AJk18kgp1SVY1Tdr9HP61+x+1AAH/ursgLQdQYTKDK9bzCWisZi
GmjPMgZhhjPqB8AbUeHF/q8SGprXLe6uGyZRdMWyMLRgMElsMtEekQq4bp0XzgSugNY6NTIn/O3m
l+geUhuA7eKp9d7ZhKgX4h4UpXiNRB5xUBRxhYMMUVzKqSEaf+ILVGTBMlWIx7BoBEmAPkVZy2mo
CH/l8gGVg5KHgdmNttbGBg1Rm+PTaWWtYYyPhNFfxWU9EcTa4nPvR37/M7lr7YoKqd8tnPxk3z02
Vpndypu+UZZeQfla6qLMaYy8wDjOWhbGnWHU3bNOZulpGpX6UrRC96Rj1cOxXUjnyKA8PAlGLH/V
i3GIvVKL1f+8KPTFtFkUMRKjfoZm9+swJSWZRq0DqNrS0fHQlZwefN3dU/FVXTkbzlsXtrFq5KWa
VtAk8hsIeC22CnGN1IUi7GlEtAbvKbSWSo+HAtg9Om+bITM3XwxS3IikUxlqav4909q7CXovWWJw
Np1nhrkLxn6MzDVD07gQX6rsi9aDYUvginzSv8Jm3hhSg7onFF3oQ/r91lkCqt1xjpF7qtoxngBS
gjiJ+FgFlTt95SXB1E2vGWPcuNGazLKiPgpKgtJEVOp2M5leVKQPRQemjZGOHcod73Gxu5CbT2S8
szGGdhyXIfIlQT+WmuZWjXkmpsZxRo4Z9o5IBGPCSDyI+OZ6Ab8BeoPd4KAY4/5B4DZlZAjgdMd8
IZOSCIk1T4OIFGEYa7dMrCM4++9Inh3/mxnmQoIOWx2Xy4hLaEwPwqgldg7SP9FYuVDb3bt180F0
XTfBY4nqNsm0hsrMUsbZ+AAakReqOAzSJ0cIpDuR04uml84HL9wYZC6lIurltFIy009KUDT0wnMh
Ey/rO3cUuWPmu8cLN5JmGeAiUhTGFtHLRO0WZFu9O6KP9GvAtXHpgGt+5iGx91fyzRhzlpsZDGV9
jE6+mD6C5squovs/cYo3A8z5VdMpUdpUQhGxbVwFdBvUWF7yeP72Cmxg35EsqstGhQ3fe0QfDyDF
UKskkNFIGbyCCsAde4+XbO+CWN7sfOBINOJiNmtNtPzFcAgUkgLBRi/1s3kn/J1e+r8xshHdWmHr
8eeydmMF2g4KUCy0m8LE9sFQm3FohzTMFWdMPymUz5CPWqEXEePohgg5MpAqU1IFtsQNXtyCNGOk
BYopfE0mdPFUFQqU51WTX9L2hMBor9YpUyEbNn+/7ik7Z+ydaSZ8RJZiLjqiRljKlbtGzrLWh0r1
qyK4bmcvAwB/gwjaNni0BNTme1/RK1PJjKkCae1pOuCAIcPEpI/T/qQjdRTZzZOp3stp31lkTpmA
8uJa9QCJtq71jSqJJ15yih4xzOQufvz1+vftOMo7Y8yJK+TOGsggJ4Fe3pH127z4QsExsRM1YAKj
nRYIcUWZZcKYK2HtohiKD2ktnZeVOFI6Hq5/xc6BfmeCCfGoFVHisBoMXhgAk26sg+ZJB37F/LUz
9MHhN5/COMNSY9JsXtshiJTqYmZQiylXW16+Gvp6g2JiUENM18ZanEsMfV7/xL2NkqFegScVmhEy
OyTYWbMWZRqwmmPtd2Bga9RbhXAurr1ZLwwgQirD0pEAoOfx3tnFtdDaoh+bIPvZv+qXjj6qpRR3
UXu8XG3vg7a2mLWcIGVH1lYxA0v9OVeVswx3f5JkvPse5ihFaQk1p/8h7cp240aW7BcR4JokX7lV
sbRL1uYXQpZt7vvOr5+T6pkWlc6pvPAFGugGGlBUMCMiI2M5p1KsUM+e9SZII8yoaw/nD4YXifZ6
MB40xEaz2vkkhUtfP3QWea/l5OdWDblDrFo0bMD/aEimEXDRuGRRpwHgXamFlUzhUr0mCp6f2E0K
zuvDjXia/CmDCa2Y0JN0xZ5LOBO46IBsHXnEGxzrAWUwV75A2U3UieJ/wk+JjNlhySRWY11KTg1o
Z2Yb1DM2AK62JazHTMQ/w4tGgG3U0FLRddNi2Q+6sc5mY6zzUMcqy135JtM5YA+rJgCHKFxq6nkg
ypu4+n3KZFkPuqlJpRkszae5+FVuYPcz6+MAQvnkb9h1zJ12Fvt0TDA/VY9bgv1lyq/QH2p3wPx4
GtKJKXFzito2Gw/34pg0o11sQJ4koxTa9mlVD3P2bqI9O4Zr82onmXPeMEVfkXmY1FO1YTSyksMp
utHz29aq3Dr6kcaiBxCv4/blIzIO0Ohda2HHIEH/NQVAjnQ/XUSXymFzLRBLGa/az/N6cX16Zx2M
9W9lo9gYP8A6Un0wjBMQ1jYiWNMXGP0fTT2g7hvpiupfp3pW9iNe3/87FZg420V5hVe3HYXqLB2s
0VNKbC2MIjCXj+vnnLmxoTYFr81sr+3HPOIUjo9YrtJfpcqLGicKBlANx/DeFkBUGClDaiadZAyX
Zm4SEl97Pa8yP0zujo15RJTpkIK6hd6VT0btdLetiwn1W92JHtpwDFGnu8kEVW/BKbL7XlY9d1NK
BjA6mP2tPi8PQ7UIsgyRCCZ+VPIKhF0Ntmg3Vz2oZ6JEMH0lci4WljjSxlnva2xJJrZ0OcXmQZMb
3xw3gOPnsRP3sg9DCpJiuWiaFDW31amm+iA1olUsvqY6nulgcfhzsEPvzFSmmAjHZeqdMf8mpCbl
urWqEFDiAQfO/kAy3pUdSDnUrWkOEi6xx8QI2/gNmxgCG6Qh7w+H2MmgSu5kGLndS4ZWAbUU0whL
SJex1Qzkp8kbnf6JMFsqCsL881NRcseoFvYHbBqldyJ1Y7TTxY7LcPDoewibChvacqNH5x+GR4oa
djyvJDfs7wQysSWqkqXR1zg/1ZGv9++L/dwVR0kIqsw/rk+9mNgSV71pLsDrBVG7fQPsQTqTm3i2
j5f7m3YyT5SeTiiUe36gMgQ1HXiNLZaPXlfGOLKTbcTq8oJ8Gwt6ruSaLgXt+48QyLnydPT+FMx0
ajjDr4eX9YuSRDE2GFo/fUuPRUAxq/WbDRDkFKlalOJz30sAW/xXHpMflFrfKlWEhkkG26SFlhHc
Z5itPogWRXlGQocHCUElzEIj6KtiZq23bTRO8Wksfhf2u9le6NGbUQiSR96IOkB1PsUwV7UcgQAv
AX5z2HjgkfJ6DFB/UMnpTv5rvVFDYPbPQDvRLyj1kvQq/cU1vhfP+F4/jdtYzkoUlia4nnLFXSvB
FcNL6LCLAwhuEJ8BO5o5MKlqhi7pMxxXDBbarPPHSr0ixg8DFIMjlgIrywzOu/cHYjsbw3QD8E+W
rgM1jx1DIzlJKnMy0JcEnGN67BIn/Q5MxwfJ7TrAmSuARV6u5GMc4OEhvZo/BeJ59wDkAlwCjxpM
tTCWM4Gk3cpTwDJp6QeRTxYMF63tKN+H1bEPg5sGkduJdKajdX/q/CmUsaMy7kpwEc5FOMTf1eJk
dM+qfejKix6Yw2b3FK+XhWg2jleMxASjDQJaDbSUJjtvRaZoKZMOd0USyqe0d+KLJujRi7HdFu+D
6H0MMeTo/wc4ObzISidgQIiJea8/qoQWYPkyK28SDLBFeN49NUESAMw3d+LvlP1AOgyHZj0YgtEK
riXvpDLnOq4TWQgQJ05qCVKNO5MAn0p6SOdfSXRVJYI7iqeiYRj4sEArV2yduaPIJpkZwDzGUFMS
18zQGMwyd7BEfJy89RHw16mAsCYot/6BMmjWlrnmgEE5RcSL36wD9lRo/IlC07cetsMaRID6Omgn
8sGlV3uNawuXj7i6oghla2BHRC2LuSjVSY/QdEASnpSai4kJd9tOaFgLHnsiKUx2nbZqXlqg3saI
Pi77m0G524SPZd6lgV7+/2nCNtT0uernCmA9J6BaYMEbbWUFtV3JXe6lX+CjReApK8f2SsEtIhLL
XMJ92k/gFwJvq7r6Blhwo4tOPmX1X9wVBjYuUSkEBjGaHV9vxBTj4sBly8ixMGJnTN6izfuLyLmX
wNwVfT1tWdwOZYhlLesg+2DJvEi85HnGHb9eEkRsEYMK1yjQRQY8vIobQ2MkRmrXKBMmmYE9sYYg
PTi0m3W5Tf1PgWa88Iy2yb9yaBq1y3HVbBxImbdj2K9W765dfJ8MiQ/OxVDKAc3bl0fZnpyhrV8t
fRCEEm75fy+cCVx6Y5aDmSxZWFwqwPAzEKMDDBi/R04NNOBaFjgaN0fDmoqGhRt0wyzWCzKit02O
Ae5wK1+z9pS311V+s2kbMBhvpuK2TG62WaAjDYfs9bcXydimPI4W6PNQliWd5jRD49ja1Qgz3fKH
1AgFh8nLeffCGKPp09js6hLLbsMLiE79HNDKpl88be4/5DCiuSfu+REFi+PgjwLSJPtAytaqB+ui
gVe6lT/HUu50cl04mZLcrVkVLMPidF1x3S+rE4FJ05Xt9HWzTP+81jQI//mFP38EcyGNaTYnHWDn
T+12kuzIKeLN36TrRHtvW9BJueel8fxyrzJzJYAxQU3NmhK3gM9YfWulq2UQJKYiEcx9YICjw4w3
rNJgO/+Y2ImbrgRjZc3hvCbcDsinKpgD/+r6i7qUnY7K8QeMOn3eloftTg1qYKWIxnzoT/7/zwjL
+F9FJakF3pGVQoBplkOSn/YcRER37RIrNI1jVCikifJOvi/8n1kQNr23e1uWJqKBbXt00uv0PgFk
u+QnP7Kn4l77TxpmvLuO7kDh/W7LeHIywWzrSJYMFtq007sFrLj+sFyAZTgcfAUbIMYJ5TrACNqC
q4/vgqoOGFTQCNkaq+ZWkqqv9BY18Ln6Zkjp0Za7y1zd7pQlC+ylPChL8zbJjVtkvT8ZzeXaxr8F
hsT91Eiz0abRTGSXjE8sGI4bNn2xw1E+THjdj3dJQEL7bZYC6U7D1Fg1iyI5VyR92OO9rWCnnxGJ
R0xDslanE9PldXtf3ETect/93lzaCy0O6SASSC30DwveCWScEruao27NY4LyxeRRAoDlorigM3Hi
3WyuIX2KYqHjsxaVCwLWhpPV3I7ZD8W+TvKDbtwJTo3a458a6aDzphtLWPhifXJs7bTZDLj/TFkb
4B+lGwNLzj4YyAerg8hWRQKZ26mMq3hrDQTquS3cuMMbWDgixMtm8Fz4VydqNrtsxrI7uyxHzHbO
2402fOuL0c/tH8l2zFIQgNe3vXEAe6jANrgX0E4o4/hTNoMIe1iSUO/uqzRyIxSTk+Einq9jPXVW
UTIq+oz0+tjpWIDpRmt6sF9I622XAkex+nHeMrj3z04fap87AUabyG05g1DLqBunL546+7bRXs7L
4MetnRDm1lawlKS1jYYtpavuckC07I79y+bSRS9scnoCadwsbCeNCRdtbAJzu4U0gIeSQ3OrutHq
NAFAka71m251sJWfHXMPeBki0Xxn/rRIJm5serWpVl5ikYgEUnqTA2sebfl5EGLXCsyCrS1VTZLJ
DYAyTs2L8q7UwNPCNPWhzhzpMXnLb3W8UVKBoYgO0WRCSNFiw6Ia0ATVD+YLmqCpH3nYs/BlJPBB
7ImGT/n5u2aieCyjfGaxjIhJlsd1ag+o6xg/mrRy+vJH9mLoLwlw4a3oJVJ/TrnAdPjO/a9Idip6
GupsKrdJOra22fpxQbQWfFyS6mxz/qyvQ48p2y49KGU+hOeNlm85n5KZjxuTNYPJooDdtGFBfKnp
nEj9lWIW8bwcvm98ylG/unvVboYW6wagQKLJkLy1KdbHeF5W1S1BwHOr6cDpTssseTovllvgIZju
0DEsBZx6wsTqxKwsuzcnJWx9ckD/3l2eI8+8wOA7LJdCuevYstYAp61j0tPTn2l38/xP4C0gYE3k
8ydQn9pFunSN2kbvzThs3qPc2V7or6C71g7xGl99R1T4z1g1uREW5CmwYR3bHB8Eeju5QEsY1b4x
5ZBsFDfwuNTXs+YLlOOmSCihofphKihFMuc6VFrTpnGLpdOHESgkKFgE6615NfkAFHPLG1V0DfK9
cyeQOdCmktulrBMFAxnRwThOx86ffNoBEfWSuJ4BAABgpilYl2PzzVmV4jij6DlNrDu13XvAuT4o
a+cOiiz4iiJRTPi2AdQgoX4thXFqXGBHM+8Kf8oHLx0FNVy+O3wqxQ7OSEkflWmFrE8/LB8JZnFj
B33vFF6DqaTUpcOExgfSwXgBvMDq0MVwC5FLcMPd7lcwQafdtDmKjBQAVvX7YBy06qYZf21qDbgs
P1YeBSZKTZBNQU2AslmYNVWxNMFIi5eMDAsSMtwfye14SIIc3VXq9PT2KATezrsg98IYf4hLQKYp
eS6HShu7ZhroWNYS6CMSwXjAChyu0spHgEym2ACR/fGA16DTB6bhKC7AkQ+RKwKp4NrNXi0mhhXS
0oE/blDQ6TACchrvdb/wgCVIOcoOoAdwZ88+la/9DVDVAs1PhdxovGCG9QmgmQAphS6/fA2iyjJb
pZppURgTy9GbR6NF/KwFlyF3BGUvhTm9heDijbUqRvtfCSgSRwLsqPhX62ECx5eP0X0uqhbyXB9M
iZhABcWVDKiFr3ppRtYXdjJimyf5XuWXm4mGXXGSisoTWA3P5zCbb6EtrpkK6ndfBTVodGYAnLHx
EGvC5VsRJJUzPZv3MVrImw+I9F/NL/Q30Ej+mxfZXjJzdDKZ1ULaqGT7up7vzERwaqLUgvGHeiB9
AfIW1CO3vgiXIe+dBRRlL1hQ0r1kmdKfYLj/Kfic9I+yQYV8JoksToxGpG4mw5adgPuunpYwC8zr
9HG5m1Nn82UH63OCJge9A84JpA6yu823Ne0aSc8Bojm/FeNrJZ0k1SfyVZXnQOGzHVW0ECASSC13
J3CezblbtEJF2KRwodNxDJAinkSjqtw26v5LMm80cLgr1tq1RtgFGHhEPFOOEZZPG6wvgViuv6TA
JuWzjWoBcfHmFZwjNb5zn5Xxv6js+2Tq8LgowlI9mMEGtmpsw6fuWiKSinIKXugmaBbraA+gpsRi
9NpW2UgkjfFNq9+d+qZvTwJ1eHfdXgCjTmxE2dpGZAUcXnNJURObH7R/lBzlo3GrCLIJkTbUgnYW
YsiZ2YEhNz2N9m1deaM42eNFx506hAlaxtxVowRQTXS6yQmk8I5agxGz+kG83pMDxZ+uktyL7g1B
sOQrpoMFRMYyk8HGyjhSUkPJsQNW17dD+TMyRETp3OihW1gws4GcBuynr1+uKLeVpKUuf4wptdcl
aLPAW526lgOS6McIOAyC6MF/hOwkUpV3Z1VFUxFHpZV+lOEVL/WX58Whm92DHzlY9/2VXVmuaMVC
KJUJWuairkmagC0Sy1rVN/2p7J3Sj/3mwrhK3gCjDJjqmwY8Lur9eT/gZQtkpy0TuxQzyuRMHvKT
Zq5Ouhz7JcAzRRA7uFaye9cx91rWKnHaKcsQxsprmYwu0j6BBK4aOwnU23eHNiUAtwdDohTmsjvI
r1EZ2iISPG51ZX87MzLk1MjLrCUpRoD/KTmn4Ppw3+uw8rO7RNB04l3Ve2GM3Ve9apI+a4qTOjza
ukvAlqLUuaPkh0HJBE7MTeb2whiTJz2CcDvDyaQH67B57anFcE531J3Jz1/rm79iWzJR5MZ7EfEd
+C6Mdsi9orTP6gKIe6CBV1CfjQWpDs8g9hIYldA9NzpLQeqP/S93Mb636q96EzR7eGa9l8H4bJna
+qKsRRxaWu2sygUx388750fhgb1z9xIY75TWTVMBVKXA5KK7aXKmW9oUsN05aL34mxrQJlZyzPw4
EKWivPtkL5nJNfqI1KZZoaEjg0Z6vdPm71txPa8iyxMdE3MLd6tpz7IGescslF6Gysk8xXQA0Pwy
+OM3GdRp43MnOaspCBfcUWKsLpsy2DDwUGKhAaIksYskU0pMo86+6qf+8Ey8FqVSOrwMNmCBpfDV
/BTHqGk28jJj3R1Aaoo3qxd1G67dg8BWePnZXiUmx9DaAoRHafZPFjoepmN+SQejUQX2RHckVx2C
aRf0+1RsMTPGoVfqtphZmYX58F7Wj0MbO+Us+GS8pBpjZuCB1WTaQmKca50k5EzjqoR5PLiyGSiL
4ZjajbrMDsbQXAy/EFH9QySS8TZNopu9pS2F1qZ6fRV2I0bYitcJMUprH5qJeKMIWJce/B8Ojiho
AO5OVmCIX++tzchBSQvWjZOp+UVdO8YUO03jWq3iGIvXlbHA4bgq7uQxYbGsFlObaqKEcRmhhK07
BUFyYavXm9J4PbGdNl/9ZigFxsk1mJ1Y5jDlNlYtI0PXpS9TR6pBrvdmihZxudF4J4M5vVgGSTHI
vzDSqvkL+nBTLHoCibRgzD4ZUk3B4nkUjsZFM1xM8VUy++e9WHQ+TKCw+00DD8Km4ClJsWYovLoe
ZCfRViD/xt99LPo7dvnS2M9WShdFsehtvBt4y6WPFJjitQCm2nokviJCqf/YOTlj6eysVyG3MgDr
gKkwvKMat35guhee/to/WmHqTr4G8jnF1b+NHv2v5qo9Rr7otcL9uhQyAAzp2I5hhzPUvF6XCIi5
//t18wP9uuK3K//rWpg7AfIMQCZNxty7tcTOtA2v1h6MG3KqAtDLPNPxTjwiVqcPu4MxCByba/07
kYz1gzO7r1Z5yU7r+JjJb/Vf8KXj9YXSmwmoD/yL+ft221RaSsFHwWagj3emyCK5v3/39xnf6jDx
G8UrIPfyCtyOWnKTDfm3877Fdd+dCMa3SB6RIjKGCuWgxFn16157wojleRn0M/xh5TsZrF/ZTbrW
NbY01DU0wVU63JLpsEzH81IEmrC95X5plsiqyzSM25+dfWdll3r9cl4E/7XzqQnbS9aLPq2lQfoH
10D6ARpFV3cU1wQLAp6hf1Mg2ZkXCxqixZjaMDSQOWO828+04q5pBsH6H7WgM0fDggtFXacNtjrj
RUW8ufDbWXbUKFjNuz4V+KLw21Fj30XXJFbmspftMrSuGuweYYc3MD8YgRO/EJcOaGnnnGJMtJH7
BgaXYzUnu6S4wPnJuDcO2fE/uDXoC/dPSYaBFhEmlHWVse6VSHrWZlv5AahFkfwyj65407Gr+EZE
icF3pX+FsXyhdSz3skTRu0h0SdS7zbwaNEBvi9IGvi99imFqE7qeKmnc4SWgFhfRjKkJDORn/nln
4ge3TxlM5SAxohqbG5hI6pQna7ozC0GVTKQDk0UCXtFOywgTQmmn+XN+6PXFM5e/CjqfSjBGbSgA
OEu0NT2VfaBqz3EZ2KogTRQdOWPJmSyraqIb6FdHhpOtF63eOhOw70rRzh4PSh7X2acyzHWmT3ja
YDYMaKtIFF/S+/lq+2H71UUBJuHL6glM7zfma/p83gy4E757qcwlp5nNFkeFMYbLLHf2UZ/U7jSj
+qFFukTcqazWoE2w2eCofW69ppmh3Y3YIXnVY0kEu8gzSZtg2gKPfJB//TEdW9tph3Hx6qQk95Z1
1YvopHgmuf/7zFHq2yKPA5jhTrYNFJf1hqSzI8Txpjc2G4/2QphTLCVtS7qotUNF657rtjtgGvym
kO3QNn701Xhl16L1Od5n258g/UW7yD4pszXXTYE512YAyEruGqKD4eaoO8tkYmyjznHcYTIfm/br
ep0ocuZ2bW0PbrElaRVYSpc8F8QoPZLZ8wVCMsivz5sp76Lcf1XGSokax33erBRRIfa3rEc4Ua8b
Ofcj4G/bfRmcF8edU9nLY76pXcxblkcZDfSTW/R3KYYC2/bKyn15y13TwJe4nxbRbCrPQHcnyb5H
htWUu1THePgyXZTroVyvwVgr0Ix/lmhaAAYNvCJsnYTM7UBigh5T629B+2YAQZ8y5xCPZlKdU/ja
iVI00wHL2hfI5lvqp2zmq+rmnK/jhtKhfFiC7Ja4xo/odbjoA2zqOfl78b0URTd+dvApkbFcGSlp
bUkmNgJv1iftmD/2I0rIH8AY6DyBReC/05DNgkFmmw52gW727CqB7oIPwe8Gx3wsnqanAnPg5FEI
ysoLOOAf/r8DZZPippAB5D+jjrdF34cBAOtvpba6dXM0q19lKrIf/nX4KY1JG6I6SzOipBIA0grZ
ldfOs/pKc4id3hXSz/Nfk+cOeBBrJjYrdeA5Mv1D02zXuR2HOLSVy0V7NIfEUZtc8DriJsa2bKCd
h2IXbl/GKG1jLiYzAtNO+rv3owO6eQcwEQORVfa6g+hJye2p7aUxBjlY0qZFYK0CMd4UlNfRCQuy
z9Htdm0cgGd8jbLiUUxPyk0tdlLZL6lHDTCW7J5ifhao2KO3XJ7KKw3jI4uruBJaK6fsUdQ/5B/f
vx/2I/PY3UvjaJu9HClxmM7GRbYWR8zsXpMpFXSluHXzvXKMSSZdbeepkhWn0tRfLLkPTaD4OV3Z
31bd8rs0vqsKOAea/ET6xiFx+7j0gyMX7ePfWOunukzCO8l4ZUcFZoHm4mFrTut8oRuC5yI3WbNl
W8XiOhBULBbfe0xivKmMIUWJ7J92X3xab2SsY1UHSXQFco8P9AZYmQVgCzb3vqYVpAWcVTyOoFm5
soDzvGUBpo480+2DyV89Gd5xVV39zZyM/SmUHRnYttYioDgvgZABqtkjtjBP6CWdRFuQAt3YvZbU
ioe5mxNUjlLTmc2jlqCNKQu+IC8w73Vh7FJd1GJc+yKFKaibA3g/p++1Y2muhlOWhmeXiSMD+Oe8
FfLD2e4LMmZYEW1OVBk4OzSYYcHyOGvXLbgiKwDgVuglyYL4KfqU9M7fefkag8+hnwFnUIwnKzu0
2uxi9laQtfBunf2npD9iJ8TSYrNWJ8y5L/HbsrxHXeuM9rdVfjz/8URi6P/fiUntMv+nv7Og1WHi
yTO/KungjiIr/4As/+ORsDskJp3thipRxhaDvItVFr7eJOglZWMV2HFduF2WfJ/X9VWNVfAQ9OOj
miVl0Kzld2PWvo9x8iO2094rLKV3U1uZ/DKrfnVp9kbifHRRRf9d5fLL+S/z5ykD6wdb5sBAob01
mzmAwV6k2iIT/HK+qBu3ad4n0XQVTwSGxcB2p+PCt1hKhj6xYskiqXUcpFcEa6V9lHqBGXGuCsBS
7GQwasxp34CzOMpPMthGFW88gCnmqgGDq30a3Pmo3p//ahxn/CqPMagtNk29UrCMQuM15fqlqGjK
dRlSikrReAbndvgqjbEqayTyuqSgctQP61PpoyeEEh8Aj6/+Zljiqyg2aSKlMpERhctMmi/wkk8d
LEkIvh7XIFT0WoFCgzqsyqgTA3ynTglAmwf1J5Zp1uJVFVVF6Z/46odQYyeCUaOM1w1g4cV8LAqM
QmN2pk0u6/Wbsn7v5dU5bwwfQ6V/CsMGrKpDGcKiW+V1bqtTWkhH/WrysDnjt1e9v3iKl71WIFFI
Af5SpW62YqUFkJ8n+1AH0f18N4r4bmlEPvc7GKNczbWdLFOLjvM6Oo310JHgvKb0D5wTwBycuREQ
D7QgbFCxtgf+9Hp+ULbNyUQ8GH9esPT0Pj8oc3p2UycDhvSioxl72/hgVk+pcqPHpoON+3xdBW87
vjkCEMICxyhQtZiLNcHwkCSrW3M0olOLW6GwvV4VgW3yVfoUwtymA9BstU4H4fmg/N6y0ZuaZ7Oa
g0rCXpc3iUCQ+Ob/KY0Jh6o19OByVPIwXh3J6rxY+m6q3zfgv1j53Xmb4PQf6WF9ymKsLtn6ejNN
lGqzyw2szr+7sPQpkkeDJcSn/rK6V4/C4WR6JH8a4qdMxhCjGKltooGsCLkXuQPaEmUEmI7yTWG5
dIM5Fy46cF5aX9VkbLKeJZ1EGT5pFo6AlJN7p3toD4kXXQ5YqsI2s4VKh1As1zaBGgZaYoJdJ/YN
20vdOmLvsTyt9m1MvFy+qEXZLNepdyKY58BqKPFs2OACw5rFbd+vv6pOO7aF7IxEFaSUAlHsazUF
uloX9W11muxDjtHkOP6RY3xYngURmW+TiCBAfsAdZbAF52Q24hE+DG4uUI/3bvGQu/JPyl2poQIm
3RbuKBrX4NsHQfgHHTIYJdny26ioKfIf4HDNpyKcUgdPK7xyAC/TvlPsL/Vovya/RFUH3gcFSaFs
YcQAvK3ss7Efm7xfcxWA0un31pycZQyKIfKiSDSnzLlawPGHIQOs+FkykNPhkLsEusyGuY5X3TgW
l9JDjAdcZLgUbylzZqyp6Ed1wJKYK6RT5/g5xFpgxjN0DCyxINZ2gxJY0qNTW1yuhTOF6QlU4Efy
oL4ogKksDsLFA46/YdQMFXHAqRNA+TPBLE9zmVQDKU5LnQRjhgXYIWgy0UQg92sCCJAAgRCYVexo
yKqDdbgfOumYTvJ1v06u2amv58MyxzIQMAglHAVWmyozlxoS7lrR63IIO+lmaXHXXFfltUy+nZfC
y7shxrYo/gg2pdhJjXqOF5LEdh/GhbO8dMBoyx/RQXXSyQGYjLdeiGpPnHsUbSRCLIyv4R/2023Y
lQLCXw4Ivx6hXiY3RVG52xijfL+dGgloVUgTzivJOy1aKDEBm0jxBJlPuWhbnfQTGAnI/B24jk5k
ia5QntXtJdBfsPOuVc0NfcQQRKjd1BfrwX7X/eVo4HUfX2lXIDq/TwPhm0KkFZMiRGVeYnVJTU/R
YxHGR5AwS4760/CxUueCwuXRft0EJsmLymSvJuNcZV9kpFnk9CQdm1C+Wo7JcNu/EmcFlGgadJnX
zAAhE9w59PpiUoUvQplUwbaTuFJyKUfhiXJrTkflQJEYRRw4oiNk0oMVGDFdtuJzarQDeZmXr00i
wqHh+TQhlCMUlAhwa8ZMNKtYtbZfJETbt7gIk/aZTIFO3s+bO/+DfUphDKMe06aTBx0IICu2jpO3
mNxOkuErlkvylxGtpe5wXiDvMY0j+pTI2IW6zYve9NgHWYLoA5pwOBYX24nOImq3IjQqvt1/CmPs
QTKWMa+UuDz1Zu+a6vgeY4jtv1SIMYZpnawOywbLMQfUq+ombn4XeYOzBiTI7kTJsOi86P/fBY92
AGaLrtGXhX1SLMdC9TE3DCcxZq9WCxDDPW/bJHAqzq4AYv3nkbHtsLUvt3FI8RXlO8ObXelGdxUn
9knYlQ54XR8mPzuCcO95AKrs+Y/LdQLTxiUNpFUbhauv6paAg4rWprGOM+ohI0b5HClL7osEqLkL
VtfPC+Peb6iK/SuNGdgZrHWZF+wGgnZMdrEZA4QIpPyBdrKC9T+YGeVGkZ049atySt/MRj1GyFvV
X2RpwCp1ndhP53XiOgAAM0EKJiND+Ghk7ewFH7WS1QrJB0bgnGL4bU0Cf+ae0E4A42G4Kkk5tpJ0
LLXRt2LrwZIzT1LbG9KLnJlr+ztRjKPNoD9Rl3xG5eVAtyrzg3HQgzwQuRj3k9mYRNUwX4sUgAmJ
y1aOptyAfVpvflZYbdRnUQ3pA73mj2tqJ4KJgQ2MUJmavjgpN9hOCZb37nIKAYtyVO5HgOTdbQcK
lZ56ESDORAVaoXDmxIYGb/ikNUq8Xcqn9LdxsyBqST+GH+rDdKQ9hthda2cMrQsxPBPXWnaKM0cY
SU1PtHSKw7m6NbQsyBe8DrVDJeqfiOQwYVKuMbsjmVJxIoV5PdQoTlSeadt+Kuo7c334UyE2QClV
3lUbeMBOUTSDOdA6GgVwaUXT5fzItBPDRKbSnnuz6hEq1tPsKx7EvTYXy0k6kIviUTzNzo/4O3lM
aDKMrRj0GGqpVxlet678vQpVvwgo9t5WOsr1/GJ8B5owJvpR1DofsvhnB5QHMKuhm28zNmLqQLne
bBvbFkBjGF5svKoj/X2ens6L4bv5pxjWRMqsLC2FsqKTi9z+rWwv5/8+N1qhNPCPGuiHfI3u/dqU
VqZBjak3PcO6q5VjZj/nlaMqP7PkRW+fz8v7f/z6UyBjI5NZjKQeNaDce6tLuxSpb2UOiK5C3QD9
gnHY4NndI2ow8UN/rEVFA/rn/4xpn+JZk7EmfdoUKz6V6//OXwCbfEY4Gf6DAh3v8ChaB8DmFdC6
Wczh2VEnNdGM+os2AAcdhU7R16RBkNVmJ4BlpVky6JLoqDlWlu7GpuXMQPfTE90pk8M8C5Jwbk68
l8YcHcXWNeVoxUqpTxOP3sXmG0IxRWiVwuRvEta9NOakhiUigJfOgPzjksSNflN6VcnNOiehoJoN
6JoEWRwvSO4Fal9docqltu6A5XQsyA+UwZMVtAurYKmPFzX2MqjF7BKdOo9HvMgijI/EGGW0cwDV
A8civ+li0cPsAwjunG0wCYIyRsrc93F1Wu+KS+0BOMhakCBXBI5Zgbp06xEsb+uOeah8sC2EIpxB
ge3b9EvsNZXjdCgaEoelUaK0aTlDE5wPJbzQhfYW+BRUW7FkdoXVKpopaywoSFFHMG530JBoqce/
ykT2cphI3wOSp1AjMz816KuqyLdrZz6NfnpssZ7WHKXH+Ft8S6lkk6v57ryK3Gi5l81EELOYlEi1
kBjH18mlDSSly4LiUoEzr4p867L7LR2qU/OYYVFYvFgh+MDshKjWAm1so8baroBn09qD2c2lY1nW
IZ2TSzL83vLhMo311/NKc30EXA62jvUxVHYZy+nItkQqqFBOk3VjWMesuNIHgNbkreAG58cz8Hli
mQOQ9ojQX020qPvUIClmZpB5USqH5EEPrcSpnihmr+2JKsccZCwDOCH/ymMR1fShXddWRkpLybC1
S7AqXTeveIa42/0GhrvVi1/SQHul86mA2XCja1GhktcQABoy6CvBvSVjuZj5tIY12y2GmEuMCMx+
f/0PxG566IPNHS/boHLjQIQHxgHtgdY7mUwi38eZneVFhnZR52SXFB8o9m3X8Ae/+pFeLgBXU3Fd
OZG73J63I/757iQzjpsq3RirpPlngG3xaKoR3Zo+TQi7R1GY4FrtThhjTBUxAadj2+A0awAKpDhp
Pzuk+yaJVmm4t9SnHPbK15tSUSYJV75EHgdpcRfbtdb7819OJIO56I10sSYpSuzjmKp46I2LYxud
5mhT4f13gpg7Hp7ZSpmKVqKS1c5gqq6svwPKRODo3Cxp98mYiz2RK1RijBnPuQJIe7pagCnDJFdN
ov20tdIvuiE4r5bI5lnCYMlKwFptgPOxx/jdE+ATL4EhGliaY/raoXmSTNc8oBNxHE1HxHDC9XHs
waoGEDY1dFuYe3+MzWqyIkyFd14DdyMYA/of0q5rR25d2X6RAOXwqqwOk8ce+0VwVM5ZX38X2+fu
UXOE5tk+LzYMA10iWVUsVlgLcI1e6AqH0ARB3Wtk14xj3LvrQV8BYjMCaALMuGtHarRalEkrj2MU
THQgmUhLMI5wRwLm7SRVw5i8DkR72nGJ4QydX0JfWVK/DqWXNJuD24e2o/RXIig/NfVlIS9AYPXl
RkK2Ehe7mrnJvDKizB0/cSWGckrlNAlGA4B6dBceJeFVGl5lpTD7xLu9mt0NQxu7yquo3In0u641
Jq4r8xisSNPnvn1aVcYy9t76AA95F0CduZhxEvQM77jOkYG31QFrucCAd2MXQWXnj6wuxj21hjyE
eYTWw0BkcK1jEmhL+GwdQn+ctNGwQoMH+SwqptJxSCt5NjNgLJx7ueNqUyu4znDkOFufVbVNI1sR
+8YEp4zwE9MEbewCxKDQLJT+I4Vh+eT0qKD76isph5ZLVaVO6AM58LWxmkvxpdDqxOoGMNescmy2
tcY5PCtHsNeLdyWVcnBRp3eSMctRAA45U61FO5yRFAMoyVCBWnCMvVxaD/oAWsOsvuNEkfGo2cvD
XMknyriJ9ctIr0SuUgvCDXuYARZii68EQQnkxy+9Ew1WFgigfMncuDFjViJmX9PfFYPyd6tWZMbI
ibq/9oes+Kay3th7zvxqdZTv6dAFMIG1D10UFslq5TbgI78Dk7n4FXcW/2VAizqeUEeu+cpCzdmL
YDTeEMBhIaMFX6Yr5p0ox0DdUsiED5irMb5B0I/K458IhtW4sVcLvZJGHSMKUPMSJfrii16SWJm/
+nIATjMAxcZPZEyLY6L77mouwA2RLkcQjk4OSmQxS7K66MafWgaBiA0DPiDNiJwtMfw7CcBo0xRQ
MccMLfpFNJHSk3DuO+AGd0A8CkUUaKLSKdCSOKjtD1CCWau6nholdLK+ZMxR7Dn8rVxKfTKxAYgP
j27mfExdXdNsNOraYjRaTc4aTtkzha0o6grLAfcVlcmUHErJQpDTn9Bz7LS+Bh6kwuF/dAjxJz9l
GeDexbmVSt1oGtdPqdq2cQCgXbtqdEswHJU1zre7NMwQ8pJOxm9UyrFWaYhBQr3IDrEUm8Z0SmSG
E/u4ChVgm/hlMJgSRi4qERoOcVxN+RwGjfE5VB4S49s6Myp3Hy8HzBmDHkYRQSH4kRqHXzJ15ucu
OpAG4DGVSzNS5+/6WD2PafmzShdHnGXWPf1x4yAUzXoIATDEg0fftW8O1zXPRpzQYXqc39TfxnE9
5t+n1DRe9R/cQT7qhTkyiYrJaVzbGhFKXtVAkyfNS9dCs7LpxFVRkdM9k0aO0uWc0p8PK7Ks/wXJ
Jbnebkij53g6wUgXdYaFrfeZZrYn0QHT0JMCaukf/AVhmjXRs+OXsT6knYDcZ+BPkdrUqmhVnStB
ujW6lWpqbuVJT7LZNpZox4eciam9Kw+gE6hvY/gSVTfKd1UgpQJSXA4c79xSD9Wh8lQQtwGQ5J7M
2qC68e9fmaqwFUgtsC6nMeIjmBuI6001/NnJP2r90+0QdWc8EUJQDr1kIyT+kvzahg1FsXJ8rgP+
6JOGlGSCWUHh1L1WXnRu3lDcS5+Gl+UFjyifIXhPYTaCL6nTjeCwrUsj0gGWGb7OaMYs3eI8mqFf
nC6pbJulLh9vHrJODT4FOS2slwrP5q7JVKFqgS45yM6qfObm0tJ1uyWo+dNs8agwliwcrT2zV0Qe
rLOYujYAvHdtgWUPZACpM8CFPKDiJ//kEoZj2fOXWwFUPB7DPGJRS7JDz7ll64SNn6+MNwxLBOXz
ay0s1qyC68rLexlUuRlnAg3XZCjDvhQEcSiiY1qHbqXDzYUu/LKBmmE+QraU41z5/VHydFOxqvuE
wGCUbJDdXRVE8vr/pZLz26hgwwN8Ys3hswjZFQkqES0DBmywZRe4IjYrktxVQTQCC6DIVRBMUvac
KPwYLzoatEA/7AMmBU0JBCybaVn7avcuh4pAjA5Ypp0Ox9+72acKCcbURusvQNyaE0E149hMSkSR
aeePDoh/VkZFH3qiD3HNk6vG0w8daM5nNGmJJmLVv9FGmC+YYVDv5S8P4s2JjWUaZkMLn78a58Fw
OuN+YvWi76riRgStFFzVDPOStoEAD9HMj6l8FtHEylD43TPaSCFfsVlIV/FAJolIfn0wMRrxBoQr
jKEnnpGZhmbxLo9xsdD5H4XSChhlqlYKK49m7fEkW9UhcTQyO2Ouh8VurXK28DZUXhhS9+IQdGn/
c2aUOqJvJqmb7GJlbZA5zWuBitf4m5QPI1tiSduL77bSKFVMa5lLloIHKugnwqYOrIuTcZ5shOOA
gRAsclFXfn2qvYZ1obGOlIq3VCTdpmSQ08NwWF3FFfwK4Ocvpa8AdKu30q+oCLM8Ctm6D3b3vrX0
HZoO2chXXJceCiAVtfeKgHEQC8T1SsyioyaqcUsSddNMGZdnzaxlgTYehTrIoy+tdJC4p9u6wji8
S/FmYxV1r0jAHkXvSpT/rjIPo+jdutpJ6HUAdh9ZL7Vd97/ZPSokEFZx4dWCI1SnocefheN4rAFN
wp0J/H7Dmyxskl3PQqCORJnArNKJhMGYmjoRcVsr7Vs/uRJSQQ2j3LJ7xaC6hckIgvlIT+1Gc1dw
4oSIIw3QJfaKZ6c3BYmr390+p11V34ihHMlajsKaT0selMvnbHlEFpLlH3c1eyOBchqVGDUtwAWn
C8y5ACaB1NYB+BeZ1WTKJmk8y9zpqAVLYfKsAXfWJlIuZI3VfFTDmkAS9IHgq8ECgE6eWdPeNanN
Eil/0bRjiKHaKDuM9aMauX0RlIOth4zMx/6z5R8xYOO5vmnGbJHQdNaQIEczSY44jc3I07zZS+zh
yOJT2klJgz0YaTIV87sy/iK3wcaE+1xe5kYUYjTGjph0zYF6gBYHFSOuglO4kcsyqj1FQWVTElQN
41wfntbSPKaxxI+6X09vaYmRD7mAmrwsnW6PM5PLaU81MJijXdo9CSjH9eo4pVrVEbR+GCeXPfmS
C+Tu6hcSYil3pZ/+5n7B3TsxOsUOrAtmzzluZNOviTwV5rlecZBR6PBp54hTaunibwFI/A3agTvm
Yvf841Yg5fNjDTjGSYSrtHN0T/4tIedKqLgm0QQ+HWiLWR3ce/5xK49SHVEYi1TPdUycKE1nruGM
dGtadyZfJ/+eLhWxKiYnZV2W0MRNu+J6EatpFoGQGo+GmeouKOAZHmzvtDCHJKM3GOE+sj7XmlIW
oxFpHVqDa3W85wC9GIScFp/kC5LgnApmN4kYdAyHp9uueWcTUaLDmBpeujLoFIjr3tpfvGic1IM+
kOe/gG6dQ45iZPaYkpOgooErIeQjNkK0YYiRm0DThmLyram4mUOuztDVnzmvcLXSur2mnaS4eiWP
um+Geuj4lUc4AJzECw2e8B0DXSZh0VbIiyZgBVY7F9yVQOr6CddO69sCXQu19JOXH0aJkYXcS7tc
CaDUgxvmucRLw/D5gwRUqNUuwfESu7rdfzYslBYspTHrxmQ+AXYunSu5lAPLAOaFyWE9xL2qeqj3
K/dghZXBrRkGxqs4oKFcdIeH2mN1ou3dC1vBdGpXr0G8nmu4FzifRMeNt8yeAipIKIyNt738FH1n
KM2O+7qSSLkvTarjiK/05LAOpu7VBJjtO6qTh/k3eXUPPvPpwVCay028sQq5EcskawvDJzMh5ESV
3mzOhKYRxRS7zcBhzHKZLMugH8ThKgHJSKqiQAKaOWmvgSl+F4PuB3de7MqejrrBMkaG8V8+abPM
FMgwmgBCyGA6gKclgIdzCpQWyZ3wN/yMsHxNxEQKr5AxY8rTqEXXGjKXoTYl/FoBB2fMjOXsHtpG
AOVadE5fm4ZD6qLL13OK8qVg1Axj33XJgP/APDYIbTGyf+0tV3j7vBINzl/yorCmboyDOJn7x4XT
5bfbSs8SRZn3WFUaPyxwzHmieN3or3rmK8mP20L2t+yf9dDdT1okCn0kEFNeuHMRSc96Npm3Rey7
i/c9MyjjxYjZnDbFUoLnLfLRWQDkbwdZWre/kxygEZ1ZY5q7fnEjjyj9RqkVLjXEHoHGYZV+Ae+z
0D4JyRkETreXxTgemkesKeIxxRB5csjktyHz0vJuZhFHshZCDm+zEL1cG3TcjbgqkwqQxa3V9IMZ
CtIxiRjFur2XBWzTkAntGgoHNMiAvAoA/J5xl8QE10CDTy8wPGCAfJ7Aibqs0vj+5r2Lo+7kNOw7
CYyciNnEEw/Ay3FyVOnr7QPaeU1cLYky1Tqcwa4xAT00Sf1qfFK1b11nZ6tfsXDF9wOAzeZRlrqO
k14b0Wr4Fx6K7pvhNhawqbwYtEOzpR0kS+3NCF0yLMvadd/vgukxJF0ux3hYCUAq9EIxSeWFzKBG
ubvYBSD+WDf/3pbC88lgnFZBzkwzejdJV4GLQAByQh9USW0n0o94dvSyd2qeMViyp/tbUZTuT53Y
RWqdG/6cPOkzb+pKfFxzT42Gx9tqsnvtbiURXd1YWdtOg6ZLKxcI9yIY2A/NubB+oLb6uB6A2u1q
Aevxt+dztwKpayqeUsw6kcSOnnzupuUb2Fk+3V4TSwJlXu0c55hkaXAR9rnZxa8yazaYdTqUbUli
EUZ1tnBBOUl2rX9ZgZObxMDCc/79QgC2osuiauAQ6B4TnZ9HdVLE8jC036UC9KDyt9sC9jR6K4A6
Cw0PH7GLOc0H42Q9GvbMRc5cpeZS66bK6ifZO5atMOpYoqITpTIMo0Oz+moKrJPxy+3V7LrxrQTq
XBRDSOZIVvG4X8wWRBGxKwbxb4JNA6Btm9kau+d/NGDSSBgaQYqIHjNekpoXc0UqL1nXyUMziRue
CFdt4Za/JEY+dHdxW2nU9k1yA+SipUDz1kFE1Q30eF/mx+IkOKKvPRgvt7dy74baCqN2sq+TUBxK
LA3VZpNvjoOAeFzxbwvZC40UqDbyFphiIKCw174nl1FsmyP0o41ufyLUoIT0Oj/2F9Y4LZAZud4d
s0ViTTbAxk446iTqogLAoLrEBYYfuRIkrtJjq3hgyXHlv9i8rRx60KWO2yjlgcvsZ8UvDbyxS/Rt
yVnjJjsnBCFwDQJwWwSNRompw5DnGg3q0AKEr3zLgJ7NovLYaZJFXgnZdxwSKURdGjU3d8OClAtm
AhFK6rMpDZfWc8K6LhVmjdAI0BnowiRw68zBkh1XgYQWemEg10CJgcr0Nm1aYuwQd0RD8nUYDYyf
+S/Lz+aHhkd94eZewYpn9+7BK5FUmJ52eiKGYQM8jsFUIRNprTPpw+HvsVBE6hhJn1ht6Du9oCRx
975OKlaPFDlN9UrCxPZZBU5x8ogYxkbDyivASLzZEW0+NnNAaqmMi2XX8tADquFOEZFfo0MZAWDv
udoA0W55LFFBJTNghrN60iPYAezSY8aIOxcNTvJdHjnwjSYhTTMPgjKXQS82VitldoZspY7qmOEN
KGA2j2l1yvLXbNRMI3KXwlH11zV11uSz+heWo/Ekv26gmx2985cm0s23iGJb8GKlav4U6rMljmFj
pdGwBFkO5KPbHu6jkV6Los53KNQuy9BSHKwT8n315y56kJKffyFDFwmNGJoA0QByvbUFxzeVzEFG
CLT5Vfa17mFZZfe2kEtS6zpPipVspFCuOi7XNs7iTvdb6alubD1WTUxLOpx0iOT7dr4PFWdl1VA/
+mscD48iDHiwDQMndr0yXRujtZuBnNx2BwD3VmPQdCB5YS3t4zV+LYa6FiauSDlZ63ogbPBg4wLs
dG9mQfMSYWiOnQbaU4nNoujsocolcxqWhe6LNZJrZffAp/Ex7qvPtw9sZ+8EXhWBlwcUUSD2kf/f
KLk6tUDaCMGly/OlySO5rT0oymjqEyss+WjZQGrCNDrmKHQktejeRbnMkqlf4/gQn7JPyRPpKUcY
5CdoFQZWSYbMduyDiwClM9ZI8sdLApJ1dB9pxIGKNBzh2uV9ViMNceiyzgQUr9NIf2G/VyIoDRQE
wA9ialXxu+pnyM1mXrZWFv2NceGUeLDNAlQRmk65CZUfsy5pUGEpT5jkBKZiEnAeRi1sZkPVx0wy
GrbQlaYBzo7gRlJ+OKtro6oByX0o3+b6rHsacsmcBZamIjyMuG8yZq5j75S2Eok9bBQx5xNAgSdG
5QvoKkWD8g+wzYoMN7un7FsZlLKXem7wSwngDq6XjqJhDcbPPkcROvJvGxVrLZSrzfJaa9E6Ah7K
ZsIc4+8kYbzHdoL86/OhFA7V36FaCkJT7pFEP+g8MF7kEZzByV/R38nIf+659St9oHxfvyrLnE+Q
txbZYK7LYs58WFlcWjpqsi6gJ8z9cPjE6TMgNFj59z3XsTk2On+jVakgDWsCvBXdinXMN6WpXXS2
Ur/KcmjfPrpLAxF1gW1XSg988cWQd0gnFoesBQ6DqdkGb4sH0Wk8wwGiF/+MjgVbfJkVeCyS9Zt8
ZoWDtV7azGdBGUUe46lpepp+8w7CWhcNBYOJVjnhMQvG36EpmryJCbOX26tnKK5C3MLGCJW2jyZQ
uFfoBSrNeUQr+/rrtgSWJinkEzYilhJTcks6qf40fev7Z7Q58ckhBlmZGnljnpnr9C3kmZMBDH+m
UN5FjPUyQ59cfujfwjNJAMZ2Zo2H8Hl2Cps9G8A6QcrRdHE4Igk9qn4SW9wMOLb+m5C9SLmHYhlD
YXceJFeuQKGcTdxI/dDkcNXd7+V3/aK4qLE7mhNG9mTXd7NXe+oT4wxZakJ5n1GUMN4xQE1qe3Cy
Ow08xqOJqbtgxVg9KU6zTILhuOnBjkgL02wYNNDs8LKJ0f4g18Y3PcvPs86qJrD2kx7r0NH3Vxph
qPrpafitH2o3cdpj9Zb+Jr3Lmdt8Z/XzsJw5zdQiLdW4ZF2I/m83ftAQVyrO5F4avlBeTK3bh7cT
V279G92tJK0zxqRztORh+xR/HpM1djBROwZp2/Ksc9tVFCBViSLw9QD5TD2WG0WMurQFlAcfzWaI
4rvAKpHsb95GBOUsJ63HwE8zkGav0Iut4rGyAE3wnD713uQzgVH2DBuVWTyhkGgFPj61oE4pViWV
tMqfrOqTAGCb7BGMCh1K3pklTfbqiKZ4TGxeM1lzhHsmgNEfTBECckYQNMrmWnVIVGEGnkU3rOaY
fAvLF/AEm5XwFzHSVg5104urjgBzwpHVqeLNag5E4emwlPWzKgysqILsFn3XbmTRyCRtPCRhnEPx
1TOZgcjtylJAEkZSlaw2+j1N3IqiDk7GpO6YJ4ghKvlNC9/kz//eqrY/T2nhgiZeWQQqUJCqv+Pp
IR+fpvXnbRFk429tFnU3Fwp6EDVx5PyYEx8kafJEbXqo+f5REPoflZTYAM2xak70botlbRz5/819
3RlTzq0FNk4CwrgquoLGqs8Rzb21MOpuVltRzMtYRUu33utPyMuu9lLhHemVXYp51WLJ+1eulWpv
BARJyFD3PYMGLz2Sh2hQVhUa4SFvxVECYBQwA7vc1EZrMg71bGXhufn3YIgaMhTvksiXbDayF+e0
11K4jtY456GrFvdGFNw+K9ZiKB/B6UqypCpESM1ZLQE/OykWJlXMpn+sota/LWxXMTbroRxFVCvA
GB/Vyhdnp1EEc44ZoSJLL6ggKgYU21RdUFq41dI4O14cCXVwIItMTdAXLMqYvYtxa8LU+axCXubR
EgLLduYDAPC7Yl86IKhm3L+7Z/Tux+nWGCGJpbVXoHDD8L0ovs+kJbI4J+0xlLzbB8RyGNQBiRFa
MMHlrSNfpR8EvydjGf8NZCrjZqKbY7hcrVW1RzQo3M9uGWjITOTu/D165Z/D5y7ID1Nvdp9ZKYpd
9XvfR7pdBjDmyhRnPeerzUM0PxtMACniT2+4JYNy6UgNg/YtxCsMU+2ETZ68GAhx0R3Brs4A5syi
qWbtI+XghzgLM2mG9S79qczup8XtY2tmsZzt1BLghzYbRzn0VkliPS0AvUnCsd5rT5wJSEVrPIoP
yz2etW1urp9EILtF9sDQfdYKKU/fTIs2KDmgDrl2wpvomBiou/dBPjM0f6dscb1GynUMSju3SiQS
yEjBlVApWSZzkswOTyIyDpX05shCe2K4D4NyH32izn2bCekh7ZpjXA/o1ZUXL5EVRiKVpfeUj1f7
VksmGdYmF54iGWiuaxintBtSaxjWRCYdl+IHXKVSb7U1mmPVx/wE+BcqgDgpmEuF8wA3Aes9ssMT
iLPaSKPsTBFqrdMbLAikige05i6O7BSY0zOeijMHvjAdaMvVC1ItXn0u7tk0bzt9SdcfQNmdPvWq
nFRVGESfMMJw6H4R+GDhsQcDaGVXbnYfPqWewbg9d53zZtWUFXIZag1xK6B47fVBd+79Ikgxg8Uq
qO3eoRsxlMXl3ISyLN/nh6qVTtyaWxMUH2jM32JOPycIDRB7/a/qQxlf1YRFrWeQ2coXrNswUDpz
fpoPOd5kkTuzkjuX9pYPnnqzSMr04qiOgFaOmtN5dENMImJDvfH7LxHBT5BBgzgveiPznqKZYIaD
Q1lYvBOeWeP2rK2mDDPqihgwuHDfq44BvrEAedqzMslmvnzWmk9KljEi111HsFk1db2ncOI8z6Wq
X6rfpXgyNYXRBsFQUfp1NinZnJZNgSfTlBznxim5Q6tOtqibif5tqu04f74dsOxeD+8r0qk3Wq9w
gODUJdWXJEfF0E+Uoh70MlcsptX9K3AjiHI5Gb8ooPrE1vGHMcDIzbkEE+/qc5bg6fcCMDF5u7uP
D6y+wP1raSOX8jTdiCGrIgPpV5+89pCc+Pry1pRfJuGchZI99A6nGQCBO8qNI/Ss4U/SDHHDTHTK
5YzT2FVIneeHSF35o8g1P0RlWI9oQv/caFKTW2B1l/wZQBIPePOp9lSOrFYoSmcBC4ESLX4Q/JAE
B5QeQkLINvYzV/CBIPxaUPQD3PZtFaKzdx8kUIssKrXnhbniA9DhFZ9qzJiHwfqkvxSVqZpkyhVJ
85+3ZRL3stnXPyLRIQEcQsBtIEFz/bBThLZRK7XDolBOV9bYVzu9NuWoBlqQpliytjIsn7KTDwIp
BytVwN7IGgB7tGtrVqiXKpi7Fmar72SGJMoFfJBEedZOymqEpZCU1FDKtXrkU9FC84U1qYCVQ9v9
l7lOjlpTBbe3lAqmPsilfCkvAC12zLGlcg8tkZbxUFf9CSgIzm05dKjzQRDlRA2lR006gyACsgYM
fzsFxnFyIlBgkctK4dH2T0uTqHYllRPSVVMg7U9Yiu7xs25HAVFMZLzOAiNU3DeGd82ks5WJIBSL
luL41nvuuQ+yQ+EZd8JdnJsKODQIEmj7L9HMPyyRcq3D0GloncMSS4AnF+mP2ngWC5dxarsGgG4v
XQYUEsBGqYsiigcQF4UTHxSfyKlJx5EH1U7hgfXvoB0qXPDxbGoPLP+9q5UbsdTa6p4vkoGH2Erw
cv2LBiLb8W8UfyOCuiGSoS+kqYAIVT6OxqsR36ssd8VaBeUhxUoOm6gbeHR8PPaJkxe/65nhNshP
fPCIm1WQT9ikugoNJ5RMWEWbftWjH4Ps31aAXY+7+X3KAXazxnUrCAODskXv11rY0ix/TuPUbOPY
MiLh6ba4fS+xkUe5wVSfuzEpkBZSNeBgJT6wGB3xi5ETDgKbe2ClNqhI8o8NbcRR3i9Ds3Delti+
WTMOido4DTCRO236Nuiq2azzaS0zVnCwZ1ICrjABWF/o4aTZC/NUyvq1W4WAfwSzfRsofuEJd72j
uuDkeIgAjpjj4cyKmXc94lYstbPqJIbNVEGscK8+Nncg07RrcNeqpuzWh4TJIUt3ql62diuP2tpJ
w7B1NUOe6IGzxWp/YgwUvLWNrSE3Rh64PDNRtWdvW5H0FTO2RcxVkhDoyKyImb0Wqan2jDmQPYsD
jiCm9EHbjKlBah8TXsrbMeUxcj21idkuJ61CS+htM9iVAQZZKAgKehi3vrZqpe8GGezQOCv5hyrE
JrMLcl8bNhIo15T1M9BkYkHAbSyAuh4ULcCmGq3Vkl2CjN8xphR3dX4jjnJT0VhOcYK4LkBNNDLj
ODoC68uv+MYcIxbG0r4s5FNkGfcVT8/BcWumJj1SLYHWT/IXYE2CnUWaEKROwOfPnCmqRhZAJp3Y
uCg7SkKCLGpozkbgfX1gsxR2c4yu6Qv61gIM3Hs16NzMM17JuHXq5L8Wzcw9Vtixp/BbsZR3FpYo
X1WRwzUZV1+WsnGW2ZhMLk4/3dbHXbe8FUQpvVyg+qClIR80zuD0F65t+SH0SfC2fGaNI9GYsR92
k3Id3QCAsUmCNN4TXJIVE4Mq+NPXzsqJEZdA358EzUYDRqEBclfKZcyZOMpDvyK+qdEYuTzr/X1f
JKaCbu++MBv5JLBpDPcUdCOTzuIbQs4thUwij68EcCBz0ucOgzGIhgPuvKKBXz3GzsrK3exJhYLy
QJfUDHApU5FcPrdhOkWxGMjCAdR40WyP5V2ysuY291RyK4aK3MRijcJOiMQAM5QoNHfWolrJmdC5
qS6ZAAQ87SsrWtxzl1uZlLuUUzwLmwkyueTJEB7LzGGoP0sA5S1Tg0PfOFkUwRfgndIFYNBDck4s
Af1hvHlJc98WyZJIOZQB3e9ppkNiKv/KAD9dPt/+/d1jEnkDVUURccglVbyJG9Wmm1KlTsVgFU5r
6s7lz4w1mb5rxpjBUjC1hGE5XqRsC9xYCrApc+xa2nwC4ak5JdXDWlV2yC9fpRI4Dc1itbHkce33
qtZZ+JV07uniRgD4C/I2DIQhQU85rTWNDS1PJhFEZLxFuFBKgBN9rXlABpFcd2QN96kjpeCLZuWC
d21NEUAXDWYwhHqUQnKK3inlWIoBFhhmd5N6atU7I2GpJbEl2nmBBQLuC5TbAA6iFjhqo5KNYy1e
ntQEKKXw8iPmJ9zeG46ce1tjdp+4W2mUV150YVDquCHS+sQkhOwC8niyzd+vVnmXk5ZyxgLpDtE/
J7hZIKVBQFLOtDHEAvWvaSAvZjYD9QkcL0C9GCQ0wMm+hIPUvhoeGGZcdgfXvgoZgHRWJPD6YF7m
+l4fm1qTFg1OU7qf30h9CxRJmqkGso0EotfeVWjPNoLUY4Fh78ZnAPiRZA2M8GTo6lpwBy6EUlpk
pGVQtJA+x+7EmcvPyZ3sxl2OEdClWVW13bUC3Af46ZhYAVo7JTLi1V5odA0gtr7qAYjVSY6JEznh
S2/O1nJKXlCLRZcc6om3FYv8Lq3FW7nEmDauaAQcjjFniJ0mwKionG0Mdhw1LFUiJndLCmUrqaq3
okGkSPcTmL3yE6FHyoA5pVk61Em/lzFeBmIDK71AjQDj/Dk9s7CNLlCzt76CsqECNAaCUhh80IOe
abqLH1a7dglrW4VLUrY/68+8yx1ISVgEZubyXWUUGvb1anPIlEL3mAxRxhCHHCemelBOwvfQVk/a
4+zMd62lfWGtmG5C/hPLvQukh2uQM20XOcG+yx7hpG68Fs0RZHiP5XP3bsyNGtEzZN1chSUCPGRC
OO4U5bKNK4G1eywZVHDTcm2YrBx2D6g/iqkDpxugvg9hiYT3cFIsHiG++HTbOhihN2bkrs0jF2IM
BXYIhsn8AQmG9ZNqCqDUIsbIiqT29eOfhwxPx6arrjcGALuREHGNH+sJrCbo8ezepAMadEjsZjFW
t2uWG3lUVCpOk1zmHAwiP5FaovGkOetdFugmoXTVXv4l7xX1sgAr3PVmzmuSclGEB1PDTWavOqmE
RGbCeOySE/lg5Js1Ube/Uct9scY4MdmL/D+0hV3A+6zcFUsMFZQ2eaqvGvh0gtFtsXWFN7ic1zMR
n/dimfenHyLG6y1LlyETs5q4rBGwVmr02ky/yk60DLl9vK0MuxfBZt+oiyCWm7jP0AkU6LnNtV4O
ABv5820Ru1mp7Wqoa8BI63KeDZxNh2764rfxTOjq+s+E5LHOzenUIy3FMirWDlJOvwaGX8EtRB+W
0i7mAwcghIhzZFbRg7V/lKdI4lmUohZy2uVOSO+X9SEV/yL59b59H8iE1WWqS0GDCGW5KzoU+vQv
tw/otlJ/eKWGrdDFaA4UgjSQ3AFKLXhdwFZqcdeT/6NrwM6itJofQXarYCFAq7YBHHqMfqenojVz
0Etnj8lreSwMNDFpqFKTbjT5nnSo/Bfg5rf9H2hJrr9DrjKDk3t8R/nW25ILikoAVlRvqkmCeCD0
BLe397aKADjnWlybVPHaicRnRF6nGObYZqYSCtbfSPknqUI3DOpZWgtcPPPBUkdOP30SahUDr4xM
w94JyhhClnQZLx/MJF8vZZ70ZWgz7NwAoKEk/KT3rP58mpv1clsgiagBTQTVLzwjr0VMZQ2I0gTK
2P+YHMWd7SI3iauN3egUPivI1TRBeic4KInZIiPW2DuprWzKaUx6uCwYFhaCZfra5L6QCk6DWejb
B0V+hL6ptkIoj9FjGD8GSwZC/jzHQEBdOiFa6lajBfXIXFl8JXsdx0pE7QrVCYA0eRsL9MFpTd6V
jRoLcILT10icLORNrSgBYLycWrUmPyw1y+sTa/6wzo1IytrFCNnnosE6e1twx4Dwx8t2+CyCTNj4
u5MzRBko3Oi+MOjUiiYvYiuuiYCUItlTZ+qBttkyTGw34wz4hn+kUEuaF46Lhi5DRl0wV6BPJuYM
UEjCNSt1ZuskownATTI//O/hNv/YxUY25bTKTM+SUUoFZIONe95ZzpWVWeLL5HZB/cgmmN1NA2zX
SnkthPZjBxA9IVDRPkRepqSBaEXRTPs6+8BgQnKxdKYjhlue4hPLEHf9zGaxxFA3z1MlzYqSayG8
NF5j/ovRszC098KD7eqosCdpwrHFzKSANBVQTs7iAYV2kJSMPt4VJBV9JhRHpdewJul3EzpbwZR7
U9Om78oCguWvsytanJk9FlaPudeVpJDQgMoKhJgSKadmRLxcKy1MIz5Vi0kYmVNXtccD/7z8ILQo
ofM3bVCKTAA+kd4HYDHl4eoEfMy6nsrofH6uuzuJRVG+56Y3v08PTLf5it7nKZEDzuhNQDKZ5bfy
120nvaeACkGSFkD1A8xnSgEjPZ7TVI3lwBifq/ZrmzNiAprc8WLOWwGUAsalYqRcF0p4r+iH0Gvu
7iU8/NYjZrAHu3rR/coez7WlfGGxyu5v3vvKKAU09GqSUUSVgyzNbO47/mHxrGoga/colRNAP9UY
Onavis5V9By1LPMlH0nfLYBkQn5QBnCNRpcbW1nm5noqZJT+SIIDldQHgtgOyL7pDTgbZwNkvJz9
L3vT/3Nm71Ipl4ikygw3XMrBVAjepCde1v3V23y7MkrxQnHSZWHAyv6B4NRtxelsUiRWffYo9746
vK+J0sNszOVI67EmdeHtEdB9HZ9/wTSZfdue9vytovAgM0ZtgkyiXTv0ccyNTl0zmCxQ1NKsDMKY
c2JNtsWC1d/PEkWtCCR5XLXU8D7hyn2dMpAUqIgd9a4xWwTft5e1q4ebZVHGFMuV0ZUCjKkTX1aM
KLZWWznJZEXR/7h/lEXFc6nkaYpFySDTrJ/m+WuumCH/ens5u8qwWQ7luJVs5bVexHIWgB/mXW3O
wy85ZfXQ7R8QOFPwjNARIFKRTA6YfDVBGy6SG5I9174h3UuI2iQW0dm+jyXkLP8RRNnr/5F2ZTuO
48j2iwRopaRXLbZlO/es9UXIzurSvu/6+nuYfadSZnLMrhpgMN1AA44MKiIYjOWcIuuBnaYgxkpP
odtSmAvEigL3rfVs+Dk4R8id4uuH8FYENs83i3fBjLXnUQw02MjWgibtTnlpemHa+OB63/V1sZf1
RGAcVI8P0XCjJ2PxcxhNJBohrp6tMwCCPCUf/0cRjKHn7aRHVYKj1DqwX5eKgRGcwuz21+2PWwk1
NpowZl4m/SopNUzDfkLj5wziU1f6LH+ldEuxb9yL2mt8e3//Toy9l9o0F5kFrao1wAowSW71SDCk
KhBBmJnYoZy6vGugURshtPq6/FlWP10/NW6DY3Nq7OMun5OcxFRG9nPwu4N9CB9MwDpIuBfx5gqU
7z2YHLLn1sH8Fyb6Ei93fxeb/5+78f3LsbgLPdpbqyGbGmZxB58ikIyH9gDY4z3lIUuwTnhdZ26L
A8UODGtRGjKLzQDkeEWDI4bOlBdJwVwdIL4D9G9uRP1Q7qNvK4mNIpWqhFkCSSuaWKs37bUvFCxK
dyYPc82Y5KMkOMI8gO/T7/oxIcQAoKqcFJBKcR8UtEAxc5+fRjrEB6IzyWt3IggBrqVSmDS0ztE7
YsOyapttaDdI2pL1rqvORXMzi5BH+V8NzLVgM0HZjbDTCVKmWc2iwUpAaI5BleTYHrIgPoAyUVAz
pZ77ISS+C2JH0fNWngClBEEUbb7b/9vlYJEYph6mkV7rQvtNjLajYqbdv9lB5t6YFBJNU5H9Ycf+
Mnsa7HZQu7XVMdpQH62VzkgNT2WlPVu16NLkigJ1LCwAQKfg7rwU1apNSSwdokprr1rnaERNo/iu
950gc6KR/MMH2shhSillOpjrmnRIaPChFL+0kxLzxkqi5K6WWCASjPIp9/G4tAwvyZu+FwQQrrWD
ZxgbLShlfiCmjhq1XeJE1YLE+FopJ1t5RpYoiFE0kfmg40YGc5b12MWRNK64NO+sB4poF3rrLX3p
03nP6VAdrsvjhQwCOmpEBhVk7CaTV2E9Jhss0N8GBVCE59WdxLuPvMRmK4IxRLk0czOeYe/2Qbtb
Fa9+I7msT5Kf7Fsf/Xw6IPJvmKT4umFi0LLp4i5rlqDbKOQGxCKBbBMgGGj3ad8KQgY3OAH85pcM
xiTnBE/KocT55WCJA80kVmWUI2WWEY6F84wPcMU2ZUUHibjFBHeid3KslMg7JszrZQeEDpfCRKaf
0YJ19RPF2/yTVGcrkskRAXlj1ZKBHFHCcKyiOU37nICp9LoF8sLhVgiTJcpR3kRFDL1AVvE/hkNi
YG4U3AMyACMZv4oLA3skxqAH6hLo9S6f74BHWZr+dWV4kXArhTEH7KnEKwi79cBaDinZT1nkKeBe
yWXvuhyuMWy0Ydx2BqpJCwYn3LvVKVm+RvYhDgWRgVsD3OrC+C0I02o5kiED0GL3HVDoDmGwfDNu
jP2E+I5OCsa4FFH44wYL3PTgrpQ1G3f+5VVimWG7WOaCIs1+cfWf5l1yqLG1aPmg+QUh8zg7c+O+
zTftlB9/cKaANUYGYJqgxmAcrDEioxqVCfqao1fHlbMWvdunokuEG5U2YhinItNa6HY447JUf4Y2
NgaFjCxc49hIYM5QHivNWFQosuynYzw63eomp25P7qOztl8BhodpuGQnCdp8fHvZiGXeYWaGGdZB
g1jpYL7mP2htLTxjjGtPeYzbh2QXixZ0eHcl2UhknmINlr3zdqVf7By9tAGd4LD73Qxs9WY3HYDN
FH25biJc63wXyBaRM1R+kySFwKrYm9JNmN9LU+mYGXE6hMfrsrihBLUvrEdgMfjDaCoAeSVShjKK
eqvuzqar5IdkCh1DVAjgWotlUTBzJGkWS2bZh3Wawlj0YJS+25Z8VivVH7NM8KTlaQO4u18pIhOw
iDlKoaYimOS2kxSHNrux1p0yCmLWGzXwh+xpI4aJWaNiNMs4Qgyd6KFw8DL2V+On5G/ttvMoK2G0
q93SlR+xt4WcQzyIyrvNtnoyQQSpr94ZKS4A0DwGWYPeUBq7crj8HcnanUoSL1RAlRiDjen3rQVZ
yNvVZgDbmbneqm4dzDbu9aCVZ6cyGy/HjObkNoWw187zga0k5oqrCrXNURlF8RcAdaunHKzJKb/Y
nRM+dzvzbYM2XAFhAzI/UYePb0TvSjJG1M6o3hMZok3Vi2cAaBSnNv67yL/+wVnaIBcAODcYBjQm
fgIXtZdQldACpde8UK8ciyiOLOWuEUvudVHcw9yIYmLmnJorKhIQVQzGnS33jlX8XQ7kbiztO7JG
L9el8VwdUOP/eb/ITLwcZEuu+lZBEdX4K62/tdN5xlLwdRn8awD8AJip14Grz5YEyCRZhUSvAYql
9Gp/pajmkl8fzO85dv124ancix4xQpmM29dKGSHpojIDYHGfscjiW579kpxBSei/sXiLoLDoh2ED
DVYGfmnJ+LnRqNUcDpA4ABVy8NIMTKRN7Uir1yehQ3RR1iCSx2QN2TJMah8jLyqXXTZ4WZU4OUai
+8QtCj+2vesfkWcoW+0YD1BmYMNrBXIUNffa/kbWYidLRf04vhAQysgqHmgoeFymemmUELVXFNQa
Bywa4llYYGZ2mJzoPLfozq7+P1yS8uN13XguZ4KozkYJEA0DNs0LtQWby5hmDeq+PKXT7Pdq60T9
fAPMnHM9C5v3NB6ylrKVx3w5rVuKLiO4EczaclX7jCeeY/bn3vpmq8+qBOS+19J+iTAr0Qgmk7ia
YpvGVmxwGn5Ymcva+v+zlbV6bltQMiif0v5Rio+DCP2Yl9OaOE3KmoePyXbq2gJ8p3gGa4Fq38dY
nSeDIH3gFlQxPAZYZxNDAuaHnYcWzA9mW2tv3L+0JQPrt4L6ZN5IN5NHq9TTF6AoDZEgnPGunK1c
5utZxmyl09Ki5AOiBGu8idKb1JTdyRB4A88Z8KHAJ2NYGsi2GGdoR42EWjVCP83ydbXy1VU+ABlO
MPHMHVLfymEiJW6bkQzqoAXWTfhg7BQU3OOX/4eoFnIR8czCUsAJaYKFDVViJoyUPenCNcfhGT12
y43+rIGl/Lo38/ItEDmBXFvB3B/s7zKI1EidS2vO6QWaO03eO/Z6m4PubcrvlOFx1m5r4KdfF8kd
Td7KZC7taW6lPKIy26/6nuxH1LOUN2rS0c0LT/aK3XIQdhS4Z7lRlLm7SSiB8quGUPUheWnP4VE7
jIfkHAUm3skoDZr3ohFU7tEaGiYlUN9HIYAxSUlaQTrUw6lTlMNL7EjTsXUxCjHXtRE14GXY3QLv
CqNZqvS5bYSVhumFxV18YJm6sYcvWUwU3H89zn6F1a1RcWKR8fCcG+VxVaYQTLbM5kNKM6OYrXda
QDqwJmHEHOxcam96arITmAzv620kvZURN7NpRbi0ZZrDvZvco7zQ5i4HZUKN8XnQr+CBrPlY2ZgE
ySXX2bdS2UdBXclGnvXQ7yZVHUpVJfmmm8Te4tHeqHBqjFoEe9Vt5dGrcKNljcTPUuIJ+eVr9DKe
Kdm27UaVk36mJYfpILJQ7qkaqgUGPGyNAk/9Up7cFY0hTzN6mPKi7fDserazehJEGF5kRuWC2Doe
VwaGuy6FSI0E7osYRf91qDB5Yu9RBPg0xSLEZ64uQP/C040SD7GFL7ktqyHuQySU3eNSPerhp+sm
yEsg8Xz/9ftM0KpyoxjDBL+vjF+W/nufpa6sfelHjNd2N5iyEQRJ7qltxDFOnZiJNQ+LhLGndlfo
t2Z6CPs/yAlQxwV5l2bLtoLJrssvY3ZjH5lzbATG0+CvZ7TSTpoNElvirH7uUy5y9aDd66IuFG/g
4EIu/ZQbM1fXNcyGMDLe2qyltx6sFI/fCcy5qtP+rReOaMmUc5gXAul/3wjMlL6RxgKK2j3mlA9p
EjSirJgT7C9EMHlOqme1ZScQQddYczTipx3lnhL1izlWriITxT4HsW0LWwGXmsSDVKJwjeS7stdz
iU3yOpIFWS/3sN5FsKGWLInSqPT9WWBzLGvdEKBbfSQKrXQEgwl1Kgpz8FP0zAg2Dy4VUclaxhJ6
TsFypMsg46H2zWO/L11RYYdvbYYKmEDDppvqTPwB3vISx3FNS1p90GLJRXKXr5NHUTYkkFyJRj2F
8pggnhtzN80ghsEIPhZuDp2bY9XFOss71VO/5K5wKINrEtANwZWAyoEd/EUqBeKSHCW7+ZVAw3Jn
Fg5lTtEeRnCZqofoSX28Hgq5FvIuka3iaoMVWUONWtmsPeadl6ovZSuITZynF64j4JSYGG+xQBd2
aR5DbI4qkLjRB2p2yvCVrF8jQHmM5qmcov2faPMuivle05D2UpdClBL5cvh3jjVpEcEn/8DeRTDG
XtX53Pcj+vtyON+RKD8tRnPqAXv4B5pgYAGppkUbnEwuP0YS0H8laGLUqm9YwM/P1cEFR97L/yaH
uQqXSZ/BWA+Ly8J7XT70YDkIRaCbnNRSBbXfL12YQGfmqIyFCmRUmJiOFm+wdLfpg/UPUtitHHZU
zNAXo1BGnFnUAsg38YvRB2ySO4oogLgm8K4POy6m5YsRtyX0SY1XefmqoXQy/P4T+EIVxpDbVcrn
coYqjdnvBi26AUUvRj1t/3/6+ix9axhVBlFpW1OW7vs+Ri1mJ8WCsQBuTNucFpMhLCScJx24XUGb
yY5tHAv97+tK8N6gF4dFv9cmJVjlpRl0gsMCNt2TEXuEdts8LAKMR4yKYG4VeBf5XtT/EunFZAlT
OiVKLCEQ2GODImfiDKKCOFcCYHBRN9Y0sCczMSBU7BXgD6g8Jsv3qvw0x4frB8f7fQW8lCYqSZgI
YbP5ZcCgVJFURtCQr711S0SMJm81DTYx2ApgrFiOGrtqrMIIlod5Vz/nmAfxci9D+QNAnNLNcKYX
N0aVdrrgVuMVwbGl964aE6WTOTHy3oRqQFALv9eB5qWWY9zqT+RJuunOmi8Fnai6yQtztOwCkEQV
Cy/sC2xeo9jC+JURTFEdrEvjxUP9KCerU0uJc/3L/Rf93mUxxtejTpuNJWRpT7l67vG8DO9JsO7n
xSESwNt65EOi7ISvHzZG8MKwAM/MhPF11YeU5JMRRHOj9+AwlcrvRjPbz3LS9bslVMbX61pyBWoK
tr0wuAdUGUZJqTZmSZUbI1hJNTnVrFtOVTaZN3ZK6LflWAsSFa4/aBCHqq0JRBlGwaJbmyXLYK6d
WT3YFXmsxp/XNeLdHOhiayCbxdqNzGIfAWWs7Oe1o2ZZuEnyalQ/WtG2O08GwiHAb3WwgOlsTd/q
zdFS2wrxVoucJPlcNz/GIfh9PbYymC+jV1Gal1i0DcZ8RDP+AcPzTtyKjJz3/bdSmPinmsqc6zqk
9F+J4ag/uxcCDrDQex1jt/8sY9LrjcNd2EGjwYENWwCwNGVZJbBztmuXyrLcw3/RpXjSAK1zT/ej
+kN/tHK3flGBiiwc3qCB8JpEapmbG6ywyjxpBjRzKW2cuWv2EmAt1a8RwFkkIcMfz8y36jHXpRWN
Rl4vuLjqBPMa8bMSC6yD+gmrjYYXIa4VA/bHTufpSpY2pYl7qyixBaP+ZauHodkl0YvafpHRsitE
sy88Q9kKZMwx78YIFF20IZi79tN4Tk65Nx6GXaJ7y13nKa7hohEznVZBwODUkVBwMVExRXeXcJYc
wZAxgjw7WM0RILxHgmZd3d+TcVdon6vmy+873VYao2UiTWGiwSGC2Fx3ITDVowGIfpYIFpR7mPhs
VDNcZWzW0eRFomMYDbaoW6pD0mS3LPNTM4b7NY/+oAWDeqWC6TYMS6Mbz7g4iIhAtWDR5BAP7Deo
pZsRtOkNbmj5IMKRoj/2wS43wpi3TjwoK6hj0X2M1sMgPVn258nwTRXMWn8w/gW1dPA/qrhN0DC4
9Od1GpOqluhcyPfkFhh3h+5mPSRuFrT/GdgTwY/yov5WImMcJolJo9IHgz59ao2bqLkjiv8H9gdb
R3UZWQ5AAi+VGiOiZrGCFTqy1PEp7yTbT7SiP6iJRP7g9Ysdiv+IMmnFaRMPAWE8ARwR247q9Kku
HqzJdizz+bo6XOdFSQJhSjMsnVUnbrIpSleo09WdE80BoMFT9AKi1e9joOXFAnHcV4qG2WgYBWas
sYZwqVOaTWVhjxJaSOcUNZ2fGjABi334bHyPnptg3Ed3+kk0KM315Y1Meu9szjGbrVnr4wjVHVV1
NLxT5kRxxqUGILrAk7mSUKbAjiomVvG/S0ljnKmW1ECSMn9JFpcsIGbsPNUSUYRxj1FHiwplEQxL
YDr1UlBeVNJkVKoaRLmDMSSKtxN62m1pOqNLIcbIrn0o98q368bCc6+tVCZ0dFWR2FFNpQ6qO06r
Ly+vaS5wMG65cSuF8TAZrGBJN0BK+XUBwjXF1WlP+jPOcZf75Y0oZvB6YoAa/XWWLINPZI5VOE6y
CpS2OmiOdP9b2QPoDjhtiWf9QS1ap+4GRG0Uu9nudK+vM0CYiBqE7U6XYqfOjpXSi3JGXu62lcJ+
qGIoO4Cg/4MuSl+b48HyAOT7liuagShX5OVSGJG2AZ6NCpcmM2F3iqJBn0tNDTKCLaw+OluKKoKe
4cnASgoaszZyKfAKXlp8hW2iJo5sNTDWcHCV1rY+myRrBLkM1/i2YqgLbGJFkmppOy6WGvQ7Chds
AEcTeCW3dIpRCto/QWhTgUGBXTUA86HPx4TDZO3kOgYxVxDa43ejIwjBhTMZmDDUS1EBknuCG1lM
GIzV3JR6UN8GYfW6RMtx7kWFZx5s8IU6TPwDPFCb1wlEUKIYiiA9n/ojJUVIhDQxvFiE2EezJVWD
OTAnByizdbWNBMgXOlKz9GFNXtdahK/BF6IjpyW4rD68hcPSHInWYsQCk2Aulq8LpLaN5v1+VMWA
LjYjCRLOD0/VFg/VOCewgVj90UveHLW+WopwvbhRjkAM2ta2jNYR82nMZRhqNRqUoItdSlwxH0x/
dMMn4O/+C5wh3sFtpTHeOsR5FbYjpFntY28Hmt04a/X4++e2lcG4qpmoZaxoE5gWEhAuS6qnYOCH
1P51KbwEiWBXjC4H09l7xs6GeRq6YlyAtJMezc6rlacBlGDjDdZAvDUUpMxcYcjCLN3ElBSs+zL6
hGsYkQybwjCFn3h4uCT5rhs/bGRK9ewR8nBdNd6cDZaef4ljG6OqKS2RDFhb3HxtYP3d7McTaLK+
688LWr1vYLq7LnSlZ4FY3u20FcscaTMiA7RiiF0e8mcaJYpPIAnKnSLowbcQC6F7uca4UZMJfOjs
SIvdQl7SP1rtrTEMwC0TKEUNmn1VbXVi3KsgM5F7+uUwFXgyBvNgx82f3OpbGYxThVhxzdUQtCxy
Da5d2mLWWhczUToSPgoz1U+gbbz+rbhq2ahgoBSInJ1NV4ZGl8Zm0iFS/wq2+wYVrusCeOgaKgaL
f0lgUpW8WooiwXQAMLqc/Dx7/TNYxrGGPyDdA8HNEwB7j/8OX+ptjOzymyEPMSxVR9UErRl2Q2JZ
rSGW4soOqjHWBncotPA8zfWxlRRvNaLxrM5zrDlRYdjPKijzzjXw3PezldT+SNJa94F2GQ5ePi7V
a1jnBEg+a5L/lOzFDsrZnGVXWiP7bNUqiJDnrEjdpFYwV6ObCFqhIdt+PMe48w256vx4tBrZSUFG
9i0ZFdsVHDP1qWu6Mj4w1lloy7VO/PBGuqO1NTUgrxT2GPsnAlkfbQZxEmVX3JqYwfpA4pJmijqG
a7KACvNlKO6iSZCjfXxkXf4+4wZkSFZk7JEdDGbuKYCuXyW3GI6A8hLZ5sfAcSmJuWHqxGjyJaks
f3mYjnQaPd311g6L8+Q8g29H9hCtMr/8gym9S7lMPg1UMquX1tTGONHiK166a/8CIOdO32EAOJgF
jzpOykulgenBAoA8phsZaZG+Flaq4Hu1O/reKr0kQ3k5cY0jwagFGLD3121R435APLgUSvBA/e/y
llNkiSiFli5+HAz+qDpR5Az7/GztjdGpjo0PrGx3uek+hZ7tLjsFU7y729qnAWEK5F16gjf55fmn
sjj24sy3fwTtiiPZ/IXMhyfV2mdWYix+7y0/V4/CkIwuJof9JiAnwNz/uH4i/E+wkcd8gljJbSma
IK/2cqBBYnAN8JO3QKXz4kdsSgqHrt5udjYcoFCGD4APDywIJhwsEd6mypQtPuWQWp+bvXGbv9Al
dU30buM06ehZvotibkYsBOljQ0wLiJNkT+E6sH7ntQcbRB6UWGYRlns4qe6lRMa+VBOvm1CJbbxC
MAXodQ5tl6iBiUxXFpOz0Zzs41GivITsHaRi7OyQYdb6ik4rPUpKlvbXXROh8045ubQjBaVOdt3p
QCezzOC61XCjE1EwrYy6O6WDuXSjoU0zpPmIEpJKjrWeno02cvSWiKIgPa4PCr7LYQdKNCPFQigQ
FYIMELrntUeVRPfng/KYYRQn2odOAZA8EXKNQDl2umRaZSsEEpARSOh67kzDrpxKwlaTWValQEGR
fowvSMQMw97szGBtPND2uGEqSnK4JrI5QcYFWiVVS9WAiaSAhNAO4NvGEpo4sPJdbSOHMXzL6iSD
gA4RGEM2NqjQskOd89R90wdAUAwoX9ieaLZSdHhspCytNbEbG1eVPB47C0jA8yLIJ0SmwATHYrCz
qtFDKyhCv8v3C+jtZ8FLSPSB2HIqcHHMbEbEiAO6NA7nDehigwj2nx+ZCEKupeEdju7BpcsaTYz6
dw856l57pdgW2LX5THdtcl88fM8/t3dhjFKLlkmLudQ2akv3Sb0z02Ml2kHkX1wbhZjsPdXVIYor
rMz907nC6LNT7LO97nRnkN0Ix/v53+ldJSbkYfey6dRqmH0Kd5r5tLtpH1Xxag11yI8h75ccnem8
SHamDHJV0gQs3Je7+SApn9pDEche5pmY2tS95o+y5veTZOtZErA70q6b6WNEOirT6qaWaGJP9LV0
JtIZZFyGyJhx7d6M3uIXoAgi9+o9raxXu+kvkbl/rGbgHt6oxIS9ZrW7EGuOGFKv5X7fkFV19ch+
yjBafihbOdvp8lC5uSVZL9dvRk5QUjVKCqgDlgm7Zozlp0pdNLICdGRD/UGmr4MluDE4Cayq6yDx
tPBwRK2GUUwdx3Jssgqv4rxzYoTazn6sh++TCH5MJIeJ5x24OuZ1KJSgSoB4kt5b2ugP3RMqDYfr
B8YRdPGlGEH5gmEiM7aMIEnNEraN5aeYgI2v0Ro3T2zFuy6Onv8192IujbYqUI1U8IJrFdWp5XtN
frLW1bOLp1V/ui7qv9yJ767MhNzCNq12lgqE9nMJ0osjNANutRVjyWrZvdGtHdrddZkc88NpWthy
xPYatgGY05TkeZCNZUKUXzEpMxWf0Ad3r4vgNACpb73LYI5wktS1nyy4suFMflECdIGkToKcOr0l
u/HTcsJiqjAp4z8bNlKZw4xLMujNKM/IdWWX7teMb8B75VEUOoT6MS6MlVRpJrWOXexX6Sk5GCcK
j09HIuh9ieb03g4s0Zny49X7mTKXGZB+rJSk2owaifrTvqN4WlSqej99S87SQ4iVYgwIY01OLgQB
hVMFw+c0DZkQTIAAMJz5nINptn1SJzaWR8C7Me8U9J4y4HgnN0DKvyk/R/fDma40ixNtrutvJDOf
dAhXUmN+xw7yFUvv9UOV3iurPwoxG3kFKDT+KSmyjbkrgznc0sLqodnh6qY5sHGKd70z7chOP0We
aEGGm/jgM2qYOcGOsUb/lE0PTyoUXRqyIgys6r4YbpboZVYEYYWbiGxEMDdpjBUcQMctNBH5T0Y/
Ib8WEaNxP45tYPgZXBvYAdQuNcnizohJRlAEWhpMSt5jY6SfXtJsfz2avC2ffAjIGzlMxBoaYGkP
EsoBna/sUPKky8t46nn2qXILd0CclG5kDzxi+/EFRcO/hD14kaKM/fddNoyKjJIQTbh0H5RYB9qH
l+/Vr6Ez7xPPDpI7Uduan45Tdhg4HzhNTMb2ey0ztSwsLWSv8X10ylB4Bt738AbGiqeS0Mu5PrCR
xwQ1MDHXoUnljSAOBLzDqfwrOeMWQlnCErKMUNv4+E3flWMczuwiqL281SVmr3nsbqjL2TeUfg60
t3+Jqno8p0NKhJE4DPbgOJnUvJVKWdZCywpk+4ueneIycuROEKF5ecNGBluJSMqVGLmEKKkt3eDS
KSy3I2V2iFIlc8gaN66qpwJP595EW6FMNAmbcG2AmrH4FM+RgPTWiXSHYs9RGlqUevwS87g3ovoH
1za3YpkIMzRjncoVqi7Y8Hxj20AxtCjd6kybIaiD/Hbn0QLB9K/Px+7AmFNJYi1CMcmI6gNGV3dh
vzorps4tjCc4ZOn9cTVEE6tUB9ZEt0KZsFPUplmFxLbehi2MHeX2IT/AKbxvQYIrvIF4MQalTsA0
IecDYT0jzS6VqrTnkgQZ8PZrTOJWZeJUIxAN/SRuCHGttVQfS7R0QMTTy6E7Z6mkfllr3TyPo9x9
nRMNsDdJ2JaFU2SjjnZPl8tuL+Ofr9cjMseb8MLAwAEK5KBbYv9WOTHHNFIaBdwkxS02nj/3lv6C
EaaX62KoyswHuBDDhN1sMSCobJVg6i1HkR6NXvCJuXoAQw7be1iJ/QD9VMujDQaUES+xNS49TM61
j1Ia2kcTKPDfr+vCy6F0bONj6g5b5jgzxlHjUR60PKlNAK+2weLPiSO/QUdEPs2LzaN906mO6h1q
1xSt6gtlM97aTk03TDEmoMbdDLIxFLl3RHI000lGFIIpmkNWOuhaYIHji4WWusB7OcesY5uCEuVY
dDGFCb5W02BqqUqtIE7DY9QPXoJ/VmPvXT9ijhiMKL17EGMuUdzHU6OifGXZwA7qvmCiycV473Uh
3BfbVgpzK0tap7dZkyHK39H1XxANYXxNvV/32hHcInvpW/Xbu3mIfRu1mGu5zM0aZEq4VsiofrLD
/Gv4JxN5lzKY21jHrEUfxs2Mq18/0o7SfChcbV/fIroDflB4fXA8+0InxiK0OpHtRUG6bTgy8M8k
p3NXp/0LPJle8q3di98RnNmvCw3fmMA2WTfJs7wYaqTE8248l7sCRUDasgMVovAdKojk7C51o7cr
UWnnI5p0b5rdhnyy7JdZBGLOmY+5VInx6i4fi7ZfwxlZKWUvNw7lU/TQH0xwB7aP4Hg+GV7+SfTp
uMoBNR1zWghiaI9e5vwgxojSJYVyJjaX6mxnVpgpkZ1GeRT4GS1iMsGfbmz8EkQTyM0HS0s5iqYF
Jtn5yWPhh0EU2HsCUgCRRtTWrgliLl69iRC77I4+/RKg6Cd7+vDLhMwDfAvcKMSEJxJmkVTIBq1O
jJ4CGxwP9o15BKjzXtR746dnG1lMkJqLLhmUgRjB+FqeQQq7j9Exx4A+5RpNxNzO3Mi7EceEqHZY
UAxEpyWIFie6XTBbWTzYpiN/Wx+Wr9TJkqcGFNaCfJsGpWsfjglaCnbopikf0EjtB7fFhWqFvWuS
U2Ud++44poKkR3ioTNDK7d6yFgP+RsdHJQd5NTLC9gCocV/+EvrX7Z/7mHg/UpYuuypbNS1GFD46
WY98VJPvlzz9YbX5XU06oLWH5Z80GgEZhCVjoBtaqs0cZ2FYrQb+JXxE+SGrfMsUQezw0hAspbxL
YA5wbCqErKX+p8gy+CGM5aRTvFuvPrR++9m+oXSLChjrhSbKtdBfovEvl9Fk1TODFKGJ48yeSsSQ
6rauBebIzww2MpgML9IwO0/n0IPyLFMOJj/fSX7mGg/57T/YvcmX6zbCjcUbgUwsVtalihRlMIMo
O5rZ4lqJlzV3mRBClysHo9k6zAKzOCyVcGEX+aAtGhq3eopls5Ok/ST94kZEYPPcrGAjh4nEbV83
iZLhUamqz7rytE6/n+4Dq+pdD2okmyvFzA3s6ptJGGTrjZrrrlakTmmNzvWvwjW1jRQm9raRsbS1
tZLALu7m6Wfb/Gh+f8sLN/9GBBNvTSINBDtDYTArxUObxd5og0EqMrzrmvA6crQYqgKsitByPmPR
69AmnVRPBAjp+jE7rABfbEDStwDMJ/UjIfwiB4sA0GgbeYxBG6QKTWU10JJ7Km6Tl+GFbvWSQHcM
w1n3+Uvo9O5beeHHdUU5nwx1X0D6mNgOAfYpY3ihuQ4g3qhIoKLxKN/VyZdCBHLPE6FR5C8MTpr4
fya69mnRN3aBo6yw7hKfMsM1rN9/KNANV8DEooCAKj1jFdpUxTpuDUy192ej+ymPscCyeRHuQgKj
BLrOfVH0JTjUE8zaJOgu4vskN2+ohybGOd72QUVIX9yT26jF3BoZ6ZM4LyC0nIATEX3C1KpbLQJT
vy5EZ+8HOc2Gyo4gZMojZ2x6v8YrvJYkgRheuW5zguBYvgxBYT8voQ42xaD4Scl4Vd0ZwTjcecYx
CYCKeYz90BehDop0Y7xqquxwqoAgFCiKtJukeVfOg5PPz9d9iBss3s0P0elStUrpwnDpczquH+6x
OHks9tptuMOQ4EE+hbeZ4PLjaWWilGLaRDEBxEX/+yaYa1Uj2xUdN9fbxLf177U0unUm2Ifj5Xzq
VgoTzNWBlFUyQ8pypLt+1f618fC8cij9j+ghwj1BikIOLClNhV6MA89AqpktEhJgKay79Qykeq/2
DcCKKT5YbD3Rdcs7wa04xpuHGdQeXWcaQdxPzgIp4Zc4Fxk85xlHR/N/6cR4r6QkVZbLCK1j9Txo
R3U+puMXTaqcpXPMpXL71W/gbtdtkZOwbIWyq8n5LCltgYZmoIaROzSSsxrEb0noJqqI/4r+/cwj
5EIU69B2mnQ2FpoAOtsHlBzN2FN02z/oX1yIYXy4r8Okz4BjDRzC2964KQCXlO6uHxpfEywS6RZt
9LIVkrlIVoxxpiTQ1MTBVAfJ7jGn6lbqfdWdItVZl6/XBfLt710gc3Rj3ZgkBWR9kFjdfTpPjlLp
f43Tw3Up/8Wr3sUwR1e0dtqHIOsFfMHys7lt0DU3/Tp3gDWEZEJcT9A5FgHkGOzj0a1J4DlfBia1
1bN1MmoSmOXdaH6LRVksz7i3v8941JSa9aCv+P1GkT15WMD0MN2RpHPjJBIUrTmkm3gIvuvCrmBN
dr/aSdUQAB3bd9lj6o67OqAECehee3TFp0PztfKWUxQk92gxYwJA1GTmWQkg4Ql65cB6Aazk5XHG
HW5LWYa6tTX79jA7OGDfJJMgt+GI0QBhhLo8QQaI3salmLYwzCg1VhMQA6WDbkujd04lBNvi2Aa2
lOBgmIjGfgFhlFFKe5GaIsJoURQte6JpQPocTaw06DM6N/n3KtdBhpIdmvAvTHa53Yrp8Ki7i5PZ
6UPj83XP4KkMdnaYviWjMcE++PWmKOM21vFxVz80znbma6Irhud8QEXD9WxTCkLZpH/D5paOSZv9
A6hAB4Gik3LIboz21HhVYNAnxN2iC954vDLbhUTmiOcFzAGpuRjo2tUofM0wUeOIOS43F0Od0guZ
Cf6aQTA3gjNUadi81E5PinxOV4u8QYgsn2kRmxbayLchdfpjeEdXYtbUib+LMCN4mTgAHPBUQkfb
BO0sE2QUs67qODGBlP29xhLKTnfNU3fTnuS7/qf12oRAEhZdQfQnWWVRvwA4BrBSkKAwHhIqU1iM
FIVyiqyd2Xpd+jq1sTdFL5HtaOXuunFyLWcrjrkdJKNYbLUnZtC+rrbzD9lGeep2RYJpcdplFukn
lMhcFOH/kfZlzXXjSLO/iBEkwfWV+6F2a7GtF4Yt29z3nb/+JjR3WhTE76Ct6ZjloSNUB2ChUKjK
ypQbKIgAow4iWcmTnDLM7g3nhYRZUGF8kcdWcbSdOBCUhwM3LsCg731nk5UywSgd9Kzzx6atrLRy
V/MJUusPkBm5WGJe9fIg9CgiHUbHJJWI9JL5fJoZi1KZwx7FsOgX6UXuLlZuC7n1H96FFcSPD+e/
4UGAAZksqAtRNQLVlMosMS0UqRSkVT+temaXMvTpIytbOGU3+ciKQrmyVAnB+8MhjCu5BRc5Dvwa
vupsOPlVa+sBOAyD1E0cgKHhMT7l2C696lH4VQHMHtmDx7uojvwHIR2kbhr0GnFIGP8ZBUFfzCRB
B//P9C25nf3Ei/0pnDqLClLnHheFeOBCtJ9swoMg6SmymUajJUXb15Vx2gzI51lxWrWPemRCtshU
kmy4MuYaInajtml2M5abv0ZCGkBcIHkQVZQKLEGM029NlUmgldSgSTtMo3wli2vt59W6Bk038Rru
BwHz3S9mchd9TadyzgX9pEqCLckuuLftqv+ikrul4dWzXwf1mIC1N8YmL6qIUc8I+maQc4c4/fBS
5m49ayGAItp4OQ7GRVtc59nPMa29Km69UY3ssr1Gn9zKUtkaRC+RHunerdl4memSRUzDUuLLcUo5
r8yjXXnrjyObeR8K1t5IhpL2x2stsxX9Wxs1bg/CzU2yl1XnBNajOKCpIEKDdgvGi9mBsAQ9eOCU
egyRNE/ycFVwy+BH53FvgAncm5rHGlFQ6VJv8uviVl4tKtuiu0bslJM1nl7v4ityOh9reMtiDl8+
b91cFwsAXtHtWN8VPD2Tg9cRXnFv28ZUN5YGggfxJILQA7MdtHdHgUD8ISneMpiQ2Sdtp2g9zFSl
1+UP28DJ6I8/jgkoCyqd1Afeu5q0EKmPJ1qcTkTbrDtbjC8S4VPf4s0IswhFLqOsVCfMVNa3fXqt
8+rSNK1iDzaIdv5ZBF3kLqnEwJWgjPqK5KdwesjJiPjeZSAKsXPepw4j+t4Qk9+tSgFcUIyFrHej
YVM9kgitqrWwk+v5soQmacsp4R7ldQqgSChrSTr4YwiT1yXZNo4p+IUoUie1+mvaHJtwQ09/cH1S
0WmfK4JCT8aH3YRoJ/TBMY2Cmef3uznVktL0kAP9/0pVvdVeJRClAMWUm9/wjtHxlu6sMecUcykg
zalgrXVR43JyNw6HQHNmD1h6v3jkXcqHrrIzx/h7uZhrZBSiBqJEL2p+K8Jz1VyUPO6io8kD8JS8
7SHj8UU85VuZYFVUE3q+oonVFoKkJOTN3By1SN5ZYny/E1EM7Sbc+cOW2902IA0f/VSvLaHenrp4
sSSDuHiquIs5XSd6ctFL673UxJ6xAuA16r21SgRTYulvzlnh7TRzVkZpyNVkKqikIX5N3dqbA7K+
G83R7cFNCguzQQ+TX1YWL28/DGm7vWeqptuS5yTJsPeJ+qvfGmtJoEjJQbAdYW3ebTtzLiVgT1dj
Hg0UkRYPpBhodkCuFSxFCAXNk+BXLkhPHnnPvKMEb+9WTLoEhJRWF/SwGO0lHhIvtd4jkezwUojW
J2EEoTMBdfX5D8nZTjZrgtbEONQmDa7dT3UZHF3zipKHNec4C9tYVGuxNxs8U05RbkXddbf8kuoL
IHw5bwPeZ3st7+9uirEfzWampwWcNMjgDN8EXE+wG7f4qdtT2IJqB8VaJCZfz28iL8yx92xqVhuy
LNyzVDxr/AEtBWiEYSb9hBeQ1YLEn3PlclfKRCBNzvSliuEqio85RrTlpqDMrdqGnpX/HyXhVLD1
E6/Aw/MW+u93G7yNeiktmF84KYldZY2bTnhoEU5+zN1NJrZAvrfU+gRRXExs/YWiBePn1Ddu2hIQ
938zdkR368yd+BqFd8vqTWJO/QD/nBtbqzZLT7nEE4dJ/1vYegXL7ExIudYlRUSPwDM4LnARto9q
UNu5rVgVZGdFp71pQj4Q5miYZh/JJCamFEahtBmw2icxnH/0T7PdpNaA/5wgrYjC3Oxg3PupBdoO
Iuy/5Et+K+M4x3lbOVtIynLQrM40YMel8x9q0NhXGmv0MDgHMFx196mZKyxaRxsKhUjw/zNZR11q
eVkrMFkkX3JyL+ThxqNJPqxD6Ji5xZi3Jmkfqh11K1Rq08LG2lnEm24pd4kC5jLJAp9wZvWP9M1A
oRNyEH0Zb0po/ZqhAb4WXh/xyHlxGygKFizS+v37M9lOsplFtLKUrPfKWFtQd+DcEUfRBkhulKBR
dJAhtsiYwBu+GvRhQjsK7OH6etFVp0F4aFYoCaN/HoGbt6gWy6jxVaPMXaX7Ir0qUFmTs9aat5KT
NR8EoXe/hglCUiEvzbLgSTtKYWd6kXEDPnpOQD/Y1Hc2mBBEVk2u8AY0XkmPKPRvClS3c2lvVgwi
W+Tn5UcWNUwK6CbmBVSTndNVO2xYuzY05QDR0h/KxxA5qkueSyAF5KDw/556G54LITIIjaAfADHs
935D6mIoxaoDfi12N7GyldyvF282JxfgaY4HHSQAhgmsjUxpliGkyTw6KgyrVLUpo0ggjJsDXnjh
MutkYMqG8vcyaFyCMfrbmYD+zh6ztmwTtHnWc+0kRSZgAnY36k6xaNBbw9yHgt56Z9j59nvLdCse
3HmLOOt9DWrMD4CsMWqhVKET1XPGf2Yp1mo1JmCy/pOcktnuHMPXU0v3UJSyweHqG/ckbKCZ4EYg
Piv5xcKDHTdlNNCgOyhh2oUtxjZRNCZxipEp1ZqczZGsNMTQnaNYImYYKZfwfBG5vPTg6OZ+Z5U5
mmobZRpg9/pJfo6ujLC7mS7m2/5ldKjiYXxDbjnHlL7n2G3er5LZ5kLKhCSj2zx5xl17nYam27iE
Cpai3TQH3Mcz9dNz9pjHBxGVpIVELJXVi3yqBz6A71ANMX+CZOv82g4eA++2knmCKD0A+UYHulKt
H6wp8qLprpNqa5KCdnlayi/nrXG/HJMnDGlXKB3VBRL95Rtk9RB8MODuRPerUzqJyxtvP4jh+9V9
GJ4caKswQ1oiRB4KrraUBdvyiZvxnREm6ijFLJRaCohzWy/bxbRmfeOKZh/zKBZ4i2GijSGPpZJU
Ai6LrQnXjJzGsvaanEezwDnS7FSkuBkAzC4VOh9rZRE1tSB7ZGWoH8+cBJxniLnuk9zI9aQHx9Gm
5z7m5VCkrm6nSrZmeXw673c8U0zAGNVZQe7SgxBDz/pbIgzTRTT3z0lG0DDW5dH738zRn7PLwlWp
IKueS5DvkvxYu56M7+Xoj1rKe4gexyVVA4cCWNjQh3tvpxNrM516RF8Mf9RWCiit4URe59LAhOMU
8upsB8kDPP3NHv09u3Ul7QpO6BhAg2k2BWuCSOGfbomm75/ZvTcrjF+k0IbosgKrSrerTXAK8qSi
PUsEjvsdoSaxGhOdNfwDaCvTIKlnNJ6Nhe5eOL7OOukXrY/cwR29HHplyMDMX59ATYIJAmBasNRh
xpXtl1ZAIpv5ChmoPE18eZ7stgDtusq9QeiX/3CDoKKLuhzkXMAD/P5LlRsUVGfk8XgHTg7tlEB0
yh7+UN661PtMAETXh8IxwPwC7iHGWJLKA5kxIpm3g5WIxKp5rAVH53dvgbmlCjnra31F6JP13pal
1orwZm9RlZt5U61HQRYtLIAvdEwJA/P8fi3YtKFVZ804CUP2gOfO17ZpLUz5W3/v44DsiBh8oAIC
7GtKEwVVaVuNgN/tduqdiTw3hiNqfy3NQQm8RUwiQ+eEusL7xSx5Lzdg+cO29WiEblPmoPzgm3LW
WUX28xMr2tliPG7Z0KBboY8JqWtizcpda+Z2VdxHKN2cN3RQ4qDgMQwOQOoMDwvmC8lpscxzDSVy
U9occQJ7cWSvhQghxspGIfO8scOEBTgASQLSCP/PHiRTMZtaM9EBTEg7hkad5NYmxZGVD1lvo9iY
2q0oRl6cdV+NsgTUIk40aylIchmNs+xoKeF56NHAk0l5hiHZIAGY8FoJ2UVhHbfzgBEdACDu0JwC
/zvoPu0lMCkNHYR5UAHovvSXQPEh/Sac2Hy4+XAm0LRThIDMbL7ZGTVE6Ae0ddTcmowglhor2Qqc
xdqKRZ6mB80G2SgGtZ9/rDHZolF1DcAPeB4rAH9XXnQavfYkgw/4/Ec+ii47M+xFoAyZJJMBbK0x
qe9KMM8YLXSbVP0bJlJ/nDd1tCIgSqjGlobOPvvtjHzoZHAPALi8PQn6FsjFKSONV0mVo8Z3MmBd
AvRzzts8Wh6Cs6KD7EWWZYO5tanNeFqIcZpW7b5qKjdXwOnXpX4kFC/nTR1Fz70p5uqeCnOZaoHA
NUkTVvFlVRreODycN3J4AMBxBNwwACqQymYS7nwUC12KJnLalvvRIMGm/KnTwWo0N0nMMIsGS1Za
q2yBDRzdZhEsQwD6cvpTYsxjvRr6F23ldQQPk4n9b6IX8u5QRhto66ABiuR8tcjqxQHBBAZ+0+xM
K2izN9AICY0Ve5+gUMSoAoR1INeGVIZ9gHeGhAJSArvaUnwRl+m7EPPUTY9Kq5D91AA4B7EU/pdZ
myiZZr2OeBEQa3TTAAVIPEkjML9fLoUFnC74hUceAp56Cnv0EeFBZ0WlXA32TM5qOpdKjnU18pOU
fdtmzpk/8lR6x1MhGvUjZlaQ4y2uJcjETuSLnhtWL3kQ3OXcHodGAH0yoRsJKVNW1J1MUplgKkE9
ReupiB25udN4TeKjw409+q8JFnizGWXaT1GjnqqsC6Evas21X2/dl5FHenvsBTtLzKlTSd2tiYrF
gK6tcyhlbOQkEIPN7PwSvdig8XsJD2zObc/ZQpXxvWTMG4D04HsYpLLT7VsTd5bBS2CPbjVQskMY
wYRGGxEZI3ozYdyi7jBuMS1XUFq3dYEAJBV5BrSDwRbAWdMRmhiGFEjpISxTnZX3waKsTUgGQaj4
VA0S5sHGyzRCbNhA2AKhGgXKLnmDlwFm36Y8QbrGFdU4PFwAGINmiFJ56sy9ukRdRFoBSW5xKXkw
iWQ68hsvxlxxJVxS7aJiscaAE7bpPfPhSL9ZNZj3llDNxZD0SOLbP4afBphjtpOv5C66oU8tDAF8
P2/v0HOo6Bjtnkggmn+/yWJs1FmNJ9gp14fME/PpeUvGxRdX/a8XhuAIRUyg73EMJbyAGEsTmJIE
MYdUiIti86tmAoiryBUwmqZPuRN54ASaZb3byfcG2Z0EoHJYMnEtQjXpbzYZA6yTubmmWPuk0CTb
aL5XrcJx2g+B5tWmCvA0VQaCJtn7RRqT3KW53kcnubolij1Xj4PsL5J3/qMdWzHB0kYB8Lhs3ltR
Ym0Ti3krwrH8JcmO0GrWvFxUEwfP/8E3XhfzZob++91treKlMhTzkoZtdGuUX8rJ59Ij8VbC7BfI
2zGIRqbolLSF1+uPZLHVWLfN8ev5Hftwlpml0Ni2W0rdztqQ5KV+ajfVneLES1aV0wnjLYVJ+oFW
Fbd0SNIwqhJrWb+Q5kXLvFm+Ob+Sj28tuhS0ZwA2AuZaZ1tF9dr0xih2WkCbnN33/jH3J5C/0UaC
/LO54iGdD5dFMc54YahIyhknKNQ6bzFSk4dCZQSLdAuWgJOoPk08nz78Qjs7rCfUxkbSBKd1Komt
AV1gbpwM/2Mf6HXnKOIfPT3kM0yKn0xSRXIiABkWKn51Et3Kg94N5qnSR+GHfC/4AKnbfRA7DWaB
eYD84318M86c2bE1jCkaMi3IQbifxlZHGjuN7gSUaTgOcnhszTdLzBdb9a6GsNFchGS0vhUnOomT
OAbal9WfirJhfGJ6g9lY5ttp5Vxlhg62PiQ9VLpVRylNc8idCWLa69ajg9WcNdJc40Ns362ROc+r
KSjSIGM3Z3tB5Q5z/RfyabFfSaU8idPZ+pD4MMtjTnYhr1GxCloRSk12i4nGp7HbLoiwutGEyoLy
+/zajg/C2+dj7skZnUxsBeqEoghkzy814VEJ0D9wZu/YZJisgl40IinC6jIOKB0XwFioF2Sc2+Nj
Kvx+29g+sxFHkKgt6iJ8pcqHVtEKHZSv4EJyGnBJVFcyVK9+nt+7jzPjjE3qN7s433ezBnYdRQsK
vCasBlxqgwXEYI9503+DVfr4yGbsMSGliJcsVaPYCFZ/dJUw+2WiMfOjek0SR69OreZHBtjnZe2B
5Y/XaPiYITPWmZiS9vUitaJchHPhCDeK+4qvg/JVCJFfLkSB5zZMWInHqdzW0VD97ERbkrnf4Tnz
L0bBOP6vMsFkVgpBSUrIqak3i9MDN6gAp6w44Ln2KIInd1pObnB0vNEbIkh/USsFGcl7n2nVopFX
LUc5JlsfqzWxIU1+M8SZu3TQWAJqmhOgjxa4s8c+2vMhh+wcpsECHTMZ6vhY8ub36JdgD/jeAPMG
jQgZWzlSSIDIhRFFckoLVCWUv1ZfgfftzTBnTVOnRQMhXYHM4CYbfw/JlcJNdo5uTYobAwQHVXPV
YOL82HVR11Ae2B6nK+md+QtVbNLt9CS/KN+qL8N158ux9dfihq9LezPLRPypSjStkxEiBenPUPxu
RocTpz688qgBTOYRwOIgrc623NsKYIKtRyoyef/BLqSSV1jW4tJCUcbLrY6O7t4a4xDiKMRyC7YJ
v7psIPAKsJZXXSt8EZtDx9utivEIDP+CzEhAPGq+Rc8dVPFi17R7b/W0y+J1bVC8Cs7vJP0SH3wd
c+Oou8lo4LxO0e8CPsTba5A9b2m4FRJYLarGhnbj07h1QZFr3gB+/E2+O2/yeDffTDJRVxnAP1Bn
GQC9Y/UyLYu9pvnXKhe8XgSYc9sqK5HqU6XwKHkPz4IsohMGZmSCwc73cWol+iABSlWEi2QN6mMz
X05Gbwspb/TmcEt3dpivKMWjWUIvKg010bhoYtVq++YiWeEzrX6NQ+HmcsvJeT4Whul52Nlk7tG2
KpaqWzc1GEP1hV4vCTTrG8mltzclTuweIZqq8ppEh5F4Z5X5komal4IZ1+iYFKvVq9Xd1nSn887C
M8HcmlGa5M22LVHQl4aCJlQuqlZmNAmv8PARFsrsIHNtgmojilNa7WgLh7zQadzMQXkqs+LL8nL+
PnsTldQLMKTxvy2QidCR3LdyrrRFuDUPW+qsIKQ6b4Dn9kwsLpFdjb2QINUn4LGMW19oo0AqRk+J
dPu8qcP4JeNlCMUNDRAOJhMQiiItSwx+BOLULXaf1GGpxpia4W7aYcrxZogN/9vUtkWTI1BW89dm
9oHR63JHql/6hTM8c2xIA+SAAFmKWur7mFEgaCxih67WICXW3OC/Q2OPzV1X3soGJy4e796bLeY0
pYk4FZqo5OEKPipnUoWf+hSTex0CEp+pgagQB/7vsphTlS+zISAZTcNXtRk0drcAr3jA92Wvcs3v
vKHHw5rL3h5zuNQmq1CMG/CsiOYL1Swkq1b0x9EkzrAWHkSkv7Z43OiDadVS+gXD4NfomgTrNHz7
jIO+rZs5bILajd2kTUWo6etLm//a4sFJsoTzIQ8vOMAn6ZQyoAOs5AyROjLO7VCEkSza+WyWVk0S
u+9yT06T74sUu5IJjAyYWj6xup1dZpcNuS7iJFLzUOoBkTWfxObBEDg2jj8loWTokPXQUUB9fyLS
bWiXqTSSUAiqU3oBiXFbd+MHCdMslFiMh608fAWrO3vMqSCJWG/FJucoewPJnd3SYoxpR4F4Uv32
VHvxDc9bD68c5AdUtBcaAayU4ARMiKHEJAqidqhUx2ynXHDituDZOQzMOzuMM0YblA7MWJ6Ces1d
EwT2ZqdZUMt8mEf9b0en6eW2M8XcAeaIlFDv0DtQ0Woq9NlVGlfRHj7hfpADMwkEglBjZYJK3Wct
dHt6LdDS7cGEZLqZLCWGKUTvvJ3D77Ozw7i5pqQRqDlohyctrpoBs5pK8+W8icNPszPBfJos0utB
XJCitmb2vRS1l8UUBHcgVeREnTFyzhTPGvN1lEWSOiB5IRRlzj8VufLHFIMn7bcOihrn1/Vxgoo6
ArpUoEXVQCvG8iblWqUqUYd3U3bKbldbCJYb7bpzdKt7VZ4tfraFnc3O6rgiaIey31wEA02yP7w3
ILcE/TbDACqNSY43U0p0U8DLcCp7ZzW60NxEaMZ97RJ0ra/aJhQSyCL1p5Y3fXy4yZBMxFwR8Ckf
SLJMzINKSauToNIDuQEhbLbZgJnakyDfn9/kw5CFMSqC4SJcNSCbfx8iezCbLOpSR4Hir9DJ6K/o
aBzxF5tWyGPnF2/45TAm7w0yJ6LWcST7BTGZsv9QXtPyKvZj/5W+ElxK+c/zC/zITgIvAsEXFWUm
BnrMTNMzplhQqYnAqetEfm+VoUzFrWA3cqDkDk2JATxHqyNbRThcixeUNSP2eMocR2EAfGeI0mjN
U0nx97u8GL1o5EkqBnV0GZk3lcCJAUfpGNpDAGjKQD1/wOR1HZprZEPeHGuNrZresEIvXJWs83t5
5JZYhATeHZMO39FV7t7fSp/1+tDocQjWwkx9LkV0csfJ0lJOTnKUyGK6D5OEEohpoNTz3o45zXVv
Zmh5AkjoKPE3dFZb5Ree+qitcMLZ4YfZmWKWFKdKrawR3tmyGOM1NYMlihcxj4/YzgZzxLpm6Ell
iAgj3vynvKbYY9MtL/OTcCc6mZt6PKwzb1HMEVMn8PjWm5GHjel3KgScJpHjCYdveM1UQVIu0sF5
FmRV5d3WJGuqBY0zOe11GYy+dGFgcqUybMmmtGjmbcwDPx5W/ClCQ8fTQgI/GnPVrcpcq5WgJ6EI
9XHBArNWoNybvgya2MLmpTzHkWpnjbnqOtCiDRXR1kD25XAFR3brD1/lB4yPhU1uZVc8wcLDEj8t
SsPrgV2TWC0CJcKykTFkoXJHK+HLBSYfnzLoPVY2DyR3FDCorhRVoAbmhhVHRE0L2ktEy8J4JS74
eDxdaOxIiZy/jxh7M/L7k1yuUla2C/rX2iLbRBCsRv6ui6LFRUkcuoYOuBKQd8gdPwzjyiVRphr9
hLB41eGIXcF+Ea7aE1Wl5ykFHXoGjFA+QJSpFZYQbInmKh1BthYml5pPK1ilrTloWaBpUeJdwTvP
R/Fwb44pVSygiUjmHh9LHyt7am/S6osS1Xa/3KYkOP/BeEtjbyr4Zi6MkZGFI0ZAgGwMpNiSvvQe
5tXd9SK54mkrHDu9DJwQBVTiGcosLpvLDLKTsupTuZbxuvJyn1J0axjY5h2wo/tLfzPF6nkXTSUM
K35CYIyjrSn1l3xUnX4tnWie/3bOAIvRdYXgUtbQhWRL1WRSCvD8oo1cgS1bAb1A9GdW3Vx8OP+5
aAhiM9S9Geb6Knszn4aBpKGYk+wmk0rMMAtAxxm5htnbKZLvGrkDPNAQ5M/cALopgRaToIgGDpH3
R1skNN/J8zxMIS9SQI7G8KlWy3JR1E75rQRmbvGH3zxg+uGCd1aZBRdLNEC+XC1CTELNxU9xBqDM
8NCdsovsadlU//z+vrr7hw3e2WPublkRKk3A6+BU5YbdNbK3zZlgZdn8o8uWJ2WULL3Ib2OluumR
Q583zlsrc43nepapKaRiwjILF+J0CXHKBdKvytdNFZyNq4xIg/G5tTK3a6KIq9CYOQmSkxH2z5lD
OTIgb/ldvvgXtZKjwtPef+jqd8lkW5qrGDWThi6AEkIGx08vEpT2yqsUNP2r15/UKxGaqKlnXPN0
Zg8vv91HZULOiGJiYsqTfhKUl6W7GLdr/a+nmej5fzPBhtFRA8fxYKR6MI+PhZrbdfTUDXiubrwG
8ytFypmv9hpfd/todEq2QC1MC2h3sb+Tgqm3Jd2KMnBjDe7qDPb0O8/tESMA/N7pYW67XydzwfdJ
rug1NH+C5UV/ab63NjSU3PUluy4fQGvmZVfNZzIK4MYNAnApOJWZQyEO5hxNaCGFY2T+0IwMcOtO
sBZcjNvEI0+gweTj1r7ZYg4EUbtBAbGHFmxx5a9T5IPa1Tt/xnkmmFMgzPPaDalRhErz1KUPK08O
5f/4QG9rYHy9LuNBBuQeeKZ79Wa6pG3a3DbuFad3RA+qgz6vCHp8uP4xyM5zZkuNPoqc5iGEse2m
cURZsM2K82w7Dh5vRmjlZuf0VS3LPcSSilAMiUeCHFpyr3KxnAjM+TrsNHG7oTeU1OizyVpjmXVY
1b/Pf/7DjOTNm3XmEp1lJemEzkQbBZPlSflsyoGoA+vJ6xge20Ghw8SwE5DfjBdIS18uq4zWU9EX
7pD8WJLOzVTF4g6RHD4Mgf77r6VXXObuy6jLUix6W5BgDpsTcbJ71DybiyXUIKfd+WS2Uq/w25/n
t/H/uKbfrDL+YGS9XJekq8KkeZDkH+KQWF0TjpsrobQ7lImVQEmnIVz45fGV+WaXCX8kT8xYUysS
KFfpdQwAP4g+TsMf+gzAxcVxeu7eMt4yqqY5tXlj4MosTkrYXuevKLCX9UX8Rnk3KlvloCGPD/Pb
+ugB2X1NjOuQegRoKlyFPtioUrKuDd5CTM45OLJjYHYTA+AgsTfZSqtiQLKuV7CPS1c+tRKuMll8
mJfcOe8nRxnV3gyzgeiWRCriOS4PM/bl4WeG1rmcOkL5JzNdSX44b+0w9u7NMbs3lZO01n2Uh+q9
EvbWfLUFlGOUdIA5oGaBybfa5Zg8csi9SbrRuw9WJILR6iA6DgZndo2wBDE3cGfPgq8A6szLGHlf
jbmL+6qeMRaBr6YvXqtdS11h6fVnHm37FTGXcJ/EcpRhlj4Er6YmPYNxyx4BPYCoMmfr6Mdnb/u9
IeYqVppljjYdLe1Rtcqn8roBWra4GDpLu6HaG3zFDa5/MFFZV4pxi0Scrhaagpg2wgjhpQEIwk9K
X0iFZXWw/vOWeXR17pbJZqbi1qyNqjckmF7MG4oJhjzqI5wyjKCoQIWB8c4PNMj38nXnjv3F0GXQ
UeFZzFLxtWZbKmuBlD/SLjAKGw9+uXDXd3TVAT74jxFmUzFYEA11CyPZSYbEMnHaRwCDIWgQmRY4
4XD/xJ56WjiBkh7lj87zj1X22ktlbYyKrAGdilp20BiIiNUPPefb8Ywwt9zSojC/ighfyEetuByt
sj6dPwScLyTT8LILH3Kb90ZemcioFMxNNlYHjAWY7c4bOfxCaFabeB8BFMlWfAaTTEQuYyXAw/pK
mIGhS/tct2e9rO1mmnlZ/OGa3syxVR+UW2N9m4s81NZTN1q1eNHzJJ2OV0T549BGAy8Cs23tRJJ4
xQx2WCrfWmjORb9Bz2FXEQ/Nf5gBGLQjiFlv/MPKvIhKq9QoXCXAwlB5+d7Of8ePQwaIgTFgphoq
Usiu8pRzkR1emzurTJwfNHmNayPBWFAUtnodrspLo3uLEllSdlGm3KzqMBJT9hQdQpHGByBTR2aN
5EqXYHJndcXcEl0q+DV7SUqlD8HhgGmC8y55iKgzdiaZq1pLk6WKtrpEV3J0+x/Adk6nOETW3wNL
R9zyJr/9N9M0hydahigJkDC6ZrBjE9ncmktSoRJhUm1H02l52kOH0X5ngPHMeaqruJ9mHOjqQlUx
cvfVkC5ifbVG9bkQYruqhM+c7p1FJsdaJiGptFbKQ1G39dJb08Iq1mfAUjh2Do/1zg7zxcCyJIlL
jTNnir+3pHbq7DLhdpx434f+iF08nOJxrQQB30cZLqP2ueHJBPA+D3OyChyACXQeSgBqmLb/M2aJ
VU2/UuNR0X4t+UWdcMB0vPUwydQqpNoKL8zDDqpXhbJZacyZjOR9FiaLyuJMMwfSlGETnbrspu2u
uvj3+cPKWwRzw4/ZBpKjCFOKZV3bE9msiFdkOmxKgNH1v+eSxWwSTLuP3QwThnJRQK4+g8K0rlxA
AYoWtfzz6zm8PUCwBLYKGW9zg/HkRSErqkALRjjUzCIgy6zM3haj0zpw+L0Ov83OEOPNcWOYmPlc
k7Abr5F6Wk0GkDJPeubw6+yMMC4NPYpOVOQxC+XpMaouy4iTohz/fQ38mgCrYE6ViWiCKW8doQUt
oblqqqdh4XRujjfp7e8z8StPBbDcRvoYTMawChbQkcKTXOsTSEy0XOCxwB9/+zdrzLfPMmmThQat
+goXgFiC86CDTqedcAVWectivv0SGWItm32FAb3+yVgt2W0pNVJqCc+zsz2JVuIWPnn4jGe/rY7x
hWKU1bSYwAJNRNSe1R9x/mxUp664/9/MMFGtE/J22WoAxcqpv9bMP/KygaOi0azCHHmUzLx9ZOLb
JGD8dZHwpoe2eYRpw/QkGc755Ry/C8nbtjEBro2KteuFQfP7V6hSCYVf5VZ3R0eyIaT+XPifer28
GWSBB5EhpdEYdThTenRfpYOT9xUnyB3vG5RTKSUEypCM/81RVmtbjv581rbAi6fOVKAiwhub4Vlh
HE7phGbRhRkkf9JD3VzmipusnPjDM8E42yoTISJqC0xx3FfOrIzJqTOyH+2MNsR5PziOdG9bxrha
30RNNRSYtjCqazL8qiPOVX349yG2BLQE9NwwovY+uSkkKW7TCS/lun3Ksoe2uvvE79/9fSZSr2Os
tnW9AL9ZkR8pMUsf/PCq9xkjuAoM8E7rHyTl+0qdR9wTQMmb0hfgG+/yjTNWcfw2AKwbY9oAChOT
WUedxWMsr4Cqf5Ovhm/ZAyV1XoLiq/lIaXpp3yF2eAwCxzFgZ5S5hpopG5O10dFeT2z1BhzWGDMW
7HG0+pfFBqwFVYyVc0RpWPlQw9iZpP6yS3alDs21dEIUyGR1sarE+FbK+XM/I3tvsu8iir/DRPBK
6Tl26Yn5aFcDNNMgBoZxGHCkGkvroOOeCFLFE4a7BgQkqTdLzszjzDw8uuqbIcbhxWSRhWQD8fqs
xQ/JmrglCJDVIuJVHHgLYhwmEku9T/MsCc1UBUp+7jN7JfkPJQIfeTVu90tNeLHi2ElB8A4QKPDK
Mgs4weM1a8u804PF606Fk90o3xP0729VSCF0Vnk/f1V0q7/gEY8fxhDK2knf6iCfY77dtuhDrC14
ULTLM9EqS1k5p+/wm+0MMN9sUSa1E6sKe9mb0F4KFihkK91nPHBnhPlgW2XGmNBqUL9RoXQyYz6w
/r3Fua/WvyUp+ETAAmYHBVDotSBuMadsJZO5DEUZimA4HM3EMtIf5y0cdsMgif0qIEu5bpk9U4Bz
WptcoMOjji5+kXvMopSNbSqNnQ/XQ71aKyjxVYVTAz10+51ZZhcFDFR2a2pmobnkk6vnQ+wUHXmA
0poDnEDQirxzdugbO4NMjOxnHXoUBi4YdP0mzZ/l30nMue2Pz9XOBhMUVSAl8xjjFaH8bN4YIYSO
LyaqXeAMrmERjBElrn676tb6hfMR6W59iIo7w3Txu2hczFR+r920YPDaAtKOFGQItTgVRimmkVcB
OzzIO3NM5tRPa6WjNg9YfqKVVh9rQjACNcY5aLwvRl1otyig4Ok4Nb3VMGVnmW2dW52x3DRp/3J+
++jPPbd7zCnTSJKreoVmTqX8P9K+bDluHQn2ixjBDVxeufUitdpqSbblF4Zl+3Dfd379Tfjca7Eh
TOOOJ2JizoMjugSwUChUZWXOXqLudPnObiM/VgXpB/+e3uwbk6svxtrb44gAqDyZjacf0fL2wGf0
fXRHkNX5qlf/hWIJwEWb8/0hXSd6AbpkVKX6wD6DECfQP+WKW+8p56C8t2icF0GmuPjarU0mpiS9
WRpmNev75WgcKdtl7yT3FURGMy8SatELnJHNuMLKTNq2Q8YljV9W47kV0Q3yfx+S7BawmWCKZD6a
ljalTAALAELgWzd/6UVwC76b/7/fB6D52s3HzgCqdCjxgaJdXp5SeTctifMXHo56jY07HyhTwsQH
FdSBmhrJJQYoj039z2w+GdL3OhLcVtyVbKwwYaHvSqAqlhRXiZoHSvMctc3BFCWe3MO6McJEhbZo
ljwBz/ieqC4xYjdvjh1KYZUt6vGKVsNEhTAZp0aPgLYy8uylaewkANHxXTzGIo5O0YoYB6srzZit
CWWdtorOVaY+9aC9RefVGfVJUNLlR6D33WPT56RWQqmysXvpvQVxxEMNEAr4zQ/j0TrHFxUcIyIe
Dn4woHhtFWTDmMRggkFeh32ImVS8FO4nnwTJMQPzh7nT/v94l7indWONySvUpQnbOYqL40Sc/l6C
zFcIxB9g6d+i5+W+dROPvFqiwhz9Qh8ukI1RJreQTCUdge2GeI9PiV0lSCBQBiTRVnJzpo0ZuvbN
hVip6xLLK6D906AFugL59lR+iJCpgTLZOMlgOxWEDZ5BUKyitI1pMVDwMptZFlXULgVYhPNF9/P4
rehfF3JphshNbUHqznWTrS1mD4uijpUIw8hHIF+r3KE0oJQkJpwDKtSeeCKmOJ6jbO0xm5kVa9vP
DdL4Ovw2Zy8qNMX/+5i7NcDEXHs0SjlsC1z2Se02IBQ1oHgeE08tRKPrvEi1tcTE3SZL9Dgmi763
oiepCYz8MU/924vhmkAHXlcx/4OXG2NCT6RywGBJcYzVn4n0s832pUg4h/tBcMmCtxRXlC4zH6RZ
9bUr9BKvw/JnPfxcRH0aXpgFZemf32e/h2lEeazg94shOnbRLy0ER5+seF30enuvRAth9koeIFE9
SejTTYCKrfe2UgqOJXfuZrsU5g6UZ8kse6MF/yqg8O2nDLqi0+u/lZ7EG95EI0W88LY1x9yEowlu
ISiKAoOhuq2UOok0O62MITpSOXJUeZa9z6Z/bm8i/U02pG5tMpci2pwEWQvgTnJ7H7WpQ3pIk6HO
k/WN149PjSS4GQXewSKd+lTuTaXqk6NkdI6Wn8YetMCVT2KRG3JhGQilUDGAeAkaeUxQXWu7GDrD
RpbUeG3uSk8z1WTGJJOseUnlWE/NoYVSGRE8uLkneGOWia96GbdpLafZcczJc14A/jnYP7owCW5/
t9+1+Q8fbmOHPcZ6JzUx6moQeyNf+9aLf1Z+52cPWmCAeCj8aQN6Yu90wOS6YAaxvxGsq6tjaESE
BeR67eYPYc57YxphtZaKvtcLMPeZ9aPSd+eCWDslyvd2U56HsfpG5EKUDHBzrO0HZs5/11RlHsm4
WaT2iGGn/EC5ZGNv+WSorg05oR0l7BadUe552ayWCQlraa1LXg8gwuigc9feqXrn1PF+lk96fC6W
/e2vLHImJiIglLbg/u0K0OCBZDgmpzBX/Y6IDiW3OIX2D6FSTKAY/oCUa8gMgic6GePKbnQHNdw9
3b72JGqrczOdjSEmSYUifVG2sgRnKe/M9rUlp6g6p+VRFTWduHFmY4g5/Wke14W00CkBO/+KfC6Q
BnV10mx1ukLAjcKd9gH7HYghgBPAKCNzAlopDyGA25g7OnedXdYAxMbnGHSjmOdQ/oGISVA/ZCgP
yZe/8I6NXeYAZGZSGok8Vcce5Iwoxsp+TZ5um+BfgRsbjL/nEF20MBBTIeWePcWjDA3aJQcp3L/a
4dmX2/a4d/rGHOPwuaROS6SA+aiUa98Ou3upyv7mTEEjBFhXqE2BGOg6u++aJl3COSqOs515lfaY
5KmXao+318E9uBsjzLUKRnWpj+ekOGLQe6cXzW5ZL/Hi3TbC36w/K2FBlFoXrdKol/ahLl4H+xdm
em7/Pj/Cvq9CZ04rycAA01dgYdN3PfoXJfRHUoxUry5lBOzOCYi3nPLHbaOiRTEHV4vbcTYVIEMt
62luL3InWBT396FJhQq8TKwPFHOg7xrJ2oHDJW1PcnanRc9/8fe//z778h/z0pBjrc6Oel97Ye+F
ws/C9S0CJhpdNm00P5kjOUjFkFhFLO1zM3Tm8R9Tr5xF9f9mGe9GmFOiz6aGhwjywoSMDh0XKv8G
OA1ppD/LYI6IlhmKnCa9vq/kk9k8NYOgky7YJvZDZElfdk2MzqnVJq6MAky+uoNQGpu644c07H0V
BnNEdGkF0XuLolJaOabm0hbOl2xX7hfNTUaXuPKdkKyH78F/No7VOQKjQt0iycR44re131FSit+0
08RZ8f6tnHifBbYnkhnnXwSbhWrXYROiXVOdKKgbpCC0L6Dh2ZTQDqGssq2T+talJoKDyr9WKUuQ
IeNuVVgFvSKHjrM14lod3DlIVYcyBClOfNbuJIxLLkE7/2ajxuvSue37XM/ZGGY8c63MNbdDLDUm
nVOGQaMbjjJ4/5MRVhylb4spLVY8T/J6aY+zqf4zTmt1NCRbcBVx8/P31bB1QXnIqSo0AmoTrZmj
hfUnqJWdQHmG98FqBgmG9mW7P4HbShBCBNvIggK71NLlPsU2opPkLt3oxOoOc5R/s40oNqiyDJwk
e/7KuE9bK5H1/TC+5MqDVv60G0HJjHveKHHC/zXB3EhpJ7dxrqGwmsUp5BL1t4SgaXt7Gf/B2d+N
MMcLqkOEFDMS4zHQj7Kfe53uSIXTgDbCazza1RzOsqOTXe6KjrZoffTfN+VOZEk56ek7Kg0hCilh
RsSREhGJLL/uuNlF6i0bK6hv9vYy6cZuOc73w67YkZPlyBi5S0DOIqIJ4r+ON9aY1DiPOr0NV8QO
65sUgwfD/EEHM6qXPHiLIqdzo2N0Mh+lXXcuH/ojQsxhOBtBvRNVP/kp1OYPYS7rukhatQ1Lfd/+
WFwbf0XuxR5ADL6KkgQUrKKgEdx7XJy0vTHJXN3hnJOyNnsTlO1KMHwrHiXXdLNDui8joS4713cw
W6NQgnjbYoWQuinsVjXWwHFmp27fov8YeYKTwb1hkaipxKKwO5bXR8+IPqqziYG8fyj5DfS4fNpF
+XecV0TBxF3PxhgT+iuLDE0zonhpGdWdrBY/+zUUYJkFJtgKmI3ss1FXRCzbLB0l8wr55faO0e/7
ISWhHFKgQZc1UL4wJw34XqUoJWMXNlV/UOO29SRNSoGhWesHC1RCP0ppmn1Q04kaJ5yID7Sfoutw
P4gisgTp1SKngIKDfgYMB45kDs60zk44hoL7mSf6cWWHicj6EpGpqRL7EL7Ix/RT/Tqc0kDVnPyJ
ilmOvgI5TWc+TWeq+Xh7c3kHmiIaIVYMMW7LZOcllzIuW62fIflxrO9pnz+2HMkl4NegHglt2WEv
CtD8bX03yTilapOeDEtdHiUL0IzhIbJeYuXr7XXROHTtNDpew4Cp0f8Djz/12k14HppFa7t1xR9f
2Luo0BwwiM4q8acY2pkiHM3HI3BtjLkL7ImY/RTK6EFF0p7kvRutIjIKzn1zbYM5BWayYE5eWTGi
TPuvmjffpW89QDSv4RmCbQfZ9m5voGhNTKCvjBa8fC3ALWj/e1qeuWnx5bYF+hff+kRMXJ9Jni9F
u2JsDPJBp1aqULwmSeMpaboEeRYOgryH6xKmCqVJExQAQMVdu0TaShP0+lBCC6FrX1l+1F+oyojW
+Xn+3yP48bU2tpivldpaFKa9Rva99F22fDl96USsKx9PETUBLKYNujHgIpnti7ViXMIBADwwSgaS
0rqEqhkngnEevt9BylGFNBz6a+yNmBpJtLYh0FTxAu4f2vcfnbV1Z3f2i1fxnNLHYI9VUZo2kH6B
OJk9t1GsL33W1ACGzed1ueuVHrL2u6F47aNgqjNBmsrbQ0zUQvwCdCUm0KXXLkEUMoF+MQKeqdJd
OSpf+zx7JFIvMMPzvK0Z5lOFGNQF0B4xVsPsgDMa6veiagHTrUAzPKU7oxJhjziIQuweUJlAWhuq
abMF8GlqkiqRkWSE39Qj2uLJvnhMdjNx1J+1v3xVjnSKd7mTEv/2meY8q68NM/UDpIexvmYd+gkm
CC1N0A2Aao9Akh5D/yr4BiJPlOIITTK3J+pTxFAtxT6QpzlIQJRoedBzALuw7FF2YRFjM9dnwC5g
wTtB+iuzt1c8luFAyezLLOhB4yAbONtvgm3kRV/73QibVOnFsmg2ZNj3YeZEFzAoeModaPPV5+SQ
P1h7+a3ciTIBwbpYjq9UTwbQlUGSIAz92QRFP0a+l0okhMQ739uFMR+r0ZU8jDv0mySYkSwnmWun
0Z9y+0uLfnfcCnoZ3JO32UfmGbrO0hoXfWruF/tLAgAbgN0W2S/NoTcEtwvnxUs9/49f/E60NhnH
FAOfkI+lAQ7o/EDAkfhguJSqrN6vRzlxrHP6oHpom3wSPpDoItiLdGuZftmN5XzO9RmQkRRt/TVQ
PEoQpD3oHmW7bnfdnb2/7ZwcR8GRksG/hGkVExLo1+biNZniPpMw4Un62EOlZvWBTUm8KLWH4H8z
xXhLmU1EWRUkVsjDXT3DYIjZP9tEeb5thsMCj6Ic0XUwQWNA/sOzb43ndipl+H56MHbyZ/trdtd8
M47pa4b+UO13EEMdHwrir/68K7/Zn/4ipsA+iF6RgwMrw5ZAU0MG9mOlakWr5LT9LyMPjO7p9iI5
6ZYhQ59CplpPJmqN15+tV6e5jTOo0iXtDyUJoMnhtNEhFxFKciLXlRnGGXtpLOcu0ZAvzMgZcbNF
4e72QjhPFnytzUqY5GrtqmHJyPQvm+t46J9QgXDtk3X+V3NDEhPaiBbF5An5khMpM1Swa2dBmXxP
RhHr+W9IHHOGr9bEpAgEAxN6lC80eky+kTtUbam902N38anopOmSx+J53E37wTO+qve1C8Zhwbnm
Owha5sj1FLx3mUUa2lS1OnQ890bcOv2SOoP0TVl2GIJ3BB+QE5Wx2HdLzGKr1CJNRMDYnB6yh/GQ
3U3EkyLH9htvCrp7xR932dPQudabiNqVZxmVd1RWccpMhdU6BnNdJCk9Jmt7Od3PGLV2x3V5Ntr4
EEmja1fgdBOslec6mLgHdlaBNMAHvu02HTUbDG4Z3teLWz5n+8QHhXnhmLvSB2ob0HYRJoGXskPR
AV8RsHOMwbMpe2VMUWNJEtnn92OF1K/ZQecezRsgIKYnjJJ4t5fIuw8w3gkZDRnRC0zE14Elq8K6
i4bUPozQUqlGP5LBPSaiZadZFXs+VMwGGAYNz0B4XRtRUlsBPhf6vDq4sPFk3KENHWDqc3d7Lbxb
3NBQmjOgK69AR5GJLSNevZkewTV7L3lA5bi4KMACK4Wje1QS2wp6II/6kyRMY3m7iNaQDucEahb1
x+sFDpK1lBUoaaAJfFKAsYhf2uy/hnLpuF/+mGBbNLa29J095uZhJLpbdg/VGpiL7d/eQe46TFTr
8HqD7pnKfCjDnEszXH8PeKrgbP6kGa/mKmgBcUrCWMnGCLNZNSb2WjDCrvuEJBi6ydRFcsdltUGQ
XukgOpM6MKm6NUZLMdXUQuDF6azZCtS2GsyLklu9YNHcK2nzB7ECIFJhaEuhYiwNtMYYo4WE197y
JgxG2kfQ33vkIArWvPMA2iI0EpE0ADXGHLo0xdM5JdkIHuX+0O2MwxRQBIvoPHC/JmIXHuUQYPgw
SNiOUjWqRpcdu+ypyB7qrHMqdN1uuwx39zDeiblnE9RWQPxf+36cdmvf6hhDiw9Qy02+U+2dxM92
3VcVNX8XMG7QGN62yVsYOPVx1A1TMz8wi1eLGkvTAGxq3RGvn81DpYefzCIRvAp4n2lrht4Om9Rc
MitF78mYHuVBda3Jl63IUa17DEE7w/KzyH+tfXB7YRycKI44LWmgWAMRYpMxGWa5ZCwmmHFI5LWV
QzkG40DVvRYxzKECYSAAoc+Qv2gNYdwUnKyoIduQVWFdsq3TyixjVCgxQkF1YcELGRTjYfrUI2+e
nvpT6EL+7fZqefc5giXyZmhsyR+uhXhutMjSAb/VWk+xX5fqNKhOWDhLJ+Ki/10yYW8gkJTibsDW
okHEPHus1QYNwzCglXKqvmeXOiAeLTcoewlc4vauCixP2xk/0H9zs0CozM154xlb68wRSWWrkaJM
kQCPDR/HAwWGZm7tkyNOPYZTRHc690haBnQnAMcC9zZbgLBlJTeieLYOxktYu9rgNhcUVg6QcEKf
z3Tji7FPgurt9tfkHUo0xcDXh0hDH2TXp8WSWhTkVmwxZlUWDTDA+zUXJLm8ypgBNTbcTrjdbfND
gVGvMTWF2AkAYH0Ain+3jk4ZhAcdfZboZ7zXfHVfn0T7yfNTvEsxDANuBxvP5uuVIbjVvRZqgLYl
ENndg+jOm8ih0y8yBsFvbyL3021tMTdwVMhKjfTQPMhHEjQYHj5nKIm1fv5AdadayN5OjqgGwYtz
WBdq62i3QIyF+XJhVaUtRrhs2KRSJZRIj3JWiNJ33trQrcLnMzFRieyWOYQ9mKtA8tLFR/WRCkKX
qC/mvbM+kkdMhvnxsfmiHG5vJ+fLXVlkDh4+XGrlyOEP+VrML3WSqndRYrUXKDop9ypEl+6h7V3t
bhul28XEmiujNBpsro2wDSeiNxn4X5TIyYtf7en27/NqplcGmO+1hkY16ib2cZLuS3STEr9/kz+F
e+jA/TtgJ7pvRSuiR3+zIlMJc2WesKIBrdQUZNmhiJSVuvWtPWMy97pPUjPGIP2xUhcvzs+jcVHz
7+38PVlKF8KIt3dQtB7mQEu2XRWqtoJUfVqduPphTIJ7XGSAOcUmmErThhrIquVsS/V9I4lwYVwT
KGKjf4TIhHzh+ptAl6yEPGAhHaqiA53sZWleb28S/7jqtLJmERs9FmZGWTdSg6y1KR2WHUWRdzv7
Yt1DN9LB6Aay1fBiPgss0l9kvYCqdtmIQ5SlhFnTkNRl1s0jZvLr5eskmR4ZrL1EFbnH+biukRt2
GOdMtF08i+Q4uKtVNbSvbRRGDYWlR5GVLKv6BYdKOw+fDTcP7IdyT+Pu6lOq9tAXzTTzYtPWILPY
ujMncNku2dEMA2WwIRuZu2Y6YrDKq6Tvt3eWawtceCZap6aB/147y7QQ0MtIYCucZsv2q0jP3NGo
yqBV1hF6QDFykLX/mz4WvqMNrBpBydnQmUO9LnWo1U067uevyQUUI8i37mD9R/cVRGUYh4kwDRw/
iogIOHnIlVVmrSD8jMJVQ/JTyKemx7Casav03e395FVpoNIIUImFN78ts9pGY7hMM6bg0CL+gYwO
ELJx3wWqDdr23hXL9XEu6CtrjKtUmRYnNphgD6M1+4A4uWZZ+3PcfdPT11Bq3lK9POmSerm9SN5G
QhLzj9OwQQw83MkIJv/DBChVqAN1vTiFCLPMC/xbI3Tpm6tladusa6TYOkzgUjcOabpvQ2dAhgU2
Ab0YBN+NbhQbYDbWWBh2Uw9KlUOVcp/aKa5mUPn2L//TprEQ0ITUUpokoPmOiOVgHDjQ2n5nK8PT
bTP06NxaCJPYFHqiyutSjnuDDL/icnHHJLzP2+UlGURtHJEpJp0BhUSslQpWhLnFWnnr7BOpgYAW
LIib1KioeKJ8hsb3hzKCpNTmlAydfVge63stGB5RQ3gZIwz39J9RMn9RRAwMXM9D/UCxFYR9KJJc
ex4phrAqZis6Ksiqo/pOgi4H+B405USqYNRFTQIadj58MUqBhYsUvE5sbTJWki7FLD+KMXnkNLnh
pEmQaosntZ8SEW8f95OZeM0rMoqueLRcL6011NrAg9M+6GPhF2323BfNPtW+FrEiuFh4LzIQ6f8x
xY79mI1cy3OLxG04lofxWXEiPzmVd+OxuodgADAD0kG6H0WpCe/bgQwORWs8S6CHyQTE1NRTY84Q
NWpP302+4pVBXTrmXexJALfYuxTTdXvY9sgnEZ8ZB++H1GRjm0mGZ0nLtHKFt0zu5EuV08aOfUc1
k5J7A/GfuAXECZEe+Ukm1HnknpKtceZKjZq21Iq+jo9V64SnaF8dpYfcdORzdjBg1P40i7aaFzJB
g/OvjCUQKczxN+NEsesoAWJ/cfSj4WpfipPp0rmr4V515hcx0RQ3FduaZL5u1qzDWkt1cqQIQ9sp
fxcUJbeNHPDlh0+gMAJOW5Q2cD15a5X5rsPYyKM+IwARJIC0NKSV++SlBGcSxGod+S58q1+Mi7B5
yLtlt2aZL0ow3qFLfYS3SPGPWgVa9pTJ3u3LgntaUGVG5QLz56C5vA4HtpRV1qrBRIPG3LqDEHwF
Qpb40pidY4lowvguurHGXE121bRanmDmbFJLsAcn6docJjlSvi+k7mwPmunL1wKzB17Vq0YCoVeM
PdbdtD4vkxr9M1dNf4qSWASF424zQQNKB4eA+QGHnEN80YppJ68yvq4AA8/h0xr9vL3P/NCAHj14
OVSDfChPKVO95nhXIplBaNDdt0MaaJFj+s0PzOy4rePKTnjRDr3oLchdHIUTWihtqqCvvP7Ak5av
1dwD7mlXj53skvJnKkrmeVeKtjHBnMkmbpQqpE8zqUDJraEp6C8wUadQ9769ifRuYu9JVMBVio+E
uxpM+q6pK7oMczKgV4gsAAC0AcUodS9Ch9O/95YZ5vYfLNJJYI5EmzUESBEXVyFIaHgbpmvgPEA6
Q+E2TDhRoEHaNRbmYYlqfbOjqnDXCZqyhblDCUzQqODGrq0xJohERZKAC7ZXd3OgBBCtB+1ChyJz
fwdhNXfCZJr+NsiOqK7Nc7utVeZTTWkzgGfOJgejcYrxqVi9bhKsjL+LKGHDtXXc9cxn0pMwrSXw
NxwStGGM2SsHE4Q30GgZRFBZrkPoGNLXkAri8DJBcs21nmT4l712zr9CG+szRW6U+3APvLEcGIG4
LSCyyATKCDJcCCQ4UkmTAtgGuooft48S9/ug8WcBHatSQqfrsDDDyZEogclptR0lfyzar6sqkmLh
LgLlIQqnNDFDx3jekqZrZMQYOaXjiWbryto/txfBfWqjYUz7+TraGWxvPbflKBt+y4U8Rt+NY/kb
xJwuTnXAZIVwRorrcO/W2Da7WoXIdfCEO6b2Wa6/G+EvW36UQsm7vSretuHVgWcAIBdozjLffmka
CRRbuIZT9bPU/VIqwbnhX/nvv8/cCGuOC7eApx+Kyf4xtcWTrSaFF9XLz8QmJVhnADmHap9ojJrX
2ze362JcLu0WvW1IDMKZ6lx3dxUqB7b2VparW0tuNexKy5+s1CkWURuaM2SHtHyzo0y8jUPFXEgI
y8bJepy9/l72yX7eJxjw6xzMabk/7FP0Kb30u+gMqoXnIxX6EhXKeSdu+0cwpwHvfIKaXmUfuuE8
2OcVE32iWRLeO3Jrgg26eY4KV4N83IZGQxt6hXoi2tnSKs8wg9tOKvyaTPQt8b5csxC21H5w8eJy
LKNxe3t1s+GH0qyvRZzvwq7wVUP3h0k0WcXdTPCOaegmoi/NzkgYmPiQpQKzwlGfn8Cn5qNzDWKb
SZBwcM38xtYADUtba9dRUs8wjFGEMzgSSvOh0uY9GpAHK1sFJ557RwPAg//9a4fZTFOK5WXBzXOQ
9vIxe0j29lviz4AmJffWebg3guI83Ylae7xwti3BMqdCQyqukAhZSLFEB61ePSNPdjmerACDCbyF
ZwoTkcAOoTBqAd1yvY+oOxe5KuE6M9cqAfzwu9LOR3XIwemfGIJvxgtvW1tMeCt62aokqps5xxgN
i9sldpJhAVROB1OrmVm/lgldqk4nb7dPBM9XtnaZ8LZaHfI6jZBDUt517Uu87sPi8bYJ7iNia4P5
ZOaSWmac15AkBIFPuDNcKlV7rna2i77HA0XJpn7y1O6WL6I+t2hX6Rfe1GLr0lzblEavMLbd1vg5
jrHTz6WzosNUNV6hC+jXuLupIjXWgJrD44VJuRIjrso+jMZ9TX4ANWd3v/T51+3dFJlgnJLqjM1L
iQhGjDfKn2mdpUIwQsv1+80qGF+cos6oI7WSDj2oiBMvNl8VybdH//ZCeNhGdG/eN4txPcnWQFW1
av1ef0wuOnWKZidd0nP/RfplPdXfaUOl+tIoGMNzb5umv8w+lXCiTQruMsC/zfQB2zwybVwCuHHU
f2bryxwLNpAHzsEkwrsBxg/SZRz7tUENcQyi/XSaDyCs8my3vMvAH539/JdBenCkJ81Z3kSPGG69
YmudcZGx71MrnOEinR/uIHsV9Hf6s4kyoh7kR2hoiAokXJek6C7LxnsaL8PrU7bKGZ4ZKa2YFn6t
vdjZ01p+v/3FRCbov28O8rJOBmbVQsyU1A+zQUe4OlFziOv1m1UwsaKNiw7FDqxC1+/m/hDVQbkC
/yeiD+CaQUvWBGCEVrOZS1MZIbYFUS2w37oYSPsqOcld8i35NX0aPDUYH6un+jTciQgbuA6/McqU
z9UWdXlidOMe/EnpmyVnxbnQQNpz+yMJrLAc7YWuljoG/cZ9UaUOxmQco97ftsB1A7wvfg9rU2jy
tRtE+TyuVYd1lNZ57L5k1lua+X9hAj0UFY0GxHCWY7wzmrEx2owcynzyB+Jq+Ze5UgUBiFsQRjnt
jxXG2TBvWmZmR/p95xvHyqSkgG+SHwaDFzr2L0K8KBCV+bl7ZwIWjxcnAAls8rnayTCPdUv2EIBp
QH1qkMuAYv/f7N67EcbR1rI3m7Qk0XHO7RcaZJ0yivbRKHqWcU/R+2LYtmcaRspYTFiMpF308dzP
l7H5nKiCqMPPXDZmmDg+t2qJHJCWsnfJ57xwVbeKnMQ5RxiaoPrRZutUqmMfC++vBiBR//yzlSwK
GdxaRmmSAvLK4+Ku/brr+vIyW7pgJFHgFgZz2cdygdZPhCRXBlp9funl58H8C3DSdiXMqR2qKWw0
Fe+RUAkvUy27ak12t/3uPxyo992iy9xcEFOWoFiIus1xOcqu7Ge+ITn6a+ZSsK+6hw6QfCe8Z7nx
bvOFmEOMSW0bQss6nHA/+BH6K7bp6J/UQ+/Tdll0bnpHNJnHeytDvQwEGSpYu+QPzUmlWlqQBqJN
aI1+P2Gu026XA+oTrtaQQF2GzBNsLP3+bK60tcgcAa0ylWRIEQ/HYMkd3Y+Opqs75Lj6BPS+iVCU
hQcYx56+L5HJXqIGDKZlnA77WnPDHejTj5KvPHQgaZI97UgRNpG4VSbaV+YU4FEO8FmMcrO+G76X
hTs/UyIh9ZPutAUkCFu0ffFiR2tQVF/hPqK3y2UOR05Q6jbUyT5gdtsgjvm1DjBH8iu8Xz6tx/z7
cB+586/w8jc529Ysc156lCaNkCzWIZrPneVZUuza6Q+B7/B3lRAgxfFJkQ9fH8p1LMd8WVTroJ9K
gJvbp3BXetFxTQEVrw76ffu59MH0fTeIRC/+gxO9W2ayrHa2B0x9Ynmk9edgQeC2A/QQoADgqk+j
v3hNUJ4qQW7HXS6SE9CkYWpW+X2bbGKQ1fd2n+iQcDEW1bMgY4AuigPxM2ecx7tcRM3Giz5U181U
bEAmNZWJPskKNvvMMLNjruknNTUfLeGQAXdBKOCACFPHU4mFUfdtXUSVGaLjY2KKuwHZUHYvy40z
N4GEUSaBt9CDzUYasIYisAG6rXwApUeJ0sedveBl+1TfUyaq0Ft3y9ffTFTiiQJeBrG1xnpIp6pz
tK4pnmgKmkuJr3/W7ozDfGwx7XqRPTrSmsmOaFCK99XwSIKsIsFKP3QwyixeTXks0mOvREgurby+
a0k3CB6gnEvdwlw1JhcwHPKRjKVti3qRFdy4Q/qkRP6S+qR9u/25eCZA7wu4INA4FprQ12fblKtQ
WUCTdYhaECWACFo/2SLdY07nlFII/7HBBKnZnhWl7GOgZ5fZWaOHOXseEtmRtGfSn+Z8H4nYazlO
cWWQOVPoChlJukDZSlMkN8zuWhWt4eHyF6qMaP2hv6TKBP8BOPh686xMN9qxB+1Etz6mjQkWzPtQ
FgVBjqtdGWE8vIhraE8uar/PJQhWtYh8IgUHkQUm21cmKan1ucGTAspmjfStaf7Cjzf7xPLGQI26
S0co6+279Kk2DUftR2cG0fhfuLIug5cFjGPAUjDlIHAUqNZKinGvRd3qlEr+bazQlG0K77Yd7nYZ
OPyYk8Q8msJs19xYk1bU2K5V6xxp/CEXwW0D3DP5boDdLlIY6NV0NYT7qodyHL3G3lmFSBCGZ0SF
zhdgtLKKviJzKJM6GWVwzugHy/CM+VRMxzb9+d+vY2uCOYbtWltpn432wZggJWGOX5UVHfI5rtzb
dugJYG4cNOFpaxxkUgBmMCckseYs1QnCZFeQ49KTn0bZBnm8+qWk3Y/T8FxImn/bJK84R9HjsoyM
SAZdD7M26ANHNv5GjLocRw9M9sGke70zu4qrOvm38EEVwQC432tjkIk1rT1N2Lk4Oao76dzfh4uj
3CdHA02a6h4Kbevn9G7Z/8WY0tUqmZ2FEMECzXDb2K+r4qRaGShd4VggVcii0V2sQfAheS31K3vM
0cpzkDaTGt3nurg3siAGJV12an7uy7tfo1v1X+ZUlK7c3laF1bsLl6RqFD1KjilEismuiC5m8um2
r3DSr82iFHa6zLajZp56uOegyV4+fV3Sb5MNaUfNN0tB5KBe9+Ek/HESJGHXF1JqNPbQF7grJO1X
3+60FdjTLGiT/e0ViTaNeWap/VKQaQSsixh1HZgqGdzQboCJjEtBCOHF2vdjprAyTK0lm1AimFE9
6YrqEdx4OFmxJcAk8KoOV1+IrneT8afTbC5KCCuAkoaP8z0mNz35Nf4CYQp0tYbSWYQKKaItZOKH
oUKXQkkyYy9lI6RRHrCnbi5iTeAlXpgq0IGtVHUFWOjrdU153c0dmFaO8hGYfFcxfiaDN/dg3zQX
p5xeB4Ff8N3vjz324lKGtJ/qlBgH6JYskuwsUuvYtQ7CLxG6hx9/Ma6poomsYd6eOs7mk2lNKE9J
HVJGDQqzBv0Jmo8Q81Hc3pW/RMEo6sbz1gZMGZDdmFT6SBWSd0uVph2mDeToZBetr9oQRoghUvzf
vz4tZBY6EguLKICFXi/MSvoVSGrUC4HGc5PpFJG3LLuo6psZ/0VcogUaHUVkiD+x79xRiVt5igcU
oZJol+bE09Q2dts69Ne1cJUlsgUJGq9IghEKqlwKYNFH3ocYU0IAbAD8Mx0zOCAmRNMna3Iv0eCZ
/uRpbu5Dvl3+Uoh4XviWUUfAUw1IVIjeXu8qKXq9LzqEeeM0287vepSfnaxn6bPuKG7odOf4MfIs
0X1GAyEbj+Eyf8wyB3AlrWKPRWlA7lZ6ii7DJf8/pF3Zjtw4sv0iAdqXV+3KrC1rt18El+3Svu/6
+nuY3dOlYmmStz0DNOahAEeSCgaDESfOsQtvuUsCnvAl1KBR+/eBeWOPnoxUx3mNCr3C+7dUrRgf
cngTe1Ytce8kALAM6COSO0IS+nkvRbH9O/qHkOPmMy9bMmuV3JYL/mAxGzvUN1sgELKCNUcJhPVu
STHfK+GAd5pz2coelgiveB3/U0DThrfU5+VIChfiLaHPoAmZbTCPP/RQdVqu8D79E5JHHUhvDdNE
eG+jnkaZEvQ0r1Utguif4hS128lgYWYp+O4VzT5ZoW6zJSv5OTPAlSPcjoM1gJn4BwmQsS0H6kON
Ouh77PceC7e8e4luF0fdaFNJgIMdZgHlJJChs5yC0nWpzfyYBOv76sg+W4JiLztQ8e4m+i6oUdDI
nmlZ1mjpDMDpoh9F8Y1nycfteTqKcqBuIsBvib7P1rkosmwB32ktXolgys7QjOhfxVFmxAmWHao4
X/FoEvXVhP5UGgyJZHLDU1W8SsLDZVdnmaGyQ0kIpUqRc3CMDpItT99GRXc4OXrsFhZCbt8Z4Odg
FwGfAo7VZ08fIrWTm6ohrxVSMm5OqQvSj6Cxebd0qtLkAhZGaH9xHxbpUFtGHKcn0NHAa6URryfC
hdNbHOvS3Mvb8Mr8z8Lo5rg8aJwurxjOqwblFhKQ37iqM0WM513+VGR/6IsDDCkKLwMLC7A1We0m
vcmHBDStasyDOkF0Vf1YzqvFaz+l+DZc3WJmKXLvmcOsnAS+Yh5UKTpljtOFLIf+yOL36X22zsg7
oHlbCVYmSHaoPHPN0+Xl7e3i1h51hRh61KdiiJEmtbhR5l/16iss8M7eq2trgvLA1QCR8dCCULcW
E3Pq3/QC4p2NmxvWmD5fXs0eBAqcNh/bR/meVIGVO0dKj+wibSH8A5F5q7CAO488/W5wCY2PdCju
eiZzyV4AhDqtpmsgJwDdFLVIacXbiVMg9SwqxzWazG59u7y0c4ijHREUC+BdQ49CRgPhsyOKk5By
GqE3F0+DE1qNrz9FbyIoYMrSnFJTu45/AHXrcU+z01uLz+qr7Trmxjx1l5W5koTGwCt+tn4X+d41
khdJvB6rKz3nTSlW7cvL3XWajTnqHEAwYVEaTosPdXcw8u8L98x3ii8pN3GXM0ztpqTbnaXOAGh7
DAmSoBqwI6ONCRWrjk202O7U2FQHM/2xOr03HOdvKutVuOs0m0VSTlOLXK+AaxcYsubnMAQhKxMg
m/TVZTBbRNjdUFgkSfEmdnVymuVqoscHeb3utdMo/+gEIEV1lvjabhDBe+w/dijXTOc5HLUCrilI
s70mt4IMbk/j8bJH7G8WUkMBcBuoflIOiLjYqFPDAevd/pz1h4I1ArkfO5QPA5TLzdLYGonYqL7+
fXkvbghDqx5Iqyldx7qFWWUwqk9+9Ja9s4Byu8U2YCfRdoQbAvJH+QHHqdrQLQNKX0H5KDqE/Et9
BAGGFR5BeeRf3sfdBztmZARZI0SwXxRBIMYg1/lcqH5mjraM68UdUfvAFD0ZYo2d6Y3VGt87y4BX
4P5Ec1UU6FlzrTK6cVjL0DfGyoaSuCWn35PppAi30sBwkt2t3Nii8Ry8sMrjOsLlYzA9L04JHY3o
OroigT+55VjlKnplCnAjPGjURNKvQweC+nDpmmNAq0rzgGzl1FjhgTP5p9QuLFKB5t0uaA/8aLYe
CypDH4azYWAeeV42yNwWdc/JfZotqzpw/lT+7ubZ1KSXy15CH2nKAL2PeVXO+sKNUKMWrkC2Zsqh
qbJkVb7kpn8Z0dCQArMgpFyowDtoSr2kiZGAGcC4jY75bfuCYdjp23qSDpLDBe3osERJyBfZhkTa
JPXFEOgnUV4krCv8LghX1eyU7YOmF85geHXJjCksc9R3aisuLypBxHgq5i6T++iY/socwgQASahX
Qmgt2jVUtdgT8nTop9ZJZ8dxkmMetxDjgyK+RcKVsnq6FKwTo5345eqkzVDvpUng56RqDWCYHtaf
kT94cmrKv3pwPT+pIIFSrMzueFOQTFY/ZN8//3Edg3pBCU2GWLNA+KqP7CI55IIj5axGD10zohdH
XZ9SW8eRWoTRYfzZPBPaO8PRMnOF/BqBoxk2x6gZnREmF5yTTvFSoJg7o8IVx/mq15xvoOs4MbVb
qF48ZV59TJ/nE2j/74n0m2bj9JsxyKdEn0ULyzqZtJaOnPdIG0QomjTOgKJu5nS/49voWvAmsFeM
v7HnPKMkyXJY6vaduqrvpbwGdyLqJG15rU+pJdeVWWWs+vGXC5D+rlTYaUYuCpsi16FdGHpCYtcP
5ER29urwotWe2BA8RhSgR5T7pa6FRlAx9xQBCddwViqpDlqZXojGXdal9xClY/jS/gXxcT6owANF
mmyIFExkzNobuJHNbIoYH+yyBXT7PyeXU6nlYJBBYaHrEquYX4uaMfvDMkDFFqEU+HhI1yzoxeel
+6azSrRfynOf/UCme3Rd1qfdrMqcp+D2RvFg8lKQrvK3K+CJlUsgiu016+L+kqDQRqmgooVjmsay
QWZJBLe0V7/HAPnoQFkSTzaeFcJYe0j+vnkBKG2slfyIG1YvjmUggnUZ4oqGFS94L5IwxvuGzbzW
92Iz+rcKqtJgfcZYxmejWlGNhVZKGGI8kY6Q8lL9NhzuukZ6WbgJGZmxWfQWX17HZFu3Niln0RKo
A+YpbE4H4yG7UVwoewSl3VjFE8LWaQRDi3A9BdClsbsjS/RmLw3cGqcuIyy1zsUpAUvxJACHgjZv
gNTJrAx3Ymmos/aWcp9QDJM6hjyiv44dFJd042fW42QsQrEwkts919kuinKdRlRrfR6byCfaLGA9
fMSTjDWSvRuK0UuGSia6onAZajm6XDeYzwTmUhnMcLHIq6uxxuN6AjE474pnVsXLie3uqd+apNfF
yV3czZkO9pDhuaxNw8XA8lv5wv8yrrUDNP5Et3tjPbr2bretUfJZN+cwVMpkHaS2OHDTQ1QPpi78
4iZfVFjIK+aGUteoUMqVFqOqF6SQJPIEO4aIbPxWPgtW6qeOYbPervsLQ+VLRvr+ldwhCguQCjUT
cCLCXTl8a6LbqNOAk/q3yLjz+cbLH+yU6ByC/e3zBkpQ5xQ5jEEdOCk1jUSw54hVet11+I0JKoSo
vbrqI7dwgVTeKnNjdmJlX/a93c3aWKDiRKtO/ZgDNeXXkROjbGeAaj/KR7PpcveyJdZaqHMVpaOx
lEuC9iZfmvlECNOtyxZIAkHnqqge/PNBqGPEN6iFZgYsyFlnLtGvXM6wDsEs9Lc+TU1RqQE6YNjc
3T/gy9CTJ1g5uhYPovi6kUKO87tetZcaJHm4sLnVg57N5cXtHyMJil6oNBGUAbV/6gys8aiN8YFM
WENyy64sULU5qml4YIdwWSBmpj1qN/UcQhdzPWl+5RC9etnJb4kwVf+OYV0rdirG6373wtosjwpH
C2Qy5GKai8MaQncrzqxm7W6UqgfBDLLvMWPCyXb9cWOQfNlN/ONKbQw5DUQNiaibXZ4D81KDMJQz
G2hUiQl0EpP8kBQZlLzbByMBmE43bpS2svhRur/8bc80vV88d/NbqPRfluNOqNFs9gZrgfySatVX
oSc6w48MnVkVjEiEKj71xVfFwuDquZjOug72L6HNb6DKEE0aVmMZj0iRPCm3oAfVgU44akzpvn43
FLN5JFTucmQu/1a49BxHAZZH4wzSIgCAfP4QxVjUYRK3yaEHobriJMqbNjOKAiIJlF82eGODOjxZ
Nsp8X2GDe5dcQZKfPuC4utU1BoAC+SG6y++JLlJ83brLQQtqFm3nbpjY2KcOkzhz0DfUC0gex1bd
vcRgkmki4MFZWJbdXGxjhzpFeRVjmmMhpwhphNZZJXigtB+XvZVlgzo4Kp/xZaoWug/eNsNwNakw
I/7nZRus/aIOBMg59WkGieshnR7a3jLkBPJEdyH3etnMblEBafo/vkc5PT9LRQMNRYD0MUavWqlr
3MdvWSCB845/0Z3Okf/k+bO1SL2C83mOwrBYi4P6tBwIFGL2xW8c7+RngnIe4EyTZ72Ld2tiG6M0
+l2uopZfxAqihgHkGsez1Jt6pziDvVzNeIdUNpgiHdZE+m5IB4gME9AgdRfoik0qDFyoQqYLDI5o
8cig5VhKd+W/rbOd1jPjIt71yo0xyiujKGwXXgQTutZbufKkxk9cxYpUu14JCBUq7NBXA0bnc6Sa
9LWtkrTT/CaZOq8EKsSV1PU1nQbdSqNF8v/EOwE/UhRDBrmwRkUtTp+SEVA5zhdEwdIAOG2PbWVD
CyVEz6xTLTk5VuGhiH603Lux3Chg4rz8C3bvyM0PoMMW5IJntQOgoVXuRx5vSefyv7/70dBmUoH7
A5eKRn00jBiEOtdpUDBXM9MY3lcBzOdRzUiddlexsUIHk36UVEiUpIeW17wsiiug1KXnyyvZT5c2
Rijf0OqCCE7ICYaTCYsmfMTDbNs970JK6hYHz7tsb3fn0HWXIDkvopFPXZqZ1Gc5RLI5v5VTt+3K
1yXTr1ROtC+b2fV4iGNDqkEBKIJOOuF3U4I3VnrIFcMyJuH3qgxBoidWOcosMYPdz0T0t6FqBuqM
cxDbJGTRCCIXcYGmbIz3R6f/jkKGN++nOBsLlCOEEDhRs7IhvBy8tdqCCQ0SjP9xaIwBHAzFBG0y
c6vQGP63u4kbs5Rr9JpeipiLMAIhAc6plMxGXYMSqc6osOis9t2QdG0NMhNo0AIbsZFKg7pg6kw9
qYvZvJ97BPeYReLRMHP1Y/bA/fr3LiJC4VUgrKEyFDA+B8Vw6uO2zlbCSO40/Pesbo+T1Nt9xiwk
7Pn81hK1jyoXj30sgyCmeC8DDvlp9F255zqiMXY1OkSLx5aNPzgAosDjxYUJMUOm33djlKh52ohR
oIIeLIOqn568ze0N3kaM++tLr5+kwYAfQ4cKsAVV0KkTDYmLRea0MgPTmnGrvEK6BASA85sedG4R
JHcgHYaiB5Q7WRPNe94pSpAKxeoUoqH4+fstBJCdyyneeOsxqxOzFnsz0XwkkIyt3H3lQCCeJ7bQ
X6VnXXgpFJqhXaNgiLJQcORkGUtrEhZtNksFIkfLpKyNG8t9LtpqnDaShXHl+tdQGAWYjSLEPDMk
TLtWrYmcv4yFcMDrG0KLSaq/LHM+gqwxmrnEbIXEkE0jr4vGEqFglpnF2mJKfDVqYwwuu/9e1MKg
HJkfFHT4CeX+qdArKUYOwdg4PZTN2zwzAj3r36ecHsJXklRwSKIMKTFFnOmsZlzCu/X/7RIoD0gU
QVtLyGkf0iv9hL4eRNciT71VDpW9+CzNd/J76ZfYxhhdNYv1RBSWGV38cgbnwvICwSRhuOmT3uli
B2RujMXteffWHFVBKxWhzrUGaeG8HDV5MKXC5pd7I2ak9WSLLq2KOrxgnJwhBJGgcCCkqV0mEWfF
cyod5cKAtAAnCe6gYS6kX+vZjsKedcPsJvjbo0XZ51u9WbNa03wwz+uoHKzH8FfxNP0ObTALevzV
FJtokTKLRHvL3pqlEtRFllvAdmZI2XlEEpRosBFCf1ay84Wj5xwbUY4HWaqqQQCeOgRjuWDqtRu4
QHhAVR6Df3bltW+ymQTRNZqkgCyQJnAN1hCD0XLYvVBFnAAFNHbgPqOJNke9iFEVmY3zLBEmANAe
K556s3U4gCQijET7l+PJ7iW3sUctlUs1ZChLnwIlYY3RsTB+GKwz8YV19rydGEwHdh0dgC+Kw0o7
Z1kd62nQgTgj/pY/6dboNs+Lhc7+6i5Odaq8xMKFh6fGigGYzNOuRVe+YhMX70UDkM7LIIPQZTAZ
UKGnVjDxIIhRGkjV46r86rQ7Mfy1NKexfEmyx8s7e55oow/pxhgNIJJHVPOqHBNv/ZmhsgF4ooMi
ROcV3gi+ccFZfB0bQhQ4BMY41V4UB8U92gRghBWQmn2+ZGO+WeuFExY/B5vvfC/JzJm3vQrX1gLl
NyUox2u1xD2BChNJ+jCk+Mt4AjLDbz2AXRhbSXobX7YSjCQa7nKkZDS7Injb16EVkRaJ0MYmTWoO
PJ/tDfvo7zrIxhAVv6E01gCmpYZBVYWj1YZGbk41FJ3W1Y6WxZyyyiyrmlEuJF/j0uqoaNrphaI0
ghQF+hKkRW5HxlVo/O5yPE51FtvTbgkKbCiQKoGmMvaTOgKTXIYzaEbRqb0F9tGS/P4tfCx9kJQ8
g4Il0B6ZxchdZ/ywSE+uDHNX6ZXRglUmhKBGZura6bJ77F26myWdq7Gbl1zdghN9SID0mqA6r9c3
uh67eX+vo5L3vxmiPlRsCNlapTPQevyjiDeO9pyXN7L+7bKV3QRpux7qmlMTQ5vWhYCgjoQE7KxK
eyV5iw2Y3L+eVTkH583XIV9vs3kYVemaqYb+tSA5iXonTZ0ppMEUL4y9271oNnbI3zd2Rq4U+mrM
osDALRYP2RWU4L1c0RmQGZZ/0xxGWrwW2jwBjwfxny4yx9fFiS3MdNwDksdD6f5KcjJXYcTb/Yxh
szoq4IYyX6vSCt0FiDS7sTV40lsSAcScQoUHLKlkElg89l7shKklsLhnWVtLxWJVrGKjCNPyDK4q
+85UNT9mVVeZG0sFDrGdMrVMQ1K7JksEe9NtdT0eNce4ll3oTqSWxDoIxNG/BMaPXaWT96nm4oWP
5L/K5aWdAqbdgGSCPL5rL7Wil8sHjxGoJDr4c3hcSZUQH4o0iKSXMmNk7eeR10vroeIHQNTGpIlz
GnCVHizhwptrmGOQtObjY5sb6XU2GZxZSKF2jLoutPKqcC4vcTe/lEESBlwLENsQvfh8DCfohOAh
3IbB+HM5X9yk4ReBt2N1kF+6LFzQbplha4/yzQEIGqlLhSQoclN6lQWgDU0CwgrtxBteQYyV8n5+
j8GC0mPRuu8di61pymGVtTPyUQaBR5K8RJAaKL8pKWs791zmwwY0Lj9vZwYVnjFUhfRQvvZYmBVb
2XdxMn8aszlUpgS66bgx+4mVD11eGqTKP5uVUcWY5RAy4ilU6Et7QQU4cQpPtic3+lXZmT34rBEG
1kop30XPodbyCfATiFZoeWKO4f1l19wzsLn1aA21JeLGQW+B1xT1G7V8yllUwqxrlVZ6SYqmnuoE
AYw/hJ5sCX57VE6EI4c3S0ti3Ai7ieQmdJEvuLnuomSSszFDK8PAwFi5hL441M4y65aM/mWXy0CJ
sGiGmQskedLGZtMZ0VyHgFDkQeI31sybZApjfCdYaemb9nj5ezHNUaFETrIha+MUeDFXPswBmdmp
nfY5AuKdDW9kWqMCSSGHatwoS4tHpOCi3WHpQX/obNktXGCx3xhrY908VOxYkaw00RiSeSSiwT4e
FWQP39YbzRPt+DBqDgv/wvB++rGYCcvSlaDBOGhabBVdExRjz3hm7LkkOjior2KsljDsfXaPLCw0
uRqryBchNdFkqSkJT5iccUvlZml7s+i8y5tI9oi+7bb2qD3EkHybaC2Z6YoL9aRE3GqG0Mo1KymP
bVROF78TBqDASzV2tHD+ddn6Xoj8sP4FnF0rRisqkRwd9ESDRjbaBm5a56e55yJGZkv8/L+v80ud
uZJ6vakrABTyuGjMahm9EIPRQ93fRvF0P5Q9g/t4t/p27s/yuoaZMlqFC3xXyaKtwKVGumXchl4Y
WTk0RQ9k4mos7OJRep5v9LeIzSxLgvzXpaIz/Ldl6hLIVkMRBFVHSQOldE1GziC0p2iOHFkJn9cV
jLPA8tSdTmgDIqdddXNURuZAP7ndLv0Kcng3ca6O07Hmc0HzFZSPRAuNi4faP5/MU8i64FkrJud2
YytP46QTF5XzzkKmpmpFmZmBrTh7BN2rt3677LR7UWD7ZalbY9JBZW1U6OqGKfe95K/WqP592cJu
Gi+B+EsFHQIYZekx7TYe8qXU0ziIfoxX2VHwwRsENdb6frEJJOn/Ebl3T+LGIhUHorBKw5LMdoqn
7qBfk6oDqIScxDPQhEehrz7EDmvIYHcjP2zS4TQt1Hls+Sw9JJBU54AHkV8u7+Puod8YoDIwEXwJ
wwKRPL+rysxUBKj4RPobWkBBbSw+yhyMwrC464gbg/TRw4jsoGRjctBuyY2UXQMvd4UBfxfVcFPB
IINodnYVhCb5iuENmY66vOK9KsumtUE/rDt5kIABwLQLlBkb7kGdWnPsehOf17xsaPeNsrFEZ4Ir
n/RFvfItFEJ5a/phYIk94Erae4+ae2n9SWa7NUcd8URo+6oEs0owLjfltJhS8pOxoN0TQFBJGDjG
TMiXR9e0ClEOUEiQX8EdJbyehTfcuDryJUCi7OWxsNMTsI7/o1nqwpemZBKBsQz95Bk8U4fxQXjT
7yCjuPzEnLMtv6W/VQCI/ctWd7OMzVqp0z5KfBhzVcYFSn3dRa091y+ViGeRnFjyfBzwf/+LPYl+
gc0KL3RA+hDhndVF36SNBVOLWkC+naI5Saxmxu6DFjXov7+lRD+9FHGWZo6bQGvV2FUBRpm/XrOG
U2JmQ51d+RbK2jiCk8nyU7JzX669jWUqAkyCGKugsieousiXfHDLekNQuCzKhMvOihTq842nAYFQ
9w0KxOJq+Gn2qgudG7EGPVlGqDNXrXk0AtvGBUN5jNAGKkUPHDaXPWO3KLf9VORHbO5uoWzkPOsM
+H9uCj+B9ZItzETZpb96vWMcJrsAGpHAjNkx5QuTFymrbm1Tb7F4kGT8h+KDFrqqp7gYDzkahrNg
ouffi6TSxshltVmoERtLkRhxeYCGSRfEitDb6iqwTvZuQ2u7Jiqe5HNPmJMnRGNb9/iT6kXQbT6m
kI3EpNeV/oBpLMgpiDbvT8zyw37Su/F+Kq6s8YxujCKhyI9LgRRa8tvxBdq9vnoFHLcFirRAKy3l
F8OHyKG6cOjOJb3N1oZiVDZG1CeQcOrdMm9PGOyzx5j3UmGyCk49raCBM4uBd4xQu+aqyC0mFsnd
mUTh0o+gko1R0cAzXWDqA6Qztwvm6DlSbZpFU/YmR4Nvjb7i6CbnzYcGAGwolGDKtjbxEr8V3d5K
XFYuQI7n1x8kQWzqDCCiobZDI4dT2JZhIAAZGqso6LPKzfsB4sMCdX7KuEuWaOHzw9KaPKfZ9XRV
CIV3+evupjSYktfRyUTTT6KM8BoaRuscRUEkLHZYQoe9uKl4cAUwhel23WhjiTqhRQeyPamXi7+l
AQDW/EX8VnUXX73h7y8vaxd4KG2sUQd1McQUqkl8FCi38oHMd+Sufpdc98BmiHb1ULlstoX9dwUk
HaDZhscheDw/x6B6FftZiwhC1I5u/ipIck57JPWn1CdQCeYqd5+BG4vU1xtqoxfrOldAWiS4oO90
Y8XrXAWbWnuyFFze011/3BijPmDdGK3M6Qtht0ITQpqsdRlMuWE45O652lihPlwqoHKQynCTfrkb
W7B3cyzXYG0aFUahfDBUHAeMN19DCqd2yTssB3Wmq1j8vyYWPt9L/ywHXNCffYJTxliFdCz6N3OQ
K69leiNWzuXvQvb9SyTamKBCY9yXWZX2Jfgyc9GNB0dqYotf7zoOUwbqHxVeNsbIKd9cBmOS9lHP
qaAUic3ySrQ4s7QxWA5lupu1tQZ3suMjLr/KZjKuX3YMsLx/tlyUXB/VImrXra0eBMCRYDR60p4W
V4J6Ud+Yg5mx8k2WTfL3zWq7blrFoiT6sYK5QrjYSFjjQ7tFXdD9/h00FJ4KGnxZzMpioKHOn4RX
0umOQVy/QnkKVXm28DTLV6iAwS3RqPMzQtSoGE/R0qpQWks8gmKPjNUZZhYDBXN5VNDotams4hVV
iLIy/+rkz7iopdb8fwrQEC+4dBio8DHOQrlqfRMHw2Fw0ALALTNJ5noiRJclgeWEPy6fvv2nOoC8
wDmBtRz1DspHqn5MVB118ukgHhKiVwZen/meTBdJwDetrNmK3Rsb1H+qCNFBGZCyz/bUrlnGOIfW
zYw6GU54eBPWEpjqpOKmBWfaHwX9D2vU98tSlMqWMSoPUipWltzyIPEctedUjhiRZf+ofRiitpHP
OnEYujI9pM2pApK9G38zPtS+739YoOL+XBXFYGRIIWe3+rG8i47gq8HqrZZxkK7F1zMJk8UxBe32
r81/zNLps1xOnVyApzQQeW8UM0h4nmZVMC8vbhfpjUmA/3jF+TG2iVRaqpZ9LScGNMPrwBjwPCh8
KC/dJafcTu0wIJNn0d14k9nGXfWt/34oPRYRGtm/r0fv4ydQV0Pap2Wsy1Pvg21GlSOnHw2THwp3
UjNPHa4r+T1SGE7zX1KuD5vUpVDLZZePcx8fwif5RC7z0G597vd4WCHLy/udz8Lu73KMbDeauhJA
udwtY68VUO4jGBCM1/lh6kwOmY7ARv8CTLU1FdxIlW4ux9Qbe/vyp94POFA4AoBN4hEEKD+WsrWr
lQIBQOW9Oiic1S9Rg9ScDh+4RdkFU/6siZPdw/lhkhYGzSNxEMoIBZEomt71WDgMGB6+vCyWCTqL
qeVYEBYkSpOoQAqtNHsWhHLXPzeLoPwTQFG+wJWH9r2Ap3N0VTRB3h8l/SYZgkVzeY71oXZP/sYg
5Zz8rOlVVcxcAKyA8XO+kp8IrYlwkz6rr+szoXU0bI1RJGfZJNu8iQM1mJJbaC4C25g88dJN0gWy
4Fz+Urv7qOpASIITFYwflP91mdFIzTwavloqP5Z0fSX0Er0mueqgHtt2OCQTf5STOLhsdtdBPszS
hEL9EFcq14HFyFhcDe/tHuiS/80C5YJJ2Wl1qAGwMEiHHPopAwsvsPtxNkugPBCRKs/klEdNUQsy
tULj4F7jWPnB/tNXE3mMhmmSCH7Pzy4wJm3UjDyKpL3NW5qrHwbArfuDeksyZTLRlDObdvulqY1N
ytVrRU/5LkPtmbCp6c/didAoCDf4UtAWFY/8CwgzmHxP56vzy42zsUo5O5dUXAuAEx4j4O5aryQ/
8ySvvhGPrIIwc0/Jl90cqykaoC64gmlQPK1ueCjd5LselEckephKKAGnHF7+yFk2i6PyvGGq4rar
JzCog4h4uFV5N1x+Xnb4XX8EV7WOsQQe0pBUzrXyVSzqTQSCE8PTpO/V5IYi49TuPwB0sPWDAggW
6HE+9KjLWIrRzyWwUM3N3d6Xrv8CyXdMgSzyg784hAGedhEDzpjHpPdMz0KQcIGsMVQl+dg2eM/U
2hrjujLaoADI115j8b3LwZr1Bzu5MUylyXmYt1o2FBiXqZRotoYqRWWwL6RxthSNG+rny+b2/XFj
j/pyWZ4ALFkhB9BicxWg3YLyulNYGKwdzRBvVTwfW8gIs4qe+7nHxi4V+6cWfSWOj8g8L5m5xkCo
YziGRShxcgeCTf7lde466Ic5OnfWukkEvlCPg1ZESFZ6e12nq0kzvMtmiFvQbvMBYdTpwl3RFCrk
gg1Al8Fd1CcF6Nuwg01s1ikDE7e3oK0lykFTsOX1TVKhdQWWjfG9568b/XR5Mbux+MOGQRdKIozD
SBOIuvzJSkdTItwTfWySBrKCeWQQPI+eMplQfUBEthi2SZz/7zsJpYTPcTI0RjmaE0yptLZ+UnDa
5W/SvYa3ByFLBdEGC+RweT8BJPxsb+j7ZJXSOD5IAnR0+WO9fI/nR8aiyI++tCjqo018kUQ6UGOB
9hCP5vQsP2eH2NXtzjbSQLRBR8aUpmGZpOJJnfCTyNWQIOnF5ATK9edBi9zLy2JtHRVCahBblWHR
gGt1am61KjpGCh6Meca4APZe3VtvpCJG189cPvOAB6/J0xzbeKpgONMUgdatX/6nBdHBIhpFNKZK
FXOD08sqglvtV8IqfzL2jH5lJ1IBrsI2G4JOLQE9A/FYUluCnDPiEcsMlcGFtcoV8wCvDnNHA7pZ
4s14HBnZ7m4s33yZ8983Oc2QabqiNimw/u8EB09U9sIrjN2bTUC0I1hjV+RDXzhF56f8xpwaR1Wp
lSC2kLjCjMUfueYP5b2UvQ/6oy5ZE6u/vpt5bNdHxYYxNKoSOshgAz3fVZnDpZZqzxb6gR4GcFTW
aMPuLYLhPFkFF7qEBORzLNJ1rtL6UElAl0z2U7YaD2Re2n1dmNnVZJcoBpaKNbyxLuXdWLGxS/6+
3di6iiZjkjC/murBlOIxJmojo8q5+/EIYA4M/lganVi1mtDzfI7H119jx4k3uYLDnj3cdfyNGSrs
iW1r6MuELr6Yh1fGiORmKhYLU3zO5VCx28eXN4ao4Ne0miYW2YzCPqo4tVthMFXwxjftJsNoTXOX
2eijP663E5p2fzSTsTFNBcSC72N+Knq0n0Crkd9E4XuN65ixvt17+MMIHQsXJRPyWZHCANMRV6Sr
wFmy3QJ7sTr/r7yQtLG+HO6NPerpHFUrwX2NYRAnoztl3SnnJXPkBUvv11ecC1PDy2JQOWvhhnvG
WhlOc44DG/+fZyURJ3EpyGy13Y4Wf020F2RzsLvRVF31yB9Li6WEs3/Y/zkQdPBs5GjiapDKHWrO
HTLH6AaXkx4AuGRlVCTWX9pZ6nTnHFIPvceXHF3JVa4wTdFazWuBvAPlI8mcWeWD/WjysTAqajbT
0Ld12uWHXJLMoX3pWaqkrM9FZVPAhfb9nKTpYRAOSv6aKOAJxaDiZafYLdNuDvgZw7ZximjEwHe7
rBkCVuRnGAzC7JwNYSQr9MNH2ZwdAfNzhOJX+XZiTXyxfIMKLnGeJuvUgUpPkhNMyN7JGIeaOyhs
Qqn58jJ369/bZVLBBBQsA0r/QKlluZk/Slf5w3yUf5Xv0aPsQkTTCe+hEM2wuZvRfZx1ephZMgoJ
U+/Q2tavoaF5Ix3bl/QBkyEeGD3Jw7OwI9B7vlQvrNo7w3PoIWdAj2a9Xpck6PrFXBBclOaJKcPK
MkLO48Zx+iypirXpwRu+3FVzYU5QdFmYkiC78RIlOhDY8CqoGKhTPfRg19BjiCUlqW80L9ISe7L2
lKS3mF0Bcd9NW5vj+PgnH25jlDrakCJtwrzogJb+jnfMeBXj/Z5CboV/4J7WQ/JoHHInsblHpkrA
rsdsDFNHvsIo5ryAAuNQ6IYTZp0TZ4JVlI2VgF5JcBnLJF/oS8TcWKOSCEnvW0Fs1PTvKd3EGX05
EM5yHfETC6TFWhp11ut1EqOGLwxfXCxRPM4iQL83ovHA/VHlQITiMfo+vC5qlF9qbZu1/SSikS5a
6fCcpG5fsSoHu76/sUFlsPK6piGPcWO0ssur9DG770DEXoD0WL4NjXPHnmMO1LBsUichE/R2FYXe
8A35PuLAxX5nTIwu4a4JyOWBuFHUQXxCfaPcmMbcCKFFOXeGueavhNIiZ7Fhkn/ki9chyYHigaGh
xk/tXbQqeiKvYMnS+ccE8rjiNEK2JOir1uqy3EGb5LKb7y5qY4/at3BqDOheAlgBbljbSDBoJZu9
wcg+WEbI3zfBMC0LKeb4Bt3/aHR1yMeqvWKLrDk11tZR4aEIF2WO+Aav6lZyDKhDTP9H2nUtt41E
2S9CFXJ4RSJBiaKSLckvKFu2kRo54+v3tGZnCLYx7B3tw7yMq3TZjZv6hnMeSvm1Tb6JyXc5Ejnx
a/NM6PWpwC0HrvdH+Wx1JmvpwQKdI//AOC34Y0+Z+igsnHvbrsGthDA+qKm0JVcBdx1Mfn5n+dKN
BTaku+RogWHmO0Z7bvAATVWb26egefalFgK7VESBD+CvlLCc8RK5lIGgUdWFj70REbAPYSAGFjoU
aPfz/CzVsGuyGI03I1ThpwKr/BRGRfOlvemmL0BLrd3Bo4/dabSXgnOxf7rby/MxWt8sErHmpQao
o3wYyZ0cf5ubozU+dDxi2Y3M6lISo/q5OeYW6jCIIuAS6b9SSooYxDDyKf5O4cA/M1B8KZCxgqgq
japBlzMYQXyh75XkvyNiXwpgdNIowqLLNQIgRxHAwKpud/FoK6Pqavnjdd+00Z6AKEnSDNQKNLor
eek3jEkVBVGnyIqFLRKAArROe5xu5Of4K8ZtdsAfORWAwLoudVMfV0KZN2jddmRBQzAOZmwYlQBO
5SE+/ek5Lk/FGJc19FORwXUc2mW23FxI0e1WfwjCsL9+kA3vcSmIsawlNOtON4f0ULkkWFzLb3cL
epsqKs5lABo57E/0+4XTmtioiVxKZWwr1OJaTSeBRv/eo+ByoRvthr34JT4lu+FQ3sp+5BSH9CH+
NfHs+l80BvOxFgZbMDTLHLnu5qxfFphb2jto1VEQ/mAw7GUHuCnKATPv1bv2Zni7ftPbKnOWyhy5
jCoAlKnSHGRd7xg1sTvC+5Z/Vs7orZ5FMH5EyGNjNEVAPY7O5OaPFKUivCeotRpO+65adnFH12/a
F8FHtYs3NMs7H+NTkjjK9UpBKtxk7bNuyb/CnkeWzhPBeJWYGFUGljiQLWeB1d2ZBSfP2SjjXl4g
zR5W8XrJjLqWSAaKMW8GkVTqL6lDdyFp/dFyEWSuq8S24199MOZJbVYkj6TQpM+HpbQxugO8hV33
Yjll46bgxUBsA1CLwRG7UbC4OKbGuMwsSUndtSoJQAZhj78nN7lRXhSf6gsWWW5suXaj59kVDuoP
4KkovLLPxlLfpXzGexpVlWVdq2SHQfngwyhOYASRQeQIjnjJQwnti3mKnNQW7nlsnNtu9R8L0Ri3
GsVD3E/hCCWtgdfsEvNJ5vG3c0/HuBcJWMJpMqdAi8HjUwbRCBbh6Lye4ACmZpmdwRtvZ392G6zX
8vBXZY4L0BgvM05JFo99BB5YLI0tbuGnp+5Gfxuwipf68pfIM13wGBX74QcoQQGLqHg5lmL66bZy
sRWboZaie9eVnNr9H6nbWcc1ximZNQGkFDHAE5Ae5kS3MW1vy6Frzk/X5fCMSWMcUF9aHSEFBJWz
I/T26AFK+FTuQLAiHXTAY1MTzjmsh/8SPrHbjxQE4OYWIzRd4gVDCmVOl/QewLKUPGo3mNdx4xcA
bKpQ74/PPHLZ0bcV+SyXcYWRBcYrRS1b7MW+zdkdAS+7xLPTbV06y2C8YdGYXQTi3wIIPnTWvNnP
1Dq53J/0z/ypIGcxjBOsC2kSo4bkQdofJrm1K6HyhfJerw5tKdqhxhn+/Jfw/7c8+IJLJ69OAPKP
RXUM4sDcKYNj/SgdkBQ6y2H2+8TFm9AlR95s+0YHlPq8s1TG52XKYJXKUtFpFu0d8N87tA2C9h2k
24gtxDF+XreGzcfLShzj6Iq+SjFGhg5oGN7P6p1m1bYa7eL0R65z7nMzKMuSicKaCW5vFuRVFy1D
iBYYdzWofmWobjjsrp9lOyzLlIgd0OkgwmKUPRQSQxN61IoojwvyNd9MdppXBhTGTLiNeJDZ2yc6
i2P0HjWXtIYfwahaaSpu18YFYMtjkxOFt/3V6lSM3uu1mMR1gWxmdAYsrCz7Kuh3sR/twsmXS3v6
2u34m9KbenEWyjbrRsWYptiq82DRc7cZjWA0MUTbJM9hhv5BovrXPx3nKtkhBp0ozQQkBvSpY92W
YvA6Tu/XJWyGl9WBGEUHorJRlnUJ7u7pLoudSXEJJpASPbguZtMXAlDZBOicqQOV/dJpdJO46KEc
ZyAAUfwcZV5pR3v7vIbV5udZiaH3uUpAjWLIiwWtgCBt3IHM963qpNVkp61ghxkP2Wjz6lbCmMjc
i43W1oCLQZkXmWd+O494Oms/rZE37Lyt6itJTJQEmp3W5kJcHgxtAD934jdF4cwDWlUEVdJ82E2p
fjNklU+yZh9LvVMUxZuOtb+mM3985kNqoPSzsEIlW4wfHvIQm6zlUAcU1qHwMcXg45XLDWrb/l45
y2H0ciJTjGUcwFFj4qUBqDlM27XQTa1h2R5oflwedtJmRqDQfWBL0xXAnlyqjgL0j3mQ8aoNwQom
lr0tpE9jzMsJ/uVc/4hhyy3NLBspmu8pJr4/1oBd6w50Alh1pqkBcZTn65+LcyoWJHQahLHOJSML
gCNuF+reCF9q7vIE/RZ/ZCDnq1OYbyX3S9zIsRh+rDbreAUltR36FO2u2Y2fGLZGJrCSxriSuFGR
8RDM0LQlwGEmR0AJqefRl/LujXEkQyPo3RBW4HbSdylpYUhubXwq416dhHEgYTHmgz7kU6DZFCSi
tbGdSzdKnTcQ6bq/eY+bbed4Vj3Gi5AEJH9jh/G+URcdvX0Xqicxup2i0Sn13XW144mi/77yw3nS
wMaUBfVmPTDFkyRXN2Z3mICM0ICB5LqsDcD+S4Vg8o1UMto8VXI8h18XoHXVOz0I39QDiot4HRfY
PlbvK8SbMqjvm515Zxxyt/gF8DfO79gOB+frZRxIlhjFkjdwICaSxWw03URs/aSbHaXjzQN+gH9e
sTgWMKzFlnKcTMoQ6BGJy7tZoyCJoTKn5C5dTOm+y5TcCKQqLVpXH3UhcUWjz2d7mcZE8sN+Khd3
zuNZcWMjl9qTOpZksas8M3dELqPbIbPwkpATMdb3utQJw+3UVsmrRbDn4BZLYeheNgsxkMp6SyvA
vtMkqpwf27xoqr01xsKdNbct4GNAVAj0xH4cpy/EkMD7aqWYp7IrrcSARStE3OLIpuGCqgfNd9BU
o494qXloeuWaHFN4Q7Bgm9MxJr/UhPepeUIYS1ryLNSHTo0PIiCBJQPDmLnDXYLdFAJeDVHFw8eQ
VCbSTlhFHfIeCLMYPRhlX2748FA8EYzjVvUoFgyVxEE9G89aGzmVAO7NQeKNZW+axuoojMtOeyXG
U1iUAyn9ooTPAgX9loBDML9edwWb6fJKDuO10xQkGgRILAdJOFWKajfcVtP2SUAhphuWBV4+xrH1
wCM0kwk4nfJuecXi7iOQbURsJwte/krxDSRPwy1y0ey2i2IgoPpbLuPjpiysxbAqsLQi2a1n7lQP
2xx3Q++rbnfQdhEmecJHrJd7Yctxa5s6glVZ0DSplDWN+XZyEYla3TV4PHbf+/E5K9+m0bn+2TYv
dSWC+WxGHavAMZeNYFLlfdjoKebOiYOp6mcwSr5dl7X9GD4HXdassrZQKizmUzBqHcth0UPmlCNY
0kzMHwLjlTd8uF0uWcljbCyJor5cKiAthuQD+VpC7VCt7M4W3ymaM+a+7shD/J/HKC5CItuiKQUl
BvVDG+5TtbXD+Inopt0Q7/pVcoK8yny21jRl0CLX0SHrrPewK35N8fsYgtxONBxraDjStj+cincH
no8oYqjMRXYC6MVULD8cjCf9kB/M+87uX+mODO3wZi/Xz7ap9SthjNYbtQgIQKHHMwe4jqC7HvL9
0vIQ33hCmAvMBLFPSTrGgXESnSowsJ9ueJWHQhr4mjL3KfJ5OzjUTfyRN6yORX/RKi/LKqWtJLEo
DlLkjtKpjDMQiwW15IqZ4E6obF+/Re43YwIlkNebDJ1K7PycFmwULnv5nsDS4j0FTOEN129f5zn0
M4XJQhxrUU0GIahR/mnJHk1gO+GtuX1MLv55hWcpTFhOi1FpepLFdFNcxQ7/47grnmP66Nnlt61v
eSr2FixgHco3Y6DfxB6P74t3TMYOwNOtyNitFgJrKBfPGgjaoURrv8hZmPrXv9+mha+SKcYK0C6f
OnPBWU3dFQbHFI8AGbHT5Fhz3ST9U9eulbEFa7KmSjJbWqOcPQqPNQtBF9l4i6O8AGUB7XNtcboP
9G/+IXMVdxhr6CYZFAHaGB100MrYJErfqih3r1/hdqt+JYQxgWmQ6y4mmD7PwughwVyWVscYfUdN
tJr8WvgN2BjX7JW9aGFIPJxu5tbwM7MAJDVgk4r6MEyaU6jVvdCldqximf7679sszK1+HpPQNFVD
uohg3lNW/dLw+zp0+2Qv6remvGCF81uo7K8L5AV7JpOpkWH0rVWnQdImTmodwul+ymSQqXnX5WxX
WlYnY95jllALlZFiz1d9GNGMzg7JlwTMIaDgw7btZ9AcEHLP4ljcjXkwq7o3eyFY5B6ohsT0BjN5
Uvvf14+1af0rMYz7SfSq70kDwNq0G6IX3cDOTZW0SKYLpeQ9M7frjithjKtRhVSemqJKguo1fe6e
6Vw+bXCTr8JDvMcr+shz4dsBYyWR8ThJiex9gTcDdVrvaX7mZbvlDjWeHXgTfF5TiXeXjM+pK3VS
ZwCyHXSyExevVXGLPAZUjrrrjI/RoqVZWhPps6ZFT2moPkjZ5Bil4smWznM1vPMwrkavzd5aFqS2
gDUEV2GCbeLqZES2edu7od0/pY9IK3wjuK6R3G/GuJBaU7qlkfE2iW9R8PF7ynR533kLKKMFl5fB
cKUx/mNGI3lKrBoYTWB6f/ggOj4YjwvwAU+UZ0njjFrx7pT1IiRskcDPaZDlO1k+RuBltbT/zjZ2
4TsMJnPR4tSokxzbEiGoerHL3oy3XS5zPD3nJCwPw5SHg17H6AKiKf1jIIU3CCWAAaOZI4cTVdnp
d+CJmzJa+uDkTVvHEEvbWDgtU54OGIyXUIwsE4jRoGnlfyBaH7S79k21JaC4VTudS63NOxHjJ7TB
JEabhjMmdRe/uM+9ad+BC4CSf9KBMHLkZUO8T0X/fZWmqxpopmOCxESRf8nd2ygcE16TlhceDcZZ
zBNIn0UJMCnTKQ0+4LgC8c36ArpY9OUw6cF5UHH8oME6CRSWIr0EolMPrzCg9hd5kbZXeLRMvJDF
4qTMM2CfZ1DMHXTDiZ8Xl0KqmW5xUwCm8YE2JIx73q7TRxf2Sh5pMD4CS42iUYdyGljSxwQaRrHe
F2f4iuGlHc//cVSD5RaNamEEhhOymnmKjylADWK1ciaklRynvpmPnwOxyeQZ4TKIiwk8Gsy4fVAm
Y2K8iT7KJNTGDJfHZsc7F5Nq9CRdcgpXGgBa0OngZHvZUXh04dvFmNWpGMeBtXYtE5YxxammVwkr
tq7hKy/dj/J9corvyl8bt7wQwnEfJuM+8qVXwkpCCqCiiZ8mgcYrVmzalqFQgEng9ijs0FqdiXlV
mSL+cos92ueQ+LqyRzy+rhKbx1hJYZySmVlTb8ZjctBL60FdWr8G+et1EduOfSWDcUpCjlaBoU94
kR2VdzrXnDsgHIwxBkZzCV62ualzK2mMT0qtUO1DQQKsv/kyAo/HNE9N9Pv/eSQmX0mLuuzNSBbA
tII2Nt1fN+6izs0CxQMMwD13gW/bsZuibMmAHFXBm3gZPGqBDHMzI2MJj/ndX0Rnqktsq0Gwylzi
8MAitj/aSiDz0WpprA11BojSeBBOFN9deex92tCmFI08ZGvu8ZiPluhiXWVGrwW1VwSil3nJQ44h
xQjD9gTLijava7qp9iYGAkxdAo4ry0AUh/qYYKUqDopEdBZNdCyVg0ZBNeCP8LGSwISPchGycJxm
M8jmApjuNxNYRxbyW6xcIzLspuZktP9yg/+ciG0ezrUFALgZzwQ6wKcCk7K5UZ9b/39H9x95yOf0
g1w5HltwH9TGTMwJBXApzR1TfcpkGa3Kfd8EeFtywhbnY7E14jFXphkQG8DaGpUbaSF7cEpzfNSm
0zh/Lba0rkUdMIxEAL7UC+p86i6pIicRnOteg6MSbGm96rtwRC81D0bhthNvJRnr2rPXTEct9wTl
5bqw7ebS6kisxyDSGGGgPdxLva28p/d/LVB1N5Hkz6cWlD9oaT0kbg/GNm6eQeP6Ne1gnEdlCT2Q
dg3svu0Gd3Ill/ilI99nAS2gtpyCH/1j14QxviMTwkWyTKiiJnyv5Sd1fjHLQ/EJ1Fc851b3ybh8
pe4wqdrGRtACs4SuJGB0ydOOE8IYOLE/AUB1KY7xH1G6yKWO1Y6DUb+m4hfp13X14NgUu+1AwrRN
exldilh9rLMfSehf//vb6xTn69KYVDNSdKICGCEE+E9zS34O9+SU76JdjjXmEVwttHaR2tOvwiFf
1GMMfDKO/93OClc/gMk9ZUmSFfyXYVA7/okqV3SYsUzRQ3J/a0I2pqgfey5aCEcZ2caqqiyDrA8W
xgdfwyMdcAuDClw//Wgb3+Rnemo6n9sJu+vXzRNLP/fqbVmCtAGj+MC4rouvKVZ15GwXdcYpsR6u
y9l+ia1ulfEq6RQ2yWDO2Fp46Nz8jjqV0MUIANiMls9vZa4E0pOvTtZbZaYpBhZHWkxlWKatqCIn
vFBLuuI/NMZ/mHNrDVHWYkwrVxoQkqKPZmICXTEdIaxPWqM/hmrm1i13SZPjJTXGowBIQ6rrELpC
MZ2Ij0mbAjztH0BVN9rPTw0NYhhdR+uHEm8zBtmTeIiUGsPNDba6p6wug6UPv4tiysMEp/f1532e
BTGGV2tCqyRxqwdaeVxM7QmKaWskdyXZdBRAtl3XyO2gepbGPP6SpWgwHwI+jLgyX/VRnRdnXqIf
JckAxQmClNpOFZB7iSXgYK5L3s4ZzpIZm2sAqUEEBRcqJI+ku5c1T+I9Mv8liJ9lMObWN7qwGEuL
rtk7CTrwvNGdqWwHqiC826MAq0pO6hmjbVUA6uLYxbZPOctmLG9ERRS8kmjeFebkzdJbmcouAaVq
YXDyon95a5wlMRYol6lQdRqduwfRkpPsAep0U77Gd5IHYPcbXoNgO/SdpTFmpymDMuTojx1ArGCD
VMEeOSMAPMVgQrcptBEpJWLuzdJyiuG3IBX2kPDa8BwpbGtqyGKpFUT0+JKpt+Uus2UyOHrEeVds
SqHjjyJmOy35Ix6s3G88qH0B+8mwP7ZXxW8JBbkYg+uGtP12WQlhtDwhHVbhCGyY7lQRN5lsNG3A
CH2iXFH5aSh97fm6yE3dXklkdLsIge1ckz4/pOYpxp46kTJMHWcOYpt3XdKmtq0kMbo9N60ItgLQ
yxQKCOsxvFDxRge418co9AQ2kqaYsWwUB3T6vN6pb+Ht9JijGDHvDQAZvV0/0mbAXB2J0e+lSOok
xVJToBA4pK5xQQxkl8uu7IMmHL0aK8E9bz2Xc40s5pUWagZe8tiOrepAlR8sldsW5Wj6x4jIStPB
BknMaijSoPOr2yK0M+DGPIDQy03AZddpvlrazSE/adqnvN/5Oj9Yd1eCo7FSEmnusfbvTKVNKXOi
XTVjz1kCrLnB3c7cPqcqKuBfBykpuzdWD6pVG11RBE1+iqTIMdpbPi7advpvnaUwOpn3qFSkY0RX
g7DVL+wX3/KNHyXw32iGE2Gv0LAcZacAnb7ZYZ+64gEabGYhqx/AKGmk6pIi1IBrGizTG9P7ESyB
pLwXMKcnfrluDx/7YX9kPGdZ7P6YBVgoC2Dg2SEcai/vb3VDBXq14vRz4xn6DXovx2bkZOLbBvHP
BbNLZFHRhbkoJVjsBfejolW2xJsR5dzgR9Re6WUH/EFjjuMpKBo3Ie96NPtq+ii2wHgMf3JucNsf
n0/DZHHp0BFZmNscJFxfMWsY5If8+Cuud4BunRzTLt1qN0077hjsv7jOs1x6y6sztkleRG0JNW3B
IPMXi261rzHrpfrYGfJ4m9G8Y1LbXInLGyNRdLGxAlMCPOZwKvMT2LlslXxmUnSlkEx4S8yuN8Y6
iQ8RYDWUtnezaHwE+gzPdXF8yUf6ujqPMDZxKgH++yCdgJvgULyjdlfuomN3WA7Nd0Bkethn4+gK
Ty8Z1yLp4SjLtLCFFVFXup3e6ZeTAM8y34PWCSO5duHlT5HL2x7mHZb1KMnQ5XpkAlIql5/6Yt5p
TYzEX9ldPx/HsNlI12STlmG7CwO4+qtWvuQRh6Bm+wlvYapWpghB0JJLJQRc+9Tk1Zhj2l3yJVfa
TzfJLrnFKioml9OH/sbaf+ZEZ4HMy1OqZrUkI965konCT3onSG/XBWyb1VkA8+KshmEx5awDZWUk
3Feq9Av1AmApFN/GkDdvwRPFOKo5lYQBHH4IK51k9+I3oXCXUXd13rDAthacj8Q4JrWxFM0osH1X
AX9HVmcnlH5cv7RtdT5LYHyRIItzsmA56KDVrx1AeyvVNtSX/58Mxg+VbVZJYbfgqTV5ixZ02NMa
OK5u8/GI54klmlipUZUPYraVD+qLWJN63aL4vLOXe+VufAv3kyM5FCZG5o6NbHmftTjmw+jqTMJG
wvJ242JFcaKraU78ZLq937uiK4J5XQN2e33DQ1PnyWU+VyeHcxaHRA/G6usUWW5atrYilk4hAFt5
4uHnbanf+pTMh1O7OC67EW/kqux+j7VQ2jXmH68rx2bwXQuhR159OXnuULoXZA2YE9L7X/j3mmd8
m30RjeHI5w15b5nuWhwTNzA32mtVk+sBoFDyoXDr5LYl39LYdK+fa8uw1nKYOFEX4VIWIWZGU+Gb
Jhy7Wndrlfce2hxPWUlhV44FWS1RxBDMwHqaXDghDOFTbmWK+2fySumcm2P3jctJzGrwZPX4UJM/
E4zDIGzYqavfG9hraL6KbnMgDzwsRY4OsgvIozDX3RhKGNKTn7P4i1X617/TZnFNRwsAJVHMWICu
6FL/wk7XSnXCqovQeAsgFGHKD+WXZk9wj+YtoEpFf9jNN5nLe7FvashKMKOJZmzqagrS7wMZukAR
F0dL+lOimpwD8sQwiphOWgjupxyAhsVdaThj/qgRTu9t2/v+cxSVxY0ZGkoNSXm5GiwH+4tZZjZR
tQUFAB0bDKneYtTfivHqm817tEZkxwpTa58IqrKLtDzimN7mzzFQq8Jupazr2Pm//KTKWIrq0oAL
lo6HqwgGxY/xHk0fCotCdoryOXlABDaoVIVt6S6lYWVzhZxwdDBH4NLqrPXY+gAz8KMn7kzG1gc1
xLM0+u8rhxkVBNsUdYvFG1vdAXC8CbBw4Gve4CSBcKT9l8+N06xlMjc6t0MeawDPwn65m6NZbDSP
gvrMscStg4FGSjRNzDnpksoYRKIqLd5FoxBkqdD+HNO6wVOzQDiHg7u1SLS8qbKCZREBr+pbsZKS
E7Lb0W10ZfArK+kfWrFDdw/MvJo79MLgXf999Izs+x4OAtuhhmGJUKzLe1eSTpUkDFYGc2n6hal8
sQw8qVCM0qeO01SgNnlNFOuTSI2BMEleAlruB+zdvnXjfbfjjXdvXvjqRMyFh4UkSEnSIiWvXTH6
rWmvHfTp+q1tyzAoICi2dwH9fHlrYlUXdSL1yWHOf+E7+p2m74Vw5gSn7W9zlsIk5IpVyNKigvBK
0H8syWJr1egX0q1CPlEIBwPZP6eh0Wple3pSjqFKZgzKtWXsQlflt2WeSyeSl8+UdtZOjF7sSlQY
l6TSCGhLE/1VTCenatXPfJqVvTGRwRRnLMvmGLdPm9TTS8wwhIDe1N4+oQBnKeyMQTgSvcgNzKZr
gvRzaKPfFspxYmc8XhdDb/4Pk1mJYZ6XUyvKWIvNpkBErbtCPyfhoVJ91H6viWBUGZD9kRVJ6LX8
zWQUfZee1F3zAWBTvKgyANqxGeHrvrUr3fGm5/XieGdktFwQNaAzZK2wlxZjF5vid1IlvLoA/RvX
DsloeE40g6gdxqyir+Ex3FFsnszpfevb/w1ueds9iDIIbEVgwLGhukjxv7p6AQSi9dJm9znYyaLg
umZsvzDgsf+WwXjTOVHx/LT6CMw0EgrQ9Q47JXedN7uynT+FTsdR+M2vtBLHeNVCwCOpN0dhL4xP
YvirHz/lg/6JQyzxtFEauUXmugks+XeajrYJHP0G+FTXb237w/wjhW0s5poRS+VsJkHSdOhWnWRx
skceh/F28r2KQIzVammxRHIkJXi2D7f9HWXR7vaDndymdw1mWiOQ5DZHsuOBfPyLSpxPx5hyXc59
0qRdE4gPM4COKcgyeUHj1KabTdHpM9PI69SBMdw5abWOIGULjEQL5DIH/IqwV7mUk5u2u7pNxnal
rhv7NCKYYflm2NR2S6QOYmAcQY57iE7l/rqKULv5w1WsxDERioyT1ScxoNKN1CD2jJoL2KdpFD5U
Sf/LBOoxRyclajqXEjGrayiU7loEoij7Vls6gKdrCUBTWg84AdjVqW7Sxhacaq/t6ADeuG/82kuP
+rf/Pip8KZkxajVTlKq2EPgb7cdsZE6tcMYFNibVLiUw0RibC7mRC1IY1MBEu63utT3dyNRd7Wgd
07v5Fmx5vvXfvf1KKPA+mSqwqoikbybAYoffioAimYKZyddPIqWo9iPuOOOGvV/KY+y9bExLruS0
CKbX2aNwYtmv8lvoqnb63diBkMEGi+d9/YM37PGnM7sUy5i7Zllj04QoXUyybZVBrnztFE4GugF3
eymDsXGUJAdd1QkBArcNWDsBhQOPuJFneNoDsO3etd1HIeGF51v+tMJLuYzRR7NO5qpurWDWBnAJ
3Jay6NFZp9b6nnS8lfc/82wqzFDoG8gABSFjBsmSl2NiLVkgd/XkKKLlq3DezaKFtg54qOv+ZcNL
Qxreg/TtIAEnidEWIjTCpACYChATOm7UzrEQUN30ryMmucD3Cjv3rkukNvaHf1kJZPSkkBo1n7oC
6zygK2t3lMdcQkLHq2ltquNKDKMqsxbKU07y+CCUJwukSOGLOH69fpLND7USwWhFB/85DFME/rgW
w7372jrVtRfxaksbXaTLL8SEgHog5C96jlRxKINj6hp389v0EH8dXdkV9/FR+Xn9YPSHX/tE9OCr
Z5FRdRihmXRENdP8lliluyg5zytuywDAGOpHcIrs0hUBtRoBGzXY/R4oeB8I7b9ULzmKO4Gy0w61
P+67hFNC2/5eYCwydMs0VXb8IzFbtU9bsTioHeVfWsrO0cSjhMrG9evblGOpGvCmVF2TdMaAq1oY
cmEE+KFFzKBWY590wNmpa78GbNx1UdvKsZLFRLS4HhZDzpbk0PnSO8HqAV3XxCbCob2l9HSCm/Ly
A2o4fyjHWSK7bA0CQxkYOHOBTL8Iohvi0kIuuN8PY5C5VsCDYqKXxYqzRLBk0AaqBFC6S11UWtSo
kBdEmL7o7NLyhuxYktKOarct7seE45y2vMZaGmNrpSo18qhNoCsdv7V4jWWtXXIZWalLvXYk1ryI
ZU6NiaL0fFg+psjGN+VI14eqnckbLdkyM1wakNY0Hf6InUHqa10YBX0AE870ZMSaPRmSfV0Ft7R9
LYHR9q7TBiBOqCgEl8SpyIPSPPbNA3pl18Vsf5nzQRhFz6pQKrtJzfCIVXZhozljlASSyQVj3Qr1
q+OwE0YkS7UlU7DMEGFo0enlHr37PFfsUgN9QhROL2E1KJ5gzSAVkjGRh+cbEnJpyOxciB6Wsc3u
oon8Moded6umQceh57nnTZOQ4DgBKmdpqsWEtijU05JoGmpKefos1sLsTKT9YeZZ4hbqnDpFB/hd
3eqm/Sc+wUouY4ptDHzAfMEn0MLOlnUnrlI7DDnqtJmQWCspjAkCgwqvgKnBNq7aWoutRFZWObFh
1rulmfI7sA400RvKwe0vU6+6n9lQFMSOiJId50woMi+USLXXAT9bcvrfG4kLnJBG35iaiVSJKXHE
3aSJGonpEoEJ5DvMhu8odDOvYLwx4wYuqZUcxqCmpp4nNDWTA32va/sQATG7b5yZT6G2YVMXkhib
UvFiNro+FYJo/GBfip34VJwE5735nTzn9xHQTngNua2AtZbJLuA3ea/ORpu0wMSxTtZra9dOdyPd
ARdLOqg+hanhQSdsntLQkSgDkIGyZDARxCqTtpR6BWOYbxV5W8gvff593TK2HibAFxfRCJPB6YRw
dSlDzAkw93QzxqwCyDEd1ZH26r1c2fV769JhH9G2ACdr17xq5eZ1YlZcEkHvh+0Lk1HKIhZLo+zB
xI7M6SBCcAvuNsGLdhog1DIa/3fXj7pRoTUUWTbALgnGBeRSzFEHrUkbPcYMNN7QPYp9qmP+qp3I
A52EK79KO3R1b+hQiAIIvlm0hWeR9wqkEpj4efELGA9BwHgip/BG4AwDlqczAvuvQnfOuBvfRb/E
JBxvsnxLg9ZHZgI2cIHyedEBpm4AkKfdmbVniP71a+WJYL5jNxVJNZSgg18ar2u8cLojMcd9bwTq
i2tj/ErZ4fW3iEZ8GFPLkXK/ap/iEPU4k6uU9McyH4jCB/+ddLBvSr3X+sJoYrQjbP2DkxoUw3il
D8C/APXukeLMFDv9jrxev8ONnjRw51dymael1SujIraQO/i0R4xk2M8d5agdClSteJW57UC1ksaE
4bluk4XEtLVDiVyw9aj/xHQ+VX3ZBYxZ4TQcHfl4oFy7V8b0UAKUB0FBAG494x0Uax7g/gDxIDQO
Vvjf5IDW2xtH/lGCDlvN7dBTHz/zel9fMWN7mr5kVa9pwLvLdzUBHod8u2i/yuobiR9KEC3Kc/yp
hGB1z4z1kcnIljpGxVV6wig9XQf29UA+AX0EdeTiyHvgbFgilMhURDTIJRNh49KVZ9HcVZVgAXBC
yoIy1p0pFw5dxfuYG2NFUNZznsMixAgmSWRAdURYxfkrYOgBjYDiPuK+2TYc5oUoxi6kNmojcUEt
xJJ+tfqtkAafMbzVWRhTSEipZkMI4GgC0phA9dKTeC/3tvVFRKOOD+e8+YlW4hg70LOZSFUORBhg
8juyeZSazDYMToViI927uDRG0wEFZ7RWrIBfVkrKg1Yqv+s6ywDiCdbjHv20fZ2I2c90EXaqoHGL
xtQZ/2HqqyMySq9X49A0MiamuvfGTwM6/Zjd0QnI8ovp1sQRvhmz3diNAyD+iGNxm+57JZuJRWmq
immZx8DBm14MDKtOwkka38t+8rOQU5LhaSYTk/Qpr+O6wjhKCcYtUBtM5SNHNXkSmBwX3WxV1KqJ
HLKv+sF80PwWmzGWUyF5cZu70hfueTzpG3F2rTgW40AMo28wfAMopjq/acbxJhqMQ6XNN4NIMs6X
2o5B50/F0smE6SyIi4U19Ozr4lf3rVM6xl3+an1bnHSfnMyG8wrnnY3xJGpFhlAoC+wAy7pNhNvZ
xHQOKHZLjhyOhbO8dliqTuVQlxOA4A12JDzFTeKMIcdt8YQwek4m4CZMCjYuRe2mHo9LdMyb/yHt
y5rc1pFmfxEjQILrKxdJlNTqfbFfGF657zt//U3Yd47ZaI5wxt9EnHlxRJcAFgqFqqzM/XX3E5ng
/DsuYoiUJGEEhOrNoO+j8pT3giMkiFMW5+D1EOV1IQ2Lz+rp+REDBn50IAdRc+76Sj7I1o1RubRW
COGdGAOBcrAvwsY2W8EXue5eeEe9v3uNMkAeMCC7GOQfneKEQWSbgDWK0AqitXBePCrTkMkdZpES
c76Ly1dDVl7kUgRgvx55oCv5fjEkyNNCrjGCpCXPlRl7RiAqVimi/eIuQpnIuJcyuBcFN6qdt7bW
uAqUNrOvrcuaA3Sv7gZncdLzBC3XfrePHnRkGO1htOPX656+/VNA8iSrkKYBK9j71ZaoVklxjAsr
oZiXB/HSbPkppJx7weuPHcoPF6OiENVQMdiIrtV7O4MF0fcwQpN4HILRJcPsxVVrgwMKw/nL4mDe
eHd9YduvipVF7gwnahBEQD1O/hKo+6Se3En+RJvwsJD7pTQ9s70vMrCy12+p3Nl1MQnyENGCufOt
kFEtK4I5mLxX3LaqMH9ojheazi+9Uuyjof1+fb2bh+PPcnlQirxAg3iOcH3N3YMZAcwcehhkcv9v
RriDTugiVWNTjT5oz4zmVDQXPT9cNyH6bjp3yhsSduDcw3czb5qzwSBJnnXDeBz+VVuE/bUrfqlz
p72yGkrSGNsW/n+0sLsYtvQiHxME4/ZVxPe4VfgBRd0/50DnztsU02RoaQV67hv1qHxh0o3xvv2W
vFiYTIjug8skgERt1bjeWWSOs+oKzkNVZHIO8ES3iy9sng181qBbOKR+8KYdQTKER73pld71z8jW
cW1fWdxZWaV9I6lNEkg+Ib4c3SpCQI/ow3EBJZ3ypU2ULkPRIDxoh+WQvWo3g8doOq3vorHU7YRt
9dm4YKJ3YZ2kNcZ98sxWoeWYQkrC1sd9myFMV6AsGg+V+ndfDt0C6FrJiJxcRtpqrZlIOgXX7730
WDxpO8ZELud2l9vW5/Bp8VCg/AoOdNGdsO2kQGVoGtVMRGvu4w1NV1atDlSggpI5FvkjcGWA9nWb
4QKTz0riCFFnm/fQyiT3ObswstIi1WbfmHaVz5QQ4h/l6NQuoxtGoQToUaYaIyqLisxy37Wv5Dob
Cfh5S8iEBXFnN81DQ/eNLMj2NiFMmKBBOZIS8ITwFH25XsiG2mShbzxKtwtue6iXu+EP8r11Jzht
8FX6JGKh2EQUwZKuU8hpgcuL858gw0BzSGIGCat8VmKO0RY9Dq/Zq/VlcjCFv5sujWOGdvAXLF+o
kqgW/AcrtgBffX/8Ja3oJ1RGY5QSB1dxZDtz09ouWid4ih1jv3jxGzlATkMVPa02P+jKMHd7LIua
N7k8yb5eQLwwAyjdNibjOaDjbE+QaRWEua3bCl6LYQqU8nWMYHB7rCzJKMkdQLrNG8jnGd5Z8oKD
AhI3FwI9QrnOrWj+zh63sWGOFZEFkxXdm7k3du3z9FUdnfYTqyHm7syKmIkXeEJ89VYEfGeY29jU
kGQrpmD/kL81fu4Vha1QOz1nQLNQL320qC0CC7Ozx10hVFFNVcfnRI2bcBbNbOhbxlp8rMfSM1A5
pbmddLHbVKDykdwYgr3/8531ziCXC5QYXe0To4cwAiFuWJ4VMFRct7CRpL2zwN3+pkGqDk1gTJXQ
73XqasZjJBo4E5lg/766eFUjSqcs6tLjUt5HNdruN1IvyAI373aI4OJ9RRC1+K5ZbOWYVg/SxV+i
h0nf1/r367u0IR6D6KFZJtAjKtAjGrcGSDyGpNVkhlXRIG6ZYa7KNTo7T239Ljj05+yA1vJ9+yp9
ajCZcTAFX2kzhqzMs39fbSGZxjQLiB77U2T6ahLsmjZO7aQfLpHZCMaZNj4XNhIPPpkYxEKsfG8L
VOaIHxo+V7wcyHRfyHs1FzTANz/XHxN86zbVMbtiNHl2VNPQlpXcJrJgw7ai4HoVfFF8KtFlC2c5
wk3DOPXrfXMKz53Hisj1q7S77h6CLTO5uKDV4ZinTR8dZ7lwLdkLi8EBJuz/ZoS+/y56HWYkAXvH
UQNmVYMuEfYtEDJNbD4SV5+GfbqVp6WGFarVKBOfHMFJ7Cg/rFOykxzVRpcEQu7jicn2QPRZsLht
syy3I6pq6DyiTjLMUM5m1MjjUKntuG8PKnCrtSXZcZY89PFfTIHiQGMCFDOI6M1Axu79OjMkPhI4
uLIj2StgMFuApV7Q6tb+1Ztu2z/+GOOuSINkSkvlTPbNOnoCtMTPGvoUTaWg6LV1I75bFOeHWaYH
Zd+AUrSNHBI5AZqJpSM5xrMeekysOxY28UUr45yyyKwR/XPU2eTgS198aTIfT/Hrfr+dNK4+FeeS
FC3tuZvH3+8qdpRzDwymn6yL/oT+NsDF5a1pIBM36P9++77bTrb41VmwBsnqZ7XpQf3zSZHARRU/
Xl+aaPe4sF6nxYgptQQVmUIHIaQ0P1sjeYuWTLSFzMG4xEWx0KDQTMvCZBUPJI0JiczFSpD83v4W
kdAupAddGVPaFMq0bK5qZYy7QNJIx/+WMjsu9WEZsG1QYP67nvkfI/xLNAMXfDv1cIrOBaMQqA1C
T79juIDaz9GKEbHdK5tXlklNPCF0XcGkOucLuUrkeQb2R7+JL+GJcXPHnuTIl8hlViOIxw8H1Yb4
s23uIJ7qIN8F85zgQ/4KSx8/JMD8BCRAMv7v/c+YNCrJaoohYPPz8r16a38OLoMM1Ddo3i+oEg1e
cWkafFnqNc54EuUh7NN9MG8BAmUyEn5QdL83X8nWNCu0C6HsmIa5P8tm8VwPVmg59dT2d3W+lJUX
N0PwM02oclIlJRbswIZzvctXue9ArCEPRx3ERE0z2kvqqMFnMuz/52P5zgb38p8DMwYNHrC7dfO1
JZ81LXemwr1uYytBeWeE28qh6pY5tIDdBSVW77ABBsnTMH0S3zFxHFFVYQsk8M4cdyjjJuvlqZfT
o3mz7AZfPmgX9RuI/JwRvipY2ka0oYDjg7LYUjRN5dmqFJo2bRpPtT/WUXMYsmC2iVG8GVNZOThZ
852SleQ4tNOwG8MO8yFpWis2ba1SF/0UduNxDgswG36HiaeiYf36CqsQnmaa1JgGJFjmwS0g7Jre
S95gOMq36JC6oZCocauoAnuIsCpuDl3hS8XL3IxhK2MIJgIF1FE/1g9szCK9CffZT+l+PJsnctIf
BPu9dSYYINFUgM2GNDX799Ui9bZTR6VHZhhGTv7CKC2yRyMB3MRWHxdI9lVH5QBepb/o7iN5+mOW
O4qGSfSEmJLiG+RimrVbJY+LesTUtQeJ0utL3F6hqWgoOeL1TThTYdC1yYBKgx8ki1fm+oEulVsP
k/cXZlBcBLMnYIkGj0iUJa00JMPK/aZ8qtPvYY9rZXq5bmMrnaEAWYIyQ8XEnszfJLmiZEWh14X/
uxDV2mp1ju/Bnqsz3OOuv6s+EygqB6726S8QSe9Mc4FNJVUIhEuK1ppyDuglXC6l6KLcuCffmeDC
GhSW4qgZMUbS5MV+qOO7phDGsq0yzHoHuVjWQSmoKFr0DzIoh6vgESyd5qB5xak7mefQnzzNibwa
vCffxUUn5ml8QFnZ5kFdmSan4CofI8ilQkLKzl8YgWK5t6Kd4qu30o217y7Eng8oggv8hgosc4+I
YZJBJsDSKnVPfi5usWMJMKNNk/bDjZHYIjW1zTP3x095LqcajcpeUjpwOS17KBUwpjk5+3J9USIb
bM2ryGWGUrxAKQDQte5MyhNIvu3yb15Fa5fkG8rB2AWVMuN1rt8kPrtoI9fw2HTYb5S4kPJn20V0
ohEVI1sqP5DWtgGy30bF3AGY0QMopFfQrrjtDtWh8WQHd+5zrnihKwJUbp4KnTXWcPtoCl/3zVD+
KmRK4mNOPs2DYWcasfPynJWeHnvRKCjhbIexlTnOHTtNSo06q02ITWHcc0L/IPUmYoPcDAQUy7Fb
HEx9etkNvZsF991GEoqOxZ+Fsjt/5TSJ3JdtaOCOBe6irnYk8QuLeuAjsmPdS2XD7goRAmPLT1EO
YyoMeD6BiPO9ySVUyz4wMS7cFj+i/D4poNeZ3l0/C1u5PdRNVJApWYZCjF+5xWpdGalacHRjQC3z
60t21t6wpUdyB+hKhVMOanCH2AreFtl+ucWwpiDp3Uxd1ua5O3akQaIn3QRsZ2GPKP6wjpd1GT9N
EBEbPOIqh+j5b55xVFZQ8bFMsGOirchtbCpRGjPSQlV304sF8L1lufFeBU8GxOlZiiZ81W8dz7VJ
9q1X2zwkWm9KFTQSNC2xje4F/FNB8SkKfl7/nFvFmHdL4/Yz74wllWU5BjcL/UZ3xY5Nl2en6Mtv
FLno4t1qkb6zx13uMbKnIAznAsOAOqaKokeSuNnXwemZ4IQ9n9rODmbBK2brtl/vJXfbTzXNpXyB
pvoyWmhUdjatdoJt3HpMyBR8f7KpynhOcIU6Negx296nmNQvv9fTQwogibZcMqgskVJ24tyRg9Qp
yr1aiw7EpqNQjRgGZtqJxY/Pj9qoGBMoaSFwl/gQcS7uUigdoEe61x/Lc3tuLsWx2FNBGNh8qa2n
trjAWsZ0WvrMRFEotRxdO0baIR/PQzs7/Tg41lQdmyC0K8yMCVvCmyteDYxxkVVT0nKqohA8Zjst
3TGYMCgjgQZBe196Tn3taB0VO3ZFk7nbR2Vll0sDIuDkh6adAMn/OXutPT6HXu6EZ4x0uxN6tI4o
D2ZHgU/i1lvMRR11zMNhTNXoqDZfm+I+aD/J1d2o75VUdEtueu9qZVywkaeQlCoq9yAbnNz+grQY
5CeyV96Ksfmbd9TKFBdv9KwNo4RNFQ54bNLPRu7GQtb8rY1bv+w53ywsTGxJk5ocMTjde4qDOb87
sLI64U3o6wCe7Oed7CHRuohGtbYWtzbMeWajBFSZanBWkuarRexYbW1dFMy2bWhQHkKVFJw1nFeg
sFRpjRJDabdevi9hsqNG+RKZiiiibQVNBLJ/7HA+Ubd9b9ZSmhyVm2lXX1pg8atXpXPURwvKmdBs
QXvn+/UoumlS13RVNRUC1hbubhjyQqkME3dem//MyL0RC97nm36x+vvcPTCk+ZwWRoWKGdRSyhI8
P8eUXnIdPijiRNgunK1sca+/QB5NssyKyWZNK/T9Qy915tsIxM5494lHRET2+BdfpCZhEpSgxKu9
ycW7y7VCm3E8KjsQhka2KI0XbCXljthcpUsQgVjW73XsYBTeN9Z8VzXdPtAC5CuNiENuK+Yrf7aT
f+YV8hLMQ4HBiXi6jWJPi58qpJci7rDNs8XY63WwZsAPOQdJdaPtkgBSp7GCe2uwDd2ph2/XnXwz
A0Jp/h8jnGfoS0YrkCT+mmqDQINd7aaD7jYeCtWuuWOoQlHSvPUUWVnkkxNNhwJuPsEik4NjegYa
HpXkIKp4bB5fvD40xWBKwnz5S5mSQmkLYvrF+Erk11FE/rH19zGmhkotohKmm7mroyhnzQo7sA7P
IKVVPweVAFKw+fehZQjoDLhiCQ8x7cai77S8lHwlw6xR81hgzOr6txdZ4GJqbwGGE+gY5KKMe18q
naAQrGEzDlCgfkxVVdh/XAzFqCImpFs0V+djsM/B9zXZ8j5/SqDlHLoi9OHWeVkb487LmPW1pMYV
qL7k1pvnvVwbdrI8X9809kf4NIhCqxzYX8JAcdymLUMzarRqc59Y57B8UtI7jRyr6AfFk1Op9teN
bSZ5a2uck1UmYAWge4kA4WSN6eUQPgMKp9pMPDF9NL1B1L7d3EMcF6DgIDT1gT1nqOrSSmvdOEDV
2e6Wcxjfya0g5ohscCEnjhXDmNsOJH7Dl0ZNHKt6TpXD9Z3b9O0/6+BbncGgtQHoDzGMXELhGJJk
U+H9jQVDBecAePpwRN8/iY22DgiuAVDjLPU+MBdnsIr76yY2ywsU8es/NrjjE4wGOKEJiA006sXA
BYJQbjklr9ODlEILydaOGsb8xSR225v3xyx3kCASqk2SlUr+VAV7ba4ucO7d9aWJTHA+IMdSunSz
jNhTWeAxnu6NSjTUv31S/1kFf88opE1VvVeCQ9qeNdkjAAQ20P6ov+btvk9qQTDdSkFWTTPCLSiI
kg5ZjwzZZHwXpXDk+lFufhaLV4hwe9tBYdWf4173oK/r+zHG2KF0Mh5NALUCf/5kPCcX1pq0fEUw
87P5qVbmuOQqGxO0Diw2DBs2z6WZ53a9WKJAx07Lh7BK0f4iEDVHt4oLq1VgZSNc7jf0rHDLPWqk
n+RXyYvP8pEV8dLIBtBYpI+4fcJWdrlTXCfV3EiJRfHWBJE+wNX1c+HGnuVVXoBWL7oSJyLStNiM
fyub3KlWm7AM9C7Jfcs8GMP3Wves+vNfHK+VCe4EL9IA7RYmI1iivdln4JsVaZ9vLgJ1V0NRZAv9
TG7j9CJrQBNumb4hnyuQkejRQ5d+vb6KTadY2eA2KkkUNexHEvld/WZhhLNRnKLeEcW/bmYTjY1E
7p+1cLvV5BKp5DGPj9Pb4Bo7dsu2qD08MEk2DT5Q7YOH+rUYBSFjOzta2eViRpJmuT4nkA0KX3ov
OMqHyFXdtgQ6i+nC9IL3puCL8ZPRk6QbC74aMn1QXydOHl8quru+k+wHfzjFBqj3ALulum7S93di
CQGdrJoxpqru6a7/xS7JSJpEL4jtD7ayw0LWuhwd6lWptRCFoXbbYNCEEdDQh8itXWs/zMiOWCQU
s+9tRkLofMiyyVQ3+AHZVqoWrTFL6UBnQ9IcqS8w2xL1fUEEcyabn2plSHm/vrTpGsiHjGjVLKDF
z6B3oZ8G0enadr+VFf5r6VJDrbmpfUkKDzRXzkVn2Rk0l7J6Qc40vIRRCMo/Y4Ikcht4hWT4svZ3
r5DVr+C+ZTbSscBdXfvlFGpo4Q+Ka4RAglz3zO1Ab4ETkt0xGkAR77dUz5RmUZMU2pU3wbP0WF4Y
77vlRLVjQKpz8hQ3hgjpdaNbnxGai6AzASyCfgDo5upCQbMJNjul2yWRbKPHadPeu25kMx2AWIaC
uRWVyYpwzpIo6ZSGaoRZREbp+jnapRp0UtpzCR6ckQCrJKoEb4VloDA0dNt0kK7x9ABhklhGnuP0
pZhCl43bpTHssr03hifBytgv58PJ2hAX/1sc8zAkv1Rn2OWcuSYAn07r1j5A1a+iPGezO7s2x10D
URkBeFKElm8oztiATMdWXlKUypTEXvaNZ92rb2D7Y8E53olIrjYP49o4dxeQJewwmYNKNFPoZGsN
vepUedKekbJJgqnmTcf85wt+GHcqxoJ0+LjRsTfSHcaoT1pcOnOXCvx/89D9WZTOB8wFQLIYQ+K/
9SRkTIB0XzPW0nNQz0dTH4wcyY1wyFO0OO48AFsXmjlFDxFop58ZyFsiJ7sN3Cm0I0A9F6++RYNd
kEKw6PHRU1FlMjTAPIF3fR9d5IqGIc3BUVamrw29TXXB3/8v7vGPAf4xU9IpHowiDvwG0F22pPqG
oQaYcHh3I+otbe/gH2Ncxh/JWqWkkRn5BYbS0slrrDt1ED2YREa4z1QWS9tZBlp2MSNEI9CtmMDS
Fw2H60Fk0wy4tUGVB26gDw0KGUmk1coyBJrz06L7s3pHlIfrJjY//soE+wmrbGSOqlJKCgz/lNnP
LENhfREY2GxvqisLXLI9RuPQ1xMs5GDO/5XtKHe/CajFtXsWVD+48soWF3SHMk5arSriY0ylvRbX
9hQNNlqNO0MPnVb9myL3emlc0F1SDaJ7kII9tpkbmycpP+mJICsVfR/ucFpJb1WTWid+FpFDyvQp
VBEzj8AEP6ObpFASCRTc9I3yQornXEQUv/33ISADwAejiuee/HKNWiRJIGLKSrUFUtwlEbTQNy1A
wIoNN4PUlh/Wk3OligwaGL7VvpXqQ1+51w/J9l2wMsD5cNtbStWWqMJIh/BFOcogV01uIWa2XNIz
hk9flFPwYD0JjLJIxTuzRgC7xySHhQce58xqhtakbiKRZhNtOjCHIwVH4OiW7r+Y4djawrUxzpVL
aekWdUJHIAtuEuNGyQWP+q1Qtv77nB9LRqeX7Qxc9kATW8YFYHh6/jeo4ZURfsywQrpV9CPepMPw
OBJ/7D81RLCOzecbwCF4JFpgqwHV3/uASZpy7PQ2izAYqh/DC4to0OXw+k+gTT1r7Onmk5Mow9rK
WtdGOf8DIzH0COZB8mW1vicTRl8KVE5beg7GYi9wO/Zy+uB2GPdgObkMjmjmKasbIUjkpBh1Pf6V
zCHv2XUHw2MkCGxMwXJFjf7NJwCE59CVoBQJCC9Bl45VvWSGBZLG2/AhPcT3xavyOB1Nm8m7w1lE
OdbmXq7scS/HmqYkqyYk5phWKqtzku3kQbLTUFRk2jxRKzvcPo5WHi1NDboFqiSeGpW7fkgFLSrR
UjhfTI1wasENBwL1bC+3fjHLuyZAjiCqWWwe3tVSOPczw0wKOgnDmmZROhTzG6P0eRaxkYn2iwt3
mV6XergM0iGhZ6mewB3Y2H/j2qt1cEEub+qcqgV0pbTb/FKB8y5ydXd+g4Y7+KpDV0RAw2Lah5PE
aNZBCcpuJm7bpqDpg64EwzLevUpm60q3/KhryfCqgRSPmpGU+ww15VMVtdEJxA6i9GRriB3YFpC3
4P1uWqj7vD/KBHllQ81a9ult/KU5o0Menvp94GuXcccgpvHdcFF3im2+iutNW765ts19zhKU5yTT
KPFVqP0F0oUOP6mVOFknCMhbvrm2w33TiCRqSwIKFZpY20uW9l0ascyhEAhA/er28h9TN7GHFoaH
zQ+ENODONUESr+TH5Ta80B2YTMBbLXnUZYzuA+YQuoP8dTgU2Fb2PMxv0RzMC8wGpm50lD9d9+RN
6PD613C7q3a0ltUGjw6mactgWfhdB/NO/kwyJzsxBCiT25J2UBpSb4wnodr01iWxts/tehijcGRR
UHlXb78V2hg6xxmc3+xH+ddWEOm2gsPaHpc+THRONK2MoWy0HBKMmIbql+s7KjDwa8NXt17ZZWNl
DXh4R/HDqFz6TlAV3RJHw1n8x39+kaOvDBDwAdM2wpMxuMH8+Zd4dNUjw6tolx55pGa353qHKg1O
Y+T9zWTH2jb3XA1iMC9DOgRIBjTGc0WzjeK7Pnz/v+0gd68OBcraVrYUfj4+m3Vva62IHXz7qP/Z
QvYNV1s4DT30KEER4KvLZ7Wp7SR81IQ8AQLPVrg7VaJLH81FlbExTRfpyFG/U3z5s3yPIu8OjIwi
+NcmiGn9cbggTTu9loNBlQ6Nu+wUL9tpD/EP3e1dxshNXg0/fb3+oTYjM/hsGKsJwXQzFzviJc6L
MoZSsqFFNvhZSPStKB5zXYQR3DxSKztcjEiqJK8VGXJdtBvB77TrRLm4yAAXFMK5zIACAZVN0s2O
CQxL0/8NzAgS5f/ZKx6K0Zp90eizhEnS5bUf7/VQVNvf9OmVAa5cFVZSSSMDa6hyjI3mDyQlti4c
0BXslMEFAD0rqwDC4Jgiv9GPupMeoc3odZ4BWcbGqRzLFc2tC3zM4IKBhMpVhAI8ZvOGfRx/s8LU
7ehOIaIGAvOhD7fyavu4kKBmyVBIVAM+GbWFJPaaGBOcIIgyLpZxynVBrrFZyVy7Axcc8kidUgjE
TKBQ6z1GDInJlVs2+PRLL8O5fk43qw5ra1xkMKW2DOMmKCCDKr/1L4oH5RyU6MKb2M+AlwhOpuSk
QgV7kUdy4aFB93BOc6nz1fbBIC4eFI1o7PZjtwJXoY5iEB7QCkCIOrePZSlL0Kab8Z59BIc94HUt
2NnAgTqdBgeaPGBndetdcR8Ku1ofvyBnmdvTyspILzPyy+wsQ0FrOSyXwTPtDlgkyxXVjT5sJWeM
28q0DZcoNfTFV+RjpT5DAARvd9Gj5sNR44xwYdac4mRq84Cp0YeH1JMeML7xaj4te3qkAJdHN9bZ
fJgECSj75e/OHWeUC71EK02KHm94LKKHyvpm5IfYOsb9Psn2gkPw4T5+b4mPwEUSAo8L+hy/9Ihm
N2fJbp38pjvoMtykvCMHUeNTEVnkQnJQFwmqicaCdkX0xHJrhl5sb4innYbDfBcUNt3/Hjm23OJZ
B844ABumoMsl2GA+YlsJ9AMSGahwMPvI9Es2a7apPw9NZKfyIgo0H64Hbo/ZjqwTq7pSe61qQSOE
SuPigxPekX7E/uhirvpouNpTfRB81V9oiisOxA9YGmkySFoACZRBoebod9ZY7ZesXWS7ULoQ6iCx
ikprWqFOqCp9CkEWKGuUDh4B8lmPUr2yMz0bJnsBxhw1IqoPoZ9qhempixxeFiov56hVkIJWzbL0
djHXeWTPqhLrNjzXDG2Q30Nws7PqrLC1uBjOGWbMEyeJkwggqtgwQdaohM3PuTSDL1K4GIbTQVjh
qQFwSLXVPFbfTOBMi53Z6smzMaXWJyhfksQuUDz8Wc20muy4iPRhp+d9dJOoVVHv+5QMGJdV6tSP
F0j2xLSOdn01aJNd5TV4XMAfMH0DH1Be7jRlHC5xH6uzC3bL2cFPCM7yrAFMZiZxru2qHjVvmxZV
DmhRE+m3stxXpTPmRD9X0qh8r800lV1D65ebqMVcG+Zko6nzl5Fkqt1EdX5rznGNF6IlD3ehqlez
Lcd9r9g9lQfU3/pKHZw006cHq6/JTzKolq1FZU9tJRnBX621Vv9Y99Z8WwO9nNkE7yfGWEjIzmqm
wXTBwR3Hu0A102+9VUahjYhRPap1hTpItyAsDiiLLYMS3ddLoVcupQuVIHWVZE+LPob+QnLi5Xmr
P4yBlN3JeoT5i6YNIsOVy8n8lhlDd6y7Zjk0kJ2+kZO8jB3oyRvfw3ZIH1Bbx2iNXAzRmznmUWUH
WmOB6HshEabaIkAc+7EDMC81ug6cJGOgn6d4Nt6oOoyfKy2QDXuAxG0Mub5RfewxxDvuFqu5B2zC
zyZNwxjUohSvfZa2XjqNAD/NpZUPdlbrLYKEWssUfPdd+jAvRL6xdLNsHFVFXQSK7aQ+DYCngUSj
02Z0d0eDavd5mxPFAd/NmNimRo23HvogPy10MyXbbFDZ3s11Rb/Ng1rqtlHqzeyZ89RBh7pZykPX
AMruUrTbPmVJbH03l67p4A5pdw4Ws2vBEDYt+xpOU9kLLYZyl6QDXjcoaNdHpY4wPi5pUQvIQDyc
W60fQMwsx+Sp0gbwii6LsRwrOref06RsY2eiPd7hUhMpQJopbUU8JaJG5qSdqnhRZuBzVbVxaAe5
fpYSkK2DrCoRjWl/LB5zkYtLJKK6plFBasAebge3vhRutAufo5fFAXYV6cP/3pPh7HHpgzn1AXD1
kwnlJjZzG/jxeXEa+98MSYpuAPbvq6DcV1Yipeqi+bIEZintySAIf+ajBnoBkMYL4rEgiTC4JCKx
CguoXGmBHACbygbXJIAjwPOhqxGw1d1Gz9Zdshc+fkV3LZdHLA2Rmhozk36z638md4y6dv7UHTsP
6gM380lUyP7YvXn//fgOkYHcHTAr2WRUDUcUChHlOz8PkX2We8PBkK/mGRgs2/8L+ULBFvMElWNW
mCB6j8HFcs58mb30IfzVfE2BJyFucKu4zb5wRHmacMHcy69DrFTHhElJgAU5PVRP7X0M8S/JqRMw
eJu2dGxZSuGIKpQfyxrcTnM5hVLFMiQH8GVLFTBAC4u2xsHtCM13nVbaA71A3hiBMzd+dG390Ixf
hy76ltUiKjxBDm5yL8Q+o1HZzTko4Oe7BVtd3VQiqJAgfTK5IDQFeaeDpyg89spTa7wUIuoNQSTg
4coL7gYIguCRuwQ343SzmJ/A7gGiASdNRQeSnbcraRkvChlH+aJLMnYrRa2+Nu6R2wDDGYGuf7YH
9ThVmdNPItLjD494zlW44DOrJBsqrQRDS7dvNQmsIlDDCM/RcpsXN+W8eNeDnSKyxwUdTBan+jg1
gV/OzvLGMvwMjKfpoYYEdsr0nYoTMjwPEiSOdsOmPpMf3Q4zyK51BC7RrQWlYYH78NjmzNADIw36
EJNYX1TjheT319cr+vvceyYJ+iJA9gOkdqrYqfIDMPTrBgRHjO/gjgtqZCHJ8P2qGwVUBTJSVK0V
ErqzUHXFN3nx4gDyem2rh1AL9ehOh0JjZu6g7eQyTkujsjtJcCmKlsVFDqT0JtLFvPcr5aXpPTX4
NiTfr++cqBzBT+R1qqmVPbt3/zPCAVETT7XZXDiYJnyBNfalr+0gl71kjO7MSJB4k71+7PfDKTjo
NgVmAVzWAiIEQcyyuOyl0MO8MgioVLtISXalBoK1JKWvZkezczuSyq7qMTwI1redTViY/LPQ7SS8
bhKEhIx61LUF/d3RIx70Vu/oA73p3egAhk6PigYO/8vn+2OQcxF4SNb2A0oFzCXNl3qf3rTU/j0T
jJePCLz8Xy7VP/a4myZQrVxu2Nh94gd76zSDiiz2Ajc+175+ao6gxHWvbylbwEeP+WOQ85iWhnNd
KDjaJmpyHbSIeyI4Zds3zh8LnKMMgODGtWbBJ49MhCzdU8gPK8KJ6u3s648Z7o4p0pqWBK9yPwKD
TJp5cnBTpoo/QJr9+o5tO/4fQ9zlouhwQNLgRKM1YSfFLqeQ1UpPRb/gnZ0LrjKBMR5aR5MlaWUD
oX2c/bD9ZlX+OJxq1dcnS7Cs7WD4z7J+oTxXr5FctxY1MFHKJOajYT51xd0kFAsR2VDgjCsbSacb
sZzAFRqXvuUP2iG8txz6ufOUXebFj8rJckVzRZveB6gT+mCg4MLYz3uTY90yYXaZSeA1Pvr4B7pv
fTEb62bGsTLDOXka6AFBvYr43XCyKDglkEPR+KltNDuhA+ZV/qZ6uLLHeXs7N1EZ64vhx5p+Ji0m
iJvqYaThrqXNIZFE5PubUWJljvd5K7EijBcBAyC9mN3bJKJI2nSMP3+frwHrTUZpjrqWr/bPY/Rd
k+5I4V8/tiITXJLUhfHQLBQ7pjVHSfNQfyPN3+Rhq1Vw7q0qc20oDQr1U/IM1iVnUTXBIRV8B77r
pgINVhYlLND5NTCeUyGz4lYCYRCwBxBAbsDixn3ouK4kDCjggmWUCNQN/HbHxJGGvZgQYetkrkzx
L3Uwe8hmH7JvziaDMI437v4NT/LWvbA2w333MqMqpvmn3m9ic/AyeZq/jP0Qvmj5EB2GpGwe/x9p
17UcOa4sv4gR9OaVttlGLa/RvDA0mhl67/n1N9F7z4qCuI2zc54VoWoQhUKhKivzup9ttr7WBikv
yBWjAm1FwfvzXeSrXnkjOoQQiLvJXkLJkrzFEpzmFP1SWHjEr+1EPLPWlqkXuVrWhp5Ks+LHz/Ke
xzh+bemvgdu7pA2Ml4E7vrDSB6ZN4rGrkC4WedmMINfeV6XZZiZY8VBoqTqT/2mcumcynzofxhdm
mY58RDptWS+VnPaV2alfOr2WUWtRUGCFlNd0UEAWeZy/4dvCV1kYVpYTUbfIEIuJ3GHO2B84twlv
+uC3GN2jEMs43pvFnPWyqGsEz9Z+qMmLRL0L7zU336Mf9Vp/I1ARxQJhkCXfBDespPMr1ozyG+oy
KTNjGpMxCffx73k/OqLTnwT3MuW1NyworMRm6UsnQgRWeZnFaoRtxbT1mqmQU/AjZJ7lCXwOBhgB
c3PmGXflVuRfGaCf35gq6BvouqL51YUgFR3cKmvNuc/c6wefsQ5ab7nluE7U8kz0eeRrx1kJgpMi
ySzMDctF6Ld4XkQZ7jJktrOXZmh4mNw72aoIhQ0Vk4FufyzudTd329315bG+IhVcSJ9bboGb9IlY
1nDOhaM0Pf5vJqhY0gxyJKS8EviFugOftSGfkvHpuonNfsLaGajA0QiRNmgyLrjWaZ8NwPNSDNiS
wbvwQlbCYv1hOQUVOKpBK5epSQgU6z5Jvw3p8/X1sHaFChhVPU1oOEXhPgINRXhGt1LlGLtCfuKV
UEsrREgDEHMJRth8nTsm0y2K3LaQNLahOdeX8hVA+TkM0WrVM9dr5aiKZGv43yKqc0TlbjnIfu8i
wSWC9jPuL0jeewIjN2R4BRp0n6+TFo2/slXI48fL/HiXubkl3WeHziHXiX7Dgmv+w60pERoCRec1
mdq2PpxqUP8gn+Z2UGX6LTvtk/oq+vmRAwpRsZI79K9ZY7X/sMgPo1SYF4esGdJUX/z0ObxXMNSC
Uugu9gm6qdpjaNhi7Of2Ha0RaRUJLBx0ghdGaQ+6pijwuUPvkBSvQzlqQuMutyOHaW37JHxYo/K8
KQcXEaeB4oZgHtG7wze1IldWLMUheKPGTN8hFMYIipv1Go3/sEole5I0ixEQBTwKUvUbIefQbXBl
Ax5e+iSgFBYL6bcdUD4MUmE4zOZRz+qY94NhMROgffmYcY9t1rzWa6LCcAfGzLRukdKJ3uSKFqGM
DR0o32KatzyzrhXi6V+jy8d6qHjMS3G7JBlOggYqrGp0szk14+Re1CyZNX/C8hAqFmcLlzSTLIX7
RfwdzpU5aXalvFx3etZyqIPd9LwOxlbUAQZUACAlOMyxI1URuCzrsC/cpVaE08jJr9etMt2QOtpD
3gltUqLKsZy5h+YxdxKbc4zCTo9EEYowxDBLo6yvSadtQRcLQgiTClqs4L4J46deYJA7/UPI+ts7
6NStm6coGAn0rQVTJ9IcHLAcyhCtzXnqASNR/3bM9HIDfZijYkifxWEmtTCnDRAdf1XRprq+UYyP
RidvPD/OpSB36Dhw37PxpuUUe4oD+7qRr1NB1DKoGBEJVSg2GWIEOH3J8Aj87mXy20vza9gntdUA
EMnb06nwIFfPSBdY4YMeL+yVBsAvHfVRwqCZuemp7mzCCai7nF/+kFkIkc1PSoQtofmH4WOFcn0t
m/lMi0hJhFfNpd8bIKTMBEazYzs3WVmhvH1okrDTF5nAJzIfejxmd+G7I8dM8MpjeowfBSdxDPvP
UpMPyyqdmhiG0HUSLEM8frY6v8V4V3OQ7dkVXf3ApoX5Os5PvGdlkDoEY6sqcaIYMxAwRGcz91pX
2RNOzD9g7aZMUbcn3mRyjIFAFMyMeTkOi5IB/JUnHsIK8Ehpmpv9orGa0QyHUanTMU5pXUiAW/qc
kgI8+NpBsVQbflw/g8Qfvlxrq49I3aGVrpfIiBqgkCODtwZN/SXz83urVt/GQhrMEoR8ltILpZuH
bEQt+WzXjJMvsCqOdEXZl1oGl+Ghgzk/XZ6GZwGSAYnDAeNzfaWso0FX2HmjB6N2hRZZ+Tv6CQpI
3cweAjvlIFU1oi9HSocCWEF3+Tl5Yj2vyOG+tlLquu1qKAdXgox+kgElhJ6f5EMpCpWZSsYvacpn
S27BSIqsl5WGsfaXijrNrFYqXwPRUGhAUkXQb+0lBANtfk/7Z2mq7FxXz3XEGl5i+S4Vhhojn4Re
TXk/AWgxzfe8DPCW9HR9R4lvXvmodDG+1KYpzxS4D159VpcG0J1hXIObT8qP06FRIabMgiHnRPSB
utrmRCefz7E6m1F5f30hl+7YtZWQg7I6CFIXF0vV4FkHrOpsobZg6Tnfm+kk2HnY2lnRe2AP3GU8
9wSIEqPsxDoYdLEe+jJGLpNcUHmojjmkF3ADA9pbWPytdFc84x3k5ufiVL9Itw0jh9/2Ew1vS7DS
o45P+UlRLFA7lENUUjj+VBWclUBtvB4Z6RLDCk37U0TGMtQcFDS5TjCXFqqHopWyMA3b3vj3UhTK
V/gWXRtNQNZeAYSdPDQs5oV/2KYPA5STCMnEaaEQAaH4rp0bX/6u9aCxGb1pF2BMHXdfsU+Povvf
tEC2cyWgFv5/nxTqLooHXRyWcpD8fIb6AkioL9z3aW/NIAGJbWa1nvy/rwfiwx51LU1pEgR6jvhB
5gC0HfROgcYkslmNF52yE+vbbr6GVssjDrQ6f0YscmLQ4dNy6pMkW4Pw1AHXr1VAtt8xjvp2SPlY
GfW462ZJBscN0kD1JIONOt+1uPcMB70PZ7Gwe/eRk3msOs7mAZCgdcTLIlrMNG1fNbeNBpETzQ8g
S4dJP7ARiYjHmcVYHHHBL9sm6QIISQBeBVP55+84Gwmvdjq2bbQIrhRcfX4BYA+U6TzOZtXjtx9d
K2uUUxaohMV6jhKp8F4CAb8TdoGNYcLfxRvndRabXW7zhK/sUU7ZIkIr0wh7S5CZZXzgKtYzctM5
VhYoP6ygLZmmGeGSfwhvBBcCnroZ/5IfQ3/+hl4AFgUFnOl1+Xl93y4a59f2jXJKtQsDJVNQHWrs
6V0+Kb0JDe8ZlALJOfb4hyQzi13/nvvjUbK6U2H9exF2kmBDtxVs8IagGbQY1zga0ZhX7eBj+MdL
luNUdFahp65Wus3ImODfTIlWtqiPjEGCggtylI16/UYLvAm9IsmRuNKc2ncV5JkLC5W7uasrg9TX
zdpAUKI8D4Aq3WfAW+iqM0lePDF2cbtYu7JDJZlKLaeSyF2GpyYbBNPCodllz8WbYKGnilfRdGaz
WG5GlpVNKr+c66XJhwUaWY3wnvFeWjy2IyM/YZmgcgRFlLlomBLFr/Wbib9Xm295zzh4DBO0bHBU
CaVQF4R2HDKQQoMJmcoswz9A1658XKYShEJdmk6IZc7Pl12Mlpgkv1w/xqxVUNFXnyJ5jnigiXsM
Wy6HInnRFPu6ie2Yq+i6IILjTNZoSZq47UphUHgOqZQ1oGpzKV6nlvEU6RbBisbuvxfqu8SGD5PU
dwtKTpdKASYJMpXQX04mh2K5av7F6jl7/+MSqc/INwoPRbsFuAiUlRWo5+Ve8RJ6y55kH+0Lq3Cy
+TRcfVHqFstjLSkyqGb6USM7hb5rYzI5NlplcqwybKJzfXksc9QlJk1KL85aggd/b2BkTzGjStpx
BSjkBDmzZqkVUMvoGSF3uxm8WiRx3VWC1QDd0tRLqfq4WhY33BHlrvgkNg5+xGIRjhgkPY7ohSXD
YclyvtxsK8NU7K0VLp6EMDH8gS/tsTaNeGBY2M7LVyaosFuOUtMbTaNiOL7ygWXx9OfMbQ61YQLS
AkAEiG7t/iAeslP84/pebl8sHyeDCr7ZooVNM+JklNNbrb1J6S6ZvbxjvJ5Yn5CKvz24oNVcbaN9
AalfLdmXnX99GduVvI8vSIdfRZ2UKCkhMvQfDqHlUO2kvWjzO1Y0YSyGDsKJEi1CNtTQ3xOh9Kl3
5sCUjdx8u6xWQ8UPVcu1SQ953o8wXMU7NR5oyO1vehuUOjsZ+oksByQOdsXHZSqCYPwyQnYlGtBO
rI64WAh+ND/pFW4ygFbRqgJFA2FbNvy2dxlbx3BBmXzv1cEOyorjsmFGCd/PbgmLEH+bH6ed6KPG
bUWHaM9jpPSoMu7r7ffo6htT8aQIUpkrR4MwUpI7gUDPg0fJu2jU/gEX8ucbiKZP6zU9BrMnbm71
BMYtGwSyTmlxVvk+4MVGoGOBZrKewKwPS0WVAuUSpRpJYqXMplo9ZdHiJjksMd2H5a9UFKmKgg9b
WQxw+qCljOJP+l31IfeJ2zzag2mPcQFt4w5Xe0fFk1lPFimZ4DLBdx5NW1BRQL8ZvYJd66agEwGF
iav5lcf0GcYXpatAYZrXyPxxr4ueCNTheE+mZtHqh2Q0Js0XRzQJ/4zKnBbaDDmaAekuXhcxRkMd
z6ioNEg+ahryieJI+iKdYFU8RrsAGiEgAzdLnT8aGdJWRqlziWJUkXFJGfiDYPOjn6BVmPzRIVzZ
oA5hDV5Sucbc9Z73qiPBFCg3kjcAoJRAY5zlNpu7tzJG/r4KNMWQ5/rYiChhdBqmP7pAtRVJseOC
q241fhpZQZX8eDqogqARvKo8b2gGzVhY1QbU1PVI94PkQTm3B3Ay6s64n5SdpiymjoIsfwjKcyGb
1yPqJsgRMpkCJJcUTUbg/rxQoSnrRDAAcuytDhzlGmI64ffBqPz0Ahm+XVyapC0qIaQHpZ0L1sK4
7zev4/UvoAICl/NSwxez6mdL3Tz2UfdTzw3DWWZh9AB+D81Cj3BKNaM8TJIK4qEiSrxJ0kPGHmwd
nPXvoAIFmjWR1o+kN1XfpeXjvyfNRlhf/X+6aQ9SzLbsuxTgJqhkD246vkyTdX03N5PDtQ3q8RJz
nNBUmar54inOzPS5xK79VT31shfBmxrwWFjhreSA8oBZRmV8QLqLv1Sc3lVFBs0pyQKe3OQAJvmT
9aFjLfCGBK1seu5HmPO6aoRYQKF2vAgulKfqR/qkOMF52k8OGR6Ub3QQkPwZbMtYmaY+bVDryIzj
jNxbwAKTpoWr24tneEj0dywA1Vb4WRujkrq0TUFTorWBH/7WYneCRG81jHbSs/r3W5fx2g51WdTt
zDf1EBv+8jB8I8QOodMcqtwcrNrPduRjXt/ATRdZfUTy91VYneqpJ0Swmt/FT0a5FxvWgjbj6MoA
dUmgPBuGwZIRB0lvuG9kwjmr7MDuTPDfmMnBUK3qxOz1ktDwJXqvrNK3RWBMSlni2ad+Nx7K3xe2
fxtUA2B1ALtC8KBFlgZBcdTaLWaJhOUqVACfpbnkpzgV4Jc6kCXir+hsgFqh9kkVLnT/gtux0sXN
wszacaigPYxtNKohghm/7/zmHD20o1l+m5GeNlb/w6jM8Md1z2FtLBWdu7CeEh2VEj+T3xPMMoiR
aQz+dRubef5qVTQZ6hLzmDKt+wCZd+8QvCtnBW6JKjQRpmL1ypnWqIjSC9MSaHOHAlplcWcZ4LTc
SwILMpHxo4RIJrIEDxjf8FKXX52+ueqBkF+QZPDSa5R/44rbTmfNS27WXtbfkAopcct3tSIlAog3
RMgGNMfsNQXtRutWz5UzOLxd3LHHdbcvvo8TKFKBRagHsQdGGsQittBbYP8Nb7pj5ep+twfNLNGw
1l2+RBpTumy8DnMnqagzDdMgaORqD+XhdzZiODmajupiPFdBcGiz9AC/MhctN8WlMnsM4ibJvLvu
u6y9pUJQVIs8dFkEONMyH4RxOQgqCopMwpztfJEIHEOxcoNaOzNCrm3JEeHwsgDYq/AUO/M1N0OQ
rRzDW37wIH+qLELFPPvsnd6+QT7sU+EumzPdgEio7udG8DhWkjWJFYPtkmWCim2gnqpGbJruC21h
FVrtDU3FYNX+h/j5sQwqnIG+CSTWIc4+wSLFTv60hKbxtuzR4HaLJ+NYFIzUkLEoupI+8UamINOP
9ou2E8aflfDtT/zv7wXRau5NrpalHE54nZU3g9qbXQxgyR/dAR82qKxIC3VuGAd0HOZ5JwyWLr3L
LFjF9m36YYKKXmIpLdkUhhig69CO5Nxcfoi7wMo11bz+vVgeQPcgl74RW7lKUSW7sHq03iRYuj2h
xCM5qT22FouadjtCfCyNClJiNy7JqMPlGsFumskclp04tKxlsfyMikOc2PbKEqMSQHiXCMVM4nY/
kByIj5PFeaUbPuTMqiDLJhUT9CAWVZRbAv+bfLe48QEqYgevtgPB5N2CPAlY4FqWl1ARQkyFIi5z
fEoh+p7kT/mMnmfrhQUjpm8CtdD20gxoYPGyTj/O+W4wgjiUwLY2LmajfAfPgabdibObcLtI8ATj
my79UWRa2aTW1ge5XKbQyfaDU3E73wALY3Xm7FZmshNObOzN5t4p6O9B50eWMBLz+UWgV0kd6wIe
jYb4sw++l/ofOeTKAPkB66Qnk9KlrHi8St3BblWzBY9qnNrDi3LPPbVHeTfoR9aDgLUo6qgp/NjH
dSQCz95U0Awxs4rFfkt24cuLY7Uq6pgtuZgVbSlGe914UEB/KxZmrTdm1rpc/DzNLIffjB0rc9QJ
C7VAURsFfBuogxW6aGFGZDFYV9RFCuDaoijXC0DCqagirHTQyyNPbCiIjHjBSYUZO91OttWz5kW7
zoqcGHTQqVV2JvM9RS6Rrz9CVlVIuOuCSgProlYR8lEnY7FOdyRsS7nVAwuGEhjq003yZ+75YY78
nJV7ipA4bfoJE9tDCN3iyCuT0gyzQ9X+zmtbAJdqrzrtdC51vBLsRYD/shQatvf24xdQJ9DQmzri
0wFIwvouHHJLCU9Nx6ozsoxQpzBsDS5JNRzzRHY0zsqnb0X5dv1GJT54beOoQ9eVEC8Q5Aioiq7q
PQWZgpn1d9CWVaxSz05zwSq1s9ZEncFe0lukyTG6FwA7y+Jp7J1lYFEtbYeSj92hTp40hbhqJuRt
TfmaRk+qzHrzsgxQh66pqq6LVCRuxg6jFLonO6WH9vx0hz6FTSguDJ+lRLXZk4E+0N9njMp+xXKu
xikHJjZtzNrJ/NFJ7wm/degYFm/sZ1cChohLzMBSn647ySb2bGWanhuR01irwDIs+GrtinsJ+I7c
qx4SYCJrqCIBj5P7ta2alRntppNAMrEDKxHbdlSdN9AlBVkXT52FtEScU9sUwsyCCOQbyI+7yS7C
Bkd7MtPq9fqKt730wxp1LBJumcZIxMOw5T0peo3Km8R4/t9MUAehVpJSTBJJQ2XbEaeTXPu5ykhL
WKugjsE4d9UwlLnsAx7AncD8vHjDoBdmFL9fX8vmzKAB5PF/doc6Dwrfdlk+Arwq342QOgBBqqXc
T/cBpjYutPIe8w7YPoEfFqnTUIMwTqn7RPOHlHeypLM7FmiEYYEum4dZP6VchJ7rIPwqMUPds4iQ
tk80ZPMkGcINOrC/n68xQQxnNTM40Q+elHPhk+HY5FxAD3kwAXwIHUKpnroJOPmvb9fmylZ2qd2S
9ToRtRkasU34lpZPY+td///bzzQVLFk8xONVDIB9XlhdNhHggIrmq5LiSkAbO1M0uQn6Y02tvlUJ
iD+gjVWIkqWW6UGP8ydBuUNqwfodmwvVQGQtqoImyTQoIOIWFeAH/A7hLL13fuqInFntQh9gWd4V
bUjKSiaL3mW7NQf5T01XDFAZiJRnytwsNA2ubuRCs9XeFIDnygBaJAfwle6uf+jNA/5hiq5P6F0j
8w0UyHypfCy1lyh9KXgGLIyEoS8JwsoEVW+NjaDgNGUK93P3pmgnnT9gKtmEXNn1lWyfhZUdKqXr
tIkzIBIh+sYO3+0ilzKB2PWU4yGlmoI1ErjBIbpjkjyTTO3LAiHRBn13CForGhWHC4wLak1paL4k
YCZyEE3CgJJ6TWjG0FhyOoycGT8ZiyX+f80mdfAhF5EW8zSH+1zBUYcSW/EsNzs+OQc/+kc1snWW
GNYm7hgsl3+vkjryEGsuRSnFKgNIkhsm0dUuU2A0axsTFZgQye3ZZIpjbMeBlVXqKChclEvBNBpg
AMMQpujETuzFfv1OcFaN1x+YBNabB+LDIE0Tgba8FGCISMCB75EezacEZDbzGVxLFoQoA9B+FL8W
Rq6wffmtjFJHZFGCmBs6QfQ7G2Cyt3ofoY2l4uprTAyW34XsJsi2zxo8ZCKhjAOZh8/xtRfypEuh
L4hyQ3hf3ZIkTLWXfXyruv9N02X7q36Yo85mAQWEOc843BfAOUmgXeeQajKpIogLfj0UH1bIoleP
uqE20niWE6glHMvnGOI08uuCmcHO1B8nLO0v0R3uUV5s5ZZVwfwHT/0wTm6SlXEh1nu1SxHmRC++
IWCnyBVv9SMhB4CjvrCAThtRFbZUXcAcjg5oEXUwulZL4xJH0i/K89DfJMA4jjZXPzHizMbGrc3Q
6Il2LEEa0U449d9ndP7TfdjbJowFu9zvnOjA/9AKS2XVPTZu3U9WKe+MS30oJcIjFGAmWkzNUPrB
WBfj89GgCWUQxzbBK28fPkN0JzMNl3QdK5CQ29HNeCxd+ZCeNZvFd77lJZ9WRrloJOlx1AOKh4bZ
7CguFIzsYUdKfQb4TKDf+QclsU/2KK+EqMegxYPCgfEJ77rUN4zWYnxKshnUqftkgrjQyvGbPkIq
pgTc/1P+k1ASe4qnuvyORV3O8kbqpk2XZVLFEAPW2XyjQk+23cu8fX055OK8thrqYi2Q1cqNMIh+
WjfWoJwF4zxPfgQFEgXZxHVbWw3MT5+OulPHxjDqWpkhJL8Lb0jjO7KrQ/ZMLlPOZyZIJMheWxoV
MuK4mtoChPeAsKuALLRQk+PPHcjGMIXlsRiQrm8VGDw/e0UlyoOQcZi/Utr9gu6z8q2sGInlVkqC
lreAB4LAK6px+fvK89pliXBp5oo/uRL6D/X3VDarQ+8Oz80NCfahjew8fWFs2lZwWlulnLBe6oCT
uQDUzq1DFDSll9CRIN0DIUXQYICia4ACL/N62dq8tVXKL8VgHMc5AYigccvfjZ8DS1uSDvuE3eMP
rLCxGafW5ijPLNSx4DkdCKW/iOJxm53l28EkzSRxN+5Y+eyWCNqnraR8U+2qlufyBK385/qZFAAU
AgO51yyS8gXITRSPVIUK8D2Oj/EtsgcmZfeWx66WTKNQkkgRwTOFzmCkv+nz3lDuluzfD4etV3mp
xK8clssVzmjm0PCT1kFTSZafGb7JWgPxopUBEJvLfBSXkq8IJgZ/58yMwLfTdKZwHz0r40XjVf4R
2szYwjJM3WtFzkUJr9SKL58gXuomZyJC/9jaBVJmIKIe1NDMf3Du9eWSk0YHtPWOUZdbqsppORb4
nINgynFkJsq+NnYCx+r6bMbptSGy+tVn5Wap7BsuDi7DHqRSqzh/yW7/NzQ0Ww/ZT15CBZguSoMo
XABrkz3J7R5qD9kCEgRLBW1RfyFyA5dXhlIAa0htq/H5yTIVZEqxr2I14iQfEGgQXLWeehv7EDM4
sMoOrJ2jwgtoKFMJsGPIBCXHTn6Li2Mv3nbMoiLLDBVVkq5TUy5G0OR28RtB5NYeOQsEaEmK3YSY
tPKMWyYfMOM00FUVUA1yuCIuO6i4cmonLudoIFs2wKc4ebkbu5m3sPp4LKNU0ixqi9iA/g/fNHX7
yQk4b2Rx15LvdeXASVR44SS5q7oBUVpKCrOKbtousbr+nkfjQgbdclL+6jlGyGStigos/FRqxtxG
mCkM79sR4nnRjTw+X48jrESCBoVANFqYm6WTcdvNs9m+Yf7UnSDAbOoPujk9L6fEGV/4++tWt/qu
69MmUVGl4SaO4yaEr8ou/PK+fUtvJBc+aoWT2UGZFkwRR8Nrj90bxDaeCjZdJON4SOTvq7AGScQU
syz4AWCp2LcmiBxudTsfSeu8cniASlNbSkz1nme18FgBVaIDTdoFYhfAVyXAVf4aKRv2yr7DuAPH
vpzIf7vmtlS0gahiNbRcQrZ3QFjLd/lNMYAc/IKSeZG+JzfGPlJhmYU1ZX1gKv7oS1E2goKUopt/
GbiPYyMxx94d0cq/7kvbOakiSIAbGpiVp77nHMS1mMbkYErPofRSJ6/X//8/3EkfBqhPWKUBpihq
uErwJHqjo+/HU+ikpyk3s4PkJffJrrHGXfkiMg7J9vH/sEt9wYw3qiRRkYdyhp+Ju771aoPx4tsC
seIc/m2DHhnLBmBI5eWS6/YYMVCt/pQ/tafgOP+soMylm4Szchkt4zVkqdFskSN+sk0F7Wacg0WE
CImPSgePS7e1pB/5SbsBehaal1Cbmo/SnoDJOTvyOtaVse2fHyun4nmtVarW5j1SXjE068kyKs0M
Y3uJ3hnuQ/7R1xP4YYiK4poxZpnO4ROT7t4AxV/DCnaaR1jk/4vzTv7bNWtUXthIUhjkKvimWkeA
chfmZL//NYogWMobfxBYo1Ss1VGBfBF6KR5zbOLkCm69rz3VB88badlI4KgvBuf612QcdoUK22kZ
zskywFyYO7w4WJEumNct/MPz72O/qHgyBQqaGiqn+9N7cEc4dzhHOuXHGZoYuRu6rBYKa0VUdOET
LjRSvVd8XnitocRjML4Yy8+pKJJMaZnnJWbdKsMz2gPqEiagfHz/zPhs2xfN35+NRjm0HZfyZYYo
SRpQsqXWVg9NMNmvHO7U7EYX0yE7DrMav5iDIYwvqFJxZJlqre8FuLwEYVoOr77YWQ6cJZuDw3n1
mbNZXIesG0GlYkeYZ0EHUUjdJ0iS5LaTL1O+5Sn0soNRWfHt5GV36Tl7kljHjXG8aexiIgldkcrw
f3K8xxtpF7nBsXUvtYmDxpmsxy3xvivhRKXCScxLQTzqIV4Rcen2/GiGimKCiUGD0DfXIBGeWAN3
LD+iAoomdjIHLCPyhtCehTMqP05YWOPwMCvyjuGz5H9dWx0VTaI5XLJAhM/KHvSend7LzkAR33R7
9TzbIUZwYruuGOdx06agyCgL8gIv0Wp9UqvMybiIqi/WP/LRb/LYHFkKS5snYmWDiimj3Oh6LiL3
wgcUkv0csFKiTTdcGaCCSlbJ85IXSQBmWh3iRLUnlJd5N3ScrOFX5qU/ru/U9Y/2paKq8EIoJxrc
Xq+eW/lBy17imrEvm37395Jkuiu4qA2U3IB29EWot9fKrY7coz+HXWhxE6t4e/3zgRIMfrl6fAR9
LUTGEGqIH7KX3vd37S/VlsD781ty5l39Q2c1lTaP8Wpx5AetDPZRKmHAs1D8QnqP5TsdY7LFZKUz
sJ7zoZRZDXPWdlFRQ6vrHENmuNMG/ccsurW6m7uX6x6xnbmulkR+w2pJWseV6IloqNdYIKW5W46X
F81B2IUO9ys4X6Q2T9kv8cCa09/OW1eWqaiRS7maN8QZEwhUiNVx8qcjofTOrdgL/cGRHPmQS2b5
0NSm9spUe9680FfmiSOvFo5SbdfHAOz4+ml0OHNGup6cZYT+zpzuoREEbIA27AzOZE0Ib79cV5ap
sFLGgp5xZOaUcMATTpKsu2R6RJpDuWUR2WxXJlbm6CATLqnGB4MKHUlgS9CojADxmg4CwGQSqv/B
u/BUWNLrzCx5MtyXBmBFY9OPHcDR2ODBr1KL/zWhT6nhTTK76S23B9UMSiOKdd2jrwdt+YKMWu2r
JNVB1w64jBp9r8r3avrt+v9nbd/l7ysDGKGT6irBzdo6FWFOB5zdTDG0UvqlzfPM9ivDTy959sqc
Vpb5ENZ4l0fcWz35AOrN2s+C2zFWxYilF3zJykzU5XxQkEJOZxOG/dZqTwRB0kEpS9+FD3/WHfrw
SrrxNsj8KOZBq/vpDHJa0ouKDXMcgQow8KZLbe3VGBiewfJHKuCI0Sh0fY7rnP+uTYHJlYelK1nP
Hpb7UWElJnJPRki266iTZw/4yyI7PAne/I23O6/wWA+f7YfW6ktS4QTYO1C2kqdqB8YI1ZIOZN8q
h9Dpd572+kf4A2llj44naTYlZQXgZuSTJmJ+Ck/TfYaXKqHhAj8Aa9CCsW10U60T+FkQO1WChsUB
Et1j9FQaLsP7twAIqzXRXbWwkqMlCvAS+Q9FRHwXeqjvO9Fd4DBsMTyEnuVW5Ubp9QlhEYQDN5Bw
v1sO8Yl7S0eoMAsOv4sBlb5n2GQEkUvvdHW6MdLUNFKFZsn03hzJHFV4J/XujNY9odSrvPEQ3Cg+
8wrY3jpMvykGRnI0OhkMlL4flpnT/IK/5ZTKlTnODLXH64vb/p4fRqgssJRUeWoKnDhxPtVgNZtC
/7qBfzhhHxaotK/KM7WZeOwYeS3KKAaBSdsOXNUU3dLNnlhTBluD+CBJ+bBHVrzaLcVQwlgPYC+q
TmScqnlNbN3OnlsAhc96bWsXP1FvWKhh1pck27myC/6ENJoK5JtK9SokVrA8MD4k2YovD8XVwqgI
3NclURW+HDNkIhgxjUEPHnoagEuAQTO2jeV8VCQWhrlv1BRp1jRgQAMezvXmwCp/Mn2Dir65ooCO
f2kURN/mCJlkOz8pN71LeJfw0n9hRnvWJ6SibxUO1VILgQYGZlKYBLLhp4aR/WjXeIHD6i9th42/
HZHO4DgjF6suIg6h7oZYs+P5JmqITgNrCoGxV3TSVoRZEeYtruZ+tiTjUUt9ZsmTZYIKE+PMRxDm
RNqWBG9FYph963N1YTI8nHGE6GyNCwuDC1tSCsE8M7jjviO4ezH6cJiqRx3E7Xes0hLLA+nMjein
KdDmQsILjyBYjewhsmW/cQgGUWHXslhOQUUJQ+KqSFk6ZIrVXVHcKco+4m4UnTEesgVoXgfBS5Bc
BaM6zrN8yXF3LOfhG0k0uHt0U40nQq/L7zDbdcvCgrDi7qVeuTbZ8wOq/viSJM4T5YKqtbSbgkj8
WQr6ijl4scuDzJy8/5p9aEBR444EDYqmaXQ1MusqvYszDG5nR7RvzMJO7Oaw7Alqgnm3kKj3OQRr
oo6yGWkZiQbGtj/HeD4tKzUPu3wflWAZI5l34oa/8BgcK7N+J60qTILtCiuqTWav6Ovh+GybishT
VmdQjuTCPV+r903QHtuMVfbceO1+tkHFYy1P4xEk6vGer6z8OYZISY2aAuH7SktTfCcsHTGzPfw1
tnw2SgXlQpcjWcqMbK/2qt20oTnDSXTt7npw+XrwPlmhISF5mdb5EgkYrc5+d+B/gE71MY7BQg/1
TZagDbUiXUaypgAaLmoq4P08DW4eIIU3JIC+7MsGLNP1TTrsSjW3ry+I8ocvRqi8quGitMYAQbbn
ivglFYWfY//zf7NAfsHqRIf6iPGPIde8wMgwk40xbJGxBmpT/loDKBgNkDCSL0WdJzS5QowNjdle
geAPP/hh6wbdozTcX1/I5n6AEhTSqphAMuibmA8D0SggzbSPIS0EZI7xFk2su2vThqFgJk8WFNSC
qY+Vx8mcdSlsNO+QlPYrUMpJuclDD+Be2BMaSf4l5k1WjkEFpMsHxHQYngcSVFVBmPF5i2rOGEDC
Rhh6xdJURjcfH5b/I+3LeuRkkq5/ERKQQMItUAVF7+1ebN8gu/2Yfd/59d/J9rzTVDZT+Xnm4pFG
6lGFM4ktI06cqJxIOiaS4FOJJHENrtrIrDlZxsGXwgb1aDrpljOW0XQ7gtfOUS0TqK7aTIV8MXv3
uj0hl3n0lGazPhOwAYNMDiPKHj0ybo6sdy2A8NgU4PtSXmH2JjovZ15LPM+9ErfEXy2jOM5Wk4EV
ODOPZpcASZ0sQZfOs3dZT/ls5NPn5JQoHcx8XUHq5YMRBFETMxGhO2I03JYeYr9wGenU/yiRXf/G
xtVpxJSnKucBRtL1u/eIxgoghZ1dy4yR5yiqXPNMWp/OyNl8py6ZIjE6fM1bDqB49swn9TRfmU+j
k96WBwZiwVLnm9RZnMIWPWtYLNkE8E/C2VffHDeJ9EEaRhUBLmhPgzf6AANdo9AjeD3xjYFPcrhA
2qdlm5Z6b3jaQ0rQG0j8ziluQHY1X/VXiHKgli3um1/ylXUvAv4zHfl8RIvoSABlE57o/IiL1WjL
MOGL1ojZyUqcZPznstLseW0DTKT/J4EzyTlJdG3oS3qaii9ZfArlqzj3w0SYjbDfuXQSzgTTtQOi
SgUl/p+MEnndT/VuxBJu2R/sSVRxZ5/kkjTO9tTaUAp5bPIg7lQvbgJd/0W01ImMxy65S1cR7e6+
rav4RsCMGdjlxKlILi0zRsiKOFic+ro9gS3nWDnmE5uU7e5lX5S77vqzjTguy9JbWZ9auaCnJDxY
RuVo2qsi3S7V10mE5txVQELQPEAChM3RnI01+rjKdKk0Px8kt9dlp88FfnL3U20kcFdnSXVdYV0N
9SNpCUw6/1KLzgbnkFuBYpxSbGfQh8fLOi8SyV1fb0aESlWSBfLiLOpVSC23QmPePK6rgxFy57I0
wRV+GoKtSTf14HUJ8ghxBzt03xpZ9HDaVQi0fU2kRRhDs7hL1LUurKcxzAMlDP2xVU+r2T9V6YO+
6IdB6d3LJ9oN4xpW81myZqkq3/ephiKcqiQpAtoFVMN4xMMiAhzsuqWNCM5d6DUJc2Os8iCqEzvH
2r4ZJb+ofY3k58tn4ZtYf7z7RhLnKkCVlHSZDknKl8VhW3HZxB39vriMokkILWI53CfHtJHGhegp
mTNFa3LN1+T6KWnWn7EmPXaa4k7zfDCt8hq0FNcKya/0oRrty0cVfTYuWGdrjskL0ygDMr2OFhiF
JResZQIh/NjDp/vkPIa2KhkK0TI9RSpb3XVMl85ODL8sgwZLOsf0Vsn9VVQjER2N0385GywQd5dI
nSvrTc9G/XqMkxDDCWstgNDvJh2bD8j5jpREJi2WAcUY7bFNv9XSnUpfaQqcd4LtoxKeiMm3y59t
VyLoECzZQmCxZO5CM3VQszCPsIjsxOYMMy87sbqPqBuz60I2YrgrBOmCUixjqfmRbtpTfLIO0WnC
1r5sFNzgvoYwon7V0jTdIJykimRzYcbE8Gl4xAil3clX4/Kiz49S9Uu2jgp5XGNBwYCvof3RSkMG
2yt2MwPuw+l+VetabBp1FtSW/YcjHNAz9aQ8FBX6uixTbfyMCmxh1/MbGoIbSPNVYnKuxcoTI1Gn
kvph+asfYrto/xL3869jfUjg3Akd2pHqdWn4rFsnY7oPTYQbhiv4Q+ggWorJ15T+yDMVXcFiTAWL
MbkTtaWZzlGPlRJV9zLrvUvr+1k9yNlxoY9pfExypCK3yfJ7bG5GvOfG+q6d/ys3tvk3cGdeljpb
uhzRZ1Z/zdOLqf6eleNlk9t1JxsRnLYsjZUUxpiilNH7dfYlzjz9L9c9/+smsbBCpkRXdVM9z+yH
Iil6U4cfyawvmSLbjfJl7IR56a4GmiYxDSrDf/D7niWrSvWRwqiTlzU/1veAd7oTsZNr6TtZnQp7
YyJXmHzvZ8MbqdyrpWyMtpEqrQwGHZuVCpA3NJqLqmpyzbBMDI+Wp+5/88U+DspdpzqGSZtOSPjT
8i7DWjRZxcIR0auCffZPwXtzLi4pKXXLymlrmKelpbeNGjpNlXir9Fakg8BH7jrjjSTOzuopyrOx
lKCA5ejkpm3ptVurT0pv2q3kXb66XR2xTMPSDEY+zts0LZWsLoiUBWNc2lYe2/PzZQE8uvmPrm8k
cBabKQV2OM6wWLasDFTRAVtJGB0wfg1Wn8QuXxjKMz4ANagMB4Fs9k0+fbONbM6UlQgrS7IamcF6
V72slc1Ej1fSS206y3UOv9+JfDJTtUsSuXhdKOEaJRWcR3o9HBjcn5XcdY/hB8XUs7uKsjkeF0u7
RF5p3eFq0y6Ih8OQwhk7xvCQGKKtFKJjcYmPXg1jkdQDeIld1s/LDuCdUtFbkzzNT5+FkUaglXyJ
X6e5pa5WgTdaa085yIqyIHXpLQFDpRM/slEQcp+8CpRFJJRzXJZWSP1CUYZvlevypGLCtfeH+Ti3
jvqFzSizPCESzbWJhHKuKwGt8FTHfRqs6osB9LspBFfv+q0PJSGc31Knnsyrgcq8GVo3c/9SlDX2
kOaPiUXA2L4AZKoDv9s0sEYNZkKfonkGSeuASnc3unpL7AWccZfvWnRq9vdN8U6fTSL1NEGjCNuR
Gqu3wat6WYLANPiJUC1vayNJUcRf5mbx9Ll+a8N0sM12lL2xbS1vAnzreFnm3k2bLJrr4AVF14jz
NnKqdsAl9KjAStdW3jm9irpvdDTjp8tymFnzPgZUduDRMwDqkfkdgq0WLZ0yTPCgiuKmenLI6tCe
CRxA1tktgIRyEzuXRYo+GHe0tsPG98Qw8U5ufal6rUVrdfieMx8l+DHWgSxNZEbwm/JD9oIFGH9o
n4wnzHeugWnLbnNEuvJFxL64XwDYWAfnQhOSVK1RIEJoXv7E9jEa1waIFgBh9cWTPnuPObR3NEsm
2G6n8ED9NamLMK8oggPKyFlgHf485kSUALuJOrjIiaGqKNJ82qA3T1ONiiuCuh7b/dto2fF95lc3
BgAldq/b9WJrwESGj1QAVmChnFfMrVzOrHOsUzYrUPidANa/S9J/qgrLUwrD/Xtd3ErhEorW1Eer
xRPF6xpHl0fXUERso7tasRXBqbsqr41W5FD37sCwpJU3h472VJxUd/ETxRGGnr08BQVW1PhlU1Eo
/x6wLNVCfB1i5EgNdbHu96iHwBzPzjDakaM8/z1t3bvBgbBeNQ2ZNTn5Ud2M5FjZlzWaPwX1qXQx
fBW7mTM6+oPk9Z71zXi8/NV2LRwbHQ1Nx756sDtyDc50kcMlk+AdJb88zW59v6Drh64Yxs2wWub3
cGIrV8PbVYSb3X39bwVzcb3UY+Dtqowlgfn1+2arY/gkvUQnE2bQeunNKhqr27ODrUQuqBemQRZF
w4pq2dOCGoseC8mmCLaH9c9aGZZ59pOdifZI7AagzRVzoR5NfqskBdR2Nu8SatdoiMWqrSaNLfiW
7AC8oW8PyBl6PxbKaNZwZPPxfXmuNwarE2Gxa+1Ebi2w990XxFYaZ/BxhXW9o1SY/hAYD3Nl10/T
bYZlUyAgkV6UoDml4BfzWFFMVL3ffcxuRXOOgFSYdTWLOQXJXOjNJ8ZsB/aRhxUlFtnHLrSnyxcr
Uhzu9YAFjggbsZYHAymcpQcf6XKbGoJYvuvdtofiYl7f0LxTY4P45bVyZDGvtyeg5Nk+VwweCKTt
JisbneReDn2IHUQrlNJfit9acqL5NSmD2XodMfLZN98v3x/Tuwt6yYMopLTLlAbz8X7RvlWzF0Ui
y95z1EADwUtTA9zn7/qySVzTqdD7vo7RDcaIp+agb/W99RN4EvDM30SxcKvxrkJs5HGGlllGM47r
mARme6zjb0b0XBDRUrV9z7wRwtnXUKBkr4aANkl+ej0f2dSL8mreP0q1B/gAi3pobYZ/Pez/HoK2
l8kZ16zLRtI2IO6vMD5xW2O7cCd5eHfoQXWcfOVL8bcY0X9J1HUFkU+RDb4QPK/VkEuajtdkZS+I
e6w6lXihP72xLZig7jtc1sdd9ABKif8WyBm03CdS05nQl8lRjoyhhVGlMBo2RgBnnhgiNrRNUCmL
csB9xfkQzNm4WnU96LDNLFCs1SkKG1MfzpgJPLNICGfbKPOpWZaHyGSj2qeNcVSxcyxN9ePlW9y1
6o9L5EFf+kAy7BFa8Fos77X4hQi/kkgAlyFYoWb1a5YT33yOn8KgeEie89fSX94mAMplH8w9ognk
3TbIRjHeffTGkag0BuVstGJdcoWFc1DHZEZykM/olynlbE+adYuFrYe1im3SiYro+ynR5ka5RCHU
aiutzCkJGszuMeQO46H9xXiSWKHK+rYCYexf/oj7oXQjk3NlXYitZEMKa88oYung9T9hA4/yVxQ1
7fIhOYosYD/MKaaFlriCHgz/TJ6ictJ61ciR9xUv7yNaXvxaVbYE2rDoKGJ829Uh1udBm86Ed+EM
bkmtxaLdSPylfgvLH0sj2B+x+6gzNwJ4Y9PmOh7IavjtV/AdHtZX0zWvFQ8kXsc0CJ0pEDesd+37
QyQ/ckamLB2qHE5EN56b+ETb69A6CdRir1CzORY/cma0i1JOqwkeG9/w6tGpgiIoPI0t7j5FT2zd
e5nZ6ffIFQHmdhOTzeG4JD3LVjz+jRgtT1l20Xx1q9pTNcvW0bOiyyFeRPS+u9n5RiBndHPZlnNG
4C2rBISAjO9pao8YxMhGgb/ktx78CXMbSZypVYtWaWEPbJwGclpyVTioCoPxkMErRTzC+1a2kcV0
aOPIQAVTNEOJ72eAj4gROloHzU7uGdFSJKZKEVgZD9tPWlXJFqUivvowu2zsx8C8/pUZ28NxPrSg
lI/uQiq4TtF342L4Gkm9Wet5EQwoVtLupqAHie28iQUly/1kYXOVnAspq1IaQ3nFslmMyLotuOTg
SjzFxWKrqwaturd2wVdkRCLAbgjSdNHFct5l7cDhLRPglMbkuYifI9EjTvD7fEU/hZXXiwXlz4z5
kQ7LWyfs2/JMCrza8xs85zrtljBCSaPA9COoe0qXggFMw3bKGkhjgJyxW0H5oV4bGViaRe5EdEDO
naz1GNIyG4ifNG+TjMf+39J8fDoe5z8w3awrSxrlQW/Z1vA+LV552O78Vc6d7pqtiRSuuWI/+ek9
9aGRn9gcDWPN9Ryg9PYI1oQ/WHjsravA0yAfKwwritRwP+J8lNA5b6IUFGU31YDngoVV4CHC2khD
BC/7D4b2UUDnpITTug5WhnGI+Wt/Mg6Mlwu5H/DZ6a2MIphmM8IPlKOEVrZ7PAwbWQBQAOv/SUPb
xQyXMMYnlNCfxmRmUOQLdoat3ePlsLrrszaCOG2UJPDPGnOKaZWw/1ku+YtG5i9YynOViWmP2G99
UpKNLE4v9VVWh35s2RvnD2XCemW6mk295ihm2ty/QUMhRAeSh/KomoWstaZqXRmALSixbnLU0IWb
ivYP9CGDU48mKahpmuhOKVWpHZs8lA4l0bD5dQh/Tdr8u1Lr3G2MEXDmxsIWjjo3y/uhzxQX2JTB
u/wld/0K+fjHsC+9ia9rWKkR0Qri6+NVRbHFJHu4LGA3ASOYd7F0VGaB7TkXkKdDS/MGXjONa2cE
OWOvH+XsriFgvYh+X5a1r5YfsrgIF9OqWacc9a1Fx9q61VuV6TiEniaLgIi7t6YRGbVtDNPo/JNx
TvE5ZOy7CECPFdmxWX6zlm+Xz7JXNsEsv4aCNpC35ieGFUueGqugeYg4bT4wYIOW2vK30m8sbJtV
nNZGBnQHLoH6b4etWSQ4k8xZt7bM67DMCt7dX4of/UnxNcKWlKFLlgfTKTmKgKs7RmdSA10IbEw3
qCZzFp5RqhaJ0aJJLX1fIoeUv+rIEdzmTqg5k8G+6EbPO22YVSvBmZZACyZs7S2c1WP7G7EZxRZD
Jz5rogL4skJ0xcAWeEq5Jz+JI2Mth3Twm7XyKKhB0RRb1TtjFYGzd6ZkziVxHwsNRklPIkiq3eQl
Hu3sdr4G3YUnPWbO/NAvNttR0VyH9nJiHOiKoGT5+ZkD8L5qGKy1BHPgKS+kXjarUsfoRZjFdpsc
OoxlyvV9q9YwdNlep4PgQ35WFqDkdR3tR7SoFZMfGrCatqvzBGnK5KSqrR+zgCHsvzIqqewYHhaw
raviLQvse50HoXOpnGfR5WVaCpYcpdfrkR4bT75nqJv8IKYi3qmenMvicuVWblOpl0IduDoW8Awn
/zL72KOFOk2LZ0/oiHLLndrJmUS+d0ZGi4RqGyfYK/zOJo8JpMxj/UFWy7DEG5g+R0DIM1Q2G00s
rM7jbnMxhxBTQHj4s/7n5OFxfgiPGQB8CqA3nags+9lZQxoFnIEo+I/y8+ajlC1VWcSyb3WNjf+H
M8hvl5WSfZFP2rGRwJ2nagoUphoABLu8sydQNyAPc3KdQTSaQwFG2zK2V/ryvwnl1CQ1aGzOg6ED
uq0fGXR7Aucr+o2CBGFfOT4Ox1dpLEOr9SpEkp69sFdPEVTPGRjy9d/spVg6ou7mrn1jYh7QAlkj
2IJx7qgVpR/1PC/yIKFfywLuK7+hiXv56nY1YiOD884DxbTbsKC/aCmr28JxFaKlsvtGvBHBueV6
HgrTwiR+gPESKXIZLDw+1n6+2KZls+iNWoKQxfxzrgVN3wjlAqlkDboaWtB0EDm5yXjd6+D9/mfu
c6cSVZtEV8j+vomnVU3SxpxZ9bP72nV3iZC+73PAPj8L05ONgFZeyi5KrNkHHtteZd2drZuEOu2a
HjVyO2PNU2kWDg1h0hI2l6gvFLs2LqvJrllvrpMF+c0/IQIYHMQ2ZegPRTo6Fh3AmTZKiz3M0mG0
ZG9Y8qsq1q8b+e8HQRTMP+Edp5oW+Cp4wIYx5nOrY07JryfFjQfrSlIXTNXLh4ba8+QWUm6HiSBR
3+mDKypG3jGKpxqI5vzoBKaHlhhr5NDTuUuxcZoeM2AUpQNq99g0YHwZ3wtgy09M3IoA1jvKhGAu
66aOJXnYfMMZi7E2dBm1BVwnqur1GD3sp1YAMd1xKwTeBHP9OnbU4oTn33IJ1aKcJeSYWOYAgqI2
faqjBMTtmN+8rDQ7ZyEmpuQsGaOa+I+LBV2btXQhaRaEy6FWf2jGX/egFSy3JYQAQIQXPuUMz2iS
JZz1Jga7B4bW1MlO6OPlE+zUXCECNQQLsRKLC3VORAYK+HSx4PHZAgG2YcMgWKWLRwcKvLlHROO7
Ozem4cMTBYt7dKwR5rxWVmFqH4QMaAI3qU0b7Fgff18+0c7HZ68oQ8UsMlUVg/v4BdFJVymZ7Mf0
uaOONWN93+RflrHjezUdE7psvRmWnPG1rKGTx2SmLRyi8otmpV1NyWHuqWOO6WGgAm3eF4bBH2yx
RWpDOeeoD6MsoY7AoKCv0Gw7y181dGHrqPfbvnYun+x9izGX3uBoH9K460MUHnI9rkMf2D6Qb6HD
/L3zxisAPL7Jh9JFXLsaD1ago6T2rTv1To3qZ3MgbyGYmNZn8dqAvc9pIHWEq0D3TXuPvRu/rEVS
hkAHJHWBqhCRF1fqfqaae/nUe0JwsxiJ0xQLT3zuimkuRyStFVSsS9ORmsLNyWgbILS8LGZP+UFn
YmGMC6wc4O8790tmUra90mEIX69qW4+A+RieLkvYS+DQnzRUcM0QSnWe/73NAZcjK+Z0rNiGdWm/
CUy698vfWcyWHjvljehBv5f9nInkTNoau6IwQgXoP0cN4sFJHutjGmMHMesxZBqWSZSOiOeeaSGv
pdtjcjc5JaC4mSqi+bHxptQHY4Uizk48f/0vrhOe0QSBiwFfonFnS4psStZqIkA2voM3vxup3QfS
jXasH4C/84UjTzvGjtFJGTVBBBTgStjfN+o+WbO2Em3VfLNIT6nRu4C2H7O2dSNqXK1DJnBkO51g
wDUNKKUJFDiiMRfBjHZKM2ntqDdiWeNyU3nLNzjmCBWT0ZkPEQj36hut9gTXumMIMDKC9jYKavhf
XA5QjKuVEgOIejl39cEu0YNmIqu3RjoWJ0blEDqzqOm9ozNnQrlv2RtK3i9ZQt7xM2yBoXm/+uzp
Szy2PyO9Se7Cg6hXtdNIwpDj5qicppba0utDDhzz5KxfzZsXcjSc9PhoErt4xswXiBoX4NH7GyS0
Ij7u3VvGqCoY4+E/LZ37tpmKOWYGlQgYXcAU4aCZYLps90o3ErhnKcmyesKymizo58bppCNKQ1qB
98Hpsr7s5Oaorf37IAb3TAxbrZWBUJ9BDtOeIMzvMSyk+kKUx57xbeVwT0Wt0cYmbTPi9a6EIS+C
pHj011dQ//2a3urb3pt88q34IpTLNI/zZmfn48yhbYxosliZawmqF/2o+IVT+mxRjRSothiKsRck
zuRxlhBKeWaGK5rOslefhgcgUQ/zA32YrlW7xEt1EpHu74AIYASbD8gZga41cY3yNgoJgK0lKFiG
7tt0ZAucRBw7Ap03uEhOMktuSaPnQZUNd3GfXE1971zWxr2Ad3YaLkUaC9kstXZERSuIKJbEacAP
m65yC+iA/pDeGsfFFy2aFR2LCwukmdU8DTGFUcQ3Q/UwT4L3IHMFlzSQcxWsgJdj2hCDXahAJs9T
rx0tzVbQhWgGgMieLt/gTrp1doGc22i6SMZKdrgNXQcsTcsdg6zHtpIE6ZbAO/Ezywysj6cmeGSn
3NeLxkFNfpCoQ2dBWXwHgHem3nwDoERFUBtV+KdUpV4CyjMaGm6dqLa6/IqNys5Rmw8PipAYTHCP
lPMboRI2sxLRGTAuhgalV9Kjeh95yak55UHpmLcYghAov0ARKec6LDC+htpYhH6ilpUzxt33SarI
8bJ+iISwv2+SIKLrSSpTOQaA5LodEzutBcNFu2kPQcON4KlIVcI3z2PaqGo/M3sC+CZ3Zrc/LYfJ
qxzLUaAh2pF6JebLhXSdu653K5j7ZBntorwfYGjtV3DLB50325mjPLB936ot7rZ9vklUQQzdNFDq
RnOKfz3JEh2ykqRJMCIDQTnIzdtWkAPsOHfIwOuJYA6A0XBw0Tkh+VCuMrpt5G49stkwesh//EEW
iar7ny36XBQXoMOqU7s2Yqyu6n09P5aV1+niivFnszqXwn2j3lxmfVnUNIgZw/XjlF13InLmve+C
TrKOyo5lGIiM5xqejUYqhWadBroS2VEMFShEtNYiEZyTnfskjcu0SgNrne1iOBFVEDP2PsbmDHxf
PJGWNkbWEp7Msfo5xvWhMsCgSurSbUDicdkj7MRcDS8FcA4q0DDUJ7gAOFOwIPaSEQVgs0YK8dg8
xMe4R6PF6ap/Admm10Tk7fY0YSuV+0x6slp1vvZxsFZ32uyZ5vNQCUqIOx4BJ0O1ihKM36qog5+r
gpmXaVoPMNE/q2uAZXCim9423rHF1kmELf6c40IcZgDxqjWALebBc1PVSymZNewkjWqnzq+b9jmZ
FWcZA8sQLSzcVUH0jOBfNRWAEO5os6XWA2guMHHSJK40YgHe4gr0gln8eeLCCGQYpkXGsKPBv19V
eVpzmZYwpOxoBICf3wDuuxzYCMYk3K+0pw5bYZxJETnW9FIhWDlXPa2ZM02vpQi7sHdlGxH8KOUk
JzPY3RZUlPPINqabJBaVTnayFVDraqheEvhsBV/mXOGkzoymbEB1fErjpzEkV0oluVhTndlS1h9i
CwPg2aicGqX2snj4KvhgO14D0g2DWKoGmBDvNYCUaHuqN1nQ/KZvI1ZjDTeoqVg/yEP9Q3FyH2u4
Xf0beRKI3fl0qB+CmoSpPSOMOj90qhbzlFAM33WH5NH8Z7Xhc61D4sjH8tBIoCKPD2IO6x1b2wrl
bS1LwixUY2Cnk+alWFww+NiA6VnabVF/uXy+HbU5k8QHxpIWnaTFaVBZt0vztRelmoLrI5zOYPJI
76QYiP0xd+rsqQT1DrZeXT7Dno+HW4IzZLasAQV1/o0aqy3VPu+SoLWADx2QjeFV9VilNhqpq1Pb
bJKL/D19EqxhI5Q7WQheFxpJbYL59mdlwY7M3laFlCc7XupMCJc1F10T0hkr4bC2K7+XZ9TX4D3Q
wZca5HyioPXZwnRw72BwBH0jRbb4UDmqFXorMQAXI/CEugbuS9XGRDg6LbHA++5KshgCFU7eVPg2
yIr9EjJpqwgQvKtmHe0VzYDuJdX+WrmxuxUAAXQswT8FKznXixxN4SnEXsJAwaRP2YLLsxWo3t5B
CHo5RAVNN2RwSkCQcUSzCYhfM1qJTa3+Sm6nX0qRgQojFQT8z6aE0wAmpjF6Dw1kWuenyZJcrXUZ
PxuqXmP8bCsnnwQidizpXAZnSVqhR6aW4DyzYutf3isUx+gm6t14satrRtiPtSDUEdgv0+LzWHwu
lbtFKTeHuITrhZYrmPz8Mw3cuWw0XsP6A9Fj4LPPA3sc2mEAjqCRqKhcdpHJBCXdKUwDrVleQANo
R4toPcBOcnYugwsbWr/OfSzNqFQMljvOqp2p6MCpSXE1pPVJB0+vlUr/ZHJ6Y3T/DFZ3jGLdVmNR
hVBwVD6QgC2JFDKSLL9t0QNWO1sNBaa8KwGgbbTZ2Cwn3wa2jJpObYuSTJ48RlgHlgqq73sWhoco
2vIGfl7hSyRKbNZkXDEtOzduZx6y9FQVdxoVKP6ebRk6vDkSaQxVU+5zlVk7W2OMfD2kqWO2Msw3
mEQP3l0hrGWCkW1clsk5c4vESKDVBitNFFoezJbOBzkC/95QLqLhyl1RmDgETz48IBKmc19RYk2b
rtEoC8yRHFJFDdQFBeFuEnz8nZQQU8XgZVYthmVAL+hcTmHgz82oW6cGfc8aL7qYOnLv1vlL+Jg8
9cbXyXy67CzYL/K+YiuR+1LGGC49KUHg3/eNXaePBprNxanqb/TuVo9eLwvb9YcbabzPrTS5MTB4
FQfz16HEHFsObl5yG/pV6wLiQw5sYlS9/R+Fck44tyxSdwWUESxKRjB4hTfQg/rLurG8CGBS61vx
UxMhhHfgHOxLMjAK6j6AV3NfkkyxUpQ5ECls13lylYORIXPaA31gcEGdCOLmDm4d4oDtRK8ZaAjs
2eEUJ5tUfWxH88QK++UvzN4/ZP8o1A6vB3cC8THGj2vNtohw+/eeP9kK5nICc4liuW3b0Qdjtd2s
XlHexfL3cRLEtH0xsAlUaRCv+QxnHsNGb3OKZ3hL3W5+ksB/IseDi0F1gaT9L4d3+f+JYr5gU/Ss
ZWqElYEvp4IOAuMf6Ii2PqpbIDDIPRFXFTOvT+a3EcZ9t7RpyxInRs2uLr0wvCag0qgDsOofGgBZ
ZWy4sgQ+Zs+Vwb/8+3jcB0vIVFA1YcjSLn8aStAbY8VzkVJBLZ79zKWDcfrfdg2VQDSPW1y/xcp9
A94c9WjlXhMJBO2mBtsDcR6szialUEhlYcPUdGAMf+ZJrtFLXh3WADJuk5+X/cmux0RKj/qXBtIQ
vpvRTFNsLiVwcy0dDzlgsmPYH6iUv+ZWfT1Y1F/V9OGyyN1v9l43Bv4B73WWNGxUMqrqSVoWsB0t
6ZeyaGxCHiTRbuFdCwPhPIAASIo/0WhoBgjg6xEfTDExsjB6faLbEhCtNH27fJi9DwYIh2pqKnDh
jP/6/DQU7HbgZTA6nzEpsenizOmwcJJRhrL5YpFvZJfDaeKZOM79EyOX83pNQBWl/kP6H5g8v3ye
nYs7+30u255mZTZohcqXolxXXQZkrGprpj8JH6/shy4dhMt3CiKnc1EAhNi69E1+AQfV65LabWuP
L+1DXDmi5aM72FT97GSc2pW5pMgpg28Ora0GaW2zvXEgSzqsD3PQXOuAok+vESo2g3/5SvfyBEgG
esqEmWEzFHdUpJVV2FBI7l01iPzpH8Zjxh7qTtA+/FfTH+ykH/K4kyaJHBpFP0rYjhfdMprC5ND7
2gnMBac2KNEcF72ZdtzjmUAuyCxSWUdVBqWpU/UHadbVnkfQr+rq9ynuHHUuYoGW7mUIZxK5SFOq
WjsDI4JBdH8J2HrN/E661e4x4rK4DNzAEISdoCW1b3of18rFmkKmlmSZADd3a2kT41vWeZcVZccX
nx2KizI6np2rlMYIn+X3hRZBGGsuNhHabV67RtXdUe3vF7WcawoXbSRLrwojtmATqZ9EzTWdkmOO
nRzAjtvALV4+3r5r+ff98TXaNTb6rAw1zAQq5sim7G+LqiicVuuBfUNP+7K0nSizvcz3/uImyixm
NS1DCZ0029ymyo+6f1zHw2UZOw3fs/t7z742QrCebdHyBpYdg6k2i06g6K/LpwbrnoZHJbpWWri1
zDPKWwVE9NVN2D4YotxcdE7OuWBAUEYd1ZBOE4ZQsjEEWviKAnB/+aQCC393cZuDakYWgp+wSQMk
W2hkR3ZeB2Xioqd+DE2BvxTY2fulb2St+ZRk6G5mQSp9T/N/FBGAYy8nPlMNznlUxIz1aoR/NG7Y
jELj1Ww1l9vahStGGu9rPfpiQNpbYFblAnbbJAMqmgWWXtfUxsv/oEnlsUhGtDRl5/JH2km/ca4P
UVzsbvvI1ItlRW7Q+LRwBgseH4tzZe2LlP9OrNQO4+NlifvK9yGRU76kHPthUNCkL9WXegQVTuil
oRAZxa7oc6rwIYWLZ/BSUzyEtPOLWHM0M3XgD0NMhspSeAAK0u7nO0qOWntEpezy+f6DqnyIZhew
0cUcHICdIcG6enc6lPcWWDpgz9fVqXK13hZlCvua/yGNU0yJ1hkaIkMaLPH6WnbVT1ltBTHmP0TO
DxlcFDMkpYw78ED5IXWyl+l38SMGm17hST9MxV4xLJfYqEdizFdEnCG8Sy68NZ2i1VMDuw5nezxq
AXEBlnUBjJGPyJWFI+G7hodWpC6jwA/8Pac1RgVmLQBYUAtCZVNPfrToFGc00ELBIMX+CwCTyyr2
jeAFxfurLDTHJusU6bQE+RMFl2rm5HZ8qx4ZWiUSrrDdVZKNOE5J5oY1rGPUiGtUbbGqy8VYisDb
72es4IBGywwztp8APvqYpElsSp3PvpPhgQv3WD1bTn9IH6dT+v/RXXon0eJtHOM1YELT2P5OHq8g
x20cN+mYgni6ui3s6koNQI8DURjsBYKANeoWdw7GA6geD4Ns/xblsHuuDIqC1gmqTmCk5tWlAXSw
pxNCeXSI87tW9Yvl5bI32ftyKirVmIRBSwPqcu5MWiwyLGYFIqzkuR3/yZvHv/99PKhRDVeAzf70
ltciDBGrFloXRp3aY3zMpS+XBezmO4zTHfUWjNlhiOz8BJ2ZrjKa4Si3xM6oAKRK3NVv/ap05AEq
r4BhV/UjV0R/uBfYoIcqntlAnQHUci52zjKlq2ZQEUblb2Mc7BSM/2vkSG1ml+3gjNWPIf16+ah7
32orknNWmVqGYbf2jOmqPkjhV3X5exiLjgN9HIrLvTFBDNpZDRI0+Xs7YqhmFVix4Ah8vq2NBpnM
brZOKFCknZvOTS95DeYNf12+qj3HroFyA/t7MICnmjxBXpbF3aBGWNw2Hv8M+0nOcs/GH1ovPIgY
3NnFc47iTBhnROb/I+3KdhzHke0XCaCo/VWbLTude2VW5YtQ3V2lfd/19fcw+06XTQvmVA8wg2mg
MRmmGAwGI06cg/nOUlahh6eg8WyUtb12Xm8cGsU69MMfU//j9uI2Et8Lc1yGg6EatVljzHlnAN4O
Bua3UhCeU0fNkX/U3m1jW+frwhrb0rN0A80Lg2RmV6HOPt7pTrOL3ZjYjEZBcVAcOanP01FE3bAR
+FRVRZEd85psHo4rYMldHRc95mb2cwZaweHeQDF6kMrfc0YGFwWpFDgMQEqM5pbCebuuhnpMY1UO
Rgw2NhBeSkQBnL+HeRMqtxA9WtOl6RQZjWLjKwtM+bHzB5cFpdiLHoTj5dz5+n97wHlgLI5CwIrL
7KViCLU46eWA7vQDPYBHxJM8+b76unyyKCiTLUyhuEz4yiTn/G2UVnTOYTK9Y1KQ47EHq3lto9rh
xKK0hv2ts4N2ZYvz/BU4q75JOzkoClCwMo1x0w3RKgZt1n9DEsG54ac5fEOw7wOLgbFkzly8drSu
u0EOyj71zOJ7UXZuJuoP8tnvlRXugGXG3M+ahQ84Oeau8gaPiSWnbujS11HDyhRw1A2FLeq08wf7
b7s6Y3kFEgQlb95XVBpGWm3JgXQcv1p/qk7uMh3P8GV9Uu0Gr4nEF9V2Nj/omUnOV8JwSMNsMOSg
N+nTkvzAdOi7FP4u09PVyrh9A/FLQqIIZqwSot7EifasCB7tyskdPbYu0WTo1rFDF/6fT8ltYb7O
9cjokoLUVN8yibyTRvjiFH079u/P4rDVWkPXgGI9gHQhZC0xscy8BCRriz0/JUCc3sf7+CAJ5gdE
K+Oyq6WcWr0FLjWI5G9j80cjgoez/z9/opHbEsCdCRI4nXPCwkoxuRCHcrAqz3Li16CAKFvDtpLf
K/T97RJndjjPWxIUMjtmJ++g9wUBY2Vy8nyf177gutwKh+ifahqgOoBfmtylgpksSVXCz4g/Bok3
vo8RdAIGME1KgZjTjMs8Ppd1Zo2/KBfwz2OeV5YD88QojpR9/8fwTbtfjxAEPYDXA/0ePXW0x+xd
/3J7oVwScmWZ2zhaZmMyDVQO1OFL1ftxjtTA3NHpsbR+3ra05YLna+S2ru1bMikZvuiMpm1uLs+t
YgjK6Jv3NNplBhj9kHWg088dLmCBLXWFexSanULuxPBT33Tzd+PL4qfPPdi3bq9p6zCDIcqSQbCt
g1eDywvIGvdhBKBQMFFMP66rt0iWE2XZ7raZrdN1bobfpKjptahtlWCeWxnirbSr3GIco2+mKlkQ
5WmQfDm3TYpWxu0WkcPZmsNGCeTapf0pIm6sC2LSpuudfTwuvKP0RVqrw6oqTDH3jpyUdg4y6mHZ
jwl1by9n0/mgPgVqEiCtMDl+6RhRN6lrM2VKoEv3OsYwZDr+mw9mIVYoGImAIc7CKq3agH6DEpj5
bs1ku+tAz5zYt5ex6QjsBsKENsSt+GWoioShvWnGruSOQornrHejZk+a5PG2nc3d/2WHh+/NmUbL
qYGdWnYN46NOMSwdKt7/ZoTz6mxUCwMQNAVP792Ed/da3dPMEnwx0Uo4P16AMafUhJGh9c3pSevf
VAAeby9EsCt8ftkNuVGYDWykugfGRfD2emHzUon02kVmmI+fZQ7Q85NjQmBmWbxOfzSTP+LCntL/
9YuxL3pmRkm7ZFVr7D0BX4T2ruW7ShEi57e2BUw0KrwYcFjT5PYeow0NHVSc/fhurJDchbvCwzRq
7VlfrBPrs/ZfzMgu3m9vlMgq5wyZYqTmCGaiwMp82mQnLR0cdbb+RSSwTEz4qHjBA9jGfcBp6K11
7VclyNvmrzKhiZNOaXpsVFU0ZL3lEYDLs0qBYRp4Y19uVbtoxWy2iDkycZdlcNX2SWk1Z/nNXgxL
Ej7ZEPG2NtEF4mfUI2K0/dzB89YkhW4ZLXKHFHPtLmr/9Ns7hGKPgok5HWhYlIcvVwTGi06RupYG
RvOQRF5eHP/VYx5jBhilRb6LNipfU4paoObqpadB+GH8yXTlTRdSNIchAYUsY5cXjTfwRazPz3du
kHM7iEKvVB5hML9jrYl1r3kTGPv/O5WAjZsOM1JYGirNOF4alwJF+lzM5aTRoESjXckaJxZB8bbX
Qz9ppDAQgInQy01K1zonpT7TgD6x+VnQsIF7hXxl6iniJudGlqBgjxhn1acxrlq6pONQw/dooNfJ
nlR36PN4aXg/lX8N5OW28/GDwX9v1Jkt7g6HaBIGsQwsbPSLexaQZIDjQN8HbTBRP24jFJ0vi68o
ZUZEyobCVN8+NdG+zV/aXoBg3/QEcNGCWRSdAdDfXm5T3xpyk4QxDQpZflCl9UurLYJQt+0KUPTD
LAqGAJH6XNpgpHnznBfsiyl+6aZ+scv/wJTrp0ScENy6+dHOrHEHaYjZ/NAKayUw2Gb5PMRflkIQ
gbbqOGzUEHwPJoIeON8ul1SRMazlSqVB5X0KITu4hyr/R28zBffErZ30ZN6P3wSud/0CRPMGrHw6
bgGI2vIVP6p1mLEHLVVAnrTBkd1mh3bfEXJ7BxqYQW+bD3Nua4AeNb1t/CUwzr7b5ev90jj3XcuB
Vn0bwfhwUBcbsIVTebQ+Ro/cFW7ki26t6xN9aY27tUwCZO0o5XrQYaKnprkjl3/p5l6W9rlINkL0
VbmUKe7rsIonLKxaA8s44bovLI8Wd+WYOGY927e/4/V1DDpCTHOABERD8DW5A5fVmUqR2OjBqGd2
rdia8mGau8Xyb5u5PgXMDN6cbO4F/8h9vwyMd21FUz1QSPSSqfldOKX3mSFUxtvyClBtyqisg2ZU
5m99nI4eeE2qB1EbjZDninLoSMvjsFu1XHnDKL22G5K+9fVRzZ9iqQIPZ5RF+hHDJsPjYs5y7t5e
+HVAg6w0hAdBkYnLG2+ty5MJ0S7MriyqHkhg/5JzW1IEF8CWuzDUPEjR0VPAAOSlgV5d27Gmox4U
FWiRhxn0fRizLAbXWEIvI+bihKaoe7ERQrEqCNFiaAbd1auUJ1XH1AT/M44D5N69+Bv5ETW25qk2
eFjmj/qLiDKZXWL8YT+3xx12k8y401fY04rOVcGflj9b1O2TQIn3g/asyfvbu7blruf2OHcl5VIr
g7bqAZzMDkFYAsCQ6Dbd9Iyzb8id82waCgolK7gqaV/qiNxNRASG2zQBKkQTs1oEWGzupkPEmuKM
nQY5gUQK8BFd493+UBvpB74T7h3GGoHhCT5+WPOiZXJWwRMm6RAXUOMqiC3PhWFHWvGm6MWpgoLw
ANkIuf6paanA/lb4gm2Ub9koDhKuS+9XUSKZVx3mywizaOkYOZoVP5CFHoxZ2wnWyipjV16IOInD
jFCJmsylMaOZoBKcDAhi7ZA4wzh5XbTcLznSyajG9zXRDpVMd17qnZT077etb91AwOdYOlIwhBOL
W2myZMqoQvo8CFslsWer9i2mtbMYsi1r4wGtIlEHcfPQnVnkHLTpmmlMI1wNvfllDndVobp1EWj0
GxjSS2sBmE7wgTdP3VmsZP/+7BVflkOTdzVipTYfoX5q1/OhTn5zYAxeAoc9M8I86syIMkdxMuGO
wjBV0kDjswR3pxt50U61pwFV65m1R/9Fp/LSKtvdc6tNlQ5DhaVZMybFMBtX3lvmbgVHP/lZlH6i
/lghQTW0r7edhp85/Hu1Z0GG+6RDMfXRCm7KwFzLfSGjaZlB0UIbuvtR0XdgRXnW6p910/hJ3Li3
bW/tJqNA0XHp4c3K85KYdacvKMfqAVS2jsDyBUWUIb1QBfVzkRnu/ROm4P6Zi8QIzNas7odM7vej
0Wc2iaRIkCttfk28TjEcBIpgqEFxl7mOolC90soIQjKVJ7AKmS+lXml7sg7mzhg18i0zxuw5nVv1
R6UnyYM0lJNgS9mp44OQhTqDriIGIK5zO0ri5j+fdVZPazfbiM6CM7IVas5NcEfEVEuS6yGOSCef
Yu17P7wN2tuY3Uv5820X2VwLRkbZzQG+HP5RrkGfb+l7TQ/qjNid7BsAat22wIu5fB4AoDv/McFt
2aTFZZKjixgkbzIE0UY7HxllrwlSsNA1POMDj+WvoWWn36NHUPfuJFfUeN5o8KAVd/YTOA9t8BsM
DGfoQfNTrmzra+ywQZt1p8VO9croGUUWBZ+Vf6fXRTmh3gWDdQ1BlT65ly0puP1dt4/Cr0XxHfyR
1mW3AFAaVBG1zdRFc8yuMyDgC3dFHgq1qLVVvGz67SL/xbfkaXXMQp7UOsd2Tpq+15dmr2Wl08si
JZCtpPpsy3hG4iZajaEasDoprXzwf2MQK77PU9Ue5OY4NDWIZKnAUzfj2NkHZZt6dkOE2ty2MsVZ
iPLVaVHvz3u0fAzv9r5tuwbY7jG2DF4HPl0zp07qFPhjoEbdcS1HWxqX19smNqMHzt1/THDRo7YW
GpURTJi0svVkX41PaTw5SuapsyB+bH+zX6a4WzWpNGMawc0Y1DjVK6iFurt4/n57OZtvHcswoXCA
FhZFVflyY9RVD9Ooxj02LUvvT4vc+atUIoRYEqrJffyjXaPY7Zf6h5FBO0PKqsdQskK7bywUnm//
mO3t+/VbOCcxyrDTqwbuXynRYbKWJxmA5//NBHe/pCMkdrMS37Ro3rLYsNOZCBax6SBICQiekAya
y+3aFA1mqLR4lQx5v89pdFdoqw/wqkvrd3UQdTa2XgjoAPxjjbsAkOvVRjIrCIamfC+TYhdr/R9y
2jqVbv420AMLYkhg5OmMK4X7dMakp03VIclrNPqqKLMtp+GD3hZ7Dejcf7FLZ6a4Q9YX+RjVPTOV
F197uX6lmL+4bWIr/T9fDbdNmlwqVQ5JzqBGe9tOEQSVJAFERsXEU9zaaSzddSA0cddBWF7YcHNo
FVEQLAEdhucO99DKmniQlHnUUKxHdcHR3vsHlqFbHx3mUgs/V20hvG8jlMAk8JhoTKEDwWNnQtwG
Za2vGqYWuvvuDY+CF3ZHz5qtHBZI+NJ3cI8IKZs3nBOvcmSSbKWoSHNYjC5frR7df/bi8SNw5ya2
ZMt2tauPUWJbtdOaKOVrDrHF+sGbC8YI1mfhVgHPymVYmyZZjwHp1oKw/KmoUKcd3aV+v+1CW9UB
lv2j9Q9DCp5Al0Zk9HTMTs90YFD7oHpCmLTXQ7xHzyUQlYg2PyXUMKF9BukTtA4uTU15CT7leELS
qqXOlL9E4ynWJ7cpBEDQTd88s8P5psJI/aQGFQcqP4E7w6arKGfdOHhsoOCflfA7Y7QrkZCBB6Hh
QizJVsAXCPHZbPW16K9E85ZOFxz1T60e7lGBSIwuhQUxF+jF8JFLry3ay6hsgKk3PFX7BWS9AGUC
5JrtGY2L4Vmn+L78GZ2yO8XBRPGBtc0st/VF8OutbPnip3AuQ4qpzlaoUwXrA4S+GNtksaOPSQXH
oX7lS64IZrhxwRsosxEQg6ro3qKJe+k5JpAWeV7VetC6g0c8TH+d0Pa0wW7pR/7vyq8jMQKsFykL
QdUUaBX+SMQr0oJYyTV0nyZvBQNJCJKcwad+v7NcVfCSu3bWS2NcDLf0iip9ifiilA+D8dbVghtv
44BfGuBuV3NNljIrZCRHzgTZ7mE37pOA+uVBLCV/fcAvTXHPqG7JMOY+KuAa0d1yfe/aD4xrI2z9
9vm+MMPDGue2XIZUWbTATAMlfShMwd+/jrv4+4BaoZKHvuzVHF42Gi0xWJKgFjOoYb25+tImO0Hc
ZSHi8jwbYCqTmR4kzvQV/2ytlhPJUSkIwD6zNl4JechdTkkNljhiJp6uVilo2sO4QuesScDv0zTd
aymF8hc17o37qccQnSCv3No+AGd0VKIxUQa8xOUpyzqlUEsLd3q6tp5Upf4ICqxKbr4NZSPiQ9hy
e6yaSW5hHgGnjbMVpck0IicMUrl9j0n1JR0FfeqNMIU1nJngTha0DmtIFita0IHMzU5fZVe2wyAc
ne5r+CB7UJo2BEF6AzQPk+BuwcwcpOxwzV2uasaLTuobRI7lKQ4a/QgVP+Ll7rxfnxbLDkPER4yq
CgHmmxt3Zpb/mKASsqYx04KCPiXLPsarx9BsS5O82067dTBQddIgWcZwNHzS1+W6kes9ltfVTkVP
s/USCYHs1xV89gl/2eCuVhUycnOpYi35HXGAWT5a9wDRBOlBpJCxuRjm5azzAuZxLljRLIfeTwpD
yESmAqp4hbf0IjarzZ35ZYQPVTmqkEpP2c5MX2YkcgMSRvlVrjT/9s5sHifg3dBiwVAbarqXjgc9
HxCDQlQuqKNjv3ysonDFzgofraxff5/PgsmcZouKx3wQx641PmrNaQn38/THKgIIb34wNnXF9Llw
BXMLSWUzVM25wPZrw92AAe+Fmt9X2dpLJRUVi69LSNiZX7b4ccM6RmUzW0otMOTWI8YHcuR7UAO4
slQB3EJ3FSh3bm+TYHWfd/VZBQm+0Mttg8+oSB9T6ZrJfUsP4yq6W0RmuDMkqaW8NjHMMKYZ6i1f
ooMZ5EdlVwWKA4z3A1jI74ggkeFHsD/TpvPPyV0fBhlBjzRg6zpP9tXvnZNldvSkPqouy9PWzKu/
hIKAtL1QQPPhLowYkvOWeRnDbGZuqajGrqik3RCue2KG7qTrguf8hrOgEAJ0NDtjCkY4Lk+YOpWL
Gi86i30Z2S2JFuV2RbSHWsvavTJmi9M3xvBQhXMjcJqNQHVhmX2EM6cZtDYu1QmWS2P1B6rt8kp1
pEhEWysyw12X6qDPVTZr+JbTMQMHk/FGw2+/7f4XK+FS0QZ4uyJOYcKaYkwn1w1NG7ucl76EwKuu
PaR51MeCffucw+dC14VRzkeW1TTCvobRRYPAWvhTtlM32ykn/bFxGfkSnkmP8b53Elc09/WpA39l
moJJlmHyLJS4LneuxAymMmchouZd+D0NwqfyVXfqBzNYvrXQBpmdxlWDzpXAgwnmNT+FKqGorbm5
q2c/gQsFoOdoSQXFu2A2d7pm2WP1uFqiW24r1YJoyq+Fckdf67UYNMuGFkj7/k4ByqxwMnAvDBDS
Irb4nbEVamQUK1B2AmQHRNicr4YgyYiregQkatL2RaXYSpe7QxmfFHN6mY38viCpXYSohWXLn6tZ
21nT/6kYjV9ExL/t08x9rvYY6Tvro4IEgs+J1HqVI7wX0UPtybdB0nyVguRUJR7JzYc8m/Yo1R5X
VXCSNrf1zCq3rR2Rk2bMUbVJqjfwBUaYKtfK59sru7ZhskINAJgMMn1FukuasdCMQjIDNcnAbxGZ
o9snIPjqDHMQfMTr9AVVWbzrMcbAALl8I1pCwQ+w6loLWhA1FZAArITj3Bs+g+rhJ6ko9HYVBPHL
wzhgSD0qDHDP51+X2GHMhykkRoqvVmaDFF71KbQWC0HnewP1CaOA3qiAfIJSmE8x1tQw46HNrUDd
RXvyI/VbYuedE7+33uQq4JCRaqhi2QX6SKJc4/qbMtNAm2FMHn5pcMHWqGMFip2WGYw0saM0R2Ps
ty8mWDDxt9mAJrBLnBO2Y6vX8QAJlWr+mMFvDjHXRhRarm/4T/QquEEglIFRBOakZ5cfevnpaoSx
FdRDe7cUfdBHim12lm3GgiO1bQmvGqCOocfJr6ZP9cxqdUkNmiqzm9bJ08k20ndtEL1LryMGlgQu
EkBcQJ0NOZjLJYWF1QHZAZJpVUN4shl2vzlB7ubU7DJoRhm7eN89TtRm+HAxW/zGG/XCvMlVYa2+
TbQcc45BeOoaJ/1LgfandJ8/mG7n5vfr9+LP9OP3gXTwDuYkAFLjIPBSDECKz2SUsYv50L+AQuTO
yv+6Hayu07NLC5y3k7FbwlBf1AAY7EAq1/0S/mkmX+bk51B9S0yhnCnz7cuwz+yZFoBtKJCjnH25
idoq5yTOE2Co/4xMpwatDGMb6CLPelrc/CAqnW+kErCH7gNIycGXhrrGpb1l7IguJZEZdEazG5Xe
WdT3tnwcwtqm9Z02W2627qahc3TSOx35mRHi9eEQaB3kxfW7LGrtPgHGW3tRwAXSQ20Lppw6FlXG
N1IBsDChY0h1NEUgg8b90HWapaluKd4blq0/EQc0Z150IJPda7b+p+4XL7Lg4F6/TWERBXFcUsBI
Ez7QFbrR6lOfh0gGGmcsKjuSeqdHaw+YdrP4etvPNo+PjtPJZoGhNKBzqccYtRS6G20YKBCEZIp5
sVN89Ef6Gg5siUUwg0NACqTEFRje8rhzw5zH9fMYY6pcsTDMbYJJozqV+9Vhfa/MF2dYbJd494bw
DG5JkGmZKFJeupuWL3qUlClilAShhfqDilTZNv0ExEtox2KwGncUlzIu+qKH1mTpXuvO7gKsJnjh
VQxDDHfxXv59/XS8TlGQO7PH+eVCwh48oSQMCLhQMRfco7Daih6Jn9+F+25ITFEfQ93YMlV+crub
9JYqY754n+x76MfuKye86190R3kH5gbu0fnEVxAjxmdGWdeio0B21UPiD87sVx45Cklf2Ie8+km6
AUlryOEg+nJ+o04pwA8ZtpJNHzEGu9At9/0BY32M7cgBpvH3HRV63ZB1IcjkDLwKLn1nInMGUDpy
Hgi5VRj7WI+WZ4E9eHLJq5hcY+PaPrfGqy5iphT5F+mMQJLtscR3xlDxmtndPAa313WdDiO/x58C
f6qqAQzHHYk5a5tlthIsK6a2VB0GyAkK+ZS2VsPa6VAgZ/NVfJLaT3SCau9kBdH0JcbUW3vUlCe9
ECxl43SDbQ2FQiavbqF7fblDg4yXfo9R8IAmcmrPRfS9W39TMYCdN8boZgLVgdQdKqWXNmYyddNE
FzOYotALI18KC98a71IRvJx5E+/eaAoqIMKjwFuqXDxuDDPr1Qpp7hyW6XdoM7Tf6rEkj6XUAerT
Kyb4RM1haKMA/IDT22qMk6jsf7VpuHZYTQgqRkCcg5T+cqlSvGKOVqdh0DDRrBlkK9biYeahEWok
XvkgZ4krKDQ1pM1qmkggcJL97lne90fprbozdtRlUvHrw7IXFRCuLzzOJpflq1JdRGsGm9lPJq6r
QuzWjg7seZ+8Zo+RUz2UjnC29epO54xyt8NMyCyvFj5p68t/yg/Jm/SggvQzOoyGrT+Mh/CF+upd
fRKVbERbyZ0MaP/MU2oqYTBPsStF34qEOFroI6e6HUyuO9rcArl3Td+Fah2ZZuSrp8GL9t0uORmn
EoyRBdgi/90eAvuMO4m96HnkRVFAMyENsawygT6J4n90DiZmvJbsOlTAIBG5Vwbv36zwzCbnq1W8
9l2WqyF8dfA0P/fNYH1iap7tLvKt/W1rm/t2Zoxz0g6DFgSkM1Iw9pJbA3OarvDTk1IL8UDsZ9+K
N9x1KmmFlRRSqwa65kv9Me1e86x5zIdp36rU0fRja1i2IelOnI7/zjhatIYC4k+Eb26Z8VIoVgaY
dqBgG6kjgWy0PS6+7LVCDpqtBI01wYF8YjcESgiXUU2uw7CRZgJSiMPgpY+xw7hve5y81Uu9yBf5
6FVow30BwSr8eFx/6Npy7jIOTauM8mgFq9m+yxIm1cbmBCJc97ajXAUWzgz3BenSqGaGuyugCvQT
ku8ZiG9KC5El3MWpoPojssUFsdIyM1ISCAMvVeuQsdrF1qukTx7BqBcRJtRXR4BbGRe6Mr2cUpUk
YaBm9lI7qwXNCKYz0OwsT9bsWXcBIfsbMSMavd30FUw3ggYPLz8AcbmVJrFRzVKHW0//KAPJ7mzo
pLxjWgcM5eqdOOfbwLTAWc7scWtt8NKvSgw4eQREhkC0HMFs7bLeeu2IuJjYn+LPOxhqGeQQ6RhA
qpfHgEZNrxQZOEkn1YTqHeQjRS75KbJ+ZQIDcmhFo8V69bbv9aqVVTyIvMkpA0bcJr1Ex8qWXpYn
zEGMd53TOOD7C8jD4hNXA5t3FoS+fEACD8FW9CtPy14Eudo6jpaGCTrUD0FDxWMPAeBvpGSyoGHY
mz9AKwtUYDEpdysY3wQXxaYl9PsxssN4TfhEsejCrMyXwQrKkH6lbWHLUfE1Vb7ePvdbaSICJmMz
xEcGsutyG1tQsoepMsyeCtmz0kcDCGW2AnJnt81segv0dcHSgmT0ShNvUCS8MRUcwqLKX6cWgkjp
LIgqn6TLV+5yZoNzfmNSp7iE9lmwTEC3D6M9GZPboZGche0DqKqcWkdvuaXg2axmkF71XjZDHFyp
m28J/drmw/1i/JhTw+vXJqCVGcQUj0B1HA7yLCpCXwUlluagy6VgJhPZB/+ekZQyznNpQVBaIO2i
HNPxraSla4kUEq6ciLPD/v1ZmVgJZ93skxWKfdnLmp0wJqiKqG6Zh1x8ds4EW+qFiUhfqFZhKYW8
iw3tGyonXjtmjjKmO9qvT4Msam9frQoh3WJSYSjDoMyucXciNZollMoY2WjykUruQO8HYZrGQvPF
sjgb3IU4tvESR+AiBphzADxQ2Y9H/VV9GT3ZI/vcif747QMCuVcdMrl4qiGIc85bNmG2TuDdDbpM
9ipCHoxk8W+b2LqNULRC8AKFkYlBXO6sj/KC2arehA7Zk8XwqQNIiVGAqEFKPHv9c+aL2L6vs3kI
ajMiGbSvNNwVPMzHTJVa0tt69oo3c8eoeJbH1pMd2cvcxBXhUzfSCrB5AAlsfjLxfCKFzx1xtsIu
DFUr0Av9Wemkr+P4uuJyKnW4iCYaUN+6a8G2rEGhHNOMOlrWl35vhZhkaPMUWd/dCjCJvFfutR3m
8IAuFr2+Nr/juS1u54Ys19tcx03Iymd/U872n2jVHm+GShCrr04X1HJNcEIxdlsknTzcEYyptaxC
kwnUej8zYFXM8UXC/9x2RpERzt9bc1DwlIURxXqYgP5S4pdKJPN03WXkVsJFv8VMpzKO5jogh2Sv
/CHfgavXN8AGNXqM9Gz+ER/ALiN4wl65IWf0Kh4quGxTGB1WnKs1DjTLpe2pyzU7nkXEqaLPyDkh
GYErMjMYo9leT4+FdOhFqGLhV+Scb6KxFusVtioNkj04epzqkD4Mkr08Dr71xCosEP1r3kXJs+g7
sszl7DiXWbSCBxxL61VPmh6r8JFIQVGPzhw+3/bFq+QEROaoS2MgGXxA1xxeNFUb9DPWFiXwxV8a
W+9FHDLXoRdkmDJGxkAkA+6m61Q2JXk+h6jG6afqLdrL+3Gvv0ZB9MqeqOa9/LuFTMRbHdhNSpA3
AnbLJefl2ldUzqG0rU54MP4Y+kZwl1z73aUB7gaGDnuaWPEcQtQ4ttdmR+gdTQU2rpEJ3Cq4K7ho
srwB0CUM8oC1k1IfY/H5exvZtQecvjftEzDqC2mwRUvj3mw0U5OmXLQwkGKwGrDHIl4elQN5s8Ie
/tRfpF3ude/Cq/Iq3+AWywXEeU5LvKjwRfNA8bs3FXRo63OCrhnO1gOaW95tn7+eLufssc9wdrzm
qo7UJsMypwP9ACBIf6JOiS5I7OIDs2YIeZBO687Y4UMf88NvPwg481yU7MIFwl1NCw+tHsv0KVQF
J2Ajal16KBcZowRYKKBPsI179UC9/1ybhle3eBObNnXbU+Svj7c/63XQurTKxcrMqipVnmU1IOoC
4nQ1CFGzcpbJsiN9DDBMKbptrmPXpUEuShZpmVldnbKDyHTrPF363aGPy43iO55UBQnBBBRfMC6P
NDs2+ehQRVjAYwHpItvmrHDxJJtKo20yBCx2xwynyult6RTvCXRyb28Q24BbhviY0pYkmxIrDDLt
OBSoCIHaTlLtbH6o68dG9DYSxBKeqnZOoiLXkgKVrrHfGY23SmBOETVX2RbzS2KFTxQkEO+v8rUa
/eg0meXIJwdGrznuJ986tDsRVkUW2eEiVJKbVlFpKJZPh7C1S6gaM8mF6EN3p6+y096btoF3hObk
B8uVRHcB25dbi+TClU5Aw5KMFGDQYHGog9k+yC4o9w264tmLaARCtFIuOMnt2GEIDl+UeWPu9/ve
+1dCGXB65AXgREVCwPqCWPNZCKZqFy9rgvutjp9J6SrFzz4ThPnrVwpng/P3VW2XzrSwaZpdvU3e
+MDEVIxd81fmi7A42x2xs/VwNyckfFS0EufI/wpLXWeXfrUbbYjemLb8xrALonbY1vE6/4CcR05V
DHL7RAqDHqdYjvEfak+reztibORul9vEud4kmWscUZk1bMwnzZf3kqO7A94QjL+23gkfe1uZwPmq
OO8LiZQ1obRGfhzkr9l+3TO5NkCUwPDESF5EXFmij8hdlIs6NFGuwQsTRdppWuXgvye8K5zbn5H9
6usD/MvZuZtRsgraQOEBFcDYMafWLTVi0+Ybtb7dtiPcLna4z07VQKGEXhGU1vSP9q72sycoUDtZ
YH5tbTb5K/p8AntIty/tTeOizYDyRP7krH7+SDtkT4yhd3KlxtGP/4XFrTv/rK/Od6AkkJ+XVmVg
x956QFjxmtAf12dQJS5+e98ybOSXXoRf2/SSX738z8vh7KsmVZQ3pMb29bIEorGjUVTOKlKl21zY
WVWUc0VTaw0N3QsABjCCqOqOmoi8cHMZBoDxsglcAoZjLjeL0CHLwM2L/rk1HcH/andj9AJOb++2
E25m1xgV/ccOF3ZDs1WaegH2Tn5IX1kbW/JWUCO072pQe/oLUx1d9porHaFlcaTPt61vXF+A46AR
ytB/MtW5o0b1SZumGDSsDFzd7bIdUyhvd6J4v3GiL8xwB22JYiXNEgyfy2FzbORStqOCeINcHtbe
EA37bOXz59b4dsgATAAxMmIAPaUf8hqXS/TU78u9ddIOObSe1Pv1x38BuBB8S4NzGC2cihJ0gqWf
IxWodca85Yz7EdAZWwabQPHS3YFh45jvoj/0++T99kZ+8slwQfNi0ZwbyUbTLmNcgk/hBOI9v/jR
dw6Q8gRVVAaTr9zUq0+AKE2hI2Qz2DiMF7b521xZMMI1LgxTg6QVb+DUVx8tEKVa0NbC9MqLqO4o
+tTsB52FmDACrpSoAOQZo+HGSmfnA44pSu89qJilH2kYOrMi9Ctt40XARoQhUsKGXTFqcWmWJDSD
HMaAdXZp8QiOxfIuo9M02MNcGa2Njhaajasxp5i5bJZItqtizl6TZF4lz9K18BDNRHmQ1pzWNsj3
io8wr3PLBShqpM4sL2nqZBD2/prO1qA4WlaEDykinWlbRV+BZkyOCPhSdDq4BOgXgC/7cjb92Ip7
cszjdfIWcKQnjpQpdMQLr5YAXjaTxOv0oXsa5iF5WbQIg0wSzVvVNnqgE2wrxdCr24COorFVJTP2
hBpJfaR9CiB0VUggHDVzggZ02umlI9UGfdZj1ToOk26iSVRJiQ0SUqP2OkYtZU90tn6oiwS+EF3r
KnAVFhH4UutKXp+M0CL7WWqNu1VDE8MuikzxtDTVlIMUmYMTK6AR8gYT7zt3lVKlfayGtjUfDFJp
z/rSST/mYtAf45j+H2nX1Rw3zmx/EasYQfKVcYYa5WDJLyyHNXPO/PX3QFt3RWH4DbzeN5dVNU0A
je5Gh3OMuzWuJhFlOkkDO1ffDk4KpKrWiQAfalhVopaqg6IM9LGu9L8ys1BWK+oG5bmNKHyV1E/m
tboYTWc1iq74dTGsV2IiCvdrksPW4nNze20G9NYqg1i+pgXYoFsB7Yaukg7hDaTIP8ZpVB7JRAJt
LmXdygEgNNtZIzcYj6/X4tacBqOwRrmfr4D9n72sad+5stJKLaDkxMaZZLP6K1nm9TiEHQbaGiQs
60KuPZX0iStnsnYkyDD91HMoEGCJovxJUBIdL9Acvep5O0RfpEggWG63SCGWW/Wqp4AxFSZHFpfX
MTSLm3zqjMTuQ+A3LnkErnNUX1KrMRKkmvs0z4/1mHbXUpqRU90WmTNEUVN5hSYKuTc1bSRYs5S0
gzUbWvO9M5b6vi6z/igMQvOqRjJmjBSji2tLrRTlVMUgHcVwjik5obD0p24R4MwGCUQb2tTliKra
0PQFDe2Olirk6bFc2ji0O+Aw/EwMuf6+6rn4etkw7tqmzZ1lAgVtAJ5526BpOVNCPELD0XCrYvQv
C+EZBsaNampcCQIYp45ClfhKUjwDx9lr4tXSlcoDdIOTgGH7ssi9JxR6QjGzi3kvsIy8/31jA9ca
+A9F1Zbe+gP59lfQSdDm6JNuDw5g2ewSNLk2N4KlXuTMy2yEMhZwnJMJWKsaTSCUdwR2vsEw2yt1
MKIFHLi6dy6vcvf0gKCGWR/UPCWT8Wqky8KupdBKFRC+J0x9Ed4EFj3/sxVtJDC+qwNbht4VGEZI
mu+GYefLz6wybIL7WPFQ6HmiGK8lF0oOshZAHkntfaK/xapihTrmK7VvscZJLu4Er0TETIeEaQZ4
FnbUOtK7uCuqGAST4veqfqpgv/Nvl4+GJ4JRhUWM53jV4PRrDG+nD6n0RhoO8M5u2EjRJcBkstM/
Vy0kad/RIuu2saoKJtzIriagmQq8qsvu0QD9DPkN2gktMosx6hHZSw16ttaHSDwSdfQWEbCiudMk
y/3ljdvV6Y0s+i2bi9vHdSirCXBhwuplnh8q4U/uzOb3GWOkd73RKXkDY5Q+g3tgUTnscLzvZ4L5
SRLyIZLRxQH6Z4vUiPIyTn8ORwI78lmYcppNK9AMNeklB8vd/OXyCezpFWh/CDAPQAl3xgg3Vm0q
mhVmn6O+uB3mAlAV6ZdoVl7NXP2Dw9iIYt8i4WLERdvjMArhS5Q898N//H3m0WGawNSfRgC1YUj/
sWi600Ca4+Xd2iuuAerxn+3SGSO8lFWbr5IkHEUfBdb2OPmY0bOb1/qX+gM9DVbCRRPesy0SwTAC
5gJFsMAxRlnO1wqv8sw89sJXiVynrdfKnGLFno5tRdC/b25hBZ6FZB1wC5Hl980siUCLmnEqCLt6
pmNCFTi0tImLsSrRvKRGU1XCMRYpTOZbJhwqlN3LH5wD4slhLIq4IOgUJcgZvRid4u2R9n5IQF0T
XPEoxTZaVpFDIJzMxV7CGGRWH8tjDI25inXYdpV5bFflNtaus4XYZA7yNqjAdZaT2po0we7hsssm
9y+veS9t8kk4Y4XARJKjudvEmOCBovgVFmqw0mt0KILx+3pPe69ObWzTcoOMtZe8brm9XB7K9Ipo
YJgUWCasx8jBkbjWWY9LcV99A8iSIx0iX4PgBa98fqp3f70becwZK/lYLMrYCMfyVB16DPxpXnsS
Xf0qvRXvcvS4unqQPMmOfBU5lcurwe5q2EY6c9ThXPcmkEWAOwlwYPVmGL8kNOjnTVXtq9RGDnOq
U93oaaWLkde5ycPfPF/JXfp7U9zUiLCR3+YEWS+jSElXV2QWjipJHin8Q18pV1G13KAr9dTNqlvX
z3gI+nGS2SrgNuvRcFR98i4r8nnDlq4BhQN6BG4p9JWojCECWk4E4BZjRMOWaOdvpTceipMSIPgI
whteGYQrjVrejdlDGm5a5VoZ3fXH6pmoUMRO5yVPkl0Hv5F+3rPj27UxBjCJxCJulBQlHhdruysx
4Z086+5MLRJALlOfjlxx9nNfJuYgkNEEaAzrcVMzE3Ozk9C6uNgtJplReNQxOpP52UkEcYvf4JJk
Hq/PlComq0wy7W0XZbCmnI3nj8KsrfWyoHfgXyVSd83OVg5zEaM0a+UOY4G0CfskUz7qqx+DU98A
E8+ZLF7LwO4jcyuOuY/hmGrdhDjvGBfiNNlqP86ukksK8AyT+timeYJCiaDLqwXoI70DxAlpZG8u
lDLxJLWTr+Nh7R/1JMu9VNQEAsTfUak4jmj3xDGVCyANgvEsFg1CLVMA3gHA/Gg2k9UmOGTBzUbO
PeUIYTEfugz5FilDN0BpHiWgnbSqo/GAcPZiErQo//9CWLAjMVaMaNCRqzDTr+J4PatPnLux93zf
CmAiOQHVatMYsFOLT0BjR/khQ08DdhISQ39U7kKIraE3VEKzLcY6P9uavpDHtSVYziQFzQsdPow9
4yeKT+UvLUhSiz9xRZ3g2S1EQIL5PDTQAez2s0Q9b+cRSbrwuLYYAUTrnDZauvxc1z9LhfNG2b+J
G1lM5J3O8zrGwqgfG3QMAaISMMLECVH/p316oc3j9qQX+9LSmKPTqyRNpQIFrxSJWSCwW4Oh2ila
6rryWlpuspITH/O2kg3BK4P0c4omM3O8kjO3WQqrbq/QRGTpGSdZsev1KZDL/x8boyjdmqeiGqFs
XoLkAFZEHI6N+Vggv9ShjbO0wMFoZeOMVOSfXOoPq802nZekrWJYMkwHCMjFoFgTTuCK4Jin9yLr
2dFtpDCaonUCGQcBvgH4ZX78qh26zKFIBpNHUdd7WzxEwFPw52d+UYo62EuiGa0ZNWnolgnPz67S
rsYSOfDZI8qvLHm7bFk47o9tBNcLfZxHMutHZc3sop5tHKGpghWT3A3FVTf58b/vxEXYtNlURmfm
iExT3eHoWuVFSh/H6Xh5Rbv6v/l96g82gVLfLGooSTBe0TKA0RTQduOdUdRWiokhgdd7Qz/20jEx
cZKCni9Sh7qJLEEDTtNfWbRwlHD/gEBkiFhTBmgysxz48E6KW5nGDZQViA5vCX7KBdnZX8iHGGYh
hoqKlqEIeBKC60jLrmXCe+vSy3K+VagQoJEQBTVW00iiz0XZorsgeVnAmpAEybNJuVgd+Quvav3+
Argki9ExXaqTtmnQGGo0iatmN53gL5OTGK4A0pd8tpf1LuHlPOlBXJLJHFSbLmtpiOh2FZbosS4A
JCkU173Ci+z2D+pjG5mDAqfRDPwuoAOYTV9Y5aSfBjHluJBdGR/hjM7IWGVSpQmQ/TBx0FkSAtaG
pwz0F842ayOBeRTHM8nlmHbuTgGhXWvjidi02+9HrQFJX6zAG54HFKn1sm3YPaONWCYIb4uWlLkK
2xOqV5gZgVV1Ki7u3W6stnGKjCKYSjKk4oi+EKR33ClzRdCR1GhjJ6iWqtfJEDu5+jToAIgt8Z+8
Nttde7GRzpxdj+px1qy4ZrUJCIBDqXrpAHLnh1G+kgpnjA6Xd3RXVTbimINcWiGbSJ3BmovTF32p
n9qF+zCkEcuZsmxkMKemrlEK9gcTt/laeW3vEI06upscQVdL49/oT1oOMev1EdXQLd54EHGsM7IC
OPQYrm6b3Oqlq433l7dt/zn/IYMdrabQpMUYY03K4+wAnf2gRAgrIA/Bde4PFkccJwhlpymTNBMB
qg+tCJ+jB+V2cb9qByO11KfsGD8o96uNtIV4iK//oFd+u5UaE8YogCiKDUInHgSETeLXobttSGe1
42lVeGvkqAnLhNWgLbUt5QX9WOjb8RSnk73Mnu9FTzyN1+KX8IbXPrNrTTZnyHgZABZVfV3QMzRz
K0b9qXyricM5OY41YQuCabSMy1LR9vL1iHkzvwK67NI4JHJGV3bioOaBF/HeRxpjQSj2RYWcACTe
D7T9GxOkvRUdNZ9WpxMg9V5eIW8XGQsiAxpxike4AjFXbQ1qIa2uJvz6b0JYE9IAKU+QEzSMljcC
enuVh4j4fyICFVs06KPuyarfMhlFk0/QhllLLdBR5aC/DXmb9T9eXB9SGJ3TEK/rMZ2XSo/5XY2U
I0V/qG9oppXXIb9v2j9EMX5MEcZSFeIQPnqBsmWRJcl/ZgU/RDCqpoCSbJEK4NKq6P9aQ8mRQ1xZ
JbHH0in/kmJPuRFv+/qXGPKSAPvX6kMyo3VCFqudsGCmRl3s5JAF9Fkn1WjBIB7FFNSfLivHvlf+
EMfoH+jljRlUt9A/SbWSKbdm9TXGHAfw+JrBC5snQeascP9afUhknJjShuo0V7C86XoXgxgBgW/E
m97jaAiLPyeGc5W0MzaxNZ4NNJXXPy/v2v8wRYBiBmqFKZ0RdBWgKSBStGBkqD1MrmCNj6BevqnB
U/+1fVHQKv8n5RJZlwGnJgJTH2n9z66fhFUNrBO859bySY8FT1JMS5Uy4Iw+Xl7arkJgIhVJLQzP
S4Q6s02MURL06ZkLGiGnSbCK6bpVYiuc3EpenaZxxuW2IpyejF2F2Ehkl5aFITo/KNhBJ+GFZ0fR
w5Q8XF7VfsaEkqlRRGsRQdTnZVXtMORTr6KYhsTh7NHQRruS3fUq8ns3tBS3JSCMq+3IyTluZG90
iXLPqDpwD0wgBDApxB5gQyqaGqd3JJnZITY6QVzjhTJYrTfA1vSao/Isgtwt8XgRKjVTbICKvlU8
bAH5iHQpY0yGUmjAnQGcHDNUrE50Nbl1wPBhzZ1hcTaY/tQlUYwhaZZRFPtkoKs0/O5Gu8pLK3bI
U+MUsqVfL07pxi7sFwpeHkf03gN+u0rGovQTMvRKXSFnGoQBrXaZ14bVWvLhN+JVjiw2PE41si7x
gMzbZIt2dJUEmU+nYxR3ueK5uV2XulkXGxtXYabqwkLGd8Wh426VLR+zoxCIBy4gKVXCC8fHxsNN
oaXhmqCuRveQok8rvvpbdGTcVTEGZo3DBnMQM80bycA/B05UYq928TNFvYlnNXfv3nYLGdui6bEq
NC2WlZ40R7uVvOGh9JQvUEwnO82u4XWIVtGs/MgvVuwZ0q1oJkqJRnkoQgUNYH0be0XlE7Oxm1H1
CiPQ1kOaIQcucUzNvkjAlGPSH6QobKESPch9XA0R3drogELeITv+DgrdvlUB3jW6UGRUmZmrPg81
afp10Y9tqdgjqi+5Odoi+s1lboP8XjSElsN/RDFXOyrLSBir90Fq84fsNr4G4inJRm/+b1CD7Gbn
NtLYy62mCKALcHJidgUzBxTH7yAFhgcgL57J2rWWcLKmCVBZBQBbn91RUstNNJQIuxQr+lZ9I0Fz
A/7EQ+PrbuM0sYvxCrwOfwMUh96us3u+EcycXdhThJUKb9HlXvUxSSs5mOzwTXtcrOwJM4XcQR16
wy4JZE5wbVtNbgpUYip071Tjkyhyaj27Sv+xIlbpMwnTVKgWRp7shz4FrO7gUDHwfLzsZfaiFGUj
hjqGTVxkqGlUiQo2LpKCePaWebZkqP5lIby1MFFKM9RZvhZoVqG8r53fY5qacmDw0tC7awE0L1q8
AYxLWCymdq7GxJjwVovG56jqLDUcAbzAMUa7VoJSFuoaUIvBjvp5wyqtEHRjRGYn1X5QCCu1uI1F
9/J+7SrXRgZzjeRGMPNaxEsQI6Rf1CSKLRlDiZdl7F7VjQzmxqSZVK/qiudzKt4NuduklaXNvlA4
ush5Ge22RaIx+Z8tY+6KUk1xFOdgRSLX4DXG46+w0YmlAyJrQvhU+oNuLf7l1e2Otm1ksj1LowaQ
QyWj9xNdfY0jPP49bSVPFnjX/ES2ANqq2an7G2P1uzHHx3LfI4XNlWoAficA7glPXVSQqLvCU9um
+s4LAziq+J7z3AhqRTlOQFEAfW++j7XTDi9NYgEg6fJW8qRQ07uRkuoKkChFLMdITNuo/GlG2mDw
a16JeffxuT0yJqhBC9S0AtIQU1dXvUNrb7ED5Odgtle3ALQZbyZ81yhtjokJZADWpZXhjLolLTaX
8BbRUfD5L9x977uRwxiMujb11mywf2Kwnv4O46mcHK0Plw+KtyDGasxjrZGhfUdY6I/SVeZriHXb
P/MYm/UwhmPBrimyAh+fZF9SkH9Wd/MfqRwYIYBzZwCPkO2HkdJwbhcVW7aUN0PkZY1qpfJ91skc
G7hbFQAvLHhxQMFMp6k+63ae62lK4ui9YRvkwXcKcAhUa1FsNBW+v+ounxBXHrN3/SSt3TxAXn4q
vlF8O+2BDrWXD0CT5YIe7HqRzeIYs7sWUjsDUgpN1UY1WU2ePgAq+nB5RbvG4UMG20c0ob7cdRQL
k0IcD7NPGltagTgsvF2Ws+utNnKYMMVUymYwqE2NUdeIJAe0cpEWWpJph3zgHGrRzmK7jTAmXBm7
CH3aKiAwhNZVwThOubsmBUgs6m13Qg3gnvdMfSduuySRsbHC3M9LjhnCY/FLDXJbsYCoHPqqi6ri
Ve+auMmhpb71FqhDvfwgXvFsIe8YGdPbDvkgDMi/Hces9NfIz5BIadAZpkz3l89xN0TbbC1jdOXe
VCeJQBDpDGca70Exa6mi89+EMBY36oS2EVTs5jJ8i0anmx7/rEy0sRxsCqqsYzUuDDQIGl+psyq9
0DFOwrXp93bs8gLbXcu+2TXGbKBns04nGth28ejo+s06+MkcNID27sqDXl2ZAi98oip+rpAGyGVU
hSJRM+fUSNMyCFQhyPXoJHjACbbmNifRqfFA5RZZ9i/chzTmwNqyIrneA52ldSjUvOzC93uAxEAC
RT3x3267xkRTDfC8YWoGTCufrf5QmWGctzo51inwUsb6NlMlS5ACoPvZZTFyTCRPGmNNyqyMgbKU
C8c0XO6qenhJstLDQPVghaLkFIXpXtZ+qgxnR7dZHWNLVqnsVt2EvKmOX4eocBM1OxYiSiBKZY3K
jzaeORJ3Hc1GImM9eiInXdRDoggWLDn+Oqj2f1sSo42lMhaFpg6opk9xprtqn0aHSseYuEUnBjC1
v4aFvaTycK8W08xpztmzjXhTgm6FArievSpHQ+/mNsPMUJ+2L33x1Kf6jSBVbiprvHBkbyO3ohiP
ncvSmJYFbl3yK/xaH4FXeCXY0r0GBlkTmIEJhpYubyzdOFZXNgLZXm1dbOtRoDBMUis4ERBjyxdD
Jbxl8aQw920aAOrbifCnHdxp74w/2iMCrcgy7QQs8uAhAebGPe9xtPuc2K6NuXfAQkiHWQHJw+LP
XgJAH6mwIr92ackxDYQTr/Vi98m5FchcPJASNGEcY5njjyq3kISK31us6oP8tkjOcqIRZXf4jRcG
R20M5v4poQ56swpqIz32Tg72DArhr7mta9xSyuHY5YULe/5ou1LmPiaVNEctTfPlvQm0nzdFtc0Y
L2vp3kjeaumvMPt6WU93A+etRMZDROChF6QZS5T95EZ2k0C66ZwJhHS0H4mrOrsKS7ECUAc1VQxK
fHYQhVTNuaomAPu5l17HY3Mtpm54Io/hLRU4fQGRqnTHTZ7uGpqNVMbL11mRSuKANc6RU+LyV772
0AG2cXgD/dFdKFnVMXdRmtU41nV/c1VkCgAThfFVg9ncOGuEFNx8tCCzekbQ3sYIeN8ZNR56buJ0
F3+HvrjQOUk5Y1m4KMzakz6OQVcAiB06gfl0HJ4p+ttsS3Z6ABrKofX5/d37i9yIZcxBRYRsUAdU
SlM4YouWuDCX4iu/4oNs8SuUu1cShGTgqwXAF6KozxrUjXLZYDhXPIIdQnkd66J9LibuTPP51JGB
qTcUz9GmTBEuZEaMPsZdt7SjgNEKWvoFsatqDY2V/NVbxEp+Uo4SVTnwUKTPq86MWOb+L70czpmp
5kF8TL7J98IPaumQQMHk2OBoQfQ0u3TMKre5RWfqKj45LEYyo6pjK8ZphF6gg5kKYDtcC6vQe7si
1VX/KCh3QqfYkSK8dXL1CgTPf1+3YcSzhiFZxCwslAgL/xt7PwKplWRHdosKOy+fc543ZaQxBiFq
UkDl6EkSrOCRf1JtgIG58luN9+CMcQha1udavrNglRHJRCAqMG60Ul+VgzZYyy+MBFq50x/mqyIo
/NHOZKs5ik+1XV83XzgWniOZbSdYR63M07bLg+oXBmnq43gEOjXskPioRXh6C/eG4CFvhm4Cnjc7
Jzn5vGjWInUggKubWgHTwK3qz0710JdWK6Asndnho2TTuRP1ENk6xr9Eq/RpvxKvy/w8S8h8A2Oe
FFIAa6oaNZ8W4MejdDABqa96fJDoM9/2LkjD6CUg89E6wSgVBtFrUxAAGRFn9SHLxGOqgiOlno+X
z5MnhlGktUwbc26VLGiUObHKzjyKJeLagnclz147n5fDRrCAVSGKXqV5ALD+rplcw3C09U3Mvjat
6isDJ32xr6T/bB47d7iogqInuJXHPDWuQfsJEtl4OlSkdRJhQv5rdP7TLrIcbLle4zczkgekMW+N
uLrSw8giOg9a8TxWZnaRCV0nHdzxbSIQZLxmYg3DGltGNOfHMU47JzTGHqhmIegRSUdswWxCCyzp
FSCw6pdWFtPADEOTs9NnISbzRYxnaw1gPY6ArvQph9LfYzgxAgOeweOoqcF4Mj3Uy6lY5DxYYuDD
GU9kSg8RrxmRpzWM01rqlLYxRZj1QafqMidOFB5qDS1Zg9fVh8saQ/fl3EF+aCj9lk21BqQxcrJI
Uh40c4q7V96k48RRyvOHDnM2jAnpVXCRj4YaBX3mmSjmg4UmcYHbcTPW9rzY8TcR7GiUcZiXKOIt
jjEqQpYMQyYpeSDkbyT60cSclyrn902mpW0UprgKC40cMg05bIyQ5HxOR54M5jEskHBq6xZroIae
tmOsh/qL+DP/hSkpp/Jyfyy9yypx3pr0+bxYbDA5MQZZWrU8iNrEHePqIV4rp5rL1Frj3Kv6yALS
nKXrqSsDSL1QW//yB3AuGTuJ1hlhKEuYpz5Wods0naUXV23767IM7iLpvm8VP560WBVxyURxbCwt
Ab5eZyapbfbtt6VCj1ScSG6YII+vLdVDEo2RFaorL1O1f7omUkUAqDCR0fz8FQgNY7Bmop2iV+wy
may4/de9FO+H+SGBCRTW2ohDwGSmATWMFK2hdalh5KWc/4dL+JDDuIReWmLgu1HXA/xHmwS1Nx8S
34gt82t3nK9Ln8eesa8lHwKZA8wSA/CcVRsHYzi7Yg0ctsjLM+eympyjwzDbxxj8akgVraok5dB6
qp+fAO9/qk8rEIAKH4jWfngyHs376Ngc1SvzjZdu+x8R/ccaGU8wZHK6GEZKDpOt/UgewiAJMHcP
JG3g7T5ENh8/nqePjDtIh6RSgAqeBZVwktTYinWRkz3gHRvjDLQmRZmgXfIgnSpHl76l4WgX7ePl
Y9tdhgaMUk1Fk7P2HsFvLrfSVLlQVXoe5MYtEk1LyssvnfVsULXYCGC0fe30DFhnBIx0Xnus0Qwg
+eArtBaL12+1f682khg114se6Cd9EwP6CYP0TnvSgejffok1WugL5KvQVn5e3jyuSEbnW0ErKxDY
4S3xa3IBZnGd2cLzADLmCA0w6TXPS++GbpsVMko+dqSpBR3ihl4GVK3hkflGH59bZD4LT0ldA3i/
l1e4rx7oOQTGJ8G4AOO3jYTMc21AB1fxTkD5uQdR5WUJ5+kjqiBockerHEg1QRr82bDXy0zEqc+I
37mSR3uJquf2gCDBa7z2mZtgoVt0FsVtpDFKEsqTvmrRYMBOKD/IYtXH7FA6lZ34+a/xlxJIL70f
3fLE7m6jIcoiHRlHQom5ygkROjGqhCxYpLdFBKCgx9nEPQGYUQB/Fo4KYOrMOVVjWYMlb1EPemll
LzHmqaJAiixADg+v+U2B4iIW9fOy0D37tJXJeOSlrQUtkRWYXNPEjRPnn9lQP9YtjwSHJ4fxy73Y
6xNFwwZM3t2Y3Wqtl+i3l5eyq4TbtTBK2AEnr5CzqAhkXw1oglh1Jo+mn36nKrung1thjA7m0pil
olxkgVY+jb2rNcRSCkfpeYvaVwrgJhJ0XCHHz2gdcJnbWWxzWCc39PtHSpNl2us9HV+Rrfg+vxYf
ONu4vzJw0wHW0oQ7oX/feJN0qLpBi0T10JoWgK9CX7brx8hdJgvhfv5rAn+tXbq1nV+XqXNZNk80
44+TRonKTu+BhdNayCS4i3JTl4ltqLyx9P1d/Vgjs6s6qjOrPNCYH5N+knLd54fLK9kToGBSTAQ2
pIIhTGYTTWkFD6k6ADWgyaw59Mwotv9AAsoEsLg6eNrZ2aas1EKVLH0cLB1lfKynAUAFUsw5kb17
q0poBEA3B0y8yNxbXdezxgiNLCDFX82kWtD714XknCLyrg9GK4UparIGfHeWtVycpwlTRAgwQjRY
+7S8A0QiYH7ftIulBI2HTgsOpuZuSnErkp7gRs0HUxWXOc+Jr1logrmRDipmiiW3v/6TJMpWEBNf
jKEuD7PR6odFDHLF1RHT8Ea/97RtK4LVtjSRo9mkrmksUHF8LHjE6DwBzMWcxawW636KA3l01im1
jObxsjZzj4O5kdUQq3PY9sQHmvsd7TcdMf1qBn+W4QWLLjRXBsk5+GY/n3uTFMWgg/IFOPatLwmV
W6nI1QEkirMg6jnZIGUjhx0rKYsej+wRcZ7qU97j8TB4KxonadTMY53dPZ2PJbEjY2OtRIAY6lAa
zMyXMkb/Xz+2vBCPes9L62EsQbyA8WDAiDSCrgHlNFrTmq8oOYdkx1fiQTte3r9dw7NZE/2czfUs
h7qth740Dhm60ZPmrgD+bDVyhlCpUl1aE2MDzGqY9SGe4G/U2o7fkkAYQ7evUmsgvoAmystL4h0T
YwhmrZTTvEMcLheRJYYgZODZNHoGl9bD2AElUTJDGEzt3aatjgReKDzcXZCvYZyJd0L0zp8LAx4f
hqcMXWfzZkNsJpmgtkWQjSStnJYU0yNIQKbHWCZSaetkSo5Inecvl3dxXzE+xDKKEQuZ3lcqMoS5
6mbZdzo9PPmXRewWjsEhjuFZFPxlULR8Vr5xCHUx7fUkyE+jUwBI7jp1BLu8KsDTgodh5ZS+dEee
OVJ3T28jlTGy+VJlRGjkJEhP7Sk70Ido64a3lPONT2S3Gy1v18gY3BYomnHWVUWQRyFKxXZkXsvx
X1PxKJZ2PShWHL2p5oFMkbXKj5dXunuEQKXAEwfM82D9/ry9SrOukx4C8pB035P8Rk1lpyx43PO7
t20jhNETosojiHWLPJiTU2K8KkPCuc67OVV1I4GxHpEg9PKcpKC6wfSsdhU7o0XbQtKr38g37mVg
VPBXyCbmuhFVMm9DKRfR4qc24wHjGMH0TGc/CswEF7fcDMz+vn1IYl+EYqnkIdBvg2ixtEc5theX
2BW6F+LJAdtMcUTs74+1dVkl9v3/ZoGMTjSwxGsPFKKgN4CnkH/Vle9E+itLvZm8rdKVJIIhRvly
Wei+Hn4slVGRLjMG4L1W6qHJ6hcSxm5WAAdcUjkTXjwxjJ7UejmrmFfLAqF9HQ1Pbu7Nibd99FNZ
Y4z0HyZzFQIKOLY203UgDCJiUgTaY40MXXRvushEe4tHYPlDN3/99zungUiFYAYFacd3hquNd07N
FBOuRoU6WpnbwCx2UAo9zTxSgr2NQ6YMjVCKBGuhMqpYDKHYmbmM7gI5WFIYIjTRaNkfbd1GCqN5
VVzneZnJOiaQSDA/lYMF2m+7c2RPeY4LAGBxaW2p+zg7rI1ERu9MwSz7Os4MYM6H19U3OJgCnJv9
QTwq90pgyFbpZgDS5ebX6UrO5SJBBx4jU5ZNRhHzpCvnOJcIcN8nd36iFIFVhfittUSQL3Af2edz
+MgKaogNYK8M/IPlLZhJUQoZQXLJ+Bp96zQrMWw1UJw0ttCbj+E1GEsz6E5qGIgORQ7mMgvsKhCg
P+DIFRng+szRTrqILgRZwCscEP72jO5P/Sr20i9D4wwmkIpC7DTmvnkDqrvna5jAYkfaRjR0+lmb
22FMk2Q0RUUOc3lb4kkOVEQRbF5axLFfe6Za28hhwhShXItSMghC8uFbq74WvIB1dx0miu/ofjRN
wJh8XsfQ6mMv1lIWmBNQvlJiyVDLKfTS4uWyOdl9/2sbScyjDEQ8kS6b0ojHheRJqJfrD9F1j8HQ
dxDkB5EXKO89zj7kAVrn88rkBX2JpRljZY/ATXBXXL3kSbMzx+SPb+ye0j9rU9iip9jKcx41XRoY
1wCS/IXAzgcRAMCJ3xvj+BAUPHmM0q/i1CjSgN4iSemsFGVs5a//dFqA1/m8e6IYFhH4A9HZ8qgG
ureCnBI0gPd/d/oh8nf+ozy64s19WkezmMxBzoKkQHnBUd1j6kTPWv6OOcevCu6G/1vtYO6vOCvR
OKzYQcqBSWufM1YI9kECW0lZQLLv8YmXJeKdGnOXjWEqzEQajeOIUfNIKEATb3G2cdf8bxSReV9I
zbxk05imeNVU3yhqu+5OAP0XQek5cWfm9o3/RhpjPKRWn2OtiRBH/oqfNE+/Ar4YmmFkN/UqILIg
GRKCHRmTdNNPftPiZculiIw9EdGBnxMZbQBIWNgqcon6klPyDSBN8ZSTY0rYyLxZWx3Y31oWiP7q
0cuAZ+IRxWr4Mx5uJt2yM/+NOh4CIo2W8ph4yJCglgjOowAt+JiBvJbIQ5pO4M0KwRb6Ov1riC7q
vjfiWEMyVeqKADkLjEYHOeQPDCa6Y2Vf1spdF70RwtgSkxhCZagJTmqZrTx66+qnnNc7QRX70r4x
9iNN+2kmYZEGk/hkDoHQ3yzjF2BY5hEnn7R/iT8OiDUcJohjE0wjBsR4nNVDr7xd3qzdR/v2SBgr
0YCrII8bkgXydfRi+DWK4/IdgMUbzD4kHq/iuX+LPpbDGIySgLlonuC5yPAMaj5heMaKOl4thrso
xlIURS1OYq51h/hYHukNyuwxoNzzGaZXeK3Ee0cEVgeUGDC6Ip1VcaWRxG2hqyhoSE+llDhkCHl2
lqosq25ExvSGhFo7tojZNqUKS73U6gFvdfkX+YYcnJ0gma00SP7G7m8Mb+zp91Ygs4FpGxENybg4
SMEYnXvkjaB5DlQSKImnX8LYakHrdIO+Sk8T/iBLi4q1YSiGhNyEzEiW0OxozmqDjv/mulx+luIz
qRqOhdhtC9oKYYx5t+hzReIUrU8Amr0ujxTAzzhJs9t5g/M3S8Z8d/mi7VmljUi2FF80maDMI3p3
Y/NWNm1JehK4BYJdTUTwBJg+U5aAFfg5qjE6NEfXy4Dmo9gQe6uO8vF+XeblkFZK19mRKldgPxPy
5npONAIuSbF8xDMLI859nwAeBnOXL6IhyD/WPKsfLq9/NyDHLxIZyQQFuTImQE7DXFzSCRiC2cvk
KmhRB+WS4eBRPAAXBuMc3DGD3WwaMQHTqMjorjgrdFdrgZJmrtDOvell8I2jagnXgk/Hj/417joc
mw6CJXT70qk5di7IUDulycz+/0i7st24dSX4RQK0i3rVNtJ43528CHESa993ff0tOjixTOsM70ne
AhhID8lWs9ldXZUdjfGpzs9brbbEjNO43/OgrQ3mKkjybkohtJ0fIVWMeuorycAgxPOhvQC9NcK4
kAwS7ain0wNVq1gLuZZNFEmayo7WhRPU9pcDXIoEFUINKjwfnVWT5kzVTeQCk/qc6q483CsC51G2
9z2gk20QBWUlFDmZTIAAAjvPMbL8XsicMQU72Z/kGlsL9Bds3hFtHou1gWUEZqIF/dycy5lo4+XJ
2avdC21rhzl7ue0nCNmDsb33Bkj6lA4UadD+k73Kizyehj1v2xgfmM1qKRslRvCPCKTQj72yOJxg
sJfibtfDXGiaWYNnUxKFQLkSbTpolTr6dRYMAZ+kbDcMbG0xN8pAInlJ+zI9SjVEuBbNCuf7OvNn
w+0SV5QTS9W/hsaDwUNf7Tr4xvuYS6aPlFnRWsx4xHiXtw9S4/UgFju9kRwbbJG2mVAPK1XATWeJ
0usWlthrjswjZeVZYV4JmlmuPREQurtYhrTibKf1owyVxb9bCxMQSFc2QtEvWIsJyhlS2ijSt+Qv
PY/FxhfhmoZNEdHMZkaRwZ196JIPkP2jk25j+pdrYuLDrI5ggswQHwqwNjXuEj8kBQfpwjsc+vdN
CFLV3lT0CaEhSSNPSFRv7MazNczd06fDCQpsbpGNVTKWwoxHafikR495zHno0K+QTXENQJskYEpx
mZqMj6HNO5pinKOloaw+ZuksAbzRobhasa790JfSnUTt5U+W9G6ScTgjN7Su6JAFJtFFQR7b/ywW
TZMCaAFpmoTEnbAzyYkZJs0kT6hXhNN1WuoXQzjwMtm9l4EhoxwhiQQ4J5YWJyWJutZzBeUud3FV
Gy+DiwiyQ71LmcgUzEMcTu/Zbn6wsccE02oQ9DnqCAi1IICdHPrluyFDeI0H29t16o0ZJnZCdL3E
QBok3OXhQZY8YJDmjPPQ2E1IN1vHwmmKOa6LEMqJR/WGFpFWnzhR0LsrCnK0astDVO3fQ+9rYjE1
YJau5obaE4/TNwrfyc4JZIC6K37BlrN9LAuzMZRNPWsI2FLnTrHqGOZ1G/Ha4btFTYNOB1B4MVoi
TEYvAVETEXUE8Q2IBXRc4kTy4t4Sf2gX2pGGU6l34tHlltrpd/kpVGzsMqEiKZZMawRcelrjL6ju
Gx64BYKo9am2cn3gCajuHhyw4b+fVWyyEpviOBA8q8zIUbzhjSZRWewZLIl8qo+9OLg1xnxgC3hu
QzAKmVDZOA8HWtQPtGq1h/Be0lpL5uka733POkggqQg4yjIGc0HpsbzoZSULgRmXFsga1P5cj8/y
OedchJ9ZKBAMt4aYa0pstTY35mbw16viMWvs8bw6doPTX9NihmGLnile/eIw4NU4dz/0rWkmn+0N
qVBjPer9AW3JxWox3ho6iY1GZf1oHmSnPvBKQrul6q1JxmUqyAeEotwlKOGe5cHiRmf6TxDp0RjT
OPG38VE+X6Gnd5cfeBiq/drG5kQZB+r7flAjfcRF2jjJt/jHL6oI1aldyI/0j/8PN/NuJMDYN+5u
UFFDyoK5SecskdamAXK4KNzVEywwmnjqjwm1tjvKGQOEom8EkCM7fRdxzTLvu14Q5HVJcLCtk4+W
YHVWc6BEKlViEUDKMzRWeLM2e5F1u1LmewHMuxe7CQdbyWdED4r2UE0cDbfdCPBeKHlb9Sahi7NU
zua1EwIyX+WNM5HXNLuHKI8FAD0qjR5nE/ei6aYu8zZ8vDU3dkWqyYhutNTXfA2d77NdBZRQJD6a
96eN7SWRW1vMZyGHZdUuFYpgslnfTuL4JdZk3np4Nhj/T1XMnA5mEqMn1cqWnlsQpUVvb76ZPH2w
dcrw8MSTxNv1is2RMelKnykVuJJw346tnyl3AyR+eZXz3e96e9sy35gqVlGfiaDX6p3wQPFTMsrZ
4EpyRK9y4uM62bnqrNxvbD/BfL/kmW/MjNMhVFsU0bJH4Uo6B6AVKAtojZwLR9og4HVm905vu0r6
9403Jqlei2TFM2MGhnAoI1tY7dM+uHsdbE0wN1GDh/kaRWp6rBXbvJoxEa6chc5oL0ihoXn7BwJg
9B2wyVeY+0dK1jlMwcwUtOY3aTV82bgtTcHhLIu3c8y3ZY6rVoQ6lH3CC/WoQVdeuFSvVzCZEqgI
ymfDS/UHILTtspgPrSqWTsirEBXtUgevY7Vq5CbWtMi0xHJuOa9c3uqYLyyShaRbltgINPAtL8TK
Nd4G7n3Dm+WwWk9EiAZZ6VEsbM3KD1/xcLPzeeVdWfR3nshddSZ3NSGKVE4jctf+e1Y4lI6geaC8
O9lBHyxwi9pSa5kH3asP6xftmkvnxPma2RGfCC/VVouwyBjE5aCGLz3BVR39LgsWB3R5Hg8vtb+p
JhC5oqJAn4KJHuEsr9ncIeAv9WXcHCSg+lOX4/h7FxigPL9tMCFDXIq0rSUpPdKxGwEkgODG8A13
8RQ35rMc0gP6dIB0LaaIsU2FHcMS8zDpwwZVKoorqr9ImNFXDrEfvvzhK07BgCaIDdBXZCEHWaRF
XT8X8TFrWnvuzsJItXTtcHr7dk/o3QgLNpgmWQaxJtYDDQepd5XYq4zvp018ZlumAXBjg3F6vTPn
MarBj6IessvVoZ2f7hC5yWG+ac+My/Su9fVzyvbU2tMLKf2RK/m46yObX8BcnlOdJAlReoLLE+gs
W/Mp01XoUcGl+oEHvNndUszN48TASQFdjI93GMSLEzVWcG6YulWhEFD34LL+zyy3dE83RpjoO+la
Zo5LNvp5eaVJL1l7sZZ2ltsST9mB3k6fHB6oXJk27gARYT7hcorURQ4RMvQqt5sqtpqwsjvje83r
peyG+I0h5js2oZI5NyY8EaoiplX24BKZlj/qOgHPrBFDRWeQzXZJba41BubBWmIiS9OG8DbM9Rlr
+nLa5/c7NhtDjBMMi6KkioTVxEABUzbU8ik7XzzJzbzQ5SWHe08GY2OMcYZI66quI8gwlvmqHH4m
ID9E365YvVWAWFTMaUTurw0YXDBK6gZqm/QD2CRpmhKuk5YhJ5zsLrco7gsN7YNwo4Cs8w/D4MYa
kz51i1ZlVUVQ4G4i5VkX1fa8DIevjbTwiDl3PZBAuZ1ApRJkkowlwCzCKTFR2q70wm71owD+PY5b
7F7AGxOMW6zFJCRSictKPESXmif5oSNfCw8GvfIvQnvmHRVvSYxnrF1FygGYLGh8GHfiq0pn7Hz1
R/yqX6ET7kd3EgfnsMtVCR5XsJhrhNDi+kfnaEpl6psMm6heZJi5lqzicXHppUwgGeiIV4ltaJbs
9XZpmwEPl7UbrN6NsyCDeUnMRC7x1empr6ym04o3YYXSwHJ/+hz3Qjy+JwCYwX2JSQLmRivEMF30
lnQ+8nonnb6TLLWNhLOVe2e3NcJcWv2kLAKoxbIj6L+sWe9s7nT8bgUF8x1wdlmWFUBuPh5Wr87p
OMs6uNIDuHtigSYaGJiiAlCCsgHUF/kDcXn95d18YGuVWVjUjGII/DKtvCvf6yC1URPEVLZpKR59
2OrOWByqc9kzXf1K/r444K8ITp/fbjly+xOYW02Lw6wommZC6WgBu5kdHmK7s5uf2cGEkiYYCabz
8Ez2J9DDcCzvus5my+mpb4JnnPXdIrbgZpRv4us1WJ9EwRI6Sz+XMLNQeeVPGRxa97w93/sw0CAC
uzJoHzDfz1gdSnkFBTAqFFH1o8yamyieA0OVLwBrKzgr3FkgBkJQTwYiBtww7IyGUs5Nppig9R8w
+YfRNfk+0nn0QdRDmKTkgw0mjBIIIKION8bgsJgd1c7c2DFuB/CVFl4Kjz19ZDtvtg/GmBg6ZVI5
lrqK21WfriGt5shSEsRz8l1XqDqTfiwww66NNa/tvnNmH+wykbTSUKhItUHz2/TrChlUM7kvtKAQ
uPBCjiGWzmdOQcSkZXVyXG6W3CE3lG5n7S0obNzr55TVXJURDBKHN2XO8RSDiT5mYiyRog4kwGSs
kzWXQpkGQslFg+5kR9t9NJhwE86qUSRRQgLxpnuU7qJLsCTZoor1oYF5zAZ7AfGrdIFuzg3vNuSt
kAkzpV5PsyhhKqSuocdoxn4/JL6Jx/dpD+UdIPN1SyuMYNYXLO3S+di3Vj78gGu2hvmXduhyN7FL
z8YVU/R6dBwVwV7oA+eokNQONU61Z6/Y+eHI6II3hiIIvUTETEbQg9FhUelsxsWUoK09Oa1VHocz
+fbvdpAJKG2ip2sjAY2GJ8O5Pj1UVezWmuEmPDrB3aNSZcyooaaqaQqzsmrVs7CaEs1Pwsum9av5
Pp8dUXw5vZxdv9tYYZYjJCD2K0oTjKTVj0l7EjCvUBkcxMYeLSnQ4e9LYeLiupJkKSs49+hlupVe
V5fSOcSbPDqLtL6axBbPKdaSVyLed46NXSYurjEo/WYFW9g/K9+zW1o+Cx3VimQQuywY++M3ZTnb
yapuERJTZ0xpVdoBZrZLzonBc3l570p7XxU7iiE2RMwSA9Mtkz3iSqPsY+S6hv5U5SVXPAEs3oLo
j9l8X2ZXymSQiuQ4rODF+aLND33MyV45js7WDXopVCAB0CAmdYYz4JaeaovEtS0OHEN7Bf2tH6pM
9KvFuB3Q9ITUPEpyOl4a+nV5plrQDfdFX7nmNXt4fq8yUTA11CkGoSBquN7wGt2297TDhL6jQ2ef
+kvZS6EZzktCuKtkAkdZT2YG6nAQWHr05dgAhmC0+NLw5WGZ5LLghJC9+fkP28rEEAMgAPCfJbQx
SMlZ/qEzErmymjxnZOKIKTRqHA7Yz0YcLJWcF+QKg+LW6Yi4V7T4sBwmahRdO6E7gahRg27sO5W7
pE+dloAFGGqXHq9RzLPHomM64OrFOKoSpKj0Cks9uUTnjEJURB9Mxzx4EXXyTxnxe/hg0UUYt5VL
qYN7lPloR/jWci5gajeP2phggoau6km29BiBm2xowthXkhVfa352oTpZUH6jRER3d+YXXrjnxBGN
SaHESp6XAbP8UCJcLLSqvRLTSaZU+5LinHaR3Tx/sz4mjkwJ7pSejvBS2fMSTL8D8kL+sP7+gnR0
DzAPohA2XIlmOGHaFUnUMIvBoBxRJcQL9LiOwenl7D3u4fHvhpg4patFbJIcA6D0kVRFVvK2KNWS
vyu27i/nlARGu/9Lo0yYmpJ6zCclBSLr0NJJV3DVdbbp/lLt0H7KZ9GVcM6rUe9HkPeVMqGqjFZA
IzuEKi2BptYEyaAsdVo55+wo7+SYQBUKvbgqcwU0L27pcURKNVtReB/qAi9Y8RbEBKtwVIVBVEuI
DwXNt9URXuI7wY7Op+f8W2j1dt1YYNjpeFbpp/Q5hvzeRjZkaW2Yy6JSxcchBkOiRwUxY8+0Bd1Z
UJtBeeL/oKGhR/PZJuZzCGZQUS1kji6fq6KvGoRJVICoMHDhRi5kESoIZFvGRXMO6SCwbaYPUW/F
vG3eK0ThC3k3zhzorJhSNhuhiraQ5IkEbA70Kh++oh9rDx55Hi/L47fR1ez50JV4APNi2/4xv9tn
jllv0zwc3jIX6cuAuemuserylvNF7t8M/xjBFOHHXK8oihEoKdRKRq96FN3MzS60W81NoL5cAOka
3sqcsZv9BF0DGwgoOlBvEpnAU+RNn1U0QR89yKhD2YaG0+hoUshdnFvVfYULV+Gkgbt7uTHKBJ4Q
gNCsD9HZqVGL7dKXWn+WZs6Th2eDcdbONGRgT2ugbfTOahVimVGg5ofTB7b7RWwWwjilJGIWWy/w
dlOlyMkiWzceEsUdheucN+y1n+JtTDH+tzarUrQEcTNfL0PwRuujlWqKlXSurjwo89UIovTl7/aQ
bTj3otJquYRERUGMFqbcr+EXNZdccNfr35f2BurdvHC0IZZKgjI9qHuN3Iaw0qE4tH7oj0fd6oLh
rjxw9eR2w+fGJJMfif2oTmKIMhqlrKYZX4FSduhT/cPMy+3k5bSf7GeYG3tMZpQZQzvXJUKnepGf
h3R0+0G7Fe+UY+mKL1x2U96G0r9vNlQyhBY1e1B0UNobGcVy5Qy0I4cEmrGhNdwlns4LXLv55mZ9
TBipF70OtR7eSfHlKixiSAyMiqDOiKzuuXdrS3EXX7hvDMvg4t44XyHbKA7jUhoLkRYZPOn7L736
/gimH5QacisJZC93IQ3EFxHft4u8UAT3FjHf2mubbS7NqM3UFsVKdVitFoXXfnitMogCpV864p32
oP1wBnAJSlESIDRMyBSzshqzuMIkwqQ6OYncqp+sUOPR2vHM0CVvlpTGA+DBC8w0pWusLzV64bxW
2X4kM0Qo8lH9P9AKf7TRVuYqLwaSappD/NITALQbcnw8qq3dz2BjiKlZ61EpC7pc50dJftTE+3Ry
T5/J7vlv/n8miAiNoJQd2PICAI2PUlF8WdvWajJwPiuzYY1LxPnKeOthgkgdFaZcJAu4fUTdlpdr
o/p5ekG7p79ZEBM3YojVzzMd6+ubCaOQhSXIqmXy2LH3regUBWZiGIqFZZlZkg7zYgC9N2e2jH7Q
MtvcqaT9FxWANwr464G+MZn7Mi70TtTNhmJwp1cNYyclhBFbe7S78/42PSZOAkmOL+OXP9jB31Y1
NoETxXJd1jDD+CW5S7WHWLrP5efTJva69kjBDdBnUlVLTCl9/H6K3lwqqUGSuH4vXmmHRHEkP7oZ
z8h9AmjWAiS1BwKaYPB5EMG9RxXVxQNjAUZsJLYzKRrN2vcmQRVZfBXbzKpEu5sl22j/ID+EdKds
mAQAD0ll0qoknUCsgwGYYNS/J7pjkjth5KAt9pxwa4Jxj6hHeWnV0sEnS3tHwP7Y5mlpVYPBaX/S
/4d9M23ssO+0GJVoKNtIJNASSB5pQjmDPjvyQD/2FdMZzhxF13pN/JEIT6fdhLNAtsg0gk99blsl
Pk6LmhxMVSk83YD2crWsHJ/nLZEJg6SJlRWy44NfguwOk6BdHVnqDOXR3JvzS0TCNA5Or23XD9/9
g60z1ZWhdkqxEnR5Q1tPMysaLuRKdgUuTwfPEhMRMeYc95qBtmc+z1YfXa7JlTHIjibw2Pb2YruE
N5ikQWlYB7b340eNWU0zz0bgLHTlSzI/pRFny3Yz0K0B5pRaMR3JaI7yoXWANUPXOPWMW9UBgNkv
D7wMdN/53lfD3FQQQGyLXqkyBN3IyvMrabFHhdee200ktktiDkdbuqQ0EUACsa8FC+ipi8LQnkQ9
vwmn7LlQwH29zkFePJodr+vJWyD9+yZPmlYpipsSJCIgEiIT3kWXWeuedvLd3sV2eUzKF2pxAhL0
Xj6gCp7dqm5ziBpLD0Zk8aiDe5NPceB87vW9rEbCULcG2k6EXlYxfRwnYIBDAdISPeJuut4uXfko
KxhU7lcLmuCcOCXvPcW29pitJMOiaWZq6r54yF7l45pYuWxpMerwjU2FADrZIlfSjXYwX9NLyjMo
g7D0j6CL2vZnMLvdVmNYlDV+BslRfsVOS8JoV9L304e67zfvm0s3f+M3ZKhq+Cf44rI0c6B/VyyV
A/qfvzPCXJ+NSsasV6Xe74TJkcvzMPqmDX90r70vhF4Km4WE6lSKRhhjuE4bLXHOHXwQL2llXIS6
5hvZ5EGzzm5TiTPIshsm0YwnBgGUD0C4j2bnPtZbfTZXv1sflrS6VCbl7vTm7bo/pcjV3mDwbHY6
kjpG8XMG/LxML4cZSmSK9iMzprM6rI59HvN6yaz7I9SLIqDUYFkCQtdkaVbNuUhEoYWQtXgoEwy8
ll7sQdL5gY55VIDo/lfEO2uPObhSMHJodRlhoGBqq0LNP0zaI6nXw+lt/HTffLBDRDYTlgYzXxUB
RZ3a0W8ivzjOohXej0fzkLutbvNmaVnHYM0x96eqJZNgKmB2m8HzqKupxeVvYVMB1gLjemsr5l1P
UOcfSP7cVLI9j+Ndn4KRq1M5H/CnmWTWFnWa7deVS4K2aGLoq18zwxrcFArnul2WlnAZ3hvueFw8
o7Wya8VNMQn0XxEHrHXmXp3KJEvqZASbUB87qTFYhtlYHd62p12EjYWsGSbwp1I6ZWC7FHwB4xB5
iQ9NuiLqX31f8EMmrhsC+L0rEG4D3L96sotZO1f9QREHqld4amTx5sl5q2IjfNktepRogm+AytUA
FVdUfCtnHt6Q5+5MiA9jo+vTqIHaGTIPqbEEFLhOn86nZyZ7PEygMIu4z9YlSiBymgfZpej26Lig
4YMyqQlJkSxBgxz0G15z9l8BsIxltkCkNzF0TPK4OBqR6K45ShCm8TCjRDCoXFIWulHb9xlri4kb
OqnCJtRb6Gi/tf4hovTQQeUb1VLVWhQ7T8DTDMyBY9xPLzwmun+JkRAjQsUAdwAr79YUWjz3RZbT
ET/jqg0K9PDQwMvtCaH//6A23l/suz3mSJMpJDm0+Kic3OSCabsDbCn1Qkd3ZrsJ9DOQALh3EffK
2XfW32ZZHfp4UpQ4j0o4q3ZmyglqPjyle95OsuD4vOsg0W7Ohj8+Ty6t9owWAByvCsbU+Kni/k3w
vh7mJjBbUW4VPS+OSjJa+vigkMHS+8ZJeRIIvI1jrgFTHbVlMVqo3UB6MwArZfNA0rHmXdX7Iet9
PUy8N+WmzgbNzI+9MwNw4zQHOYgehJ/zEekjiBnUSymQeVBfnlEm+oNdp5BnUQE+tb4YcFkX6dfM
5D0R3/LBz5/3+9KY6F81BUQz8jkCVtmajgRdcsg7uOkTnQWdX7TLzmkC8PLB5UNX94o7PpcQm0/+
CjDvv4C5D8xkmQeiY51Jg8n16gqtBEtee1spnvAvTszmGWOuhVkwek0toaPyTxtm9vOXAfpFphv6
8eV0nyGUxT8xrnfaMO8wmcBixE0olgmuo2kESTu5XygjgMYp2X2C1TFbyTLotW1X9IOQo48LVUrV
Lr4WQGmVj2ASR/NAcIqn04v6RCbE2mPuhiTUlFaqwiiActdwEa/zeJ6RCQlZKkTrTUzpRVy9bXSv
Equitvo1VL4uTdOeY/J4+q/q6R9/DBDXH1PCtCZCk4FT5Dh0kRt35HWKRd6CT8cbwC0+2kCJKBzT
BrnSbGLkfPhG4bqx01v55AgXKjqj4S1vHPLTdA+7LiYOGOmkG6FQ43K4GRC5JV8PylfxiwqU8OyC
Ss5vzjoEJh4jAufG0Ni8cOjaKpL1+h8ML+1Y9me0Hla6oLoMTrsS9f9/D0OQD/64sXI4jlkWNgJI
oftA8dGKBaJDPvuzt93vWMOKsklDSFBghI+szY08HcPcK1bn9Eo4XzrLyZh3sr4mAwJqvT7F4X3e
33YFD//JiWKsUk3cqWH2Jp4Ylqs1Vk9gY9TK1h5ENNZG0f+7BTH+1/cQ3sJsXRRI/XMj3IrdfRZy
9oy3HuYSqntjXCs8RI6TsLirEb0qkXGJcSwbV6BVhsWP0yv6hOn5+EmpLE4rnExMj424z01/9rJb
8FbYsVf78n0S0EdP98Rzb55TMNeOmISzOJVYoKTYwvQjTX0MMHLuNp4N5oopSm0akwS560q+ha3p
FqIXSjwjn2quH7fuU/8uBRwqFUN4g3gcg+wmvSpuKHJiPfzS4sPMNF4h/szjHqWB9VR8YG4aoTMG
kRRIEgAINoTKShWeRhjPApOzDlqS5i1ZERra5wTjm9X8/bTXnT4fNCg/hrg8jcxFTEgYFKFr5jdD
7jXqX32qGkuyYSRtTpQawAGiY4Q3dOruNmrvTy+Ddy+wj88+F9JULhqq3BpDhH32QaEEQjZKOhu7
vJkz3u3Htn3aWIraPsILMA0AHQUnGkkt81ZAGmpY2mUODSSKm2nau+KF98r+1CFnfP1tJzZFplUo
w1JMYZtc1MF0WJ/6M/FaOkT3VJolxs1bvBgcvrTTLyftLcPbmDRKkhA9gezkCFIna1AXO2wwjymN
3/pYPZw+SY5DvkXJja0IUrhCM3d90DfERlH/2NWarUvhzWkznA/rbZc3ZrSQmKM2iypoxQtLbvxQ
4/Ix8lbC3B+d0E5iJuK9qX6dnyFuD/rOGEMsiWDh2X6e+4k3nPGYGHk2mYylaNalHAqkglX2VGWH
ckRZ5I9Kc6D7llRRUnHNMjGpbCWZZF2evL1WJCd3VlAsqNAZMI79IYfI6umT2v+0N/aYFLoOS3We
QqRH0ePoUJihcSlf6dYKclAUCf7E/TbGqN9s/AII9zSLuzQ/Zhkw2v6gv8Qab0G7icXGBj3EjY1m
UTMh7aPi2HrSYNWB4sR3cuoOX1p3dlN8xeWbjgqmrbjVwV2335hmfDLLUeJs5x6lpNbSqayfI7iQ
OnjqPPMAyPCViAf16ePbzaE3FhmPFJU1MxpIUyBUal536P0JIx+izzu33RC1McPcY/rcRUKlFFEQ
DcKRGO2ZaLbXfVKfJT2XFZO3iUxOQ9KlI1oaR0GYzQ+LaDi1zAN4737HkDUAAApcGxA9/+giXVdX
GKeGQEDeOUl0FLPzqOX05OiOfEpeNiYYL2zTTpFzHZlZAgByCG3HrrDFuQw0o7H16n5UndOOsF/U
2RhkfG8tq2WMszn0M7CISYF+WJ0MAmPQhQkwveJpBxX1TEqlV94IQXwhcGcB9isRm1/A+KIQ1ss6
AbwOnP5iKx5lyWrh+qUVWvVx8nmF4n0/eT9ExiezHHNUkyzmR03+EfaDs9Tzn2TXmwUxnji23ZCa
Igo4Yq2AgiX1o1ZzwOvE+YY5rsImV0Kny32b62AvmGe7AyNW3wKjW3tJ9VhMsZWTx9Ousv8Uel8X
m1+FUTktQreEvmbNKGgoTnSEvpStW4vzf04801T9xNfAZlWt+Y9riEcgr/H0ilzDLQJaz+c997mr
Yy60TAQxSzasob8cUa65pNQapqtcUHINQJ4vE25nkGuRCSeSPpBp1fCtU24G2qzWv7SRhaCCVuTi
K9A84fXT9vtQmyNkwouE+btw1UvaoaHML7mneZmLYs1T8fOX5PYQ6H56M4kWT3CNEztZXDloBdVG
Aur2mGZXgnQURnfmic3zTDCBJNdmDCGoSEmkWPbi72JenvXg9jn9FXDCx9sOb9KETi2mCDoxUbCQ
+tjkoqNkinfaxL/kVr9DFEsltcyTgl4FAoiRay2KHBMYHuPqRytNo2UKrb0YLwMpvyRa69e1aknT
YLXaxKkQcxbKUkoJajNU6B4WR1JeSkpiF6gYcdbJObC3MbXNXkrmIigi3cvWoWo4uj2fiw+VLdjK
AR15OnYHGgre7BlvXUyivACrOuRTA6PoYMSp1S2cOLmfSP4+vTeM1mZVlbGWkbpSvQPDaTrRUwEK
RO1tFW64FAC8tdC/b02ZaduHBBvYhZpXQDVcS3jOyDsj+veNCRBI5mvTI1OsW79Qn1b12YCuN8cR
eOtgkhDdiM0OUrEF2uODG0F4D+BXwTLs2Y790sUwwxlvXpeX98hMsIh7ItUogeTH5TA+G7EV31N2
HGTeIOXXA2g5uMrXerH0q9mtPDNoYkxUcKsGdF0n7jdW9K8apygGvgx4+ufeeWtZY9JHAlZpsoSf
dHS4AjJxFKys9Dk7Tr38lGUmR5nnsoW4A54c4OP7Rp9vsddbaL3+f6QAnPNlUfbmPLVyM9JhbyOQ
dFqr5Y207hcb3282lpmuXmYB2HD4qXqx2C36AgUd0grk2lJBih+fYbjXErj0ObxQ/UkBIOolY5Zl
1H0A/sIATuwJqyVd/tKhIbfcZzedRzhxbgqTpeSG0JBUBKJZBjcuaNyk3MtqEUNMtVUvgSIESXez
Tvccb+GdH/37JggMbWkqpWIkR/KwHMlxOFRQPFZGTIRJbzW1jMssv19Q25wnE3eqsVv1UEeaLt7M
yFJKr+2tHgD1+xZcSGCvvTAVqIJYUvCXS2VC0dSNshEWSCLoMON4l7iC3QgWLR4mX0SMQue2LNoc
m5wwoDCxaA5DvVlH+C7Rl6fciNxoWc6SQQNGR7zOc/GlyCVrzXRXDCc3kxYwvGhQI58pDyMA+726
nq+58XT6V9EIcMrTmHeSZoLX3Oha2iBGm+2s9zVwdbYHLiMhJxIpTCTqqyKftBmxQUXPknKqgmj/
mAUS0HigaXBOL4rnViyjkTanvdwJCPv1d/VAp+7ns/yFksmsN78UUPnzqpyNZAmOjLRRU3R18qMM
PtzkJjkYB8pc03AqB7x3tMokNiUJZS1pcYlS2gtwXjjoVDk1xnBDaz4kV39WQiKQ3zLBdqqyTiuL
bQGKgbk4LkcabvWANsRkLknOvyzr3Q7jhxgVDRsRouPAHNYoVkmgOJ/t5WpwaMEqdGVOIXX/W3w3
x7hjOuRzn9G6ZhV5pl4EOaYhDPmSdDEn6dmPqb8NsZ44SY1hSvqCmJqL5wOYpoNYBtv0aX/nGWF6
YXmf96Rq4O6Vkdyp0/jYlyLnk+JsGOt2TVGQFEJZYWBInTfFP4eV2KXoly0vS9z/jt43jLn6VAyf
tlo10b5/4mOs0l+PILo64wF2/yVEvNuhe7q57DQ9BRplQbU+ei1iuwwKfz3D5I3uDJFTBMRrL6Yz
blziHRRz3U2knQSFIsnXK8hzUGzVfCZdCo/qXXJPvNo2HZXHVrH/TnlfJ3PTyVIWqZUMyHBTuItN
oRSyi+vOnSQLeHkvv6wvcc/akRNxbpZ/SZreLTP3XSmQVgCO7BdFVHdL033V0S4WL/YzT+Thqf4l
NXw3x0QQU4qlWZgwXrEctWeF4pbfJJjFgE5SAXaLuveFec+lRdi92DBZAXIXRTOhNPbRj6aoLgAq
po8z1FpAYnwFqrTAuKHkbOSS95Sg/9mn23pjjDnMvh46aZABcg+XoJL83jwjdfAHsQQU3pqBSWOI
lDPbOIUgS41Tow3Iqrnpy7xW7mkDu5FkY4ANvTEUIdJZJX46preGMH/VqwKUYeFrro6c3unu5/Zu
ikW/YSAAHbkRd2UkfdEL6aHWW04rczdabSwwkZespgmVxSEOZKRP/3RY/g8eoX0v+30qLExJaHt9
RYgH9POZMgIrL9HPrHeUG9Er3eSOq5u3X7TcrIuJwlKfLn00YecwSCd5qlv9bF/iV+M2CkaXIoSX
3moNjmN8Gmt7665vjDIhmdSViMIbcsQeiGTdFo+N2zuLC76Dn+0Z5CwuKJt85xC0DDDF5+RHCDjz
NLy4K2e+57SJMqTDyOOoloZg1V4oWAVKFP1ja6Uu7oTr/8x9yK6b+aqTQZwGIBVBV2kbVyDjQEtS
nKwGwLrczUor4rL37YeRd29iIvNYoIXcrUA7FeW1ZmIOtL2I0vvTn/l++N+cJhNIMuiEYBAYG0mB
tYJVgpk/OuSQ/6mc8sCDU/G+QyaoNEpR5nLYgcsRsj9gNfmVNfi8kSmOd3xim9LTsK66qE8BdkIp
7mt+NwJOK9nE6aGuBTYTFZIoh4Zzk54OY7LIBJlZk8HMEOGNRqQCc8Gm3witc/q0TgdlWWReFXUd
NapaIINsZ91uVSgONombrOeGXnKewbuLMTUIhkG3/vM4ohlhtKii/Swp+x9pV7YcN64sv4gRJLiA
fOXSTbZauy3JfmF4GXPfd379TWjusSiI0zjH8zLz4AhVAywUClVZmYe2fW5z0QOJ7QZ/RyrgWlMZ
qJMxZry/kCVQBuVDG5XorY42ZGrG8ueC8RQggIHj09wqTZ227xxJe7y8ha+duEuG2co3GSWVa60v
i744xVAOuwGTSu5NGB951JOiXu08XeJz1y8N+O/JbH0JTRLfh00rrPmx9X34GYwpBnz4sg5lpfc/
Y2lqE/SLJD6Fn6PCZTCl0LWcVbcb0P5jOOG/oCzeO33KxiR31M1IHwEC0CRfO3bfyOfyIHuANxx6
P/6lHwE6BKyCVXdbtJevhc0u0Xq5o1+sqkLNdMZMnE9wKBW/cJa71jPQWSgO+VH4cBDY4xuyctFa
k9YYQLm52TfZ65yEvHJCz7+YwpNeiRmh2Re78EX5juywKLPWpriM8/Posnm85POrEqir3U2HFagV
0tuWKx20h8sevXdNbD7ra4TfODQASJrRFkTyO+W+NO+16TEyBfnT7jNsa4Pt9saGqS60UHXA25LF
lg5xYB5lD1Uwf41sPbPlF+n4CskJLq/sta11aUu5s7pqWWENOdAIup3c9JI9OcaRHjAtOmjQzl0d
xUltKCFA3zXErZ+4i2iWR3BkXvdls25Qemo01o34pFZTENVQqVOIPaeRE0KBnozDk1bVdiSJOLF2
LzBIGplgxaKYoOafK8WcQglhYCkxue+kv8zKy5XMbpbRKdBqbA27qj5lelA1CJK52zYOEQaofXd+
+wlculNOSlVRXUMq+YMp2hkOBItTu74yY9vqgBxdvQoDRmCIgEShqIEgss0Fx67vq3iM8zAg4fOs
pHaaxG6e+T1mk5tR1EQWbjYXF8dKjyntC3TDwTG9utOxvKU3wNoc1BPUTV0omn2/7Nd7l+v263Kx
kGjS2FsFgyxjknZoNLuo/csWdrEFGxO8kGRSDmoZrwUq9qhzZqfwi/Gp+oHutJP7i6/fMXr32o2P
k1CbeLdEqOCVzWTa8DDle/JjAd4jpVxwvxLMd2cwzohMNbstXBms+BEioGCt+97yZpHbTmVSZqXW
WAD0MKEEmae+tM1gfsAgLyNuTb9GWCsNFl90qQkM8135zOxzmkTAjPSrAjaPR9K+ZOHDRH51sUj0
Yt9lfq+R7873WdrQvhuKU2bOT2uf/arAlHd5H/eSy82H4xko9AZjXguLObK8uAYoPLTKPCpZYLaz
e9nS7r4RQwEVhaWjZM2FdUtNlThvsBhQfwZq/2uJysyOC/qQjsV5boTSMru5wMYe91gkU152TYeH
VOWZYGxQfDb6VXvNWWET0GJgj8geFzp1KMpUSED+huOqB9WnN+XVCOAeY7eJHoU1tb0+JNjmfu8n
Fy5NSpSyZi9yFbDBPihvW0BIFS8/ifpDu164McRFSpoaszlNSnJKpyszW+3Q/HLZM3ZzmY0B7ijH
RrTOdYpZC329y8yzbN2GuaCnsPvifdstED6/z2UA5ZFGTQPsir14x0/lbYz4NCOX0M79tYipcRfa
sLXGvQq1RQPfG4PVjId0tAFnQ9GE0dpNyFxAenSX3jKVWOMwNvZwlX+FT3rtUYSnu7ytBv9uXLR0
7eMBYEFpUa+UIXtUreSWDIOgkCfcWj5NNNdxkuI4Pc3g7dav4sOi2sq9BVHV2gkfatEj9XIcgeji
+y+pjaaSDCBlC+gy27n1IwJXxAIExfTSS4IL9bLnf2CTXhRAp8McoT5UQJ+AL9kLAVi7L+Lfvm/w
c5sLpkUhyaZKPrucq4fhOL7GjOFTcfijc6yqsqHomqoTkwuIEnQo2kIqQeXRvox9Z8fN58vnmJ3T
D4n7xgAXAQ2pqaghh/GrikEH8IeKdErs1/vJxsYOF/lIj/fBMCDS/s24irjxQDugNmevQWqq1Cgo
2JdXtu/jG5NcDByGWBrCtsJnOpWf2BhV5hTnKuidDNP2ojbb/sMLPJ9oWSigbeIFbDJIjMcEas9B
HrxCsR6H3sVdchrOUOk7KoH0SXvohGvc9faNVe5ghZmpSjHUik+SbxwzX7mK/loLuwfugt2Y8vdG
qOO+n4RD0FqF0LQCND8XJwGdnFc0LhkGagWBh+K3zxQk8d2BiZXUx6xzRG2+/UW+WeSKaVYcy0OZ
q+hl089S8qkrBHnpbtDdrIgLhtGoNelIEmDbEwtdp8woP2PM8wdBF0rwPBethPtc8RJSImkVuoaj
trqySTCnAgY8QY9yNz/crIcLGqskR7lW62jGF+FLHWmeRpd7iCC62qoJtk5kiv375tk9Ej1f1KWb
/XK9o/J3Whs2xoFscxaUTkQbx4UPTQu7Pq/gdEv9Yy1jpxHNju7eUJs944LFPGLSwCjMNsjjJJih
IWyntLFVOT2aRewqtUgcZD9eaKpqWJoBKgWTT6DamK5D/3fq+WU8jO58BjMIZuqKya4ww3zUrixM
lvxJTHyzynfwJnmeSjVRUJd2GS175rEmgmYz2bDpSsTVu/vRNsa4SCEP2qz1cxmBgnNyqnR2MhGK
Yj/Gb0xwoWEZjXrIYtTZ07PxCrBjfBxZ0ASsQiokyttfkMHI1lWTyRW/9/awzUI1DwFbZCCo0u0+
S858PzqDG4ERcnkOnUXg9ruRCWOJ/zHIRaalUaO1Uw1gXAGHjqLWyYfM04VSTbvPoI0ZPixVYx4j
m2fSABifYqIq92ZAgvoXU0gNH0SzRKJVcfEJTPkQETbH6DQpR6U5oihqD0XjXHZ1kREuMqVFkdCw
TNPTIp1X7TqMHpZJkEXvBr/NtnFBKVHXUp0h0OSbZesmM5RB6R0qDV6ViqTGX0vSH9K0jSkuPEkJ
TdU+gwyGdmR+PvqgJkGMYEVVUU9OtCouMKly2RjxuFC/VFFAXB9Wy0fj2l4m0eio4DTxOrJ5Kqk1
1aAqaHxeX+pPul85yRFiDVll17/kgwoSFClxL3uFyCYXkuJGLxXSSKCCbP0M1dBE+V+ZT1nzWXn7
Urx8bG8moxURyHrIyqlWPZkQm2Qvl1ch8G3KhYUqrJpxtgbLbxuXRJ9kMMbKAt/+h8j6O/TwROu5
lcx5M2KaJj0zUhz2NJD++hugHTqyIM4JfI5yESFqw06bOxYR4vFUdLlbJ4W3Im+PssPlrdu95zef
h/2STcISGvC6JAkxN9YvKFcrP42ieolMyRnC4kD0+XjZnOhLcSEiUlGXN1I1OUXqlWxCHKsu7bSr
7H9nhYsOhqR0Sl3iJOnjVaE+dtG3rBPklEJ/4MJCEkkGZJEx2ISxKuOkozIH+rJ7Vo2Jr8S6Jvuv
jLfvxBP2rfKgZGPzKgynHgADe4wf2+foGtUyp3K1KxBri15wgk/F8/fJlTR3U6tHgTEXt500HwnN
Aknt/l0E4hkHmp5I0qRmaCmsUCom813diqahBafJ5MJDNK9GAQZhBNbSOEZrdFDmqcYorXpDy1l0
oETbxiLu5kBZa4uW+Yp415InY7gu1HMhIi8SBG2+CKI1bapDrQMzddXP3noORYRSor/PxYSFlHLT
5Lhc4QC21HwnIuK0fW/WZSjNaAqhisXFt4UoIUa1tNBXBzsFeTjrcmd2hnGQIsFbvXxIrwBv9P4g
KmyMcssiYAsgZW4BZl4MJyUsXF3vf2rL98tWdlFmysYMF+JGjDebUQEHkHzwqCQ2NE5uLChw614/
uc/LrXxgvTl0k87ZwZ/swU5+iRrr+9WlzW/gAuBUNNE0NVMSTMUVXlJuf7v68p1+nWleBny9mKJh
PxxuLHLhsFJpFpMS12P8/9djCCSMvZ6MQ30MnVmQK+166G9rH2BSEuBYyTiHGFKQv1T9bdKKSu27
p3hjgMuLSA6djrkAP6pxz2ZKh2P/TG+M2O5cJqHeOtOzXNiy4E4RGSXvQ0dMcKyLFudOipXnuQSN
sJYrjhQ9XfbQ/af2ZnFcPExoM0R6VSdBA87ZMahuCq/7HLq9DvzO6kEf04FW3r87faiTvV/crIyy
Yk4gFTT6woE8nx45siriDmZe9uFZsFkZF1egj1lHdEUZv4U2SBG9jMo3gvRZmn/0mPIau4OpChEP
bLcu2eTCSicVdTNJRgiAtnlk+tlQJpExLrg67KDROzjK5e/H/uAlg1yAkWstQ3MyB7lHV7sSMHTN
7I7zbZVEzmVDgjBCeAKxas60pKLsLgPOawUbUHQK3dKfHYL6SPf9T2aq3yIn4cnEkmLJo3FI0lNn
3dH5uxz+y/Xw0Ko26028eJCzJU8KAPzlo+miIO02boXmFcaAhJKw7MRe+FQ8skpJ8tScLJTp0jMr
gzMAd/XCECjtMTqIykuic/0aozepR97FS5RNWF4hE5fEtlrWdqZf69Qv9JtYl50eUoPLS1a7kak5
8niY1jtdFVFF7runalCqmoYOtRLsyeZXqMbY57kBhmRIRjkarvEBPac0v85lcrjsn/vx8s0Sd+eE
kDNIUgJS/Az8dkpsS9MCmZA/Csq/jfAVwmSRQgttExTbFVdvvLL9bsYCjoR/uDypoqD8KUOBjbtt
OmLSMTKhHMzEIc0TxC9R91xvXt/8QkXw/V17M8bdMqFlVAMgv2EgWSdVctqhs4khilG7cgkK1Ib+
syTujqm6QemrKpaOkyM7f8/EZ9dsGCm8q/3wMbkjduypyBAe82MuKAfsUvhtjXN3TRr3oJK1wtCv
MYf5RG87sMxU9+mjfrPeqPfLS/GpfCi94laksfQPAfNt1dz9kwDPUKVKA53Ul8FLwEAgOSSg12wm
lPiRKxrX2U+D3sxxV8+SmvJidEt0mpuXwTxLi0BRRuQq3E1TUNp1MtgXQV7ra+RLm/3qRXK9+9Hi
bQlctFjlNW7bYQICZF3dXjvP9akwf/VDK4r9or3igkWU04WskGHFIHIb1IfyMbwz7+Sgcxe3OZjf
w4dexCAq2D3+tin6de6WfsA9nfprds6KB0nYv2DH6OMF83v7+AsmWtJsMnPkqd1ilwFD7Eiefm3c
KidQ6B3Ed4xgF/krJm2rrDDKBhlBGTmq+qL1glHT/SMEmILGGqoEoj/vr49QIlbY1EBv6rZ1qxyS
K9C0O73XftORl/4XfepdCNKbPT6+F1Rao3jqmBI1wBEYi/eMcXD6drmbaHm0sLVVM3mYNUntRaoF
wwS73r8xzgV+tbJatTFRqBoL05HaIIOaQLg65iDYVZEdLuar0qBpU2Ei8UksJ5lTB9T+K8YzRZUD
0dfjuaiT2ISG8wSy3vFAfmG2KRhRlx+9FSLwwFk7ooxu94ht9o8L9JEmW9USId8visbvaHWiSImL
MPMuJxq7Xr8xw37GJqWpYs0wqmq0/D7vnCJBprGKaNhEJrhQ3mAsWR5X5G7lfFXMo6MpuSgC7saK
zSr4aN6k1Fp6nCzwJLU2SASQzGt2+Ig041VPRYjuE30dLrZDRZQ2VoUqBBNyUd3uGiL2N8lxAElk
f+yeoTV/FAFbhQ7IhY95rpZwCaHqvd6WwfLEuHhw6z9E5HU2pT5iDv/f+IbKg/LabOhmCW3QU7EG
pB9tSYS53p/7+f3dVD47HMZiUax4SE8QGpkmV0sLCyUyvWmoH48tDWrNUHwI02Z/JaqyPBSZlYzg
xjFERZf9NNXUDBn4bEU2+QttGC1pbvOa+jo96lpum7kXFYEmzcDVn4kFZsnbPr7NK+KOxh/BiDe2
uUjZrZk1DZPVBbOa2Kl1Pygi7av9nuLGBBcki3SuRiWpo5NmVF+kIpLtRgqDYUGxzhyOxAB3YKQf
9QhNxjG+NQldBK60n7dufgE7wZs4k6ZDhVlfFKq16/VF/srm9xsnDOpn5SFK7OYMZgy7OCQHIR/Q
bmjYGObi6NiXQPUbIas82dVT/Ql6CNej3R2kr/mNfAbLiH/50OwfU9OUVdC6AjbFD9FVkhaC6MHI
TsUvlihnJzOIrlnNRAWYNTmIWEZ2I9HGHLe+3AAXj0bA/jEW+HCNveq1bVERqpPFMz4Zw/QkdBBl
TDgaPBdHmlm5rPRRejLawRmn5CWqAP1ZAfE0K+2GNMt5JC0ROM1OvRnii3jtgEwWVTWDR7+rgwbt
3bWLQdhi2V8ZZ7MV2eVV+QzR8/gAtgC4q606qRcqXujpbvZruhKF+lcU//ulv/8RnOd2M4iAiUWL
YM6dtfP0W/2xRpYdH8bQCf3ibGJaTj3JL/q9id8yX0O9y/2fXer9T+C+sT4UupoNcXTSlbN5BAnF
CUTB6AfnjnzALAXmN0SXzUevem+RSwsmHSOX2dCa/oSKaXsqlL80UySX9NGn3tvg8oKuoXHeF9jY
BtxciLErxqkj0HHHP1XteoxFAEqROS5HSGeja9QEd03Zmg9ET09SNDpLYy4oCevnoqu+tksmeGXu
XHDv18h+1CbstZrRTKkEqhQ28qNeMciSfiRuehJh2pkLXPJSLjmYFjlMi7wPfVL+knA2ySii49mp
wb1bC89RV+u5JLcaYDbZYvcu+QV2VHcGucBi2X+fA+OAcR5RoVHgiTxtXVMpa6uXkuQnSWt3uLBw
O85CCcyPt8T7tXEXpJrWalITzBSGX9dDhuqGnLpTbRconqZe2dj6l+T58qEWfDCepy6NpRw7yiRt
wUqnXRFAFC4bEG0cFzS0sJyoBfVVP+0VW6/9qhideBJ1k9jGfPQ7i6gatTRi8QSNKalUM0xLCSwe
bTDeMnpIDVKNXdDclo4oFn9867Gv9GaMc/JktpZltjB6amqh05XuYAFR3il2C5bZy5vHgsGFZfG+
ntZ9mxpq06OSOD+CEO1rD3ooaqWeQjtP0qngsbzrDBgzkDFZqlj4z/sw0XTlbGCSQQp6/TPUjetU
5AwiA1w8p3JYT5OKs1tLX2VQ/kbh4fKG7XrbZgVcMI+sjMpSmccnUzfvhjB21yI6xJXxJ069McMF
8RnZSUFBhHCKSo+qrVs2V31rCozsvAbgZxsrXNQuJDnrkkbCfYvZLeTGTgfy596ugiVYroS0dLu+
RixdA1xAR97IjtjmjuhzWa+bFV696JBvRTuqRHEhTMCLUXzKzt2XHn0cJr4++bLsXf5qO8xPbKVv
trnkpo0UhpOD49Hb8pPmddcJahqKY91QHOMFYFcN809a5Vd/Ev02djmH15qEABXal6elS48tqZ+K
8g80obE21TKhtqZSEGZw7yqoyZJJHg3pOB6UAzjqfKhQH6sA+SJYKjvBCd7fyY017iuCxDAsajnC
dE2C96MxzF8kSz/F6PQlEgmWtHDSBuyxi+F1Zu2SxbxepcYFRNtZzfmKQo27iNs/+ryaSkzDUBTo
zXPbnKX6VJDeik4Q7Ohd6wc95G4c272PX3TQErt7mUHvhdLBJDhCu+FAl+HPOqbVCf9eSPIiVTQJ
3H3VVHm0pkFHb3tVZGX/oG7McJ84tGoztyiEWCdHOVgHxTa/RMfOlY7VwYzs+Cg4LR8LqvCojTnu
G9f5uMyxlZSnqSPOWjhxclsb32nlWkbhTdaxbqCZXQo+4m54wBydgdFtGYVj7hsuRlmG6wBlIbpU
hddq8Rq0g9E6RBu/1ckS2RXEygSdwX1v3hhl33cTk2odVZkqLFJQOckOa4+nbqjayxeoANHr8oZ1
uCzVVh+l/71YiC3eGObukSyOBtnqkIhVC7CopXFNFOPl8mfcvQsNqqqmRiDRzYOR60H+/ztknLVD
leMB1fx12cJODQCrsDQTlRPFpDLPTy8BwwagqRaBhovJgDPKEfOT7g2uAVnLyFV/CuwxP/+QrrzZ
44fe03WVWkkDY89yGp5UKBuB1dRCGsZkEoQ6Mjs8Bmx1r4uzEGFN5rEb5+glklZ5xfiBBrjA8Iuc
AMO6y7ziGH9f76uE0QowSqfYCx1RX3A3sGxsc1ezhQLhUoZLfLKqe4qWkHxfiTCIuw8dVAINcPgZ
uDp4CN8Ukkwh9QBRnidUOzCRcSquc8UbT+bt/AQRctcsbOkswjgYe0vbmuVcf1RQCVzwBgnkppYO
bTp2jz0U0W+T1EI1MsxNtKX6cgbCohii1JFI4dcjvaJyZWROvOQQhW1rtf5mVWl3ryvR8CJ3a2qd
lLGU79Q1z34205xUthyRFrNHkMP6q9fUrnOUckgf+yTpv6VpHl+XluQthXZvhh3N7CHr9atWn591
KTQAao4bEI4Uq9baUa6GrTvRydTcUq5XBzTfDZzbDJVDFcamb6adQd0xX+Qn2AUuY47TeHGBP6Oq
HVptutp6mRnrKZSzMsI0XjfcNF3V3LeWKZeulmTtapOqUW+7Zq0gB19gQtbLWiX1DOiCnlcjieYg
16zqIS1x3BywX8ir2xWz+cms2nZx17TQ6eciUpTQk5toEaAb9kLz2xcz+fJ1QoreSNZK963wkKU/
Zat0xvrHMN0l/egKjji7W/gjvrXF3T0T0WnXTEMY9C5kiM7dUfI0G9fNEfnMSTSbvoNiRf77+wjg
3nl/xDGEVwDD3oTBcoIEnLdC2Flf0e9aHQYRLK+HVHiy98Ly1iT7901UgdiiHPcKHsR9eVuhWDtk
gq/1D4uCDiCwuWA54+E7URqTfB2WAh28COzP6e18ZT2Y594LX9gMmUxt0SN//0i/WeQerNKq1PE8
NSnGM6/qwWuhVFCHgstmt0qKHsp/lsW3eWtLmqD5io2bHPUHxqvzM9OrXq+aU+NIHnUoXjEnEvRX
3YFRXbd2Be0jZxWpmbLw9NFB334Gl4ulfTSOrYlJlab6qZHSXqpzZ30joCYSnIS9Ws12vdxJiBOq
znlqAVY/H2qsNXaQ30Z2Y4HzihxYci8qromWxp8Gq6vTwYisIJFuOg0IprByoKTpgctMsLj9Q/C2
idwhkNbFHErGxFuvV7VyiqPHy5snWglz2M0hq6wSYwERgZRYDuwo8brlrsvOeLZfNiPwe4u7yjKD
VjmBdJMvj26b3q7TuY1/XjYhWgmXhBRKWFKVpvEpmaAnkdReXkN7IHxS2sm9bEm0GC7lCC1twAum
Sk9kCeTxi0aPcfh02cQ/pBxv350LFNOINqiVkt43Mhuxrww0L3+sITJF7Tp1VHAij8faWTrMHf4r
j/uAN09mfTWNVqaBpaiuQX6V03fB2i6f1w8cnFrW52BrwyAeo3kumQBIZ4MQ4lW7ETge6dxYgi8m
iPQfODkHrY9Lua1CnxEXzGfdj07LF3qtn1SH2BmoDccvf7RIE8SReGfLus5Fv0mv+2ZAeQDSb4DU
OApmI6IThBpsCol38iwqN+z75Js5LgaqWajUi65Lvkp+NeQqTZ8t438eRGApwJsJLugNQ9SUIajw
fKUcnTmJDmAzEvje7jNza4MLdzK0/8A6lSaBfGSzHJon/8WIf6zPWTADV6N6mWsFiiBysD/68aJ6
WxgXA8lI+nw1J6j0LY9Zf9QaQfAT/X0++M2SotVxB6Yn8jSY37LxIPA10cfnQl+ntpiSGkPTj889
o5ZyU83vrzT7CILgQ/FogFDOEdU+RIvigmC/yDVtpy49JepoT71sr7knWJbIBBcDu2XSiioCJFO6
QqoESvDQVdB1daBmg+xseh4n2/h82aZgJz8w8hVzgtdTXJ7k5brXftbjDyKJOiR7RaONjxtcZFDb
zOgxGwr+JelAZQ8AqBjMiRU5mqgWLcQh/ZHEvaAcuX87/vZxnr5Ayqu+CEFS75v5oxWdDUq8eTVt
s/uzhOXNEBcl9H4BJUgFvxjrBlG9fiiX8o8+0ttznHN3Oq1SF06J6eetT+OzNa62rIsatSxgfgwK
b0Y4/27rNdSKoWYaq+oBrAie9gWMmiOcD/Jq17FIVXb/+7yZ43y9VUndEMLMKTYkc+2krR0yPdVC
4MZuKWr7rGLuucn44igtgIvHa7x96aAcx3oLBsQklkPzSo8kmoXagRq9uzYMdso39tI5lpQkBP/X
hKqQht5J7IZnpoyE1pAgYrBv8uGbgS1LIyDNooSHh8y0z2YlytKgHXWbkKuxOC61r1s3/XpsRbwM
u299vBkpHsO6bvAlNjDCUkoaQAx7NDtTPbxtaXedtbLdWaW3lL2o17kbDTf2uLChrUCPVxno4WpG
ktBHdiGL7pFdn9+Y4JKIOoTo0lqFaUDVEUWSzDaq5QpscWdNMd24KDFAkbrROjokG64RAq6LQhWN
Yu+W8MGS+HtfuQAyVXPdS4OVBGnQfYNawtFy9GNyx0C1iRDWItpUzjmB8I5Ns4pMv2oTV0NFqv7f
CaxY4/BtOezG2bj/oAzaQAYMAaYE+Ijme2L5f3BlbQywyLIxMPV5mk6VChXv3FtRBSK3qfT0ByZY
Mx+9M8wxG5yJVunIOGMIyp/BY1bchX1jV/mnyzb24xICk2xhcgSjQZx/z5j41xYz7kEQS3/MLj2s
PvDbQfRTfaX3/d/h1PguG3Ocr2eZlBLV7AFeSUJbxeMXxDR+2DxeXtVuPrGxwjkzSLhQwJJhZYEw
Z/KJ0Pu0dy+b2D8wGxucD6+D2YPWwrD8BVSZ0P1zi+vouvbIYTxOzyL+nv1wvrHG+XNdNYBcEDkC
mV8baI7iJ1Ah0g7GlRjdsQuW2n4jzu8g01JqUo0nfRow4ZTZH0+4pI5iS2yLPlwcEOPRdAOtb/SB
3p+hVJP6oVyUxddyahuJF88id2M/9ZIFftuKUlriUkX+VVpA3bA2Qr58rkb1VzgWglxvfzV/dysA
wOGJRKU21ooMWmm+Tg0AIn2D5vZln9u9+4w3C5xbY0gwyzCUjmeabgRzBDdQS8+Q4hM1lsOwEkGh
dn/z3sxxn4fKST1lCU2CJHoBg7RuPmI2K6kEz7T9s/pmhftEUzgnmcY6STmGU+qzJt1XYCS6vHEi
G5xHW6kyJFkl6/5guEseLOGDlT9dNrGbBG2+DZcdd0UJHQAzL5BJxrYW/tXUf/WW4ebaY0H+UqLC
u2yOJaYfHftt17g8WTGKjkx1WARZ7jagQagNjwKEq4yAGCQHQ8HjPRH49z9EvDebXLIcpq0u122Y
ntRbFvGaI1rRQw0gperIdvxVE8mNCvyPHwYgehN1jYGZVWKEzqDWflrUTlmb6HeK+Ft2hknZvfR7
ba/xd3OdUy1uxpJgki5NbEZ0n7vVse1t9QGkBcCM6yflfjow9M/i1727Cu6rfwjvb+a5a7GMU3mg
VEEdaTYbl7aG+Sy1yq8pJZZrgEjBs9KbRb+yIKLahf2tNqjOZX8SnJDXNGGzfjImet7oOOWJOb6E
2RCURncvF+T+35nhQkpuUtp2egYNRtTjEq+CnVlwMvaLjpgM11UDDzuNckfD0AAZk7pWCsLrEfKi
3bHsHEQU5qaMZl/2E9kWDa7sbp+JHE1BH16D3uz7m2xW467RQB0YhCtYtGT9cbBmt4hjQZDZz9Y2
dri1WXVV681YS5h3Ug6xk53ACYXipnqEyMgxcsnD5c+1f+RNylQBFQKcGPdqBdOjPhtjh3GR++SB
eIoP+kVnQe8a3XdxPrC7i5bC0DWmgbFu7n6DtORggEHd8pGzg6QBYiIBFKv/5C7YGOFc0Jjr2pqo
Ar7vFjXi5IdM/grJZ8G+7d7UGyNspdvjNAH7PTdGdJK/xoNz3T3NbuzQ51c16tNkHmfPPEDwQTSh
INpA7p4Du1/Vx2ykyGp8E7Xb/lspaintZTkUNLn4PDqYG3giPLXSK4sQpQ2kVLazdrILQdaxW4ze
WuA+UB3TvozaWgmKX11u0xcNhCd68Up30qP1Hf5ob6BMANGKy99s77bZmuU+WRKaxaBHEApY2gdi
ecrYMV5ddxb2sUQ7yH0kPRzlkCg54pPyiZRuBqbHyyvZjRLAsKJpoMrEsnginMEIrQiVLBAiHpcW
au/ogdxLTgnA/ivJ7XIlaoPsxtytRW7zRkPpyzGDghW5x/iRfsDUlUOd7kdxHr0paI/DlQiAJDTJ
bWMyoWMBPt8EklKgGDqPnzLvVazg1HuKU0a2mCFv71BTBW9xEIoZgF1xQV5Z0OdUlDbB5MqCmgyI
+9PVVeTRaUEC0UeipJXsneatPS7Y11VIyGiEjE09/RSfxxdyKhCEswfDaZwRr7LlUN5EgXWvn6Zz
d2BMkUyKvBLkfbsHA/gyC1J3mi7zGBSAf3IlAj4YHd6vceKl0w+M5Oupe9lpdxe7scKd+r5eOtJp
K3xWwpgHyqT439D7l428Vgf5tJliHQYY4wmCF2clI11MjQmVw3WwZRRG6SFDqSvyWnCXdaqtfzVv
Gdvh4huedq1OtuhC3V0l8kw2kQgCAsKl0AONFKtLMDtM9fmmW9FOWYhfW6IiqcAMPzZBVDxH4qrA
KWwyt5LASKErN2puPF3eTpEZrnYEyHoe0m7EtI6uO9ISTZh6zL+qRlIJnIN9lg+f7W3beGg+yiy5
0hsUPA3NwZBSm1qZIP/dv3VQUzYwwwmotMmFk3zMRtlY5DiIvqV3vRUUXvqqiZeBJue0OpHTO2vi
/Be6uLtrAymYrFGKGhw/c6KP2DizzXW/PbRn9qpahzsJjHB4dTC5k1m70VJHJKix++U2Rtm/b/IT
s0gtqU3V6GQmiU1a35zuskJwoe6+qejGCLelpF8HbZwxrLrcQyq8eXql97Irh3pWZp8Nuwisa8g5
AsgWuaLCz/4duDHOBetUVqMulXtGeMSQ053NtLQzJ3HoUfXK6/R4+SjsIke2i+WCdZkrIZ6omG+u
f+QDdNFfJcodKByv99k5+cRm8vTgDwTKdUKhYaTJVFd1gGTff0dwKUtxTyBQrj5qR9ZVGn05MB/J
AUjVg6imvlsY3Frj1mhOLUrqMiZFV8WypTwOJHqe0K/II92jllPmV3KlOIqo1MqC4ofTv1kkFzQX
xciqNQLOmdYt+mXalNuanEEuYJAKm0m4OGheBHE4h3aZS8I2//4B/b3H/AyFmrTdDH30OAAmqPhm
2ZozHSvHVG0zchVHd3IvbmyR/+5duqZMTd3QLaYzyx3QdsrNLFxly6flp2xJHEX+LFmIA4XgQb77
wmM0GRC6QQMPdFrvPSgrZMxS1DpkqzDSbB3mK81Vj2xZKLU4f/I+2RrjyhzpQhO1CKfs1EfeYHqp
daeqz4KDuPe5sF8Y0AAinmAa8v2CLNmcVTKsaTBAfntF/fr/SLuu5chxZflFjKAH+UrXRt3yY6QX
xlh67/n1N6E5O6IgbONcnX2Yl41QNYBCoViVlUklzSS388Iff0KNqEPIzUS3FpmzkusS7x/izWE4
9if9U+JTvNESTF68x1DPfxHcREtkA2udKwtQ2+jUEfQ9q09jLNhEkQEmrFgzPi6GAdCZXC+cSL8h
wp4nD42x3TMmlKgrCIwlAupnHarz2hVVu6ZclmKhcO5FgifQpx2zVywCI8+HdU4kqLMWU1kEY1GR
WzBDaF6+1JglHDUhlor6MBut8O78NcgUMSR57sdCncN9CrIsctWcoQO73lEZM/nKeBJSgP2L973a
Y/w9I2Y/htJk75PcoS/ddN+54eRYIN6xnOgJ0qhJIHrt+P7xapPx+KkYB3mo0IRXk3NYPNnlN8El
Fp0a4+GYMpjMeGqgD/RQDu4EhQz0ob6bT+i/p7/t3bgrn8ed5AmvMvfwLMQOtG9k21YZu1poJiSO
wfqr72S8Muh92a62Cx8Wz3AxavXz8jLpNrGugvdSt21LQ6hnO0alUSbdrEnWPuuDNH1UZU/SRBNk
1N3e2VAhK2pAWMAi7OtlpGTQqjInUPST3WSvWj4hzujAV4LK61SfTMK3i7usjUnmSRnVWMaT0qZH
Pf8VRrrXZg+Y+RAk7DwPQZft77qYpySuMaAGqktrX9QAgRO3bDSn1Y7jKPhk5CUfWzvMda5KfZka
tbBQ9i8JSJAgcHZtl5GkBXZrqneojprfMrTvr/SuqZurqU7q2P9/uwnGZlH+l2WLMtkwN7yw1cgs
IAN6nDB6lBjXKAD7ivTjshHOfmqgSoeOBj5/kEwyh2bV7ZwXDXqJ8xo9WBGUmCbpjoCVY8F08GVT
vNz8jS3m7BIQWBr1MkmH+FB9w1heBknaMGh9TEjQTx6MdWWCB40XJTVQSul0EJlDnKPWYa3aS4ux
nR/6sUetKPXMW/Mkfao/m0F+Z10bj5cXybkEbwwy+7lCIFqdLTxw6bCr5js9PDaZwAQ9d+Zqw4Sl
YQiQ5jkvn7Sbjzii1lFVaUp6qJYV06dPcxNcXoPIAJMGVHVbFKhhoB6v3Fi9a9T3l//+v5zK6wqY
LKAKs6nMew2l0PWuXefSKc3QC0n/Je9nZ9W028Gov/albjjyKHljY31ftMybqjtQyNTO5R/DP7DX
38J8ZZRrp6KBiw84jD95qObtrCly8cofLpvhtfq2p8YC2HI1Tq26RtD/z4epS7lbKA9vuRNxYAnO
74VSaeMgdaXO2aiFyaFX5GM9FpGjhJYAVyvYNhb8N6mA2SxjHB4y40qZgoQczFTghiI3eZm82qwj
pS+bqaCebZ2BR76rzsa90rrzUQ7Sq/guPq9PQplH0dbR/78xKedxKJmNBrBk7mFUxwnlD6Q4b/yA
buzGwjRWatoskPPNPjffqm9UejnZyQf9gaqr53dU3ywJRB9gvDLFG6v0GdhaXYcoWdUFeQ2kI1Yv
MpzibrzSf8qHKUCb2+3PkyGU2OV9ZGrojRJTAfM0WLuZuzV0tilnaRYdx6+LX3qJ334v9y8TGd9z
V8TQz/XIV2NsxqNKVrs2EphIJzVoi9azJdMhooavQmPfu+BrWiYdX7d1nZ1eL5I0mpawgWDWPm7B
eEYJSqQvkQ+C18oxb/Jvwwung/gIucsj+KAEHxuo7VikQiNnsh23nQS2otCJx681iObGRdRDEllh
nuhR6jRMXwOuPOnBau5UcGqWgsjBvWLEwsNFiEy1zt+6YlxIMVnCsjrEqgqerAwlFVGspb/y3SFt
TDDeruZl2oB75M+wLgVBozOKyqqNWaAoEEVbfpjaWGOey3Spqggsvva+O9aJM6KEnGAWv75Kfw/A
HSifokAkO8p1QktFbkjggvheebuF3bDYVm9NJcBgvjXdLZM3oHxDrpRU0AOiD/G7jdwYYrLg0Ig1
0B4AJ29XLfGlsdwvRLmeVUq/X3hrC436WvoleCk5p0eZrP6m+EwM1puo1+lMPGRuFvCKmJgvrb83
Xvu59NHAub1sjeONb4wx3piPkZmEqTUDgfMQy6eoFimGcc7qjQHGF6V6aBdpxVeRkspukZl7pSfO
PFaegV7UPA/e5fXQP8ecmGrrlFMIoQKDcAxyw1hyoPG1GW9mmH8dUOWvOrN0TJs4xSBk1KbJ7Htj
Fth9DKB3QQz21g81JTTmeppLfGSO3ngATUmQ7Ixdum/FhXauV+ivthivyECSLEMxJKViyF+pSh6g
ywEU+TwA1QNRQYDrFRgzkMGrhi9ogzEWmVmflEqOweb1Nk8ftEjwdck5pTefdszGZdESy5BsRYt3
sQ9xl9zinTxpWbVr2iG47BA8uhBN2dxhZi3q1PQRGnZgX3LaE5W/Le4LP3wCUdyj+QCA733rSl68
sz1JYJmziW8MM1dLjkvQBY81PtWVo46p2nwUQEY4V+uNAbrLm6RmBeWGWYGP5DBo3Z2VzU6aVz/z
QvHGQXJmS/cFO8lxwTf2mEDfVm03VhQVtRzTW80DQBrIiv4zAAGomYtckOsim2NjvpEMENlOSYZW
XRnrzjBajl38ysK7qhQ8lvQUmDv8ZlFMjlak+JQE5FI6zNL6aVm0b2AgD/pClFjQP/OvZkD7w8Sl
fhyspktzMFroIG7qD530u7Jv8uE2rq7M6JnIgpfrpaV+ySDzIS7bqI5mcift89Pyuz+RADt5NV4l
rvltPMl+BXaGbEefaF9zlwd9vwDLuuvdfjdeiyEk/Ez4n9PE8pkXO4yW0szml0g5+dN19Ux/CSB1
nhw7y144NsB3HsNC+UhBrsp+bMptogxKReJjiUmLb4tvB4nf9079Bey9YEf7KnvmHinq0yr6mubX
eEAy+I9ldtsx0FKGw4rUJIhv21uQTHthTHva6JfV53wnGkLjdZvhv68GmZ0tFikioNok+94DKY7s
Z5TuKfUc6ZvupNfgg8ckUwTUGCSYLPcD2H8YtwHrMPGPyWJOW2UejES2xr1mf5fze3lJHEHM4QZR
20TCD/IcFOqY6N1LvZ3WVJ0zPgFjhdyy2Nky1cI+/qGXgviYiDWFm9BSoB/442Sgf969fkk8EGsd
0oMs72ZPctoH2kKPDsq1fZ5z8BL2OxEKjxeFsERQRugWPhlZpAcZsiyubLiNIaE+on0h+rWiroLN
fMlH2JiwtcI8u+NQan2lGP0h+x2eC4duZ+TvTA+sTPpj8Wnc98fupPmFFx8b9HEaPz+LKpKihTLn
SVIzkvsJZSBr2Y/yzyLrXHUVwTy44QbnZmgaFDCBbaG/YvMyVqjjYg7UsFEidOgwN2gfMNdfQDfb
69HQEF1CnpNuzTEPcY0KWijlLYTT0Z7vui/Ck+NWz7YWmKe3s5V2yCNcg38oQSNQ6vx31TNe7Nya
Yh5eQO9iQ0lNyC6gvJpDSLCDIE2oH+J68gSXm8amd/6I73kT1X0bIniMPzaWba1lAn5IeacEmtfs
It3Jv9BCECTjIuCgBReA63wbe4zzGau5WEUUg9C9jXyQ1Rur7ijSw+VV8b4ZASj4uyjG91awx+nd
gjGyYT0rJsrfEIDGIwfebd1XVUE5TbQixvOMWiVzqeOhW7TBL6rCoTxnufL18pL+5T69rolxv7aq
yZKOCsjLTwr4qV9muG/sXUSbg0LtLdGaGAeMsxrMid0Q7oG9tMmzoV+16c/LC+L7+Ot6mKQP/R3w
s0kK+F/jdtd2feIsEbkKM+i2zSIZ5n+5u3+NsQRZaQnllLSFl+u74hoY1p312H1dAhUjGZYoxAuc
z2bSD6sAK7ERJygCDoUzE+V2gQS4lKleDwl6S/GsUfhCC46LLcZUSVsu7VhJB/CyL655LPbNTkOn
7r46VF6cOeqJfmCJQi73sw6jziC7UXRN1tmWtQ4iVOjSTyGYv/vT6o0365U8uYmT3WfHbLfuRl/2
yhxSdNJBWCXkIcK0rXHmPlhROKpaqIEnCUdaBwXsNQdzL5Zh4jrqZpXMXUi7JEHdAnykAJ06dXxt
N1fEwBxPHVy+ENwXbGOHuRCRmiVGZln2oTH7HRhkjkWc7i+b4H0BbfaMBeeGRa72mgJO11CtH0GM
HLtFpbqkTXfWjOJapffBHHbHnMy7y4a5Dgr2WnR5FROTVszaVjkuptZOi0Pb5Zh9qZY8bLxVr6HK
m9Kx2MvWuI4JelJFo5VqTKTSn7PJPdoEQ8SqPeVwzNGDbpyX31hP5HuIiaXJm07DY+mnR/BUPokk
615cnn1Ot5aZx6Dp9ZRES5Ydk9+UN3f5XByhuYah6cwdMVjkhMEA+ivTAzkGJeIDwQF5oUkFil9I
jczb9O1vYW6IAUnAXFHwW9JDdNWeMLz9Aiw2fOhFFV9p7t6es9q/vPec20I0cGBZho19l1nQE/B8
cCUdxb9pOZjqLo+fmv5rMgiwJZy7QjRTs+nxgoqCHQyIdQy9DTam7MPIhMDn4tQiNhjO5r2xwOQp
87iAZllW8DVw0waLSwGu4Bb5GZ7gty7l8DWeRF9yPCA4bKJH9YLhese6kOjaogwL+ivrDfrOAPK6
czBBQKgM+n29QDUN2rq5P0B2R3Bo3O0E+vyFiQGyRcz1VOsCqMa0kvbQwLgrTPlsSiKpF65fvJqw
mOJL12BqJl1WcBZ0xFHapyJ8zsPrtfhx2f14H47YQAjzYvssSEcydqLMDosBlXuQpMqu4lHyGdv/
AQITiDpHweAIkcm8vQN6FdB9XdNUiDq+jTVZa9SSkgIHnX8dAxNMqVQDNr+izVQquwyN1i+Xl8jb
SZ0iCjEGp7+Hy1RymUn2VFn7pLktlsconB3omTmjiHSJu7CNHWZhaRK2aYbx8ZexmLxNXIsEl1fC
u2NA/oJjBMNiyCAYC3YXr01oUG76VXET/coeVY/IonoQb5gJPapXM8wnzhiGuV2ZuFYpaHQqZwa9
EwjTIEI8usk5Qb2mc6tz6NV++k1xoS0NCTandod99iDqgas05DLPw5ufwkSVQpvSLkv1kiZqyfUM
hrMRH8booHnxZ3LdYy6Bkuvu0u/SGVJSfr2TAN4nj1EACn3v8uZzj3ezK/RwNm+ktaphIw8FVAtR
gNefSXX63/4+dePN358GdUxnsPsdSBhMS+1M1t1lA7wM8M1mMu/blJhNpo6woKNE1DnDLttpO/vY
fghE8MYSkwKSUJ7tUcEQkH6OrulQY/sFI41UV73d5a6QSZL6/SUvYcKxkdjx0qfIqyfwu9DecRo7
pjeDCqDE/Ih+L9hH6v8XzLEhs1eUvGngloe0LtXsSrbBnQmG4Kj+OUtJCAbSMJWCVWsr6TnJrdiv
1EStMIo9FZ3bdkTyR6LmPaR4IrBBCH4bJ2MFdAMzv7ZtQnnOYkKEkiLFX6ypP/TT5PRT5PRoI4KJ
0GlAyLbKP/OwdID63FW17khdsm8AC+7Neddn1/Xw2BefE+1UqgTSf58v/zJe7Nr+MCaorKreY2jL
Dg+tlTtR6XUg2TdkQXeJd0e3RphwoTWzFC0WCDhbNbnLV+1cGY17eR28usKbHWbiQGYu+pAYSvLX
2SI/2Sm7P++laHSWF/+2C2KCQlholtaZAMhE6m4KK4hHn3JQpkf55CydIEfkpgJbY0x8WNGxSmS8
YJjDwpgutAKhVhZ7A2TZj4jzzlA69VmkxUgXwN6lrU0mUrSxVSZxqEsH8Puh3Y03ZgIfiiZ/s7rs
SXBy/Htr6i9DwarJfs1F3TgoZQVsGmVkMDGqTu4JGOH/DO/lbvb9sj3e0nQdjzVRIYDybhhXHUzw
6RI5PawRCcreTafBSWXJMdLby4Z4V2triPH6OSZSniixfZjVzilqyVlI6hQiaB/PFVGdVulsMTJu
luIsa9oKMVbvDwh+XkEUp7Tq2yW8Uc3zNIlSe95F1k2AwoFyxrATYS7ZWpqWFFvgk5maHyDhHDtR
uV1kgLlYA6kky66T5lAZV0aeuYuwcMsNFBhOoAKggGpr7DOR2Hoi2SOhjMrJNSXkiHZ0PJWStSXC
cQju6VjEBIrEVPEZz6wnj20Mz6QATU+L289BFrduPu8jyErogvItd+c2lpgoMWryYORaDbcObVcd
a6f/wBQ7Wkqva2Figp3pZSkn0IXK6h+T5Y3Gue2/x0QUyHlbBqlUlOMIds1mNUuWFhMY0mCl6E/I
bnUfH+gkaLPTD8uPP7UGFQK7tRDpyxtsB0XLq13mqJJErs20hd0ih1ba6mW+ATY/WmQlvvIcKtCm
pgKt3ffov/IUbhpooP1KQGFrYrCL2d40NZJJnmB/sa7LNFCGzoHih4r3WEr3RH8i4bMiStG4e61i
VltHUUuDLu3b5DbVW9z0dUX9AVACO09dBQDkeka9F9F4+Hk5HvIa2vjOU9FDhwAumulM9ChGaJsP
DYTg68hrT9keXC73bbm3TsqR1pDaT42oisMLwVuLzJmCaEWLKoTdo1aeVelOUs59KKxa896vrRHm
5q1yNeSKXkaH8QdILfAtFHvqLcHQEzlW3nQl4q8WbiPjKKUCxKKeIc+d3CYHU0geSH5/zE4N8nj6
od4Jhk14kWW7PiaNV1ttkswizI9J8iVuZscU0YyLVsQigSEyPaZZCI2WaHHSU40CX7WjM3/3xl1z
soLpyv7AR91mSezIboeiQKEnMbqFY3etz+FDbsfBZW/nXq1XZyfM1dIVGewAaCvsNQOQvlX3FxAv
DI/zlPm9LAJsUz9m0zUDNVJMN0HsCFDWt/c4hq0+S1XpEMm60ywkUGc0WpOnUEu8y8viwd8JxuRV
OhxsEkVn1yXpQNyXaUT5P9JDfIsJvyuV5jXeCrziCq777Cb/lfSOwC7XCwn43SwVEtqg/3i7xEov
5y7pDcrbBe0FwCPV2jFv233jjX4TpHeR9yGCUoJ4/NcmE7DytO0gFVDg9b7rPar40KO8cqXf6AEE
3mNH+ilYI9dnNvaYcJUUCsliAyTuA8auaWoSSgA/l3tjR0keZCe81m7XByV1PkDFS1D601H3g8rh
OxS0Fk2jlkxqdMyqa7m+T4fVscCaLFgeN1BurND/vymlFF2B3a6U7OUTrX2klWjKDGijwPhBrRss
Cl4qg3cNxXzm9HrStUpSknHfTIAJA0+UqZFjTrE7l4K7zr1+G0vMudXVGGcGJJH2q16NdyNtgTl9
rI/GIZYtsBpNZqNGApvcfIXmYxYQx5r9jnY4MtEWiSs9f9lN9XOFMlymvTRlOmjWTT8r1YFYjZMB
gaMTRywnz02ktz+AiQQxAtJsF9N0yE8JXiA8fNkOd6PzKTImCURC7rxuGEFKiP9ASYgkkLGnLqoa
1UqL/PO38dX8rGM2YN7XX0xcxGfKrhsF65MVZF5+zgWey4s9W8uM48oKsrCoxWdPb0UPtmTtrOUD
w7hvFseEN73sSqVJIBnRhI1jA2tYkrsVnECggf/QLST0gwT874TVDovtXqryLkQR8BlNZ7cM1u9g
Qlac/DNVCFj2skjDhuYj7x4nEEn8Y5DJHxKij0OardnBHJRdVWqan6pRHrSqdQ9dB5Sxo2b+ntcf
4HfF9f9rlsVK2GMhkzkETlQ+onW6l/whkHb6XiQwx/ONrRkGJqEVaRJrJpDTxL4potRRQ1F9hP6F
C/vHoiKkbKrtIiqUQ1Vetb3s62YVKJV+wti2Fy4xOlGHIoOUk0Ee+lKQKHEv+XZ5jOtLSZfOlQ1Z
LVp8AgmQO+/bvY7RdzpB8pH5nzdnxtwCZaziOplqc284rTdYLh1OCEHDkIwOuZPxBkpimiOBe7Lf
m8kwNRZmQPKj9Sn6nFzrYIaD9ruvPukH7Zz/Lk6LR+nMun0lEqziVva2m8u8GyBxR0EgoyPV3uQr
YMzFyZoYIwQLjy8di8CuHWBvLt9/kb8yXytlU0VDbgOvVJrDnT2noHdXUZ+6bEToNsw3Sr0WcS0v
UE0GX/ifQwz3xWl1KYhYPNAn3EgmxKyL3uRGXWI6EnqI6dfubN2aP7vABMBWdfpfID82DoIVcj8t
/4YX9JzfJjNZ0RllCoLvY5ucss+0cLnutft6caAqapWOclx9YNqOoiKMYKnvlDqVpaxWS6PzNDcz
FX8MQg+5d3kVHchOxVsPbSG0Fy4v9vIVecfLXg7g5moiAMOb4kEB4Z/ttskNQNzOaH1OE0G9m5tM
2QTKyRiWoKpdbzfWrKY0b2IZ3zK22w2j05a7etlVmgAZwb0HGzOMh0YTGtCSAbijNAdp/9tWHy7v
Gf+jdmOA8Umzl2wlrvUZ3JNh7NL0yPazU/RowDMojO0jjVCwDP+zb6wCVDyvdp1qVn4A099toign
yOUIck6uH2xMMG8dPhxsUkJw5KjY36wRU1aPZf9rzVEtmxwJJcf/bQfZ6lRUJWoZJxgSgsJ8QMDr
l4EVaj2io/xSgRMmmPQte/fQbpbHvHVyO0eTrYBtz36A8h1qjhJa6wrsRS+DDyKCMm4E2ZhjHzs1
T8tKtiNocY7Xdmd9LmfiSpoos+SZ2bZymEDVDlJXkQGtHFP/umAYqej3sYh6lHeZtjYYxxiyKK0z
rQfzA2qJ0KTw5KkReMML1QJ7Ohsb7/I5WR2GWo+Hg4byLCWDxmjwmaYHITKS+W6VXe15paj83fBF
vg9/ZeX+sj9yNxIhyVZsBXkzCxON13mtU6Wy97r5tbJ8Xf2lGYKWETe6mxsbTPBL2lFtowGUvMAC
nAq/OisVmDTAvE5Vp7TaSe/Ca1kQcLmP9dYoEwoNLcyi1gTdO1V8pBST+CLYdZ60A1f/F9FEuWgX
mbAoTWuprgnwrtDNccz+ZimfivnX5ZPixanNgtiOIlmXgdRzZe6l+rGuPV15VNIgtTDJ2MTONIl0
fAVLYol/xnpYpAGUaPu+kP2ogCSZKQVmQXaXVyVyDnayxzLVamyhmHgcf9iDQ35IDqh33cw1novY
m32aWYlilGgnmZCYWzqUgFLkcZUsXfXdYYp6J+sODZmdSv2daL5gibzHf3tyTExs4sYu6hYjlNOx
PkBZ1TXdPMh2873+QBkA6iOmOVwiAvVx3+qtWXrCm8rUFCUg3CqQP8YHWnjD9EjjRGfdw7Qt5kfm
yf0Q3G5rkUn99RAtoCWZyqO6AzeEKzkY73thVshuac1GPATLLdxuLTKhxZZRzVxG3HISefoxxmfO
/KU7S24YzD79yIHQNYo2ggMVXQ0mtECbWWsndLz2SXeq1Kuy/pGRu4/4jA6sLgooFhg9GJ8BS7PS
F4OUHM07yNV6+QFqfX56Y7uowk0e/eKoHj5ExElMcIlBLQ/4fY2tgxvR0iR1B1YzkpwkkzhR6+WR
6DuKu32YnX+hntPQs37rl4NtLW2mmLjx4Y3U/ZbIlZkIto/7dJvoARITFFhgYnlrolylaEL5gKpP
J35WxifJEukT8a/Xqw2WScGyQnuQdSAXw+f0UXeN/bo3vd5vRqhg/DfUxYI1sRLGhTqA7EqDPbO8
XQ2/bj8CUwAF+T+bZqhvN62LeyNSMfZzMBrjGnIE12kt+k7nHv3GBBN5K/CTQo50To8rFOEt9cka
PHvMBNdTtFHM1WnQDqiSTCJ7UrTHWgt/9INxL7iedC/e5W2bhdCFbmKrUS0atC2Xf1CAkAVyzdva
bw4FMKGixh4/yqEiDtg+2lT49601bRlkQJfWEDrMg7/4mpcd1yv7mrgL+MGymxLjEqI3kn9SryaZ
UG71nZ2WXS5Dx/D3Mp7ronInpXIvbyONzu938dUIE71JOYDjPJSio6kO6C3c5KPqxk2wYiZrFVLL
Ut+6ZIwJO2VeJV2dAprdLE50P32OURHLdvLNgBH4RxDy7j5UTYF21N9jY6JQmBppaGOQ5z+itXEQ
nsKfqw0i5dmvvBL8ZMpPoTrW5YMz2RLOoKyZkUiohMuWb5DreXZVQxBd/yX0/bMwRPK3/qhPaVl0
HcBtYzB7UPWAwkay073BUwN9b3siOiOB/6P19daenVbKXBnIEeMDOkO5Uz5p+zSo94kGjoQJlczB
cvKzsCpFl/HvHgOyF8ZsM9WymZf0kstuts8fQi8HCrzEaI7QV7hBi5iAboEqB8A35r6t/dDmXWFG
h8off9SACwxAXNh+cqoAivdV74NZzMYic/liC7gcazXtw7DcyIj0ZeF3i+grgp/eb6wwt27SpGpQ
wzw/Vv7QOinZ68c6QCka7DJaeUsJ6W2QEvuX4wrfKuBGL/w8oDliHKZsw2g0KLqjO5IHzH1QYZTv
6K1LpWecKcHcsldEOnjcE9zYZLwlWrvUrvQEEhHKM8mOgyVArAgXxbxrRY4uAqTdbYAFSmjb2MF6
ZXojFT5Cbi0W4+VOPFHM1j+byLw6nW3g46EHdqvz9SP9ZJEgkxDeqre0v13dqrjp5FR8/x+PjrkI
oM/pTNx1jIcfRw+sgEHlGiC4f7norWN+kTz78X80ydyETO1J3oNNEhrH/WF4jkDUPrsaKppACQeJ
Zwt1jrkxerOzzKWwyTiVYYHkPodY1izfGlXr9mYgWBb3wUMjHRNXIK7GIPDb8FV1SlqMjQnw5IN+
R75KkLoY96XhQH7pYAb1btWcyxbp0byLlxuDzNFZpTVbo9GB/rtuXVN7Stfe6U0DkpOfLxviX7XX
lTEHluTmIs3ESI/DfAMeLcdKBS7BP6BXA8wBtSVVrVpwQC2FWYyl3gHuILnphwBVJnAOxMCkpIlP
vbdnBMQ2qN/KBrLlIORxCzvMHS1rdQeivr+1vlPPmWmEAoJFHkcl8DgaGPQ0WzUUtrSTdCB77msA
CHsvvm3ulT2YPg+WN90O4PosbungK6QrtJ+i+gDXPzZ2mai86m1cZD1YEtpm7d1RVUZn7adfaqe1
ARJMXeCO3BIgkWXEMA3cOJbNuEkYliYgeOa0h0YHXp3o+IOc7Z2KaJm7QgAjPSnW+bfGmJMcYsMc
KnzaHOwHcAgoHrRX8NVOBaBDTz7Yz0axkwPgyDzJcE0RrYFwqUyq2UGZoe9VDIz9GTeojpFv+wZW
m/vTd5GsG+/6vS7VZlPMeUxBXD8AM11BdxyyTrNT5MrD5SvOu4FbG0yKCUGsopTX3NqX1k3a7Ivs
ey9SyVF5AXJrg/HHTClyrZCVAiViStPaYQRl7B2yAqLstPvRHSnuz+u+QMjKnVztkPr5bv35oWRl
+zOYxGGJDAM4ZjRdlxETny7JF7TLlYxcrfbc3S0ADdXuLNdLtU9Gy3TLbiG/TLNeXdIX9m+1qJXS
wQBD9JygN60KLhH3HKACbyvgJgBokPrC5kM3TsIx1jPIVgzaztJv9XG3iqI533nB6iSDyh58imyt
a7TmDlLPBNALH7zymMhPPYzNXlNFpiQQZdr00r+7p0hqMNIKbQWDHVrrpbox7RjVp6zAxH/mJ+qj
MXzuS8WXIsEzxd27jSnmYPMwMbsxt629up5nK/Gy+gklg48c0MYIc0BGHw9tIXXRseqioJCLYNAU
T1my/Qfu48YMXevGD5KIhEnfh9ZhmhbpMNgaxlhSqQlqKRShYkXbxqQR+YBauZqZeHylm767Tucz
nvjLq+F+wQI9+dcLmKdBMSQl7FBSO5CH5psK5SYFoDuMjbZgvwvaXSU7q6gLRqPJJcdjHohE1Yuw
lJHYjgHES/04ABLAS26popJ4RIfG+0vGmPcAQUPJIMqFzy7SubL0MPXgK5Cv89ry1Cx0M+OeLDvB
ngoWyPYyi0TXAf2ZTcoh/gODuCDADE/p4mBa0St3opYb9xF6RYqykonlXKDXAB7KY7Q8R+rDrAWX
l8P1wte/z7bb0jis+2UE73+C5HyWhl2XlLtVFYHcucv4m6O802SVslzP9BU5StH/ICjpRpKA6JKX
dBHAThQb2hqyqjG3qc6tRQWVsLWvbFf5XkaxV5Mr8OZ7l7eLD2Td2GFu1JhbwzhVKXjrHeUms9wa
5HlxoB+ys36Yj+RZOoeAHBQ3uQvA8mXbXGfHYJUBTTcgh9k6TapY+jSU5rrP8f2W3f2HYngXC/Jm
7suxMcNEWjWf1imMUQ5Ku8mZe8kd4tKJ4wfZ9CRRyZd7aptnl0l/KjztdVtCfk3qc98Yg0UG3Rvc
I+kF7sHdu40heqk3cR38C2lbrTi2Rp8/LXZxgqr8jxiEX0k0eAAt+dJqH2zSCqIh1+03ZpmnUc7H
vokG7CXkGz7FQwQNv1rkkVwbG2g182T1SFJbLaqlg9d7o0eRiOMeHD8dumdAIXoieiFufWYLqGZu
Wq/GXZkMwK6PQQ6RhnsKLAWcw9WuyV1poiuE+qXAJbnvGJTzZNxwaA8jjrw9PhmatWGfoEZjPkMU
Oz38YQDVvQT8aSBVyT82UQiGPghTQTKHhpS3Frupr0gy4uMRcO7kXvPo16M9O901nd+mnLVAt6Xf
AC8Nyk/zrXrURG8371i3P4C5GvEiWSZ6IekRiBM3n0JHAf7hckDh3fStCeZSzHEvDyU+HSEVcbZC
xU21KzTd0uaTNQss8Q9ws53MRTDMBR8hFmXye0gfKRxMu5cfcrR4Va+4KV1RrYsXV7Yro5u7ue5E
lsYuLIHIR1snWvZpFbt1fB474be36JSYy7fqFsDvOtwkPpWn4XPnJEB19FBSls4rCFQlTwRZ5zYJ
LKie0ua1iio6k1/FUtOkShTaENBJvhWljw86J3lG0Tf/XaHeJe9fsAAigCL33duaZTKtamkU6Abi
ANOTeSQ3tDtXgdS4mCAoQQHlCYoNVVC7+W4Q+A7/LP8umM1QphHYsdWypENpHNTxyixu2vGxme8v
3wUePSNwYa9mmPum57rSqqSnk5mySzcVqfJ+CehYpqiIwsu5tqaYezeVmbKsM8hvJVL7WZx2GPtr
XGASRFkXN1ZvLTHXLqriuMvzODtCvBXzpguAOTi33UwozFl6No4IX7+EQDj6V9msfGuVuX1qRMYS
AhkmXHQNXh6kzqXCIwp0pKuH+qwKzo5/CV+PjrmEUacms7UUKRgeofGEwSnRmycywDw/hSUndreY
+SEsf03KZ2PwLjsfLzvZbhiTVMZZqZdFgiRcWXPy3DcYHew6M3WGKgOVq7L+mgfdBLtQslbXURIJ
GF6EXsKElCzph3GYw/jYIoEAlUyxp8xUvTN4xjH7iTfeMwWwRe6dpoT6aLpg9JVFB68J5AKHOs4O
c/u1HXzgZ6Xoa5YEl7eV/+pszDDu32lJKEkNVdoDxdYLf57kd6UrffpDGh6fB1GOLjTJ+L5VJ7Mq
Y6QQhIfWkVzFN1Xqtf7kKSDSqnrHvhWl0Fzf3KyRcX6prCpDriOwna43pXlctd3lTeT/fZ1qPWE4
XdWYBUkJiUqtgwyNocRQjP2hiMDB3LoYJTD4xwKzArBCg7lhxCn1Xnmg2STtm653tKgrCT2PG3s3
xpirLKtJGvdVZR/aAbyfIItSw91ouJf3TLgk5kLXZl0bcogZdeVh8OmgR+wRH2y/6OGLp6C40WOz
JOb69uHcoCdlp8dc+wkO/qnsHC09S5jyzn7X8tGUfcHquC4BugsTkG6Uxdlphc62E3UcdfUAwNlD
07iynwcjXsvZcHo//JHvl70oxHNT1Y1J5nWGaHbVkAVebpjZQyeld+v0pc9iB2Kru6yOvcsr5C8Q
Ijugb/0/0r5rSW4d2faLGEFvXkkWTVV3tVMb6YUhS+89v/4stPbdzYJwCnfrTMw8TCiiswBmJhKJ
lWvpOvg9L8vHOhY6eYuA3xq7xzyDYMQaXjfA9EJdRg8Y7JAgLqE+WZ9K8dg2uM/UphPHTwnwqtu3
6yaYa0BmfZfHhJ4AVbC1QOwIqSxACDxqjmia+Gk0865lpFD546D/sEFjA6upktsSj9hwhA3zTL3f
fJvvFT8JOj+7lf/mzNgZo1wA0H5DUvoGrO3lSSzCbHtMxXPJ5bPg7BuNqWhUfY3byiJ1oOQJNh7m
oXYP4rvZRVsHd1s++R3zMDQtRBPkAUGkRZWDkmCOQ1vNeSh3j7HoD8PPtX8TR95tj+lzOzP0YYhm
thZVaxSYuiAaN9B5nlN7geJSc1qEyeTS5rHs4ckXD/LgPNd0Gs1XWHE1gIacsKBKb6BWceYGsliS
ZmPoewArd3OM20PkyN3fJN+9YSrFZ1GrR5vQW6DNJZOZyqn8Od8vB4je3ZV3PC1wZqrfW6NS/dql
gMPUYvc+B6rcZN6CcWXVNvzF726T5+tBzdtTKm9MvZKDuzeDc0LDajgVy13CDWryN+ig3i+IShyR
KYE8TlOJ7hwezkvA2xNns7MnXDHzW0wQhNA+UZwB/fz4aeWO1bJSyod1vBdept4JV/VhLEAng0AA
LobgcQZQ2RI1tTXglaHMjwc6839DjySDXZ9gtLZmjUc9Bl/V4kV+CVKC7aEOfwsa/A0uYG+MfNyd
sd4crElojRTkdb0Tr7dy8iUaMavQHq47CbtFsFsVFQCdFi1yPjS/R5PlA2aCggj/08MJfB24pLcg
I+HpdDEPaMQ5EQQFJ5VFZRcJmPpYG7XyqJMxWgvfDTQyoFbMWjub/wYihvX9a4z6bFtRJ6JSDTkG
MJpw9ou7CLIu7Y2Bp2xChxodls9/s6U7i9S3AxVgveW5BueHm4yHxZUPW2A5ozd7lq+BWqzyeS0X
VqzvF0l9xbUDelITsKNgl+3a1810t4lThjCxb3sbVPIy8zqNtWZJ0csF3hSvCof2tkpsQr8Z3wyH
CWPQoKjsdP4INivO95apTFZNer+aIOgJ1FvdN7z0Qb4nbDI4Ft756K9/Pp5zUiktntExm8nXG7TK
a2TdTg3zLgL3dyX2Orhlc84RxKwh/vWWP5AjQoOjr4D6aijWbWlDxxbjOcuP62ti3zR3Rqh6SGib
LOotQq1fQ3BjCJWgGezCQB/QfIPIGEiBBZ6GyXWXtGiAcp+NpVK22Eel+Tzmhb2op17ldCNYx8+H
Y+AouMySqIUUZEVIT0/iPSSTk94VlfOqHUCPkYicRMKsvHZbSOURozI6qNaWRdhaZ60SblbBG5JP
lczlbWEbAn8wbtCyIRtULBeiApqDTkmBmhLuDOh2EvBH4okQa3NXD04Pie1T85PbLGY74oddKr7z
fpOmUjOTo/yweeoLmd/YHrsarBzDoYxsoKYCgzeB8M7mRRcQZJz8/y2WCu056QVMU0ld2P4igFrj
WwliDmK6C4SfmeFuR1JLm6fkqLmp6ZjOr/ZOcHltY97SqZhX5ck0hGmOAqu+G+Q7IeM87f0vufPf
ZdJqAmsvlSPwi1aA1xL5IftEkFWZmxI5KWBPf/fEZ7t84lacHGcyqcAvNSHWN9DGgbXmCOoaL/Mm
0TZDPRSfMM72IICSa/jCB0pzNpRGFDUT7rHdBOGWUX5Qq6+G8HI9ofH+PhX4irK1yVi2ybGY3hLr
qVk+Xf/77OT18b2I/V35lYKvSFmTyggq626O76zppwRk5nUb7FeED9+nFefAGjz3WY27B6lMGtwF
pqPlZ4BixlwH/18OgI8FUUmlh1RO3aqxECzf9SOZt82f58qZvxM8X+dAOA1aT5zl8faQyiedJRtq
rVsW5lOWyZaP5XkLyTyg8SUP60/NIyQDc/6YA/v4/lgolVBMPJb0VmfpYeep/nqAtHiAV1iMFpMa
xQJ8rjk2EO7VD9dXy1sslUHGaujw0Aay6bE0HHXunUF+U0ZeuuR9RrrZZFiJLChbgjlRT/tO5pdz
vwqE2zKUXSi8hLxVMbv9HzcsnYY6tsOgzxkItqHsSIRdZr+SnRrqj6MrOfOPubLFE4+RnPUB9ybJ
Tu9C7z3uEhkngjrVh0wtbAHX8cgTJy1QDZlTfDHJJvbWqLhIpKW01G5SA1Qo6jH92oTFvfhCsMIm
WvHZuQ+F5+QRfuOogXJIuKoWLL/Z26eDBJ23BnCTKFin0u5BKxbFoHlvuYPvrBJ6b4cKi6SJNaXT
lxxg6MlFD9aNc1s7/+Z+yNCBcK+HA/OyvLdHxUNR1/0a9ThRYzQtSU/bq06bhlcikDpjSOZv+Mp3
5ui4SEpVRYUrQtmt/pXJn0feNZnjlLRGni422dj0QJRG5quRuGryYxCHABzvepQG/7eto2ngMKgo
r2WLVD075sPmVm586ALxrg3VoIK+CscaOSnpAmy/c9RJ2vaSqKydmOM9L/06hICu2IOdvZh2ZJeY
oOI5Buvg3pujDlZtrvR2GeEXmC46mJZ2M3ejf31JJGQvVwQGdvJQCEZQGULDJBR2CWSMF2uV9NwM
xqyBhrFaQ3EDg+kHE9oDTqnUJSeH/LmkS3vUDi5NrwmTkhRHdbX7crOrijvKwDNB7VpdalrRxzpB
g1tPYD0AmaP0mtzlQMtCJLq05YAnLszI/FgV3jPAT45XBzw/XO6iFIMCR09x556P+lHAAP9teohc
w0lHX4T6N7BMEKbmvR8yxnAurVLfTjbVQpgiFRTbXndT3MuHbLa11yno3f5m+pU9Tuf3qsG658Es
GMXYpWXqK0KTTdDqZCH8hyAY8iQ7hVouYVprfN6sCNNBd1tLfU2owzRLLA2QTdvK5yzyt+VblCoP
/N4e+c1/RAIwaWCVIHQZOvUNlWiL4mxR0RU69l/lA1jzbMk372bQtuZe7HL38M/DDHu4s0d9vW0V
1MYSkiRcLEyPxEH3hATpEuqmunDIpA+0c+dvPNQzA250aZb6dE2urvKyxFoAuBEoVuSDFiivAth4
BTv1cY2GRH12GFQ7Nm0t5CVQ3prpj5lMhrg2oxFocm/L6qtZrW5a1e71nMa0YkGsjUhygLqZ6nRD
3XYGcH8GJE6ySn8SrMJrjG12TWGZneumGHdVkG5LGK8hM5LyH/N3qhxX+mpUSVh3tqnZySfjDQ0j
QEUHMFRvx3r0i7NwxBt/eN0w2SnaW1VIxL1DltGvpEqxLWkWbTLW4qhrJ0F6VrmvdaxwgPSBRcZc
DMuiYZpq343dljVkeHeFTBVwqH50o9qVrWK8wQh5s/Ksb7Y3R0VfrI/lUOUKRmjN0IC8iTG7qf6f
yQ3xrXZLoiJOkIUBvLSVEgwJVJ10BcitNuMBMpkfZmeEiq9ykXsxGw1MyGIyBLjWzfzv5LOXy6CC
aO1zawC7Sn6sNVThCt4fEkyb+MmLimqxP/0F/eylPfLpdiWCMfdGJlmyGS5trIOcoU8WIH16aaxc
yLBuzW2a9HrqtNWQyl4ZCUvrr5VSv60JAdauYtt9AmVLCQUN0zqZVZ9mnPdr5nGkSYZF1DMwHkqz
4FsdiFo2FcjNcloHkLRLZZf7UmEad1USlxCXaZrh3Oaz9qz0KkjCirVJ32qMd57Hpl0lXpXIcAGw
MIBFGigH/CZadT0TrVEF2wpBKpHGf/0cuVDT8XENxBOKch+duROA5EJCZYMLi5RLDG3WzIKVo8Nz
Y/rrubpvIUobP4N0tf4uvpFZbRCgykH61J94OhisKkSRDPAkQf8ANJs6ZVsz5mUU1o0I9TUheVcU
fxYQPUTH3LbwXEt47Gu3bNyRV/ozMtSFYcov83mc1jw1krBvlUNl1o5cW3fWWBxXbXNjVT5XefWW
t1toTdZhAjMMznyvVNrH65mYl7moTKzN6ywXtWQFObQfZv3VTJ+z/ut1G8wCUwWjvShD+hT1OnWk
FWuxNbkmRWH1Bth8+yKgKRWF673wnOP/glEk9rikKQw3BoxQhBcDpyNZNJRmqgql7yOIui7fhxvy
2Nmqdu7nYXNWjoqDCYh77qvxnzdHwsWmAr0DFjERw6qXqabuGkhoJ1BcWL6rx/IXeQ5MnPxhwQsr
efjPoW78TjrKe2NltIouDVNHQ1YpslAaMbDf0JjANdKLAL8O6xsTUxcVdIhtidPkZpW1+5VSx0QC
1k6xy4U0rCbBlbfjOh5UET3GjvMQw9CsvlwZFZ5CVINrp4ZOXudKXr+48aly04fRjw+TXdb2+4iy
B4T5a2I3tni3OJKTnN4F5WP7v78cXP4WKmJjCKAvejFF4da6YgoukJlHDcdopVyaoKLR0hY1GhVg
LIggCs7GU/y8+auXBIDvgzHU5cQl8Qsq8V44LNWRMrJ5m1K1So7tAXrgB9J+sM6qW4eTX93+1ZVh
7zRUX2oTSmg5j8IWml8A7U2d4b49pscIskq4LxQBaU7zibwYoAeypZCRRCowTEOkulOGWjYGRMCA
rrgjvEJQ1MUsBqFyqX6Zd5jFgPIy757AzgP/mpSodLdiXElKobR+7MrJ6U0XE8pOjO9ngqaJ3+4j
WeXPj/hhjco6ozF3SddgAqNNnMhv0H5Tf5iJnZzJiELEc1He2qhUsxRZE01Lj+czqZfstcVLLHq3
0Hr6VZfLyeiMzxwfZaYaoCFVCBNJhqhTPipVizRHoAEJprfJnW7W84hHk6N5M3/vb0R3fBowFeiO
Jy6yg3E+gxzkwy7lrdU8qh20rCGiCmZNCcpxiRs1tuUMh+0w+CYmJZzrKyWO+Md3lEBVA6U4UB6o
VHrJlWlpc8HEfGUIKIlf+nEo+AMuK9fNMM/FnRkqxRQNBHErayqOhnporV8mD1/KDridAeqDRWOn
FXHVSAC+mX7xA7pfD5kHaUEgJSPZriFP/zc86QjynU3qY3VyZubCghiQItURIP7ZTv7fbNtHkU6d
eOVqtDpYObKwyZ/75qHlDaKyClEs4cMA9fk3SSznVQIZYIdtE94IwG0JlHMLTs3toDiQwwKWKHL+
+wgL2bkPs7Q7rIIUG9aMN/esPqppdytH0V8dMzsblEdAjSPTG0sjSg4QM3LG2xhDyhiGw5SRONhc
cAP5c38G0seSKGfo262Ian2wgvYwAmlgeA1RHAlVzM14y4rZQlIU5V5xu3GxrcwDVVZRcYLNA61U
6rCR66WOchOq8R2oor9pUXkojAgSwkXjGlMx1o5SNm3uzG2Hu7WRmZY/KZZu+KZWDTedukkyZ+8Z
0a5I6OqCvATv2GACwl7tbr9t2oKXx2rHUMgaZ4J0oa7b1wODHe8fa6aF/sRRXyplAWY9A80QBJyO
y6txBgGxgxacU2GkH1L1vBOWdWvRdjapM6+xoq7txRX4TN3Px4cx/zTw9L+Il/zhRTsT1EGnZ1PT
zluGYzUN49yvi+Om3SbK6mYoU8qBk/zZ4b8zR32oXtHA6T8kBPcmHk1fPLTH9Wd2NwWGgzqXlICT
3ywYo+RtJfN83RkmHrTzkGwoSryib1oQDy91+bUyTr2Fuf6B44jsLsfODpXfjCoVGlHB41O6OVv0
KZuDFdUXIHayFa7GoRZcs7tJWl7RzvMUKr+ZcTXLtYi+uCJ8UbQv7XLOIN7GCQHycf70FUC4dAju
YfSFSnBDM0N0J8PRrT0JT2TeAeNknnW7equLN4wDr1Jg3qcx4fuvPSrDJcmyZmkNEh/jyfTnc+sk
7npv3Oq25NSueDLPPItMJwFFEc4KDS/vdIzP2TgktQKdBlEM5gEi0dvdOv9YVQ4bAzNzK6aG4T9R
BmcZFdYg1pp6zQKB+hhJj5uK4VQZggKWZtlG9QP3eZ5PMr/bzh4V47Wp92ZjtSR1pUF+KJ+bV+2A
cViP9JxAgiNyWn1MZ1Ql652uQMbwzWWsSVo0yrFuGkE0NG6yPSn67OYCByjJ9g6ArYnyI3kQoq8f
SdoJYm6lAK8TXq/KbR3C6TjYaHwcgM73eDc79rI+DFKfLdsaIe6SITuaxc+kcKbWsDfu8DDTBXer
or5VDPQg2DrQ41D9IRSBHnd1NDnuO9EejmRspHTl1zixW4ynSofr8c1bH5WbV30tjKYmM+6SDQUs
N7Niu8x/XTfC/WyUc4hJ1hR6jwagrtn5owX4nvEImnDVTjbMRzdHMHGGzcxJXbxdJUvfZf9xSNOt
1MWCTLSZylORbW4NLuqu4IUazxD5952hMkd+NFOzD6Ln2QE/yHQz+6hvH1s3+dW/KUfpIAfFM/cW
x/t0VGbW9DaTizEmxICKZ740dxmetppg9ojgUPWQV3Z1y0uW7C7OzlWp9Cyri6bo5iYEkze2juER
JNzkZJtD+PRAx+hzPIe4/h/HD5heCCcJ9BLe24O7vdWlzEp7KyrRxlFRgdW+dl4eJejLKtDz44P9
eOYoR43lsckgmwOCsjcTEP32Nr61cgCHdU8+QZTtE2d1zCS9Wx3lonPedWNZ1BGam6avgSJkOJk3
y3Fzfitj81yGWfftzFGOOklja5Rxk4ZJXJUv9VL0tl7K8qFMQeCcQ8XeEZsZ5Vk+jv/9Zn5Rq1P7
OhUFeJyKEVPpwnE0XqL84fpOMkLw4u9TGymUyjBBeqI4xvW9rgCCDFxYUbiLxlOnIj+U8keIZEPQ
FRWDhr4b5f/TnOhSYSnlcVteJ4gSLofrC2EFGMSqIdCBBg28niY/WwAQTObRXAPzVjZcgmQiql6F
gJsygEwer7/OSCJ7czTTyIq7ZB9pzRhW+uMknGbTr3ggZ4byL6mtPmKYSlTiNkxyqoAcdu5sQsah
fFtORA7r91VKcWS7ccDOF9mynRyi0pZ+XN9TZvdpZ5/+ZisItyyokoQoiVwjVQ/a+igOnjZ+HYoO
SMXZTpb/TmV0uWbqtrzkrWLl0OI+9uKDXm6yLSkFr/7nhPP7vu9y45JMkYzucHlUi9RWlMrBDL6X
C71tFF9jTFln0194C74kqbvgn6osUauSIrGQ1raENmZzn2KOAlzoNSdTsAJgb4Ne1ZoU8wp+d0L2
Mx/68+ibYfIiOSBwdBpff7zuGuy7qaEreL+TwI1MI4OFNV3NbgNrEiaKUmAPHlVHwiwY2LRPsye+
RU+/1fQEl7eV7IetnWUqZWGqdckm7Z0Cgqhx4qLjlU4VjP9wmMm8lTKPtp09Kvl3q9xvy4zkj2lk
lJkgbfJTfwbZz3QLLXqHs688a1TM1yKAaNKygODC27zfzEnCQXzCLKbb3PLu+UysD4Tv//2KVITP
tdDInSQJgfZk3MWP5lE+5MchkM7ynX6nQBRLP62n8pWzRsZZIO+tUtGQL1M/t4YZBflL+qge8i+D
aHcnTDd9l70sAML288TTpOeYpF+bo6TMtrqLyhB8HnaKSdo+/8RZFfvLQecRTBcmkFPk33dZpdHx
spyp6CqYt/nX7UYKLChRlxNqSvL2yHUUxgEkQ/VeRvyBuOEPXdpoEKq0AJkfHEXyis9oDQHh9mAd
FoAzK3Dn++KpuuUhZ8iXoU7xC6PUrS6p5A4SsZg/UP0uBI2M3x36kICnru8lb23UVrZmM3dGrpWh
AZb5VnPj/m2Kvb+xAXURwtshSTrl+qA1MLolqbNQXoN0fR71b9vyV8v4MEH5uRWpnTTIixVkC0io
hVIsgknr4seyB/vJ9dUw/RskK/+shm7G6MYszZ2QAdlQD6UnKBFAnmZccBbEzvqYUQUXCfivQdB/
6eNRpVXAKqlmkP4Sj/NBRLYQb7fAdB8H+1DhtNF0O+eKyzGmNFAU7MxS/lCDirucBSBmk87NW8K4
5tTPittCabd1DV/1btIb8U06ZEBxgILK482kMKrkC/v0ZX+eMzMrAQjCFuurLYyycSxmS/K3QZBs
0ZBlXr+GrIgKtIvyktrobsyzeJZR95PDnExERmHsqzaR6ow9HlKRsbwLY9T2TlMsJyDMtIJ+Se4V
EQL0mWDrmMk3VZ7OPCOyFVlTwGaD1xBAPanD2+jaLIP+DQRk59VLI0iwA8U01sH1aGAWeDt/IdGy
S8XyMFV9lKVWsDb9SVFqQAmEezHfJqdrrIfBTO4BRP1+3SYrAtEFxU1bJCqB9NjuYEFEMFOGKOgB
9uk3TP83/eG6CWb47W1QxYEp1bJaQIzwGIMOE26BIVIvbm1VscfPkAsDXB3FXvYTsIIpsxXOAfd+
gFE+SeaR/10hlTHByoz7G8bcwr6zqzD/Wq+2fsSj9O042sIZvDcPG27gYL7x1JsEQjGNUzk8XCDD
fy5+A51SK81cpxbsd2Oi32ya9qOQc0S8xCOGYYTE3g49sLvJ+Zz2tYiBH0FevH4Uv6CEUN1GrX6K
RcUbBSXf7crO0lO60wz4flni6arv1wCqtk675qFljoetzQ5dxePHZ5bQuy9Jj+eid7k0coIvOS0a
VE3m/EnIR39Ts7MWb4e6BZWRld4VMrCPU+IWQuVbwnQ0h5JDCiUzPycgODIeIlVwClFt6UFshURt
0gJTF+OvxTU87ZNok2KJ4IDVQ//ThAg0CHTr++8QZIHGknHUPfWVV2+wN0RVdUu2IPIp0lJjiTBk
RtziNgOpMaKwRGauvqkuGcyGdmHIK95Y+cnYmaPiWNJSNY7UKD/GyW1WjTZevaQ18ZPJrYf7jMdD
zrNGxW0zNYuw6KA735TezrNfKcB/qXoU4s+4qLqa2XFqEeZHVU0Jw1eiDswKFaN5KomTvpkYnQQL
4BR5eoryfuE0rphXF+PDCk0sV1VGpcUNutTbXfpC5qcTbzYOcti72wt59HrXtPGbv7lIgFZdFEUT
5Y9Mcw7JeWGMwjiYQRQnDxjK+DRFlstJ88wPtrNBH/56G3frIAqBmdvNjeSOPoahfuh4sYl+pBC4
rABUe6keSSnAI0NmnmI701QpAFRVMQN1ZQRZ/FVv7peEN17CdA4oduLdEFwmQMReHs3wCx0SRFYX
jpsYrp1wsoTiLc1WDhiV7R47O2ShuxKgHxsrnpuowySZ8jaCfgRTc4Wb/1Td7JxPzvP5/2vMnlG2
IYNAswXTVvivRVktYlym036KAqKwXnzuMZ+tPaAqxgASuOgCjp+QvaKODbCN60AOmoYEqBOVRobV
2PS+6yDph4EWHY1BwTE/qbaJgRYxKBxeF5z1XH9hj04kTTfh6MCb3hwBitp4pb/eZ51HpuTWgNsJ
ZBzBmAAQJRwPKkYPaMSkpEdyai1DCg6/1a4GZ1M2O7GcuOHgiZnL2tek5IfsXKWEzORsrZrgR7fQ
WnW2YAgGvPfiXfSWV74wwouISAOmYmGQAqMdl6ZqqdZrubWsQInu2qay246XfNmr+TBB58UiKaA5
t6INiBHKULuJwbY/OZvT3g8+zwEZZQt0OU3AG6ClZ+oqtXFzJZlxV6lCEOkTiJ9w/6rw8hpnGNTH
vMS68TAVrN175wCGTiCoAmlIxVJYmpgNmhDI5a8ssex54vEesh5coYyG6eF/TFAurjVTIWybCX5F
XwfCE0XRSZ5t1f1uPJCgUiOHNyHASIgXFimXsExjVcqCtIblh2LN7V47jPFnTqZg5KW9ETqWQOGw
DVICIOF6lN7SoPXl+/JmcxRn8lOPN+PNQn9dWKPOL0EBJ6aURQlGO8YDgVcTUkBItzqge8tDMjsc
HXhUFcxtNNFeN0UL44v01LyyTVUpJ9DDleTU3iwDCpmtM/6NgiS6pTs71PlVZUUu4pEsOW5g623C
CnNB3al80zEVRM5jgTcax8rxe3vUiSIJea7ICezJPqmIQRJj92AYJcIx5H7F07hmf7vd+sg+75Nh
pwjtEiOmB1d0Nkx9Zl4BRuLm1Lum3dnxW+Gvj9e9k/fpqDSSaoMlASEJONaIV58XbX5IecuSmalq
tyzqqDQE1RhQdQNK5ytefSQBED9osZ19m17Jk1rpa4fZW8h7dbCcxZNyDyDJUfCq2zGQR+/6gllP
NZoBVTdTM01Atiwq5sHwVRuCnqa49kiefEA3y8H0wU0bEhZrrguRcKPKhJ01hS5ZizkToA1aQBJ9
tSN/xpyM+aNHq712CQzz+tIY+wxbeDOUTE3Hf6j6sVrzZbBqhH6jg1+x7A6i0t4NIOewIRtqy9b3
6+aYO2nJmKxSAa1VUZJfumsX9ZIAWjYyHCNBVzI9rLMT3xApBkTobIscV2WdD9AP11R0sKBQiqfz
S3u62Eo1kpsQrGB2VGBx+QbdMMDYk4DoWowBD4vNCA4ygojOrgG1ToOmVI+1zjSGEW3+vr+J6m9x
DX4OXlXy/vxIeYiOETVcp9ClIqPf1Ko0pQByrBtC4WR+IS/Nee7mqg2OQAOI3dUdvpBXxMrX3MVP
DspfnE4X5qmP2CSxNElRW/4DTkuc+Eje7kWPsC/wnjBYdAE6UY+UNLDOAZBAp4JJBwVvjon9wUUP
7bDc4Lb/YJzrW8spbPNORuHX+QBWaXwiS0YkXpimvEdIlWgtpDQ/ttr7gz4hr2+AyAMJVwMm0uux
Qf4Y/VH366SSjFHX5pxUaBZasXQrQC69fZ5Hyx6EJz3rndW0r5tj3bj2i6NbZlMViXreTelRvzUf
ANM0MazW4hG6C+JQJfwPvwcdeamdnA5/LFOXRcL4ouHyRTnP1ECwNKpmM8iUX4MOEF7mz7psA+r4
F+v7vUBwsOM/VK8qibdWjAScxOtxcfuzcVpOerj5OI1BF41O57k45C4vNFmr2xulSqmtgvCjaY1p
CCktG9RfjjQ9mzi36vaVszyWb+4tUZm7XKa1jxK04uKk/p5EYJVR235z1lg3bADXRHcYx3MHigbb
hKymL0xA4ZqLxKPTZ7qRgRJLw8ATSNoVym3LvpwXCZNxGBWqQsUjc7qEPVd1jYfZJXFClJJ4TsRM
CjurNDeEWKdVqw8yRMNu9c7OZFt5S+4TgAvAeXNooICZoOzqvuY/8JYbcue+GaemjmE96DIo6ruw
0GX+nUqj6/oizyBjHz2UOpTD1hfS29fOVZDeZOf1Jivt4Ta94x3XzPMMzQPZQlsfLzL0+Yk38Tav
c0x7zisGBSXAghNvHdzvZGgWEJ9va8C7NLJ6rci7kqbh+osDR6UDNl/xht5CMXWzbIKLh967/CMN
y0+kiwAV6hvjx3XXZh2he4Pk33clrToZEJDRNsAeTT9tbpboPuFNlpPfTCehvQmqhBUWqYA+upAc
M4whZ0CLL5xCh7EG8JuDDQLwNlLtUCc0hFvIUVYZIeisb3JNsEvAWO1eFN6u7xXr61wYor5Ol1YY
f8zUBYgQ80HxFLCB40L6hvmMdxgdd9yY/HBq5wxRlnFtAwcA0OnUzq3CuGh5V0YoPUhBpQSlr4cp
GhYyEQrjPiWzSh1DVAAQROEtWqpOOUMTx31e9hFGON8yCyJX9ct8+K0jk7j50XSVL2t8IIT8Y5h7
XDpWRpK9sE6tNl3A1FSCpiNcj0SWcAlaUPoCPA7Sz7+JswtbVJ1jCqrWgNrr/dGcdOumwPqq5XhO
2RzdI6KjUsMrAcgZ8cfH3G0uVd9YGAgp4kxH+3Nw9CO5aQgOGDu0B1LKVdz+EzModuaoo6LONzXG
XF+Ey8aPtQUxxl3dc6YzWPfh/S7SwIpc1lJ9URRoSXc2IFKgwMSZcL/e65Jdvxk+qYvjp4rXJWfk
kwur1LG/5v2kRIJYHYEWWXvTnhNezU2qlSufyqCOe7MAXUOyYu+SVAZr4iNex+1M/zHVx1R9yUYX
wGNnKvzr2YXzwQwqiylDPLRmpkPMTjxvKfCC8lmweD08xmF6sXdUBmsjEzqLIFQ/yoBpj1lvazNE
ROb0NIAVv+T6PM8clVBaQD5HPW+FENxFkA6rQvlAFE7lH903PYxvknNDWjVf4r+6118slE4mg9GM
Uj5XoKmJA+OUQdcgD4WjCDAwL3GRP3XNW6hc0gptOcgDomAoJmeaPLU+V9Dfmkz3uoPw7FAJZEqW
WG9H1Qoa8Vc/fBuFx1ZDI0YNrpvh+SGVOKaUqJkaBd7b8yAZZDse/VTlyZO8I86vbBp9YZDA3CRN
I74PRG28/hEkqE/6feQ2oWCTtpqBORfIGBzFm9KFxgYmucFZcpCglgJVCqfjUm+yXgb2/kKjDBR1
zcqc/B7Vnw+oIA5RCE0KF/osXAAfC6lyYYtKL82sFA0EmgEshd5AR1YsQkuywhs+MRgV74PAuWcp
9sBDkLN6Qhe2qSyTaa1QDdqakgk+qPHCaW3r1vJjDNqMAQ9LznGlP3DQvRZpeoeF9qWWY459qZZP
SWSKshNvUsPTkOWcCzRleGEAGtnVCxTYp+d2ALbUerkeGdzNo5IKBBvKRM1AcWE8zejbV3fLa+rr
+GqLX33h4S5InF2LECqtWHU1TaBoiY/Nci56X14e4/lGQLMAPICunGKg5hNnecxy86NkMKkEU8c1
UPo6fGP5PqPcxJDIARPc3/LwfXDoloeZYnsHuAxR4ppAmVLneCXm4gzQpBl0cpsCkal/LVVL84bB
eOUsjGeJCrg10pUm0tX4qH6Jbn8/zma122XO8viOhsCMWae6CzfY2B75sUIq2NpaKHUZd+cAF2d/
uWlxZRbQR8te3pFguKrzsDO8hZIftLvNVY05W7JYAEGoNo4YF44yyE4Otj7OhvIWRn7Hzs4wbaui
KLoRLHdFuKFJiPP1NvZ7b/glHZC5Qh5/Fqvzgbz1sZVU6PWzmheiuZDzAncSEM8RrfQUiAVwQYAh
xXLbJ/7AAXM7wYhpoYVGkLvUUdhtWy8aMQjI6ywYl3ADpFcPr28l81D/MEFj78Ekl2jtjBSZRuc8
6mwJWozxfC8lvBOXfersLFHh1i3iICAhI+NjBwkgIroHP09xt53UcH4fvB9ae33FFLfMQbKxGkiY
4P53H+n3x2QsNm2dYvKk090QGbTsCW26/Fj6qDof8k+i2znrqfhp/Yh5oc+8VO5MUyGYK+2SCGaa
YUCFzHb3QDDEIAjTvZU/VspxFxrgos2YvBlEpJmiRgdbPZQ5Gbp25Sf5Lv0Ebne0cJT7gcehwozF
3QqpWDSF3pT6HlZn6aEaf6Qj55bH+/tU5NXxmIm63KGGbzu3ql+N+tf1EGD12eAe+jvyGazkKpWe
IW2ozkplAQSEdyrimSV4JB/FcDisaGp2z2Lm8HpS7LD7MEm5hWBu9SzVIlnUvaymx6J7ycBQ15oL
J1Wyd+/DEPn3XaYsU2nMB7PIw1QHhHxQjoJae//H/aM8oFy1GIpSYNOQnqAoQOB+5LqTWrYq/cNq
1gfcmGY7+8fCKLcoC+jSTVEGzra37NN0k+CZtnvdHrcHzS/vgS/0tPuFg1sj9ccfFZEK+RKTQJ/A
HXK5l2DXriY0K9Owy5cgblPbmMCHpAWldK6HgNcZZXX7INMsgRJZglFQ4V2ak8solbNNW8LiBhN8
h+UU+61L6oXBkQP+2c21R5Vfo5G0MoYn0EI/pucOBBvkWG1OyYw2mOyKQcdrpDCCAAs0yW6iqwxR
4MsF6lapjq1QxqEmeBO4suP1rZqfy3rjOSjTEIa+yGwz9lKkjp5UN2e5F7YiJFLRsru41WcFxWXr
SsfksXiRv7eh6YGcxeUEBkkclMNg4ubDLpVYrEJsZAC20U0XWiUUoU9nG5F1Eqos8swpQfOhLmfX
yHrAi4Xta7fppTtIK4A4isbxXVav7OK3UBlnbsxtiMX/Ie3KlhvXkeUXMYI7yFcuoihZluW13S+M
XrnvO7/+JnzmtGmYV5joiVleHNElgIVCoSorM4WW5G62J0e3Uzd0qZKkTok4wcbB7+ZuHNEPJpnY
QxQA1yMpQ+tYeUrmcz38Unnshlt5GWxo4GDBxAqmVxgbxYyqZg8l1UNvA6DyG6y7eBa9kTDdeNk3
Whfnk9dtvcNg1JRkzNvgRcJiO7OkmaZOIwlSmX+gq7nXHPud4IGl1uGhfv+fL/dujTkmJCtnWTBR
K24P+qV8zu7MHcCy3nDQLn0MaBNtxPMoKrY/3btNJvMUxqJA+j7p+0r5ZdYvZPkq197107Hxvlxv
Ijte0M6yGhU6aMiMaHETYMEFMj8LXXSIKbFdAXga4BRNtHy5bpa3nRoTDARTUHJtVgV/QL8dcDQn
d5PIKl6CCOQKmGIQIAMq7/uXPreuW96OQn/2lBWkNodQKzAzGR1I/Vip4y6djnN+CsuJE3Y2vx0G
2k0VzxUDQBgmrC5jv3R6QCBbhOmF1NFFAOAG9/piNr/eyghz7mTwPk2BWGSoV3U+hVIvB8ED99r+
fzND17pKX+Sy6eYavJ5+15lW39+jp20vxmNYnJXwIiduGHOJbzYydoPO6v+7ffQzrkyaWjLVWaMW
mO5bQH/Yg74Ew3aWeYDQFucIbGWeYA9F9UE3JTQPWVqAau4jsY9N2mAjPdraZJfiUWk8DoflEP6U
b+YjL/Gk3+XTlbSyyHi/QZJY12tM1uIycqK69KqOp7mznUisbDDXXg1O/rYMGuCw3mQNF8AiB1vz
JAAj8cW4RYfNc7Uyx/i7OTTN0HbAoqtgRE8VSEYkjqQCMT78vO6M3IUxTg+BabEBuUJ0kB60cxnj
rgGs35W+1j2iRu7M33kIk62X6wcHYf2fNKYSGQWaMpJFIZ+tLb2Iv0aw+LRWAkHt6RB86R+l1hp+
CZzVbnoKRtcxw2AousliPSDfPeVdtGT7pM4O8TjsI4kLLqOf5pM3vttgkR1z3KoS5KZNDIKoUJF/
UyOjaoCNgRYz1b7lUT1txUaALIF9xH+QCzKuCQoadUYen/slOHuGcbK1CAFMDXkVh207hBLjERWM
9sydPVVCGnYDNGGGnZDZGvhMwyfxrP5sFVs5zCg3VHZ0IrF73UHpv8puJx4LqgiwlQwKUcY/I0Oc
wfIegAEAVRwcc2uIRMzPTw9RGNtZ/UNTY075aOsawHgydlLFVC6RmbNXRTpYUiOA5oadgXFTAawK
5L8IlDwzzMIqJTG0poqgE57/NKfanzByUkmh0ygvdZo4vegMMSc2v8XeT5sJ/YN/GNAl9tHQQmch
SbIqB7/vbAtfRpfsqFRejMRrfKVEDuActOMzhXpnHq82vZliYnzjj3XGUZsGya4ogMIuA0UFkOzB
XW4D55T8pnKS4t7gzdRyDTJfUg7DPp5CJQObdf+tBdWbYAtf/+GJic81hzdy01FXq2O+J959iyD3
PSpVkRPJble+5JNriII9AfUplJxPuXkYCcwZ4I2QMfeIY7O60YcFIKvMGGCtWfxRCU8h6IRGM+Sc
Pp4Z8tFMVupyWqeB4S+p4CZCcJpyadeX2e76IX+bB/nkmKvlMLFlaWpNjBtJf5tjI7vs3OwJVE+i
Cy894S2InsrVvpk1hun1CVPzYeAusm2aR9TIri9m0xHe18LOvmjKDLb4EnEyk9odSJgsA3yQmSre
GGbj6uFoddLrdYuboWRlkUmA6nwwR2lGxAJr+6GA9mzstz6EjPbXzWw+M5SVHeYAq5JOh8ZjwU9u
hAecKEhKBz/7ypIuwuWNdeZVvw2+XTfK+WBv+cvqg5WYgK+LJhJ8Y3Sl5r5uj1xR8K1kS6HqO5jx
ApebxoQJCB8pdajMyPv7+R457d2sBG6oRHaUyo/XV8MzxQSJMJBqXemjxpeJncimrYz7VsiBd+Xy
ndN/6fOJel8U3dfVvtWFUBRSBeeWL1VpZT1qmHgUOrmtnOpmP7myA/AgJyhtJpPrnWSikjDGMai7
xgTNXAVC8hLAfMTOfmMyw1WPfI2Lzd0EClsHmy2mHFkq28UsIZI698mhUdAmwySGCBARCcC4ZJSE
l/5sbujKGLOhSRGRXtPwtgf7WJ1Z9AKDMl5o4Y2tXCjELblk9sh7YG8+pyAs+meNzJaaelclKsUP
knN9G6Go5VVH5SuGzlEGEo/JZEN2glNX22JJMNY2magvBZ0upNWQH5IYFGSGV/+edviaVm0PvnQU
bOk+O9Jvmp+NnXQgJw0YoNSBPqf9F6dltXbmVihCWcX8SZYe9MyTxp3anmXtvuWNg2118T4sl7kT
FAGsEIba5YcJzFZkv+ybY3dUbq3aoYsU94qvjBaPA2c7mL4vjkXrdEFJJiOAP0Uo8zVW+S2GcDid
nlVxLemO4DUHCKW7M2+odTOgot6vm8BC0xf6x8DQzoqZh9Fk7FPzpYM/Jd/lhTNEuHkfrUww90Rt
5FW4JIDUU6BY63WguqWSh9z7iP5UNsapIgjbNQOCowb7NghCdc71ANWnxdQzK9KxX7h2UccJIX6o
3ookfxpQL5K68WDW7Wmqh6/XHXRroaAUADuVgf9KLK9JE6tJ3pK+Q4JJF5p6PRbKr6nQ8/Z5nZjf
I0ieIeTKhp4+SMqJCOJ+EgCI+wLovqUktyS5mYT76wvaCnIqGgr/WmKijZCqZGomkvoaND8IEJpp
al23sOV+awtMbMkqsL6MQQL1nMzJAIULZGfsf123wdsvJm5kgamlQB9kfi2XVj+KlqreL+ZzQDyT
q1TIWw8TPGIjjcNMBpNL5o+4GHS0xGOEEKi5g0MVHYhvtC1uOtzKK8cuGz4kHUB2kSBGZ9WpzvcQ
urYSUI9f38jN22f1tVgIXzLKMxoeGHc0vhoeJbRYXnK7dorf/1F2skdeeNp8CqxNMsFjTkB+lhZT
ckjrDhdqoQGbqEbNsQkLyKlJ1c9KUkHC1uST1ZVqaLVKxkk5OYeAnU6cJQyyNVUOLMV0DvMchWZe
Ik0zyisHmgXxjYArGo0ABy3d3tVQIE12gl0cFY+2W4JbLu3mdqD8c6xZGJ8qxCC2keCkYg4xlFiv
v6ea/CoMwn2rLE4agv+obOy4akA1B4UaVeM8iTadFZKEBgQ98SvY+eOoMlqjM7vEnzQgMZcXxXhO
uWAc6hifNvWPkU8ElYuRDFI5o/DcgMlUwxT5UiL7bJ3yDqzuds+1R6PINXvMRVolWTf0pMroEJVn
Htv7+pYy0uYeVOUO1e9lRguysccXvP5ASMQ5mJshbrVY5pQkwVKMkQh8QunONnHkrxQHnu1MN9iR
E+o5YO2BdY9bvOV5EnNBzOWo1YpaGFi0oVnBgcqMiA8jKoL/BQ/j5ntiHQuYy6LR0qDPBFx88omi
eulwUEOQly02JccwbgknceGdfObigPBhgkxDxG1e/hxCyVKH57/5bu8XLAt/Q/s4qPqsCPbqV6iQ
6t6cWRSUEO2g+rFY8w8gMJpvDeTSyevf0OAaq91kcXFIVEZDzwgi6/PkUBL7TLJDP/lGi2+BPV5m
/D9nuZxAZzJnJAQNQKblgurPtnHJb8mu9FK7crUGskwp2tg8/6Tu9+lMvm8vi4ojLaASXRehWozR
Pm0vdqcuOnUq74EkcszQZa8e17KclCqUhBI/86ebBtg/2ZX2WWdB9cANHiUveADXyTOl4VV8kCNW
Auf4b8bT1TKpH6/s91TeDpQB0WFSf4A7BtOt1jD6178dzwb9+8rGOKfDpDRL7RPhqwpGvACk2wLP
PzbD2GohbDhJ9LattIHGUBGtJ8lCvkk6qzqHB6p8PNJn0NehtANi8ZAsvPUxsWVcFqFLVdyJpNmn
wq9UvddlHlp5+33w5941mXhS5GpkBGGYHiLjpJc/cqiM5hirnr4vceS1yWiZinP9q/EOAJOOFmgF
ybMUg59CGk4YTTq04XLbz8rXnjtvwonOmOL86CFTkLWkKVBeH3aDA01TlANBCOagXeLVUDTlERdt
Z4ZURo5SU6ifBnl1wKrMbgE8rkWVvWzSPR5lZwHQBwtSyNY8BG6vjnZhNodq/H59W7fGOPGvvdtm
ToPQRtVc9VX+H37c1jat4AT0q5uiW2oWTneYcCc1Xo5duLSc1sJ2Gr6yzhyTbIk6QhYBqr/nwu9v
25NGrNjDkMnlDRfotEc+0H7zfKxsMudDI2Ieq+WcHaTztKN9WgAfH/CUvyswmOhRnsqWWLxMlWeU
OTBmqEhLviCHU6oLBFesWPkdi7xvuXkprVbGnJG0yKulMvAEFS8DWPqUffM9tiEtD9o8YKatiFc5
3LaHIWogAsFfxl6CptbXs1EOwJSANg/zQW6BcihION74Kc4TaGp4FjezNJAd/muRyQ5bkqIYUpDg
zVslkCoBIncQd+VO8HlfbLPJBi6Xf3N7wuxmZQTzNEMdB0jjwPtHWPMf0Xp9L37nnYRt//hjjH31
1kRPgqkBHY4cvfTZ98i8NYzd9aN+Pa1HxeVjVDPqJMVRG/ND1EWOqHkQ2q6Tn0IvWGn3JRnd69Y2
b4j33WMrSLkkDcnUzwkGtCnmSPf/O4L7zRrn6iuxb9qiFeVFN+oU4zqQ9pLO+lN1Az5nazkWx1By
JALS27fHZ2jx4jZvQ5lkpcsTVU6XAuz9cWAtwiGrD6NiWgmprCW9C2T/+o5uFlbXS6U+tEpc0lBe
5JBoAY5bdNc4A1LdHMoBoIOSLv8E6R6Z2gvHKj1SnzLP1YdkQrSsTMRUJi05TD0GFSg7rOnO58ad
3rh2eMnLJkZ0vUgmOofBpIOuvYkOwVP0ON1Q6Q6MgDiRE9vKpRmd1qeFhL8gh8It+H78mPAsjlBv
Wgy8OjPtewm5ieIpy/ecjeQdcSaeiEERx4KBW15NreKm8L9TeiZiOuOdblEATXEqnniV5M2s6X1d
7MtIb+Ku0oM+Ohhajo6ODNBVMiy/g2z6ViaES6vOORHshdAaExGXAZSZyln+LcSYzqUYjGAnPGWG
LX6hhIXjHrhu3SV3vJ7K5hN3tVTmashVQYyzBDdsN2ivQdqchnrhxDTOFzSZ11E1Zuagiz1mcZXQ
akpwGCy7JNM4cZpnhQkrZq3KZleH6OQbt4OcWFGCk86TQ6PH6MqpNumPWMeSNJHbMgNIJ8+l/Sij
1tHDA+O7VPsRJZxXJS9wsaTgdH5ZrsM2BPUiOIFkV/ie67b6Guwocab2a/gldhZyXOv6geM5BBNJ
wKqtNphhA6mFYNpG29qjwan+bT8UVj7HhI2mGDJDr8GVGZzAiAM2UAyp3ehnyQbJk5d5PIXT6ysC
0cvHj6Z26YKBA9x1QvFaNffK7F3fMc56DJFxPVlQxKDsES7kkyJhvh7MxE/9iLq4qoC2ZvBSB4/+
v7EpU0CaDu5bhfVE1Izi0hxxbodd52Oc/8Fw5MfMkqBAWHlKYgm8N8dm1royyFxokIIvc7KAqSl9
Ns8xult0rjB5HiF7RWdDeaW37QxFJrglIWAMdirmq9VdmJoDLafWv+N7/RJ4YWXXT4hTFqDexGll
RH8g5Lz+KHI3dzOWrGwzH7SbTRnKc6jnVA7+50vOJNj5r2ZPZe+hBq0eQc/n8HDg226kSLJs6pjy
wPDVRz+d83lWaxVuNBSvpXgOkx9BM7uJ5Afm6yj7zXiQ0Qfe/4wF57ozbR4QKPeIIJajXN7MHaBN
KWnLqoN4D0jeovmmzv6mL7oywHzLuQDbcbiIEWSbOh9q254GzRyRD0jiLYT5bno29JU4Afi0ALws
7QSrP+Un1UcR7iF9pMKjCydGbxpUJU0BJb+K+WWm5KEavW4moOTf6wu0ogDtmn5e/zSbmcjKAPP6
WKZpMY0C7wHoY3bqU7MAj9Df90T+q5i8MsT6wNJAm2JCm03Y924I4elop/rxDZX8yXf98S8UcqBR
hvcouMhBQ8tWwqSl1rNCXlB7RtVAw6C56Gnkgv651WQvYvl3q0O1Gwzdko6ZkY9HKwRYR1YSJfCB
Dq6f6YwyZnlfAdWZIhvEyfuZP/ewGS8x8Ae9RTjHJx7BQOozVQtI7MsX/aBiFC06E1s9d89UIMp0
eBu66Ynv5lhPlMtAI2k6QNKj7dB2flKU3XVP3MTpQzEJGFN8N9q2+7iHZQfeDzXKOr/8rc4WbahR
7gpBtEUFNK2DG1gIx0/1Q7yLTvxu3mbmtbLO5AxCG7dVDzKLvfSQPMpo/lRnYNfQAX6F7Nwj5DaA
fgJKGY7Eu2k3iycry8wDZBjFSs1C8HmCu3xHGbC7A/E6qpr8dzXod1PsrEzX1kI1znjFVemNsHQW
YMJh9XL9O27ebRrgwARK7LLI9n7HJOxMAdX8A+jn9OpeUHfRwFEP45lgTlufLxKRuwQ0bGFYWHOg
QKipFj01q+3ra9l2+ve1MC4pVXFdSkNj7nv1mOhfSz37Hw0wXteTqU/iAYoTWadZhrhTeIP5m1ul
y7hBIJMNEmnGQNIlQpoJiu6XmaN0+yo4JgGnibmdV6xsMA4std0ydnUOiiDUG9FU2U+go/jRQTmR
NsKXvyBLMNR3c2xNTquWNpGGEdc80DY5uTHaL9e/+naJcWWBuRQbdehnQ9DiQ2E80Wy79HJ7ucwm
uJP/K87GzVC+ssfcjXE5xFNhkBjqTOWzsstxN8oFGGH1t8vRHC2NV7PajHYri/QXrd6Zcl8UQab1
qZ+Cy/ONSSQ/NZGVn3Qn9uPH9lG2ikv7HRornKO7eaJWhunfV4ZLuTPMNsFMRppFX8DWdZsDPXv9
83Fcng1AJSSb6gpN2YOqDnul7r3eGNxUaJzrZngrYYJQXRZ9nCYQWU4rqBh1EZpCnIX8PwcLIF9c
hyIUOxg/NOIhQVsNSQw9WBLI30Fx6VZQQKWdH+NW4XjFtlO8m2PcELlti3cgrvgxF38t8g91GS5V
bLgqXkZDMHnX92/7M71bY1ww6POhFXV8pln9YlYHYSqsilfi4NlgvE3qsnzSBPAOh2D6alxVfG65
vNI8G/TvK4/Oc3NQyZIBjmfT7o5k9bWV253VPNMRhQiaGcThscpS3/pUJtLf947xPbDlBr1OFvRA
+tJVk8bJFfPQAZKHoVuOE9Lg/dmUKWJMQcWMGgulIlJvFIWW6+iQjVawhE6o7Ej6RTIxtDX5DXRf
E+7TfDse/mvzkwZZWxjZnLUKaOTdZYd2Eqhdx8Si8niSKx8B0uM9yLfP8rtB5qBNaTW2QTulh7lA
u7zYFwbnStmchINe1n+2EWDQj14SL2k0dBn65NoD0LRiA2VJZRfZNMeNvs+77NZ4kGwFxLx4t0Ig
8O/e/iv7zGlTpEA2s1zq/BGytrJbe+odXvzu4Crg+ko8HqR/u7a4ssecvHrU6x5FZ0jQexl4xjPM
gJd25Gj3qkVFBw0ggZy/KjUTUCxL0K3Ae5nZ48DUe1EJp8A3x6MATHbHIw/cdBMD0qdQ4MEArMYc
uzSLq2khY+onwtccTY/a4BVHt1OPlQkm48QLs9CgFUGZ0iUkArWnw/FBHhPt5aNxb/5V6rYyx6SH
c57oggR9TL92p91wQ3bIeY6pTzxoRNghn516ewepmoEsKSCRYdyiqapC7QeJTnTJB6pDWduGP79W
rgEZcXUfPvAynU2DpoKhRUmXNMKWMRs96Qcl7/CcSwR3FhdH51nYbo2tTDBeMYMH1awVkP6CoGyH
h7/bnyiVXvsa3wxusk8fTJDDAJTlXL8/t4/Yyi7jKrE8zymJKkTJ3wgpcmZROj3oo4Ot7NyDhDTb
p4VlOuH363Z5O8q4jCiMnVbEqHYvrWnFEfjRKg5bGXdlzIOiqhazkklu7qVzcAlysIvQGRnzqf+S
fWtuSyr+98SrtNGf/eme+7Obn9G8pC2kPEFbQqmqh2icj/K0YNZKcFPla9d1VqRJnJuVZ5G5dPpo
lKu6jzW/Fb0AM8MlLoDUCvN7SX/JVS7fI41+1xbIRMdYzoVRSYT+jUUv3VeyGzll70/Q9hnP0A4o
n677yTaIaLWjzJUjVXOjlWGdoUA1OCiVQmpOQF5U3hS3MiicA5uXFW2mKiuDTHCRpX4Wu9LE8HVx
1DNoiJpWqz4Uot/ml4UqjIQ2Z4lbiQqyMAX0L3hVoODx8VZPcj0tgEgTUTO1pC+iS9UltHv5ofmN
3oEH9VJOvN46e5CVQF1Fl/Cmf3swrHLNFLMflZlC8iZtvpMusMbkkbOircxybYHZQxOV31YZTdAy
7cBs/PboMEbbvA9uJE85JPvoEv2SEotXXdx86qztMln0UgbiBFpjSkU3OOFe2senLgStMU1Q5r3m
j5frC93K2tf2mKBtDF0+1BWiWNreqOFjGEFFMow5J5y3mUyELpe8x5xMk/qZElv9ZCvDD4xoizwW
KO7mMSE5kCWhjhc0dqKbrrTECLO3kC33lJMqQPKtpFwH7vXto7+cDSbr7WMitCqGklQvaIQUsqPj
9hG631XaQrTDzwaOS3JMsTVLFL/VWChalCrCfpeT2zG/r0ZA1zFlLCsZ54ttGqNCZDrUN6FhyvRb
MMU1SYGCCb9RLy1waRnYzLk6D2jKpTrHBTcDpLYyxlwAASR58LyGz2c3GHZySy95oaxr6U3pF+64
n++X1+tfbTNVWVtk4tWoxoGsJXNySG4aH1n5mewRshy9ssa7zqVVBfJa/So7zq5uZrVru8xVEE11
mPfSlIHiRAE7aOmJiUWeKA3HvC9feCP8b52CT9652lgmiJGqCGr0TQBUPxueYC0+EACYRTcwnjMd
Rowylzu5s/4LccnNA78yzEQxdD+nrlwaw4ewtXbWPTCYq7gUytP82u+Sb3NpBV9yJ3bk++sfdjOa
rewy0awHHU+WG4ngq+Ihz27z5ovEC5jbmwq2OQlaNpCtYstqeZLJdathpmr5Mbv0aWKbkJfcDdaP
4KxA/zk52MWJh7/c9tiVVWZlcaJEzUx5UUcEtW6X3oKS90JRZwSM9wpcFtvJF3ilDvLJgVZWmcBt
TBn4josy88UBigVDcpQwb6TI9X2xhA+xhsdYUZ6HcPFqCCzE7ejH/eINJA2tiLTO9W+7lSZqq9/C
BPdBl0MhMnS8CLWucqZZsspOrO2iMjG6k012ruq2lOv761a375SVWSbChxjMVatSMjAKFYLJVDlG
TvK9L+zGBToIQ+oZjw2PZ9FkYq8olUMpNaTDqRXRCVNuWpTdMfyPvIOA/4A7W7Z5aN5XyKLiVJkM
5SRjIL7sn+bC6SWAx3gpKceR2PkgkJS2eILWjS+J5mj3XSBi3MTkpKG8hTDRNYzFKms6GZrOo2z3
o/LQaIZVjsYTxyXo7XDlVLDc2HmSDmUBeh5QgOPKp7iqoXJ1yLe9YS1ES+Nqz/BWRv++yndRQzIB
5KsTqNbREUvqEPpjJbkDHi0UzW4mlnFb8xj4eR+NiTkVKDAyXSjBlFU8p3JtLTxAF88AE15MoRNq
aRpBCReelqQGjxLvoudtHBM0MC8GxE03JL6K06sfFtRZlhfNNc6qVfp05+YjDyK8bdIEfA9ASCoh
+/FbNY1IMFiFVqacQUtQiKyl/CkqnPaRTsPOJx80UcoB/QqYCdggEbRGWxpSFB7iouzBShLKqdsr
C+Q4oSnl6kmi34IQ2XCnMAUHjdKreKxI7WAQWynq5tY0hiC2I1KqTySTxN4aOzM8B2YSH+No0b6N
xdSmtigtgQdYn/J7GWrpJuvjuT+QUE+/ZHIYeZUIjXtbH5XF1oBPfu6JFJ7bsZpes3qcf49lOg+4
CEh8DCZReCB6K/0cKqW4a4a+zV2jzGWvkefuIhPcL3YRhNPiiIOs3IoVCdwI3ceLIjYDxvvBK6M4
UKxWc3uOhNqWTXWCKkqkiS9tD5oJzcyy0JaLfsitcQkn7LomV/so6EjjNFHYj1Zr6Mqjumh5cRha
uXxFp5nsxCA7pUnf38gpZNkFfSg9qWubvdnP8wVtJ8O0MIYfOnpJ6ogTrra8HxJ/iLwioHdQG/7o
KPqMZkmhY6aiHJ+y4KhrvKtryxPXBpi8ujZnOZNTTNplN/iMQMYsRx3VbsnLfcpiE13Mx5yDXuSt
iU2s9VBvRDXCSw/kqvOIuXZe/Ya3KCbIx3k7AI+po7gt/uqVByJeMt5sCG8RzAmOBaERuzyPwG//
w1S+TLxH4+aDBxKs0AA0wcmOGvDHL2+MQWAuypz6jdO7Sb5rb+MDRIl/o4yOt0DkAOoM3VWOu23m
FWurzM6NSkC6pZzwprNHl8pUpZ5qFWitR3toPvNFkLeuSR3EkYppoN5svD2GVpdWPfVZLyQAI/4j
2Q1exz1x6bxL66P9wxv53F7en+MEzt2PmxojHJdDKIvIkCeHCtoLxDLBSD46DSRVwzOP/Xbribxe
HrOdatSOBfTWkY+q1ewQKS7sTG4Gx8zH1hLaxbBqTeNpPfOMMq5pzl1iNH2f+VXtj/UME7Kbj6Y1
DEcNYZGT6PCs0bO4+oJTk5RV01XyW0tXcqjQc/y1eakdzYOE/V7fF+heqSfeDbpZ915vLZN4JPm0
hHUNSiHlDMbTxZl8aS+O1nw3g+ZnckdffQGDOS9c8vyVyUYU6HaUUtgHPsYADoCWgzuWaqKDS8YO
bK67bgYZXTUI9I8VMPgxe0sqbZyVGiUI2SuhUJ7cVbvQjW2qwUrx1vzH3GbgXBlkNrWa5LTX5hY4
7/Knpp5z6DGCh9W67jI8I8wepv1iZHEoJX6n2vNSASDpS8H9dRubM8GoM//ZOiapA4t+Y8wdzUsv
8m+dEuRQeRq6f4ZD1eTruzbDwad9ZPn73xVxKBm6BN4pIgOn+fFUkDET9FiFDIp6SW/zfX2a72Jc
qFB9cE2uuuv2EXw3xkS1SVSGJmiBqoiV1yosfLM+qma06yQ0SiQeA+/21/tjTGEyEiJCOETVQG8w
D09ltI+El1h2OR9v85QZaHyC4VdGlGZs6MsYzWMrgRLHK3wCMozgZrKnt5lcvg7J5iEzNMgrAIsM
LmPmU7WtkNUY9QRRIWSMwvKGkC/Xl7P5eVYGmM/TSa2atCqIF3ND3y+4uttwvAuF5Skkubck8ffr
5ugZZbN+/d0cS3EayFFtUAFxX2zuu/aidbej8iuKOSjuTTdYWWHyxm7OqiER0JwmwU40jpSaKMNM
+PWlbMKc12uhjrK6XJTFLMTG6CBM60Mp6auOAiUmKcGLTKVE2t0CFR6I9TWe+coTpNgsw65NM1f3
FKpCGBB8tX9TBVTwUhvPDAxvZifeHDrHCdle/1gY9SQLKiaIgs5ajJeSxz3BXQ/9oKut7HKwM8QR
AB/Cnt5cga+DDKL0KXYagZBzgnnewdwjs5lXhL4B/ai4LOUdHlB64XB8g3rYNT9nrpFI66JJkFUA
TECsS75HTmdpqHJOT6HDRZrQj33NFhMjjDheEoLxQqjxGR6dWKghZ02lySnZQlxg8u/64ui/99me
YQI+A0F0woIZlXEckmJUo0ODjCpF67ly5rx3m3K2ZO2chq/XzW1/rndzzDFLQlEjpMuCvdAecGtA
n9XvpW/XbWyiugAGUsDhrIKtg829J1K2hYkSAgjiLfGQ3o5e5AhuVjphajUv0i3NFxO8MiIXlSqh
soi/PFz/CVuit6DW/PcnSOxrGsyKSlIsvbqHKuaB7A0QLwinxc1cweG1jzYPtAlbUPaQCKBIH4/b
3CnKWGSFucf8mIktjYy764vhGWACsJqoGZQUquQwlighLdAe5+qsbbrFag2MW0AsJGmUPsVDAoz0
s0uViiNnPAWOCXUNfdcC/sc/alvXFwGXCypgigk1AyZ0RChYkQRz7Hv11IO0othltZuWdl5b8a8f
ky3ZpZNWeyOwZS6d79Z616aZiNIbYZYLqDf6dWNNpVXeRnZzDi+42uQH/QwI26P0NB+5lVueWSa4
gBBIhJIvUC1j+hKGD3JykzVP151lM/oTDFypCoAQKHxRb1pFf7NShSgThwasrwooDcuT7JtPEwRS
ZEfwcx793vaK3q3Rv6+sYb5kUKMcJI3K/GASYLp2ReJeX9FWhFwviHGTvpGzvE/rGZN+yOGrynDE
XHYLNd+VM8Z+02S2BKXhxMntbYQAl6SpOtWQY061mCaGtCQDZXagyo0VRNbt0JMO+k6nPVJecX0r
cwQW74855owPJK4lxYiFfd6EKqTAl7YHEiiCrrSdFBRzZdZlme7CRoonXuq1+Q1XtpnDTxZZXiCZ
BRGDm+huvEX7+365F8/zLgA9nP5i3JqPvFL/Ztt0vV4m5yozUxB0XcC196W7kd3ek0vMBuo+JIRv
tcPo1+hgzkfzlVtM2Lrf14aZ49HEQq31aJ8CRB3dUXTBYAX73qmw1Moe9zzw7WbxYm2POSC4L8xc
aYFmWH4oO7TTnqKzipqruKNPxM6LnX7PA4pvHpjV92QODKCds95Xg7knUwoq9IcZ0yw5wVWs+WJ7
28mX6+eT57pMLM0jXewSETCbNnPy+Umkku/ET3s/QSHsuqmtm3C9mUz8BFfN1A5NiCJbXSxekyrj
MahK3oAJb0HMK84o0yA3+y481Dnk29RW2ZsmHjxpDicRiaUu6sI7gptX4fsnI0y0iRIxbWrwSwMU
WN4uvvTSHPMbElrynXQ779DZO8UGenqQsru+oXQpbPa52lDChJ3WDIe5liD7DlpYK67sWT3m6XPS
3WeaE2W/Q4UTyzefeWuDTKyRDH1oDYJmaXLTOXTEShEtcxejVBPezDvFxRl8CTBR+pcolLVpJuQU
aWjkY4+rKoot7Uf/TCW2Jkv3tRP5Wj1T7dPOMx1eXZj3ZZl403XNhBAQpn4rv5bBfZFhXARnsS24
UqQct2XpyZu6GKUgTWAJGPnIzgEk16EJLbgg+bACq9wBpnjA7v6vn5QJN2CoyLq+BWNE5Dc3FKIA
KuO9speOeIA+qw+lX96RZ6ho7nmQa5k6yzXvZSKPEgpKLeZwJvEQ72M3e8i93hVdlcqPOvnN5GIy
GmJYhZU/yg7lOR3+xyyBnSOVpmLQ46E2/Tl4wUPIaiTodjY3VDVKeQkrn2AWs84e8/63HHH2nV4c
nxdvGhpaKirITxh3HqRO7KayB0R5uSVyY/fRt8JMOfFh23vfjTDeq/UZrRPj23bmqZ0zr5UiTOkA
fSI0nBC4uRwgeFFSFA20KRkvkhephy6MCMrY5RSFlZUOntz9xUMKCiXgHFDQZsXV+zFZhcjyUjZk
MfcJxkeKWraW6Of1eLq9incL9O+rdLg1eghAGovpp2pbVxj0VqLWmk01QJMtDEzvurXtLAodNZES
l0Dpkbk2lDYp59qko4mHyQFw0SnR2AWNMZ5tutXGFsaJUPQpThPP7zfXuTLM3BtCH5pq29co7DuY
x9mLGFkxoZ/zxlsx+ugfgh/G5Oztdkq+MsrcHRCrBRWujFRKv1DJtGWf2vJDfQMJHVTaeRxrm9F0
ZYw5Xpg87YplCQXg2FrRipfpR59IJ30Yj1UQ2lRmmfMtP22p8n+kXWlv5Tay/UUCtIv6qu1eyVt7
aTvdX4Re0tr3Xb/+HXqQtC7NdznJIBgkGAMukyoWi1WnzgEjh66hjAD4Bq4EZnVrZ05ZGuvguNog
luDFJwxYu1mHSuQ2wVFdXBp4+bv2p140Oc6zjKEjiA1reOt8gOu3Q0GSut7icEt6B0T0M/7VF/71
9X2IJFiejXl7iNRC7kRly579oveGXABBbwGUssaOYmYuuH7cVThgQb/MRWCk4nZ01M0y0E9Hu/ny
DHZ2YShDj5EV2timrJupty2uZaPVDEo3D5RuvQDmwFkbLBqqrUEWBG9FJnbp815b0yR3IdSeblur
O1uSVxRAtfaitxrnU4EHBOgQRSfgn2Lv+DI1dqAdtjTcx5Nq3Ft1pBU/rn+oj8eM7t/BBrOaqkIm
UTZLBy5MC7KxSTQ6ww8L0sWFZ30RvXtpyP3wsVA4k22QxECKngnJRiHFbRLLoD2b/Fp9WWXBp/mI
A8Bq0FCFwA5+O0iWmNWsFX7aVqsUtn/Awqca9CX6TzoJpvi5TypHxLX+IaNm7DE5SRUTOxkruwjb
WY5B8oEqzXJr73LThN3ebuAMVu3iPGMIPzkt3VqYgZrZyLavf0Teth5XzZyBQu96kKNtoD0nlVsu
lZP1gq6QyALdh8NNZ41GMo1t3YfS9mx1N8b6cn0FPE8/rIAdOdjqzYbuVA8WPvtt0W/KKVgHUeAT
rIHlmFUWKOB0Hfh5kTpn3mbuqtespRpcX8mH5/ilR7DcsmTeZbOI0yQsGuU0QmKOFIOjxfWzrTYv
5SJhRlEE1aBOzZ4qHdOdBP0Ek8pLXX4cjDTHuKnyLKrM3JWgfanfLTpoM0T9fa4dJKCypqB3a6qM
s8emFY/JjCEUrVie6m34upfyfdPN/q4nolyHphQf1nSwxbg0hJglUitItQ1MP9JOsQwKIsWtvvwL
bAS+mG6pMsBYsmqDJO1y+yZ1AUqrMtJwWenXKZ25sN2mEwVznvsdzTChSZfLqtaqLAl7KdinxKnX
f1qZoesgtmITkMspHwSr+hUcPbIGJrtmA1uU5NT14uw6QJjmCx4UgqcC78AejTGrsYcelL9Fm0S1
8meMeSvDyN06EdWbP4Ll6JpspCkywbqAlLn8NpktJaSw4jQsb7tv5SfzPd1NTqu7Q+PZLSECLoro
3IUdLDJOnin2pu0dlKpn8jDs0Q5m4VpUsvs40MEsi/HubZ/qrepLG493LVhOlN0h0R30I5agvkff
202/Nt+VZyHKibc4DE5iWhN9GEMzmBfEaBbNPuwTCPUjM1I/Z4+L7i21O7s1Js97FxX3+B4Ee4oQ
w85zfkM1bTR+kPVCzfTyOy7xkC2yXEoAPcYnE51+PaxO4I9VTpRmFS+IO11UPeSv9bdJ5srKuhFk
mgkAsG1d9O7at6qrk16JZjMVTb8LVsdCZ6ZtJXnXgkhItsqbZgQ8Lm0E5+1jZRkuY2h4+AM8AwQN
y1PbSzqgM3VD+fP10xS9s10/SH57Nr5qvwxXdhJPNGjLS26OJtmjYELjXM7rBANrCUo8xUkDMYd6
FiEy6K9hQ/3RDOMburTb+6yC+IlstQOZABcgbAf4UWeq/ihUQVGA6xV4cylIBIkts+1bvHwIWj2Y
dxkX9Vu3T8+dWj/J6iIQAxCZYV7MwK1PebVvaYRauQOkcttXPqRrvOu5Bu9CBpTq78Uwj0hjHLfC
aAc7TNr0k7XId8sEEZdRepM7+V8siCq+giYWbLFAEl8e4LSf1J6AxxozPFB/6wwX5Ji2/fTP12Oq
JqYaUDcxNdbHG8VuynlsU2gCN77RkNthkb9AatbLDBEVJ+8DHU0xvj3FWZbrXZ6HPflWoFCKz1QV
gguZFxYwQmsSwM9UsHAyTjD1xdjUbYzHiFp5dtM7WSWi+eI+eI42GBeYtVaR1alL34dZgf75VIC9
TDt1txCVP2lfRHUSnseZeGpj9gQ1BEBYLt2gkvUCC1aqSNNu7eEeipZBP++OkgyCc8rdO9MCqgPq
0CZhC4Qjcolel8FvN21fh/TzLoLhc7+/BbYCvBXxkGdR+Nqc1VKrdUZoj9FgvxZjqMeix6jIBi1d
HB5NSzHmBsgZlbC+NaPkfgX/w+CmDzO01KzeUTDUnwXC+jz9Amw0NQl4XjSojsnIni6NVu1SNPqI
ygt0DjO3OkPTCTIro+lgXtHJPGGHlfuhDvboJhwWCT4JtdRA0h7Gd6qboslCMG0z+/X3KZhuUUUI
VBJkjXc9UPDdnhjQWtEICsgGc7RsedzRsAddqGm5yRNF/9o+HozmM3mAeNUp8awXgUXuxzxYZDy/
2K1ilHRrA0B88newseSBuTjdZ7SywvkXPW1ZFojI6Pibi6weuZqOr8lsbpFnoD3XF1z6LXIl27O7
V8Gy6EZ9dJffFpgEO46LTtaNMYvaHGOZE1lvqhK9o6r2TWN40cv5e6EOT6oG8PFu/DKsUvQlRUtk
AnEnLWmjdFsFSmQd/OMTwGP1d+1peYf7y2czcUQILl6+YeKZBPIlmlIRxmIyZ5iWSLYsNLMOwyLA
ejSGiQksMExW+c/dTmfn+iZzg+bBIJPgZI0xkMVCrIGSsAlcfAP0val9rkciMPQRB4cVIWKiqKzJ
qmaxjeW1KwYjVwaw6fiLvz4nkXaPhpynfv8voJP8bfxtizmC2YJJrNSeJcwvLH73VPjGTrsCukfZ
rJsAci/lI60i2l9E5S5eXnpcJXMUVQXD8EoPzif1Xeka/JbISzFIdb7+2ehn+XA0DpvJhO9unGYy
KqglbkT/RNq+gRafbKCwp8xSUE4gu0wt8/PYK8J+C99hfm8tPTOHmGppiVmv/ZiGbX9eJ8zA1GBf
1e5bZN+gjWs3cAAmbuUlAaLC9TVzH9wQKcdsGiCqKqYcLk0rqFYlw9QnofU8e+WnCs1V8D/nb4NH
oKzaBPVnEHldt8nbZwv5BKpXOjoGBmPSxvimVupIkypIFY3p1256UfoffWI6DVR9RH2lj3FcA/s/
Oi8WuDhkJEeXC8wmxVIUA5l50r5KzVnOvsrk8fqC1I9BFTbATGnYKnqbYB2+tFHNY6cYBdS5DGwi
JXgDpuwELm/aqpNdqm9QeeiZZQ5UHdCnjl37fP0v+HhCLv8AxoFiU1o6OUb2ZJGwtF77KcrH+x3a
ffXnLf1mq2/XzX0UCdQu7TH3lL31NlqTKHpOs+GbffvJ6srbTAEd2yI3AVHzoCftWSpHv57nfw4Y
Z6wzdxjoTSWkISSNtNKlivCSvz9mLxt0gMXFwo9RDyvF2JaJ7oJhmO8ghcPRBCeaUcmdDoE+uXC7
unWy7XYunoHXUUTIfq6n4iC+l1u1D8My/VpAlyaWpDMZjZuhw2D3UN/YliogmuOaQTPmvfypo8p2
6axdqiv/YfuR5sK1US4c/1zVl+sOwrOBDMZ4f9jJH2RG5L2se9Ooy2jbtx+9qTlqknyaVxEbMaeZ
BVc42GH83mitVBsTAjszKIT611H9RpLPNUbcSeb3y0nVf8rSjWGGxBCBjD9GMQ0NDCBwaUaqoZjM
bGNby2mxL/t5BawTGYZjKp2MdSIJnyA25xhx+jlera/XN5Yu6PKOurDK8kKZqTmPRpmaZ2MIoXHs
6JaoBMu3YILqBhsLUCoTL21rz0cthcNrWe42EIptRKUtnnNgSAu1BTwX8RJjomVbt1ta5pJ5nubP
HS4e+VRZp+vbxLnWsE8HG4xjKBDeAAOAbZ1AxOc29y3IdCHrBLQSdCI8FD3/eaPz0h5d8yFMjLU5
7FRch3ITOJ12P8aCU8t19eOKmKDXTtNqy+C/OasnDX3bDkpB+nMFWguKAPnnRfHL5dCoeFzOpleL
XrRVBPCw0xAISUNffZyE1QzevXVcFBOLwFwxy91qkpP1TGn3igiPSVD2e4MbexOkBE+bR1PK5KGY
nCToF1fgJryL+2ifOcR1PChkqpQyosI2NjAn5q0Wqc54Ek8ncu/Mgy22aLxWcbrEhWmes3JSnT4e
n5VYB4VpZTqFnNwZW3ZOO+0ZhdD7OV5e/7eVsoNIqaaCvM7OUnDf985UB+N8O6vfFyus6le1fTTw
Gmraz8okSqo/prYXnqQx4cTUJzkvdKOMzPKXMf9ZxoC8aA665oKk8v85HwhZSPRURC/mfFhS3ODO
6cuIfE2esnMZaLk7OiSBNmQNhoXWEPgON05iMuIve8wRWTHalc+2XEb9UrhD+1TKiXf9m71/kw/B
/mCCOR3tWFrlrMcJJv26XzNoDgangFIK+dTf4NX1QCB8OfulN5/rGwuckQq4hJfz4uJ99tjf4tR4
zXfhU4W3bNDdaBDgoX2J98B7iAzxMvS4IOLmTOGg27cqak7jjdS7g7fgqPYgVv0uCfg/efcFLlkT
eTXmugD9uQxGmVXGpNrKMrIMDH4b/QnyUF+VAsQL1/f742AbXBWNFtp7tCiEkHEhYqdNNkL9DZIe
NXqOHpCmkYJYlD5nANytvor/rVE3Y5iAvNUn0TOXc1QwTqdRtTDsq83evNsMQadhAoFf1QcrtNjl
6TzLD9oqrBpwcloM7pkgtwcaE7gwpitYpJlU4cGUge50c1XXdPFfslOO4FzYH/+SaE7AqvNlETXp
OIU8dCFlpEzoDpoUDHr5MdNan4vNRMaGeVxE/AHeQzwT4PD36d+fol4Tp40GeyroQBQAdJGIMlUL
qWjjXG9AHlvemo/FE5Vvrdz4do/S70VoBv1d7K+iR/VH5DKS0qNRJuiBI6mJ93yJT6Nn/KhfIAHs
Nqvbf8mDAr3X/nW6rZ/wWPEkkNCn5+5LIeQc55yZi7+AybGKAtcNSHPBRL8+TKT0jTZoIXd5/cBw
YsGFEfrzQyzIbass5w21xGoofCSOGHqrBG0ozpm4MMHkVdNol3rZVlVUW8rPYVdmh9SjT5ImwFyT
KMUSGWPOfzoqoMeV7TJKw+Qe3WM/f87u6hv1IX2rQip017w1Yl1E/qdCJoy4owFnw+QgqTRb8dzr
VRTL2f6wWIXtoQsLFWVlFzwe+IePKsNRU+CgYg7+jqEsgyRrBUlNKkdXB2BB9eKzCeKTEeO6wl4B
J73C1/ttjzl8HebblMUAAqvJtDuiNEElVXeSuftWI/mxNt21VnsetOlk7taT3LVf/o1//jbPHEOS
SGVp9C05j5rqbOtJ04UJ7NWPhx1lzlk1pa0xTHkJmiUZdTvFAeGq5BhP7Zmy9SmgjJRjt/h+fV00
RjJ5wcW2Mueuj40h77YkizKzBpSi66OtW2Y3VZafElRC+k3dnVYSMbdzis2IatCbRPtRNhRI81we
907LxsnqkzJSi+6hXzqPVNNbnW2eTOr7eFpRGklvl3J9qc3ibSzlX9dXzXvTXdhnDko3GrNF+rIC
IoKyZUN51i0wjvJEx/sScLGmnWOLajLcrf69ZhaCXySWnLVpgsOZva3K5113G0VxugL8iLsrZYIO
ItebdCwS1W4cGza56jID2f8uIae0zul0n2ivfSYKcrwziV6IRZDhWLgQma+o6GNVjxsmJOUT5dJJ
ojjQovdXpHDqlbccFfgVEIKhnIUWzKXDWGSW9rioQbesmXe1aTl9a9ysuahpxvtGRzPMMd+qNhuK
rUAlIR1cLf0+SH+S9h4I52pdT2P7+bobcheFJ8a7LBBwhPTnh0tvaxqlzAYQncnLV3CeucYyAUcl
MML1dfqQ+csKcxWVxta3ZppW0R+jN4bDqTgV8s3gYeYJUs5z7tyMdXB9XbzLHOcbbmGqOtAYjEUz
LyWiNQbGhNfOncDeNojgpLzvhJqSClYhcIzbGhO2kiRt7DmzyLnf0aLanmXAL5P8NGiPVkGCajpf
XxDvQ6ExZgH4BgUn9AAuPxR4g9HOWVTIG83mSbYLNDoxjwA6pf/NDHMDpHtiWbFFzWiNQ+aXCjJH
Si14AvFet7Q99PdimL1T9W6eG4jwRuTuP8Mxuqec3l9c/4WkEP3U7P0C6RaIFqO4CSIlxhXKVGvy
SgHlhbkBIDvUjmyhkWHoEJZIBLvHeYrgFYI+kA6OC8QjZl1mYRfwiNYOax2sPPqp3iAd20T79pVs
kuDFznMIyAnTmjQekTJh7g/gVwF0knNMMiqmv1Ta89RWrqwq/nWH4J5ddIEQvkF8ZWJpl46X7YbU
kzKvohZaoI8UuJf46Dnn4KSCyjbAghHU0V6uG+WuDWBm05RBtIV69KVNkk9xvC825P9ad68eDVjL
48S5boT7mKIzRJAKIJasscofRp9nQ6ot5DwHVLS1DIq7HonO7voUhPGY3/2Lpz9wEOgjwB1R1GEv
RMuu+0RCfI8KcMEi5XGX/X6fBYGCe7hA745vZmpIbdiQXkxlXGV6I/01UhS0YCDyJ2iwQxogtH5e
30X6+dnTdbTGnK49V7N2LxW8mjTZWTGebIkarCILTGlqsgqz6eW4iMb4K8lKFHAFjsALEMcl0Eh/
uAPjxugKo1qyyCjAy9sOnmq9KnnhbdPz9b3iuvXhyzBHFtzoRSwDUXfWV7ANQHQG1Qn4p2Op06//
yRI7kELSmQDO3JAzwBu9J08zJncojngfDJEG5Me5TpQHDOhyoaJlEiAF6aoP20fqHjFql7JIL/20
cWzI6ICD5H1KfnFR41IewQ1roA4NHUVPxM3B29Kjccb9Vq2fJEw/kHOdE2fEaNIQN64Goqjr+8nz
waMZxgdlku64lQlwRs1DN7+ZIrAdzwUxS2XIaLlT4Atzu9vZts81cL1hjNqAEenjebZ8sUA2vb3Z
w4qvhNCDAhIYMhlPz6rdSJplz6IcNEK/MtCDhhVYRQx/VqLuVvErVHCubxx3YRhrBCyBgG7yw+Wr
qPE2dLJ0XuXUl2e8poh9V+nT67CqgucG9xuZgJgDPETQwqQ/P/jhpFXtCD5D+1zJJzWGbpQkqoRx
nQ2VzPe5bySXjBdkyjwbZWIk4UBmp8r9sv1FaoGncYYrKDfXbyPMN5La2diWAlTH6kmNBhPEgvQo
yQ917iYhmOSAnGnv5NwV4cq4D+KjYSY6xYlcyUhdK4xSkqhCZX4KdndHil67QuI6uogPjvh7kR8e
oopidfNUSeH8o721btVTG9pB7vVvGCNBI7DJHDXAne+LuYsE35B9xfXpSJQ2AROB1f2hoXZaB/H6
dt3nRZ+QnY5uK1SKdhQszzoQXttn7U1KnOTP8i1zKSkvObefSesPN7sAdEw/ELupJobrMWxrYYjK
ZNwTuGalQE0nAfPgHEJt72ycoHgvHHjgLu9oh/FQK01kEx4KGvMUUYQSVrcPzZ9G4ugvQ1CF5T1I
uR/tT/9c4RUXzdEu46CmnSX7NvZ5KCVPxYaSglDjiOeWBwtsK2GGFIGqJLrxDgqk09jVn8Ud6BBs
NITqp+lWB+lL7g/nznAykXH6da58PRZuX7UggtAWSwr3JvessnahpuyDwvdxb8kpq1PvupOKzDE3
TqJumQWYUx4Su3PAznvabOK3peXEGHmXwWlx3RwvOAOhgHRbVzF+YTPvyiGNlznDr44W82aYviii
CVxuMn80wET/Ih4mvc27Kez/qEPZt87am/llCJrb/lsCbr40Ku8GwVQx92l0tMlkPsmep/u0I5YY
z5TKBWwIYF3bfpYOcUwIXEq3IokCXvA6GmSynWY1gFkFQ1bUD5FknKQtXOzg+ofi+gWI+GhBHegt
tnAyLLpUGzpJQ7uaq0Cy29id7QGN9X6RvVptpvNio+d+3SgvS7BkPI00m5IAsk+WWlLXrM5w9cib
6oEQ9kEdzSDfLWBqVlHtgVcxtDQVj2Y6NAvE2GWa0JM4rdqyJmdz3ZsIHKMQwZm6J7lejTP4ibdg
geAP9GKgSwfZgQpvmjJz8jJO/7y+Zt63PPwdLPYJ/PurneSAAY9qBmG6oFdBLrWcrxvhHgsARRE5
8Q9gBIzH9PIMJvAKLNKjN3t0WDMO+7fye5J7lLOSDjhAstQQVd+4b1BK80MsTNmgIMJEl76CZgvB
fC0oV6iguuZ1d8TrPKoEKb+Jckyey0IKzlQIFmihj3/5RRvDqkr0ZpPIINM9ZBQe80GB7o8alCS5
H3XBLcu5IzAPZaI6QUkrP3AtKiCsLNoBjB2YG3Gb6tzGYE2yPmkkgaKS6Tci6iTO6i7ssWXnRa0V
q9kx4TOQ7i3BbGbj7AuKf8SQXmNTsTxdloSUtJwTeWGV+YDKnkwKgNQbwunm65iMqZ8BjQBUXfbQ
PHTVMzRuxB02zvvERP4On0E5H9MqzFptMOb0iTyCxP1x9PqQdvRmR35eXRUMi5InmqLiBfALe8wq
ByxT2vIBZLUR7R7s5/FG/YnKO/iai4DKitQ/BOdRtELmHtT3WZbUppjDEgwfULQGqno8S6+TR/PC
1BetkOushw1lbsUdyJdBB1t4VMezZyWGU89uS3K3128W5WWLBXH8o7wBSlu4OqClS9llwMN+eRSt
uiLbDCmzUD41zvJLgbrHbQ20ovSa3J1G34oAdQH4v3mww39RXEN1EqUGoJoBcGYbz+oM1hZVmopI
sWavmh+KHizAluDK5wTtgxGLbTnrWU5KDOEC1LL52pI6VRzFZSfYRd7ZAz+FRtEzqCZbjI/YbVqU
2pRVUQ4MofG2yDfyuDjmLupgcHIySAv8tsN8rBrVKAP9syrKlvGE7/a0K8ZJ4O+itdANPTzKM4XU
LeUTgd5FZQTK5JjvT8s9caTP6be+hEArup0U3SV6Y/I+1XF1zM03oBTfTgSW7fW+2U4x+TbVotuV
c5pB0YZav4kWMm0GXa4unYp+2OKV8q+jggz29dw4ATCNwwx1tjcDgpru9f3kbKelAkuP5gmq1ij+
Xxqcej1p1trKo71YiSuhpOSM69I4ldkj41SW5+vmOHfPhTnmZi0lpbDX1MhDuSuhcRaY9TdTGxy7
rjBsJjhaPDjHhTEmMeukXl/SAk3CDSOKlGG7cce3+mZ17dN42s7Sy/W18YL/0R47S69uYPM2W6jY
LC5mhX5Op/kMli9IY2KM51RGYlJPjkfSwTY0QdGopjRSlx9PHsxmzesUs6YJ5sp0DdToPeTiRQ9J
7kYCCweGGwDvIPPKxI/OWuYYrG2UU4wmX7WX4x61ILhoY7CtvhM1rLnLOphjwogiK62c1Qo0ItrH
yXb37M2ePMG3ogeJeRxbxyUxYSRFkTlfUE/CZCCAPl4Spd7+pIHsvXqGvpHIM3in7GiNCR1dBZbC
pEDHcPDXAIy9xXm9UT8tn+bYH24T0HTmEN5zjU+i0/0+K/BxmaiSoqOH7h1hDEtotcl5JYHcznC6
Vy3oztJZdmW/xQeU3NYHd9GT+rC7io8ENwDs2hUju3mfEzUQ1JFA00hs1ntKSatMAwT+eIud83Vw
cPpL+Y/r35O3wUcbjMuYI/oT/QAqSLtOXJIEaXE3ZmgmSoKSsGgtjNsMFRCwSonrGsfSURbAfA1o
V9eV4EnAe+7gSP/eM/a72WamLpDTAU/35FMI6npDbksH5w2DcqLzRjeHdRLgGnRg3iiTyoeJJ0NS
O52OV04SIELdi4Q38/XPw40gKNerdMrQ4rzHt6E2Uqo9ZD5mTyryYlqAprLblL6yFEYQXtoIXNtv
e8z+pXgJF7ne16h536x/5KpTPA1Oh6mJ7NT65Hl3BxU1FfzfnrggzPt4AAdghBMg4XfigcuwPNr7
MvYmmHYGH5K4a5hFlh8/L54MLUPxG4dTpCUyOuk2yLoAOmc7PZRt0tp71cJwbPlDac3KVWYDdzd4
86Mk62y/rQbgfvYtQ3JpiEADvCI/ne8iiJVUV+q9tnvIxyajXFAhnpKICi4YN+AefjEfaLlqOxMR
Ap3jqBe2mGQlUfVYb1FlPEtp7sZz6eWdyATngF+YYBKUpgU5bkvAQ2ravqb1rlI820P1z5MuALwV
SucGQCtRmcTEaOY0tdUBqumF7Fer5SwgWIe6bbhVouIUd8t+m2KBD9PSTYOkqmm4PtQhhvBcWjdp
/fx19mmtBiRJghSWu4EHg8yL28qGrYF0bYLRxrve+NWrlYvZGsEG8o/YwQqTJ8ux0a+tOkjIkymu
tPTi0HJ1Gh+D8iQF16MXf0kU+YUKJh1jvjzP6bQpE9AxIOuqHiYtanvTMerv121wLjC4xG8bTMBa
l87aUTivI6nDqIh9m42WN2ePVipM5jiZD/IBvGdpaRRgVeoxhwOLjtwQ13Ynv3fltq+JL7nmc/VC
9Z/bO/3p+rJ4OTGgRJgvB6oILKQsT/fY9l1uV8UejoHh0MLPQEnZ76mwTntvuGmkiK5O7k4eLDLr
Q4mpA31WQyHHG8RPB6cM5jdso/rTvB08OTDPyxsoQWOR4LrILuMlJTFWNdFQSt9i3zBKd5Yfk9Kd
JtFQHtcbD+tjPEVVmnTpC6QGA4AxteabFsDGos/GNwJuK82iDJBsTbvTSZ23KzYxe6V1LOXNeNo+
AZ+FAVHo6BB/imLoolz3Fe5FRv62ydavlcaoTKmH0l6e+HV1q1WT042Zu45KkBjuWMSOXe7OdZv/
j3/+NsqEq4XUmlzuWOj+MIOPCHlx6qy5a6YO9BhwJLJnDWU7wUqFVukZPZzBZZQp7a8dh8k3cioh
xEJl1oZg9pdAcaef4jF9wfdkZ4rBs2rYwwxU82KCl924l6TJm8xHwWbSy5FJJHHYf28mc/SGtMtG
M8YRIF9bqGzTuNx8biLlbN/rtFj/i6A0s7XeciOq1fESTJgGOYBt4ZEKws/LHTWrvtXJXlUhuaOk
OdK99mR9XoLF0/ztXL3JglER/n7+Nse8iIeyt+05xZVgWvfWetNXSK5E4BBOreRiScxuavGaZUBR
VtGanjJ9cbSNKiZ69gDBatsTfDru4QMIHZUEG+zuMpNaWeXY5pK8q6HmoNg5OOo3+c7+nqyO7WNm
0SNB8kX73IQG5gggA9h8F5jnes7BPJN2WXstZ5MEz0lepQ4gouXUuMWd/qk+KycCLs7th3RSHflc
uiLPobv4wWcPlplcrBihZ9NYEJOVN9eOVXf55yoz0FvAq+qvrX0ffD4c9jxXwFneLDIkyQgEKUnY
++29ehY1rfhH4GCHCWW72SYSeO5zxOzyRfaVs+TGAYXcYPtCcUgR2mOOnGGsSYFJKjSrR3cO6DXR
uZJbGfhYEG0+JYGIbI976A4LZA5dvi/g1YMcR2Ru57mN5CGq9PB/c8T3yH34WDWECPrWRj10i2RX
d+kUJrQWbsAE8q2BArYG/7eg8NC6osaKaHH05wfDUqVqcRHjShgQS4bpq4JDmK3B9eXxQgroAy0b
jIUqwYvt0khp2FNPGkkLSRYajezIy+Lr6VOxm05piLoOvDN9NMb4xyhJJckSfC7Zui3yUNtuk1pz
2zTKpthJJef60nioUXI0x3hHH+PltmPhYf1H9gpWIcSQGM0+PEZvs5CqboLyPopdkQwPryF+YZcJ
0yNqQuBQbWwUR7vSqcP1FimuI7n1Tfdj9jG++ix5IhVdbgKhqADro6FDqXeYqDUtJcxKuxR61nP5
gj7IWUkcR3+efdVDEPW6N8Hu0o/FhsmDQbbUrJa1UeFo0nNBoHy/n+NgxET9fzotorIlLyYfjTFu
2q1V0Qx6D0+JP7X16IJjSOQt9FdcWw/jnEAYm7lRgdYaAGMzoh1F8yULMT/kymfR0eZRWwAgS4dT
dPT4bfYGMAYpyYmWYkIf4hjGXTE+Tc3T3qZut9+XIIwrT3JqCFbIiycKas6U9xLKrDLjIfXYtXW+
Af2lKlE7ulL9qRdR+/Nd/7cNdl2NOs7zvtHkuffNkxXkgVU5E+oKoLwEP5oZ1I9g2HzZnq47o2Bp
7yWpQ6hM82G1BjvbQ3P/YmmgncsNZ+hFZMIiK4yHmEgKUqI3RdT1WbBUgBGNyS0K7YIJbr5zHDaR
iVuNvs04WRW0IGeQO8qrjaGbJcUUG7i1osbeHqAWiadPoc5OX08ErPy2/Hh9Q/mx8/A3MDFsWtdV
bmxAUGj2DGhGMN4WoAiJITW9/Eh+7r4JKEF5EqnDibaY/vzwIdXY0tu5xo0gpY4qt04HSiWS9b5g
dXQHP5z1w+qYF3NVJ0kej/mOXg+6gGhe5Qrgl+o7KmM74xU9ilJ37tV3sMhk05I8yrFmTUqYp+b9
lK2vfQrIid7+sU1oiieYXCCKiB6DfyccjDI5tF1C8RmU1VRDvr7tQ5T60DVYE4cK/+gBxOBO2pfr
OytaJhNj8jnWlVhFd0mXT7txl1XnvX3OjfvF8NNcVNcRfEW2PACd8LbdqxpPWDe77+4HMFWon/QH
I8IUOfSZRRNj3BLjIYCyudIyphXJNGyn8axvDjB9YGLVnUx1rAhyeoGIDIBXPjqaY8JNUY2dCe7M
JNRzyEOtmTPpq2eQ203EJC34aGwpIMMkerJUph3updSAZ6k/143myeNwp6cLyqnjFCXq6F33FO5j
4bg8JsKsCQZo82qRzlTwYLqf7igQS0cPZrsdkCD9qwzi91lgiYKRlOnj0JtZmKb35f59b0XpJjdF
ORhgYorZ5zueq5iJ0/faIfJrbv7zHQODECgV8XZUbANp3mVwbIudpCQrCJBP71hgjNWoYHSGDw5h
97Cc/4XDXxpkgtakpJXdQ7YJbcDmxk4Mr1OVm3Yy3aQij+UKiMgIWQwVwQTU7f2UBf0gqoJ/3NXL
P4EJYUbWrJVVJHa4mp2k+I2STPG5yPtlPF/3x483DwxBdoMOa9IiJ7O5coaKA1EQuWbjQbLut8zT
yJ/XTXw8Z5cmmO0s1laO+7QkYbvep+RlGoI+H4IJuiZq50uaSHODc8Iu7TF7J02laaepjlnQzQHI
4J4+x6kUoq5gLL7yxAUA7sfCUxLUscDoYcDm0kEXzBKXRJJA+wKZz7RZnUUEjuPEYLqm3yaYNWWb
vNb5ihhMgScqpQn6E63UB82Vne2sCtJKeltdpgmXxpjbbDCMLF0kW0WdZr6dTtVpjYZwxITrdb/g
u97fa2LvMV2bQHQNIZ9wbx8t5ZtR/lLl0rlug+8MBKS7wEsDIMSOa2ZSagHJa0phB+JrKNKCtnh2
yhuIYJ2qQFyZ4eQe2LuDPebFpuuklPS1ALrXQyEICaRyk0SFu5/s03rClX3z79z9YJG5L61d3xZM
4q9wDZRoMmd+oMxVOt77XZgpYLH855yPdIlAouoYSqU8EJfuXlRpts/jlkAe4S2NQf21OiDBFnw4
7pkCqQBUFAFaRnP40siagyVhm+CDpfqrHb+1q3vdMeiZ/ODjf/9+9DMvf39vqp2kxoYRTvVNs3zB
aHeoDE9Z99AsIskXzusQG3awxfjEKsfjng0ISB1AT8OrFZQA4JneHIGV8xMlpAEBnwCewz3CB5OM
U/SkWPLWWPDoPcWnykcxLehC/SwibeQe4YMZ5slWJeUu7xrEX9QZ4xzr93UISl1w/3Ovj4MN6imH
t5E1Dta8FAh9VXFjZJ+rGGoH5o2kn+Q+9YZEeb7uGDzHgztABAjxVgdS+NKcqi/d2MW5hQtRuZ26
7qYDyOm6CQ7tG52pkE2DMiR91OXTlD7e5Q49BvUkb377V+Fl+YT2PV6a4PoMGq//tXm1b53+Owwv
z/9NqhYFxjv0o1ndLfDIq6RtJUAhJsUhauuBM8ldy1O6f132H9fXyw2KR2PMYW4XedjnroS8PBQB
8Bw7yaCNARuEGeg3mTfdmPfx/5H2ZcuNKsG2X0QE8/AKCAnZktuz3S9Euwco5hmKr7+rfM7dxmW2
6t7ez45QOovMrKwc1hL2M7dMcyWTn/ewB2eW7NGaQ+1+eWlD7ZDcSOXBRM+hAUQbhuPqxwH9sMua
bgsFEooMjiLUlblsKsvB7DkbjRoaFjCdgVj2i4ri/bYIoDJhmx34jxZ3ltVMm25cjDk0nOJUpNU3
2iAHUET7BlsBBGOu/1cMf2+aoLHVsFDG4Bf7cNjbobaXju1e1KvZcu61GC406kmVLHMyzqGp166q
vUrOq5JUftcfFzScC1G1U3B4PHJmDASZwqhnC/FqcbPue1xgIdQRETqKpHBRUW9mZ0mSEVhgIEhx
nmbjipDXy4YmOjcuKKqxCS60VsGlX9Q/spF42iAFfdun3gTIVU1KX00pEhToNtUCPBKG41G7xQ7T
58g4WGnj2IUZoUEYRtOrVD3pIvRhkQju5IwF0HGNVtmhHp9I9mY4Hq0Ew/Cb8X2lBXdyTYLdEHPA
HE4izy4dn1MRUpFIANNxdV+1USeZJMXXH9PvnfNniAWTbJuffqUAF2MstWa0pDgjqXygeNWQq1kG
sh5uxe6tGPX9ZUPb/CIYpgQKrMawsbhwI2mYaBrMvg5tMEI29p9EexjS4D/J4EM18PHtvNGaJXSq
U9xgw6Px0lEERSNQhMd3TQdaxEoWa/CYP43+bFsZ8FQEXrn5TMMW0/89LR7EutF6YKkuDSZ3Qkbc
Xux/dn4Tpm7tiadr2XfmM9i1LM5XGAuF2tkRdh7oqVJOcnSXtj878h+/DecuiTWapCgrGhpzMFfh
ZN8s5d3lz7+BeoB0aHVqnMdQXa0ma44tvGBmPG6LXfZdutNToAzb9+Sbek1upAdsBYgGHjYmdj/L
5TzJiSqro5PivH+tJay8whuPTYjkUliG22hu6CizyCizMBZD1LE+RwVNy+RuGBCwZQByTPsZCzGz
1+BVLUKz20y21pI4reyi0yJdxdzp5Ol7NmOuHMzUZbT3ttse7ee/Vg6keZjtUHA1cLc46hJjopVs
TRgzM+RAjgwgQ9vVe9F7Y6M/w47xQxJ3ByXRMsfFZGMC9cVyF18Fzvdr7ks77ZRdRzf1j+Zh3ssH
FY8RQdV9K3ysBXPeZnVFqlIlBq1x8mj1L9RAJyoOBY7AfoR36bUQztn6xBh7OXeQbOEcgSvMaDUS
PAgwo3BMDslxEbVnNp+ma4mcWWYyQNMMAmMB/twDNq7vlWfSuNEDQ2kHq5Pst7+tUDS+sunwa6mc
iWppmZGJYFJfuemvWQ/dAkyc4pMd1hKuJ+KCzntwSSDE+N66mtdy2aNodTVLePAQrPNFwMmv/rQA
aEoC00//OD8YajM96GdVkDKJBLK7fCWwt0elnkZGnjCW1g1K29JuzuXFu2w37Li+mA1wEQ0H9S2g
hXHHOVYYZ1lsnYagMa5v27EuDmaB3dm6yUBDhLAj0GqzqGaDfhOraQCgVXg6VjNpYuDG6zP6iPY7
aTNwOgnoqyIXV93J+iaL8vbNi3Utkfty0xKZ1GptE2U8xrYGLqf+QADOvuwAQCLclt9y9rU07rOR
RCJpZYGLQhuv1GlHyLXcCvKqbY1wRzPcTJTe+enz1LbGpqorC2eoBGPY7NvebV5GUIClRwwkiXxu
yxJtG5utDJjZwhr3Z0uMZ1phO6WMQq1+sMvrUTlctkHR7/N54ph2VikpVhgPP+b6eRRl1Vs2vvr/
Ta4sY8ytjO0DhIwZrfGke6baz6F+dSTBZ9lSw8I6BRjnVFAN89OfTm9Zid6haqCW57q9tyrB72+p
sf597jOUkxoBvpzYoVnqb+Yc31OpDyrZPCatkP1sy4pBSKYDogQF1C+f3DQLq6yInmBuwx12zksd
NF771sbAFsV2uB7kO+o6viHCI9qO7iu5nCmkctP3AIsDauFJw/Y7w47ekRPe98VLBQjkF7bmSXzz
TgTLv322/+jLm8hUpPFYDCr4rlobA0all6RSEPfabb6IBn62zeRDFJfwOA0Qs5qpaENFPjfWo50+
XPam7STu4wxNLs8ZB7WRlTljDwn5j7xj1HXKWdkbt9UDI6ZyUPh0L4vcVAlAL3jlgZEaDI+fA4Rs
p2o+x0hwzPZaGn41lSBAMMv+ckmtfp/TCCQfVEoSzQ5jWwZQxlFRfyQoj9DEJ+3znN9d1mbT9lnP
By9WYB/x4U6Ti7rqAPV9zNJ5p5WNp/WRr+iJQKntQ/sQw5l6X6KyqdpwZxWYzmpcuolwmIWdy9dz
+0cEb9Vpgu0WRQaYPQFNQIC1jCC6joLmBSwzfnsS1eO2DY9ttyNPQjjl8aIGbVDJ4qAgh+GSH8aN
FqD/59noVbwDB+YgphbNe2ye4Uoil70QWmm12i9WaCQSauGZ242iAVyhVlz6kDdL1JRdZ+OyTZPd
GGY71iMbPfVn9lCeY4w6irTaNPeVVuzvq8xvoA2gaAAvFGbVGU8Wd0kfNAPRT9/R/EaSGkEKyBT4
YiUrcZwhFqjXTk7Tz2G+NHg1nBtsGhLMpxZnPEcFkWL70fAh7EttWElkjAR1eohpNeDQRLdsmU06
m7+k3+qAKStsKBwG2dUETzDRV7S5ECVNQDeNic4GQcowOkJRjNnH14O/MLgtsN4KHwybzrfSlP19
9RWnDA1Ko88XNGq0wLmq9vq35mfPoLYOC3jQ/iaarKRxb8ypz1tzaPFaaNWnRH4cRZBlAk/jGeDn
vq7UtOiqMO9eqvls1v5fBN3V/889JmuSqdoyFHVYWm/ogWQaAFar8LKMzbyZbTb9b4DiWyydRkhp
lCPKNMYVm06IQhWtOlfOgcEx77N7ESbA5k2ykseFjtkYVaOmshVWWGNMQlv57Uj/8btzsSK1+nGo
gWASNs5ZBRh7Qh8uHxr7ga/RwQH3KDbCgALIhdiqa+I56zQrzEl1VHMsNRWLO8bNkxKXQQZHjgFw
f1nkZpBg2z464NyYl3BKAetQihcMUoX5NaPVrPaM6cZ0d9RXXfWADMYWSWTuwWsJqhIFIMKMM4xn
DKPzXNW6zoqUuZ+di0PlxcALepUxGQliv1NTuqLbcsuh1hK5qBtJqWQ3Chwqlc/VeJAHQRd/+xA/
VPrSjMYaLVW1Epf/Ux3qu+gbfS1KjOwqHqMq1O/szC33ovmOrTwaKM+Y8QCSue7w5QRjmYGJN7CB
EmkEiE4REEkNaZldxYtxf9lKtpyLzZAwhjfGuc1FjKIzJUw+O3OoN0/ZPO5Rt/S1qBJ0TDYVWknh
zF+dlQQgqVBI6RrXcPYyuSo13a2Wv4h/a224UCFZtSabiwJErirB9H/mEuVOl3eXj2zbJlbacI6V
pUqZDAW1Qt3yZMDOhTcYTGQ41llg3lvARan3pkCm6DNxdm6ZmZJjo31GMvNrmg4V+a7pAkvYril9
qMWb+iD3laROTYUZgSVQn6b9eNW7425+KjHVnAuN/J0M8ku0WMnjkokeQAZYPq4xH4B9Z+dlvrYC
7TA8SmfjPATpuTy35/JY3YPdsDlc/oKC03y/4dZJhb2oSS6DdmhUrpVmt7Rvpohr5l9OUwf4Dq4u
rNpwRgKm2tEcnT49zkHyDS2VYxJIHtsgjb3hvvRE2e6mSquCIAuUK5WGLLGLVkf6aZPnJPal5bF3
BE4sEsH+vhKxgMvMLDsDT63i96zuEvvsaMFffJiPGhnfxmjzOiqTmkghgIA9C+CjanOr/cX4vo7I
+k8ljn/aV6BbaZYEWZ50WIL8G0Y5kcWWaJjoGPoRP682u1xreezaXB1cnyllvOhsVMCTblTgjYK5
6Vk7YsDoUbjftXkFr3Tj7ACMZOVij2l2jGZXP+qY1AYBGkn9KWCWV9xLr9nb5W+2GdsdFdxDwH1D
F5GTGI2FXWDEUwq7krgVYI4G8FW0Lu28y3LY73wJFys5nPnJSzRKsYPJB7W6StVHs3z5b7/P3VGG
VWbxCL4PmHfS3lCgFGiepOqxaB9gM3+2V4pwl1QpDSDQTdCra30Q16LZWj2SPQOMKXeIdaLAIPo8
XByqS6VoxyHF+O38nU6h02d+jqJnnwjepJvRYaUVd0Nh6Bp0YqwZjirJEgVGenBEtR6BCIOrQANV
QdExwwZLw87nXLv5spOVH//JCgzuUppBdo+cWcXY/3Sl5Ojp7y//Pvu4F6zY4N+zilpLloN0Lsp+
99i+j9EfGnaKFZDi9rKkzRlHIHExhGqwrpgO75iTscgmkO/xWJ+DJTCCfvDU/TvyMK4i9T777ewY
M5kJjOdfFUCyYv9v0hZHdjCrjBFHS+d77gWI6ROq1FJYJ7vGQT242pV/Ney1FsI5LlGcomgl7NQt
3dFSzqr2y6oFVx9zEv6rrUVwLpsrKvimSxl4CQmZvJJa9s5Scsnrinn0rMHKsR6FjNOgOMvLX3HL
fdeSefcdKE3jAaPeauLNpHly7DMFfFqjqDeXBW3WdtaSOAc2tbKKolyxQ/sRa2ZAh0ju26sYy18v
DJOx3oPf6O6yyMu6YRD38704J5WmSkURhab9PCD0deq9rj8tqiCx3QobH4phNOizmLhWepuqOMI2
/raY8c4aa8+Sfl7WZTPfW0vhHLstTAXVPwuB40ULSj+5BygpRmzB9B4grge6qCG7FUjW8lgisEoq
lDxOx3SJ8mM2zV5Ej40N8ly6H6XrKlP8y8ptXb1rWVwkGamqls2YpEcj/V7ZP+xK8PvCw+PudvYM
kAwL2Oj6vg97yatMLzM9hvdC/cofs30Hwt7Xy0ptTrKsteLiRtdng0YKnCC9HQO2eF95ERZ/f1ce
Td0umAFWorpFAuICYNIL3Fp0olxAmaxRzQ1sLIWaRtx5+NX+TSa9Vo6LG9TKl9wxwIabTf6YBiY9
y81ecIDMcb5ERQUvHBX0YGiVcWbhRLHUdwqmHtgy81zi6OI9WBC8+bEQV3o2cDRBRrqSxtkIWepZ
6pJcgzT6PsIObCzyfcSwvuySR+KNGH4ofPU5xfYXsDU6IVTW5jdb/QOcvWSFljqNnthh1Jk+4ME8
uwgun6hIAmcVeeYUs6OomD5SnqThKRctcrIQfumDcUYhS9SRe9OKj5Ikk8Sbssye96DimV4WENh8
76e8D5Q2736CI+LRVMtFoN/2HbM6Qu6OodnQ4Y2He7QPErZ9y7B/zbCa3P6YPzGknrRxReXjzUD5
IZPPGgEVOncdOlrhyFzNvBkoMsf+rm7uGkuQcgm+H588pkmTtGqy2OFEDOWq6o14P1HydNlIRIfI
p5DYmo5KtcZFrYJcW96VfvQtfrQw/NM/scZ+HIyiIbVtu8GAKBtcAQsiZ5cE6NStuuCzybrsxoXl
KiCHz0mZuwMGJ0AmBzoZ6bvSCAcoRII5g5U6q1HMoYqPxVMPkOMXAiSI/mqRvean/JNxfjp+/1qi
FAu1b/7qoQZYyn/U5qy16aRIyhvEULbXxxizyCMcH7Sw/d749ldt5pU03k7b3mjqbIxsgGFOTzoo
6hwvd7UjSJ888XzVvxjRP7rxpppN4ErHLgEYevz2+j2eYkOXnMCmirHR8rt4WHpzKGWtH5cgqYXl
VKkDzoIMxYE/muprGDeUPDmsn8YzeF+iewZKHIsBitgPf416H6pymVLVpRRDDsDeb8HX09x1e+s8
YRevBeIyUMAFl+J2CPgQxv6+SsvmSM0X3cI8QhW3LvDc3CJ/EPg/u2cu6cNdhBnwuPVWwy2BIPpN
Pk8ei6PxdxMLQpgqSp+WHRhsvOVver/r78f+rZVmNtXquSzBeK/vrevJK9BSKh7pBOSE9o8eFMF0
5fwSaCr6clzc0ea56yvNyYFePftwQMCbez1IFJVdu+/ehHCtzBAuHSwXbaKsi+UafbRwyIHKrad+
2b2V2d5MnvQaRejpKkqvWvslGV+HZJ+YjiAn3CwMrU+Yizd0SRtMDQwLHuzsud6gAB9dG6fBN4N6
r4iGCDafRR/RjR9rmeZey1Pg0Ryxuu06WgzoiAnWWnuCjyjwCL6mq0yjIS9yj50/xW3+2LDV+aBh
AAkUnMaRhllAAuFegeBL8hVeqc2KhjYFdueu63A4M/SBLkh+MBb2LABwoyCv2VSRURhiHRDrpPzM
YqV3ndFjnTkkWMJd5utRer58iJvfaiWAs0x5NpUKlC80jFFjTccncAAnmX9ZxmZbCxS9mF6WGSAz
P1TSZk691A3eQ8aNvS8OxS3geyIfW6KY8W09VfGmq0EI9bF9dB9Cucd52/adjbpGGyYL7p9531Ii
MMDNHGKlFnfvGFgELGQ1K469dNL7aTd1wOjRwKF2BmaKmyKXwLKC4Cg37Q90UUDb1MFy/X4XrmIl
uJo1tZ5NPWTs6yaaP9Iddns9YJZ4+oHci/pZmyquxHFx0krKFFT2QxvmITkoh3hfABu53ouGcdjP
fImPKzGcFSpIoOeJ2vmxmmhgWlfJiLnp+FaJU7foXi4f4aZdYJIeYP54WWJB9fNtYzXGmAMJloby
8qrRDI88gVlsKrMSwCnTTIQSeQRhTQWIqFEDjYxGgN8mTSFwqzxSj7vLCm1H95VALror6pLS0okl
YGKxSYL5MLosAqp/vZrmfAjjF/qmrG8A4GTboLZEROqOpuGXFep4mgjbb7t0s5LEOXBk0T4H65qE
Zlr8A/w1AVIfAATvNQaGhfRKtAa02TZeq8b5s532VpkO6ALET5Zr7uUnEyxArIMHqm9lr7XImZlk
bBifL3/BTS9bacqcfuXUWmrkea4sNKS1egeqNIAA0yqwKAk6Pd7rCWk8MA7c9nojiMyb0X8lmPnK
SjAo5xai50hgsTO7kJ0jPwj5xUUi2N9XIkgx0SJx8NSZVbSgmn1vvAyi4TSBS/MoUubUmbmxoOZl
kGspfZHGw+Xvs6kD1t8wZw+6GvCQfNYhd5ZBnQiyxQY9QuPc2DeSsHXMjOtLCFzJ4Kw9QVtw7Fl7
dR7cOtR8kF+jSL43vi9/KrwmkO9f1mnzzFbyOGOXxhZDOVkJhP3ubsjvWlMQBTffEqvf52x6yTEY
NMxoRyU9GFp+JXG9k+rAygxBhrQdJlaCOBvW5D4fuy7JjtIVY79keAatBfpL1ganB/ImwrUXGQNn
0MZYTxLW2M1Qyiu3VB+N8nclYglQtmPRSivuTTRGijpMskSOpDYp2enotl3Hsabe5EoDfkPdTmR3
GrsRuOl59kZpJXmDnWqn0SgdzGhim9MFN6FxNBkcHSai1CuSW8Pvuh7tq0Ijy7c5rcjjjDH7xk8N
e24Bk5xhh2Qcex8DheimRbI8uC3uskOSRWbs9mUX3QAF2HwaGjt+GOxGPmpNLgXVZKdlsKTGkvp1
SZrUX9KqAg99nks/SjpKhT8kk34Ge9fwO0pTPXf7xCEnqUoBqQiolChl1Kxt7EVEVTpPHzTnjnRz
et/G+ejZOcVUY08nqvtAvWl/UQAkXKlWaRJfSsaqDUgJZp6xiKc/SZGBAtlwrDjIKGqCe0kuZMnN
GoJFWUyAEL+fWvO76jQpglFrJuARNSPjzsqpkoFOuJX9plX1VxN8NkE+zimKUlOiBEnUNsfKADD/
Tk1KcjNWFPBwidM2N+VoTKfctpYfTjc4gBOVC3KVGITMrpZNFJ+lr6zvne4kgYUS6S8jiSLHLVtL
CuxcN/aFmhnHXrFqFdiZlP5MwB72NHSxcYXbLzkstpmp7hLp5X3cZv1N2k+95JaphpJYk9Gl2JWD
FuWeVnXgIzZa3QzAMZHGbimXwIvM6yZ2U8emeMeD3O52icsl+13nBaqINKfmlQbK4aNSYWLKzchQ
fKfR0P5WUyITQbxhWc+l+MalXWM1W8TpdDM0Buot0a1kS27cHw30NZX0l5I8XQ5v20WhlQPxWVg6
moAGRliwHxm3OeZVPPsbLT0Y5nh09qDkOtpn/SyKDptX+Uosl4sNkVY4ZS0nR/nIEmayp4EOUnNR
MegdwPLCcfJpWJQ0BmwWV96IBnx5XYbLzzG0XpyA7ApUMmhgeflTcm7C/In6BfjUxBhvoiP+AruA
LtDQy+3/sGINeyco78l+8JufBviOWzzq6FXxJhqkF8V7HofBTsoxmwak16hmgmoHRerQvtZdGc1Q
UNdeCWu1gnjPM/s1jtw0CUECw9ByusxtHtM3p3DJ3r62TozzuN4v4yGi/mUD3hQLjB4s/YJvHQ+V
zzmHLc9K6USTHmbFTkZhnCSPSyZKnDafKishnFPGUldqPeZ0sVZH/DZV7tVa85YlOeRpd3KoaMtD
pBPnk6Xa5pkEOpBQBUFLUS6uWr6Wxdvlg9t+Dq2U4l0wkfDwqvP8qPxMdC86kqMZ6vd14ed35hUQ
Ye8F8jYzqQ95fHldLrKR2g0er7G67/KzVbauAz4K81bPvAgGAvq94aQuXjndTmAIqB4F8gWnyhfc
xwSstoMKA2VTX4yOJhhJQPYdEDF7D13m7N7x5bvLQkU6c9njRNKsqSfoLEu7IkM3YfmrVVNndaxc
Amk0dEi6CnzOOSptxS69zwbfxnoLVrsWb9kVQVt5neJVb6Kam+g8uYTS7Exi5UO3hHN9MyzyrmlP
siraeRZ4Hk+3RvMyrRQZPYuUpkFWPi/prd41fm48RGV4+VuJ9OEiCXxtao0K3eXJvqf6fWlcUdFE
2KY5oIWHkpSFAhRPCtzHSzUNqDAf49zxyiy7nnprf1mL7b7SSgb3QEoBUy05VO4A+hbdxofsQFDp
QHi8Vv7I18BZDER2sH2/rSRyRl62S45BcrRDQSwI2qxuXzz2h0lDX2LysVfokpsUDQvrl0BRZthf
rvaVWM7wyTRK7RKjHcLGEQoGanqYJFcGkruKB42ludPf7Ac7K4mcxauELGo3wJuV9tCTB020pLF9
Z68EMBNdFQGiclaqjs1XptcDECvf4ZPiaywUggaG0RnGgShNEFkkZ/RNI09Gpc/ouEjXC/GV8cd/
/Erc1alObSObCbaQlXYX3bLZ6+VQPxfZOxURFjVO1fNliew/vmQW3OXZLwPoQsYSYNxK5dbOm9Lc
R9W8n/vc/2+CuPtTLmvLThbWElhogBUiv6prvGWu4lqg0fZN/WEW/M2JFF3KmgY3dXmdRy5jzJVQ
y1aoO4S9RwLRCPtmIFyJ4yKIVuVgDmjRlzKUxJ3kw2RiuZX+vHx6m++clRAuaACE0GzVirW/Fb+p
vBINRvNEG5SmDvEYXJYlMHKDixRprSSE4vo9Wu3k2vFjagoEiEIgj2TS0jJ1WhAcHdvAPpm30bG+
KbzMS3MX/UOMZJkB63rNr5f1+pd4YSiWhSU1BWCtn+MFwEyoMy1YjO+A7Gw+5TfjQffrJ5bQALTI
F0Z69lG++tY/8vgGFSYElVSK0vhon/KHOoi+Ec85OYBnrT0pFM3Nb3+1D2GcGZYGzLDoYIaO+jSA
YZsqImTsbUP/kMDZoGLSTOuwpBm25lunBRrevFa2u/yNRDI42zPSnsh5a6Emb9huVwddd6xEtFMi
GewkV9eGbcZQw4D1Fb19lGjvR6pxaEZRaeJfUouP82L/x0qO2ieSAqw4gnlN7Kd5dUBui317UO+L
6/xcAj2qEr4q2fFcsjjufurqvNK0MbVDp3TReWUVX2ygh/OtroB/lD1lhSy1IpHcjVWOKH1FPWCC
krC9ZsG2v7IflltQgOIJa96Rt/9mINx9VdQUwO0mJvQz57lIDqzEaBHBEi37ly+dIhcnEqW1ZUkB
8MjinCrtSioq11Y0z+wbTxaNEm+7rW0qGuAyZfTjPxsJTRjOUsm+mGoiBSu8OPIvn9i/hL0PEZxP
ARVdtuIKffL/GUQlu2y/3OUuA1OusSU5isKsSCXOvxQ6KjlJi+IIrDY/PjA6gP5gP4A5+5wCks48
F4LvJRLIOVqfGbGK4TcpLOm9Wtx0veD3t3OkjwPkvKrMCqVGQbUP1f5Ros+pfD2l4NApBP267bj0
IYbzJKWgTqKpuC4kim3t7tmkmAOh3mVrEAnh/IeaXSlnat6HJgrQGljaK+r4VfZwWQrzkK8e9KEK
50EmKkBVFwN3I8lHN9F2ozW4Zndwoqt2eZydU5/tLwsUfCK+l2b2gCRsSoyx9Tg7YrmdYnud9dYB
GvCyoO0pfOB0/6/D8qhHhZOoecOoO7T7MtSui7sOu9SAlvMMLAXXgJRIXdl1vlm/sAp/WbTg073v
T63uE2Xqmh64RXNY5PdN9pSqr037fFmEUDsuVuhZq8txVmdHLX4fd2bcF7MFQkZJ9rJrOQDt+G66
Mu/qyY1Ebx+RflzcWLQimac5B54UwDkwJlw8/sxd6a532x2rrLdYgvmrbUNn9TXZ/7Q602aQOiLZ
Mwom2XVPr7X02Jp+MQvWsbb7bisxXATpEnStNIpJvejUhshqHu0fKfhl1FBBJd/ZM2rUfHbJfX4S
jemKHIMLKrYx4Los4YlK8VoMmRsl37MRQDTC5QqBy/P0AM3cZGM7Yd3BOaTh6GeH7tEYAvotOUtH
xYtc8IH7w8F5wDratWg1RqQkF26yRW3QxjIxPVL/Gmfdm80Xar3q3f1l7xAYKN8d0Ue0QQvNyo/1
/CeqTos0uwAZvixDcJfx3Q+y5FOqsXlcp76Vo59VLkLiFHwnvtGR1rOcGuxRMgZs7wuYe4UrBVi4
JEDH7bzSdq2dGfsKBVpYFmSLGNiYvUQuXA5864O2dodyPZDqWsCT6Y9gKPrG2IHHU7k3BVfqv7w0
/4nWGhdTDADZOOOAKjZeyx5DjEXX1SM7K3brHQ26a4woIKIJmwXMqy6pyIUVLM3K4CBHqO4DcAiB
1Ta9NyEWGSVW7DoGV4vGMAmiXS9a1NpwBfMdMxpTnRqYijl/tzpwyNt1GR8bAHsr/UthOC5inGeW
Ahr3jYrEJ0FcIjE0FK1wCycLPmRUm109D/LhTPSflXGItUHgFlvDnhCnq7Ih65bm8Ju5Jqm6rI8S
tnEXH5rMTf1h3Mk3NgitQGd9SE4aVuGe6f6yN26f5odU9vfV9TB3oDQ3uqXFMvrSPxZWlO6d0rgZ
pd5yh2QQ1ci27gngfSuA/IaGsqVy8pLcjMHmHjMtscFxgyqFlweAV7bOvSudFOz3ET++UbEJIAQB
3whuEA0CG8A9AS7b5AxniOZ0MHMJE5l/1P38vqfT7HEXh/WOQTtjZlJM3Li1I/dJKGdEwGjIxyVl
RG+OqwRoimCE3AgYduWEGc0wuYLhIjSw1Ydyr1p/kcsB9Em3VZAdyPjKXLZjREO/2C3BOMzT6DO5
2UkGqLt1x7Yp6bV6yD1aAC9JFOS3EDY+CebCUoZVYn0pbNCqGniks62ywqPKe7f5/wHPYyMaYUTa
BtaFBYoi0+IGzaQhqhsHj8xjEiov9hFEMFfU9MZn7UyD4pt9yG+nB6R1b4ZgBWPjLgNnESbMZaDJ
moAR/uw9kWxHVAKScahaV7UkuURf/iYsYIJOAyAUmMSBwvtZRGIay0i73nzHRNbhLHOEMSbAkU8B
24ZFWU/3beCjCeLCVo2ZjWP8I5f7gHY5OpZE6yK0v7Mj1Q7Z3jo1uEJRS0RcF6m5cWVCnGExyG6g
EvBQR6wpoLekI5j/YFR+wIMEXZu1t/GAbwSP3c0YpCiOYsvgI8LX4b6aFheg4a5SyNqfWKG0uNMO
xe8wA+TH4jXf+j1q6ri7RPXLrVC7FsvlcIuVDG2pYoC6SBKvS47o6vu1/lq1s///H9NXghzOGzoV
oIZzQ6OQ2s7OLncVjT0zKbzFFJj/VgHQBJqsDqxuQwaoHRdSC7O0wP2uLkAooF7yzbpKAffq1wcp
A3krototfbYeLiu35eprkdzHy0Hd1VUzdq0Guw8yY3qtRjCCTSOe+egeNdndZXFblwYewhqY/Rxw
Tb7PE63uR2eUplQup+yozsQjjeyD6u/QT4Pgk22720oO527VSONE06clnGqPQT1UGJNZztZ3RsmI
8oXABTYPUYNCCJhwA4crpSeaQuo5w3dToh+lfRzI2ZBLFOeuzO735fPbqM2ZWF0BOZIlw6ttk7N6
rE+Sqa/LBdWE7g/YffcV+iDJn+Wosqf2UeRkG/nwJ3lfroIijnrkNAtQouOrbPdOco2Jexvoc37k
VkG+N3z93B1rQxTCvvr3Z8ncodrjbBnDXFKAStXXzs9pn98kPpuAx3qc12PNyT6QQPT63bhoP0vl
y6uaIwNQCNP+lmJ2il840rCfo8GhXuY48o1jx9Kdlspp4ExdOvp2bSuASsG/icqbtIjg/jayWPw7
4ETCmgjCgckDJebOZJNcarSwoq7ZuuCuAVC3c9YWNwWy+u2yG27qE3aEB1Gmwxzk84Pks2AuFBGi
1WbbDmDk7j2UrXzlzXy1a9d5TJ/iB6wj72Mkl4LHl0gmF4uyXlnAzZQNoQmNMYwrkzYOumQZLIG/
bnvR6lg5L1KbVC8TIJQi0FZ/kl/0MfLtB/m+urZftF12I3pVChTjnagBmPuywDpCQgFBVFNvnHaC
uMDs8sL3sjhvsQyrGfK5KDCOyODw2fJNu6ved4Axjiiwjq/x7pNxWJyTJPlsxbLaoaQJwC2wRL0B
G+h6AjA5aOl8sIH0Ankb4fyzQC5rw9roaHbyYmAHZ9ixglh10jFMB8iDveSLJhz+RZpusTtKNZAH
f84RzaysW2rUDJKZjXyRW81yk6f/bVBh5PJN8O2YXX/9dh/yuEecPhR9kZRNEbaBdT9XLrmTd/IJ
mwTI2bTjiKXOU3LWA6DTfBNd/xspBzvZD9mcn1tYIpVohPgu37bXYAHwSuyI+fFeu5WD9ADmk6Oo
9vY1BfgskfNyrZR6bYmSJTSjfKfKvyOU+iuV+IJD3bw+VopxLl6PiUIUQwLPHxB36AmZVPSrOrGh
ZOkUuWjgZ678jGZWKbi32O9+/ZgAagPrKrACebzZQVXkuouW9B3ph6X5U9CFqpAWdyPrZsf4IYcz
miWus7LR8aBg2DT5tXlkhpqdfgIrycX6OEhe2OJdfCN6Wmz7/odczmB6Utlt0elRSNAvNqs7u3Nc
WgRWdduJCGxEojhLMSc9l6ZBjkId7QSrcFsd236YMLExsTv+umwv21b5oRZnLrpG7XSa1T7UMaWg
aTdd9drVgiAt0Id/lM0FHRvUFJawNxOwg9vDUe+bexswrWR0MlevROh0G92ZT0bynu2s0u20AgwO
sTBDNRludEJmeop1t3zWUU+caw8RDX0EROvu0OxEu0OCA30PsivRgC9s67wflzCTFsutlfF3Pxkv
dawI7vLt4PnPh3u/6ldyElOuyLBQO8T957bKvaUfVMwU0Kd56s5ZLQncW/QN2VW/EicRaAEQBZSa
lqfZCpruYVJuTXUnam5tpwwfarHjXclp9LHPKq1H3m2/FfVJlwTxcfPzMPJd7BH+H9KuqzlunVn+
IlYRjOAr0y5XYRUtyy8sJzHnzF9/Gzp1vWuIXnzH51lVOwI4GAxmero1S+F7g0VXkyKpQAZKTVD7
SfYs3alUJBmxwdDI/O+UvnJP50au6RDmc/IOoNKvUzd21cKu98axBnGr5I2RvXw3MSEHJbZnYI6f
e8BKhcPq21fB6b/gcqPEGJsppjQET7xyWLwMHDvs1dT55g1Bq0mB9fBWhPz8w9k7WeWSJNSvtHye
KS7Q4+ANn2Ind4sduc399oWxoU6udJh/Sq4sKlJue87JLpcrjSpRl4RlgnQ9StpBLgQNIdFucieA
UslKR2kNgyF56aK3JvLW5Cb592S4v3sO5/9I/dc0JVNy6CHAuMTeMIn4XEWBg7tAaZz1VadmcrBI
lmetjV1Kia3M3X1pSE+NXIw24Dfz32Wyp3PNX5+yOaY9y7f04+wyn8B83q10AwCjG7lCH2Tf+kIy
8p5EnEWRdqALSUeSHMxHBSV5aNpluwGDvYttvgHu7KY70UTGpndoqDwalgJqVh6pSVpjHswOT51Y
8zKzsZvyuelvNCE7pMgO5x8RlKJXlGLASEIWN4cExPgztSavEm3h5mk6Ww/vJVIigcUTlDWW2tmm
eszq18uJh8gA5xAKkUiXGgryqfBuKr7Ooo7UZj56tgAuiVr6VlNHefonD2bfPwm6QN7/e814nNcz
M1z+1HdyHcWo6EOSZQiaEZE2PPYYHv9Pm8VT+oQ0H/u2Naygna6o2thK93LZwHbUPq2DJ/OhFlSH
ZjKrgXYTY+DnKXYoMk5AdEoHagu9R23qA/ueOpZriBg7BK7Ak/rIIOCNzcEggd4SmwzqM+ScBMH7
Pcf8EBHO1sfdDsloLLWRoTAa3shQf80O5i2jhQd2O7i8k4IDanDXhFqnabUuWh9AQGLEGG+t7cYs
WOTlP7oEFwjCLMq7ulqh0KNIGD8ubnRVCFURfRguCAxd0c5aNaO++8j4pWu/7e2ycucWnITEUb1p
39ReI7rIN1NNplmtoMOKWi8XGUijrHqawKpp7DVpPw47MyV2OnxNQ1E2+Ae3ONniokTYoXHdGasU
AGbhtCh32jo6Ky28vmmaV7WOV1sn0l0DKtI4JYfLrrJd5TxbKRc8TKs0K2NFMC/e4qfiAYsEE6H8
o13wRMn32ZE+gFtgJzDKsr6PJ+HXkvm2Tgo1pChLcRJMKbqao6upvNKJB8wu3rLHogTcKtor6s/5
37N4sEh5sstlo6QsWzoYFd6y2ohpiRcdbDyy5V9e3WZ6j3FdtJIME8gAzmMtEk5dmcVykFfH2byf
09BO5ErwFtouHp1Z4Tx0lWozzq0uQ3pPfMzCeVEEmQnNVvzKB8HiLv/y72dn2Oad1sX5aTfO8Msh
UgNj1Y9ge72TMLgv9aITL9o+ziFjDQRXEiYLgjLyyunWip+GRDhZupmcndbClwPqpSJkYBTJTJOe
ld7QpLobIZ0K9TQmlCDau+265plBzvPMoh/aNUabitWIWU/sH6TkO6eqsEa8HTN/fakP7/9Bm+ra
RPRS2m9Z+TyL2NzeEbofz+/JAHeTVZZuDZOlMP3SNqju/1mN6c0v06v2qO8gXon6l3lnPWkPtajI
J1ocd7lNKZWTfl1wi+qyrWluU45/da2dVsddazVajYMWm0uwpqDRoqNNSiqIEX8IuycbXJBoAHCx
iqGVALdwKHgTKqfYgSA8/qbf0ON03UKzUnpSn/5TZHpPwM6eJBWrdk8rIlOqeqp1F8Gssr9sYru9
c+boXJTIaGGt8gjfY7Sa9FNyAMwb5wpX9dfaKR0hr6YgXLyjls7WpHZkpspgroHUOylYVQLTX/ea
7tAf0nP7lt2172BW4Rtoe506oUAkacSkPIRW79pFa5IFjOEHA7PIpQ/uf0859lDAY6gSUTN4MyE5
M8dFRRoSdQp1duJgJ3OMJHI16HOuzXVaDJ7gG7If+3C8T8Z47CyJ9I6MY6EH42flED+N4D73Es8I
QlRtjMdKwSWjuP3NY+RT4XzIdqQ8M85FSq2L8mZsUant0G0ioPGFsu9tEsR7lEuvRG3P7XN4Zk35
vdbX91IDfZPBCIr5aOxQVIReU5fC4no/WXb2BOSHI4lhtZv3z5lZLoDGqWaNUTGw+6e9Xt3MA5Tu
NsPkKwNJ0MIWgthYPLn0SbmoSdMKinUS3la9X3yCKHhm19dAJ9mJN770hQ0pjvg23tfgnr7sS9t+
C0IAmRIgXHlXWvoJlOUU915m3VpjbMvxs9LfStQZWkExevv5qJ9M8Y6TTmjvxqMWDGD0ZvUW63a+
t7zkJ1hGIZUBr/2WQ1FZyBm4eSGd2eVcqF1mmiUxHHZy4qfGqwPJzt0Yrbxv0uhWQeMnRzCfXd5W
kU3OfxJ96ColQoXf6gmkTV56RfBYFX03zl+iXJezQYFsM1DLXpTtSGI48/y9je+TNnYuL+YPR/70
5bgLV9elGnxcSMtH4r4TffiZA7y+cZy90kuEpN2izePuXnNdlBZoKCAQpuIYDurRgtrD5SVt3kpn
PsFl52pVzrqcY5Jj7XdzekzR2S2M+8s2RMvgbtq6N+jQqijILLLmJnp7iNtEMAujiGxw105CB61c
CiRbnUd32R4zbj7InNWX6dncr3vqYnbUpT5wzo/982EK2pvSwVUrC8Ap28ig03by5CIpITEY4FY5
mNXOBulcYl73rUuLbyh2gpZNhphk+3NSevc/7bDGRZQhp30Tr6CBaXVAYurHTgRN3XYTauqGiTqD
wTesgYaV02XBNdAlj8vwCkCTnYoW8Ycr7mSEc/dxqvsuNlClMb5MCygBwbKQu+Be9kbdThR7QCsZ
0FQz+PcKTHgv6ie73BkwmnlRlwptNKTStpbe9mEgDau9pKLX3LaTngxxB6ED/qbRDXCnRghS6lAf
ppI+X/YE0YfizsEUh2qYtZYWdOQ1l9xC+WSIupuCVfBP0mKIgfFNEDI65cZgaiLL58trEDkC35Fe
VtIisyIs6Zg8GeMK0WH6OQK2P7iqE77kX/Kd8N0rWhV3OZYoGQ+N1oBJ6TP4PSwfN6Obpw5EYd6k
Q+EzfFT/Vy/Ek+N9aEsXci5ly4gBvv55CH+YIl5T0ZrY38+eHHMBdGIzDYDKq+utZhZ3bSwSRXmf
TP2Yr/3y6fdveWZDNRkfpRTiCf9F3pXX2W1jH33Qs7uQLs3sdp89t/vhu3XPbkgAJkVPANESuZhB
U73ullxGC3yQ7okEgJIimpDdzDAMqDsppoFOuMalMMCXJBS5BLrg9CVsnnPlupSuDEzqdV8Ffr+Z
+55Z4r6XkpRFNkd4qpWf0yDcFd56Fap2Jb13gnU2y+bQW1LbQoLdbQTvmWUWVs6+4lKhQyYtyH4H
p/7eQLPDN/3UnWU7k+zvlebJQIFAMvMmEyGFhJa5DzjUstUXZioHwM0nn1Z/dg2wExHc3cXeeJR9
wJTwrun2QiKp7cLk2Zq5sE8iCbEyJiwdRpc1kA+gTNxRd75Xvq9eCmcVKsNvOuuZRS7+W1XdxzXo
WzAyQ+9l8GUBbfCiua3XBJWbuSisPwg8avM6OLPIXQcmsAVlaRVgTkbxtQANWYFXY2P3Vy16EpHT
38RfJA0d3stm2To+xISTVZ4rKQZ1wpiW8CYUj8CdCCVtPfP6+Khpka11d1kkyP4Eq+RZBfNU0lqJ
RnIQjqsta3Ztpk4mAhsIwgAvOBVKIerlg6EDv3+MZvDa6vu1TTzV8K1UkEaKTHERp47aNckUUw6m
dHnWs2Lf5cszlaNdPJpP4AYO7cvfS2SPiztSwibWlDEMKupkyy4KQ4fM1wMYaJeuFdgSfSsu0uiD
kmVVD99oyGdUv9TW1hQhFFhkhAsq7RyXdZSgiDDdd3jnsjJ24Riquz6wAl/plbvqpRK14kRG2S6f
xVA5qqx6mEDjhmlTDIsfIApgh5ngvSa4InQuhEi6NMdhjHdOH381hhsNTBhQhVw0QY1CtBYubuhk
nsK0wE1UQCBE9jukeWD4v+x1gmjI9+lbubWGtsJSKkWz4/6ONJ8uGxBFeL5PH09Js6wJOjSg8vOS
fbNTXhWUrqEhC0XNHB1ZcBYICTW2s9dT9OM79CD3NtNMQfE6zGzVshmDoBVh2Ha50wYbsQNsjNlx
+CaSPxF8MoMLGquZKEs1IxMarBfal7aVfu4qS3B6t6vJZ4vjQkWTaFEOwnQdUPDhjTHYS17mlG/S
DZMoZfe04BMql68Sg6367FCtw2CZeWthVe9Y6W5nvGIfj0xqK7xVHv6jNS5uKFmcJiRfsgPgCG7x
UPogGbKzgGndlTtRpVz0wfh4UQNxKBG8qfX5tp8TW41vJtEZEx4BLl4QmtMC1KCMFqFHiThQ99KD
4Xbf2zf5newbs8h/hb85cxEudlQ0181RLTCOxB7toC9MRO8mUdLIz8pMpqZrJUHoiPvdOjiQxbVT
qHnXhZ23tvScg33vn3q4CLC8XQE0UCCmpgpNcYPbz7nMC2mY0cVJr+luDMg+g1ogRFCYGFvuZC8C
h2SH9mMmdTLH7WVSKcvQJ2DH0x/BXNxi0CS8q/dq7o4es2gIEanbQfmXQX5nlbhITZRgMNIFekvr
Lm0EBA/bTn/6fa5SBVmCpaLFFAZ439uK5OXh6LQCG39wj5MRFlTOgsbSjVmbmIj7ox/d6p/H69jJ
POMOb5noWt3Fe+3KAkXulahIxr79hY9lchE4biBuEGdUC+I5c7Q8MGU0L1BMkJZDMhwy4gmcQ2SP
i8VZseQaUaCh0YNpRXGWr1Lu1E+gBcHbGxS8xa67bjFV3ZS25IoGukXfkf39bIvpCBZCRTKWwDQ1
JHHoCBs0eu0r+a9qZqcDZ3IhOVMrxTAW5PZRWgTVWt4TSwhsEjk9F4njCWM6FcXV+c4d86nwYneE
qySB7MtueZj2ieBcs3/6kqdwUWSp61bXVH0JoE3tJMN3uXog+hW0QlyBiwjiB09OmpREM6FdogPV
DpWyoHFm23Jar7uO0C4EGZdz2Z5gI3luUryQqoYWKm4bUFC0w6eMCF5GoqNNufhh6KM6ZTWSK3rD
eK6HHbkaX9p9fmU8mjvtuseoX3NVCPW92M9e+GCUiyiyhU8WFfhgkyM7PQh3YhBtmTtWjxalPKI9
5KJIWLTJ0EIjJ4g62njmOpYHUBtp/uUvJdxI9m+cHeBasooi7HCFZm/mI7tY1isJgsL0LgrIYXKh
+f5o3v17TkVU2k+HmR+aXEZrAHB2SA8DmQO50h/mWBVERcHRoly86LM1ryA2pAQg7rPBRAHt+u+L
CqmB6a/QN2eL4aJGH2pKSAyCfoT1EkaJM3eie0wQZHnSjHJdpFKrTQsTrQD4KM5wm0Pjrb7Svfmg
DMCU1sg5RLFJ5H9cyqE2Ke3SOUwPWejJa+TkbWkLfE+wLh5VOUNsqKwnpNkxqpwUJvzxyvRqz7AX
OJ62J5h82Yum9kVGucjRxIWqoQkNYJt2NZlXS/LNigLBwlgYuBAmLC5MLFGnG3OTpwdllz9Bxmdn
OR066zJUbRIhNkO0IC5QVGunJa0M0lqiKHaVQ31c/WlIgkKA4DhZXJiI02aWJq1Sg6iqHJ1+Syhm
Y2cAfVP38t4J3I6n4koVzL5roCMPVCi8jE+LaPbgD8/yX0mhxQWGpQUKiqoYDy9aCCYmqIXWfupT
VwaMfrc6kN0+REcRkfF2e+QUJCwuSCSxFJlZjdSi/64fq0/0uXcXKAGNiEu7xh1cxY99kAlBXSAo
npo7RmR7eV9FLxaLyzUUTUrSbkJGr9yrGBtHFQRrfgQrOlM+kveq8HEm+pJcAFml1qqmFDNTyr38
Nn0dg9JN0cSNPzWgG7g1QMghqjf/oSrx/99Wl7kRQrRNwhrewzSjtUN2BeXGPSaYRmdyZQynp8/k
x+VNZUv48zkHTPv3y1M2WbPdxBKTlkJYbwx3TVTho2b3xJyPtZV7+dTs278bbfnlTaD/+d0uCutp
2UH0JZiTa9pSu5q/X17Y5W+n89xl6PGXeQkShSCNo124ZsdKET1bRHvH/oWzxKOM60gecjzOGGGw
DSoPrx7Gl2VcHGro1xlG+LpFPqxJLAAKXX4t6TyEoU4IdO064ND1UNnr6upbipo7iqojU9Bs3Zw8
NUwS7/J+bodPC0Ra4N9D5sMdvkyeTGgDLfkhi/T7WItBkG2A1GiY5Ye1zTVB+i2yxp28OBrMVIsn
EoxJ4dTznVE+DJphl4WowL599fxaFl+6rZu6IkaBIj6R38wC8sevbf12eef+EK9PNrgzpg9aFksj
ElQrxhyNrX9X3hVuC2e6Mx4RMGVAOxnZpcCsYA/56m1uaqnSN1J8GA4zuEyLfbVLdsYdEKWtHQGb
J+HRJF23/mWzyuaOgkhElg0AdTHN8/upqNphbSo0XvBQmz8zKR2WO6Ci9Sg9pH6Ldl2DtzzYbjEC
ChCTq0PYuvJrR/T42Fz92b/BeZCSkM4YFRB9GlCPI/rzlPm6+kpiUY1QsFwebTmHGi2b3JADafGV
enHbxKmpSDFYtKkq50JW0oVdn9RasFRW0jqN3hg+4DeD7kSlSXM/I+kc3c6kr3/qCe0goNzmdAGN
EjFeYjT8VrS/rQo96GK1wn0aVYN1mNV8fSbhSH6aa1vtliZdXdoq5acmCtdmV45Qk7XXpMqWG7Jk
0i1cybxrM3P6fNljtqFmp0/FU+6aUah0RguODTAf+7U/70HR4LJKtTjT3L5fz2xxqaYFSSQjykFp
qR+tz2wgGTIXThIYaJQzBmb19fLaRN7BXRFrsZhFPqSgRFa/xp0/VtfzX+FGzlbE/oWzWygflmbR
ViMMovpHYx0GEavG5i139vvsoJ39Pg5zngKSj+hF3kxjp8dPZuPleQTB195prOdKfv5ve8Ylmk3V
TlPGsAU5ue6nH3npNaJmAvuJD1nP2Zq4GDX3NNE7JUMRpPypGXdJ/H2MfoLC1h7qXnCTbeYhZ6a4
OKSlWT/H0DcPFj1yhyzbp6FwylWwHB6rqVdy1Kq4nlH1Y1qExJ47Z1D8wpkjyK6uDoSdnq3JJppr
qmKcu8DHechmkS+ziXHR5AA4/014v7qmP+1SCIQCBL54DF0PRfX9ZR/ZvlNP26px+WNRYkp1jCio
Nlo7V+zyiSHA22/kQTnqGGL+zKa80BUVHGfBx+QBVJQ0WTqPXRg08k4fD2P1dnlZoq3kwgXJp1kN
K4yiroOtx7U99Yc2yezLRrYLZmd7x0WMKTfaCvMmCeSlloNygATJzbzXH9rITgIG2k/vpbt0J5J7
Eu0dF0eWhGRKVSHy9rkPmoQiuxcsi92BFw61xsWNdLKsgTQwkF6/CwdirES7Y9Pe/wMdFXOvS7a4
AEIrRYpx2yYHRbcnT7JjJ/V1ExqFsj/86HeiZ6HogPNBZE4MM5sAr7QUKEar5hWog23NNJ0ZzEqY
1vYEWynwQx72lK3JAsFzjMoxEnwNokVo+5PCNvDMZw5S38SN3b2IPOQPh1q3VAPvC0N7bwGfXTWT
XvY5Dcf8vWnNiHzNai+nHiiq4lvDX/bpzyF0rNQTPai2l3uyyx0IXa+SHs0YGkS6nymRkyVeW4jk
wba/4ckI5//SVMqFoYEKhfaZF1ZumBh2Zi5I4EbHnFrBtfOHROdkjjsNZkgWc0rhMrh22tEG9zNg
wAPGvA0X0tSveNfvOhFuaLtHb56McsfC7CG/QnVAaCGfXAKslIK3m9y2V1FggrwTsu2OaOpDuE7u
aFhr2E6zUTFGv9nX/ea+xy3+qtkargAAEV1dyNS6ffZ/LZLX0omjikhZBf7C3pXRsC+xSslh6uYV
LjoR1+522e20pe9/PzsTplWsumTiTIDy/hPTGe5xLDBNwCidRoeNnue7ASstEeja3XAlgnq+v9c+
hrrTcrmbNjeGuCVrzZj31gqzuU78Yw6GLzEWjSq3bzkQ6AauHZ3GwWcaavIeQLhrCsz5ftyJpzL/
8MEtFez/0LylMufYeVhUap2BkKnyBo9JdKBctWda5Io/7qa9GlyOhdvH9mSOc2krUxJdgr5V0Muf
4rZ3JJXcmqTdlZX8mJQinPsfPvfJHOfOUBgYIVRIZMjFyYcWBcf8aD2U7rxXMA5q4oZBEX56Klz5
pf5S3lh3lgCAyqLQx6/9yz4/ElEqEF4fWmT75ZT6Ye0b1TMpfmpTI0hCtkPuyQ73oIVO7EgaY1iC
wczdToI35ZENRsL/aIZz3jWLdbzGZ4A0ogcNXL71MRINkfwhnTothXtS0snShiaKLNClhDfSUfam
L6lbd47yNN9XQboPX5SXaZ99u+yXf7gsT2a5XLFW5jReMhmKTG761AaKx5Lu2O1xJjUw+7/PYIui
LXP2S97BXZSWEYdmn+Ds0WVHJNVuQUDVhDdZdDfPo/OXT9vTErkrMyPSIKcxI99MMtfQbpdY1OYX
uTsXTNQhD+MeuLKgGIC4Kq6jJLcN+bYTPThF7s5FkbCKjCLKwauljy9R+pnIT1Ml6rEKIhU/lo/y
TiGREkdXuS+DBQJh2aH5aUx2+rLu2Iw86Ht2FXgAX0SMvoLF8ReiCUHITFVAXZ7JN0VV2KbmR9Dv
Efg763x88D0M/YMFXjZUhED8/ewiVPWiHhRlReXGlh00vQ7tvggUVA9F/TUWYj8aMhRN06mMUjp3
nocqyUADj3cEhh73CL9eERDcaiLGqA1xF0AI6MkOd4DXmnRVkWdQmLpn3HjZfb9PcZnh1XxQoM/B
phpkOzpKT8YXUStNtETuHNdmqJmrjr3UdvSANlqg7xgIT/Rs2a7snS2RO8BpYqZK0UFqOg6aWzYk
oj2ujoplxZ4qmHrffF6CfJMYOng+FYW7OId4oX20Avk/zj/i/KqL/cv+t+nkp9/n67xQrDIVssxW
gHTInoubXt7J0afLNravkjMj3K1YG/M49ClOEs3s0e+vp934kn4zHe04o4xDvMKNvdQZRDXszSh4
Zpa7JTUV2KpyQOSYo6/FrflNRTAMdUHX6g+LM3QdvQFimHw/YkznelmL2MJMGFMaW36il3obQkno
9pZ8RZHI/TumCfSq/t8id5LBqBEbqL3RoLTsMYcyhor+LUhfSh/gWkuHygiTGY6fhRu67Swnw9zR
liEEraJbjtGQsvHK/EbNDjWV9gJvEVnhTnGaFwZdJJAQ1p8he05BpbHulbvhFfopA2iidqzBQj1R
PXg7AT/bVe5QD6HKxHbwHSdnRLURketQOf0VNFRAvPCXagJn5rgrWp7HRFLbUQ1WBfpBM5o5keCt
vHlxnlngLuc1rKuhtSYdMFdMN1CwztXxZ4y3edp6bVaigRTh/nGRapayIps0TQqW+97tg8zDgP9t
dD07bBRguBJ9r+3A+MsXeRx0jBgsa1NiBclgfcsny7zVMmoeLvuiwBV5PQa9IXNa5ADR1uQ6qq/T
7DCKpM9F6+CClDk1Os3APBQAmxSkxvpoUFUQ40Wfhsc9R0OSjrPad0H7WXaI29yDCieIdrMze9OT
ckUFiJbtuHv6NFyYKBKIc6UZ5s/DqfUb6laNcl3ENap6Q3D5+2xXZk4+bnKxoq+qgqY1vICRoWF8
bL9qu3LPsozSiw9gZc6+iQBXog/GxYmllICdtdIh0KCgo470LSxBvv4f18VFBylPUFPOwfeq9iD1
Mn1yJXnaj/nevFmB/VQR3oUjxpvJ09lWcuGimvIlr1J1ARMbcMiQj198w5f3onMrui95xHOcp2Q2
E1BhmKXdu9rbeM2KeFBAB8qrfisUQAxRjnD/apjntDwe+SzP9UB0iuWtUDmVf0TJwyp9Enw1dlY/
pNhnNrg8J+2GuS4WXMzt98VhY2WSRx5Q5jWRhtY7oejnNnLszB4XO7qijEe1xawLIydPwFOUQI6O
UTAUqBCKHsmis0a5tEPLhtysQWgLZHf61N12N8kuR503gD/+I0CQOiIYlyD+Ui6SqGrZpqnUI5LQ
x6x4CaXetRJVcNgE9ySPeQ4NvWvCuUVW0z70mZ8U+zqZ0H17msKnyw4issSFjrqOQYDD2BTTXPKS
2Vm7AUOvkR2CPs8S4EJFW8dFkM5M607OK6AWAU8fr2r9VgwkFK2HCxkSdg5JNtZTdlAO0tL7ZTb2
TRE9qGpsp1oP2Sfo4Laxm06mTeL2YIyWX4DWBzhze1Ggit22zkREYz7b/F1n54JLRSLDrPSJgNFH
Rp/6aoos0L418ytOyhSEBaotnV5+qbVu+qR1Y+5atHhVs7hy1Ny6VtYeE7tTPh1y3RicqEZE0lua
CbJcwefhEdblSAYF4lXAsmikP5J6BMmh2is7rVMK77LXiUxxUWns+jZMW0wYUv0qJFc547sUPIJE
JvhAZFhLUUSjFKyZX8rfIwI+/OLr5WWI4g9fwFBLQqSlAwEM0wJGbze2Iy+6Sa4nl3jjjbIvd4Us
CA3bxYyTJ/Ho6iiT12Et2D38uH6W3zSoOVeO5YygQDrGtyEAZ7WTPy87fUDjUHRVCjINHnEtS+MU
Ap2MKp56mIfnKTle3lHRV+PCkTrWYZIbiK668VCAC2akXtj7/80GF4b0po40RQUQcaStJy+mX2qV
R4Zxd9mMaKu4SKRktOzUDsVq2bhS0NWV4h+XDXzIjsDPaRgW1Fh1FaocGrdXWjwW6UonCGzXceRU
jTp6um78pLOevpZ6qtrjaIwPqmmpdi2p6sNl6x/9kJmHSrOiaqgDmXznekxNao5tiwo1CN+j/fQF
CC/Q2r2W+9aLniTMObVOezN9664KoRt+fD7AOGwaKmpB0PX9oAaBnZ1ai5Qoq6k+tMUeobPnhntG
MansNVMMvfnwNd8NAlmKHdfA58N9zTgfo2lVWjNIPjWNI3032MTkTjlCQj2/LW9lVEeFNT2WvfyW
u3E2uTtjAU97ZbCXROVFXxnnYwxIPAQy2fu1RQOOBIJPKjDIo5sIHucgwTDydxwrU6EOXcY0UyL/
ZembqCXw4bCz9VH0OxkCwUSq+3uduSLaoFulioarXl93OrGHTHkszdi9vCx2Dj5sI0VvQzNwVHRe
yjzM1HxQ2qoMsJl2OBd2PHR4JSVOKyIE21oQlVEZpZBQtWQeCU/TokA9bloCK/2iMOxv/LBAhO7y
cjZ9/9wKc9Wz8jzUCvUCTzEZSi/WZ+KSvfWgBNqRHBj+hj5YgjCzbY8YrLgMkjaNf9BirDDWcdPl
ADEZ98meYI4x2rXe4Gr+//Iq+thug1vQM3tcXFMlaZlBHoKq17KnALkB8YNuGwDV17KxHz0NL0DA
qQW56bZVxBKLqlSWKe+MyxSjlKgzq+CP04CIiTxlAhfZulNB+V25y754gT7c5W+55ZrQfP9llDvh
tVqTRJaT/DDTrxrZkzLIqtFJRTy1H19lbEtPdnjs/ZDWOGoYXThUb80nRlkVut+T2F1R5pZQuLy8
qM1TcGaMS+4SalpKD+BzYI0NxrJ0pyDNrRxGAjNbEfl8Tcrvx8CQEAQyGbyqafNU0CMd/cvL+AgQ
eN801VQxVQ1pZF7qACMnmamqyfSOPlEczeuvGWNz/aKhnA3lluQm3DOtYoy9ohgbFsC+C8qlH/NL
9i+oMmvDyUS3+CoZHXoZpw8Ezusxww1QeNF99AxGY7JbXN0BBxIUYwSVsu3jfmaTCy91OK8yFKwi
XAL94IzB8Gzcxd/Gg1zZ8V65Mu9ELOebH/LMIPOns3gGeMcAhmFMT7QgP1ojYse1AGrx3rHkr4Dz
feRCykqHerJG+Ip8CMFHD4kxP7l7p/EXXKGitXC5pbJCwk+ujfiQDepTV6DLmIqeaX/4QEhCFCaD
BfLp3/dLzuK2LBt9CgwImKG1glpcdEBdu7K7z+aO9WlFGOAPj+p3NzxZ5E60OjfWXEDqI0hU2V7L
+BVooZ1GdRfNFwhGp/++1sgZ5M420fN5qqfQAEvF4LEGu95d9fvGBWlKfqvYmV8BmlUKDvz2tzM1
9DQhXGjw71+APlfkECl6WLoE3ADYHLJZcLg2QyN+5P9NcBs5J3Mky0UHLA4aBa1DWrNMfGNZoqdF
m9fqLyKkpaoG1XWCtJV/KcaroU1jspiBNCZ2ZuxiWXRpfkAK4DtZ8EGZqIhOyntX+uzoNjnGsq2m
iTC7zGqL457srB07VyIP3Po254Y4h0DdWSZrmKMB1+77KbEl7fFytN+6ic8NsNT4bCVaA/atJcdK
luWmRHAvm0eoG9tLJ9gykR220DM7OmakSCmnxaGhj43shXRGqe0mT0UA0W07JgiHVFXVdZPLrdda
ycJknOaA5gEZQrvqbiLpimY/L2/blkNb+skMl8DEUUIGuakxft3lNgFosnjrRUP4H8vz7172y8iH
OjlKdW2bJBjKBVXsej0+Zl+KGwg27Mlh9shNed/+7K6EVgVL41lDaC+PZTQUciC3drY61mdGkpNA
v7oIoh/1JxmsA/8D5pJtGH9TnW0oTxrSZLJJSwlgYigv36y+DPwpoyLqwE1O3eFVxflanuS9thcD
fDfPGBCP8BjZRMLDXOrMNa1c70KgzjBBFX8l7cMqYjrY3FCUKWRLwbAikA6///7aYS4HElXZIdIW
l+Q6SPX0+7EU3o9b66BQySa4IFUi8wx+dUHlRiOoDUiPimM4RPHWb9Fu9FSvCiGyV++s10F03DZv
yDObXHxq+6JX+2UyAgNXVNh8artDPLa7jIKeTVAi236pnNniQhXk4rLYlMPykF+vd5NTB8Ba+CR1
FtCwRE8MQNXtZxFn89bHO99U7uO1cSJHSZrRYFZmF6Jy+1JfDqs2C8LjdnKja5hKwCtag4jI705i
WN0ixVpjBnlgvP0zoZgBC41+DhOe+RuNFJZqAH6Gqg7UiilP8TAN+RJP05Ah3V1ATqg5TCQOjDYA
8nXXXVAf/ofCzqaHntnkskS8Mus4HMrpvWyMsHLMfaAHe7u6Zlwmo2bnO9E81dZ9cL5Mbl/1WYVU
p9xB4DKMfo6TYcvyil5x09laIcLpbvoKai2QsTUMopicr+AYUFmrVTR5Gj+HRBZNrjLVEryNREbY
38+iFdFWmoGkCuBEq7f76a4EujmyXv/99UbPVsKFRHVpjViiOGrIs4vqYV73oUhIYNMXzkxwvtAA
XGwlcZEc1uo+B7uW8vPyErbf/mcGuC+flE2dETWfQJ4bRP2xm65nPBWS+qmPXmqqOOGw68YfWrvH
SJB72fb22jTLMGTVsox3Fe+zb4TRgQQULagnUrV0l7hwxvlv3luYfkcNmKCSzfcjiikDVmluAeJv
a3voDiUVBKRtNzsZ4D2giXRjGYrooNVy5pJFmW7SaAI1T2cQwSuVfQj+6kc6/X+kXddy5Diy/SJG
0JN4pSkWqaqS7Za6Xxht6b3n198Dzd0RBXELOz3PilAWgUT6PEcE4Zamo7LBXBRYFQmmcbvKN9Wb
Jqv91Lg3xsoVZh/9FnXl3M2ux9pIYyK3joRk7UmbB52+JLbRqlWQq0trlVnzTSNrateLOvzJYb7J
ZAeLyYLtm0ZHkJ0k6znNJ2ues+e04ZZNqLdlT5KAJBpAWpqMAUgmQybJaoZKZ2AI1qOwCPFhJc7q
VQBMn0A8l3HHEHaDNlkBb4FGKO8Vc5biSpS0NGpQxR6SB9SZL7GtHJsF+NEwTW6MvYT4Jg4UX3xK
uEMku+EAYEf+I5xNW0GrYk5KpMTB/AORagfiGmRiMUiGCtNLGzv/FmH2IuJW+fYcyja5ZCKezCCL
rMkNQJ7UQ4h4SgwftC63O4lj53lymGhnSko1F0eUo2ai2sayuvkiWFl5kFMeCNHe+wP74d/xKeNR
4rxeuzRXdT9pwVIrfCnlwjLN77F6o6wv9XB/3Ta+RjIflHQjjrEs4arGZVmgqIL9I/TP4tGia1YY
3r4X3LS1CqyayRZFpI1KS7vj9nr2bPP2axm/Q+QW1NomDHLnqoEOODVskUdW+p1inVKmNN2weEMQ
e7Z0K5IxcOHYmo1kYqelkCorJQZQLF8yXoK9e4uGiZKtZOjITJljVds5yws5r/0Y1fRwkTyxm59I
XfuDbFqiMDsaSF6vX+Xud21EMkdZFwbweSYJS62pn+VeiVS4yV+uy9gNjMlGCHN4JSZnZ33Gd02t
tdjyZ+mopyj/2eFBuQ9vJYwWco9yV0UIussgMNHAY8IcZZaIdY2gMQq68G4Zn7nl7d1z2/x/5txG
EfMuIeibglw/zsuPSPmlGJ+vHxv9iR8e2UYEc2qyuqTRLOITTCW6L0bxdlhz7AJPtjz8vi6J9zGM
DxiasmpwlIDxU29y9dMg/5rWh+si9lw2Qpz/3Afbnl3jOUFPosr9yTStNHya0u+6EVuNFHQz52t2
X9FGFFOoXHFupOvJ4AtQtzH9FGnPUXieJzvXTAsEHdc/jHNLLMRElHVqXCUC6J6bInHGNFlg4fMc
QRaARWOD13fe12ukeoi1iI7Fo/epgwHTm+aEJH4fhm6Vm5h2qyNOlr6vDm8y6N83oS/IGhsFs3Tg
lmutum+tNPMVUC9fP7d930/epNCD3UghNRjbVUMGxRr2c81vWA/4JDz0VnFC81k/gI/GkQyssVyX
yvs05tkOQqYNihkOiLmP6mzLyfcs/nJdxL6123wY826HClBLEUyDL96rXouGJW0AR/4aUA4Gfsty
XwHfzpF5vJjGI0OR9HHQzE5t3A8ktxTBC7ECcf276P/5aI7+lsO2blpJkhf0nzHxa9aPQ17djBnq
eNoh7fpjFcVuniyevEqH61J5avLa6dyoydArUbg0nfDaThkd7SAdBTgOCUUx0Und42TxXCLvAtnU
LylH0scGUGPA+eD2wLwv7PVhOKw20J+8yOHKkz+eLAYuMKGgEtTlFRaSRMN8iboONJ1Bv0hCQSws
gWdO58WXm/TTwtvj2ove3sljFLQoskyvlBUgfQV4X6OfSzPZa1lacwJ2laybHEEHjUeGwYyF2Hph
2mE9Wzl4HTE15ZuN7JZhb+UEVM4ij1ByR5mR/ChIiU3sB6HM9N4oVEVXdL2ooqIA0O72kj9mCPG4
oNo7zuidFMZDlFNTAwrLNEGiBmZYik9KR6L0u+Vn68qH5VT4GrYP+atmO8b7nVyqCBtdnjJ5rgGg
mQeTEB5GuQjErjpefy+8T2NSjrCq10mMROAwSLeyMllYulbVc6bY0/T5uqS9xvS7r2FcUWqIhhAV
gCqZidhZ+QR9yEhhaXKISSVAwiggjdLn0NZFAIcXuXtd/Ku9YezRO/GMl6qquZmTosiD/jA6M/oM
Q+YUR0qgqVz6380THXtpbppn7Es59Zm3/7BXmnonnmry5i4x4E4wko2xFIo0TwmXarcHx5hsYRsX
3InXP3b/WeBB6KaEiZsPE3zmJK+DSaFnGtQ7iuS+qHtfkU1HqHmLZztmHt/1JopxJ5XUtqRTsG+c
RZ2lzZFthoLbCqPXzool1Y2jA3U548257Zn5rVg2PsznViqzORuxLhM/zc7yOccSZuYhz/KJN53M
GxChOtcPdW9C5Z1MxgyIVaSYQBsH+OPXSAfZSP5EZ2QEF/Miij3DjdqASuG8z72G4DuhjA1Yaq1W
w7Uvg9TXQKqyLBZFJ4lvUbVqn+f77Kl6As75OeHRue3aHvRTQeSiGahqMvc6pmpE1EjEMvdwCuOb
Ovsjc/AmgC1cLUmmZJqOgmmECqN2N5u3eeOF0pcVNMRxaQ3hvTZx9gl3jd1GJHOBxAyNOEqXJBAM
9TQv6cXsAfAiR46ezd+WioegtxM8EnEjjrm61cgFXe5VDFW1pSsJ3wGBeydOGUctdy9KVZCy0gll
TDi/NyzDDCD/OcVL0MDDSh4Grt2mP/OD4dwIoD9gY7m0KY7ysRdpuKEcAG75ir8k38oHyhDGwxDY
vaKNMMZKT11IAMctA6yruh8w/IvBG3OMrE7yhJHztHgHx1jkcSrqvNUNwZfFYJRyS1w4Re69wJBg
fvrvq6Efuzk5PRw0s+mmVwxDr7zrzgLAeXPrL8D76YaXrPA+iInTYJmErjWL3B/G3Cqkz0L0eN0C
8i6HsQnoQFQLKBeSQOpeSvlONz/XcmBGhSUPv65L2rfvfx8dAsP3R9fmrVE0DaZFx4MayLZ0AjUn
sKmU+zIGQJRkV4fSy7kM2/StfFB1XUUxV5Nf8QTeSwU6dNIMpCLIMYsLNe7rEextN4kveAjCMNzP
+crdG9vIYxREaaRxGLKmDLCJicIk9oId6TLbo6sfMqDANy4Pd4snkFGRpBr6WdQQypfZ13kprZqX
f+1GHpsvYlQkmRtNLKI+8fO1+WJ0z2qtHftROlbp0/Wz43wJm15mpENLvQEGbtR2xUVfWikA8WPx
cF3Kvs9/+x42ndTMhbTDuI6++nV5pYejCGmtGx51a3ZzNznwbmjfaGwkMl5Dz2Q9BZBy6ccnESia
5SHECPpw6JFpwFFy5XEuTGbcxxIP/TjmaKmMa/+i1OJPNOtvlxTFnJq3RsO7Mvr3jTmE9ZiKagKy
BFCLLFL+LLjEKbyPYbzH3GMSbGmT8IjuqE/x0J8oOvnqad4XV8OWbG5zk3GOyWAniSgHXjvpsPFo
m1eUgq48VAAmb36E2PE4VZhQ5YnctcIGyieqaqCBym5egH8uDftKA/u7djNIL4v5u5J/p/Upj3iT
PrsXZqDVTHdWTFVlrEVRYb9UkZYS/YTe/Fnl9VhaClJSh/PIdiOMjRzGaIhznERknCmgjx4ox8L7
0Tl/zVbyU6PdoOxNFrvKpXaCqa3yDB8m/+qm+37+vnKZj/atBnDqARYBHAYM97zX9FJpp7BaRRMl
vd553WY66ECFtueADi0vaMyGnXX9EHdVfyOSUf2WLGEviXjHjXnRsAAao0U6E0uY7Otyds9vI4f+
js0jBr5oIRLqQbTsMI1fqvKLuPBKh3syJPDJY3ZOVDCyxOhDoRXrZKQdZBihlY3OIEl2yIuWOELY
XnKnDqIYtiGEkFuzOsX9Kf+TWXzsLP79IYRJOOKpBJKEkM7+JAX5dEnU+GYSDlF/QwqvjA17qi4h
wNOu39CefdgKZRxIWDdGoWJc2TfHT+JY2KkZuctyWTqvX0NORrVb1tgKY91HWwMjqwpHX7+XkBxk
LsXZ12+J12M1V3+4/mX03tnwbCuMeVZS00ioIKHDVZ5GPwnqI8gRnDTgLfXwxDBPSZpnYdZAWRBo
Yu/WEUAWuqMirfYiOXnc2jIm53gLODxlZF6V1hpiqpeYF42TUzE8lMmzyRsr3w2psTsriaKoYTmQ
Vfgh73MhMifstkVu+kSBkCsv+lUf6xYIGetnCmwLbA7/+pXt1i8kHU1VNHQJpmGZw0TsJKIkHxfI
HqWDdizv0H136qPwqwcFLcbnP2l35O4fr25LJtkKZY5zCfNwUdIZx0kWK60WjLhzzO3uhW0+i4nc
237FtkpP0iCUzmR+AOhI9SdzqO++gnG/amSORifJSUDgPJQgjO96lfN+6b/48KJ0BYsN6HkbOuvh
wzqUE0VdS9A8pNYcPsXNbJULqKGmm0FDEskb6N0/tjd5jGWPYkEc4wpPqzVSq5Gfy9UVBI6V2LdJ
bx/FunhJntZUq2DZKRmlbMe29CzYPwzPPMT3vMXlPbeLqSuEQVg/wO4aY+GJmkRhppcojlQX0IAc
QESpY3Uy7Lj9T/qfPl7VmyTGrGPoIhsbA4ELtbQq7CwYD28NT7Njl2dn9+K+7UcxRr02YnUYBHzU
SgI5TCy55QzH8QQwhnzqCqyfQCf9sZcfU7ST9EXmGB6eCMbujNmQ5VMCZqklwx5vvrjpZD5ft228
u2esTBNnohhrEkrf61GIDjlwocpbYXm5LmX/ybzdO2NppEEH2+lgYO0N4C6i26Khypss/YjY8mov
32QwliYtzLnMSsiQHrXb9aUFyHr2S/5ZvZAzdgkwjg5cEdvweex/u3HyVtEYc6C1a9ODTIjuVOle
GAxeDC4n81ScTEB79Of8bDxdP0zOlbFFZywuhOpixlEw5vIB3X27NDt7bW4mHiQLTxBjF/Rqbk3Z
wBMa0hC57vjdNFKMH4cBAB54RKs8WYxlqOpGbaIclkEZ50NjxG4dPq7LpyLicU3v1iYkzJlRkloE
tq+EUpvgP58lXFmBaI868xk0v/1z/ix8Eg+KW3pr7/D8+H70sBHIPLEqJWYdT8viT4HyIqHb7EYu
sVVL+Vr4bVBeCky5ihz/sfvgNjKZBwdq9KlfRwkVkUF1VfGrAjTs/B+jQ9IXtxHCvLgFqABaIZRp
IJLWn8fJIqLdVmYw9t/HP/JRSKUohohMPjD7hRpYofW8QWqYyd2XCstPB11XLnWECcF+HobD9Tf2
WhP74Kk28phLi5cJNyaYJUaE59Ni6655USzVG090eWdMDv1xfWjdGZC9pLGAiPHMC3V3b3DzA5gb
rNRVmLqhigMgtEai19TnSuPMPO26l40I5v5qNOWQIaApUs1fzfgrN83efdOb/89YxlAHgHg5jmhV
LY0d6U4Vfy7zx7r5dv2u9k8Ku0eIlnWMYzBXtQDrZVByE2OJ2nCSh1Ndgz4kiY/XpexHZHTF6f/F
MBeiiesqCauIupw7uckN1oBg55eD5JrP/N0+ejQf1e9NGHM1ah2msmkWeLR+dMwPFIaaYsjwlGw/
n9p8FHNFXTKFDVmrCjA5ekCJFMI709GdBJM4s4ts6pCfCcd97TvqN5nsvEuZteKEQBBox4SSPs6V
JbrYl7xNzlNt6Y/pZToZwEugdMrS3fVL5KjKhx1RVe+7bjAmX5FOg+a00pdadf6dCMaRGVkihP2E
DFXrh+PULsFiFp+GpOKI2XdjgOYAvosJmBc2QTDa/7ix8WDcUtD30aqP+iNlw80OxPnHrO7U1m/E
MbGAls2jkS8JuEW676HxreTVK/bDqI0A5tzmaSzbXFzDI+h9kcy/DA/ZvXFRzhLCHAs0bef6Ew9k
lnuGTI5AtE5SKhFGfrKlgwIGmdAJn4Ay/4rX1D1z6wj7BvftzujfN6FHOhuFACQ9mtSNDnqp9xj3
AFUNxWuS3O4xcnJOGW1f398E0r9vBMpGNIqjjCHnMTn1+RM2zK26FKzrGk8N30db9SaEsb+9vowU
Y0nw0yzTLF0gBzIIwSAvljmmZ7ANH67L21cVAgZVosmmjIng919V48qkdhXoFO3k0o6jOQHchdiD
M50omEF+7v/oGzciGfUXpVTOK3VEz7Hx1eYC/vfDWNy0IJ/RedzJ+zZ5I4t5CUuDBS91TlVg8TiY
4a4sym2Ugk6oqawosZYf4kGz+aNB+yEPMWVgbomyhJmP98farHEzisAw88MzsWQssqe3fWwVx84G
N4yrXXpLCbKfwQJczq/lL7Pgg7bRL/ugSZtfwLyPumyaEVNaCXookyu6tG0IqPFHwesxgsrDwKcu
9Jow5m2U9TJWYExY/Wo9Z81i9aCErH6hPjqMAMya/qTnIG2+jXklZaZLtVaKQFnqvWF66tdjOT1x
Hsbe+WGxEhiD8ApEN5kQZamSSdDCnuLBldiM1sADPwhW9UPzMF4FXibeQ9x7+cj16MqwSkxJZe6r
S3uyZgR9FNA358AVrJFzh36nAFXTdAAN/ns6mBZFmh55gLt78dFWMnN5GByWdSyeo6XtYSjwSFwF
8dH/wGa4pyRbOcytRcijyKwKQOr+qtDJNXtxjdfZofJm+ZLAU2hu5SuucMf1h3umeyuZucsqbsop
WnG2S5A86OdXPPwgdIRvw8G4B7mZ0/7iyaTXxb6IrUgm6CyysYhnEW1gs8tcqXGBFuRe11CeBCbc
LMHWLBNgqPlD87NM/CbmTStx9IKNioSm6VUyyVEAmtD1rn5BB51yNLrgh3RXr7xRAv12cijkqsAd
WN2dMd+cn8Y4CS3KMqHQzMGffyQX5VC56n3o0XpQeTMHfaDca0F1J1rLkZcc744lbyUzLkOac0Ay
1pAcS73bmJ2zLLqN/lyfXRTFalJLR3EjSazrt/mRextB4VYs4zHEWNUolg22jm46tz1VAHuZHroL
baCpqRV5jQPT7Rag/cw/JZgi+CuJ4X79vtn72wyx4KJLLIZSZWZ5IBzXg3FovOVL+pxbk0OZMWte
KMDRYY0xPUvbDFWnoPw2mRdDsEvhmXOq1KZceYYaY3OaqsnbWcUuV+Ouh+Kius15OusepV1IwCWo
/wwPmG3XQWNCNzPWO/NSe5gVtofvvPYyx75rjA0aujECJDNeE0glvFErHFO36xBj0U1uk9i//t0c
g8cCOla5DoxYzIf6RfLcyc/5Rf1+XQD3lTDWJxn0TO8mBHF6nn1rpOp5WPTH+SJaxMgtLcscs7xd
ax5mJM8ssOFqtCyiadK1SbCCl6cmt+hQT+T2R/Xn6k3gHO1eZER0IKrkwnDtZjiA+SJYsiEGgB2Y
ULmfSNRMQBWDnxwdRFTIcKKzYWPh1S8OoITk5Ne7oflWHmMCI60xOnNESYkcu9/RkbIKCe4wWHOg
AWA4OwxH7Ylzq7t6s/lExvZVabh2TYYqU/0yxK9YoCVMgPAg2NWLca+/pEfxyM0c6bl9eKMboYzl
082uHBQN3ynSwU4rv028ws+PoEzyrn/e6+LVNUnUHG1SuAXGQJXNdPT7H0CFo3zK0nGGRyO2dG/Y
4010njX0vikjmngz3GD/ZLnnUV/ulrC318raPCnuCxUggoCwBbAmxqf7m/Kg3IQOxpqTEx31bM9g
H844pnC35raVy5jCoZiBA4zt8ED0TC87ouVhUSpVAHyhzc9Llvftw+ZSGXOn5kZbiX2Z+6GODX+g
debF13z6GbafpfFzun7t40dgDnBSdO4TZaIutS0T1YwxOLbeigGihmA+hk/i43QAXK8X3fLKb7vu
a/ORjBGssihMhQVDyU2rYMGts7hBHu+L2AZVNQyysspQ2SGgPLST19ixM31pTvqhtqPb0L3+RHZj
vrcvYhmWurXI/2oqqwA1VI4ZAIApXxS3VrobZmzkMIaGLNNMRgMMBbEPNE238miOowRUGRMuVQrv
oxgDs2apDgNTII0DU0HnZR7VB/5H8cwLi/1Uz2VVArkdLt6fX6pv+Z38e3Ukq7iPUZpSLXJffwMM
ww+CDDK7rQ7/AycMdQlXDBwLV428OArLHk3uv0ijMdFzDg+0G5cceGzmHN1nOwVx3c/VIOGBi9hy
XV+G3r+uiTz3ZzAWJE6jZhYXgEOJ3noIYbFKQL1OKYBewx+o2UD5sVB2XSbvmxjz0bTFRCpMCQRx
74/tQ91+vf7/X4enr90PYzAw2xhi5gpw4slvtPd85Yv+aXCri4JgNANRVnuD8qxToG0w3WlA3qZ9
dt7WGsfFsx2DSa40wI/A2y5aYyWqm2A6JeL4mt2o++11s62BSchnfYrqDBW+bLCkTHHmPqmtqpfd
cFk5I0s8x8bCRhZmYbR5hIUnusgpupkrPMh3rSt4iMpuuCMKHMv1gXZJH0tZpi5GhlpSiEoSWao/
241fYiOEh0jNuy0mYplV1Gy7MgNupFRayewJ9eeIx6rH8zHsSF7ej2VC+gljjLCPwnPkUmsFnh26
jUqDg467Qc47RCYWUUuiL2GJQwSnJHZvaV6vOwss4/9SjOWdIWNIhHZQyi4CDe2UPmaTK2vf19m7
/rA5HsZkDEdaFYNAaGyV+gnsVObNr4QEPM5gXlTFDkKr5VKh3IxoAIWso/FMebg1b/CrR66D5ngS
dji0KkptXCtIojNzaIlhE8lw/0LY5n0Vx1qwQ9H6kEqpIHaGP83Dt6En7lAMl9HQALWZHq7fE+8A
CRN3hN0yFr0A6ycDWaMI+iNd5WptYF5x3BdH6dgtzGoym7EzxYXiIlXRc6T8LsPPnI+hWnXFm7AY
12O1lP06wJsot5pDGe7oO5IufuTSHZfqdKJsy/Evg1cY3HeTgL7WFENSZJYyUIraHuhFA6hFg97H
+O6XzNY6MLP8VZ8Wfg6BwBO5nyP+LZL1WiAzFfOklABFSMgZI99wKuTU1N/TdLRQOLMbAxXJJnW6
eJ05QcF/8S9vspk8vBoVE/U+NUInpT+hrx+Ux8yXbFplALQcJ4XZfwxvwhgFzaSqVXMBBSslPANv
sSFnc/S6Pxm7laU3KUxELNeYlhgm3OBUgZ6z6L9FvXpqtObpuoZSy/pRQd/EfPBegFk0I5QTZsMb
SG2P/aNYPBjm5BTL6FyXtf/g3mTRv29y+1TrBnmkBeMmrsEGEIY36pD0VqqInEmffVv/Joje4EZQ
p0hlOvYSYClDgDgqqCGU8pFMxFba35LYgVb1vqs5MQ7vIBkXJgOJbG0KTH4vy1S4VZ3rVlMT8J2t
mXCQsurOyNSX6+fJeeSsSytkI1nWWEsDacS4dNVjIijieE3uy2LC4SpWEply0wbT/QIs57/GPVHh
0rAUBaIb3krUR6J4WmN/U3vWqcmd1GsACkZp36cjrfOxdkeXkpig4Hv8V8fHOrVWzKVQqMMMyxVZ
XQWkTbPWWdICUwPXBe2OAG0/irEYspC2Y1StFBBidNK79Mt0BhbPeJT9zAfgG/ktWwDD8pXUqjhT
2/8lcPz7KbBObpHjdlILMQuMR0UBjmPnCW7tloslnDH2fiM4DU8iRytZl1dGJJzqtkIs153kYHaG
S+fReHUFe72EDonyK3Z5NRGemrJAu4JZy3VLa92dG3ql03jkob6h5WaKN77yEFw5b/0DKDeRumiM
9DRY9MlF9cwRQc9HZtkm2WTP0S+O+vBOlDEtmHwCiFoP+C8VjIOH2aksckDz3m6PdQxCahqQ83qj
XL1hwmVZLqq8zBtapqBDJ5gVmmxQR8KpIuG4Fe4yHsgexzkQxtD0idithmAkAbAxgBmI9btTR75f
P8nrBwn87/d+AbVAIRsKGBdlCBLt+7DytiA5egjikfcSpLrN1jkZ6EjCX7hiFD5C8yiMWeQ0HAN2
/ciAqPVeWC4varFMwHYgIuBYnrLmjK396yd2PdZR2MXlssAqmEqMzK+qKS2dTNEAYiOQKRePfSRF
DokF6Z8zZxEgpGmKCuIWoNiwbg3+UsfUWLb4SfM5Sr8LKSco/3hs7/8/o2lNYo6jFM2GL82ZHUY+
iuB2Mh2uH9xHVXsnhPVjKKsDIGuYsIAhieAlkn1tqjlxKOc7WP9VdJmgIigU/LxBSwTdkrD4ksac
sGbHIb//EEbJNClammg2AWTvUOS63EGr28DsGZ3PXSfr350aE/Sm0qhnoVAofqkWnzpMxFlLnP34
dzLozW2Cw6GslkofRt3PJuVijOO5iHibAryboX/fiMDW/bou0SL42lja2rRYefisz7yEiyeFiXIT
kqVTFGqhT8eRADyRXRYXWD/OfGO4Uew0p/LSc0eod4WCpxVgKxhyxALd+08bMzX+C8lgAdeWktm6
2VuTzNHsHTMKpdtIYbxP285N2qKMApr29aChvwnKbwSd0j1A0tHHbRbnD3RiI48xCancTIsuG6av
Co0FLA+r/XVdAOfYWOyzbE2ltlZWABdhlUg327t0/CGnK8da7xTk352byrgfPdGSRBaL3tes0aHU
lG1pFV6C5xpa87k/T0fezATvqlhw3Fg2i15TYB9o5FUFGNx0y2Pkjy7NDzoevMXHyOv9BzIGIixr
LZmnqECW5YvRQYKea4CtDw9LXXB0gurY+8z4vSjGTghTVVfdnC++1LrS8rNoLgP5lZF7sDmsVfEn
hu9NAVWqPxuLoavxFALUYvZrST23sXafhtyKLk8HGXuRT0qF8cVkQWolo/OKmTfArPZH5dI56gsG
7Ozo0PMM+r5MgokPDE5hiZ05RFLETZO/7kOT720O/nHNlsw/8edYCZBVIJ6YqsyYpLVZhLkwpcUP
p/VcavptuGS3jazy7mgnjYNG6BgtAWsMNYCsVRokKVlXlGSEY/hV+wFyGvnTiomEGtR/g9N/7hM7
xGBS6fFyql2t3whmzJOBUWzTSDSQvya+Oc92qZ7KorKLQbK08uG6pdpV+zdZChMja22bp3MoQRM7
b1wzO69vJeWoGZPTR/e5wlMQqnQfXtlGHGOxxFHAXOsydX4PqzvVoaXVvT0utTOpXNpGahyuyWJC
GUERk0IShBCbicCpv6ROYeun0qIpzXjm97R3xkje6Qs7YQ4irCbWqpoO7ode90BT7/l+DJCU2nhu
XugiSTj+cxzR90KZF6doldGEdbr4Qkc3S0pwb/W/Oun7dS3Zfdeba2PsldmBdBm0QGmggE1d9HTz
U8SjadoZJHv/JYy9EoxJQyvWBHTIi3Fb+2ZQBYmr36XfsZMGJlFavqjt6aa74VXPeR/HGJQ4T9ti
nE1sP8inonzoxbNW8oI3+mSv6SJjS2Z51aV0FmefPL6sB0rprNudN2PGCBnjj8lprdbG9uctn9Z8
J7V/f66MNenK1WgT0LQCVXd+ARGF3dhZY61eA3ov6RPQyznRHMeisLHPqvRDJEq94CdZZ/Xku5p+
jvuHrnEHNbEKXuLFuTw2BFoiTWhCsdKRQrikPmrLcYh4l8f7IsaQJPUaqeiuIIN8lCRHbrGyQvcj
Ey8MD82PU/IkwpvWn34eB54Poq/3g9oYsqnIwIRBc4d5E9PUZtLczrO/dIMtVpq9ZnfXX/a+1dqI
YLTfENZaMCLApMj3NOHTvQR7FUoBWgrs/4a3+gE4GYKTiFbzbz+OeRMFKFQBnwKwXuwbuclcHyMe
cP+utzF0GQxvhirBk+N4N2GWNEmTnMdYpZpCV61Psn4K55u+/Hb9CHfd9ZsUVuFnSRkToQG/k7TM
1io4I9EdFTSBce6Kuc55XfvPeSON8aBNG8pDFZUw+KWFsXRfO47P68OELRiaokcOd0px94VtBDLa
L0R52cgFTFfqh572Et2AEtsJTx1IMy06HkB7bjzM850tMRitjVAm8BcShMeVVizwpbNDJ8Nn1S/O
7RFS7fSo32SOkjoKr9C704x+L5bxposqxIXaEjr4mhy7c+JJAa0oE/42xW5wsvlAxqOqQijORgmg
rAlDvYJF2VzHo+mogJ6lmJXC03Ud/S/P/O+noDKWRFq7pA9nyMv93jfwms/hF/JAeSVB8gjzFd+X
IJJ/4MrddXyb72TMS59n8tLpK/3O2aGIVlgK/TVVIJCtn0V/cMDfYrXn6LEDyDpisy/XP5unu4yJ
EdRBQqsA0e3S51Y6/Fan5wl8zdeF7BtpTGiB7sEEljvziQRFkrGmrD5h/rhiHC5ZeBL2P+NNAvMZ
oxCR0kiMLJCK1B6GJ6WKrJ4XBu2n9sabFMZaxvUqNXMcY9PVp52/ETBxndP4IiaOcptbSLj+TR+K
82qqlYswIjoXPVTM2ieqGcZFc4vKkgKAGh0prwoPmJMnlDGehd4mWdFnoa9l5NBhIV+NIm9pS04V
dd/v/OckP1TqJVTJyJyoAClOQitfl/vRwAzc3N91Cw9bfD9L/fvWPpTso7bJOmLi1kDC4eciRQTT
rUEAFC6YBWsTpmWVnTKRHOwRYDJOd7Xid9O2Fpzjb7VOLvOgPmYyefw3bwKMXe8971qmarrA9fq5
9qNAqqeHnL7j7hGD8wQzjTrB1Atjzya9BoOuTkK/zlInnhrL0M59pbioknKe977H3Yhi3jdAdsYS
FM6z3x5mVCczFytDBMGRZLcW0DF0e+ZYLa5E5r0D8LfJihC45+utdvs6ROSMVox9U4roHh145OK7
rwILtaYCwBssJDAevumypChVAAC2gycUqIhKsRUntXNdJXY9wUYK49KJHMrZshRZQGcalWN/nA4k
ELkrJftF0Y0cRvVica2SuoXHWYLQM26kY/JLd+agOlGUrPgedSJyvP5le+enioqhaSbw+Uy26R53
Ykqw1w4i0fzSYYtEOqQp5/B4IpiPwnqyHAk1lgAX8SwvQVq408TLBPbi2O1n0N+wiZYzvSaLKJeI
lu+739qj+cn0jMN6Iz3Ig1WCweuRBkPAobFnzvzObti1lcw8ZrHtSNdWIECpq+VUDe3XrNXOGkGN
pglPUqzbGdg15hwbnwV3f42eHJtibWUzr1tXk1kyxdhEcldgT+5FckqHXOLf6mBFT6ubBpOl/byu
L7vveyuTed+ZMGlGUWtgK/JFLBx1GVbKM3u2Kx9bMXZ75i2u8W6W8extQkBBUYAuXY3tNRlOQpVZ
EzlKwm9NEjiP4fp5wmy+1yKhUspV0Ss0w3rJAqJVPvKaAtffAljz3ksQQW47KEUaBVU/2LNxP46r
1WaX63fEE8LYxGwR5FgIURQasYwa+Z14I06//p0IxiA2y6hFwpr3/lR3Z908m415HCf/3wlhDMck
ZK0hz+BUKlCc0FSclOCWhvsHQiTg9BiwQ1iJZoQoTZ4R9IyjAKzUHrJTS1big1KFHE+8eyeQIRog
TUJCz4jpB7NI5Vgnfq1+nppvBLy0qca5990GuKqYkqSBJlzWWf2NBa0qoqIy/Bw1j6S+tOtixcaL
nv5YTa9tdSsFpU94HGLeGsjuI90IZtQ6HtVkWgHQ6xtzeiw7kKqMllEn7qhXVj7wQgyeNEa/JzFu
07LtZH+KSNLeTqMh3ZK+MMFRra66Yne9mjw2wEdUPWWOgFWShqVo90U+nAGnLvtJpWQ/W72KxUsN
vNjz/5H2Jctx40y3T8QIgiQ4bDlUFUuledaGYcs253nm0/8H6ntbNMQufO1eeOUIZSWRExKZ55g5
1bJTnetyt1u0LBWkCBYRv0RpBsOBJCuDLYvzlVGbQmBF4baApxpWTAYxBrj35RAd5Pk5KUStqc3+
g7aSx5lajLteKVkIXwxGkQHUWt/ZQoT8zqaMcyzem3eivum25a1kMvNf5V+17mRCwxiR0x491mLE
3QhUWQU4fKTdeYdlP//c5+QSLmiPRtz10LJS2lOq1LYq2qvadNWVLlxW7YHgWS0d5mF6+c2qYqcY
gQwh/0nYWQnh0uhYlmajxKyn0R0R2o4WtYPBEATQ7WS9ksIlT6Pvk6KauhkBwQbZh5umdvyYXRTf
Wn/Yg+3jSrjzLTgdfphIJWkdSz1evYedftS+1bfpJZqxx+A+uSuvx4uys4W2J/AvfrgolAKADEbo
KsLdd93NcE+ew7dYszHxYS+AgcxulVN3i2z+iBXs/2SL/AJIk/UlNSVL8gdNtzOQSQN3+rwEkTfz
Bfo4W3XaVQDlbd4HQOcau8xFvbcPTt1Rq10MmbiSb6jueanMh874GD8Y2yetmg9WgBkQ9J4s0tkA
hsmVu1AVFFybfZtVrOKHYccpCsy0knE4J+me7tg6bXyKruQPjEFRlhJpxUWOPlakOV903OLk22q+
oPPPjry2RNTx2va6VTbkAr4W96Dyo3HDHm9PDAAwW1z9REEHnxyN0U6EnC2bTrcSyP5/FX2bQlqk
SjYs3zSBnDE4dHk5bw+bLrYSwIX30KR9KmEG8ag0mSMHpwCw3UNhOTEgFoxHXYSRu9nxXRcy3EmB
0wKE0kmI8YXCLk5ovmIPk12G1asMzJq79tT78kX0WAs7e5smslKUi/0DkaJm7hPpI5a0t/UeQeQU
PLDJ/hBv71JiB07jUhH08WbKWYll3391gPpM1byScf8G3dSFogZPQ7vYU5tenj/G7TS9ksPlAxpl
cl4BLhIQAx9cQtadBpLZ2S28WLj0J7CZj4vzSqc8shRqNKxJWqg7jUY72tKrqChdC9hZLqvI6iQR
jTMKzu/jA6yEmhlabpKBCtiYbmTNpnTfdadBFwRlwXHxTacoJ3UegC/RLwFN0y4vM66LUvXt/GGJ
hHBRZFabJdOtLj4GNSUXZUBGB11J6pGSPJ6XJKin+buJVFepoeth40f6IdJ/LoFkZ+Q2bzpnUfbn
RQki1Ue2W52PHpK8qBJks6R5iZq9Nj3/wd/XwD9CqGHI4Lf43ZHmuqZpXU2L30hvvYyVdF3QHt8O
7isJXIRQ9CyEQVeYlt4Piq19cPhNzgLqpdCZMJojSlqbZrCSx4WGKu7nkcSV5cuqZtfTngzfStEQ
q0gGFxaMnDRduzQAyp88kl8CF1QZRB06gQyeUU9LQ9plShUf6X0xoBjFyNYh+259U66l2wA0xdHR
vCMiCAaRUO5equtRMo6mBrDmrriozchTSbdHjBfEg+24+nlIPEd732iFqsx55ctD7MjRbA/VuxYd
K3XfJQ90PqrlRSunrlJ65819M9x91vf87myM4lPta2XyO+WUplcmVrWqbLFNU6AgM4Az9SC/MFuk
6tQoA+Bx5e57Rn6mWIVU09CWay9pvpugpolFMO+bgeJTMx70ASaZAdo1CPzUkp5qkIjbSSgy+824
t5Kh/B4sQDaWEC3FQw/pkl05yHalpj4gJW5k2XIidDbPH9bmc9e62OVCR6fnAd5G8AITP5W6PfiL
qxzZ5HMCzPrWjWJHe1cd+UEMILvtBn93ICwuhnRtJeFNxJT8KnkjkpP138ZaYIn/4AKfMrgYYgW1
gr37eIELPGbAHdSItySHvLss52NfXs/kWx67Qxq65z/qeTvR+JbX0mdSn+Q6ugHN90F9S0UzWoL7
l/alY6tEcl5KuAp17yBgnGKbgWyliJHOcjUd2cJnew1AKtHwwXnb1PiFKXmaojLrm/Q4j2+ldGU0
udtM14D2o6XoEnveOtDb/90N1KWromhSIuxV+z3aURbWTIU9O/ZH/jmCYNrgdyGdXjTKmGW4Ue6n
xo2BnA9cNssePOLl15kXCblot0MjZqxVTFuDU4Rz7mHskhFsjIAXlXZm/DJ0NxN4QcfAcM4b4D94
9acg7vNZkqU1momPVnsgjouwetRiTHF4rh87bAQXdvBOnuTCBjjV/rzk7XP7FMx90mFcliCNgGJQ
S14YYizFclp80vNCtusdSsHsgc1NTZO52GFMbRl2FqQkfjfYw3XiTliqGjxNAYkOJsidQPBBNw9u
JZALJE1M65kAFOeYy6+xWtmD/K03AK49/jiv2Wbk+JTD30+SNkm6Nq8wjAY++ATzntDxvASBJvxl
xOpNahS6ZfpoLdvR4uLm5VhJapvx4bygTUtYqcLZetPJOR1wQ/fnYnFq3JqxudMu7n8Twtl51uf5
OGcWYkRt7oqMuNbcXlm6iFlr++6/UoYz69HIhwYkGykwYyt/l4P3IviBaavd4rDd+vniYPwQjQ+J
vh/7/9WtpA/0YVYD0/Cn8kEn/iAfteTu/Nfbzo8rtZixrGTIRdePidVipSVN0FOz5MUrAWjlDI1k
3o9WfTTa8M7q9MbOo/5atrDDnMXNf/Otj1i2+hHRGBpTBRTbo5Kn5HrMouu2iMu9VCfyc9GJ6F82
xxm0lc5c7MjDWgfgFMpTzEl506ndB26f2B3AXQjmGZrHwBORYWyepM6ev1SMzFJ+wYb2pkRSDfvn
CnnQeizHyb6+iI6SudOXXLYSwqk1zkaYBuFsAkWxOk0n9QBe9f38wohR/ocZePbofE4aFw8NJV2W
xELmtPruXu1+BQoASUjgpGm7x/SuuxSAXKOdp/V/tIalfSrKL9jkVJEKWkuGrz9Gsd3+mgFTixnI
x3a0O/BJgIF69os9Efa8WSg5o7LKXdvonBjYxlKnDyIwRutUfbec/EQcBhsdeN3rn/jmSk8ufkal
GStxN4JQGRBE8iMbaGjdwYsO3U8RkofAQPlFGyvQE9qoDWa/GkwrBRM2bADpbhaNSCeBkapcGC1U
NGylAb5XuR32K3UnPNIrzZaBTz9fiEqR7Sph9QW5CCqbST2MbAGm9OYcz47VjjGpBZFtXaZYMfgj
eExLW9smF0+bYGxCbcFkW+2RdyC+YEWE7ZHmB3Z6KawVTwnqfrkK7gcvvSmAWRI/nzebzfS+0pm7
zg06gM3NEatuUxk6SfGSh17TJPaseP9NDh9ujL4t2koNj+F4yqyHILzJ5qNwo0FkmFyYSUgXxrKF
ckiTsEsRjbamf6eZoFDZvk19fjN+3yAHTGQjq4goFqgZajf/xt6nw6P8KrdH0gAY/i+eYFFff1s5
S0ZS0A0QkXEBBSCmxZITYvqjfNtoj620MwbBpo1IBBdDjCGZw66SZF9rA1etgQJURLYqWnkUSeGK
sGqhRpQoenTERKzdJjdydftnV2r982NxkWOoYowrZD0wXConjxO76N7OG/R2ibeSwLRclSGytgwz
ZquA0ec0J+MlcsrbwF/2BrUZbTOjF5NOwZXICLbLkZVYLmRM0lwuM9vIbj3penKnh/6nPtrKD0DF
ZHaXApTCtn6I1kHY1/qayz6/JhclSFhpUdHO4VGVLi3QSuqioZ/tZPkpgAsPWd4kQ0WhlXyrviyo
RiTgbZYxIv3iNSDTEN3PNk0QV0EDsCdEVz52IVeHh81mq8KUjelXNIGRX1aRbsciAsTtW/VKCheO
DLnHW04PeAC0XZ7CQ3nMdgCLAOvY+BI/hLCRbi+50aXoJrCdyD7l8m1qYskt1VNox+j9gLac2k2H
ilW3iRM6RWpnjyI6ZKFILjghIsbAE9JZ9VE8RCCuxoJJ7MxAWo4O1lOxFx0gM4gvFrlSkYtUmLmf
8yQCp3htXRX0oMy9W/R32bKv2usi+nne1zeTJCiPCFEBlYYh499dvSlbNM/qtAEXMz105mVU1gel
ucynp/Nytq3yUw7nZilN+lCfMWRsjjlu8vJ7ngKGrc++nRcjUodztmY0k2qxAN6VU5uUeBzGC6q1
a4ZWcFETqcOZf9tTFN9Tq/qhHjhlWV7QEZC2QsI2gRh+WoeMfR1rUo7GQQXY0uGSVpmj1/vz32zb
wE2ECksBJoHO7zskmjJhRAevMD21sc2+l67qxDNP8w6zOV71mFyOopvLpl5gEVYMQk3Q0XEprB/H
VJPzIj+GRn+Rl6af17mbx4XglLY1W8lhv2MVC9usacGbPiWMZosNPFW7aGeAzih5YnDbkSd6DNw0
v5U8zpuSsCRla814U+9OlXbItMFWy12mCR7rRGI4Z4rrrh5qEyN2dWoepwBwrDTCpEcLWgI6/cEy
DOhP/j4qzqOAQ1m0+VQqfhO7ZWfaBKV6+KMIDgIjZL/5S9RbyeE8qm6wBj2nANrsHQ11RuNmDwyB
SPKosSsOPXYzQYdm2iWoUESntl3vfMrmk0o/59I0WrLhK7dsOnLx2w+qkDmxpzu1cv4iuK7Cw3x3
XmmBG3zwCq7MkwIZuwEPs+lLAVYI9WNWhHYrdO/NCmelHZdP4sDUK2kKsDxyPx8HF53UCMyP6V65
1ix78aa9+EFr8x5BgdNimBbqEJUnsgDLuhFKGaAj4qf4KsJqpnSn3gHt5hiDoRY33MOc2+rD+a8p
FMol6tpU56VuLNaWAHIjXL343hk2ZVzTx3JX7OW3+lnchNky3LWq3OelfRnr2tJi6O+68HGOKTCD
gxt6V+XoowHqxKneomN4TV9Fl/ot61kL5u4aZJarRIpU4i/qXZB2z5qBJpNW3Z7/qlvWs5bChWqM
cZsaBvMlP+wzW45PaSfw/G0BeLjTLI3tiHFqNIFmECPTaj8rXvvycel25xXYCpZ4Yvr773MKyEY5
TkAyMf0GN4nJA1bgITF2bVJ5fyBHBTyRbmJDTNN5OaNGCyXNEUTK2Q5nZ4gUW6GeJgRr2/xgK0Fc
Uksxrm7NEcD6MHxn3mY342X6iPeE1/EFXDt2CqaR8vt51TaXqOhKJJfX4jguM4tmaMBngz1Zd323
04nqjD3wgjFyVx9r1Yl14f7UpoWrBniaTU0DShKnaQ5QR6KYTXLU35b3RLG7Eyaf3HyvuWR2phlX
qP+FQWATLQZrn3+L5bQdgoGWtFkMX72un0yQeysgVC0v48sWCeGYxI51zNGkSx5LIV7MZipay+ZS
e6VVJWq02fBlpKLZU935sXb0m+xifMfsw8dCuwpiUkGS3w6dK5W5LJ/ElpwlWNnFo86wA+d8eTU9
jHs0dg9o1Rl7a7bx8BwdRbj5m7FzJZZL+lVmNSFgOia/oNpVL5cPwyL7OHQnoPIVdo+fBXbMMgBf
ZKy+Lt8wb6JClieq62hsDK4GMrnA746IPFh8Fa1BCFTje+RVBD6sME5Mf8jALzb17qAudja52BGd
APErUIwFyXOK8UlIhb0S2iXsFdgHixtoo1JHxUQzAB+AoSFq1WyGILR3VQwt49qgc5k2HqkeJJGO
OdX0vlxALPPjvD6bjr/6+5w6ZUqGVs/K/Aj4KbvtXmXF7UxBQ3DzckBXQrjEo1cY4ZhqfLMQxZev
H8E4hNZ09ms5/nU5EAEhi5TiEkShJEE1Whi4VaXKTTCelfXhnohWA7YjyEotLmgCJUI3iFROvvkW
PeiIXgUWbfECdrfc4sEtf/h4X3gUNds330/XX5MLmrpRADc7qypfzUOsG0q21de7gVYXvTE4YyCd
5KC0g6hwaR27rZUKZ/yYTXxxgZXezCFXxXQrRzXWQnGnZKgnWHwFG1a8Bw/XnpV+Ij4s0Vly8bLL
tGioM/Bt6xj6CW6NCijoor3s7awL2A9Qd+rsxZQzmHzsWzM3cTtOUslVBqCP5/PNUFtOCCiL7nmx
yqOaN3bfjoLBiH+woU/JnA0lcpT3MRzEL39J19mDltkgusE7n3qlXIO3TbdB+9lgtkT0WTf3TehK
Zc6KAPZeBRP6l8AyIzvVXQ7Uwyo/IwpyxFFM+IE5kzESozeksC2xK83eObLr5pD75i7etYL8yn72
V9v8/J6cuUTGYA5dCtukdevIlezM/WiPmE9udGHPYzPxrD4hl1MllWYZHjE/dgisD9LJ4t66Sp5D
n9GNBTbxstti/0OUygUq8i9HBeY4AyzbIwO1R60pnThzmy7eZaKG5Xap8qkfj8pGapJjWA3fElAy
D2bssKdMyZH90K9Py7f2vnsMroT10WZ+pRq2Q8GBY8g8s/C4ZAv4aHLTDx4Ht/Hbfe5oNzVYDK1j
A9o2UarYPMOVOM4wl4oA50ULQaWSYqbL+q4MFz2IDKnkSFTQS9oO3CtZnG0uSZD2ipbh7c0ABmKy
D8A9RscbAyuJZeur1uzIWNGld4t0dz7Jb7730JVkzlLTVp7CKcZUI1uE1Zwe3A6qYZuYxXvDMzii
doeXcUFlIRLK8/pmah2FaaJhIPWtcY13ligCH9tfV/N17Xf76lE0UbBdZ1BTNTQdK8YqP90bgP1V
aYx6YqOVLjBzwLDbG16wY/xa8qEod4rgw7K88CXaoGOn6TqGK8EW8nsmHC1jNJoaFFsTcbWxdTDm
Zp8/us30t5LAhelFGclUjM3kR+2xmX6FxqGbH86L2E4FKxmcDxBaBZqVTRLYNaObv7joBwfwVypQ
4f4HhFWRSpwbTHKQ9CnL6GljoyBcduHB2AGO7n5+pZfZE5C92HqgCI5XJJVzgS7CY7sV9rNfFZVd
BKAK7+1BJGTbAj8/Jd/fzNUEGSEj1I/yeN+Weyp1bqjIrpLuGwoe4sywlSy38fT/VMSTrXaYkpgF
jicwSr7XuSw0G/EvPpLOsrGxmhp/AuHA0OT/n9nzSx5Rmg1JbdW4tlcPg+bXySMtdwKjFJwX36wK
NHMs1EDKjsFkm5eVz+wy3bejXb/Hp8VhgH7B1R9hNq01Y992VdpiET2ssZBOAOntosB2pwMkNrnd
HXV7PjX75BJdGIGmmxlv9TXZl1jLDFq5aCxQ2rFyGmQNO4xDGV4L1p18F2JuyO2d8xJFn5aLKRWg
ottIxVr/pB+yYF9JL7P1J73MlU5cSMnpaLbBqNT+NFVeA8CSFNZ/XgtR2OKRvcdWHsq0i5UP/B3G
GDpcFBedpyChhTtFMFwgcioufOSzatQxlRXftO5T45GGh/PabBZ1nx+M75fkgFuPo6Ix/CUddkV1
kOLbEIWdPgmCwz98NbROgYpiyQD5+N3asrKLmqECmXJ0ip9w+B/vdECSm7zSjcUPPpt9IP1THHf1
NzCHTxaToO90YrNw02HZ9ydGDFYIwQi3zfpTFOe7AUmqoMWz9JFIEKReS9StYml//py2qxrgl+AJ
n+qYHeAMIdS6SjE0vAiy+rT+1tqMwlNzi18FXngaB1HJE0hkJ/KlyPiUSNlY7Co+jNg6UGeKd0Fg
siBXoiLes0kdBhRr3gnr701DX0njGk55aM15W6BqW67no3L8q1kTO2jelbayw0TSTghbwYLBVwUB
iiOj8011/p6RlIFWYh2awJHbb8rH0kjuLOiCBo52HV3Nbuli9gOgR6MjnHLZNBq8nf1/2Zw7FN0k
MzykGCgd6dUC1LDp2bpK9wN4h5dLvCbtLABYnj9QZiHn1OVcIu5rK4gVQJEwmk9AMPh0Tzy8tfrn
xWzXIivVOH8wys4y1QWUTBowoXHn3gU3zYE9lAEPDWitIgZn0Zdk/78201lPpyLvJx8Jm9BTN1/T
XoAftB28VirxmSsd6raPB8sf3pd3Bm+a7/XT1HwgGMc7oedtZuaVOC6L4RFNSvJGp352Ar+xV0Oc
XDi1y8qPZp8CRcg9f2aib8iVxnUbamM+o7DKAJIsO2F1GVeCRLNtFqaigQ1D1lSLh/kasrFuCEsA
9Lr+NvjkkDoVHm5Ne3nCGtNe+OS/6d3gh7RMPCzJBr9dJAcKCWKCgejwV/NC3tmaJyq5y+BhupuO
xq2yw97bLnaVu/OfcjNQo5cnY+9NA8wYD+jbjF0XKhkg0Ucn/TZ6zSveWpwQO3d21NpsCjpwWlE3
b8u11zK587PMJC7mUAUcQuSYe/PI7rzD99iL3HA/HE0bF4EXZacCfzG6FG1Ab/bY1sK5zJSrzdh0
gWzi9svyOnAW8Sxu7bu9KLJspYhPQQq/aQoEy0GujNLyQ022DfKolj/Pn92WyeiyrhkMMl9BPf57
KJFyvQrrEJncQCmct5mbkMu+2Xc9kKZHwePElsutZXEhRc7alLSK0viJeoq1e1o9WaKVT5EILoxI
8qhnkRmBszq40apHnTxJw8P5L7Z9JJ9fjDO8bFHAKz4Bdi6o3wOsiBNNUP9uNq90ohuYXgNbj/Hh
bqvwvsRJmHc9gF/lo4Wxlv4SNEQfhLL5dbI/r8zm91qJ4o6/1M1ECiYTQA8YKqlGvEYX2v00GIJW
8WYkXKvEHT0QkKS00jEL3x+1o2TTA+ISkLLM979G70UkLyK1ODOYCrXXtSHHQyjQqsJdKP0wg9fz
X27TcVZfjjODZJIUqW8AqlmQn8rwrbN2QwWieRrbKdhCzsvajHUrWVy4mSddQVsRxA9N+ZBWrd0n
Jwp2rzTfyfO7FCVOUArS/6aRf0rkmyuBUqtGJDfZ0VhuYutJNgSgQIID4hsneCkzyEgTtkGPyYOA
YrtkvqhUXXBIIrvj2ydqoE5lt6RYV/ZGL6ls8lA7gavcT06NlXqvuMy/nz+qrcvlytD5XkraJuY4
TjALBFa7IDdhcqMonZOKwDFEB8T+fxUjiJVOKk3o5JP2YMW3xfhwXo/NF4m1IlxkMMpyIMmSN37c
JuS6UaJ0Z8mlsbNIlu6zLg9sTAgj5epAWEhmDc+gSTzaZYTv2iyj5RGaN16qBeFlQONMYD6bb3nr
X8fFk6wkLSkA44ZyMb9i8zPkEPjNhfRYA7UaKKe3/aG+mAXBctPlMU1MQawpA1ODux1O0ZAtuVSB
XK/42WP2aixeE0UFG5cdK5mgcbRZf+srYdzlsMx1Y6J4cvYbl+x0p943z8oNgwRj/fVJSOSxGWJW
4rjLWWvEiqW0sCfrnqFYJzsT66WSE74td813tnofOngb3Sdv2eDpnsDWtor/ta7cNU2eOh0zo0X6
wZHIxlTzS91t3dzXMRgbeCKGFpGunO/0HUB1SIQpFiUFov9OUS9VcCdgQAetVZPegf5GoN+ms64+
LudLuWQpjOApO5Lr3pM9eiLfE3D9PS57a59cYB+7+Cm8C7D8w19919+U85BemUhZ1ioIBU7x3XKq
duVkB4XDGFPYYQ6P5oV0nPYxqCqCbwJ9RefJpd9QjkOq14DjH3q7cydcQ+jzcJivk6cQS5HFXtRJ
2cwmq+/L5eJcS4Y8zxdc89OWwW3MkT2Z6bNSi8YURQfJLGsddQ1DCyqGpC1pd7lxyvLD+S8nUITv
P+V1KAdDlYXH3qjssSxsOd9lon7/thAAlWGTitWXnLeZipn2lICzBxBsWDS6MNS3aBTUDyIZnIst
ZtAXFSgSjlPoRvlt0O6TVrDQJxLB/n91FnpVLEU0x9goCvvrmAB1PkyfUlPd/cmRfH4tzo/itjdL
1YzAx1PcNJhCLV5n4pwXsZ1rgXKimjIFeAXPbqpUZrPUPSDgh510ny4OW++fACVbNXZ5knFrb2/k
gyhCbH6/lVBOsQZrq0NvQeii3aX9a1peB8ntecU23WUlgosDBIxl0pDD0qja2lK34AYrOB32I79E
uZUE3vP7jOqjZc6+pfuKcWOk91mj2KnWuOc12T4itktGgEljGXwvP2jUhcbzgo3Ke/UFmLFvQDW2
clv/EZ/oMTlMPzNwEtyLqsntKmAllvNVqc7iPolBstvtKh8x/DK87I5kL+8UrBsUIlCm7UbOShzn
tjNyhmQsDCD6RN/N47jPL0niaG7sG/vZBbHd/Gz8OP9lN0+QmjI2OBXTBGvf7248AQIl6fIafZxG
9arkGnAhbtNctaLQvWnuKzlcPSUXSVWMkY7X7j73jDGw1bpxpligzXZhuhLD1VGR0UeAkcEjTJzZ
BJ8QGxuudjP/ADuGBnQHFKdo/EWXpnCsnP3hL56wEsxZijXNJOozoKzK++JEd2wjl3rGLdtslv5o
VBZl8N+HxtlJlNZWrGG12e+W9xFtvlzILv1xwzynDxfek0rW404PLH+5T06M5Ly/bJ+ah/BOx54P
ZiCv5ffBdDC1V3hgQhP3NEV2yf5/lV4GSzJjTW4ZuPzg0l18p3mgQsSwmXTHutIM3WEERLVgcGnT
SnWiYaJGVjDpwnmDHM60H2kH4CvpYcFlC5vwomEhkQjOEbSklEo6gJ6wbzu7pi74sGw9/6ML2koR
zg+SoaxmwNlnxx5NC7t4aHFHGw6sNSu92TVY6qu9+ycDifpKJucC5hhlFUasLb+uoxfAKt4qM0JX
gcGCdLTPR63N6nolineA0KhBI4xAifUYny71Ti/m3Wz0JwMc6GHvWWUsKhLYr//iECuRnEPQOFel
IGKvyb1DiM1uaRh6uRpv2tCTd4U3X4hGbESWwrmAEQWBMsy96svzG6ZqJHqbzz/Pf8dNL1spxVUI
RRlEEfbMWl9PLGfQVDs3AdafJU4aTIIPyI7k3PfjSgVqjMqgUmAi5Hqu3EvzEoUOHjQG0cOSSCXu
jmDNmtnECuSMbXLfRBJAREvyYlmqa6SZoK8qkMV3JOpMzTXgImTHOHImxQnDxB7IPilF/dTtOuTz
nPh3434a00KtgdbMphrHtwmjTs774M0n2N2zJEiiIq242KGBxHcZhwglQbaou2GMZ29WFM0hlnU1
pHQUGMZ2k3ClHPO8VajXl74uwpAmaD/IDqaC3HwEs+hfU0ERddvv//lzcuGD6lJS90mWHjvtXcca
cF84iCWR6uYhrmTgI6SgWmjsAO9mw7/1OBV8MB9L8TIwaSz+rQ5LrCTVzVnzg6XAQNx+yX52w53R
iRLAl2YZJ4dzty63iikKCxnLsmS3AIYtcnU3eTIcvOjuR9dEAkic5Vq0ofTFdphYRcG4iEwVXdU4
2wFiUQhUZBlXKeOxGIKDkR9083sfNYfzgetLbPyQoxMZBKZ4C+LHUU1QVZCo0oE8m7LVhdotMpR8
gvvT16U9TgrTdmWZAU1Is5i5DB4O6V5nMwwXmVuCh2PA9u/o69ftSXYTL3RFof9LsGSCqUotXHgM
outcEBu1dK7BSUV8ojy11nEWoSAL/j6/St1FZaMsuWb4QfmeDU9CyPevN5nfFeDBl2IgL8VLCjsg
11UM2gEQNXohYERve3d2E1t+Th5Fq9qbJvH5zQzO9KIqUq2RomJsp2vcLWL1B3g3zlvd1zj8oZYh
q7gu4a7Ev2eMwHO0LH3UEIcZzXPmWoFjgQiPDTBmpSPaf9hUSZc14FeBqBE16e/2F9dxEuihAoZD
5aJJ7kEJkEeCTtG2ShZm5DA7AEpgnYu+c4DVkXnQMHPl/jWTmci2xrBvMPdBb0SPq5uGt5LGRd6Y
SqWpRMgtWQ4+7OCiTEUoKiIJ7JuufRYNt1ifQrhO1F8inh8lCsKo83YgksHFhVKWrAEc6qZvFNdZ
c69Ggo616O9zZZk2LH041znxM+sRz3+xcnf+929G6dUpcMlhwLqcNavp4FPNS6fSjhMPsG90+dcU
JyqFl1CiUg3YUagRfj+Lea6CusfurA9A4bdAVsixU/L2nliLLMgHW2b8myju2NNl1qq0nmV/vp0d
IDUgTCuv4cnam4fxIKJl3jif34Rx54/HrxIeg4XqmuFyyr/A0vCvD+g3AZwBDKHaS4reSL6pyLZZ
k5tKGi4aE+wJSv9yXtTX8os7JM4Y4iUsyyRpdMwG6Hu6IxfNRfgT/KnGXsVbARrhw+t5iaKvxyW3
qsdogFWa1FfMkHwz+pp66jT8V734u3yuKHFZSIHKpvTiK+ISO3Elp5pd7R4MWtgESkT9u42aa31q
/Ho2uLrJIhMFPRN9hlkc5KzAu9bkzZVb6P+6f/z7sfFY500IjuykrHRfb06L6tbxI5Bszh/URvr5
TR8uNYxZak5aDlLBPrP2IRnv0sn0eklEIyASw0UJWS5Gs4+B0kN0Pw1nW69uTSUT6PK1g/zxvbCW
RLAthZlm5fdY1DaRPiY1STH+isliR31evqc/kcjd1kfufsxN2wJh9vkPuGnpBGNjhgoMEkvlglIZ
t7MpaVbvW1bq93rkpebinRexVaMSGNXfMrhY1NcJqL5TGRn1NLjhocYdik1Oh5o9GbZ6qV2z6Wnp
tT8UP8tngeyNPPKbbC5MqSFdSNhjvaJ4IT1aIooHbnN3fDXuDK9+Sf3WV7C6Yjz8R7FcxKoSzejj
wmQRy7hvn4ob5RG0oxfmg/HWPLUn1Qu+jxdCqaLD5MKWCi5VMKtnGXZEkTaBbI15+HRveNq9mTmL
11/Ph1qU1ZgmvzVNmNF+Hi7fYIhlQ7MisFx/LMyoLgbwb5bvw0F+ZTAMyRF7DHg/1q7UV1GG23YX
oPdpWBHXFYUnMKU0aY1Ugu9r+T55MH81lY0ZiIO6b0/N4lkROBYZZqdwQp654VeNP+VywUBZJCkF
RvpfaBqyR/CROyxss4g9C/P4dtUASjIsh6DG1jTOgKt8CSUg7WJQbUfePxYOHIbObs+AWPofVkQ2
lVuJ4ww36pVkaYgqfzS1G5/NzEYuA8Vj+9OtyHhYeP7yKVfSOIOtU6weorJHWMMIyxDY82W51x/q
l8VZngqvKh3RYIfoc/Lv51jDyeRmUHBffhnc4Egu6J3m9q7sVkcxLt7WHZPIn/pRrpM+62EwKB2G
Gs3L5AYvPl7pBDuyB70IMMNTbEaJ3HEzUa0EcimEaGYoE0AP+p11SaqDieJfyCyyGVJXMric2+pp
WeUhZAy75jR7g18ewyOognblqT9hFRDrDMGVaAJIpBjndEluGKkxwC7r7Jdh3MUTOmHCmTGBOVIu
GQZh1uEOGlt+cup/qaD9hAE6WMcqTwvG4sOdaFxsM16vviSXGBW5ijH6hiIde6r2Qk0X4FnO+Uwk
OiwufCQxSfMcw0W43wAQNC8c0MTZ05I+y6X1b1vNLBOstOFChzTPSaclCfVJ+G2WexvI1nZWPEuD
qHEoOiYuaphGJidA2TN8oP9b1+FBvQj84qDdW7c9CqX+QlQjbd8/PjXjl+f7FkR0cQ0wuPHIOpUM
Zqg6kCPD3m324t059vu/REUQpSsYuKcYweEcrMyVtIgVcDvBwYBqNBz6nYTNAVH0ZUd/TgznUn1T
1GMXloHfT6Gfk9xV9KNpzP9H2nUt160ryy9iFXN4ZeYKysHWC8tyYM6ZX38b8r4WDfEsnKP94hdX
aRaIwWAw09NtgqejTBi+sXt8N0uiTlbDyYuxchDgymPZLFUPjBPmwGopsoxQx4mPhFwJxUTAggqz
mg5teK+WrCuLhOxLX406UFInttCUTzH15JLePd675vOEYeTQYpR2d0/u5pNRx0mcjEKRalTW0PBy
QZ2UdI1pSJUZq/blELF/S20s0ecp7tFV5ucQKVwe25I7oBKfv8pf0V8QXQABf0Y23tgMo7uH+N0o
Xd8FLfKYtROI6aOn7Fv+g3Bz9keQYLS/+NPocTfGw2WDjM9Jl3uncMznSI3BKhSnD0ZiuJ3SPmix
5k9i5F42xTi/dJlXlkPE8TYKgzjA2DqgqpM7nNjn9+MUCAm4kgpEmICRLoWn/H1Rw35sCadHb/PW
+JAcxBtCCK677SMrVuy/4Ta2KLfPlWKOYrHDQ/sQXRHVnMIZHhUf8l724CY3468VkFH1eTqyMpr9
jG1jmToHSyhKUT2qqNPP7jpB4iV2s/pJK15C8adRWt0QO+ns1OGdWDDuzt3reWOZOhe1EWvaIChr
oClOvmTmijLNZU/5D0fvzxbS83ilGOuRxiMG55Bd7MwGE1aY5Sm+dLb+xvgRlebIQnLvhklZNCSQ
n6vgvqa2ssuARJgJbiYsr3L5RU1PTccYUGKZoPasCA1VXWcsC902YIpPcv8lYWEidw/0ZhnU7nSN
CuKZFBBiTlB72eQ6ucysqEv6l0xr5cEpRTn+xC0mgIMIRw2fDvScuBs2hftunQtd6iDIpi6+EXuR
cT2kjNix+6oVJPQnVRmMjBotPV+XmgZykpzHe69bQNBHGlOzDzokU8tM+Tr8DoWSQGEER3HvY26t
UqFExB0jyCtKNJOl33atyVtEmyd1WzxsU1dwBTzsY3v1iFeKZgxt7hbSwgrSH9ac7/4vMQRJhxqj
hLH+v7+xXjfDNMy1GADM4vUdMgXeEmveLDPv8tnb81EU2v4Yoo4BryulXIipFHS9cqiy0jM43uzG
kXW77r2ot3Yop1k49E7BOoNhkH8I+tJ7w4EURjB69ZlZFCG/mk5PttaoU7H0fWwMGkhcQTczI32E
6pEPFCoGX36OFiF4zOzcWx8hjxVc/pyMfaNzZKGaSjUuDSUosvuZO+bpl2a0eun5shXGpqnUg1pd
NJlLVQXlPO66XF7H/LiyWADJflz4gir1hA4Bb0XDCSbC8NTws5WnkxkntrrqVj8jeTWeLi9p93WB
BroqqkAOg3WBrHkTVSCcDikCaNJBuntxCjDroGnnqNe6SWTFNJtFWbnrIRtz1AFL+2Vd67qNDxkX
eXV/KxaYUwXrbOqoau8w1ra7Xxtj1CFLmknUuQIv3Pi0WITXN7udj2rQAOjaBeGxtgybpbW3mzBs
vyd14PIIeOgp4VekX4IrOpXH95jn07zGnfyRM3nGXbcfOzdrpI5cngiQ9CvRU1k8+ZZM72SogXZe
c15R8AmBaQFIPzoRcUFgrx4Ne/Fyq3HzF+XmM0WSzcrpWmyPEn81dqQWm0GSEqTi06OaMa4KlrvS
QC+Zb8ppLiTyWiCqAZkTHTLPsCAeCcrR6fl/pntHkrtdE3Uc+VVsVbmc8U4ofg6KzTWvfM0I0Qwn
lan3NmcA3oXBdzEYpd4Uq2tMZ5oyU2Z77x4A/8H/p1305uS9kfGThgrW6EKumZB8GlYSFFANakHy
yeq97WeWioSeDg+tEYnu9Cn10kwSVMMhtDfafQA2U8hKVNYyvdHzi7EpHv/nUXHyHgH3nqwagI3J
dDsTdAeSEkFZM5jy76Nxn/B3K+8yAsruV8SNqUP5V9J0WhVa46q60tqQMKVWV8qJ+F5vjrFFJgEX
v2OJEsk7lwGIaP+YI/+/ic151i4Lur8ryo73Y3ufsggP9m5NHpgW8oDTVJFeTpWCpB8jD5DeUEw9
+ZFF3+ra0ljyQB9nDsjObMxQy6jXqYSyK1Biq2GmI7TCBbM6C0fOSSFul1sDOoyiWVrKZPIszkTW
CqnbTU7bquEFtE5n4RTn1yMG/pL6eWRpDe/mzdslUtdaP0RSla0JD9yTekh84Uiw5KvXO/oXqAOA
DFxnTjHuxY2tSepy00FrrcgV8NaCfj2uxxpo+YpjvEFZn4+6zFp+zjmpwjxhOUcmH5VfWj16Svv4
TjFiRhhkfkLqItM5Me6WlFuRiER+bieH6QxKn4AoiehQ1dZfw8gsGAndxymON9eUdMxMQatCoXGE
0N/K2iET1wBDAIujuPo5u+rM9jq/74/rnfydkO+htW+JvvzaNiYrZrHs03Wo2UjE0sAYWtAdmifD
188DCqEOwKhu6HJn9cvo9I564l4477+hy9+NL9qf1dNVKUWYw6wZB1BU5qDKE44lNzmXI+YbgonO
Z9Hd//8PTFejGkUd5k7EwZis5Cq9IVSK831yaJ/lHxMZHHTjp8GWXd7Xr3LOXEwFXdOIKc/3H5zr
/WdQl2zd6GMUFtIaLIo5Oc0VLqPZGv3wlJ3WFlWr7iF1pteQJS29m65sl0+FvngJ0TfisL/5CTDP
+gfB2BhOdsoJb9QbMNa//MH3y3KbD05HvFHWYzFMf3fEcfOCt7L1SQO1uGd5L3N1VNSb10WQOy7m
A85fXZ64rZ0/NzYUcQCpQFbxcHltu+4KgVsNXX38q1DJ2FgkPb+oNQ8C3C9r/9iL7uW//0Z+8cFZ
NwYoLwF7FKfnBpx1dPNAPvegubNEJ7krfDCm2fwPpNJFQBStjdu3yX+EBQP4gsu/QiCB7tKvoHwG
3I9roWsZfsVg5kARPK2AZqHrE5v9czha6y34R+34mGFubj5zNgv8v3evCDywrrqqKgb++TvpqDMk
dK2qoe44KbZUVfeD0jqzPjD6aCwz1PUFHFiZVjzeZkb8Ughfmhk8wzWrSrf/GtsshrrA5lAa5lxA
Pau2V7zGMic7C1fEP9FQZfon+WP0xm2/HHWDadysZtoM96nn5ZTGot3WvdVE9e1ipE6YqM/KUtxf
dhbGV6TvD+hzq9EUGlAcL7+iYvhUKcltC0kS87KZvTxgW3qkNmvqWwzkF8MQKNLgCeHXCsC9qX5Y
U6bz753x7YOLcn4+KWJhndF36mLrN6vfWJhreeAyUzdDswfHh95asuRdXuBuKNvapcKmno7qVCkQ
wlHP/AHz015o46h5WUDkGDmbNYS1u2/vr3aZOmRVFKvSOGLKhUMNt094fFTUXiaNUR1gLovauBWk
5BhP6sMA8LNRdtrTBL53aJC3DkA84KJxFp+pvbv3SNp+SurMCY081xlpHfIeOXO5y61mA5SLipGa
3EpeGTu365t4imk8SGwl4wNuUYuneeEwSVEs1nQoUbLmc8RtMMVBMNYUy2vRJVilT1UGCCMCYYwj
vfK/w+RoGG1ONIaDtL1dlOdovclCVijeD18bI9SNl2aVJnJjxr3RkokopqqB4BXwydRB74mVOpDr
7UP80kFki5egzmt0518ttF5tZzSXjXtFghoVSVYyL34qWts4iL7GrBjtpmXCxiJ12luuSxIo1HEB
GkGTXa8gEkoc3e4PBaaxvkuFLVm8ydlMdeG9NvrWLnXaB63I8zUrx4DjerPUD5EKoWvlqoHHNgeu
uIFMmZVLkxnJ//uYLKkobZZMnXy+BIPdW+FfuleuCaUuEUdVXt7IqsFtywo0u/F0Y44KAHq6KKE6
oHPacq6A/voMvgTGAWS5DXXe57jQ0nBU+0AazO6XDFaG2OVvlPMcgzm3cjEmyWiEsdZE3bNg/Zpb
roGfdkVkRqmXMf2DYYG+Vscwz7NJhl9Gi5NDpuZNsOJr+jwZZjJCk6D2DJtVyf1I2vm3Z9CvsVSL
RrFGXQsPYP0weJkneAR6HbmfDCt/Djr9KFu6fu0WoQFx9WwW397qMZ7+sAgoooIN9SvLQ4iPXYgr
NKFPFPZ5K7RYWJ2U50gPvaYa3SoJzXT4NkY/LrsjyxjZ2k3NLB0lVPwXNGa1ULbG0VkhChqh8g/l
62b5ftnWf4jP7x+SiiOcXBQ1RyB70vXqjsHqa47kYS4ERVU2qQUrWtKS0UOYR2mGjiTwnKO92nCR
x/AEFZUX6QCyB794Vh9Zt9xuIXcTrjQqfiSrpHBC0aPPfTTuf3PJ6ici2RYK5oQrffGZQ1H7Sct7
zNKogIKpl1BKAeh/a0llx+kcu3ptdi6hy22tARgTRprEOu5UQOkHeRKaCCCPUVFNo08sJg8Qw4JO
DSr2HZcmC4itDrkcmZLm8g1rTHHXAiiz0H7FDIdsUGsYQylvVh6KQnVlNrlZP5A3I+jog/JXAooX
Vzx2x5XBBkL+5oeD/cemQnPjRH22KFNeDG80w4WDLBOEcbLPSkx2k+WNGSrV0uRsLuQBCaURo1aM
6DuotsExsh+WESrVGnQRb9yEB5wpe8yGa112pvQrI1zs3pSbhZD/38SmdpHUuF44DaLQZBSFpHOa
FQUEAJ7ikcFsx+9m4ht7VCzswiIRmhjhafyeB5GP0R6/diIR3NMF+vCf6v9trFHBkFemMhwHIHty
4DWg7bDe6Ez8I8vjqOxJyce5yZpUQHVG9bqr4ZzaWmRiMurVcLSzcStY8bE+lF7Sm+1PVr3r8hFT
eCoW8ksqF9VSqUEqSNBAKFy1qex/6SJ07IvmqRg7DQiKweKALs4OhYV4dNY84Vdk/RcwPpaPUHFj
xs0sdyuI7eOT6kmEl8mJTpIHyDnqSyy9g/0r7N1HaMTZoPPTKChI3RYve9IVU/5FGoPgJwftlbUu
b7ISEI70Ln9Vxsa91Uw35w4y7AKmLgAxjQlbQMTG/u4mHZtlUcFD67ilqie8J1YhddcovOfR/zT7
vnuMdM1XR/XfRXsMEP8dSeRRboHy1LlAEkz5FoQcwO9ZRFFlya2ugoJLb8UOCxzFCJFvucLmM07G
HCPYA8SqNT4/PejLVZgxqoJMB6GCCIh7pbiv6xCNNP12tiHYKvnKFcBn0m18JVkl1DG650+wk5Hc
e7OBVFwx2kLCjCA8pEe/mozCEnnD8WCAtoAdl3crFoaGnpNBCCxEKo5kXS6gSJLEh1y/TobFXnln
HE8iv5iX3X63FwC1gz+GqGCS93GfEGXmQEIDEjoAkaMGYQ8gVu6j7uMwrO3fbu/WqEhShkK+dNGC
U5aYg0NmB7i7+pX7Ft7HPjRNUlP78e8s0i3/WpjGXFBxnw6HOojRVuauEqt1lAMoFlGXZ72l9/3/
zwJpUIMYLu0K3Scu6GXINGZ2xuXmwrM2bT8gv1uhYkk5r4mMS0ZHy2h6whwl0JdA7yD4kzYy8ynI
2DSJCiR5DA2adsKdRtgtSCzOa7s9toBY4rb5yQGKwsi197P7d6ekBXaRoqpCMyGKNE54XhzVWl/F
rwnI9jmvgkKzyYJw7wf/9+9JRZQ25HPUDZEyTCBKUm9CleGFrL9PhY4mrMHbVSPt6UDuWaZmIzNu
r71wgdcO0noDs6YCPTQo98VcaaliBJpxKJJzEv5a49uU1fza3ReIsuDxQGguDRrP34X6PCpaiY47
6gD/PPUwyZIkpn5N6FsmnyWktneethapONhUYiYmOVLuqn6awHuzIM7bjBDBskGFQOi0xU3cwEbn
LLlZXZW2JFjtNZgOnOFrepV97V8azsp6xinec4rt0qhY2PaRVg0YSQ+a7rWAAIIWxv/OAp1JxVHb
dtEIt5OSlyj8lWTu5S+3++EEkDG8Nc0lmppkTKJCkArEVgxylt1dO565jrU5e8FH3NigjmY2aDkS
wiWGLo96K7mlHQayrVz91g+P7llsQbubsjFHndQqyrpKlFsw+ejqTTOOX3mJxcPL+mqUS3PZqHcc
34hBzb0skjeMBnguGDvPskG5dCvkRSsSkLWivKZgEgCl+Gx8ubz7u8XI7dZQDowXgbAOM2pN0Ayx
hqvoIAZVINr1mZWbM1ZD3+FaJ3ASl+C60+QFKqyv0xqb/MA6LSwrVAlBNrou5Eecx6H80dRumd5n
in/5k5GtpYshmy8mUfd2Mo7luPAYKeOMb0ZnZdxBTF950eKTh8uGdvF0W0vUnZ0JkyDNBZ5sqmpH
d6Q2HTnaXZvb3M8WcjwgEIM8th0/hj0jJjAtkxO2eQEYhm50a4wik/iyWO2JpFwxWkSYi6odxauv
UjOxofvyfHnBuxfg+7mlIerg+MzVuYTDc81oqtVkg6Qk61V3KFmiXXt9oe2XpSKE2DWZ0Ujgxlwb
f5KPU5RbBpSAeMUU07tQLsw89mL+2MqfIMwStoapuDENjVpnaQYBwNaRxa9CxJr1YsQ+iQoaa921
UcOj5J9GocXLhl2Jn7rzBNBYAa+qgyqNWoNY5IPc82jEjvVtOd9EEmsNu+8ZcWOBWgQq+n2uxpjx
HjlX90hurDn67BJ22ZJZztpPiDbWqBAYl9xYj2mRH1TUmmqo5dhaanGdOUJJTbEEFSX+4nOx/c83
pG/1aojmKlrBazjPXaKZTS0rATfx4uPSxEVkXz5X/+E4v1ujoiK62kshhiuK+354Juwe+k0LSk8O
GsdkvCp2uNKqXgeLiSdhfdu3xsomkORCOFfqXEFV82nIzfgHpr1sEBBYoewQkEfisnpQTItU0ET5
R9EHBUFk/FKtVg+xwwKqZZrsKmCK4f30PDOK47vNoY230uUSTciaQhsTIAROZfC7OWSc1zdeGFTW
rMt7uX++37eSXICbD9pAGd5YxCk6zOG1UF6lrHm1/Rj8/vepyCjXUq3PEGs/aPVt0kQ32XTEiHFU
sYS3WGdcoKJIMQ3j2HEE8oC5FZ+0x7vJNM7kBYJOMuNm2R0s3u4RFVGqFDlOjgHZQLjXronm6+Rw
Zmc10KGJBzcEcJLIGXEnrWc+vclCPuYL71+UCi9oNy3VnHRhIKFU2MaDiZKakYBapwnG5jOP7s06
33DIG/cYl06oMcvM/8Nhl7vqV+lOuFrc1K/POlM8neGNNDhGK40ujhM0HsLcCUnvbikZ/r6f0P35
ejTRaFY2PRhBOyDSIt5qpvOKQc1RjBhWGF5Pq6VppLA7jKCB7Su+5x1x1SGb0HfrerOoDQ/NEK3t
y8+k95Cu1hVRw4OfngBsoAdX8toqByrviXpjiyBfHqFzdjlevJ2jD+6HwgdR1QRbK1346coIj30l
DAH2KaAr7xDJY7QMvTi06yNg2VeFDIKRT9ecxI1p4j0bZ6zSYlKaGqC09nt4rjEkGgZjZDZfqhNB
VqBu98BYKznFl9ZKBcdumCReGzBUOboSIEbDT6ggcs9AYoPqGSThCRpi8lH3a0uFVCHDhfYvns1q
qchZx1kdgYiJlJbDW6CJHXn0E0vxZLe7frMo/WAsl7w0Pi5XEwwQSfOQ2qW+r6HMpREuUM5JgxGA
PyLNRkZRMENwKB+Fz1xzcCAdJSNZ0jF89fduStDNycQmEXHNjYkpO92jpkFLZPhOQLb8yqR+3oub
W3tUyE7qQuViAanDPKFmWM+mHkG7RB/MsnfqXmecxt3t25qjwjTPRYXSijWm7gEMJTlScoYgsztb
siv7XMCqou/FtXdzwDT+/TXrQUpAxVbGB0OIrdGoLClObtRlZFx8e4Fta4bK/KZGz2JB4OOD0Oau
0sfmWnnaorkDa8SM+NoHX3xPoukyEh8NdSqCnf+QQIJxWVpTke3L7r63FFEUVIi9gAQaJJJ/fzG+
bfIlnqTsEKpXWejzhttEXsV6dO+uY2OFOlNjKEYKV7RrsBbXXNklVt30CsPX9vZ+uxI6TNX1sCSz
gja96gtKkAindb69/LF2+2tbG1Q0gvynLGk5WkLLgdTepWOsm/pk1VCDX2zR7r2stvXCZM3ns5ZG
BQk0wfp45BcQ+8FyfKi7mzT6dXlprB2i40JWxlkMap1gGU68cMozRg7F8jMqEBgDV2YFAfxCDPKg
1J07RYo3prhFZBbQ4LIpmQ4CU6Jkw9Bik4z6vC5QMs3cYXAwOM9wuH1vkOEPGqb/ZRyhv8+OMWcD
0KE94dWJHwTjkaC1Q7tzk6A6Zdnj7/uf9VTZTz02Vsn9tbn/RTR4o7RGbTEO1srk7meMvP3GOXTf
s4B3CRpm9v4LQsRdL9wYpkIF5lC7KS+1PlBiM3mSDxIw4iLYDh64n9rt+g2c+IAax0z9DrKeDzFw
Y5aKHZGghNEQzhrwbN1qaS7Rls7NoQW6OXPz8+cyjo09Ko4odbFIBlCXwfpdL5w+6LzezyoTOrDl
t9SPncn8VCdnY5GKKisRb5c5UNTFSPTT9Xs8aVY1PV0+4LtYRIDT/3grFUTqsJOLQcEJ528Vw5ye
BLDSvCnBtk4qHvpvjbsc+TuG0d3ccWOUCiuhMMRgrda1t0I4QVngwN/F19Vteq2XVviQWBP2EY/T
9DgIDsP4biDAaKpuKCp4memacl61XIgRZshQV09C/KZTCri4lfL+dNPmJngVrfSKt0WfFYH2T8q7
YeqkCNlQZTkH3tcsLNwQzfQUdS+FxeK+XyLZrI86GUILnvNxhRnOF1yiFyUGKmClLdr37MG23Qti
Y4w6FnLNS7NWAzOT5ZErQk5XzU+X94tlgToGwjKtw1oTtfoBY+1xcqrTnoX82Q8m7ztDHYIyUTQp
13M1yCFp7akW3p+F7kRec2oe1hfMKM8sUQ/WqqgTMOUNUsVBUYMWTYbyF1t+eHdJeDjwoJvkwTlJ
bUyuKph+WnDEJAFLGrwEPDfPwmK9qYZBJ1vvzMv7tF/43FikNioWI65bU7SDOsiuq0A9ZOfsNrZD
kMgutoKxzsiVbkRGKHmreny4BzZWqa2Lal6rtATMmsJ3CFVZ/OQAbPFWUBas0Cxvwd98Mz3z5mq1
UA1EV/SVdayZC6f2soAmeTtLeKzN17/5mdbnPrR7X7OU2/xqCrpr/jj4NataszvTKm6WTiVPbdkK
XL1maD+cwlvDX6zZlq3B079mYEnobEJQ0wXjeQJQiIUe3k9y3m3T+IleEtRYUQoVr3/eCg+F3zVQ
IbMIDRYPgklFtdAKSb2KFbx3Y+jGLpVcJVWTqAPq66CXJmhfKIncqpOZ/Iyf54P4RcdltaZ2xbz9
iRdd8DJ6SrrPm0VvozYMksmOY2f41l7PR8MiopDFA5jYK8PUzhNyfd5vmFX23TVrkiCD2AxAdBq6
bwxI7bhhIPQ8hMSN3JY9tATOa2RyZ4IpytyVMxMWbHb3ntTAvKVJgK+AyurvjLLOO32NFdyTafSt
UJ7jRDT17henuJfjxv7q3s2QQLZJXGWgiPIUUmyHufyaxH5XfU0yRrmItRLq4s01pROKASvJdGzf
jfScFoITVf7lhezSMoDy5c8Hoy7eqUz4YREgTt0djAFBtwZWLzs1Z90eDFO+URzh0LmGpx4nnzD4
iFZmdq/g0X+4/Dt2P6jO80htcArxBvn7gybZLPVJNQGVqB7FCoO+4ykbGO+2/STj3Qhd+54VPpOX
JQFsD9V9BHtXv8Go39tAKu8LrFC3vyRJljGIA+ClTgV5Tl4nrgQMPhBr6JY2cHaIl8Z6xpiB239E
6e926Ei+TnwqgScgCM/q7ZqY2n3kD5hafqO0ADl06rdPEgDjA8N19tf3Xp6mClSYqK/jOcuFgNcs
HWg09O1YsywsE9RpnvoaoPQk04OorK+4JTnOQm0tI2uofdcxtkUw6jgPSaaKAs+pgf64QiXiUICt
rT6KkV0FPKLjZ+DTW3PU0RZDZZJ1JZEDHSPtlSBZU/7YD4wTxahXgnXp7yPFSWPMaXUdH0RMX0t2
56mTpVwRQKdo9o0ZXbNYOcgZpe8bwMNUFICNNz2Mvw0ucxrXVUyyGuOl0r4kkWSW63dVchLZT8qX
rBy8y0Fjf982FqklylWrdVOC/kHnkHJ+6uLR2ePZoLvJdW61n/OTjT3ir5uwLyrNqNd1LSOA6KET
epI/+rhFMa6wOhWRUWCc7b0bfPtFqex0wsB5WwxYH4ex5HoOTb06Y94pB/i9vb/8LfeO2tYUFa2a
2pArjoNsvNp9i1MZMJfOXlg9XZaHUKGKK+QJ+9XIQTqX1toek/C+yFarir4IIhgLG5AdGawu2i6A
bbsy6mpp8xmvjQHxMcv8PrsOQ7co7SbNzWTwQWdtSgpEWhj4IeJ4F44CnWlmSqxNvR7qQakvJi/+
4FZGdsDYLlrRQ9GRXeU5FrXUvdkN1wXee2P4dNkndussm09HZ5BZIuhCOcMKMLPOHDSesdgJdFFD
UzTzQ22FV8wX2b7L6+BaNFTCrEe5vNJ0YsXxcPlVD4QFUst5ZGrLQR9S05BZHSsSaD9u07sxyumH
UI6WMhbCQH1UTBVhP3aNFklq74BYwazPPesFvb9t7wapAzCL89JLGQ5A3H5RDavNY5AGMu7l/cAv
vhuhHL7HJDIn53n8j35XHZvhTeYRsFJ8xNRsb0qM78hYFS2+mWeqlkQ8Hhqx/q3Ib3hxdTt5YHj8
vjNKSKR0kCXzGK/4O/jWfIOGn6xhthRsCWAUANYx82S7dX4zMSU2C224+16UQAAtyjppw9PD/6oG
5BffZsBguaFnuKVbWWNlx8/CAaQQhwhMIrzPfLbtfkxZEQ0VOZ2i0ZV4pR6MVa0KLcAYmSWNltgu
lsast+16/sYK9TEhAM8v5YxeNOHYI/M5wNbIqDdE8HvuRoyYfZ/diLgxSH7Q5urkChSi9R4og6J9
nbRvJXNFrO9G5QJ1U6Z6qAGmLt52B6JEQLJgQnEz38rX0D3Ag5NZRCH554f4sVkU+U2bRTVjUa96
CYhSDLKZgkzoYFBMNGsQqbLmc3avzo0pKi5melYICodsW/Ygrgydo+pEaHRYyPjd8LsxQ0XEaSiL
ul9ULVB7NTaNBn1aNFxNPllQxkSDsBC/XL5jyO++9AmpiLiMtRpOIwymxdd2AO07+MxKV8pYqoYs
96CCYtLyzTJzcA8evabluqkPOhOVyvh4NGaza6tWEKIRaznFN1znG27xGAFv0Y3mcgJo/svsQE3M
i88sLfH9kP++bW9Yuo0jTnpURvzUgGnpMHwDZdVXXrGMb50t/Rq99CWyJ829vG2M4/yWmW8MgmA4
T+K1RGgUfi2VlbZMnmLWx6QCxtjwVdXLsFD8Gu3qqrMqK/lZvmqdKbz8JgJtreW1TW3hx+Wl7Yf9
zcekIokqxGOZ5B3ksIIeOU9/DDno+akApZL9Kz3ppoY+N6tcsP+Y2Zilggk/KrkxGoDUQ9izDmTk
Isl5gpbgFx5sF8CXrOa/XCcVUuqQK1ZgU0fSQEiuFNxvRPa1N/nv3ONgE1VrAMTvGEZZjkMFmMQo
+iRUAXbMgAAxpS/6AczdjnyzXg220YLYDaqRHsMm47J7w35unDVT0mYoasQYzu+hK1S62Qtc9lk2
AbD0+NdPpUObjaRCTVnqedmUQNgL0V1egylStmrm8CS5oC/ETbqWpfc6lwKyg2HGf+QcoBF3Xj2w
t4KJhcWztFu1l2Rdk0QdODKeriWsoQJsjQ6UUK57IDC+GixSClwfVr995m+MR1CndhBBAz8uoTJl
4gT2L4l389TR0JKuKCS+xZA72HUWAHNzO76Xa3O6ke9Hh3DXgS9avmKGVVLC+viR3+1SJyTu9DwN
I4TVNEh8ICLtDATfos1uTezfTu+GqFOxTqPYhuATD9r0LgpzM52cgRWyWTaom1aThmZqVdioBTtv
fAUrET53ut/XQbm+NHUQ+iliDIndFrlJJr9jezSlF/lhtkQ3d5J71kFgrOrDnStzbYonlR4k9VNW
l2aq21XCaLXuxixQoL5Jn4IHnVqVUqmrJPFAKxXhFafcLvnt5QC1697vf58+y6MhgqdXWeODKnpx
/6vng2J0E/7xspXdC0ZW8GQXeVFSeHoZE3rRRRMCmwHJuMUU7OEsp2DFMoUGVMvxbehoiX3Z5N7m
bCzSC4s6ZYhiwhmlJ5Erj90JGaxX9RHjxbu3P7JuqPxb1wf6QX+n4fmChxQXZUZQNpEVC9Bzbljf
bm+LtiaobCQqYtFoQmxR9kvJreguPGg+CAqDCNxsijdEHlIEUMGx2jN7SdDWLFn55uYSoBW3JBpu
S+C/pD4Q+8IVCq/Vb9RMYOwVyxTZy42paloafgAHeqAPd1XWuiXmF9tvmfwiVYwosesVm+2ioura
AYYedWieraPhpmN4B3f15P7hE763sUKFVD0t22qMEsyUr74IOHl57DRGlY+1ECqihoOM2dhoGgO5
y03NcBP5zmDhJXfLHlsXoIKPVIxF3o0oQkzW4NRBd8WD6khHGW50kh/97X+hvcw4Th8UQqIF8xRa
R5ggkqvuW3OXI4oLd/p9fLc+iXbiRqyBQcbporVc4mqsxSQDnqRoXpXemUPIS2rHRncvu8TuM2nz
LWmG2FyH1iinDWMwf89UPGqtDErIEHoGvTe40h7aQ+IaPxg2WV+TihwpNLP7MYWTpGDjcQsMV2Cq
6KwG0ksxom2QOukjq/NPXIJOW7bLJD9pc5QFcQV5xILPma6ZVQoup73Ow42IInTVoIV8vc4WY5GM
4EEDd/QwUvpMShGnwP+uuILPWeEpuoVeWluYCiYIeTOKTe2G6B4xosnunNh2tVQ4KSQUDNOp0IGu
QNnHgVD4fX4kiCGC4WSscy8hJP1cQKN5Q0F17u8vKwndgC5uDeIv/bHjnTJV7EFrzLKyJYyQKEcx
cSZOZISZ3Q7v1irVBq2lRhfmmaANDBNjko5oYd7a144VhtNGi8OrKUdJHiLz7GFJcnV+cKXNgsn/
b1wJMt7hGvHQsm3txRGhwaeWFpQSiGz4NeSJWErUu4FgY446LNmqtJXU4ybvO4fvMSLZ/VwAS+Ca
yGTs5O6x3Fiiz8hg8GUuAguUn0abvH1j8E1A7RBTpy2UwyNbZPjO7hHZGKTuV5RxtXGs1jEQlcXO
IMkK2CaXh+bUHBpWJ3b/TGyMUWcC4kRjK+u4NGRveipdwsfYENIG4Jo/FWw2pqh71kgqTRFiPETT
gLClgzXGI6UDFjsEa7+ou3aRJ2VJa/J6ie+m8lGUA4ZD7F7mm3VQ9+y6DkrXpOh1aRXme/DcQ8FJ
uwNrJu8VJ+2QO6Sqy6LBY6zqAxtoomP+BsoLgb74g/blc5Mkm9ChU6Ejk7U1H2OEjlK40dB2asDI
xeJi3IUzbo1QQaIQjWkIS6Ra4ln2yKNv9sPaHL5qV5nX2IClBuSJ3ryqTgeyscFntoYYYUOnwoY+
jJ2Yj2heF6Gzfg8JXZy/PHKELY6rLb4yox8tqvJsJl6G0+hUFIlUtW4yCaRConyUsspOVCdkUpaw
nISKHEmcteqQ4IQNg2b25ZPIM9DKrFVQ0aLQo26RC+ChF/62TpwmfWqFl8vHixzPC/cIDYYaamPW
ehHsYuVwEBLFjovDOMx2nR2GGYVW4+dlc/tv3ffTTEvkhnnVdyN5Ek4H3VMwaCEHk0vw+RC5Y96S
LPf7P9KuZLlxHdl+ESM4guSWlESRki2PZbs2jBo5zzO//h34Rr+iYbTQXb25i64Op0Akcs5zGNNB
pHWYLNpGbueXqMqdsG0OFRgPpnV//VgCTWAbrQaG54w5BiZiIX9dZAzHL6JAjj7VK/dkM/YCvVCj
l+jgQngTGk7yTnejO63lrgBcloTOQ6B5NmM5pmWMOjNFqzpBrb07zes+JoLmtOibMbZhskM1TjtA
Ohtx6cD1TvG365ciOgNjA5Y4QtV0wY7W2L0mKGFPy2mw7q/LEGgYy8ZcZmOpdwPG1FXTtevGmbIf
jXxXldruuhx+tvnn3diMKWi1XhvIFMOgfY0s8K5MHnreR111u9fyC2XnGo6iAF50NiaAMOI5T+UE
uUNmPdbRm+qfzfogOJZIBhM99G3ULwWBg0i+LG5/jiKn/WmcQLhyal7NGAuP1ug0l/JGRHLLUz5D
xqtUiAZOSrZuPhV2mERLhUk/K5Md0kmlkxQC08q9s60QqqCbGF2b17JFBQx75YclUACelmAwwq52
Pe3oW0BKXY6LLVAUXjS7lcnoCRBbKhtw3JhMUyKnTw3H6B+k6ZKuXl0UjuD2eFnXVhijIXmBhkQG
+HlfiXUnGjJnAIej/TU1dzLZS9ou0Xq3W75cl8p71luhjMqAe7mJLBUh9LgqYFveycXXcnq7LoPr
prZCGM+RVhghkAA1BRxwmjd3nuTqu/yLDNwusbEVKQpbK19WQymKFNVE8wI+uEN4lwTWXf7SB+M+
f9BPyW4QIVZyKy6bA7KN6UwiWiWlmAmlIXVf70CUigWEzFcPoDdU4IsVgbnnvfStQMaj5PVYKENo
AUXO0l17OUfdJSHA5xj3/9vVvZ988+qkwk4aW0VmjFQO3drKy9zhUPmR+7dx5vZUjI/posTIC1rR
GZUdtlZXZAvl3wAub2UwZqTKTEQKCXxM9tt+HL50aLLRAkP8PfLtBSSFtQeClZf/8SsydiSf2gZE
eyB/kz10oWvkDuDJvpMvwC5CEimabhGY4/dCy+bOlMVYlVbCZ9Sm0wKiz04X2GKB0WA7zY0+6ICk
QH1IHyJfzVGoWdJAlUxRmMa3iMS0TPgU7IQyWr40g26Nmo1Jk6R91grZ2mXzurqDJs8nwA8SxygV
w6kLc9ov9bI6mdwtx+tXx/mWgIZVQcokm6qssDkXttdGSZ/lPNBz6xBjc6MxRTNPPOvxQQaj9nYV
dqNl5Au0Qw3MQ4M1MfmNcrGRQ3FZTEeE68ybFf4gkHkDptRU0txhxrALU1e3QAll/rRIG1hF6qZ2
D9S/yW3syu8UW3ClnATpg2TmIRRxXGuW2lh+0T/M4++G7FRyjohXrpepJyKPKro8xqM2VmJW2Puh
GV8w/pgBdA5ayR352S9+fEs5O8Wpskgk409LuSVWrxaaX8Q3XfsKiPy/0EfTJiaY34DgbjGuVEtS
O5tTkgaF7M06cVK13F2XwKuq2fIfEZ/Sr5YUUZVo4LU4K4caVY4e437/QCMI9+e4n2sji0nEer3H
9nujKr7hjLvRT/ZgKyhc/Wk6oCqKlVDtTYjFx4npPhyPMSrKFBpJb1aLbyvVbq5fqvihqrBZHx5H
ybv+KellMGmmLdvAsDYtjRg6y3poNK3SFJms+SPRhrdFbeK9bi7zZSFyXzhZVKuqOzdNR3basuoY
SuqBaycwYNzHroAuUDVMw5INg3nsFVHV1syT1m+X2zo5WNMAs+l3llslt1m7J73ttLrA4XEchL2V
yTzzBHD/RO9sLIZXuYt03inLX+YgmFfghZU2QHsMG+Cb2AJnEbyNOl9JUpJ5s3xpgT/bBq56gn3m
63fJ09StMMaWWENZytkcWahh3uT2cy6JsNd4u8ofjsOYDsWa7b4pAGOV/F4P0Qk0IWhE2C6qe/LB
cJszCtsYVZsFX/F9OoFV0u3BGItSJ1k6dCtWI3Msyl4o95t20sGMQvmUpH0frG55CzRv6Wbd68f8
WWQCeG9kI56N1pNxqqo6wSVaNyTQjvat5tlBjyDs+vX9m6+rI0slJtAlWJAwHZlrYcU6iAEP9dmC
JCV0i+fytAaU4Bj9Zb//Ze+EUGzUmnz6uuhDUjBCWSUy83WjTE8Mosvz+5Rl/Uhnq6wLthVRp11O
osCPl/rYio5NZGpz8B8aUG0iP7SV9Emf1tlPsdWKhH9f7tZjf0pbR3+cfw9+BnaPQrC9xVcgDNwA
Ot0GJhW7sTCnHfZ38yECqvmEpl25yy2n7Z3wDL7xw4qsy9jTvfNsZwI2GSOlb+Z/X9iFYFXHMKKm
mzY7fzM0VqetEUEVlJyADWGvN3onOCR93Z+ucSOC8VNTopTTAoRff0T8Lqder3pT9VAZP5Tw93VF
5ZrOjSTGPa2AlzOyNIkCKX5e6ucqeUhCgYfnmjKoh2Li0mCIGess9ZayaAtevKn8RlSrzo/Xj8A1
zKpBUdAIJsY0k/6AjRoSNUe6b1sL2qnTHuRYe5zG1e7fWagPtuD2uUoPMaBjkzUFSMzME6uXRMcc
6qxhkEM5zI+Nu3auJGO/qTmDBu59CXQ89G/Xz8i7po1QtqVlzaGk2kWSBqX2K+p0R8E8Vq2IGAN4
xnErhVE7aZb0NFWQrFI6Mwpr9E/XUWQcRYdhdK7U1KTOrVryZ/m3nbmy0jjKKmrv0wo0+4S2Z6H/
vlEKDVBi8jjrFoYn7EftMKDkart9QGES/qOevuhQjBLWHfC5lWpIYZZkl84SrEfrLnwCOXN0prPm
wN6wDiKGQJFQ+u+bQ66lJfV1jIWjFZQ5kdztGvMmbQTpN29SAkipsPJElg1F/TRIFPaKUmZod+av
0mPyoO+TIPoFaKbn8Gh64WsEQJdkZz0I+Yf4p/sjl9ETeUhNLesjjMzFjlVjg1zfp7vClR/7xU2/
WA7GJQ6GL3Iw/EfwRyqjOGbey3HYNJpPFOMXKEgde2rPa2Kf0uJbX/Wgyqp6B3RXzvUXzrOS24/M
6I9SSdZAwlT21zy1UY4ylJNmNvr+uhSeY9lKYRRmtHsSyTaMVxlXgVEmT3VY+RUiZsCCuYYWC/wY
t9awlcfYfjvqlWUtCxsUlpht3+e7+VS+9M4AxkxQ717Uh+vH47qCrTwmbI5bNcywDA1eDVBWDd54
Ss7Eoet3lLBKNEHPqy5shTERtNZgEjcBNIo/VNWafRn0RH8eo1X9FY49VgaaomveOowK3MqZ2YoC
TJ6+6JZCQAZgyUh+mJuUQ2y9JrW0vm8R2wc6TbgWjoaR2dpF+Kw5olkRHpi3vZXI3OUazrFaq/bi
k5vF1Q7AFb4jb9E9yNzgbkcXdee34bH0Kvlv8O9srKaC+cBU4XNZdgVFrecpX5s0qNPONdfUaVML
m2Z/U+wwNEIMCyOmOmbqP1pTAkrqWlFm2x/km7z4JRf+de3kXdn27zNPXB0WPSnSpvDJ+Jw0r9r4
F8Vm28Aiia3rmqFh2fXjAfDrVXk21yQo2vfF6/k4m476qD/RWZHSC/fFqXoRzYnQP8o62q1Q5sml
aQRMnWQAdKv8EAFrfV32IXysLRqH5H69zeGY1yZB9/LOlnq/yGJyI0npsFf0Jnev3xHP+gO2x7Jl
xJNo/dN/33jUYbIbde7HBeP8dNW18IYDZQk3BarAzQ83ctjUqZGMoWjGNg1aMKxiAjkGzcwqO9Je
3/X7cnUI3Op/svHK86kErXNgE6kWViAYn2pUZh6ZUzf7ZvtqF40TNz+iRAh8ytMJYum6jC+I7XF2
JLiyG6tUzCwNMPDglXfZPkbftNslvmt6PbaZpN3xL4a+sNyN/pOCnrCmvO8fbi6uzYfCGno9DWTp
rDeFm2Nt5bpqcCuVWxHM85ItcwAPBKq5ckADPMQiHkppAX1aotSaN/1lE+zGmLgmHarIaLtswpMV
1qj7TfsD1NNO0d0aUbMz89/5fFfK0bkE7r+BiBYz1pOhOF03OeHidaq8nxNfqTypX3bI3b+R0niU
VpFfp2rCPnpi6wDNRJ3Phr38+ExACqnqaRMSEB5gJGevHPMXZaVEimiMl15pCF4lT2uxtG8AtF9G
McVitLYzZynPqnr2w+F5Uk9aETmhsHJJzTt7JpMCupsKnflh20ymMsmFas0SPGroFfvCywBe/5M4
9EzTsQT3/JNAobjHAv07AdmxDmRoxuGEmZzJMnZEkLiGXlyDaDk/SHv1Z+L3uVPeqjvgy53KdCcQ
y7s8vEkaPKCQAQz7j5dnx4kU1gsq7tIpujUPxkt2o/oF8MMPBLMoq2gHl2e4URuyUOSnnAusMcgK
g3SrNoKRMnshyVdNlE7yVotRfDJRaLMxswC1/Hgeq2lGVe+1FQUGRw5IMHjSg3ZbpYiGFLd+6D2A
5nqTYHiIf6o/Qpn4q5nnuU+iTgMVHfoieKkXwJX9uH5TPP3QTLBHoHSCLVG2iDhrpFOsUgfcn3I/
T4ljdIe8FtQzuOcAIoyMwAeMuewQFLBOsQyTIckahm9G8x0duutn4Ho6CjnzLwGMqZD7OF8jQ7MA
B5Oeax+DJfvsptKd/rjer78pETagOE+ycBadp+Vo7smaTbCsgF/wUSvWyc6nzFYoLt0/CTm11+Ye
6Q4K26KCHfcrboQxYUNelKNptqgJRqVX6C/2LNA2fmLzRwBbACrVtk3UftIwe06ZHJN7azffQ7/3
8jEHTLpz/dIEx2EHnM1GzoxaH1c/nCWHxHekf70ugF9FswzEWIQugLJkv0WY2bWWZAApP4PzhbKN
0ZG48gXtInKhI3GxkEqDm/tuRDJOZIxNA2VjZNitfUmKWzk8djNsPHxr+RcwkyD2hHWFy4JxZy3S
rGUgRJnU1ZeqJ4V4gHtGiVp1q0U0u8q1ELatKsiPLFll6/1FJC/aoCqrL09fFfNmkBVXFpKG86I5
Hd0Ew0D6ZxmEecFLrCkgU1pXNL4WlLboongSuWQ3o5omH6zDdGpO0kkELMuVChAxejKMQ7DEE1af
5aqkqKE/gON1DVptcGsMcfUiQ8H7hAhRKSkvULlU9q6yJJwI2huLb+Vepgdx+JKkh+vazjvK1uEy
1kGqK4xpF2EejPYlRHC/qOikS+DFSQXdNd673Qhiu1uKlKIjA1/iK531UMzTs9z2++tn4Yogmq6p
Jnwu0vGPZtWYk6oykhhAZWmO+CiO5IOa96K9Wd6lmBspzFu1rCgqDbryXmoPaVM7cw3my7/wrlsZ
TPQ1gPe5lVIrD5LqrrURxZvuUjQC9yc6CP2cm7SExBKWhqqBMsHsU/mHSo5j9j+eg/6EjQhY2Jis
GVg1l8XXK0+PSgC9ivJV+jE+BcebC2FsgG3J6ayNJmi4Q3BZ1YfmF1Ksk3FffiOvLTJVUQLErTZh
89zUZWIQUCUyemZJsx6WaZUFdFQjO2rfAZSkgy8dsxoURg40C0eKGWHUTnqTfb+u4zxkDtvELAWy
DURdisGcVpoVkiCDpc0D4xI9VLex2z62Fyt1fiQ+MDnkXb43QVXmIpI4ihjV33PwT9/aRgmHBmQq
uowfL1RHCV5qI0hXLvnTEhDPCtIn1SVud9MfYQIP9a0RDDvzZnnn8oiEHFDcN775AYzSDnGva5mN
vm4JXs62ftRHQfWS9yooARtQTTGngmrLxxOGVkmSGdvJQdoFo35ctIdZBGHBO8NGBDtWtC7yapOU
Av/M3/T8LcV0+nUlEZyBXero+nm0pKFSYGv9TFEcvXMVdLKuC+HGSdtjMIbQyKos69Fu9PtXElDP
Cw7RE2pErWN6dAbd2s+i6g0NjFn1g5dXZfh8C1jjjEg1rHPAEIO0McXytnIaZ3sXy2drVgB4RRy9
EISCfHE2phJkWVUM1meZoP+yMMU2+7oJSG4jP9Zd5oU6GnaxsVtUZSdPIt3gRtNYAESXxgb0ocpG
NH2M3C2TzPl9AVfHwno4Oda5Q1ei96YXUSOLqykbaUyFtLLLuhiixqQRxqg+xDFwPrVJoClcfd8I
oZ954wXsHPzJJGuhKDHCmFsrfLuuiaJDME8W9E80PgQkTElUyqd5N2jEifP0y3Ux3GR+czXsMnia
lBmZJ9UAKlHqZw/LrXKMD8qD9LwG6mH20vvoUdTS5x/NRjkLNX/ApDPmzl7RjFb1IQlqo3Pk4nuK
fU5btC3DFWKZtKJno6THDilUVl43o6k0fo1vqI+RF9m1Z1mi6V6uGmzE0J+xUYNM16Z5ilsgz5uJ
b8jLIcx1QcWA2w8GcOf/H4Xxjk1rlvlqLHSKMroNs3d8+/EFWOwzOEWG13EPdK6ddBe65Pm6cogO
xzykZWjLeOjwkMrIclQFxLWqKM/mxTnbs7HPCPsH/aRErW8+0g32DPCT7Wm9p/SOrTed1IfrJ+LW
lNFsMIhmEgJwUua+pAlDTsmE4Xn1vvaNY3HTHfovaHBhLVpUiaEvlLXrlERShiSURVikIqnRBqUp
lyTox5dhMh10AtxYvcP/34lC3V1H5OGFqCVFncUVoeyw1FhYS1MWUPkW0zK09mPelkfKDqBh9aEV
GUGuu9yckY0a01KZrHBC46EpvOidcjXZoznZAgzeTXxKy4GJPFG1hPe0t0IZh2mQbLZI31W+1u7r
5C01goqI1rV4qr+VwcSE0lwhyypt4qvl3Tz8qkTxtugMjA1cc5WsbYi/bzc++kMoaD5qSeJe13bu
IRBTGDC1Fl4Zo+yDMaayPA6zr0a/F7BSaIKwkr7/T8q2+fuMYUqkZZTVScoDbT3I4IfIJHuXqQjX
5dso/wsqUdvWEJ0jQkKK8v6yN5ZWsrS6WvHr/AGcjlFNO5J7exR8Me61bIQwqjWYcr8MqDX7Zndf
kaNGDmkq6OV8/mgY6wFDIXV/FtF1xuKZ8UwqaUzBUj9hzZaYX7LJDEojdaaw3ttt8vO6DnAGxD/K
YwIJtTdjay7AFxLezKBcS4LwTBsPtSfssX5Wtw+SWLx4O+yJpCIDf4djBlfOo+QutUMAyEyRE7qj
dFD+6yAJJI+U7dlC2ZkCan/0vkVeG02NmoKfFd5qHwzzsS8FHuOzRnwUweTFSr+syyqBACWVZydq
nkOSOthouX5JIiGM2qXpqOZTQ7ASP6Dep0WHFt29VTTj/jny/3gUxqbVLfrHfQ/Kz44QCfTffUUG
XymT+aWe0Gvd92TME6fpgXKwX8NqFY3Ai07J2Ly06oxJjq04iNv7BpR40tle/vsxRJwR7hYe3qYl
BUZGuA7RmBcYC6R1+8FrbiQ3ce0bguE1sOO8CXet6Df7aAI/yqNn3liltpqbQklJHHR7SvlXBBQG
ltJTSR5IFCVHxLrCSaU+CmRsrjoWWmyGXRos6ATTjU29dM2bf8BJyO0kyrrpn/t8PhQNFDQNiMrS
t+v5UicgV8KK9Kq44wQS9eZ+ytxM+X79BXAm13AuWt+EFDxkmVHOPpxAx91IcWD2XvSF0hjMx/VB
M93iLN0jeHkWmSvuyTYCGU1JFADK1HWbBCQFrl4FLpSvNkCLE7B+C47GfXc2SnbgEVNo2vNRR0JJ
GkeSY09tfE1uSbB8K3fRnry1J4rFHIFsUx2dfL844K0XiOaecSOZ8TUrAIfkqkWLPVKewnU/mm9N
d8x6gUfjJCgE02IyqvaqAUhOwpjhici10fa0bwoiPKAsgMMmASTdz+hcnP/ZLSu94WQ+ya3AXau8
A24lM9Z5sKM5raS68FPMov/u9iN4+NrBmW7W4+j0TnQXn4xfiRtfrF19XAPJ64H9l+7JbXQRhfs8
67b9KYwNz4dlzZVuWlGcekqwkpGDDIaEkuBGOe1dfGvkCBjAxxzDpx51W4eJ3lcFmkMxsondAho8
YHiC7PEMQlxrcI3Y1V+pexfvEvHvWTOxkYWSKNZlmXtGuGeEhQYk1P5AKQDzXXjXPUdBezJBAIx5
RHd9Vk/23Sjw8pzyMD3zH7nMLYdy1xiVjlvWkbSVO+XYfaNFpPFIJ1vBbYX1k/wWUx1ufiO6VeGZ
mWtVMjlP9bVe/bpyFNAz0fwm+loESRADvpJOq+D1gpchc5W763aDq1CbUzMWcZKzPEsKjFmEY3er
WaWPmfDEkZZa8Ig+56kfvy5jCJtqbq1opm/o3Pr1obhRvPK2Eo7gcY+DUSIFc5KmCjaSj1ZQ0bK2
QQV+8TWtH9xQlkB31Rs/x6Ucdtc/HC/CVjeSmIg3jKzMLBQ8EVtWnULLDiM4hTVM7Paa04gSOZVn
3TfS2KhXzkbTMJJ5Rfdg3kmOdkx+9QcSAAPgxrg1vhJHcymZBhrt456+kWxHEdia0+JVgPPyhApL
1YL12NvfwzwWJFCqvg4p0Dgu2NfCqBjxu9RZveXwzpH5En2//rU5nSPoz5/Pza7xG0Y5jnMLHmvt
ghUdEHM/NbMDiq9b/U7fUZKDyTeHXXrEtOUuFtU76GmunZZ5JNkSrwWMA5QX4ObT8z/g5vKZEi6L
GuQCBWang5JlXNuiNFYfFQ8n0t+sSDqmfSUy8KL7oz9jE1Gmdms2cYLnGCdOfY6O2pEOc6qX8gvd
pBEDqnBd6Ob66L9v5EUYemqnEbg0Zu/O3dPYPbSVpygHgZaIjsUEQUs8j5rUY2y5h886tr52DHft
EZzSqIL9kAIVmEz/o0TG4IQL6dRkVIHa4g17Cktj3yaeDGTH9z2WO1FVmx+LEIUAygLEz5/GNuqo
AejYigCg2Ztn3avBpRPtrZ3+aLu6k/2yfpq3VrJTwG7Qu8khUdzMdE4aGn47zMu51w/P1VVMwlg6
XRjFtN7HSyW6hHR1wIZ2WYW2g+Hw0bHLsPw1J7L2el0UPyIhdFSU1piwL/BRlh4uc4flLwxTnkmQ
nXrMVifwzc3OupgBKGNA5RAdhIkXV203UpmHP3Zl1NUSKo/1TqfUkHDNDci0MMC7AygyChzpXowq
zfUsG6HMZy3DFgtKPa540TR/WrwE9LIzTFySui357zeUYFdNzOMQi6j4DxNtlelQK1K3DKhF1fPF
MEnlrrNkPVy/Pu6RNlJYdyFbNUGaoPnSctcme0XFRr+hussQlJ0meJL083wy1htZjKbMdaq3yYLR
xK7piZOESuUqiSrw/lzVxyoBuj6YhQewzEd1zHWjaJYISGwWSV0NpJ0kdLpMMPjDDws3UpgYA8YM
8DXpbL0zgPdnLPQjCD9EN9nZupS3rROk++FFtAAlOBobaqjassR2O1CaiNNkfJckFCj319WBd0Xo
QyNKAFkcmnP0J2y8wVJl9dikJaIZbZ/L31cR0S/379MsHzkESLXZegIWs/JkAs8eVOB73z4a+eP1
38/pSABMCAVijOHAJKk6c4BCn6cSfKoAcrih9MjaS3/K3sP09paGYaUr2l/kn+iPQMZ/GokVW7lM
4z9QnhT2Qy8LroSb/myPxLjOYoqzNMRMIN3LlAGafZD32AlFfaQ/hmdyLhIn/TZR/Ai4le4kQrcS
nY95T10IbrPVxgetIwAntuXDEJne9Uvj2SD0yVDKBX+ITNhNALuWLWMgGN+0jGk3KOkuA0Lecij1
J334i6RqK4p5t5ZSgJtzWDFsoZqym1dd4TRa0gVz1tlfrp+K++H+nIptxQF0Y2pQCJD8sn9MFW+O
f17/+5zWPVR9I4Ax3bI2J6rdv8/0DvsEC+Sp7FiJl36XL5Xfu/FemVzpPNWC2+J53q1YxorneZcD
phifUCU7OTpMyZ0F8D1R3Z0vBYSV2IJG6ZFdDOuz2BzsEFsMg/Sy6qo7dgcrvoSpIHqh5oB1Sbr2
/2LYvbCoRPelxNw6mFoDMEk69RS6SBMFN0XfyCcp2N4Bo7QKTAadCVY0qZBJV2gpYKpKfzyPfrbX
cFc+6DwOpmcG9UMZYCr/2J1ELoOX3GPDBoNtoHA3DXa4qJS0IlMb5EfjoUW/ezxqEKeiGXP9hNzP
CPgTDRLQbmS3wQCiKddzmq6+oZ31OUjHb2Xy47oIvmXfyGAMrVIjKzLjbqU8lefkiCW3Q+ZqoNFT
3NbBnMpOFNFzb80EBS14TDFGwrrbrsrBR6hBoArwuSo7mEje0zsz7wDfeTvGAsvEDSmwlUSXbhG2
6CxpsDrNeW4MGUyTP6q77osKbrlDFtSn6nUO2t8YF1C+YIAea9yiShPX/kIu1vg0rJcZ9ENsnP4A
aFLDzCTVLxX9gH3u3diD6ALwfBc5rbEGU9ivgrukNoJ9EBTaAB8VQjF6+VFil61Vlfc53VMvgbif
H1rZqffRE0VtCx9EsA1cD7oVx6hOXMiL0Q9LHixej9WvYp/73bfxsn5vj/HLdIjuDLe/SW+bA2Z5
RV03nhsw0DhRsP6JAVOZfvzNxzWidBgAM0j8RH1a5++qISqB8G5vK4C5PUxe2qWR4HDyfQ9AFm2X
X+oDaIVdVQGLPO0vLMfWLT0RqQ/PtFCGX+xZoV2jshOfUawNszwpoDoEb2znWcAmX/e9J8zjebZl
K4dxc3OzqmOlA6OR3EQPM9aEO3DY1Uc6P6gB3Ql8bJf/fr2IYBL5z9EYF7cqq1LrBaW7sb81xZsq
ixwCXyn+CGAcghyXcW3oax6sl+hWdU2888wjZ/vrP5SVuSd64lzrYuBU2AxDhQIl/I9qWK1lr5pG
mWMJUQ+AlOhN34qgV9z8RXqu/NAZHpPYweJr+CCqRfA8+VYyo59DmeuLBW/ua0vpK0bjjnp4q0SS
q2SigRSRKDa6S02j6rQ5D3KsL0xuH+8s5WUuRKSj9Bd/sl7ILRXAilkEbvXjt5wVaQJoiQamhrVG
xXN2slLxitJ6UOds15EfZSSilOE6P4ok9i+RjAWr2iXU5UQq/Ch3KuJIDqhkn0dH/gnob6+97Z+j
A/iur1vp9wj12jkZnZkiIFDkij2AchRLY9oP9T73gUeDBh8+LMo73Q78o4+ZHz8Ud7owpvg3Kvvn
zIzixPGcJFkBeAXreX6lyHXdTYzRaKcy3Nkt0dGvPakG0ki0EyGec0Pr7edmFGlqGsxUTWMeWDeW
N54TwPXFu8gzb4DQ5DZ3wFI5iMwptwO+kcnWe+RwsOuhtNBYOuc+HV6Q9uFB8TA/A34tAP7sr98u
ZxQS5oCYuoGMSwVbHfN58b/XRY+irA9o8PeFQA8o6PYMpis6KxGKHg3XTZnYY0ItC5tz7ECukclt
Y2tNHOglIDmV+DEtQWYhvy10CDhqj4LTcS3sRhzzRhNFTrRyIQCWeE0exqfyjcaL9b7+Ygbrl+Vx
OZo7gURqsz+9lo1E5omCWjPT1MYEI6mnHHTXPGFpL/FGd9gZ7mI50UXI7Mo1dxuJzPus9T4LJbnD
J/1qlljbQev9HoTLXoTa1z6H8x98+Wi8CV8H1/Nv5DKaIxmtncWGNWDQK76jKEPJDTkvb+NR9slF
CXKsgOeeBrjJ2JcGkdryPzPCccvAlrvOImqk+hwPFWiUgmY/v1Juj8Krj6O7umZA6+qizIY7cEMz
GpkuK2qfJ4ryfCHDoCLMOc+H3lfQtygB1Eax58QFZu6NboQxWmslFqlCCazdJYLJU2xP5t5O5XOT
Zl4Wl/fXNZb+sU8KuxHGKKypR3GZS1ISJEogDa9ya+9UWcSKyH2H2PrQwLiMt28yoVST9jGp4zQL
OgyIDuEP5df1Q/yb+/kjgAmlZrtpB6Uw88C8UJCk6D7L3TmQQSFdetbqSKJhF1p2//zV/sijB97E
82oyaNJUL+DL9Obz4GWedo9ZdXCSSYK5f57BJBp5R4zAbbML9UmadqYxaiA6yEfXGvdNfcqkwhns
56oQaAJ3SJRgcx/sHpTjg8UXyawpM5VEA5LRgpyszXYlGCyrvL3J88xZstWpa/NYAAakkjJBlMHt
H2Gg10RQCgXBEvfHDzo3y1SYM+YbaImiCChoQPikrQ6djsJY1DH25kvxXb29rjfcr7uRyuilhux+
bqYxCezqKbcQghPZwWS5A+DfuBe5Bt6zJvB62Bt/d7aMztSSTFpCwBBEnZGyM47NrxjdT/XSnENH
PlPWivxGREnDDSgIAcejBlNJwTo+fthQLSJUCCMLBZP0LjvNpz50TVe/1N/UneSnXpkKbDP3mwKs
GcBh2DXUCPMU7WIMsVrWgSlZupvr1yqrnEK+1bOnXhPcHgevh5YF/4hivuio1101KGDeqval5q4/
4HHf4ZRnoLEhuQH45F6HA9TA2Smf+ltK+3Bdf7ghIgqTyOHoYB/oAT9+3TzKpl4vsYyoXIgnf+nQ
fMy8EjN9VKqKZVmxd+BmAVuZjNKGUzgV8qCXgY6w1DyUmLAG/atv3KygtpCP9m55EJySfkfW2m0l
MlfaTcj9xwwj/upX3ZNeqb2bFAfw5vKFspOWnvlzFpZL6TGuCWUuN48MG8WFtfSBhK+iqbI2i3zC
JcxnTIFPup924ETBwNiaeE1hyuAssZdmvQUwmjbvm6wcQM4CRlXh7+I5zO3HoP++Mf1avrap2msT
Ovz9Lr+TOwdcN3vz2XpcXf1ATtklRgLtXr8Cru3Y6BnjpZPFluPFijBx1v3sDexaNAh27P6pXESJ
Ovd4dEzVRAsGgEz0eW+Op0d5nhZ9aPsNeVX1W7u8XeYv1w/DfzUbGUzoaI9mqVtNBWiGQ3kez8Zx
Plo7051+lA4t5QDZ605UAueq8EYkk8spGNzBMIQSBzMm+Ff9NRGFpPQ3f1LXPwLe0+jNdyutRrWK
OJ/9WN9P/WEm6FboL612iUrXalVH8Anpk2PFvQ/aAgUQE2ysr14TrTWzsQei+atmO/05xuBDuBud
St9Th9neCE0d7z0C5oI2VE1g4rCV6aZO61nr7CyI/dDTdvMRs7SoumMv9T9Ym+NpoQkXAgBrTPCj
ZfJRC6M6svSOoDRmq7GjZntTP02jaE2AKwRg5khy0XM0TeZRzcUcNTk4ZgLZ6/YL+sTKMQJT6q30
ZfmB0HG3HHvwk3eCq+M9ZXMjlXlgcjXUox01qPWRtN6VyehE0hxMSQW2hqoX2A2u+99KY54amCDK
fjb0HAjJ427F6k/6GGKSzPS0vXyygc96XS95SSGIMGyFYLdcRbr08d6svEnntkjzoFLeMtDcKJ5c
3Eqx7WrD98b4mojCG96zNm3sVqI5bKOeyTiJdpjjvqJFuHp6GeIbsxdtz3FjDAvjU5QbCEiH7954
867VGWO/4YDMQsEkpYw0l+52JEflWLgYPH4NHxU8t2SHQMozUIT6m8ECvDjEUQB2tC0WhM9c0io0
E9QTkqnHSh2GRYmg5cTTx60Eamk2B8yMvAYEqzShAhSBPr4e22JXWot1HOIuvwckhyBq46nIVh5z
Zfksq3Ocw4elsCNACz4OBxA6iyf/Pp/LosBJlgw4BcDmqIwc0BVMaMJmKANjKBR1n4v+pvvFmTZD
sLx1oZPxk7j+89mmfJRK/33zNWmva7XDCX1cIJKvO2xBXKJf8h02uboddmewzQzQNVtIdvnZOFOx
Ng5EUUYRE38U24wgp0j+j7TranKbR7a/iFXM4ZVJFGc02R7bLyxH5pz56++BvPuZgrDCrq9fXTUt
gI1Go/v0OemGYj4mfn/j07N3BTU8ojwmcr4g4/6GNbxGQX4F8IFIUwOj+tJ2cY6thQik9hrjMYNi
sA/aW+UhPW5O8zAfxTsefwTre2IoCA0ZUI0itlBXAoYlo0hMRiOQrdc0Xe3W/FkMfmp07u0Qxlyd
TCadUJ+EugHtONYwZfoqDSV4VMknBIYb+svai/iD1ESbQxzhmcbLurhGKb8Z0JeZ4lTIUWCqoMG3
3KHO/NJloHjGS8JLnqFQD6DXZ85SWW6zXyrZ8523rn3Ul8awCsHkF6Vzxom76mP3MQkG9Ap5xWbW
2cBwDBgwwWiPYEbdfKncL2Lad2VodEG9fFal+7ricbeQU32ZFyFG7mxQ912bFKUubkMabtmHynyY
ct6L7zrPgwFcBqZCEL54yl9uWdHKWVMnuhCQWb/oI0Cuom154L0cvy/O5JEhV9NpDVt9KX7yqsvM
DQTnpgaybGi/nMHHu8+FdG+JZqPMQg28lCMgX/o4NLa8Grx6HaOehlUiy5NgCh/sXK7ZWUKem0Bn
ZsjgjqMH7kM/P6lH5Rmo5YPl8prjjCbEpTXKMfIxio2yFgWkYdVRdsDIcLDQ3fmv+klMB9mtjHIQ
KeoVPQYRedDoQXE0fIzyeIjO+oCD9k7kl3i1Y+ZHAwOihr3Ey5ROUcyqMs1kRN6sb/rBmKDCKvfP
wtTw8krmwjD/DDJy1CWvhMiWqJvyqQS9k2bVwSKXTi/w3IJlAhJcBIplgRmYTkZUoQCDTxtbgToA
mLcsLoaGOEk5K8orIugHFQW0wBgkvDxewOz25dROVpBWT/L00kua3Rb31vbpduQjHkWHCYUMwSDA
Y1CY7h/EFuDOptXhBQrpLR1iAR2oxYK5dbuNEzBYnx+AKJDJihjYU2gQfmuJzTbq0GGcqs918j0T
ngzr5fZimJ/FRHkPJCOQZKNT1EiZs6gwDQx1Rg95+VXhjd4xlwDHQhmRdD+uPvs6SZsAA0EjV2+m
JnrRMv8oxZnz6VlmkOOiuY1WpIQuweWnlyKr7mQ5wgUvgFYbTd2t+iglvBcRa7P2VqjzL4udiAEe
oANAV7FNm2dFi3/7czAKdCbhlYZyI7IxzJ9TJhq9yAyzL9HtAKf1fGgP+mfzbX1cfQlqh+ZLCvls
j2OSdZHjGQvCXZRdodBNmZRGScBrDA0Wos/1uzdvvTRee8QcNb/lyLQGOiXCuKBD84B6MigLZu4L
EfdQ7y2YtSXJn3oc/d+3A68Dwt7OnTXyRXd3kSp3IgSszy3VEc/0ym0b38RU2YyWqqTa8nvFZRZm
uiI+H7JctMRNkYpCmWZ0Ww/60mDcTlr8LUqepi6xOd+M6Yk7I1RCWzYqaLd6LYZsinnAwJBTOoa3
ONphxcISL/J4ohHsndxZJN91t5Pi2vbAOoN1ZPGhEAAFaxl09i8kxYwdVHEe9YeNx2vH2kmUV0B5
Dr4lcLxTjllmIrT/ysYM9DlLUHibjkJXHhdp4/TJmGvTkI5BKBIfBuPul2uTq1jrZnmIoT9OwIT/
Yh55XEL5E3Kyu8LhqYOxrhDMFoC1HvbAmUl9vl6I58ZKUOqQ48hLtU229bz8bEZ41GpDoEbZ99v+
wnIXnDVkfnjeYXKW8slhSMZUH5Y0rCAdP0WOvHUcj2TdvXsL1IrUukqsoc+ScKyeohJcVZaXDD8E
XiWRtxDKC+s67jezxELGtbLz6XXlDf8wDWDyA1kQCNOu+piovU21hOmi42g+zMJPI+VcVMx89Uwe
pqmg44V09aWvic2AmlAuxecAL7mFq38m/V8VI2481CpzLYSn7F+mKLc21MYwsyYqw0YCMq84memH
2251LujTqRAqBsj1IRcAeS3Kr7ZG7DtAjoswKkrjkyj1yod8VVewlkRa9VLVVSQd6qWQMLqs1fmT
LADuP9Z9PNgNGCQjv4VqVh3M6lR87RSUUx1IJKVpKLSbcmek61jxrlfiH/QPNoH5IEMBCsGaX+6+
YCligTdPHRCgq+GTilxzJ0GDqYTyZf3O2R5WAMODDxEFKTW+A7U9vTVXki7o8Vl5UHLrsD3EnvXQ
ukSCtjvljwVIFm7b5JmkzqGUAGjSL4Qjecg9VDV1AzQLwGLftsIsOexXRu3jWJsL9FpATdd3I0ht
iywB17eWVnZRT/JdORTRaZBaOezqWjhFSiqKtoQebjyYqqMaDTR0pBJXflL/UKp55NWYSA5Bf2UN
uQyhuADbFw0ZUWJprK1pysPq0+pEh8afAulLdxcfSek69Rseix1r0/f2qJxGzqctGcraDBYT/C99
Zfeg4dUh1nN716+rn0jUd8si5313Bc/zUA7tVg/HYVQypzSVh7mPD4IYvUyJ5Ehi4ahZ8rpYiXvb
Liu2g1uHUKZBrMOkSbLWuioxAVNnoVmnrtICFqs7urQ667JxvJfRcjAx0geMFAKwAX0Qaomt2jZ6
PtQZiGCIMmjubYONCehzIz56B4M0z1WIo9KusjdIPu1uTweIVG1Tb5J01ARFrw8dHmf0BWiREiwY
rwjDgKpcro9s9c5cKZfdtBaacJyfoxNBwrbO8G1WXeiRpkCkkumFOXLBVfTjLz4h5mrIiLUGqTEq
EnXppG9WLWXHsSucOTso5svSJ3ZTNxxfIR/oaj93hqj4I8ZCvS19DhZwBRrGemVDf/H2UliHTd9Z
oEKPXihtOWx1fFwNJy/uquou5ZJgMj1+Z4M60JGaY3alVIlksfWIXODwu3mTHjoPdDmf8ZkA11KO
/7+FUb4v9XkGnVrk9NNoix1kkpunITM4J4z5fUALj+sa95FKc1AUUwvw2aLpwdg8mb1oG1xsO7P+
hyqPQWYxwVxCp+2C1c79GtVGMKKjoPiNHx0bADst0F/Hj1yRQ/IprhwOHTYM6iKDN+jpmHUbTH2t
eyMY/G504qDC5IrqYoDxvj6SFgavEM0OUTuDVFY1NWOUyokMD39dQ2KPtM7Te6ITTkIG70Inf+7W
+silsIsYSbZYsWIt0J1rE2+IAwn0gZvsjWARH6LS33gza8zHEKTg/r2hNEdTvlR1rstoWra/ps4l
gzmEPiQBFhiUdPIdmIr+MizubFJRI9fGbC0HXYPL1JhSA8ZNC7TS1l2zwlSXBtKtDlCBSrVLTorG
PA47w1QwwZy3kA4pFjsMYyij+AkSRc6JY0AjEfN3NqhgIsrpoOLEoWpkFJ9TQTq1GImLhxQtYLyS
hOxnXoB9ZjFDqedxwTDj2M40FVLkXM20VWuKUFvkQJAKpwG9Tql/l3vOInn7SF2jYjSNEE0BVKDA
DPsmfuijw+3gyI4qu6VQN6fZ9rowxDKg6s05pUNRlBTeR5eMjFkuzzGYTxtoB6oIkhZJSKgbc6y7
FBLp2xqkVqv8kLtZ/6IbTfRats0X1QDdn1b0YohBHu0pE8rGUWRMSlut6FVq2XrziFGIWdQtF/Ry
IKmYp+QhSQ3D+6td+fMrqYOjJMmo1YjCAbDl52pa7MWn8j45cyXxmKr+wzf4Y406LXKZb5OSx+YB
yCuIA7eH9Kf4SKSBu0PsijwGZXYksiAmBAl6lI9pRseuEKJKiGM96NZM/zm3I2AMmiFmmS9tdWU6
Qiynp0kbQRNVpd18J5WCorqg0xJANr4oXWmb+TB/1ZY6BT+8PKS83Wcer90PpI4XOEh6RVixH0Sx
DI5f+S3SR9VVDkpny37r567lNt95RZD/sDEoE6Nnj8oYrYYwz8B1xy0iSieCxFo2Yssel7h3h1b/
mi1S/ijVpR4a0DB6Ece8BUX+3P4QCUBaaufXSZ+fq2j8xXFFRl5G1IaBNkcPCXTl1L1YY3Y1aYcu
A8n85E4TculitIUX7Af4e5ePum+pdvL8N9cxELTo7KP4j3oNbRZqeFmX6WYdiAetON//BF2mvy3h
5nVh+fgXLTk0MyCmZIgg1bmqIFS5uEbbAjTlZH6d6qDTGzvmTeQy/Ao2dIh1okauWDRAr8/KIlsa
Mz4W06dlfBzEByJrLkpcYlFG8nRhiCpG5VKKuX8Uw/DcAlzhXoS8LO568zEJwH927PijuLyVUU6S
SIlYWUVaojcsvJLcInItJ4L+keglH8Ex7wxglTb6w/L0F96531IqjSrLQqgjtOUxG2+GSm0r9y1w
3hMUEIzEWUEzXz0LLg84yniw77eXLo+NkwDtDdD0g0uYrFXw8LI8yAEvHrBOHq4q1HdNvJgxDH+Z
IqZ93eWzuAiBWAKyo5aHShYOhaZyKIuY325nhop2k5AkMZiK66CWNK9OEHr7J1EYvpi1e/tj8QyR
9e5S3rXNlCmukYxprdsYkWuWfp62Ni7T23YY+DzsmAiNbYQNE5RFlPsPmOmPIGSFVBe8r5urO5GO
4f4RCS/hhWg/9a2rHUTQvf6ez8ngqZyfwHxN7H8CdSDaAnCMRc/0AFPV2lmYI3ktneVl9su3GTrW
vPDFNUgdBNVs5hkgGKSE6HVMmEYbguRX75qQyMJj6YXXXSROQT9fduujCw+WNVWrKWSoQff4ggKg
LlyVZ0YQ239FWuBu3fRej/qmDHOc5JAgoOpDfCoSR39VfXBouzVngotx3i4MUmlQEqPCgapjBuJn
E7fsfBgFTPRGvPSCaUaHbhPpgAGHSI7J7hhUPcAa+dJYQWdEmCq619cWwSq4fQbYRjDQD00v8JTQ
epRRvaZDtMVGkGvmk6a1990232NcgJe+Mz8SIQ74bYd+VcrVGINAAKPYoLx8I1yKgqN52/Pk4ZZG
8sgD/JFjc+V2pICooQpMEL6XezdoIgZPzBR0tA2EL4XYXsfYxm1qyu/6CJo1HisU08139qhTVSSZ
OEyzuQZC96mFeGhdvt3+Tsz3CGDm/14RvYFdU5vliDGVQJjl1R7GdAgMM69dC609Z82bFzPpTNvo
i8bXl/ajIGpp2KFibC9JpjvDnLwmap85jaGrzlD0mhOnCvLk27+SuQ2E9Q2/FP0VGrASl8kYRSWS
I9V6F6YvbeTe/vssbwW27Ny5gfYYzc02ScBByRqBKqjxs1YMKElkceEqQqF4ty0xqAtARrkzRZ0+
wxpzWWhyI8BjzuuezLByc0wyft5Aku2KR9WWIEohPCVA5W6vqa9xEhbeSqmrKZG21tQyrLQCyChR
UhdDO13EI2jgWaGOSZQWnQni5jJUkhdlc7vqruUpU5AfSp/E/T5SJyOr0QJqYrjEUJlBvh7kWXIs
6c7sNeiVOLc/GvOBujNGJ1ylsGWjlY1CkBd4hGi+ckbaRyNGg0qM03GRtwx/B2oA5VQJ45GqqVA3
gSl0Qt2YQKW2mr2Csf3NCJb3yrB7y86PmNh31Lt2sHmDEqw7/MIslfAJetUUoywYwJFOILJqkUX3
vvKgHCwwc7XvvD4y0x4gaEBQ492DPhDlJlm+SdkUY5nbaGdHIq1AeGkxKZkezyoV3BuW4TQAo/0x
SDsN2FE7RS/KUCr6xkY1/i1fMmecEeqUqj8W5sfbjsP6jpJI9NTBhkcGhy6vi3yV2lbIjTxswdQT
RZAJ5VGKM04aVvTHAuUpk6zNkVgi1RxbxW6sw9ppbtu9/sUyJBHYRxm4kitl5DnRBiE2Z0yyAxkR
57aoBLcNsDJzQvEFiB3oxYB+vNynqehEzOSi3z+2P0z5YRygwtg/jev/HuYtZOUKmeA69youzaxl
Jclzs1Rh2YM1RnxfFtU1eK8mpo/tjFA+Fkl90iYCAKmb+bWyIFCrHi0IPTbz1xmA+dv7xgpM+xXR
tzf6OABKD0AOos14kMG9mZ62A0l+zrVLTn7K/ErgX5WRN5JZTOrqUtq03lRpjgKrBMnN8GkAVqaH
Kkk5+reXxXRqMDJAlxOFKIm+7sVoA99bhsx7UHvgs5y1eyyLD39hAyIGBsDDGmGVvfSFpqmGtuhT
K7CqmsgnpdurHL397zbQr8JwPSZg1CuKCbGaNjUykzK0xI8bCFDXB3S4b5tgISbQ0v5jg4rZpdCt
OWZD4G6v0fP0HY69ob29gD4O0rC4obIHAv/nPVVYrrC3SgLf7g0ht6gVDiqqY4lmfB20+B7s41Jo
jLltNMrIIZJjRVHFBNkhAEGojdN+lwiqthUQow2LDeXuVNqi9zYxJO/2TrKcDkOCEKWDEARYDsn/
75aE11cOMdauCaTcz/TUaZX7Ar2U20bYn2tnhTpDDVgYxHbdoqP4XH8kxZsJdbEfqC7fp8ffWlCb
6vIey6zCLhhi/qyNyvo0KSurXG1RXPQJRCl5IgABwsQ3Fo6MqdLY5/ZPyfmh8rMLk9T5WsutV8dq
NoOstrcfZNJTdobX+mB5nVd8TJ30pJ3SJ6JcLHFSXOZq0WdEwUrEwxMco5dfctANbbD6mcwtbT4Z
IJJWF4rhy4tx0KByYWS2KTrxO+fLkjuKXjCq5qCpRIsTWRt1h/UAQy7opaJ/KzvVEQqXofTSNU7v
JkGHAY6ac2WyDsW+OEc5UrytSoP2XxxqY3UsejBJzLwKCOuQ701QXgNOAaOJa60ONvV7FRn20t1b
/XcFxCu3t4518s4Tz2iLAYhEp4FA8WfGNiOY5MVrEd9P0uck5mQwzFRzb4O6lRdFH/RWx3Nh+aSv
NnEKy5Ef9UctFN3hILh/09PCPArw778XRU8/yvO4jPkWA4p7Jt1SAvMoPuo2uKAOEWQYbu8gQ+oE
oH7A0oBWwJyzRIdIuRXqLFGAP1QPxvfokDgjuP/CpQd6W30k+YDsyngwhFVuVydur4Tli+imQTQZ
D1v1SmACM3QYwNHwbli+pyCNFE/QLnOr1SYj60TetXznLph12gi7J6BHmoEBEOqMF7UyJnVZl+F8
rsxtAWIZGIsVnG/B5amVXccymCL/ZJDgXit8FlKdbdEAhrhN/dHOXpmD5VC4i6E9LGR3Qst7bvLM
UZFENatsEEHjElpoRsbmJ6FN/aFxtTm3Fe1hslpODnH9+bA8VZLx3DTRl6Zfm12xTlG76EYQN+uL
Phj+kpqc1PH6iF+aoLIUrAai1+2M+VXoYYyPUvUg89oIjFz40gblEpnQypWsYD7QzIqnVNHdQure
aqAYdaFY3XVZHVOQ/KFqvaIB1mXQfGtavdsHkblOAFjBvYM+3hWfttkmajrHuRVI2ssyPJnjwVh4
SG/m5wKOEYM1uNEl+npTOzw18YAhyo7RAXPVYfGIXqyA4cQNKk7TKapdrrgja114ZhJpN6j1Ynbi
8kpNAaCwcrR7URkg40NpAPFow7a+9v4KjTM1AIFU5XCzpeunlAUtt3+sXvGXDLmlao2UHxtpsZvq
lMs/t6J1eggTVpt/+8uxdhVvQxloc1R6tDPCcpf+IT+SyxJjIWHSP29DbG8tL4ow7iAsZ2eCuk9z
Q4j7Yh3JELfsJM7bG2ELNg6IzSm3H8Pcup0tKv1qCiFRxNnIj5jP94u6daAB5Gpm4i0derJZxfF7
njnKPzo5m/VVyaODiiFPQQijGI8Bs7X7HnJfVsv5Vkxv/LM42i9kQRfqeAZUbpBsvTYPSxG7PTCh
tz2C973Obb6dS5h6YVS5gOn+6ANx+/FQHqbSnsIETyoyk8tl8Lu+1OAgwFCKGmSxMTRL7aJkxJ26
9WB0JChlsGi56GJ7xgkZOrpN6gtneUxrGKUm96cmYg748kwnCx6O5WTm4RjGDwOeIgBEu/On3yVN
Xsuaebz+GKNhT5tQ52IryTjKxmOzPiponXCWw7RgSBgNB14Te0glxJrSi2sRQ6cVIG/PshU3tmOv
CkDl6spnLl5uy5O5gdANxHwobGKU+nIDhS2xqjKzUqIx3yDjP8+uJb+0DhgdAuTlNZ8YfWX4x84g
tcQJxbN5BuAa1AjZZK9gVBdDPbT89lSHid/7A5TYmtD8vhyIwD2EtN3be0z+/uUT59I+FcAisD7p
eoQ5db34KXSTPYJOVRMByjnetsM837t1UsFraQZ1VeSIjJVVdpa/VdGTOHEQ+kx32dmgvF+b5GiO
DVC+GHV2UorZnjeuFhPJam7sFz2nEylVMmRCAoytu2LqIPNLx3wjsCXC2VE42tvtbWM8fC++j06V
m2tQw6t9ohQhFPqsVwlv3xEl/MHGEwDJuFvjnvmrc/1nG+nKbSLUc14S9rco3xyrd4aRhyznOB3N
3ZjEUVTNcY8iGkrbQ/UJiDyU0p2m/X5799hOB+QVnmyoGdCspm2tSpvYoWogmcd1LNwGRRGBl2qf
C7LXLmFi2kYk5FD0nQISi9mQVlhpysdheRp73e7yL2tR2BhacvX+XRk+tGCHvb021osCM8P/WCWR
bHeT6b0lgB4WF8tYvCvTezX5StG54ubPU29rPOYf9tH6Y41K9jFmI46jCmuyAGxGB3naObi9HsZ7
l3j6HxPkJ+wWJJeT2mM0NAvz2a1k2wyRVGGwwcuP45HoL5ArM4ao53SCszi3jbMd5Y9tKuyvM5hY
mjgCWZQk21rS2OVSOQVPZogx0Hm5RCrYy6PWtUIjxsdE1lyI2wBnULbutBn3cRvdmQ1smpoPkn+n
jScfYnn+7WXyviIV7AtVL7VlieNjmR2T/G0eOU9C5ntt/w2pKD8kuQklvzgDii0GGdZy1zRe//13
jU4vbY3HhsjO53ZOQ4X8KS560GQibRSCzZfuJZRkMGyuuskDEaAVDbvluCk7dP3jKTRIaRa0xFoX
oNfV5L0asjtNUP05qxI7mnLe6CTPFhX7CwwKLvkAr8Tzeo1lB1OD2trYS81Lizl+QVcLUn3Gj59S
gEiV1JaW76vAwQNygpVChQ+1UiUtHbFrUR8fhfhz2iv2ikegOnyLFMgYSn/BrnVx1OhiUiXk+QZg
BsFkLJ/Mg0L6++q/5gPrN/Ge9Pj1v8o//vgGFUVko96GbtXzYyrhhE02PiAn6DPjlIXW09kIUvzL
GDkrwxKlfQ/ew3Vxhmh5VtvoILf96+04ceYeo680GXV2FAAJ9xo9+iUqw6wnMRonPdSLyq+LW3qZ
Kzj1c+LKx8Sf8GKKT6MvOaKLFs5PcFG9VB94QZkZTcDSDSYJ9HfBZ01FEyFKpVJs0OLQXkdwIirA
H7bg4kAmTPpfReZyVs1K/vf2qGAi9o00g/kuP/bg/wChSih6aW83/hKg1WA5jWc85yjJWIflMKE6
k9mv5SNXCIX1iXc/gn4IV2BCtCJ9BGJwPpXWyVy+R19vr5NngQorZZnMo9pOEDUQkehDzCFHKWbl
4a+Yl91+IVSCIiZ4TKkpGP/JQ7ty68MGsMu5eoyRVh4MgJknKwr4BdBNRLmars2v7b9TPfmA0+5u
QfRDetG8yevswSk+lN94jJnMXUQnG6B7KB9fzTBoEWYagQvIwk352CWWbeondXn5iy8FwTLQjIBt
TqXfv4siosVn5VGQDGGy/Fzik6xwnIEVmUEugao7quAgIqR83rKK3MoWfCWxMYxnvZnqUy2bWZhs
0mOhV9ZBVIra1iar4tQ8WZcbposxhwl2HzCaU6FMKHuIG1gIlrl0iFtIDYB4Qpe/RduH23vItHNe
GYyoVwzGTd6vdWwCVazmrxu0hiXNFrbHTOYN9pONokMm/A8fXQf7/RXrIEaN5CrS5AjtGiLc0QWD
R7S/eRUK1lWt4DMhNMugSKOltfRWGBVZy8twLH/kup+mPFwm0693BqigawhzLTQG4CfN3D60S/cK
2uTCBqaKE22Zqdt+JZTnmWUky5mkxmibK49nKL3fBMlq/x4Sy7gScqx6JiAHiqVBTgkkG5Q9KTdN
oUgrFJPSD238KdYelO6lap/a4u22xzF38I8hOhQtfb/qJvLEUB4Nu5CDqo5thSvzwDy4OytUFBca
VbGiDS2DwbdeMeFrnhpcy2+oHDnlIXUGEywbNhp21oGUjbj9QZKxXbk7mKsUgvFDi5CK7takGFEz
FhEyhJnowQJ6MNmR37vtUQ3GOy7cgWePyiCzVjDm2VTzo2Juh3mRvGVWnUYeQRowzoBsy3YigqjF
ArXV1PdAyfSWoyIXs7Ni4ngu+/v+WTo5oruHaqestQha+TKsTKQKqfBsauUxXzk5GDNuoTVpaOCD
AbSfctcUqoBRmmokmQwaFPuH/l5u0AGuP/2Ft/6xQ8fhtDLFwWpQYFrAKt1WdlLdZRIvOLIP+84K
5a2dvmbTagE2pa8BGbvI3NKBBGFuF6tNONBTP+EgjNj5x84k5aFS1YzJYKWErqM7nvOPDiPAi1f7
c5AI9u1dJN+cPg5AiqiqAbJWjOIRn9n5RCoCerbOuM2GEe2YwZak99sGmDu4t0D8ZWdBjKU+ihdU
mQgh7Jl6+WEIhnD1SeGx/sZDgzGGCFByB8OfBhTAeWjy0l5cyZlhrR2YBD8U9w0+GeiPUHZUbPNe
f4RyKZjc0lfjs3bksQqwjtfeMFWk0Lpm0oYerjIJuTvOQbfILhiibm8nz8jVLadUUlZhLsconxXx
OZ0ezJZTDGG5hIZiCNJRYIeuerqzLlaSJGKMZUk+9OIMdCXnuXnuX9JOB2o4iIcDZYs4QXm4Bi5b
A8pCcag86mHvKHfFa+107xWozsHx45nfqg/6Aw+kxHQMDZxYwHEStlG6bywlWxcJJTIQMgknemDA
Q0cr9oyH7FsVTB4UjjzhKH5pDc4R4xmmX0a9DOYk4EPAPPuYv4yH/sNwZ32t3gv7t2phBuFZAfVB
UXRu+wrzbYFMFVVkpKtAwFH7LEp51U+VZQTp7GZvNSQET+Mhcw3PJNovjoIBgkP6yqU/ZzrQzuzV
ldcKA3DgadhYNgHSL3dZe5AMR7cxsw6Oi/HbNNsTT3iGdTL2i6Vut1pvzG1Nce4L8I9pX0DRY6MN
x/mWTCM45LKsQNQUMJXL4LKo/TJ1MuoYXXxnVm9FfIwMn/PVyFe5Oh07G9RChGgBw3qeEH4o0Wk2
P3FST/6cOqKfKu5/oSBKfvOVPbANgeWXvKNoyFuUihlY5fFYi0D1+1y8qQ7R8bScXnLJDSfe8VDp
rAwB9ID/GKQyhLXVN60HxDXUct+K72rLco3lOEgTx/9ZmebODp3P5rNaLCqhskX1GqSo90XzmPaP
GQDwrfLL7BKOOXZYAyW+Shj4CVr80jnqVVEzWZtiKMBgNqcDpZL5WX4aP2tflLA/xk7jzEH+vv24
7S/M07azSmUoY1+kjZCYwO8OxVM3YOZwkp5vm2De4RCA+WdlVCDJF6ndTIgUInRKfv9A+IA0Lwo6
r8cAvfaZB9hlnjJTRH5OGJuvCIJVUQC1U2uWYTx/qRdX1HJ7iXlfi7lveFDJYHACWJD2jqjMtXrL
hgW0IslkZ089YMj5wTpp3rKCpOw8VBvc3kfWunSgIgHyx6LwFr50kCw2Mq0powR93lM9P6dRGDec
6gTTCfc2qHRr1PWts+YoOnb+6uQPy71kF2Cn6u40TzgZmPTunOYkcYc/iJfRQQQQU7yLMToj4bNd
Ls0AtZ45ZiKi7xGlRwg0BI2HRq91OFPMcVye9SLeG6MyraQys9YCMUqolJk7KEVp99Liq4Vlg2Yz
kNWO5yuskLw3SGVdS2Imm6ojJV8ThwDl858maP8PI7zfamyMv/0VPmtvkYqRWyuVppb2AhDyotPh
ddzj4s5RQ+6PYmInHg9OwXx17AzS9Ln5vG1z1oALVgwNf/5AWvW6LTnqfXPgJZjMcLK3RYesGIXi
Vq+FANiiX9MRQ7wBJN0xKwTpGRTIeW9+1kk3JOCRUfAEpwnNz16VFciIyYNqjd6t/GQpvDPHNqBC
+gta0UA8U4G/2uYkjVRw1TSf1pfqLJpgeWQs+VkH/AYU41zZU/L5r44bmCr/bZHawTwxhXbuCEKw
bmW7MC1H6s1f07J6oLZ8A/mub1aQABy/3Q5gvIVS90BVGs2mR5ilHafaU8fTOPF4OFl3NoBTmCGC
HICKWajLOKJuo65mKaDqcds53braggnZEOEpLj9JQ2uLvJoXM5TAM8B/BZibTDeMGr0RlrwfreNg
LSCcC/ryZUpVJ0o8peYA41lpDwQCJOhkgRpepHk/wRqQj1WBi9qsnrYavD3VV7kE6aLGY0RjDPbA
04HcM5GDgIBbp+6ZbWtBfg1+ndAi07OYEW4es0f92H7Sv5+fv/4Y8PA+rH3cm6Tiv55XW2N1SXEk
4gT1+lmd7jrL06qfAKff9kGeJSr4R6tRzEpZoT0zFPZSvMXaS16HkfHN4tVGmDFxvygq7EtW0sna
UGH2zycApi0YKzA9mbbpQ72Vh4thRkXwNkP2HbSwCsQDLl1/EgZ4z5plx/zjcD8dt0BwCtt6tjBI
IEJFmzfYzXLHvTnqhgGOcFCGAoONY5NZ3qJFD8rWflRbbfATc3m//dGuAgcaTkgMMHaMjg2eT+T/
d0WgtBPjRtUq61h2jQ/MrD/xHhU8C5TPy81m9tJcGUct2uzEetD+9+cEtQbKxTtZX1YwegMjIryX
s2lv/eJFTVBVpa2kzqil7u09u36+UwYpTxcEcc7aOVqO2f2MVmR6l4Z15iIZLo/nYwxKKc2pvdtW
r44XZZTyQiEZ+7pMrSwcFr9PflnpW1Y8qFqobRxD12URyhLlgMlcbcWkYj9FzRad+qHxMxd4sG/g
tDO+jK7ul1CYnDGr7nS8dJXjLDQYZhO32dKL2joKxjdBOaTR8fYmXkPryNrwhkebFZNQqknt4ibp
UBvKoLuYRGGW+woqgiaYSArxzYyet6K3MR/iZDyiG+aydlapHa1MKxXloVmPcXWYh8apDMv+/y2M
lvdqpwlaPZiFAgPe5pN+YXzSDtJ/o6dKbvqLFOdyC2mJ0yRfU2UWG8gghCMaNe2hdJqgdTdn80BW
9RdzqZQ9KrdRkjoeAMginLcLiLIKtxMcQnSojujs6X4WKqgXclKC65uaMkqlO/ncdIOotUBrfyEk
zPOH/sPy3gXSQXKMsP48nKIXXtw/p1C3NpZ40S4Wt9rcgEEfCsazs7jFofaMxa+Oy5HMwyIJB0P4
lwHvN1CP3g+e5Ml2CoZHrmY27/NS8bpvo3KYxtY66icZFMOELEl1oTKFlQPi5HLfN+Tz3Vo1Fb3F
qurFYSzX42iZT0pSKq6s9j+0xYrssrcGRysL45AnpXFYpmQ71nP/3seS4U0ycN+cQ0TWduu3UIG9
7GS1bi0d0QHqcWTt5nGL7VF1U6KQ52ynLJwNW+cpoHG9jYpKltqow1xNxlGBT/9aP+ZB4Up3gjM/
oeVqdXb7BALiA0+giBOVLCoqyWUjDpIGwXuprX29nQ74EZyc8PaGarQekQlC9l4vLeGI1oINAh4B
szGWyslhroG+F4cVk2eXB2dem2bB0OLvkZjhR3sAuko9Ss9gLyJUSZXXPRCtZ/mhL7jzFufuxH/2
mSvlYENKljlbkd9ghl14Be3PneT/npw3XiBvL5+R/N2J1HcSj/eCvq4qUUun4tRUTM28bsV6RGNa
eIwD1SteLVQAl9gmIVl0lwNkHj/zlA9vu44mUqFqE9purkCSEybrnY7mbp9pnLPIs0CFoW1tzXgw
sK0rJr3Tt3n2b591nmfSYUfok8Sq5eUYtz/K4qCJzyKvAMw0oWH4UsH0lInJ2Uu3FHqjSTMRqlUg
CBvhi93gljPvomKG650Rap9mcUW/vbNMQAw3H52kPIgxV60dCiA2ULSpHF6RiLcqauPKqADGM/s/
0q5suXFcWX4RI0hwfyUpSpQl73a7+4XRK/d959ffhOeeaQrGEWb6zNNEdIRLIAqFQlVWJmJVqRY2
NA4jLywwdFwMomFLfpq9WRoTjVerjbTJ7vWg/N5XDnGjm+mcesC441tC8Hl9rZ4iX0yX86FiSo/U
xiwTjCnly1ovEzzPJcce8maweTuhK17cmaJ0lJvUb2wxIXhK+qiZ0xUN1xx3vuZmuwIqPcOZtnkQ
v/DCND5VsRP9e73zy0WyLZEhsy0Q2sVSQHH1yiHbTz5l0haBywTOojGR2Rr1olHp+pTsNIaSY6L0
Tf69cAuzGCZDtMsoi5JMwizJ+R2a4Uu3oDi6pRMe/X76JGxYC84cy3krtTpGmiqsqvVGbBqIFBqn
gIYKVdFtnkrhSJ3oJGhMJAnTahiAL5iDGNLj4xPmqm+0AEMft6pLnOVT/CKUphE4Jkt2GIe1Nlp5
uQTJr+hrdku1EqMv+nzSQNYaOvmu+FxgHCJtnOrb9bjMv9F+HwmWf3rUQwNPXaw1PBvH2q/O2X5+
XHCh4yIdb+OjdAKh0FmETuFeNxurTKwp21WLjYZuqeamS+jYU+1eX5joKDBhZVEVJZ3tJTqmpV+X
h770llCQbX2sVDEHgQkn67zOvaLCRreTVNf01wO5B3crKmOyZ92QT6LjTWP9h9zn91djpwesWovX
cgLT6Yzih1zfV3nvzN0vtRKNKXycH7hcGSui3tWzkpQDvMI6K77kUPSVfA6DGSWJyKkP1uA0CYSa
6BCveS/fms600x3wlkulK2qC0o26tmgm2khTZpZlg0aelI/uGHaOlY6uVDzJ+YM8uH0tuOHpnl0z
x2R4eRTNZdtaqBKv56X7MujPYZw5XaM7oKYmgIpouZAvTBDg2OK7USZZoWaqHWS/sq+UKaZ7WQvo
zMRfh6C6kzzp+frZ4D+A0KLBhAjkFj4k0WusGlpLH17WWQI2BfQNtyVGYUmwQgbTyv3lRA7WrSK4
frmH3gB5P1QlID7LouGVJC3HpAYZCGhULOmHpAvwVNwjDzEiKriOmj8r1lyu0FSS2xijopA8t/V9
B12O8M9uo40VxkFiuQJ14IJc3IJbrGfa5qJgSPtrVZ+ls4YCiSgF5B77jUXmOgK43ixXabGCqH+c
xrsUrAohxssL4SAs9xbaGKIfeFMRMW1psKUS8UzeD0AFx656iCP4ReybO/sMOnvPzrzMBy+xf90h
RTvHJLl9OZexooCxf0mCsfmE2fK6+XLdBNf5NmtjbhxixflMSL8G3XKnq5MPpfXddQv8tGFjgrly
7K6NkiYKjQCj5cf8+a9aHWjlH/QjiivgQBIOWHEDx8YicwHJSR83ykIJrR6MhwT6VJWr4QYavOUE
XlMxqRSNtR+C4297bL1Y6VO5noaMkuhLdyYUUDRvPs5oV2ce/MS9/j0FO8YStapqqo8qnek1EmiL
leFDItWCiMSvT28WxFwuIFwe10qtW+Tl1nGAagN0I49AhrhC7jGBi7MTlFBB7DKtg6aReme+SQ4w
PQ/Sinmq5c1y6DRc8wlUPaKIy89QNutjQofV26gdq4RmKG1QPaR+9mLu+l3yrOzkgxmA0/X6nglC
FQujBhGpPreJYQb2chuFr+jBJ8lOSnOBGdHHZOKFovetGUNs9VjF0FSeGjdcnhRRn5p/S24+Hhsy
5BAhY4AD6g450iqTeqgaZzadYnLsM4bcwTgTanuhFja/I7QxzASSaLZGiRgqStE53uEYhvOG/fyJ
quuAPDR0Uig+Jd5wI2bI4x45AM4MBc1JHQKSlxfAoGYkKkgOWOcKCF3kxNn9df/gbtzGABOw4rrV
pb6dtABIxLJ4yKwgXkQoFO4t9tsGOxCxZtmoxnjqB9rZephPtY/nImrXRqADqhTd20fr8C4A8yjq
/fMvgI1l5vmtSnEVt2jloaMAksvX0i/2ttvumlMXFF68627+vVI7zdM3Fpn4lffGmGVdTi2CuT7Q
b6TbDs75MoNClEZl8GpKIjipYA/fY84mS5izylTKRYJmUHvIMJlkHEj4J/nAZllM2IpLc4jB9q8F
UqI5TY2UAwC3ZhS2JwX+/h4BNkspB3NZG0ANjuP3xe2D3Md49H31HajpoAQIPt73QkCbyDvZ0NVg
FCDHK+NIRi89Lcfka3uSvlMdE9uV7TOwgvL7zkVChSJubN58VCacxdrSmX1SLUE55Lt6kvwoHg9R
Zn4Dbuvz9WPOrypsbDGBxO7WJjbWFK/vxAG355uBshcVRXIwLfh5bp20cyp0tVdRQ1v0dZn4MnXZ
mGs2Aphq3ZX6lzx8UAnEYVQ9QLgTPDc+jrdfHj52ngEybFoCR6UMvquvermP4RoNYgCGLx+Uz6KH
h+DYsSw1S29UBmQq1CCMHlKETm3X4B763/aNfUKBMrRK6wQo9Hf+Dyp5CtV0y5tAKUihFl2QeaUr
0l8UOCaLdTOUsmglw7QCqWiW20yuo6OtQsd8blVIl8SYML2+SsGpZ0E4Va8soTXASWRSOV3bOKZ0
uG5B4IaE7uUmrtgVnqj9WGNOvkl23SK781DcUKr5OkfRNxRhVYSeyAQVyGBg3metMyDurSNoWz4l
+/CgPlCtswWlL0FiLvJEJpAMeZyXFbGXQFdOURzM9Wuqe9c/ID9x/R1ACBNA8nkouyjHioZj94sq
78a+5g1++Tp5+U7cFqdx4cPDZmOOiRujnGRVOgLQOfo0UI0HfU/FikTgLMGXY99PWdNKUAtF1tP2
4M3Sz1YR+ylwU9c/nuA8sQ+nUYH+kpwiO5bB9bTKnj0/JtY3gHCumxHtETtCTDpStulAlkDea/tl
R5VCQkRATz3ax8Ir90v0Py6MKb00nZ1NOhmXoI2MT6WlHoj1RZ7kXWiJII8Cf2B7iaAszJTQRIgA
8XyR/II8xZpNTh7NTqlNTqS9lcmP61+TH5RA2WqCRFbFePtlyBgnPbe1TMW4pvFmdveVKRin5bme
qoJMGMhbzphHl5SaVhojUnvj0OOiiovAQIfo+iK4LqEZBDO0YHv5CCO22mkqxtKkBQJ1wOgPht4O
GCr3rSfM7WJIWAhnoZBy9uBqJghideAqNTBEXH62YbayWNYG8MoHlL81OUZ7QGf+AXiem9xvLZFL
S6O85pVVJaAfOHXLu3qffWtAJSB3pL12oEO8wsXRP3ltcYy/ZzkEN6rQWoLlSDV4s12NQQSve5dB
Dk1HVKPguch2hdRFN7eWYpRTqKIhhB49JAjmty76aotoJLn4ja0R+iM2RkJ9RGaYj1LQ+9oRlW4o
pFAhXTw2zZsRdxZ5U137lRZRyS0RYYt5x3prnDlkZM6zTjGhWkGVjTC9FSj7JgADn+D651YOMDMM
3ndQzauQqr1cpKwAQ5fWixTYijNSpXrVa1xp16ROf9Qf0Pl9IHgPim6X/+Kiv80y39ZUqklNahwG
ECns6PhidMxeKOMR8ed9jeHa7NufnPfNQpkPqqZjPKkxqCYngBOrW20X++Gz9DKcxn28s4U4Qa6H
YnIDU2oGxZWymUdir4mUIrwoeNAvSuep9mkiL4JF8RAJYIf42wqTe2S1lqjmBKCW8bCgCN64lSvf
F0F8gyqdwFP4C7ItMM7IoAhiCy6qVRYYAsX10q+303iSk9cMwMM/Ws9vI0xykxbdNMjLCE4g6atp
RE6W3JD0ZZkOkn2vNC+hfK+bd/9+Qh+vIw00Z/+/NLYMo4UdMEUEpYmW4A3YRx4GW3+VWS8i2eMm
vxDzggKhbUGeyGB8cAiJBVXVAqWkQMEzbD2MYBk+46Hp0+w3FvLe8JJ7zYbsIbpnUBFj0QHT1JBo
6IGNJHtj333tn4tDdlwBH1xvaVWwfoze8ofkTtQj4b6pt3aZ002SNdMgsBofy7cB46emj4nGu+Js
7owY84V0gp0cclcEeeN66Ga1zNftIjk0urRMj0Xrd/lNm0PrfhLkPty0AWhFECJBlA2Kj8zdGkaN
NrYSeKLDte2OUlOMLtHih2ax32J96nZqXRheu1p3o50PtwWAwkEPyoa3ToLOFWkbQZVS+HuYi7eI
E5RKOi0EyitsoUyCOAplEnVPuXiAKrz914y9OCvb9TP3BeRaiymNBwWJrewXKfHDqvMFUYCXKW1t
MO6jz31uNDIg1nL6pLaRS4ba1cxvYbuP9ZuyhI7cp1EkeUx/N5vAbG0yzlNiZiiGb8nBJFeDW+jk
J0SiRCgMGo6vGWEuBWXVC3nIDJTrKqcHqbPhQvd7j+vPz/bqGbKh+/ZXE/T/BA7KOxzb9TE3hWaW
8twqtMwV7RawFJg+lIlnp3hJMEA9rm5x37vLQcilRD/btRUzAR1saHls9ylwST6t05SeAlEZIH3R
IJi8yK2e5jPmpISgHdGxYOc7s9FclUVN1iA/LehMYBAs/hYFkyd76P+h6CVMaATflyXPHipNjUF5
Gwb6k/mUPiNdBPLDCZ+r71WCtDs9EDSxamEVTGSWCUdznsokHDCf3vvFV8TZw3wwAtTVk2DeLQGV
8YNeeS24pvlGAbwg4O1RQIR4mTMOY9OCnA7zfHX7Fstz45QlOa+SLYoDXDtgusblDHYbvNQu7Uhq
k9eNjMW1Hjk2h78yYVp9tk6D378C4ibeR15GhWn4v20yaysgGhIWSZOAVri4Bf950ILYUUFBER2K
QBDnuIeDssRhyBnUZmyNRWnsSgrzaQ1i3Bs5Rv9pbT08Gc8gq0qe+1dQNQC1hKkjQVWMm33rG8PM
h41zwE6SJbPR/p9923Yo0HN2eqf8FX/VfHJTuiI8GP9Abkwy39VKVHkue6Q+Hdb0qw5qP9ol+yza
za60x7y1LxKo4DvP74/LXIzGmmhpKSEHacCRRfLZTdc7bRQNaHCvjc2ymOsQdEk2xJZSK0iK1XIK
K6pv4gi65QJP4d6IGzN0sZunqF00Q5zECKN4Xp8wOhtQJqLqud+LfFLkkvTfN4bWruuqSLdDcN/d
ZXXsSCqCWCY7ta78SRDZLIm5CyFOpBMjbjE3Y+mYvJ+/DDJVnNRHgR2hszM3XxfrJJ90NAGzxYmf
V299Vg7J3rprvCFxhtM/kc/hgjW2B4y59iRENBywXgmSpK5BdZG6elOqbqWF9x3IvCsoSEE92zfV
EcpEVScABnK78hvzLIZbn6xmNWAsqHb9GzjwXMUBVP0GRU+/3WGm8fG9Ly+cT+bm/RB5As+SadsI
ocwhl4aoMfq+UdHjbU/zc+5BQs74sfzIHdqUgYptQ5k3wL8hRI9ww7YGzUZQPNFJbOYcqgZJkjKp
C7x02qC/owyRGo5I/UgOolDGPfIbU8xZrCq5kVWpXINxua0baL6/Cg471wCqhLgUFNCesQObem0v
JsnMNUheKRNADlJo+fNyn0CcoHVB0HI/iarV3FgJkleQCuogHWPL8KTP177I4C8KOWXGpyx6zCBp
cn1ZfBuWTQwIHAC3wfiGMYWRqkzZEIAHuHGUMTqAbu6bmtfP1+1wvx7ogQyI8kJRhh0sUBQAEG2j
AP97fWOZ/0AqiLuQjQFmIWES6y1ppzAgcX5fLmMwW72fqiLsAj9umVBF1KCLqIPq4jIU61qLQcZJ
sjBuOYGSHC+fu/kTBPxc9JUey13+ZRZtEf+S3phklmZX7Tp2WSoHI2biUDLIDvNN+W1+jILoOUYG
KyLO5O/V7yUydzQkzfCIlgcrUHHF5Hni5LMgx+JuFmot4DCA/CL4kpmPqIaSmivoJSjV85J8b7qD
ZvnXHY7/1X7bYGmpyqQd4qVcbXSiy2dK4Z4ASWMA/YQxq2PkCXEZdBc+vKk29hjHkJdlQG0F+NDh
SOdwFbBOgKv+P8JAEKe9vj7uo3VjjnGKeFGKiNgIrU2r7lriAjTnpqZPlL0avSkiTkBu1R0aev/Z
MZPxiRbMTVZUYiI+Pul3w271OneZdhUd7MYtAo47b/Hax8q3vuVnUeHqHTRw7dNSh92kP4m8ECma
2xUXmOmQ1+gxullv5M/y4ET7PnX7XYqTh3v7Gfopv/B/Xncj7JDTBX78DYC7E4IHu8Wee0w961al
tQsqOqqvox6fQ8gtcUvavSEH/bNowIVblQT16t8GmQ224srS8lxfA2UA+SP611Q2zh3eZB/9a1/Y
L+e6L2jmMY0LeXlIh15+Yz1K9ZSMVoJCPI1ruV/3DlWdbwIg+R+FmQE3o92YoxFis6WppkidHc4q
SuTGL+2oAwrc33Sqk/+Kb0tMv6S7yRlkpzGd68eGO5hC6fT/s04mlY7UKbWWGq+78tSfDNdyE8vV
n2R39fwBo3z6LUgG98WzjPlBjNG/Ugxc6Ypw19wIu/kRTJZtZ2mrGfMEqRr9bZJfWyIIfjR+fnDW
zd9nkutkHO0xLrM1UJX20dIXN27k3axMe3sAAUo3HEik7eRF5ESiZTFhPY2W3sLVYQR2c0jq0tGE
ZAcCC2xPIE3mPIQ4WXZsc5eq84GNaXIXzClCk6Py2pfxZ3kWZZbvYBv2a1IFXSSxYPLFcPClrxah
3obhKiP2JU5yK53oFCHESN6BTdlp8sb3gUzbtV+o7Dpau5jipZrkoh/COzPb38HsatZHFirpMzgO
QuRqtly3DkhtXK3Ld5NVe9cPCjfR2VpjNlMaKhQnM6ya7KNH4kqOAunF9tPo9L+WU0ohND8EFnlZ
wcYiWx3sjSEvJC1EX+TLAgHolTiSk6AhqDnw4GgEA1y+i3zR7fJfFop6GYHgI0G39XJ74ykFD8s8
p0dJcWrAn0o/fTLQaHWU4zJi7KK5izxR247nx5hf+tsmE9wX6GGEhhXJQVz2boRhCElUAhEui7mx
1WIt1aiRaZcJDKrn4tx/MgLtCZRHQJ2nZxMSZ4JCumhR9N83MT0EueNi5YsaFONLb0JpIxdVJ7hJ
3fa7MdfG0IOKNunmNbByr3ulHerxRj3PLhBkt2BsEOKtuLcwZSK00a2DaLHNnDmpmEc9WVBAzk+K
j+nWfYZUpwIH7T+qAHKSDBAPoCcIPQUFYjbM8qQ1WoyqTUYAosiR6tmHz4XktDt9P+/K3XRobO/6
meNs2YVB5jYsoygeMsywBHKxH5aXBnzS1w3wEscLC0zwTCCEUQ+1Qhv8dNqb8sjHHkS/TuaZSuFG
586bPN1tnux7vDYExkXfk9k9rRoXg9Sgp+o9CQoj8Tshs/GsU0WML+I3APdroo9saKB/RpLIfM0k
MeQwiYgUjNZBzTIX7zb3+op4FiD4iP8MUHTb7HhMV3XKWlSFFETGBAGMOBjTRlCm4tEaQXHrtw1m
FZNS9ckYZlkAkZxAOxqQT8PAMB2bB3EqYKGTHz0rbgVNke57/TqdUEA6i5BLnATm4jcwXlNnebdo
JRmDxaqdfPKBm3Jq7QuY9pzSvqlHD3hYwafl3K4XJhlfMfUaBCYIL8eudom9M+zH2d5J4eH6Boqs
MLcqmLHKhSRVHlhF5IzkJdEPetk6siKawOZcptvlsMXGatXb3BrVMVCjXVofxupTh6Th+mI43qjC
zZFOUzkdix07TiFJmJaJHkEHhTxEqvYKwXXBrnAcAQ19AygoAq0oCEVd3imWFE21nAGwkwYUV4uG
7J7yXogahZyvdWGGrnRzdeWDqRRQ04mOhQSOMstGJewlnUR78pEHEzJhMvpzwHWhr6Sz9dDSDCOr
keQRxaO/qNFWR7un8qbiFXEcDQwFlq5DIwrj0mwXq0w0JSrMDDRHJdlVWYMWa4s5/D6O93U4C7ya
5whoGigGCLMxiMgyboZhvoTqmoF7vjcepgglAdN4u+5r3PVokCIkkPBSkapd7tBUNXG9EmghWCNm
kuoQRALoCjp5qvqzNQscmxcDQTz/2xq5tJbMZpVNWVRQnN9+OgyusZ+98YnOaZs366EAVGd2i2ew
Rr7jAtC7FpL781wSxwoyAoDCwmNo82njkhUxLdw0UnYMq9QxkldFui/a/fWPyrUBxIwJ8RBI5rGd
gbSP4nCqTGCGlaNsv1Jj2cN1E7x9A00A5hUs5FHgiL9cRlPoS7hUGAgZx6emeSVRYK+gcda862Z4
Hrgxw74d6r4xxzg18UYrI9e0SycyDIFT8D4WMkHTwI6o6KQwGzIpA0QrbB2EnvoBCLh03Wez4O7l
rEKH3jsiKTomEDKkH3Oz55Id91Id4d0eL7Yjz8AMQYn4+ofidYN04LhBc2XqFurxzD0X6mFbYIXJ
Ublb/fK+/qEe7EfKkTv5NkViyE77Et6KlFHphc28oXUoDFoytLhtGZpWlyuDNp4xSYNCp+dLpxxv
1ypzlMwL9YdyFUjN8nJ2ytUMgB1Fu6HCfGnLtqs+G4EdDKajBkaaAkoEGGgH14jsSMIhc84FpWsy
iDrpBQU/Z4wVEkkbJQPlQajUJ4M8Jw3S2UZ1EmM3ADSEaDH/+0OLw2oh/bNB5YJy3eXywhB6Z1HY
gAqqzhzcvDdJBYx834umM+gvZ7dMB4U42IYJYHWs0GBbros6lPqMqqvsJhBzpu27HtVeqBreiVCC
3E3bWmPcUlIaRU2SDpAkL9yjlO1rn6m2FcbMb4xb8w/O2dYYE5RStSp1s8Fgdt/tjARqLSJRTe4p
+20BDnK5SQRM6BoCe/f+8TrAmYmjnqov843mFUFreXXirgmS6MwXpTK8JAOyGDqhPUro0OjMUYtj
pa5bymKi3lFhPqATUgcaLea+3GGkRtSH+C8b99scE7PKyDbHGtxTx0XHUMOwL/bGSfrZ7zTgufK9
/Hg9fFE3+OiUlgnRUGQ1Chu90lhr9WjGzi3Di5RnCPWSWxb1vsxVcAdZN72ciKaheEUHfNDfNhlv
UZuiUhFq8CHRfIM6+6G/CU/K7btzHtTPotq4YIls5lbp05rMrWQGWbGryLnunmTSOap5WpLHSBJx
3POuHGSHBLp1FkGTnjl3RmxBf3ke5qDsHiZpbxWC+5/79dD7R20Nia+Fi/PyJERd0VlWikSU7Cnl
x3qwXYhmBYpLNSoi7w9q0JAq+tscK79RSxnkGYtpwQPrWIFX1ByE0BVOIqAb6MtQrQOoY79X3ja3
dNcvRhGNhhFAlmv0bEdzyzuMmUPrO0mc5gTM5h4tqE+aqKTH2ypgxgl2CnzzCnuvdbZmDlGHHlyP
8oLx0Iav188Wr2SImIUqNxX0hKYx4wtRi4GhQk0BRr+jbBXVF+S7e9NV97I/PFNGVvP5ukXuijYG
Gd9YzGRRFrNfAmn2Y0mCVKfoycVJP7dLYhnP6qGoAPlGdMpHtHHmQ5HcjxhOskWzjPSXsnEJARct
UguCeB+eJ5jA6AZMzs3v1VYV/IyDT/uCwuDO872tHSbdGKdY63SpQgHodjy1CehDqehLB4ExPCLR
raIKeCJgItcmVTZG+xeCheyInJ7rVqnrYXasIGc75Tu5rZy5EY1WiawwK7PnWaqrylICjKtl65te
7KZOUKDmmbDweDRNi3Y4WTRwMSilJqmpHYxV7OtN7Flm86Cug3fdq3m5LnRDdEqCQlAaYW5EDY//
TjEwpDtn/rTuZ7P2x+LX3ONZrIgUlXhLslUCUwqUsKA8dxld1yLWwrTNkmOzfLHbpxbarcsfHFKk
fxTti9ADRY1LE92sz10K64EFlNhapE4iCT4YdxE6lYrHAiwAQi4tAGurlBDUDYNBuynnuy7cZ9q/
Z++CXJisyJiPlTUIlV2aIEk5qrOZr4EZQXc2ArmvLHh28GKZDSII1cCWY5aIyfiSUl3jSCn0YDDe
tOpBXwRpP/fvA26NTAsjgVAUvVxBNCd2BIi3GmhroBufG1NwUYv+PhP8VTlc4iYEZraO9kP2WgxP
108FL1Gkp840LOQbINljPpDa5kmiyMaKYjxlYe0wFRd64QGNWx9c6f51axyXujDGuBTQdKmsJDBm
or8ARuf1qBJBaZLzwS5MMC5lDxVppKkOA2O5m8qvvXn/vy2BOXeNMdt9n6R6EIXQUKocVNmcYhZ8
J156drEKuspNMiOlKKpB4hslB8Bud+W9ikpAfdAGRzoru/QYurNgWaLPRnduY7Aniz0b8oJhwgmM
Rll0Hy6G4ChyF0V0KvNuEhrnmbyiagcCUCPaq733XmcFeMYIEuimSnvIEQYirA7hZBmQJ/nbHkvk
Iq1juWhdIQMcpPjTPvXl1On87qdxn7gL2HjAvwulmb8Y/IqbYbfs8FoBPmA6iEheeBhnHC+ZvAMt
EYUYr6laLTKjmOhBK9lu2I/gGtAcc7adpCw9Vce0cmncdSNGHFUZPJDXXZaH1LqwzniTXtijnldo
4csP41v0qN81X/9SQc3ek37wb9yAz3BxV1d1Uyd7AhLl39MUQBYJz16KY5JVtqSpWiQiVZrLwdKe
cutslz9MIkgjOA80AwHeoIABvAot5hMboE9PjRZSZ5E+OlD4AY66iZ0qBoUtIf44vFRZK/JoGq+Y
/PLCJvNhpTJNJLPOMFof1fdS/aOUyqM2G4NLatnrTONhCM23vHhNgKt01HgIrm8s90SpOmTkUJSk
wmtMTpMlq9UYLQbS0wAya8C+HMEcDMzrjJwT+jjiYRgaPT8sWAdkHaEa5S62bqx0lZInBXiX4oD2
jOl8Ubuz9y1kj8FgLwjlnIwNN/ffxtjqcYUbvajTbgzG2XpUF/tGNabKscblZHbp12gQTY7wbifk
hoqM96MNoTLmLjf0RY/CUrEDRfLD6GAlL1Mh2DFeSNqaYK5z0866alXBim+0j3o5urXizFnsjKHo
dcA3hLIuqrsqwWTPZTxPpSpW7H42gxyTIsXy3DcEoxXfO9GML/+bYR4cTS2Uf3RmQUo7lgMEWfWg
h3BHTqUMosFRU8HZ5t1OKOVC2BwNOlt5j/Sb22kYVgIK/Aj6aqBdqOXPsSI4yXwDukWbmaAb+YCz
lCCNpEldGCT9owTe7SL6fP2ocvcDn+c/Bpj9qI0kAQK/XoMatNp66xnyqQo/ryKKCtE6mICgR8rY
LjmwDnL2K8Q9N4qay7wzSYscULvT0Mlk2y2ziVePNiVIf7qT1J5VE1zd852tPZsQ5Lr+yXgBfWuK
SRalyTRWDIlhFqldO3dEBXGNNXfIpltzkoHsH34umiIoQfPcWcMDUcNEjgEeACYErAXQWXYzZsfE
uFmMe5B13vRG/AfOtjXCnJkcFQmwy2NmpSt+zCFQE7J9uP7peN62tcBkWpNJakhkYhkKGF/gBrHp
rM3LkIm8gZvXbAyxcP7WVrQo6yknFcDC5k0MDd8kiA8FUojrK+L73d8bYzLOMELXqcLgQHRcmtCL
+zcNEuTrJDkVwpvaCzZIuCzmEZG2wHKqyyKDJ986dnuUJDywBBzFlSPuRmGWCOVKA6mLybjCgrJe
mQ2IO0vxw1r2hEAKKPKKVLQgjh0AjzFKRNBWJkhDL6+DfpFlaSY2MsC9fJTd+nPjxl5+M+5014Qo
mU6HL3xR1vvxMOFhD7lspAkgwMIU2KXRJqyspawBXm+t/bqe8vmumH5ddwtOBgQbYLy3UEDA65u9
GUC/HHehRoCnPNtPbVBCtIRg4DMLmgBgX1/YEKNZ5GUCRO3ZOmaQTcx+yczJqsPeGiQ9xvTXdFOD
Byv2o/ME1HPjLhjR/yc518etu7D47qubu28qoxWQkTk66s1Zz+6gJuJY+l2cCGgvPx6wSzPMAZMn
yPU0VaoFRY1cLvm52D+VBj24/mkVmeK04S5tMd4YZVVeJmUN/gj0MCm/FyTcU2c0nfJTf5TRXSw8
c3Lmz5qoLfbxeoRhkyBZBlAPR44x3E2RkkkSRlYsDDUoxY8w9a/7I9cAMlbaULfAXsO4vF2VoQ3w
MNoqnelYyejokyAQctoBWIMNEh7UnIj6oY+O7olVqIu6Bu13clx2VDpd2vXH4mTuZa/y/4F2Os/n
8cFwtdvgZlJZtG1mdVNvy1l81B7Af0x5vXYJBowm71090Rel/dwzjdtXAaILoRHIjsu4sSR9CzE2
NcSMmOp3bvlkfdaCya8dsJvclC/2j+t7xjtgeDwZgEjhRQHA1KW5WcuSuKo7ULiD1at660jsWNP3
Tvaum+G5xsYMW4msYmmN0wivi1LufInUD0qi766b4J1hyCmYEOA2gM5jg9Ow1vlcainaKtmpin4g
DoblnVqKhuoEZtiIVFpFFuslkQM1KRJX1qT7turoKD+UsbWzSUQidnyH+L0uFmUGWL7clBIeMxQ6
YgLuLbkDhrMVCPPFaFaKaHu4R2zzHd9rppuQq49GVoXE7oNlv3QYSDIP1GSpO+NRql0EqFegbAVP
HN5lubVJD+HG5pJb87AUxRi0Zr2vJg2lizwL9FEWxA+RHSZCxWpnTiEksQNLfVbyc5J3btL/vO6H
XFff7Bf9DZu1ZCkwQIaVQ/ejR0VtBkm7KYLBcGPSxgQTIxCS2qzCLgXj9z5xaJKmp25bu/Hr4FFB
cfItH3fXV8UplQPXY0NYhzbcAORgllVCAKdV55JAwXz1DDd76G8yF1P03vwibu8JrTErrBt1jYxu
BVQ0iO81EG7qu3ZXBcB1u6j3uIK18b4nAWAKoCJ0lGSbcT80kXpzbUCDabz0Hk1sop2JTCp+pbVZ
pIYCb+dQKeIRubHHumE/mLGqlGEQ/myQwaNd3zrzCWpFHmSJX7PmnAVUc0eEYBfaZfewNFs1VuD+
7Vt2axdgAcwe7FvwyDytbvPcfAZpwDcSOde/Lu88bBfLbGVWVX03haEclPmXHCJGa/1y3QC9otis
VEVrExRryO7BkXN54Loh1OvYTtGFAm8U7XNPfnwQo5d569AtyjCEPhFwFsw6qgYPcgzxa0HfPsTG
uRHpoXLeXWg1Iccw6KgNbn/mOaS3+qxLBi1U1/j1evaEySVH7hI3kYpvtha5XQq0eVY4XaEJXv68
tVHJLLzFdBMpIpMaGrmVtWMRY5y/ex7l85yJPJ7+AXaPkHUaGnh6FdAZMgl2ukpKCH4mZDUPVFyK
sqOu0K14l7oX6kHzrmi8isBrghYw+QB0SzSAzKeokoMqIk6FgZe8P8jxdyveNZWIN5y/axtjzMpi
koxZNaGrF57DfQFVxe8reIo0cHhd93JuHrBdFbNHSzQMEBfElLD2MO3ILjkiv4bsjeXobuGXmBoW
2ONumYEmuw0lU4D2mGOlduGMyVY0rNS7ZSc5IF7dUT14zc+P/6C2TkPPBwcx4fsYRoDMmcqcLm0E
kckUy1RMVPXl1cmOo+yYt9Fp+b7iRdTu68rFsIgsQtLRv/vBLiaL3vv8gIIzh85oJ3BtmhbE2yCQ
bpsOxr9DEGZkIrYC7gmzNEquiZ7/h2a/Maiq1epQ+6jnT9rwLDeCnID7/YDBwiVmYAiLTbA7OQrV
auiloFGOY/acd34fC5InbmaIl4lG4QSqab576CazGW3gLiQtB81xv1/fwLfgREf1lkQeJqHmHcUy
iwWzuOsCRg/0BrCMUQ7s38Zm2OqgWhgMpB2LdJSKylPW0JeaUbQ2XszAwxW6M0AxU/mZSzuQYp0X
A68UECGZd2Q/ej2EZ8AlAX6D6S0KqAw2pOufhCUVnl+gX4c3OaC3lFnh0q45NeMY5sOInlJ5ouPj
JcRRgwyy7VQtPvy09M6fJNt4h6BrBkydgu7jpclqBgNJH8MVlfZtyVboCHmKdv8H0YNeJKiIowf9
AfGb5mrUTgV6+KM/I11MdtmZarhRSvHupvUF1ngJ3NYaEz1yq1pxeDM5WJ+6VwU8GOM3w4sC9di7
xk0ifiPxYqMJ6A6OM+5MBMfLTxjX2mArbYbTRpnCskeadSwKVZTO7rVDuJs/CxZI3Y8NU1uDTJhq
lT5OMhW1m+X/SLuu5shxXvuLVKVApVdltbMn2OMX1UTlnPXr76Fnv7XM1jZ35z67ymiIIAAinKO1
vVU01T04Pr6spfQYmeCy1VsrV4A+aNRWhkGcy8Lp/74km+ZfuysoTNpSFelIgEWK+VjRW/vKSkEP
n99m1a9x/XxZ2tGF11FnQfEUhJdn+2jFFOerYQCzRomdtLmWsJRRoYL/B0IMnBuqwTRtZG47PIDQ
ZjURwt68JUkQKW4ichzy4cVGJANiI1DGzoaY86opa1PFBRjIo4oJNSXl5FRHkUs3CSrM+E6YPGeu
cSWA5FjKUYhIkk/q7EnTdzm9W0f/8pc68ouGhFQKKTxe6Kz/LWWzHNNNH8MZyauf9kp3a8yiOlh6
Pyi9BcrjNNBBSipzTugw2NC+KirNOqpvEmPxhZhPw9birTI/VNdAXrjOH9QS4DogWhLAxAFY5Vve
O/DgyGhzj2KVYpsPa5HvDd2oi6UUiiUKTSNI5u+FyUMtPzgyCKCFegK4x7NaIimRxKUAWQjF4auW
/FqE2B5FR+VORhy4J8gBHS2djdARqd8rkiajCKaxUce6tPZAFyASZ8lQNZK9yh0+/XcMEEzg7qQx
hqiuUjVXSaqFAG6zld4hyWe1H7AizYvRh2pho4ninOlIBRivq2CkRS2EEquBN6JN7K6yKMc9fSsv
PwU+etaBJ4IRvIljLBBZnNYOG/DhKPMdpetZnprWNz5qYBGnU81pbq+RzYXYO0r0IRdlTFggjJGd
3Fq3oVimedUxubU4NJgJbnc1gfGAbhnzB96PqgLv5DHWogq9Mc91IiNUo1UVTtd4Zd4AR/Bu9igb
NnkydEvi5QeHV2GnJGM0Xb5mWjGDjGa2J3BBanb7U3HqB4pfpVmSnVxNvtzb3Fn1g0Thna5MpSfR
t3EZSjwzlA/xLTBIfJAc2+m1cLO5A8bUedX8Q4+y05L+fRc688yc5yKRhLCRfynyHSm9y9751Qsy
sfmdPtSGdwJqYey3PsdIDfFnd7jPXYKlYGozyEd+jIpN2wbl3SxafcDbCeKdIP37TnSpNMpgVOgc
CL0E4vbaxnSPNaFrVuuPHC15p8ZcfKNKgM0H2AwgnowuxblMHBKqgEGnN2LkasY7Nebid4swGZoJ
9xmLa1CQJsx1iXdwx87l7ZIzSZXSzaIWj2BTI/4QVjVQfqTEShIr8rS7Ag8rLCItt/+CW+jYh/4t
l41xSS+P2K4UafcRhAuAzKt/5n7r0MgQVxa34nh4csTAdgMwOhGLGDXbfujaeECLP/o0OV1Iu3Vi
2AWdu7nNqeCOWB/7zjd57DNuBnVXrFbw2eID3bNtf+aTS340bnZLG+LSbKeNe9k4D42FTgNiuBPT
U6y3rho1jlUBeYqYaNasRZYy25clHDvonQjGQU+TUPbJoohAjKeQE7nrRY7mFL+e8BX/FfzU4dXe
CWScs2SaY7cO4HzVssoDavUpHrobrS7sUUAtfkAPfhnsoYicvKzt1PweLevPYh0p4KOz9uX1KHS/
/uAbSEBZ0Ewg2cjAhX3vbbSoVfGBwbyivSxe9oXCFBtOVwK5d8b2aoZ6rx7yVnKP7ihqiJi8wwwH
4BWZ756NRJv0mtakFtGqyeM8/9LUh8uK8WQwn7pDMXjNlQKzq4MEEpLITsavgqr8iQnhqQ8+MZQY
0J5nxOSFXDfgiKTupr5Fo8GbrPV+K60WSEdZkJxeeboTztuB0Q3cPwSoQ7+XVAEdxRYaKrlfi6qb
MJQsLvaiXstK546G9Z8+4JkQ6oF2YchcW9S+lBSd5eahTwNtKK7T2uS8tVjIqDMpTCDHzdcSVFMW
t3fL2zTov0pOCebx9MZwFvREKV08eQI8vS0/8dJrthd2Jpt+5p2GbTyrjaZEoGlAqlR8MUUL+8yO
7mueqmHMmeezqUvepRRn4pi4DmFti27KglRCxXjFAHAlDWGWZxyHYgyMcqAQJRuExRXTq7U3OhHG
UYQIgKA1WU60a8MrdjGu7Lc2OzGMNiP2e4rYhJi67pxi+TGq3+LxuZ68y1bIE8NkKJo8GHGaLljj
08PWQLol/1y7h7F1L4th49tvddDTAHa6hvIdu3Gl9cWw4om6uINDh4d6O88tine72ZHVndaA15Ri
otuZPCYVkuJIRiEPewXAiLJIlFpTynnV8SQwGQIQOuZZxUJsWM6bpVaZtfB2lNmJK1YJtoYxz8hQ
a31aXPFE563yF8p/9vulIXvrde0kDzrYTy4f1aHzezspdkNVqad4FUhiouBvPAKC7RH4aaFZ5ZzJ
NbZOcqYc49nrHkX5rIVFYEDDUTChhB1zu4RJGNZ6Dc4c7urt0cXFSKNkGujmwQiZGxWNUpbKZKT+
ob6ltLL/bjiUzXpeFdvLYa5UTNqlzdaNmrrhR609GXjuT9ZkS7bmmX7eWADk/cZ7IR4d214qY/DJ
tvVEKiuYY/qkkDtE/ZiHcHRoj3sZjMkvjSqYlRKB4cSN/PlGO9EHW+JkWZB9NhFDUkdFaddKeIkk
Rzc2h5InVdpWeQb0oPRTUt24v8vzT5et/tBBoTukYRcJ/KWizOhWJvOWK+ZA4Q3nX3RcrnpSe6zl
bLbsiEE+WIR3AWjmx8arnUT2RaMUg5zoXb+4dJ4yvgJRZCCdQFvBRb868vF7QUw62HT5tMwSuHDG
8oOJhiTQ8iL1LjI5uRq1sEv6MBd6JaWUAYoID4oFxGxiYfWkFZwY1ZBmbm6VSNXtKF05Qo/PDfiN
yA4VHWUn5laXmDzohdmkty29jQOUDO8Mh1iiRzzQEnPRpg+dCMq6Op23AaoDc7l1PNPgHnFodGaD
YujNEMSf2Tj8lujRYKcFvQS8QN+nTpoSF6QbYfHqlt3K5eonU/9Bkhu3a8trZeieywFDWpevwFFA
wyPlb5mMB5GVRVUrgJiFbf19Guwi5lWRD77dKz8bbhiWjs6aF30/JMuKkdWwa4Yw10Qr00Hxk7vS
UPuTqnodeUgljn2wGOV0jwoaKcA8pFyGBjurv3QN8EXNETPzd+tnFWNYlZ/ZMwCvKZhVAxrfCQh0
vlVYkm2e0ntQGnAZh84T4dffAPQstLnR72BBDKRCAldTUQIu/IX2Z1s/ckA964P8Cjx4/zkNhjBN
xRgzRU3AQ4Z5VzTROLcDtind4i+Ux383VXR2mIwY5mHRKhNJxkSfXPD7nWgbUYE+/FULFoHp9fyQ
MAKQAf0ANFRobNg9IvJMFsEQgmXNYrRpR0BwsyfzZb4uAMDEW3Q/c5RUp50sxpdgEzUrhwnJMEq8
Xi98rwzdH2PDAlJjcPmuHaulo0mEi4BXrcFctr5a46Ho6xmntH6ekYwADsJOf2CP12k5b0CZ+vd3
jpmqtZPFhDas3q7VTLLZXU+R3+v2FKLYSQHIeqe/NmQQsa3OABDm+EPjF7b6b+jYqO+/8BPYBbR1
IRjfI+bkir7hU+Ci5mqx6QQQxVjhFa9fB85YaVhYpviggC8CkMR7m0GQTzcAW6OCBiedu9tV90P+
pH+rUTJXfAOMCJ2t3aOrlFpZkDuFXz2g1e627gTCyuZF+Mg56zPHiu+//znMVRGXZtIrgp8DCR7l
gs5k4DUItvIA1j1LWrC+roYcmUcfHIMuBCiiCsbKWSB2o1cXYJTO9BOsn+Hq/AEVJxNk7NTCuC/9
o4uzl8aEfkC+ZxFmDPGK/A469rawpuvGSzzldmnsAiM2c6ieYnvweYJfi5RnJ41moQ4qAYzZsHQC
ADCTxERfJ+RQs5shKXXjwPTik25LYIn9rlnY78ksOYhtobAAk+Bf/sxniSk92Z145hbna7IVEskw
+Vgk1ja4ZnxHOk6h7dB6djKY21v1GxkzgA+4fQfsmzF3U8W9rAU7CvjqY3dqsCvbuZDOnTrIuJ3Y
B1wS+Ibcrq+72/ZDwkmzD33RXhSTi+bimOayVmKQ/Qasbb7k9b/iQLM3S7htXFoMaK87Vznl4W+C
Au7Y0uG9ePua7C7RNoL1oqBPifkEWlqQpjZXwOr0gUHvUdd3+cMeH51OW/LYwkEIe++HkrYBypMO
ZTcjfZjU9hmzPhwR5/kv9sSxFKVrGDkwEUyYmNWAqwtJD24A8dNHYrcPGd6a8PEuah6AFwJ9z2Wd
jpIZCDTwU5FaYeWescdYygoVq0yTawB3mQJSxCewXGJ9FNV27pud5rnM/d4Jg0t//wW1JAVQ8YaI
HDerJQq/xvSlAjETIP1NzjU7/pBIFUFPAGRVDO69F7WRIuljgnpO705gJUkoLQnSGullsfvruvQG
NOwuf0r6pc6UA/EZhXDF9jDbgWlRARkVgoWLdrsR1xMBYuz8gNWRtQ5kPUh4UFoHThpm+CaOuXpk
yltdWwUzzIF1moMbWW6tLn+SeWurB07xnRwmGEy6MIz1BLXUWPUbktqxVjpSzUnsz4sR1PB36jBB
vuhmcFD2iDk0mZec1I2c7KlyEhBoTa6A5djOx1nyBrDOy1aMWHrnd/kooCb0KBFpLcIx72S7clo6
a3lL0zfJlm7WgLt0cXhuCiAfKVaIjEn+9xLntqjjecK7uneTxB3txaMbs+hh2cmt6qoPa40ox7fO
A+cF+oU3scwxgusZpEfmBuusUEiPM78dau/yBWCnAGjgeSeDOcNlk7KokpGlDM+jC0im6qNmg7r0
RbCxoeaZv2iVs/XkIPd4fvPQSHfaMccoT5jVA9AQqvhZb0uTN4L7CFjol/U7/IRAhQbAJZAmMRn4
/uRUbZxXmdbw52Jwqup+AC/oZQnH3ngngjGOqC/lhMgQMaHJadgiHrSJ012tAiAT+7t/0Yen//DM
ae0EMmaRa1IypAT2Lw6GUxij30qaFQMeo/Q73W5WG/x5g1hZpsKZSzy8BjvBjK3gcV9UYwl7HHRw
Ry9u0nwY+9XWBd4EH+/UGNPAsHjU5RUxw1Q1LIKxvUTn+K5D49MA7oRlZtCEsiX2stf7uJh1HJqK
TSal8UtSAESPt4FJ04vzo3oTwxxVJhSrLPeKiW74CX3vpL4byyBpUidSfpbAmLhsioehGs0dbKGh
5Yw31ntjj4wKWx6TCcMAG3spPCV6YhW54Y36YyNwIuehZiimEGzmIBFhi7VCg5nOsoUR9nDwqeoM
mmx1+oNQ3ap9Dpjal/+kGtYe8XwjwLABRi1G7F8ZDnY+f83K1iBlroU6wCGXUnLWCA/32nDTbrrv
F57bYPPxv+RpqmyYdDyDXeub6krc1i1SXwFQKQo0JfqV/0UGwr6fziQxtr4gFdCjCZLEh3m16kfM
0KHFZLqb32DWZQET3PKLeNgldBJM8PFWkpkE6Ew6vSe77xo1wlJMM6QDncoWJzdfHDW5K8ZrVbE2
lB+HkQNodsZF8fsk374sdTI7idnY6HPSQeIiWfIDGsXfRVtyursEC4zz8+b/jO5jTBVJdhYsrhZg
zYtLj8Immn9pjW0aIA2AnoBdKVvFZlZyvdLC8jMW8+3G265KxLvN1n9N+Mi84eDjj/wmjvUC4iqM
SQdxtfRQguZ2+DYpXzfzvml+GeQlHd3Ld4Vx02faMW5grMpkJGKthX0F0GZhnceg1wxXr+r7URB5
yrHx70wcY8BYyYpBNgbtpLsiTAOKctB7xh0IVO2Uz/7NtGx+SwNtCgVtA+ymwignipNGIrwewrx/
nHNfjmbgUWAEdBCtIfaMLbeGzTZHDg4MEy7OpLI6AqZOb3vAEA7x7AjiN9X8UM05J5M4gxt8vRo7
3ZjLSOnSVqB4qaHx0p/iz5TFE/RiHgkpcHX0w7zZfN3XH/rwFcjyTgz+Y0p2piZzN/tlMXCa+Lhb
5w6iJ1TOUISXjZN9NJzJYPoqW1OOeot1KjwasIuInnpKKQqd/CYFpn8RND4GBvhA09QsdoH4TCoN
Zzuv0zdtsdQAgw4p2+XmJPYyWIBcwjuFNvGFkEftyYTHM3nUJezkDZkk9oMAeZNiL0phr/J1Gjua
HAiR1U8Jx3KOHdqb5bArfHKu1Jm8QVwCgp/fGajpUiZBwS/cwjc5O79s7ZxVj4U41kezNasB8uLs
SR1uS81D08UGM10tuwZ24MfbUrgvFE7hg3ML2Um0XsgybUhxPwpSeK0KmHAyPuDtwjNRJsE+047x
MUO+yFOMpBHzRckPxVmCzc++or0Jf2Z+5FwHjmESxrPUwLsu9AY60aHa8pHWiXN7dIxnilfAj/f0
3124B4RxMfUk6ENJD85EYzirF8tQfnE04olgnMg41WmyIJWGLSb30Sc8R9Dom4LtVpQcCoogONL9
ZZE8iYxLGScT903b1LDZOivXr3Xly2UBxzFud79Y99H1zSjFOKXBK0LqPigMWPKNkpAkD7wKKU8d
xncAuRr9aAJ1tvZ5rj9JvXdZG+aZwJo3O9PULkYyT1jcAvEu8PrS74lMy+bpvYp13GH6eFkYW605
k8Y8jxs1b9WZ+vvBkzBilHndk4JC8+BqYFSRHzNfcy9L5KnHZlur3vTzAoHN9ISh4hH4vPJyFavB
Qjh2x3O7KuMopHnqGkJPSiLgbc5ukNKO5Esm5p5CblMjyMx7uT5JAG2WrnXDuaznP0jHyAWKOHSX
lJEO7FPFqCpdBdAJTRUqpwb3rkUwlttZxSnCiIl9WeKxYb4JpH/fBbWuVWq9EFQ1FLKXtX6QZc7J
/cM1exPAeKd83Kqh/K3R5kiW+vR70i6ysqvE1R4va0P/2bkrfBPG+KkWOBopZi+REkgxpgeftdG0
zIoj5B8i5ZsUxjdFJImrbCJqWAJBC+ejTi+aIjVhj4567sppPLdWtUpy4aWVARIg7KyDrLlOu0/G
GI08JvXjdy0ljUCuiQ1WdnhGMYR0MAW8viQQiORm4rXS8AAkZn8Rt49qrXhxj4ZMC4q+LuKF1cPU
fSebcaLNUraNBMSVcMQuMvgGZSC9ocuk3PamPUxVUG6ejiWBy6d8mIjthDLOdG7XikwahJbtN7EM
2sgFT/wsydYivvQJx7NSk7lkUoyG0thJZGpxIzvjm5l83JTaqsj9KnJ04t4TRqlqaBf0UDDGAxbi
UxoUnmBjJu8jQMjB1f5nj4K/LZhtTaoTsq48hTCju66TIF8+LAIvf6U++cKHYx/kE1GKXi/w4Qav
SS26MCm41dUIaG7AzKceryt4XIRASYkQgDZQ/Lr3nqwdp03PJmR4vUvXQUtXuTMeVC93tXvpsfm2
oK6v3ckoe1NGpwhk1SgQPl02zGP38/dPYOcxSL1kZKNPSm1yjMFLlR9JxolPx5HwTQQTelu5aIH/
RvPYHrs3sj2noqUQeJeniDddfmz5b6LoAe9CA8b0akmiH7QuU2ecRbcEEzwmge145C0PvjICnhvL
mywm7hV9NC9FCVnrg2gvSMZSt3SBN2wp/nCiDezKFe77gFfooDZxSSwT/RqsosUjzQGj9TS23+P1
ASmhpdRX+XKvrQ5/ceQ43L7pSS1o900lQPdJ8QI9s7D7CA2D5kn+ob+IYGAY/DVQf1RcevPje/gm
komJhrIYIsgmkDsBpkX+NLz65rR4EOarCJgYU2oJeWx1m2tkvFI524n6K1F8k81ESnRvJrWhJrQg
UcTGz4nm2ZtlhOZX8xMFRtKucme8agOFW+2lFnPpaBm/naNNms8dRFPCi8Su8FwhIZ2Owpe+iT3e
kBs7n36mKuN+kqwQ4hjrLXj00WoEsBCuhqvSL7Bo74DSwl2DGZiu3y87nH/IF//3gTEH+t6e1EY1
E3X9S0sN2LGCLYets2EmHt29kIel/Q+pz5s8xv2A77fNtglaatUvwWiuxiK24qS+0otvmbT6pYl7
KzZWPoyf8v6Bo+zly4Np8vfKRhKYHNXfl0fx0ivpKr/pZ/B90h5x5coB0S0e/dtlj46J1/cijdxM
xzIBx0O3PIm5YG1Y8Ip+cPS6bKpngPt5JqQY5MMhds+Gb1oAoXzAsPWH1aODfNUNL+XnGg3jhDD5
OeKEcYiTl9wvIX33Ugxb43n4V6DNxwnq35EZsyDvP6KZmEZR0pjVVoCnVD4ugNnuP0TALtBs03Ti
MXOb/Nvlj3o5eJ2BQzRagg4MhkSRoz9jW6Rfn7vyV5nzTPKyc1VFxstkRjJoM7WP3p1d3PpXxig5
rMMWjFHc8UOeoTA+plGB6KVGeKwV1zO2tQv4NOCWo+D5GwqCx4P0Os74zz4UQ3/vD27S2oL0NT7i
eloc6rwpchP8qKMG3TUBLGaOLpp0m9/QvdE+nPzqZ3VKAYJcPH8yfVS7fF7iyjnWV/+0i5/KpgqD
gHGOEMwnVw2GX61Kba1Jir1NWv6weP+3t3vN2XfSALRvaiUG4dHHQ8HBHu6LDxS9SsLmEQkpChgK
waf2enyeHcUVwvop4+3o8PRl/E9sJplWJvgFiQKozNQhIuBGNnfsOGXYf3h+vKnKZEJitLVNR1VN
ukDT3QjbLHX1OOhOAlCaGMQWlUNMxwQswH8nTnjtkWDYlAJ2AvOMbcx25jLXWfZKpEPRRszbAo1Z
usMduZedwnE+sns5MuFrzcDXA4YJWseUbwZHtrfrEWsDzZX4Qfux+RQut0UJS/mi8Hz8YezaSWZi
V6asSY6BUxTo7jSMaitB4mArz6mvDbyHcryHuLryJDKmQ7K2aYG+Th+Us+tg9wqJV3wjh1Gwegoe
P9Fmcb7uYbDc6cjY0CjG6wo4PWR73ylPW37qrohluvQ0NYANydYa8KbweSKZUGYKmrqZOT5rVH/N
6ltj+lFxIT0PffxOLSZ85aVc6yUtN8h+5OvBErTP9EUiW4lb2H/2EnqTxr4h52FQNyz1wkSjm7r7
nAt+rHwUoi/CDMI2LM3lNwaWOqPASO+WDPy+p3L+UFdhK3L6QZwii8lcFaKUq9RQgx0a3c/11RGE
/GpRMFSsALxGQJ13K32OAdH/eRZvdrozl2SMJ1CsUgOiObRsU+ZY+V734Qo+8Qryx0nQThZzPRYl
VUc5xXfuwXVH2dzTG+mRxjHZaXztNuWUBrjymMsxrHHeCCn9nh7BPHjhEcHSfig+VqPs7icB9kLA
+ZrHDgAgqqKG0A3UxffReyjatCtjOIDqOQvLW7o6EPvCJ/kjpQWHc7W5OtL/eHZ+mOUBlKSMTSm2
E5WB0E/rMeIYajerb7zkt8SluBxodF9jT+CrfNeG9b8A0D5UdCeWuaDrArbUooHYZH0q5c+pYP/J
l9wJYL4kwaYs0WucXe9eGT6Idk7AWreNO4oShdKIxTPOw7u3k8dklWqtbXOD+ly4tGHXKXavPWz6
N3PzIhWImRiGuKzfYZKxE8eklSWAQswyizGIhd69freswTjZ68jZzOUoxbaoxFyJq1SBlDFyNdXR
24+Z9jK1g9VONmbEODodJzRvSrHTgPlC2nUkuN90D5hm5suV4XzX/X+VmHO+oMo4rgSM7uA+xYHR
UYTuY3dXf8Kw7bXQWxh/shU8/vNvcWKNPLji407cTkvGi1Uw/TVvIXjwemxZoSsbhRjxED4vpz6E
Y/H7b+W3y9Zy/JzbyWQ8mVK246gbuA0T2hpA4bPnUnSWfLT0oXZNQ3XLcXLypgdQZ+pwZFN9LngY
lYn3Yz6AHTuFvo1DaBcaXLCl1V3lI2pJaEOH+R1vGYl3tIxz0bUKHY4YZivPxElK1VJj0yr7ygfS
Ik+7w0xj92UZPzNVSjb3OhwZjX/RibakS1u6BdGBU94pIedbctwmS1dY1ECkLKm3JjfCB8WjiXAE
4BU6Fbk62dW/mHLmnR7jaJa8UCW1xOkJQRVO91ugii7IjxFy1wAIB/o9D3WD/sML5sL2OcCPNuka
oSru9spLj7cwd5iFvp0b2+owy2ZDhgQbiRZLi9F/u65402os5NDv+uJOBuNipqU2MA8EVUa7COmK
EFYzsPOc36yZZX5VHlVsW2WWeircOSAzJxk8fjjtpDN+phmUfK5EeFPKjE2xsDMvD+haiOEIN2OY
uGaoQ3Ry+v9+WsbZDPOkmAk1mUr9LinhJH8kPMg23ukxPmVKY2HNqZFUq3IyUsOZa+VhznilosPk
FqRRCoWVx5Aj8wnHcZKitaaJfRj51E9vPmUwwYLwnw2nmoYI+hKK7P3abdnVLVpFzjcpRYOa+F2I
eRB/eK0Q8cBRjm/XmxgmTcGSizzlDWoG4/C4RN4gYW5zEGxN9Pp5tWPJiidO9+v4qN4kMg5EJUtL
mgaKxcK9or208VdjTi2OXzz2Un8LYRfI5LKq87mHkMlTn6kPRpfGVX0FkCWU2ZfXgzoOMG/imIcW
pdkpAD6thim4X9RA254r3dkAMXdZrSMx+F8U+gL0itjHe/8ayMo8n9YKRd+BFLaAvd2h3ALgPF/n
y+NlSYdPHUz2A9NGlYFvrDBhDPEywUwaypSiTx5+b1V1AZjHHf1UuSmXWvGw8wvYEGxkU5lgY3mv
2hLpcT4CuhdlysmhT6uYADiThGluvTqqV/PXrl5bP754pd6b17VoiZz89ug27H4FWyxtUkkw4xy/
AvzTHm03KSDH4I+9Hp4j1iWAQwgsbElnPq4KbtksBzlduGwJurF3bfRYzmC7Tr5cPkX6f9jQKe3k
MJcbCHMSkfOIhITCOA+/Gtme4hsh9ZeW8+EOk1hIAn4Zmg504fz9+RmxJpSkzXCrpQg0H1tWGMAH
2rrop97rigpkZZJ9VOe0F6wh7bTbaqrEyAI0SfRhMmr1h2q2y+1AEnSl+pUb+o7cAdh9RZPCnRPA
YL7/dZ0ybcJa1BivnDRLjYybWusfYwHeLStDMq5f+0r2ctLcrHXqZ3p3aqvJMgcesOHR8wlwjUDZ
AjweiqWMkTcFJm0WhZBwagNtxAay6sRA2K3lz93gLTW3mHekNvj/FFHEcqSG7hOjtig26VZXaBvX
1vyZ2MBqfey/JLfJ4+Inp8L+k07bXh7zmdNkMtuygbwtw5qbfNcYV5HkXrbpw7uz04m5O02sdSbJ
IENJejshud2P2RMRiaes1efLog69AZEB9Q/OC4JiyPvPh0lmY8pimOQyWnUSdsqtiVg/o0FEXEP4
mGcfL8s7vK4UAggLz1jnYwcHkQMsiZbCShs5sefifkncOgriQbWU5NefiAJtDfD4AQ31Ckawyy5M
HSBzxZpjLmTc2hfN6PsUexptdhUlCaYlUymN74xsKArnstyj4E+w9Y/dLcQlhb0BepYoRhlNSDew
CqcB5z0TrGbh7DId1g12UtgyBaA9c7kcFiyjWOh5YZehprhCFsXXRPk6uKzSYVa/l8YEf4KxvQ7M
ugj+n8fPgjc4xX2FOt1gYeHaVR766+1E+Y5SRw54mfVxmAaXE/W6KKqyA1MDTjdPekSS4XtxDbIq
t/bFe/lO9Re3RkOC95A+tFAwpFCbATgU+0jK4y6qaXISghT2q1GtN9Kk2mZtOKNcO0o1eJc/7ZG1
UEKW/4lj3kvgQh5G0AWRUDfw/YjglEZi5YnJSatobDoLk9hNokvPQC1lc501Ss2ur1sSjlLvKuly
u4rE/wNNdiLYSLw0cp6tENHpn9DAul27L0ITc4QcuUYZF+sVoRewRvT0dpeabMQUcnjHsBPFU5PP
FmCsr2XzpW55b/Kjg9lLYtQZkgbb20QnYQMWe6V2i/anyK1tHBnbXggTLets0OMCSPzheBpBm0Dc
/CH+pDVAOV49WnGvTlhKcsonheOGj8xhJ5ctOMQ6BvFXwIiFyvjcgLSMty7DOaazS6RWa9lgbfY1
+5uGp0ksbNLc9dXzf7c5gHYRwF2bANJgXwuqPJVqS6OxjuKlBDTj0iMFR8bht3qTweJPVmo15utW
4kE8JaJbrVrvNbHOw088dOg7VVj2k7Gt1V6j+dtsS157W2EbZ4HhITkffEWweM+5Q/PeacX4nWnW
x6aggXiJnWL+mdRuX4WXD+fQCHYimEpCtoG2Vs1xOKVSWcX6a5U/ZCqxptl0Lws6DBH7b0ePcOcV
QNxdAL4NR6S9rMCJU4LSnyzxbgXCNZ3h5fU9jpKmvTj6bffihG0tix6KZQCBBu2pr/oJkDt5YnhH
RL/vTgxe21qbxhATV644oDuQhmnMm0fmCWEcKp5uCAsD1SV1M6W0xM436qfL53O4Xbr/YIwvVcRZ
NwSdXqEQuEtADfqL/Df+VM4WxdAUgznIn0rUV3VH9gf/D7h56fQGkghAduGpgMDOWGOXjtUs90gH
6bYbbbTQorUY0j2qigsTfjhmuZfGWGQ9NXXeU2nDdw24ZOQrTVuaK+FT9nmlwHPi1RjEnM98OJ28
F8rYZaFPRWbSjFcarSos7hWMd2ZO5MihcpMBkTW1Iku0kgflXuako0dWtJfMmKo8dgC0qCDZACQD
ASkg+vARz2UdPsDB6YmuLTYMANTLHGEzNH1nVCkGEJ0KxYsSC8oDILwmm64d1XfVDQ9958j17wUy
pyhJQDIqIryOokY9aUN2K2BG7/LdOPIl+2c7o9NaZ5rYjrgahfwzjW7z9MeaYfcAtYzpKVFrK26c
ywKPrWRXKGCUqjqSJ7oCz1+7mHOMgxLNbzmzxHCcQc1Km+5iUNgdHi03vGGfQzPZiWYMlKA5kBUV
nM2sOY3oVeaVNHMskboSNtHdf0/Gn22VovSkgXZ4QVsG+diC2wTsDUbqFLEnysHlj3kU4vbSGMdW
kSSPcxWnlwGWhjTXan9vDoUVEQ4GCU8OkycWWl8uigI5QvIy99+WWLUi07SbcuGYI8862MwQDCpz
N+o4Ikrj1T8WwMnt/fJGfVweB7d5lIPkkxRWP9tvlz/kYQjffUk2YzSzOhenFhpqnyi+OKZAMHim
XS8nuvzMx8nlfFAWCXCdo0maaPqDLn8rnjYgOGa6/WeDtwDoU1EGkAlyVObhXFHEcYXAMS7fJycO
pAB7GwQwh/S1LDgJx/j/4fTexDFZXUHymTKFYZYGL+Ut3IB/CnQRvwfisGYJfufPV/jbDa8jfHyv
38QyToz0wP5JsZcRrnH2YYyX0EyH+7maOdOfx3f7TQzjuRaj0sxixMcEFLgjDx64NqPREbQvUVFb
YsGD1zp2zW/iGG81VfDLW4ePScmupMB0Z2/D+D6vwHH48cD5jTctGJDRCHuf5imZmGTZMmlhq0l3
YpPfa8X0ILU5x1Udol8oKFygTGqApkBk5KziVgA0qQE2CybJXiHzPopToLudS57pWg+qpTfSl9Lk
xBt6KGcOeSeWTQ1qPc7GrUPTGeil4KLJLfTzf1z2HoefcCeDcfrRuvaC2gB2plWvzCEY4gWz1t5l
GYc7JQoIldAb1YCxzVK/FLM0NMoCsBk1ra/zFVDN8vScz9KXHCAwSlv7s2hYwHp7nlbVThqemRw+
EMH6qiiiBkZ6ky3hLFnbpb2OD6l+GAF0KwWRUwXa3euaosPrmXKlMZGtJXrbFgakZde/oXWij407
OhKou7AxwLGRw/NT8X5HVge0VLYnlU0oT2vUNAsp982qtYxqOelpygluh05/J4ZxxvnQTz0odDFm
obfPbVq6abE9N1rkjcLA6QDzRDGOuE3bREYJBLNqdXKtoA1krMKHGkztaIVztDp0U5pJZydFQIrr
9ALunolrUiddm2H0IFEfcaGNJUBT3xKMJwnYIZj95T636W06u9GAlQZRlgrgPRZ/rZ/EVhXiXgtj
UtoR2JbmoM0xdw/6WexUXb51h5bxJovFZV0HVSomFWaYaFsgzo+F1D8oES9+HfqonRTGMCol/+tq
Lfl63Znqw9ZWHBM/PKWdCMYgzDqZlnzDR1MBQD59lk0s+2hWK6nWJk32SO5KueOI5H07JipX2Vqt
aTlgTMtw5LmxUOMxZN5oH08IY31duUCpDHrN4zfMDgOI7/9Iu67ltpFt+0WoQgb6FYEgQUpUluUX
lOWAnDO+/q7W3GNBLQx7xnOe5pSrtNmNnXqHta6NjpPWbBoTAJQlEFMb0icWByBg50ZAZUTJfD9p
feu2sVlZWmSgcz3JFafRy7JGvM0wrbodLGNDMQ3xoAs9nW/LZEvaCZbyBt3Ue6GrO+RrDW5b4w1M
ni4omCAaSf5JxWIr3Vn/DCaqYSq6FJQZoxCqRxs8xpmGbQDO3sn3OrYxAHrozWC6xS9wLxvd1n2v
BTO+Px4zkzQUxiQoboTle6+gJQhIDPn5spjtnN/UdQI0NRU4qYyCVnJNiJAn8Me3xKJHi2+bY36i
7K9YNbnnxrRNXV3JY3S1bpEcBQTySGTpwOPXvggWKBkxTCj+EB7FXXRMfJ5r2XSWK5n0N629szrW
KTCCMPkaOu30qAa/4vF+NK+M4vHybfIE0Y+6EtSYQo31dAiSlF9m8jSaeGjoXtCF1thxIs52crA6
FKOZHYnLblEgSwu6fVoGp16VXDPKLUnsbCJ/0dPlasDjSlaBMCjU00HQCo5PYLHk34xUWf0GRknN
KiuTcEHY06zoARXz0MKCKMCRI7u9Mm/kHwNoRhtv8sr70qkjFDN4VrJd41v9AuZRXgnA91UF3EKC
MspdeUfZPQVX+tq4prU85U5lY9rwT3z6u0z2eT7Cn5djQEdTO1coU2vJv03cVXxqd58C/EoIEw4x
IzqUowQh2al40HbGsXw0rpfb0Qks6VEQ+Hy7Ww5n9S3Z13hfLliaBtYHCnuo3julR2zDDn3BXm5B
7nCI/KmyMpuH1sRxByxmrZlhK7wyccwlPsWinUJIK71etsrtmiXe/TKe+aBfZrdbgJNcRWqDmVvN
0r0IaEkDpRO2pzvFq66xyOzxVs02/cBKIGMXeV4B2QMjJId+Gk9CF3pm0XliJ4D7XWhfuynkOQOq
DZ+0ZSWQMYNpiiXwhUMgRTCQH6VjcTQ8c5d9DXc8yNjt+sb/ZKGQz4yr6EYVyZL0dpuDAyabK8XJ
/dyj7Ouaj4Bo04AY+WLISUO3H88rwaxJpGNQqjGGbxXwFYK7whYfE4AYqFYOxgq6Zlfuqivjxx8p
jwImJ1CNgFOSDZBBJibVjCdnClIVjAyiEmcbLuZkQZMIlNpjxA1XWzkHJo9+S2RCpCGXndBXkAgu
Y6sE7bSZ4kLz/iVTZ69PVDto9N3lU25lxir2+A0T7F8akO4+Bi7FWHJppCk+HX6nlKo9GkL8gcQt
a1+LYe6yL8RSCUuIaebikOeKNzeTF2QSx0Fvgiqv5TA3GAVDW5gzXn7LOX7Kv6l281LbDwmor6vG
6h3sRbvVrx67BOI++smDI+Qdkv77KgkwumXAhCleuKN0O5qnPOisqvh2+XvxZDCJhoAiRCuJkDFX
3xsK1qpakvDrsoytgLC+RCbBMDOM8fe0+kDKq1hDE+RrVrhTwVsX2PKVazGMr2yUNg2lAUdJTuUT
ZfSLHKDYPxuP8Sk/UKgOioK53HPJH3nHY1xmVMeAz5Mhl1aFox9Y63RSL3rFOMsM3U93/VF351fe
FBfnw7FVlh44E1HQUeUAUJI8tc5U1W7SVpyAwLlUFvsgqidFKhsYQNnftfJoGViaGbzI2A9NwXPL
1GjZ2LP6gG+J6krf02mZWsDGoUX+hEn+fernYPlSz9Qh08Y/rwPJcVVvD5qVOImEQ1Srb66KVoRj
8D9GgA3mlfo2P9RqgpDxiMIYtIGW4v01iE89ev/Z3SAeLhvY5klWIhhvKGDGvgV3O0SgcdWSnZz+
yjRs/hHA6atfoiayxH9LnvLpWc14xkQDHiHaE3RhIXnAJA0Wbqs9uR5srNs61eN45H2uTTNbHZLx
htO8iF0zom6wpKJVxW6TxVY539ca5y3CuUx2rbKPSdpFJSr4ZXVd63arWb1xI9WNg4F3rThLwd3l
j7f5cAaTJBJKETz1qP19dPMi9trDOEFlJ0MbvH+cjspdfJK/T0CLG/fYz1heOAKpxn2ys5VAetMr
xVfzqROkGXZG4SgoEWP8kzxSiGeQA+x4EM/b6v9+Osb5y21MqjKA+qftTpmeBEAZCsIfrc+s75Dx
/e2sSVIl0yNVtj7bql/tpv1c2HJvzV/UL+Yuvhd5320ru1rLpIq0usZJU/M2QnvgoJwp2FfsYiuU
PncMNz3lBAuNlBQRjQVg5SlW+Mr5iJvO8vdHRPb8UXpUFG2uN2/2N4MrprW158hBE9ktYX9NbXHr
LTyBTNIs6mWrhQWOS2kIW+uNd1K7jm3KuVbu8srhIQ9d1hyDTSXjuCqSMIHmmA1Gk03U7bLjWHuX
73HzI6JRhx0ekKxiQvjjNc5a1ndShTAa5q3VdZMztsTS5kfSYQMhulISHr7P9vT1SiJjEJUoxyRo
oKrkXgIMuIyBIqAcAtdIvyn26CYflNvJ/QuehVdv2Ox6qSvZjJmgQF2pbTZiWkTyx3qX9DeF8kOs
jwGZrC67F1HomI/aMFiXL3mzxLSWy5iKIfSFIcz4lPrV6NKXT+qZp/TwhjPK7V/TyPPJvf0+JKhl
Pn7Sdpqx9d9hZH9qQJN9pwqcxvVmqej9NJj1/iigqHowImewhKJ1u0Pp155quPWjgXGb5UlKaQ33
Or3nfbxNc6Bs9xrBg+4TEJ3SiEEShIhLjfBVAVyb8DX5k86dqqL3BJ4amIPJ3JweqWI2VolxKMLC
StXbtBhs8DpfVobN+LoSwtxeM/ckzwfogkHGvdbIYDMtpNOAyqpnkDR1lhSpZjm0gU3GOec8EjZ1
YyVc/vjp4nqY5UrUUcCVRkR4UcrcKhqz3eUjbn8q7MOAKEzBqAhjZgDS6VNZKORDHB/kwpXEh5oH
D7J9kHcRjEXlZVeNJAfOitLGiduh5OAYAsntywfZzk3U32LYxZRwgNUuKZIu5VzJVuBLe9MB0/Zp
sZM7xU13vCizeXMaeKDA8v0GIvPx+9SCoeYCuKMPY4zpKG+Sz93AoWDZnF/FSp2K5Tps/oPL86OM
RY7lrAvxpElOBF0Y7RT7kbMcsp15aPbtLj2MjvY4YB2lwiRp7hTecnP5Vje/3fsPYM0smXozEYCi
cTD0R31yKqRE/1IAwhnchARyVOxqoh3z8YR9GZA4lWJgYZGrZrnTB07Q/LyZTwXACWlEJxI6/YyC
D2DtwuyO0Hq1S86Ns+y6fFc4CRbzNXf8Itmikz8AMO6h5LZ9aHT84NwZyczH01sCfKilT/xG/tl0
roxJalHRrbQF97XoXL7GTy+Oj7LYXQHA+2iDNCWxr8m2rIOKtXsi1bUac7zF5+jIyGE8IglzEfim
Yer3vuiHe2Wv3lRufpgd+urlhRHeoRgPqI5mHCttlPoG8MsFtXOwVncFGlUrb6Z/O+fInIt5llbF
VJTNGCS+vhwA62Uvy502LlYdcBFa6A1d0ApW4WU5K6sZ46g+hTmgRCupDSoKpKVo5vJcIk8WdWGr
tD/Mwz7LsPztF/LiTIDbzZ5JcmvIriDeSvFeaF676Ln49wNLzGXS77oSGycDaRIz7bzG+QtaqLwK
weKkYLedxwv8yQkzopgMdQqyqiJ5jfZp/EjkR0JQyQpnzj3y9JBxIYERtEQAGJqvkfy6LwClD9R+
7K2OsXvZiv/GvDSCtAnsnZLC3BzppiIxC9J6FOCmO1RgiOuwpyC509U/UA+aI31WxXdpzOVVURbm
hSYkPn7NzRgOz70ReFk0u7Fh2oU8+6KQPWZzdtXnPSeubH+3d9HMlc7m0AizLiCc6QkqxaBeGK0h
3F++zm0H/C6EccBj2fdVaMKoKyyfjwczvNLjG0PytfrbZUGfa+9vavhbEstFVYDHIpATo/WWM7rC
NxTWTbCze+GOuLnX7sDO5mv2chWhSpJwY/S2er4LZ3yy1CcRYG9J4pey18QV1PJrVOdWyNtA//wk
Y07J+GMpKee8KBBKVU/3New6tbv6oAETmb81Q7//BdVUGX8cyENftkkb+uU8e2XiAXEmGQVLS23N
vJemjJOFfH7pMkdj0hAADyoDBqFCf7Rr044i1Jpy4AeFp+kIOh2kCOr94su70pmP/A7R59SVkc74
aaEx8nIq5OAAWJi/RtD1GyHzJuB2U6I29Q6f87LGfn4YMiIZTyNGVdKpwFz1W1f3Batw2sfpOfYa
PAxBPbNv7Ky2uMhon7JJKpSyGII3XhFNmXE4U2t2dYFBGH++zZ9mtBbRklZfDBT0qqf4R+lEvnx3
+ZybLmAlkfEzqTSRMhHr2E/i9KgmaLXoYm6Bc92ai8Y2p+D2srxNWzQxVK1h8l4XWVQ9XYoFodWp
Lc5no3WA3l0nj83sXZbyuStML3IlhrFEPZzSLlDg2YS97CnfA185AnZYV6zxZv4SAE22vMf3q4+8
vaTPfXBGMGOXQqNkldypAbBel13mAcDGH73SFmwJW/G5t3jijs4W8CDZN8PF6ryMeXZdLBZig0Qm
A8xzIbu68BXFi8uXuqmcKxmMEZK0CKdQhgyleCnGU8LLInh/n7G4Xp6aKYuz1Cd1tCsEdB9Ezvwg
75YY8xIUDFmYsxH5Y5O6gxjuAvPQ1/eXr2k7R1ndE2NSdZxEvd7jHMa5ObT2sh/2kz9jRKex/wDe
jNE3JoSH0yIgHcLzcE6elQ6b6eJ+MH9dPhHnw7CjTUNd9aMhpDhQCmAa0Wp7iaNam17o/crYHaNl
mY1WqKrYB8iUAxhoG91QazKPgrSbeZthHCVgR5oyYcHuiAA1DrpvjWQJ3WJVAserfh4u+vhZ2Akm
RQHFTjTDzQH8hsD9FLvySn2Jfo2l1XxT99VVdNW9XP5K20FydYmMD4gAIVqENUJ050i75aG1Q5e4
4v2CF7x5LB552Q7Hk7NbF1PbyYI25alfyyivp6C1gEPV3JoLxcBTP8YvoARshkUGFU9Oy3cDgGqZ
Y9yFngxePQfbWrvoq8JJvnlHY/yE3mVmvZAi9vs+P6mGeNeggmkOoIILUs7TiRep2PJL04ZhB86g
1FevItnKbnqMOjR79H4xF97vFB/TYXbysz5ysZY3HzcrdWE8hzi1wBjKca1LHtrREltz+dh1htW2
9pBjKsAO1S8Tr2DM+ZZsGWaIiilr5iT1MelgBTlGxRP3shnwJDDJvhi0mbpEUEtJAYBsua+BVHdZ
AsdZGfLH1zswYWqwYiJlkvVjWd8tSWuFxI/LvRhxypscV2UwycQkdjHWnqCHFbkKmu+TPFiLwdF1
nttg6y1NmxVIlvDIHf3uNByWI6hmd7TigllvEMybPIWnP/rTy+Vd7wx66FXxYwhqszF0RBPRM+7f
wP1udGe5xrqgpwIzljdbs/lQWoljvIc6RjEhYYeHi2K4FYCFZXERrVkNjhE6CNYiiFbf8diCt5UQ
O1OASzRBS0H/fXXGpVHVKC7w4eZWAXyH9oLoyRlt2PZR7yKYa6zVfMGqjwGi7K4qrtV0kCw9ivpH
eWlNe4jJ82Wl552IuUak84GJ/k7om01qRdN51vb/TQDjc8VuKWS1gFUJJPuRm+NRHCvvsoi/UfX3
O2Mzs0gTEaWQmUln7UxHGksbm4mO4mm+6PAbILw7YzysNgaTqSVwdnX1VIDnSuVRS277h9/nYXew
4noiqdKWod/L3as4D1aq1b01KQOn07ZtQ+9yGJ9aGEadijlilD5OdtK+DHB5umipzZcq3Gmh/98+
k8I42GEAHrmk54k/gAZkOdE5YukuLTGDEe3Lc+BqD5cF8q6RcbOa3jd60SESVlXlZjHaRipUI+vc
y2J4t8g4hUYutF5Eb8AvSK4686y8zmXb2H1NHsxaEGxDq3Jr0Hpux37b475/PsZV9OkIVMkQHjc6
aN/pfqpgf48P5FbESDYweHgOnuOZ2BotnLsaiD1yX0oyJbogqgB57bn05IdxNzqhXZ4zjGLt//XS
wFvK/X5KxoFE81QtAJOP/aGJXE3EfmXT3PcCtwTNu03GiShtlYQtGNr94Ip86c7TMbaRYmPcULPl
fWHzXva822SdyNAbCqh/8bI3ZitcPGzZWXq+S7Q/ehv/vj62QqugBdnFtDAzoC3RevN0X+gczeD4
Q5VxI6k2aSnpoYdNlNvAbQmUiJOacSxZZTyHSXGDVQlPoCxfbuc6c7IE0D5Zy7Hkv3nevV8W1ZFV
fB81QcprAcVB5Tw4s1vsQrc5ijcTBibBmYDtIpnzdThaoDK+o0qbYg5LhF9RuMmEQ9IdpmC0yMJx
vbz7YzxF3TZdq4fQbUl6aoRvi/hoyNzRYJ4aMKlEoxnTFNKSBZb9gisTiCKUWSPKgK3XuYYv74kz
3112vbxzMb6BiGZR6yZEivNZJXZSv8rKt8sieF+IcQth3qulQQvyLeBLrpYx7/dRmkv7QVKXvdqg
bPLf5DF+QQzrNiQVjEkVMDybpcFJrRtLjMXjMM08fad28zln/63v7OgIptyaAgRWkU83QZr70lPq
3VvxfTfu88Dm4WVtt4uw5/b/+TNbJZajttHgxlO/dI2zChIUf+ht3VecBNgz/Yt4zmarPKmYqw1t
0eJ3V+jlXTov40ckpTeWwYQf6fXuFcTajtokVlmB/0j8Hoidm9aiRTBnd/mTUi28JJXxKqq09ME0
IYK1CRCRpOhG1lrHLNp9Nc2Pbc4DuOLYocb4lMg0AINW4aXcgrvbRCms42EWccyOJVsJ6jTvUgkH
msbrID6F1WERODk9TwTjTKYirmMja2LfCO/y1OmKm4nbTOAkbiy0qQh++kFpitQPI1v2wEW+OMBL
x0aD+UN+aL/rVvggYek78qNHXlLDU0TGq0iKIqBgjePNsezrqVFa80L8ekncIJZvOrW0pGxGMsDD
htluf60skHEvxqj3tTnBvdSRHV4XD+UdJQzp9pLuIIsbQKeNBMvjtU84X5OtNI+TIc+ajheTgnRf
EkD+hzJt+uWymXE8NVtsLhNtDMMSzkUHUG3jpsLe7Aq3Nnh4bhy1YQvNJOtkMU4hp89/LLJrAGBH
GG6kuLZC+S43eGgjvLtjvIfSyVozjUjg9PImxjNQjtwm+XH56ngyGJfRa+PUzfKc+CT0YlWyCgWl
KZ4b5Amh/75KrsI4FJWoQBJiAJJLT17V3tNL5/JB/qZP9zvC6IzfSISAmEr1lsG1T9Kp/1l6qd38
El8o6KW+j53xqF8bB+5qOsfH60wmgheKiPlp2BXFUmtDS/SqAyXCNUIrPiXPg61+0XexQ26Mw+UT
826V8SStthgdIXpwaOvYScLreWncvOII4Z2O8RpZZwZm3gqRX4E8zMSkXYj+F7qgRmGNRcR5TnBO
xNaSS2nS5QU4f76EpdjiHnVZq9T+JLwQUQSctCnLusl8rplkTR0pqBh1xiHrbL180HjTYNRmPkX9
lQjmw4hK0MlDAI0o1B9Z/2ik7uUPv+nuVn+f+SZmlc5iVCJ6aWNt19JeG8AbqX2fek5Bcnv65V0Q
y1hQySJQhWPkE1Pvp9VdlPRw4RpI3PZtUSK58E3y3JPHdOQ4pe1YtRLMvCtnnahZPCG7rxyzosAw
lMZuOIqH/JRdB5I1ufI/GL7cfgSuxDJJYiUB9brpoX/mVe+afuG8AX+9Uqj/wq2u1CPPhLdHdQFF
ZwItDnhcJuMZhwX+rJOhjfqjEFndafQCoERbSWcp14JhUzaoyu6P0s3wvfB4hfRNc1sJZzxm1E6m
Ug/Q07RVrKLaD8JoZX/0AF0JYe1NGf5/BmBudGc2TmEXOQkvLf2MUEJLRSspjMkVs1yUbYqjaOfs
YXFSNzlnO9ChOxGm0sYb4+tih/b0CDjPq3iX2Tln6YR3k4xFZtUyKqmUkEPR7EfUjYIbbfojv/Vb
U1hbBMJ3XwcLTGJq9mAPicPA1hdeI2x70uH9HgljeFgmlqdSocFstuM7Ctkz7eWDVtn/zOK2Pdn7
oRiDmySgDE9VHPsdegTuogXDXUa03sNwmGDVY1TfXfac3PMxKdXYNhXA7UVyCH/17vjUnAMnem5+
Ta65FxzepC7PugmTXGlRVkjtCP/ZfQcutZ264W22a57lh/CQHvR7eVfjtR0B5IXLcvg3HvT9ZhnH
gj7jpDYiTVX94QsemsWD6sZudEZgPZAr/Us5oLbZ7y9fL8cM2HW9UZykxqAORSXPQOjVpWeSfr8s
YvNg4HEixl9sV+x+SJXV09DUonBoAfEwOsmDYGUYKReektk1QJ0snyI3dLgjC1u99ZVYditkKTpl
MKO09RLMsPdeDuQM6lI6j7djs5nHGiBZABw85t1Eg3FlUmvUao1ZN6DYLF+yQwmS9tiisAXA3/4F
WOxbRGB1lzshl45l6/MZYH7BnrNJEeBYayS1GVR1HRxMTKCOsmeSficZz5c/4KYQoK+asilSKjhG
MSc1m8tsyGDyUmeHqZsVYMPtOI8BnhAmso2ALZyrVEJjpq4sIziaESZ2k9fLJ6GRi03zKLj9/07C
RLZoXCIlxdsWmeRjY/wSyE2tX7XTszS6lwXxTsNoRFbW1TLFOa4sHLxeFnZN31tYBuRk39umRfA/
MIqB14ydQO5HyUzmYI4wlhPdaPvobFwPoUUeOzcABl7iCjfxa5VYlw/Hlco4yUjIirSt29YLvqKJ
UGDKibIFaNf6fXTdfNPs+swnWNy6UVPC6pWMRTMFvFUfH6TKAE55U0RVop/3jQDA/l8K7124mZKs
ZTChVDa7RCrqoPU6OKnukFvAms8OYEOwWjBBD3bk4HmaWfELWNB3iRW5+h90GNY/gDFnUa7bApAT
WLsZj82QO6L4q66dOufB8PAuk4mpcQHIgkzGZRrzFFmqmnl1AFSoxtA4drDZ7V+fiFEVSZjrOTOU
4NB8D26RnwO4PLUN9Gt2APr0Mlv7wdFNekWsia8F0qOvCxd6IvRjgyn1BYUD2tbYJ6/KFRobzVNz
HfkCpyu/lQ6txTFuSyaJ2WAJAEVqAyvE6vUgvkTKgzZyekKbo/9rOaznmgEAKih16CeHNLar0+JE
GGoVX4Y9cP2c4hgf0MqzJq9IneyR1/7kqQvjzeJa15Y0mFDVAqIXhUqN9l3Gad3wZDD5uCQWqtiX
mNkOa8VS2kNWlDYIEjnaQRX7gnaw5YqsKkQjoRZenOonCvKQOOoLSHdctNrseMfLrjaf4ybAyw1s
xoJcxWRvTtLBwBjhVKWBaxv8ODqb+C8997vm3jTPbQA+mcQp1JfLB6W39fmc73KZ25ybKBSwVYdG
8lhbIkEJzzy0xq7DAMzUgpjxmfCK5FuhFZDHyMTBXwgoOEaiAJp4AQAeaL2ppiVMmPMvr4rqRxeh
w/z0B4d7F/XWuFqZuAxoSSOXh9gXTSDfWlioHR5IJg0nPcxfh0p/6Ishc/K6XoCumWmc6LepqCpW
gd+guAEs/dHB5EbXqumMhVkFO/26XFuFhDJ59K/RuPE8NldimFBQGf0QEhGJuR51zkJ2kYr29uTE
9fPly9wM5mtBTCyIRoWk2Aaho4d0Y0p2kTDv0qvgNNmmVS2gti5s3sL2ZtkGmzWA6FEVDbvpzOkM
7CgaBWgQvLKxQLMSeBTftvSK43IN7kJ/uq483p7udnRXRCJDdQh2rJkMokmHaZhVKhPBAFA94d1y
MvYUlDQEBbvuTH7zpINOrLDNsw7OJV6ooKHuk02u5DOKIxr5kE2mah7SwjVbDF/0XHSBTd1ciWCu
VdTVWZvbtwWx+HqJwC8P+ppzcCqOWM+0w9Eq/MjlPn+2D4YPaSooiklsEjrNyVBgQoYuCw8nY7fs
AWsG7ryv+QG0c2ByWhKLN/e+fdB3kfQnrVwAIeCzwJo63czMdrNUOW1Xnkv59bJt8KTQf19JSWJF
FQQ6kxa2d1UH5IkdGTlhbztBUt5PwiQQqEABZHXBWF8HEG26Vpd7xR7vK/Qy6eQvFyN0MzKs5DGJ
RDJNwqhKKF+KRO/cuF4yR8vUY9opr0VLB+BUmEdXq8RNIzM/yEuqOqlaCnajabek69DzN9rFilNZ
cQL8CQcDFnthrrB3MBR/MHoNjfqtWEz0hL0ocxhiVQgvQ6sPDatC/Oob2br8mbf1F+9CSDIALsJ8
AhAkBrEyI4fTyf2Qoge03P2BgHdfzg4ODYB6Ak4QfHlhPirBSeHVUt+wCT+5lpUARlFJGWuTlIGq
UqmxCgryabvug9IGq/u5jKZ9GHRuI5WxFQM8ZZl5GLf0fi5JZ+5PkqWx1gv0xzMAyc2mG5YPvXJq
h93lW9w2ldUpGdUNRiKhQkCfgL7qN2+7NeKLfsp+zTs4mn2hOpcFburFSh6jfkM8V4YhwFTy4Vs/
HNWW8/c33cvq7zMpUzuNPZEDNIUQf28yQ9rXcWD3GY/clqcd7OBQPrRipzbIl5ZUdrtcOAiFEFqF
mNogbHsY+iLFnulk6YN5AAf2f80v6C2vnGg8pHWOCQoBXH9dA5KnFLx0hovNEzwBz/p5cVGQu+LR
03KzGsYi1DSJhtKA61YnV03B9ye7yBdHS/6Bp+CbcHWXuOGu4SgpR2dYnvliIoVWlqgf5/03sf46
kv1lneToDDsGk5JRF7Kmj/06vVeH/YCyP28biprRBXPWGLWvxKmZKbemLzaGHc/fAuGUG3bSHBWN
h7PJuy3GAppm0QPAKSe+uhgPIJJ1kjE/XL6wzd2uVX7Lpn1z3Ap92MFrTLJZ2M38pOmBabVTBpDX
zO3l0Na16JvZD3baqW425Q9BlDl9/ZzNslNmIPA2eTe82WVY/yYmFYwDbZwrBdoZHaRdB5pUCfD8
B+E6/Kk/BPvyFADoMI+sOHD+pIG4lsxkiPlECz/IIA999ksXAxttaUepOEawrUGmJIJO1EQuz2Ta
otShGTSgWIEZ0xcFVVCtKexJVPdAq+nQJGr/JIBrKkFxUMaDgk1AC2irMVGjI9NODb/33c1lHaIB
7JNFrP4+48JUGa27sBwwDCMCY29OLALsrqpc7I6XS2+a90oS47akJB7GMUOmQEhmmcJeyUOrU//j
ddHjrjxy3YK/QKUbOBo5k/ZbxAVwpkr06b50TTZlytqGrOqjACkBlaHWzKjlzFb/i5ZZSi/0iAEm
UtmJXB5v5mb/BQQpv+UxB4q1WDSqEZ2z7GTeRjfdIT5mTohBOfGAyYPoOtmDTMALd/rCucnNz2XI
EsU+wzAAmzkGShVjohnJe6RH1lLu2360uurxD7RvJYRJe+rBMIMeLD9+rVdg6oSgKH5QlQkEJv3d
ZVHb7/KVLMb3C3KG0Ua6gKBf6V54Z+zSr7pTf5934Q2gV3ftKw8hUd7UlZVEJgSMABwQmxYYO/Ev
8yp5mN3KmRtLAX3tcCQuYFRsfVfts9f5pv9i+Opx3Ktc+oLNMPT+G1h/JSR9q2g1AI1Uj3wxn7Jd
2DtYKPGja81X7OVnZk+Ge/mm6bE+mQgW9jC6gskYwHB8NBFNlkLS960JkuwYAGWY6fSRkPiRd1nM
9smIKOuiqsiE3eJCYTpASK3Ngy4JVoPKXIrH+GURVCU+n+RdBFM/akUj0lNFRXZZH+YgsLsWcO2T
ulPKe218rGTO3AbvRMzFxSAclvo8TvwwuI/zuyTjtGA2YxdgJv93Y6zvkhcFHCETGhba0ljqABKZ
qZ/tAfynhfYFxJGcBsJ2iXglkHFenZrJf+38FCdpR/sVwU4DDtM/wSvadlfvZ2M8yTAk9dCUsDW9
Ct0qJSi9SR6eOM5ljeB9IsaJyOGIwkAP9z9KqgXGMkvngQxvPwVNzQTYJEGhQmOUrmoKM2lS1PHp
LoTqas+gw3H/qpssj+Kz8nL5RNvPiZU8RuuiIi2KpKkSH0N0wn10E6HjCXRLDbzQ4QMmGBx5jw2M
18tSN9OOlVBGFZsBw166mqCIL94QXbal7lue7KKh53wvnhxGA8F11stmKCf+1N6adKYtUm2CfS0z
3l8+0Kb+mQQEi0RXgSPMCKoGaSYxnSzHCCzgEUEz1hFHNTgzkFvqR0Rdk1CNBFkqW6CXmnEIdQOb
q3JuPMW5YY1Czqna8UTQoLbKoKoAcwTighHbLpjcUhntKeM0/LYlEKISE/MkMttOCYuhaxKao0UL
OP2+TAPnkrY+BSznf3+f7aF0WRMZgYyUaSheUs3ppZ9yz8maN19eBAMjmmEg9CgyY6QoGCJ9bWYU
aWPL9OgwVYXicApIdQXEVcgE/cyN+dgGWxnFWiy92tXHieUWgU4XCs8ENvZbOfrQO5PboJOBoWv7
skpvxXEC2kWZgFsUGs0I63MJtHKGGKMvG+57wHADZtfjsyBvTsGt5TC+wChEoYmLJfKHnYQpydgN
gAybnjBVBIArXpFhU/lWh2LsFNAQWVNMqLsmvWYN+aENOJ5t03+jdSaZEqh60QRiXohJqGJrvtRQ
Y8DI1A4TFvbybDrBvnVGp/3BB2ndPNFKHvPglqclCgq9IYdkhMeRQ0uof1xWhO0vtBLB+ASJzOkQ
VXL4VsiXcKL0ynB1C3B8IIHgDrdR22GzLqKh1Up5Q0CcxsRYo1X0IG8a7HfHFpD1m4MCwmMNnSzj
NrqjoxU81pXNGwSxMoi2TCJLb3n8yqo6rYziXC0QjAgANUpL52Fp8AQw3iIDEKY0lCm2rMrrVnwa
DE6itRXlEHZ+H4DKXx1gmEfZWDSEcKG8ApJoXpzbwZuN3Z+owUoMY6hVHwvqqDaRr1kJNvv3tSe4
7c64NfwOAwa8pubm05dg6BBQhbqCDQnGkErSpCQfIyQmmS1n4F4zdomDSZ59g/8z2/p5dArUxgMb
ay6XT7qVKBODMm6DkRqPJ8akwqgeSyC/Ay4sHypL0aTFLnuMoEVw6VqAVoPIsbDNkLUSyBhY3c6N
EqYAWwmw/TdVgRNEXpDwanObamhQekcZoDEgsPioJmYm9B3GsEI/LK9BHW1rece5uO1z/JbAzqWq
IfCpiR7B95Xf66z04sq8IqPIefltSkHiIGoy+rKEZd1JiyoNVEGCDy9DjN1mr203KJYYcbsLm55o
JYix2yKMpnnW9cJrXePUON2JblIBL1c8C7eSm9z+SYmMrOQxdgycrgpQSSEwd5abGssJqCcFzmXV
3rw7AgXQMNOrIf36qAPqELfx2I6Rn+LFV+6W5UrnqdlG3qBhSAbPf2KIQMVl7DYpa6PL2izy82Qv
L25aNU7W/xSK44ANAYoA1hGeyI1TgeQC5oqCAyZF2bp+qAkFIGoI7KeN3SVwcjxfJJHTst16KUEK
kiGZYBwZU9Ef764diSEnCRyS8n+kfVlv3DjT9S8iQFH7rZZudXu34yTOjZA4ifaF2qVf/x3lAcYy
ra85kxdzM0AAV5MqFotVp87J3RTUTl6Jns+q/Wr7kAOjAdgRwcQri4M7RYh3VoUvlpdGDAkRpGGl
6i/TIW3vFuscd7eZunh/NRypUxVYaGu9Cqk4JACSn5xnCpgS55H7TFkcVAg+FZaM5WT3g+FzrVpP
0Cj5E/s3NxY11JorM7ZyUq4XI4YEq+Y31V9cWFjMmxUhk9DTMOlYaZmn+Hq9PZYrGzSp5pFCoFee
Lu9cGu+MCdG1qIoqIkmF76Qkw2kqalRWgEhwtLp6yHnKPXspJ8mrU2JTfOqM6rSES4XErJyfqvZb
2+PAXTF+zGWRadcJ33byDwBp873sgsxtwrG4qL3uiy+0fAnjQKl+E37KDUmI2ntcbXdSzMf0kSi1
qhDzZHPV7WqMXc5IA/nal7jrqpMNGtICOujxS13GDikem/oXpz+niTpT9Xw5XMrWLdwAkbWMZW2h
zUO69H40ppeeNlctK1MnsZnqMK1/bULiXza6V6p+twHCPdCMiRZpih2fm9ckx7QhkE6ehsEcn97x
a8VXfskx6LKFrgd284FHXctK3e7x7M/1U1eSm5Hbr2UWntS4PqLnUTuFbcrQFZIowITHWBGPPOIG
1hlNQOS1mPdPWzcmskK8zMx6ijZr0/PCwq1RxWdl4u6Qa5+smR8w9CHJwtevIrxb3n21dYs3Zsp4
ifqyw9Mysd2MfNOVJ4lb7KQjgKCC09oAXNpgYtFBDxcKvA1qnF8brz6B9vkIeC+mMkGk6Mk9YnfX
NtYEJ6Q9n5ADRwjR1Dinr7FZXWnWg2RJ1npnfti0jRXB73g6dJMaD9i0Mppv6mLpoOie8uKpyYzm
gXdmHvusW9L+YHGjC0o07x8hqqUTF5JvFvNsNEeDhln2byQ8K3tg0nyp9Zk2TrEsw+Iqfd8AWBXl
DGwnqtYcctsMfSWK469kZiOELycT9BpxzO4MAjqUmqsUuFRlQWm3VgrLiWZlDjjV9GM08+UUIcWF
4HxVdFeD0VW3dsmbq76geJNoYaQD+qGU0VNRceNuIqlypjW6IYcFanFf41nln8kyzS9Nk9eWn4RN
/KsbFnpAGGkHp62q4TrSyzh1jXDRPatl4GCaoXN6CItsJm6hLJrllVNi6EHUcFVz4wzMQ77G7Kb1
+wppkBOnmYnuf8pS0DUOrebEeZW/0CzRuWeW+H/M1Jr12eoL/VutcTAtl/1IXzpKtGM1RXXmG/g1
IGxNreI5HPvkG+VKc26aJOsARwYFkcv1SvmkA27eO8j+1O+sSvjLgAMWpIrRfbFLBrIBTG7lD6MR
0dKNKrAVQWA0tYJw4Mw1+z5+DFW2GF4+hKzyq0kzK782U2Y5CeR/uQvSUOV+iYbw08J5H0CJIEY/
P1znMBNDNVI/bs0oiKwm/soZN+1jp6kLc42ExIvTsTgZvFzVNTTk1QREGHFsKrNXh5HmFRpVTgbE
DYJlqnNfpX12svORgy5BY+q1girIdUQmUPAgy/ypLUryaynLkXu5nU6Fpyaqmri8iNpbnZjLyaxT
PXSTJgp/ZzEhd3Nht75elAT4Yotb0LHJQmS9vIvI7KCcZliHIVLVczKN2jFrwzZ2mhYfKOIhABt9
PR2aKOJe20a9j/Ibp4c2LMhyU6WMjIepa8lXJKdG6zRqUXqZVZq3U5HiktBYWRuHEhMbg1+H4Pt1
4yZq/DqdzB9z2ycno4Z2T1laKKrN+nDbTIXpGXwG9quyQy/XoBaT4NnoMZ4rX0I1oZ3Xt4V2C3Go
5rowrNTrzXE6ZaSxEy80me6bKn6uEWUKdTvA8I60oPO3ojHmyCnaSItPl2PFTpHjXfQTLgtFyUFH
hfHc85J+q4pzU4HnEE1jaf9lN4xvIpJwW6TF1NqMcFRwT+G5ddtf1mlWnTAYfN21rmiAGQdN1myX
2RSuDrVsmjFqkF6l6bey9wtFxnmy/3bR1scyYCuY7hd2rzPVpKwWPC3Tk3ow3PFXXDpdoPutN3v8
wH7UN+mNDCyxvypA4C3ITaBMLmTESRVNRj5jONYGtaDBoAPK/cs+sVdshVP8Y0IsthZKms7cDGPg
Jm0wrrZHEL1VHoQtfIgd3an3i6Twv3spgnOXwSa6MOK7xSzZKorZgqisvGX5aaS/zOj336xpY0Nw
hqmOSoPVaPLMYxy7plK2rsYwlw08s+rZtE3v0pEuP4uwoI6i898cSC7wDC9gvkiew8J6lvyeD1c0
VCsps5FwohKmGEz4PTOdWF7m+io58T8Q93K0jysThFwR6YPHrKZWOTow5lHIcgpnbyATJgdsPNj0
qnbs0vzVJOzlb5azsSEsJ+KstGmpAPke+rniaClghj/C+WbBcRigjKh+0caDXJNrfaa/S3SEpQmH
YVTLMWMNJgn6GpLDqrcEEEq8MZ7oYUWfyOY9P/jpe2tiIY4YAIk2IUaWYv7JZM9L9tSOvy5v5Id4
vJrQKQU0EkpZloiEwsDxzKx6ASuK+pmYxOnCL9pSuf9ZGE4wIwSuAi/qmMWFdSLsZx3dd/W5su/y
5fvlxXyEKsAMJmcUdcV1wd0Fz0vUKWHjSvYzn1floSnozvp5nYOVJ9arg4mesDUlOGBdjZSrfZed
0xaaWwto172hA5e8qrv6GBhqdLi8tr1DtbUneJ7OWmUgXMdYhPKydN8tKdfV+gcuLEikie5jq0+L
ig1BMq8TTzzIT1mQPSyxg3krz/IwsX23fGav+tlKIHj7nwtk7z+dWJbr00aJ2wgHGrxXGN64yisk
2GDJsTwtO2DU8vJufrxJBXNCPS6JhpmDoReYNX86qF+bE3Ewa/lkg9W+YgC38ic5X6TkE6pCGaK0
B1vr1nKZsmTXcwURRtkBWP370jdcf8Hm8ZpGNLKsVVDEmL6N5IkNX1C+x0C4IgPQ7kWmjTeKYYMN
ahLZDb4W+Ieuu7n1m8Z4HBsZB86f0telBQlxI4mKOrVCdBHn85Q47ezwWzUg/gKyDGiYPdCvg3uN
Wkr/9Pu3/VPiIrufyzA16IQb1tq+er+ZJOqKOpwYEPo3ANUoh/E4BPOLimLqmR7SAA20kyKxKTMp
xC9IjmaQWcUhb9jPPr1VcknxYf3JH7ZzsyQhaDW9bRK2Ik9Q4HBCMOsmGd6WUer0pQQeIrMkhKvC
AtoCxKSYGsMw8UL8JnstBnTFxqPkK+3G4bclibkjXZJq7Ax0TYvcyWBncFYKyvDFdrm3uMUnW3e6
7xTD/OhEH2XDarsxc2N8Tbo2581QrbE3cxyDJqpdPNPzSffMCsnBdLTLX7z71dQSdOHHLv4auDYm
xcDVmotW1HobxKe1pPiHkNCnh7V6JM/kdo/5xpgQsSpA8LrYoLhPoRfxCAnv0B/VLntOaCTjT5WZ
Wo/GZitZ0/IpUZGIjCp1Sac4lvUrnir/srtIDpjIFENJOY4gGG+DHOwtSt05rWyCf3cdILvB+K7G
0BgRHH/OI4PyeU1M9a82y50qec6mvwkTbzbE3hyfFHUB/SVGr0Gylitus8gce/9+3JgQPDsH0F9X
IkSianabr9EtyjJudEbVXHWWIzDrQAscbe8/P8xW595YFZw7pOrY97mJpKqy3Kx6RtHELWQ4Duna
BK8etDoPy9KAq52Vr/wWLDGedmoP9k17mA8Acx8Bv/nPYy3CygT3buMIY+yR0QYYu0p7n4IWIFLc
y869G3M3u7e65uYIzUrYqKmC/KIr3LR0WHOnL25Lny9b2c0xNlaEa9Hgy2jbQw2mEvUxrZTvwzg8
2/MSOuaSfp+m6tNlc7sn1tRAXkXXV6vYRjLrlihlgclRViCRDyuHfblsYP/RAO15TIKAFgLvh/fb
VkQ00UsAe86DgoI8OCGD5db8lt7qbiNl4tq9MDa2xM2bs4xGBI17jvIp0KWpmwzDVZ9Wt9FUOCzp
HI0CBRFXvcQ39u8NsNXiTgIeBgxF71cJHpilNMOOnJpD689gjsu90KMv+vHfQCA+VnRWd99YE9x9
qW0SpjnAHfl1c838FVTJvcYfvZXzKZJ213echFEASTAebVG0VQRzaYYULiUNVMrCOz28HixJU2jn
ZMH90EkHagAECKIalU7DfGyA6jhrse3mU4zSLjJCtIUzZIYSd9xxkXe2BBdRoF4NCaVufZm0Pjjl
3ey2PmQP+FhP+WcLpFnFKXQqrzzGRxmee++zwbaua6oJIAYmzd87CWTA82oqEBnZUTlAfvmQHOe7
xkcX5TAHlj/9ZyzGyte2sSdclkbF+gWouj/84WD/XV5nP0b2VrjmAt0gH9zR1QliwUE8So7DrsO8
GRYnjpVpKPVFRVQJ09DREpTgJFHy4wTln6Wt+P9Vphf/vd9KOll1bYRmG9Bv6lPvM5f6K8ikOOoQ
c4eShXmTFCD7a9zyV6dKfGh/dW+2hWdEPppjYY9Y3aJFLykfGwedKlnivX8m3owIvjKkVqdAZgYs
32A8PiZB8VAD2WfhlNPD4uPROflATx9keOZ9HwVFiqIDxGhjpPL9xtZza6NHWNinVVVFPyhBdqM8
Lg8rl0d9JJ9koiC7ywRCDf1ahtApFjPjpB41aI2CfYZ+ojpOXxz6NNYeiWlKqtIyS8KGdnOjLGj2
pefsc4UCzKj87Dvw9ErCy857aUW8/7Me4chllk6IDaGK88wbj9Y+c4qf+TFNr3XlvmkCYvmpGdTl
YQxzNwofo6hH3+vUojwy/t/WK1Y3l9iGxKqBYh2+stsMtz0l7mK7oyF5iu6ehrcV/2leb9KiPiNV
kg5rKqsPzjASp5KRskq+nAjHy6NE0dIeb9CWv1LMseV64bbhMyP/x49nCZd43OtZU6GPipJE8bm8
ts78O2gD/NjrnPJ3diIYX3WC2Pmrh+DWayzh0HW9NesZxrPOvPo8mvcNxxN70CRB+SNW+A99J2CN
GMk2DRRw3x9tlaE1bEZ2G+h3FmSsHpmP0+3SU6kdGn/BnGWDV254q5SuTPN5P6oApAwY2zrsqK2f
eOskTYWpuvVCWBSgzDSfH5NjD85XsC65CuRjAWOS5BT7JhHC0CLRMGMpAkEi0uAOGmb7NJ/55zWQ
EeRII2brgI4Hss2S7e6axwrFH0Y39oRvqGuhmdUpwe4OVxAcVtBA5G7osdqJnpXb2Qz+Z1fGzbeX
eTJERow6gXpJB8ro/dZiqmGJVA0sIrbqr1u7XhIpNFLuBv/f6CnuHsaNOeENCVqZoiySGOpe7PME
HClGZrsfJPUux1GZFeEkYjltwaI0BuNg7XDbL8fQ6cPzrElaGjI7wkdLjKEtpiGKznVRAsV5W9Oj
ugD4KLtWd7POza4JjyA9UuJSraMuWMeEykMXNP46JiRDIO4VdN85g3DOhtiEzGqskFN0Ww8O9TM0
aVY52fIQ3iO1dkavfoTy9Xe8Ss7kRXu8/NU+YvLWCKMD/IshEbyFdOH2K0IdCpVdn51JED5EVy1k
lG0f6i6n7vPawAM8RZIm7R66N4OGENIIsKM8mxTQWeimbwJIPdWK303SQ7b624fDbVD0dldMGUpP
7w+Z3ozLQFPcDPodUFPrJwy96Mg9/ah9/TfTNntFFEY3BoUDsBC1tKJ0jM7qU3a7ePYV6PHcdXQO
kTpHAwXlyKMMArg6+6VFCocBUrZpahK9D7Q+d0Ljhy5TwZAZEE5BXtRlsXB8LdIdx/I7pxL/k/19
wfvLIeF5Coc4o3foVJmfqDKqsD1/A3cFmB5WWgtbvELbPCJcZXipppE/tDdm8Tus/cuHaG8RGIyD
m9kY7gIS5b2rLW1U0mFZcwE8XKzeaxXZIMDulYEmrmoAI8lwWIXvMFVgELKyEXRhyvX/2uzll/ku
Vo6z96+GlNZTKDrW1p7wXZil5lOv50MwlmrOHQyoK7pT9/H8RcdLCpg7W1sGEIbW9ad8DvskABFd
m7pDMxsyYu7dg4UDrDNQxaiqJmL3O2YSJW3pWjopB0f5mq/Dc6AlPswv7FMKcud7EKSyQD/996+6
NStseW/rcakRXDQqg4Cd2rlazA+XTay7KO7y1oSwy5k9tVqvJ9D9mb4MQF7SsxX72d+cMQWwPnT/
/yiTCe5Z8QXCUGEYnYFodNTkE7ckk8m7l4iiImH7U+T/QMdnc4g90BZRQntYX6CY8SdBfRVd90Bh
pahP9slBWpnZPdcY4EWuaDIDtBzvD51lhHa11BwMP08kd/EgOxKX3mtPhrPyk83I++UteYlN8e7K
ilS3rAixpM8X16aVR2h8ow4vl71iN5y8rUwUWqN2NllkoTjrwxdjONXs4fLfl61CuBmpMYalSeEP
nB5DGijNj4TIUmvZGoTLsM4iUkYm6Omgi/HIv5FH/da6DsGSabzyQ31DTUfWKV5LOOJZUja7tv6i
zXtFUZO5NFQg/fP42cp/WtVzlVhOwV/CXBaNd01Z6+gmnkUaiivvTfVkjpYxRWeuAYi3TrQDKRpv
GC1naTJ/Sal3+XvtvouUjT1hM5UiM4YpCdsA7FKoQSCVAVOSg1pgdpr80oemSnDZomyBwl5qIKGJ
IJ6JWzlE1K9Pas/RPNG9if8aZXn27upQ86S4P611wFyIs3oVJghQbYIS6+ivc/JT0ATL0YBqOQ0i
j0kyjo/0RQiEW3tC0E3rhZtA5XeB9q1vnAEDuErjrWpGw5XZOgggvRPeqW7lKe46U7XOIEySE753
ArdxX/igzCBG0lUQoNeK34S+5lXrpDLmjv27xbR1i6mmYqvrN96ch05HLdniuL4KRWsPaw/EGRsC
cjIWJcmdoa9i9Je9ZjdJgVrZPyaFiwYzuNky5kCA0cJfQatDYHmD2/n67IBwRSqEsxdjtuaEG6AI
adtSmkTnOf+S86dexiUs2UFNeKlUbG4x+oBTUC7Nj3GpTiRrb+x4DNrB/iuH+GfnNKEiEFqzpk8V
LpZ4vqfDdx7a7mwdLn+efad7syFELQMciblaAICSVPdWmzlmVbmjLGmS+cAHYr90UmutRiowuoPH
3NjNn0Iwc618r+mDTNlNtiQhTqGE2WLoFzdZRMODGdc+5hZOTZ1JwqF0UUKISgyIx8UpWoWj+z8q
DxXTvs7kogp37H/I6mAyv1v/fXNy06Q0tZzjeumN0RtwSfOZQw4giY5r4UhyaGVbKISJCbweJO0m
+xTHeImfs/Am1u8vO57knIo9tLoD3QpZUX6qgrlG6lgQqb1s4SNf7p+Y/ubbQihoCiPteIoWoTmW
n9KhOiR5+xyPllvW5JAuy3cTmOGBlL/CTDa/IVmd2DhbejvLy2ZA94WflOFnI+u0rkFTzGs2UU7k
RmJLDXHaAd0dy6QD1gN2M6VxxgFsqGMXvc6tdZuN9d9k9FurQrAAaIJnjYqXyaq3WvjFMaZOnzrR
9SqWSJ3wsboKS+/yV5T4vcgQ1nctSM6SBaEDbL/K8gjov176RS9xR4nHi/rdCS2LIjLBbkzgh5nu
qOVtQmR9XNlahIgRMtJrZBkJRrSBbfHVoB+C/AtG9gxHcXUX4zapw7/oP5NGchR2V4ealw0OsJXN
Vbi0UvDmtB2QvCjbN49ci+/U2fAgOCVL8NcU5YNbbuwIN1ZTqDqrRziIcsfOSaAE1r3xCZSa/Hpl
iWq/tIVkYbs7ylaKMAVj9KbIRNa3jdVpHesDoO/s8jDUIzsoIy0+QytdszA51/JYYnI/7mMEQLOh
EArdFyFPs0wo7Skaqi7Gc/EbfFjoLKEdF3krFZb8dbkfxTbmxOssalqlGlTQoIH/Ix2Aoq89ZXiy
8pOqYY4SAzO0/frf1ebX2LmxKriqzmOF0wRon0qrPmuD7saTCkZ9UyZyvBsoN3aEa43Q3AhLaNuf
zQSMWGr9OV9yybHbdf6NCeEyC40is3oQQJ4xb2Zr7tT+LpTHy0Fqt9bBNn4o2MDn4dnS4HbWbnSn
XZDh6FfgZtdbHO3uc/8phYBGJSOg2a+BbawKqbWhLGkS5chA5ocOmhP9cbhSC4AY/Omh8xW39EfM
Bxw6GVPo7jfbmBXu1TpifcIYugN9lzsR6suysQOJgQ/V2RDdgD/V2ZLFDjW/AwMm+V7r9/gQqNT1
wYd5HrQB2PtsyspmIwv1tUN8pCjD31EXZFWozNdfulVEytde0ae6l/M87foiZmsVE5RLui6SANTc
qtm4Mirr2ndjuWfsOziXLq9td/M0Ha0bkAJiBnL9902imE16pmQTYn1o1WixX9nqXwAFIB75jwEh
NDBihkaEPvc5WuOPhflDqQ7Guv0fPs/GhBAVMPPdml2HFL7mp+kw+/1DerBdjQfWK0gy/jsn2hrs
NuaE06v22aIU9urQSKTsGCUU2Qto/7u/7ZlwUgHNHDDRu1bXMPvd3RKww6rHy999D6D5bhXCsYzr
KE+0Aj4NjgFnVG+6+QtnpwLUnH3+DFLkLL3u4+Mc/c0r9W3zxPJnpzeqUvPIOoVZA66A9LbrUY+v
pAV/iV+LBdBqyM1xtgEN7ovj/yD97H6lTlxmdEP/3YTmfhVqszYhTERdknQ9QsV5jF2tQYOhBwi6
c8bX8En7CmkfaeN3/yLZWBSSi0Tp07psjPQMHqnYt1V3LZx3QXTSH6bf/XWKiX8p2lZqVAgZbCBd
TDoA5elDeMPcVTpsJbsrrk2UzAuPeNJEUXIeDCGG0IGnAHFNECoBTMxNICYyYnquC+wJHA7QfMcc
ih+DFcKXnBGZXSGwQM8gNJUVghR9BqmVCfrDdQrGKwPyrb+OUei7+jtQEDPA/wqtMvBJWMJaF1Kx
vCE1OQ0ZnZwaVN5+OZPiLslqiPpdXuDuu3BjS1jfVFdd3VHwY5JmqsqgWPrpe8e0sHNIl8dmgKGY
6dWENvZ3M8mJDJm0e0Q3mZYQ5fokifmso0dBl/yKII5OYXG4vMB9X93YEKJczfupaXQMMnceTiSw
CZDNHJz8an5V3Pka9M2+DPS06zNvFsVsJJozI67XLKtnlTOrt5X1HMuom/cjzcaI8HKyuc1rc62Q
QcevOSzQKvFs0pEbE3pswLmrEPlgiQ/VjAYeZP+w5yF8TOr42raKn8wOZe+qP4XgDzfwxpGEKzE2
J8hFhzYS2g6F4rrt1W/hYs2fAfAGT1+uYlpt7g5trLHXvixtjwwAfzpIDMnDkFvci2101pOOtA8x
n7rfQ2qnmHCDvMKnyijszqFKrEdQpSHTvTHOsY4BeBUCiU2c6sC1mEn/1PXTOLi5kSy3nTliqpDz
5KYFx4J5VKNOTwHzseve65ao+GaGpXo7p2nYO0TpjXOZoe/jRGZOSskTd9cZNvsiuvg0zkOTcXJa
hqdWPVKAMcNeVjNfT+mHzX9zBipcO0XTdiVnKL9xsMLmVmBV1wnKEqPqXz5MEjt/XrqbVDEZuTbP
GBg590XmKaQLQId3HpYkoLP16bKp3X17W9If/9+YajumEr1BGccmhxHc5PriK4mkhrP/HtoYEe6x
DGyTC+kRf9YyM4iphrvFIb7uk5tiwESAEWSlE7oyuM3+0uATuoGiAMY13yfcrJ/1LhnWMn06BchR
jtngxLLALjMiBPY6ZJM5o+d3brveTfhzXt3bzee/+UZvCxHOvJIwA3qzeCibPT9UOKQJJNylnDP7
TvdmRThB4EJPO4uhfGLPt0OMWaL61a4OfPjPQvRrUm/jbYcaDRi3DcGOHWVAN2D85tTjvm0mhyO1
MWUDgLuL2RgRbqNuGQBySAHy6auf5R1VH6vwXCWSAsb6Rz6EgzcjIjfwmPUV6KDg1mFi3mZ198L6
/Jrk6YuJdJDoiEKjcQL1k+RBsXubb8wKV1Kb9SmjC9zBoC9ze7AgCnjZ32QGhDCXaHBqnaL3ZFns
hif1U1PK5Fl250s2XmAK+XSdD3Y8o06yapqCr8zXkGj2z8R0DG/FoYyn6dk+I7N/HgNZD3v3yG72
T4hGjPLCJi3iQsOWQ98epsbwWvv58h7KjKz/vomrVc9VXrUMV8V8N7bfIg20XRaXXHoyBxSCjzaX
3CKrakYL3ose6nvxFB5bUnlh+ru3zB81W75mPDxdXtp+oXWzgUI8YjQeFFZg7Gn6OvoMWHPLy3/z
67VQHrr/mSv/fbgQ4XpjONhNX8NY35vugCHKlMnaJ6uvXTrHQrBorUgDN96cnoHoglBy/yv2Mhc8
7wE0Yk6ZJxMtX7fngjlxcKSMO5vZldUHSVf2zpKWv6IC9M5m2x0wWXCgSiiJUxJfFCdIQkWDXgxB
xFXnQ6N0jgotpFTKU72GnUvLEqKGac+N3VE4I1Gu8x50iE9l+7WiqUcXN1TwKAdBVA1Ew5jMkmMg
21AhlpRRo5n1HI5BQq6NLHW6GoTck+FWMwa5MsllvP8iePN+cZYkSuI8q2NE/fmh+rwWd1dvIc/6
w+KvT3Lp01gSjcVnKgU1JTVL9Bm0I7CkB9WDAgKq18VJA2vCv+EQ/kh9+/7IiaprkbrkNiXTOsJp
HNP76QQSncSHdLGrHslD9cm6yjzyIhsxX+/9j/6jWijGWWC8F720pwkvJwut2XS+7xLP1loHbSsn
7xM3SY7LEFyOYvvb+mZOcNel0qzUmBCgWfakgryfaZJT9/9xlDcLgluSko3joKF6qT4RBRLsgNn4
mat5I+TOwAz3L1pS+4HszaJws01L148NRyBDH7g5NKdVRSk8aZ5Z+PVt5WVSeYT9yPJmULjllKmL
p341WGRBaUNl9DYcD5e/0x8lnkt+IVxy2aIzDlZCwK9m14KSLojLIHMDYMIpOoZBB4moQ+UlT41L
URKLpCWx9c9fMi9cdo1hq00fEZBHhDe14VfldQm9vl6G7JCZEbJiq5snJTMQo037HLM1YlpuqldO
q8o6e7tjagws8baq64DZM8FLGF8SraRI9Ht6LE/6wTjiNbvyMUbol5LJyXrXgMYAZnvlHFL7y3yz
LTgMBVtt3tp4LlURCilWEAObU2Ja1JIOiu6db5VCOMPWER/BN4nvuknAEqa1tl5hlfFpnUJvj8kz
uPVuxsMq2IHp85vu5bKj7i1ta1D4gn3W5l3LkZZHBrnKS9fCWCjrrzItllx3e4cOUiQKYNSgKVTE
af4QvORwydE+1cMxJAEpPytAl15ezP7uvdlYF7vZvb5ZoHbegjwqATPn9MWW5pB7oWq7COHzWCW4
CI0Rg1T03J34MXtuNY98Lk6rmMoYulBRVGRp6wqmEE/y1qTwgZAo1yAww7WWnlYaruy4zogZAK3m
/8cPJOSTqNprFVi5yCk1ZsdKQShOHUNaqt/LtzbLEdPIjGuFPiV4QYG97FR6yUNypK+LD22sKxmP
2b43gBIItIQQbRHJN1NTaXmXWPC4SGeOrY4Hzoy/iYA4qf8YEXbNCtuiI7lNTkrBDuayXC36+FBE
/GCazV90SkEiAvpUjYEUVpzBT6eSFBXFemzzpHYYOE4/Xz4+u7FgY0AIc3aa2qMOaa5Tk12r/eDV
9KQmicuKv0hitgsRjimUZ9reKNEgGvmrVt2UuXd5Hbs5zNaAcEznkNU55LzAxv+af2Ju6+Z3Ywoe
4vnQn7Sr/ovMq2UbJ5xR0HkXtVkgts3996w6KOYpM8CnGMmGl3cPD/hzV7IV00Dj/318y0aadFYc
2qfhAPkUNUA5cjyQo5wxZzdYbwytR2sTSKnRJLYS4Roq7eXYLk7DTL9dJIP1AADtxbaNGcHhMJkH
gd2xiM9ml3blEwRHpum+HyHipDQTgzYz60FAyKyuKdzQ1tIvhZ0skddFNu9dkvTZYbDJoPtxSsLH
csiV0tGtsYjcbiBte0AnobPdrm+aT6WlhU+VlQGAOtT1Vcpq6wFU8h0Yx2lV1ZDKqMqTPVpq74ZD
quAR0ZOx82Jlqn6zkoZHnURALOmhgd2I7VL7VI1ppHo8t6hvqa1+WBor+lVMVV0GTdbFQagkd0VB
GkiiVZrtaF3G72zOFd1XW7sFK0k6JGBZUZXip5HTp7qxfkbLUk2OmRjFKy7SZXKWJFJPLDLm2st6
azqlWsXCwxwZ+qlZkrJ2psk0rqzRgrAch2x9XRj2EsQWi35Vo5rj2YXQqDlF0hXIJjj0JL1qqnTu
JqPOGi9ehulqsFiRu8o8lNcsrmLLq6d8OoGFkSQ3ddsCvIIe3PM45Hj1W31TNoCEEss6qnocq8eR
0OFHMhnUeCQt0JWHOqqiU63TunZzNS4CTHdo9+MM4lgH5BbQcobQ1RUIN/ipbEN2wibS6lBm2oSf
yWgdQvnFDJH291NUOFlaoMtYaBZJ8RAfwYCmm5lPMYjqVYPR3mbTVHBvmObxeawn4zmOQ8P2+yJt
W7dfVsINZzR6bfpZamQGl4/JRvRxFM16CsN4CEKzUAwvnuJYgQPQ+Xa2cn6fWa0RYGCEWk6L1BZw
YrXCEFOXq6WT58WUuLU5atB/KtN5CVqaULcpK2p4haIsV8RQ+UMYVmriNLHRPgwRLYg7J4lyxefc
NO4rqwiHA6tjtb6ZFkPXEGrBRD21C7m2pyifAl3NCD3Foao+1V2l3OgFy79BeqDsn4qFda8t+PV/
KLjafhI9Gk4GYP2ZUy9z9alPFzYfhnEECkmDykDlhGnMUGcb59aZ+LJAQo+QxVHbPuZXNbMgTI6x
Ut30ErOEcMRKZa97VT3OpW9h0um+NXsCFH/YKK1baBEDx3NYF+fKnCrNmQZ7PoQKfoPPIdoIb4x4
fZsOpmZflf+PtC/rjZsHlv1FArQvr5JG0mi8xbvzIsRZtO+7fv0pJvd80dDE8MT3KQEMuE2x2Wx2
V1c1A1pMld7MvaNIWuEvObjyUelrVKcpGvVZ6iBI5fRZtTzPUG6uId2WbM9al6PVAjwYZtKTvHpI
tr6zfGlt9JOSyhC6bXU1d8USpGEYL9NuknE1g7WDLKpdi+Jy3YiVAE2IsamPUYaJRLvONO1b2xfV
+jYUYw7V11RBKyLRqiaM5ALJx7RocMU++QoNisbVlnJ8iOK5utfGprhbi2KRIIExZsVBHiTU2Up5
8Xvgbr/FRYzOatxI73o8C6FeJsprush672qzuDzUpaRAS2vrYlca2+SuW3rhLYnaprINjP1Dcw1a
D66G815Fmxeportg7grEa6XdEwc1UtU4SFupgYd6WJbQRD4BJYVIEYNab7rRm6F8NblKO0+dm/XR
rBzFubM62yxqyKwl47QuTjnJYFw0GlGccJYsSGxgsLAQXwetaA1nzMXWFTFLUdpdpI21L4il7k5r
pD60Uad6UdwmOKqS5utpJX6pem12+qSbD9YYR6c6r8zezqFucbNkLZmHA9oijTXE4BYauL41CyNE
cBcJdJl6b7qL2UEpIiumNnIWHezXXre2cwBdDvFe6symdFo1SnhjdKyLDETbYLETJTCw0Qi5Lhsx
ZFYLaDxLb3Ndn4oZbe+em6STC55O0jXNxFy2pptgOaDKMgt4HIAxS8dg8UBmd7W5v5Wgf2Zu4o7e
eBXZerBONpSPXJMjTM5EMOhQZSWTglAoUKlcR1EWPSt7dHf/F7Upg+FDweiIaRO0zRw0T9NneDj2
Nql8p0yWXNBAVgmv7+04eWnH4wI9qWjSOQ861vbpCnRF8OwkT2I6D6mqqG8zIKaqAXTimP1uUlfQ
OZ+Q9U7YG6GyENVc4Hhqhs6KcCulR2vl5O1MzPXeAJXvmtncwTshvyGGZFppOzUBIc6CNg4nsWYm
vntLlDMsUVyNm46RevM6+pIGW5D6Q5geDV9GGS1yak4Gx8p79+YoP5jGpOgiyUCLV+oCM55DTBQB
ZbCcar37TE6/t0U9tJal6AprwC4RqWMxtyVMcPbueAU9BVe011P5cvkRwfEKejJPn2tFmxRomcjj
0wpevpbTvyFbQYeM3Xrocby5iIwxy3J43dbZizS5GcJrmQ12PA/HtOu9y8vhnCSaqmQWEXlXKTWP
i/IcJRkk4F6XmOfovG9GvU+Uvo0FGeKrYFFYnc1F5H/q3icMsW0AUzVhca09Xl4VzyD5+e6dYimT
nOtmQvD+T2vxVq6cFxfHwWnmYgyuaXKhF+hBaZJTx/EjFKaucmingoPy33Vm0MDA1In6exQENApU
h7ytMS5b1vh6QrB54rPlpV+md7wmQMIlOeV3SAfd80LfR69QIBZioqiqioaCyur59+vVtgfFQRYd
y0kB2tYT69us5IRXng0q+mHeBJw1nZWEFbgXE6hd1Mb3Zfzyr46AhagSKdGaEv6hPG8Ea7ICVnA0
Q6GXJZVgef3ncHBugPI0NUnnRFg1qOW0MdARGVoV2j9fdsSESTIV2UTBijKRxY21zduIawIzOXUe
ecmkunX378OEMKPJomJAq1SHGOv5nlsaJNzXRIqO9fa16e9F658jzfnvpy6FTVk1lN5Q4TMGv5ZP
ov6+5q+Xd5vpUiBMNRQgcTQwxJ4vIUa6IIJMOg4181YB/ZH6Oja8WPbx6JNl/LVBncZRx5u5LbEM
aLmCNEB8hmItsL2Tg3OC4X1yoRYOj4qbZ5TKI/u0UDOtQGcqavGimb+05u1QhuLqXv5+jDzhfHHU
cdHXKREsI00hR65Y9nCUgtLRDto1eIVA/SoGiX/ZIHHd88vu3B7l2kOVJ7IQFxgmEMKs+KKsnOPP
SLFgALO5MgBSigJkNOURhRBPaM/i7LTmWyPXVoCh5rdUx8QxCLVQhNny71JbPDdGbjqq1cq8zIu4
w4cVIpDqmByE7Dk9t2BlUoyebw452SvJG6EvGQWWT/QB+N0oRqcbi93ZolyzQRycZDElLdo2sALi
nstvfW3T1VAJAKhFOnQ+r6XP9M2dVco312aW+mwcoqOoIOMag7kDgUV+q4qHy77Cds6dIco5i2KM
+6ayIB1ROA2oC2u/hSbZDcRsyyMZ/ByMg8LpsjAIO84/KeWghVpMDYY+8dg+TrIdha2TudFVc9Bt
1Xu5m06xb0JuavKrp9GevNU3flxeNO/jUhexOse5Nm6wr0aQ75rb+sXM8uu2W2+Spn24bIvxZMRi
wZAMXkpd1nSaG3IdIKnZAt58RDnucXyOT9LJuFcfl9Dws6D0BtXmkb2Q5PzD6dhZpHzHHEYxgSgp
LDbZW19Yd1AIvxvL6gaKiHaR5W4em7cjd26e6UpIBzCaR2K5+ftL7PJDcYxbVVAhDvg7hIP3EKWR
2J89qDfY8gmlmbfLn5bcbfQ60ZkBywzRFQen6nkYKiuMZgmyDLGhdoB8NaqOqJIh7VmANkepTA6n
VAfNKLQn3cuGWTfi3jD1OsKVUZZ1o0JBu761xhuj9NXpE3nczoRCXbpmZ5hJivT+OA/Gc2miUJt2
X+Mt/8xKFBVFG0igIJBTK5kV2WonDVQ9ijw4wxwd9BXt/l775+cXEsW/ZmgUbA94mZZaUxrW7bco
Gpy6g8JnBu1VFHmFjRPSmOFlb42K2GsrRAv4wSHMA9xCfaO4pp8HxW38tN0vgNUk7wu0iIUQtT3R
jj3xhi+aw0Czny+YOoIAjyZZJGhpqH4xV1DnKLjylXvxKIX13QSxqgO5qgzO+4kZasDDbiGfRSlb
s6gDIY4J2iYoyh6Vh6xzpVfBrtzouNyjzoKZ4gMyjZ88m8yjAIpyE9cg/EejUgEU4vIGaQLyzy5x
tfZxgHxFIXKHSlkXPtQW/jNDpdH9bM2RKnRpiJNApupmvN5HBxcVECjWm8mTOeWtivqQYwN23WkD
nk6SZducHwXjRvrMSw00dzh4OsKlTpNjpJ2S45lTADSkzpFvSlljOkZqqIdETcCKfjlisW68vTHq
xp0Gc8UUCl47dXVnqI6a3nTCnbZwEk8G6hfP292ayHfd3QAqenFNmyRpmK9/GB3Bg4zU7Ho5DE7j
8+ieWfF/b43yva5Ac9YokFf3jYP5Imlo7cb6sqKyI+V3GJe9/AnJJ6JvG1R+MZaNCwfEiFSoTJYF
tPIGXgvCivF8860GCe1lC8xUc2eCFj0C7kSvLQBxj6oPwAt4YU75k3qMAuFaBo5z8pMQcIRHLhEH
y9v3Zql4WdVRX9Qlps7TFirNxXCSytVOlO54eXnkjF74gBYVE/skH7rNhA+iH2GnpWCb00lWnps5
KErebAdzsyzIswJggUcKXWoZu1ktxwrVHUMlXcknbq2cmeygSP6fBcr5JjNfInRp0986nHmQ3ZZg
cVdt9bvuQTfoisuLz1oRSggmCFPJRIxFbVKpzR3E0iHSIPvjgZDbgTEwMKHphDEfzBVjipA3A8GK
GXuL1H4lStKKOahSQ8CUbFGbY7tWpvukA+WjkKWfCFBgw4VAEVG4AXT6PHJE4PzK1Ro+2BQQqC+3
q7SC7syUrz4SdR4OneXwe2NUmIqHTZVXMKiHcoWGaxoZk7NIwtNaRzxCB2ZE3Jui3KSBPne/mcj+
lVvd/8OAH3moozgEB87LS5k7poLcAXq3GCel06wNWm2jYQJeKK9H07wy8K6BBpf8dPkcM7+eIYGG
EAzM0NSlljQOI5AWCQSelOZL18l2DaEl8/myDVasAMnhfzbIz3cXiaktYE0uZdxX9XNqngiV7gBs
SvJtSg1O1OWZou76aEYLZ8lJBW1SXBlks81iKxBkEFVb+ARmEryMkKeGNLQko35CuXlsLJgxN5o4
zFa1cUoAI44pxDAPl78es0CjgllZERUy2khfJKVcTxEIWzFZlILl2IKEuobhRqdqf4gJwAbqezSg
Y7XEX5p5+EzutLdNBapYnadBlDCY2vdXk/a1HEOxCi6vj7VlexNUZAKOI9NHCQ9NUfS3TbeX4UYV
wmi4KeAkl01xPyVVH0HWCaxLXYN1IAYxUF3ZK9BH40kf38bsay3cGqPsVNMjxyor2u9XSPlJYwDU
MmgVqCS+65hvIIqfSOVdYDgsWweFqld7xhsPWMc62KoCIVj0RWTIp1EnYRKWpBNX8Fdk88saO9Xy
tYk5YZ65LvxqSG+p4FOQKecozb5IZTzPQ2k2XFWUf8pZen/52/FMUM6hGE00WCMeQUsp2kuN98HI
ZSdkfqndMiinsIpcrYpYA3bze3oDXShUsIiyyeL0V1JI3iTJgZfsMpNDqKj89+kol4iXZJGnDE/K
HgQYm3oQV2hLVG7tgIjjKPmVeN1fQX3E57W52WtF/wJ6tsDK02Tt69jE1qSWwtEqPXBAe9U6OePy
fnnTmA9mFZps/2uF/BW7gL+InRwpKXatDwugDW+Bxgel03BSHyV/WG3LBzX3nX7gWCX7RKeke6vU
VRYJZWNZeEeEv3mDhyPkCg7WYQmXX+SCTrkXNO9bUtdavQy9Ek2FcDQLP++eS2O1i5kTHMkp/bAm
PCvBFUhEQGgQTmpMY6mCTyGsx/UxV8sQ+cJB0n7IhfbYJEBclgLHIvPE7SxSq2qFGnqzEr6i1i7f
jGm+WsXEvbxTPBN0aMrULl0S9KBGIXairsWQvnfZArN4grfCf9+Net9Jyap0rQoT+EYbtINcgPB8
+UdU2Yq/HeYjRl2OMidWMXifFNJ7xIwGUXsz6cnVVIu2pkiAyZU2CbwbnlH8HMf0MJsHs7M8zXjV
64NQ30jWz8+sVod+BuY3FBHpyPl5K/vKwjQ/hmyEU/KIx+ZXobTVO+lGuDZt0W1vwbag8ZJhcpo+
eObOJrWJklZtsiBJadiWp1l+6+WHrP6xcnuJrEOmoymJ9jQZFKTBF2rTa6sVz+axBT3RQsBhOaqM
Tha5652GrSw9ITslqs3D5zBzfR388TpmiXTk2lQ0KZdkyEBZn6CJ+YdUWAfVCkbVCe05qG14wxDM
dQJ3iUQSXTjIMZ9voVJ0GRpxchwu1a3Rn+IhnHjSPsywjNbFfzaoLdMzuRy2XuoDFCM8oAaLR8Or
Mcs9e+vomN+JoFB2zSPlYH/InVXqKMrQaTK3FpNFcyiHhtf6XTB7oI5BTI5d3jOX8xnpXFmQTDxn
CvT3WvlUZUG6XhnpgXPaWPfM7jPSj3cpXlMyjYV6omQLD0tt/3nAW07UHi2fzJoJn6kF701SadCo
pqNgLRqSOaQKHQyS2T3TtXK762zxVfYGn0+XxaBsgGII0eYRZbxC8d9znyymatXXMcN+Oeji6/Z0
191ivO5W/yEex+9/0tZiPkzt/0HAj+mse+PUkqN2G8y2Qf5qlqc/Kmz6W/EiP2DBwy/ZU373h9OX
y3tLTgAd1PZGqVRQaoq5LHK8D9R5cXS5skVAsVvZ0cq7UrwraueyOVYM3ZujssA5z9spnSJodW7I
/czGUeb1VHVO1zz9/xkix2afkGkFBrFMrKvoXtUlKIrYXvvAqnh+yjoa+wVRQTNva7MaAAkFaR7h
Ve7hpZMto5KGlM8rfF7vmZVIGFB2gtQpeoYy3aMspnFLF6hlhlJTh4MqPFZGwQGzsAKKgae9aUI7
ilRIzr+cNW+gMCiNOMREvrMBuabJGKO1L28P0wiplIEgR5dFWiyns6pGVytkeUli2h3GAWYLaruf
8YG/RmiYhWBsOkTQQA9p9sm9PI8HYdXvF+snbt3PuDUG7dAKURFBaIFy0UB6NygpICuSbUx+i8JL
LDzqC8/bmMdnZ4fytrkEDKewECKEk34tveph9whBA1c4NIfque8x7Fl6livdXd4sdmTCHK4IcLVh
oEV+7hIZStQ5ULvwulvVJ1P+rV8+WWC3WsL4rjp0TvzA04hiFqjhf//ZpCLFihkIOU1BKVpI+Xoo
RRDkbsMzBpAOWrnk6NW1PzHAcZSq1l7EpnaKTgnFrsastdz+4qyfdchNDZy2EINBWYPuZmsAmTT9
YJFROsVLHCkY3jH6dFicJOh8BZw0Pscg63jsDVL3kCJU+pK32Gf5K9CxkIJvbnM/STztGuBYDHcL
R0zk/Du/HBQXd6uk7h8divDjBOoqsKnGdgSitCX/Nbe8LhHrwtlboXypnrWliHoLJcRS0w5zLXla
nb9Z3U2W6V+7NXtfpfwzwWbnSuRr7+4C0SrN2OiA9+omCZf3kCf22poADPT68+WNY4bnnSXqfCrF
GkOjQIW0Q4pK23hQxvvPGMBwAxSXIY5Ov47BRohZWAUFqMb6ppeNnfMoPVjbg7kUVSKdQujb0U6w
yb1eLxg/KOThVKXpt6wTvldz59W6NTtbkTrSpnHcnXyVDzmIDhwr/E/H8AaVpQttJQ+RhQmRFZjc
Xkl+ZF0atE0WKPr68InvB1EuSBaaYCymA/XW6PNglejw1m302nTzVSaUzmUT7Gi5s0E5QWfo3axp
2KPh1ZJcxbt+/EMU2oDri4gDKiCR4qm2sgKGsbNJPaZ0sZUw/QrM5Jy9zPFRNHyr4MxvMH17Z4La
JRNj2LIZ6yCvsex2An2t/pXz4XgWqHfTZi2dXLQTAtDT9grQycmIbfOH/KM7EFHJSbXNe5mDU7ps
Ejii89AwJHltWAm+W9krtiy9jENweVHMjUFWgJq0povw8HMD4IvN1b6v+2CTkmMctZ6iYsKhHB4v
m2E7HZhOwC6AqXt00M7tlHmLbMcgjG/IQyO/watTcFJHt7MbSF3ZySE6jBxHZx1bEzT2SHcQjPDI
PjeZN3qO9gsied+euva6nq4l4UVLf3BWRi4EOjrszVARaTRG9EhMFI4nb3KJHHHkdoHhLA5Jdgqf
WwYhXvbRHhaFux4VSIM6SlEuJ0mpWmMwhtVxvOlue90xbsrr3gNlja2Fv1lj3rKn7jp+4HVAmVnP
b2zyH+MW+Ri7q2pZy6k1MiB3RMgqENxV/TN+igL9tn8cri1349W0iPtdWCxdHY9U0DYn2ggo6VAe
IM/mKI11s23Kkzy3YKcQoKiafuaY79dIXceDIqsAicQQGf0ef4OWn1v+jB7Xu+Q5vTM90Z4DjeNC
rDOIQQ8k5phkAJsMdTY2+I+M+Wo8Noz3AtPOq+IWXLZHppvujFCnIYmLqLCmApSV1yvUP6VAP64N
cgDwmK1ucZiD2nI5J4O5eTuT1MlQ1BQHo9LTMP5VXRGatuKKCBYWAM3Ffv09PSb3y/V45KO7eR+U
8tJoWGcIjm4pEDfpdGUJ4K+Qt2ILTbl/4KyRZ0o9PxCKtWkRrgXAAL+DY+QRVAhuktgyKpOJTYRG
wMXc2sXPRbEvG2ZGAcxOo9FnAYPzu1K0O4jrGIGnQEI53Rr8fA6m1Ndk8EbJL1bXOVsSxvmXywaZ
VUNTMlENVTFog0zofKUgOcnqLl1zjFlMYHNKnOVkHVRQfxFBTd4sFzvQyGiuo2VlGRZdNrSySu8L
Ye4D6XY8pEEBMfLUXyAwSeaA+Z0jtj3cgBoprkEchNrHcWknGe3TFPzIM8H/oOmI8cIwf9TQbqyc
+v3y12S6zd+3zAdsdTJpa1LERTjOZbhYvS0O3X3Zbt5lM8wTuDNDZSx1pmxDN6IcUya4Y5P2GvIh
TjQXt0LWA7yAUVqNR4RCPtSHiI0Wt447Hg1NOqGwoh7SUApQ4+b8dRzfYh4ZKcsPyVSMiPeFhD4A
XZpZ0VoxwDqfhst3DMSYYeWV/nLfGO7wTAYq/l1cUNmbo4s0GkYZNLCwA79iJt96BYwI8nYzpWC6
jGtOwGQkLHA8ACDRvEd5l07+1RLcBpGKBo4qvo1rKGSvknWQW85rhhE5zqxQ5xiUYhg+zsDBpfpE
GXcKFF/1So8nNclwPZgx8BDEivAUJD/fBah5lWJh1IUkXKfRHjbF7TPjALILW0Q7HcydKgcDz2ow
Wgr8wbDQrAGKjzIIjbOpikhjNqtta7RBXUBUf4PkFxgsV48oT1ouj5WLcYwhFAt0PZpEhDWLihqa
nokW2PuBI0mvVOVRjBsn4pVUWanzmRHyR+y+ZDlHQxUDLxqYX7NH+ZvltSji5k5+ZXyx/OUbBl1P
dXA5bvDWRflIIY5TDf04EISXaKyl9mC48vr9sg32hhmo4xogIzc/NBL7Tp/locZB3h66+o/gSOGa
RxCalG5dY1YJWqEBb8d+Q2Co+ISv+dcqlRu0m6I3grUZx+VV8qo3E/xKoFAW7PKQuXFr9+i+dYfl
oOI/r3gQf/0/dHEYIfLsT6C8Zo3nkWj2xZgs74CJ2N5zvzgZKJ0RbKt5L1x1nGuAPAkurZnyoGpV
tmg20R/rivhHr6bBqsteMSot9NhFO0tMztby7FHuEylzW2hRF4cKMq9RrOwubiCFBboi5X6pOYtj
kGkiQu92lHoQjZkIVXmhxQTh4OANC443gLlqIIaqDKTASzhjxNWGNgi4NLc3jg+TFPbSl6WCDsQH
zbkfyEEJC/B49r56Zz2tHgZQ8PTjXX3ks10yRt3mTbOKcw8h+mM6oCNRShhxXZbRXlXJXaKEtzSO
l9J9FkPcShldVcAJ0N70ZEdx8y/de3Uqr/rJbr01gOX7y5+TZRKUgBAmII0KIJXPI52eS9MKekhc
7fIPZbmvh8Pl38/MHfYGKMfUpnLqQFiWYjKSdDC3QDz+0Rf9P5E4s44B7iMFqBeIKeBKOl9O0Td9
Y85KdJQeVF92DLhH5M534ux0pykcXd0TgynDdCtvQpHlKDvDNN1HY0qrZa0qHiVj9auTusQZxPir
OSUgme15qTrrrlANdMqAyUDBksaDLM0K7riqMY+ldbKsgyD72cDjcWY5BoafUKQSTRXPDypoY+hF
sIBah0achNFLQkgdj7a2jotmx+gTgj6yLdbrSWgw6iO05XQ3WKJ2ZZX9+LWtxRl7XJjzoRqqsoXy
jpTn/mXH+vj3kcoWuHzRYtOgZUWFoDmvY+iD4CoDR5U9FD8HXl+aQcF8boEKNK0+R2KzAPZrPcyH
4g3sV8J3XFmQ/kuPywHsy4krYogFA6+tDQZ05xPrM5FYYRMwCUprQqpCtFbyiOdKCvb4WnufeCJP
H50IYFUEcQkHBbVIus5TqiiitTLmE9TxySoem+22nDl79PFQnJuggks9xpa5TXIfNEPric3PSvkq
DSlA278ufytGXnNuiAoy4jabq6k2UHEJiiuSYifuKthNML6SZmTlR87AqwYwnq/nNikHzEZJjBR5
gwbOAQz1LqGKH99QkMYoZOcLj7yEguXv++2ivLEbugV3MtAvKWROFahPg6Tk8ldk7hbCioTCmI46
B3XixVFQ8fqPhWO8aK8yFCjsVgdZYby4Wx09XbbF+Hp4dO3CC1nuLsOWxDaV60ZAlb2wuytyjWPY
8mZAiEYv5HENuMBYUtGjb3JdB9xXEcG0j+r7ucHKiLdOwgAVdEJX4BLB2LgCP1SOx6www7oXD6DO
czDgYLeg5eQslpWy4E4i4Rp8KaBaO7edVtkkjVpnHi2tV50hkitny5fCWYdlO0XSZLrVWpROP8+q
X8Tp+1YXzVXcQbhskyueMifz3O+2mfryfdE1mhqJaSgIEHVzk/pG3ngLJq5y/rFxNjTSGgefsIXZ
3fMFY4RxrHBBoW1THKqjfNhO6912E6NDZBOYFmhEOZ0o4v0fDOKSwo2vWSjnUgalDjLAQ2VieizP
3icDIroSmEdLwdeayrNM6VQIPAAv85G431XqRM69IgwjqfQoD8Pr+EsP67C8zl4iT7iObss79ZR6
PGTfxyOqWIYKIBowp6jz0L0AXeiKdFXQj6+t2Y6WQBqgJtXbRiVwYsFHJzk3RDlJNGSVlfxWcWgt
V+7zu0kr3KHq7y6fDPJrzrft3Ax1QSTZMGXzhnRtkmW7zBcAoV8uW2BcDecmKM+oNB0pSwKgigid
Voh6BJmbZzcq9NF1r/kaCG86j8uFvSgNaN3fWs6088c9YP9ZrZlHQCTtKdbcNc0Ol1fF3h4Lp0sx
TPQvqO3JQZ2qyEBFhNb80ErHplrtxuQhi5hGUFPUgCsDvxcN8WyHHpWWEmXF5TW5A1Xxl9Ypne0L
aXl1du71dygFctZFAuEHf9iZJIF0dysA3SausxqD5wAYsAmsyfNoK+pRzq4qjeMY7NXpGtS8VOwU
PbeWlD1O06ShL6Jg2rR9EI2nnKcn8PG4AgKvgXECEGrMV9O1qqybmj5R8LhK683Jk0DNTRvsyfP7
v3rDuRmy1N1XQ61K6foJWiGgzzWNZ0sAgSfvOcCI6GdLoY5RtuhtXGwRecY1JKAH0Q+zQjiXHNld
A+tHzNke3qcjnrJb06JkGMvX4xjj/aAA83QDGjKZtw48yPnHw3r+7aggrhdD1UUjhpD7LGjKL0bL
QRN89Ojz3089SMH3DbLvakWTYxyBbL0rQCTfdIZdCm9br3KiNuej0fWDdlDXOE/ACVkUlS0vr7H2
U6meosi97G+MwS0sCv1aHB0g3wydyhRNIxHXQclioNnBbAmCJQlPFMd0pVDyF2ioiHZxvbx9QrHs
3CwV9YSkweCihi7xGqb3gg1gbWih6S/9ijGdVnGVNBnQb9hDJ0yXMaKGJhzlG+K2SqpYmwDyviqv
9a/4BWg08GRlbulMljt0do957sKOnewACIxz+SMzMhpk4QBuyBIyRkBIzw+AWGDWf1Owl0s1OWnh
xuOjAFXHJVy7gEtzwXIcDJhoUAYgQhe/K7i70xaV0ShoKOmFeY7x6skT4Zpyr9m5Elxe1ceoi+mc
nSEqwMdgYE0xoWsdtelFzt1Oqm2FR+DCOnJ7G5R3Vqo4ZWIpJVCKBPEmMGOp1N5MhuFCnsKVEu4o
BHun/n48yi2bdVJq1EoRQg7rwfJEB5N+6EkX78q1dqPamwMVOLu5ljOn5AR+xisKJDUYusaLDci1
Dyhc9PymvhcAMu68drWhNOyRImx8pT/UR3RRfR4YhbV9e3vUUqUxmhvUdkAWDQGFPvkFzV5nmjh3
Dc8IdZ3VwJgk44a8GtKHxpJB0OBYQM35siOyNm2/Euo+M3QI/eQq4v7YWbfZFkECWnXLpTvoUmQ3
pEgh8sBRjFQUuwVEHNglSUJAAymLDX25tASgUQZievRLf8NL9L13l0Nmd050s5Z2ygsjrJONEAZq
VrTnEEeoddZzWuRbhXVOZvucKEDWpPqxzEjOM6+Hy9+UsXEy0ODk4SeJAElQd92A7kYuWlMHRv0r
TcrdxZhsCaDhy1YYx3tn5QM+r8bzR8CrDrjG8lQq9WGJddvEu3kc7Fng3XTEoc8TUtQA0SDGQCHg
X+AfOI/CgpRF1YiG+HHxUFZyt5dOtLfYbg6jKxLa6Jcl43Y4mAvETuF9Byjdh8i/pdKqJzN60qms
TLaACS6jkn4Na/QE/Y9grhrOtjGOwlkllTpvRSdGokbINeXWG03RnpI3M/ouzUEiHSeUZy5vH88a
5ZAjdB1jEbdAOAjeVF9rw0M5fZmbtxz3KWSQLhtjbZ+0KwuQT72718RaH1IRXBihtPwYGwi0+Jd/
PysAg6zzb92BrHZnYKqEZVOJgTXsAFtTTkQWk5zo5l4EWz+3Mc1bEHXExEIZ1q5D0XHyTB/DtSci
dTiEG0jgSBrSPWmcFzqzCr5bIY0irVVINkASAk1ir0lt6TbPnDkcD4s7++khv0Y6a+Q29q55rh+J
rBgvgLGCCrnjMBAk6lBIkM+/MCROxFECvX4YladafVS0L53CwTGwTMgyOeOoV6GXQB/yttO1NJ4B
IW3BQv8gmQ8Wb/aM+RlRnZIxSSviXzo1NwVdFkwRGyeMdtTZ0hXoufH5zKvRW13NaY/ia3uUbdD3
PSBP4FTHWAskKggwr0miSOPI0rEXk3RDrwR9cH8rrTCvMTo4jJ84DUQkQ4MhAlijm2DQSVlJ5bUP
esx7OwDsA3A82IZmE0ZZwg/IY3JgHIczgxTCUpoUiJ0M0HcoqtiptcjGjAXnhH+sGyP679ZE+Z/Y
qdAPmgzhWGjgdhWrg9FAdqlSfgx5DmDN7Bj5eOwxCCHOi8uxzXh0wzYBk8lAqQLDde77U70ZiaKu
pNVNqJbKcHqJ/c2vrwRfDrQ3XhGVkSucmaPOwdYWU4ZJQsgfDpnftjeZGmjTGkjF4fK6ZPY3/bsu
4q+7qAnWgEYtUrMPBlA6VpOtAC5Qgp0g80pHtQfJN0dbHh0JarFEWjvzxRMvk2VUb8m+/v0bqHtI
sNpuSsYxCxVgKzdgZRVgZC1n9kQvP5LhgtTjQhcYdx9CAHlf/b+Ier7ufpmLUV7RC5evtVuCeYTs
9tf+ybjf7qcQWki2fKUHmNm+/ndeWSz2r2H6YHZpFjWmgp2FYrST56c4vo/iY77Wrpn/NDbO05UR
bkikkzU8XMnrlbp1lzqJ5DKGpvGK2k2m2Ll5FJSZczCZR39nhLp5o26ui6WMhwBFykMGJheVd/Ow
LvezdVCX7TJ1StmKoOyqvveH5kjgSoKDoZD8igz58aFtnCX9Pja7YzEoSbRqGpYkrO0RrMN+mfx7
TReOoKDxBoAEeJHoPoki9FZXrTCh+tp3NazuyByS4HSH/FjclHcgHPcizmlnrgrCn8hlMfCCAeJz
p+8mMxYh44VGvfIjFdC33D61KDgbSKnBPSrS0r491LXMVoH6enLUfcEe7owXhUxdp87orm7+CjSU
+MJLxZjBcmeUimEohZpWjVdOmCqPMyIUcIhi5Mzjj8uxkgG1wo4RLmgVDASYqKHiVAYKXFXfrB6z
J8Z8En+Bmg6qUPqxCQzdlVCikW0FkPfmWnmT7y/bZp7jnWnqHAt6KaybRFQc1QMK8/YgPsYZr43G
M0Kd42LS22bRoD+lQBDDXEZ0mRLbEHhCXtzvSB3mNtJBxthEwhE0wl4KiEDpGITOm6jKNzeDP59+
1CceIpezOPpEJ5GZGwVmW4M4miAvDZW6XnaGllfMYJsB0RloWtDQ+NDLqGp9tECNHsoQfpNujEy2
Jf0zQR2dXJCpWYAY0zVfcGCYENbLreOWPBV1Z8eVI42Hyw7HypIV9En+M0LFiqrQJlWZMOuEdAoC
QL1j3BrdkQDhIImAylYUxACTfNsO+ffU40G4WF8RwGk06WUIZ3/Qz9kkERqCJlL0Jb2f80M7+mYT
cBbICoZ7G1Q2aS6zuiwVJjpAJSiHWKGNkp1PtOp966k8EhAjzwd5Jqkksk/QGidqqEEivmjFwVgf
L6+J9/vJz3e3VjyjVQOkGDiCDNHRuzCOeMParFCLcohOmCEwh0w/Ac12Fq1eAZ/l1syoTid3Wldd
WcrwlHJpspmLMXBbEVoDCRMB54uxxr6pWxMhb5FBzgm+TJ03XsdczM4C5QHGag51V854z+qrqyqp
N8vmlW6gzwnlw8s7w4x5QHrA4TDNYwGJcb4aKTcqvKwz0c+OuXCoEvcVU2gnr3vP3ovCbgEyf54f
hwXoNV7uxMp0/1q26CHapesJIgOrnIUrOfcX/ccyfhu2cCy8icf4z9wzEwOuAHwSpkfy2tg5YKdF
62JuuIk1vGqrIrHLjlMgYIBYwSsGjhVDwvin+GGUduqixChXvDP7EolgA3iZ6aoy3irAdB/AHcB7
nbCWhLI+mCXAokZoo6glNamhb/9D2nUtx61j2y9iFXN4ZW4qy5Ys+4XlJDDn/PV3QZ45YkO8jRnP
nHlTlXcDBDY2NlYQWxLJmh03IxRcS87aOEp2+wjMMqxbWW2GtYDSInCqbiE3vwR1hBJ9IXG0Y+ga
YzqoCp6UaPuUMg7eUv7u62xDMReKAjGqes2NcCvV343QP5BmuK2r/FUbUjyLwkfhqVtS3hg/3DPx
egbNYIivIKFbaBozqcmY00SOB+xmuPAWJ7Wwqa1mfDJu08mLfbwc0ocZZ71a7fFEicNcyuCb+MJ+
9OwvoJ9hN3rTKEopbi24GmLdDO7sjCEMkL21s1eqdBmQIE9t/br3u3C7pU5tf5TVOn++4iqIsIuK
/S1MJZnKYzqn8O8NyWqbNxXalVtIPam90dd/Ks5/pJ51GBOyCjA0wcaEfMT5+Asplsq8w/PDGFHG
R+L0oLrbsWs8iRB8Tb5VOdcr5s2A7MOc72IyB96mwwpUaQ3rTbFLg5kS5G1d80H01qft2roq/Dww
nBxM2NXVrySvisCnfCa/SrcKJp4K0IfM8Tbpux/DLMFUW+t8TTQLLbHVo8I84myn8DOkVJv4kff0
yQ3HrLel1guSNJ0QZkAr35GQwt/B7mkhEVO6wOtwikI2zbOjY5dULIldAdL/Se2eISBix/GdRq41
qhnWJA6Udy4faGzSYsMxFxK9SIq+EhFOqbZnQKedVEztfNRfLodhj2g2DB31btOqy6iMyjynJzgm
152AUYVD+6rEPOwJ/bmXFipzPC/6ZsD4xMxP3aK5g6DcGD22QyqdpL6/maqCM6wP1fX5uFDknI8L
cGV1gHanFXZ+/jw6gyuClT4G01V9Q3EU2qsU/XmK5HfxOQsT1dV5bDjcA/uqTEmUnagUxRIOdufR
jnfjEC52Xr68UKC6fB5N0geYKVNrAc2ePeqZu1zR1J8Au7+FZeZmCWQwJIc4cJm/0cuQOmT+UcRQ
Pl9eS8cJkEJ/DfRbUFKe/5IJxm59OgMCpsvg/MuKLQAUeDnEB8nVP9/1PQazCxVpFeMFHf43AALI
/j7oStc0v4Ik/ng51uHEWhSAircY7cNzsgY1qGxe4KBgGp+G7HMW3yc1p51zFAIvCIAdwo4ajSpm
xiDQZoipmpQwh/41zL+0bHMKq+UkrqOthzcl9IpgLiArLNcdhcrSEBhqhaRDBb5t92ZDHksFL1lj
7KTjzCkgD8cE3QBdBF8HrBUmo+jS2hVynpLTooej4uv1Z75ILNtUp6sA71c6BLUhGQCYwflK64th
MTNpLrDD/pCMyQnPBHiE1E6X18AHXBQbiclbZaJOpTLmAm3f+9OpDchT70P/zRns0VV90IGDzl3x
ksW7oX+40DCR2VK/kIRBFKBTGGanydV8iHbcpbOn3wNdHilwaQRFDg/yQmNb97x+H50+Nlnvppe9
GQLuUBhpsZihRSAjXKja7TQIv2GG4bbreNX3+pcqSTjL5ugg2sdk0liSpykk3zpyaoYgSd3lR5Pc
Sby1yQvClEudKSYaKgYjFIlvVtcLjqMsWHmWoYc74H11skCKTNG7YqzNGrKbQMJG2gS6OOFyco7H
Ai9iXUa9D37c+R4Q9Sk24qVtwtqbfDDSodjqtQRe3xP6fOBrJSFVlygeeAvzOC6625BHo9LFzI7o
uk41iWQgA6er7o95X4i2ZYCBS72jnBykJ17t8OH96s9W+Cck+6QjlJMex71sopPfnObb1JtCSlHv
X7ZI93NfJzCC4+2BDy8ib0F1yrwHik/+8HwgluhejVOawflx9KiMseAUV384T4lXcOFmh1kaZyZy
Gngz+KLnnxMHkICKdiqjOlXB8r+q6ki0VMdSfLHkJbXDT7iLxRQokgI39RZm1rifiVH5fXG16/YG
cumn7Vb/2djZVfc0XrX/5cP823zugjIbHNAlaWwqnNylBMeFVHoyNQJy+Mq5gx8vFijJGDjywBxh
L+EQdDIHSLjCQ7tw6NWPgljRwXCHxpGCP7K0/+3T/NvQ3kOy305qU3w8CKBGo0XgAgfUO08x4bCm
RLub9rc0yQIX9Hx5mGPVA+EDufD6tX6md53ETR0BF/q311uel8hRJbePxuQWKR8NoUU3PzKL30r+
gjzJOVbpCvtwwsBJB9I7FNGpMIm4JEXZLARCQuuDHoC5fENuhtf/zFbpeOp2sZhraSWVsxAXgDab
NyCaeygZr2eImVEhs79Q+nlbC7tozIdS4I4r5akCRK7udlh8kp24k10ZNjWvVJ674L/VPmQDMt9K
jYmWaLkCN+X5SzcFgjrZNQelepib0I4GEN7CmwHLjmmyPBkrPOVEW46F19QA6g23vQUZ8KEOFkv/
ylkdhwfoLh6TKvJkRqPQQHlngHqd2hM1bI4me66gAKv/JE7hofb5KvKU2Y7DgrqN5KHAAIA52YQ8
2RYxFYqosuzpZV0hu06NzCd7gabYaNenPx7VPLe749n9Jyyrz9bEZbWtYJzgEnCrZNAERwJZml+p
epNp9uWZlem++rjv3mMxmX8ijawrXdeEk19+LxTHusOz+ONyKnwql6jAquVGPAl4IY/twYEZ6HjK
3crhHQXHZyv69P+aaYP5wMbc5zMQVGWUv64OxQcnruFtwb+45j6vxXx4JkB8C+50FI8CdN159mwm
o62tHFqN5o0FMyYlHL7QKmlArdR5wgMVdip5cktHqwmFA3rBsAg1wYg9jyk3K4rADFM99C+x5iZj
YQuZe/l7Hh3k+xh0ae26N/KYGBIIDUYYg2FrakU0NyiL4sQp1fnT5VC84TBXrs3odIgyI4tOzQ3p
vulm0BecK8DRqbMfDbP/lnGQG1BBII1W/YKb26TzZNcPj4JdBFZty9istLHkoYyI6Vgvvd06smDT
rvSL7OI0uOPlZs6IdGa7jWCajFOFNYDH6rwJVshKXP4qRze1/YCYjSSLW221dYViZ2qCec0Uv4Kb
L1SYH7e4CnV095w17f3LQT+A++mRQzX4FSBcwExj39qIVbVKBzD3KTvhgu9AWfqH+LXxZvDZMzt5
UEt7u+eEPCoY3kMabD+v1OHqGytF9mauut68KVSdknC6IS6v+Dlc6WhgoVvy5r7HbKo+7fNcFMYy
2rTfW+y28rNBXjnD4cVgdhPELromMfLsJLXohvqbTy8Y6slabL11u1eqtUEFhXhPlYfrETq8UE2D
xQeei87zhdBs41BkXRHBnTycYDftQhCUJ6R+mN11qh0rAftLZabPo6xmM8aiutBsu/kQr/fi05jZ
vUud5KsHaNaGl2fzeFT/xGPxxpa+LYK8kDKaRYBx0RQxtuByhMO2425I7CPlmierlb4dWOoEdxBp
yyDIZv6qe+3OmmdQAo1iW+w4Xa2AejXao9TW7jRkDSdFHs4tmGuoxFCgmMAJnM+tYSqzkS+rEVDU
SPnYQJ2QonpEKNBldu72nEvb4VbfxWOLkxJPinGzzRDGBOh/vYX8qKsinhVInmxnHnF5Ge3wrDbg
/Is2MijfEJE4H6GqVfogjSY5xd+kAlomTgf8OPFgxSS5RLbpBfVWDkfOGjoe6C4seyNpJimx1LSM
EoDpvsuO7uDF8qayXBR/m2PatQ9plcrlrKujemw/WLq0dwd4PcgEuAhZDwe/fwUuN4QOqZNeCzcw
unJTn+fNdLRT9uFoWtqF07N4UqUFc7vqopMvuWPInLPhqCLZR6B/30Xokr4q5qTDGdTAH9qoS1vT
i6AZa9yLYUJzefroYmerWVgaWvCjRF2HGus82FKJcpFUYhFZbeYpWe0P6+NkwBZgHN0ZN71+AIGJ
11+g6+9SUGaESpO3w1IbRjD52ovqLVc6doT5QhM24YpgHJ0TUP+muBYqYsiyGTrYKAOQrxcR0V6K
/GmKwXyZOIvwKMY+tzEbzoCT/VLkSJ8NiAW55VXiQ51+v/ylDrvZ+yDM9sqIWBSi2mant7dh0dfQ
wYNT0N32unl4jQ/0cIVHH+EC3Q739T4ws8MUfQU4pxwA/oAre+HWv1PVjj9rAX0EEyF4b7dfBM4e
ONpl+5DMsmyw7tap1stIjPEA3s6QD+MsfN4nY9agPKytsYJfHKUV8SdB8WrZgtlyx7n3H75+AAgE
yhxYLtASYkqhdSuzUS6qEixO6w7ybtV1eQtEkL8YNl5cbmYX/NFnkUom+xKv4jucxV1splYxSU5U
WHNZYfMiOtRaarPz31BGgOrU9J0Szni30sNJNaExJ8HhGe175mjt8fogTwVBchyQNyCQsXQp5GYe
L++Ew2G9R2EPVGMcB6GQCqjw9qOD7e3UPPgvLwJz6ajkZYkbqymjYr0Vk2d14izvwxoE5fG/J4q9
vacGjEomBZrFtAah4tkW6h9oZwONG7QUzTM7fzFnFh5JcT5TYWZmKUjNnGvtXMShJGceHLf9ck05
y+1o0rDY0F4Fdh//MSFQ5wywwqjm0DJaqinsykb+9fIojiubXQxmgZWTUGyZYvQnKnGuo0i8xTM9
5VD6qWzPYMbB2OqkcAZ2tKp3A2N706IWK2KqaQAjWHewX7Xz5HGefl8eGWfyWEkFSU4agyhg8WoN
xlRmt/IaczIezTQfTt33uWNxsYlBkj6JyzmsgGOHg41tLY5oXm/oUW2x7P3FeEBF0OGTAzAuywOt
+jUbFxIXUT4uztpqYUH6v/kskJvURDz7K7iLnZcu1oRLA4wnQHOD6IgjZIIvdqNlaxmXiX9YYu5u
DOzKbrt5y0coZUt9/YKvdLP18ne8g35Lx+abpdTBELdOm5W2VIPMmw6fVaV0oVzhXp7TD0IqtGmw
L2WYs8RQy9TKlNwEc2VwF9DBci+DzPSN4SSFDfMEaAmuYb65PIvHw6bPPjAzAZmoFXXfWkUkTkPQ
KK9kC9QxdeIYUjuxXfTXZHLbIZBieFbXJ86oafHErtt9cGbPa2nZ4alNwQmKV2At842htwFyVa0v
snJvNGEuXSfSXQdnk14LL8c+2pW70GzTs1yMdjZmE+1sAg9dZbG+5GP3N9WwCZYtLJDBx4B2zPk6
Vsi2lWVCsPUp+mhz6IVUx4VpTegFxi2/XB7T4SrCywDkHyloBtCZ83h1rxRJ2mJrpq/Tz+Zag5C3
B5LQnXivfsJzGDrYCti3xF94yftoNveBmYFqRiOOGxwUwzlS8aQPLsNyZdyqEJ52aBlUS3b6Kec1
LA+DopTEiQQY/QeS8VD2Q7/0+haOnVq0ttWXJfZqiaqPk/GOTglACP4JxEzrquXWXDZqHRqKt5He
7dpP/VLwCge609jNsI/CzCGoDXldz3odzrD36U6Ywhj6QrmjPMTXnUelY+QwvZuv+nDifL5DlBy4
PJBLhrAa2ofMAOmbu6k1oPRYRLxT0ShRUidZuhvIT7qNsXldDx0bovp6YdipFbZ1Yy/6TTk6swY9
7BegORxhKoJCDvTsR1efRA2+vLkjJt6m/8XRsP+pzCwtFZTo2glFd9Y8jNr9sJ0snqg5vR98+BC7
2WBuY8Ywj0opGnVYQfgoHhtnk2/aPmqEV852pb/1UiC6wHftgEqOZamoUYvCNQH4/uGauibAOHnx
J6+iBCD3csDDDbMbGF3nu3i6kEkwIMRDSNdM7VcB8qPPWatxNgsvCJ3dXZB2mtZCnSg8CncEA37z
y9/0afdLgDkrhUw2x0ncMAyzqxyijvdVXD9dnip68lz6NMyxOGxaZs6ZCi+fWxJKoXma0UNUQx4l
6zCzgEhCm84Q5mHhQnLZpQnJ0E3P1tt8/CEKIWgSnPvB4Y3Eeg/CAoQKrevNRqnLSCKAqNlqRIXa
LCdXPfPT5MluE/DUG4/6CniDVqCIAvwhHsWZLTQV8mLksw6MI96JfeslcagMlgpUICQSrkVXvvqL
x6SziMxeKntItyVdj6pUmBxjsKdR5szjQZFNrwpAl5iUiMPes2S9Mpot1/JorFXDL1XlC7L5axwT
YkOvpA30QjV5j+4HmwmgILwSAGaLi/db42i3mfK2hb2sYZDT7Ei+BGnpeMGXg7eVh0rRA2L5UeS1
DQ+/3T4ms/Q7odzKVVb0ULnTwe4Mt8/QnENayk9D7+Mx2LNcbvnLGydTCE4w5IANKzBXatB/pz5+
U5gGwndcNOGO03+pnnip8CDH7yeWvfihxYB6O0f51yy1q5RgHuVeKt7n8WZfTiRHjyOIBC8tMGVx
n2Hf5nSryvRqhXj85FPlAODd0R5KgZeo4PvW8tCVxxP5Ho09yXXBLFMCzHRVmY7UAvWbc1DZR+nk
bEDMCRwPaVLUKtHD+LccAVXpbIMt/9oiyUmu8Obh88RI3r4Fk4vPArLJRF/luW4BmO5c42e/2snn
xTUgmpPqTuxaDszekueaEggeKvS/vlQO79WFN6n077tdCOcBo0+kXgyLcdYKu0E7BAQJqZ9b3gPW
YY7ZLRbmhK42wETrGJYmxXV1XXyWvbv1JrtLwNxZHP0FNaA7f2646Ere+JgjG5hKqPi06homQv6z
yrfOyQrCs2k4umlCAQS2crCNhwgu2zdYClAGagMABiI9SMp1Prhl5VqA83TV70z2jaWztdo3slOr
Bpf34OGsghAKvSUcsxArPf9+q2rmWZvkRaRUsi9larSYIL0sTWzrRMNlrHi+HO94i4DrSr1xFBUq
l+cBxyIWgTMBChiWON8pHlHwIHp++mP2ZbkqR1r2MJntwjHfr9sI8IjyCMWYZjBva2FOnSlp8zs5
EXD32uLW+x/HRyd8tyHyWNHrdh3eIGhrZILGQwVRwPf6RuuJ3OfVEwfVmCHtBsgcSbXYJVMjoCKn
jAblagjxQuHJXKPkox7kWRzmGBKFAXD0GHHoO4zqlBFlzQle0Hn1aQqS3OY/IdPk9SG5vQ+N7UPE
G1nJMv0rpGBrV82nDElt9JVI8UQoIf3NXtjFYw6IdTMBJDIbPTSk2hUgpp2mC5wOhkAu6s+LZD1y
lspBhbufUpb3OWZjBhh+WwFTt8F++Ln73KIWhHqOq1u29FrClYOf0I6CUv9D6HlTySzWpjAh+lIa
CuDiSv3ZhMhGYmTOyJV7Pfp0uygsXqooRTyepX0ZaYndvpJHC3Sr4ip7VR5Ef/gPfLzf5GvYtYLX
JjzAyEAWoe1xvu3MVFljVasJWoTpLYXP9r91PP6o0QQns+wOxP7QuJEioCyc3K1Nu8ntCYpZvN14
mMn3v4NZQ7W4aPDshGWHJjsTnIgBIvdzp5bggoPI3N1//DXfh82kb7TP12yz4FPRAnW0Vnay2KLM
eczjxWBqjHqG6YdIcBHrit6dGlctMlf6b+Ur0OQF7v59IEwdIcb6qJvdXALkX9uNnj7k/WRPouiS
iadXenTk0WsDzLdxa4DNyflSifM6JeuIOlCeNN2dx8avWhCkqhkmK33sqGricDb6cUSE0tC316Gi
eB5x7VLNROWSove4vRgvKliWxFthTnHduyaksYsHqkSc+7yEdnT4wZfgn7jMpBpWhtpMmc2wUX6L
5E7XfsTt17Y6cYZ3VCPtw9AFtDvyxKpQrEQGJq33JKD6QHV7MO/TgOK24GL4ZJ2k/1bL52217AbG
nOpCkw9C2yhVZBHPHL51cqRpXy6P6nDV70LQb7obVFx1cPfoSRVNbfc0a+hKw8OrznnAal4Y5vhO
inICkTmuQzJk6AX7Uv8zNh4uD+Wo922gqoSrDqDMKjiwzFjmZR0rUmWnIYcXPBT1rnF44qAxLMd4
iluXkluqADox2ydOZPrzP6RlBZrKCkyFwNZg8tOWtuAntcAbKJ2nfdIDEIxt3NRP69fiSvim3mnB
LcwsISPII90frsldYGbLEUtde2tBRb1oqL5G+VZOS86N5PDT7UIwu6ss87q1KBVFFLwEEtzot0qJ
YXNmkP7QSzPIbK5tqsxCpMhjUKKNwaGTSDVDTTeubyZPdPku5bypY1YLeHqm0lFu8Sqp9+mSvxRW
4l0eFS8Es7nqDrSQWV3xdfCQ1gDssvG6Q4epb/dxmH2Fp46y7CmbZkOmLQDdp4Jwq+ENthLMoD7B
/fxPf4/XPTlcFaAngAWCdxc8A5/vtUzNClEr8b1U69M6hRawa2b+cnn6DgeHf59ihSR0v5gYLeqf
UoinIloLKFi0N33+Q5R/65Z/OczhsWXIgOIa2KUgXJ0PBfgdMCtHNIJmyQqtxu2S2Z7gqKa2n8q8
cS4HOxJeMORdNGbHxmSO8yXWjbC6rl4WkHdc8bl3Ulg3QYMuP6EckCJomoFxoYaFw/tshytyF52Z
0nHqKQtVA8lwAT4AZUCl8hCxdLo+7GQDzFcoHID+qjM7eSk7y6ot9JoHyFID/xeSYMQRSdUd+Ga+
x+N5D8Zs4sJQW2KMqAoVOFVMW+5XPEjo8amyGw+ziVOi16M6ovY0v2E8qGnqp1x118xe7yE2b+Ps
z92stY045KwUWqBdmkhmb9ctomYKLheU1UvfjaH2e1Kv+JN42KwAEQcGkDrejdGgOd8BEAIq5kpG
VQraB8DZVJQjwQ0UumCW7mpYiPD9+ouGxT4kc88GzLZWLRUMJyPDxWxxRlG3ZyuI20+XZ/EwT70P
ja2CK9makzZtyEmv7pM+IOo9iTl1x+EaNCHO9YbIRgo5nz1hFsuhTwQSifVVbzwJKWdHHf/7FkS0
kQKBK2Pyk1ACnWHGgMIAy2vP6WSv2t8c8eZ7BCYn1WO9wCpoTKJx3OzMqmyrhpR7xhnH4afYRWHm
qZmyZtoIEOSzfpWD8SU0t/licfIrLwiTfea4MieLdr+LbXMb7bQkpp9rnGP38GDajYTJOtUW42XL
oHfRGi5YEzgAT0IrLKU99fFTUow8GtvxBoVHpoaqFr7MOrNB17gailwzSUQFw3Tnj1CvAaynEBTo
t3O5/Yc5fBeP2Z1So61QKiuzkxxIL5ovhYKjX+eQpCwigcsnOpzN92As4nNrE6jxT6iS1qZw1A7e
NUpvK8S3oJF6ORkc53IIIIJZqejU6vZ8q2qdMtcjTsAI8mvo7qFY8kfBtppAeKJWdkA8h9JsDzN8
ZrzLoQ+LjF1k5hQRukoytnEFswga50YXJJoIg8ObQn1cMg4+4rCHKe9iMaulXIaWSJ1cQQOIjrL0
8DyTP2neBMUEGzBUp/bnsOdZHfJGyKwZrVH62WzAITUWKgc723Jyb5i2aTwZAB5dns3DXf4+QpbR
1M2rgcIQV3Ehg+c7AXvKqMrAMIXwcpzDBaPAaleB6xZ1MGUyY09GtdZaWQw7a61RVAvlaAVDbaql
X9ZVnDtplQ5JIPWr0LlJVreFr8u90jjtCAR1kI1kSUIpXfSfwmZouSuBRvMaV6LwvavBi+JMy2Ge
UFDGohcCD3cILZ6v777Klo0AUQcE7eyZBUBYZTChG0icCiwCPl/uaOvu4zErrUitVp10XD+HOHcH
87OEfqMl3mS8Ds/R997HYdZWIyu9EEtUoF94MONPXTvA5oczeYcxkGn+XOLBmDmfu3GZ23VbZYgB
Iv0Q+WSWxBFbHh6Q/itsUQfrIEr8w21Df3sr3vVbKqEsEr0orHB1Vqe6Fwtb/l0D5dy6MDwFxLN5
3mAn3gXzF17pf7Q/95GZMqI2rV7M4RN6ysfSro3bNXYMwSmha6eJL5e3zeGyUCGA8/Y/8AXOpxIS
nO00qlKBdu2VZty1ytcsyd1Ydi+Heet2f5jMXRxmdy4wT1wgtJVjuW/wZOqDIVQCK+oCnqbP4dqA
7QaE8iE9g4PjfEBNO8sdsUAzEpObUnzdZi9ReVn7cNJ2Mehv2K2MvDP1Uq51EMj98rZ8Fh08cEdd
WL4ssPSBtbwr3PPFMQ4b+couKnMiSqXRTy2k+HFWSCDZ5h6sau8WSI/KtOh/5Hww+kE+fLBdNCY/
gcGuLbG2iW9qYahjguVKKu2fCyQw5VA1bB49kzenzJ4GsnxJ83kB/Vv6Xa2/ZuO5X56Nyrs8LF4U
JjsZRN3KdIaeoT6U6IIAjxAndqON3sqjrnA+F56ezheJloJVa+T4XLMzv1KUTHzC49biUO1hcLV4
ODtuPOadRzDMJBZW0Aro8lhvls9pRG5Wf/O078OTwMGVXJ5HmcVKbxD/LzZ4up1UOClora2IAUlu
W15b6TAF/7MIYel2Podlm0IRMmkgPJaptjh7o/Ssay7Uh+1B+QofQP/y6jhEU71vMVlkkkedjlk9
LJhD6LAWnw2/utu+SBv6crGt/E7hsZFyYZ68mWRyCZrtUp22mEnFeNqW1Z6Mr2l+t2FZ/o9joz9k
l7SUch46OU3jcI2qz5rf+AXtt0NAdHnWfUp7451ixyN7r3CYkUE8qNWTaimieNBPs6A7sDSEUrW7
8SDA9B/6mKreAzEjqyFjDJFq3LqX7EkeQx3oDYmTN4531+78YlbGUkzCumpQp5ADEq7QbVtso7c3
dGDsyquCVfybEmcXj5k8TRKUNTOsJDKmK9Jer+b33OQ0Qw6nbReCmTaQIMy5UdT8NKu+UUogH90u
XKvTwx28C8IcI21qKXosouM2w1Tdnb9XgEVa3ha1QEaqthbhuQBKstmV4P7V8ttFZg6USSDTWNeo
bETrfoP3jxbMwrdq41SJh6XaLgpzoCw9SdpN1PKT0b0sMxbFltuxVdpr+tgsny9v4cMN9R6LhUEK
opXGVCACYO3rDnYNeQa20fSjT/3LcTgLg+XAyS0639WEWm3qJJgle0nW23IcXA5yfAHajYapPONJ
mYWi7cpozMXfcT+ASdjpgQkDarlL7Jjk160+noSydJIOwNn8RCAoNdU8wCLduB+Sx+5nMEeM2G1T
JujoQuWKeJpwz5c3iTOfvBBM7pingcSLhJFCDGhW7uOSkyt464LJFaW8Gr25oXQSKwXaV0sOvXq8
vjQ6CSxt/sr5brzR0F+zO0e2sRAUdOzkEHyLurCVFwmGL2Ww3nexN75AOAcQIa4iPy8ok0YssZ+G
fMXDj2T9tBJy1XFZjLwMz3bWrWTsS72V0fY5CXdUZH+yyXUJFETpW1yp68PGD8CG/753yUze6LSt
7YWJ5sVIjqZrJVRnWwLtePCW5/rTeKXYYsQrsQ/RzbugbIddHa1NECb0QcWIvthaj6h/P4mAia84
NDn1BieJsOy2uVArOTFGJKussuv1NLaTk3e8JMJZF+xrvj6ADlyqBhVEXFxUGL6Z2XJjK1TopMHJ
bJ2mDPn4f9twrOSjrqfiKBKcnAQ2iwI0BE2nqDZ74MkP8eaQSRxmQdJNhVFtFDeQNxXC2SqQGDnP
O7yrOSs9UmlLn4lZBv1nWDapVAIrXH3J41/NeSlfYVJHJ2jdVooJgaeHCy8NHdwWijtKHX0Islsw
1/5GUZJiev+9zRQmb0hxNRu9lYNu32uurK1+tyBVJSZnHR4ZhpzFYYqNrJmtHpT7IlK/GZ/+9Kvz
m8yVHXoZU+AYUnzZAqrr3QSim90aAErQPAn7oM+c9Mw5DFiSUq0JVQsRlhjXwM43bHzR7wWK/cRv
PAKVEh8dK0f8wev68T4tS1uK1alQB3GGe0cUB8XX1INUqFOe4hf6mAxcGWcHcva9ylx2tT5TNwtu
OKE8FvMLyD4kzOdK9ziTyale2fc8dJl6oalQhY94hlD80mtvwD8m0Yb3I4fiRhtoRWzeFBSq3fEg
ZZwvydKyWkUhVrvCDWEij3rualUkC5E1uJfHyJtJ+vfdcW6MeEDSeh2sZ+3nWN6JmX/53+edqypT
nfQjmkjqH1OHyR11W3EzHzeAxkm+v5UKGeejcZIm+3AUC/MylAIkPTTpeoDA2XKX8vCa9HD+WDPC
t1KVoBgomsxuxz22VeTMQP/5NF3n0RDOvhAghfGyyvG3eY/DFAl4511ASYctjFm4k6s6k09Ty/SJ
eKAaP8RvnuXqC4yalWh1ZWimtV8o6IDHqPl/PuE/v4OFva+aQFJhBEGQqqTEryA7hyp0DtpT/6kK
eI2sw+8Hxh70rlU4j7IPqPKqZpk54kiPWx9yBmpa2BngDZdX5SE6G95g/0RhptZMiUo2IlshFTBp
7ldHdtZbM5p+SWEnAd6jAeAjeaJd5LYa1veKh+Mxt/mjPU6c7z+EfVIdZ1Km64IUU5yEF9yOv+lp
IH1rrykqvAqU2UkMzgY5XL27iEzuTLFwrTUG3wUY3FL+BH0TJf8sLI9x4ipqa48zp1d4uIp38ZiL
3tSTVZkHEVZi1f3Qz04+c3tb9JL2YUPuQtC/75LYMs7SlrQoyHrg6yn3UrKJpzxS4kn/KeVqTx6X
TLt4TNKs42RRpjaGEAlsEdRb0txKRfwQwx5+7p2OwGu4Pykxr3nN2RkG/ftulLk6THW60Xs57KDN
pv6iLLO7KjyAJy8MU6XpijD21WbFodI0gtO2Btz5xBlel/rT5U14cMBZMF5QdEOj8jEs/GyDGUI1
rLkWitnkSbqIB8nWfKhhB6gW6ufLsY4uXGfBmFFtyZgN+YYiWv9GbnEs+EooZ5ChsPsXYN5otSva
+i1XsoYWmMzKPAvLFKAD+snK3BoCpGLII7nKI6oVh+TpUKS9EKghICF2dcOrj7jDZY4oyarxSj6X
wmm7W4Cvzr0qd6Yr/WQBK4bo9ORVQNv9wZll3idl0uqWVaKkbai3u5+GXd5S96buR/ID9RK5NgLK
Xs+e6h9cRRNOWDaJQuGfxLqcgVbgTj557G/noIcLhOEtojf7ug/USOa1X3hmCUeicvuvazCpVNMq
sW/hE/hHPozYEOW7GZ+GL1hZ2RcQvx3qR9/edU8aHFC5EIKDxHoWnUmsuVZ1lRVDD4sS4GhZhVQg
f5VuCxsYTtzpk6e68TgfmI7o43o2TVGhNlLg1p/nIHmx8H5SwRhLfZAdwe6D8may81N9n0U858OD
PIThvYdiJncVV1I03WyEUzW6oh5HbQF7BXHgdHB5YZhZNOROVcuaCqWkg1MMxqlrJL+yWp8zc8df
6304zBkF9Ekqg/xZUQJaNzryK7lSQvPe8Hrofs2A3c4nPrfuqLw4m0TmpCrbbFA7rYIcG26CUQPX
Yulx/dVnyEHmm/FSw0PA8eaT/n13ShXFDBswHeO0Yn8tob1zq0iny3PJC8HkcrGEDGZa4llw6iOQ
pcYhaHkl/lHNezZxTOLOZ0tT1LiPkUAHsOYqnzxBtxcpe3AS7y/eKs6CsdlarhPVgO4ABc10oy2p
m412maxweHMH19mzMEx2TqsO+l2taIWJ8quDVkr3Y1OvV7xulvmVnnKCcT6SyWSKPKvUXNVHNWyK
7jFXLDubrCAxCs725Wwrk8kSdZaXOVkGEHgAhCXpVTpyAvC2EEtI7zTQBGO4sJ6an9qd5FM9FnKD
xu3L4mkOX46FN29MnpCaVVwUMc+iVb8nSusqxeI05OflHXRclvyTjEwmLSSmAU2swShPen61dqpN
jM02i0dx+jXwrhvc+WMSAlmtXBJSoA0pxnGDz6GaQRlatxdvPclX4xX5cnlsx8XA+9iY7EA6bSKq
DIBhOT2pbWWrcLmbJLvjGoEefikD5EnIh5r4P7Nr806v4ox+KVN3qrxydDTRlfFvct0uCLNn86xU
62pDd3atblWgAhLNz3l0vMM99B6Dvd/XY59l62CYobmF/QK2K/x9L3+TI3QmsGT/zBXru1MrrZGl
BBZy8VP8QK7q3C5vqh/JF/lOtymMTr0Sr7T/I+27liPHlW2/iBEEPV9pqkiq5F2rXxjtRO89v/4u
qPceURBv4Yz2vCqms0BkJtKu9UJ4tO1cuczrTsJQHYyyT/z+kJ+iq+apfigdCv0ugWyTBMVD9NIe
uQjsu+a1OS1jw8IgFquZz0VAhwcnFx2yx6iywdqcPguPwi3la1p+Vs8RmBd5iEC8u2QsezVHYRbi
FgEa/GGm/Gq/c26S/vZPESDqMjoWsAAsxMLPVX2VyiFBBNiD62H0S3xLrP4dipNwpJ0y5e68vP3z
vItjLrDqeqKF5YqeFQFasmZ8x7Q4T0t238XNkZjrWpa+6LHABgzqfvHk0pp7cgDoelJPzthhXUiz
z59pP7jYCGQuyRzqDJw6KO3+3U9OD2lvKQ6SYFf04kv14by4fW18/4SsAw6VbDFHsDKtshsiJ5Kc
qBjcXL1KzS8QtMLM30Uxvnea5mgQlxbz7EpU/llyFK80XeudFEPXnlGpixsOPOZZ3u3R428CzqQw
a6JXKPgWs+iLwjMoTi0i2KRMLYxxGwvvjPsP2uaQjN+XCjI2ioHJPvk69yW3w+qr4tRggafDLIvH
zeWpiz9nccwTUNRVS3KVzB44AH9pATB8r/XISgLBlvw+AOuKm94BgdAZaAWDx0jCEf5WCtt8XV1J
+1UCKaAHsFL9vosjxWnFihT2FKvzT0mPZUfL15d2iTJ3GXjsMjzpTHSXVYVZyZXW+5nR/yRlcgWw
7pNWtBe1ZDhVCArNQrb1NeeULHdDiPcbfrPfzaG7VS6JGqm9X1VXXXokqmuMz1n4ct4u94s0GzGM
35nDZp3mNkfqnFjGEdm0Tbz4IL5Ep/51ciRH9PTfPK553tEY17MYcTPVfQr2xfg2i4IpuWtQ4Dad
80fbD43+8QNvJ998QNBjgvJ3hNfGwtoxMWNLBKeMwRt82avDbt3N2+u/EZPOSiXkAtQjBj05hWvr
Dn+p7XhT5btfzUC/h+7K6pgt/+hjgMMaieoM1IA+BRYOOZZTgsUDBLMR52nY/XAbQcz19JGQ6Vmn
Gv4oFE6daL8FCetcTVpx5Oy+CRs5zJsQgllUUVUJXTIBfCZy7inYiTP7pLGEeAW2dnk4rxB7o7Wm
tBFIv/DmqiQx09H8x5wVecunuyO2qBfBSuwVE+XtMSotrHPxMBf2H9qNVOZtGCZpaXWjCQFoFB5B
7+XWoBg6LYfYay/lF5E3SkFv55On3ohjXoZGwX5/O6bYT0ejTLBQ/nwcn+XWbt3RpcvH+Z+EN5nK
E8k8DnGSGIO8VEAv6wEgUKDKuzycvzqOSrIlv8YkdYVsEQSn6kVS9sBneumK2DkvhHdTbCl1rAQE
KVIFC8O+HwXPNO/Cw/Q2hwKUNO+8tDeM/TMX9Yn3IcuxXp9JuR8Pen0Vh3mbWVU8T7qVA8GztcRK
QF1VWbJFvmxBnTxZSy4pqSWPupIfJaUzfs4EJOJytLw0UipdZxWZxGMRNkS06pVgFk6c4xwxZKSZ
LSYoqZNXBDIf6k6UvlShME2AFWApSkJT86NtNbFZl32MG5qh5aUze8ljH9qhp79hS8V/lphjzbtK
txFI/74xZsFcTEHNQ8ObhdKKxkBrns9fEE8A456EdhJqsSFRoDQ3efJgyLwG8P7buzkC44/MXAAt
fGkAnztyih8Y9QcpfQHM29QSrwcne5iv0PrNH7/mkTZyGY9UTbGhDXONtZCAQgWEfgJ0NZNOBn0N
c8HEeuk/isH4oyqNIxO49nlQmN1N2cnPIMb5H1WB8T8dOCdADVmYnhHepP1FHt+e14T9N/79DCxw
25iF5qjFSQ7Wo//CCSqHDID8PKS0XT+3EcTEmjp2WsqSdgib+mbUL/UstOZx5BRCeEKYdLaPmtEQ
u7jErG5qDTiGeZeJnCvZTVBkEZT2QNOju6XMtYvaug5hKAtY9Rid+VQ61SPI2BBjYluhuY6ueTPU
u857K5BRAtCvhUQWSrpb0p9EykvtyFfTNwV4wKZjPpzXiL1P+C4M6IgfnU8mY59YnCY0GMQnZXBW
AdDl5Y/zMqj1s+/DVgajC0htlFppVqyUgBBRBNpQ2kUWmTu7NJ7OS9p3RO8xg844bykrTRKjQuqB
jJoyTCbfiz+USmQABWl7W1wvF1hH4kR/XKGMA0dfI17rDuyZE3ZbBYARpQfjJVFA/0YHuMvjCHDL
m4KDKsGJOdn5BUNUk0rosafTanIgVPpl3dIlvPp+nau7OOT2R6ktsZe4CTl1esmbV6oLa3AErggp
ZlB3asAXE1XsnKw27Qc3z9wm9K44xLiAhge9uMxGMBJY+/pQrWlR520C9GBerYCco/uSoc0DZdl/
IN+FMX5E7dR+MGpd95K2dRQUhZErOOc1c/e6TCDCAyUNx9EZoy71RV0HOQFQ7eQYqeZEy8FQvQH0
4TLXY3FkfWoWFerY5XGPkAvTGUADeVleZ+dtUtAuF5sAjVA6iRlI9WIOngpPMGPo4doMxqSqFMpf
EXyDaNVxlVXs0wpaCXYbRbvXcoPbRd+/vX8+LdtSGjMhK9SOqFiuparSHfPrMLUozqoJlBA0fEyH
B46059EA7v/f2zQYN4N9VylcjZr4SwOAItDB9cVlRGZr7XkZCU8S41sWZcHgXQ0sMBWsIpKcfUuy
xknX8SQIvBFZ3u0xYWJPItIXpQiO9/7nICLPagZHyYBLrQHEUvxKUWjzBRl3IodmohkL1mzy5NSZ
pjUXXjjdj+PtebPbfb23N0UPvXFbAriMRzmMzLdFXvMidwzBqrEtrxz643IxPH8t1n7XDDZaWGal
NaYx9Aapssr8FsGpxTkStaJPnvg9tFIZbzX1QqprElyjUeYP9fCazN8NPT6k8nrI++wlnIxT2ilW
ksTesPLQYveMbfuWM8KToZ0kpOXooLXyld7HqpVp0SPnhNR82BNuhTDmFSVh1inU+SdPLcL68We7
OMNBvNesxcnBHWCUnKSPFwUxVoZUdcb+MgDYJ7BrGw9xf4rDu/OH2jPk7ZkY64qTdVEyeiaSuB06
g6V4KAfDmkBUd14Q7yyMZRGgwsrQ+iKolG8ytH1uZKvGwvB5KZwo1RRZw4qjATiPDSV3mDAvlbhj
aDeY6QiB97lctDyqR96pGLtSapUsoylgq6YcUk805uMCeN9DWRb/4+djHuq5I0qOSmjoKcKJoGII
gMcl/kLsttEFtg3QCGI4hIVkeFNc3idafDNM4WNaFuDGKJsDamz++cvaNVoCTHAwtqIQqTPqHQsl
WIOQwvgmRq/nP/X0hekUGdP7wIAFAg+8+kcnq/fmlI8g4gyK8ogNK0uTXrVe4lzMbpi9lcJ4hUFv
kyFcQ/XNlQ+305/ou/GgDGDWobtAgGXwF92Sf5//dLul1q1U5tsZqZoPM7gCMa4/uT06tFixAt0s
IAKBqiv+jLjQtrtP1lYi4ynkiIQgjEDFbG1dFPspIGziCi6GTZvc/rtMxsvWd53T5gJZn7Eu1aLV
veCJYMnWxskxxYdmmC1zfDj/OXfNGKMLRBUBYyVqTISIor9SpIkceut6kxU3WoYn6+m8iH092chg
tFHE8hiAVRPDK16xUjuf4Alt061VC+QbWO0AJv6tevO1rH0jldHONatyVS8AcNQ75BBjeRKNWh2V
ajoNLdSWxBtN2C3lABvqn0/JKGaWGuqQEwxDi1gSKw+jR456gHqpzWvX7JsAgMBAKAAbN9lLW5U2
Gk2tDX31Prma/SyInfAkUdPTjyXIOfXf3MGL/edlI5O5REET4Mo0BYsiJw2TltHtBGC1exLIkFf9
xB7qeaXZNYCNOOb2cjlHDTsTBC/rJawry4baWZMUqa6uiephiKuFo6U8gcztJUOemsVAkE5PmS38
RIHEIuVFpHA8P08M40uAhT+lIhYBvJ78EZvCqpfF0sn3Yno9//127Xrz/ejv2ITZq7ZW3VgiGmgV
N5ZyUCVel+bMuaR9z7iRwsQcSEpqMpd6EcQn+ZryRBZHUP1erQEeAFCi8CZj6R18CkM34piYAxu2
ALkbJMFDCnEo9NkDDr73v303JtpYBbmRVQMNJ1VfrEI3nRaoLggLz0vhaAHbdAKNBF4wmRieVERW
U1yhNlXWr4Xsnhfzxsl25oOxRRstjQpgiA2hL92irWt+K7z0oGK4whYuo5tutGIPHFKtLThP3OUB
6g/OiaZ/3yhg1CRJVQtQQNosXAGiUD3S5QwE2VjO0DitSY5isFXGMU2LCUyZEGbci0JiEYkTIPIu
jPEOXddjcchAllXrfliWTj08xvEfOeTlkjw5jHuYCLiMGkCaU1iXtLQLabLM8mlMuJs7ezkrxZL8
zxPCVg+LGDrYFG/lPBndIfAdgxXgRG+nPJa8Ldx9Z4RIFDulEoCdGaMS8naa9cjUPQNshePSuLUm
21E7OufVnSOGRZBZY2LUYDDKAi3rrEx0W1F3DfSMz0vZ17V/DsPix0xLG85i32fBooh+YgDN2eSl
I7yDMLaT1IbaolqQBKS87jKniO4y/SsJNoXn/HslLEVKtuh9rUmG7q3ao9g+pvWveOQkIbwPxdhM
r5NwnBW8qAtuuzaizErqtuV4Ut6non/fuBltrouxIorh16D8kVXLCAMFOGPnr5wnhHlM0zXF5F+E
kyBRtLNePJDZ9KXMeDwvZt/43++EeU3jziRFNgG/O29fIvC6yK/TeAPa4/NSeNfCPKIDFj/MLOtA
2hletk3hzCMPFHc/4N8oF2Pvq4iFar1F/yU9icDckD3zbpGt9YpO0UZAFTDu9FMrcy6Jfp3PD84/
X4+Ff2lr00DjpzI8jCGUxUmZClsvvNn8NqOxdf4Tci6KRX9RslRbJonqAymdBssfRDxWKLnknPI9
Tw7jB8ApkMkFQMSDrLyRm2tZUK1EdiP5KzEPwFE1zSSYV30bJ9nYUEpCYHyZSxaYldVmwzElo02Q
6H7ho6mKLqJpRQFMmUxTzJSlVlOQ4mhtfNctidOFc5CNxJ4VhaPi+3HPRhbz4ZRIz/S1xYAF9iWx
3IR+rdNejxemLXwXju2RCFYLPAE+gcGuDm7kMlnL2idElOLV9EQ5CIXY7YbJUsTFQhhkSJxMYtcp
bWQx7nVNx2ER9CIOagkrd/mpAUyw0HBcEk8I/ftGNQDzGSfTPABAN3c67UoVj5rGUfL9zHJzEMa7
rkMRrzGWtHzzPrrTD6tXoI9ZjOjmU6IiXnN416Y20hgnKxhGMxkGpomI/EtCXDWTYDTdUr05r+37
qdFGDuNmpaWR03AGB5lyOaBM1R2zY4Zz0YIHEHS52PX7NYGNPMbnTmUTTiEgwAPxe5Zb4FbrLNUT
7uZbbHItQMbJge7JC/J3n5J3mWwao4ddlBgVemFi9WQC213kgTjyviKbwIhNa8RRL4egGaRUZ4lb
XGZA9VptuktgOrzlKo66s4NzegW3IY4gA1FBcDL4kh7MwvF/Uww2VymQYo7oO6OX8lo80bne2Mku
496aBit5kN04aCqOO+RdE+MpBgBIZcUSohYA+jvyLA08184TwHiJOU1aSZ5KEGqQB3O+i6KvHEBX
kRDr4PEh7MRP1mCtopmExO9m3TYXZzW/FLKoBP822M0xZchucEm9Us+K8cZ9Wv3oXAoVNoFK9tp0
Z5vYBTaKMxvrXS5HGfa80VYs81BN65RHMWV5/QvU0gSU35x2yum6RekqHlisuQAfeyzWWOqjzV4N
PQjQgX/06qkix9G4YmdxPOQ3iZPb4rH1B/DLZpjLwYMsWtERx36lVHGTN06cSGDPyjbi2XGIhXRV
qxlgdc8BaDIDAbM49rnEidF2n5WtFCbeaE0Bm0GrQQl0aQEiQzpoZQAElg74qn946/y7/ncrjrlJ
8LcLHV6Wysv9xFNBkg26qfVWvZ0cug+XPwoPqPZxtGfP7rYymXBjXhs9iyvRAFV96xPsnq4/Q0e8
6RxgBNqSN4DJixN07G4cbkUyvgQUC0WZ6GblScfsSj+Qi/mie8RZH8eg1ECt2doh4PydiVdd39UZ
WQNKkwoqa+QoH1W2z9dxHfra9LQqtqqqsKbxWzpwMtZda9wIYfxYk49RWoZyFNTtpZAC8ebJxPoA
bzt5Nz3CFNU/Z2ECnqTIhHicYfSTPQP3CqRrkT16rWvg1upA8ihaMG86bfcl3Qpl4h5jKdBJSNQo
EDwAQNw0oHpYXnrIpFBM9SWvgbXbDdnKY+MfKZGlMQXReQ9wL+DXAXexd+m0GHcdlVoWm/htJTHe
rK8SsKGIoHOKB5vWoFO4MUw5Y4EdCHZH7ogzNaoz4lgswLgfTWWWQTWSnmp/uVov8Ho/D7+a03xM
b7Of4Y/zRr5r4+/KojBubG36pGs7nA60NtbQWK3CG9rlSWA8l1ImqdEXyNbDpXMNrbWAtsvzVPQO
Pn00BQSNiBaBvK0x2reIutLVNVR+wLhidjWeEm84kmeiW1hqvDauO0zI4LEBJe+lclXxYv7dE26k
s7pYilUDms08kDtiqe1Fp/z+wiWhm090RVIVjUXyn9Muz428yQJBeIwmcbamTNY433D/EO8y6N83
qRjpNKWITbDwSdX6e0qXUyHywAV330zwuoENhmABGuPVH2UkhTyKWtHkQfY0uVjvCDJb/a4C2Qht
YZvbod2zpK00RimimuRSKze1t9wO7vAU0/De1pxisFe3OEQOl01s7xNuBTJ6AJ6kfuhyfMLym6AD
B5nuJEYuoNq7oH+dXbqlwH0w9w+pYViJYKP8E3coGO4j8IeCzbuZwoMsl9oJO5FWktd/6syorcjs
vCLSCzsCyCbami+aGMmBNgFBoPzKIJIBMkMD1MSo+7L8olqTL0vZYc2vbC6N6oeaghDqC4awFcFE
JFGc9fpc5alf1tVJ6quLWZHuztvaXiSwFcHYgTCMsVyKQB/I5eQ2HMZjn5T3OuHRLuzqimrqJhEB
BUVYIADJHFH6EOlOpO4rCrGyhfOp9oINYyOAcbuhGK6zMSV5MJuZtcL9laadVZ7AI3yTqBmxvncr
iLkTg6yFEkVgyM0wurI6MaWihtL3SHKAyBhojjBb3WF234ihrw1ookWnMzGfb5dHHhYQ77Myt2f0
9dzLERQk7yarkw9jy9v93I10DA3/YTcI5BhsOdOIKhlhPxjugEH+PZMbaxlD1VrS7qeZKV4PlJE5
TgGOVyQnuUfOE6IB1jbY3185TcPdQA8gYqIJikYNo15MPBnm42LIoUCxpxNPJ3boDC/yEaG5VT9K
VuKgu+ysL18wj41MxoVjqCzOUoIPvNYguu9e1qJ3lP7+vJDdW9wIYTx3MgtjbORYINHD+HUQ8xrt
Nk7cs6u1GxGMr9YqBbxlU5SBuku8iaWxkCx9ErNDv0ydlXRd9FpmmOo9f67dqBVFBtoDkU1TVRmp
C8mnFX1eTOpH34o+tooQ0TmIKOrqdRp80gHSZDrUvJrQrkvTNVMH6Rvl9WLuTFUyXcekfoaacXuF
esBhbecndeCFQXsI+SaQg0D4Zxg6VteYSNloKm3qZ4JnHc+7DrQ0McVUMgiAQPd27Hjidh3cu7RP
7diiQNmmSMFkWSty4WSKnv9SErMFu1aUTr+aYSw4+duuzmwkMrFyuUyruHSy4SXdGFtlVV73g3nb
LsSu09Hvx/T5vLrw5DEuvK3acolayjRJTqVw3ZZ+iuiciF5ScyTtO7XN0RgnDsS5SdUjlNhiXwld
LQBiG5DlF0RlCaCmJCd2uRkc/fWf3o2NSMZVa2EmD3EkJ0h0Blc+dKgPYX90ABi05E0Wl0uHnuCz
OCxzGgbsT2T7dyFmzDMlXOIAnScAwAaAI7dFTEvbCJfoql3EBd/Z/6iAPVBF3ZBMcLt/DHdVFZsi
wDAFa6Qj2s0drdHrl8RurepQg7eHVyPaNfONOEZdBC2ZpWrEEEk4fc+l3J4buw6fzqvk2/gB+xmx
Ja1hIk4H9qzEvDm9qpfJKI+oxdrVU/Njzm3tSA7CNagP3PjQgFTW1YNIsoZT5cs2uUy41ES7n3X7
Exh3VnUtCmELMBLrX0goQb1eHVuvxGKCrxxEbIuJd+fPvJu2bAVSO92kRl0vDGaRpeB2+Dvq6YRO
683BG/ICt5Kyd4tbYcwTkbSgtJV7LLDUSmIJ60+z+K0AX+78kfYeWKy3Ii1GwqyK7D6ThC6E2Gko
s2UFsv7heqh4Wf/+Md4lsNYNLu9yNvCEt7qfLxemGKCkcf4Q+/eCZwZzoRRE7q1murkXsV6rsZ9W
SgNT+soTZcOY70CkB9qZ2DV/n5dGv/snxQeTqYn6oKiitP1RCYaojwezS7Ng1rrX0JAOZhoBXxyg
B0q13jVtbeVEts/L3P2IG5mM4pG6m5VkVWM/m5w5lMBX9SPVeeXy3Wfb3EhhNK6tNFOuNfiNIdCw
JZ4F+bN2LVMiToc7Wrx7IhWZvyTLBpgPmRPN6hyp2tJRJrjJzX9j0NftveVlDsTD5HfXpt94vKnO
vTjB3IhkjmemfbxmGQa1I8BURIhHwgJU2OUxTLjJx65ZqdgcpykwrSN/1JFVn7Dh1gDdbVqbYrLH
opVuzLEZOkuZwJhcSgjy4kxRWrtf+jGxlURMlFOXRJOfq9jkqCyTrP1B1PO2OjbAyEhOCv7vgzzW
0f1QzwjZTH0UuqNQGNEDnmwzkOM8vhSqGpDchqYEESYesDQwNOJBWEq1QeAMTMKDPPQReGnXtMXs
YgpAF0y5gid7qbKLte2Vk1BpmXKIejH6lss1SuBzPol+Jq+94YDyeXklStGv1jLVEagk4T00NxlF
/VoeSEW880q/a2gIVhVJEnUZC/gfP2KbtQo2EsDfqyVTUOTiLTCT7XXMLsXFfJhb6Urqeve8yF0V
eRfJQjjOZWEC6lDOg1xRHvt1DZIUxAmkKyxhNDh+ZFdHNrKYoCArciVeiITCdb2cOnG9UeLSP38c
nggmEKiBuSe1ORiey2iweoW4a15xvtiuHesy1n/gdwFMyWi6OowpkE/Rye4U0e7CP1WO2R5eqr17
LRshjMsNR30aKSge4JxuU62zjBkFrRhtjJQ33PWWmnzy7jqyaERrKqaRGCfR9YY5kBqYghQnI3pW
jiEmHIC/btwYDz223hdnvDXuMdyDYWaZN8tB7+OTcEMUVZHQ4SW2FpQ36liVcUKFxzeS2xzT2qWr
9qKTOYB2Cnmv/y7yurkRyChIIxipDB6LGEHcCHz7zs6v43vtRb4zH3V3cPSAcvN0z/HlwMO+2e1j
bkUziUbd57E0CyCWTIUDHm0E4cJd+TNsXQ1OJ5jd6lAeNZGjrdRlnPvA1GA2gUIpyIUMxD3MTQV/
R2Xk4+Dz+bL2I9PNd2WsYtCqViATwBTXexUEXTSJKuwxsjpHAt2R4HCngKizOHcwxkIGMwRTnA6B
MVp7fuFGbv1TkWztF0WwL4WvRI2b4zGPd1dJSykuYFQbypsiSi0ScyI63j0xVjjWkhblxYIWZePJ
UvTUdhNgKFPJCsXhFCnDKSFEdkph5AEa0V/++TvKioFKLHCgFEZBJKlGuCIAX62M7lryqy1zW5UO
6urrHQ92jyeK0ZFiXgwx0s3Ml0hlibkr1ZMlK98VMJsVXEPf9SybgITRjz6US1MHz8FbO11x0Xl2
1ePi/N+mE+kv//QR6VC3KKHuTNjuztrqJVnQvw8MRbQwXm6v5GjIP86/bbvgYxgt+UcKo4RZsuZY
FctoCbn2FXt57J4wAuxEQfu8vJCjGqAs6Uo/TX/xgHSEtP4rU2nbH8AoqdE14ViaOagIDF+dFHvu
1a+E/ZsjMhGQoc7N2CVLEugrZoPkbkDgX7jjPPccg+bcGIsOVZAqrrK6TX0ZtWodU2InMTycvy+e
CCbcGZs4K2LgdgWleTu2d/H0oGscaIn9cOcfjWC3ketkXLNpgvEupuwtrWhLpvKlG3mPSRml66Zs
lJWmLgP4oEz4PpMLwlti2a0NY9/yn7iX0atOG6tRBhRvUE7j4zpJ94o2/9JUcqWlxBqW8mFOgCGj
t25j8PwE45MMVRTRiAJdCNJazGezrGFJL5EVADwYOE89aQ6qyWmlx1QKSPTnvDawueZfSRI6J+B9
03WZ5YlF+mUkY1lkoBzFPWE2BWj2l3Ruvz/ywGmYx+STKMaKhkRpzKWJEWhPtZsWty2G6WXtOJLW
jisXyD9WwSujUne68YD/Eamhw42HBMwGjLJrWTxO+WwIfis96YYlzKcqtISEN9HM2NQnMUz4loMT
LERIM/rkWrQXt7PV2tF1S3jS7hu/vRsvBV/tnX/ZGP0klYncQFAJ4uJeif16BLH10HmR4Q9Atjiv
IbyzMS/xLK60Q40OSVQ/EdEJ28aqeG8I75rob9iEg1UaqomQQjOmQrKr6rdYat4Qi96akLvzp2Ej
7U8fjXmAqz6vhqzF7sOEEXfspuu/wLPr9BeKgxlTQD9anZ9jJa7GJDpv/oFxi59EMz5LkVu5UomO
sk4Rg1n9ZRH+nVP8jwDTwEsFPiPUEj9+xmZIco1koMIDT4ArlC1gPMHfJhPOI0X93mejehfD3NaM
/vtM1yN9oIfas+Bguv44Gup3pboWhNYmPKyn/4+PehfI3JkoLpVUm4XpExnNq+nPHPaWuYIPoHpU
zNBKJ28SL9bS7dr/9YsyV1ZrRpcmY5EExWK3Y1Do7qpwQux93X8/HPPKkGqqdUMdMXeABnkzPeTr
5TqctIojhk2F/iqHLEu0IWhK4KL8qBxhpyQtYNFKTNZP7vwAsia/c/B+YYazcOLbfzsH80kecy5g
ykZlNiWlb1wqAd3yUPwOtAoUCLw+hjZv3nHXTW2Oxz4umj4J+qoJfm5ez+FF1wfj6J73Hbv2+y6C
HQQMJU0cRx2eUFZ+J+VjkXG6mftH0JDt0KU24y0e2XjBpJ5nwUhq0xfk13S4kZb7fOFowW5cgS7R
f0Uw76GUzbWekVD2xcUTVM1qwvJoxoDcyw7dyKui7PqJjTDmVQznHDgq8ZxRWkk696p6Cai/LaCo
ONFDaKG/j9Qgw1CE+cClOqYH+eSjNrKZt3ExQmGsB1X0x4PwiyYjtVv+gOYh5+fxyfKujfG6nZST
EZhFop9WRuhmabS6BPNK9qrLLcfBswMmf40K4Ywkodmn65/S4nYV11hoCz8HKId8Up8FG9Ns1/Pd
X5gT+SW55kEz7kZtG5H0+ButLI02r4SxE/xGum2Fn0VyA1DBWCmsMExsQ3TH/vt5M9v3VBuJjLsf
03hZ1SErAJELBFFv9srnBjTABxFs3yAF/tktznmJu1aBRUjVQPNNIzKjqLGmqYsgrCFITtvKmmXT
kU35oM3kZ2RInjbz0ON3NWYjj1FOeTLjpFn7HExLzmoMltEE9Xw8f6bdZ0Un2PZWJaJgC/PjtaHH
0mLMUEqCRX7pwlddv1eVQBX/ba/qr0aiaymLaPkBwJM5C9EWZdAFBAPKsfeHS+w2gQvLsBYfHsU7
fyS2vfhJFmNpwyxXc21g0ItCklJQdS21NIdikhaH6aJ6Pi9u95Y2J2MU34D76EsNmFqN+k2VXCK+
6JN/XgS7XfHpRIyqa5naL6kg4lE+lKe+QolSsBob4JnJcXhRj+nV6rZ3y4XI267Y1Q7DwEQVeqea
zM5eiPEqmKAhwuxFcS2391MoOyjhWIXAG0Hd91gbScyLs4KNPW9z4E4Ur+Liiq/Ewfmc5JgvVtI6
IPtGhRml0Z7XQOCdkLFpOewXMGkQrCGQ1jL1hw48lbnqEJ4t8+Qw+g9D1tE61Ac/6jDG3J407LsL
k0V4wQdPDqP7ohCafZc3iG+iizZvLGm9L7qLhsd0sivGJHAcsoYxWJ2J2iQhMmNhybKgw76+rAVj
DRSHxFl5NHr7clSiQPkQ7Gj075tXJUsUQvJVAIHwYP6M0/lbbSQXqwpoXpA0nzeyXTvGOMJ/RVHv
vxHVtiP2z8D4gOi9suLwAvydaft4Xsa+IW+EMN9NWGcijfJS+o07H4C8FwbjTQ4uMc1RjxjlmJ8W
HyXYA29mi/cZmagXuARhlKAt6rfZaNUyWBoiWy+P0vh6/nycb8i+Jsm6lgJZVoBlZYem6ixNQ+d+
5IzP7kYapqEaEpr16PsxKm5Gii73fZ2/tfzKQ3akILH/h6YQ/XeY2JD2TDBpg7I42qWMYx80gIkl
Ihy7plzkvn5ojiBg0i0EUa0lIySlLcUvBIkfZDL6rncYTsAOBraxorsJU2fllfovkazoW/JBBKPn
KfQ8b+ehDHIA6yqqFUaP0mr+e2P6IITRc8MkCAe1qgyk4iiqzwYS8n7hEdjtaPUHIYxWN4NeFMoC
IdWrjkVOzbSi7DTpOucsHDHskEE7VFU+5GCNqprETrtboX5eh8GueHdPv8kZfWNXjUtTEFGZwN2n
8ARd8iTkrzPxKuh25Iu8OQAWCoNVA3bpI2+TQlEWqIFyLB/GB/mZEFtA9xqk045yD0BpmFSsIHrH
1uZ5J7FXW8O9YUBExDCRpirMW1ibeqkoYWv6mHI/tH5sD4/GH4A/fi/sDCvO0kForLyw0E30Y44D
3vEdH0QzvqMLVykPVxL6eo794uUJrQFryGs7NAPJPGRgvFl5UwLs5OV/vvT7cRk/kk9Gr+ZyBdYx
u/Qjrz7o1xQotHg0IyS5dI28QqljfmpO2iEGaDL5zfne9Ht+Vqz3H8A4FaWp+rXE1BviYUqUkzrm
Xe2h8OFSjMalsHhZ9b7BvMtjPQxA7EalyaOgjO/EHPmuF4Nma8kezp9r57H5cJeMj0nSsahifRF9
rVERgOiZ1YWji3pwxylk7mWaBkY8ZEnDZJNispappUbWzklEa2Kj80ZwNdPg1K780jWwFH/gmsju
lW0kMmHpaGY5RplKemVvJA4H6eUvTYV2WACgKHM+JfeEjEmqWhMtOHnkL8AoTS5Sp7DBzXnd+JJF
W7E8DdmLgz58UcYOcyDKC41eREH4nSJB1YfVKo4pKFXlIx0jp6swdNv5vMKwMyx/LXHzVRlLjEcp
NSOB8nRmxIXWuJm4XOiFaJNuumzE0FLjpbWkEWB3vXLRiYBVyvSjAIB4oW14kH57Kc+Hb8CYpYak
cTUroLV2rmBabwtYWE4g8IGtOzmqTacev02eyMFE3LXOzUdgrBP4qbmSzgJqQz1WoJbkJRmN6zEy
L2Rx+cH54PTf+uR5NrIYE0W1C7FIOKJrWNuAOWh/jc4CDHLyE8yvZHbFg+QkN4ikjtMFb8uEe9lM
dKBNS4ZiRJ7TvQEJnHQ/OgyGjZ5pD9+Am0yXwP8PuxFnPy4iLaacIudSJ9Z4xP3/R9qV7daNK9sv
EiBq1qtmbc9TnORFSJxE8zzr6++i+56ONq2z2Z2DDtAPBlymWCwWq1atJT+1K4RtFDv/miBSUPqM
sgbG/n2C1eOdJ55Z5vUM0SZBkUc5DpP067Y+SfkUqNHTGPOefYch9z/7ieUxYUnMZlUQpC4+bVX8
I5PXO7MubkQ19i77DUtEcn5QYYcJR3G7bXmX6zGOhuGbkHfbnnsQE0TXPSjE0+vNju3Bz17AA+X8
A15vGnz+q9fCOhOcUojRJ/oybGHjKL52Ig6x2p+lrzmLvbjzD8jocF40LIrxw3qZwPQOy1F0nJP8
F8aFUIxeMWUNtPDj+kO9Adu8Am4SGTXwxI3s/PXyx+btKfWt3bs3WaZtTstBCBftEeJPll5fFRWv
zHKYd+0chwk6i9BNwBbkWpj216IGTXJQ5ybbXR7pdtrddcJbF/PIGS8HAGwjE3yEogedvlEAnv5+
h6Zu7pNHCs/8S/kgshdOJ4OFOH3YRibkkDqHvqKEW3QG8fHgLI56J3uy09xFYeNK3uK/1jeTNWDg
ZXOX29Tj0gZdTBuASmXCj9EswoxJojEsf3XXQJYH2pdWsLaH+HkOs4fkp8JTuOc4z3tLduc8uhnN
YABP0SYvr7rsLmqeI+5LhQaVj8dRBQEhIMtoTDJfVcrkti8jdAiXz4uje6jzX9F+5GBnbmVzZacP
OkK4lf9jTWYj+KCSodqasgrFDozwxhRifPduMDZ36OogVjTIY/ZWGxemjRkW20hM7sV1/E1//wVM
ME/yhKTqpGIC+yZ5xpgPmEs8wR5OyafuF7AVeC2sgSjal6PAf8kAf1tlQvu6yWtfpk0Vqhb6viGx
Mi/1NQijaZjNirl0e8cx9rc5JsJ3Y7lJ4tAvoZQFifi95zVJ/8vp/22ACeJzNxdRakCcYQHVIxDh
LxJYdR7RbrNR/rrqX3PRMjl4Nt7G0Z/vDkOTiIIEaeviNEFEoIGo8LRZhsppzR5H0t/rYsL1NkO6
oM9KtBHD+IqATGpwk0C84lUMeWthAjZmUIxxivFoVdJwnh+M2Jcz57LL8VyAic9lnJZbCmKlcAbT
i/AgK5yL7fD3I14oOKGiSt49ZLcdU1xVqaToqFGnxX0rJE69qJxcmn6FD6FpZ4LZca2btDrFmPap
hWymHN2luTukkKQfguQPCvuGuDPF7Lua63XRpJh7V8jwmE+zB57ZBzHvfiTGxrnHeB+O2fsZXyBT
6jY+ldFrjwpuQzj53aFz7dbC7HyRQcGhUgC3S6OnOf+eNVfpyFkD/RwfdgbsKsCxKHSkizERR4Vs
RimdjSvbYJWrG7W61cyw1P4AgmmgNWagK4x5YYzQnx96qSTJCBXHKJw2zGil3/Q+ctX6aptrays5
76njRUHuGOM7gGEadON2Hi1jukxZhh5A7Wz2jCUoq9EyEwmPRg7E5NADAP/4jyHGr+neaO2iCiFR
XCMabAgicu6bQxfQFQJ4AkqAKksCMFdqLxc6hGzGtXGk7EeVzLYx/0tupL8Ssp0V5ipt5ogMhp6Z
gQpOE720Eh4x6OGO7Awwt6YEacEy60SIyWjD17oRvUUCeVAOWtWRBwA7/mKQMQFEH/5sMB69mN20
leqQhopYOeZwq9e1Pf1Rc0D/bYTJtUo8mptxrIGwzDtLH5frNkHlTufVII6zjd922Jq6aC6VmkJ7
EhPA6S25JoF6G1/LvmERd7iBDiUnTh/bA1QK07IgepIU5pRCiI9ssWpALz4ECzhycBDvmm4cZq2t
gAIXj0j3Dy43A+BsyqcBLWLGMaAgN219M0JWedVdfQSbH4k4h5Ru+IcQZwIEZqo6/r2X2XfRoNvq
caggaXtaswXKE23RWUK0lnaWFeANHcFSEhfdd03ZKuffr00lsgn4GehCQBV6Hoa2uRpEsGhShTzD
MsoRAEseUvoo59+bYALQMmpAVWQY2hZ9ShSwoGyjWHVISeL57NyH3rG3xnjHDBTk2EIUJxT96GZx
+kcS5HbkNZ+6W9DxcKu7Ryd5b465XyEvKI6ZPgK134LazryOQdQ9Dw+XN+kIBQOHJxiNVCE+pWjM
UW7QaSZmR0fMQsOHVFKAgQSk8wPKCDFXZ/Uw3d5ZYzu/YG5VjEFKxnBAjQ/qa15tCzZ5nGzD2tzp
Bm9dzgVydEXtDTKhvS7bZsjMCk/ppLKW9HktONn8YRFqb4E5witOdhFBcOPUeXjLe9XzmtjSyXxT
AASn+KU8xQ3v1pifLSwZRDmZPXy5vIeHaySAaKMFjRoQqydQ5UOtpWBAP0nLaGWdbK28r/hOIcQG
EUIMJEmQA0S2xHgJGeVeSLMKaeWNPlrRg2LTl5/udoq3eoIrfMIcZAmyFcmjJ6F/He3iug+kmyKM
bPXH5eUeO9Hff8yHt3dXtybB4Da9FbRTAoHg+sao7CrIwySQroqX/pU3G3F0f2MMWsJIC6bfNJZ/
si+0Dp8AU61GpJ+SvtGDQZewUnWW7SlfebLnRyd/b465w82ogUCbUAhBPb2o0/0W35AluPwRj03g
OpAxDYlEgSkBgcK52Aqq+5oOoHvvDMtMbW3gZNeH3WMCNmzQYRHdVNgC7ZQJQ6oOmxBGL4MT+aOf
OKZrQAMxFH/0KK7TQUWQ2bvGn9w9e8PM3WPgUR/VmQR6kvl1HEQoWL5c/n7HTihLAHlifTpqQee3
W6eb3Sgs0GrIf5lPUGEjqVUGvU8VzLQuqJ/XEEedd98d7trOKBNrsq6NwI8IPvskXAuggshV9l2R
gVk0LM2bML1uOvqPUrcur/Xo+YqK2t9LZYowBO3Ov2QpVvRn1eqly7/2EfCFqVObvFT8sOW3N8bs
XB/1W5IAe4KJmvw2+SKDljq7A3jntgqox6j2kDvrFW+Yhvdh6c93SVJiVMpQkTg9mbNmj/FoD+ZT
0niXvyPPCJM/EMBe50XD2zybn9Lx6xobVl9VnAuPZ4TJGvJl6KpxA0ISdDYWRpMsYGpP2SRyfIId
Z3x/M+33iYlRVZELQylryI1DMAxY6akJdF+GSgSP9uow9sqaKGGAUQWcmnEI2eyFfjIB011xuzWo
AcqA6Qo3isYD1tBfxN5xEpIdCeIyREVcPPeBuiq0VJ76KDTGlxzpaiM//fv9BzoApJL47aLCFhsM
qc+URd+K0DS/GYZqdVEDoRxOPnKY0FECHpSBgEEQ2XqWUC/gBs+NDDmxfqe+865JYR5iBPMfdDKP
QgMdqKfbg5lPlckLtBq5fTtF6amfBktVruTBa6PTsvoFj+TwcHd+W2JnmQlkoiUhAYNHBph2Nr4I
C+fgHCZyGHXTNTBNgSJEY8LcapC0NVVcVuOpQVXG0ezsnrKdpjfrl7S26GD9O63wvejQJIdX0D9c
4M48435DPs5zU4tCKBJf7iFXqlecM3u4WYYOoVVUORXAVM4d3JQmcAebEBOqMVRSZdYsr7Zo5CDG
dHviXvb1o1enBDA4bd0bksYmjM0q5SIIp6tTAsaFBfCE+kErnvXqSocUUCZxIuvhbfx+pGRwM2kA
HJ8vrYzkpCQNKFakwgE2g3JlvNPUfiMPw2r11xQ6pXCqBdLRjsng/iOg+qTIfmbHBBIX8WwCpds5
+a0zf4qhZVDa4FXydbv41LnyafsmWqsVGK70MHhBfMfzmaMdlQmRQAEBkCtGvM+XTbZVIm2sYB5J
6r1m+lWsSMEjp1K9mod7Powre1vM8SgJ9OUiAawFUPD1KcxVQVT5i8SG/9bmLYz5tETN8ygaliqs
Ks/Uwmg9peR61H5WY3jZT489h5Ic6aiU4tAz99iSSNEaSUChdZ7hqxgsNDfobbkTKIHoOBk6QN+7
P7mjZQg9wxqGXPD4Pt+2bAA9zzQIQ1g0N3LjaHlpFckPzsKOTuDeCP3Eu5Qm1jrNTAp4Z+8mkTV4
8WYX92Bx9tvP2685NN0NIi31vRYkbuZzbB/d2XvbzEcV2h6TRBW2r3cXEBBBleah/7lcgWzMoROb
k18/9a/m82WrhwhKUA4oUNgFGkNXmBVPab+NMl2xfKedss/1y2AVmAqkcAxaGUrD8bpyC79xaPVm
/s7DjR0v+rd5ZtFkWXL8B08yjRs5Wq24h1YtkH9twrmpjo8iimooOOHaNdgyZd31Y9XkahQKQRVK
n2idYb03HySnOP0DaTB6h7N5kaxIeMBpJtD0LO2vbIzFlC+gG5t7E82LkrTRa6J1SJKh36V5JJEn
X1WmKqhJUwEcJxjmPWSSyMO2DpFubYNM/H4c+8yKJFV4LpLWFGx11mavK6VhsOQUlN7WpEgDJxU6
PAEo5eKgaSC+EBl/MNpCAJl3lIaEfCJL4UZA8a5qZG365379ZPacQushUk/e2WMcQE2GoTPmDZMA
N+KJEi02xY3i0MardtUAu1YPFrj8eFcfjfEft+f3KpkUrKqjZFmLbQmya+mX6SV3w0n1I2CBao+P
jTz08d9L/IAcEYa6FCJ0fHRMv0bzbSWG5jQB/xgHlw8zDfAXVsUiRkxt0owthsS1ApUDEYwlxcgr
ah3Wc3f7xd6eTaR3jdSgQZZ/Qq1/ClsQ+G4P2lOB0V4x0O/rP1mTJqEKr6Ixo7DkKDUZ1sJoiihs
tc+K9jLMnN9/9PSTd7+f8QRohsTYk6wGq1VrKfrVuH1W+VJnhzuD6VZoP8sKehaMlUqu6wXoBYpT
n5zopF4lT91VFMgPdWgAdQxMQ/z9si8cOp0BY0TGfI3G1qpGMNmqWa2jitTIVpzd55Jf9Simapyj
dPj9KLMVKuEIrKw/AIFqrC0mKE+GmRp2Mj6sY4kZnl7nJI7H8XtniEmlujXJsyFqMb/+AiKIUA4E
N8ls2ad3I3jduFO1h1u2s0d/vksFei1OQA2qm6H+JBXW+JC/zLguVuc2C/CiueONMhyuT0GTGw0F
SYGnM+sjbaPPaZ0XKFN1IQZBkYrbwgvVp5J/AiXO+ZxHq9tbY1bXCTUwSY2QYCIvs2NJs7afl/3v
yC8UIPop5T19PlH/3H2+3JzBp4q4F7TVll9lBmjMhzzPbCItMucIH8Yk1GNxrAjIt9GxO7c1SGjL
mVoFOHLQfdZOjZd4xrN8YzwBWeaD24BzRR4ujSiy/D7QCAzMuTnc6LWR1VIK/MOPFmyfYN9Efe3y
5zt2B5moAD7gbIEr/dyIVGuj1JlKFG6Dac0R1MqKDRVZLeyreLFNc/jeC+NtF3c2SjtQ4VpN3sv3
KIKg3gL4BTJ8SWXlyot0g3LAgufhUBm2CeJtsyB22hr2zJMcPfygO0uMM+ajCohChxmQRLrvKgzW
Rnc4e5wE8NDjwdpMRPDdo73KvHYzKCyrNakgxNB80qC4lfBo4A+re7ucj8VdkFnT6iwXo7Duuvyu
XFUZG6eRW0hzqZUdJ1PzUCKlsnOUm1xBSITTKGUxZ5mHteB9B9Q4d5xq1Ep5qTsDjZ4V4x+Qm8Hs
l2L5wlc6lNT4o6Vf/1uBtvfCJoAm+D9OBf7RHd6ddgIupEypcjBUYPbWfEuD1o+uU7x09ZPk/IP5
URoM2Uxnb4+JLnIt9LEkQ0VAAdE+5tn9LbZaR/c1r/GptKYaco4jTXs/GETeg9OOUWlM7Z8vUO7K
WZQFMzutD9HX9FH1aAsNkwC3QAZMJzqCENttYpkh74F2GNxQJvnbMrOfhT4m+RzPGYRDVzAuZN4U
6G4aGkhWkW85Oie4Hb7tVR1vFpUqk0vs216r1TZaMhTcuzcqCVF5CvS0Q+LjRYA1Fg/oljxf/rhH
gUYFORwdQ8fgMfsERaCtt3kSopAAOJrOYZu68Xpfzt5lM4dbuDPDfMh6iyalM4v8lMqlvahBu/gN
FDWrl2lxL1s6PoNgPIfuHg7DBxJ+c9qUvDfxDfWnBUNthVf+pCKzOdjN0glAgc7KXPMLt+d09CEx
80kr5egeoul67qR1r5S1nmioW0OHSI1G5H3fN7TShenL5QUeBWyA8kDMLAEshUb+uaFJlOYIY4/p
SepB/qHeq/XbxpubO4rXexvMYjA1ZeCJO+BK7wOzWSxB5qV4vFUwGZfckipTKA9dEz+S3qmNwkrq
x8tfircK+vNdYARwo0OFAKJJSa76edLBuSuOt9Hshg1N+w9Fl7kzoavtNILOEQib0xSmD6kvI+bm
nsHJGI+Oz94ME3KztYJQkxRn4ZKLIDpIF9TC68kWkIFgwv/X3HMrNof7A01EzcTMAHI7ZmFbt4pL
Wy7QnwUv5ubor8t3rbKhZaSA3YaSV6VPouFxiVkOI64GRSgFQ9Q6RBmZNn9CEoxXT6UZQA2Qkty0
6GfkN9WrcUdc47vJBfgcrRMyVDhOtJaqsoC9so3Emmx9flIHW4s+NeWPZCx5acHRjQngAlYFlmBi
shLoUiUbg5KX2Um+2zxQ6QR/1TIphAh61x6PMPAoFO3NMX6fQldIoAQP4YD6yihZZJ19E6xRGKXj
rOzw6+0WxnhJrRdyAtUWVNq6JL8qZlP2o6r53ArmymPFOjrM+0UxR0Cb+nxuMxRy6NQTGM1cE2II
mOqyJ5dSVsR3ZmNNmXU5ghxWyHRcxWgKKUCDsDwtm1RuW9HKSADeaF3Y/B4JlnJPHrfTmFqGV+VW
YYMvW3jm2KUBlo0re7tMytMIfVkk8TtNJ9RjUejpgvGz6MWYDSp8nr8cf9rfi2Qu54EMsdIlC0Qs
FVfM8d4uP19ezrGb/DbAvBFRPFiaqEzjkNQPRvpzGb8lydP/ZILF6enqRARxMgAaLRyoZhsESiM9
V9aXsy1s124bupiyqgihGaBI3oSyswTN1VQ4pl97c8Bj9j4+yH9/N53+ObvbRUSm0VdgDQ5IBxyg
5CziKS1Uq0xVnp9zXICNUMk8DEU5SAokunVLshMKBQTEqkZbaXZkVwpip+bJ03K8gqVrnfoY86iZ
mISpqruYvo2sqMB8aJ63vNUdxl+JHmKUAVUc5PPvmBqyCfoeyuoEogj1CjjAWzHcfDqmDS5Ot+fh
jw5XtrPHpGiJmhTyprfQxauuTMGZhpdu4USIo8QDDSMNAFi8/D50AYVkW7Sk3UTMQ4dadiuZt+rs
ZZjN6tRbRQ9KwXAuH7DDm1lXiaiJSD5RKmMWJRclxqZkhMLBE54oTMNwNEDbaUMVlxhXvPjQI3fm
GN8n0NzsjGZrw3r+JlZfMl7QO0qp9suhPrM7W5MiEFGcoRs3zbWzTZ46YCAApMfVS8JjHT10h91S
6FJ3psa+6foSEiNhv6F6JHdO3asOSJDDyzt0bEY3US8CxFRXmS9WZIowtmaihkmJWVINhNtjGkKl
i5OLHt+JSAr/Y4f5ckOa1WpUQDKLPPVu9hz5IANwBXf+Qr6mQO2UnjlbvFbl4ctY3xllvmGdGEle
kYpWaAHLfNgswVac2ZsdOvRMBzl5ZZVD/0PCBjVkvCShIX2+afq0QaE0jUnQzi+L8dry6m6Hs/H6
zgCzoh5IunJb8XSgMGwwKkBmR7sv7qiUn/Qk3LSO6FWucI8Ue7knXy67yuFhBgwEMFAAh6DByhxm
ozSMdhjxSKYgeuL0N0BDGc7yMLiUH0mp/60W5HuRCkR3iMAQ29Gg8Xf+Oc18UJasmIxwNW/Rx7Ii
+bFX/4Sdy1B0Cbx9CmA1bBFQaBJJ6/CqxPBtmEKcQGhv625xON/uKPTurTDfbp3aAYhPzI+up/5X
/S36pZUUeuUZzuihwjB82r5tv9prEeCrwucxYhy5JXTTqFMCv4YH0vl3zCdjECOjLsJiikI0cH1N
9i+vj2eBSbT1YpzSVBiVQKpXa8x9YBz/5D7eL4LJbhciVOieQeaj/hU/6hjnr+31CyjOnPmZsgTy
hBeOvX330ZgEVxfwLkPJNwq7z8ppeVpe5czWXfkh+7Z9k76PV21jX/6GR6F4v0DqQruIr0bK1KTV
GJ9GCnWaltdRTjprrKuHy3YOmRl2hgwmsyGtOjdDIoAa/ml2JVt4Kp5VTzvd9RYJBCC71s9RMDpf
tl/RZ9o4494FNAqy7xSU0CFhi0e7Ac3L84VqY5qPddQAr/kpgWXAye3Ujp5UH90f0AjyroFD30Ta
o6rA6QHHznxX0ezHJZ4kHQyWqjUJGOmIw8tf9CjlBk7l/y18GNVQe3HJunREy7tQbECSLK19KMCQ
onAmDY7Sj70dJoj0rZT189DNoaRerQaaWO3kKulLI6x2pH+5vKbLX01mS5MCaNoGVZvTkxxtdksI
xAPcyxZ4X425LI253jJzXdAZljpXlyF/2kv21qjumNXOZVOH9+b+y9HV7s4WmMG7QStngNJBQHS7
uolNObaIaEXO+2PlQfUrNG67U/NVcMrXy9apg33w9517MOE3TtsqirQaPHvEBIgwI+YXHA/tDi1D
vJsnFFh6+NTnKJcWSxcHnnToYVzZmWdicw4B1jprMU7RLI07Sv6S5E6qP15e42EFff+FmfDcl2Yx
pcNA0VoobKL6RyVCajv1+zc6MAUVQI/f2OUdCCaSxLJgRIDIUyX65Guk1o+1bEyWQKKXdlr8Ih84
O3n8KZEDEWgsAoTC2KskEEGMG8lOAtR41ggMZVtldRrHWw+PnoGBEzR1KOyWic8V6jgi6ZUuHPMm
VOultlA+iDn36aFTmsRE6+99iJrZr3ichygrMOu2npZrCpgcvfxeCnROaDzcoZ0Z5otNMxQgMMuQ
h62CeWa5tBpAXesfM058yomOh+1cVICh06EAJ/yhESaXGBsq574ItwjySH1HNOgJKMSW2k7EE1cj
riwMujdWpPPEnLxsZst7xB98VRMzDxgiRBcJqFf2rC16F5nbTOdF0gCDs74KOl4RJIWc00YjPRNS
YIfWJaCtgQoj/Tt28SyOtnKdle4vBvkeDPJvxl0SQIDH4UWPo9C5N8UWyZJR6BR9At60uAbf7zXx
FFsPNvynP86ecGo+1c90Ehm6kM885zmwjXK+gllMwOtF4KKYyAntVJJ0hl4HkyejgUuC5l6zW3+5
QmXT2Vz1hPbxTeFCJ9vROAHt406em2Z2UlGHaOxbmAYxoTUrzrS6qnqnyk9k/iVUv9SER4F4MJlx
bpE5kU2p1PksxwY0AanyR+8Sb75twfSmYzZfPk2nOiyCHLPDZpA6vJfrQbp7bp09qAppciHPMX8G
uwW2efaXV0ouNTv558TlJWWHnxclB8yhAGOnf6CVG+RZhRRJHSh+hwHpKSDvXJc8D/oYSrGqnRnG
gUqCTrxYAXagtW/b8lXqOTn7x/B2/vsZL6nAI74KsVIHZSzYS+Ssswxc/ZspQIRTCDiHnv6y80N/
boxxEHVcgFBZ5TqoXcXPb/ECB+ZsejVRbzXuynsqdW6G/77kdW6U8Qt9y8dNBh72pJLYUhJL1GeH
qD7kP62l5L3FeV7BhLXFSOVELEp8vOsBgMHUn70kALkhL3zSP/rCl2QBvpohZn2yKVqwngxfdHOU
UaIvlQjiAQcn3aXFyTS3jdjSYovcd97ljeQ4JYv6lcZuzGMZjzwiv0Xp9znhXO0HudjZnr1D1Xa3
A0DuI1qUao2zPGFoR/XWnxFGkqEaX9zKdvtEyfYGLgnBx+To3CqTzzdFaQ6dmJenwbhb+odMrq11
4Jw3joO8V/x2K9PHNJ2VGgPdTU+sBIyC8o9JCSN1clLxcVvvdC4R+fGhM00gPDHCAgL885tWis1V
LEZKOzBFjm4utq6sTt8DFy5z0r6DciX9gL9NMcFkM/RyWzINhKJP0U2H4S4c7+iH9GT6J8MDLti9
7IbH+/XbHBNOmrTeCqjq6kGueG32axU/DYvBcUWeDSZ6IE/Suy6ejECqfi7D7Rrd5e3/uAwmZuTV
HAGkB5aeWjIsUbE0UQO6839bB4swMPtUHOYEUZAkpd1jyIIkVqNwCjPHceHvDVGZ570ur9kIyiFE
v161zBajpi+Xd5zjy2yxf5u1JekzIGCX+bVeSxASPGfJ5BQ6LxPnrYQJBWNSdk254HN1n7Mac4q0
5ak0FvRrtLvtvTHIxaQddBjOTo9K/6ZdaBDMacaYAzIK6QYsYMIb8H42SOWBhPsaPUGAK+h8M+RV
CXlflPr/zmgFbcBWrhIMcEhFeztp8mSr6iYD31uulinNvJoJL0awA8LaEnVSBabYYPDIZxXziUMg
jUgA8MoBqF6JLenR5OUdx7fl336pMX4Zl22vzhsWOdvKSfklWEuYu+UNODlD2S9ugTE8DY8YAX39
97xRZ1vKaiIrvSKVkYAIJQhePmc2Xl6cc338wvgdc9lx6LhRlb5p4DXzw+gm9/NpAmIDpQs87Qer
K600rFNLdBDAgvlVuOYpMB6gxs+XyHgtomNN5M3AMwOKj1BCOE1ApxTfUIrCi4qHqOZ6D+Ou+aDV
o1QN6F964q/yFuPXN/GpuBqdbHFqh/IS9RyGTu4CmUuNtLOOOjYNasRRa+sv3vEByWNn1c8inUBy
Lge5d2Tvx+Tut7sy95qktl2ey1kJ2uG0sOi7dXEkO/ZWf1UtYoKIXLMhx3AFKmn1a3SneIAF2Tlo
7b/+JeH8BxJs53vMXIITyWatmEG+Lj1snurRIrsCNUeqIfoPOHtpbL20fOY+JOmUERGDHKeFWMvn
LoE/V04UxtdldVeGMlQuap5fccI9WyKYc63v45jeK2J+Vyn9Q9LwaCt4rss2H5tmHIy0xtNAfhrd
/BEktjZVSBGftpPgF67wBwM3Z7vG4mgqCUKcm0nfIia4g/q7pOH0xI9z2b/9lIXPVHmiyI0E1Waq
AtgjkP+zWhHnimIRM2Y7Y7RCQMpMhmAxa8uowxH1WV5Xh4aOC27H9hihiZ41umDoQSEoNlAAT5gU
tkel+XL5dNPDe8kME05a2ezWqp+KU5cWI+ZrcuEqWmbJ07bmYd3SorHUqV85r47DT0hF19BApWqX
TEQZhUgxsxUPNi2O3LX92gMX2ZqFByAj5659n9H5sL6dKSZWbEuXmvEKMNp2p4DtbwqHykqeNLu6
m8G+j9kQ1wCCIX3WP2Wxtd2kT81D6nDfx0ebCcgsZpkMTIRhEvY8rSlHUaibEUF7eGtSiz5FoFz1
BdchFSQqXIgrWo3Ny6UOJKvB27izynzmtZOaVhNgtUH5aQTJVO+17yyH/+AmPDp8e1vMdzbLSEzi
SoW7QoWocEofOOyfKWitZk+2+/vuZ2GTUL9rcCnyLiieafrzXc7YtALwkgVM120OdhIQ2EiKS0zN
mfop0Jr0OwYBnDKvW44XH17FuzWzuWOnLo2ipKD+EX3kce4WKI7s0xkRSoLIDdgcH2Kzxh5nH8Of
4GFZULsd/eYJCp05FGmpmktjr3Qm84k3JMn5tGzCiEn9RJzGHpfEYJcYxc/WNwyQWRD4U5SrXL1G
Dnk5HPEWSS/j3V5irnCbulk2ghH6lVIFivOxteTs02UrvGUxSeIkif1IlM0IFjl6yjdk+ejM+m2j
2JFR1JaZ4wZsmyulX//gRbr3GLr83fLiDWg6pe3BpVNtdt2oQSUo7uW1HV7sextMrFmWyVTGRoDU
pGpl15une4hxYfIaX2t3gt/Zq8ULb0fhfG+RiTNNtwqm0WrJqS9/rCpaF5DPFKfEacXHy2s7yov2
hpgggy6eHIsT3HFSM6uofvBGdnm/n4kkElRimyzRwVeZmA/N/EtfG84KeLvDpnagqdsWscApHhzi
aTYGvTDYc9u9vm12czv4hm6JvDPFi1Nsqgc6EBU0R8hgMXtfWylaTQLkz5U3mjCnDpcgge4Ce+Xu
dolN9BrSzU0UI3Mpf2kQzwYUxt6+Q4zO1awIOZl6gkYCVd/zLzsH77pj8z+xb2vRGEFhloW42SHl
QR5MX7ISt7B5RXyOo7A5YFebUVyVdPRZUe0++57qb5cXw4mDbPYnJ6o8lhEiVDW4E7FV83VuXi+b
4LoFEyi2qBTWeMG7TvLlzxKur9IuKN2saovQR+N5ISdI6EyQiHTZWJUiQVhK7KV4WJOXKvfTnvMG
4H03JkLIc7ug7YdyjqkFhqA6ZoGeTjVyYixv+5k4IWQVpCcHTQ/G5lO+hApknS/vDWcZHxBlSbQk
KMwbUC+RlYciJqunlX1xq4spV39QunxcDaYahYHmNoryhsphre74VX7FttiqL9vxW+rhary8ssOy
4i46sGP9Y1cRXBiigabbhkSm8qIQ06F27C8nYoOD7QGCh8+XbR5/TTgYXhuQ6mC7U3W5ZFXbIOYa
mmiNonI3QeEm6WeOVxwGIBPoWgkR1QB3Ov07drf7ZKTCMtZd8s5xQuc3ADu8+ovekjuOfeCCEiSY
KCj6nfOB/nxna6ujnGQbWMUhPOPkj7KjRqDLGKCwukogjMbORfYfHGHYBKeTCEEKcEVST9rZnKIt
ioUZ1OIrBZb1ThdBTD2yppRziI8uSRgCLlvDUIj8AbCzDrVqRotUYNDGqhGTwpFOmrviXQVIr+JJ
wH/wCocHPgKKDox9gwIMcBOW0kJXGmhJFIjoGiKgBsvlZHc1J7ulMY65GaHxSWc3QIMDqgom4gLS
K6J7kxUnvYS4k2yJamcp2WzF+pecJ+VzEG/PbDHxtt4mcSpK2CqnytrUn2I1BjMG58y4Ci4fL96q
mJi7iq0hR2aWhU3kg+bEUqLCrrfvJaaJ+0YJLxs7SN3PlsWEXh0tCWOV0yykRZ4cie3s/eUQl80c
cFCDsuX3VrF5WkEmZY2FtKRZ9IjWw1scQyur9oeTZrXAl7t1AXVd+ngfv/PO2bH/g/kaXElQlIA0
2flBM+MYM+wxxmJUYm1vTdi8l1QxR/Iwe9Gd+A/4JI738LdF5mjrcmPkajFDJ3mpLKG9MRXBM+rE
7YTRkQSH83Ep4O7DOQAlE+QdAPwDi8z5+lRzyjVNSDD4sC3WItRW1D/GzUuJ3laJObf6tRi8MvUu
Wz2MmCB000FggdDygXS2baW4rmXos1a3W/48tZyoxfn9bDVgnZpUyXrUN5UCXSPNkvqZc3cexSjK
ZqWC6gcMHCYT89dyJcKaIYXSW2J1I2RUeqfQODHqKG6ALhkz5/AGTIwwnlDUZEKzrQUEtPxZEUuR
77votqs5m3GUfAI2IVFyZhCBgzvr3AWMbtJzMZcxtGzPbnTKXTAW/aA6hrWXYbqds6gjNBYoCDFf
DjYhFWNZTIxK+1FSSQlzHYQTIdfjNBisdBsXgm328rK+ckU3j1wcFyVIoWU4nGoyBiN9SGMJSsth
PAvW0JV2o15H9fcZokryHHbdvZAZnsYjgjryQUyqKpTwDHcMm+lUxiBsQo23vwBmMFAB25roXD5F
R4ECcB6QnuIfZl+Y+Gum09JsWqkFcZnNvqIKleA0Uh6H+SqJXyuk+NdxY6q86X353SHYmAEWJg38
JUCWIpU7d5hF2lIDpJHZaW5J7appvPqCGK2aLW3V4AhbVugWAbbSNbK0edNLJX0rBLG5QSZjYISm
ys02KKNuxrDaFOntaZy66Ra0d/Xnusol1S/irkOvJTVbuxmBd0XliRA3AVFvb+lKtyVWuUT6r3HT
tx96I47/R9p39kauI13/IgHK4atiq4Pz2J75IniScqKyfv176Nln3WbrNnfui8UFFjAw1SSLVaXi
qXNyp5cMcjfOZfFF6Wcpt+tFjiK7M7T8oMsWZYcYorJyhyKy3FEbUsnLdKtP3Lloc2lPllLpbGIN
6y+1NNNXLZ5jDIxkde53pTR+GZVseOgkeUjsviHl76ZZjME1+76W7cUiGPAToxRsYo2WL64468Wv
sst7UFRG7a+GRHoTaOiLdvaMsBGkiUV2SWlpjT01q1HbRa0VbwQDQF5KInLslDh/0rOCHBOzGEJZ
HQE2UmLIIEyRVhaOGvV1bicF6LQpa6N2bBS5Emx5HM3JzsFz4A2AWqJYi8g62DLiFJDqI5TeHELG
+WcJKqgY7dge1BG1ZWQ2WQvtNc87/SWpRuNGy2vxqY6bDOBvQ013w4CXVZukZiU6eH6cby1Uuy9r
Pw8hxNItw1HUeXD7vhu/VcoC1bW0LNLZiVM12aMpO99ZcbH6IvDIj8ac9FBTxzyzpyHkLE4LnHPq
omueoGkqF4VsR/OyPEmkWMSgnOcoaMt1PAAQnblSJ7Rebg2zl6v6IYtLcitqhX6y5Cz5jopn+p4V
Yt760UQEf8nK8ktdxeZNpOcAnCxlAfX4NI5eiF62d1Zftn6yKO0D5dw4NjJY/V0jIsuxq0wZVB65
il6JuChPYiKmt5KspoFclqvulErfvqU9UV+bVpTum2Eme2MdOj+bCoz8Zi1mBctam1zMxJHMHiNr
+WWaffkwtJLwWx9mFb2lXieKO4j1+mQule5N7Wj9qIgh1G6stOLzIIrDvkwT4uvWXHrxKJDZhowQ
aM2XpDwRQSt3pWwZAchly86JMrE+mmJKf3cdyV6eSUD1mlO0uFKySp2jFppeorZdBrcjRjQ4edQ1
VaBCYWxZiBR7GhjdvqIU7n2SYS7RLSCMcSAWmipOh5jqy7kGHAY+tqw3y0qjr9pcKLXTVmX6PSqW
snSUAgCRZM4ttwKJq+ZnbSI9KUtlTHaqEw186GaEkVQhykOLdmrKDKnfUIjwGi1DmgF6pkwFHCfS
iWPo0XQ061HIscghfm7yWUMcicg9ppMxIRdTUIozpjXYBXQDMsY6IRWxwc+S4QGaGBIog8EU8TVX
Zz3ElJvkl701B3goRKK2hmU9FnhPO5BussIehJ5h0onTXTHV6RNZq+pkZfLyiFsUB1qSCbtCI/JP
qW/QHkzXfmdUw3jbx3N/GoTcesbrRqI4CTg7wzyBvo5tztbg10tTfkfqS56MMkl/GQsRDrWZQwJR
1mXfEM2UOHqhqYBBGAW+SitYcipMsO/Nrss9q4/NMAUJSwzIl0X8ViBJUKt69NA28ljYazJMuR1N
AB3MUd+MdjtHCmKQKXaNb63WnNvzYEGEfM6l6veqSsmpi80xEIWmruy4zlTdFrSo7hwtV0ZvrtI2
HIVCeZsbU1kwpZNqh9qCAsCEV8jYb61J8cu1i25aaU6Tp2bNytSbjMXcN7rYYfTFGmJ8XghmckeG
tT1aWioFRtxpvT23UvTVELvyR6rmpuhA7nuow0ozy2+qrvZ4ncnlNYiUop5s0MUKX9Q4nrwWQh5H
ZTLSYz5P4gBm7RLPx5G8oGFelXMKksGhFCC+MBqLvYIx8F7UlqS3rS7B3FOfF6dKTKvGm6KW+BZe
HZ9NNZ8BFYhlzFPmK/AgI7Fe+2XObxWiDzsjrQU09sZFXGxSRRPkjYkRRLE0BZOSpH7cAQVtSVPk
wG3M5KYdhfmm0MbowVT67JRA7ke7rY2u3Kmkj/dtlJuYxJOMydcbInrRWCSulsiN6qrZShRPW1L4
mKQgL1VaUe2z3sr92OwGDyM+qewMQlX4vY4QwiM43ixKzjI3UwrlnTrWhdYD8hNgF+zSC2OwiA9u
Y8t49eSzwG+1mOTzUoGpUdQGTeC2QKkgfzuQV4qWi/fi3V2EyTR8LJIg+SJwOOO2iuYzi2y/zkjF
qB7KuNwPChxO/jpO8fM0Om3BoxfY3EuqpAVmUUMHOevnKsiKST9PnY4pwkpxmjF2DY2DNeRZYArz
QjSlSK0BoBrH11L9mfLo/Da3Skd3h7ZAgAGmfz9rIi1prJCxHwBxk1M7tgASK0w/wfs02Lyvl6rU
ry4qxo9SlR1E19NcT1GYLyBumW7RsrtPUuE76Zu3ruxPlEdXXHnas5ttg3cRSGgoo2HEdjfFlXSq
Ms/6Tv9WvKZvqwspEHQ3M8M2vsi3A/Su/zy5rI/X17oFUcfgErTcNF1UUJrTYz3bViAgLEPuwQCb
hYrfvmnH1hG81JF/oGUGkJK4029aj0ces/ExAOSJRIf3cJYQwPxstJK0oeqX3sDHwK9ieiViEKc7
kClYUsk5yw2vwWAWaEJl06DSgkwMsRrLiKhkyC7NTV9rRq8i6HX24Sz85GwkvUGM1ygK9NpA/G5B
o4YVH5stYzb0YqFE1bOb7qg2Rw9xyCUUucxCG1cNltBrFDWQsoIs8fP2xZmGC7425s4EJclQ3g7C
2/XFbO7amQFm1wagIXtrQLRIIAIpE18RDu08OmAa5xzPxUqoPBGllUAGhSAyS92MdQh1kYtG2Eer
m6EhvM7Gy1+uhTHB+BowHG0nLZq+a9qwGV6yvPcm1PhF51+3c+HT1A6ddsSnO5rBbHwqs7kUkg6Q
TskIy/xuzI9Zatmi+aMjPAqGy10DNyY4zSA8o+Njmp1LNY14LLK6j3ZRPDlD81aqvGbORcdIhgUM
BcC/QBwPiZvPHtbUWVY3oGfetfn0O+riYB3LY61VnD27aMpSMxhWpsgmlJ86czZgJidlEs94yTnq
e/TqD/O+C/tg2F0/mssuDmOHeWBRrEaMOjy9hFTYl4K1IxcUUvc0rOY+juvAsbe5fWfrovfrLKha
I8lnwdTwoKO7+kneG770gs79kzXbyn302Ia9k/oLL29deiB2E61fTMeAxBStjs9WNala4lQBT3Ov
7yLlKcp6Wx+eYlBzVLw5/i0P1MFsTUnXLfWi2TcAfjJPZM32JfQc6QjayIOcXzb6ZPSh0EqEeAGc
/EIyMjfMBpEdAEPKGdT480H/qZ0Wn+Jmpa887t6N9Vh440N1AXV2CIwzjphGVWfUZR6F1qR6ZaWn
dt4LDxyvULD/nzIEVoQOIqSbwEoOZVP58/kspOkNqZ6h+rcbQGVGkQbWQxzkR4ilBfGtxCnINtzh
kzn6c86cUIZm9phZfbGXJmLHw4My3FRZ5eQ6tITTf+EQn4wxG1gpq44v1yEPlfakjvfq+LdNcrp3
ummgYrAwhmwxAalCY6EW6yrbW+mXDnKXkXv9cC4yHvPvM2dT9+AFhIQYpvDRtiu7b6l4mNP7nFfE
Xs4WUzsGlMpAhw3ZP4uJREWSF3rZ5MVeu23CzlF2EmSKlNO4i+6gcblf/Mgu3QxfzI74rWhtnvDk
ZbnH2Gci05Cq0xJLFh1tA98AGJbL+8TVw+nr/GB8E06zR5kQDR7v0fvD02fXhzKbIUH2CrRV6KYz
y66jeOxNXLC9+u0PCjHxVSEwHoTO1p9WyDFT7OP0ot50sS0c49vkxBN3vwzJn38Bs3DDEMds7tHh
Bj5ZQ/2eql6lCN51L+IZYSIwOtl5l/RYpl4eVK3Fp/tdmt1ft3H5yIeoe76XbHEmoMuTqyWmGIII
EtrpHjTjg78GoyeBpL77PjgqJ3JdRkdqETkasro4Q42JJFpSN5IqdcYutcxAjzTDTpKUB135h3V9
WGFCCKJ9RWqiIxj6RWpT+d4ysLx+L2Nagn59gz79b7++33fywyLjlYppLXEbD+m+EACHLcD5VX7F
ZKQ4PXOObNsvPgwxzpcOhmisiQDR7h/mvb4vPToFXPdu8qIFGL2xqy8SMLkvHKs0Jl5cOlCov1dy
YG5j2hlJkYky2l8Q74U81AC1IYryEAIKGeeN1mwu8MMUW5GiKB70RNTz/VDd6dIBLwAgoufN3PGM
sDlA1ca06iUV/POimjqYDzAzT1ArDGjqqSrU4fX945ljUsLUpOacjCbWZD1m1n3V/tB4eOKNcKyK
SAOooUyIY+vs23IcZ5JUjqCDnxzRiQ/W4+gaEAVs8UTyWDwLYNpwavDQzTwg2iXkCK5/Zph9dEY7
UcsnFZT+1VHxGx+we6AS2hBtefevqR/eTVnwAcy3iGgyfK5D+qWLACeZs31n3SXtC+GJb1/WOXQp
H/8+Ew8ndc3mLhOinRG/GdNdKTxUgmaLDd7jeErplx1CZi3MlSonvP6kKwF9f1CE5Fg9xQfIKh3F
WxWfeqhNIRJykDnR952Gjb3HZwtkCXAtdZksqYIiXtaMAM5baEf17qzFxI9Upb/r1Cw5TrEFeQRR
iX4W2WTuxnJVE69MowQkhmuzhLWqdL6orfW3NCPtjwQSAT4ETJfuMCcC0Xit240zQZ6wLLD6qCpw
bUwsX/F+M2KgEtp034zcJ0fVwQzcblHs4qA/xqMNLC8GK+mcI3dIduPaSujiAuqA71e84DBRQpqF
UswJ0Knt4sRrCMVCL/Wg4/LUgBe5sEvMHb4fFA/ay7PLhIux0oR0yMG6YIrBCqSA0Np9/eWvQ9Kn
tTGJ2JrQvRcKfHYZs/xmRq0vDoC55WTkpY6NjP/JEHN+uZjqZipaQIw8Sr5gVy5AvqDyF/AiY69O
ZNfutGt4ioa8HaR/P/tgaYQBKpNdBEApuCvNsbGJHOg5T9SengNzmz4tjcnFolQIWZYJy653AWr/
0wyQAv3Hn0lfLqid/nPXzDHRT8gXVBniXEDyCmNkAGTt5cmWHjp/ejVvYyCmU3c6JHse+fjlPLWM
htrZNWCi4jCOE1CLJeaqjtLr+mPyRK/0QLt3KzhQpEltCi+VX6xAg0z3XxNawDb6uyDzA1cs4HDM
QQ6ZEiuFri3ADdZ9WEsaJLDyWrGcZVQ0znlueKqIhWKSFtJUIOtj1mkUEPXCc7K6W6cDaAwxdVjb
f33pPllgYr5ZNn2rZU0Mpbz2ZCbzV7nsHqaCNxXGWQgLHOwNWW8A0yr3Ua4dyky4XfvJ/TcroR0V
9MOhdMW4vqYVhE5QFvsuRavdac1bqIBcN7HRtkE2lj9sMP6+6CC26Hsh35unASMc0q7obSmQ9stR
3EVOzAlU25v2YY05/RJaJBpAN8l+Nm7LfrTLZuXs2UbvEAtSAFGg1MTQuKc/4SwqjZ1B8EZiCcES
6Pe0a5P4ZJcfF1/GkwzI1jj2qDcx8UJU6JcWmD4h882KSM2i3CoQkANgIojfieso8xKeHoPr57QR
a/GoT4XnATzHwpgs2VdGnQ+KWezxMv8NxWmQQkfCgVrG43U7WweENiEeYKh8sHqB2My7PDPywtrV
Q7+ru+qQCH8PaUdRdm6DybyZNmgd1krHlPQVEpDvLGbEme6EExiC7vSXKuC92yqb+weJYtwiepPY
olZWAQZr5sTEMfXhc/YFLE6B5Wd+v4v3cZC55EWFWlXrCl5vj561j9zc0d/1q4hTfTG9Fsxhi4c+
T+ZwMYsbew6kPeDoGCWw8PlHIYZnHiuWJogVYyN/H8xA2H+eXfy0R8ORY4+qJiQg0HOuH/PWLZHQ
WkI3H91Tykv+2WYra40EvVlrpzy+A+8xnuHGJ7Se/fSOUo7yRgc39v+TPSaUKURcK6TVbA95Z7fN
60PVPkupwVnW1k6er4oJZmoyAI5koqYTRkhJTrbSLJzkcjlnTvP02cYxEQxNx7GCER08MhBNyvE/
UJ9hKBhAo5swceUQRK4OaubOK/F1BsWou/K7TDjr3NxNlbbyQXVK358/nx5U17J0lXNzp6UVwDEP
jYnPDOv3dR/Z3MwzI/TvZ245yi1SqSWDwCuai5OkFtJhmaS360Z4K2H8UB0Ns+gqA7QE1dcoMQAY
PBmpwTm0rc9A4Og+9ovxvklcVy1TV6r0N0uu8kMEj3F9SoMVHCZP6Z1si3bMHYTb3j8A0TFAA5k6
9tHcqK2iUIHa3K8ACeagXZN5MxL/sK4PE8zu4ZNKUFIVReN62ygOVKqpCmbi664pO8BodTU+civM
CBUCZ0fpRWKyHjb0wzCzob0GDdMSMnKQGEWX5cGUMjdOG6cBpLObOM6+1XTBxykkpU2Jioex8XHN
JmUGHBe5r3EwKJGM9gxmFkpjMn2tX+XBXkDiqvvLgUfNsXmCH1/FLGvxNNbzIPZRvu9742dDQIpl
RA/X/Z9ngilWl3TMc0tBxEqrDKSJORRhOUfFscDuHr6vl7Sf9Wyfo3fqSLXeHWVIl3Bas9sJ5WOv
WNHZXjOtuFOgodV64Mb3Cl9wzGODUWD6ZNsduG0D3rLkz9EpwkO3PgmRvlNuJV/0mtv6CzmsQRkC
xEjfHNvDwHuvpU594fRnS2SirlmsyrgKGpw+Nfc6ehNz1tpWBHQkj7F0y9L5BxlzvZZy7fPYEuLQ
0BdbBcsEWPOqPFxH7++979wOky/jBe0JsuAaG2LiJEC6mirv8tLClN20cxNMvgQCPiKkNJEv3cnL
d50zH4qDtjcxGM57LNvKJXhRR6TQoI9woVewFpHYdwMGgouxtesG03DQqeN2Yrcc78PKhWbBqhZZ
AXgzCVdl9ROosYsQCROSMbXlUs2d1MBjiCSNJ2Mkj51EXF3MvZl0Nrrtvl41u+snuLlmEOvglY7q
0rN17YgyQO4EcB/PxaK6VUWk2znKFZCvrTxV2c0rjomq/9pijpKirZcKujL7svRADkLxlpmvh8aX
Fh06UAwIfIoBeosvvMcUkT9xnhjoZW65XkWC1E0JBrD3RWjulZ3pRn4EtfP/5VNu61sYU1cf1pgL
DtJqo+ik1gimffuMvv6h+A65eAwrQ94g4AEmNj4cPxmjfnZWXhVWDsLeFOUBqJl2pBFPvdhWNoB2
iT0lkbOsUFgmqV2X/+YLGZYp+bksYriMnU5VBtOqpRi4yOhL79LPrxl862rYe7NHF8qj7dm8MGfm
2CCTC1JelegwKEpia/2blHOi2GaBcL4gxjENZVwWUNuje62hNBjBCQZ6ZyhWj3g/M39Iz/JOcOMX
TmTbPr+PXWQyt2rhaUvoR/rh/38sZFSEiPcas9kYPFsc22fKxmxIwT4IjsqT8jofO3sIKIND27vd
j8Vvn/B96hSOdZQwXswVkto+O0MCoxW9+Oz9q6Ya0GZxBg6g+K11GI2y/Ovx6x/O7sMCc+fA5RFX
fQe4X+fpgI1Lrup1gXADgIMGztPsoaISnCmXpX4zwwJi+n8LY25fJhVEt9YWbEqSgrkRBWMNTfOG
Yer70Yg5WJh/iCsfxmgQP7vq+QQNqTxSp50+6qXXNHjBsXu1KXZaIpSvizkqoYzp2VMWzYYtGFZr
V2kn2muVFj/yqDJ4v4fu6WVU/fg9THlhLIKAmV16qgGIGUAxKz0sP2e8XVbetEsCeeWUoGzmMNBP
klRocuA/GcoLrO45sNldD0YfDUOgg/eOlXZLR0e7xQgqrwp4cGUmKV6YY+JBlsWYOC0MPQRWwJ+L
10RvnFgIrnvuphG05CUqfQ6CBsaI3uH1COSuRhjH2n5RMlcDsrc2eV9arPP8WQwVhkY7DigklmWn
kgkGUJTMwEQrKOV6kGiATttpCntx/5eUy1yMC3PMfeyXweylLtfDQZf2YlQcFGsKRA3PcOAp4YTQ
7S38WBpzCRPTWCTVSPVwJPdV8boOx3zggOp4Jujfz64ehl2aGOhLPWzr2jG6xzjzAPbj+Tc967ML
dbFpzIXK5F5tZYvooXYbBbLXgzo0Ac9m+qVH+UDPKbpVHDoEw+NtY7PDhWUmuYoieBIkvdLD2Zdw
lSVkBkxGUf0UDyPJX/FmC1mwGr9I8HkYEnYG4o9t1J0YEQaFAgR3Pu8tpvcGJa96HRQNMd4KNDd+
K+6GU37KXrofOrD0iiOdEGFf/sXF+zDLjnsAVziQRV21cM6yuzipnTzN7iald6+b2bwIFOgu6Rj0
ANb08+q0xGoJGKm1MJsrpwS3sPymqKMtTr+v29n0UHAkgEkI8xWocj/byVZz6tKi1cNoHOxIBy4h
O2YFB+HMFCt/jurMCFNHR5oVC5h41EMR0CLlAEcNJNCJ84qVzbWgK6TSaAVWF+a2GUkkdh1eFUKR
fF/HuxpqlyZnJTwTzFWLh0g1U33SwxQ9z75xhRHjp7zXlu2EdbYQ5lpFUNpr9UzS4NqKTx5jLw2s
NwmEZlTBWLzRH/6FD5yZY3KJihAfC3gADmcrTMf7SgUYIrxu4p0S4CJGndlgbuvYxv2carUeWmhF
NrnX6Ye1rN0s8iY4w/wNm5gaPBJrekmuGGWL1zjJk2kcsI85FBmJ+kVTT3Li9dadWZySya0Kdxh+
XV8ox0HYyTk5y8ceIqx6KKk/lqSFbP19F/EmOngOwmblRCOdvBIN8r+h5EsuGE7c/NTbk0+1yTH4
zsMlUIe7tpFMWk4BH1KEWNdCzBF5lfpqmdAKjfpw0siuHFVOhcjbQyYxL3o3Q64Nq1MLF6INrXjo
48frx0T/iWsLoj/hLDFnVWxp67RoYdRgtypH1H5eN7CZkz/83WACBQGmWy6FUQ9X7Uei/5L7WzwB
OBHIgdvblTuxwnN0JmAUpI5BxRBpYQMBGTBlyWBkKPRJve3XzgKa37pvu+l7YYk9ZgSLNRCSaf72
9wuG7jWljcHzt8mOztUysXJzRSLRzSEUDCGM9e5OS/LGzhLU2rLsZVmxu25zK0niOdWUJQxQobZn
TlGXiKImLfJKmoK24WClO7QpB55Y1JY7nlthjtIkJMvnFFZAJXSY23oXd9XDrFQcaMpmqX1uhznE
WVxivGsgdFA6VUqUKDi0oxy/awpwn32Zzuh7Tj63xgR9pVQmTKAVRliV/WurtvbSPApDdCuIlatN
eJEq00DtcmfGiIs6KJzam0WUXphn8sHSTpWlSSj0af+CPCZuD5Lq1ZGB++C9vrPvVH/Kj7O7yCxV
1aJmREjRQxK7VWj4GT7/xMbGWL38pAUTRi6zAE/RnNp/uzg+M8sssRzlYU7gtCFoJ2R7eBb3RSAH
K2QhoaE+HqpD8SzfdoMzP2tO+fj/GxPYYfFKtAa5AKFIWGqvQvYwNejPmI/reJygtSK7k/mUNcG/
uI8iECIGpgEpoPpzVEUxZJSKho9FTfo1rn4hfinzb2LNSeubt/7MCrOvRVQrnWHiODVJ35NeclYd
5JXT4k4pbxJl8+p/mGILiAk8H0M0THK4dIqt9rdxZtpVxnGUbSOA3StAztCZic+7BpYQkci9JoWj
4uQjhielVzmvOBduK4ODY/O/RpgSPKmqJTE79EDwugOqh5u1JnvNmE7lNP3Qp8G/7gjsdMaf631m
jikYBAmA6qZBwYBx+LvuoXVqJzqOHvEojXh7m/o8Mjt52ys+FsgUDVD2TJQ2e/8ILu3JUx30DSBn
q+zowFLikkO0i73RBhTLBY5yl3m1Wz5ad/fp9+tL550m/ftZZREtVtoL4P0Jxy5O7ESaWoiULK27
qsLiXTfFO1MmMRUYq6nL2ETWVx8SS8GD+xdz8WcRgOmYk2nZRunFgTLJadWXehoLQwutx/JGd+r7
GelJP6bh5ELByK19KyS++S8+TM6dloknRAD4XDfQ5JKW3BkrI7CWGhPmBh7dr+8kz3mYkIKOUy4P
MsrBrJnBGDF7mrqANsKU/H5QOWh3joOwcRnNrarKa1wNYuT22uyBzLf5ryz0PrMF7nk5Rv9+5obQ
rulaEKxpYfzcYyW7LtDvNM+CgLaHKRguDpGdVPxPPv8o/5gLry2tOJNkpfm8e9NPkm/m9rL/wylJ
XgyvX2zwdc771REhWdQE3FbUVgl8vmDm/q8CeLymuNAR4NCcTHvXMECLQ5SHYhJ+5hBrzKTZAVmp
arfTygmu1A+vbTZz50cReuhWgc1u05dyetJMFDN5AUK156q9My33urNy95q591Wa5AIYgtCzOUmP
9TMJ8xsMK7iJi+ngySZgN2yPkpcj0uZu4Qj+dfOb/ntW6DORYGwyvDwlDXqaZRIozeqbonLoRp6A
8eaVBHWjBnoTESAm5u6juFDiVUHDoBL2Frg713i/EJfMnGJi81Maz0v/tcNcfTMfYjDC4ezEoP5N
R8fLQH8SoZA2HGtfcGVOSKNueOkq/zXH4mFqUG6C2Ip+uafyI2malzX+ef18/qG0/jDB1BPpjGkM
lLwY08WUGOWHzh6bHQXwLwcumHY7zHzYYsJMKS1pURIEs/nH6EZ7aWfcSN+oIBIwyL94OX6ziXR2
VgoTZLI+lYVpXPSwG9vMEQrJUQjwo6a2/o5IdeirzMs04mZJTUB8vPKknjkuyY4pLW2SjLJWySF4
FfX2LjJuR+NgtgHn/OgqLlwELNEWcB4gS1CZ86uhAqtFYqaHvb84C7CCHaon7QZ0pbawF3fcRjrP
HnOGDShCLSQLLQSZWEBHr4SH6c7EAw/VBy9OBSdYbt6As+UxhzhHcVQsZonPXMrjpj/1vG4zC5L9
k4vOLNBfcJb7Rr2rqiJDXUTFL7B9gXI74d0v9/qXwjfd8lULBr94KHaYnT9RajAprF+uHyKNGtfO
kM0IslxhuBF3EFyHtlaHEFE1s85dlszuAZUkQU0Ezr7Km4H5bNlMWsitZurB/oZqF8IUgr18WQ/A
toM77ia+V8PZQaUGtoAKHcIiyCFhB5Y8YtP/w7unNANcWzyTIYZaUBsDlJdhNR1a6zUDc6aRP6Mf
5vaJ7F7f6O2uydmqmTwhYfxBnWp8DbaecKtg8kw/6jZkNQF+jrlfGbwtZpKFJrZzTCoBx1oFo+Cm
MngM20fOijgXhH36Ucp6MRcBXWvptjqWb5jaxzdMby+xN/ldSCfb/5LtgL0w7NhFKanmrDS1HOpV
bBfDYa7uQIdoX18X50qwVMy9XMr9atAr0X1fcEzGnbDisXBwowJE51NYF6/XDW72fbQP12CJCGIN
jKhLJaMX/4jXZMlXPSA7MOax3scyxix0X7b5owbbBcWZVSb6LNNCNDWatXC9XX+Y+3Kfn6Knfp8f
07sxmA7S1+ur3Kw9z8wxkQaqEyRuBmQLbKs436td4RLpNGm3pAPVw8/rxjj+zwrMYaw6smZQA4e9
BabT3zWQjmnMwfJuuz/GHCwFXFIKm2UjGb06ucaz/ES+q/GXMebEye36iM6Wg19EB7Ur/ZI4Sw+9
YFa1tqJ8XvbCLZ2fl0P5ldbKUOTj2Nr0+TNTTCpfkqRX5b7DV1G2y40bsb4blINZPqRra5vV7Vh8
v34+29HwzCCTy40GjX2FoKtLgHelo8xRY7fuAj5KtDxOPEaMTXcADaABfCQkBN55XM52sumsdqxE
PP+T9K1OQZS9M/4SI/wnNJ2ZYBaUJoWwVBIibiY/t8mdyMua252qMwPKZ2/ITcqvagJG0HkDqF7f
hpsCMgg5xl7F1+rGeobOE6/A26wjz0wyEcLsQVtS0G0b/Rq9FGkHmdeTcirD5obqpkVOeZh2C88q
XchFVsakrQieLAx0spOJixkRqU/woUPcEdz0OhAiAC84hrP4Q8gfKd7+Sj2zxwYmrbJWBbSA6AgI
KFqtxDbvV1eyUy89mU/6UQvAwXDfvHP5xC6v6b/pmmfWmWJoLYE/rQmONS8eo+pNqQ6yxYm82z2x
MxtMnSOnuojvLPquAHIEm4oMjTsxTFXoJfZeFzb36LPc/bXE1Z8rcWaWqXi6Vk3GCjOOYa5hRHb4
ZiWT3eaqXbacb+PNSHxmiEa3s+u9EHyJiAvuXqNDBw+6ywlPN3XzJvzXwgWaXQU7hrnWSF6RBjHP
6GZsib2ge1L1nMS1HRjPLDGRWGpl1ShXdPhUiDkb4PQzvPJIm1G0AOY9l193Pozmft64LpGGCvTO
aCcaGASRJXto0AlveRju7e/hs0UxscswazNqDKSXyVl9qFvcEwjf6f544n0j8hbERCytnwYytZ0R
Gm3YWZ617IrZ46Quni/Q33DmbWuEL/uU3iY1aMLaIzXQhrlnQC73QdrLGCSbXNHlR2Pe0phAka1R
hdEqnJUgHutyR8SnjMemzDPBxIm0V9a2VrEyMw3bDNIGBT58o9nmbCD1qn8O8ODP+byBotaC6Zya
SYjbtr8TobBb7UZIJLvC69UweI0ZRuZXQ3tKF07Ntp1FzzyRCRVWotfGJAAV13rFMQpUTGAZN2lA
Sw/Fq+5BxuVyVksv7JXVvt+NM3epibKAqRhfu/I7Uca8W4MaI6//yyjlJtQQajj/SZ3Q7fq8s6ra
pdZSIpnEb3ri5A+STWmPezSzIzsNhUAJ3tGwIS+OcDIMxCA+GyaFnEvriAveQTQve8W0xq9+lzr5
U+xk9nIggIMl37hbe71SALfAZ6sT5rKiPobVEVw8opd75UlwqKbmdCz94WBxnIdzPd596+wkpbwp
RHWl5VAfDnhxiV608i+JnZmcqbx/Kp7ZSApF7gUBJ9isLz2k15J0H0fOJDrXvXKz3j9zFCaYJHI0
4c0dS6GY1A4cagpaoRRecN3M9pftmR0mokwQGoJEBT5h4PwOiIt2GEgNIBCN4e/WbcNqHz/yWr2b
35lnJpnoAlr6dhwh9B3GkG+UdgnIUwzDJd23CHwdOQdm+Q83DvpCwBFoENFmkkFqJYOQWIAk6qcR
UkrNXWfn3nqIXNVNbiRnwk0v7mO8bnA2drvk+bDLHGAqTIoZZYscCrtlLycOVXitHSgeikEeFjd0
XKD+2/nw/zjnh1HmNBtZLkWrwxcvdAjzN9mRMBZFNXtVINNtPJw1bxT5Cc0VzmI3n8yoiNN/Npk5
0mIsu7YUgDE24spu052p3iXycW0foZ1iqxBPLcNC4bju9g35sMkkCqUf02mScbCiLATNPNqkTnYI
5odsMtxyqt1c7EMJqkuctXIOlkVyLMtgLCUBNlgNkmPvUmaW2MOvwOCJEIwnweVJc/EMMjljlPCm
VBdocysonpUcfbXpXwHGPs6PRYFqWdQoYJjDt3FIP/bRU9Oc9QZzEyhqo9JuuMMg2yXafw+PJX5o
cjBu9QUOb70dvHiXe+1JMOxlwmcknd8BsqOym9auv3Mr3e1s/2GZ7vZZ/MaQgSz/P9Kua0luZFd+
ESPozStNk812YzWSXhgaGXrv+fU3a7RHTdVQXbu6oVfFoFFEASiYzCqAYy3RdBwFzplS3uT7wtJz
ac8lC2dyPG9mwwJW0hLwUU39/bYBbQep6w+gHBLP8YZULjIsxnjJlFMT3GmDd1sEy2Io35OmM5dk
GQBvMNzr1GoMPZlzOZuhHaDSgMgGRSFPV2wSVVtSYMWTVaifvcEMAEW5NVgEjjC9sCbZN09tJY7K
XzK5FuZlhLhJd7H0nwR3Av/x9qltx8KVDCpbCds5HHNg0yNbAZX6LrOBPGfJpuGOO93ERNW/WQwm
Hvld8glICACJATEHHE6/m+MSzlqE6Sl4k8/5B9I01u9A8gdcc08CRPEFUD47bg+G9ejISpa2U8KV
aOomyECZKQJtwBf0CUActoQ7UzobTm0PTuZFfgnYVqt1Ipaz2bTOlVzqAhRqOFaCAJX5zwqWryuE
ReMMmlI0lvgdAP5emGkoSyJ1H4IaLMB5D4mkjZcDHSyzScGq/Urwn+sLm8CZJZCKw3FSJxzXQuAU
YOP0QZYYF3zzNqyOkIq3aWUExQQo1X1a1obZte3iFjq89KTqrC3rTU+9EkWF2VhIhzxPoUq4eJ38
uemsaP48olB0+/KJt48MSE6/X4RSA4oSp0LOaFXHvjF5S7a4y3QhEbZ3Q6c6zL2pmpPDP7YAEwYd
D2CneY+VnG6/P3/pq9MwnnGWgVWW3Ar5FJxI9rSYxkN26O3kDJ55jw2vw7iHWNv/XfO+1QKAMUBz
DDotH8cPEoGE+S5XpnAfR44EqEb+JbCkJ2Yo3HThK1Up35MkBdcnMfm0swkmW9nHZL3N4bGdCnAB
4z65Zz03xM2kbSWSWMEq+vZJIYTLAJFwsY62QyP9VUendb4DYszysPgFCrmTk3jYc7UrO9tL+I/c
wbAlszoFQEOZPjHMbjNzBb6/oRpg48EO7O8/aJDUCNwqb597Bn+Oao3PsVe7FY/Sa79rY/Q89Dfo
F7KBcyxcVnK33eRb/QDqKpcNdtN1tVP2gNuYbGX3NqIRmmmMjUsysB85MusJux3oVjKpOy0UQ9BJ
FZTWT8VT7tTfke6pPUAG1B1gE/bzofXnAwvVZPvT/zppulk2F0qwLFKPwg6/76N9JjzrgOecQrtJ
zwq3A3nc7U+77SOv8qi0OS8kUW5byMvH3sybL6WgWgOLr2a7BXg9Spo/Ky9mbI5GMOh6duIBvJ33
pYpFFWAPB7I5ta+V4rfDeeIZz1piFe/Thqty1NXVslqeuARfcOgsUPeBxNmYvurTS9w4aeXcPsjt
CHCVRd1ZYWnKop8hKzEuwhhjEe3UDx+wQnpbzHZhfXWUVF4ghEUkZgk+WO+nZ1JY5+/0yux8PNPh
6HOWWtuZ11UtKilQhBJ8HyPUioTQlDGtB96EtHmUl3Mh3zFU23x0rFSjvMySAqsEg7SI1x9ExLXY
j0+DSbC+EMBYslimQTmUsVPATanhGIHVbY9nXK63dAd0urvUKo/pnQbo/yw1lTsm9u92QLkeKeVX
jDIV5pHkCtPHBcuEgifvhXvNAoCgTUBYJ4aqIomMN26BQZz7KposNQF/4PAJ6x/tgXfJjJtkV8fZ
yb3kLcPjTp3f/QDp/QfOBbyVzQJoYFwNeuc5TvkkbHNistnByA+JameJrRsWw3yIHrf0pDKEXF/i
OGmhZ1WP5rxYGTiWx+JbUDhDoJix4i4ZeqIgwL0td9OSQHmOLTxCeU4PSfaDMca5gFJ8mnpdC+SJ
4xA8Ff1ONwIzZQ0rbYaHlTDKywxdneiorOA6isMD1pbNJIu8mYs+JUNlq0tnq/rwjPEBhnPbjBIr
sbTTQcmsK2LomJffsPljLqM9FV9un+N2vF0JoVxNmoHAsVaRrjdkthUI/oudo6iro8w6zSaoFj6x
0YqYQimfk+SakcoZNJsxsETG2YxzPniFR97noLJKzNrrX3QWRArLZijvY5RdojUVpCqgxwxlXD1+
Py6Jmc+eKoOVmrErytSScjl1zgt5msBsmo+aSWYRkl2P+jXBq4i/kVEcdk92+4lw/Zw0L0Ih5jMH
omvSokJEtMfTYnJWBuDdKcN7kjdHb2BWWDefRyuZVDYDmoWwH3XIJCitqfdGloll/nzfooCNZf4z
a+BoOxyvJFJOZxn4EgR6ONnel32SEysPgz846Jw62P9jFQU2XdxKGpXQyFg7NgTSPDWkr4mMwpWX
zqkpNHshlmxOe4yVycyH3e2LyTpUyuckM16ddQmhEzc4Wl57mHZhiNjO71eKUQ5GlDA/3BAHQ+g5
RUxgx/eGI8M8A7Pw8Z7wbqv0B+MEcK8OUGRgbFMXQlkwNpjziBW98VLoT2Fhz4OT8l6W1+YEcD+9
/lQPuzl+kdSDsLjp8FfTmUDz/ecH0O3UKBHmUNHh7OIwAs5PlYMEDh1AI1K4QyNMIC83JtUpU+7R
4EA0w1B/MwVZSafuiVSCB6aSEZEj0SQT77GTntRv2OPZCVZwIBR+DIHbNnRVl7om7ZLWXE+CJJmc
aJ1mjy0JW3sIvMWSrPaRPbTzh4t5lUhdlVxOwmyuccDCW+0cQ1/29DDugCWILROWPW3Hx6sw6ork
VZBIWgf1ItlRy4d5Po/NI+MIN7Oo1TejrojSydLIEx8eHQsMnC9HwkGMySew0i0O1k0AyTgifbwt
dTvfuCpGxeSmjINRznFPkj2QZLzOS/cE4ZVV8WCJoaKwsYxoOEw4Px4+tAWv2E9YfZaY7SLS6gyp
uDt3o2jwOc6QbMFnuxyITbWt2oNvEGSyE4f++3hgLTUzTZFyNqLAKSq6Dej7SaqPBR4HiPlup+r7
Zfou6emxz6XHOY9BS1ebgGY9D6Fu3/6MLH/3Njy4egPM8qQkfIifQAJj+WGC8dQWEI5jS7tPHqbP
od0y3t6bD8frUdOdD4Dx6VGjE3PF2okMbpoYIO0TvGtbm1nH2PFkfdi3N9BKv4IDBEciw05JxYzH
NIw8YkNv8FC+RhkUVz4x21c2Yinj3r9txqzEdgDk+pkXS+GXXDqLKMGyUu8/hMZfV/CtJLySASxz
CVN7cGR19UEAPUz4oAcguVAO82KKyRHt2xCQRZ3X8w+BuGfYDSNQvO3ArISLUyjFErGbBDHRJYE5
uhiOeBmc0FKBs8nyN6y78rZ2vhKYGGLdKQU8QQtgaRXfUBwJxJkVefIBJT5Ww4wRl0TK8ZRKw/ER
sG/2fPV11r9XI+MAWbeAdjhF2Mwtj483iy5XuRLQPJuHJDelnsWDs11jW104yssISiIMagpVZLc8
F1irHPyfjHHhjrW+/Yf3xC+bpLcqlaXXRY6U/6uPsy+jDeFgHXYng1NCP05Wuc8/NS7TeZMc4d37
/qogjTmOAoIC/BnY4oC6CTq2eBn2vQn8bwB1zYeK1WthmaJE5Sy8Hhb8XOJAR2t0OLNFuA1sBaGW
YOyz9qkZnoSuIkwakIRi8iJMgJ0duZV+5mJGLGd5EnrTI8mHOIljHCBRSNqpAOfG0KBluBE28wp3
YRSemAdIZSzIMv+p56nPMyZ7ejf+rmMMfXLqXXhhvsQ2q4cr86BSlaBPJqVSias6vn0udzqkluRy
vviX82ArWZTbUDN1CeYJshSzAGqWCQZxE4sme81SLyhU3DWfw0dmf5alIOVLmiUG/VENoUYBXwzO
bU+8I4BFWD1nJmSMZFOinEkXJZGoTahRCij7ZmiydZGZIVdnDp6RP3TjUtNVAoPv+1wcYfetI+xI
fEFXqTOBnADDzD6MNrna011gDZ9i++9ae9fPSG/+juXwT1tC/0zmayQAaQY7DPRhmz+3wx2LPIoR
bGTKoUxkdXtK4TUxSWhzbXeWZxZHCMONyCSer8Nnq8xq3ENEO37RlodA+caePWbJoB47Y1eMgNjD
43F2cWoPYBGDN04AhwBG+/FO/lp/wuK7ZDIyke3Sx6+QI1PORAOi8tIDGG8vh3iviuIPOUW7s66s
WUwsVeYMs2p5u21Hs5QGVvrMCOMy5VsaKTTkwIDK6n33NqG7tHAumMH60fipbdj5SwkHqh1ZewCs
oE5DKU+pXC3zQIL6VJhZ8tCpJ07fc5g2a0dvml7zXNyN3fcAGISM82Z9ZcrbAES3U5UYKg+7wT5x
Jih0XOMs25KP8Gd/wzQI45C3XY4B5hyDB8QsfRnrQgn5ydARnVCUSJJPcf25Xx7HgQF2+IenwlUO
dQurqm/rwgB2X2eHD9OOsKyDZeZSJ8gyR7vDeGIGEHLt6fZ5srSjLuYU5mkoJQbWUkDi3lhSfMnT
Y8t6dP0hMbsqR93NQkqz0iihHAlMtVN+KO4kgARXB/XC3c/Hzkp3TC9K/uZ7F36VSd3Mvs8WbSih
Wta5QncfZffK4PLc5wqN3vJpXI5dfZrnQybuOv15ZkHKb9vpVTp1NfUwzsWwhcZz3bd+ZeQtZtGC
UIvMpW/Kzrn9GTdzGkAdy4C7lXXeoCEQg5Qv+1bAtSCFShnxqutM8j4B3eCuf2U9T5jiKO3ylE/L
TIE/n30MfjqFHTuRPd3/zEGZTdGtYLxWjkprRqPgSAWdrCySMRdSFUy/i3fTAbORu9lOzAiI8STd
UD7JrJbI1ndcy6b8DYgBxGnooGnWPkaCOw0nQWJ4mE1vupZBZzUCtwT8/Pbx2g+yU7okHSVztBha
ZNz3TTezkkVTeBug2wulArLIfk61C+7qxJmsxeoeQCiPDbjpElicx3Kimw5gLZaq7MYYqOM5HWJJ
hUs7lN+xkAzSgR0ymh0gKDrCUWeHr7dvBfk2tAdYC6Vc6qAHAOYmsUIH1t0EV6PKR6BEfMr5+iBx
ma9IAaO6tHkxFF0xgEsExCJDpfxpNiZKnJLHoPJIiExBIgECKglV0HJHeKv/u34KurtgbdQwyatT
dmNkHNLUN3AvvnoyssiOpsGqio9938em0Q6m1k8MkZsfciWT7tpLQ1fJJYFIa30yYQdi00uKWQ/u
OTqD/MzLXLTVGDa7GaOuatJ9+rHtNb0AeSRmgRwB69n8j3BEu5eVWWxZy1ozylraJFfULEBOA5iY
H+qbnylALTSEmOR9u4y7xBR3hH+cObbIEk1ZDQiGslkkO9lc1xxz/SQImqty2P3o9Cd5xGBvlu71
SPa06UdbPbZKbSYBOBdzpfOUxLgP0WAvQ8GvRdbq77Y9r86eBNlV4j7ybTaFZKEPBUzMNk6ebAOA
HLNtKa4t66285efXX4CK2PlitJqeiMRJxGCxNRyCD89msSW/mXYLazFU8GrjEr0DUkDhF4ubXmfM
Y9y+l5uXROWxXqaCJBfkprQimSLHCpkra7GvR0raAqZCB0DSkFSuMYvPxj7/G8+zlklpJWitPIHQ
FvMe5gDmB5SFbLImpbkEZo/VWNr6UmthVESOZoKxVyIqJvv1l2LlcJvBd3WOVPBVuxQ9iAZiNPW1
y5+E0skw1Hn7Y215l7UqlBNVFy3qhRYrJXzgVMpxEBozUe8NtDpvy9mO8ldl6JICF6TADWtgFAtI
HOQg2CV1hPUn2dSM3pzS0hSywhKrJbey+uMYsAgsGZ+MfseIbdvNIwEkTfY/maIk1NfYO4lbl2t1
nHQxoUkao+xlaKmlyDGk+NyXPcvUtz+ZqhiixgMXjSa9MYaxj+a5RPaZ2WROTrby+2gXnnIgS1p4
x6DhKHr/ory8fYRXuZSpLGJWTviHJNs3JIuUXqPC1M7RDwAuAvjBnwEh3Zulw32bXW7P8o7bJ/tL
Oj2C25UzF8cCpJe8N6EYJaL2ddtENyWsHhFUGJonieuNAfnSkl/4IDJVxb0tYNsxriSQX7AKJ3mb
5QNX40Ibj1JpcmARCz6RtSP90pzL/U8uIdaU+FaRZJ0FUlqlxRJLtQGZoeTzkS/onxL0bYzHLO5Z
V3zTMK/qqZR6GiCc5ajBAZKqIcI3+BgMVA67lxiGKeMphkSXP7DGb1gKUtEm0caqEUFnvg8whc4t
53Tp7ZErLUG74yWmG2NJo+LM0qmC0MkYeSfjEkCPwU54hbKo4pBkHpMqQNGLnMz6m4FwzDGCn0Yx
FLC6UHfPMNJ8qpQYrR1uN0deOD6WLJamrSxsJYIGXIuFme8GPkFHs/5aKnZchWYP7GbeeOgkEFwr
JctciOXRichaIPUoAo/mDNJMCORd7ZEsynBn7Vxy4O8gwJmETZuxYr95wa+H+A57TW7rtsrgmHuQ
c+qh4nJd8Hz7im9eAVHSgAWqGoDVooxxSmZhbgToJERfFuMpK78bE+qgrImzTSsEwjN2FMHkBk7m
3x1JAvjyMJ0zVD5Py0fMZpxyF22++wDEnMaJ341HdZegXJaxoui2ele51CNBQaW8LyrIrdLG16vW
qaLKzSTVBdjL33jjlYqU31LFmlerGR8rXhxZD00OHvn2txI2LV7iVRnL9RpQ0KhLpU66MdQyRID2
4CsZa8Vs4gnjF9K5cnqbkIXxnuF3FkAAmaszm7Z4lU1vYitZi/36CbJnfwJX7TGz4/vpVd4rjnKf
3vWPoW5izPW2wgx9aYj9UuYDjK7BOHOpsAulcfmJM0GKuIvUZj9rgZMG3f1tkZurcepKT8piwrRP
J7mEnqS7SSgfANGUAEcDI7x+AhjSxV0sgn4lvhi+fCiea97kdr0XPrJWeDb7rOtfQhmUskRClo74
JY1NGtWFXbrxKcYkioHSMhwda8CIddpUNMzSOC0qkbi3OjvVVW8OvP5UVdo5Hz/ULeB95L/LDFeH
TXkfPgzEqgohcrkA/nvp8fBqrWCv8Fb/lf9KXvH8C2mhMa150y+sBFNRsWrntCslnK0gmIpgkz5o
CWp44xl9yspb7rkTEJMu8wvLo29OUKmSDPhC2RAIgAPlCLEZJ2sBEE3IU5MzlUPskwlV9Wtgiijo
cXvW3gZTIqUquJfTkSMTjD/nDwpb/xR+J2YUnQE5gkqsFtu379D24V51JMFglTUOqOElFQeJqWB4
RRc4RYUNkWI+Vn2+uy1qs+CxPk9i1CtZiWaI4UQmY5Kjfg/kKV+3dexrILdJHBCGsVKAzTi2+nyU
Bx4yYG8EBZ5LWJPAKz07AnrZiR5zK3ppUVAnWaOMtVU+ZHhCYhbvUo+rXDrXWbipNqqM1CnVU13v
x+xeYHKUM3Sj4WQ5DSvzOdlz7n3V558BzYQd0dQw05O8D/cAfDWxjuzkr83IAKzbxBxcfUQ6zwFA
d7yoA7TjMY9K/BxIYhzkBk/118YRrA5j/u2rbqlujNawx0LGJ9/s1tlSfpaP5V4fanzTZE+g0AkY
G8mMWYNHrE9IuddeTvM+EBdlX6DLuugvkeDponf7OmzLAI0P6SsZ4KX5/TbImdo0ao2nBc/7Te/P
/A+dldj/ISxdZVD+JAtbPh9SyCBYFP8rXBmAbuAB9sbe2d3OO67iKGeSGmWBXhzeL8p85jAxmLp/
cWQyWnAi0lLNMKgbLRTYQRfe0HTEFhzqmjm2+z5geMTN7/I/IVi3J1MJKy/V8D2fgNMQiczwBWQ3
phq4dceak9p0uyshVI49FmrFlQvur6B6ugu+rJ32ID7Jd+DPcJoGSxDyTvQCR/t2+wC3XfBKLpUx
SZ3WF1IDuQ2qO6R+mly6AyaCXdFOH1mjDCwlqcuaVkvHRxP4JbI6tJRB3keq4YRGbqut/uG2YqyP
Rl3YGsQk6UJaJ2N0SlqQULeTOcUM82PpQ93YeFQrCUDoQDWWZHMouC/ioqFJABx/lRWWt3uJqw9F
fsvKCgM+Uuq+AdIgULLQdo498bm0ukNtJx9mOzqQvqxyx6oJb0aVlVDq/vLl/A+WciJPZgnkgWZp
zEjjzlit2Knj8nT7o70rWYFMBotDeB4Jsqgp2AX6Xcm2APLLFMURdtQAoiH7EnpC4KWOXfGyYD5/
fErt0J5Z8fldCKPFUnYZDkYn9G2Z+2h/5Sg11kNuV3k+ua2S4G07SMKpVLVhb2CxTLaALx2/zmiS
v0bdWKZmnU38WRoU1YnCTvk8a3X/nasWFWtYVVxEptDGxWzmhsiDt7arBMbcO23p9I+nLL0TY2Q1
UZ76aRKATdgatS89xyoBEPezDrO0EMrShThueMBoNgC/Izg0kzcAHpTQWxfWfx4spmVRlq7qRRxO
YZz58glrUdPH+EwIMkJHt/lHqbIS9D55cNYzTI9841saUqYO6puxEOPGQFo4ZiYG2sC1JbjVj/CJ
QD2QXv1tgbTvoLWkcl+ZbyuwUKExXkXgGBm+1ZmDJpaTyyzPwbIPKkYCMkWUa+wn+2IY7Jqhe231
6AmO+D9mL5Q+9Dg4mFAjPlz01MfwPrB3d6L+JWRmufQAIC2EipKlmCo99gQzP+CwOjZFti6eF1ly
y9EZ4yM33MfAk2dBsDEOkJ4BB4RlGs8x7JEPMSOSKK4o8E8la8PyXX2I1o1yQqVel7mmxprHu7xi
6n5/mg7iJ0zBhhiFFS+GLzxLeBclrvQoPty2xXfBhZZN+RBjkqsoq4XMV0/hWQF1GUYNdoNmala8
b76gAW0HjlAxnkV0cPkpVBEUTeYFydAphXm+rvSsE3KUpI6D9KwNdjU6RXzhsleGetve6yqJUg99
QBkw1DFWZKcdefMBecAOBTt6AGofc2z6HQcprRflK4eyzDkt0FRvBCwTkHvuO8AqPxmvSWECQ8/P
ASRbX7TMLBysQhUuq3W1ba5XZSn3mYZa2hRNk/uV/rrAczX77L+m3bSGlK+M40iRUk5J/DLxxsIe
R3dmzWm9Y9b5KQPTPZKElAA17t9TgVoHFqk6VTpOkbeiT+MhcktHBVdStQsBEIpmz5nf6+BowXy4
lTn8rnnAmMSJNUz1drvfx4Xr76D8dK9zajfMWonfUaCTNtlA60AwEveYdn4S7MxOnwH4fMLUv6n4
5KaA6AcsfKXzLRDw2wifU2EtrNL4u4ccfTyUV29b1MHDNGr3BNd693Zh0f4S7ssj6clyTOxnckVu
HAPdEI3lAcRwSZj7C7dY7dJZIIW8fUu37fbXQdNdhrwVJWOaEBDr4kNStPaoqbsgtW4L2fY5VyHi
71Y1w5E3QszNXh9W90ndf2pBDoLE1ulDrJrJzX9uO1HfiXZy2OxWu0IfVY/MqLVnQtY2+dJZcAcH
aw1ez7r97x50tEDK14lGI8hdZxh44RPKCZBPernbmQRZJr2w3gcsM6RrFkMY86kqRJE/vxXcMQgD
DLD9gMEAxZKBC75jURQy9aPcmz4hCnOcpHrZftj3kxnABRAgVAEbRfmFNcK5maVJIg9iHIyko8Lw
u70ETd8lSjWlflQrHl8daj21gi6yYZu3DZP8oXf365egd6B+VTVG3NgD5D84kUJocyB9ye7EqmNt
H99KDpVBVVMWaEAdyD0edcLcmbyvpCVB/Na/gP/YTNdWwqjb1oOPLRiNKPeHHZl/HTzBxQC4G9qs
NwPr9KhUIqmEIs6UTvNkt9krMHjBnYGbru1vf6TtPGmlEH25+ECopS6GFxRM+b7ay07ocE4SWDFn
io/lnnC7hZdhNFsWEt1tQ8Sc6e+GuORNEqu9lvlD8hwN31Tji1IcE+7/qyB1u5SIz4N6NkJfxJMn
eMa6r5PsupcB+5xks83AgFt8YcXYzdiyOlUq1PeGUfHjEAb7Jh/MdvE7I2e4fabZU1F8KiV17pcJ
D4fuOQMdfQ18AZH/MO5+ol2JjAUT1tci9roq1hTRAHeSwutnUvMg5stZEfo9YJy9kU37TX76Dc9B
o4ioYhglqY5ScfFx+Cj7/NusVAiQFlO1W1v5ke8lEBdUFusyMHR8G8Fb6Zh1pczxDTICvYqdITyG
8uJNZWIaSuQwrh25vrdUpPxIukxikMZt7mFad8c7kjcdONSsF2xZoovLHI3dzuCvBvkW9VaqBZmu
lfGkgfgEE5cZ5valc5RYsZvxprx3y48EkoYwOqISBRSzgXNv68u4D29NwZX4Mk+MRiq71JdllDsw
fVYV9m0J7/qKb1nCSkPKnVSZUTSq0XLegNwRs23ZrlqQP6oYuh7O3Wl8ASEhayBgM8FbyaR8S5LV
mSi1ZeqD9UXirL68z6rdbb1YIihPIteczrUcbDJO0fDCNDOwFwuN5UxYlk85k6FPE2mqkGLJ93Lu
VHv+S39PHErlqRelMfvB5G0+MtnICCz1KLeyGGMuZwGpRCSdHSUKSrJgowJm2O1TfMcEQVkHjRQy
dtPSybVigNVUdwFgPD+nvnFOwVomOMOJ9zq3viOz+azkddvwFRmwtyJAWGhwfVDUqpwu9oZndFbe
RGZh8AzVWBKoRCGNi2aKuTLxefGJFx8l5ojA9ie6qkB+wOruzmGXKvIklZ52ITQaPMYEMnt622Y+
AbvDIviOBquSsq0VtlJA4KhqCl17i4uuSjMOaYnEf18iDNIVjGP7g7+4SqDSRn6RSKavqN6ETA7A
u59DfwApTgeCqNAanjHQwgKMJLb83udfJdI+P+sBqabh3Z3spyNheQOP0/5fJMTb4fMqh7IIFLZl
SeDSHNXmZF/seSBign7ETU/NQdwbp7EHOFVjjS95Z7KoHN9Nqf+8Z1fZlLEsnMxJhjapXqEFpqRc
guE1np5q4YeRpKY2fM0A5qo8l1nN+pzbiflVMLHilZViCB69OK7P/FJQrCB9zLp9o+3EAFWUCR0m
fl/FsqVXjLj2hyzsKpaKAGMiClgAUXK/htfs3dJNXsKjjCpJgadwrjG0JM7+lgVRwWAIBr4G9Fvk
57yjYLOoU5/G+UVEh8ZgAa9sR4SrYlREaGKD52qtwERuOs+OqOZANg3q7tSkXG/yaRTOrBjEuh5U
KMj0pQU9VmrsuXRnSFjnA6JqEKPNtEieVD9mRWsuMNkweS77U6ryTmFYLbhuNPHLqBWxKUeC3dWc
2RkZYyBk2wP+Ogt69UJMxyCq61n1quhLNH3r2geeiZ3JOG96v0LX6kpcKjTsZuNuXkR7qVWzkWc7
41i9wT/Ewqs6lB/iR0MoxkaBH8K4ECq50R1BTSls8JW6lRMACzw2273qzQfmW53h1mkgB1kw8jjN
VZJnDPYArLLpkL2ojyT7xIP9MbSHT4zAzzpXyiHVIPVOUw3Ra7nILuFvF8DgviDZFs79rtzzxwxD
IqyReoYHpqfqenXK0ymSU1/rXK7vd4t+P3SxqYR4tQgfB4Wzb2vJuDo0kEO/pJWa9lCSFAt6EIY1
jvZvAGJYn4/yP2WQ6sUY1SrkhB6fgiOFs2Jr3A2ojdWRWT2PB1YCtd1Ekq7WSjkigYumeB4TkAM8
Eq4Z0ZE+pl5IViMMZG+zPZ0HN3LCXXtgjRaxtKUcUsc1udHzuJLgkTYX0L2pMqNjuilBFtEPwCqS
ovNUpC6FIArlGQDuao0KuwRqVBZE7mafaCWB/IJVWGxUTMDPeWbs1fyuzF40QManyVeFA8OS+EUI
QqtrJ6vBcG3Tz/Zto9z+crKiAZhZlmWJBj3T8gLzATKe8b2lXIqv2mNzlLF9z1nipU1M/lIewUOP
ZgKbVmPTYa8kU3YqSXxVZwIBxh9eEoy39VxmaQsjKmx/vKt6lGEG2FTLhRHqzcpgCvUjp39kHCBL
AmWAVV6XShZEOp60gStFZugjIqI4TGbrm/vG5e5YDnrTW14Pjk67kbphLmIwNM8Qh9Hrwf7i1sWi
77g5jDB7ifrSbRU3E5qVPCoJ71AhnrowwBmOoV1LT9rwXWv6HR8dGiyy3Ja1nfGvhFFxLxKmQJpk
JfMTyVIwfIH67eTpxU76TOJP+pEMYfxVIXAlk7rhiW6kAJxREWunx0X7NLHY2xgmQoOfLUa4qJxY
537BdWYrfOAK5/apsSyCyqvnOFLbbkKVVsUsjrpYiYa6sPElHr/dlsP8OuSHrDzVGIB4NtKy3O99
/gcZVplMUGDvBew3gLLA4WzW8DTr6CgnEfZRqMkFnmMdAOOSzlGMjHF2LAmUhxDnoEv0usJDDMN0
ovBB1T3GoTEcHQ1oNiR1kLUNj+L2Z+US3UWYKhoOYBADgiCyDnSQMDf8nL4ypDJuLZ0PI6cSqkVQ
Ir8BpZZqtS4BtyYwY7JZHzMMM2HWzMXcNuOFwDBFOkWuhLHPhwxia679JOuSbClt+hB1ul1nIWtJ
mFzMd0+t68WlF5H1BnSyiYBvx6HshdaIbwB7Urb5yxShFSjaMRMpivEt6dy4qIQoyEOj9CThKBaP
hXA/t6yhN9aXIxa7umRSXko9xvYj34hMsvpcmrkT3Bm5GZ7aXeMQprvqHo1Wj7nhwpJM+5FGHZAh
wBGO90tmiX7gkgXoYN8WFn8BKbxwT7gJChc1WlZRgnWwlGepaj0auIbnvBELh4cANKk2l1bhLo0y
VlWJJYryKQvWP9v5DRtmOhTjZM2phacWI5Ax3IpMuRVJ0hNQKQ26V4BmISrOAstvvTVYbhk/lXj0
qdbXAYhHvUoxnmJO26mL9CDIySFJi8wcNBXIhepwmcV4x8kzw0gZZ0jvlsTRoqrCjJA2ldXjGJRW
nYBmef67kvD1htP7JdMcB3ApuAutE7gELL56ksCTo1lVA6450tU1/BwtETZUzOZzbSWZSkSaQa0A
0k/e+pauYMoZp/lVMACElWOOC1T180XuzW60+6OCDZeAucfLcKQKlZSMvVzE0dxhODh+MRQ89jlP
zlo7xCIlI1IwvKhC+ZuozMtCycm33PE6yI/e6pBYa9MaU7TLS39g5VvE9m9Y7jsgM1FNBjXDqBin
vOaNJULg8Ey2sQfpUKcsfsQ3uO9b4ijXokRIKLWlwAMO9NmgWyo+AoyDJJah0x0UJ/mgf42t6IPU
mNmZdNL/xUQCMZZbP4FyOaEOOl25wxHDzxgXvBNACYC2NviQ7Ibg4jGC8PZ8zMp4Ke+jGgLQEARU
5mXNIg+6EJtRocs950eyYVG5rIGcbXeAp4UhCrqItSwqZClTaGQiemxtvO/1Ix89F9LjbTPdjk1X
EeQnrKJiP/ShFEla7EsBQFwwj6dLO3mwmlA0OwzP//+EUSZTtHNUFoD+8hZtNosGXd/8ova+Mt4X
TPz4bdu4KkbZRl+mhRCVUuxnR2Gn4bVjWOE+36MGAHRPFg7sdi1cvkqjLKMSlrGrh6rwIhBJYxPL
BBb/OdyPR/LIZ2JCbkfBqzQqRsUDYdStes1rfQwXy5j8iR6Dp+qQHusjuMDtyOcY8AfbszJXBem8
Vx3FhS8zXvdEN30Qnf5Un4K9+hTvJzB1Jiaas5OZuaz5MIaidNoL+gRNqXV0NnilMuuat7SYtaq1
7aZ/nSWd7JYTkCarQUYHbDcDnh4EHKcxMQfg+pHm3qyZLFvZdtNXgeQHrW5c0+djqPHoaguNGpsx
YP95I7kHOuux03RP1ebCNIp5d/vmbQ9BrL4f5UoCrR1GiYOaJOIDdBJFxOSVTIyB7tOe3wZbQ3ty
yWi42jKu/XbMv2pM+Zg5BL1BIOClVkzYfcuOjXaPCr9RPUrquRue05llrCyBlJ/R+E5YQgE1YUIB
JhzHE7I4oNIBJ8HXzoE3/OhUE8MmXt+Z0YkFJ8Zw2jTALx9wmaJGmHxd5vpQRskzXw/W3Hb/R9qV
LceNI9svYgR3kK/ciqRUWizLlv3C8Mp93/n198A9t4uC2IVpzTz0xMREKwtgIpHIPHkOpwTHM8NE
HH2aQbun5yhOaMB2dZFtrF43+xy34Z0OJtI0EinzdWpMf3DkcEFcg9o55CLoWO7y/F/c6JxVsQlw
pYwdKTVUQtST4s2nOIT4Vmy1P3QLJOyOEEg/6+/Kx/9tkWw2HKd9alTZVITFy7raDQBldDwJnNOg
pgJs82Q66+m6SU5cY6esi0UudIkiDxEGahTzKzAWXrfAiTJsnguE1botVZaEUYTa+lZMY4DhfOIR
EoECMdZzq+6aKmhIWbvXLfM+IRNpVk0dOiluTb/tU3eY6tu2TW5LLeK4Jj3Db3I/TdbBv0IjCztR
EIN4rok3DLmgQtdbWh79XkH9UQmZLU4jBwB4+Ll2tpizVlVZimCNctm2QFp0PKft+5rpOxPMQRvV
tU9nCfF5cMbfFNGYnsh5gtQ3RebwXgqc9bDw/2qNpXGN6NNEqP3OBNrpfYHjsh4W/4/R9FbqtyiG
DLyjJjhUIMz9IpWWnHt0pMGQ0Prg4YaPk5SdUZoT7q7WPDMmOYvwneSTfkKT3KkqK//VeHRCKKWj
FF7zqxf4+dhhp2lnl7nSta2a0q1f6eUqeTkwhoIrf9ROlIpK4dLmH56vnTHmfA1Nq2ISWpz93hV/
Y/oJRDj6rfFzva+DzE8wF2gJNwovS+J5DP1Ru501SCnqWoJ7oHfru/VrBgqeR/TM0f/sbxOMtMX2
+vldr5/dQplbPMcy+0lZDD8SK2tT75XuxyBzap28dTGvhFZTtm3rdWCtmsbalHvw01+PhsdD0LtV
MLFDnGbBXLW8wsTR7A4PRkj82kZp7LdhtQ+YEg1Hft/48O2zs8kEk0Wv4iZLMgDbMUQFWDv1/ySx
aUDJ/P9iRu4wS7jYY5mNx5TygBp6ESa3ozsE7SlBpy4Otj/vcD6w8DC925ljOmcyyAKFfkOnjkrY
9afJp8Dv7jRybph/+HRoE0sSqPNUk3H6oRxWIL3R5VzuZ1AEVWCizVtL/lLcCF/jB8qwofwcZk6y
fOyRF6OM11eJsRZJgRjW9aEePS2ZzDFwPB+vXSwwPq+OmVrJhk789TGRrb+YtcpTHdLRIjnDeOpi
Z98ocrh+qn6ZzrugBTvzzIGQJxCQTiYuH4IKsdYqljY67zpzlxUy/r+ifDvK3SbgNR6dlRdSo9yO
5P+k3qs/oFUrOiVm6njvuuMawN8L01hmkVjLekFN0DZJbmWMCeLc1Sf1IQcC4LS5lO7j+irf0KP9
wRvu7DHHYFzNTZtoEx4EMx97W/pc4uYpbe2u/SW45Yv2uCF5EKGH2NsKtCMe86f2nn/pXvdXTWTu
XG1YDGLoOIxNPlk1MGnQbLm+0GMwxW6hzPXaqXNnJgm6Q8vLCh44lFa8HIM6Zm+BthAz1YOb+O1T
BmjAzJ8eOI6l/+9LmkjXv7v5Rj3viqrWAQGoC3saQaki/+pSEKAmzew10xRMyurWQm8JZGisPGpP
fZdxbqnj1/tuB5hIRLa0I3qfFSGoNpYbVdYN1YrmElcKSD06p4UkkDBUMQiRm7o27byWTJvMk+nq
bVt9i9tCbF2xGwvNitKyn3HkMtWJAN/81m9NvlrZtKWmpUjllL3nmbr75Uw4yydFb2PDzEKhc9PC
6fLKTpbevu4hx2+ByzdiIto86KNQUXRxF58KFfId+sdVeuhXniA9DU1v3xwXO0zoygCrmZcs2/xB
kBpU9tpKOGVb151MRURHtpAS3SqzhBBLLJru+/VF0m98zTgT1Eyla8t2E0FJkwvK2TQixReSJrIL
pcx+/U+m2CGkdEzGsa4jAIoT1ZbjQJAhqDF7141wAsebiSNZSwClRdLQLa1dqJE9NM/XLRzX6y/O
9ydi785ulStmrNLheem+qy1KE5s4SL1Wa3A3F9ycXFkJ6mhXvhE7apShq7o0Mq4AwOs9DSllOz3O
5uIuw3fCewhoPGNMZMoEHbmJ3ldhPrblz36auh+6KOTOZnbZU5VKS9B0Gh6sWpIsYZKJ/e2m58mN
XEnVi1HFynMSTUtu5V3SBEvURgBzteO5VwXVz+UOEtUYlpfPg6zFJ4L8/77ViBhIxRgHSTFuvjJL
0a9lItVJNtPmjMkm9PGayuhy8Nbom6eCj9hptC75kKkGuU+MRv9SDfHyeSI5uHNIVEnO2OUkAO0k
FBlMcXkQusKOxO1rP2z9Y2uu4re+mrfz3HfGQ5yIeeWqczvcd4mqgFMNfOKOpiiNswoyiR1NwH+c
uCb6TTo0PXijCbRHnUYHKP66X3HCgMyEgdRoK9Ec4VZ62Z8X8pHE1XmsW69CLXfcwFOtl7wr8BDi
f/FkmTn8pNLyesYHwF2/3I6n8pSit0AZe3hzgJzs8M30iTYIJJc3XLZjqNzLIYVHj8+ojn/WH/B8
Fx96B+3hD8PX7hTdYVaJB1jg7C0rCdrOAviRVZyggqCzoP4GW5QwWZFUYkh7QmGc8ymPhzYuG/vn
DbALEbhXBylXyiqkA/ZU/SkOxYBqR4Pp1L/uNpwA/qd6sTNVb0qpLhMS37Umn2QCKZBRjy0pMjnO
wguszG2oJ5DPKvKe2vm0qYmltd3/aIE5AJG2GpMpIPNMl69EeEm48FnOhf4nH9ptlVSU6dS32CrK
swC4NSRhAdEX3O1D9Zs09l9wGTDCbz+vfyLOk09jZ+VEYzCXhNAxWHjDY4fKqQPMk09cYbHmH/Vt
+kAPHe+lyfEMVll7I+XS6sJq+AR1WaWTHEFpPKMZ3oMuufg6y8emQaB8TVLsqpB+TeIbIK7shldQ
OZ6w2BlhknU8StQ4q/EewPiKdl+gHUpJXgrQvAw3jez/RSKKHG0VLZ5cwT/U//7Oz1hhbQOCsWBN
jShxgOIhU0ffN3X1LwAFRh7tcnU2rAITzeNd5Lgrq6ktyCBsbiq0fHC9+bX8JTMbR87wHIoizuP9
GCq62176U3Yno1Z6hYgrBXTZm7clLjTdQhOiuO1t9iH+Ilt8NUBOOJGZcAJyZlKsBN2RGsdhnOJf
A25b3rI4J4Bl5coycdygLo8rtXBMEgj3lCSOlq3MrxnYqLdA9KjSIa8Qzr3tGG8VBa1KlxUes3hT
CkBge9Yfypf+eZDs5bt0N3viX06jZU5qWNFdwm1x81ZOt3/3QRWzxo3bayD861I7LsXHzhAfwZX/
+3pk492r9GfszCxGJmbqIJFgBe/SUnorOZXFB2P+bQwoGKfudWscn1EYL221WVbHEhdEInxNBbhN
yzHA2zXGKSdVbqVlxky/IYv20ojnPi8cY9t46QHPDnPTqVFZ9PqgJqjpVAHmb3yM/fQWJioxKksR
xurdfMNLgXg2mVyvmKbelHuA88DuAi481VrNIRCN913iJuQLQNeGQRXG9Yth0Kd0xiMPxVvLwGBz
s3JO9fED5WKBcW1TmWdploEQ62okO9liScRK18bdaq/On6973D/c3BdjdFd3Dp5uSReV5ipgsq8C
fftHimosMaGV/TbPq0cFAmKPpwtw/KUuNhk3z6KNLDVUloLNPCfid713hZqHZaB/4+2T8mKD8XRp
NZJF7mXD7xxyX2MgwFWcFsO2OuQPgHRrA/IJLGVn813J6sUs4/iR2uBpPuEZkG2f5P5+02Yr5863
8dbGeLqgLqVcG2DZ7d3htv0NvsAv+q8CutN0vG0G1sipvXeSn0EK5z+Oz0KZYkw/bJJeAVSkq9/U
rDStrtQ5HWPOyljg0jyb4yJUgJmKsuhspdcTN1Eqf0k+XXd7nh35tdebUbEWZQIPbOfK0prB3oDf
MSU34lFa8wwx0WKogcSK8s30ddN0++m+Kn6JBUDsknt9Qcf31OXjMDEjXmZFL0VsXCye0xRPQNEh
DfhHUZMovqrau6qTF2tM0NBw1y7Nhox46LOzOhG7ys/9kH6+viZOmGBHVNOEZOmsIdL2inIqEQej
WLtdCk6RmPeFmECBKVK1QK+R+OO4WcL6C9M3dp7f1hpPx+r4cr9sGhMalqhsymEixDeamznJLMU0
ORcHzwITF1ZF11s9RRFAbmp7JG4+/VuFoL96J3+vgcUZqRUiQDsivM3CbMXJYJkpx7X+ofh4McG0
Z3Jo2eZlj+BGKS/BY+apzxgAdaFN4Q6bJXNFDTibxmKKIPMxqwsxsWnlT6lerLE7vcONddnUFElS
dJGdaYU21dSpW5WHbQ7mt6YLwF3jgB6b8/EP/XhnhvFjUqq5vpiR7tdGk9zMRlF6+TR39ylwRcG6
Nbwpv7f7phFThKAH/ktHCZP5TqbZpeu4KCkYvcIo+SEq365v28Gr9LUBJkY3bS2UBOwOYXbb3JZ3
VNQU+BDADe5GR8XgT+KaQXvTeRyzb6POa7NMxB7XdtIJpG8hkdYEklM9Sd9JZgP94hiWZpPaju+T
M4/n5eB9+toq3e1dGjZURR5haj0Lu5eic+g7rsDcbm5L0PC7NU/gBHB42OS3DvPaJBPEqyUZREHF
/hajLeSSFSkPqn6KM15UOuhDvjZEf8hubW2ndsJAZtmvXeU+vZuC7/kNMFSA0FLgtfa7s741IRgV
OOfuHxwIPT2JEFGBht9ru4ZpmEIKLodQfsRjx5lPBfgGvgP0A/IIzOk4qWPcRe7IIyk8iGB0vRe7
TKBXo7WW9QTMZfoZei+QFZ6s1J5CCuvIMJTKe4wfO+zFHBP1s9jo1kkWwEM8b1aqObKaWdkScI4F
dfvX+fSrRbEq7k3RynW7DSnw3oqnQOBG/lncUHHh2ln9+oZbUaTh4409SZQJISrICFh7ZiysQiOs
WWDORX3CXUnCdTBGPFb7R6Or5Oe5Tn51edS8KKIxu0narN9BsylxsoNjJ9r9DibMydOmqtLSgJYR
g6sbiEBwKkNM1P9h8ay96kSCJOR90j8lxWurZ2Jfl0a5qeUiRPLu/xJ1T3rbeOjvWjtxoOOhACOX
uZWtfzD+IxRuxJBed69/88MIv1s6EwnVRjKjWheyoJRat1K+JvnCubPoCby2TCbqRcvcJqJKT2iR
YoausyfyCc32svJNnjTc4SnZLYaJdgua9OY2ycCN1T+l8dcgPDTVh+v7dRhQdyaYODfJdT/JrRoF
ER6ZRoh2swV5tkr4cd3MAWAGR3Fnh4lrkjx3cdaTKBCyMbX1crNQB3fJOD4L2xAUc3Iimuhu0uoB
6/IpUcFvVEw+50fwFssEuabous0AZ1iQ3A4OZp/c+VzbE9jCyCMl5tFvmlNl867JA+zO66UzsW7K
xmZICJ5T0fkvVL3xB6Yn2AvQc/EZYD35xxjIoMNMnuWz4HSg2U3OPEE6zsFghSSNWo5Irqt5MJD7
fLhXJ51zLo43V0GFiUgGbhJmc6FGOy75iJSxUj6ZOr6v+tvQwfjCCW7H67iYYXZTVhejNps58pdB
ssr26yY8XfeS4/P9twEW4Jj14HKpVKyjHL8RE+4JQrD1wYyeeuPfT/pTzyCSauKdjtPBxOlxbrt5
rUCfm2g/akysKR8S8G5nnPrEQZvmtRkmMKcDVCV1kkHR/GV2z5R+B+2S0pYf5of5x+olfnlvOmag
/by+kVy7TCyeimLtIP/VgdB8cbIvuUvp/8szrqG7ye6D6AaDoicVAHH7uuHjsHnZViZC6xsUl6Z6
zcMUQz9zU1nSUlo5XPJ/M8NE53yZGz2KwXmpqS6YmwChcJSI2y2hm/T2urkshgnQhT4r8pSVGfDm
4Lmnhc6z6VK+VwEJdnGqP19f1PEpvphj4nSubqAvSOIsqEvAysiXMRosHQvrOZRQByoRr52SCRc5
ekDxPFVIsPXSBiu8rSSTtVaR1yuGLaeTJQyjPbb5R/A6ner4dxv93KbSQnpsZZ0Aaj7AgXX5ZpR+
NM3XuoWKlgDpyeUjpt8sFV3AKmo5bnVQdn79k5nQ0y1TlCZTJ/jSk/BEBULSEKx1+FGVT8lbll+V
m3q86uJB2+qVVRagVQKwDExgBS65U61bohvf5O58V4c55pZ6b7Gbu+abjH6Wg6lM1Te5kxac08Ri
t7ZcyFcpUfD4oUpEC9nwDeJPWcnzPF64YBFcq1A1YF9M8Jx08jv4gy+4Ksrf+KeV3G2gXuueDTcJ
uBO2hycMMiW6poHbW9aYz5pVEqC8c7kEg0NhITnGLMwPuV1Y9AkblVbE8yOOQfaZUHYrJLk25Kh0
TKCHRhYyZM+4XWwoWN8mIa9zQU/SmwiiSrIoaaJBdBYKAPVLzLtpuPlJLZ37rQ4g/Hnqs/Qm7s3b
rNFfhHzgZJXHz0lV1RWiGthRFk4vyctWq3Vb/NHb1e0WKCbtTnUoDXF30h7Ix+tR69BHd+aYIBm3
kiKIckeCEhQrWf4RdXJr4SFzD0OjLhkSUdBPMBQm3tM3XSUZmx6Y7XmrN5BwflIKyNCr/vXFHCYg
OzvMYtppMrMkqfIAkdjaxNEbxm+j+pSUNyP+x3Vbh9mUbuiGKZsm2A6YDITkKVmWRsqCMQF3Qyae
667idbUOP87OBpN+AKSb6A06doH8Nf4A7WV/ba34l1FZhgQi+BJ81IJTi1bFVdo5XBwUCWUNCCvU
Mpk8AOM4WSurRRZipLW2zJceB23L7PUBtCNUlhPMcprNO23Hrr+zyrhJl5cC2NI3EDm4C8IJbXGR
O1yiuLBLb/Z5vNWHu7szx3hLVEVLXOhqFk7Kj1YJGw0TAPPjdS/h2WCSArGt1REOWYY5wIjmrYJL
e3i6buLQ6XfLYNKBpBemYigQpCQkBZk9leL02Eu5Bu1j6N5Ctyknid/M0tK9wz0hymGIsqpjulRS
GS/pOzL1HdRVoIJMvxfxp9xuf8XnCXWizZ1zGwAm84F7CdCTxUTlV2YZN6mjViAZQEOB/Lh5KNk6
G9JiJVRv+Ujlo3rQK1uMj9SN2WvThplF7UkggVJb9MrJUKlNVmt8GUcwfale4fNpAQ8cB09B1UCx
XceLkH10jllXKPUK8Y5ytcXFLsTHPuUkkkdZGX1uKoqsqSCeVxjPmZROSNU8y8M53AAC2/wK0tWl
heGUW4jEgQDEsKvniYfIPvBXQyQS0Q0NavJgasLn3dWHk1FOBFJEGV67ztS+6GNjF9mjgvnIcuNc
pvTrvPGUnSk2fmZStCUoGPp9J0+Pi5woliCX2R1Y21o7HjZuDZr+wWsGaf6yW5varPMklFUWrqfN
04Dn676rH3sHLKZ4cPBeiYcuslsdc/yaIQfp7ZTk4dgAganhVgDuWHlffdvUaVUdZPtoCb5eU50N
OOgrZlOSQA/7r/WZNirS2qJj17mHsSkeNcThVxMxC4J+EzEQXF4bVLWm6LUURBhDD9YpaNNLDriZ
dInniMeHmx4yTcRTADHstaElW3J9yrY4FG6KWx0v7OnzoILCr/i0eptLVeyy81TZLW9Ljxdo0oF8
Q1NNg3VL9CCXfjOioOjPg3E3tqeicgse/v7QPSRF0XSTCgqyzVukykqjpHMVEkH+ZfbzWZLBhixv
7vXr53gX8ZJCHqQokDFmosjatjF4X/MoGIxZ/LZIqeZ2ydz48zoaMliD6+2pWYfmx6bWyZdaInTW
rmtIcqMXqi768WTqiT0Kq6S7eldvn1fIwf/ot1nljVQeVVINcfdLme9dTN3aVy2eSYJPOzV4INlD
qJ1orEu5g46HH/lijCXKndpYTuMuz6GTPTs9sRdoiiTCZFfTv8Yr4wpWRUNVUecVlT+9xl3MqUBS
GJMN8XTInqc+tvLtDroY1nu+8s4K9badFWPV22rNRqDU8NQbPuLS/dzh7Q76+ZsV3dkG8a3nYvyO
v9jOKhMKwCGKielxzXBDlXeNV4ODsr2FoAjQ5ZXNm6Q/yj9f7SSTrC2aOQz9pkbAIjS3xQOYy8Lt
A+VUie3+ia9sc3gR7hbHHJwJ3NczINFCkDWtMwtPCglz0trrIllm5nC+3+HNhNYarl5c9LrOxBy5
Lza1GIgQaNafCQ7AhqcbsJV6oG4OeIV7evO8uQZVQhBUgZlEKH/tLFtlptEiGKYvgGchlW6X2OMs
53DvNEnCfDuRkL0we6cVtTYaGwpK6W/1hMlSS7spnw3F0n+KT1uYQK1HwIz2Q/SOyiXywYtdJoQk
aqoPeY3u6zTaWxM2oHlYP1xfG/0TbzZvd60zJ22S8IpuDZIHABY60aKd9SV123i4FwcV5Fe9PYqx
N5U8sp3jOL6zy5y1SCrWVRohE9R2Fnma8QTTKSrhYf0y/iCPBro80wmuwuPMOCjpvEoHmUO3LlOv
ZDmo9bR741T69Rn1y2/60+xQYjF07L9d391Dx9mtknGcLBZzE9PBEDmbOswVGctolPaqA6N6i9/R
/Shz0Nyv1bA1nBMo8xbKuE6sy0Oj5XOJ1+0GjG3rSg8KzqJsa7f1KT6lz+1Lh5qonXyIbaoiqt7F
XLEp3o9gnxVigZ5hXhQCuF8we2hrPh3AR+L/+S8gMGWOp/Pw6HN3VmPhCemaD9LP65/gOM5evgFb
OsnWviF1oeDz/lGLqjD10vW4ioEvuI0+j9/j79cNHl7FO3tM7BOEOSsaCEj4ci23gQ41MSsWEuG5
qZPU3kqV188/9jFDV0UVNUPUR1+HP9CZGs02S4YPhI8dlaVby4VXTbUlQB7WLJTT9eXxzDEujaFu
wTQKOg/SddWPOI36yBKbVfkmGVp2NygQWbA6qQOn/f9ml3HoBBoRiyJEpr91rqYM7gS2iBltKjOy
uoQHpzyCFSFO/L2pLBvToqitghAlotgwu9Cj9tNTbGGuBwgNYotPvRNZsqV+Vollfry+ziO01ivT
zIuVpEgMqi3RAAqhraTttlCsDOpc+W1/W21W/1RxOU2PXfayWsZlwRfRNMu2xOG8gSlDCTbgo7vR
nohqcRZH/9Lb6+ZiiXmymkqhbIBHpxjtpFTtmSeYDhRbHN1rMLBviR+u2zt8lRiGCfZ1AyVuNg/R
SLQtmyLmQbXcrLOPQf288a+bONy7nQlmRQN6w0MESr4gF0DUXBt6YkEKFfyR7WpDxJ1zCngLornQ
LjFu1b5bpXIGhdx2v4w/+/pLieHm6ys6avAY4m5JTE4QCUlvGnpdQJywC6TK6s/lmdyhCe3NTndH
2VMBh7rTHnhP8cPFmRrGg/C0U8Gu+3pxqtYpSx8vpo+nnTWAaRoi6KmhuNeXR7eIdUFJ1CUZDQ88
Iv9kJrstHOUtMgcD0ESBPIvSkyhz/v7RKvZ/n4nHJCsbvSNgjVNEiN0BVbxmvjy/J5HZW2HCcCID
vJpKPY5s2AT5DWAcJw2NzmD4VPhUwkaaOXH/MC7tLTIBOJd6sjSTAZr3l+q2vtP8yTd+biJYs/rb
wc5ctAZwAV3/VodFw51Rdva32ba6b3WAPGgLTnIKZ+rtDtxSKB2izVjZOdf5jyLU3iITfnXQgomb
vCSwqIZDAL11iEqRZ9mr3Pk7DwFxmJzsrTEub7ZjuRbLggzfk5AhgckT5NVU9RHQXA9gD04R/ShY
SaKp6aqMp4zOdlrkwSB9VqHdJ6oemUK9/qZUN52ucSLIoRkYUFXYAkkX4ypVm4my3FdJKDaeKLVW
aqJvdV+Pnzjecfit/rbzht1JUjEFuBFdR/eyw5fqz9vn+LlzKeICb1peonXAS6AZkiICNSXipYlW
3Ov4lC96mwkd5A5Hm4Adv7ckv7vRTrqXez3nVjk+bTtbzLUiEhP8P+VEu1OxDy280PiiEGs7TS7y
HRTKyeDwiJ0P6x/79TGXyzDmlbItI1UgoBQTmaf/bNzJ1b31prDjz5yPdxiHdyukcXQXh/UYQjHz
gt2kBI0E7FGxO1nNzQjeuAFPkv7zv+d6eP35qNfuDALEq27aMEaBInYWaqL2Gn9rq9rhrIt+mTf3
y25dTPw3hyJRVDQ6gvRT/Yly4WG+BIG5vV1BcZa4XK88vG929pibQK6GZIxWFObRg0s/rfbmzGfK
lYvCRGILzwS0wNAT5slVHH89qMQBrkBUzWSsjlXZVlJmZKEOZCh5nFoOGI7++292UVVMGdTzGurK
TAjJIZ9daGaPdF/tPvfzFKKx9A0vnNuxrR6HsXHjgaexcxi1LibZGcRZ0mY1L2XBF5oZNbEP8gDs
nSjYDWrM133k8JNpOMOaiTREZN/FadcYJsoueSiJv5TxJoHa3sITID9cjQZ0u2SgAIe6/2tvz4dy
2ZIYBQBVDFcMyUvPrf4jVvzrK6Gf4c1n2llhPpMmS3mMPCQC6Cn2qeTSFlLkCC8cXjfzJtDXfd0p
BRkEv4yW+mYx1WbyVakTOkvV1sEnSz7cFKIut55ZLwsGMuRq5IlrHH40XZJEPCWgHsimIlFUiapg
6mkopoFkErtc7+I04USPw2O1M8JkH8CzKP0gIR/ohtaqoYpkmN71L8ZbBnOJ9cucz6mSgwtE9aTq
HK8Pc/Tluonjywss0IqJd4Sk6UwI3Pq46aVFFQMwfEmeYI2n1F0sCoasdCqsCt0RXiZ1vKyLScbd
9TQ2VbFH2mZIlMUSBArG9ruZDU4Xm2eG8XcjXYt6SxZQNkirj7bhx1kxbsdBf7y+g3/m9t6cq8sO
shFCLOsEYaOPgjE8E0sAC8ZyI7uVpz8qHooeJ2A+zwOmfpZPVNtM9dP7zJ2tRx5/5rE7/r2rbO1M
BL+duJhNERAJNLLK4qubycGJHwb63UoZf5RjcJ4LGF0NluasxHcrMcEG49ckHIUz4YoNH34/oGZR
1tbw0HwDftekbhhLMQszE2y49SlaFisR3etf77C4TeHi/2+F8RIp6kjdNj19tVCNWIpnymu7GywJ
iBkCyMNmGx7SyOJF4JzuP/3xN45zMc2i4s0GVHKyibxxDWVbcrabyv+rY/Yu9AHgdTIKKyL6vSyx
z9yas662ADQNToVZxhxqzcp5sSnrL//hcvwQ3FmjH3aXvDXa2IPwDg/BwSP3ImiMkDCWZz2z0lPv
ZXcrzYpTr/zO+ZKHydzOLL1ld2aVQptyOR4haAge74+Ui4zCcczFWgu7+ySBKlrlJD7HT0KAFyVT
BwMI+qyvTfZTmxSZ3GF0EvQmopu7wJwG4hPd2dKL7vQPnCXSA/bGY3b2mMhJ5HpN1l7HEJq2ObHY
Qopgmpw2Qz9g0SyEVcMiMYhcSvUxVfpvRUnuCnF8uf4r6KKu/QjmxORm3YEjSi3DadVtVfjVZrov
Co2jNQ8R4VxPh0Ht75wFaIzXG7yhCZoKWYU2gCzZzTw/CZnBid/HN+DOBhPVuhJUx9VodsiL8K5H
azcbLOJKJ9HrqKPemx/foZiB583OJPNiVOZBlrMOQUc+DQ4l2l++R0ADUXB0CmUzXmmGt4v0/9+d
jKodxljcyiQsDBQROivhyhUc+sRuQcyRL5d628zWBNTDIVb2IDl9a5kfwCGZ2P3L6kVWhSFt8U4a
LaGxrrvj9eRZE5ljr5pLX09ZBWr9KrHmXLEG40XsbDR1rts5Puy7NbKHvVwVEotdEbQo9csQvU9x
3HNUgCidXvKVx099QFr82kmYwx7JKYDnfQuIA6gVZVuHAl7yRAEWNWzKP4TH5g60ssjPCJBIvMUe
RprdYplDHhOjrjdJQKTxRlQYcigdbR8W2zzVHsapgutbe3jTX4yxQDLSd1XSK9jZIQr1dLDwblCq
b9dtHLaJJEzMYWhfF4GgZ0JJ3ZdQiSHNGhhfQa3XUHpx2wiazyjVEBeotTRQwvqB7qdYWj3heOkf
ZMObqLkzz0SZLKtys9WGLKAddMnRIXyb2GWY3Zen5HsUBFFjJZ6J4d7G1aGaA1jzdyWIXNBLPWoP
Sdg8/3u9bupel/1gYlC6mmJUNfjCKZQNGky63CvQss44GKR/iK4XM0zsSRtQ+grzBCJD27w3fpse
HZPTHfMc/VDA6j7f8F4Xh8Hu8iz784N2wU6o23EyVHQmUK0tLNJDgzNfcue6Nx167M4IE+9abRwq
tRyKoGxTLzdnCwpIJzSTT9fNHO/ezg4T3NJYxGyUOgN64YJfDxJcnvqlhfotBJqpbFz2NcU8uM0x
ephI7YwygU4g7QRwOkoenTNCjA8Bx9a/TJDUNk8Aejjt5+v2aCh5czJ25pg4V1W5LugSZjOS8nZT
JauIP4D5zF4HF2ghMBaDOXT6dN0kXcE1k0x0S8S1iKQlLoOV2FC9cdRVdA0jmFP9BrDI67aOS7WX
pI2FW65AYJJ4lLJQkhB26Ouw8yO/vBXRpqhOvGfgscvszDFxTkc7cDLWP9Vo/UTpVzN8P4LpUKpU
r99U3ILP4VnYGWQiW4ke8VpqJA1MchJaV5Ylaxh43ejDU70zwkSreBAw1yiOWahoGYZcPouZx/lM
dF/e+MTOAhOotCZOuqScoz98L6DLDSNPCaHMiEkaHkXP8QtpZ4sJH2qfCNFcTwKmh+VwBSMdztpN
amNuADyrtAasfHkXhpEOWv3nraIxoSSuk2So4zQPxcf4roOeVHkSOjToekdAUQLErrypcvoHr20o
E0a6uGikrp+zQIu+aqVuR/JzF7kJb2E892PCh1AXwjRW2EuijSdwH91VmeZNCyd94FlhIoYsyANp
K1TuZ1V21AjIz7qEnAUvU+eYYccYxXmTciIaaEGoykmuwJ4aI4MuvnB8/TC7w5SFpqFgT/H7+HS7
OzJvyzHtS10M5JMaUp2V3O5ccortDu1o3ljO8ZouxpiAJHbGBBhBXwSLUHxrkG2kdfqx5tWmjtPz
3ZqYMIQGXJGPsZajwbg40sc0bODa0BX2BoAgZl/+cH0PeatiAtJGkkk2tiILosyfC9DSYdpurK3r
Rg6PEKYBZIKuDYYRmCPUqmMEdkLFhJjRi2b6GRpuXfZfsLgf3oc7O8wZqieMS6u5NARxYclh8hD7
CRCepR2f+8zaPmwhTTaW1lpvys/XV3i4jTvLzLmSxKqVSI8ZgTx/EvPvRRGq1bveMhcb7PPCmGpB
2QQoKsonIywcPBNjyL/czh4dVzQklxf4jgt7O4OMxxtES6p5BIsBUbIXuYsxWp9JZyJnv3sd02Fp
4aJd4GKu2CIVca9v6JHLUMFrERAqillnbA9Nk4AlvwOzbx5bW1lZGFFbq/tk5Q7JHKWJe0vsgcvm
JpdVOI3WOnrkGicVj8T4ZCx35lkJ50D0S154PLw49zb/j7QrW25bV7ZfxCqOIPnKSaIsWZ6d5IUV
Z+A8z/z6u+B9zxaNMMIpn4c8pcotgI1Go3v1Wsypy8KEGFVMsLpTfFu6VMCsBAsTHnB+9iLcI17u
eO+kzQrx2iaTGChqGsVEWyDXfDJ2stueStUa7/APqr/NKYPSgQbqK+5SedtLT84qRlfjAL3AZaHl
BtooRo8fRHDEGezSL8HxofnX/YYeNPa2Xq+SSQ+makoqeCQSrEB5CALh0JB0sSbwQmNY03wKwR5R
BrKTx6X3vxlmYlzYNYlWGZXgy7MrJeehfMrm2FL6l2Y5lMttN3F3diuXXC+ViXaKJJaG0cLiaMe3
9H0TuqBKw1CqZViKLT2Pex4lNdeHmDBXaZBnKTUwjtCPiUojGBGkPX0H9155BKIdAuCCw4utmy+P
1ULZwJfL8igEKTjLxJ2x071yJ91mFh1aSaHfxns2bkXytTEm8CTSXGOqWE/8JvAE7b5sXkMeXoNn
gok45TzqedXUgt+Ygk0WTDX18RcdWkHOdZfkxND3VGN19LSkK/tZB3GftPzSItMq6mMpHQQptK/b
4Zw5tlShRkOsm3GbHPAUtcXiLZXvO/IbF4cXmvcTCHYGgZNQ8HaQCSqFWGI+pEonPyhzK05L9A8S
e+IRxvGsMLFEb6HyVZhgQChnOxhPkXaIpbfrW7dZzgMNAVHRdgFsgt27fCKoXkmV4g+ZbWgWWLHs
YEe5QXM0maDYIoG5vHP1Q7czbj81L7g2zmyj2KgBCaAQCmZH8RCC2bHbk0diUdRQzMWybe7maqXM
blYxJkLnGeQHvZHtGsFwtC53lfIzA0zrNTFxOBsEIxYzEWDKZb4JgYYOJelYCTzFoM2ztVoNE3wl
IjRGOwIV3eahlSmupBeWAn0K9Amve8hmlF8ZYkIuLqrISEwQLOTddxW6igkvSmxiDFc7xqJMliFM
UykYzD3eaAhEqnBXSA8K1lNFo90ur5DTUhevyD8DF1rbZSJtJ4zETICjOeB4YVJ9kDMrDzHWxsXX
bsanyxayLDdZIvQxTll60B/faTc8AaSt9LqERKKvfhnsCSUlDQBAwWl5sX471VsZZ1K9SqtTs5GQ
kIizL32RbUqwBj2T5xgzOqGrASpX7QKbxzVO3e+PNGhllUn2imURjN5E6JdjDHrnqpMnrWx1ZX4j
Z+pxqiHfRXhw7S06KvQj/o1l77xeq/tGXfAC0msl8Sev86luy+Jj6mJH+xPKQ+toeMRCmcbp/cYe
bybei2Hr8be2zsQXtM/mgWgNSJSn0GkS0zWE6A7yUT8nqXoIS1JzDubmS31tkIk0czVq9Zzh2puN
23+mzFR/nrzoJTjPyKn5bE2cmMMOordTD4W7GZyfcZNZQuv3cm0J5V2x8Eq9mzn76kMyMQfoqrJT
JExc05bdTKnlrMgpbiiuEzMz/DoiJ8ax47RomxElLGvNnw+NjwYh5llQ6l12BJlsaMs30AXkjmXK
108IqzAXT2pkQERp8hO/eBLd2i7t4Gn0iEcnoXmVUs6XU+iPWZ0MYYEOqJI10aEYduUCcd55H4u/
6uH39buC55IKE2ykttSKnPZaKc/uPwQA4a73aJQBA57Dhf7wPhwTZno5F0AvIUQgHIj8JLerO2UP
KpmH7tC4i13HmHDlPfDeG5xXQhvLtdWOmaZBIipAB7LLvOHYWrUdn0RfuQ+fIA0Ilpdwp+ziu9KL
z2VkJSdepXb7PXI5HqyskdHh9gcGFgJqkdU5wS53u9chtKYHjO4DnrPwcg1ekqgwkQagPKWPoiXy
u95Sv+lneovUO/3WXKyyQII42ZJNQR7mnf6TB5rnpG0shw4EErQ4rfD4Eirw5YyA6IjlSctL97rr
bpshACir6OYCN/vxhIgZaKS0AW+iOvyCccBSOfb9ZwaYZAlSDBpmYcHoR3/D6hTKciAo+oCWUtXs
jV0FUbjcrkcLQrDN79qX96HDU4TbPh8Xi8yd1MrEjMLYSA+LAoBwZicl7yXEs8C4RgV1Y3Cp4hIi
QW2NCsqcz9c/zHYmcVkCk+jW81IqhlBgf1rzbZJwxdXJyyAKN/KS70Ixv5Ulxblu8i+JxMUmc/8M
eZAqqSHEmNNIb7Pj/FvzaCqhfjWOwbn3UW90QRf4Ut1nu/HAY9X8Sz78r3UWlB+2ZdyEUoeu6oGe
7WkfH0sfhRUn5BYb/hKwL7aYHHhKodSRYj4VgCOqkAhGuLMOUkvRQ/RyMq6GwPYpu5hjTtlUCWUo
dgl0XI3vRnynFmejcq9/PI5DqswVlE2LAYA8cge1hGtElkQ4A2U8A/T/V6d4IV3YxWUh7PXgvqh+
T7w0drvIdQkTKhMmBlJVer+A6jzxjUOF2f34GcdWHEFdMDoKngnivr+pUHTj6Zf/5Wq7fB4mXPSy
OkRmneSHILXM3kqeZFAXCLb8GFAMtpN4qR36C3ob58kVDstJuOOO9mynRZefwMQTMzarBG0ubZ+V
Vp6hHgHyArfZg6JqcqGivOMZ3M6MLvaY8CKpiZZLSq8gax9qS6/LQzNG960sA7k86d513+R+Wiaw
hGEVJVKVCH5hWuSkfAEE5X3YUu3s4lXDwaOAV2SbPG0SzrljsROyPNWiPIBKX0/Uh9bMgKEg/pT8
vL48zsnQmGCiJVrbDynutzFOLUNzzfbrdQN/yXz+/VqsuFAm50siptAklO97aI62u+ZmgmYDHaUP
bJEHS+athwklEBww9ZyAP4gGR+mpTK38GTf3I2r4mG+2Ymga+x0v2eIZpf+/Ci+VKU9B3yfJIawS
q86/mqV9fRM5Hq8x4QWl7H4oK8Rgrd4LaNzl3yf9xvgE7a2JQRhTBUQQLLvsW1wwkgI5UAc9A8jq
SXupeFmmp+sL2XDqDyaYaIVeUtgDqJ4c0uplBA4jOc68TGDL4T7YYMKRCDB8FpKOvkRHVwA7/XSj
uz8o5Agr2/1v62FC0WiWvSgoCupR4lmhMLXWmcW36za2kgssCAkoMl2MRLO8Tq2ER7tKyQaL1g12
hTft8y9GD0ha6cQeb0Vb8e6DNTbejeKgGnEk+GZhgRDHADJccSIvPi0P9Q8wZ+u092dDOIjj49uu
8e8q2Y6NojfzlIIq/pCnr+Z0rKZvVfTz+k5unNP10t43enVOC6UjHalKINAAclXa3x0PzfsX37ss
gkmWTFEPw3qBVgCVylFw+4a/yNM/NNWogfCQtTzPYLs1YT4kShTEUOH4f65x42t8pPdR6PD41Hmf
h4lxPQGSIJ1xcnMM6dZmag3RvuG9TKhvMe90fCC0NDBTIsoaO/g/d0WZQlYFemcQvSu8DhQKFKjA
7WtvO8LFDhNPl2SJlrqdgn38snhdgBu93A1WOlqda1ig3j9VGC/5VKi42GRCXxLNYRlIOFfCPFm1
WFoEOyiOKacQt/2dLmaY6Neqs1LrlRj4WvytUr+13SHirYS3e0zQ0+I5LbNEwpu4eiJgVZQ1zvji
pgETd5D8zs2gMqdIEdKlamU87Ctjr+u3U/c//n0mSUgCSezaWUv8ZXrN0pO0cD711hPNBBDl3wUw
hyXtkz6oaKFQs0ZX9yZoyrkEdPXCoULN5xdVqnKuhzb6Wf84OSbmtFVov+igb/2YgvTqf57cQR94
jfgrgzhlRZACIc8Kfl+3tR3lVsaYK6IOo37KOpmqu1W+6WXnetpRlrT5mJ+N3OIWs+iPv7I4NhVO
iiwK5wgpuJZ/BR2/DGrfipziFBRe6msbPn9iedCW0ohIQDQtGsxJhdZZOAHcg9E2YGwySMyY8r5y
J5dilqfRznkowc39XBtkzmyeC2WqojD6ziO6OC1kWcxb3aUXfHrmFUM3nXNtjXGVyVCakoCxEZUS
ZBNoaS2hFXiTDQSIi2lhP/tyfT+3ItLaHuMteKjJgZLX0AuKqj3aPaWl1I3da0JmXTfEWxk7VZoR
TezCBH5JuTqouE33SnzV6R0E2n1wm3ISsy23XC3MZN5OZW2CpjEEMDZOtHvd+FpF4AeHAGFQ7mvl
2Hymhkw1z/7jlyyxS1MGphJmkIqbfoQPmtfuDAcD5OIXEZqK/RsPK7QVhNfWmCCZ52P4D2h6GR71
wa6ViPe5eBaYKKnNDWgSGlCtT8CZRCiK07qBaYO0INgjv4322b3paE//o5Mwd/80ikayQLv70H1Z
vHifOYkj302HEYKqGaQpeZwQHO83mWASj00kjwlBA066n0zfhKJIlLnX10T/Bhsf15+KiR9tOydN
IoKublDzU2+oriLF4JCf9lHS+9dN8ZbDBI9Bq5Yu71FmjSgBuWMWP3rt23UTvNUw8WJoR7B0Rxj8
iVFlD/XXprjV6IgY71FN/87fd00SWSS42RuTktOErG6Oiha6cSVIVt03ixUOv8lQe0HcuKnGo42+
vr4/ZNowcBs3dQdoQV/rVlnfquZPsmAydeI8qLbGYVbxAg7yMSdIQTyZTTWmb1pXPZQPgD1R7Uzi
k2PjSnZeWUNpf+aZIImQ6CFEQSFBZM5030aQfi1TjCTkX8X0Rqigp+Vd948teATWdbHBnOBen9sW
szAoIvxu3fI7xWsbd/3Xd3lsaE8AL+DxUt6/XNEXm/Sjrp6Out6rwajA7zsHhXeweJWoY4HgzTVu
+GMD2x5yMcacZ4wVleCkB/2DqA/7fnxbxm5H1NYqF5XjI9vH+WKJOc7h0pNaU4HmGiDMNhn3AoGa
Lcjor3+xrSL1hy/GHOmwgIrqQgSoF4A/LniJ99p+etVvw5P4iEHF7DbZg+oCw7xWgiGMAoVsh9cr
3L6rTTDiQBMBnIrMWZAWTRnoT4BciWKDq9rOkzu90y1R200mtMhjDl/IXxzmYpC5PptlkeWoNBI/
OzaDRYVEoNBpN7VNB5dDh3db/+VQXOwxB0+O4j4I1bTAYafoi+yuxVmv3tD9QslzR8noa6TLvAf7
tqderDJHccr6QhRFsFQWWb7XkucGVXmzvO0+QzcBD7oYYs4fOG6NMDIxZT/fq7vGxzw4Apn8BJLd
wwCaffkTdeQP9pgjKNRjPQlTF/iDN+GF+948726qfe0kt6Nf/TK5X5B+oD+vo8sKmaOYRHK5jGmh
+XLj1WZoSf3X66eQZ4A5hAqRB6FX5ugQgY+knHbC+HzdAM8HWUzOUjdglJkpj3hj5bMl/55v8+fs
LXqNG8e8pxIF6Tl0Zp6oJccJWViOpiZ4YsQEaX9xN8UO1RSc+y+KxsEC8MwwIYSkRms0JipghiAq
tjrjmDVTZLVBemySxuPsJf1rV9yBheWIWY0qSDoYvnZOnhA+bgjAcOmT8g5g52GN3sPfNWtM9FBy
wJriQaNtkwzKB8GpwbRu5EkPEJT6SvxwNx3q2JJs+gQGS4F64pfSedvLhJJxCpVEjMAS0BiBaU35
sFhm2g4WHuOxm6RLx4nQ21ffv+eNReSoUyRhXl7T92Q+9UT2tPwmqDPOZ+QZYcJIloSkGoscuABA
fqd6cPPhSwxUJcdZeGaY2AElnzQY9Ur1gS5Sd2Djfq8hGHfinXguj4tbetkvbqOA/vY/fAbEgNCs
MnRJfo8Gq5QIjKpdjQFHZCkHOmtNdrKtusB37CoXWASnQ45JufIXThjb9JOVWfr/K7N4HfRyUA+R
j+smU7/J4fdh2ukR57Bv398rM8yXSyUh1YH/peRY8fd4T69vIGJ9OlP5X7BjbsbmlTXmA+qdVEvz
gMoFphCr4/vo+jlwQIr1o/RVELeins9xf97XY24D0IQMYhQDczHLBlisd3P6pqmBbXZvfZp+Jsu8
rI5Fi7fVWDYLUWa/NitrTG4gzmeVPCQE/cFX3JElOZEW0xSMvIZoZ/lCsh6zopSbIpdnsGOGe02p
UqeMnou+4dF8bB6+1eqYe6GYF20msHEIfwuPBOiP5S187mtHOw0ulVEaO0t44kHsth93K6tMfhn2
YpOWQ0n2dOa3+6lBuQnKkBjkGp3uoZqskAtI5fgoy6TWmHkTJGkT7BPjXOnfcMVyohjPAN3o1ckW
QrRkegE6MskRwcStHqnUpewPoBQzvMQNHTnnBE6eRSaWJGlShQtB+irqjp5GFkn+1zUxYURHP1AM
F+Stwr5zKCBnehteoQjpLFSeF4SIwk/OLm4mDivHYEKJ2gniPIEB0jcfMxkEdIUnuIjICmSp/psR
nS0aflNa2WMCCWooYWeONaDl9uLR6enusf417e8GNAQUe3ioz+n5J/fy4Xw5NtWcJUzs5DOVabST
JzCu4z2g28vtP6hWKkDPm2PknHI2yUyypl90tS4OS3BPxBdUAkqFU/jibSUL+YY8WgaysoG+GTEQ
6vQnotmB354iR7st3yW+wIiU7JJnHnMKbzeZYBJDTKqdJKS2egFC8sIRM977lLd99BeszvZUZHJt
lkbqL/oOMxBWLRxEniYJzwYTPzTDaBRSIdnK1IcGRYxocoKOkxdwrk02axyDqct1Qxh94HEsRXiK
jKdauitkzKZwLujtboZEoPmIij/o6ZmDDNWpVjdijXJJDs4kU12XQ4oaQpzbIC8GNwu3D7XtBheL
zFHO2ixbgqIGevFlcGLM9uW2cjs9kEflAFmBffq6PF4PVttf7D8G/yBMzkrEKiWKW38agUXXILEi
3nH7JtsJ48UI06bRtDZSRn3OfLlW3FiobVO7CdOzofy6vpjruweq0Y8uXoQkW5ZFR3nQ3GV9jqTq
x3UDf/EIU1dFSMvr6PF/tEACXSgbLaTT29Ab9Mdf4GGxjMf86R9l2u7rdXvbC7qYYxYko5OmjSQy
/VjT7Kb80Sj31w1sH6aLASbsSII0Bdq8CHtFuG/7oxJ81QOo1on+UvEKVduedjHFxJ8RitA5MFZA
NXUgE4hRhUAbt5065/qKeFvGhCDUAlS5MTBMMxsp3mJTEaOLJffc6iLPDpO4CHK/DEZT0k7n6Gpe
7iagLFHBkJDcNhbYZh95yCaeQSaP0dS8KIISopOJnh47gOuGhHD2bhN5JoGT/D/uzQS8Ihp1GbLS
rV8cqZiEqFpVaufPpqugdgQO9ZvQAF32fwOp31wdOOihNYJ2PyLux4M1zJI4QrMbExGzDZqS99bx
3qjxhhVO2a2C2JfffEJGCHCNi03GVUIt6us5QQaja6C2kx8zTOkOvIt984StjDB+QsYxMfQ6jv04
7vXHvoXemRiNw5081L3VF8rPOFAnTlK9/XReGWV8pemgTqOqEHweD+YjFE8wzYmSUW8taM3EHg/5
sjX58WEjGbcRg3JsdAyl+8MP7UzrVoNkZ+fpTfW7Q+qPDi24z68ofh+gVePzhPs2A8tqscydSZZB
amITdYKo1Z0mdqJWtpOY88bcvMIuRlhspKRgZHRWcPrSNrP69CY3MwvzuFG4/0T4WtlhLphJb4Z8
UJHLt+mrMD2UBWcdm4DFldO/u84qDQx6bY6CBFWHyA8wTZXvll3tQ1URbR9eTXP7hbxaDHO71Gac
DXWJ/m7eWLPqFb7i0P6n8FKDGOER6EUY5SkX8Xz//UetFigUs9lnwNIfyhIYwg7kikpeImg+kcy0
m6xYdku+WEak3NeN8NDG36ZK5yAAt9OE1cKZyBJlOaRDhSoBxbL0hRLYRl7xRhwwq/mZC3UoTq+E
cwLew/pqyZNe/j+wMYEYRLKkVqA/L9Xzdc/c7i2sFsUElaVYujZe0Myed0VpNUf0EG9AHX0MAi/1
af4z77PnQuXcSZyL4X3KcrU2QZfbua5SsMdH6Kd9MQqeUh7XYZj4IeddI3cRShBUHArqQgfTBftJ
jLhVuPNN8wkB9HWwZEtxfR0OyyyjrRCpD2no9fFRz3j+x9k0thJXtWidxUKm+dI5vpXdOcVYv3FH
ngYoQdS+9Dx3Vvl23T3ehXb+qP5d3IPt76ZZHgHOp0b+DJl1LwubHq+kAWMnx7ar+vomLLsgssda
r19lYUALI8ha9VsKmKR6bEwiFN4oaNVZbgI9OeujIt4k8aw21gDhll2V9niymmVYxG+VvqBr3Ijx
ris7TJ0riaYJhwECi1B9ySrDQRMhBNt/D1ECRwuLedgvvRRoO4gVNkdhatXC0tM2dAPDDDJ3aNX+
re3Fod5LDWZMg6jWtFslaIjpjCXRE1dWehDsXd+u7dioEHClqeK7/MnHhEcOjbwRWzy8Rs0K7huf
YijMB9kvfge9VfoUCEhantHNW2xllHH1oiv1LoSoC1TkFE871rt+cPXb6JWOmnd2asArhJvomZe6
buZAF7Ps5RlqRRLEsxYfAiO970tjN9c/FzI/d0l6L4NEhLO1FDb0hyeuzDF36KJBG6dpAN6oluJp
6fd96hAIcWduMpbgl+isWbKHwvCum+UtUv74QbU5NEbDBHK+715i81Rqsz1n33pFclUu3ST9W9dW
yFysaiyEJO/Aaike6u+UW6u4aT39fnZoawQM4tdXthlNVvtJ/38VgruEEDFRWuAKetMS47ci/0zS
szLAXJeaOWg1HgbAmw3fE3kfdZxPQ/PPa9tFj8VqAaqZygkEmZJDEBi7ybDDNrY1EOln37PF9Mnr
9e3avihXy6GesjI3l7kijDkAh61b+SdaGgXHwk18pOy6qfOo33HVAXj+wCTgqVRE9HoW/NKVEUsK
TwXvMuTRYc+TBIvXudrS6zal1QqZOFKqWt2qnYFG/DPo7AfJ+Y96TfIufUK55FParNZs5QReUgkc
qBBO58+h8raavUyzsSsKLRBApe+kL6jQqW773Nz0X2E9uQ3t4Cb32puRB3fYzu8u62fvV0WJwkJE
L+bQfBmcd+k+G/QV95Q7H9AiUDJyPGozoskEWrQYDFTJe9l65VED6FFjcBKgEBloIJOSxsUOE5Ue
9YZ4S0cWeyzGn6kOTaQuKF/kMP/N+QU0olw5QuztjoRWyocYv4DcQ3/CrXeqry1gZaeKzPO+fv1c
d221xUyIa+ol6OsEtVflUfqR3KX72I2fhe9hiaZGfjc8h17IA8lxPysT6KIwwKzxEMcHvXYqkFR3
g0cESwF9OR3tn0IfqDHeZUVjzx8bixRAI1BkN/7AwCpFXyttjXJO8yMSLOkMIKyHRNerD1RpIylv
J5cOGfKg7JsxfWWWuSOzIgCcUqDVpMG0JN2SM26Gs/kqWZlgLkSxzbNszFTaIAKRBuXHa0AssAfM
3Avv8BZDQEAJnXdWePvJ+I1RzESJKc2LEveNhb6wPcriHlSiL0GZ8QD0m3f+aomMw5B8rOOmUYFg
qW57FWRZxU2Qfk2rg6pxCrW8zWSuSFD39oKoF0DftW9i99Xod8rEezVsrmYVZZhbpMeQjzopQHGB
QqD/XpUWjWyBA8kH7dS/C9kjJ6fYux2PvWNzdSvLzH2SGEY0jCqZfVLFGK8m56IDVJrINieKbd6T
FzvsdaFAWKbQBDTQJ48S3y97LYScBcGgQ3Iwfd50CmdV7C0hCmYENk9V8I1KsQTxNlQEL54+IbCK
9+S/dwMbmdNclQWTgtknTGNV5Q+x5dw+mydqZYA5Ubq0ABJQdqlvzmLgDaMcgEg/EFJgf5bxPsuD
PuIVqTa/kyICAoPOm2yyY0RjAoEq3IOdj2qpek/lcqZ94M0hYE14pnALmJsrXJljgqEgT5UkByPE
27rKaavZUaWf43QD8RiOA25G3ZUhJiSmQjNUZEFdqDK/N/LZ5P193kKYT9UPgiykgi7sM2FyU3IX
BEhJyC+Zx2rOWwcT95S+DBuVgMS4SY5V9VoZHLaY7ZrMaqOYcDcFkT5UmHIBefDwDtoIfONYQ6Ms
A/yRx/Pxl3v/4m50W1fpld7TJq9goD/5TfJkdHLM3EpPpk2D3vj4yXC3Wh3zQCjjvJcjAzPqCTrJ
tTL/SkTd7rT58TPhbmWHCei1boa1Sd2tQ+2VstKAzlp8nD3Dw8jNE68O/5dtVHBoVchMg0uN2cY2
naWopss6Cmequ1japiv+bJ3WR+fIkb5eX95meL1kiCzZvNQHWhMsIpLirAd2aPghLIlP5pa3izw7
zKGNsxCDBKWq++pJvic7qqIDpNlz9qp/a49oy+6KEw9Hwa0OMQd51oZ4wZQxuONMC7O2AMBTmqlp
P91P+S5+SvYNOH143ebt9t9qR5lj3SR6FM0mCJobB4K8RW/TJDjwl3tRsbLZml5kK3Hjc3Tq7euf
8i/n/VINY867Wuf6OI+gV4FavYel4sVsPGm7BRLR/Z7bIqDx/I+ce7VO5ryboywPoFeFKODBBDtJ
bWPybAeiUxAf6v71lfGchznqkdkV+TAu0SEl5eS0Yvx1KMLf01RHnC3cTN5WqSizpgq9llgZMPyh
NJqVJjdh4Wi4yEAToafu9TVtRv+VKXZNUZEt4YAniyaFVjh9qTvOWngGmEACCdlWniXMH7b57978
CQbO6wvYdrfVCph8U56UtI/A4X4ANbN5RqvbCxyUxIGfA6znvwAXb38cRYdKvSZBw5jZMUUr82EQ
oeLQOVCquO+OjV8/YO4V1GBFZAtQrJDc3ItCm/e83HQ/9WKY2ckStXJwyM+Qhxbve/mkKbtG/HZ9
M7c/1sUEs5dVMZA+izOwZIUmZnOkiXiSvPA4hTYzm8tCWG2ipJniqge50wFlerX5Mam5RYbXgUjW
9dVwNowwqSAEliQhW8BTmpIbVbpphdPwKYTKainMfZIHsZzpBWjFBpSil+kcdpyYs30Rrywwt0cC
rF+VNJQeRHqvY0x7RbTbH8SqQMw7nPo9d1hrM6KuLDI3RzabZjVFaCzAzYCGaXfVa/C4uDm0Qng4
xu2an6rLEJSWNdVgCUHrOA+jNsKDxwkmK3+Z3cHvd5Enf22AYHOVg+Ki7L6/7hbbF/LKKBNexy7L
8NEaMJ26xj3lI9dEK4eAGYW7Fm71IO55b+LtmHFZJhMzcmjSx8aACs1SGvuGHPCQhAjxt2qCkkb7
g7M8njEmTkhKaUrQ06Ea3dmTqr2DltNdA33u5w4Q+g5Ecelr91zYhHOX/MVXL8tkwkeppuUk5Gib
UERdkL9LBpI78pjeDfcQJOa+9bYP+L/2WJ7QWZqqDGp76EXhC2rjDy14FAbOAeTZYIIIyCCnDGDe
2K9GIju6JiteXA8GFDXSzw0eXRyTZeqJCkkvgwlzKyJyU6ir39RQvbD70ZJ2wi7LLcrggObr63WH
2Q76l11kIow6o4kt6xJkiTJhl8rmIVN6zr2yJUFsSquVMTFFrUxoH1XwjATZ72E5ml5tD6B1Ne3o
Uf2q22DD97pdf5Np4FzlRZnN+wZ6zmB7M01F0pgDQRVY5hisiYd0dmX165Sex+lVlHjFm23Auaai
7ivrMMOC2nWjq0voceu+AsJOipx6a94MhzxmBmrOtTfeBLZyfilOvCbp5oFf2WUuoYUskp4tZXEY
y19yWNqJ8GUxqKL7CX2+676yeRo0XcN4K6iRTIX5jq0oxU0w1DXooUtU79vZKQqoMQ6N87/Zob9j
9YqHTFapDkZo+v1ITuih3LURKEyS7FOo8NV6mKtArJJZbWMgP6Nj7wJdtMeoDybu6DgJWPk8g5MM
b189K3vMRYDGi2rkkxZDWxD9HVqgAKmsY0J1LIBOio071uYh+nifjPF+srSpJMVV4qviIZdPI8Bu
08hxi80QsloWE/jjuDVbLUKSsijfjfA4Dxx3oL/xj0fe5e+zgd4YcxFKJYArDWW+XzobWGcMo0ER
ZbZEcPkHD9e9j7MclYn5OgRZiFkh01aWO6N7kgnnzcL5JGycB6OhVC0yEuB2OneyvciiXTQ8odvt
2xizDojsYLmUdcbX2lGTdLkhOkWlUBGJ1uqfw2fl2wR2FNQcggeRs22bcXZlkPE0I9bnpUV38TB2
8rNUoruZzfNOXSS/jqrd9U+0fZJWxhiXS7WyqXNtifEMUw9JYrXfpj2qfF7pFw/9OXHHV56U/eZX
I2BhoaSu4DKjjd1VTOqznIB9t418iewHOLl0lAhnHmYbfbuywXie1Odi1ANKcwi/p7fTT0hn7gao
L0K7ZXINQPPep/5xRc73ulOcZt6mbn/ByxKZmyRcMqPvjahAL9zYiW6LcgrYDYhi1WBfBwc7wL8e
Rk1H3eJN6P+5uUQXVRDdQEpepC2Qj5tL8ODsUzKgSDyWu17I9yQV3WgROSukPv8xkHw0Q/9/9Q31
LJyytloEn0zfvmF8sCYWOB3TlCtNQ3fqmiHmLASGiBGJTMoPpazZJfFK80VJv5UJGJTl1jIyr80K
WxUdYMesknDSLd5mMmfDFMug1iKsMlLdSHRC41wkHE/lmGCFfzErqypNoqAYUb+ReSdGd2LA+VY8
E8xZUPoOPOGY+zhE849GcNPCr7lRhGeDcXg9SrU8bLXAHw+FL7q0dqTdxr/iXf+ekILgOuKOB/55
yD74oM7k23D0LtKFIDoocoyz9ZXqnM9hZc/hzEk3/rzHPlqi/7/y9gkzT1Vb6eiGgh+aHGOePB/v
79PdXf39zqxlxVzwhQrhWyR+/wzn1scFMFHBFONYmsAZhnQJOnLTEURRtuFAlu+ollZg5VCf5I3t
8dbERAiS5EujNji4izneJGNdWkMQPV6/vHhexwQHMZPDbpFwPuUsttoIIEbju8btAPyZNH3cPCYK
xN0y9ZgOAlNkZos5JpsWZ9xNr8ptDhmUFx0F+WQ/+4lb2JnNI4jauJ4/GDeYyzJIl6RRFdTKw5fe
pdiDaS8naJxjrKpzCTgYot7RKuv6vm6kPLCKaT5RxViEqRFmY9vZaDCFRolXvOBe9+qd/FV6mM+5
T4FN+k/t53V7m99xZY7ZYaGI02gCwYpPgEDWmxtFQzI6uteNbDrkxQgbaaV41KDRrEO6W3yNdCcz
PhPJsVWqiFRRR7b48RCr2pLJpa4C4YhZmyZEw2F6DWvOIjZj3soIE/PIVAyz3gedr1eZq5ZI18re
SkHtmQfO9e3a6AdQH7ish+7nKiglSQA4Ns1hKGE97bSVdvxcubXf7cIzV8Bz++tcrFEXWVkTk04Z
y2CBd6OSSIli6hP483zUM740t3SsmCcrQH3qj8RitTwmJPaqOChErIpDD6VsoFDre6jWBiRzpeVL
J54z4xMDaB83lImInR4YS6330GI5dcf6UJ8CRwUJmrnr7iH+y3EUul/Xlsec4KnIS1Op49KXYkcb
A7cAMVQ3cIxsR6fVJjIHVyFDIRGiT/sRRDuKF9nQ8cvOOMO2tqufhnv57RNd4A+7yAZEKRY7uS0a
5NCS9c64dlZu45P5THEJ6BUdSG7xnJPjm+yAM5gd5QqkQiCZl6sjmeL7RtY4EXfTBNEl1RAlUxHZ
N5GahoDOAqK3X1rJ6hIwEXDx0DQ0/OERKxNMGphNqAt0w2Lu1V3nA/4vhBYt1VPR9G6Xn0GvI3Ei
4kYhD99qZZIJiQ1oD+dALkq8LcH57cRu5Ay6BSK0QkNXgmpoYjLxOX7LoBjMnevgbSkTKjuxVruk
RLxH5fd3SyywO5eH6SZGa7EcrOALGf6PtCtrbptHtr+IVQTB9ZWkJFKWvMax4xdWVu77zl9/Dzxz
IxrhJ8xkKo+pcgtgo9HoPn0OClOiBsVGgfbjktmvWsWxtqhbqUlxlfUaUx0aEMs0Vz0wUfNkb+x6
8PlasqOf5H3TQmNc1NvcXLRhqBp4rvC+1jnzlpFYZj+3MYQ1q73aqzsyC2ouLEr94UYrC1ygzqsy
J1YLCnzTAEznZqxaO6kix4jOtBXlxdvxZWWMC9JlBL2h2RqYXvq0x7MC6ETzPjypNoPRqzeYm/Wv
33qbYXNlkIvRMcZmE4lQQIH0wU2bWsbYoP4APjbDuW7oHeh4bR+5AA3u0USm9VQgJQ8OsWfdpJ75
y3i19tNNx4T8IJftZbezW38p3uab/kY4iLoZD1ZL5WK31KqJ1UdWjokMilH9/ECql5baExh5MI/p
SdUb/XF9zQLn5DOwaAnzeigVbC4Ijmwjmd6UeHT/woZpGDo1dYUqvMjj2GqKKXfYVhpMO934XBmV
4MttrgKFK6qZsmVZBrdvSZ70eRn1gact2m2nLI45twIliE0vvJjg77isCfJwnHKkqoPm5bpxY+np
g2T0AkjplhlCNAXwCw3gNJMLz6Y6yFaehGDNjh/n/guJFbvohJD3LT8DXwzVsPO6QflWh7lYEWgS
w/w4GsBOAUkI0eie2oXXArpY7sO9ELrIbjL+aBEotSiGAi162eBClCqXSht3M74QdC4Up3Drc+WR
Yw0ZVVHLaHMLV6a4AKXqbUKiMg79qrL2gC/eFXiaKYWIqm7zQUagPgN5C2jWmTzBTzv2uToUAfo4
x64B+LMHBt3YaecIvDHYxEyIPt969K4NcoFQyogyA6QFhrAR8590xlBkMkjPWVC+qA3Y65a2iQ8Z
aTXB9SJcKRcXu4FEaSJNGcYx/5UzlBgjYnh0dQ+iBPe/57tAfrLaWO40S3mlg4qiDvxG2lvTj1D5
2WAS/npM2naS3x+P77oAGgaxvjTKj2lc36mjAZZ6DIz3omxrKzCtlsJ3Wwj0A6RyiaKjFdnpVzYx
Q79JjvSVPLAhu+BFcqnI5ObZvuwe34CZhyYdJmi1+vo5vIXFQ3fTQDHcH6BKMntBa4t0Erbev8RE
aQLStxrAnmwPVukVMcjYgoQWlQKqvhpJ1dl6r1l+AuYZO48G0aD95pczIc4HKjnL0Pj19a2KN3A2
x0d56J3CIvdlY+3zZhLUmTcTZQKNKWCEcSMrFtvn1bLCsBzVfmZecQSplktcJgWNTMfYhSfAuRaH
Oky2NToXIg3SzWf+2jS3o2bRgta5xBCNWWEeicWV6iaM7RQEn+y8Cd8Em1u6Wir7/9VSlXHGWEuK
Mkn5a3bMY3uwHpubwkt7p4OYDVtlck5E/AIb/SAc85VVLk4HVSeVRWWhUzjb0l3lSqf+mOs2U80E
lV1ih2cwnH7WzsVXAHo9FCwFSYOylTYrYLzVEMJNCx71cdlDE6R6kuWlP+3zW6A2Dmz2K9v3D/nb
v0SYCEh90nsF2tch1D4qTEzO9nwagPYJdtfD0WZWvf4tfIgFmdpYQa/0WO7Kz8CkH/UvI0TGbB1J
Z+dArxSCIILhha1zuzbJhdnYWvS6AsD3qNLStgzdliUv1hWv738JFrcVki6WUIz7uNGqNcY0DpoY
ND/Rp+yela3AfhDZ8152VQ9iTa7A4JZD40pGusG6mYSnxB7SQMmDhc39vvWfgzdGlzF46PPNd4sz
ZfbsV6gLi6pXm8d2bZU7tgvJJcvIwEqK4ZwRgMb+MHjzD3KQY1RBMODrXV/ltvteFsmd2kEZ9FKv
9fi4ZMWhNl+bpXAZQAE98FyY7GzuKEUxVkUaz+AxHz+hYVY1HggYTW9eF+JGnxSHkcXobv1qvJUn
6wGMTZ7o4bwZgvFg+LdR4w+/MWtlSjFjhfcYQSGLesCNveUOOxXZrQLmaFQHb3thYNjMd6DIplsy
YwKx+CQcc14ShOSNEM8w88C0GZPWSU/DjoFYoofM0UTzmcwz+Ox4bZC7a5K+Hagaq9kxHd2sD+1+
/HzdV4RL4nyzk3M9VXQFurBPUg+VAnpiI5P6adyngU1RbRINFGx652oPOe809STNe3PJj3jS2Esm
7fv2RpNOuo5K039PRqUb6+3jbpK0Bhmc0U3xEc0nWy7AHE121/dvM1auVsNdFT0tIayqUjQSrFTf
dyqRXIt28IegKQ7ZQkPB3SSyx18HNW1oM4SSF1WDY2WWHUyFMwN1IkeCd+121FotjTvZltT19SSD
/Mp8e1e5ujNuA68tWYKDfLERIgkFS+NnJgOCcbmmnCVPu6sgOeKUt4x5OIFsrOxPMyhlrGN/Vz6J
kNGbAeyyTF6CLTWCZVBMgtlJXD/zc2be1sHD/+QkvOqarEmdRAoU+kLttaiPKRyxi+/TWnS7bV6n
q6Vw0SJv1LAtGGuX+qA4kp0+BG7sDM7iyCeWqYhwkczXrgQniwsd2lAbWmqgfBMOXyvtPI0/+/Aw
DLsmcmJDxOEi+kxc2KCRpbY1RtmOqE7YqQp5Bwg26YIPJVoRFy9oREyNSnJ2jMLMhSeOmByvHDVJ
nEYG6+H/eML4PHNqldHKwwAX9R3rF1MPTSaXggUn28WuCBK5QZz3IRjyZMBZ3qDnOcGaBYr5Fvms
6XdQqy3vkdkJMpDtawu9aCbAS3T+iVS2ZiDlFBPXCiSYk9fa2l8/UP8Qmy4GeNeLaVgkg1yAxnbc
pR4TKpIc+qBAf684iNhitl3vYoxzvYQ0BZ1N+Hm/ePrwpRme40F00QtXxLneEshpnWd66jffjTtG
bIiBED8gyPIVsGeInGHb0S9L4q4tSIqo6tRPBUSXHuW4/5TmZQMRXqjrWNGDkYZ2LC+Cm0th98Wf
4eJik/2m1WNSKqqajvFSYDhTPyoOEHUAH2f3GOtFBzlxm/v0BvNkh++9O3y1dq1LHOnYgEQayD/8
LqGq4gYHEDsPl9/D3W8m5HfzSJ7Z7yn8Arw/oM7Db8l36QMkP21IWoC6xPn6BNkApHfpk+gb/MOB
/P8f8EcW24+B1NZhE/hAq/jtW3mwQM2NZslzdRA9Ca7vvcGPGgcDlQa1x96rB4ZLSQ/0oO7xCtoJ
zuX2HX5ZElelRsEkj8DNjukzG8RC+Lxu+hA+NF4DKMJwbn4Gfwe6uXxGQ+YuvUBfyg68eJKfnIwT
WttHzYv2wQ9yW0H91vTiJ1EZeftJ/ttxgOD86Mhpn1a1IsFxWPCJ/AkjP8QOwdKJfgxxplvlRrSv
m9vKeCRM1hEB0OejRYtOdRoWGsryRelI7c9IP5jLfRT6gs/H3tt/HNGVHe7zxXG4SGGLS1aBQBpr
MzFu1cSOdqIXnGhB3EcLayNJs8YwvHTsbR3F1vQ2WVBLyV+vr2i7lLNaEfetlMZKk37pMl81SYGp
cAvSSU4jKQaI4vsRxFpWk6uAgs3a+GNRRv2hLgqSOjIwQ/rBSMe4BAy4tk4RTarEyYCQl+0IXfLI
DipjfrIUKzyWfdfJp0hp6LGMy+ynqQzFfZEX6q7JehrahVVMkz00JfCOaTj04V0da51owHT7Jbda
KndNWbMyQ1W9g7hKjJ79+xBjdzM99o1rHGc/2uFFLKiVb0ewlUnu0lLlfFqsMgiPU2/Hj9U7jx/K
N0DJONVZFC83r+GVMe7OGsYo6sB0WhwncirzGcyYjtwKkQjM864dAe6WUqtALbqMhCgt9O/gQYji
3MVn471106l2+99P4+AawpgWVYEBByCNu4YqQ6/NIG9DwPeqE+4BBGf1EwMMqvvmED2LkvbN5/fF
HE9lOclyiTZYEh+JeV6Ur2CeKCU7CF3QhF4/ettFmpUlLmgFhaxIqtrE/pA5yhGMb4xIMADBfPgp
xIV+Ur4zzs4YjGSKoFe6nUytTHNxbIppB6b+tEeEZsR+EdILlMo941DsxKpz2375+wO+n8tVXrMA
rCMpJgDHEL+yA+kxCkZ7Ek78i6xwgSzsSAia5CLxZ4C2yam7y/bIeB8NZ9hRR1ORIFmu8KZj+/Tn
Ybgsjf2o1dIqOquqMuQGJCznHRQC9nniMhSSAqpket+JSgBsDdfMceEkH6MxVycoHRFw8drLTH1F
0bzrbrltwzJxbRsAw5lcFLGUFmPQE+Z1FhV0Fm3kxiLyh+277WKBiyBmjPNepKBzl+sfagKNzDdT
2wWDSAN6+yBfzHBxIywjDNWlPUShQOMe4q0gJ25Y+XEEMbvRvb5p78w3f36Z38b42gwKCwaGH/Aw
1p6G1xAdARzm/jy8zF/0Ez1ox/GUVnBBNsgnAvQJ1snXZ0zaQ2AgItnRsDpoNzjFGNlNsMs1VENF
tgTOwRdqEjUNCqUEfyLIMb1lgWaDqhwEW7l9pi5byaU+pCnNYujSGCRD/S6G5poEhJl2kF0mTyY6
wQJf5Es0yaSDd89QZm/sH636lei7GazQmSGiWPuHYH9ZFRcppoWQKS8xTw2mpt6hryojpXkIf1Ze
v7cO08F6wHWGYC9S9RUtkAsZpA6LWp8zy6tz1TX6r0n6Q7J+1bPgAIgcg4sa3YJJzACk/H4yPcnK
DyXaX/eK7eh+2T4uZqDJqkRJsaS+oX+LrE9oP9rWIChuCb8RFzGCeOiUeQE9YuOyAgMe28/0W/TE
XmcAsNnlnfQleq6eRW9PQfCw+G5NqAwqaRakHIBZEngGYwc1XbDcjrb0zMQ1yJE45b44FIXzv2yr
xT97h0jvQ2nBWTPTX3FfORTIA2yBwMr2g1D//69n8bJN0WBKGiYIda/43gERAMQu9ErUL+33CbqD
SIWfRc8noUUuiEhTk0xjLaMxn6MTVe0nL6J+A31YFHsVN3voX+bcFhHlCBzI4h++xSjROIwqyVPP
ebO37v5VuOm+aY+yTw/J4vSn8F2aXDSf9A9vm8sOc+FFGQOM2xvQxOiR/ahQMYsPhtPs/qXMErqa
6CHM9u+f7zu0+z4mPkmZDErft2xELhpAJpIfO093qx30k+8VV1w4uX7+LZmLLwFEi2k6pkDBtTtl
+KJEO3V5vH4WNmEVaF3+O/MBvuLjmiQJGOsuQQ2IlS2KL+3BHO3mZbmNY5seyHtTh95nKD2FL4Yr
RlVcD6Eorn00n0ZDJrdNR3yzbx0S/MpGARrt+lUA6fWPBiDdag5FJUt+BaENrXlowa8MIs59NA+i
Ay/4XO/v4lVerKKBWQYyGJCUh/GX9B39jp0OqHO/pwCS+70ve6pw0Fywf+9vnpXN2pyVkWqJ5WWm
b5hfkkrgH2z/r7g8/4yp+rQjSk8Dryx/pqVLsrcgwkXnqtrP2rqrRNB0kTm23NVylEkrVPDMow2s
Z+ZNniv9p6Zr5HOD+fajpfWyZSuyHqVOhXHIxM7MNirt6ydiy2Eo1LOAUcNjgPKZZRwAICZ1IyYS
x3mf5L0ba4EdWYFTB6nA1AYzIYPTXmwpH5cbQLNMn1KDVSnZTGLhts8RKDBATUwXu9oNuxr33yLZ
Yy/ILLbcZm2Yuyli1SqKvohQ0lvOmm444IEUrE20jdyXjLRQN0DgG3hNN9q0zV0NE4FZ9BQoIksb
zFkfd5G7BnJLrRrTNAFWuBt38w46yS9abhc3zU6Cvpti53ftC4CM191k67Cvd5Ctf+Wpc9vNyzAB
zhsq1RFw9U9hicJ2JuoybRbTgLwGh45lmJqhcvsYRt04ZIppvdfo53O4SyHFTI86ykD64/Ul/cNG
XmxxG9lMYzvpWRke1bfhdUHC/k52mmIcG9Q9VQauDCYYnr5cN7vtixer3E6GyRAX1oAVDtbz0O9x
vV7/++8hno9hVFVk9AOAWVH5oQUZFeUcTGDZcQ71eifVbX8gpfGayKBEVqAd45h619i9LkU3ICN5
JHJMBc6ytURNVQ3Qupn4CTzATKNFbs1mgRxb+RzFnyQRW8WWM67/PuckXRiqBQELP27RZ8BbKfSs
l1LUa9860atM4d17Vh5Ps8TIRoon9wgWdflb1vb7EWT3syyoxYjSWF73y+wUqyZNTt5dXn7WPKg8
uUljF5/JDoR0jzkag4K7e/PeQSgGfku1NKJynh8nBSZy41zyEn85FfvBo4fWz46iDvjWdwIh1m8z
nKuPCc0sCwxc/jjhSNV21amOmgtedFvOtjbCZY36otYpSLlMr0zbc0CKW8kQsSlsZ96rhXBZo1YU
aruUYP4M5YfMj6FiEbm15iz5DXvc5BgJEQ4/ssIwf4rXy2KfcO1+RGsLQmFSPQRH6kk7FZgj6cDK
B8K36WbH67I8fpYzb2qltGRMqKrgRWZqgu1+cQJbFfLoCr6VxlfDCWmTwkgtT2n2swpdv+jvIASr
tSgf9y1IG4VVlyav/jXPmLdtATNF08p6S++rY/UshLVu750ODLyKQKfyKI9swbCGxlQzNfpDmY95
rdpKBE7J6Cj3itPNB71xR/UgiPHbG3mxykVAvOmLvosDNipK9iNa5k/1IT7Ubu9KGQQ6u9QG64F7
3ej2ab7Y5IKGTKYhRFPI8vSstaUaapPVz075q06QcbHCx4w5NbWQjcNhWlq6k14ZS1rzQs+d6TB8
f3GuBRY3l4UhZuN9asJUOYMTRoKyIAS6uyefFLNwqLWrqEDacfNzWQYG8NDkorrJ2cgwUBOSpJb8
OX4xul3U/oXoDZJC2dCB5zahaM3TqSbESqQhsjD3cdT2mbu8mD5F85/xX1QHqbLjb/+9M6ztcSvC
JKYxpxgr9JPu2LWhZy4/FPAaXTeynaGtVsXF9p7SGsq72Df52Pn0pv5JDNs8mU8aEkLIZIBVnBTO
8kNglf1VPvSu18ZFe90YksVUgfm0dC9gCGfAquY7GZYOxkNgY+LhrEBqVdxq2nKTtWEu5iu5obey
gUkAi0Z2RT4JlSW2c8PLhvKDXfNSKcPUAISpHvQjq5gxtHhxKwY4s+9/ZQ95sAY68Eav5eBjScaX
tpUdLUYvt3UXSUSTvHV8V3vGDzzh8WwWCUBcvm7cQk3PTufU0RLRo0vwZVTuAQllm3gOpQrV2wzs
+cPzGAnGTUQG2P+vrnsFf7fu1FDyce/bAQRgIeMocOutm4oSQmSFgDcTA64fTTRNH2d4/Jqe0i0z
uF5C11wyn0rN22yOx9E0d4a6fJqS6r4ZJBHxxqY/rIxz66NJozUWGx5fGsjBRLYBuhlDfouUvWCV
mxupEMbFCmZpvD4+rrIL9BJiGWN2RIH2iLN7J90WL4WnHSIvOiY/6xsR9/GmAyom/slURl2fjxaR
ptRVQyTfyL9UxI6AAjFFnZHN3VvZ4AIDqeVQa3UjOkoYLwHVsjPPnWOWxCGx4DWyGfsulvj64aSS
2mpiuTgacuqX6PWUUvBmzPqdGhivNGwEEX5zYapp4rGP2hP4zj5+rXrRDavNMKVjqCkG4MvdpEz+
kPa3fS+5f+MZK1ucZwyzFqrjhCKQ/jzsgwM6+VDTLV6Q62q2vGfjn/P/ujzuyNVFrNY1uyUN88dU
NrvCJHaOaV0pFiFaNp8oEG35vZP8AavbNrbKiqHW2FW53KTn+X5w5v2/E4Dly/Xt3Dxn4Lym1FQN
A5Waj1+uBNZDNSG4fJSrz2kAZpbm+bqBzXOlKzpGiaAogrj00UAtYTy4gQawPxWKX2bksVxqN1Sb
v0mloSKiEYqYaAGB9NFOrEAGCbyf0NA76ZHDpi06b7xPXkJ/QcaZ7hOM4wm8fntpF5Ps/1fBvlAW
ayITZBgVy6HtfdAc6tm/vnvb/rBaFjt5Kxtqt5gpGxVHrRVihKfyHB/IgfUYNUhjQNxSYG/THVbm
uEyNDjqQOTmGcofmdU4+D8OjYD1b7+H1Z+LcAQIY/VAlgBQt2mTTQncardtJJt0FESQJQeZiyP1O
NRovLM2XAR2C6/Y3Pxnj6NCAqNIxFPtxO41QSaMyKyRvprLdVeauxx3d9iK64814aOoYFtBM6IRq
nDPOfaxVYRdi6rTKHF27N82z1T8GpXt9NZtfywLYGgvBonhedJoHbZcroCyIgg7sRp2NdsN1C5vo
MzBZ4ErEdDhR+XsYuWwnp6YCEbMTmxJcvMLrXYCm3seFRfWszYcCCxQEbyxZ1wzuHgmLziwlFeQP
8zH0FhCrno1b+pjMYCsLE5gE0+GBfAkKwT5unrK1Xe5OmcdasYoYo7SdiwKytifegLHk6Si/Ugfs
HcKRhW2DiqqaANWaqKxx50zCUG+XG2biS5Gd+eaxxzR6sA86BHqyA5HCD1GtdbNpg+LGb4vcwRt6
SY+XpIiOEDvqd9YrxHmd5E6/T53o89CgKCWfkl0rrlFuIiZUBWo7GmhRiM6Tomh5UeVZhL3VIBwQ
fjWPhRv4+WOOyVr62NnK9/pT+zTVYOQSxed/WPPFNBc822pM5bFSQz/yA81O7hefvKBUZX6xbuOD
ahuH0p01/+9KLBgfJhoiqYkklrPbpNVEgrFntKpg6Ulu5/itEeFCtyLZ2gbnQQW6Aulg4b6rzdti
3FPyhUq24PBvPTXWNjif0QskDak0JBjqiL3ibrJTJ/dHdIRF0C7RYrjEWIdYUZ0ECGSFntpKcpNK
b62IwXKzJ7VaDR/7A7ULFohk5sfiRPasPDrYrQshhL3kisDkW/F/bYqLY5FVz31VSYFfL+eePkjV
5DbdKSlCQeAS7JvGxS0kXCo1x7A4RlkChrveJhLkkWfBpS1aDZf+TiroFtVCsby5Penpk6QDBqSj
Xh4I/E1kh113q1wHB9Uw20QOjwHIgTPrPsleNHRhRS+97bBwOZ4a29WVnSQOh2qc4W3hbAPGxdQY
412OOc+d9VUHlfOeqQiNcPJKVAkTfS8uMGgk6a2qaTH42Xjm9Kk1azeol/31Y7uVFaydj4sM+Wg2
1KCIPm3xI+l/mn/1Alsb4MOCovWDCh5YhIXQQ5Hym4Rwqu3KE9klx/7GqmzhJ2OOzNehVBNkXjp0
EPDC5DbO0LFpvQbylkQFa918BujutBz0p+6zDJ1AEVHJ5mfCE8zAgBIBvQYXjhL0dZVKYcwaVupV
cegUgG9rnQiIuZ3u/LYDbdCPjqhrRT+NYNQHMWsaO4yuvzzT225nHJrb6bY6iEavNj3DQubLeroW
6hwf7aVh2PZNEza+VvvQ47D7RYR638wXNQiog33VQgLHa1aA8i1Ebodradint+quPGQ3uj27DQDV
4V4IpWOexrvF2hrniek0pDEt08THxGfiMyBoeUhkG2jum+UAPUQIxu2W3XBIJrv9Vo2CeLXZ8mUa
HLoMSihLMTnzTZ/pna7FuINBzl0/Innad6AUWsBkCJsPoVh+hoXaPxa8ssh5JuACoB4sQWdTxHZ0
nwJxnTvBHkHLvKO76mC5mAK7Hk02t/hikUfLd2UjDw0U1/ycgpokk35M4fy0VOop1/uHtMNgIrBH
u+s2t/x0ta9/gJnqSk9DDYo3rfWUBo9Z9Bev3PXfZ9FmdQEYNALNeDeanibhQUOyB5II6a22Hrpr
G9ylmVtZM9SjEh2DM2MLTjDh8n1xqv+gRr+Z2KxNcfemNpQUTTEAYMoJVT+70OeO7OMGAg8Q4Ch7
X1Hn+LaRDPAVx3HngjU1cGWrjImttlQbD9c/nvDncNdrWFUB1E8ldMmOjFGMoOmNer4vHWVPpOgi
chTuWsD7m0wRobKXa69taNjT8OX6YtgfuHLeeFaDXq7kPKvM3Jdrakfp49LHGC1/zP6GDXD9CblI
oqYGqhKKkfrT+FSkSHr6H3jau9cXs/kUwysMo0Iok6FExmUGUaI0cSkvQHQiy36QnswjqEmk0qYe
+JFt+TvFxEuJF9nEZtnEj96tS3xtnltkOKn6XC6g/xr2DFmHV7aFso8NhQZWomsOs6jds3WPg7OB
EgWcxIapcAfDipc2p6CbBZrcpeO9lv8KRLnxJo58bYPz9qJs0zJTwbvM6JvGAyheDhDaweAjumTA
IVeH+mbAC4PeC74l+1Z/eOZqbZzrp0WtlkgfMG4P+aTpe/BQfYocwC+/qS455qfsq7qvHiQhmnx7
Sy+YMC506okxggkxQlOhqPZWAnLYcSeJ+GE3T90KeMbtqdyXitoxoVw52FXLyZgem2U3L0Ig6+Zt
urLD7aHV1JRUFAA38Ege9XehawkEiIBfsGq7Cargv2gPrhFv3AGsQgJIXxSmvgURNytp7eVviCPX
FrgzVkNJWZOmOjnKy3mOnrL+UU72111vM+iudo3LQYZBKkwjMtFTUh6GHHKQjQDKsZkXrxbBt7cl
ucu6XMZECBt57fwMmhm2Wp50f9wzPplk3GHUN3gU8vdun6nfzs13uw11ls14KVGQO097sjf2JTTJ
8DA8Gbe1qx2pE8goUyUHWYArERwqvvltauD3U3Wc5RBpXZXsA/KrFb3atm2YmMqmGkSvde5MJbNR
kFkBzL9LTuH4pbXu5Pn7dcfYrGpCBPi3De481ehLqwOBGHDwNu90Bzf/bXdT7cJ76jSO/CKk9NyO
Exd73HGKu1wrKJnB17dnLO2GB5wxIH3jl2anv0J/GOod5TdRzrH9xFmtkjtiXdq2swRukKN6HlzG
QCLtgn15osBsQy3kr+5sPKeQ2VMZBK28NW2M+yyoouPslJ+lV3B33in3yRMjCGTgPvawKj+VbvI2
izL/7efNyjR30A2LJgUpgWxmKgr1I0aVdtKjjqHpBRTxfWSP3l9BGLWLSf7km5jrW7RwsLwBkAJC
qx2JLLstBjeSo4dxrs9KFL/JNaq3wMoLvHfzhKxsc0U7alVFlAyq7Adv4aO8Y7rS2X7xUhDZhN0O
ynl4wVaiz7t5BWka9G4o0zyyuCOTFm0YmoNuYgxt3IExAaOmGCcM7eiWZUSWK8xXNpOwlUHuzOSg
VQOdgBGgJm7+S2Hpnl14jKM03osaOttbelkd57xzEnTgD8/DozXdQpPcbsnnRChhsn0gdfYAR3nB
hHYv95ybmlAGugyp0HfG3E08sDOnYPWdXdOTb0Q+unn9raxxa1IqWQ4gLxoeU3CthvRHlR6uO+Lm
pmGaH209y8JgP2dAHgaSF6THzH0GAU4QrQ4QgxC1vNie/JE+QliUsl4btI45v+vQfqvHGaIslTnt
pMilYQl8q0/oWxwKkp7ta2Fli/s+OZV6Ys2g+x9wqRK3Ppi+7vZ7AnH46pA5Ihff3L+VOW7/lqqd
oA3dpcdSl53c/BXpr2ogSFE2b56VDS401k1DaURzzDgX5k8r60o7LPXFwbt3sVsJdq+7xKbPXczp
XOFOD9JBrSjqXBVod7LCD1KRWoJg03Qu+MlZbLWRtOAMtYm3RARVhGaftqmgnywywz0f5Dis1QqE
En6avwT0u5qfdVHx6B/cDTOTJlFAes1PMAf9GEeGPgRoWZO96kzosLqDB1KJO4wfpbZ0L+ozbn+d
i0EW41flpJHGCqm6QfVkpG81uZnT5+uff/smNi4W2C9YWUAchUxdVqc4QUwyJdqrhWN+KkACw9hL
6hdMhy6CB+b2l7qYZP+/MjlWsVKVILT2zD7Y5ylGZvTKmcK9YGXbcehihotDVkBSFYJhMWvRPkBd
zoNy7mTr9xYU5ed9DYe3FcjtRGcRMbhwT7mo1GRGGbUhoK30DsR8qKR23pDbVQ6BKDaKjall1I9F
07YiV+FiE9CTfVCoU3K0IB2a1bsQ5AjXd1T03bjIFCdaEpIW3q+B3yYqJX/pjc9i0srN8ubFI3mA
YbDQTqPgXsLTmfWAGGO16gdPkSd7mqhrtrlpuNshqQIwmsI3bic9lBKZoAQ9LoeRfidEVMjf3LOV
AS74lUOgaDN0Bz2g4dFvpDtN+TRLombttsetzHDBLw61NO6yMT12r8ED3VM8LZfQbkd7vGewD9mb
VFd0jDebnQAh/N48LjjJ5RTK6HqnUHhofOuOovOdPbGK7OIsaDQFtvX5Pyj1sQvpj/RiZZULWGFa
NsuMOvux01ubyinUrAw3nb/H7SdoXMnjPsComqiftu0nIC3XZSBdMIT8MWSVsgXevRZyecYyAZu5
VzqRWt62o1wscDFDgxaOMSppAo6/l5ncqObzQgSZxXaR1rzY4EKEQduhgmYLsEivCx61mUtuBqC7
HimIKVD/AMGBI9vKC/h8XhrRxOd2Ko1EGoqkTDqJl3EjUtG0ZjuzihgYpWziNd5pcpjca+aIQBLK
5lNkZYy7Yma9pUldgGfHQrqh2CCnUJzwBgejRy80A37TfBqRWH2pPkeP3a/q8+yCmX4nemFvcklg
xvb3mjm3oaWZ5F1BEnBJLPv26/AK4ngXaBdvvjfv4wNA9uOJ8UaOHSZGsoNoGzZvwJV5zqfisLek
XAGVcR37Kh7z4zMpYpcUh797KVlEIaYuAwEAXSDuWGZ0rEpzaCUfCO3v7yKWEHOKoBXhlv+BEvOW
NwEziNllnQG//kC51XmnpmA7CYHJjWuH2csPyifzrvuMghCmfq7ffBvH/4M17uAoiz40Ra8bnqKa
9hK8Zpn/FwbQwDBRdkdse298rVIiq+4CwBAY70FV2RbEj7N0979Z4G6IhpDF1DTkeTJcH62RqRK8
xTb3aLUE7jbo4yrNAm2MfM14nJXPefZwfQFbzT/g3i57xHlYlMbNDBlRBBAQKMTKrukPUJdPh9ax
WhXOfa8SzemlG9U6XLcsWhkXTGjc12bUKoFHrGOnIpFLBUXarar0h6VxcaKYZSmHWGpyLF77yDEP
KA87cbqDqqgBmIHmAIfyrThogjxctC4uPIB7pjZUkukM4gBxNLtMRKLbGwHow7q4cwPw9aAw3kcv
nVDZsIdKVwMnLoJh3hdzMI1H9HyKxWlqMCYJ3HE7QkAxlCBFAcCYf6sRfc4LTRmhyfNZdpCEg9xS
+WKdMcUO1ngRUwRbCJeUAKZxMcY5fzKlXWlpNZx/oG6VQt5qbmyqxW5Hyl0B9EQscpnNj7eyyJ0G
K8ox6hH0IUjxoeMFBSKCKcTBk55pfohuWflDOomAoSKb/EGg4IRcxgblve4R39IGQ6rgibH1wv6w
kdxJgDZZLMd5icGHc+eysJ6e+8SeGoceZpdB55Zif/10iz4ddwoiyNHHCluUMoD2pQpfwOnwDPij
3fTVedHnvaI2v66b3ErXP6ySOxexMdBk1DMMWZ4L4F/rQ4Epyx+yz3L16hDcSj9Eb1L2aa45KPd2
i+o2xr2NQplRnqfBGckPUopO3MbDbb0q/uGW5ugOYmFgiRjdeT4Ei1/QZyV+GRc7UivHQO25Ke40
4UCfYG385akn5YSniGX5kleVdpvZBnoZTGsuONVuVByUfXeQfPXx+kdknnhlR9/jz+rKxqAJYlsD
0Ryy3KNPD3ru3h7xsM9DoRyX4Ny9H5qVqQXarNIQ5Llf/0ru5XP8tuR2+z0c7NHP97Hb36iPohFn
0Z5y4SXMaJLo8wQRUO17lT8khNroTDnXt1B0Dt7vxdXCmiIGCVnUMoEqkGY8Lv7iJS/KHcSpICQQ
ug+iGTjRN2P/v7KXEMwS1tSM/BJIEfP/SPuy5rh5ZNlfxAgS3F+5NJutbkmtxZL9wrBlmfu+89ff
hHzHoiCexhmdp5kIx9clgIVCoSor89QHdxOun4EvELtpaJWrMMetJihy1aUEGbof+bdwX0CmotEt
4Q6tpWBH5Yg7e+qd+tdyz9lRzo379iJZrbDpm7wyGwyOZUfTQpfJeUgflYeyA5/05Ja7PdizKgvY
zPjpsuFNf3lfMDumqQZ6oMhplB6k8X4RnCL7I/ISwM1AvTLBZLBj3ueqqeWCXzT1VaFAbrfI9/ky
u/UY3ndmZaslr5XByznfxDFW24nJ8XyhxJy+LIEppNpRtqkJErx41EQuD0PLSwNZUBGGJJPZqE08
1k4BqCyuRTdH3iLcBUe0awpxT/U9wOLoXP5025nSamPpt10tMsjEMJGLGtBxh2q7A2sKyJZ8+ivC
K+wuW+M5CnMEIZWlgHslmvyxvA6NxCXNZAU8xo7NgLlaEXOnt4o85G1eTH5lnqTxpRn3lxfxdpV9
Cv4rA8wFbkKFJsN7EK9dI9+Vyw+9fBoiR28MZwn3xERY8dSJ0+DgLYqJKSQHaWVeY+eK7IeueDPh
PAe2o/H7olgMd6iOglj0QwSll2VXPeg78IfamjW407fQrqCMxatPcE60zBRHixgXjNzhRddGKt4+
uRYeqyV5UkP5rtKFxu4j/TxNRsZLMjk+KDORREiBu8zGrIA+IaIH5sUCB3rQJypLIgIEFLn9nsfp
thmX0Yg3CQDdOmpgH8+YKM2YVROaxM9SiIV25zTBEKD4UM+jZVRficUrW8y2gigsDJIClbYoMiyx
vjXVwlLAA845A5vp3soMs4t11kRTWC8gx8M8eXkubdNWPfMAuYk9j/Rv0/UhmqlB+5TyKDFBA8O7
CeY0CqBxQJUUo6jU8Vaz6RKmqOrQjhEhMcHEQF2thiYKh/RQd71dCfagqLbAk+zdNvLvlfgG+FwF
WrknnazWZXYg6q0w+3V7lc+cyLSZeLw/C99KwCsToQnuwLaR8gPe9IXq1+lVD7yHybkytq3oCnDF
JlqhhNmteJwJFKRbUKosfiy2+1R+qchzUcoex8c2j435boj58G0qS4kSLPGhPcj36bf2mwINoWQH
Lm7ItaMF77+9l+60a/HusmXeCukfttrHHE2AuE67yMdVYqWiageDckOmaVcYwbf/mynmLulKYaAo
X8jSD8QdNIBlFm2n1kBx6sS9bGo7w1jtJ3OHCFor1fkE8l8VosgYzYUmU7IrEPYqi0p5yXbmmt/A
aMD5jm8O8em+fLfLXi2YRkoqSAZK4L1fdmps0cBrXiHXsNrTAIoh9Rx7nZUfJ5fmOKLTeSFwfdWr
+cDZAFqIufSHMLGxz/XRaAUQKKnWbGuZhdjvK45wMs+yXTqFx2PB+h8KGv88mL1riKRWZBqIgCfO
cMzd8JDb5DcVm6Q44HEv8UpuWzGGgGPGwICUBIUxxpumAhEbUl+RnyXoKmRF+BMTZkdcd5xmEs8O
40kYNWxCswEgkxBMVPaIMad42nG+1tbxXy2GJSpdlC7V22QCV/UL4AnPwtV4CM5QkkeGmtsyfDX3
6DZCUZjnJ9vLUzDyhE+HIMcEnrER9bKaVMr8Cs6P6oGi5yCCYss/AMXRcFCIVdi8NsNmBkbEd6tM
1CnyQG6jLM3e1lsbNlWTCV3wH4dO8Sf7Sat6eIhf3mTeShmHwVnokmmWw8NQnjFTJE03EY+zYvMQ
rNfFOEuQ5oEh6CiPUk716UgZ+3K72NcOfWOEN18Ri0Ki9W8f2ckyNc3rapjRrm12f3G0gUP8yp3e
CAIzj0f9sdUJ/2CPiSqgzjbCVgc0HrmzXzgQ+vLpCk27Qh+8cMWr4sx/t20lRetFMvlXa/SjLta9
4A96AEne2eoyziVIPwsbLNcWmKq2kgihKqLnciiNsIdmU2yNWu8awggMLUSwCSaWRtm4bQLx+bJP
8g4C2000wygRWowDgL1ywpMUk8CSnb4KtnEUn0VMQJqJJfIowLeu/PVq6UFZXfllmsddlw4okYYK
ZOgie1qORAusuepczvK2bqG1KSa6dGUIIvA20t/gz4idGlXe8sNj6dc7SbPnJx4LAu8EstNm5SiR
GGOWYCzcTztakArQnu13dIC2A5ad1/nm2mOiSl4NtV6MI8qu3uxKlvxEUeW5P7nJPnZGizfmsH0W
wDJl4tLTZIkJMK2i9nUqxaE/ahVQkq1lfkEjHUf8nwX2AVcrQgfU2qL62uSL5N4cvwCT/GCAiSFh
nmWLFIj5ITda6Cg7S0fspedoKW8H+/dVMDEjHAdJG/UiO7RVaokGhnr1xFpQub7s4NtH6d0MEzjC
XB0XUL9nB8g8muWNWYF/PrbKr8B/P+wZdYvVkZ1afVDmBNncaP+nckXHDQdb96j4Om8+YzMegqIQ
aZUpKxo7gS5mgQFFqtH0cy1zBEl1JLW+G/rEUTQFalsLOOmr3E4qs3Mu7+fmZ1sZZk7TOHSg2JHh
G1AdBfxotHT5QeUqEW496MnKCnOIAOyYpLhRY9/MEsj8TqEERBBp/ghCme9aYNPtLJihGZJOf4bC
FJ1GiARLbFIeDH6zIIl5FE2FooyKgQLmDxHgO6MyaSBMpFXXAs3w1CYPsrdgeHS+4sUqunmfbrl3
a2+1vpUTxXhulWqbm77WVY4euel4SrvWjrtnYAqEYH/5U26BsMDM9G9xbLeqGCE0oQt1BrEla3Tl
Xak74R2Vxp325mJlV+nRsNrAMp7xBuJW3DYLl2vrTAAY+jQnzajFfjA4iXkW5NtYx8is7On17RR8
A75Yz3hkP5vHBlxiJvgUMGVkMFktqGrNcEma3s9rm4SZHU8Qs00rZ5CIk/eDpeCCXUJec2nz7bCy
ypwZc6nbquliySfIX7KnYPaI8dpiMD/m4WK3Heh9fYy7GjMkdVQRQTUAX5L2o5AeRuWJyLeNcFtm
y5f85/2UGkwlUTWjQcjrJvRVixyqB/MqPGvfgRQRfua+DH2y5Ef+JJ6L1IJc71fefBiD0XRwLgJ9
xWypaEppLksoknVq5Q3z76kTDlqR2pdPyHawe7fCbCeYsPO5D9rigAKMpYCcrZ7uzYSDn9j0jvel
sAWJQCqbWYpz3FCoPhvfiGGDjM6q1Vejijjr2cxNVqaYi51ABKmXOtC9L8FB0L4nPG2/7VxrZYA5
01ORGG2smyHkR0eX2IWDfruj2/0u96mQ6xfUH00A/f7jBax2hy6pS5G1gP2WgDKTa6naXf7+28n/
ygBzqxdSgRMVYUopA0Tzmtit1T/S9FE66+fef0tX/csmNz8RSjEiZpaA7jWYT6RNEYAfBFGxhoqC
VFvT/KWyzMoC841mqe3EURIRjeIWcNTXILuRx5zjadvv0JUVJu8KArPIs7EvDlBm0m9miFtXN9NT
+IjwIN5T7pjOLlTgBXjV0s0ju7LLfLEWvLwK9Jnx/hWAE2gzlM9PRs4FetA//9NNjcqrDO47wwDP
xMd0L8trQTUrDO/X7oJpr2yHpobmDzbaG3Si8ZYn3bDtFoasqypoZlUW4qEbEwnjRBD9SbvLyuvm
C+N4YDR+/33mc6lSVcy4poqDMrlpk1vj9FREr19x7XcbzJ51pp6EfVH3fqT+luSTJHPuhLen1aeP
oiBvNBUVg4Ws2iHkxnG7S6DTxoCXT17zH1JnBbf6NdjidtAAPAMwH+40NNV0JzpwW+abL42VdeqZ
q+Stj5bBbMN6wEsaheXSopPEOdLF3gFRkpvf0nLyaHHZoTY9cWWWecBrWtvFhHQRpqboODo0Qk/q
tQaLktt45S8efQBvlUwGJWIKrEnSsTgUL3kK8EZaHZM0dGuNOzRF49Clr8lc8RA9DxvUyEtkF6Mb
X6VnOs+hWZJtXFUnXqK/eb5Wu8jc9NNEhFkeQPcgaM0xS6vdEEace55jgk3u9VDoolqsTV+qTlL8
MH3pCCt4pKgKFIQUFmXa5ULSqZMSYqI2tLLK1yMNfRv38hneDK8rI0ycAPXSNA9VH/rhckqNo6b7
iOKXTWzv0/s66L+vzlERSdMSLFqCUNRbpokmLo+hnrcI5qSivKHLSgi83LDUfWpF0AT5SdSk9jDu
mr5cXg0nI2frv4JcRbW8VL1v6KOjZeBKPirRt26oHLn9ppqvl61tooTI+1ODJRVTutoQcnUO/VZt
dmNZ77NKtPUu8Wq1uZbM0W0C1Ysj0QXlwX4kOid72X4vr/yDiUbZMESlpio5yiCTg3wJvYrACXbi
7n9TBNlOz1bWmGA0Z3EjkBot5lEw7rthPKhifSUGxNExcgZE8p2ZzTtz0nzJoCybkocbYq9EhSNO
6ffLO08DxOdo9e61TLSSUyFRjGKOD007HbJUcIJp2MXBjdp3VkdEV84xaDQO1mWr2wn3ageYuBUL
SZEZKtoLy820+ysghZKT2ztkh/uGy2616c3v5tgYZuRa245CrYLa51QvKMAU52BMwBxJbKREbmgU
vAVu3zf/9pWtUZhBvvSlgn4GvmTgoVjsS4093mqW4scPYH3bF3Z7tdwID5c3dvNRtlookyQHgRTP
qlZhBk5+EJuXWtKsePCmxZt4THKcYPT2hVfhzlDmdshKMT6UGOiJ+usKUa8xOIBo3ndjYqppTolU
iGrkL9pL3u/DHJPH6a3QE0dbroSecxa2oxDINzGpBM4PnQVlGHIW1kLZY5Tv/xdDw0OxL30QUe+5
pKm0yPD54L3bYiLOSIw6bdQK7a78Rq6+611rGZrgEMWFlEUwFhbYTcV64vjl9ld7t8pEHlGuQ7Io
jeh39cPQEEudHqTYu+yDPBtMSBFRak1qdH98VSH7JAgctQETrMkrxG/etxgNNE2ZoD34FmRXDhgu
6SCaURoe5i62k/IgtzwKss3DpFEdHwJKVpXtnc9RGdZ1SSt98V7o8SIkdl1Dei55TPHdLm/adkRc
GWMe0FLVymEagRijP2gecaW94Sh+6wB+5qQOptrsy/Y2d29ljgkURoQ6ddfMpl+LD5L+K0lNjoFN
oAyU2P7tHpNySShARMVQUOKXsKbjNRRLDe0K3dJTKz3qjTVdNyjQyrx2PHcrmagxCMSoKjFI/DSz
xNmqr8F55VT79lk/J3f1Lr3hdTW20wfMUKJfDigXYbEOuTbEZTmBAmQWB8xSh9mUe0sLxN0x74Lk
UQaxb2HV/Wxe5URLT2MY6bUlK6M4XiMXWB7rrFTm3eUvvHkMUWYEDwD6eegEfMxHzXEhEqDCwl4e
nubsV234MY9sjtDf+BTE3m1oTCVVCIxGyDBa4QtGuFyLTQ7GbqmCuretzFUCceasTQzbiA3pRYnb
4FmmfPxWp/eC22KexpvqJg6sVNHD1lKrGbx7TbjkR60PE8USJ7mANncxtPluCZtKdajXglVjjtRH
oWn1h7aDuNFO0qPeX4QcU8qT0jaCFcW19Kvp9R5CLJGh8YQ9NjfWgFiOLkHQ0GDFqIK6UjtV0EO/
UV/a4lduPhKN02Tc3NeVCebbyVOHCT/TAD+EEtwqwu92LlSrhBJ0IGUgkpRSFyrirqbzSN45S2Pz
pHLsjA4M38khJF7QKkCJHqCKzokMm6HnfXFsalSTYCh6kI743Wyi55dmklclQrX/gvuvrDABbu4A
4yT9goYfSXeprO/EtDyg3faVy25lholyKplFNNTRp52hRKrjRh3KV6njuMNmGrQywgQ0PU8KtdF6
CYQruSUEPchJbvPEHbJ9mJ7i8nR55zZT15U16iSri7UngzmME26iTHhMQUtMIjvMzkb6etnMdql1
ZYfJgGKVaJKgDRJwfbPb/ZbRhokcSn0h2f1N5JbgjsdzhON826F6ZZXJgJI4M3sSLwVyvMkZr/tT
5FASOckOrjpueYZ3nphUKNGikuiYa/WHbJeQn8Xk6l9ywNXLmfHzSKijQa4J8SPzpBitE6aVrfTa
F/JGUOCrMgrsuONYMWtdkFI1zMAG0Sq7OnMNzDbwiGS23G5tgnUHQU7iQWhlPxqvZPVGjG5nzZ8r
znnlWWE+PzRnCi3O+sEPm1/p8lMeEwtquFYIWufL7s0zxHz6NO/1ZlxiMNH1pT3gxZIqr6oRObPM
Oa6biZaMvjBI/Q1d1Nj7KMnTaBQSAkJeTzsL0tvMb+7lqq2ejBAFVbBDeXNg8+ZhN0/S2i5zSbVN
PhWjNkYHXPpU0jrw9dbqDrJnWBRSGrScHd0sm6wMsrfTYJKuawz0/aniDRCskaWBg/a7gupqtIe4
RWtHtfW1ZaJVqysm5V5kCQx7fRkKua4pDmvEYCxIJ6U76Szukn12yDwe1/jmG1RemWP8pspnSEFN
fXaYdslt7k6YR6dUorkTO7z527dpCTZ9W9tivuAYI4EqJKPDuFLn0Cq82VlVZA1XikNhbRQm2J3y
yDJ9HmJk+1u+L5PtHidiUhVlgbEEUlwFXu9FjnrXg9gL4Byv+zG5mVt46a/LR3Irq1otlx2WCqcW
2fdSiD6Rzmr/LM/X5Sxaizo7cX+tVd/lr9BDrA2SjzfpJC6NOC+ADCpRPTrN1JsegW76/vKytg+i
BLA6MOuEirJ+NJOOgz40Oc4F7V7LTuxiuFnyKD5e3CfeeOaYoy/Rz17zbo55qSpmXiSQpkT+i2HH
2QVY95xdtccCX+wrXRt5tTJmA/tE6EK0U7LDYhA0UWSy7DJletHk/HcItWD38so2Q/bKGpPLaUYy
57OCXK5Q7gTIDkFJT8WER/Xz/2aGyeaEmTLJ0BmmoDkO6k2lxq6pXWHkbHfZzlbysd48+u+rPC6a
2yJNZqCbQ7N8XRqgAQpRBoHACFDwZUv00rzkEXRjV5ZIP8hT0oJ5KwZJnzof5dBrFUz3Fs+gfuXc
AluvBzwT8U6ETCSVzPtoqy6rZCnlUvNb6Zx1t+MXqLhRUHr/fSYmVok4mJ0AvY58lEo/moSXtFLr
x1GaFM732T6376ZY6jxTT4cehObhYTxIz/ouPaRAu1eoWYBKC+qhzuWPtJlvy0jdIKOMPAu793Hn
MGUC7pgGE7eNIyL3jezUrV+bK+GbcKp9tKus4iR9b78yFri2yiRcspmDWLloe79p8UZKrSGfrQU6
f5cXt+nrq7UxXqEL5jTIC/COfZFYRJasVHaHu8s26P588vKVDcYzMAwdZYqJz5VV5044Lc1VbqKS
xUMxfzpMIHYTRRkzmgpwGjIL3BfLkeSBmKh+IUZ2OzlG+KeEkVq87hX/8oo+7RpjiokQk5I1Mwhx
F3+uoViUnCvtPm45Dy6eDcbrTC0Fc7oiLX5Vn4rhtiTfpuX58jI+HyRmHYyP6eFEzGBAs6UDh/Hi
Z7vU0x87l0Ja1O+88fvPqQtjjfG1uValEmxJCzrV1oCjROuai2jhJVE/g0MBAzkOptJ4JDvcRTLu
p0ljWi9mrPrhN/2GMtsHGKaCOCiFJMVc9a5PYfbDIuGQH4MFEHHdssip6OfVSwHwucGJRnSTPhwm
5veZJEJSqh4MdOrsL4YXgKxxcs3KEasz3soJLw37XBBmjDFphIpZNCNvcD+1jVUDRHOLoUk72gU7
QdmZZ2CiPR4u4/IhVkQmlahxxYyA8S6+AdpQZfH6+FhJfoFWWRG+Xvb+T2GJWRz9kqvLNx9CtYHU
F4aYmtgD2monxtLBHJp7eeCG2c93CGOMiRhB2YEzNApFv3mujoEHbaIdxvDNwkFGDbpSSnKQnNJf
Ma/myvF+RWTDSFSlzTKOIEQqMXY6+K3XXYXedKjuQpuvEfv5Tc2sk40oUTjGeo91KucRGMDWS1+L
p+UuNd+QPLQhOGMsh3PBXA6VUEX6+CX7WW1MJQOtt6rts+S70B5Je3/ZWT5jzZiFMVGEhFLR1mpL
fLW35j8AdZxi1NiyY/WfJzV4AZrZTUD2dvemM/XA+QO2A4sGlksF9zD+9+MiQzA7FOOE+yAB2bz7
V94z+O63ozXftLiFrpIDj1pu+2uiEaUZsoK8kXUeo9b6NtdQIQl+5Ffgsm7Qi6IBAK67eOo5uiNH
Zc/FlGwezJVVxofCuDLUJek0X+6h5QYlUx1Cc7JutbUz99Zkj2Bjwxj5Q7v/r1GX9COvLDOO1Mli
hjQCZA+dEluLfJPWnIL0ZngjqDVRyJYKfsCPHxFYHaNoC0RvCBkl+Q8jie0ODpWnQD5JMieD2PQY
iIQBGmYSGcMsH411GGTpVVNZ/Ebb18LvWuewwmweu9XvM1dRokuVkEwVuOMA2lLN4Ylo4U3f6F+J
0yszzCW0gNl1Ak+87msE7LF/0uk8xmhy8U44b7eYm2fKghpjkUV4EIbGnQmxpUbnIAK3zxMKYqCO
RYMXaIKPXySbwC+uJ8gbB2BbZshAgW3Ta/b9zrDIjtIOFB6vbv82HfgpYfhn02QTkiXRs8yMjNlv
wP7iiF7iGWdiQ3EnssK9tI89ep+D5Kmq7R4Elf0TT9Rtc2OhAkPJlyUV4tofFx22BthHlpT4yNwt
6AxZacdx9O19XZlgbldjSutGLI0FDMB/63GJg+oKCLNEH+N4eKFVr9xCHPXuT/u6ssnE40lsQBbT
4aYT9oZn7qarIbFllDcLN77hzjFthkRVoSw04FUwFMZxxAaHIAFblp+OglWhkRWAXydRDrrIw1Rv
fi0VcFI8pUQdoerj18ohVKRNKVy0egZLB2ZTHFqiNlGewNTms/mn8wqbh6nYXJ0G+icJAxCyaTBH
j2jolZpJLvpLLZz1MTo3bQBm1thp+fPPNFp8+mwrW4w3ytOi1HMQiUAZDw5a3nb8I7VfSoyrxPc8
iPhmgFzZYtxyCeVCiGUESBEM0fEeYd8YeCFl83utbDDfKyZgiMlkKB+B5lI7p9ctdEEix7SzP/AS
cVc6fB583udi7meSBSNmrKkzIk8uFVsNCmssRquLvl3OeXiGmNuSQBDm79piaEu0SrMLRjG2NEh3
xAKPKIL3rZgTRkpdzOpaxeNUS61OsrL4qSm9y+vZfgG/fywWHCwbFYGuJ4zIxE5iqzkis8HX6nKr
q2zhByr4wPUQnotsRioMkoBLxIRyDKuCA2q4Nh9yWr73DCCk/mLzaN1KcHgneXuFK1vMZY21RykB
mtJPjv1b/h/IVnAs9gN0q1Cci6zoxJOf3PSSlUkmetREHoZWbpEfJPJD1BNzp5QaoLB9HdnyoMWc
FG77Ubyyx0QQPEwLmdRL4IPxdXR10L7akJCzFavIHQzPXsVcSoOtMy5JMoaBNPDcfyK4r2e8f9MF
wA8S3Brma5feXvZL6ttsTJSQ5EtISJEQasxHI9mgtFDMgiANOETkPQBPvgLiWt7bfnPnJDDM62iF
IwFmS9ALhgWRYU8BCqlot/4txSgPmmW8mAeV1mLcy+vazAskTaFE4MBy4f98vMxadTLbPBUpLlXa
wfNdM7DD1+A47wQvd2bL/C6NXKWuzd18N8qm3cuwlPkwSbqfqzFqW1rZ95gTS/r2FsJx5KGpo+JK
AenbkcxCeR82JURzOOvedJjVn8Bk5oIZKrWw4N1GvMrP3eVquDKvgRtyA4tY4lP7xGv2bp3B1Uar
jAeJSpMIGN4xfKiTOSNyPFWP7ZQQj0wcX+UtjTntY28kalQEEBVENln1i6XEu8u7R2+VT6dhtXnM
+SYVEaIsT3RfXsb8FOIRGmSzAwxj6CadIIF8Jr6pjPnhslXeuphcwejzqhVDWfLj4FocngZelNy6
39ZfiH7BVbWrnTS9BN2SSlEigXDfKy9xw3kPbgZ/WivAEQdJhWkwXkDl6XpTKwNfvu/d+ielloHO
rN0+t8fFbSA+xdMo23Q7HWBClCgg+Gcw5ztM0qpXxEn3IzAaLBg/ka+nJrHGL1XRELb+Y4i9uOcE
8kyNKuMIObqV7gEjBNeHjjFDycXkKQeY8jbM/skDV9aY46tWS4DknECz8wSxHI/yiywo3FEmKYxh
HD3B7k+hSyCcI4EMDJmDQ2cNM8wqWOEXgF8oiqzXzn7VgcBziirwc9DWeYq77IMH82d6pE+dwuPx
ZG/66WrtzPmOs2EaG1ISP5dBhVQdjEy0xMW5fNg+AziYNbFn3Gi7UEDFBBeDCKozfE8IfoHe0Qkf
gaSQwMe3gA4QJWGeHitvecwxRz09RpWEaL4WAikiQ6S0czveVNjmsTAgE6gC2GAoLIIZkh5BHBQ1
8edcwlSEG0qalZWtFfCKC9s3+rslFsfc911nSCPuOgNCryL2UbgOT8Fx3NEWUttZ/z2ZFD4c7nID
kCJREj/NRbexYMx6hRBTAjtVWv038hjdQMJg/m7cFzHl0J0sbkGS+hx7HtdGGZ+cgLft6zox4S3x
dXhHoUwp8j0ZsmrQz4V2ts1xz62MfW2QdU+oP3d9hFWKh3gfu3VtKQ/Jz8ktwCyU8j7i1s0DJTUo
0KlomkosRwoa95k8TehYKVlgBV3lDniMcBZEY8SnHVzZYF5yRpZKE0lRLKHnTXT/siiSG7qicMdj
idg6Yyh4GZoGQSMFE/sfrzrMGYjA0y+Ij0F5VdfmSZaEx1oaOWF60/nXdpgrNZ2zqlLnGKLDsSUe
/oKxBkv6Me4mF9MSu6+UE4gBZVsDotnI1Rl7vYyHgBaQxZ+a50Q8TkZlGQEvMm5+qZUR5nHfQwmu
y/RB8MfDmxjQyQSbh3zo0KCCOqfL8YvNk7WyxvqFOBizlOBpKh7ABXTKHxPRSp4UsNyDcPLUQYDo
4bLFrdC43kMmYyjDpqslyUgPcufmxWIF5q9kcOPkfNnMpgu+r4uNi+UyzU08QSJaMic3ir8bGSrk
8f1lI5sHd2WESROWPCg6LTMDX52126IQdnUa81I6zgdin4ZDnY5qWuBpOB60A9Ah7rAP9otN2X6o
cjgv8m1WqyFaJ+kKBawqLIijxV2CyRe4X+JTVeX+FHyvPTO04gOIsQE2l+0lwxsmcc3v0at0y3vH
bOX+lCkdCHqCG4adXJMwFgNJYgkz9fl9CgDnnHpRVtux8qtMH9EHv/wBt7xEJrSm+1aZeXu+rnLy
RFnKcpgxiUdGJy/viuJ30PAA6JsN4LURJmroWkG6SUCU0k69G6PiL9jzjeqJToLQy8VKbfmLTGnM
dXQLDcTgj7F3MUbJqCH+Dp6UHglB4Uz7bq+6mVVDL8a85eUDW0dARk/BlN/sqfTfVzto4kkzzoOi
+EtoWEab2CI3IG6b0GVM2auKijG1jybURq6qpMTAn/aYHbUDZcUliVtdLR4SuCMW1fHv/60gLOs6
aE0oY78iMzeYDGbcIhxRt5jA8dGea1vzl3PvIJnDHn6l6bk2xnyyKeqQaxTgEItav9O/L1yU0ZZP
KLiLActSKHchE6c0I+5QzFfps7BzjAN9yATHys2PEBrZZR4XZ8Szx3wxzRCUwJBjWs5SFZcyjlJa
FjVzVE/wtCt+QXzrHK8XSP+glReqRarnJI4MXy/PyXIUlENtcELFZmBc22A8PU/ypQ4biYIQlx10
KcSTdFXauq2f9R8xBvhc6URvaAwQnpUTnNW9HKo2w8jaPuOSnR6YkWxGEtD8xiFzisJq9kmGoSM6
siAjNbA5BrfKaGuDjFvSCGNIcfa3seFR9dLofjxp39ElsiHIfIMUwe4OtHFTeHrPWS79cTZfXRtn
sqAiLotsFlq47HIcelw/8u+qgIh2xBuV5hliEqBe15YsiMIQCKu7ObvS29tIvJl4DLLbX08XKZLD
BESX5YpJhkWVph5mjB/BifJaBo7mBCB+BK0l/zxwzTEHosgFfQ7z3PCrdvJUXX6squEJccYOyGB1
43JVJj06R3huC4KdTeFdLxv/9bQkXorKasnMgcnE3GyieAgwCuqaUmYl8W+Oh27dDGsLzJGINaFs
qqbGaPYbU0XpSbNjXhsPA6CMxk64rRIXilcco5vBbbUs5li0vRCBXbyIICBDAVaFI4QWlZUfHcmu
DqCBvbtskLdI5iSM9ZxMqoSToFcnpX8olf3l36f//aeTtloPcwC0SBCIRKtLsTxYhupU6m+TgOQ7
cGedt3c08LO2VAKtYFxFmOxmJ5KSARQWWQGXSPzBr8FJYC062olok6p4x9coVyTO5dVtlkTXJpnl
SWUfaksiQTIc6hOLo9mjCqnMxZt3+iGtLIodDxbeOrd8BLxxmqRBQwCAAcZHoqAzphGsUIfgcWys
wMOI2W3wIN7UJWAmHdjqeKJXm09hVZOh+wkmqs+ayGpVB6jMow705pXH/jU+GBhJ7TEKFUMG+5F7
O2wucWWQ2demHdQkqg2obO+BxfuDNr4be9AWHtzimopp8MqSmyENO2kCco0mGbBwH+/4YQzLwWje
Zg7A9rarPcA9gh1VzWw8BdKLHBwGjR2fXHVljsmZiqioxWxoMOOLth/UTZzc+GXwzt62d66s0AOz
SlyqMjIFMx7CQ/MS/KCdIkxvCNZyng5/h6C0u6+sSxNxApGzg8mabY7hEkrMqMhVvxS9MtoX8o9y
5MTlrYiCIiHQdZjYMHWd8X65W8pRHjHSIBahlUbxrg4OhvAw66D+bXk1oK3vtDbGhEc9C8VeVebw
QOEknS9HzgQlyRRv1SazZMNGYNn1ex6katsqCI119BzQU2fvV/BgS+0YyWACaKysI+CqFe3C4JHe
bJbJ0Qn7Z4deDiv/0KIpltNGInjNje4Y29FLA7UenLXUM+6Fc2GR3J6u25voLPGYjbe/4rtp5nKd
SQleCzCS+GaeOI32eyoEOxe/FeWu7J4vB+mtK269SsZhFpCIGEkiAvmX7ir5ZzVzikGbxwzFSEA7
4JYmTuvHbWwhCDiUE94HxknvbemF4qIpTa4wWcIP/aD/nPf/vdoQ0h9N08DGJJtAVKmMi0BvrCNa
tMh02KJ71g7lofTix2BX/Km+Yb4Ruq2XN5FuEhuw1vaYNaL0FDXhXBl+HtxXkmAnmrjL1b3Gk8r4
POdLF6ZTeBpUg0EmwlTw9C4N8RjS9bcpSioZCTzLFeWaEnxueXLznL3bYtt+/QBISSPGht9ITmzY
lU/s5mZ4En7KlT39UWklCuKE3CrY5rTAao0sqx9klIIUNNg6sIXCvXYYvWk/1R5oXw6SHYIPE4qF
j8b18v3yJ9y8xddmmetgwdh9qs4gCYTiETLL9jQBNvCiYLI43wmCxcWDbJ7x1fYyPtoPsyTkSif7
8s04g24/DIGlSRzDVyBIEvsydMxRZ6xCNDi5tjcP/co2468teBLLLhDxUj6pL8Kz7CQ701VPy0E+
RHtjj1tjz9ldnjMxEU1U0wG6JJXy9lygCUt4FUP+cfxOs0E6hw/RP159jPtJmdiWz1m+aAXADMqP
wqeaa/Wj9rt9Hp3Wz29Ch8fGzNtV5joMA2mSigyO2/VelyK/LnkN1K2ywNpHmcQvIFoP0kcTtB3R
oylOlijcGfNtV+3FCQoN+kv5/0i7suW2dWD5RazivrxykyhL3mM7eWHFWbjvO7/+Npx7YgrGFc71
qTymSmOAg8Fgpqcb4xGcD8cMbRtXoSKOltdyQTjJ3wRlLF/aj69SRWQ731Qhxi/C18hfCpuH27u8
l+A3Pr81ErPFSq1FRat4trU+wWXLuZh4FqgkM63DbB5XLMw0Hobprms/lR393TmTLjvIVleFKfgC
gzZ3FozOKpBTynTnR45RVnAzpPvUw6srdy5/MPayFHT+FNXAFpH/32QtXWiiXmzBRcS1tCXtrhe9
/2aAOsnWMoV5maK8YS23Kwa1NS5VAIm0H25TkNL+swTq2A5iZ8ShKhhviRe55Kqdelt7RLMMbxsO
pIodmHSSTAJ+qtL40CnvigFdCDOYx6t18kfxDpyxl3eMHenfTVA3i2QWtZqk4KVJxLrxtTAK3V7o
WrcGkUWfLmS4PuHS2bH94N0odb1oTSGMs2oaeO7Ht4rbnITrtgZsRttJXuZLKTaS1//gmaRcT+qV
ScZILd7BkCY0W9FuR96ZIn/1B9cwRUXC+Lcm4YVz7t1lr0SQ6kOitexWPzwo++wLhKeiI2kPtLv0
i8grmzDd490gzTjSpPMqLMWsBn31tRV/KOupiir7sn8w921jg4pEfbrmclYj0VrUrwBNOrXeuZct
8FZBeeAQoXQhmboZyChBav3kxGKJEa/ny1aYiFMg4DDiI+uWiM9z/nUiU8tq1HSJ5mYZDJA1/yN4
BhpBt/cwl+hmDzyFU+bzwgSHCWYnRNHCLp7brKQsGtMaYXxsXDIXCKIdlEBe5UeEWbD+Ee57y5U4
QYNrlXJ1I9GjrphRO3gTHvSju2w3lc66Uw6tXR/iQ3Mlced8WDcxCEv/UMOgnESFxbKwDOTjSFCV
mxV4XuVKMOzCka6zYAS0FQNUqG11z5+5iLdWqaSmidRW6UZVDlbxwTAfLOE3x2l4y6JyGl202rFR
IO6l3mFZTnQ17Jpd4dR74VQEi5sjN8z5FS1WTMYe4oaU0afVdOoDlsDAGW2CZy/IBCsQSB6jfXSl
7PHOOJX77Li8RLfF7XCz7Lm1NPZ63y1T96e25kKUrZoW5EcLMov6ocQYhCzY5k8d/Emmnd/Pp3I3
8ALZ/+Gy73Yp94nLNoG8B56Ow0E9YAIOaplg/NG88YDqubdcDft24gQ25lNuu8uU86RjG7VrM5Gs
P9oXBwzb/RRAK/ZzRv4ToTiUfhF+RpInfuP4FOua2NqlfKpqjVpYKlUKxh/ky5Kmq+p2fu/V18Qs
76nMCuBbc9SttJRgP+xzDPlVAgaS09IdwSF7eUlME4AVE+wTGROj8uFStvq11xWEuekhne/rwf1v
v0/dQVZTtRX0mZUgG14hmvy56U/UPRUdBxp4ZRqsYEaQ6musFE+XowrGufTxzzB14iSBmDukFVfv
uGOKTD/YGKXOmrF29dCta3woCs9EJ6DalcBX6TflE/gvMMvH019kvjiBOZUVXEQEBU55Qryic9vW
yCaFffZEQHHjfvk6+BoeS7knuLzklX3A/trT6GdSIYRIuYZRDeRv8h1hfku82DeP41W7R6v4kN2W
B+trwbvnyT1OZ2Hvq9REylkgTh8T4O0fGVUoFnrqZGeO/lYqsb7y+ius5MUEJz5+ETSFKGuf3/CJ
1Td1q6EYuqqpbSY/JulJX+8vuz97Iw00jaB/hYovfb4iTADVyqrIwLhn1/UtJiyAhzZvQWbrC+gi
gUlv2U9XvIyZuTQkLmS6CRV7mYrJRtxHdWdiI40maEET0aMJzhM+ZNmwAObCFgKThDTvfPuqUJmq
TsNMa9T+DKu7VT2olfeJ3dvaoNw+06ypQrK+gkzSuDHs/pGgyX/Z4Pj4RsTxyObxxptYFzhYASwN
Owe3UKhlTRmK2oCdYExA0ZwwcdZQtYv0Joq8hEuiw7qyLR3jwEAPIMWkT1mUjCXEYVPwl7gAeju6
I+1DwdbuRVCtvz3l7fpkGnbSc4I+89Nt7FLnDAPKS6fOyhqE+W85/ZFDhLSBWh7n45HzQ5/m7erI
/28qBnFXi9JaT6COyp3mN9wD9JHL7QKO9QMydp8HKGfdZBZUUUBwLCtoRFMJezgbemWqmAtW9VLz
+g4zAGEj84jk2Vv3boX8FdtFqZqwWEK0BoMwOtCqcsbZLXkUQcylGFDfIpg/Ca+ecyPWbMhClOTZ
IZJQII4GW4sczsdh3WBAwf01Qe2WmEmrEeqgBBKulBvtBWac2BWcRHm7MglT42WDzH3b2KP2Tay1
OE+SuA+q/KFRH/TkKGU/PmOC9JLxRLQQks53bQhXJRxjnKZMuFVqtxy+jNX9ZRPMexgjWBDMRKnL
xMjEuY05gUBUM61r0Pu9S8r5qFvu+6vRqYL2kNzwriimI5gIDzIGLXWNBvmJwiLJ0VThyoU0wng3
SK+X18P8KpvfpxytnHJhlAF3CJpiArtb7enSbd6KHGdjWkG/DPcEgg6c+nzTorGuNK3AaLuQfBvV
fR0+L7V7eSGMjUK6oOiiaAD5pNFkvFlvoQHepEIQVqldzdeh5l02wFgDDBgQlDRQJDJpNoUcraO1
TVsA50L8+HFWfCHhrIGVK5zZIIvcxJZa75FBxCBolUFjspDezdt42u1o1x6BtshuefcvJIQZtxBe
q6iLqmh6E9bmc7Nrn0vWkMUEjZ4HgMbW/mo/mq54Cx23OzLR/gnuWyhAbE1Sx6hKZhnstxjFSYM/
yezgN0G/410JjLsc8ze4zNHctJDpUWasoTSTNcrHwBp/rblvLK/R8KLMta3zDirrFazhHjfAQQSx
AF2nNjGexyQX81wnSNKXcrS7a+nKdBsXMummXT2afnrghVSmz29MUquLsqQF1do4BkubQeLtuZPs
T/i8KSuyKCvg/6Jx+1YSV1KcGLjApzLTvcxM9d6J1w51sNLkSX8xdxA7pyD7IO0FjQrf3bz2hVEt
8SHJbUxEQvZ2DiAuV4DjzLSL2/D5X7zjWKd6a5OKf1U8VIqWhibqCIsHYoO99ArB2DdWNSL81Z7K
E28Yg4V5QnxCuofOjQppWiqnTc28X8pO/gNuIeJupF9p4IATjhvuS5WsgErCttbeENCbmNKo4RxZ
SbeiI1sHeBrv5iuwun7/M3nEWxtzOyU4P+AYoCbVyf9vjGVyVjQSulNBYz7kom8hFisqxylZVzBG
od+NUG8bbengiBP4DvIXVbOje5K6hEF/yCewy2PAif/aZ4WRrUXqbCflJLW1ZZooMRg3ZezlPzs7
8cwg9MeDcJJfikfhoJCR5d3l88eqe58tlTrhnaSPYmqBI1dDZXZ2q0Pux4AYKzv9RiPDY7vuiofz
ZwUVFIJAG4SrCJ0Q6g7qZ1FrgDvEZHR335i/y5QDwWOhnzCI9G6A8pE4NJKkyJAMoF6j2eoBc4vo
HNgYcMVuAnPfA+FFPmIQn0QeZwtvcZTrNFkaNV2F5ySB77hSZUsuioeu+bPzrW/JrXRKfB7bH+ty
BSkdOqMY1JBwNZwfibGc6zaWMAcq4YIr70zpucFUvdTxhkFZPoqHJL4ZaOlkvIDO7ehFlkH0CJmc
OUApfHY6K9z10s5qCjsBWJTjmMTx6KiytUZ5iZIWap1Yb5Onkxd6gyPchBhkk55DV7nu/PR6hXBu
4U7P3HhGboEPloFBl1FzwDgbjfrKKqOdywpMFbPffCfQyualCt5Ega+4tljfDkm+DhQC4g3EoM73
NIpUYwC7/FstPzz1RxU6nPGNGUS75kW/GY6tHXvTlXx/eXNl1hIVAIyBiFXQa6cnbQVzBi5WW7MD
vHRyBg8EkfWj5E73GOV0yqskKILsq7CDZJmwe6Mo4I6JsJxp+xdQ50QCt5wQ6ZkeVL3pjt1jYxwj
CXQJ+c/l/60ii0wQOTVyJ1HHvDS9x7jy+y5XMcYEtdp9WuieXhf7ecw5oZT1KRU0IzH/LaJeRVd1
ujRUp6VpjGBq8+tynh7CWrSHdto3Oo/8mxVktqao+x0ccpGSLyJmCconTYEIOO+tw7plQaiJ7hJK
RtYHJAae7cVazj34Q/Ndlv5INK/mRmkSLuhjRmCV6AaimQVo0Lnr5wXgOUkmAP13yr5rvoJXLqhn
HjM0zgpX4HIxsT6PKgO5rMCkjkLpublB0Trc62GEEuKTGS9+Ix3L+WseD5yX6Fu4/bAu5JjgfYJU
o0GHSRW1o2GNQnQLAhMNMpAmeaTJKe+H/eVTzPICjEP8NUTFDisfOl3tAfIt5K9hsmtUjhYpizpX
I2N/pHWjoFFNpcv1GkuR1czA1+5HzP/pTmUr4Ckh4iV+9GV+tpwVnK7TI7R+/gWbLCtGba2TtHOT
6Ulov0miAP8A+7FLOi7zVbi3doR4gNfYZLr7ZqHUzYbOvzitOgYPo0jy4+qgDrmnd7y0hHWjYewI
MVeGv6t0G2mpWzFrBlkKloNIeDzd9KH4JjjVZDcoxQ6Ysy0dI1j2wpXE62YyXcXA+JgEeL1q0rOw
azdWaVKig6VHkzNNjdMvnDlHZs6sGgaaRBCExHuOOs5yqFcYdITbg3K8w+T1vnSzygGfIUakZfDc
FP6yLzXeYSOR7sNh21ilXDSp8a9adAlvjzyxhQfJn3aTajdfCFf84Oq+vFd93Xqbl4PC2vPlE8jM
nreLpny0NVB8BowOJ+RqRZvYuipv4hv9tj9ou8UdguZmeeZp+jA/JUah0ExFeoSc4fxYKGoaCzoo
gsF+7loT2I4BvuWsivzEh00FnRxmkPBIxpzCuYkwSQwTrzoVpB/yQfZyDD5Fx9kRdjnO3icGS1Dq
fjdGJQINXj5R3WvQp5d/juajJD2Kpn95QczQvzFBcpFNJImTHnjwBngyuQDPjOYu1q8prF1Tu7ts
h3nAN3aoKwYqa71kpJGOAZbK6UcwXs5uv0g+wEvFAKLB4emyPfaZ2xik8oDEHKusCDHE0ngEUoZS
XhB9kcECKOzA4iPaKu91w/EM+s4OFSNqIMmIgekHwkiZQMCleTHeOAksl/dOZEbl99XRleneWLNO
WiozSDvDzdUuUMvh0EKX+PIusg/UXwekOyFikTRh2pRaoDa+slpOk2qcA8W2AFYKzPyAkJ2muW+X
NOoUs4MoopLYpeyBFJJj4f/whHcTlCfkXZxCc1YlUGcCXFuvpsr/EwD7HXgte76UGmdR9KtziKrB
wDSwTkh00tFejwZQ8f2+jez1APraRwCQrrj+x3IJUjRATgo2Kbybzk+y0I85NM2AUdBzb36R0c5M
/UUF+Zd0bdw1QXwlXy17k+P1PKNU+ChUeRSsEeHDbI/K+FT0B2g2XvZB5vfbLowKHVhwA0kpIJyk
G9L0KTxJ8iyodMp+7smiHXq89j2zFrq1SHmMpcbrJEtAvGoPi0PaAPGD/jV/HgjDph9/y0+fAXyA
me3vx6PrhIUyZS2gTWAyHKDoC3kAFZCP7JfpRicIZM+/y+t8T6ZyeEtleerWLpUjjKuqKJ1Ygh1V
bP1Z1r9EeXJ7+fvxTJC4ublhkIlXqVUCyxINx6q4X5svl39f5vgg/aiYEq2e23bW0RTMg/ko3Myu
LnqElEvxlxNA5oFwip+Tg+UQDqbFeoPp14Bngzb+8p9C/IJODra7SbZis1QpNZpakXFfT8VDmU/A
0P9Y1OPQPoutaq99aSex9ZnotrVJdmdjUwmNLtNy+Gp6FB7+YOKk++qFIBgkFPImLuCQ9fbYGqTi
DIQxq84krhqerDcZ9xhy6kVAKDO4FVi27wAFgoI9Gphv1czN4tJVVgFywegN4brNIltu7OqL4JDe
mGlbh/FXPHmfmaLCWXw3SsUbtR2z1KxbHTtaH/sj+nHP1rX+GAWyX6GPlMS2xgtxbBd+N0kFnNBa
0Xuc8Zoc/eSeaG8OX6odhs0P8+/sllSatduMl5+zMjKgk8AcB6IhTaZ5hIXUTKWyzDBv6+t39WgX
1/OxdFM3dOvC7nzlJB10f0RqG3R79/I5YX7Wd9N0RxprHeYJbBqHqv8OXkwn7B8uG3hDP304iUSm
FXT/eNKJ1L2UA7eJYnOtBWbjE2mIzkbt0JWuoUL/0F8lgt16Bp7LyUMVc6kVmR9zY5vyn6bIw7BM
8QoZwF7ff5usnVLzyg/MHdzYoBzGXDpd0OTQAkBQ19CpngMCr+73aC5pPvFTzPpx3ugck3RS04Km
r2sKDPyG+u0imY6QaT7nq5GvcuGrvY3Jbo57kVe1mOoILQpknYbvwOr5wvUvHMTX0LdOX8kXW/a6
vL9slvm9DFEmFG1gklGpgBb3pdzWWogmFsg3pfnYGT8tnmg78zWsbYxQDmlBcWxV63EIkiflpQaD
8B41DiB+tMob/AnvYaXBXL/NfYWT2/XDlm7sUs4YR1JTdDX49NIjoXiQ9qarnDQMUGSoI/IIlZgu
sjFGeaU6xEtkdbiLLOnX0IM8Pn68/KnYBgA2RjcHh5ueghuUWqg0Gew0+vxtNW2t/Ez1WAMPq6oq
OvieFWoFC6YTU6lpkWvq+yEGzf/46/+/AiglaRDnRTXog/rULI+LKpHafhtd9f11Lb1c/n3WKDkY
9UH6gsoxAK/0MQ3FTO1TYZCCAUCd0UbHfzmEi35fNuiZJJruFV02eiJmWp2+6eegEaTVL40x5Mx0
kZ2iHQ+vKkwLgbNFkWnSPCGX1cwsWxXNPs2xtO8RSpSSZxZfJQgmCOKuHDkaBqzgsTVInbBe65I5
g6RpkIe53a+pbUG4aXkWlHsj57x6mKd5a4s6VUtnJjlINwFH+tb/ME8EXJn6yW5oXFPxBigmlF6+
k3gEXlyzlHdqWVGPqySPgfRj8VQPGuReticJrrRDbLzufn6y+75ZKo2gXqtZkvKstcBmmt3PgfBc
fUlONSB3pQ78dIsx9viESxSDh8FlT2Y7EBogpg5EmW5Q37Nr+6jsBXl64wuW9tmOjDjKXGQk87GH
KY+/dqhvmU3NDNlzXQegoYcaJOkyzvvkBIaak+zrGJrnJZis+2ZrkPqKsWhUeUxEi1XxMGaPk3qf
qZyzwHwzb2zQzD5DPqPsUaY6kDWEmxjyObGd7MijQHHUvfUpHVRta5B6SApzKAx6pExBATDzE3D2
IHQHrOBRAQ8AQYrzRUmZOd7WJPWwFM1xmqtMU9FMmrwqIhnejeneZ87XIyE779CXrnfDMw9lw7qD
3s0CLnX+4NKFboymYdUDCN3ZqwTURF5y0rvLHmK8tag3eVBvVaYC9S88e5JgLnzJekZl9vLpYqId
t8ugdq/LSwmjYyOmetsRjDdiLphOanSjp09r4XRROzhocGX3tYS+Vgp+Nkcc+sbL+7Wxi6FBhjbO
P8Uq1u2ySzDuIzfGE+dPZEV0IoEgGkBHouNK+VQUpVBCMFMFI3Xr7eQYP0inq3KS5o0cTriDbhKY
NEAQyfvEJOOj766tYWpvlkXI6qjDiH8eXTfCvVQ/idbjZHDSXdZX3lqhOms11M9kMerRxBPvivGm
LX8NPNZwZnDb2iDOvPEkUM6J0KkT0UGARKuKzlr1q0uRAYY3RDUlueleMad++bMxlwUie8OC+A7m
hanN6yDA3KyiJQRl+bXIXucsaFWe85Kt+fCBMBerAVYKZKRK2TBa0cIoIKZXCYfT6hpIpqM7UMmA
pFB8jA/c2irLniFJEpS4oST0AYoy6Lh2zbxU0I8vC0f2ml39WvXueNB/KIS+HhzO3El/tk2V8Nej
Ywir55+utvqkzXT0JWe/DGa39sE6bE9+ef3Gz+PyZtxYYQ3t7L/mKG+UzUZrJAu8NdJ6a/ZfZZ2T
D7LO1Pb3KU/EsFK+hJAKDRpNtWX92RoKu9TAuJpwkjPeQoh/blw+ahTLaArJDHqzhwTZ7LYhJzCx
PHy7FLLUjYU0r9Q1lyA7E8YOIYQJMd3bcGZdSdZBe/jWBpX9RFEP3u5MMQPRdFe1cppQciTNJaMP
TRUoCudE8ZZEJUFzLEdakYGrQFjKAJP3zlyujsmt5/HMUKnPNFQhUi042XIYXcklJMZSZIe3PRRw
kUzacItg5LGucbaS5noA325T9XihBHodeUPlTePDqvtpvV/bBKUnjvsx/RzD52CMBKviB0njwazi
1iJDlFZpx7Nsr6KTL6eMx4XG9HLI3yEqAfcO4rBzHyzxF0StIhvB2h+k/reQv16O4sz8gAjC/WOA
Oq9JY3Ty3CPEIssRf6epnf5EkPXKK1BngcPqLrrtrwEx7G0u7o8Z+CAmC7Z8DRzeKmV5XfQ+VUWB
KJNMngJ0BAbXeoDCVUBsvNQjEtWctTI9ZGORChnxWsP1GyCMxW/Q18sDPK4cjO/fJKf0dblRb9qn
5diDTVVwV05zhAlHJ8q5/yyWiiVDpTdQIkAhTzwQAVu9ghJ14hTB9KiLED7iZTbMh4GBYW2Mwsp4
89C3s1rLUOLGnO/b5hLsdgUeNo2Q8IBSI93xbhXmacDjyQIlDUoNdDVizPO+rrPICsLZK+pXPbkK
26/CuL/8AZnfD8wkCincABdFhRUky3pmJiYqrtlzXH+zYi9qTdsAllnv7UbjNMWZDw8DaDkdCQ6m
fFUqNoPDGyDtsLaQl9bBcG28Lk9AMntj7aIg4HYuloq89FuqYz6Wx7jG3FALuBnZsJCH0FC9sq/V
Zekw1dlFN7m6W6WTMQZ1/5nrYGOF2lAFIhxgDRi0YJSfKs2y5cEpEM8ufzVmCHs3olIPKXmAnk3c
aVNQgVg3/RILweXfZ2LdjY0B6v0ghhgcmPReC8CSOkwuoQgvdsITmerSvCjIr0W33Wnf+VzhnI9E
p6eDUkVyWdTIpZrTqiNl/FVn10vF80PW+wgYVDiBoUNtg4aV9ZWoF1WCSzvGGFee2gN05UH/oZeO
dJ8dO4Ss1jFDp5Cd8sS7ylk3+dY2tbdZb4yIMBOqJrF1rZrxzdD1wZJ9pja/NUMlwZMWrZkmA31o
VtdTNXi55RnFzIv/7MVgshBk8gBE09+rqsJBCYH0fCuSK378o3EE50eSgGkIhBJov4X3vHPMM0nd
32aSJlLXmqCJXGfbjPdxudgxr07JM0LdpJWJp1OeFhYgVqCnc/L2vuDNsjMvMIKt+WfvyN+wSYaH
OIzrrBEUTE0KN1CmOGheczTtfzfhxDzSm2qkSVnLF1UIS2VAlgh6+tjJDs116QuSN6Vg5tZtwiRa
YhovOtRfeM195tW5rZhQn0xFYyNbltyARLRTJnZyX4PhJ0N258iDbd6QBnjPA6dyjVKfMI17WSmJ
0c7DBMRT7ioiqh9i5C4VqHZyLwTC3eJEf65RapdrtVLCdYhJ250QvBP5bXSsdsCOHkkHjlfpZbop
NIABqAZ4SfwwhJBhLCifUBAtqqca9LrQjm00TkX0rSxHP6jMjRFqTXGTj3W09BZotsAv3eHGTjyc
PMU2vPi6uIXv3HmTW7n1zvTWn5dvojcIygXjNL9dhJZMF4eJDpImc5ffLtflo4ESPiFozYA/AyxF
PWbudJV7428J9LDtKbrhpX7EUz7+DWicAWUNqnIaMqjFhpksGBJH5+l7nzxKin95kWyvkd8NULE6
qZWuN4G5RK1p8Eh/AjVgsM+CoF90Cz/yW45B5vW3sUedx9lUZKWVIyBfxuql1I3jPAxOjseJVbZ2
ky2fOhUk7dKJDgHqkueRLutWoP4rdELalz+g+8opdsa1DjyRfOSDiZi1O3Njj3zQTWTVqqY3xQzQ
SPIOEl4yjJJhVHXwrZ0Bi3biYhjdufwNWYmLCU5vzALh8QV57nOTYqYv1SwWeqBJx2R5NJqHrD8J
n5Dt1bZWqIWlYp+CtxOeWBvFnaqDUF5crrRS5iyG2QoFphQS8SDyUKCQeL6aqs+nfiGXxf+GMUxJ
6G8Kr9ENr5zODGEbU1Q6lK9KI8wxNm7V98rc2VkbgHKBkzCzPWJjhTphZdyDAT20NPDxIPX3DT85
AB/okCEaDT2W/MR9GZNf/BA0NhYphyjWDHo0awo5Pqgfa352KKACML2EuN8F/juct4uUY6hmoVVV
B49XoY2kOm2GTpz4dTyIZEiBaCJpAZRCeSzvzPfc1k+oq0GN5KVRpVADu1d5BF53corf4c7wS3/c
KyfVNnPHAje6929QNVzj5EhuTnm7RJkOrDDW/C1FmRdT8FfzK9IZtbYHMGiPJ8nDc9YtIHAucNpM
7NMOhgF8Q7xk6WRqHlNNqawOr7w6OQB8E0x5tjNiMH9pLS94sj/tuy1qmUIvLVonEDLUnfEgWSBM
sFc38/rX8Cg+hA9NkI3OZ5u7UEz9Z4nUU71JJqtcyswC/9eI6azu+k8ZvfwNxcXcS/z4tOwuh1D2
NbgxSYoVmw86670lJQoqLPmxfFTwHhvxIdMn4L7d2MNrjAPLYoMCNvaot7qahk2aDjlRhquD5SQC
PZh4gtO46XV5LyOVEPhVJBLOPoaFv9tKgwJKqA7hYaYA4N4Kyl6Ro9pZh/Goz4pwWrMUuNA0rOw0
q1Z7AiGnAzmw1YmWhVcrpAs/qPWAOQWIIwBEZQNqv+d7rY36ZMUr2tyGFgeFuJfS1yh8aOPK1bXR
M8WWF4FJvNsu/M0gOEZAFqaCCpCefx7VSoyrPDOCMANETfGhQuSGj6o7O4u7BPi+3mVvoo/Nmz2U
6UDpAOVrvHzOF6hDp1QZRiDiVuGbHAUdpiOmjnNPMm2QVh0412QdOLhzG6GGHnq24o2ti4ONWeNU
SJ2l5BQr6FhDFgK2K3AIaygGolpxbgR9SCkHZBH1AjO0h+RQho0tDjtN5ImJsVYDb0BhDhqTkMqh
bmJQgSdyGi7ICtfWmztXqp8hO88LZ+RQ0X6wtULtmVkIYIaCanegReCOW7xhhxogyPEE1JWKzhNO
pLQ0QSp8wnAr9yVKH7+3zURGgwXiu+k0V0tsGaOytoCsxKl2zIyysrsMuuGFYsdicQilHyYQkz3a
KQlOhWLcX/bJD2kIbZ5avNgV06BMBgGXCNCurewxSN0Kep6Dj77yj7qz1T0PNPMhzP0xqlvIv0El
JNK8LXOuCmnYq+DXfYnRE7gmXQHDa6+aFwUThSvoDlCf51yQzK8M7qL/tUknkOIo9ZBdg9PO3Utu
Ja5aHJc4yIvfqYELOn5UKo7BDynr2yqRrQIcDVi2YlFbW4xa1qMpAmwQnokk/8jR8sXEmhNzce7M
g7IxRaV2khwKeRJjcY12FVuvbRHZorm/7CrMU7+xQYWvflmNIotNPcjM+pAPo5dO1Q7ElY4689gc
mcsBk4GFeSBMEdNRbB6zQmmFUAmqJrM1MBACTSs1nO/Dum9MAzAARGSwHL456eZuz604XHVp1INJ
v8qb50oB3Xp/q+Ro89X+kvKIPpjbtzFHJU0WuFL0WBqgMIBaAYYs1pccdIcYKrv8lZhbtzFDJUmm
FC8aSCBQJ2/k7+EUf5fXyJ5znsoJ/V5/8+2NGeoKmLQandisRNjQXssuyIAVk56s+lrlVTo+1CRp
S1RKhBesLK9KrQdd6BUtCqtg16y767Z3zOhJEjwpVWwx8rrwsRNe/tNe0iFjaYqlakSYlqGVJvY/
kzD08snyLlsh5+bD9QNPRyHHRBvogxiiJvVLBuQt0LumbiNg2JaOdV42wgxGYLMBbJ1QSqHRfH5n
W5GAImAKnZ1aLgNtHZ10TN0OPGd4u3t12133Uu1OoWaHRmh36HVfts+KvpYM4h4ZqpYaaBLPzWtl
JYUZ7gKMhnpqNDgzJCFKzZXXr/0aqJ2jQBr7skXWQdhapKLvVPfhIoApJVDzX5EB6k/AU3j6czwb
VNg1xqmTVw3TapZ1GDCxhhdBev/flkFF3bycBkuscdDq5mtR+YJ8kDIOyoG5CpC8AjCEpBFwhvNv
sw5FshRGrAfCeJWXfis9VpP/iVVsTFDhQuuNvMHjDXcHiu1I8WX9qDU8vP+HhgIJFdbGChUqMswZ
CACl4CThya+42SE2wZAAlJJropuQY0rQSe+Sh2HPfSeywuG7ZVBnnm+hPHZN/1YTHn8Ie323ujhX
zzPmMxLHvBEfRs86FL5eIIe8vK+s2AHNcuBs3nIMelwSaeWwpiUm8a1mcVZzvssjXkGfmSFubVAe
iGk2AcgO3JOdJ/nmL4yyfiEUe+m+RTNt3PFbCMxF4WWBbjwmDj6QNg0rHsj5QvDOajg49ZCUd+tg
tZzrnxmRNlao+1gqhClfBQGPmID0nYpdEmS38p7LhsK496F6ogFtiCKsBRLnc9cwlC5cMZ0C1/8N
9E1yLxFFQGjBStfyjQbkjYwuxXDFw2ow9vDMKhWZ2lJpk6wVoRUwF541HfEk5cRX3rootyhUcdDL
PLUCTetPQ2VJdgysRjW8NOXKiR68xZAAtsnUykVOO01YwWOnd76aa9ch2KcuHyTeasj/b0wIVW/M
WrtoQR+5FQYU5HjfhtdGLHAOLNMOEloQqcpQiaCfzn2mZq2+4E1QKk2QyJEdFWATELtTG/OgcgwH
x2P43RQVDTG42OiKBVC4uuuD3M92CmYu+K0NRhq9MfMBuICpTQVDOipiuvoCca4FLK154Yfq4khN
7kQGb2b58g4Cm3z+pcw8C/UJATEoBG9Zvw/dTd0mdrX8+IRDyBCdwbAy+HXpalSs1KlUFXhRCRlk
/AA+inZa86XncVsx7l7s3rsZajWSlosjZqLxKrBqO8uuhOFLZHLgp6wIfmaECkFLa0q5OWHLlJvs
GoybRMISUivj7/heRB0z4r61mQd2syoq+sS1aGZ1P0AetDqtiTeoPy9/HN6uUbEHoN2lSCssKMMI
U+Y1mAzjnR7Wu+Ns06igo09miorM2+tdPaxusY8OBNmKfra6508p8FZExZ8lGstFBNYvEIfXev4h
S9d6dvffNo1K84CgSuKavDPi6cro3F57EVf3v5mg0jxBXIUkrTGhUHWys+aLZzbxsWmaz1w9G/ei
IpthoWJttDibeOzYq+pEvWh37Z3FZd0ifko9zbY+oFNpXdflbRhN+CoSSGPrW1IUHKGYobToghME
Ke/W5njBh1eSAkb8pkGHQ9EhZ7JEjjV8N6zf/+kj0QmJjEmEBdVI5HNIkKNjK57imFMg5kUcWkDC
irsRJITIxEmrRvQMX3utnMzR7qzWhrYhut1mZ/+3ZVExAUmCWAyRhWWBJ1nokezLh9K4vWyEFxVo
yrA5bYwha1C5lHdtkF2Rqe/BJ4N4EARzuB1b9t3693agSwPdDDefoCgLJvTqu+wUeyipE/l2y+sP
/WIDIjEcNcJdnEJZjqeY9aH5hefUmfdTAUOLO0lKMREM1bfme/tI0lYoCPUANEdO6kWZ84kO0JlB
KnzMUVuKLblzcWN9LcbCSc3udtYmOzGa2zWJHTBO8gpZrMLImVEqmKjpVFtSD78RD+sx80hq3nvx
vrr5z0GeZhWDbljfdylOnip9q9oXrb5H7YXjoMyQBV4asEYRYl9ambsSwJ+Th7ga25fZJyjZEHd9
jSaG7INw3uN9sg+jBW9OsrFH5RalMo5jBKmHACJ9eN/k0HDu7LG0I8+41jIbM49e9jO8+hdzXMxg
qYIRxALJJF5W5P83KTswUIKSWBCQj56yJ8hzix6ktWDxVHslhM8VpwvaXb7jiZAz88+NWeqmBg2h
smIUHrAadGWFnTo+WvHdwnt1Mxeno9OtAd5PiCbPF6d3aWZJpawEc3WXhjsIc9vixKn7sIPZxggV
MttOWLKGdH4JKGm4Lg74iif0dp3+ZAVcT2F65sYa9b1KjMBN2oikEGzld7NLRCT7PeRrfigOAaBw
7fG2kPpQmRmWpU7uIIIYqhIHhBnAPkZgIlV21k5oiOTVFe8dyQ6am1VSQXNWlSIqMQIPqzr6iETP
LnN6T/sdObWTcLv35BP9D2tf1hw3rjT7ixjBfXnl2my1uiVZtmW/MGx5zH3f+etvQhNnzIZwGt/o
3ImYJ0U4G2ChUKgl812EsoOjXGY8tNlYJTO6O43GNuNPCFY+cq/uECj/WLcr5op63AKZ9jqUj8Iy
2rr8+bbX4nwqOs5qDa1XSpCAhnoZDE1o1A9NHN6G4GwUHVrVRqrWsYR0RY/QFMX5x7ZKOBDk0974
FnRglbW5CbYpRG8SCrgKeDCF2i2lB1056CrvScc5THSA1c5FaaZwjOHwkjzMP8goteAUNh7foAr7
wZfP5Nk1LcYatcU8Q8qJvCHH1pHcwo8eDE8L5hL+Inf5lyVzNyESJKF7EAwoCuWc5GTsCf8M3nh4
3lv6cZtGW7QiMDMflFVxblsH06kjyYmkowFAujrSJ223WGRArhcDcSOdE4kbS58MHhkAa1GSiDuT
JKplsNJcu/UkTqAibWJRcvTQVWh2dTb1krWprcmfbq+IdaR2SHTtKq5Xo4KqLtIkWuVGovVkjbqb
6sWPj8BAmRqrAYsuXTvo8iUxO1SFw7h6SIbJa8ziRZpHnrmTKII+WhCQ/geGcnPaIIFkHgqNoD+W
XjSfTP1g6zC6+HZ1cONu9mf6A0d9JqXVGwnJMwOhhSJA8Dhx+vsF3NxkaDIPRn/coMqQefOB13rK
KmFAEwtJJwRwIFym+5IlZSi0Ag43bNCnCPJDQp/dQxd+hKwmuOoeRT/GvVV+Gu+kX7e/JKsp4wqa
OnBzN6YxGAjJHncn64WI6VSiDaNJ7fUFTcqYKVQqx+Kk4Zl2ulsw+fsuiuti1UrEGKSjlvFZBJfR
/KmN3NsrIz/8nfHsIKhAIFW0Ok8qcMYqee2rqnkYo9S7DUEM4h0EQm7IyunoYqcpz2MDU1OzHqOY
gHmEEioTYoT69PzVEg/pmNglql5xzpmCYIZvyCOL6JlTAEsL2UrTXCgJ4WtVA+OFyNgaeGCTtygY
Wlzj+fYKmRfAHzQUF64/lNGD1KMUQf3ZvKBHaTpph9izwD0FqV7tOAUCN4nITCKgJgkGLzTtgFKY
QpTTNp/WDWPRRW1bF6O2E5ik9rRelmMFfpiDCAbcD5njDpPKx44m6Wog/LRZehqai9E9STknTGA9
6vfLol5Mmiali0YIafvV/NRkTVAnidPOVZhKhaOs5aXMdc71xjxku1WRaGJ3yKy1XSypw6qU7Pu4
nOXuMPPER1g36H5VlPfQc0tPO+I9ZCm9pOYqu5JUHodibZy54PUFMk/0bj2U06hiedO3Gtd1KpzU
rLAtnmgHb8Mol7H1ig5uHHIB1L+mKNATNI5LnI/Ctm9oJJB+V/Sl0d2NUVcJJarx+Cqy01kQajN8
QmyZ/axfMRP2twIEb1SR+Zl2mJTxLdYoqwvBHJbOHhfDlqpDNyreXHOs/L+sDlI/oI3BzU2z7xUo
gaFhDN5JuTSpXT714OIqHcPLT4hQfytoEOe2FbIX9w8kPYScKeA8aTGOEvZH7bLObv9DwIsvwVyf
ZoBjWoEM5Dmzc5cHzDRHtG6CpwEKn7JKHa+5HJJeRGQZykbpjNKXWeK81JnmuAOgDtdcRWMnr5gV
gdaV1XpyeVFT3m1CfuS7KwxSrIROABrbImXy0ba0ljUhd298Mi6IsQ+lg3rH0XgkU7P85znzxkR8
Y73pv8LBX7ukNOriEfIxKHz14G9XvhltIBbHbPylar3dxMc++0ik+geQZlHrhjICARWigC2eW78p
o4OsRLUrjbyqAdMaDBDgg9QSuvYadcTkVYjyrdWNcCwhxybMds31HExD30FQBlfW1TSp/QIRleMw
YrwGqdlji6qeQfJ8RHZYwnxL8sjNCDPtcIdL2WG1luYUYzov7F4nl0wFbrCTxCd1se6HeMog4sVL
4zBDcUw44tFkgVLdpOwEDIlFix4KJWz7Aexks1PJpT0qAyq+T9Ic3A5ymFfzHzB6FEJU1rQx4knB
vbIil/hLki+NmTkwk6w/K/PzbTS2i9zBUcGGWIA9tFwEEO7fow16QeK0uuTB1DlbMLoQffMNCPB+
/Qgo5kbxVoe86rspBAQ47VbE5Bu626u5Ojq0m8xQ+a5/Wl+ER8KAVXOmWljWKmNoD2KkCjip6Ip9
JcwxCD1HDNEY8XZvtcX2kAhbiTmwtBt+z6IGysnbi2TZ6R6RPoLSbIqrhWbHzIJA4Pxg6ZmTTrye
RtZB36NQpzDJZUwhzw3GoObS1prczmXv9jp4CNR5A/VVvoGUCvSE42dr+JLy/n3mPoEKDULfhFhb
ofYp2SAKsiSYgNFEzKJ7WnGsLc7HZy5hB0FtUjFkpaEvaMNU5L+05KJanDiDtwRqi0at0gVpmsww
bQa7i0kS9ElM/dvf4Z1CGKly4EGuv00IYFaIeoqgV1EsDQPSCrOTnrWHyZ9cwZ6JDA26aiAKEih4
eEmeeIgcgbOBzNMjw/WRISVQWlBOAk1Vmti1+EZrNPiWNKFh17Sn9WjwSkfML7UDooyh7ZFgUeYF
vHjrpVtO8cLbRFaEIeM+RBMw2s3ejQ3pE4SqpRJNoGIQn4m6QQnZrMarTySLE/u8m4NZ2QMDEuRm
ZfL96AgUw8jxYJYSCkRnQhovHYbD6+qD2uGeN8TDNMI/SHTg2ZmVUqU5kBLx3FStnaT35vybY4PM
7UPnPpmHgPum2Z7ypcf8I1IBKD2boMtoLmSCPA4GW/RBpbWAtZcDSCyLjgjhGKDGK6FxG2rw1yFa
YunCqjbwb52OgRz00oLD0e03IRDS7lDG6bHJflVj6cnGX6C2eOags8wR2rYYzoMAGCinqIMdj5Gq
D0sJ32TLxw2a0gskrFVXQgOBA8Y3z+IynrO+IkhUlLdZLBJwXK93NLI1nw3M5zUIQWXxTqjPy+zd
XhZrVZh5MqEuCyZIZBivMcCHJndGCmGfuejvwdIXLELPa74gB/Xdd9thUAc5VxdI1KXwGJ0rrnZ6
aIPuoD2OrhCQXgFeUMjaNTSNy3g0SETkkgrQLBVHulqQzujy/pJIhddMceJCpIk32sg+z3+Q6Age
peZYb1dy30IoUbB1UABshCsbs+S8ZzL50e+20NQNE66eUJ5Tt1ZZ6XmaqzN4JxXpLJpb4ehTcq7N
ubDjZEbdvtBzP62qBwvlYOe2ibCCUFCs/4NNGf5UC5la4TeFYv8UEdkJ/S7P0ZXao8CTHseFk4Bl
5n33eNQxn5VijOIMd1vvER7HHF4leh7s0W1AStPdWy4U5DhL5GJSR62rWrFXR+yvGGyvGUZtobVZ
BnIYn3LMB5zJvDE4MbjFWdZjgkwI4HCAGMqkfUqaJdMkNS2U1sBj4mxuFepf8kfSmWR9toLuuAWi
L2PYU/h1+5Myz8gOl9pio1HVaqiBG1vndPCz9Xv5kdax/dKoHc2tSWi6CRBKNHkV4qABEp8Igjlf
jrcSssO7TOIqTFIyqh1UPazCrmVflqFzIXBA3ub73h2/3X5R5Z68m+eta2CSEsg99EAMknvFnlyo
DOLSM8A1+7O4m+4aTCGovmyj32s+fGB8CBPHf0yFcms5+slaEFjgttUWzG3GbWHjBsaIoJLyOpqZ
d8IfKDq41BchmSeUvsIk+rEKsq1qvCYn1leDtK2FkpWhIb2jXH+1scyKbipgHEYx4XM9zXpm9+MH
klR7EMpv1VFbG+uywT1bX9v12UwqezI/4qxUJBNRzlFQbaGrwmjXTsU6xwvd/EzIovtAnx1hs8VL
DxeNyKD2YQqqK3Yck2SWPxALQSUUhDooz1FHuFjNpatKvDPMz8sLmCLhrppDJDurT8L+wkk57/Q3
Xnj6DOwBqQNtzMqyTRnCcQ3kBBPGs41fYtCEpVcHxWCjKR1UMURNl1QEm+9oqOStmBVG7H8AddS7
xhhQm8Mjuuz8JiT0VpaD53QJ14lWspwfrxMrvLVi6tRHSa4aQjOYCHCh/eZChuNCpLIxC7kh4muC
jUfLzToW+xVSZzwdZbGodYwAzfI3I0PYLnhDx2PGZJbpdih0GWvtxkVLYlMLK8kl4iI1wjG5Pei2
CWWR9VDyPBcxjHfbSCYfZUUBqSk9YjJKWW4oRNsJb1YLabJMvbfm8UVvxOPYLGZw+2pjHgyinyua
OlhnQF957VsEZdhUY+mQV70olw72mfi6i+TqBRw7UIrghZusyGwPRxmJkJR4QWZ4RA7y4AmgoJVr
G7oistK6yiK7cRXm2oGzRCYmXpFQ+MHhl95of3aXnmmhHKSVoEUc/O6ENJIGqhDpzmwgPCb7uBIQ
W6/ucgaB37n8yWsJYN0OhgTuC8ShyAHQ2js1qRduaiXDdzsTyE+LjVdNYxmMASI0fD50Fsgy9QUr
qRgxeowu43oynGlwLIRfo9rbQsa76XhI1MfTS32I5wkdUhp0hNS5ne3CaB66cniGbgWvIZy5cbsH
JHXpNWVprhNmrUIjUzO7Lc0nCQQft02DgaFCoVW3TCRoDNGgFrS2abERfr6wBT/xipDImj/ghgEB
PhcRXAhQpyc/YWd8eZuqvTJCNnGxbMUnZZkcnn9+2bzOSf0POA+89FHK1/BwIwmna7QhUlLItqEs
M1rn3PBFCV29i9dInKQWyyle4VAbp1RRWrY1stDLpUf0X3pRKD8vqFwMWBQvE/TW7ES5xCs0ytGP
UdVqc4NVZaHwqgbWwXqOz5JfHsxj70h3w13kD7MbP2vHCC3MoM6+bSUsH7nHp/NDcj5bS0dy7vEX
4zU+SIcyUJ5atz2lD61f3fOah9l4JqxGMRGsSDIVOyBkVdKtHYnD2nzFBY2Mq/8afcKoOn3u7yye
g2SECipUOpBkQ5pUtOg5BTyURWT3kHFQg/7H36xcEJR67VBrtbjMcoxbG6YJT2XA66KwTJ3rwlhG
PVqQBzMjbxk+lYJdx7x+Mx4GdeisrqtTXcD7dA1UzbYgVlO41nl9UIIeteyTEMgHy+VRKbISHFcr
o2LMHIP+q0AyfOpjF0LexdEfXjdnPfFZh3jrowwEvfNbqm74YOlU2mrxtd0kV+CZPSuExXow6IrE
saW/u7oGJZFKYzIwcZba5qN5HIPERYvUp8iVnjpPDXtcm9mBcKUOQeWosc0LFlgVNtTQUOiCWZqm
QifPJ3W06nXDjIDxKXmunhPUSJFFuUvD/rR5U8AvVzKP3h6RSr5p5thFZrOhlfm+CZtvb2S76D2Y
ETVg/KJweGE680uCjx9ku1C81GiBBSmxqsKaSZK7edCar2p7H2fPHPfFuuWkHQZll0Mp9EVeIOZS
v+dfsl/KAbpNznIcX3PI6JY+lMi924iMOAGj/38WRZlnFudqIQtY1Lg6lfA5aUs3Lj8bQ8m5XFmb
JyNl+Ua9pZh0xjdLomXYyGD5hLY9RfLIQPbEa75imoSM1yoOAG5VMCNf36lqbaDzvENbSudDEvhM
NMgjd60cvKSK8//pCUBuT+q+A82VaRA+K1F6p9dYYveSNQLl/1AvB7XIIX3ZeWn6ozaCUbKcXOFd
AAwLeRNR0HSEQeY72rl+qYcJFEuoZH+vf/Rn6SB45kk/paf4WTgih/hL/vfJBsOCZuhbVQw+htrT
UuqlvsCBCOvI8BZpc7pMvitMXuTAMBDwTyCCQ+YEQR79uMkq2QCBgo7caFp9kqXmAP62k8ZLDzLM
/QqFCobmtdM6scTujdrqChKGl7LP1vKj+8B79wqHCoOMTOukFJYaitvnZQ2H9YfUcdqImJb3Z8Po
XJbYKWnRlAn4BxerOhVtfJGN0XB1KTHcGdq1nrjkSmCqPKomzhbSY29QnigNbVDRYyCjVpX+zhHy
d+1qK5n7r13Tfg9pUje5HPoylhHxSz1YCU+ijnhABBQHhml4cIBvtUvpXbEPmybWyoBaRyoHUrXY
2mJj5+zba2F5JmhqoCmDlBRJlx7lmZRolZVcQ16wlM84v88LOMlQr3dRNn2UK8Mr0Oo79GBGk1W0
+oDfwxCL5yWSw9s/hLwq3vmr3e+gLs0G852muOB3tGIdGPol1Q+9OXiz8JkrQsE0lB0UFT3WkEaM
1BgbqzcmsgVSUFmz3ajbWTK/fGBRJpoqEIGgZ4qWLW+RdBUVrUP5tH0s1yEotMjJJIzGa3ZuPN7G
Yo1hgkwETgp1RQmEEZQ/rHuEYXnWm8gWTu78OLigrCBU/6T5sXzRL9ELpnR8XoTHiq8Ai/QEKf4h
20Q9F/u+qzaxBmz6BdEOKKUj9xXT149EkLBDTMd7nrJecleAlKuU5yRL+hmAI8br5EcUrHwooiJb
SCaS9G9bgOFk2a5+bJ56R4iWOdvMyARdwVMetO6jQV4nfFPtIvmVmzzLaIGzvO28WkgGofDiJUfN
XaDXjuoVxyUwXeufvaZdq5aqTZ6XwE5738y8uv6soa1pw9zt8kuyYo5vYDqgHRrlGvSGsDMt2Oh8
QLa5PqnNty7nrIgY5btjv8Ogjj0yk80gzFhRH0EYNeu/12g94Xwx0plzC4M679UwyFKOefK3g5Ee
0LRwMKCY3gQ8Ki5WSmNvG3RIIhlrJzQ5dgxp+hN55AveFkhHkMdi7pNnDFw08v12aaFEgm6tkACt
J/IMTgH1vehZClTE47Fr/OLsItNr7r4U+fsOTc/aXgI/khlah/wM6dFXsIAFG+QSSL00h6qy6GZc
UlOewVPOZYt0oTYa0wzVOXVXqz9JYnGIWyjFyhNYqWvdqcSYo2zJM0nKvxQgJJsmHdtaTfV3Lcm/
WLwJE95WUi5kVqdRK3LIJtbFpzL+rUE2MwaFesdrQ+b4ZsQS198sRWbcXDdyurzxd+cKn+IDYQPA
fQDf+aKAMYJ7HZAD+98PG9KI15B9nY9yE71BKi9EP0h1zQvJOoHxg5uqvO2h3oVIm9FmVS8CbFy+
C5trJp9bgeOgmHHJP2aPzMv1espxksxBBcRmocdZvaSVI5qLvdRBqnAcFQ+KGObuhKXLktVZghKt
mBv23IbQOp0RV5peJvAoYm9fYoZIuY5hikBJp2NV6Sw7hQyahkfLyBxr+KkIIfRPS41zqHhro7yH
pAp5O5K7RNzu9ekkg+q5QGu8dm6rA8dRkS9yywIpn1Fn4gYub2xj+kU9YqzKWb6SNoHI1v3/D27Y
ECl/USL/v0oDlta5RCeHDE0OX1W3Dmt3/cl1+jyTp3wHzD3NRhNo6v2AbggMh/qWHx+XpzyEajF4
ddavPEwOJD0ZXWYgvEC/hwL1wMSutl+rntuD3v5P0QZkSq+tfzH0FeLW+GzxbNij8BukbF4sFTzr
uO17jbdLdXfIRilWY8WE5Uf3C0TIZQh0+GBD8wnLG5md1zyi7JBfeJvIfmj9cSRvf98BW3E9T6NI
qpa+GqjINb3pkQiLnZiO6FeYJM55ofJ/eRL8JzaH/vD1no61BM7VDcYCxoYsBCjaJdAyZzmjK/t6
YucnIhQqcKehWM1du0DIePv7brFQ35PiUsAug/fcGR01GH+UR8GrDvmp+LJ5hfd/mBXl+LS3zdhh
yvEwLQJ5/4Ds0IceCWn4TR+3EuK2qpuepOPbRIwHObALimbBba/D9G9oFCRJZgu9stRN2+rZsFjk
FaRloIQyuiAf+l/Slj+uueopuipyTgvTjHd41GmJ1HGQ0gj5oj7dkNa7j60klFJHVDl+mxkM7XCo
+FyTlVJvE5IeGBNXWiq77TgITO+yQ6AuWGluR82KRMSVch7OanIQ+vYiKKtz+wOxxuqJ6sY/X4g6
Cz0ejako6wp0XKYUkzZkrB79SaZbHdKwDuNv6IxFC3pyz1N04X0q6q5VjN5MYnIWUKTDCPgDnlSe
tbws4EG7vUTmAditkLpju7SZa1LjD7VFuMQRKI/Fzc7nwo3G/K7US9tU0cAT8aj42B/QgCwAOJ6Q
36Zg0R6OhmoN6RRk7O8scYPG8+pOueneXh17G//AUNe6CrURUeoRNLfzd/C/y0tj1/mp4o39sv20
9QeHus4nVMWmtYaSZ+8tbnrIPdIbWh1I73Tpj3e8NmMW3psiKqQOkKsHr/G1j94irR6HLlPfePKQ
wnCnrzk6+gvbOHZB0trcS4ERHwEQClESFGhIuugacCq6QohT2GPZ2R362NDW5Zb3xmarrWsEZPpr
qjiHj+FFriApbxVDtG2OMmRMk9WPp8Ee5OV/RKB2sY7qrdpmEEbP0mM8PRqNf9v6GEYOnllJhvqc
Qvh0yabuLhdzTa0EJRUzFAotqJbZySwlKMWIc4SJcVGx6xUM5aQKZVnFFC/QMMWNsUSXYk3sJIcE
3SHOSkfk9tPzlkX5pn5Eg0/coEug/t1/0XyIsPxcvymGg0Bo8WTU7rP7MXPin7c3kxUeXC2Tchlo
WBP0tJ2VcD4uGOsgClci5jqe5Mv6MruIhe4q1V2fbqOy14qRH9LQj8YIygh1My+ypUOAuY6GM/e2
vuqO9oFWLazsDwhlh9kSj+pKerBbjHOO8aEdeXEyK+2D8hqo/VBlQxss3cnbSX1fTxkgysgzA7RI
gt1veZo0JGJEJLV4klWMyOYKjjLJRI+ttYIYVKh3PyEIbSvVfaeP3jZeVh7JN/MLYToMHEKQNcX4
zfUhm4tpzQcdoYCmplCTetXb1pcFxfuAHexQKJtvhKnvchWdQOaAiYrLXNsaEqi3MRiXFdL+f1ZC
GXhVFeZQljjH0vRVV54XdXZ1MB8kr7dhmBuGrQJrlaqqEk0fsY1KI/bI8YSJsJKXRDdOQaaXiuqM
kcbBYvrwHRZl2UmOoSmzAKtdYTyZylO8fPnAWtBAikYNyLHKMvXx9WrVtKkFE6GynlUQDuXz1xgt
E7dBWBkxk7Sp/geF+vhdsg6mUmWgUYCSgY53Xyfa6jflrAS6Lx5UiITc8dgiGWHZFSRlC2ok9IpW
YePkQD/24OgZ/TYcgg8wUOBKJ68PCbUtg64N9LjpW1XFC0ROkgB/PzcJN7XCup4gZSXJMpoDIcBK
LWUVBGNOSX57dhBAfyOCwLFHsunS9zKsvCbQ3M6NvMZtv3K+GyOHj/5K/EdaeBQMMFy7hlpLtgma
YSDFEgdn0XS7iWIn0Z+U+quh1nZXu3L2ZM4fsPkdKj1uhmEGvZwhjhZuyq8GukZV9NdH1mWgLQLj
qTpaO6moNjUaw0J7J17oyXpWisrVczJkFn/T5e1+nKBFiEL9mMX+lPImmlmOHbTy/0BTgW4yt1Lb
VQby3HVjN+aTXBS2GhW2qX2Zqqfb62Q5jz0W9fmsTU57K8WdVVe/8val4zTrcf55mulOzfE2SGaM
DSSLcly05Yuhp8HtFbBc7W4Fb41uuwAQrd9ZXSIXDGFTw55yJI5Ex4w4PbHk/NDh3x6E8rHZ2BZG
0pEWhtjLqu+FZODN5pigfL69GOY5/vPpac2YFJSoRhbhyWZ0rd2jbzkR7wYrWAYIAa+tt0z//o0P
0/7H1Gjf3tRmnuoDYgizSp5mPGowmvetlObD7WWx3vimjMABLyk0o0oiZWZxh9mNOoJ/UkHNraOt
N70n2qmNZ2BIR/eXv4xQfKwc3uAdq8txj0tnSPuo6Lamg/1tKDijC9wjdXcMM3rKwQwn9P5VZ0z9
OVnrEGHD6Cze8fJPLPPcrZzOnnaRFgmt/jbx0QR5ox7asgJJSs57yTEv0D0QZaKRJffaiJQG8qf9
j/XcOpErhoWtHftwQAIleeQlTllngmiloPSC6YR3U1eGWc9lKoACTpkk29B+bnni1gnIihuO9fCA
qMutWWNjVUr4qDjuJU+ehfZzoVSTpyhVbLdbt33Ao+wXRrl+vYwzbagwLAcWa7+afSXN3Y3XrsDy
jHsQyslvlVEhoMYNJovN4vddHB8gWVY7tw/eO+tDIzaUexGAQkvR0uikumbNmVIkfXxE/1AxPrTt
vVqFtyHeCWsTKkyQ0YObSkTft2lQhtepVhmVsRQfu1fzXnpdXAh6Y/jPOkuxHfnLUfvdnWtXtGNf
5zQavn+uUtDKdfBhVRamQBc9PmJmuPPn2MYQiXxU3uJH05WVpwlsSxl3ZoC5q7sVUxGxgmhLkxol
CtXs2CTBAhYi5QtnV98FAW9Lg4yvBQkaVafLmxiIiPK6VJNj7+mrDfnjsEefdnqo3OUg/LX6q1tm
dvya+hrne747bRQwtTirntouwsk+9iD1bSblaA5KIIMMqNY45+zdZUeQyHWgWhZm4uhHkpaLnZaU
mRC2DbiU6tpTexCqNi+StXrT2Dl53X+6vavMTd0hUqa6lhhQ69NWCJO+8gr44G2K7bw/quvXduGE
qEwjUZFgxfCFgrwUtY+9qC2rPsA2JVTlZkilRi/16N1eDxNDA0ch2pdNFYMc1/ZfEhaOdibH2wIx
fPESy7/TzL+N8f5iIZ8JEqyKiNQGKJ+pu1suy1FLzVQIN8leoLQi/pW54MZ46l9Gt3tqjlVgPd+G
JP/iVbR1jUhH94aGe3LsYft/i/MitAut4wcGLQgM7i2MzxFyDDrfulVTAuq+OT6aKxo+vKF+aHOO
/32fE6IwqNxWG5UZ6QtT/Q6cbIJtHJAUesAMNOqKJWocHHt4n7Om4CgDBwGMrpYLPJP0CV3zxgup
speBfqo79+/xLR4i0wJBUUVclG5qdHhTRJXURLWcHMvmVazcumpsaeS0XzA90g6DWtTURu20pkp8
zOfFaau/DFTvpdWVVg45CzmR78xuh0PdJhuIF3utqdJjPuWfG03xjVHifCDedlFOwbL6rN1kUCiO
+nauxTQsBjAFTYt7+wCxzW63FPI7do8icKmbda1ryRFvBuRx8WGC6JfqtmF7Ke555FRsq9uhUW6o
AZ95L2jwELWX4UUO2roR179yrzzWE9SYkFLhPMfY26iZmKuB08P0xvXy0mktJ7UrcXNImm8g6Q9G
8GBIC87pZfkhDGooGkInGRyw1LpkCR3YRSNbkKEkvOboqjuqSEZ95Mbdw1Dx5oT5BsuIOyEUlru1
8VAHrNQX819zlcE17FGogNOSk60AgZKFsTKY3Dz46VB4CrQ3EpnXh/+eko3Coq6MBkDKnOTJMf6h
vCjog5Huukvmp8F0lH5n5xVtl11AqhjRE2++kmUau2XSGYe8E4xcHfDNIM4iRN/a+lvF44linq49
BuXU0zEeDUkAhvFpxAvLb5FuW0eb9JMS3ZKE80hnRS17OMr/jUMiK2OtWCHIeAThqE6eITlIRtjo
N7JvOw6WqwWRhqag3IkqJD2Tp0LLBnwIyOati2Cbi9U6U196pYZ7C32RHDCWvwWDmQV+ZYxQm3RT
rpqlctUvkhCWGNcfs7Np/by9GhYAwmeMdWFACNrW1MGyMrEZKh0KahoEpvXq2Sg5fpblIPYA1Jla
zU6LjXkRwsrcDnEKrndNsfs0/ctMtodean/EmeitshXcXhfrK+1hqeM1DEIuqDk2rhCXIM7WY2mO
J2U17SiJHm9DsWL0HRQdillQBm+2uFv8WK2/zO1JEOPTvLZhUn1dp19j/Pk2HDPYxEtAgkiWSggd
qE+2lKOiyh16HSc/PkO1+0QoUBO/uYsgEHSGsh+3QYhpJDtE6hs2SCzM06ILYQcqezn9vmwcM2d+
Lby9DSgegqiS5vyI0NUmxt2G2xFB+rJuXouSahOLJ8XgEb2/5bOoEAZjdyA+tURScdAoyxjBeirM
VpYct251xDq1R0Ktfb8JTqWUTjL8FLXNnkdO4MTwuXtUOpBuGmFN5BLuvkpH15iCJjska8M5azwQ
yum2TV0bWWFgGzUwkOE8W3alfuOYHwnxbuwfLRM0y3lZChE8RgJiSsMvfOPptbC7L6SF3nIF/zYc
w7Ff7RsVcHZzFrWr2eCaNCJnaVwDL9I1nWxoLMUtL1Jn2PkVGPn7PiQchWYEPR7yCGrkKFLqpq+3
V/O+qdHAa14CiyiUeojTpZYzy2UCmlKYgQI1oBKEdRFhcOid4Q7jN63TPg+/ycDFeuBlIhlO6gqY
Wtpad6JuaUVyzIbWz7vvWXESWsUfrXAwvgybd3udzI3cLZMY6m4jZbPtE30A2lyCgOMlw+V1G4Bp
6TsA4lB2AOqKCxNlADx/pech8rsc+QlOAP1fvpWFeqFJGoDomTRBTgZU9fvkOID3SECCGBNiMcb+
pXN6sh61o+YQkj9e3M5whSpa+cCVA+143IVUh5Mxx72aQZQglIrJGQZH0R8T+TmOwtsbyHqQXOFQ
vmJShhpcayQI9EkxOT0u4JdVbRK+d0H/VeAxn70rghLL361Lvv5inSQYYE2skuO6epJwv2Lc+bL4
ieqADy/assMsf+AheYVInbWul9W+IyFoljwt66ucPEnN59u7yLTz3aKoUwUipzou5ig+KpBbGWJb
4hWfmAAg8kOC2kBdiZ7w35qpK5YG1qDlk10pKegEvtxeAtPeTAyj4w0Hui36najXJap2I+52qXms
4rsCI/4DOP9Vjr3xYCiPsJZzlC7KCphBe04hsCmv0YNQVb5kpJyrlgdF/r7zDYXVqO3Sj8lx0cdA
moIhN/1tPCUzZ0lMH7TbOSoOU4vMmPUa/iFVnrvsManvtun5f/s4VOCVgrdCzuoZxDvTJZkzW1oe
9f4s8OSfWK81kvIFhYSCnD304q+3LOutrjFL3OkxuCJ/R4FyyO/Ll6FDPDlAGqn8eXtZrJ0Ds7Wm
o+piQRiBOjZpt2xr3MpR2GJuJ8claAx2Jr/cBmGZASCgCSZCvgqcJtdrGjrDmiGwaoWR7s6r6Qrr
CcTFdtk03m0gpisFhTAKEYTfDCIB10hKOw2CVleb/3dfznaQK0d/Vm0yT7se9LMqOhxE1gaikwRP
UJWUleg3aJu1Y4aEjIUnQF+6G/rBs0/aWXW1AHw7k435UMdyeToILF+koi4N+kiyVpqVqdTGvk8X
S/TV5EWt/Kz7wVkVK0YBCznYB0wJj16FrHp3cNH3gBpKjZy2+NiEsmfcNWF66J3Ej4PVV5zmKHT2
4Ig2X7ic+SjYQ1PGYqZokTUiQJtoKMjju3Z4yrcfWu2tqdNMn3MFtN28aJP1EVXZxI5CywKt5xRm
VKQ18jDgRNan1Bnq+E5YZUdAwvP2tjI/mwJJPlQ4cbzfzv5uV+vO0ko5wdLq0pu7h9jgzeOxQnR1
B0Dds+U8rbhotSgszEuZHrrhZWqOqVS7M+8SeUuV02+PPRR10kroYaRDp+DtkZ/Mxq+mUFFQQZ0P
UhMsXWZjNC8v/a55ur2FzC8FRh9QBOggmlAoN2wqCz5PWcbHZEi8fH5Wql+69uUDGOgRQ/c+eGE1
ug2jA8NtVBeotFRpf1FW+aLWfTCshn8bhmkNBlggFbx0oMdALaU1FgEjQMiuWyVYzhvzkEcZx+CI
3b77SCZKYfCEIHHTretjXIylXmsrPpIyqn6xfjIK6bBshyXm3PPMr/IHh5Yj7xRdnBYJdZWxqZ1M
hODpaWl4zbDMqxGx0X9WQ1dgh1lOoCSPzCLh+WvRA1n+hRytg9kzsAs6/7oVBlHyHo26iJMV9Jgd
Oh2OzQzxxcIWtwdD/nrbBJj3FRhdkVCUyf90/lfI5LmYLTxzSaeRcCGUrpiqg56NI0EmM/Wn2b6N
yLaIP4DUW0McIt3sysgKywa15OwBxHSj8MwdGeTBUJu3jm2jDygTHFu5dKTJkUbjkNSe3PE0pXlA
lMezujwy+8aMj4T1s5Hsvv2+VX+VvCZH7oei3J1Vbjpa9fC8kHTCW4BuecExT2Pulyew9xyjMy/b
wj5S/4+069qNI1myX1RAefNatrvZdKJISnwpyIyyvPdfvyc5u2IxmbcTlwsB8zACFJ1ZkeHjnLcP
Rf9+5ysGvUqMIqP2FYMppXKdWFi5/OeyMohk0MvdyQBjVN+WSRsfMw1Y+caxlKKxv/+EDMe0VXTc
gN3HxkdabIIL1owRz64BKVDO8eX/rwhG2dJ0TYZ0XuLjljxucbhOD5uIkJt3U8AjU2CmAQwu68zX
mORBstQtSU8dyEtM05sx5YKV98tXxdPlvRDmc0x4MlMd086Jbd61yXzfpgsYwzSvTvTgsiheoLAX
xSRM2arZtboozhEAg5rlllJeKF6bZ3LlDovRHCW9UHJX3zBxKzgkz+vtJTNeryyzpW7IAgMknbMx
cKp/Lp+Me4kKeiiYYrEtja1fJx3KXRtJMWRVTV4hI7Eh1U2XtJ4Onr7LorhH+bcyBKZDVWeOYgGb
8V+bYKSPdf11FbENc5Vu9+8z3rszZgVd8Ry1fmcJnKn5vsG72rkqeKHc6hrtGKPCRc9hMHWuoaja
bdYtRAl6Mz+A17H+ao8DqGOXOl9GL3f0MfZIUna3dUGcl6qoZMABOk04m03+T7+Z+W9kKvGfDKh3
vzfguh5AJ1yLfiW15GwsgzDGVIFgjNiMZdzo4mJUQPgWH837OViOLZAPi6v51wx6OywM3MmCaT2u
Hu3EMS8e5H11DX53jHFgvqtv0QIGml4Xa4dGVCThdZGwsfl2Mubdz7KytIaCpHXwDQcsO31EHs2z
7hrRK+LPbR6On9FcNHJMmkIiimee/0SwVw8GvfgIbp2g7bJg+kxGhS3UvxKYt2GYq9ORGdHTPDvg
Nki0eUt9YIM70eRgIfHyQ+RrMAWIBUMsyDLZiN1MS2OyamhwfzLvpzOdI6qv7e/Vs+mPYX1ODpiq
ND1R856bqmKHBK4NA2e6ZTCHnEoFMvONnKRm9bAL65LG66XEpVjXrRHl603Rpu4sqqZyVRMlaWzP
2HCorEu15LVfExN3a0kIS8sfm3qvqsf4My0sTJv9FcO41WYGm88cI7QajcnNFPI027/XRQRVzDVy
6KrL6MBgzoftYVmDZMogbkXqrdnuMnhJ0/mZKJbnPjGsrANWAbuOFph130c6pSybuQ6NPKVPJVCn
UMl4sDqvzdzhZAG6AimrFawi4DOhVCY4lRSzUxea7/cB0P7PFMaIEpyOfvKFjpNIQkBrboq0PycT
pkq6TGTSI2ocfNDMpIAOs79O3uzHbnwlhijmOUCMKgCwz6K8XWzaN64zoLNm2EhTq6+suHnKayHe
Al8GTD4aLZTZmnljtiF1+iZpJprrdkATP4CC/yx+2gqoPIBTEyrfRbBaIomM252UzFGrSSUnlXTR
PAKDzRIRc3GrJzjP/52KzfumnqjDtk7JCVh1X1MrfdqWpHSXrfjR58q9koE7xB6SKSyGtvUbpTnn
mSqc9hQclN1FyiYUETGdQU4FMNBO5WtOk/1MnovOrbGGV0XW1+23wFKLZDIPUbd7NDgWGBVb/4bZ
d1DB2H4jna3r9RvmrPAoiC9aqxGJZF5hbo69JPfIQLLG9sAO4SfZneBUPCO2/5z0J+wSKXnConVZ
Q0mzY3lVHGkVOH1Jr/vQRNke8XsoZi/5uKSE+sReJhOgWEkpNeVCVejWUVwQo0+g0wFsVHmtHpfG
21bPdvsjOMjQwhatg/A80F42E7GsFtoGqZWh2aYk3qTc5dbixgZxF9FsHi9P2QtiApVmahTQYY4Q
1B4l5/tCIj0LqvauW0ThJbUjbHi5l8TYGaevpE0HoAUs5/zHvFdCxbeeQS1KN7A8Ehn39i/Zl7Aw
KtyM59YW9qIZg7PJKmrwBYpylbqFat+fOwmF9xwhZ008O0s1d9big+NUkSyVLgCQI23QXEUTQQKY
AjVmG94VKFS61kCAOyVpXHgkTovfTlFMursk8nRdyPL8tZf0YXHN0bJL14kNdfSqqYobtzT7jGCd
diPogIAzaA1aIIQE+WDHJIAPmR0/S2x4XFnVGsCVY/61xX8z6aoushETgiBqwGRJGfvt3GX/KPoC
IK0GpErhuFWLdBg7s//RL6vWhmkWl361tq3tjZNWv1BGlcyt5KGPKoAMPcp96WAJZUHz0Y3NsjPc
erFAc2o1gKTra2V5LLoMlag0VfNvadtQ9HRgByX+AoCRxSVDOcCzDFMVLqO+DIFemDpA9+18Rqln
lfKgzM3FwJq8aUhAMCu7JOqMDBpjlsPgp3Ol1h6GwAd0fqzG6NysLKT7AhibdyU6G/cLmNnSYNOQ
VLgCO8R7LhboEQAZgAY/kILf26EpTWZdLiwH4Jr6aQbDhAdk2TCl+PC649KSYn5bePWV5P/3cDAw
R3vRynvRFXGIvbZrcgIIQvvHhpuuI/urYfpDkBzkQxYtAqPLs0F7gYwnUcwVOa1CkOjnX8yx8joS
5gAgGQUei/cm9mIY7zEsypQYtY7CH1YUmml8jHviYZVLMJQhcFJsTJ9SYoEamMSngshfxhGsxp1w
55LeyAUTxwbBTSUNGEmDiTMUn8LGxX5zSM/xw+oPYOcUxtwicczNWUZb5026mUhrZa87YjDydrmf
4eRhSSJRLsb7TDsbyjZ+YS0lyOqTUye9xPUXjKq5liN6X9znJaPpSvlpTLyw9zpuTxXZmnbBmMG6
Rgm5A63EbEyBvP3MkkX0lnnXByjSv8IY14dWzWZttOQYr3jMGnYi0igGp9HRud8C8XoRN3XYy2Mc
oC0lWjWoiCekqz6gAK/TAfUVbO5Bpi8qDwilMT4P1BZYzpzb9CQRfzhqh9hPPcT0gAGGvOo69gSW
kfe+dqdjXVusx3LjDBhCTjFWEQzH8r6SXfOrdW26xh87TAL7Rv3EKC3mEOAbAKsC7DJ2FS2rytQq
bAQv5XawwUI4XcugfMBi96fO9lcOa/XlHs+s02E7pIN9nxwpA27sO95yP35TwyJw7kTGnvfY6Ha8
gTF1RYXdf/8OknYG30migGirSTEfnAeylT9ks+ijicQwGtms3arWE9JLqT3WDfjkGl/aRA0x7ptW
wY5Ah7qwX8f4raIHOXhPDQfJN8/eOkQ56YMxjVeNOrrWPPqXPxbXa+3E0Ve/yxTG0rEkW5KTU2Ok
rqWP3mI2rlkq3iKqTnNvD6oH/CBM3KivxYmdpFyaq6TuS3iULWzlP/LmLyLqFF7MTLepod1AgQNo
3/vDaIAj7OpGwWHIl0lTvNSYr0ys1aupp2vndRTx8HFzHswuYskJJDhAw2Gsxprkc5fDLofGw+TL
AQK0g3zsrwF7cpVTaiRf9YsXO/7vqZFocPMmlwXFUdZRWlqCFzY6AHkd0aRVHsgYXlYNronaCWE1
EbDvpO+RjpMSbCNlfUDJXmAG6f2wEcD+HIz2dUnayhZNctYTOVBQiTlEiojg7PJJuKq3Ownj+RW0
tQHrCsM3gOAsfSbGcVUPl0Vw39FOBL3MnXZrWfG/2S+AhPy6ThDonytAQVebyIpzq7z7S6On3YlS
STOtioTv4vSrekZslnkJDfE3Yyl93cqfUXJEr8TprpJswNqsUfUCzeDWt/c/gXloSlKZi15W6H1c
l0+UoaJd3Lx1tysnUDVPB4kuiF3mQ3/1mS40xiCwB6LB2Ouv9Nq7s5NKTo3Swsr2FgMrM7satmOW
ZwIHxld8C1zqwGT6CDlV5WOX5lOHouX0MBsPVi9kp+HqPSr12GgxMH7FTjl2dqmPo5TGx2/rqTtu
x/FxOkyyi7RVAeD16qtuLLvWnfkFpv/uU3f4lpRZjP7Iampqm0HXC52HsvopS+HUP15+DdwHtxPB
6EdbmdKqaJjirAfLa0kbDMM51kXc3zwAi32Ox26oTRoqkWlFx+Re1tXFTAwFv419YF3flmc6rXcH
rPKDcrx8OG59ZJeCsdSoKlnN1F6B8WBS2mo9WA7qsf2l3W+n/qxCoGi6UnSbjJexloQAZB5DObm+
Rus6B3MmHaaiFwxNcSOPt4/GNjTNEfuEhYNSKCn/ZAtqDTGwM66c+hq9+M+8MKB86Jg5BL4fq//2
tOlpVq7OUQNUsdzdgnbgM99oJ4FR8lRD0UTR0Xavvq0eZWFNQv1OBw+rFBVBcS1aQubrxE4eo/FT
PWCZP3GwhVwaRz1u7pJRDxorOzuF7da9lLmS0QVAWm3dxdaCRFXPllT9cOQ1uHxyKuiDS939EPqV
dxayysYGDRn8kG67GeqjXN5aVTTb3/9/UphQWB+BaOTkMJFLalRXsakWkdl0tquAxwesxFIZXpbH
Ncm7UzFPoLGnLsWoJQIFWfZXJ/cn0Voy95H9lYCtnvf3phqptZYLYsepuZZit8YSb+9fPgQ/ydzJ
YCKqcpPn2Cxq7D6d9FN+gAf3kqf6SOkz46AWKILoQExs1atG02RmQk6rc7aN3EXn1m0kwUMWCWEi
q8FJexMVYaSU9Y2D8cD0mC2CyOryp8fU6PsPYyn9NGQNMhSyvnTOlSVCe/iIckaD6d1XoWfcvZh6
SrthM3AGfwiX0PxjhMrX7TAhkqeEAppH+b5kvz8DcySsPFHOIrAcH1BotkLWx8bBvhpBjRh7ZAvq
AEfpaQU/LtQQreBJxJ/D/WiAfcAkMVg0kbi8P7CRd1jzX5GJmaQK1348Wk16WOVFUEIUiWHebDUZ
jdObQLZqlud+rcOynz1DEhl6qsYf7N3bYdjt2VhNGy2ly2PK7eQTyk3l6b55q3kl+tmfKjTshDEP
WM/moicThHXW5NtS/NQPqzculWh+RHQo5u0W2abPWg6PP3tzUHynta/e13/poYoNB0Vgy/lhFDYZ
bdAaAarjtTm8ewC5luVDSX1lmXjoNgUYvtQpvwy4w/Pz2AcUIb64rgXvmuuodlKZM8ryWhtyhXet
dN80JzTjl7r3OxEdO1cJHQxYAH1ZQ/GBsR6SLq2kosvVnXTKnFA3aWNGsA4qkkH/fnd/8Wg3JE83
IN/Ez7Pj1Tr6KoLpL25stjsGE14MelE6iJkQzsQ/JmRaSn3VpEeAWKxx7V72UvRZfnhQO1FMAGE3
OUyCDFEYEkEhNI/mkFKviXB9uSMHmFX6+2UYK9TZDbAnRkkCccyr2TtsUX3M0HEXcyuKPhBjiVZ5
aJoixc7xND9vXdRlz6saXL41gQh24msD5TjAmR1os9KHelm6Bco+GRHUS3jQMEhIDYx2OdiQc9hK
Z4eGYJYVFcbYgFQ8HCtwHHQ/DcBiSV7rr6lLsAMFso8ov+2fhVkrdeYfNeNNOPPFUhvpFlqj1NRu
IbwkNbUa+mmzX4dVZPzeHi7fKd8wOZR3xsF2mfb697uHpVoDlq9GPN7Y8ibssoFZ66ftz2nU+hut
MkSNVyte/iwQS634x3O+iWUem1zE2qaWGFoaQZ6qal91FfMoJgZgHLeO/UQK1PqoGj+X/HhZME+H
bEV1AAhKWZlZygxNR1d7Ji0iAbzuLGzjkz58wlTZ2CDHvjCMPUAt35uqjlhKq2nY8UnqW1k69PId
EU0J8+K1nQiWMqgbid07DQboMIPiwmi5oiUV7jW9nUFnnHBaw29YNFIvmq9Ked3VT6MI6ZDnm/Zn
YHxTnAGhoHQKcoqN8bigGo5B+GAmZ1tE3iC6LCZ+1mOCicyBTuSVf2zQMq6i8Ij3ZvcnYfxfZVcw
TCOgzHrM38iRHVkhNRb57JZ2lAESRsyVSM0A+3z2Iun3271ak2QDWHnQCI9bjC3oN+t6p07XIzAj
q87rkfxefjVcK7GXxzzXbZGLcVzr9GQZ5pWWd9d2W1xrw9a7+ToG5fxlU2S/xuZSG0tAb0FTb/yn
NsGWpaU3cjUJ3Cc3ydv/HMZ/lrGq9U2LBDw5SqPbHbEWFlWWW48enezE/569yxcgeg+MWQaRdS1V
Gj5xWt2MiRIWvelPvagoKrxmxnQgn7SmJIPpsB9lbw3mG0rB3D07Xg6e8OOcugU2mlNRxC14IOwu
wLKRoeuqVDqO2QOIwUBkJy8/L9+f4LGzHTfJsbrVaBGIJqOZXsst6YB4NXwr1aXwBiv5jFPb6YfB
2JZEaoGTSBLpON//Oz5K7iVPvpUbt/dRQAmwjfu8fL98RMGTZLFlsjWpFAuNxJOi/Vm0IGues+Hn
oKN6E23C9yj6ZIzJkchgjA0mBU7p7FNKXWQSh8ZyUYLIjzEilPyW+LKoFiwSyhid0bbHYu1gSJVU
d5VecyVRY5YbsO4/HGNn0llxtlSZ6MO2I83fDkrp/ksQsR4GUY4uMiMGY0YKsiwEO+AARUk82hsj
j8qX1KNhT3FK7oXRuMBPsDWBcZA0e7bwus2X8geVNx2qK63xTJeCvlSeIYLpEb06xpxYAG4yTKMA
fJ3ShWoepSA+ptsJ+qdWJW0QyVhAz6cLf8xNpvZQaVqNsOpfTiZgeWqudtP6xomSgunExXb45ef2
Hz7em0jGJFtD3pBaqoto9raQHIaH2pMwKdMe42ciHLLn2/83YcxNggwZY3ZgMzzJ/Xmw7p3Zt0QN
VG6RaneH7Hx4MS1diU2S9KRGyXCC05SDPIh9y5PyBycqsRksnMjhvmhsOBqIUoEdy/JB9UaldZs+
obD8Avy8Q31CufTGeuwR+hMP9xgqggE+biEQTKZ/JTKGa06WVTfnnCZXc6A/OXSIeQDfQh1hnBMm
BZNVADKz7hrvUUWLMwd+lSBc49rp3S9grBjRuh40Eo10NM018Ust/Sceq94dMSnkGgpADWpfT7LD
ZW2l+v8hXtsJZexamWzVYGPe/zQDgrjL71dQcOGGjcw1hXgovNRqf8XMW9xIgarPv1cse5S1FVFi
CC4CrMyJGAhF+sO8wc2hvO4K7rKWr4flt11+vXxt/DcB9Bis8WDnCfxB7+NcdB6Tfpy1IsJ4xOSr
GG2tPV1yxzD/SquPyck6CiRyj7STSI34LrJONzg3TOtoYNqtvyReeU/AApI8Ub0cPMyhP26CJyE8
I/MkplRB2xY48yf7Jf8xnbUDkCG8tnbbM3IitC1EWHTcFSUUBbH6qYISAVAv74+4JsawEUNKo/qP
Bt6+xLc1Nz1PqEFSqnU6+PepFGwnkTGfjiETfehQVJB00ECDca57vPzZuJ7urwCH7SwlBHOMLSDj
Tn02nJ28ccnSHeJJDdpBCEnB9QU7WUxujDouJkPaJYsMt8AQQaRTrbwuH22/C1Zf/jqDoUuklqLz
Me+A5I0zFwl6gWbhRMOyYPLDKq+mXHXLWr2/fJd8/UBpBhNkdEPVZA6I0pgjS0ClPWErrz8MNLvy
BhA+b51rfpvP6kG8r8O9051I5nzV2owDmQAwXctRsfyO9aBfBa0SfnK1k8G87MIpG2dM8c7MJTCj
/FBHs+TqX6vVA+6e17mqmz5Iv8nz5dvkWv6dVOZ1O3VsmCTtMaYRox6wHEun8mz9YatzN7Z1gZvh
DssBVBXAeyCT1s3X2ubOeuH/EaMocUZM5Mc/pMotgOFE5zXG7+pdXnhJAQ+rBDIALkVvnG/H3mSz
8YsSzxXpFFs6qvf6ia7jxnfYQjhbESX3cY6irJVaqQ8u1UEZD2hV6DzYjJtTlxHMtys25Z1EDprK
9GJg76/bAOjVtvbUzg4WuxK0CDhqirVHIPdg8xF/2NJeOQ9ZMtRGGhk0PJO+NPK1U3ymBgwpWGsG
VQ1WLW36K3YfcdJXJ2n6AbMoT3MQn9JTPQXmgDSBLnN0EfGt8RNe751IJj5J1zRbqnpGH/Fb+5Td
YZ3HH66yJDSuAf2FdFkZfNESMMfRvhPJfL8NTFB6D+5xtLX/McqDJhohEv37jJfDenE2OQV8zoBs
tbYc17SEU9gcHQTohKzpGE2VbUD9v/9ShbHMmDBp6BQ2NvEWfztrYGGWbtL7NKJGpb7DeGIRyFeV
l0SX7Qov/3knm/GpVrEpWM+lPSTjtadNAnK9RfqtjLC5iYSpArXAzHPbi2N7wCNoT+XNwFGz41q4
arChM6FFW4FiQ+cRYReY+/Xebpb1QXoh9bZloS2R6Rv659ohnQfv8g1yH/NOBONzZNJObT6iBVFq
aunKC/mpgBhcboWLv3xBmoX5V0CI6iwHjg4Y+S1p6xhsia97CLbuxt+doPXlXwuM8fCSvSADCz5z
OkvFnjZwM5CXM6qZqWudUE+QkiNWEJYlWkSIEhzXBpV4E8HYqdWoqiXTwEYik9xX0h+UR7YHUKqs
AHmlFkzO8aISA2OpMj47HNsHhLZUGpzJaaCA2CSse4whNpVLghyTCHKome56LH0S/teczBhawZIA
wBxNkGya7EB90+ZtnM9zeiImpkfGWE3CISWKQBN5rhNiMOIOpCHKNcWq4pLlVjKpKWoZSkiA/RSk
gXNjfh192Y9/Zi8iWjLu69rJY0KhOanXbKURXlUAzxFlvOzlsvbxppffnYhRv3yIpRIQeKjOnOwT
Vn1OvZsGth+HFJeg9LNDjXrGZypsIFJA2w18wuBLUhl7jI3PlBiZkUXa7fINi7yRYrkD7PDqF0F2
aCJhKkWN7AeruBPIGGGitbI256gFDf7kp4fmtpPAaqjeldGAvSZyh7P+yv3xMJ8S3RWRUPHV5k06
u+BkaWQAcSbaIKpakKgHpOsE3HSZvLSzIwV21spP1rhuB7kuqwUkgWn3Q990sLcsWB5KXS3ppeu0
bESVcO5TRXCEJitGr8H6xUQTXTGsgBZCtd+8xmOlk6EYp+gOXeBEyQ81VA+OLyos8WUCTgSsIAZG
bEzm04OxoBmVES3R4dcIHcMuauLnmBsKqz8ULggu+rcILojn/cFA8lck8/E3UNBNSGjTU1bUp978
J+/BdZeMd8pkXyWLFcWLcRA8K05tB+zJf0Wy6BvGahjYsEb5TCd4RKn82CZJ5mVO27tbN97kqd25
29ACrEyWQeg2xw/WWj0JfgTXnznYDwCsCtBbPoyEl2DBw3xoioJF/1TfaL6Ct60f0bq9xUC4c0K7
8/pT0eJOJvN5Z3Ne48JEAQ3sWiR7+QQqHvzk25GYT5lMmWwNHVDxYnTY2qttfCSOIK3mess3ER82
9tq1WBa6VFzWT01zMtawnw7NXLq2/fXyB+J9H8w42DLAJYGezypJugxVPzfg9Yvlr4nhzfbgztuX
yzI4BQmMH9MNKRtwQWCnY8KLWo2LvsP36AwpVFfg6sjO1zltvdwSQupwz/Mmiw09LSvdGnXJDSBt
bIBoyINC8qaf3SE/2og+R1SUHgFMINoupidgTTvK8aiAAH4UEQAzrFy02B2dixWtQnU5xkukImW2
N29CAVfNz/UAgKvl8fKl/gcjBqoXfD4dTBRM5QXr7domdejEyqdXVOmw+xl/XRu3/macimCGuniN
sAvGN2NvQpngwyydXto0FHHlSD4poe4ND5LsJqH2ZfEoJd9wrfxRAjoztgj7fTTQYC8ZOFAGKhYO
st3XC9mlunXqkI70XXzswjHAfjra3arkTgBMolus68/PBD57eVTVdvJiy5gMaUR/sVCfZpJjTEFU
zeU9jL0ExvfVFoAxSg2d2dkzI/2PCoSdJFS/674VoSn8orqNJ2aR5iaDe6lMMj3WXWo6dNBTOpCb
7awc9GMfbp51es0FReEqV2N2X40xxq2qbHM+oW8aP2YqUpr4lAfgsEChPAVZNlBoRt8M5asyTH1h
xMUzBtjpclDjBXy9zGKHTdIitxgmSMEbaIAtG2txuZvckoii5xreFGUv4pFk/vWCOhhgpqYF0DIm
mk02p6s6GeXJNkA2CsAdcGk9Tp4cgjX4WZhqcx4FhUZTVWAN0rl55nrLRdaBMQdsGDsHnakdAUMM
V+s8WtdLUPvihgDH0gHYAAZHQbEXoBNMNiAr0lovOoa9lsk+S3HxnSSPspaH2Oa8sYclWJYy9qpZ
RD8rEstc6hDb0zSNdhHp0XIuMH6tRVKkHkSlc17dFwvRQCpDbRLtaXafcTPUpKusMon6IL9pU0++
zkILCf9v+Zvi9Xf2z8Yr/jEEPphnyiEVGaOBD4nVV8bSZK1h6higIycUtI8UWqGNSO1ZAeUlWH6A
2/dxFM1n8Hiu38lkbA+AkQGiGUPm4AN6AHt6ae21UX2fhZhEgU3dAuV6lLz5WTtO3wWui6u0uiYr
/yJUsa5rLXuyAYgHoMwgtKHIFbp5bn0FfeTOc76DmY98AioAs+ZvEhm/JSVlKRsUHLRVURFwvFX+
B41CwbGoEjIOCkJMitUJNAegdr93GDmw4nU1BqRsamPFbYxqz/hCUzspqs+UNxSps8i6Xhb5oZeV
K5WZ5SZEAlUSdDAFqnsUMw1DYMAsAgTxK/ip0K5ypWIZVwWVqKJjL/f9QZVibIxsy5JIvZ+gO9jy
DJcrDB8je26+6AfxwDhfW3cSGW3NtX4xywkF4AG91jmQ3Dwg90WYv8K7LyfAQ7mdJ/nJ42dKp/Be
b2dlvOVqK0qjarjh9UST0+UwuVrkoPuZBLNrC74n18zthDHWvCN6n6lZgtbkMmiLjwmPDWvVS0oH
NfN6vldT1fLUrSeNSx1CZG5pvgSX1ZjjsFEyUylcAwzhh/EcLKQsU2tjON+elcNQtn42T76UtbcN
Zj8qR/aUNHu6LFLlOOp3Mplza705pzMAdaM2sNFto6zwJLK/Fz7CrumQetpJ94sf1DwA4dj6PWP6
vECjiPjCcgQn83r3S5g33CmlmcdWUkfrCRtFN43fHEuM85eeERiR9IUWEKtg+BQY0l4u2xDT5Kl2
4krHaiiddUGXGEzX3nACdwFqX61g6pwHWQBpKC9Tnmtw+zD5Suu0mzzYNUEQv5wpFfCv9XWpJBNw
vfJ6jBCEojKlNv5Ioic1PQZnlA7HOpnR5ueH8Z/pIF3r353rGsOHYHzCVZrXohUqag5YS7wXSw3Y
LnTvY3Nq1MkCcL2BzkN5P4yx26qArewTwYvl1dXenZCxhd3SKli8NejaDJB7UOF4hSpKj+qvFfS5
wA0SCBQdjbGESj9u8VZDXq43pzj9hR1x1wE95STy0lw7gEo2JS9FeYDl1KvnDpNBGsWHMQcJcMXF
Lah0wfhpRnKzuBLZnlW7ESgm1w5gEUJHiwwlI51x04pUG3aXoISeqGd0PjBa1U3+ZVvD810KaHzA
xgpYZpmtN07qUEyShMHKPOlcTV9vAT0o0nr6M1n1A6AOJoPwB6Ui5huZ8Zxl9TAAIPUWmyoeQHaP
E2ays0MeiscNeeVzDF8owF2XNWTGLO2JrWftMMt6GWXH9gYcIUAvhjfuvMlLbuj+0fCIMR0w9wkU
kXeRe7HMt7KyUS/WfAIDJ/qW49y5lYjBnhsXqzr6RuhywBl9ANAfoCnN5Bjheo/VgB+9V8MoxqF9
S+40jwLQih4XT//2Ahnrr1urJrVDhi569qBpXbBJbVSJHCxPyD6iYIRYI5DblgroWJ0K46QfOwrn
UxwvqznPj+2EsHWw2J67olwR8MZd4SpzaNd3dfZrmX6k0s/Lknh6IMOHmECxQdjwYUJsLex2TlKM
u0rnaf1pm4JmHve64KJMR7XBeihr7225nCIMzXUgwZlF91Cn9Y+mssNSn8PLx+CZO/QLMUGBjS8A
gdOfsXMZOhlVEk/Yjl6V9k+yVsdBK/Oo6O0tbJz8Rz8TEzCrpXS4LJZ7up1Y1lSUSZM5DaoFOtKe
3PmTOMBzzoLLQrifaCeEiWGtBuiHMlo6p2x+MEBTMGkCu831gvvbYwI4OVYHneigWElGz7wnX3oX
QMOREWhYkUZxrhK2rPkSHVBrgzQQXF9s4aPol3rTTWTqyi2gTG+Un0vtZ8/LKTn0tyCWRylbWFvm
mXXZQZJuwR0aiJ3eq8imoVCem6Ue0mXP5Wx64G1uDqMvRcojJgMEd0r/NdaJwJyjMyYboABT6Ufd
KeTQWCgL0MSD2O1L1jZBYU5/xqFxu1z1L+sHv+yxk8Uov6JXFmgKKx20iNgk+qKgWd4dpJsGq6TV
lzokYT24n2iXg17i7XzMbaLhZakpJWBx4pM1PFWDYGmfp/SKogCIE7yVJlob7++v6SkQ3ED3me1b
e/ieS4JL430fxEbgTbN1lTaRmX8/z9IkGUyKAvQtUTVf0671vPdiRTBHxv04GIK3cAQTFQS2ipln
Zhcb7UheUwP7NH1dHrJQCiZUThd0qmvFFZf5uEGFooFRWacAfojf35/OnLfcweYVzUek2yHcQi2k
mOWm356bq/LY372m24LAifvJdkKZloadG0m5YaDtVPWJb5Y/um5wL2v6awGPfVX7czFRS90rddqa
OJd6H3uGOwbNkfxYfMnVnqWb6pCfrZvhDy0nlA+EkkaHImQi7hl1gC+jJA3jxbrLivSK0a0tGm6Z
7qXb+M2py4fLh+T5/l0Uw+7ojWo9ap1lY29ZUYeHPHea772kArZEWqzhtObxGljWJhmCu+W5MhVR
NaJrEBdgIJFRmSEpdUNH4WCVbBd37GYmWjOSaKGTJ0aTsXFvwRKDwon5groiNVnfg34hnR6TwuvU
W2UThBy8p70XwYQcvZxMywwIjtCQ7PSMcogTxksxHAylbUNij51AHteZ7QVSpdnZejuVZm2SAJw2
hTT7L0BebvvVgZYOy9D+IjK93MBa0yleAYD7MLPE2EZtNVInUze08e5Nw7V+oTPyyt06dK59W9zo
IQXk/u+Vci+S0Y64nvNmmlDa6srvknGatVAFDp1TRmYxCkTxnhj4LG2aQSKHtBlRWFAFjWGypCd9
qbCr81sXqSDXJO8lMCF8S9LYsDNCy5EgqQhz7EXIkpsCYpQyt1DaW+e3aEjvP3y0v8dim8x9nsht
YYCnIjmPf2zQW6IxIWFktHPp3G0D5gOvF2Ldce/SMExHAZqqgnzrvWbGJYm3qoemYE7H69rBVUVQ
YtzHZjjACUaDDpNAjC72tVqNDsEurF3VngxYh052HRSKNv+yAnKLXhjG/iuIUYtxNJ1OmqGBGebc
tSsgZHrmLXqPB0mwPcC1UDtBjHYMCchwbBP6Z2JartFeWnwW4WmomWMd2dtpMB73/sNgaqpU6waO
TI+2xLfCDQi3To4qA/HMq/pB2BnjKgICEORhGkCd2c5Y1ybVpBUNidRIuqXQH63n3GxRDGQn9Kkx
aC6il+I/MjB2oSP2igbGnFCqnRbIKjhhcl4RcPc3TdheJ358KI/TD4COIywV1TR4Xw6kKfBdKtbn
FXbHsVy7hWDVTzoaK/CCtwSsFQ5AaiuRKvI+3l4O86rqqapMOQNZPIAyX6HvAZJ507+icUt+L0gk
eIcC1QFoZC0b6cuHJ2xr7SBjnfhY62FquVJ51wvZnnkHAnQZ5nsRayN9Zr6VYdTDZEmadLQfh2//
YnAqX/SHBIAWYvhgnsWge0WvyCy6w3bY5VYqHVUGrdrWyU/GWt3Wi+I5OtqIxBF8KZ7W07IaZmxQ
TfkwSNwssdbHm4bqeBm7agdGEuXbZbPEOwxCbCQRig3oWZMxf/VK0iomGPWKiepmk+LK1QOxVuAq
iAAIqX1jLcZeEmP/nDnN6kJvAXG/Agbke5etnklGV20enOYpnf9cPhfv5gBqj2FoAMti5ouR1q3W
/5B2Zctx48ryixjBfXkl2exuqltq7bJfGJI95r7v/Pqb0NyxKAiHmOMzMW+O6BLAQqFQlZXZVMUM
ZqTGnO4jvX5JRB77EtMEZilQnjYBgKL9wFAgOiNLOqZ6ZN0u6xdNPGyvgYXlAO+7YYgiyHEAIqHc
Oge7UiFIKZFfJm354FI85y/5kcypR+fiD8gbSRkNdTSo0JHh+M8hfZjlRs9IJU1D0MnOQnyca05q
RK6eLz6wMkG2dJVoymXZhqaBO9BUA6eLd1pxKMtrQ4U+T7wTQf6a8uiHmLmtqeKqQqaJt92XPRzn
ASI32EPyipQxpi5cqxfdJcyvuWclXCweK9xhrA3qrpaJGjx9MSZmVzWqYGAXkaxbpasXkRfx5q54
RqiXKkjmtUyuYcRSdpl2MqTbuNltOx85+PSnWq+DeudESRQnsWSBYk4dnbT6S9JvpOnUldJu4M0d
MlNLC9MfqGbg4SiK1GE1FTUXpZmklpGLOdUcXaz8jBvwTu9tjO1Mr0SMkAeJZtYY1lapPCmce7kD
7BhAtCvtRnsZr5v79Ba5zC5/MW+Gp+m6vk8eeeTNrHi7MkoTw8lBZ2o63gdHS38MlCs9y0Eitm/T
h+2vx4pNwH9BPVWFqKRGyxJ2k1BkSgzwtS51b3kEAK/OhfSTr0J7CPo9wGMpuJt0OiUTglpIhBhD
lOKtcV+mh/kX6f1AdeNhuZX84Ma8aWpHeR/T5iVKzOWZBl4EMiqhGED8HEc6SU/aWAAMTCz/iqvz
svz3cQpFVhERAyMLkkYX16JiFiu1AGowOWoeIT1U9tGh2XOHQBjrgNqnRKg0AEYCR/LndUCNLLC6
RQA4z0TfPWpdQ7Zrfzlo1xiqL8Xr8Fu3Byv2f+8cGD3Af5jYRAmUvrjyvIyWSAX+KRRnD/Oq3xNj
5tSAWFcXklg8fwnoGmMV1GWSJ5ncWArkegavfMXz4IDpJ9v8QdwhBHhi29tZAeSTNbLPq3ulnxo1
nkRYsw5GbwPoaWUOeRdPBxBfafnetMfB5meCjM/3ySwJ0yuzWZbXjSqNGFzL7lPlrhh5CQDPAOXn
rdg0iUGEPdQz1jXO0BclGCD9lDeumAHyLAOewcNXMS6XT6uiUsJwzgX03GFUkYsHYcyugtl0svAn
55vxzFBBH4+FuS2IpNjsTxCkbPeLaCMRaHK72hEKEDD1F8gQbZHbSCFpExW4sEA4pYhYi/BI7eqC
coNeFxNwzw34G0dbj7+X+mWM7rLwKEeXarGNgvMmZ9ymMGkSWBNQgBo94hjLtdosM+ZQZOmbkXzT
QPUQ5Amm63tb4DFYM66YT7Yor6zDrO2zHLOOXXUrhdc5GEFQyNaBmtj+gjw71DbKelkjBEOaKM0j
O4yO6XCLm83JGpVjiJXDmQiTkGZHom1ZNC6jNMJhrkVgQcQ42hcDVLj0B7lVHXMSbKR8B1lsTsoi
vVRD+RwBeqhbrY3m8257vczDiGl63Kdo6Zg0dEM2I2MOArRoJ+WvJX3Jck6nhfn7gDWD5wptYLR2
PkeTsa6mThxxIKZOs5fpJua1cpgnDpV/C79NRL+olE4RhGky9Dn0SxUMiN1Apr7sohN50Zhnh4r9
Y21h+LrFhFLjgmBStg0PSDrfAp5Y27cP3W3hgx+KY5SRjJikq/HP2qjNk0pI0DSQxvDbIHTG/L6b
T7L4lwX9+Gy+hCNP6om3RPLvq8g/RMY4hglIJrPqdhp8FXSa2sgpy7P94WNJ1PmSjEadE60CHUf4
0lWpLWrf/8ChMYMqopdMOhmUAXXoh0JXoIMkBfXPuQ00B7wmPGI35t2M5gLwMwiAgPxR3qClgh7P
gFWhWA0VEYgDFTf5ebBJ/xDlfq87c2uFrMC0tkj5QlKBLcYo0Xpdfgg3xGJ/Dm8hwnWX/QJR1x53
Suxlt7wOA3uhsiQCJSKTrgblE3HdmLFUgfd7+KHvMXLl1GcyZZJB0Q+z0cnOcnnSPaxbBdXQ3xap
DyhndScYFXhpjeq2agVnUc+L9qLrGNSLeRotzCC8NkanBbUwWqmIuZ1IcYBKxaBHR7Ir4/sCsD6Z
k5Xvtt2TdcbWBqkEYc7axCwCvGH6/rHor0X5KeZVB1hRY22Cyr+LGGxW6D6TwTnTlgtw/9XPoGxX
GsWuCmgZowy7vSbeLtLN0ahIc6glh8JxrhwyLjMdIgg9eYTsvNjFbvLIy+Y4PkLTmaqzKCchYcJs
zMxrxMCOxmKH55OrBdmVNfB6U8yz9+GSNAvakA25rGm4xMLGq8RTpHpLuW8Hb3sbma6hSkimwPxk
fBmel6QUDK0qoX2CyHIrYoR5sTXV/d+MUM6xNGYBgR4QdTXBTVU/a8J1zdPUY7vDx0LowrVYturS
SzJC1Y0APRbofQQYBa8te/TIxBY/uWdHKfRQ8GhHffQLqHHAazNXiwb3cWS3u/yVzN5MB2uXXU1+
8Urq5TzIAQuFjQ/1YZLayE7vJfCXoMXW7kBaqNgLaLoSDzU4P7nOngjaob5Hiax+43H+Md3kwzB9
2JTBiAO9R8gy88VRykMd9W4uvm27CeuaBh09ZmBRa0E5mLrf9GWo9YH4oq6Orp756ahyvJ3pJWsT
1IVmTZWWTuooHJWb+FUHR4Vxh+78ffEk7Zp9wGe8J4kg/UBSUcFU0K5BeYCOGZVqBGVegghMPQv3
ut/vDcPO3qzH+IHMSpq8LgfTJ9f2qMQ0S6fK6DQQGRL8l+KO5wZ0gjaIe1E+kq8KX3D547zMNYJh
AsxDJgGOUiXUIjEWpUABxtcwuEioJ5eDflRtY1+Acow3oM1qJqII/WGNWqGGzQTmBW+lSTRaG5wW
d0oKnW5ldJXFuAvnMrPnCYLyfWfP2rjvmu5YFokzKeCCaqAjr8qc5JJ1NAiuD0mzBhZjukCYa9lU
dEYgHNvGk2Zw1BQ7Ifq1fTJYd8H7tLSook32Zf51mptqFGQkRHqL3kgkqd3FKnsM8kTdw1LEP7at
sRrseM/jcU2g9eSp+Dkn7xWrkQZUPTFVIj6V/nCQ9tX1cuYP9jL3bmWIch3JgqJmXCQAJcyeDh6m
ZgE17NP2alhRZb0YymGKXsznlNDe6MGpUX5p88TJRNgGTFVDeQ79JYlaRDBMSpOqQFZoLSgDLmr9
vL2A9x+ggwgesr8NUCvoCyEvp4E82n3NE54jSD5r+/IiX/1R3xydS5WUMmWoZ77Hl9VrLNCWUJmt
AAOs086AZqx1M/MyRVa3gOC/sR6FsCvRd0mvR1om5YDNz7c9tBNuUeu2gYN0hFftOyHHIqMO/HFu
1hFCB1AFjQr0Ob7wWwoBcB5S2OMr1ZZbZJabLeP9JASYCi6P2x+MlSiuTVHfa44RfBqVTMpXP0J1
diJN9ebOelCjeSd3SmFvm+OtjLo2tRr8L7WI7MqaPDV7MvWdah5mXh+EpBa0E64XRd2cnWKMGoZU
Q18JklOKAaJy+qZXKqiHlLMRVo+6UTo4y7xHLytCoDGCNzUGlxCPKLPGYkIRlGClei13qsEr8KBo
Ug6wgvnBVkbIH7HyemiSmJUZg3dOt+6t5rmzwr3xKqUo7VT329+KmYCs10M+5sqUoQtZrfegDype
Old7+VtXVfyG8pHh596/0CAjzvbluwGOgPgBUhi81z8bTBJJG60RGCYMFofXzbHwUMKcL8mT5he7
6pFHycRyE5AMow2DtzRwndTVoS+dlonJUGCGiZDdE5Gr9siXQmGaASGEBtwt5qXoCl81S6FkiksC
MzGk6cDNuQdbCZdbjG0GsGmiKGyiRfZ584qJcN2NhGGjzENXqsUH8IQanjhHgZ0JhukCiHuZIxBB
SfXDH3gKYvFv29SjXQwxGqNO70scUHkBo/cu/GtBAwYTkDdQjeOcAaZnwkNQHkZ/H1tLfbkgS4IU
82fk0q8eKjAzEPIA8JcAPA32EiTHnPWxHBNIRCBL0KBAvZFaX16ouZIogMoqN9aN5rX77lDtwocF
5DMCl0GEFUbWxsiHXh07JWiMdJRhzDJv8voUS64gczDv7A38WNCXhnQfJXmZQL0YvG8X0HegThtg
qMS0NSeFjBdvoJ29JBxq0u1Hq59KO5YeZWkrq9BcCk3bCFxVeh6bP1vThxEqejRDJJeiKmB2NLab
E1GBNI/Js3Rr3qAqfNDvJs6sx3/YxA+D1GUWlV1dyympR0AvUXZSQjm6IwQa9VG/GrmS0+/j2HR4
RKLzexep+0VThDEJJyDElxtw6LgqqF4ICRPhXqkxlSG735Z970YH4pTcI8D7hNS90wIJHGDoGNM6
vxCYITln3Q1vAh5s8gsZkQ+A8TvyqljcHaZuoDmN2kIDUa4fnIM9qSGnZ+kaL0R/PjV7JbF5lLzM
18R6i6kgmlgiZrgjKcYkfndMff2YHoFLR+WYy6HDusfXlqiQkg5LpVRLiKnjU567li07/T49z99a
b/bSi3AruqRnzhOaZeVfQG+AJkgiT0B6rnGJ5FFfEgD/uhQ6mxnad5FpK6FjJO1uO2ay1re2RDlr
ZOZ6n4KN2m9ruEZ4VSagR5tv8qp25mq/bYu5KgxEYSrPUAk/yOeIGadyns5LH/sL8uVIeM27+nqI
76U6510E5EjTRxDEAv9YoieUJJTRghjwSd8q5P4mbkv9BdTL4i4smvtwMAs/lFGUrLtedBJDqmyM
cQD8MBaSPSXz4uRjmx+2187AXFjgnJVMPBWgQIHX4+fFN3Ldg/oJtVdxr8ZHQsVS77tqZ7aYSoRQ
CR/rxijcfLZIBVoZ8GhBy0rIcaGK8kP5sbiFG+4sR8h23U70xFPq8dosX7/wZ5NUqB2CzEog1Rb5
sjU47eQGwk8zxJxFcOTs5tcw99kQ5baBVmWi0gXkWC4WMGnhVfbO0xmeEkjq3JLSW7KfucRIX/3q
s1kqui7QQUWbOUt87R7UCsWlgEAfQbpHr2BdSex/UZvi7Sj591WWMRetEAjkI1aWvUClHkVo0tsR
rg2ndavMzqN3oRvL5c0B8XaYCrHZVJfWVAMUYQyWaxbDtbXILhAbl+0vyTNDxddMisSua+Axg/FY
YSw3VO+6kAcqYRvBhQw4CbJRevqszerEEAGZ9JP4rolv8vF5qnlPZuJxn0MOcY0PG1Rw06xx7MIS
NlThpJrZLlN4XXTOKugSWlOUkplDZ8gf+1dI/4jjlcjD6vNMUEHKMItIaGcDqJEstAfrWzN+j/K3
7S/O2ihUS1QLBLRgwFCpo4sGFK4H4LP9Jn6M+ses5AR/1hrWv0/+fXVi1GpWgklED0U1HL3MbWM+
hxCT3F4Eo+KEUtZqFdS5NNJEFPSuDQFCTH4Wblvb2gH8jJcILZP8grHo++R7cublBcxbRALEBZQe
CqkLUqeySvQsVou83JvfB2gKt3sltI3z4ojgkxEu3MSOvZcf5qjTuUBlqqsSrdgXJ82LLhh1PKZg
69fdHuzbmIH10xveFcJ2jw+T1DkKJMkqxQa8l6oI7MNg7cW4djkfjxXGV7v4nsGvXMQY6xp6C0IB
tu3iWFyGeyKzuoC5K7BR5/8XE9PkqqWDAyZ6kciBdR74IWofOxMpcp3D4Oh3J6i6euF+8UeXZOT8
siTzo62MUTvYRvoAoBYOsQBIh/RcF9+UiCtexNzCDyM0h4iJtpcwz8Cxzb7qy6CZT/fTbe8VkCAU
oevzBzSIliGDSQRUNmh9ocb7+VQXBSY381BMfdyD1n15Xd9CNeW5C+0Sum9PgKW71reFpw1Idor6
bJ+MUhlUOenztAg5QsmeVBP+llfnI40Zd/wnM2SvV+6YBXmdqmqYQoV5sNsgdcLxvhdASMp5ejMc
45MdKvJWgpxMRm2Zxy6VPTWIn0boY7dj/7R9vHi7RgXgQGvF1ix086hNz2XxpudXYnbs5esaPXQr
cMyOJ6rLeH9+dg4qGI9Ra0K+qkh88XZ5mQbbONT75hAes8UZT6BWPfBI0nhfjArD6SDokE6OMh8T
JbZgof4ZokV4H/BGcnhfjIobfVOXiRnLiW9mv0x0rxXZbnnlcN5aqHDRyKNSqFaV+nUFUtMS6qhD
mL9MTXauYoVzbTKC+9oD6XmfGRQLWmC2KBRUnW0N3jAuHAucHaMJr2bIvUSFFiY+REuuJnF2JaPy
M0n2tn2c0TP+5HI000A/g0UJxT+ke/v0DuR1O5SUnHRvADhHuErzG+vIGx1+F93aCEcGFSfGZCgb
0UIMFPdEHpWgvLCNwh0ZVrZNu7HDB8kpUReESKp4t71g4mlbtqnYIc6JGqhibh5TsCzWkEyRl3qn
gzUo6i7xXNgBV6KAFIe3LFJhpJS1vjY6rFYKpl1THrrel3UIbaJnA/TXYjm4D+xZcLbXyUrsPrko
FUusae4AwppxHHbhnebF/vRcSI75MLzr+aJTDk2Et2DHe27xYhgthqCIEH5Wujw4jk5wGx/SXbmv
CPisdQks0kqgpri9Ut5ZpGJLiMmdKZgkcqPeiPVLLf2Pv0/FFaOOxU4u8Ptp2tqS+n2pOE9H5gLA
emOhqII5XFqjLpSXLCllK/HjKT8No3XsOx6KnoGOwjH/sEFnilouZY1eqwlY2JuT+NTFtu5ngLmD
RzfFA3xs3OI6eFkmMPhy54+YoWxlm0p5LCUK01xshWOCGfcQHhG5oAqcb5qd6uUYcOdVVcml9eXA
rexR2U4kipU1dVirKn4LICYlXiTtPNSzHZe3267HWxkVyMQ57OusUfB8GAV/iI29kKSOJM2cfIf1
Wvr09aiglVRtqSVDnaDyXxzV1wwM+voJ4n5u/DIfeHi2/+ArBlp6mBVDd5RKCrRszHNpAHtk58XX
3Uk6lX75fbkyj6M3ZXb3Sup8cWT3Bx77BzM2gwXvH8PUSRaVfI4mleTGKuYspiGExFk9NsMBfJbt
rtVl8yxYS/YotmVSceIl81MSUh9wvpO+G3XK474GtFwDK2eapK6l/8x0qEw0A8cKM0f5sEKXPpYU
T8JWBb4jN0WvFlKnTEqUw77pvP4JK6ZApQMdSzCMIQKS5a5ScaNOljKSUfVq1J+zVOCam3vefDDz
ilkboa6Yam6HsDcbQK9SW7khjAioY7oh+Nzv1B9EiqSE4EHoxrzFMT10bZjyUKuIxKzKkH6p535H
ZK00DLie9Utw6j0iEdY4ye14qN/i5+3zzttVykGzGGzyUo+BjKQ+SwDrWpwBLmZmBCIGcKegb2l9
gXmWtaYUlYYTMN82L6Au2IfIyQo3xytgCW21RkkYjTebTCrr1zxeaNYRWBunokwTakDsKrjocjDx
p5qr1W8YHN7eQaYNMhOK6pgFcivKZfpAMqI8ixJfaP1au07l0O6Xt20bzJwW4ti/jVDu0U6anqe5
jjLpaXiJBlv9pRP1VahIi82hPP5N5vJHYXNtlXKOISgaQxrDEV9q1/+CzpcBedluZ0DEJd/XbpA5
yDpFc//vNCtYXRIQmQNtCb08EPXJVAALqqGVkh5ROzoOLnEa1EqCh9rV/BLYmfZQnHnE/KxvCaoD
MtajgNxDoWJMOtSY4oxK8xiKZzWHgu/PqvO2PyXbBFgOLLAzQ3aQumDzvsc4SJcn/iRNdq9e1PQR
hFrbNpjuAhL430Yov68FQ+4KfUiglDa4UwRASbyLVVu5VlEeHF4DIlETc1ujvKVRuye3rSAgVcHg
SeLny34y70dtv70y5m2zWhh12HD60sSa29SPtSsJGxhiCq/MRVs2e86xZkbk9R5SR84IswJVrTHF
JHb+Cuo99JNKR3fNo7ETzgFaSrhU3fKep7jJ9Pq1XerQxVKJy21usMQnc68/ITNyiyvzfnFUz/Si
XbbnTUMxL721ReqcKXIizX0ObkP1PHn6PgcNLIktnR0/pCfdViBRz4dDcJyF7gOPchMJcYInggFJ
9eZJkG8WgzMYSr7Ql6yZtOpBwkl07KgsvUgWsNnIC5KvCoOhOmZbg8LRgpPWZ3bUc4YC2RntyhqV
oxsdOKg0tTWPwmHxyOR+EF+RiWxSSe7fUl79ibjB1uKoOKIEhrWYSjwepmhnhVli1zPUzZvJbdq7
CWlYr8Tu9tljf7GP7aSCCnGSfsjxCOnFWyV+FaznmUd/wDNBRRDIbPZZKFboo7XprtH26iy5JbeO
QL7E1tZRQQSDZG0XjwEo0DE2ATpgryckgH+LpivfJs5bmLkmwsQPZQ9NBonp57y1kIai7xJAK6Zl
smP9PqrwbIs5cZFjhD5NdTWPWZxCf7gBBasapZ6o1nYaRrttF2CXQkBoC6EcUCuB1PDzYtIZrKSh
PCPZORCMGPCl+V66nvzRW6Bb9S9APsyAvzJInaqq1AyATElCfhZuZqhr7ABK+ynep6foWtj3gImF
9/WVdeCskxk6Vmap0xUU789FTPLMwJy2T4SgZXgbR1tpbRGvfDJ7hZfAjXHUet4Ws7xzlfXQo20j
mslGOOPuzk7B3rjqH/FYPGq3yV11a1zit+2FsrZ3bYz6nsbcSbW0GMk7rNAsr6L2PhorN4i9bTsk
NtBHbm2H+ox5r3ayAUrbYw16auvKzF+2f5/l/+CDQRdKxf8Q0fnsl1EZ5oOshiCeAZe5fjblO5VX
vmaIGWFQYmWDupgjDVXWsVZS5OBEzEhyMw/cw2/jNw36aahc1N54FT6ZDh4AoKjYXh/z4K2NU1Fk
ngDmxbxGC5nhprTRXj53B+XcWxi8IiSivd3zkBmMQZRP66ULbDIGXXQpRi43hLslucvMB7M7zcGT
Lsh2UN/ElmA3mjeOPI4Atq/8/pYy5ZNJgtKeQDKDSgrtAjxW0sA5Y6zTvdpMmoFJrxYUNCY8elPh
pHRXVnWvy1cjhpaXlAfi4zgmLbwXKUneBwKev7WsOVGTHzBSdpEUzvFiJo3rFVF3s5nHgVykSQLQ
VYTH9Guq24SzLbqHVhB5n8WYtgLsiuOUxOm+nGqQYpB5Rw0UElSUtNQJsvAFmnvgiHuRAKnFjCWU
godD6zVX6sPkjG58kj0oNqY2t+XCakJA7+G3cWrJdQAgLzRN0fYQhe9j91cTL7Y4PDej4BVyd8nE
ypuLZa80Mwc7z/RPMgWMVAhIdnrGop9RV4MYCApD1QNAV3nHOetM71z9PrWrKfjVDHMkyhmQ2s1F
1yquE+lFKbxQ5yGjmN65MkXtYV/oklnlWIoZnGIwckeSraY8gnHm+4Ik4f9sGPkrVpW7uehRAspV
UtsSocbW2m9h5enHGG0bqDPeKDvBRfGV553Mq21llfz72mpk1FU5T4lfhLsUiJzquZAfQqG0tw8B
bwupmwcErlUzlnPsx1Bmr2ZwgFu9Byp3Th2NZ4a6fAqlVKdSBti5Kr6jox1PV5rIuUN5G0ZdMXrT
lGkMlThfTUBLd6yt0Daz0taKx+0d49ihO81B0iaSFYNGrQLl0CyBoevSICe2dG/bzn/wO/SgFEwQ
I06QCLLygFQsFyNG5xwatrMPEksHM/s3WFVWuqqbnuqT6VXnIXGXb9uGmd9KtVQgxNH6woz0Z7tV
VDZdPiJnzRrNHkfDk9VXKb/7n4zQaWJk6oKQxKjuC51lz9kumUM3kTmhjvmpPlZCK36GlhaJagFc
o4SVxNleih9UoYMw0cP2Ytj318oQlR9mZR8tWYwtg/43bpDMM66FBVKYDsScdkQWWxd3Na9yywzk
K6NUoI2MAWNCvWUdVb3fSep0AbEa59hyF0ZF2KAPRSCnAEs2UzuF5Nu7zhcwgg8y6pi3RAw3c3j+
x7yWV+si/rnye6gSFFMYYOqwr6pXMczyXV/qvmjkymEYhNyZFbOyIUMuOUOShJzOHsf5FeJSK+Ni
qkSmWOGFCKJ9T5J3AEV4Ha9PwzSCgyWjEwRKaTrxCJbIXFQZRVSpBfuLDpW2atwNU/8nN/HKDPXx
lnocxjHTIEQ9pLPddYroZr01oXg0XqB2vkAqQzlsnwTm5b8ySX27PMqCeVxkEN6pL0UQgEpnP0UP
qCDYuvlfUxkgv1+Zor4UaKd6QbXQgp11V1Md3TyH//1s9GcT1OVY98NimlaLt6xUH8MydxsNDBUh
AIkSECKlJXF2jxmvVkuibknwWccBxFkwBAAykVyDHHJcP0qV8aguMmd2jeeCVJDPxlEHWxtgNlpb
22PoDIBSLDrHAdnh42NBdJTHVsXGkuJOHqFrGvjgsnaDU+e/ixO7UFL1/qRatXIKOuKD9giyDipi
olnMNt5huzY9aQCebXs5+zm7WhcV7+MS89/zhLG06GTcd6d+j/7xiwDV2J3uVZg+HW+3DXK+Ft11
CcZCVjEWiPfRfKW1f03mKRP22ybY6cZqTVS0mNHoLJUQWzd44SFywAe/0wFraD3hNrA7B4IVmCkM
37atEo/+8gRbGaXiRVOaQRIM4AgCjNlumoeurB2zPGuLr2kD0sQf2+aYnSWQFis6aCUt4Aooe4OS
TAJY/CBc/6hhfX4O6EtoIyNFAyYDDRIZH+Zl8sx7emWTClTAsak5DjGAg1XltX3/MgUCp0jLrN6v
10VFqipN0xoTUsGxz0C+qO4SDAyoD9KeyH82ex7Aix2nPnaRilNj3A5lX+C5XjdvaugEQeSogzPM
L9tfi71xqGWAOVuBApny+S7O56ycMFyHCk7gt8Zki92vbQPsY/VhgHL5tED4n2SkbeZ8ECOoCGa2
GnnbNtge/mGD8rix0/HOHxACDVkGoPcxKY/hWNmdcNE6r2yet639h8j0YY5ytgkbqVlwc394aZ+E
2M7Q9Yv342Us7eYagOVnieN6vD2kPE9Ti7oMUyTyVpg7jbIrw8CZeJM33GVRHlfKTZJJfYec0O93
MUDYuaO6BDipoD3Fp/phep6hYxtFWdbB/fLZ8+q0huKigMpQlIm2aEFhmceryLNAuV4GMjYtS5G9
qMUF1KVp8LrtCLzfp9yuS0HljJ4KoPJF2tuodB0A0eHYYH761S7RvpbKrdJXAmCS4j7qzktn2Bqv
M8RcB0S8gaGwdFxxlA0DYr/FOGrW0VKcMvgrH35t7xNzDavfp9y3HxQ1CyDKfJhrCINr38t4sIXh
sG2Etwjae6NETSs5S6GvMV8gE+6ATYKzDvbNtloIldCpSo/5OknCm+KmOike5kcxK9+P9uSjtH+R
D7GrHXli3exr58MojZ4z20Q2CvTBAXFpYptMskA+3tY0myC+/qzpjmHqf5yBbt8V5iTKQd8bR4i7
AzNxFZeV3cuzvf21iEt9yUlWVqjkToyqcZ5UJHfVoLiqhlnY2F4ID01x3DbEjmorS1SYMRbVyI0s
DKBflBxLKE39/cW0/5dWQyeGq37BLDuvTFJxZ8rCqVdbnNlIju0JKsP5jYm5J/OM3owU30TywGdj
YoPoVkapYCRNgSq3hkXarulTsNcdVBBc5Spy54u0T4/TLrAbZwYgyvjJ2WHyrba+JRU+1DGP6lZE
DW30SVq0HCxnBL/CvxuPYxYuVsukYkkQWFkvhlhmcuyOCnh+/p18BCdk0UKDYzSMoZWVeCVCCbjT
E6dWDzqXVYD8sVs7R8WTEHd6a8iCBTZvUnvUnUW09W/paM+WLXoyPphxCZ+rl+iRi7nkfDS68NnJ
U5EtA/ZRgb7b+1g6BtfKd25U2Y12PIJ39ivVVEz0gACak0xqqcVQCEnSg3UqOpp7eaccFjBtVgdl
35/UKzjlkUtfRHqAXzf3t0V6hZkVjXI6mtZx9iWv8qYDIQImqDbB5QLBeLbIv68qWip57jQpchlD
XQ5yJiUgg4LErGg6NRijU71X7XwEMEsEq1ceeI3B4wZm++vHYql4qreBCJ0z+GuFfu/Sh4cqKbw+
Utzts850WIjoQbkEbzs8GT6v0xiheVNGPUid53py1DE2duEC/eWyzsZdk47fi67lhBfmgV+ZpKKL
1iUG6DrRGSIHnhB7jZ7u8bkvSEz+4i2kR4likwTdMSp9QJnLsIQOt2yePM/xlW7tt3eO/fRfGaAO
gB4SXakJvabsJbwWMid8JYIj4U67xrEDD0R7+lvPhwcLIH/4xsLoY9CISTj0fWAdpeEeA/2eNiWu
JFbnsQdXdYFUwhg4rxXm3W4ZUHIA+ys0A6kvFoVSJU/kNSZmpjfJr2VZXTq9vB4rw+NsKtPtV6ao
20AKJIg6iGFzGJ3wrt9NLkLoYR4B1VqcwF7O4hXmb5xto+wz8LE8ylOSJi9VrQUArS8Tu5FLtwAO
UgPKodv1M6c3wNtKymnUOR4EVQcKwaokNHeLxnJAH4DqMqanzq1pPG4vbXs7oY33+XgHYgFhzjQH
JdPY2/p4trLIjnmQcZ4RKlbKaaVF1oTCxqS/JcouUSsw9nCCBjtp/u0YAKJ9Xok1VOPSGxi9JbzY
irsc8Jb9+f6W3UW+xBuM5ZqjkkzIjgyiEBEuUZvA0FtnutJd1bbAeBx6PMbjbacAFP3z2rIQY1Fz
H2NcYvo+p09F6S/huYpie9sZuIsiH3J9qaFZj2EaBU3Y5tggRRjezJOWuTJ4k0FVrX0zOM7+H0Lk
PycL3JSfDUZDryZ1isJhvdMwN5BhWk8Hhbp11xwMx/qeRjuiFJY56dv2SlkeqYIDFmMgIJD8ooRc
LGHRyiJqYGF7MsDJbZ3TitNIYQUNFVzNYN2UoGdJSyEngrDUhoLBZqkC1ZD8ZsiVo7UpetuZLesP
2+vhGaMiFFwxFvW5QvJq7NX+TuquBXl2jb+AieP5CHvrPtZFBaiwn3pB6CHco59BqRT4GKNxptyO
3gwMR/mYpHaFbzLmfTnnm3WpfWwnSJY/e8pk5pGohHPiB8Kpa24mJFl553fTa6ndFAkHI07OE32D
qiIpUxkmELr0DZpHplmNRQJsiq7tGqHey82y3/5irCO9NkHFxLTIMZEYowmWaled9rMPfhmD7BTB
X9tmeCuhomLdpUOLVihgQ9JtVd1zCYh4v0+FwVb9BwtQYd5CWewAxGjbK2D728e3IH/BKiYJYBKZ
xBH+Bv1ZO4QEbQcye4XzNXhGyL+vjBRTXHQY1seD1iwvmCC8iw35duKCXNjH9GMtVLgL9LIT5AqP
hgx1AnfqFc2Ny+kkR8FDJg2tXQkmB6vBLGCBswkzoxCpAE6VOq6gV1U6kOrhuCKsZo64Kzz9W9m5
EvB/nRP+1JxkVxB06vZXYxZhVnZpvhkdieYQSGANLX+RYeh2H7k/4pN+Q4iPQq5gFfPmWpujjpNS
G3EPSpHQl/cg2CaNGihj7InyHWkcBjw0Knd51Lkqy2kJFmIPI6FJ72BaGTaLzo46aPjIL911cqve
bW8p66itl0gdtaaQzNSoUayPOj/Qn0we2wzPVXTqpKnFaFaSYIG67qU4JZdxXzsY827ewpO2X3aR
RoiWLrzc8B2EvRVryZlZHT20Kucxj5ECVC9gd5x9ovakuIA6XMzTUjnjC2GDT93R5k3X8s48dWeG
iyEuTYsIrHWgkhSd3HocC55EEdOIpKJxDTp9lEKoE4835pA1HZAbain7AfhUnDkAvWwHkfNt72CG
lpUhahs1bWpaKQB+bix+5lVkR/VOBFK6DB7j0ds2xXJEFIt/r4naOBBwpgpmqyCJGH/LNM/g3VnM
q371+1TIMsVQgLY1mDfNoLwq+9lOjBzdvX7Xh72TG8l3zO3/2l4SZ/fe+WtXTpiYYmvNMhLsEtqj
CSymrZ2C3VCbb4eRExrJn//F4VFwAGueCBEE+piF1qzkbY3yNKFHT31hN/mq9y+Egkg82LJD3Wlq
BYl6ZUJOOHjkQZR48Tl6U2009xATkzMPc8D29I9lUZ6e5vEURqTqIIMKxXjShtuFB6Z4h+B/WRLG
OUEVS2jF3qPy6jOhgDnmxf+Rdl3LkeNK9osYQQO6V5oiWaWSl3paL4x2oveeX78H6rstCuIUdvtO
R8yLIioJIJFIJE6eswoZ7niTS8DsS6EGyV19ogTw0n3jSK+ggMdzLKq37vhUPvGKmm+P45e+gImR
q5lndQP03HH9kd+i9m2T8+j8Pt5qMN2PdhWMvuasE/iiW093Kjd94RGN7M70ZhaYhV00kOFGI2Yh
174rjVuWiUV44WT3cYFsjDDL2a2xJK8T6hDKDfHkV0AFICo7nxJv9UC9Kx5SC9I+qLXoAY/WZHd/
ACYLBSjoHELO+eOBQPo+LAjB8OoI54F8EHTF1cBvvgqzpSRPS3fbN5yjdfceClmdPzaZ6NlVSa2E
I3jb0yD01kc8hdvxIfQn0xqXN0B6dRhOS2SFJids08F89qd3w0wsbeMsKuOoDINZ9yrNKY3S6sTb
HoRJlwPcbszeDJCJqe1iDJCrA1uRkYiCs8a1eijSOeLA3/YPc0iuiyCeFw3UcD+u3ZxmcdyqKmqq
r7TdtXwQIqsR8FoqH5ZAsxYwKFKmjMZveQWZ3QFuLDMTqebAPldzIgSmlENRYzG9ZE1yzizuvmng
Rg/uAYjj4BLK+GYLavGm0sPkGF2baOjtg+Zc2OgQulM90Rm9/4PC3O5hCMiEiicUYHV0JuDI+VD3
LbS1oGmnvVClyMSNnlrR0ofDD9op0duyD8XgxVfRe/7lstPsOiftboMGFDQtWInbvktIvMpoU1oH
OxuJlSUvK+qs9eL8jR3okgAVQhnUmbt90rahHPUlZf+2jDjQlC9L7Cbh3/S1EMgN/a8Z5o5QRH2G
9i7wflTmtVmhNeM8aJyiz64XbkzIH/2/m5ZSAha487t18TUDOmSdwokYuyYMBUhusKVDnotxwVrT
hbqGPsIxbv+ZZihr/vqLxdj8PrOF+1AUqqwD08CQgDJWPq+QOFmXwSqTv9qyG0vMlo262JALEZZS
UI73QCrOnKHs3mjIxgIT9YpF6/siVrMjpsqlquj9STqZbus2V5Itg/47feKB+DjLw/axdJ08jVmO
5YHUlI264lq9Xl6fN6bCT0eGoYFPGNd54LHZQaHfXiwKvON2UdToVlmOa2/Xa7schkzsb0PSZ6/I
PVc/rYb6PgkX5ZjrbedFbVGexjI2fw6dUkzQZR0Sb06HqrfWGog9K26HwS2KNreacjQTq1q67pjn
sltIpQeqbt1OzOKlbyNyVKHH5BT4ux/JenwvJWv8QzAgyWdr2mgkVimQysuNtL/Ka4HkTtaL3cMS
L6WXGGN7lYTDmNgAZRNXjsz4diFScSirBKLJyywPfqZ0IlCWldoMCAjxOtllPENyPU/y9Z8IJu/i
rO8Ea1DQllzUdf9DScPJyxSjgDIOaaD2WcXZSxVOq+mOw2zOThEpRXJqukr+MhdaXLmzaaStVeL4
/VWU8eATMsxOMgydeoDkQflcy21/GIuwcNJMX79UyA7uq3ju/iJibG/1TDJXEQMtLokmBOH6dQSZ
cci75r7dXVh/2VpgAsaQRuIcIUlEwHDG9oEMTyF0oHrIiaO4j0baKvtKYi494t4+2Fplwogsp1OO
Vi50wD1Pr+G5DQav8Gp3+pF+W5zUr5EbX94XdKIuDZOJJiSay4mEMZhYuvkgZWcBrU8Lrwtz7zQG
WxzKaCY6W2UWeY8SrSrWHbjQxU63VzMQ02ulfM5UX5NxYWwfLg9p9/x93+mfrCmk0tUmFoJqDlYs
0TB+ScQS1YOvl+3sp78bQ8zJmEeZ1okp6pJUY374BrFtW7tNQI26OBXoLEEh4uQ2jx5/t4ZGTJGS
Q6umrLEvdoo2q/UcA6w5Hia3u1Z8wRbBvRdfSxANzW0eJfWeg2zN0fvy5vKorkTqFg1ZRrJYkv5z
yAcrrHn3pj233xqhf98YmUghD2IKxrZMJtYwj1eKWPuXV4tngokYapVVOGCQxsjy49qCSbttOWnu
rt9tFoaJGFEuSIueg/CqilH76zO30B/WdAzWjif8sr8mVFYNb2TACTFjUZoQA+kQm/J+PicdOQ1z
5UQTr7WfZ4YZEF7HJNzbq/iohr0Vlu6UvOgC583oX9z5fSxMxAsbTS8bASc/aJLfiMki1HZ+vwlX
h+kLL97tu8G7OSbejSQaIoHC4kC/QzPzhsczzR0Qk2gMUtmk0oz8jJz7/9Q4Wj/BNW51gQ7n1/D3
V0mXUdgRkd4ozIjkYazzecQEhk9G7oRefYgPSwp0v91OjnjAsvn91/hccJ5I9ify3SwzzEhq2nYV
Kcs6uc/1R5WXEXKGxbLwzFrcNURosmPU4O5W/iBL+yUlM2cUu8QcEG3939kjTAwXpVgHblwCAd6V
AZHp8TQcJPCPQDrJ4eFhdl9btraYa06V5EMnjWt6lEOX0v3EzmiNtY3OOjc8/d3Rrko4d0EpYaJ1
mtm+dTgLUi32uPLUj8Z4Q+SfRsI5AvdCHniYIHiLvlEd//8Yt5slQ7tUUYG8OnlSO0csbqThqquc
y6F7d5HezeBS/dEMIHSCnC+Ak8eoM1GEYhSYXgvSuIiLUNxza1UmoEQ1TF2TWXbbxIj+g1yPlMpS
QnuE8MLl0fAsMPtVRV69LClgUTgbrhRztnHMu39jwpDAOKFLIGBk5gtvGlmiLKhAhNKdKP7Ky/vL
v7/rySqE5hFtJFTh2Nv0IkaxWs41io3OAN6v2F5P7QlveODPAZETZ/mpE7EpqkqgaK2iRIAgx5wQ
cjWZ/RyCek7WnA7yJfJzAxbX6jSjUw5i2/TCxVmi3YLV1iSzRnEaS6YWI1logUGUn+lzA8hffuhQ
n5edxe98LkPQrlegpQT/SeieJIxFIeuIUELW8IgHsSc16V76lXDuTLtXGnVjg9mtZdMYdbegHWs5
KgD6Up3S1W4C2ec1GdIV+bRiqozsRDMMBeWpj/u1r3qt6FXqHtmLmZ17I5Dno9HVVmccOJ5I4/Ml
U4xzjDPSHi0C32Lv6JZyiG3Jb0+QRD/kRz3g2KLx+ZItZo26Icm7TqOO6EkH+loutJDToVx38VGv
ufKPeycgWO7+zCKzXLMshaMWjkbQ6n6oPMjzyQh5xx9nSGykUGoVE9AA/id71TcZLQmqC4H0gLYk
lDb3Tr3n5BqgriI4jCkNLR3xJs1PMjNXsjoG+vthdWTX8PRD5Y1W7YIhJVgea493Wdqbwq1BxhGr
qQP/tAQ0GdoCD+3kGfIvc9E5pcXd1y1Np4eGDh52vE5+HFYzkVzpK6TjxtnAJdA17MWeQPIrgjUq
vFWuobBsa1fiQfHUY3YleLTird5eds7dqUXFWdLAyA76ZMY31xBsuwroIgKgEdCb2liQUrhsgf4C
6/2AGmI/Q7kMZyM7yjAf1EbCHa1besDyUncIoxdDnqxVSl2yLprbKCVnancPGl3RdVWTwfj4ifEa
T9YG+tuFBLcDIB1/vxj2Vo4ZxhWbL3a8d9RszdFZ3jhoZcRhEoNNFRGSYuhb/7c4Ni8+0qn6NJWm
Jmm6oYg6JL8/msmBNZcrAFFRwv2eK081XiKiwa8S3pv5buKE1vI/hpgNl5J+7cMahRdw57gUbhsd
S1BcV07t8cC2b88NlwbF+AeQ3qRZBp2qjSXX0NqwM1+yuifBBiQVKsSr3QVFoECxckBvFS+07Drn
ZqDMMTCMkaJPGdhFUikMweVgGoXhANlVFJZUqlJslUszPIdz3N/3tcpVZtr1m415ZvdVUixUKNmW
Hjb/nXaMbcUXXcBxXMEej/F97ZoeBGvO+THh3ir2Qtx2iZlTIhXKEXB0tH0MZWyp1VGAUOfk/sXW
fx8eW52XgUgrEEdj1EIX6J3WjhA6wP3ZHYh45tWTeC1Je/uDwn/x7GSieYZVW9AENSp0KIIfa2Xy
Ju1prq/S7HsCzpPL49q9q28MsS2jcSoX5aTBkFBaTQ4OVtkFW/Nt97VQ7OSR0me0XElFmnyz+8SQ
UbpBCzEg3CxoBpjYtAOrLO1RTwKpLZ9WM7td5PsVWrL9vJ7VqPuR1nhEyhtOWkvDymfLiqYimkpE
NphSXjjEeGTRgM9NpK+SdtdGB8507g/t3QAT18ppzQVdLdFKElAsADrX3PhaQVmSB3bYfaKCwqmI
zip6s1WZa7sR1s1i0KHMB/2f5lmwaGgzbcCOc4si3+Zz7nExd+zwVIkY1JoJ8LuEpg+aTG1OBxE0
EzooqKKjeJTt2E4fdJdGNNR0eEUxNpyxlpiVUlalAAC5SYP8qg4q7aDZxQskeN3Snw7KcboSXuWr
8VyjG/D/mzGxlpklBECtqmWpy48p1HfN2yEB4IFzqLO3A9YEcyiBh6eZNWEUfJFksts2XXQCJ1P1
T2yuq61LRf6kN1HJ8U02TLJGmdOpqFqz74bGDNSenMu1vKk6/WYsFs4di91iv81okoyCiAp6C8ZF
jLXGk9G0mH5R4rKoFndpO3Omj2eC8Q2w8ye6uvS6D6SRMyTRP01U3F3eyPuT9T4KxgnUsKyzsRWL
YyM9oi3cGlFh5p3Yn/IFdqoYN2gi0kJBvYwDAKXAJgghjvwR6qv2cI4d0yY3eDd9NM/xvWr35+W7
dn95iLxZZPwBHWJNqgk60Jj1XRGjv4TXkfYpRLHjY1ISrRnqUJzhcRlV+xAGi3YPA5ByL0ZONYDO
NbRkqzyvvAI0m4uwdplcRCv1sgD5OxpM1hcye6Ls1cbXJHom/VHQfJ3XjMSbSCb/mOV4WKMWtIYj
0PCh/szvXaRLsT22mAGpNCxvwq7RjH0vTqPhKzfJdXUtu50n3GceCeajcCaH9CT7kw+U2WUH+ZQb
/DYL8WZUAoGaZAvQ2twr86iO+VsjNrr1T6NvQEBIs2If8nhPvJxnP+S/m2NONLWYZ1w+4JBlIdzU
ZPgR5aM9aJFr9KpPmuRaS184I9xfuneTTLAa1ETIu6Uw0BQ6OlCqwPtl7GQ27QkVPMnFrZlTbtiP
K+8GmdCVEqUxIUIDMov0KsK1YL5ZJ//yoP4lrLzbYGJXDWkyNc0AHRfvwhcI2VG6+TCQv+qgwDxR
anHZKYLJoZwBuacGKk8ymDepbFiL50nN1wK119wbolez4TT/8X6fCVyLvIqtLmPRytgJI+A4kti5
PIU8C0zgUqdJVhLBBPheBbVlpLlayiMc4jkCE6NmgMXTtUiLYyTWjmiqwTqJQWaiK+TyUPZDx7sz
MMFJSORlnFoRjy2xq3VANqRP+vJ10Hg7iWOHDVEVifskopw6Q4tLBOKTO4q2fp/caQGoyJCPpm6o
g+rV6ngI1U8gBCZMsZlw26jdBDU3PCfcKD+mxW0gsJBDUoo8qu0hvJGOFLJV2zxpHY6TqEzsMLMh
TOsGCfgwlyCl+mUM3uWl+1T6YQfGBItINaSIjNjI0bMY26FHkTDLzaDYM0hsUUDjeD3XHh3x5pip
F02vxMnMUWqK/NJZKWj7OgIfDK3499zKFmcLsLXQWmtJa4zg+Wgd0Z4hyAW19MZKQQj8Evpv5QIv
nz0eJeW/ZCV/dgSrsJY1o6it4lJAeCENCCoViPkxHsJPI1CxKjqGAIhVb2PCmV2euzAxpU2VpgYD
POozKZT/Cgg7oG+P4zCcE/RTCTQNxXoGLNcHni5tnfiW3gpntBdgGRNLyB0KX8RWBCynO808DDcv
BDChpspJ1NfxLASAvzlUCqciVvJSePkp/tY/60eUK4MCTxS8dI/O3Ofs6M+CakwoHYu1GKZkhmp2
dyBgRe7Ve0PorKlsLCH+wZliziA1ZpAt4M6Svs4zMobJVa+mX+v37JeJJ4MhoA8h5NDbi2hNPNpC
jvew9Sdk0VpXVWLsG4LwKAnDY6Ty4Ayc7cgKaqugaq3DDO0TAyBqReZBWNQiESf/4Y2DCZpqFTft
EqFfYkEoy2Z7jnXeJmDfw5ioyYpn66TRl9Iggke88arEGx9Iv+3WGj3+UzkvQ2ZB9qGc17KxLBm0
n363SmlfTbs7FAFFolVfZE5VZNf5UHuRQV8KbTA2YsYJGguS1igCqslNuhH0PU5P/iHZ4994+cYQ
/ZDNSdAmPZjQUk0P2kMaiLaCNjBgcZ9qX7OKQD9CE+SQnnnUSLv7GBSfKNYDoA45jI9Gw7RAVaQW
Vd8kP4bkVe9u5TqyJ3IjRl8549t1w40p+vfN+Gq11rKsFASf3CmDLYCWMy6hZzgcTE+rwFnReqHL
W7zd4LyxyabFUbj2C3qb/bqdvaYSDT/NQJrSikvnmwr5JpNedEhd6e7lwX56nHvbEBvDzGKi2FSt
44pWSOKph+WlfwBfQH5ID7g+2tHtFKjfIKzy1qxEhVNzjxRWhxuDffkzdsILkIGSjsdcYHE+KVUO
Uaf1yoIOGHC62AQdNkBJzxHvzsqzwiysLkHXWkRx+ajktgby3Wi5rhoeKnBv238YC7OUYtGZAJhE
4GWmDGW2firOuq3eUSKhwhF9+f7y1O2lLB/sMSvY9xIpejIXR3LXXumH/KZ4yp661Aof6msRqS3q
5OrXhWd1Z5N8sMpkLAMIm5suVQUPEsy0va2GOptxVb8q171rWIq7+C2Ps4FnkjnKQTQlCirVusjC
L0pfWNPMuTvu5bgfBsWc37EkZrNeJjl03qUDsRsv763RpiWN2kNp9PHyynHcka2gmMaUJIJcRIGk
gPu3aa26+NWl3EfOfTMAlysynqU/vRatUUI6PLQIXtm5xTd6348Putu/dgfKr1gFxl+woCGqYCL/
2GQfjpR2lcIupnfkKULb6mqXlXt58j693bImmIKQKWS9bERlfhSzax2yHZI3Fnd53Vqi+Dqt0FpX
PLk5iLXHsUsPGiah/DA0JkmR1lGUZ1o/nEAHiPcwT9Td8NA5qy1jdyupW/kci5wFZN+l0LUsNsMC
tpU4qIPlqfHU1lbvaSIh46F6/mpcd995z9U8m0yoXAds8KIYoiCfTmJ0aPQnkXDGtXOif5hI+gmb
Y3aQzX6clzEMIvTJn+pIaK1k6GZISeajFY4maC/k4fXyXPKGxcRKuSmbpVSz4mjKv7LkJ4RRpvX5
solP3aqsYzKRMTOkdKkmIvj9oXeKU30V+ebpd+lQqm3joYa0e3uODrwK6b8cBO+bjomPkdIoWmvC
T8KnHCQAEHAI8i/yz/WOiqNVTnxEBZoLzKMz9mk7oNECT41E1PAk/XEV60Ju4kSOoiBbCtlqptxO
1cRBo1RnCWjrvDy3uy6zMcaMELsgVeqlDv2ySu0YQnOTulhtBnHr+bmGVOBla/snOXTQ8ZhJX4RZ
CmMd8FFitJWGsb29ThReNdmJaitguQFu/JR9F0bOCHenc2OSiS7l1K2zoApx0JvHeFCtIvEjrXCA
Hvovx0bD3Gb3qUuHmmKEqTQfCrwZrD4JwsNsGzjrem/yeY/DvHEx8WQR2zpMy1z2BWTwRuampj2g
Mqu3nDoDzw4TVORMbsJ6XkAQZN7mst2Zv6LEaXjKOZ+gom97fLNM9DO2s6f3kzSbMQgbIFaVQXIw
If8IyT0Rfw3JvYRHdijN22p1e3nRdqPXxiqz16ROiTrS4JKQapIjSdUzHv+dtfmrZHxjhtllEPkI
1VrNQn8Mv2XSKclfIt4E7o5El01VgfC9iV7aj/NnaHmsDHFj+NG3GNxNxvOi8iq/9Cc+BaaNCcYT
jFWciZ6DqKRdb1V1Rafxz8urwTPA+ECojgsAVGg0W1ZfzAQLzxqcAMSbJWa9217XxWQZTUDfdHCP
5FkbmAk6v0T+PZBnillzI1myIdXlJBCMGyRUUXUTcvOY3eitawoYHND48kk4d+ilUlbWPkfnz3TM
viX3IsqAiVt4iRddGZEjHalGWfTA0yjbH9u7XWZsg150uZAVpr8YD4rmJcprZXBWiv7EZ2d7N8Fc
HIqZQHlyAiykFhMrG5OzUAy3Umc4Y/grnRO3GTSOxb2HDTBh/DHJ0huo+iIrYHQtj4riKnjbWNwO
iCLxa9Q7IQoHKGuBqP2u9PTHy27PmU2ZzbtxvJeFNoS+MDa2mR5QDnISnYMT2Xum/DA65hwUdOjM
x72ONTuWQexROlQZgtyrP7w0nhb0Vqb7dIQ4q4DSTy1evXP/7N9ML3M+CnmGjABh0Kd8St15PuUN
eHhWW3QyBwppJnIPXsTizSwNOJtDBWrTmtnndQ6ZL7fPz1UzWTqqoJeXb//epGP/EcRd0FbQr9hY
ESA3rmc6HtIF/zfLvhgoR9osxMde/ouPvttiQuQkzOBNMWGrW9DRpfix054it7BlCQTx8iF3c68A
iFDjVEL3I/O7WSZudmpUx+Xc5kcj7yyz/DFo3uVJ5BlgIsoYCu00E4R+SXo1lNQivJaufVd4HwET
T/LYbEojbtHE3IinJa1sTWpna+rrH5cHsh+S/9hh+xv0So0HsVIBACh+RpphhcJDKH0phuZQR7yX
/3/ZUu/GmMjRDH025JGUoxeFUpbHh+g8KdZwoIDE2jaDgccAs1/Pefd1hYkidUSmJpsyDM8zPIio
O6O/Xs9AbxSH6MCTQthNPTfGmIhR1WiAqMBlATplp0mvVRBU6ENnixqnPs1xPjZ3MsFOsVYm2myM
xZ2Vl4lX/+b9PhMgVtLKYV1FOFhm00rD+GXulm+X3Y7j3qxwJ8XcS0ZeJ2gFP2fFbZF8y//b1WBi
QN0lVQpeedPXle4QDsVhqjJHQzmoSiVOuOEtPBMN0nFM4qXDnUPv7VW90kXIzyQQM+RW8qi7fs4y
3jcQExWmqllAo7Mgrul2C9ImiE3bRo/6pOnl4Af/CzgSzuA/5tj6JLQtR3QDzcgJlV9d+GuVbmbe
88OuI0DIQwSLpQwMGeNrPd4D1EJZAORN73M1t9YmtbScB6fZXaCNFeYYmpOFCEpBssAU8US1PKX5
LwHtq0XLORb2z7uNIcbp4lYSYzMMQ9zeLeFmNd+qBrEj2OVrf6yfs+RtpYSA1wy+H+g2hhkXFNR+
FuJcFYIJSBDNTg9ritY7ir4Ghdctt+izt2wSFo2gUQ39VBoT6pqU5BJp6ThHwZnnxWtwjA88IPRu
JW1rhkaqTarSzIYuiEaGYtazdlSc7GV4SfHMIAb6eXLMYx5ZqRs9kHte8rfnL2Bxh4CZIYq4qTMH
FZAuaWRWohB0TWxJ1XwuhPhQSeazrCXO5Ui4dwBvTTEn1NgUZtX3gxBoUmWN0nfdPGmqN0qPAq8D
bn/NwLuGLjzwzLG96BDTIP0Spqhbx36iAYc1BXnHU6jfrUGiBfk/VlS2FV0Js7BL0yYJ2n/Ww/Ct
s1On90Ok6gK0oyhLs+nwnH/vvJIIerjQeCejJsdExaIGmnAmMYqdUwVFEsVaRE7dZXd7bUywzO1N
WU2z2kbm20u+/Kz402SJDz0AHaJPUpsHvt51ivcRmYz/dbOodsY6x8cufZDrkzaIFkFEybqHAT3d
lx1wNyvbjo3xQICdpM6U0hw9fbND37y0r5BDV9FzKr+RY6S8mL+/XiAZA3+4CLgCg1fu1YjMyJ9R
eeznw0zyL61EOFXAfxnUuw1mBtekC1O5FqMj8ZRD/mM6z2h7bhz93ATFQUwOPPLU3cgvaaaEEYkK
QW/Wx1Cl6G2jz3mXBnGgmlbkK4fOSh0qsAe2z+XQWor9fyJy3J3MjV36902IJFmChnVNDH0oQqWP
Y5Dd6dfS9eqttpYAP08peXnlwf2wvLHJHNqJqWnTSmLcH8/Z9eqMQYlOvtEHI+dyq99RNk7Nl78M
p5TXG8YbLHOOK7g9TFHbY5KrG2H+Pk93l/fCbojUsYQy7eFFcvhxMqusJTWEKMKgyn/lAPVKYtDy
kH67e/vdBovVKsw2CkFxEfpN3dqmdC/MX4r4gcga+t1a+/J49rfBxhizDXJRjwZxQMNZ4/ZvoDva
BFZ4gJZ7s1eeY++yPd7YmFCCLoR1UIwFzGJqfSRKWVqrXDogFQyKHrWMKuLE5b2qG2hEFWiuIPib
LKLRNEdJqEaUF8ZYdHvDGsvcJqtLjLO4HjSBg07bn028okv4J6LNjdlrJnyjNxWcoOKRwm1nP/0u
/5Q80AIeSk+BTDAP8LBrURZBB4CnNR2wGCZURqE5xcnv9u7oHhI2B8FVXmgVSkKfcOjyAAm7O1tG
RR42CZhx3sBCm2gyV1JRVjP4AMIz7eBb/eipOw/XeHG+Xu/G19gHLxhYYSsHJOaXXWdv620tM3Ob
RWtIQgUM2MXiJup1pj/hM/5LG0zcagSyREuCZvlJW4F2XYbCkityPwr3l8eyF6a2Y2HClNpFa1OH
aLbOIi12xSz5UpUSD87LmzC6FzdLFY/pXEGSGD3HkbtGV7Pohtr58jh4JphLxdiPbZ8TDZjPgTir
tlpSHlp5xgkauykj7nloVzU1QFTYnsBRQSdYrGi63zqCaYVe/xMIFYek9OR8K/GuwE0JTiJy3GF/
d20MM2f2XI5RnUTIfIgXAcFuAWDh/ChfKQi6eEBax7vP7M7nxh7j46YuiV3YAKg1TqcRV/hR8tBO
yov5PCv07xvHSMVEnKoBjqGdF3txS6eZLXBknpIrUClhaNqX/BfhVEB2PX4zMsbjiyWUx0RpDX/9
kSiqVaGZ6LIr7t3Itj7CeDtENWZtWPL4uBp+HT+N1blIQJGdc/JGnhnG441Kl6JJb4nfFGmQ6ctJ
yFE1VObIApklJ9ng2WKSjc7oNaKkhRYA9w+dVjcBrWgMmFn08/LUcfyB7b0xNXMyxwz+kEf3dW/r
6YPIkyPZHYoMdj2QEYho22c20iiXqzZDvhcizA+tAKEGE7xJX6Xa4IWKXT/bGGJ2UBym/bLoFfQB
ICuITdt5xtfoXOpWFry18ZwBTeXBanbnT0ZKD0VPYqAc8HE/gS01zHV9Qg4DOU8VUldC0p3j7K/u
mPLGjvzRztJHetjpI+080UD806CBU0Ear4BqKDn8VSjaGGNWrJBi1B0yPK9FRSAW90L+vIqHv/C7
jQlmraqxU0oZMNigm8BLpkx2pV4Jg3vZyH4M31hhol0eaURNaGBIr0RbhnbHCr7X3updXPSc5MBr
6+Lao1thE12juRKVqgkpuGuCIlTixk7t165mUbGV0OYROdC4xlZ8t07BxD01WkHM2iCwtplwt3Rz
QNT1pWny2jK10UNvMQ9/9EmhgyJbthaZEFgXei/FkZ4FMQAsNyWQvX2QudGdYM+42aHdC+C1Z8lt
bhIH2hWcDf72eHxpvExQDLVy6vU+h5QZBM8rizJE5be0iKTca1cllB4oaTCYaUGQTPfFTW4rnHBJ
LVz4AlZhbJznWUFjM8iq0nS0OvT1ayC1RoXfEXr1LgEpOqASVrv+DUAKhDvoEAKDFEHu/dGx5C5s
tbQA51H0PMrOLH1Thhtu7/tuIWtrhdn3Lfr31MyMI0jdLK/EjY6qmz5TyTZA+201uLw5d6dyMyQm
Auhjl5G0h/MKvQBl22CKZFuCPHHst/X1sDwPHScN4RlkgsGcGP1oSGjcoPDHDrCS6UAvSjx6qt0T
YTMuJgYkozh12gBkkdEO9phLtq6d5tG/PHm7O39jhNn54JVUhUYSsFLJ7EKt3q6GIZiAjDVi8yBP
Ayda7we2jT1m35u5KHVVCkSb9KChEwSavQDYf52Ps6va5Z0WWTwEIm8W6WJuIuk0qVUpTwIJFgh+
KvK3ZX7gQ47oV3/aze+jYgu3azpP1TTphj/fhGfhJvQSX/heRLZw3/uNo1nRz0pxqkNyCO2/eYCU
oTZEQKaMew1b6FFDXC1Ko4cYrIwOiSlEb/NXo7AnnSdA8omN8y1kbywxGcqigFm7bEFBHr3CIWs0
fjnIwez+ZH5LdSe+l53+iQex2F+999Ex4apsSKuMgoFOCYAdU/FeKV7biHOV4dlgglUzib2itqLp
j5IVV+d0uZG5vWz0Nz47yPs4mBglpaVWjWj3Ooa/5DtKuJgeDCf+AoCKAEoy0+Flk/u33c1i0UFv
3L5OJ0PuCyQQ07G9mp3MV7+gfgVeSWN4EzJqDGs4ca3SYVwaJhOyYlON5rokyPee8wANe37oEMc8
U76HwondweJcbv7loHmfVzZ8zbKepyPmFbrSAc1mDUfy0GDsypbgcCvS9PMvDY8JXvkyg6xGNsEp
7kFS7AxKVV8MqCzd5Kg2OZVn5af6wHse546RiWAtMSZl1AyII95NdnGt+qMvPxKrCVQbVJ3u5fOA
s4JsR82oh5HeDk1x1IanBUobgsIpb3LmkAW7x1osjmYDogQpfpJawZaNX3h7tdpU5Rw1vJEwoUMs
FsE061T28/WWLP80Kufk5K0L2y8jio086aEieLTvVgPjLco6yh3FlpoOL0HfhdNtwrzBBJAygbyM
MFcA7b1BFEES40WeCqLn2uOV1//ljP6zqQwmdqSTKpRDhSZs059BwtB52MVB41BBDYr/4LncLsp9
OzYmahBlabrV/N2P3ST+kvlxe9TT6RAVB734pk8vYbpyvIMT9A0mcJSAJmpVDBRVpp8qcKDh6K44
JvZTq/dpZKJFSKZc0ccG1BJy5i1i6KyFcoCau52OhZuHvNI273xmH6izXFrkSB70N1YAKkQ/ilby
lNmdQ4sW7RnPu/L95WjBWzo28anFGayp5gQy3UMbTF4K3iLFM4+9x3355CwY+1gtSXOS9sUEWpcF
Hed2+Ug5MwTXcHqQ+dbPzWN7j35wjzM+GiQuRHyTCSJ11tdaEoJGiHZqyi7m9Ht56hzBa71GtHjl
El5IMZlURIWUTaIVVDz2vB4Imv4i6dAfqXrEcprxtMXL6ejOujQ8JqrkaIiOi0TGLlgcQY/spj5L
4x0oTP+7FMtkIoqeJigFyQZeERQyvWpp3a02qHrC45iU4f9XAIbJU00mnMRmpIZxEUZHRXo2keag
zVtUj6rG2d48h2QiyAxmdUUWQTdN0s5SzWDJQ6/KNc7M7b74b4KjyUQRcQS7A3pAclylaa8wSAKA
dClmW/46HGgxqCRW+rSceJdqnmcwSYdkKpBKk5Is0GLdB+GD3UqlndWTm4Up7yC9nBwrLJhHoq/H
2kRxKG8HKbBXtvb4v52uKL08Xt7U+9WfP7kxlOiwKza5caQJQOw2SOPCJ3pw055J42d5oDDHAbgv
EyEs/0bphtZbDBr8YdblD9gvfkGoQzd1Q5SASPz4ASkxy3lVJx2t+6PTBpqdHcvaSc70ydX0eguN
lIlFWYAMncL/ebizf0km3u0zizsqSd1AJ4licSjnI9gX/R80l0ABmPO29y9z/ccU+7RcxQn4o2Ly
233/h7QrWY5bV5ZfxAjOJLYkm2xSrXm0Nwzr2OY8z/z6l9B59zQF8TXe8fXCG0WoBLBQKFRlZULa
1EVcAy1zvjrANk13lKxGPAKTjZHR4/AIWUBusW8/Dzz/BczXzuLMCM2hJEdhkCwREkpmxzuj+6Hg
bIK5JcalMEiiYwxdkSwKgOjA5ZE8Q1nGnUGCHTsfY5xHiVeV5q2MnquNHzcySO5WalYj0ZW4ltd6
J/CWtn82z0tjbghUKTOTSDTKoUCrvae3IqTVoqforjyASOmVS77A20rmphDxGMdIOKjfZ8kC/NMa
RS/jI5z3U7PzqpgrIkxjLY2aMPXB+hXUvkQLGR5Ieo6dE99QZFFtL8fhyM2sKZDi6317tsvcGSJG
65p6rKOPaR9KC0QJ2VW34APFaAi5ZIkJMUuqFRC9RQ6/3EOHGgNwnW0C8/zUvgovcWePGNWObNGK
biVkGL1zOcDR+PHFOFpZINCB6hHEbz47Zt0LfSFWWCbteCvHHvz9KuhsuDnhrnNu7DDnTh6krKra
UPAWmz5UCsz4ZTbg155sLVaEYtvlZe2et405+udszls8GVUVGXrky1Vsjd3NFHLKGTwDzGGLMlGa
OkEqglD8lsmvxsD5Lvvp+mYFzOkasinOzRakEvlJBuOQdDSgijH4SGY5d/ruMYYEOmba5Y9Ow+et
ykUIP05xHAdt76nJX1BEzjpOIWH/FtvYYBYj9XqkDUUIzczbDx5wR3iAOpALovNX3sHlLYeJF8Qs
ZwDUhciPw+dSD7TiseONKu8/3zbLYWJDqU15p9aonWHfNMNqDG3U7GnR1KehLUTDrVWFvJbKjH5V
m86iYclREl8p/YyCqJnFY+TNSKJySw+FgtiyIag1Z1pyv6i4+ROZoNJUtV6JKZhxxHucOIe+wCDq
iQfm4iqAfMSHyOERoe/nvxubTK7SGasgo9sCaZpDiWYdtAkbCva+Avew3YANBXq9EMnxeNjo/aP4
jwOzeYs6EMyGarj3lvKnsTzEDaeHxNtLFvxfjqU4qiSJ/Q5zamNiSafcSW9bySZUic5efFXAhnJf
mPsh87wuJmRWi55isGsR6A3UWYozX2WwN52GE730yj8DI50/HwtYHuYFas9lWwSDdtUui2WicDrz
EHe7j5WNESZuIqqlJC2hiUNMjMxKmR2N92sN0iHuId29wDeWmJgzZnObxuJqHI36WlBxeb72cm8V
IlQBwOMmXtVlc5gK/0/unfM3Y6JPNvZ5M2ZLFDSocxQPde5d/v2c6KYwkWchkLjqodZ+TAC8U8ag
FL1B5oF3ePGNFciUBiEEBg9XgiBZ5K0E/yeu6/leByP7i2RPuITyX1zP4C2NiR5z2CvhOEixXxnG
Eyrb4L7K7yO8ri7vICdafBlhIxoRxxqQT6qsPOulVU7Ply1wFqIyKdVYNkRcFgy1tojznWx15NqQ
ucGW/pavids/nsZiJCNSmP0qJFRao/URj9zMw7Dcx8fhJm+8FTHZVBp2habGADyNbzWg/US01ldI
zp4oGkmz9fcCpZsjj154PzM9L5CJFN3UCGkcgl0YU4DuKlxlIBfIEsdUb5Tk3mwOJOZxCfGWSX++
SRpHVRxIRzWVwzlytNJSAVFaS+eyd+wXDs9xSWVCxBIlM64rkFyBe+2GcuRROjnipZi3/9OYboKW
yBAhdMYKsPSVpGTKAK7bqoDo0Ooa5Y0Shy5nSfsbd7bC+EfV9YIaS6iF5qexO9SQYAda15e+1ykI
QCW7PJTe3Dtc9P3+UT6bZTyk0KZljVITAgDEMr/HTx9yXSgzh70N0ikZIPzc4+GReEtlfMTs5KEj
8wq6sOQ0NsEADHKK4v3lDeUZYVxEy9PYTMGpeqyWY5NA0KC8nZec44i7RjRJByeIoalEZ1YyZmYk
h0JpHqGEJSTHLH8aeUzL++2pjQ1mIUDDtFGmoOdbvpnXtU81IcInFSIltJUOFqb3y/u2/87Y2GOu
R71a4kUPexBfogRSAbw9WurtB7uaFz9ftrUbnjammARbzHJVXUswh6rtu1b6JH6dl6sV5XhlGK1E
dgQu98+uu0PSTwOeFqrVrOCpki5ap8kfDIqDZUylZfJE5fdd4myBuYKlTNdmHTJKAWZarDV7TuTc
HSdeYks/+peb67wOFn7ci9KoruEIQfHmBjIiblTeDvLdQHgP2/1IuzHEXMRDs7Sh2KV0BHo6UK6H
6D5BtKWj8dM7tzVK0/FLy6I/39weZm2qnV602oc2CNR58PQR7A9ieqf0BF7I5W0iE3Lb2pD6JgU9
rpS581v3QlzgnD3lxjwJGbK0MkEfMcGFwss7dml4INT0Hy/UmKAbCkg70N5Dq1QkgWxqoQW1RPAQ
R8dQNe/CunfMCHM6UdU6s5jfD80QxCqxQLn+pAiav8TiVZ+XjjKrjmG8VHl6Vwy8SZj9BFZH5wNi
Z7j4FCa2xSLGD2ZM9gTxCazkOJ1vtM4rHDoX8jDVB0kmL0mioeXL59+YZEJdPEIITYmBU61MPCt+
6zUIRfrjDNK3ceI8AnimmCin9pI8DHJYBAmY337FndBDDTOZ9fexaMzvQD8LpwVT1zwxvP3ztFki
E/IaEwLgMT5uIHq6Jx9QkjqMNpoR6H4IXJVG7jdkgpEeCaqaDgP4xIPsQXuDFO1d5K2Q2lXd+aa1
I1fgcP3uxtfz8tiXQRKTWo1WKQnkNHLHBKTFPH7T/ftwY4KJSMosVUKxSgY4rCjfTeH5nfsx0UQF
R7hVt90ramONiUhKs5aRgbkV3IZmoLyNp+zqP31J5aZ6mxzFDok1+f1z+Zy9Xr4ed+PTxjYTn/Ks
H2tQd4CuyHg2Ro+kjS33QQFptP/ODhOOhrIep74Colg1hV9ELaJ7pcuxKNLIB0J6ldeG3++SbRbG
hJZq6JPeXMFT2Dq0I4lLpbEiT7WiK0zSHiYXFGtW9Rja7QeMrnvlgUg5h599PoD3N+3SAoF/jvDq
Up/wtLR6jFKoP3FnX97b3XRgs1QmzgjgdQP99YBpv9wJE1DY5O4s/Lxsg+cnTEyp0mVVRAGswhmo
UuzcXGavG5P5OjW7v5aiGd3L5nhLYoJKJtayPhgYfSpRjJymK8N8axPvsg1OHGHzGzBhSHLTR+QI
zNLravSWHqW8KgYvFrMzSMu4ZILaULrR2+FgBh1eXMqDKoFYgBK86LwbdX/fNPpUMESQKDCuQIxu
SqZRiX15zG/ENrtW+t4SR/3+T7bubIbxhsyc+3IOoWBUFKgVq6sVlv5lC/tPBP1sgvGAuROLPh1Q
/xkWm7LdVV54mgbAQmWnveaCkjj7xvqCGQ5hm9QAhJLH6ofmAvx6XV+pj+btcGohcUXumiPvhbpf
hj+vkHWNda6nKhfXyJ+C5mVF6T99pMgyzZPp7IOdOIZzeU/3z/A/W6ox98wgz+IiC4XgDyCzHjN0
O46S+rZEvNzz/3D6syHmUumUVjCWDrkn0K71qfeLe9Pp3EwGlUZv87XN/48U5GyPuVzCHHiyXi+U
Y3OgHErSsbiuX0OXoitTK/2uP/A0P3g7Sd1p84booERTjEYd+1Ek2YJJ7DFJ72cy3feVzOnJ8TyT
/ikbUwkAiJrSaZixJrcN9C/II+GhKnmrYYJGEa4YDVXgF/N4ZdZ3fShYlPg/nFROxOWthQ0bENuW
SJFB/Tp+DsvVUqbv5fRHRZnNsWIChzqIoBUimMY0IOCdt+EtiUu30hDfL58mnpez82ZDLsomuiMF
9fIOjjd447vqZ6fxhZL78zDrdG++vlv+8XGdSUlN01xNDJklQdU+rEVtdaUzl73d4zHZnvSQszjO
l9KZUNGCwHU2MQlwzNtsPBrqqJ3iVGjdIiGqfXkf96/h88KYYDGoU9+0aRYH2ir7elqdunLmdAap
A1/aOyY+aFpVDLUGNmZ9jRx11F9yafLaLPaMIXLqjism9nX3wIwtG5omgWiWcgt9PrOStEqxImpp
EEMeFxZA+Jc6YQ1BEg1cHOob7QvyOVu/buRnq8w3i7MVTV0yYtKz8bvwd7hw3l1fd/Hz72c+1Jwo
SqQDT+Hr6BpLoZv3sV1KP0h9J2Wte9kpdg7XZ2PMJ5MTwSzWFOOOAJIHFDDfH/uA9sR7vCj/PQrl
szH6PTcxFuFPqboaFFDifCyF1yjjQPZ4X4aJ4SQCBLks0AMSwu/Z8K3l4WZ33qtYgAJqbkOSQNEt
MxF8LIxOyAUdhObB6mZHTFIfhm/G9XhQDvTNjwSN83l2PXxjkInk+jQ2Q0M1fTFn0rUWTdCk43hV
vreRNWpW/oMWG/LnfOIEi327qirDtmxCrf7zlyoBne1JIyggwDuuZoI05q1UHy8vbufpSHfzbIT5
XEUTQ0a91yS00VZXtpXT5GnHCoJQlKa7fDWeF9f4XTjZ7fg9PmjfeC/HnXSG2jcgByLq4GhkyZHa
aK1VUGuGgNLVp6Gxk6OEqa/wCFXoexLMXhrw8t9dB1Wh7Q4WBPAkfHmsqiqmzJIuDiRyvaalHQ9c
ekEaHT7HYCxqY4Jx0Vwr81zOesCXXDrHBiSno97JfufIbu/R/PryR+StiHFQQUyzJhK7wZ/l3+nw
Uq7e5d+/f+Q262HSDLMf5hos550vHMvT33N5oPd/HBwKywsPf+YUZ3vsCyVWtcKMUmnxhavZDb3S
LZ7JTeL1gRJ0vnw07pLXyyvcPWq4vUQZgmAgzWKOWp733ZQVPYJWPaBAK5WFvSqq5kRV+XbZ0n6w
35hiDlw6JcJilmsegLrlQT2AnDRY7fVAi22l90fBfmOMcUQtAbN6PRnQ9STJa5S3waKGHDKaHTQ6
nH1jg/G+WY/qWW4nypc9gpmRQmHJTfkevybggqys5oTFHQ1fvs5+owgGUNrlDeV9OsY358KA749d
FIxCdcwnwR5DmFr/+q+ssGPSQFWGilkrg0+zeSUoZdUSeJx7Mk1avoSN806yuNdVW81ZVUDqkJ8k
YhlvFCAXYrZAeEl8IPvt/rAe6GgUneG7Wp/59W3OXhpMVkVCM66LaiF+IlXeKv/ohVc94dEjUn/4
ukoNxLUEZDW6yPhLVKvzJBpGGpTpSROdWuusejlNxnOuls7S/7784fZjF3pD/zHH+EefGVLcSR1U
yADzjb9FhpW60LrNgf1T7MJNpwOXfYWmvBdW+AGj3aRYgqrXUdqBJU4MNLe+xcSNlf7QXREzxQYn
T93/YqZqQF0NHEk6E02KYgaHblyK/lDdERDyVIep/9f1L5xv3QTXhwm+XIldTacAPaboBUA94mwr
QmPFhnv5G+3eXxsLzBMCmMK11+Vp9JXpVVw80r9f/v37PrAxwPg1RlVUQTbBSxOfyup/2a5NX/gx
B8kdLU3y3q/7Wc3GIE0QNh6QN2DWy4wBEJffi10/geoakFPp+2xrEI/pPeiTcl599Dt/cbmNQbrF
G4MgCcUbwgS5QteAVkj53Se3abIeIp2H4d2NURtDzE1Zt5lUCkoDrs4J8gi1W0H0IbVGy3hufPKy
YiCBV/Hnbibj41U7KCC6bqOgxm2i4fNhUNStX9cHjHf8Dt8q9/8hisxzSebi1MGuU5PCiHz9WnpT
bQyT3JpO43TO5IgnzMVyn2X0F176gExU1BVBzY1VhLS6hFeffiPXvyv9SAbl0GeZdfk87AYNQ5Yl
E0Rhoqox3rlIaJgPZC6DcDl2snDITafQW+eykV2P3BhhPLJBuaDqGkyQYIxSGia7bkCPNGdunfEw
V7tbt7HEuOQiJSEuZyhNRKDw6vvRWdPXcD7p5fUaHi8vatctNqYYVyQDyN7jEpeJFkLR57obuVPY
u7ejoeloZxioc7FATaOckzUy4ewLdDuv17fld4KCAGVoLip0ZUUnvO38zGltHlZgP0huLDNBUkrU
uc8SBMnqsEAtu3QoMbTsqxadHy65Ix77x3pjj/HCbI17E9VYlHkfIeeCimLs6LUFZYUOVAEflOWY
YuB8P65RxivzGO/sUiEFznX6VD91NoBszuDmOZotogOefpc3CbvvnecPynhnHC7z1A2Am5lleF1k
op+lxn00xkFTjFZTrP/tChkXzWotlAyKrhxaazjQ9k7og5zdmg9KsKLVUnI5P7ibygRLA9WrRsbw
eTC6fzNZVM+UuIUSB7QWpkTfeQ9E3p7SQ7S57dABSXIxQWxJzcXqk8nqWxDc35l4biSCYf/JmUd6
JRoaiPsNJoE0qxZRjAAapo+r1c6lJfKmJPejyj8WWNKUShkBoM+RLQDcW+tW2RrRldQu0rfLC9kN
+0i6kc0ZKCpJzK7leS6Vy4QDbuJhrb50U2l3MccG3Ywv19jGBrNZhmIqa2GgLku5zdBZBLdZfOTX
cPbLVmc7LDt/jPHnilA70m0PyTUMtvv5HUSjvzfXgg3icMxiL65kZ2/5Q39fezzd4Z3xGyTFG/tM
ypo0sgxdzaVEP3N0NBfzuveJDi6r+kAHI/PvIujWHB76fD9Eb6wyITpbxMRsqij2k9/DYXVA7o15
lQNGki3jt2i1nuFf9phdx9zYY0K0IJbrWtdrGvSqbJH0elofLxvguKTMhGOhEgcNw+SCr41XyupK
FUTKeGgcng0mAE+dRh8waxwsJtTw5McZI/EDT42KZ4SJuv1iCsYUYae05NRAUXlxFolDI79fOaKV
YFUHw6vOFi5XUst9kmCmTL4fDj106siheRuc9VA4kcsbWdxN31AM+9AURuhjvoycjKlmTBMWNF5J
8mx1+nNZu7r5ftkBdiP5xgzzceZkivt8WXVfK27H5radX6b5htSRRcany5Z2I9PGEvOF5JZAOVnJ
E39WHiLU6hPpSiOPfe+H62ylpLVGlWNxZ1wWQWJjkrkXJWnRSbV0MYJh7+cfdQDDkx35ipe70Y/x
JepuDDGRvYmnzqxmNQpyUbcn7V0bHi5v3n683Vhg4noEiBeZpppAOOTK9EIITVO+UxdPP8sAglXx
kqfsqbrLwQEhgWjG+bMe2fkPYO/IOmxWPYa2bBBBMdFSWnKTyhhqVVARhqhtE4Efbom9RpB+EiGx
llgHL6TCezhxDgVLPtYIba+qPfRa+hIuKo/3czTdQBPYUXhVTc4XZXlWO3UhVauvECgahPqQJmjr
l6B69S5/1t2otdlUJr7L87jOJlRS/X56NMa7vvxtNhwTvIXQn29StSmhetqQx/ITzbRaQGSGfz8h
9emUsXRjVS+WEErpiV/MmAVMb5fy2yI4lzfqIze6cMJMJnqMYVoNRaKAFOi2iO3emVHplqz5fXyM
b5Wb9GV5035HAE+JosUD8e87HSDjOrRDkEAxl34qzlmlQrE+6MXfwvy7XJwG52+SDpeXuBeJ0YPT
0IqD7tYXaaAoi5rciEBaXuRWHP4lxoMdNpENLQq7HzklxR3Avka2xhiv0IW2Wo16gPLbYwHKk95P
/dmhNBrZdUIZGIIQQ1qLY4LylDstsOf0W9vMlVMla6qvdVsGQ3nVAqVKWrcteUVunhHGX5ocXLhJ
t5RBjYKjCGRfgnnEDprolz/arhmIeIAKGzpw8I/Ppyss9FQrOxL5Rni9RH6C6ejw6bKJ/W+1scEs
Rav0Ggx0mDTXHs3Fbn6AhQeTnUZkRb+gONC8NScZYsPZY/5MpXKnIw9/tnuNEgXstKKCBp3x0YDa
hBDBTKqKQLHUHxK/WZ7z/m7KD23ptVVm5+HdUPtgGueErd1ka2OUfWAoalrO5iplgfGoB+phuqaT
M+XvIoTKR+lFr5c3eQcBigNxXuPH/btZY7UOy1IsZfzRRFsd3Z6vKHHbR3Ga4zO7DbutLSagRMLU
jmoKNorRpUjM/JTeGei6x07ojgfh+4xeZOb2tnhM3JoXR+nvZuPo1jZz4/TpiCkhHe82aGnC6gwG
G8VrfGqNX8WlUeSSMSbKGGRal4FO+tWgrFkHINc0LuZ5LzoTSDvpOqbfJOgffT6BgEQ1NRGA3Yle
+spaUHCh+Kf2Nb8i99Hd3/3q8CByyv27KwNnM97xmqZLBnMmK0iql3EPd+nCyJ7axspKm+OR9Et8
2byNCWZhuZSuJsZcQV2IF+7q0HKg6Sx3YI7DDCuQZZwMczeSbcwxKWxZDnUkF1PpR4vV5YMtaMBb
Kzz327UC/UUVXX6I+LCjx3PaNophVAvcr/flxtLeBcNqryRvOFUOpma/Z3hKf+MNvex+LV3SNEAa
8HJjuTryyIw60oh5IIgvgDKWEHW9/LF4BpgTPfR5rGbVlAW6slxNkhhZbdJyagG7xQeyWQVzdJF+
NmumhAC1OOB3X530r9SNfmmZ1TcgbymD6Yh56svr2v1cG5N03ZuoqGbzOKZDhfqDflRjZNxiay39
n5yljRHmDlUIFL26BF8nzH+V82kVOYA43iKYszqHUM1L5zBHwfeqGHJL7TRHCf/18dFFSZRV+LQm
Q92G2Sk510xSCBFEm4ag0d4N4bjwrsSPWbPPEQE2VAN9Zoq8M1nCYsC/x26IOyhui7E9iYW1jvcd
Oea5iKzecDP1fg6/EeQ7yfgzzp/Rm7aH5tocryPlZS1AW/tTU60u/JmNrtjObh82R1OSnLg6JCoa
Krk1N5E1Ja6pOIJu6+SuRb1adkU5GMWXGjsnjY9T54cl70L8+oU+L4zZvKmLQ6FLFx1TsjIYDUsn
u5/BOqZalS8EogXicS4/5k4BETbBbqabSOt1/aOmvnHtcJHmuY21ArMy/Vt28/cMHPgQbqbImcDM
Cbqzd94w4d46EfoMhWDsk87Lfj5OBcaZJaVFowwDsrJy12bWknIy+50ogRwNAOcPbCaRWTjwhMXm
ZTwY3mSLdvpz8govAUPQeAit4THhcqrvLmljjol8MtrdglA2KFMph1Z6T4Fyyni63Du5IMQ2NR3Y
Zokqp8rMCY5VoTD1pQWhdRualiT0mR2nU2F3pfogVB0GddRfMcmcIU1tSQ0tM6ltPRp5QCvqhuz5
U/EX4B/Bxc+6jNmu6dCZIlWg0++zh+Rm9DuPygjlmosiINQdeYT8e7urKyYEtD+enx8bs3FSsi51
XkRQzNK69ICySiS2aEdzLq+d2SAdyf3ZCnOxdJU45+owgLYus9TrNrEwRIMx1CG1vO6b+Si78RUc
54GHjaMJDLudW7PMqdf0bFh0Vc6DWSnuBe26IA/zAkmf/Jjz6iw7bygdMdnQDRMXDQou7BJB895V
SmUcFSs9ZS/pHWTCp8N4NVvqnXaQvPgGajN2/0s9JrfCzz/oG8A8isYapMEo4pU5JSRVzToncwv8
iwhmw4+GcmaXi6XfyuAAjhxeg27HcSBhrWgGxBKBMmApoZKpQlEmJNVxxJGYe/Vb2lZ21fFqujud
R/2THSZrTAloG8xQA5hSsUtfPHTQJLczrz6mL3kCGqAMLLzhv587/GyUqYWWJtp1UpWXwBsMh6xI
vCVWoYtB7MvJz85x366NHf1eO5Lk7VgVgVlEViH/bCfevfeVjUwHySakyCUTOQje15/vA0PLJKXp
FTp4aimAsddBpOACP2aL5BjpS0S8SX+6vKg9xwCrI5BqoAsxDIU5dElsZmJFwM+qKUpshX2nXav9
5KvqYnLSuq8PM/ouMk1DV3RgvdkGxqyHhj5XlXkcTJQp6mh6ySPxrwT9eGvFTOofLMtAT1WGDCIk
cJkDBjwNykpDGmHaEHANIfREVbeF8scfWAFiUkMAQfhnCyHJmDTa2KigkQRfr34ySk9TOLu2d9dB
UvcfG2zdox/KNkXtD4jdx3m9oaFCAKHCKNyBLPz/AXva8wdThowv5cTQRMKcJTnp5XpVqZIaLjXz
ZJiPyvDt3+/a2QSkyz57OaZdSDuAcgB6usY3dALdvqsFzIP+SZSVMAklg5dbwsuYPbDhbGZTVEIT
QrqdDmFAKypl5VAmrfgoHtNfeJZdXtlOZQzRdWOR6UKjKt3GmYIr7IO6IcCd6Q6n3uNXUnYD7dYS
4+AzxqoHzCiDovq2uhHAW5Jd6059MG+pKhsVqq84wWnXMVBQAUwBVCmKyJQfyCobY6Zm6J1NqTsk
sp0C3NVWHPgsdS8mB8CHOlth7o9ikfUcWAKcKPU3iV0Zc2sTRJXw2LD7DAWdJ4gacL7ZvkmDiIqh
Q6CbfUWVjVAn7ViDNB1w+b8JgMiDAY6c5q9V+1/ejcQlT9pTDMoInsvsXSpAC/9jnYm/kMEQZBnB
Cm1dvNo14pjLw+UF8izQD7vJGbNKX6UKRF7Hkcry1E7V8hi8eDvIpOOrCkLXIYcwSrZqB1WqrWIi
nlmPN6q4rFa5aJ4JroEqlh4vr2w3Nm43j/HJKM8yvAAkFC9Xzcka7U1dKktWhStZ1LxQ1R+SeY6t
udPcZGgDeR2foybinIudrBUee/6AjMcaq0J6ASqMfiRE93Jdfe/AHpSvhSUpgk0b55fXzDNHv8Xm
a66zaq6kqYugKm/M5gZlY0sYrifzFmUZjqn9E//PylgtmKWrkrokcM0wCa21tLIRihE8qBXPCBMx
03UpNYqwDLK4Tq16Hf1pHV+GfOIsZi/72HwmVvhl1vo+hQJvERT1HakcSQKxsvo88HBIu8vRJR1P
CyAMNRabLwkooBRCDiqH1FW721B8yHk1uN3zjBRR0cAPKasaEzFEJWvlcELGFmqWoqA7B43Ayz4m
7TkZgUgJ0SQT1Ww2KezzpOxmDCAcpcdSttLB04Ma4geJrSy2+Da2FoTjUXYunOmdRxOx03ihZDLo
LBloeeLqZrKDVV2KIaGU5pNNy9wfU49HA2IWICw5cNYpf71tZBHztQSQa9R+VGYrw3XU4pWAf6iD
rKnkdF4GsFoMBONBdzN3qpzL9na29ZM56jybsztPEyk0LYYPZrolmvKhKEa7qgR3gOqwySMhooGH
uUo/WWOistgVkCYQQEKp56YbrqXkyGOJst54J0el1RrxsUwHntGdvjwq+RJyR3imIqIJ+nmNqtCC
4ryDHq1yi7lce/KyB0pyB6SX7C+35Psa6C7gf6pTvXPzvZ2T8TEraKA+IgIYynxOAcRmZJ5yaJGC
7kZzO08qrPS9+0bpRSs8PBv85/3BJ4XCDTIWQ9U0jX7yzSdd0INaSkGKglmo7NoYjhgXc8tFuFrG
5m6dRI65vbQPjZKzPWZ7BXHttJLoeCEiUzl9CE8CFF4gAZwA0qaqtaHN623tOtLGJnPlEODii0mp
ID2xgslceuiEBy0GlhntV/kbV3d+95CcrbHEFvk8Gxkeh6EXtW2KErRgJJJVLdIaH7V8HR6Uep2m
Qw+K8JoTDnbdR8ELFY85/DOYvc3LCRNCK7RJw7KyI0G2Sh5yea8Yi7cVOuY4HspX6Ajk7sGZnuJK
Xf/SA/mgXGHM+mr1yD0aYN+Jz+XC2bn1ZChDY7RDRDzR2S6EsRJ06jOCKaSgPuV3Gl5Acu+QyKIk
8YKnPWfOdAVKMPnh8rHYX6ipYg6VaBrCKxN8Jg1VIEUBAVrsDwc6uxAd+ndgwsFhXB7qXzGnpcO1
x5zDdFHwmJR6KkOM+S4QulJhLVe6GRRIlaI96nInynbvjs0KGW9RIKKjzVJLPijeZAiOh1B0L05U
/AXaYZxzv5NW4GVy3k7mCFZjKRRpqmBmQfTArtEXKG0/cT4ZZ0HswVtEJc7aGnkF2nu5T7Xx4CwQ
jG/c/vBncti4Kc5rYjlltK7VSVqDfrPviKODD7ep8XLQOUX63ROA579G81gUoOiqNwFarGOzIZUY
+Wsk2lHhG0AdCIC8RSJvLG43TG4sMSXlUASlZpQloCIXvkM+TkpTt8lTe4LaUW/aOuz+wQdDi1HS
NVNGC53NlKa+E1NM0xoYPwZz7akEuTuVHyruMFPCFWXfC45oY+KaM1BQEUX2QI9qmEYSpuRN9S2L
X2buM3wv7kuyLqNGiEIaqoSfP1TbVB0o8TCzQoepad6XHKrr7NcwWckpe6KV4/TXAhjysXrl7OPe
h9taZmKHnhWA8S84yfOtlrlQFSdvq1NhSkfHlbpiprG249Wmmpt0YJhHdLyD/sGiNwtnAokYraIg
5pidkSE3aMle+Fz7GONsrMJbUks7QM3DMdHD/UY/K3F4JMF7oWVrngktcdsvmdQWud+h/RjJbqI9
CBPnZuXYYLHCmiCsaAroWSCoiaWCsQpDkJZmNA7nS+466XkrWThwl9dEmoSB0m6uboueTuOFd7Rc
SlHeQwb2N+7X24svm+1jwaCRPEkNWTVMVQI2CYrFH+ohClA3pZIvzhrQxPMDgc1Z6e6Oom2M7hXy
CIXtXwmgjlziHBgJckxe6NgvZTFPW6tdMOW1Hv6G/Q0ip1a2u78bq/Tnm2CqKKkSDh3ehSM4AiL9
NCece3zXgKooBC0JNFZZVG+lZgnQMnj8ydXPjMQHaf6DJiMipgq6Z7yf0WlhlhAZdasOFZhR07px
U5RoQkW6FktL15+rkPca2l2OoaI3AD4uQxSZKwEIBrmaZ3Ahp/EhkTvwW/Pgbrt+sLHALCdMgDHJ
kqZE6S1044g4o5JfSarscvxtLzmQEPo1VBwI8MjsNSpJcQlLsZ+eoA/hrkfxbnKprgcmNB3eu3x/
UWdjzLbF1QCliCwnx6bOXqbGRQkfutH58fKaeFaYrSt1KcwxLwwpGXKzxIFYP8UZhz5xD1SCC+28
Evo3bA6MPs/y2iUoZ9d/CY/krX2MH8lD+ap9B3Mp0m+7nC3t2/jtv1sYc5OuedzXS76Yx7D+WZJv
zdxYGJC+bGPfs88LY+7MOOuryezBqLGqBzmMLVX7ftnAbka/3TrmWjT0XMd8GLTJqMetruZKx8yT
vPpFBGcyP5DzvIG5BscxauVGGnF1VKM1GsEk9JbU8QLCXnVr6xBsSypWpa5XOhU95O+6Bz2NwPyJ
6Rm6pMjhoRx3r6az87GT63MVzWNviK2ftZYstFayvCVLbC3jy+VPtZu5bewwsWEWY71qIAobaM2x
yG8wAoRqxPcwqXHN88q4PFtMaFgmVAJKHNwg7cUrQc7tFhkFSUDGo2gH0GE6l5fG/V5MkMg0sa3E
BLoFS0Bp5uaj6Fd+hGSU74G7SzOBBSEonwEyyBypsOurqihLEHlEsReKGWA3RuvXkmRVIai7y5Xz
2XY9fmOPOWCrUkp5MacY7DCvxPClHk+N9H55+3ajBDgtdMhGSiKQtp/Dn1qpaxV2GJAMwU5bJOU7
itqcjGGvB/TBm/EfG0wDYc6W1JSh1Q363eVDGDU5ZCAmM1BnSLiv/t09I5ImoqKiAkbD7BkGwSHP
m+CNp5I70vum7ucS58G6b4KCMQAEgR8w6xmLOpYh7CNAL/BkGiehvNN5ANv9PSNnG8yJxf1QpBD2
wWPuuXeqm8ETcCmR7x9MOL/+qAiFFx3yVNAmAipBV7y5BEkrtWM/gIVcv18ejEcT2WpaWkphybei
K1wDWmkLfubyWJ92w9/GLP35xqwSG02F4ezwWCT+qP1u9Dvjf0i7rt24lWX7RQSYwyszRzPSKNmS
XgjLtphz5tff1To4FtXinr7H+2XDGwJUKnZ1VXWFtXrNnLOfl218P8Zv5FD3VokHFNfFTvH1x+Jb
96N2E5S6xtDivnEvzUN+wOghphAl87LYXW+xkUpZYjyng9S2M+GKzuy4B57cM4o3Vtw8JjXDIvdD
8UYWFRs1vuZHkdDIiLfiYT6SQAxne6+bKwH4DFj7dSx59BiUHoNnnTeiBPAVka9drVeZV15lR94l
rQP1DlWAy99yb2xD3FgovQ8Qzeuaz/GKoeccUCBFYQvD4iXp3Zj1dokZ6Mp4GPUrBTQtDMEMG6XT
agkTjyC8BflG54x2d53bePbXDQZ0B4CfqFc8YGU4G4PBmnNZMEsuFUZFcapCNF45f8QiTt1/T3Rs
brWt1dSs/u5uCPiwHbqViLrGgOdIFAV8d5dFkhmnrPvHkkC5l7GYlKmoOi6QblbQl8RWZc2+cCfe
RA/YY/KMQHu4/PF27VPEFBs6vHgLKXSpygBmh6q3AqGMkn5yNyQ11e3Vw+OO5PSJy+yJ7sWErUDK
xXRDp04hHvyH4q0M6nPhrH70W33owLl5nPDc5/018lmzxrtRYiuVcjF12ogZknwYJxZsY5tHjXv0
ldLONYBuSU7tyYt9+cvu6olpeBVbWphIpCcO4kHSy1KbQz/tMHKcCpaSS885a/5sz2DEjRQqwoZd
rbfaCm7FqnP1WDLHlOWcWXpQ8XVuyrwATQWmi3vZyeX6Wa4VU1DXp3/3uahbrBlctmAuC7VtcbZH
fTWVGE3ermd4KZY25HtuAqkAQjlJHmEHaT5cNzFY61Idy+/OZWV246iIVhH2sbB6adCwPqvcreA9
mkKsgkU+UH1asK6Clt0PXcOr7BIbTS/5C2cPLOe/5ws3cukkNS/GvorXlgviypQ9weUdQtgT2hOe
5605W7FfHzJXjsz5/O80psuVU9Pw48IDAaO1jZsWgLMP8Tv8leB1iZmcMTlIGKM9htRd8//4znTF
coiXUtcwrIQZxTZQreERjAutb5wI0xMWhzwtZb5E9z3mRiZlqVWTzP204tnb4ymPvicQpZdnGYif
2oFA0c6MCghTHmWyaLxzfK3XQoCK+lyZvWgu83tLQXPWQzIcMHfReqwvu3tPNkqSn2/uSS5LWV10
TRnIScABdVHhgzj/i3FgIBn9uSV0hVRCsyLheiUMkm8j1vQbr3zVkC0ITn9ic7bsbYJ8kkYFnlyS
K2MdxRjDODwwnTozma3kdrwSn9XjAharwsaqq5xaICK5bKUsI6Vij1JOaRMnNQe4/8jUy8c1vr8s
gHVYVE6bio1hNIMKb5MMp6Grgl41/FHiWF6NuHp6CmdzXnRIW3iBE7hKUMDPXmMfonQBaQ1Ahdhf
T6XFKm4zlKJ3vcqk5zFTX2Kv1TjJlZUJmOjXGXeLJYOKbQA+aNS01YH2n/plYxfdQW//pYsyKHeR
qnG7ylMGKml3cjTAta8+mKQyi7Q3I2s8xbPJnCAgFnXpoCiXUctLlIZznpIwoNxUP9LzeiycHE3V
5bzeGrcYPW5RqCPUSMy5cdY3JT/feI7Q4KtREoHAbGB5xRhdLp/chhXG96b6tpfZoB7ExoK5oYwD
rcp0SB+K0p488NI5aqA9Dk/gol1sgAXZY2pyk8ladNydW9peA8qRzHqaSZJWpEiZy6C5g3HOyJnh
tyywyYwn3g8dVt2B4UIMyoVkeb+iJQND7TH3PC2tmbGcFCNzoHclGklX+HDt0wBJkbnUd/P4swXJ
KuuxRr4NbZmYhDQww4OHFPBgPltH3mnYMhmW7CCn3+tmNsvVHwW3Spx0ZoAJ732yrSTKKWZCgYk+
lDMCbJqMxoPU3F12urtxeSOAzrVqLmnUWehwJrlFuC0rjz+rRzCb3+Jpb0V2wWrAMDSiU6ykyRJ1
MrChI57IHFLhRLfCdYEpz8HlwPAbptZf5bFbHSkHOSsjXy4amP3AbWs3dxMyyHv1jErhVYc7BrqS
3oxqW9TMy992z4egcUrwDFDKAI0AZSUKn8ZJIXM+KJKF0cuN72rNMI9dQ0T7j0x0CdgPpR5OA55s
GMxGIa81Dnlp1eJvLjLMXr4eVkaas6vMRhKlzJLocapWKmpL4m2M7K1NfSNhTeOx1KGijF5z8iiM
gJCq1f4eVIWtqabiN4AuTR6YE8/6IJXe5TPadcFkrPq/X5AKMmOcoDfdFxxGdpLr+DmUTQzyW8a1
dK29hDe83bho1sH/Ks9/M+axlUyFmEQAkcY8QFmoOHO2wCmmPrxdVm/PH25lUAGmT/Ueq3Y4NaED
FNcQmQNYa9TXiAVhtluZ2AoiJ7uJl0bXL0PeogzfOdP7a00+y+8YxYT8RAgua7XvtDaHRvnfdRrl
JpLUOJDuCTIWWfFWUe7pnQVtu8VnjZQQJ/vF3W/EUU64KaWpaQekvjL/sGTngv8xZLYcIrS8GsJ9
xDEaKIyrRmMQSGWi1dWoFkG1+uIg+HmnH8JXxidk6KRQniNKUx6T7znqja7kRrxjfK+s0ZxyTMlI
Vmstfn+qv5F/gS6qMJmD4eTXX/ikNPfkAibsIS0APs571TeyQqncTU+rQ0ZzWLU6xh2godyLkpfy
Adv5QYUWfyQOYFwpTUUFUP5fZcmbW0AvgixVAdTFCRlr53A/sb2AMfvMU23xHvUSN/8dO6zQxjIV
yofwUTmoQj3FB00NZuUoLSXwKhjNhvdu0JezUkQDXVAByCn0WGg0rsKSCyjnktxfArBZ+Ng5vEXW
N6U78SF+DV3pVn2SnOKGPKBAWXJuAHLGuoW757j5M6gIVI9gO+MLPfSr2JLC1CzqW749ddNvxs3Y
DUIbOVQQ4sJYLEMuJesus11cv4+s1aZ6Fs+lbzwq3n82F/jSZ24esiRTsShLMbHayAkm1/iouBHQ
xb9ZwFz12otDmVuxkFSe1o3dYl7WeNcVbBSmjMiI4iKCCC7gpu/DiL3fqg0U7XoUPS2MzJQ7Cxyr
v7NrtwqgIwDgD6BBurOu8UKLrfpI96dGtYFUbiVacS2EISO675vMhxgqTkhtyqml1nNB3Spmlvuj
ypkTl5sc9/PyJ3zvR329Ix+SqBAxDIBt04WIC/hi5r+BgdtJmnW5ClU1dSu9kDysySQvBsDLkWu2
k8hbfCcJh4QbJ8XUxLi+TRNDaS0B9/nIiWl3ANWWcFIypR1NHrNXvQnkc2A7cYbK8cjwsO1mdkKU
GBavArPNTqduOen9LPjo1CU28ILXK97ow6DUp+6hXYe5scV1LVjQJIyTpNfrjGwsMLPVJcGEMd11
uc8ilATy4PLn3X0zfJgL3YFXq0ruk3hS/IY79l0YNNXw7yzlPb/Z5C98FzdjyE8poI4jO690kzcO
rQx89Nq9rMp+prTRhXIvQ9HGCV/qK4jbBifyJb/1S580Fwl2AMtnsk6H8iitsWadqMeGv/Benmk2
D2iHTqqsyzqxpJCfbz5e1fUl36RlcchywSmSGItI0ZVWFAw/te8e/9yx99LoRsywApou7FokRdHJ
UAGWIot2LCzm3M/nQni8rBPznMhfs5E2lb3IZ3mMpE+zCGNrgyRzOgu3+TUm392/qVQDP+m/DpEm
HtDmZlz1StL9CCBetXBn9I8zUJMYOhHbuuClaHSMTB6ldGww0DQcBifxG5Cm6A/5FVmubD3huXIu
y2NcWxooo1M6g4+UAWP7eWy21U/1+7/7/VQOa2CYN88UjQty44ci1r9STX2+LGG33L45l3c+uo0V
FJmxcLMqhr7+wt2cVls5Js5qctbybDyqPwki0fJdYTUrWbZHz5Knc78mEehCUJvjLdEiVPCE3mZx
dZdn4qwxbi9NMCCVk8p3Cbp8vHIVtY+R8FZLrCFBRiCmB47U0eAzMlURoJjliHOQDaWjgxo7/ZcW
R/6OzXEtmsp1cavqvhbXvhDKh7FhdcT3KwYfV5Um1xXKSqt5DRHPuB+PgDS1I790Q5s/87mF1wVB
pMUFA4gVcy2GdVJUOrNkyJvEyEAz/piOJsZ+8MIgDLTCNUg+3pZj4cayyRr93h24RP9XBxCYiprn
e5d4802TPgfiWgOYXzJwKdmAcT2CKdAkY+asAvG+gh+iqOOrZTGuihXNLSCcpsLrmGI5jHWjWTIo
vy5ly6BHyqpgMNYU3BBr9LmN/NZwBlc3p+MQhN8nn0WqtG//H4pRJ1dhjS9s43gIosg4q0bv9XJr
IRX4FqYhwynuF0c250Wloh0WBlQwAHBBb0+O6KQu4AWBejM6hDAqPrEWIf/BRf7RjfbyfDxO+cDh
g3ZIZ6pDgrXLZTLj2g6PkythR2tszPI06O7flYE+NKURoRthBfYpuAXQrecGU0jMGCtqoLp2R2Q6
ZIDbZdUtdoyHAENKqsrLIIejuSTFFqMScQlwgDR9KTmsEWXfu4QFSrB34z5JoUzUGApjbVIgNg6E
yo/gPCjXqoBFXbI2y0IR2sMH+CSNss1hyjHdF6ZzIHug4HCLQ3Krc2b9OvsG2tgL8tJ2tpYrP7wD
EjwjvO5/T1XngVAAQC2F/HzjW5pKm5aor0MfFPKTo78RsjHOyjVTu12t1iwdYD58Vx4YUolGVBoE
jT+kUm6Gj6Up6/t4fmdgkg+qBVwCM77n7uRg9Qg5EfqZZiub0T2rFkVO7pJk6mSbZp6FXimzQ1Kn
wSLVZlaM17M8+k2sW9i8Zbyb9u7mJ02ps52E2dD0FW1MzkfZID9Pp+LUViBb7d+aoAL7E+F31a9H
Fv4Q61wpH4SlsSpqCaOb1OHyD47Ovw09QzmGDHo7eu64GPP54BNqMzesscUIDnGRtR6y47i3H5Cu
fWGPrDBGPA3RwwnC+HdZ/6wkOw5/MyySjN1fsAu6VQR2WrUdxV4JhAlUJu1oxcpot5xoaYPiaPrg
dBVvzmuK/2eV7nc/I2bvAMemKyJGwj9fwTDXU1kbkERXYn+np53TDuqp0p4va8iSQj1E4WS6vBWA
HaoJx0U6qEJkLoZ7WcZe2owptQ9VyB+x8Sbt0E9SI9UFPNmCQiWwHOz8exLIYJTvXiXGrNiuZWyE
UU5kargReTPwDHv5V5P2WFf0i8Gvpm+Xldr/cJoMxEGF0OtRb5wyacWoD3M1WPo7IXR19SgajMWu
XaekfYigCqtl0+VaogAxZenuZJ2zmznF1PNJ5l8XoIZdVmfnSYgj+pBFWVveKFo2l8jwkuVFFO65
jPH798YaPgmgDI0Lp7BQ1qVBsVr72ZmvjRd55TfdNMm+OsfMWIkj+3JxN/pQJlcWLTZXB56AK9fe
2F4tAK6Ps6d+km1JfWwIynH5N35vI5IyPKPky6gNEb0G8RnE1qbaO1LCMO69JNIwAHmqG9gV0oBq
9fkqGYDAG/VeAwWnI7gCtraVwtR/NZgPJBP/2rlnscHsGuFGIGUYUt3nUiGqciArtbkkp4r7pWEl
veq/5yUD0XDXBjeiKBNpZi7MpVHUsWZ637d3fOJetvF9PwQkbIBbABEMkBqfP14uiB0/N5wehC/h
bQLeEMKfOlUmgq2NSi0jiSLn/cUEN9KIiW683igkSZUYGb5cNFkRSM4brbidpNKtsr9oWWMO+I9i
dLFXynQxqteKD6YlUIDXVuSu2Nxf/npfHR5mgACij9EFsPUA9+ezOmII7omBdJuSyJ1mwIj3dsY/
XJbx1QI+y6CMrQK+rspjwfQwIFjM2nQW5YFxKjs36LMMyspabpQKZSliMl8V2+mZsINkXoHpjDd0
qV1USVkAOKwvR/mirF4jKY8LGfR9kak0nqi/cqxr+tXffdaKcj7tmHSxVhdckPJt7U95UTlrGr7p
vDz4EYhh/TovO7dY5ceywBPw8rHtOHciXQaBA7CRsdhHadhg0RQwgQXmrjzJrW8iR7tD9xFYdIBZ
sLjnpTBZUJ1MkZTC+di1Q7O2KTheyiB+Bs80Np8k0NR3QeuVv0OHVTTdP8UPHYmj3FznEDBYwAOF
3fTdQeafpLEwy/CN8SHJJfrsMz5/SMpDrbOWZmEOIeCL1w8oblvFb/W8emRHU+8sFknqP1yGD6Uo
H5XFValOOtCSenc5kNwM7Fh3BB03v5ac8iT/z8NKW/Xw78/fsFoVAwROLcpHIK7sx2tdOVbTE+Mb
Eifx5RsK7wvx4BqQ399em4PCHq3AVx2gmcg6/H9qgOpD6K9A8Wq9+MS63V8DJPTYiKPsohQalFDL
HBtH8SlNGvA5e3zWeWrWO8PasrzXrhWSbj+mGwWgC1EHprTg4wirucAkA1jnHorbFPsXSHJN5cAf
c4e/0gIWnSqxua/f849IOrjIOT9zQopJRGXCZvxcOVx2kyqnVOssXfalkeWhd4PAh4p0U1EpGvBG
pY0WNEmm3VZdWZvAghteL5vJexHqklpUPBumPpMGGcwYshf/Ag2zMzhxMNqa23hIC56bpxHdl/Q2
vSZMfsqZNYC+U64mdvPxWalY1y3dEOUtAO74W1Exo2uy7FudECESDqs0vAtAuFuSG5cWKzHZ2R/6
LJoKgRI/tZPRIjluMGOJNrdkreAvHH3ppV+s8tv4TUcuGV6ziiysg6WiRDUbehrlWFblwWFrNNlz
obcMB8qyVToq1GUd1oaOuboMbyX5Su5vcsXBtD9gNWuTZxfK9nXSEfaw3ogEjLKiSjQysB2gcFS9
tZUZegPikGbJN6poFcfZKZ3SW1jYQjt5LDm/D6GU6bRqjR7U3IAz6zQeVQto2I7h/AfQTPRZHdCd
WtVnaZS15BFmqqeIXBTgywSaG4H8Q7iTH0CfFVXmhGJViami5kqfzctXlPVtKXtJ0i6c5G4sAlW5
UgsUQEIWDNa+N/34kJS5DAooMAYxTA/FfCMIryrwHZOWpQb5JV8cjYjXBkCOQalM+zNjRTVC7/GC
WpSnouUwVVKYmKY1Q4lRL9jNATeCKFtUhhyJ+6zoWAvE4+YK5B4uNvI8FmPzvvlt5FDmt1RxVmtR
Er8H2MRffc7qXOGgvA8lMp3VrhVspFHmx2cNVhO6aAlErz+uQQoQVxLvePAGYQ8QQG8sibsBfSOQ
MjsQ4a3axHXRQY3SnxwomRKwcDiNmh0noxxABSMy7Hw/l91IpMywGNSkQj4JSkQnueae4ENO4jn0
MYoPvsI4stgbHyybpJKWvIuSsNRFwrr3hPqjIxq/ATQLxNPg8hXeYQ+C89ioRiW0kjRjelGJgPM5
8IUrjnXu6Eqa2fXUDNayprolqPFoS33aWhNnFJZQLi/R2DXWNGaqlcwtnhAxL1iROD+O4/hSzXoC
sqN6deV0PYuDHjuX/+Rdn4D6CmhXwFaFTZzPOerUoEfXTwWAYIurUQ7U5dyxSrv7aTeg6MC+KYNO
hQYz6KNkLTBBnIGPMALXj5tg001+0DBoboKQ1k1P/N1lpXbPeyOQurJ6HTf83GEYNeKxJX6oldMi
/DYURnq/e1UlYGxi6QF0fjplVU2t1V1icHnQzlezeluyfv9udN/8fsqY4jisqx7vsMAQ3lpOaK5k
rAU7fTSVliY2lYukP/eylFm73PUIWBhRFQm8oRK9i6PGpVbrXJuARhhEqeqEBf/cHa+SU3kV+uF9
AfQ9S7T7k2GvrIbNvm/YyKbqzEJUDR32mgh06YI0rTObyort+DV9hxawKoDB9Cw8mP0EcSOUiiSd
2PDJVMI9TBZ3E4K8BHNWs5+HVvPE3UpvZAOJs9dfl210P65spFJGuvaFmhgSGuQ84PqxyrhUrmy2
bwRONH+J7PF/H3757Juot5Q+aWB3x6jmoZQSAmSmYnjDmC2J8y4rtu9R/iQAdCNei9dIlMKoQi3a
EbvBVIyrnmdFLUbwp3vuUrGWejYMCSg0TUHxDP5+BEpK15sKMOdU2c8G97JWuy7lw7PT9cB04jKp
HPvooOinakzcMCu9VAj61L4sZ9epbORQVpEY6jzGYZ8EvXGjDw98xQhRu05l8/uJ/E25QB34tRL6
CW3E9H6tGvQFbtb6IFQ/B/Um5zuGNvuufyOOyi74KhEr+BPc55vyPHjzK1Zkjsn4XoPOf4cWk56b
ZX3kHDf6ibkhaku7xIF6Um+BDwja7MYCipXfPOk3XVC44TWT9pycyYWUlx7FwirGnOlNnB3SAAPV
72go0WOPZ612AMXTzcroirCOkIoLU7tOOlfMatDlsRct+VXRr9YsG56mNU+9Xh8GgVUU2XdWm3Ok
nIeQIwL2RchhdxGQ0nbiFKfSJ0jxvTf4rIkaxhnSME91w3WdwU0Y74rcLOsOa3nNqyJjn2RfiIKK
hAyTAGvKZ0MJ2wpA3OEMggbjoHfukrw0/zvEEfG4HyKou6brYz5yXCsFtfojMV4nFjI7SwXy842t
ZyH2tiUFY0BZhhzkLY0e8prRpPqHC/yhA3WfdLyFV77XQn98El8I0uF6hRdJaslYJlJ9tA9YD3CW
UlRWNYQAAKoB9BrooaPEKIbV1wL362+c7IdS1A3qsFI/T7oRAo3jTsPMD8AzWI8clhrUhcnnYizE
jpSabd5KfAUQMsgpNCc6GgoZocKGWfxbYHiGf7imfxSjY+/YrXk0tXANyv0EohMB8E8m9zi+w/SH
FgtPdjdR/Hg70JAjSxJKstaiOgs8f4vvpVelGLw1ihyxn+xCBkL65WP7B/X+PFa+ZNyC2kjyhKYc
SEQJtnXkZJaRmZ1dBYqFfvDfRa8PeZSdRFMzS3lYAgvkGD8obo5ugRgMLqEJzMGizhrP/IfL9iGP
MpqlyMdaCPFB+UPia7yJpVzelGorvSadpfIxxH9YrbR9Q/0jk8YhWTNRR/k5mYMVpDz1jy6+GnLG
Jul+gv1hKDT8SKouJS8abXSYbpvYigknPfqQrubwP+vWXG9HR7TZx8fSjErr4zGrsjBMuKCcZUcV
xuM0pU6hK4zld9ap0aAkfZ8ZpYZOO5oUghtbg1d5wM4APD/ngfLjHD8ybsGuXpuHAxVWhjBdutEg
k7VP0V1zJ/gYilAfgPG+HsB5TcpEvzXJDH9cFsuSSn6+CTY82OUUbHMhcUR/P+2/882TARqly0L2
Cygb3ahwk4tGDmwhdATTY3HV2yoIxghuvgjuZd2W/NmvfdkkgFTgmahPrGEq8uW+JHJYfgEIPLjG
AJ//Wce6WeNWWqcI8/qy5uCBH/pJ0/y+rOPuS2IjhDq+PuMTDe9cND17BRC7BkYyJItDNWxmLcXt
17I3oqgzG3W550etRC8LY63SUXjtMaRfPfVO9gDGKz/EJcTLlrUNvH8hNmKpQ0yAKKA32Sy+b+qO
v7B1U78mFpCUSE/SSiNLvLv8Sf9BIgjpcGaKDtqFzwdXYP+q17kBB/dUB9Ndg5qB5gx2vJqEmyNi
DrsQR/zVUD7kUUmKPqOVNaCng24aigUH9JK8Ifh/NCNIh/iSHCoAjVEh1ImSpAe8Zw6ly123zuyE
5v9DEnGGlyRRoSfrE70VtQYvmNsqA06IWb30V9j1+SmC27R3xCsWrtL+VZf/fEM6yw9rbP5LBc6s
wDLgm+BiytTunP+E9cTqndVJvPgbtlnm93181pNm/65/iKcqTckoNMOM1dwgbSZTzkQ7rJ8uWyVL
AhV/ZL6QY/DTxgdZKSyAxSYNEyaWcWq0w8rKmE+x0VGisiq4SWFKV5zT2L3Tndv/ByIiw+ppyNa4
LlcV9xruGCP6ndf7kwuMZiZc3n6vGC1GXGYekJ80XV9ndIBnloc1iL6VD40G+IICCF+Sp90p17Nl
eH1nEkQqMbRYRrlff9yIpjxmW6wLSvV9BMxY7HLoHlnMIQNTtaOAPuxavWKnKeQOf715H9pSvguN
AlXDzGF0iLXcbUO8eHlzzU6Vmpqo74Ydo2q9n0RvVKR8V6PFfYid4ujQG5icQxO3xmoOsI8GSzkI
AG8NncvXYDfegfIRGN+6JOt09X9aq74egZRwKITbFoWDyM/kNyYuIEsKFbpDQagSaYiBUJXqQW00
jZka8/dxGCx5YhF6ESP4cmKY/ZIVETYq0qtoQzUVmcyhI5iMP/TRF+vbVWTgU7FEUEbBt9PQ5wbq
m736Wlec1SzXSsQaPdm39o0itCmEiRApCvId9YS9jNmWrey297tnUAwsN92R5AitYl02B6ZQKqZV
LXZ/Mx1+f7KWyS4fCC564hVHwBAU1uoUbmT/7/tSKMRs9KSCW98sQ1e0IxeEygAK5ldgTVhKZl9W
bN8CDbRMREkQsA8Gq9kkyErJlao090UwLMFcuPX0i+duNBbm2/71xW//rxhKF6DKg1MIhD5BvoiJ
1SWRJWTlOYv5AA9Hj597V5nHpwgwox3XHMA5/Tqn4sNlVf/hDP/7R6j0ZFsZoXmgloAnJ9wK9cOJ
EAX0hBL9yZSv2D3qXRf5R2eVp2J1wTVt1XDYVcr7wyLfahMyykGzVOFall4E1tT5ey3/6/3+0I4K
3OoUYxeqNdIDIF7mn7wluZIvGKRJA1hEPENOxTG+lu+lWwIjzruYBGDGwP37//EnUO4s6vi+Gfu8
xGiw1eqHhnP5gvEq30/ANl+V5C8bgx3DbhrBYYJDXBDpBDyvOi9ylmf95hwGy/NszW8Af/RDa74Z
XnnWU283O9pIJ19gIx1AdbpRyUgmJP2HvB5qlDsuG+lutrIRQLlQna9RT4lAIF6V5xZsgeL8MzTO
ffRipCd5VHwlZhUCduthqiSBTBLTwegKf1ZJShQlTQdEVq40w5N8MAg1thcCx7IwtRMy2SJA7m4m
tn6tMfejd93PRjhltEUZTyNPIsZ/KvRkSkpWrKW0VJBpiGZma88tbuapY2lNTPHLbdkIpky1G+q+
TSOtC0oDa6KyU1l6oFxnRFuBANCnJmtXdPdyqJjLx5cG14pCuUC9KoRmGfklWLrjEPtac8WzJgh2
rfNDBL3VN4mDqg8Tpmqr8L6X/HVk1NX3T+uPCvRCXw9s8VTqYSrtXGHL6VvWP+O6m1H4ePkSsPSg
rELIa2UqUZIN1uomLa/jKLj8+1l6UIePhcehqyVUGOQltLN6sYrYW3ID0M+Mdg1LEfLzjbvAJpOo
rR1gCvlBt+fyYBh/1VLeHDnlkEZBm9RUWYHShMoWP5sA0XfiaTCj4a0ffwCPy0wiRpbHUopyUYVR
jHGVJWugcS8pplPTgtEQYNwUlUrwojJMW6UHZGAD5up2mB1tBejcwHK1LCugUp8JY0srt1RDsI4e
N36rllu5t5Q4c/6dsVH3npvCvDR6Ea0h4YHPrmtBMrvyKZXuL4vZryZ9WALNnwuUEHUZAUuPBc7I
74+kcRO/qWZoSqC1Gb6zDG8/bPzxBRoVNoC/YIiFANPm1NCcRkcLD5E8WQLvswEyGQZBL9SV2ogZ
IhUrR4JxqjE3STIa7NcbZlKZQ2V2R0Jhxq6X7WetmgSOJxTnFIFOGFd1wfNFxP4KqZFjhtcLbc3S
QPGECrnNapDvKrkRRn3QJu/5Eh2NJFCb1tKjYBQeyvYXw0h2T20jhPKsa4cxGknQwUU0mDOSw6fY
gr9AvM9NzZt+jpHZEX4K13hmtqV2M5uNaMrpVoI4LV2GTdnOUReL9OOrl9RGpnGssGba2aPTYkPC
4q/yk379d4nGRjrliVWgN5UiiJED/bGsTO0n0P+t+GaOTLwZlVvpkF5lN+pfFS02QsmRb9x/OQqD
hnhZ4NE4OZxZ2uEZZguo5sIFMihLGutsKb8cqc1SD0okAByt+wZrPYlO4ujn2sdO2dG4jf0U5acG
w0YPDKPafehs1KT89STHahyqVYnyk/RUdWZHhlecYrLq7/w5sVQQa4F1vbJy2ex8nqH2bjTaCKe8
uCDOYx0t6Cs1FVBK9fVNG3NGFGfdTMqDjxq3tFIUo8qModhEv2oXnyt7+/JXZOhBb/AYJRo3XYfr
nxVvfO9Ok8F4Wez3Mz++FD3jPnCJIi8y0JqF++UguLLFPzaPsTukBLkWlNxochwMu2At0ey/2DZy
KZ+jdrFcTVEuoki/ODK8aAKMaDy8VVN/ls9ioHkSeHc12e5BNoXxxdq6/GXfFfuS62/+AMrzhGPL
8WsNpycvFgENjG2ZrCuZZLAqskGFw5BHft8leeSoN9c+BL7VrGp1DF/T2wkuAHysdh0dBdnVvMbF
7CRz5Ww3l9ExqywRXkqgbn8WmUs8eKxbJQ6WQzLbfez0geCrgY6xwnvwGjdWf93cZy67yLF7NzaC
KRenC60+zfUqBWGF1ahEtaJUupXiwmF8UxL9vnzTjRzKuQlyoxhpi1AcBzBd5DahS1pzpE3GQvpj
qUS5s2wtFT0rMGeTIY/Os9Iq0MatWA9QlhTKbymcoTS9MSYIh7OtJSZ22oBHpp4zawExYOauGSAt
WUF418lsviLtybhpFiMOr4VZcZL0JcoY1RnG76dz0Lw15ognkaDsAmX5KSW/L5vBbqTRcZUNHiyp
Cg19W45i2Bf9xAUKFg4l8YzZcqsHbnOLke9+9RbW/OzuIRmyKKOjYwDghTokFGCqPG5gCoJxk0dH
aXrkQ/t/V0lAgomOkSSj3EulfXWmNjNgJMrDyIOA2tbqoTinw1SmzpIP0W2UjNVZFBbFxkAqXPVl
4Xv6ibwGaDqBVwUsBHx2G3zLV6s+y0Mwccd5SU1jejT4v3gubmWQv2HjDfOmlCVVK+ODAXTbOpzM
emY4eJYWlG+oNH7kJhGDOrH8a5qcCE8tnlH52DPsrRKUTwDketO3uQbsqbZ/jAbgoCfir8tnsVue
3loCFSd1oZCFQlyV94kc2QECT2pqzmgJVmjWt4mtoLXG+HK7j8atTCo0LpgOB0MLMlQwmT298zll
QPML/fgHeeSkv1mzKntxCivRqL1rvKajt/bZGLp4WBEZxSRYgSTdc7elcdXwhqkajFu1ZxJbOZSj
kxsgsnNynhyG8noRgrw6xMsj47z2wvxGBj0KwDVZXemlHgKkgmRTYDu1EgDW/2eCKnKNvzBBbJQD
TkYF1puqUvcow+KMHg495rWLyiwAECymz5c12v1oGwnUPRKzUpHirIsDDfyOKTdbUVRgUpF1XfcN
fSOHukz6VMXIyDolyPVTn6HnmaROaNwtw4uqN7YKFLsIwAbCwxwBigN7Jpn8I+IL77Kyu497NLwU
UcYnhYunvieoMpEYZnP+PusKZg/AH2aejKHM0uFs5lNw11g20qhvm5Wy3EtxT9YH6yB9Fkzy9F29
JDEHm6ACDay0e/9qbyRSX7kvCwA+J60R9K7ukadgHdqAYnMUj5Tz+e/16DC+6K79bCRSl1vNqrDg
cvBTL2BsQ4s+Kszcju3Mav+PtC9rclRXuv1FRABifAWMDS7X4Bq7X4ieinme+fXfUu172rSKbZ3b
57GiIpyklEqlclhrJ87utPsoOf3i+rBNn2JQ+FbQuwLkgb3EislstKLMfPkEWqzoSfPpNENpE92q
dgUA6x+kb+KBz6mwaUEyPBkubRXM8yqzp6CmIyAdJjE6S/JbOnxVO3RxQ3u2+MSe2zfQRRiznUtc
R+WA4Xw/DNFWW1iVOnCCga3gaq0Os32NmKXDkPWgoYnGfaiaN2Et+iCOuBfn4rSYb73ZcVza5ssM
VSfJBFaGTESD2bqpa6K8m8B8M/cwVDMJ5doB4oL4lkZxvxslo4st3E+lO7SRdo6nEfPEhpnswZGM
LM51890yo/UVz6hfxeFQdjP8gQp8B3E45IC1XDyZN8q0bTWSogKMB6OKksLKEcKkHUMkTuX9mFky
yI8pLoBYwm6QXeA2/W2v8UoecxWq+jyNmSwnfjERp5mPQjhacWpYWrwXYjuRvo2Cb3T3mM/hLOhm
wmG9u4yHzfIOpMutuHhZC/wfaHpccisdLfGLemo/oDvmg6hbxLu+kVtuaC2WOZaVMpWlMaDffgm+
S4tph91pKsK/CDDWQpjjOFdTH9W5nPtBaGv5N2F5K7g9J1tv3rUMxlIWA8g/SSJQJPPJlVwT46wg
cPEqX+BaybZ3uRxExkgWTW0mdOUhuIjPRHwQePMx21Z/Oelsw74QLLU8gpcdVg+QfjrkIdiiZ9xF
B9mKfF731ke2jE0XrJaO7d2XxDoaFyTT/cVsXtPa3GVp7I86kFOk9EEJWjeNpb0xoJeM8DpqOOZn
MmH8Ihmhlmml6WlEsYxSaiwd86RT0n27buabYdRaRyZ2F5q8UkqlmTwQBiGbruzafeRUx/nNBG17
tAtdHg/xtof8bSTs1L2IFpOiz0nv1eJez2Nfn9pd3hn2ghrMdd2ouV3bPsZzoCUuzcnS0VqW4YOh
DLDUwl4+cGeoOWbPcoiK47iYy0JHPADP3jzF58KJXANhkoaUJPLlpsOjDqV+4ZpmjN9Y8rLX+64p
/BCOA5OCIuqNJfnZi4/maHBWkXvoGAeShGJj6qFIgPE97mhQREeP4hsRiBXFnud2t63jkktg7H7U
UOlIAswaz6jWdtJ9sKSeOPhpzhtQ3D5gF0GM3U8k0iaxC3LPmL28+Qo6m07nBSabMi6XJksjl5Ci
mRZJBJmio98Nma1goKPco5H3bH4tvkm7Zm/+nQ9eyWQyQWIRjKIWoqW2zd/z6FlQeObAU4rZIQx2
trOYj4DiAwoSwFXfFTQpR+5MLF1HlsH0Kz92ihNvsmLT5Fd6Mfs1AgAuLlswc2HA4qwGVlPtItA7
herPgtcyuW3xK1lMQCmmYhIKcYggDrMjso1RkTsD0GsUmi9+5F1q2+upm0QTZV1T2ElCAJMkclql
aETtBvHOILNxUkd5vC3N6W8AT8BFbYi6iQYimYWwMnKjNpH+A1dp7UXaVyk/KjLnPtncppUIZpsk
PRVrnT4wTNLZA/EQ7Y/AKWjjXa8sHFPcXLmVLGabgswUa0EDXJ2RGL1V1cWNUnfvucati9CP/uRu
V4Loh6ySj3qZLSYarwQ8SdMzLRt0AMManWWHQSwQ9PLeops+cCWOCT2HZhhruZwoRL0wewA/n3c5
8NztSZi+9JPxdP2W3Hzir62CuUzyUUyXSUJrSePMu/SASr5TvFY7AdZOwT/S7xx5m9flSj3mPhkG
YZFKGU3Qok/raOat8bN1S9wnFFyst3qf8KBVeAvKxKV90fU4Y3gbtsVR6B8n/UvQHqSJ9/TliGHr
FnEehylpzdyrVVfOfoTxbRA8JzNPm22zN2SFmAq4YNggGIRLXZ7JS4So1B+J25Qv3Xjg7NGmxRNJ
000TL2pRZfZIULNJbsww9LPMFgEXGh77Zwp7YGZOdgsv6NavHImbi7eSyOxRFcei2scq8RAV3lUe
ceZfsT+Bmm2ygcJzU4QUX9YpOWWFzTFB9Kz/R1G22bEvkxTNuEaPsvLg0NFc2jzaHcUvnT/5wV0A
AozsZMYOR1t6SX7yKCuxzC2N2SsZ3O9L48m6TZEFEgdzDsQiD7KbIebmRVXbZ3wlj7m06xCA5Qlt
IRQOiyujKoAx+Z14B655tKlGJ17ks2miK3HMLVBmRiiRHGQaYa9bYn1shcHJeBhR29f0Sgrj/xND
FgMB86TIhv4DaAteDYqNaLjFSfg5cfoJN18TK2nMJTCWZg2Gc7X3BlTyklLcV0rl6iGaVNppNwyS
lU6SnZhchJWtOci1hTK3QaNPRVYtCHwELbXkaLTb4UsmnJYKqNbiThGfMYBtgZHxf7RQ5laokyRL
ImVIMVBk5S/R/biPMLQ+o1XeFylw2Z4jb/NWWC0v43ESMqWDmEoIHHpLuDP81DecJrRCT3yjO0p7
8cnP6zJ5Vsq4HCnTArXI28LX9dTSA4/oiT3zRg02J/pW+8feCn2mZEInjpNnTLvEo/Wx1ioBPDsc
UnuwSWTrX0X3vxk+286cXZaUba5cdL2oYqnOcOgnt7tRXdqkNyB4WWx9RvYesYvLI87jrCnbZNlp
05R1KM3gxQb4PyQ/RS8Eksn1jePYis64l1oXJuCzoi5nQg+9u8/1H9cF8LRgPUvbL5JZwF2CGL7G
FGTyWkS8K5anBONPgkGNBYy6DZ5xIm/ZT8q7pO+kvXI37bpb+rTmdS/SE3TlztEZRzLXZqqauRx4
TYizlD+EyVGM/Sr3dBI6ulJzNol35+iMB4mMtqtzAS/R3g8eyrNk0QGi0UWrP2VhCB1erYq3oIwH
Gcmkoy+lyvyg+Z7Fr21q//8bBRF1WZcA7aKAMvnPV0Dfz7IWpUWCNo5DLuzrdq/HHC+4pcJaBBMW
LJMxt4Iq5n6EOZLhXc1erquw+fu0Q4PIpioabLFZz8Y6aTKooCo/J6QG1JEXA28ZGVlJYDRQjbiI
l1g2vVLyQ3SamGZpSf25Fo6ZeBhyzmtzgzlNF9fimLimz5YoRCtS4X281F8ie6ytRbQCR/YWv72R
dtOtcqiex2N9zN6ur+Vm+LGWzXihqQzVBOoVvoSG1RADZOlefmze6Rinye/L5W0d/f/qDZqCy0GP
CQr3MjjXrQYz6JED5um77NjsZgd48K+8K3krIl/rxziocAacq6gKsT9jgEJPb6pQthaQ66TF4fpK
8lRjHBMSA1kaAqTdz4cFzNVvSxn9jS9a68L4Ig0QGXkUlqkfpgeKU1e42hdAWqeRMzoyVi/b/80U
1Voi440SsRibeVLRmSfUlvRkKrzBk83MPdC6DEOXTHAhsv7VaPpFnwM59Mr38lYHh+byfXhVnrQe
/jU5gBoDkJq8atzWxbiWyWgVynAeS47ifFQ+1PKrNgNArOeEnpt2t9KLCcuUrlmKIUxjrzL2nfSj
ARhq9LaEf2N0Fyks0qs4A6tzREHYH9IGw+zVWzx3vO5M6n3YGxcjkShKozEPDTfMjZEBKHweMYnp
T93+HwJrA8ScmFKQwYeW4VA5f3GQVvIY56uDJnZaVCSOJEGxZ7QxFBJn1Tb3ZiWB8bemjIHqsI0Q
pceKJXT36XI/KA+hwrkHN8vN65VjfCuucsxW5lPo6RPWCYnR2A4A/AtCpTE4meYErsEYEUs9ZpWl
JeLrXLeTpaA/kKPvZn5g/SGM2wXHQD+XxYAY+ij6kyNYA+6zDwoF8ZHMtoF6e/lYcOHXNs8ZwgwV
4Iy0q5LRP6j1TMoKkPwMMR53Ee5RlEMIl/xz20AvYhjtSJ9I6ahkqZ/d/EMsHLhICdgNRmZDJ/ub
+GmlE3OfgOM71FSh1T2j/Kmle7MllhH8TT6HrIQwd4lqKi1oWhQR1Lva3tgvDgFD83Q0HESdFHQb
5TK01aBf4PrJ2w4GVnKZCybXpiBPeoIk6tsMfD5yyPfkTPbZLR0j56VzeNbBeOEpCCppIknsl8T0
pGY8VEO4I1LFM36eeTCeuEExrhWzNkW7fHqmrUma0zrJOaR1YYeLyMHRin0oj+ZkBFHbp/7yo/wW
+NLBPJNz8q7cDTtiZ7v0UXjiZQDornx20L/tn30hRyQiBvBrRU80xPth0XILuId71dBfZkXzu4I3
MryZDFiZJ/s8nhKpiKpcRf9VsJtzzANSHqbuIJwbzFdV73gbpbI1Ow1WmHc5bMcLFxNlX81DrUZC
HkwSGkFGTNC439tfNANRerV7mA8GZ6KKt5uMa6mHJlRSLY79IP8V9ne1ElmEN+3EO3U641KyWV8U
IUHT3j+jlYkb/NTBmEyRmYwzD5r3A8v4mrUwvqXukikdJ0U4jLZoR1/kHTVRoH6+Ro+GA2TA0aU9
kQ0FOHV0T7gJboNfDYV1wd+8Fujt5TUQgoNvzQR/wZ/PgS6rQ/hu0N9ok1LYnd6CSj1IQDeSi+8c
10Z/6rPaF1GMa0tQ1+hA9B141Y/8Jb9dnBpnU7Cro/CcZZb4JvjiIduP3AGobe9zkct4uVJPtDYO
SpqzDk6NBwi43filf6Obazq8vuh/uegv0hhfJxGzqCQJZdjBHRxEFpg/jFKbjpTSmna2m60H45Yn
lbOLrMuTs0g0TLCY+/rwGCy2OX6deJw0m1lAgiDi/1kK6+PMUopqI8MZIeA3eV1cOiI0Hc2ZWiw6
6MEmmj5Gv7g1N55qdHdX79WyyruoCZreaxVQB2l2Lv9SU05KnqsbEybN5Zwb1ZCb6PBJzx/Q3LYn
VlbvJmea3jQdlB84p4H6rSunge0TTrBbUq2OcDnv7UuANLV+q6D7WnTiJxF+ez5w/TZvJen/VysJ
VrYuTRcAGQBaRb+jSFXVHcbK9tpTE32MeWUP5Au37ECX7pqejINpgmUQlRanzzyQR4ptEgGJTvgG
Hnokq+Fed5x15cljvAywIIxJSOr+I5OTfKltZHd3qD4A/hfMaCdecoO3qIxziZtBk8oQxGhpcqhN
W+q+Bbyxr+3g4nLwGI8ShmKHZlnKND90IH3p+veWZKNVSgN6u0sj2aO5t+bE2Bxfzb5qm04Bup2J
FyfAavUlxnzqjZkdivw7Z7c4y2cwL001R/FNJ03kNy6Ibc45Wt4wJe7IT/nNAl7Owp8PvFItXa4r
BmkwDkVWmqXRI3R5lyjOEnCBtrq1mC+jeW/Mj31+apWv15XkrSXjXEJ1ImWiRTgB+vcs/ypOADSQ
3kBH+j/uGRMptXKn5VUMOUb3vAhO0H0h4knnlWQ5fstgvEgYF70kjBn6madit+TkPFQBJ+TbFAEW
TiIhsaGjQeFPRzUH4yiBDBONuAqGeH9kyuP1DdmOYFcCGB1I2heqFmClKkKRtKe3YJ+jG9G0i/ZG
BX8j2cHseB5/0wxWQhlHaICVp+8XNP4a8fyStvMeZGFPs0KcLtY8joI8WYwTDLSmy7KOTg9Yi9u4
4S1xe8CFKPfLbdVYs0tDLd2ZeEW77Th6pSPjDYWZ1H0SF6YXec2N7i4H8b51DAuFXrxeeRcaT0nG
L059iEqK0EueOd+mMzBoZUsxvSXibdx2dHDRiq12SOAXrZoJDpg8Fp7pYg6M9jalNnBU0U79INmU
dNP8eX0POYeAMJ5RJ3phSJVReGl/LqrXtH29/vu8vSKMH6yyRB61RRUOg5vc00c5OQF8EA+P9L9A
j9x0uqslZHygkDedqBR9gACr8fo9BXs2fT7k32anPVnJYVxHgX7FfozQDa4GJ7E5RqaXj6c4xYS5
1ySPcvNQI9F3fSE3r+eVSMaZhHVihlWng+fS/Cblz2E0W53mxKHoaNX+uiiOxRPGhSSYmm4lUwO6
SIpehhLqDXYlP3S8nPZmyXW9jIz/yNq6kMJAFjH8SwA1lN0ZXngz2QBt8UOnPqgcf7UZBayWkHEb
cTTIyRChDo8lzDpbR/qi/6vbcSWD8RZjOGtjLCNPXw/ONBZuqp9mGRD/IQeehbd2CpOs74UcdIBk
Dj8Gp/Nd4maiZfxcHnKMchb7CZlfntvlmAWLmWiqxVLkA56ckxLZAopsfeu15FDzzI9uw6fI6bKE
CuMxpKRKC5KiMN5WqaVE4K3JgLCR2XJ805FjEfAK5dsuUBU1XVTBgsomuQDkAyxkGUgpUQIEzyyw
JF4T+rbhXSQwbklTw0UrGnR+xclrItuVcNMT5/qZ/Rd7uMhgXFKr6GWgVCom7Cq7zUEEmO5wEwPe
dif5s2O40e6v3iQY6fvPujEeSVKiEn2qaM/uUV+L93JzJ6c8K+ftDeOKdEwyLRX695HmaDz1gOD2
XB0H/59GQP1LdOJlzbjryPgkTDIleZQgbgcLKPBy+33i5jYAbK30fjrxm6d5CjI+KSuMRa0TJfSV
5TRn36KSN9RBbevzabrsEuOQytZQYwClg6bDo5TzwzH5Pp1pkyqFjF4wBcETyNGIfdMJ+hQRRQAQ
0PLWDBTh5SR8U3qLwvJRQmaUHBKH1+y47Zp+K8m+72YlFqRWHiNPEDE9nz7301tOXqLa5Rwynm6M
axKrsCsiDcF1HtnmY3QfYYI+f5bO4l3x3r1M+2JvPnFEcvbPYHwH2EOjXA9BTdA4wV6zE5eciyPQ
xcDriUvmKHPAbHj2/2k6eS7aoiYq+BKdxQ325pH2+tKUUfBG8XBbXgWMBphX7JN96MVK2eV604jA
UZsc+MbH8NS7rTec+NPk224YCDpERFEDcyV/PviAnp4apQpaTcm4m8ljaBzivxnTwm3xWwQTTqvi
XBVllYUeGsksjQx2LDZWUBY2xyq2Df4ihzHEsKrbORRBvUZhOGgm0QBsyjncd6g90fx9cmrADsAz
jk3zVyWTmAAAkIG79ecChlU0yXmEaRkDRCAB4PSX5m+i3JUE+gWr5GE4LIMExAi0DUmnsf+yqJXV
tYpVi1bHa17btIaVKOb6EmbAHC1zj47d6mUxvpiJRxJOwndzl1Yi6P9X2hQALkOSfoHBTY+q9gCG
GKsX0M8qZLvr9rD5OFgJYi4tQSiIBoIOmEMaWkQ/gfLV7vM3obxNk4frojafWCtRzIU1KUtMAnNJ
fF1BUTx4LuRdYX6LhyczSOxcD6xO/XJd4nbX3Eokc4XNyiSUTYsrefhB08nFHfCU5F29l+/Rpz+7
BIBo0dfktNxHisXjntl+lV+Es3F2UmR11ifijJOW3o61PTxRzBs0A0x+cqvay3Oxb565TPabXn8l
lfEjQb70aoL/e2ZkLT8+gG2PzXG5LQEN4RNQf/DeRpyjzQbdZM7TsuyBzEbqB0K+FtxkGE8jxneU
cm6UY50myG4MzgcnzVHfySiWLx9zpbz0K+d0K4wjMTulnXKCBaxAzqILx2nqMY3AsczNl8pqlxgX
oqdjK7YBht7kElQtB20hUehoc9Amx0wj43O0NNGdqE/xfdXmPErHbQ1VoiumIQEGhjnznSiiZhWj
dSQbZHTlA6vFF8lU22IQZw7nBG5bx0UWc+iruNPSWYp1TDtVnvgtcwLMl8p3ki/ZHWr/wS0v6fYv
x+4ikTnzbYdrRpznBM/b7ma6Ab7qfjmA3OfwDzD/8ms8cmXSS/NTKKL+lskm4EgqmOXSKRTbanCG
G3lHgXy0p9k13Owr7/W0vaTgBhFNVTE1wioY5no3tw1osfMjhiQB2XF9zzi/z/qtQu6SQAjwOtOq
+ykPLYX3TN9Ob6u/NfiUD6iyUtS0GpnmZ9JbzY1gRTZQ8gHAjeRv7WVIQ/AQpbYv1ItIJuxJg2JC
d0ES+V002wImDxQ/lewRODLXF0+iq//ZFC6CGG+1zGaahhh788FrdVOjgyJ6UmyKXxU4SWcpXvI+
o2ibHCs7s8PvHOE8LenWrsIGUS2laijRnKV81X+0L+FBA0xX9zqdi3cVTZJnShGRnTqOM+NJZZ0Z
AfquUmsg4Qh6p9DPxogUfgqEsMG9rh9PEP3/Sr1YQz+YplJI3uXRxJT1rDxPFMnYuS5m2z9etpDx
j2Vn9qEZAVlQ6vxFPfUN4PfO10VsP5ZWFwCjykIqKV0ERCb1jsKN1XvlHrzB3viBbqY78StHHrXv
z2b5OwBXGJ2ScAgAo9Ei72wNeCy1tnQUbDrpD1JWbs2Z/tg1YYzTF6Q4KaWAYigF9Us/G61t5kJo
5elSWxH4uyy82zhOa7vhbLWgjFeMkx6552SgiDkGdHT7nfnW3VHWKfJAmz0zmIsrOgo3N7yd0r9I
Zpufk6wRS4N0iS+k7bdhypw6rI7LMmDUCHQSXfUVMO5WL8dWqgmcLNf2gfi9qyoT7LVtiH6JHFY0
out+aE5JfiKYrm3n9+vmw5NDrWt18KS5iaZATQH+lwALA3AAxnsrnMBUfF3Mtu/8fY2yDJ9d2M3Z
UgM5PDQcTYisjtyESuRGumE1AejK8oOqTYfrMmW6Rp+N9XLaGWMVYw24Y3IsI20RqB/8aHr+gfIP
7BdveKeAougDvZXQT+vPVgXmm931L/gXX3D5AsZ0q0CRm6BAAlY59SD0bvdqaMme+VVHgx2tSi4/
rwvk+DfWYKVUmgLFQLmwM4Aqqty10i/CrdBsO5zfSrGmmZVoFM5imOYU3YaVS7RdhLaeKi/Akpla
WW71k2L383GMgdWbcDz4dpPbJcJQGYMVtIEk7bLEngScBSBGL0/lQ7gLT8st2Ut2dlafY4ePVrS5
sBogJjRAtQJ6hHGy6IuuNXDlxH6svNFpyu5barrX927b26xkMOYqJcmsSRhH8VptsMLSK0fdjqub
TP9loilF22cQrDechofN878Sylhomk5JpGI821fkByAXNOSroDpJyuN+3zz/FzFsmi3JyqYu8fLx
ZBRhCxeDyntK/vBXOFagKfnPPrFJXz0PY7WbcOBqABftyk49Ter7KC5fo7B61msR7B6l+Cszsn2O
Ca0+BcZwIGPOZD7KJm80YfOuXH0LY6nlPBdov9ZDDBECDDccnSlbHEx5OGZ8W2qxxTEfGgF+8nYr
cUx42iSSUWNYOv7AuEJGxCkeKYTXgAEPya4eogdeeoBjOmxW2OgHtdRDwAtmGebqhwB5LGLhMo4f
r2sm0y//rJmqGTLQzilV2Z93VNCnFN4CJWHVyrz+Rdz1YPVYQH4zHX7oJ/VWs/7hGC4eGjAoUIyN
v5nLJcA1/c8XMFs5CJkZZ0EQeKH6pdKfFEBiXtdx+227ksDsXmyYQdp1o4h3ZnPTOIOjuhkKM6Zt
ntqbZZcAipeXUNr2aRelqEGtrn6hivVWo70lEbHNLrRK5FVjjnvh6kU/YiVkKkdDr1pkIaMbOnbk
5rvyOXgitxNGW1U6EuGOB159ZPskmJKEuUJN0XTGkU55LAGsGWklE7DNIoC2tO+c3aL7/ckidVlV
P9L6Egt4q5ckI6USCF4Ce7vBfYB6CAGtsRWdKbYvb6e2V3Elj7l+wkSVM7PVgN/tlWcd0BIZiJ/w
6Ozdxa7OGMT7yp9F5wplljGfjVoaTHQm08kE6lCU99pHK3tqCY01nDFf5fY2r/azaZQrTZn7qJeq
spZzLfFFubSK3sJMolXyGjI2DeQihB2DBwGAICshhoIaabIk8YtEOHc5RwuWy0CokzIBSBlSBcat
CJhPMZh2TXC4boWbd+pKC8YplcoQy6gDAqvJaJDSNPeBChdpAIJnar2xIL/irAZkDa9Gst29tZLL
uCoJrMzKHKFBtwY9c1KOv8apsIxeuZP0V9ARO30KfJ7yScum23isnEgXdtcV560u47haeQpEw8DI
X568khYIEM+1ur8ugmf8LMg8GcO6jmIJfAA/5neQajQeQapx0m3laf4x3tDWfOFLN3KuAZ5h0it3
5S3HUgA1BtFDLy1DC2BHlqJwarmbl/Zq8xhP0lalJOhBRWeGXSU+ieRRFr5qKq9xkbdFjO9Q62Up
xQgdBqXo1RE8BrpPpG+cPeLpwvgKo5p7SRtxgY324vax/Q+snXK3oLml2JmeCmi7/wJHmuP82YmX
pc+myBDl0Wt+4GGJ9l2KKpS9I/P4X4y80YW6ctOwoy9DbOhJ0yJwDrpnVWutbnQjBeCUUWNN8wOp
C44FbmdwLwbCdj6pRdz2morDNSNzC0QIYdclNiQqSLL8o6KsW0LrcPaS1tmv6ck4laaodUVJcaPK
5ctY5fDKyOfuGsWr+hJEJt+6BHXzQrI5Yjl2yo7CSEsl9dWA2rJ6F92rvVXEgOvv99NBb63pYfLL
J6C2gf+D5154NkS/a3XQxUnvQwFPED94prO2PYA3UsFaQEdNh20nXpvedg5ttauMYwFgPqpfnR55
tOOWUnQsNwQ4cZEDbuMO4Bv1vfgUo/mWV5DimS/jbnppDPWKtImn9DcaOZTzV2V+Im2+6/KDhh7I
69vJuRHZwI/MVRwUkRl7xag7PSZ+JbfN7vPopZ7AGG/c1piOvS7xXxZWNU0RwwKSwvKNqaiwD4TE
oDLzBTpVf4tl3YfPDcYY7eBO2iV+cGs+Bbc8gM1tw73IZQyoSnQR6IqYXiFIPwaYC29Rhx51mXNA
eGIYu1HJ0I6RBhLOwDBPkzw4YtLe5SOvRWY7UQaogP8sI2MnczWC1raBKzeeMw+UlBb5PukWwpcX
xZUPyS/5zNk36k8++5uLQOaCmqIGPCQYS8VruX8PD9IhcLKjAio+wUdLE//A8+Qxd9UYgwov7jHs
OtWH8DaGQLBySOcYM/5gps0rS/B4XXecvWPvKbBgSkU616nXZ5UXqNF929ZWWJXv/9tSsldU1cwd
WC1giiXAJPYfoxed0/5YPgrB+V175Cn2L8HZ781j76ipMiu5H1PBCzOrKT8yu+oBj/N9fGN+Ne6E
fbYbjzzA8n+Jey9S6RavfDapUPtQhQwpeRXhIGZ5b4tj9r7Y/7DgcqcXedvHRLlVAwDKWULZo55t
cqf4xAkfhiNGQ2PTMiTUd0KkOvrX8K9qZDq43gAoCphjgzmKGN4xlbQRCq8Sb8vkpyic5vnndZPZ
DtwuIpjDt+gAYDEBfekJpWFP8eSqYn1j1NVBzkdOL+H2Kl5EMedukYImUYYG9Y3QCbvKTo0DXA3n
FuDo8wnOVuzacJ4BlFTW+Y2KkaNZ38/ht5CHZrH9PPitDEvmUM9JOYstHseG+jbkv2bepbJ9W19+
X/7Twnsh7SSQpBTeDH4SIw6cXn6MoqdyFK0lOiEJwckO8daNOVFCMwAbuBt0rxl00R3UanjVOwOD
1iD9spu8IX/Vh3yxbZa4oRGTKcpNc0QYBICTwsrc8Nm4Cb3ktgcF6myZXxqBYxvbBYuVTGqhK7eh
DoEeixny+fJ+cctzlmCEqwQtsL5rHdWXYrt0YyfY1YfrZ2wbf2glly7+Sm4mtmFtqFXqTz/QEUEv
nHPe2wAiwYThwptE4lkm4zTUJJPnXkVvBNpWCDKKyXeONtT0Pt/XF9NkXIaG2eqxGYLET24WNz4s
h+pI8cspYW5hG/b/KI3xGqk+xnERoSoK31tgcBxgAwvg+jF2Z1i0x1oReRLpAv27fuil/XO3YqHq
zUHEzJ3yMIMMCcxdzWP5bN5Wh2ZXgINQuWnsPLKy/V8xBZDfdmKKTHZdHoeiG40YWOaVTRG+krvc
lh+VH7NDkxzcVOb1jURC/09FAQduAtlxDrzWvJXJQSU7sHXbnfIzw9tLDI9afzKDeyVwi/jH9V29
bqOmyHibNJfy0JBwsRnmbTo9hBGns5f3+/T/qwNXNS1guIc8AaW8aY1NbfWJe12DfwmT/3MKTJHx
Ja0gV1qd64LX+9oDOuD2+b46tm7xIoOkMnS5TOq8zWJ8SLuEi1nNCHmkcFfXxwXMm8ro5aFu9ZIl
m2clPE7kNh/2QNWzOLryZDMuRRiafIkaZODoiadRpWAv+/qGnniaeL4u7XqYgFfIn3sn9AkGs0VZ
9rLebuYXI7jTJU4ksnnCMTOmAeZQQnDDrGUFtPRGCCXJG2rPIL6hjJhKiSwp20clj1mS/tYnb7KS
xaxdU9eCaDQ4ZHiyWmXk5QnaAYC6GXy5vmzbbdgrQcy6zbXa5o0CiBTVMu/yF7pVsh3Z5Ht37DEj
hQoF3lde/Ri6AucsbJ62lWTGRQdiqqjy1AReEEX7CgnNOUl217Xj7NhHwX51oFEmUNIlGgEEDfaA
+DEfHobuDEZOEvwduOdFm4/LfCWqqpsBZgOygqbbBw8Y9Pa1n/Nd+8N4rL3SFRwuV8Gmwa8EMm5Y
q8tyzMwchE9oY9QeGtOq8KQJd80hNS2yLz39vdnzyvM8oYwHntNeRc0AQrX8GCJHi579lKcZb9MY
Lywo09APJQZ6cxnjB8/Z8qNJDkA/xGQ0r2hLTezKKft4pq42bYyLOkBTluj1evNYdHpuaVOvO0oa
obJZIX8adfCbEpn6XdYLiXfdOjln/CPuXEmvGmJQejUAfKfkLW/JETkNW09SO1JVji/m7RvjTup0
MMJ2wPA3AALxEhgtSXei3rmuz3bmGe7RNHRFRSmcsY4yzGTSUl5fI7X62WqepKcMPkRzxh+L6iou
9fsNx4tsa3aRyViLNo7o6S2F3A910U5qh8SBlcXv1zXbbmBYaUa/YrVVcRYPxayIwqHdBfvCGTwK
JN5ay51uzbvITn28B2j9ePFR6beWX8ZR7CxezpmnKrWn1UeIcdZoS43lRR7YEuIHIj9JAu/Rse2V
L+vJWErTlwNJQWnhSXeaP9+eE1f2NGt0BuSYO0BVKOfrS8tTirl/QnGQtWZEP2oTPwvqHUlfS5Fn
l9TuPh/zi07MTTMqerVUCVJ3o6/+CI+xr9zH9viWP8kgkQhskfMo3vYqv8Wxabu57YMuFSBOEdBp
GmW1ZaiRSxLtLGIWPRFhKaLxmMw8MGbOUrJpPCMNQBlghqonGM9q4orKWeJhxXGsg83bLVnflXPX
6V7dfM1zt+ufrlsD3e3PO2XqQIhEyz8aQP40cSleOqFMQHJVDK9d9TYb054Qf5nexHhX6rysz3ZC
0LiIY+5QMRsbMR8Apoh5FA9Ye3ehYpFbdS+hq0UGjwvHMP7FQV7ksQ5SC8y5GFA0Wu4UvAjBxId+
S8OJ7XlygwwoeNVeeEpfr6/p9ptjpSXd1JXfkMGWtwi6OqMNBJibu8xFFU4HhBrSnncYaOXTSW9b
yUVNxluKQ9cphY6aQ7JItjF3tsZRabsxeKUS4wqTIugbWRoQirt9baNn3sruuu8jJgUxwqQBvLR0
aVNwtR/2GE33qxNvrIgK+GSoJpF0UcPErKwyazoC9HOMEw3YhW3tZj3AitTS71Nia9PMCRO23Al6
BhT9/0i7suXGcSD5RYwgePOVpChRkmX5arv7hdHug/d98+s34dkdUTBH2Ol56KeOcAlgVaFQyMo0
UK8aMiuDFUK3aOqVCml/S2f9k628pfSTvNNl1U0UIsrg09ckVTSZLNlng9IAuocrx91MnNIrAfIs
D6iUdUCv8TQecaXkVz/jxSRheybdpEMNMISUbrNpDFvbo379VnqCVX2bX0FGC4rywCYVGjbAK0HE
dP9nrqoQGXurYphWlZgMMJG6Luu0MT1Bia06ciOZUzqsJeWlASbkQd8m19KkyZ6cqtBSLLUw9C00
pqqvUtXl2eZ2rK+5pQKyE0lSiQgtcuYbTqMgDDOVHzFb25yP5TRvSiAQG9G9bWfVJy922KE63WyU
FhqHpteJqqvVkVXXrxXgh8L4nLaSrRm7machvb6Rfy+NxZBmRWTkUQt6sGz4DgSTFVeuJP8Btmax
fSytVaFCWMDMmsyrtfcZ1U7/LMlfRl6NtZYel1YYlyiqfqzaHjOekpA6iqQe42biLGTdxMWtmfQU
SGWn6JRtR6nceX7PdJ6qwFpJtXRrJsVXo0YVT4Bzon14CNZto8LOD+0m3FGigu59jDk3GFp3sgl3
aZB6/uIQA46xSUoFLAVBUdgpuPfDUXQy+RetqMrBue3ePGP0/xfGspAoEJHSY/A9tVvS9G5aF1sh
/FU0/jZOKk7Qrnv25WMxJTBe8HA505DgwRtjk+53G70KiXd7Rf+Q3S9GmMxQSXGeZK2J/v4P6bf8
MUVznx8iz7D8N1OzxB33POFsIpsjBqK3PhQG030AfsTCUa3gsfdijNkLAEEBHPdbTO3ZpswWfBH4
1cpu4S5stpByQVDqKqE846Ld0un+LUa5cY9BG54rC8zbXDZvzF2ptBEUWvd/0fGET9qzv0vB9K+5
06EfLJ6KFie8WcqOcErqydAg9t1XdBjeTIZ9CJY8TsitFePLPWSSSFjrAglwoniAjGDUOHwbq/Fo
tMW3RgcRmd55EJfhuOm6yb+TvMSkFc30MzNPUrCRzWDhIW9jDpEu9VFR78zgReQpYK576MUak1NG
WQBNTYSc0rSR3YqnZjxJpTPmPwt1dzv8eJaYhCKnk1D5EiriKh/w8u8HuaX4WnQ/inO/EccMTw1T
wkMCrueVy/KYvJJnSWeAPiwA22prK1l6MIzEMaaY0xb/XHMYJgSiKQW8LhLIWlwnyynQxDAU5HQv
ma9xfKziky8UtmJ8vb2FK9Pb13aYu2Eoyarfp/IEwE/2HSqprrGvoPrd7xSvAWGIcDc4sSXt1K/i
n5AIXNtmykTREGqxUBQBg4givW5geCXaKhaVC4YMLWdDV5LXtTWmQGiyNG+zAmiEtMYUCRXZaqHK
Kr7RDky44c04fo65a2tMmDfaTEYlw8OlliRqjm48MYpNEk1p7ORmO5WbSh3nbZP6rWCrQ5cUHIrj
f1guJoBkk+i6rjGb2xRhPSZSOHt19wFYTV50kG4rP3C+u+a55JztK8marvdijtndsAikscHFzhN2
xlZ1MXZdH3pQp0HO3Q7uFeD+eKXryr3/2iSzxUquVHKRkmiPsbzuSzZbqRM72k/luXrrN+VJzK38
l88DV38OfxjVgWk0DZNo5AP4uChiAGHJSONnA2hTpw0odTbiXQT2QOEFLHHP9Do3QHSXE6M8m0zK
GaKiyOjZ66lP0ffwqO31Q3aHxFPjg4a72s5tLeCS031OrtcLZUobNNuKOplSw4OGStidMF1qlbVN
8GLGZbFc99XLpkpMspshJyKGzZzjTTP3hm12N93PmEL+IG+weTRF1C2ua166MNVQVVxPwcnIuI0h
RxIEsHWgkua7fjq2HQdNQzfm1t9nTlvFLKs0UuQRHvKXdOCAnhC/s7DuFJdlMMcsflKBmVwguCTF
FaNfEhTVRt7hQJP/raUwByxkEFtBCIJsP3e6cp8IFdpAVXqWa5W8NL0qA6SWRlYX6kANFXVsx6oo
bMI8Ct3bEbDui7h4E2QzyVCY5CIU1aTXJqZxs+yXFjyovuz2YNVKdKvOeA/s6/t6scW4h08irSGG
ku5D5VFo7E5+nCXOclbPBrDoQ6OOyARn/PXZbupCV7X6pHtFURqGbfjFCN62Ik2gcDnOVbFRWl/B
LFmWBufATCXes+rqEhe1BeOhftPHSRbHpieqsS02JpTQb3+vf0jNl+qFcU7fjPVBkPDBGgAyPnD8
d9pP38V0OqgFKGOx/vOPLP59/qhMupI7P1Y7A5rEnT26pdc/RyAEH86USLPDUzFUkHhrpGv4FByL
E49JWmGRJakg0mG2L1Jtib8B9ZDBLuh74jk6xqe++dAMipzi/fZS17/e3ytlh+gGX8hD1VcgxABQ
Xq8d+ji2Bq5M3+dWBLLkwkfZ8kGvArFRh8mLQrv4LYC0CBgoiFs/x/5Z38rgJlUa6/bCVhOnYQJJ
rGsikFdMtklKUFEOhRTuwcgnR4qrmofIfx/i0pJyIN+bbxFXU259lReTzMmqjX04G7NuUBAihF6p
+JHmyFsqhP7/mZdeGYvArprg1FTxGEPVFK4jH6cRuI3BjoKzQXaF3upezMfpa/Ar2tKnA2LjdeRd
MtzhnVf9rjqrqeEBSBdBb8aOgKDHU0dRF9Fr7XdV/9b38XaoNphAsW9/w1XnNDGvoMN5ZPS8rxfY
VaFepc0IhRf0+iRbSDE/zYV7Ud/7FHkLI4yjmENE2j6Mcq91qy/Rrtr2luIEzzII1v5kxp1+ssuK
GBfpoHs8xwQrwku1VeYWRmQ5fr9WkEDrWFboKD0VWL7es95M5dwIBdPru+k4ypFjmLwtW/ssOt4/
IVuraJ9fOxQ/HkQ5ynxPmkmMZtugWalJ0lPZj71z2wNWc7+uwpAuIUmhyLpeTl5MXWXkBGLdL62M
Ia4SwvRatynejHvKx5hvk9b696TGeLZa2GQ8ojRnH2yyCkjWNdEehseiFy1Jgtxlz/tYqzu5sMS4
AzpSqjZrbeF1JoBqSmL74Wn0u83tTVwL1+V6mNNMnIUq8YsQGu7lswhhJolYcr4Zo4TjepzVsAj9
3BcGvQYKwyPyRiJe2ZxVlfM8u74UxTBkcFQg9zHe3aiCATbL0vcy9SCN3xNySM2DGfDuSGuHh66B
lAr0BqoksiWiXo11o1BR5mCCegwu3FvIg27DJyD2RU+5tzA2358o1MJ0tA3v9ru6jQvjzBqhVT6T
zkedLM+j5Ye7AZhoKQg4uXUFug4v1wGRpDK9hiEyXjHXnVhVaml42h1xQ5vstHNiF0fNDR+4eOS1
knthiz2pJDMRK0PC9U/cSvvkUbMru7gzN/Frvx+c2koxwRfd+xsefHEFOXm1RrY2jiANnILm3QCq
JPUo5BuA72hH2SUbd/5tPMn7+NFw0Vi/4+UQ+pHYU2W5YnrqLG72bQHN92zSkLf84uT7GAXPdN4X
XDu5ljZoPbKwAZx10nVQtsP5H+3aHHCnAqyuDwDsf6l/5TjEXm/nEd6aGMeUtWHsFAI52X44SENp
FenbbQOrnn9xSRbrF5ljDB5Eo/AGAh4TWUhOmlluDSXb3rbDWwhzqMw5hmJ6dc69rO3suUTnjndn
Wc1TumHipd4QwWDCXMpiKJAlcpcBVw25RhINVieeA/HQ95xMtb5jFzuMm9VSrGhzEBheC/7nktgK
8kTCG1Zbbevqi9UwjlZLSdBA3dPwRpe43QOqF+jCkl29o1PNhVNug7NqW5CS54kkrcz10AC+rI9x
OTDqKvHUlrOnY3Q8e5wh0kxpYASbtpPzE/lCASTcqZ71wLpYpbu+CCwhNFQBzbpoD/U4j7JLCqKt
HamgIWS1vJY3vbTujhdzrDsqcpYao194jVpBJlzJVQdDYn/2FU1TBW4EfXjUU9eraqsWg9RCjRmp
yVZxP2mQhTM7fh1+BZuwtX6k32l7tYby9XvzzhP1/hjy/5QQF9aZ40ZRpxhFawd50TnrQguABH9r
FH0ZWWbbzE5KJDO3ZjEtVFCrmPEWZfJ8H4Vm+UWOh3DTRNLcWqJIuoMy16lhKY3fHUNfVDaZHgtO
LgbVoZyL4pBCmmlPsa8Pc5+LTjoYxatWaZi7ifEWnmpl6okgKXMVkkC4NQXC4zlIo3JvVpBVs2Ip
y0YLzMHtW9LrzwJ4Md3CrKvfVdlMp0ztktgFS1XwM4WE0kuoShhBUXutzOxqLuVxjzfpAuWpPEgv
nZkZeFlERe5Fg99gtWX6jn0Q7zWpMh/KpNIxvg52qG8JCcu3eBolR+qSZB9LHRHdVtKMY5jP9RMI
mWPIDJXShBk2qQJg0Zx1/ayEetc6tZRWokXGLHkU86za9WU+vBtB3/+UtLD0IQYfDcMpadIcdVkw
jY/RWGbe7Xy6MitMi3MwKouqDEpsFmpV130epG2SYZTLkvGea2yVTTRa0rnfQ6dacqmARXDP672u
5qWlWSZOBxGlbKYicOYf4XOwo0XM+Ephv4kNIbwvoH+j7CSBI54w3s45Q1brp6VxJmqTKurmuBpG
Ty3VU0bS+yH3rSGvvUlW7DEVjkYA9ecuOBvaZHWVzsn8qzcjXP6Rh9BelMFEcB3OdRpNkTblhjft
/T34Ue5TYsuB1YJqAowIGx+3fzB8cL702nljKiIQL5DAQNHILLqNiraV5y7ba6kzml9LYVPnjxxn
Wsu+JibUaD8d3VmWEX9uNSnQm97w8qqwCr9ObFOMT0Ym3QGIvJ1Gw9bF8qgLgH606ddKHDy5NX7e
/hEfjwRsulr+CObIGycQawZqqn303cXK0mziAFS+M56VJ9qxSlzjlNvAkWOrA3f4A8oLA22CyyYw
B5+oC0IhBnPtNTUGFRvIh5ODeQpfyUNxJECwq3bmhntAQyfO9q+V6kjTikgUGdz27LWgMJuqBiUu
xhAwN9Urdoi0PAi490ROn/OWuepOF2Of7gVtX2pFP+qeVn4h0T3RDvnEgUHxTDCVGOiRxkzRQGPg
K4cA3C/yY5j8yWPwYs8+XqQW9cIUlkKKbgmK/Dfznr4GY+ryqf39lwK5xPlAn6sFDK6KKr6MDKpf
4+POszBWCpVMBAXvdybUBwKcVUHIuVjwLDBHdVJW0YzYA19PRvUHRQsl/+3w+lweX62BfaKrA1Wc
qzJQvLbe4QnIxLTLjKtSy2MH5azkA9y62CuzFLJRR172gvZ7HRLLz3f/bSE0ly0MBHGQZeA2MrxK
fCAg5DV+E8MpeTNyn32YbpdJFFWWdI2wTbBWNhWiEnzypvw5gCkqr19C4V9n9msbNC8sVlKEiZr2
1MbUvqTaY9bntlRwdmv1aVa/FIEs3qwxKnUGEVT2gZNu7PTJtBtXuceNFU8ABu8J4LOXoSoRNUUC
mzCRFLYqgdAQSDAUXQdT0VPcPtdzCoXBPfn3YkMwI8maKOn0ZGT5DnyD+Gk4tzPK97euiiylekun
zCp49P2rJ74hi4qOrivkK1gUz9g2kBjO4wzjhIDzqi4VGswP0tcI6lOUHyUwrH8/TIK1LUwy2VMX
Qahj+jUBo85dHcmOHPO6Xeu148IEE0JCWsSDSfBQ04J0HlqDSJ9QjlE88i1PPzhnp10gWh3v6Pmc
Gq5LVuaATzGRPxMJ5RveHZzZbO5CoX64nRw+m7gOKebCJfYkUcZJh8i6uTfLXZJyUDmf/fv67zN5
WixGH32GGtMTwysBd0JUm5vCv0vFjnPAcRbCNnYB6pKIlmJwds5x+x5Ge+YdoasZDhcHPGGj8FBZ
UZayA7jIaAFzIJVTiW/pfBemvLf4lWYC9utihI0ftajCMEtgJAFRWeBQzonuV+iimfA1Ay2CV3jK
kTJh8R53V7cPs1LI3piXklilPX8KyZyEtexVQb0lRnefmQovs/JsMIU5vAA46LFC+t63EO1Jnf4g
ndODfifvKdmd/twF1m3vpt57XSHT3bysijkwMqIWo5T7AdRiazuBWqwqnrPoFDUP5nhfJz//mzUm
luYsl4uiKlDGofceavdjHdm6nFqm/pTVD0JZcI7DlWSL5eHkMExMauCtk8kPvdwVgPiZIKKyu9+l
R7c0+ZW+mr2TeVRXIAKag7elK+fjtVH6lReHsJKaQJr3yBid4uYeyKj2klf8yH+jZ4MxSO79+XOt
D3OYFzJ1PLApn1B9+ZSDZrOAqDo0uvQf00Y9yq+ZHb4OnaU+GBYGBVzTIef6hXt5prv3yXkWlpnd
HYxq6NUwFvD4ALq7TQ7stwnW19GW3HYrODyy6pVD5nqlzMYKddNKSYzqRpzsQgeDoILm17jTvHKn
Z1sc2o1HMe7z+bbXrjxAXNuleW/xQU0VjTypxm0qPaYeCTGHXNnGOQT7i7qRH9LvlafslCNA6Xci
55qwgqG8Ns1khJaAt3tQcSkZ7OCRYPwD4IBzcpwxwli/AIHBm/74B4Ma5Y4HsgoF6fVaxTTz00wj
oyfdUcpWEHy2FiX8m94+LkLn7JWzuevuezHIVA5D4AvVEAgAV3n9kTjqbj4IJzAaBtvGoXi/7L4i
9nQwHR6RyWqylS+GGe/11W4Mq66dwFSfAhFbu4EkvN1eHM8E47BlGIdBEYYJZmlOifmLxJyH1H+I
iMsaGM9MSd+Wqin4XqvthCeKl6ZMpbVuFT90HUMf9JsZJ546IG9ZjFNOgk+MDG0cMO2m1oTGWP4H
A7zU7y8LY86lNGqnWRV8Kg012chpbg7meOVs3iluvw036ZaHUlnpBF5bZM4mTQiSoBMpU+JpdOhB
4Tuap0Iaqr7jkXusfzZFxEgruvgEA6fXQVZpjR4MQwciqT1q5UMFyI8PbjUwjsHh6xf9q3DkvaKu
fjOFzpyKmkrbvNcmIfVRGf4kg+o5qs/jLJ7qKdnd9vbVSnZhgonkeEqUQjVrvA+bZ6M8D6Sx9Va2
pn7kFC3/sH8aLsyijFsbO31Jcex+FacThuJ6Z3YgcXEo39NX6Wd2DM45GC3Ryiv/AFwOD4Gszf9a
Ze+94iTrTS2rlRd6kJU70EjTvMCLUHKCxWQPtVHOhq5gw64tMh9tVNQS+gyC9jH81zzGjVNgFGOE
linZdo65bx+rr91TuOfplXANM59yjhI9loEzxbHTO+ORKugJJyRmSFmLrrwJHz5a8txaZvUCAaUp
PBOB2QTwnWsnbdGuMgtBmbw2cQsQmxRK5Yj6sL3tp+tn3MIMk7/62S9Br4Dhp7Zyht80a2J5dhBs
JlRQH0DG8t/T1eNLLkwy+awPcjxW05H1OhUt00dv4Y9K3YUFJqfMSmlUUuvrnnoPLucT2RmO9FP4
Rgf/gFs8pzb5eXsbeR+LubjiMhkURqmOXikT2zd+m8FbGDz9JxusGFI4Fb5ZkGLyunjnT/u4PWbS
5raJf/AG9JAA6iOgGGDqgAyU1BBDgjfkbyoozUvXhAj0Y+MOLtVdSrc8sO5qmsTL7f/ZY4qCqRHr
uEoRW6NUnZpA84Q2OoxN4JiE12xa/USaqBkK2syUQuE6nvSRRAFoN5AgEpdMaGrpWzRIONmYZ4Rx
bXkEYc8s4VLXgwJyNreRkrpx8Ce95sVKGO+O9KRThCkJ9hFujmPz6hvfy2yvt85tZ1j9NgszjE+b
kdmUbSMBatSUTq1E5znHa0OuH2KB1z3nbBv7auLrjTxMqYqmcz69GLGxS+LBQavTvb2idTMKkfCs
ixSkMSuak4I0ZEZLQTDuBs0l6n4inPsRxwRLwxNhhi5SRvQQhBqDdA9JiEEQTsqmPvTppqn9vQqW
cSeryyqG5JvhmaJDAhzuxkOsHqb5KZc4XTKeJebk00JtNCBGGO2lOHDDqnCzIduSRNt0EES1ICb9
J98HjWBMfqBxBpn56xAFG2RPirQieP604/Q+AmmMzFnS2veBwjVtXKGNjjvdtYl6mmPR8A3VC7Wi
tGc/NHSrCZoc79kEqpK3/W21NltaY3JOIamDoQkVfdEOdvKuewBLmdO5PrH+Km/Dbw0tzzhWaSXE
OgiBnJ0ObhETDUgmCaUARSS12o+4oo+oB7vKwuT9BxCyyC0eEnLNR5bGmGSkzqUq1oYa70NSPaAj
cyrz8RiVTWVV2pd8EgTO6tZq96U9JoYDLTSafIwxkgD04ySaeyKHHBHV1abVwgb7mNfjrlVrjaZ5
sWfgDCy26qb7uH8nzmDxROJWz9ylNaawTWRTznKQ7WDIgri0uvQd9SThAoTBtV34wgM8cFfHRHVb
YirNHLC61tX2pZvhkHK0Y72BGp6bbyWeuPdqxF28kS0pggH94zRpCq9UiKP54ZMsCNvY4B0hHL+Q
mEpCktpelCITJJFCZel46Y9a+3ZcrS5ElQG0os9vmsaElVDUdUeAhvKy7ns5tHs138wq74ha94aF
FSaewjEcumGcAJ2rLeGJshOFLkaF99p9epI36GBsbq+Ka5AJqF432xkSQWhyYWL3TvtVvfjHzpk3
42jtIu6tZj0lXtbHHpAEGDD8gzmMhe0lYFCarf/Vd7UnDagqANDd4J433ENX8CkfLkwyAaa1QTn3
4VggnKnuko9bquQqfPzUqgsu7DCBpdZBraRjUH9QtougPBN0tAvnR/qWWW9zxWoOBefr8ZbG1Otj
VGhdF1TBPmxRrwdPzdzbLUTXlW6f1MmGVKcq5JG2cz8hE2pDMJZqV2LGA4PlvdMfpU15H1VW+V7F
1ggRrdaWcSF3Op46GG9/aYAuWs80/tQyFBK8PkKoPAUwj4euWG18kcUnZA7s2J+kMcmbbA/+4Q2l
JCY75Uz26Q6ZeHs78FbTCUbl6QOeAh4LZhc1Y07yvjcBCpP7r3KePZd17mpJxclaq88+ZGGH2TVs
WmuQGdWABjFpjAq4/s/j4AJWj2RiOqXzcHtZdIc+BdvCHLODABA2YzUAzJFmhlXOzUZPd3J07vof
t+3wto/Jxt2ckBQD2JDC0tAfCTBLV7ROJvFQvqvvHcvtY/KxlEhgsFWh4Vo7ozN6EMgGTnAXO8lW
v/OfMAe5FY8xVOPSLU/mYj3OcFEFEAOSKorB5JM8LHJVjDBjWr7p96MjbbJN9G2Itzou5KIbHmTN
blqLi1Bf3dmFWSanpHreK2YDzjP1fpqgvUo1PKNviie8zL8l1wB/I/oqzu2vuRraC5tMMJidEhES
5brnm6dCOc8DB1u6wqULiYKFASYKZhkDGNjMGt1D2R1BL2i1rrINz+KGomsNzz+rj6k12/FhrGzV
zvfZvc99K1gvvRa/ggmOYQ7NfhzAWjM9KB+K1qGb78IvdORAcHhskesnOxA8yDGYazVYvVLc3qt0
SPEgUoLlE/hl9R3gOjUALqBz6NXRzu55XBwrKFO6zxebzFkLCdYhITE4n9WnNHSyU+uFkI0TcP8I
wdFmx+/ZkcpvjHelbTqqx2PBXQ/XhX0mZjozbqFNrvmYj1L2lBBdhiCFapPH4o1qhxfQDQ630WRV
O8jDVrwTaj10LqtnQmcWtFSZKvAYd8ZJze6I9JwmnEhZza+LBTKRolAOrqINdU8Q8La11cDNiQdB
fXM7HleRJcvvyMRLpY/qlGWFTLWytAfilq7wCHLMl8ImeI489l+kY7s1BWvkNYfXz6vFApkYESMt
i0JFplzQ6o/yOdklm9hpd+pd/H38Mnnhnuez/7BWnQ420eL+I44WdUVUqGjAx/KIkRz1LYJ4ZXbX
7hSn/g25BctA6RY4IIje3d7hdVe5GGW+YxSoeTYnaEQYkWJHKNs0SBYLLa8FwTPDfMdQ10N5pJLT
ivgQoqvSfScxxyP/Ic9clsJ8MUUaC+hyKcEeMwGxnUjxfVhL36MWg5BV/EzK1JWM6ixp1Slt4l9z
8xKSftcTnhjOamQAjYQhV0Wk5AzX5WGqQaQlH3zTk2V9WxXxSwVoiz6koF0hnONkremBIVrgPg0Q
uOLRkjEFYNLsa2iNmgPqXLWy+kCw0+KEcZyB242gSeNTRYVpVgUIdoCTdGZ7xymIppoGRHqMHoft
eKiQzx6oWi1F7UBTaOT0P1Z9ZmGQWV3Z9zLRZIxVje12Vo/i9KZKvEsELZtuLYopq7QRoPw8wtkU
DQ4pnUw4k/hZ71+meg/dg9uhth7gGLwAUJeqBBlMrJXTJKqmlk+ekheJm5LqFWNPgwsJsdFNigQq
MWn9rndSaStl8CoRIT73pty5VdTk7hQlldsXwZsmhepx8knHaeev3uEWv44JUVPJRqUm2ApJajZK
GBlWMP0kUbmFOziBmG0NLbFBsMvhYVoP24Vdxq/AXRQVTYmjUn8ibxAXwEtq5UQezhTACnKuYtRa
zIAY6O+PwHhVoxaTXgYSWHXy+c7ozE2uCa5ulI46KO9Rw7vKrTvxxRzjYDO605gxy0C7P0KIPs3v
0mg4GcbMSX48M0z3xGyGRjTMQPdmHQrqZCPV4J3hvSqtn4mXvWPhqq2UyT7u+fqHXCw4Ku0Y84Zf
5RNUnTGj2gFb4P0JRmLxuVjRwH7KEDES6gw9OhpCaBXaH2WZvz+QyaTrZhB7QGfQRSDy4zTetcKb
Xn2/Hfg0rj8nmYsJphxLshn4UYI7opGdDNXFBLt12wDn67NA+aZIhq6ofTyR4SUuVe/jFDcILgvF
+jIwGIMkpVNGrOvTpq/jPlZqiAUr/mtXPMjT9vYq1q8lxsUAs0+R1mEligoDW/ONdoTJX4pZEHLL
ueCi9T27GGOScdWIej2P2DO93oT6vvbPScuBgq2aWFQCzDvSnDcYPTHxJpEAfDNkG/BeWSJJ7D/Z
toUZ9q5TQ5lLqUsNEgd/Ne61n/0HzkzcQd/j8ba1T9UNZYonoH9CfWqAHIkxlhhNWrQkRH8bb2SW
pMztoQ21b7IevwA2r2xuW/t0JjHWGJcrpTFtK72ZwMILBEA1z84sV6c6OJZibWVD/Qv0OPepwpNG
Wl2kbKrQkAVuXlPph11U4p02+FObQMSkr5wOkpdd+r3uvqGIvL26zw5Pl4cHQNnEpKkof9Jv14bE
9H1wkwHSo+/AJQ4OHvVumCANWTiRy72Jf3LID3vA8ahQLsRlgjn7SGVEcaaDAGV6oD192listtp5
fIiOiSds223+wtMd5plkzj+MXhO/lfEFc9D+TjpI7GTFmv2AkwHXt1L9QMjqyE4so1WsY1SI1BPg
e3i90t1xZ+D1oLRA2uAEzr9uE9F9XBhj9tHQS00aZwgZVpNgmaFkdTz64k+5lrHAbJsZm6mi+CgV
y+lQ5C/a8JPjejROr84kxgBTMECIITFxJcNMPB5nIVluF3Zwlx1DdJi5yDUapTdssQ2gdi6jsK0A
uR1djN1iOK1/lc6UbjNzG2L/Z3NMiooAodYMEa6gWsMGBAhOnFvAwFsm2i75L97D8+ei6HonWQZf
WQ3anPgZVZihdD8ymrKGo280dPFqSzkInuzd/narIXXxPlZprGp9wHQNeJ8qNVYGeqFBs/366baR
z5eVj2VpSBIYSFc/4WF1fVBSkgMDHnyJTuOR7PqD8VwHaLpo4HanhBbAr5RWy6tlVj0fvWbMTlAY
qUL/f5F7iVbIflRg8FNu99n8lkxfOAujVcQnb1wYYJJ7YGLkZc4BY+5dsK1sQhfaW41VQeSLagsX
gNZ//48WmRvOUIkYP4kDIMIxe0JZT/STdiw3A7qfNNp4R/R6LlyskElPSuRDfFoPMQzqY+5P3oVO
eTDuIes6byAtzyU+5n0xJldNkVTqVUsZmabcid/GQXJubyDPAJOrxLbKDbHGE5U29QfNzM6l5HMu
vxwTKlOqhVGqat0sTp7Zb7PxTel5I7Ofr7k0njQdnEUfzFIs+YLRDaZQ5jqebu6m2qJiRuMOjejU
SrwRnwV9d06aoF/5s59fDDLVtBG1VW+ATn0vV14pPU7xO14uLVU9yMS9/X3oB75liW7uImS7MI40
vzMmz2+MKNoM1aQ+lLXa7QLZ7F1zMMZzocmxW454xuId/PTj3zLOhHNBOvqigpqmdSDwZSeb0LAo
l5HhKFC8QJWIJw0R8tPDbtryjprVTLz4pkxgB8E8az5JW0AT3/344Dd7DOnc3lv6J24tj4nlBsyP
0kBwTTEBSTAPfXpnKBs55NVPPDNMDBsBmbVMBY9cGn3ryF0Ui87cHkkocz7XepxdnJIJZej/Fc0U
U4Rlj1HGncQrqTl/n43jLFWTLJQxUAvsylYNDTfi6uatnx9/L4Gd2igLTaxDOgYzgv9mssRNA/S/
CWIaZ9xTIH78wB3q43wdlRZYiwDThJzoWQrIj/A0bXs3eKSPWSGes6Kj5iCFSC7y+iv3urBaI17c
W2UyCKqoygADB2Uni8857uPtvvIkK9yYDg99xolillFAHCo51TJ8N6iuWKn8WplPUY941l8C/SHX
YtvXePjEVVfR0T3H+5IKnDmT8mdNLpNgBjh/FLCD8o+JqxO1WvcuLLCFaGXooFnDg86w/0sDPLHL
DYYZcCeJHN6w1KqPLIwxPpLrYi76cTeBiAs0UcbGlNFGng6qcr6dkFZzng5+d+iAQ+WQZUmZSeXP
Slv5XlcDdoNzMg4e4sK+bWS9hNF1nJngIgULM7N1cyxBFFAFU0rr/NXTUL6WB1wcMT2HrkbNMbfq
fQtrzN71hlwZA533V7aQwtwm28SjKpjcGTOeHSagMlXNO0GVw70MfdnclVurfiWPZWiFrvJM9rgQ
OdOha63pECuW6nEhl6sH9WKdzEE9qRBbyCLU9IM9OrKb7IhVveAx9ReYGssdwVNO5uSBnXaOAY0q
ziavx9vlkzIHddqaQmJEYbyXii9EeGsG97bPrDvm5e/TAFkkyQHikWEpYmZk6F5i9EDbx7z8jyaY
w7jSxjkdTcTYUOnWkIjOUD6EEU96aj2SLwthz2KpT4o4z/HyXMcbydgU5s8hQjBLu9sb9hkkQUvS
hTswh7FgKqMQm5gW6nEvb9/Cowj+Sc3W3+XYbvcUVRQ+NvdUC6CEYgoPDvkZI3FtnmWNGFoFTMm+
jCGfY/S7wU2Fjo7HLtUDyOxgGx2RYMJducWVjMeNsuorBtjrIYaDN372uImIWQ5lQaCaAmL+5jCq
rlDw3rVW/R2XWN2EuiYOGGZ3YxHjeq0IUhnjbnb9PVTYbNMGvNkWIexZY0N55/Vqwf+3QQyWXAeA
3EA7XoEKpifo97HycxhQCOdfy/JXZjzc9py1pWmgEyEqqAnBZsZ4aD3mJFNUkKMCMl6DZjIdrF74
edvGal9laYTZPzTniQ9peiTlu+gLnXrvdxh5/4rxQLfzxENz4KXHNadYGGTHPpLYqMcuEEYvqo6p
cG57L+LlwM/EivREu+wce65FoSoHpMPVPPkibrVTjVlZydbRMmrfy416UgA/9q3CpaQU3CpyrRxZ
2mZOObnJoz7J5L8aVfGP/L48aP9D2pUtx40ryy9iBPfllTtbarUWy7L1wrA1M9z3HV9/E/KZMQ3x
NM74RsybYlwNsFAoVGVlXgTMVuZge5d4dRzebjJ3ndkmqVaVQ3GSjCgF8UT8ZdrerrsIxw1ZznKx
kPsCbKcbTrF8nsr5lC3cU3x0Ze43jS5zd6u0M4GeaAHiEDEQnkRvCsCQmta4twG8/wvKR+9nWfhq
PuYBD5pzWILb22ZutG0DPn1uBbRbg217p/4EAWeQnVK3DqVAfyMeeU64qTjvwzGXnGKl2mpRnMdQ
o93a3i4qUn7uvvKckQkheU5W8Oni7qFVUwlF2tQ17gigcXjJ3CicnJV77JhYslWLoRaZDtXZYPis
2QXQqovzozhcaa74tfWUoEel4DQGSg5Q3nU//YigfT/1Kib8VVMFvz4Tmbu22WTALcm7ICfU+1zM
QoHDYwSETbCriNYd02drOvP6FHRZbPFAF03a6tEApLGYTe6VOcewIWD5f+e1tOj+O4ytdH00ldAw
QQuIMBtZ+nyaSZZAxM7FaDrWB7zjXQM2n8wfOINzh0vC6wNkuDJ2kh3RHLO+17eN1jabzN7UYBVH
IJ5Wt0/8vIlm6ZPVEJvz+Q5jgIqNVADd/aiWAsmEopqEnrbpQHzROao3dEjZ6+/Jn8l5dvJvFP1A
wB2n2sI9b8GHx3FnnDmOwmwaeSoVqIdDkBAq3YJ0MqWqfM7jNuPsLc8U4y6KHgMMKFskUhrzUZcS
y1612C/LgnccjzIVXbWoDIQKIZX347oLquU2F6VpYjp1Bu25YA/BfNO/5C/9Sx1iGhpSeQImOPDf
hVcaP/Sen4bZiTpjrYw6bkc8XqsnUi6XTh3tXK/ccTFCYRD+rPHukTsebubwntJkEIRTTmF0lH+9
QwjKoOkyoLg2D5JtDoOjT5wdfWfX+HDSdyboT9jtqG7kM1jD8CpX+qp7FaqmEOw2UeJP01x2INJO
6uZPc24yf5Ma421aLdOtCcTa7LksTU8mmVDbbTrFk1N3PWTvUzNB9C+1XnvRB5Vc6nRRHhYzE+/R
Wy7CriCx4kDfSmjcGAOuui822vhaK6Z6MRWBDKrdSkNCfL1tUi8pJ4GDfDwsp+u7BTP38lplGaBO
ZnKKXxeMk3QBFhTOJ8xHenKY+Ly7+PBo7MwxVzEyXs3KWgukhquvzScNBXuTc/oOfXNngjnoc92m
mRaLtAiBLmlQBRQoDlQV7zI6vHk1HXqjQJ8AzMNcRpasxSALxeTqgH6s5k9B9rwm9uLLlOjSl3ll
tv/ypdDLw8AByOHZx8KqieNUDll6aryysXUwatPm/OBrD5j0xA3BG2h610n+eBZ+GqQbvTsLY9LX
qpEK6Sn7rGCQFZq1QRuVjnAzvw+aJh60AlHIFBykG6/0N1iBhoE/bmP4eKP/+R3srb8sw9ImyZAj
ysUBlFmw0QRQObCEnacbHrv08TbrVL0H/Dsqph9+XXU/6HPZFAqdOKgjmqjOofIYh8QRAvmmPPP4
S4+KFKCC+sccc+WLjVkXS6EDoKDq35ehsidp+RwL1Vm3NE5v7v1O//BBd7aY+In+zrQkDU4GkW7L
2pG2uyR9EswgtXwJ4ItGlZwWkl/Xb/3DE78zykTUpCSV2ROZRtTULbpH0rzJ1sYxcljnRIVdUoAD
NSTMyv/61cR6qPEmqzUIvkE0ve1PYvLXOsVeN4GHZN6cXr5AD8EF78EEoQVRJM71VR6/snc/gLnz
jaFJQK4ABZL2S3xu7lLaObsvY0dDjvzQ+fV5y53563Wjh/ehgXwR8HgJ/MuM71Rzp5jZAOmeyvii
Q4oJXCu/YcAEBsI0TeDwWe1YZcisTdZw8rIqsU3jUmXudQMfBzRpxruzwFw/uampOUm6HBgTynaV
gu2K5i6UEZTXZDx+Bu5sMXdPCTymIA2gbxEDgkKd4k7IMx0VBA7DLaaKbkW7DqxPvBLZ4UcyUXnH
s0UH0I/5SLJM2r5JAMvWq9Qm3feh8zh7eBhCwNxlAo2jiijo/+r7K6Rg1lLut4hYtnpSXO1lvcmC
4evsSZAITL3Ob53yOeaYPTzXO6vMuSZJvmZLOSMF7BTfUreLjNmhRf0tD4EUDOB9Ggg+oKv26+qG
pIhNkICSSBMcZdXCTYFWETRNZOFG7NBmPTeQbje/TyYvcB19ODzEQCgH2g3QizCuiekio82hCR1B
HHeoLqPwyPluRzu4N8D4Y9UkSmLg7EVr4be3UA6ycxDzaYO9okwcLa7m9EHs8XS/Di84MKlaIgZa
RAOdil83tOsx3VN3GZD0ge6pD7SBsoZjmENIDnd4ceHVyw6XaSjgApRBV/uBZwF0wuDQKToS6SuQ
i8uncfxm5hzw+WH4RQX+HyPMosQGojhQNrUiPDqaz9vn2iU26px/pZ/Lz8ZJDi3X+HT98x0uy8Qt
jIIAKO9ZQuhaiaXW3BIxMrXYKRQ8ZFtIyPwe3sWwgBEGP997Vvvr5yJKqoJORAVKDb2u6hR/1e8t
9Kulk4SB7+ElEzlX6aHb7+wxXjkOQzoJoAuNDCM/Ey27GAI3EtOYxyYi+zUxt/VULauo0zP9I6Nr
gi33xGhD038L18XJXq5/Kt6SGOcwc4yQDlVqRWYBiBBJM7tQWi6egWeFSZclJI5rlsIh5CDuMWSZ
hMWpcuQ/yMPopeFwEV+4mTGNfVf2kW29q9smAJmEubVxrT2rWW11lsJklG9x8EMzNTrbqldHb/K/
Fr0IzLV8aFWrtM1YH/z/1xazcHYNd1yjVWkVja3pWHWDUM3xy+O49dMx2Yt0KpchJ8JCIvKkvT9/
GqisQWT7doXWzP8A8qaJ/rXNZS6e2SwnaVQWQHlu24g+A1qwBilQ1ClcXog8usF350GnrrV/aRmt
ZCDvJ5E5EVvV79VhtgvpzuJhDj5yXyLd2hti7jQh1eu5hEBRRC7zW99H/S1k8uw1FO+twiYaZMXs
9BGS5V7t8Lpqhyn63jYTWKDLNQjJtijvlerKy/1JsGPkeokj2sml4bWIDuPzzl2YGFNpizLEFmLM
QoKBgPljdVIok1x3e0k9qjbsV8XEFjntjFYtMyWK67ZZ75NxisMlK0zdn2bDPI2taOD1IaJspJPR
vOtLeXpWtg2idnUpVpCk1lPBGft6eknyUQXUvh6LM3QTjNzOa62QwhLaa29rtWp52AlLexLmXtQd
oSCJLWDybtMgwiYq87A5UgO5ZW9WSwySdXL9mGLwcbF1TJoQh2RNfGMt1ZLZOlTc0TZtwZ8ItkGp
eCvgNG/DtsWaY21LdWsJYx6m+jDHdifNIFxOGzF+E8FDI9nCVoqntazyT1pKtsIZsqa6R2BpVcdo
SaV7udjj/+sljTwl2wyIOjHTlyHu080nczcU/trII+TNhQJ8bYvQS18Mc4OKcVwS2Y7NtqV1Lyn7
koxCb3qLaM6eQGrxjyaDVUdTWvKn3I3Qm1fb/j6b52aD34rJraa2meRg2Fx+08ZCbcN2MkRgkhs5
fzb1pI/dTk3VP1BbTG62sklR1ptXs3TQTqhfh86UGjeVmwJyVUQFrAiwfj8bS5RuFXlSW1uzysVw
eghao5Bb6DF4/cVy651JH9uzkaCWb9djCWG+spRaBImixMSlYsrkMSEW5AbSGGORUVaAF9OVDUTr
Sa56zR7GXHpZu63M3DHXZ+I0WJdX12ree42u5R2iQQNNX7OtkpuhFid/WYtbYy2yaBJHtXSzfiCt
vQEG/qy0kjA4talZg63lWflUdmoSzqlQPgkN8mu7X4W1PcfZlM52Vq5AnFfJYI521+HSGte5/2YR
tATssRpKr600EmhqlvQnQU+6yp1izPfaatw2pgsUqqrbxbI0r3G8dLGbFpK0+FmdSA8iATjXlvJC
IU6qDJW7NKnWO5XYVYO3tC3G6TBjor2ooFTm3cG8M89cwWipoPRKJlwRQumbLd77+RimBQ9LyruK
DKb0hxePBYzMhLmmLxIYBkq/CFR3cItPVjDiKuJxenEyC5Yh0sy1jeDys6Kl/HNonmMjvB7FaIz6
eNMZyM0xgkzlR369fvShK4UkU0iUqV+M8kLy13m8SaTF7qfSbkVu0Dz+TD/tMZ9JTAZops6pGPXg
nrlsnuRm4ITob2LjkkRVRNm19EfeAOzxE8H6xyqbLFmd2TTKKpIofm46Z4yqU/aMQew3yXA2FBPb
QPvD4sF0D2sOgK78vbVsXiRbjUq6pFWQetoYjTcfaI2jQQVTjsiDptmA5iBaeInL85nDysreMs3B
dznFBOLcTEw2BSwYdD4Ng4YR5EmRYos3vL7skX+aoojqF52/M1h8KymVOet11DBLxQDabjEw0FiD
0Pu6lx55zd4KkySllZLMGLEhYEqp8PoP0wZXpM650HlG6N93u0ZikBYtk4RMTHrQppOuYqLF4uTK
8tHzZ78SJhMixtJWeYOS6OonYeuDr+hemm1YAut64cSdq4LOTgCdTuHH71KZoNb5dH0zj478/icw
2ZGUWwuyA5lEOXgBV+OZiI/m2trT8pIZ5477UOF5CBNhunRo135CMjY5YGmCEip0UCEEOnyhSpE5
hjZ4HXv6+9mQtl8fE2IGK83JlmPyNB03R26RK3VPcQk53tjZYo5jHma2O2NsZBEWC039Qbfw8hvB
ngeYgAvgK6bW6MHmRc/DtszeGtOgqA15XdMZe2lB/hKop/52+ay42FCIxRjnqbEzp3ougtgfIbkw
YrpMvIHOKrqHLq93wV04E2MWy4hllN7z0+RMmBCswaRW37xZQQ0gFK9zyDXGvMfKcRPJuhgAR/SL
3c2Pa/3HZPb2sL3GSyhoBCyhYQd0u7latljUnMDA8WD2iUakKpHUCjAsosvhMBo+uiWcuMAzwcQe
NUkTOaGdJ1H+StQbuQ2vn/lDoOjec5i4MwhCnq4T/BR1srY997KjDycdBAE5BNoC0mPUEmRp6FqL
w6kQ3MTMbWXy9PRRNl+2p+s/hhNoWfbVqkiMZgYoK5KHb9v6UFsvnR5cN8H1GCbqzJWldIK5Kigz
JeES5JfkebvQ+VXc9ueGN3rBNcfEnLpSk0qbUTmjRHQKzoIOLSOo3jttACFejj9y9o9NQZNKWYat
64vT1nj18FdHpY55+8dxSDbvXMhSTO36Xqajc3bNuX3pc3R7Rb/2ths0tCzItl3/ZtQFr8Rtg4ko
dSwIXTFtBHKOiy1UKPPjlaQk/sADbfP2j4kmrQ4m9MowoYnZfp7JI1TcicFBLtPvfW0tdHt3uURt
5lWJyg7u2CF3h8q6JHHnADoDadTMbZY1AF/R50XvoutbyFsZ/fvOLEm1bFA0nKwyfRYHv8Bwc8YT
n+OlMCyJ1YA5dNLRevvoJo/CU+aWDtRwHMi5g/3MqxyQaACYIPtbY9d3FPcuuLzHHueKN+jfd+vs
5U4SUhPHrdFbWwd3rZydN+lPFeXB+M/rW3qYxu8iJytqpI1jb6BoDV7JV6l3CdbnJO/apiOInI3U
sU7bk3hTn3msD7wTyISURNv0fMrwUipW3SWzFWbVxDnlhycOdJLQaQZXnsqO4UGlQV2hbFmcDMFy
MJN0X0PXEil8WKjL78T8nSn2cHeirNaAA6Bfd1cr9ih9Ip3N+VKH3g9OFZhB285k5ZMI6bdFzpFb
40t9ye919OEFh+Jy7oH0BUobrSDN4b0tOUZZhIqmxVsvxwBQA8Rhqxl5quLZkxVux5DWFT5ElJ+L
Y1HvhVyOSrxhFKK8HSPwMfhjSJGo6g1v5vkQ6GtCehg1KhFIOxbxqizd0AF4tkWb7hpPYI79Kwnp
XqIEh+JdYD3rb/nnFQkmMIZc5PQhzndvnXF7qNYIOppQIHo6L6Btbv3cFzwElMDE6H2PljYIUD2O
4xyeA2iI6RJ69QpEXn8NJyKQFLJJxPo014rTKCe98UU50MHgaMl/CWV9mySPSd5CXSLIlZtODsn2
yZyfzflfM52h3Arf/eeHMKek6wc53YAmjArzKc7vcAvbAnd+mLda5vprZDnG4JQaR7lWbK6aLP1l
rqfYkdpRvBBR2HiD0YfRercq5jKEJNwmZD0mhfQHVXtStrM8RLXsx9rD9e94eBQBj7QMTBaD6Jlx
nQ2Vc31Q+uw0NXdLI9hQlEgLmZN8Hd8HP62w2k15atayXCYZJPzKSL+TLlSqN/f1r+q9/Em90AQp
f+UJBx5eBjujjIeih7mtA8lJVA6aLSiiPfKqH4dFIyBk/t49lnNTArWonKJkFdW3EhCNVTD4VGQr
B3MYL8QcTs3tbTEuKI5to7VSTYc4kcJGjYfeU1DYdWT4QNrOoWp3k4MuhxQYGCfoQBHvXneV468I
1LSiwE+olu6vR17oF3MoKH7KLN3kLr+3/Aw0JkiZbjPZFp5Bu48h2emGl+Meuii0lnWLojgVlv2v
6NM1WdE+iaztKe+eMOmADgsPvXJoRANRhqEZ0C1kEdo9aVEsS630tNYXKQ26orGNmQMePiwi7Www
Doku16jFRhtHNZhZgSix6+6pbyH8rrmG9kVpnjnfi3rEh+tvZ4/5XtkG5eFYzLOTFeaZ3UcVSi0A
Bb1Wt937jASvrsnbQ8ZDCQhF42k209OsoCsii3aO8RqRg7E7fjbuVsVExjKBEV0cs9PggUfHqU7J
q+mWEOurPcCceMfueE2WJIEwjaZ8TNYMuJOVKDOGG7UkeatT0ykWwErWildrOAxW2k87zNt70IxV
VQZUa+LCzqM2guyOUzmq6GuvVRTbELIMZdHjOAh1gA8OossaJhNkgI3Yk6XKUiZWLSbz1KB4pOEL
pbAI8B+bvk9MziVwuJM7Y6z3N22mtAuQ840Y9pmvr09yxXnKHUeonQ3G4xPFKDsd9CgU1jQ2NsUh
0MHeERf1HZjXG9v80tuiXZ7xovx/7iXr/MqYa1VnUR1SOszcBcNiU0Z92inR73hv5cNQslsocwjU
DJq7I4HcTxHfxQs6oPeLcPbmIF4fr6+LZ4h+1d2rUSPr2CaihjnEk9x/S5sCU/rfTcsvKgxs8z4f
zx9pFrYz1jTDOECLByVY8AQquFDx6WwTgAsA7f4HgQCeOeZs11IeL5uZpqc8Ej9PoF8AFAEUiO9V
YJd8vb6RPPdnDjhomZs214Hc3dKn2LzMxf3KFTM9zFJ3XsEkc2W1CcpMQJIpB+uX9hMNjuuNeg9K
wvdldf547s86x0MOQTJ4C/8nigB39+tXE+JlbtYaY2qDRyVCekge1EAa4dNNLlVhr8/LrWznr7zH
/vXVfniBqFbe602CN9eEFkUl6I5cTPY038cqbxDg8CJ9l0pGpISQBHPaSm2phIzAUUBW8AkvSbyu
1kcJbB2qD+jPmXeP/pcdpdLMP+wxh86qW7USpEmMpLf5dvzUP6WX+rue2logIZ50F4pQRsfghTfM
cXzYMUcpQdpYt9gC5pBp6Q9CrZK86PV9s4j2PISZVThaBxrUceUEzeMz8dMePaC7867FvSaPtYY6
gB7bmlHZg7nZwswBux6uikKiDRWZnWIyp0KJlRHPAMxQlc2npPTkKijmC5Bddr4+NwuPcO3w4fbT
GnunGm0tdolSI9MaF7vKb6zir0S7FbLAEv3rEeUQVmHuTDE3qlpMuWF1gFXEqy0HJiROSJgFy/18
omjX3OPG58NzsDPIfC+lTEZFHcQUUGhowIE0tg57jz543smZIm4blC7gQ36ys8fcqRi5tWZJxnXe
l8tbO2Y2GiBuYQCyPEAyTVZ9wMcgPK97EF+8NdKcl2oeRpidfebct1OdyqUIdijtSQ/0k+jRMRVw
5kSA+gR0YhR6Kjc8tO/hodgZZQ6/2i1DQzYtjhK85PpANS8DD/7NWxf9++7cFVsDpBx4J6Imb+/7
rvwGjJOt9N9lPss+7xMyd2yFYkIuYw4vshKXNkVi13LqDT0lBURHPBAH/R7X/IW5Y4VukRJJwoHI
8UbMy8GeV4dz5njHmwkm8qLFZlyi1AZUdHLXR9AndI3HLHeVh+EWauin2JHvagcJZ8SxfP3wqew1
K6vCjElpFJ6pDvvm1S4GZQVHCmjPrH+oA971elxVpJAYCzObsmgyjjgMqpiWEiHQuJ88rbEx9XZT
IGLa6iW+kM/0lYBGOeFhgI4/4k+zjHNuk5gP1gihamuLMbW82rwxsP8SN39aYHxSWuK8yeeqQsIi
OmjD+93Z8lS8ICFn5qSn//dGMm4JGaGxHE34jPS0Oe+MMi8iNB+z2xETR7LbBhhKsEKOuxxuo0kh
agqmgExW77s25wSDsRiwG930E4ZlHOmmCnS3BUHw5pJzfeYRBhz3uFAXUlAQhoIxmyWJKODUSbPV
J+tJ8sl9CXhHi5pDHHXBeFM4KA9Fs9NFo7d+7p38gS8le3jR734A47BTnqwV2FShxYumWvFmyLdp
+WBNmZMazlzylHgPg+jOGuOnlaIQIW4RRLut8NP0W53Vt8NSo6dXe5xveXj0d6YYhxV6kq0NSSkM
Xace1GICidwluA97MFX1Qenwam68rWRcdgVwWMp64Fxn6yJPUUNitJSbUwMKmmHyCvlfS1/TIv5u
hUxYBQhfbhUVGXY9hPJ8nuUHSeGoInC+F8vgYZSDXGudUEb9kPqjBg7cHAqQ8Z9rz/lc1M0+3EJI
n0VLxlNBfI+ru9t1xXWXywvqlYr4GYl0rs52q/vXXeKjoN/7hv00wnhfh2lzxWqLFEqds0u5QKUb
/b4LUJj1Hmdb89qb6W247SAnC2IZSJFOduzxrtvj8vdupYxfilO+Ec0AW/yyTXainIsEDOTTrayd
FVBnjguE0/0Rfd6VF9x4W8y6J8JdCzJtJIZfZtXT8WhobAnKlIJHgkzztjGgJO/Td97L7NiHfu46
46btBNgvZgKsaM4gBCHVKhDa+RkaSqjFlz2nXHxc6fy5vWxNmrSdQYDuyE+jT8BVVHiJ6Y3IuCk9
Q9K63If8YT1kZ495T2TtChoaA/ViStNIufnX7yrYjCk3UuIrX697MGcr2WbCmKSjrBWgRDG1L2p/
1+SFvcWLkytP1+3QT3LlNL4fpN1pzKxR0dZtLVHkAbHaKUPmTtM0XnPk8Lrd7R39+86MpU7KsiaW
HG1JbquFU/AiMm+/6JHYGTDSVidTZoHMPX3uO7RchbBGVFZXDgrnkPUAtLR/hy+ZjSy9nKgj0D5R
XqMHIt8PJd7ljZeW52IOhu3PupRtudXt65+Jt39MKLGMLElXdGaiGSzlbRuqEHS+boETM1g+EKWH
avOQo3ulVlIwWg+gxAuUhePVx5jB3e4xEWJQpT7NafCXMTSfhNmNFuZok2XnwqluJef0PK92Hwhc
/Dpn/1hIRbVpi7RiIiZSIORqgFQn+x1ivZ1fsGCKPCm3ZjGgqCJrgMZjkB1B/xTHiXf9Mx1n5z93
UGGKDAkoAYgEanfQDmR3mi+Fphv7vVdFspt7MReLwvtiCk2+dgerIPowgpeIEpjMbuwVkMb9Qiv4
mWe6fQnWR8FLbimpGCgW3Otr5X00+ved6WGZ43xVQXxVmv2LkcXf+u63+pq73WTCBibGZqQJ2M01
e56WqKdDADyczVFoorkb5q0VVZZN5jYeNsUyGiIkp7KXcA++xs1zrYKuUAmub9eha+wNMYerb7rW
TEDh9d5uV1wSyl/Xx9UxbQkRfXhRPl23d/R5dubYUp4iWeO46RDzbYTO7hIM/nFC0uGMjQWBYskA
IxK0kZhYm8pVIY4yqiNQqLmNT9TpYne7NwIJYydqmHBBgMdbKKkQ5ZNADGaw2PumToiy1cgpKA/h
cPeO9/KoxdpLvfSBW8I7erqAbe0fe0xOMajoBUuYtozIG1XRxbi1ZzjWmQ5+VZf/YX00OrDX/d4e
Ez0qNR4racU1KQeAQnkYa7vXQLJIJ0RAMvUbTwrQuIP0QoL346H96/ldp6UzFrHCmIb6Jc8fh1Kx
5epbvArOdUc8urr2dpg40WqGkOYjyU6m+FXUFCeRVzufG5438swwsUIcTUhqpCVNlcZoWr0hGL/3
N7NjBGViK6famxsnfSC/c7HsV8ccAlksiswi+GRWkTvtinnH9i7miRcdhnlLfmf+gRCKxuLV6njM
xlWRYqgXORQzAwn7Zz23+xDSpw45KefZ0/38pN4JtcN7NhwGkp1txilXQ0nxgoagQWO+iLVvpDw+
JxphP3j9zgDjiH2v4DE4QryIrH43+m3SOun6eVh6r1cTp7Pc6/7IWw/jj92cpR3QxGaU632orvOt
qRNez41xRmCqLDDFySYoKFXALt4D2e5urCRIqY+DTon2SGP/aLpJd/lfNfgY7CmihdbtZP1xfWHs
k+uDVWZlUjctaTm01QmTqv4SJA9iRJzWFk6YAPf/5fX/wRhz3jbRyjqphLFqnewmKezW8jjrYb7U
BxPM2erBDDlnY1+dBOsEQASdplxvyhsFxK8lphspJ0rscClzDr8dwLCSYqBs/AEjTQxTFIoY5MWD
N33uKlCsVx5UNR9hUy6d+EInVoET471cmNj/Y7E7s8wxAxRzS3AMslMMGCy4ff129oFoyew8LE8o
Vqf+9d1lTt27PZR4kCKYWKMuMt9viTM5BpIsiZLxsRW+Z+OrTMAKWz81cmEvyut1a0efcm+N+ZRS
162dTuI4TPoM0/RBZ3D6pPSJtQsi/1mOCnQfzUXAr/7rbTbkM7BOplicLD3AO8nuW3spia0bqJjx
0lI28/lgjDloi2m26TZrbfjezfgsuR2UALNzhjIxWLgeigvvgc5bHfOxDLWZlCYGz4vSnufxwZju
tPXZNMN+4Zw5Fqj5YWnshxonTbNUNGoUu4bIIeWZxWCO4MzAROhu+hlQd+ivSfeJ33nWPW/QiW3b
fDDPvKSz1Ox1SNnF4Q+KOMnuU5siu8xLDFGq1plu2oBbCTw68TIERf/2HeYJIIvTNs/Jlv6nORWf
tJv1u/So92g3SA6db1yBLd7c60eCZ5V5DwxFnc+m2pnhlEDqHq/eIn/OTE4Z7vDcWWCugh4rxXgz
x6JSlc6AVnN5sswgSTCEi6bX9WWwucmPT7YzwRwGK+3HhUwipAHfFvryPLWSQ6A95Meh9UqfnmCX
am0pWi+A9fJwedQd2WOviJiSkEEpI4vvRd7dRasI65B24mSEq6DYaf+pAgXSOip2J3BqI0dfa2+I
Cc9asugqneRGjf9U90BJA5LdS5woeXiDq7RdSRV8LIOFZCfKOGdA62cn6TKBoFcCG6nx+h/9HnCx
cr4c/fjs5qlggJANKG2AlZT5ck2VVO1awpp+rr6BwcpDSqlH5u16qu/Wc/6n9Ylj8CiM7Q3STd59
rbFJoKSzIi2i7zcqOydcNP8Hi70B8CZqJI+as4V8Hz1yk71hJqqNoL5pBkMvAOGnwFuosJ8zyihF
gvRudhaX0hItL03jXl/wkdOokCpWFeh9gK2UcRoigby0jeckWiV7qV8ArLHHJbpu4/Ay2hthjjiJ
e0WMxYnygjfh6NKufuJti12HRdRF9B0OVnCOzUPP2S2M8RxjI+ADkhsaMelDtXPiCOIOto5yuxyW
AS+zpf/cB0fdmWP8BnQyiTi0HRLb+SVViZ1KvKNAv8Q1C4yDdM2SAn/RZOhW0OkOgtH24asOLcQG
HW5YvL5/PL9gbrl+SBCtFyS2Kmg0lsKN0+dkHTnOx1ZL3gPz3jGYaw1ELz3Zyq08CaH6QCVN57C4
bW8oQR1wjQFvLu7YEanELp0jAzUpa28F1ZHVdnE4eG1k2K3/mHhvKjjGZKpF/2+Hon8sb2eOuT/b
d9rLuYbWLnkVx0tn/TGvg3P9Qx3v4U8jbN81LjqImaQ1uMW998sNIyOCV4ejR18B2j3voX+UlKuY
48DjA5uosRhGYRvB41QYaSQnSn/pEmO45NL2R9KY8ddOGAcnbkEEIVoJyTgueRiagbcAea1s4PJh
TvTaFVAuESwLs9io75stztgT5jchDuEXyKWvb+vhMsEFLNPRO1zcjP9rViyNUkqSaMTAN3RT/ETd
nHSabrvUsAsxe+5M86/rJg+P3M4k45yFOZfE2szi1KaPZXsa4oug8ZzlMIjsbDAeSRKoP2e1VWKS
EZgjv6TgfQMDlNRXjK8NJ2YdrwiDb1AVxHwR6ysgICaZmSxm2C3kbE6t04rV7VTx7rDDq5PqnUG5
UAdBLeMYU7sYlYHhqVAA48jW2SBntzU8S7tt9n7jE+0s0QXvsoO4So1eMoziNBjOEAOrP4DrTuIY
od/gQ6DfGWECvRHPzVKq8APaB9o0F8N9dof3hegvhmyX0knI3/79sjQJT2yMqFh4bFOv2S0rFzPJ
FNIiOynrX6Nwu1YY91F4sf7I9fZG6IW9MyJuWV5k0NWNel8PMFMXtCh90ryGjuxyX2lHPrG3xviE
YtVYqYaJSPWsPqxueV+Fkt2ctTvNGyaYlTwV7PnVy/WNPMyO92YZBxFHdGosFVkHxeqrDtCLvuXE
YRdVvuCqjxxrRxFxb43xlEbSpnmYobTXuxMKMjXElvR77RGq4Cgqv6Jt44zQmVi/NrxBILp7rIvS
kSaFkogjNWe+pZUXKB1uVGu9su5Erb/vJB4ek+7UNRPMB4QI2CxpQo5noR5qglvnD0P86fr+8VbB
fCx5yvTSHAGKEhdiS2gxJP51A7w1MN/H0PJiiwXU6eIi1EjjQKR71jr3uhHeKpibqmgss+uacQ0L
6aFovgkpJ3s/PEm7b81cS6WZNYW0QFxU6zSbxF9BcT4ZgUG868uQGSTze7KETo+Kkia0mCy2/52k
fduuFi1qQuCjjDQJ42WKS+kShM96VN5od7G/+RLEUyp/edlCLoyUOu1Hj/v5A5gouJpyjDS+KE/T
u4AKXrYY9n00UDGDDE5o/cG7HQ8zN43Ka5locUkiq9iCWU507gjKEr0LMROQ4gH8DsK12aEliTrg
CaiwcLIfO7yzx/QKdaOfx3mpkwgUZCc6/lWcqfRuf1f5vFGGQ6fZmWL2Mh66fCxy5BkkeQTA3+7A
eDsY37Nh5bjNoffvDDGRqJyKXO0GuTpJw2KT/rEaw+t+efhm2H8l+gt299bSy1mGFxCdh5X8y/fM
E4HQxjsyDQv3CWqV9xx7DKnGj69EVTTow0gRWW4XsxBzRa0tjHlh1Iu+iOgISIJIzmN5PoxOUEyw
oH1m4E3EBI5cShexLmjhbQg1jOs0+uv0LztZPxazs8EEj87KtMIo6uqUJ6IjKWCoTZeZhxQ+9IGd
ESapTRIoBOubmkQCQINK/yitnBIlZ6dYoGBtdY28jgKUe5XBNrXNyxIIIgim+zuf/udC3kPkztW0
Sc2bdMUTH9KUyMC+rf9H2nXtRq4r2y8SoBxeJbVaLXfbbmfPizBROWd9/V30nD2WaaK599ynGcCA
qklWFYsV1kLz+qQ7q2Z6UfS1Wq+k4Svo0x2OWM7+0a2CJchchEFDF2m1G10zQNhybwLUn2SWwZzo
iL7G03FmLAiaAhmcD8gw0Wm90kgs4HgJhq/uFW++j3bgPQEvDUnNpI+8WJB9eu/CyN83u1pgjLFI
xiIOohGTm1PuzmN4pxrKjrONTMPdLIq67eNJG8p21EO/PJqB5gOoHV6iuP0XvIysuA8PYTBmyCDT
FGl2IUuORl1bkZzRgEdmk1h6Se1ov7wOr9YpvatcABAexXMk2tw7i6UrW9GUQatA/Wh7ZUbB84ok
8uCfrsRXGUMHtQ0fdbLc7JmzrWyJKoiUSOvTJ3iKpUriOM4n3JLeglSejqB69oWd6q5BaKPB4Cev
2MLSFx0c0ui1QseQoVNLTNYii1VhBahD+rVKjql6rkPOpcITQXks8IbIU6dLlg/YdFdc9gqqN2vv
Xd451h28WQcNyVdkZquZMzxVr9+AwgWDRtVw3Sf7y1KYxwP4BqDtGjqSQlRQEdUTZkyXqgiq5aYv
Z3B3cioOTAGqJYFr2wSXFv26F1f4xNXKkFnVvi+SZGcjDwuIJ4FyEGqRD2CgQe52NR9D+boIOQfB
NNfNCijHMBhaXpZrJOynGFVf4dQjW7tO57jaVwUPF5SpWRrq2AQ+TQNF0UdnpxdCt6TNFAV93wAr
/qsRP4dKbl8+c7YQHc3qqAKBtJXasEIqwUMpZqYvTbEbjr09NpNXt7x+A+a5aO9iqH2bwjlHhniN
EHlNO8E20NuW7ckkWXTbeAlYL3ROvxnz+Q4ywz8LIye5uSpqK0lUzFsUwdDndjb8KIbWteLraD4l
XWCAuqo+V/mjUkr7QuO4BBri7C1U2sqm3I5aj9ZgJpAt+FPtoEsbWPVkDDHa6a4UO2Cy2qv2/Gvd
5Zjs/M/00L/FvyWAkEATdZXabFMQylArOtDaS6+LsRPD06hy1IZ5nhh7NwmkmQFqsI+7a4DfcA5D
3B2murha861sflzWS/Ib6RecvhFAPQYsUJ8qbV5a/mJer9pRRLdvahVOb/26LIep/xs5ZKEbNRE0
0BDgKZMHDZKn2ej3rVcKPF3kLYYysmkamjRWmviQPMlBBFB/rUKZzFGAUSDb/QkoUXfLX/CI/k8R
3k+JUgSrisNJwDYGtTvtxJ1kQwFvO8/aV0hhKbxIkPXo1glRFsFHI0zTH7cS4KDSKqdDHMhJ5JXS
YsdivVtVzNx1tQueroMwlr5WzE69otlJVmxd/T6WpfsXB7r5FdSazXheMymXcpTOXzTrqq6vE16S
mvna366U8i1L3C7oIFxzFCTRYESobQVnuu1eSC5S9HMuGyPbmW0WRTmUwmq6tgpXMtBMStmdM14Z
u86VPTJuxA0MWdHvdnlUSLOslpjFRSzswxNJZXQn5ZrQGLSn/zi//1s/DV0nBQW8ld6aPTbGJy9r
EScqKvRGeVNoz3Hzo5x5zZHEE31yJAA9xKgF6G1BUfJRK/s8FSQzUwgnXX9AD8B17+dXs7Nimlj0
zfZvHmBgnfxHHN00HqpTqqMFGSb3Mvwi1fH+ufbRJfJrcfH8svnpcaYnJi036KrDGCX94ovD3pzy
rO4OcTzsGqRN1HDgdLuxfKRBSBiAsYJ3nkVtoR7JoRL2SBvqSK6KYKRW+6tm8C7bLfkIfU7vQvC/
j+eUymbUKL2FUkk62sqsOr1u7aro2M8vpfLUpJ6UfL8skWnGhkjYzZGpxBOMMuMpmSJ9aYoMSTvh
RtwB9fQGrGqH4kjsqvzJK7eybgEDtIgGAVexkA/6uMJGDkdT1gF3oouVXVloTTcdRJIzr7LFTA4a
oG1XCRqBjnGJj4Kssg3VtJ8x3K04BOpk9qXILgEFcigJH8Lr5W1kasdGGhUKJKWsYLoVL9huPTXo
lw2fw5GjGzwRVDBQqMDvEgukt6rhrpce5eZG5AK8sexou2lUIFBrRTGg0ER8+uiOD0XikI0DktAa
GEF6tf4U3PgvclEGQcIlsLASMuUfz6kVkYpXrcT00Ugared2/jZUvEcE06w2MqjrsIAurlUzYaip
bdxZ9RvM+NfoLszMb5rmSAWYQXmQ1qw30nZZlFmVwFEs5lzsgMoS51nQNxj00PVOdoxSrQ+WFIex
F2mj1PB8L8vVbwVTt+RqLOpsxoN5IEO5Mm7JFEj52o5ApsbB39xdW2GUUxw1ta6m0kDTvToGsjx6
RWJ44Ie3L1sX8+rfyKF7QtJksbpItyLwm0jfCbtJttd2pNeKgP/zGhyZGfKtNNp1JGE3F+RG1s8K
ZpCax/5Zust/kYGPeo90ZXriNvJwTu1tAzZBQDhjDHQWiYYCDbBAy4t8O9T27CwuQXI0eOiDTDtH
qhItiOTWVCkl6dIC7F0h2hBNFP6X/FuR1jw9ZNvcuwhKNdYoE2KgBQu+cZ/dVT66M17I8BiBeQPh
2uQpAf7jZLftGfNynD4N9qWmkPo/MgfojKIMvoqrOR7mHFNr594djxOw+hrNke+VYNxPaKXuX/9G
QQn8MhlpBAck5ThzI+oqU8eG/qaoyb1kn//6p4uUN7jAPD0A3MJjghAPiUTKZVp4zdSmil42cV/E
PXgKv3KWw5NAHd4gtTKmqxfEi7m7viR3KlK/TuNk+zHQopPkEHhFLr8HMatPwc+fZSEP/HFZ4tC0
KEx1KF8Hb2TN93jp2oS0Nj7zSkVsBdnIokxc1IsuReUwRdevAsy8YU9a7cFVFshe5SYer1TJvLs3
4qjwYEHOTwo1TJokJpA30pta9Zbub1q8DBXQPWRU00Ju8eP+6cC4sKZRR7pFWu0se5rFB2sC0iG4
euQEtFf3f6Uk7/IoNZyaSmnKsiMTV9pL+4P0XoXH9BcYkkDE5qnPyi13UIh88rOKvIuk9JIwQ85N
aQp+sxPu6xFkGJ2dfUkee+BKpY7uJgcQzSOFnmI2JHN4sSvzTn/fYHq+t5KyPNcLZDDKBrQ6KZjL
9pF2Ww9HqeakCtn292edFqWeKDE2lSDB/vLYtMvOrVYeFDlPAqWRSl+32TpDQlH+FEu3KXg81zS2
7tu7dqOOFhWvJkWVrHmCR6C6/93+bR5iEDmWVxq681KM48V765U3Ock0NAKLjHcaPOOn9EvUgsbU
HJMgFcrYS6WuctRyVtyuzv4ijW9sJFFXDNC/p1mNUcYJ5x2eGXbHa91nattGAGXOFZ7rUtbKKvpg
0n3XrcDCUkrAKa3Ab1w7zKm1HceiyU/+ZF0biZRBJ3WzpGrRF4FeoPw274aysIvOl3LO9Uys9JIc
yoqrWlFyTIP+zkZ0e0BQgmRD9HlOnrkcUjTAEAn6iWnaRGT6K9Xqc9Mv5ytBeKj616U7pKBV4vhB
5r21kUNMbRO7Af/EiPtIQBMlGipiR/Gta+1EunoilweCww6EN7Ko11LRtUaZdGmGpHp2jSmAvXrb
uBMaeloAvHJvZKY1baRROr7K+jCP04Cy3gLyoeqrHkhoYAIall2BBk+2yWUpuFwMAGYwvBFLab6k
RNosGxm44L7Pru7kXvEo366O5Cz3YDM4cI6PpyaU1hfpKC3mNBl+DBh1zdOuqhN4iDzrmgAnVd5y
NX3LT7xRXnZ6YrNGygaMfp60BvDjUJrf4CF1DxSuEXSU7V7hvX85S6Tzcf0UrejNwjO0yP00AiX4
ZGeWssvT3eW9ZLosgntskmFs4+1K2FhCUgAqAj3fiOCqp2k5V0jvS8V+Cg+dmvOsjnmBbWRRSmIs
hZ6KMiI4ER1trR2eMwDnRKdRBG6OcM7vUlAy8sI4Gmj59522EUrpihkqaVb1aX7InowXwbKb68ZZ
7fCHtkOmP3pYdxiYPKlX/x2n4pNkSl9SSRCLuNKFvX6WPM0PDwnI70QEO/Fu4o74sV/A7+ukG4Qy
rR5qacJI6ugRSMZqn89HAHkSKMge9ECrYGvJnocmzTlRultIVNN5aboI/YrhcwZqGaX6mzovivr/
6CedJtbjUBIHM4yCWHhN1J9mcUjE/WUTYEaoQOPFmLcKCmCVUktBV3LkPmvQfQ0g8ZMNDxBpL4KS
3uSxdgWLOQ2A6ubYAtO8NzIprZT1uBlQeU+Car4RhWdNzEDtgsaC7vny2pjXwUYOpYPglEzDaDDz
w9Di0dncp4S+mndrM7XgXQjdRGoOGUa1RuSjl/XUhXcpF+KAebtsBFCxtWqWnQz8yAS63R8ke/gp
7JBLOpo2iUEU3oQKe88slK1Miwz9Kx+Dg6GJujbXM8tfdTBaoaVTFd0q5+RQ2WEBoHf/kUKFIEsl
KoO5dEg/6K4eJFcN6PMsZw13skfslTcbz5wZNwhYrIrhCslSKU2o4kQ2UNTU/PgoBipARW9jh6Ap
joXdvEQP3QH4Ceglvax+PKm0avQz+Djf3izyybBfFA+OyUke57Nuk3mECIEINwIi5vopVH1fKM3e
V6boRO/qEs8VwA067QGe15VvVcUdW6d6eaMf3ed77SEBRHXpXV7vm5e9JJx6oxVmDJMr8UZbzgNo
2hQXGHsgPiU01tWLfiN7rY1BRtA/Fu6/uHGYhrhZOqW5whQvyTB3mh/9khCHddfdufs5Yshwscfc
1hzzOQTKz+vlNfOEUorcDuh26McK3ahl7+rFXVIWHGfJfpdu1kUsdhOkVJIlAVxZRzIc9M79YTpF
5+SUl37jgjzHAVLmTfqo1XbN8wS8pREvvpHbYkLKtFa9Pyzai9E/VrxbgO0ENgujrh6jSodm0eX4
kB6nneGtAMLr7fT6N4cg79XDvHM2wqg7pxZqTepAHuuLvWdGP8LqZhiuZYXn2HibRjmaMDWrNukL
rOmQgMo9dQEID7javSPtyvO/UHqOvdORstnGaNiMCXLWI2gK5dUn4c8bxeUZKPSLugPhKkkx1c5k
87aUHXURJBXRRB0brZofNURAclCPuhnceoK5r0NtdFTZCursazwYR0wluWKf3qUZekSNyF9K4VCO
7d5UK3fVJM7GM49381Oo4821NsmKuBT8uN8Ly1VUCPbU3LTc6jPzfNGZauiGCUALmujPGNpOMMUE
7TLn6K4J4GC+5d/Ws3mjAAQknW3wjSfPl10M+xrZyKQCgLnKjS5NwKwj3JuB8hx9Ma6jvRm/pZqz
G4KvHjoWr+LyVqL65Mw3UilnPoZWXipDHB1w+kEVtiDh6By9yNx2sK7kAi/5sEJrxIpnvSneX14y
+zTfd5ly5dJYZvWS462UiIs3SbFtNfbcKrYZcq5oniDKfWsA+patuMG44OJbsjssL2iqBAHa5eUw
8U9IP/M/WkO58DFps1we0M5SDyhyCrZw0/6Q/NZPn+oWxwh+Aye5eXuqnHmhD2+F5O8bLz6OBVYI
Jvkg1mrNzldtVwnd1SqB7iDrY/vyQnnWQTmEIu2TJS8FwS/maFe0RmAlOifTzL4ON3tJWXqVLbJQ
Chiimr1w394TClpkIgpbPgD4GLOsGZg+Uht4vvvLa2OXYDaCKdceow8kTJQsRZUVvQbovG9S1zz+
FprEdvcs3l2WyAzFAW0KsgFU6IA/+vHoRHFK4xi8xj4YTO2k+5qkpq3rvMQE+8zepVAmUInaXNfJ
BNyT7rhgtEoa/iJEQkkTo6qGgil0egjdUHtLmSMNJMXykyDmtjSfL+8TawVbAZSnqhp5FvUlFQ66
eA7l+4pLBUw+QLtCk/QkqwZptKeBD4ZlGQ1xGIAa+YJ7zkvvBUc/Von9Npb4wBPHOnYTmKmyqJsY
S6RL65I1h2Vi6WjNqRPXKo1TBEXTZ64+8+RQ6pVn/WLpYvo/phcZRCHFLr+XU3u5kW+KhxzjddE9
HxeG1adoom9LQwchJsDfbruNQzLEdolqgOr5+cEiRdp96xcH0oH5N6WVrSDK84Vgiks1qS6DuBXl
K0wyYwq9zoCBqZqjf1kDmQ5+K4tyfLXadqiPwlTlfXkEcOmy6871azU7xX50Fk8dnOWoPAJ+9ibx
eB6eqf6bDaUc4mBUSphPcRIISOVVR0Hh3F7kt3/S/s33Kb83GHk2SwnW1vXHQrtParSlyeiIiK8H
I3E4G8k0tXdhdCJvHHMLzziJcO1JHoELHn3pjjRevOWZefjETBPYSKMiqy4pyhxFdZgA+NmK6NBY
uc2dKuQJodxThnr2LFt4knepXzbPU31KIo6LZeZ5N/pHkwAM9dAmYVUAmeu0es11QeCWAEQQPz9n
B+sXSanEj+VkXz4s9sJUQgOCPI75CThOCsHQto6hn6IzvPtiLrETRvXushC2dr8Loa6ncKkAmF9k
sj+Y6/08d7mrVgkPOp+p4gReVtVM0gVPCYmmEiBceMsHoe4upWFX84uVXw2Zl465e3k9xFo+WZNM
5nbA9SwDk+7jpV51g1Crcmf6RWMKO70f5VNjwNlLeDM59TgCqLpHB3y5dqJdqzEvm8gKBwHm9kc8
5RQXXJN63YWGXxbTd81Ynd7sj6VpHfqCN03L3tR3UZRPjIRQmeKohE4qql1GrjnXNn6Xo032wn13
E0u9tK2UEwQScKyYOaE6PRbXhl+cxMOCkQmi+VwaEabeI5GI1ilDAjQ2JUuflEmcUzn0pZvRzX8U
fu4W+943j/rN5IrHcY/XIQ9CkXluEIUBTFUjYOMf1WYpEV7ljRYdQoyVtsMBnJKL/lVJVY56Ek3/
tI8EPlqFLEmku8aFUM/S0FThrJrsFOVzIJQiDxuVuZY/MiS6byrR21IzI6T/2+pBliJHk4K28ayB
kxJgLgVDeKoJQAugLFOqniSySCYVTF/N930725n6+BemvBFAKXi3gosLcLKAE1eX2ZYW3TaNIfQL
1ejtGT26bZ+d1ibyhnLlxBvMHdxIpjQwb9VBnrIaeEHSsV+eyuVOjI8ajx6S6ao2UqiLPxHGPBHz
OSM9gmQmAkAI3aHlwiAwH1bmuxy6WTbW0y5pzboHgJrkAXHEK5zp9Tthls48/Y6Ha8NMO27F0aZU
JJGApiiwuHuzS1CUhV3trwEhVLJcXusjd3HU7a8v3aDLbf1W9lVuTAAvrWgGRj61c/HgRy6ey5LM
dE+b7aTi+mhu+riNemDsFVfx/ENJ76Xw12XNZ5sWsL5UUSP0ieTvmxheNsIEPgooS41wVHvR7q2n
ywKYayCAtBiPwfgK3RaF+bfZNDAE5OdZZcvhUzSCclI1OAEMM7MGypc/YigXEZkodvY9ylA9Ru0m
3VZcdN6sQBchdBGLCFb6f4NKyNRAgH6osgFeemCMUGK1LJOLXMck2jrYelB6xT6WdsuNtjfRvSED
9ObH5d0k36Od+lYe5aiAphrPaZ5bvgVKxulXVtxVopfGXMhP1qlt5VBuSakHPZtXAw2dmMYQ7Bj0
3On/mmLnHan61Kfq+fLSWJq4FUn5KGkqwsxMsbRaBzQtZoY1npJwNk+lunzBX5Mu8zALh6IdnBhI
PZrpDvHO4mFycFaiUm4pmmszG7smOchraQ/oABd5A63kmC+oAT2aXq1V3alRMxzGl/qwuhgU+JLe
mCAAag5IZkgO8vTAGskf5bvLZ8RUC0AWywqARhA2UWckRphnWeoRg0Cgqex/rer9Ih8uiyCf+LS0
dxF0GUQycmXF9Ep7EHq/E5evaRTa4hTbg/UyC7M9C0FYZvvLMpktURaiCwtN7QgD6fbaFiFzEyY5
qfUQK559QgiPEY/9v6jzMPfQlFU0ByL8g1/66HG7UdCKwSpIc6pwg6l0QI6E7uChlXMHoGmUd9Bk
yXuLMzXfBO4zoLNVQ1Yoc0ZeIVP7Qk0Co92ZYBwI92hZQro12a9oGDQljKaZPooPu8v7Si8VjfTI
FioWqvQaGlLocCACk2ncqVYRNP0xk8Cv+CCCvfmyjE+lK1oIZW1FBGURGkx75MfxGDvNmQB/ta0N
8BYv8qwjH4uWK5KKBNSoMga1XTA3/mVxsrvujc6x60GsbOzJoE7znPScZdIWT6+SCgVao7DCCSxJ
vrl8aeZvoXqXA1dB656M5BtnQ4kybC3wtygQ2ImY0SFo4R8V1ELxXy9CzfL1c4rmiuIsXQkYdp5c
vFXuciRwFAdjz7EdOjwWK1pN3ySjCAXgAVFHupT8fROMjFMqj501JYd2aNwcXV9DmOOFWTpj7F9e
JFMzMQYK1haDqCcV9rQLnpmdqaRBIRwF01fabxYPouGTU3lbDVhL0ImOtL+skN+wWU2Rh4omhNLv
O1Q6dpgE0oDLhAKRy0XbIMf/6cw2suidmytLWAmpQT6ppz7EmPCgPGIKanIKdXD74meo9m6mp7sJ
Q+xx3OzKGBeHVHmXt/VTGPZ7zSpgrkxRwj+UmuorQVyblfBQv/zmNQlTd/TVg/Sl373Bbdw3og1m
gstimaepvUulTnOMTMXsSsPyk+xeEW7qsbOtlAdt8wlVhF4bdZ7oYhUR762Cr5/KI+GJwYDECuDa
G/W1D0Y4b8zf3ibfhVfzzjgsnCuKjilo4dQBo+JY6vFchP7SfF8FV+j/ag8x0gVdBb6OQj8EpFTW
k1IM06CxrgGUJiTPSc1JP7O1w5AMWDcIvVV69m/qlXIGOprlC765L38sp7W3o8bW7joP/dzemO3U
5+Fq+Bvt2Eilgpa6q2VhzfX4YJSvVg2c1c4WK87SmBr4LoPuD1tg/dZq1pYfzq/K+CNHUxZq65e1
nL19JuIGgIZrlkUPsJe9Dp8/xNnBREdYQCA9I1CWqz/WvfWFgCgS6AtulYd58WyE0tfrMIVNgYvc
D7UlmLXoWETCwTJi1wKRSd/zKGmYG7kRJ390mt04loCJHMAiouBazSzApDZ2UUmciIhpThsxlJ9K
Qdu5Tg1W0qqJLXRfR25IyVsI5ZPUSJcwKoM0H3mQgm0PpEGn3k+cHpkXQE8HqR9zOcGIE/h0C5BQ
C5kyQxNlSmaqJ3M3p3EZVHmgLMfcSLxUeBo1XrP9p1TImzfaCKJcYdU1UjQYkQUGCoKHkrv9iqBr
xpyE5qTn6L7ixCRMJdzIo7wfRt+qEhRWQGdexGCxsi+tGTlzBjzbsHseEx6M46f2R7I+CXj1iA8A
sQTBH7UQOieB5KZO3vJYyfV8zB/Q2Zy6GOlyrb1+0zwou8Wr0YoY78pHXhmQdYzwwKCZlywLjpKy
AUEr8QyWVeEQWWAm/6mguSOe/VVbOEbwKXtBlimrCuGDIclV+lkgppIBWte4CKbA3MvgwYiBiwRE
bxkEskthW5ygi2V0JB+NsEACEwCdkbYMAATUXRQHlSk8gAjgPMkcPaEfj28L+iMBGaeP5zYD0WZB
n2MRJBkADS2vXq5W5UZUAdsz/JDy+6XiLIl1VO9LAlTcR4HJhL56tKYL/rpCI/UOoNED4IBVGVSv
Ko+8lml2W2mUYmTiWhmpjq7c+QZzJ8V17VUn9Vbat7htjoS7hDfNznJiW4GUm0wW1CLlXmsPapPB
TfbBNJROIcfnyzfbZcVAa/fHXZyFpdPCCtgfWX+Mxx+m/Hj5+8xQXAbMh4IqHcpYdC1akvM8n5Wc
YMmH+2IHkNTODn0CTLH4OQ9Dl21WG2mUUiy9ZYVRa6LtA9JKZMEhrd1NLnyGb7j/GQDgTemBTqlb
MnAH9E+cxlUdayBBJ0Us6wYYSyCO79AfTtoY+aPyTAvbCKOCKSCYr5a15Ng8AKmBddWfvNjnVxI4
YuiETBquKULewvLNDGwawEsxWyFIy9ABm3cHALPpepzVQMvWl8uawrRnHWilIEMEHqxOHd2cmI1e
h0t0kM3cVdZjUkWOvNwn6uGyHLYpbwRRppyus5EN/Rsgo4RpgmgHO75WMb4uu9BSP3rmyCPfo0MD
JKj/LIyyZG2YpRVDqQReZ3ZXl9Q5EzS0kLA78riDjeRrl6RRBl2IS1gbOeDYo1/djkAgpV7rh8fG
jW4xOOb/V5jZ3xZg6IAwe8OapZSyN5MmnC2wekt4uRRL7If1QzOGNmcPmW4KKLb/E0PH3/k4Jb3U
NZav3YuLnf5Q3GQn7JRTeB/fhfb0UHMLakz/u5FIqWMWA8I6I0RVoea1XWPnSWOrIedpyQquCDjv
P8uiVFESGzGUYrgrfd1Fgq1GJ824DwtPTTlunvmCxvNSw/0PLDgMyn/086uSD1KhIn3c7PJDuCf0
gdbL77ne5GjtCQSGeU9K/eV+5c1AMC17I5vaymQW4xr9EuDZkGVbWr2pNty43CUTT02YZ7YRRG3n
DEDusU3RS1NHSF67Tf1QDDuOJjLtayODsuY0ldJRSWpynxFulGwXRY61Gx2CLJncD994CWSm5m/k
UfbcJaM2LFoLok7te6mekuFvwihLkzCpRrpjaVgZaRjMRhPQtaNFwi5bAnPE9Gd9m448ii+mFmwE
UZ5CbwVMj+kJKLcG5OHm11WY3FC8U7gUPcwT+iNIpSPRZMJVvRIOwt8wQB0gbGIv9KaXGYO6ict7
MjAPaCOO0u54iCILGF/okBjHxsnbrPYHMOTy9O7y9n2Cne36wVJqYwb8DwioQFZ8S6B5in3+DFBs
g9B71DaCnCu8HSZe2wzTrDYrpFRez2pLkLQlCqryusiurfUUybzlMT3hRgal5pWpzH2f4tCGxQ73
tUvG7hR0IOkPqi2/EOwhAhibBtx9Zd7OG8Fk8ZtUsQrOOcGY4iwQ96uXIK7K9ulzeK+ilmAc1luO
92AvE3RDyHsraOWmlEUq8kQD0rjlD6iWCzfFnYrybvWo3JHCNcFQnffVTeSqvAwq+wjf5VKeMWwL
vItmDZB06k6XG7tS3Enn3DEsGQopq2EOGqR6dNJd7SxzCRdcMTGuSxUcenLhLCXHXbGsbSuEmMnm
uDQF0BSNCbioVr1rTDBFcdsYmRKQgcBKAAqOeutHCVnYDE3WCjgW8WDFz1XG2SbmGwW38B8BlKob
/VB2Qoy+oxGob7pT7cOH0idFHlyJns6jwGSGu1txlIIXctm1apimh9FTvP6+cfTD4IY+yVoivj+s
rxwVN7E/dAC6lUedUApArE6oEMd3O/Rw9y+p07vqAtAmwj9r7cTBDjNP/k6a1ZNnk1OeZ3nJrXBi
fxv1mHNBQc4ZJCBJeJvH16kpO4P4PKqNzVkl65LZCiK7sBFk6JW5yoSYNXmSPLQjXaGeC0Qb8ojI
wEPEQydkpsUA/AbMSpPAZRrUrsZhMoZ9EcUAeJx243fjZnJEJwxKd1Dt5LTeSfv0WgVScfRC/Acv
j8+2iXfp1LbK1hzlvQYCnHJ8LuLvC7eSzPKLCmZwMbKBecBPvVBoygybRGsxMH/T5DYQBr6IX4c9
RjB36934q/zafkXrS4X5oL9xJ7IMBGEDL2swCH08RhVVTyOvgO+Lq8cu2tqptP/YQKmJwFtEdRjo
t2jvlt4K2htFGYHeFHeA7jsMSdK6xbQat1qSqxwpn33vRymUkUejIGgLKM6CyXoul++VimojZ2aM
J4LSwFHv41LurO6Q5S2yK0P60qT6bBsRF/fzszIAXEDWddiXhbwRTc5djXrdWDK5kgM5J44DSNKA
i3rNMKMGpnjF6R0MiQ5+xkMvYwoGZpSIVg2kSWXKqAexmLJsXkJfCMcid6JGba60SW1v27Zvd0mN
NhUbJPKty3EmrK1VN3Kp0NgsMA1rxl2KedjqqUAHbECGNgCsEKRfw+/jEyby9jzN58ikX9RJl1gJ
siBZkIW3Znk3rgeTl2n57DVkUUWkijQ3iHbRpffRuMJ5bGdpRNfm0hkPVfSrqrWH/7xzH0VQl3XT
pUIbGW0aZE+NhvutfZDQEWIeomPTuu1T3tm9s/i83CzjTiViCXQ7cMHRg0i9pmsZCR0rx8rSY/XU
I1DFEMLROIue6KaApecBxb6B4Hy8Uz/Ko8LGeolzNZ9q4aDcxA8y2KYAgvEzvLVWFEbI5Ga/s/bK
rj9FnuoL7uBLnEv9s7J8lE+dpBiXiRKZGJAPiyCrz/F87v/rFBFqZh+2lDrJol6EbM3L8DDW835u
48CIwl1j8eYpmDqpIcEInEBUwmmCELwL1UHIFWAcWScr+2lMnGo0I7rDOgwMOlrob1Hh/D8qPYhM
Sbgl5gfxnH2NfMVXb7XdRPADcuSEefOHzOW8S6Oz6/GSysOY6MPBqB6M+t6YncsGxjz4zfcpxZuM
plz10jL8RqtOUWLuZLH7VpoZD6Ppc9yGXTMBRo9WXoTGNBWrWM+jMQhlccgmvNSjzlbX0lW18ZyM
wu7ykniiyJZuLuSmjvtBUrLhgLSUU1teo3X7fA3mNeLs3VuP3Ser3SyKbO5GkjUrSmG1o3mQ1gRd
/5GSurnS1lerOZV2Pmup2ystqlVT0e+aXCwOKAhyCTuIaVI/QnpjUkLYSFqhqGsbLQNyNWojQJEd
ySN3aQ53gU4ywpVtXlucIIHRnyeDaBwQnMjiy8goUQGVGWlL3RaEruOs3U9PKkCtw6Pw1bzPAUkC
/Ayf96T+/Nz4KJC6s82smSa5qcLDOpmis4idA/jRO00AOFwn74sZsAdTtb+sQkyr2BwstaflKKlK
A8CtIC6SfYon29K8JNrPy0I+zegTj4iOEx3nBn4QDAh+VJ9CBmuilBsCkF1ER9xVgeEhKHCEx8Fd
d7K9XBGHwntosJa2FUq5YUUpzXJtZ+MQty+KdjRDYH7xGjSYMnQwxcropUHtm1rYWCqLHtdpcdCA
8tyCG6Q+o+TPsz7ySynFFzH58EcKtZIuz+TcitYGdyapsEsAxum8NTDttzva5d3RLM3/II/yK6Wk
pOlSF1XQezMwxoDYtBeuk1MCvhXTNr6i/vjAURCGaYuoe2OUHm1JGsKsjwqySupQZaWQIHVVHwwP
NZhrwnYpAx9q8nlPQOb6sJ0oHeChpnyaBFv6FVCxDUKt3muQucUIv3mQ72dwlQatfe1nHi81x3LU
wHGHJDwDJMugblJj7IdKXuYo0LR1HxbfMAgWKbodaj8u7yNLHXUJjMnoDBeRvSJ/37jpCHdcrYoq
PEgYSO1+zO6bheMWyU+ldXErgnIYaaLkI6h902AtgTBV1Qu6yKb5WxF2VwnAXXedoJ31Qr4v4ppX
P/g0VU/cyFY25ZFXQcFc7pSgxnQmh7Y+977xJb4Z9uPVfF68CI3v4jcDrdo/udE5iQ4+LRsZNLyB
TYAR0Dhq6lKFnZq9AUpKngSDkEswpBK4U/Gq59X+meqyEUZ5FaGvUjla6vSQJ7VDkCQX4ykbXpKm
/xvPAj4lGa31CuiNaSyOPJsmKekaAoGOQrgn+apiW6cqRxI+tAnVgMVDsyC+g97IrURqbWGWjEqI
SYKgye8j4cs6Hi6bAGvvtt+nPAkQ1hsV7GZRsETpq1KBtBwcJoCXzO1Y402UsmxhK4vyk/0otLWS
VWlQJ2iG9Rbc4EcjngU3j8EIEwwwxtcwzcC3FHZWU9iKMI+8FCxZD7WfwE00wdZGSPxwhvj7xuTb
ESneyNQAUfsGkABmkVP0qLuDS6IiHZjyu8v7y7rLPwikjFDNhQ7FXj3E5PE+AoTrrnNm33LMH3Ps
CBlmQCTwtJhXyd/c5x8EU+ERQKoNdZ2W8DBbwPc5daUX11//n4ujHHWfacKioJvv8H+kfVmP3LjS
7C8SoI1aXrWUSlXVu9tuz4tge2zt+65ff4M9B2MVmyhez4cBzotxKptUMpnMjIwAOjtcLlHwrgJ/
sKEBP/zK7u1TCR144X3L8aP9yljcrzZPitKNEE/RAyocQYkoi4N5pgR4jd+nTnU0A+LmHigA7E+d
cEyP40LIy9A3pbhtBSR+1y4kgWlAlRPoINTgY2zdJhyD5NCclaDuvMWnchLCSM6NAr9Nssgca14y
g+hTj0r+hlpH7ideelcdC8dCTQwEupBLvv1lOVVnFYsEWBcNaIKknvGe1upSoqZAphtP3QV0LKhK
2feYaDhQjNOM/30n3fLGs+GbjyJOJe5TGtcx6O50GUwPMmPdyNJ4Jkkph5SzkfoU7SCooYlSB8Q6
BBVUbk1nb435oCSviLZSge0Rc5d0rdlh+jLhrUROQHN9Fb3ceSEB/ET/ro6d0JISpbVKrcDI2Wvd
utYT1SNJcGiAKOwVj7IgdBgljB8mUaVFtNJ3yN4u+kmJkXRtPOlh51F6mMKLHqO/6QgjpYdRZlfU
IefeLruVMreXpI2auWiWFa5j6TdzFSwNVJXG7tQZIg4S7hGBp2LcDoArQPKuT2UlDQCmmXMbSsmz
sc3OHIv0VnheiRtDQ75oa5AmZhGTnVyBfAlFEZzC+Fh5YMn+Yr9SPVOq2TSLVBU5C7qyxiSnA6m3
aFZBy6XrGTgeTKfbRHcT/QnmMlRAh6ErYMjGJa8xjh/VTaRLVD1DWuWvUw+RibntoGJAxuGukqIx
kPJ1dTH12viz2f9YtXRwzS5/3TaDPI2VmrvxWGmOia6G4J3N3+vffxpbZ52VJeqmecjA2jr7FDqH
mqe/uG2oH+fjnwOKEcvRuCbEQrsGe3ntO7o1rokVrUjS42+d8Vdv31lJ0IgmlHnvqCszTFQrEq0h
S5kvYfH2DyQ2eakglDkerAd6/orgj6kv8QK4ssh84Bqi4BgbWFGu6P2mdvJvuC8R3bpjqvvRy5xC
855O6IvuK75f/bufbG3Stua4lWdFDe3KATBwUTQnMURAep4RXMIA0dHB5Q83lGWWYA5XhzZsfpCc
gI75UR5FMwm8gIlrF06BZhRnOFKH0KMUy2AnxwBaQN4vXiOE3iMkbSgDdfnl9rXLXZMKuDT0S8CX
xw4hWOvaxhqlKtXVp778ZunHSCQ5yjeB4sH/qoL033dXQDrVW6ksdhQOiSdBWb3MLtMgHMPkBS9A
eWXayUPjmiWPIWtexXkdY+omSFSPHPrgnWbyibyPJNaHRiiry7WIuQ1cAOC7wBzk9bqi1VjaIpLJ
0YLYIyamTC32bn8cGgWYaKmaNPqDTQsS4OwNk2N8lXSd2oXL9KL0DXrV9zNIg1f72KWiJJNrC3Sn
6PdTxnVW20s151GLN0A35vLvTPqW5Q9rDzibfK/MotYnxyFUc2eKiUpNtI3gaIBDpGUgGT/6zEfN
2rm9dZw8AK8AfBQF55RivK8/jmnWS2zFin2U17tKTxxrCXIdHbrav22HxrMPn8hGNwk+AFoBg4l3
2xhZmTEh3skn7VAdpmN+gQseRVBr7nJ+m2EhtZYp6VO2AJMc95ccRZwWjbHynghDHO8WBMnJv+th
6w3m1iilOkwp5tlkEEz2bnzKAx3E5ZUfv4j6wpxRR8TRnTUmWzO0SLZrk1DyQIoTbgOQCT3Y/jt9
oKtf1u/zUciBTX+T/WI2nbkCiwxeGmym36TKKk3GVgIStR1opo+RPVd+pNLb8tkMb7sH7wZGRfG3
NcY/BiQq82SDkqknFGt4qF/1cHKz+/69rp56hStaICcs7S2yub6pKoZdz1p5MpXBb7r+r8zsBMgn
rpfsVsVm9YAXSF2h9vmputCxBqgOBrRVQFFekSvKKXjhYm+MdRIULHsJkemk6m9LfwajoEOErVQa
D254xfu1vLukikkzqjFv5lCfR7cZgrKEICUxHxf5UzWOvpx9MiSvkkUNQuFOMpfI0FvJnNLrfurU
IK91t4GcWJzbkxOZg5+UmBnRqtdteemi9Khn0qMmy4sgVvKcFP83ENLJiP5QlGGCJcXGmPFYZHik
FeHi4fELbhTJ173sngAAswof+5xPijMB4glw3eM/Njob9kAaO6vtY6J4kf4CGZGBCHyUc58B9Ern
OgF+VTD7eH0BFFEzzmpTIY+yh7OKgRFJ/wVh5EOrG35sijJtzqHbW2PLJSkiJimhL3SK+m/4PikR
Xc8iA0xznBRaopf9kJyMvHfiAlOb/6EFcrUE5phZStfW6gKBWa3z27T1repTGR0AWRPcmNxvbwGR
iictwOqsaqM9qX3VypSkLjacWXd6DGp0on44577EI/+3EeZY2ZUsJ6uEPoui/bL0lyj6a0ifsuj5
dnQXLYX++y5o6Eg4kzoBEzfRfljtX2n1dUwfbpvgfHcduZKuQ2UQjD5sVWxVo6SXKlSwI/AZVOUv
XSjqwVkEgSyCgrIXWMtRyrheRLPEUZ1IkKwijhF0KhieU+hDL0eoQ3ctTj+Ys/4GPt27vS6+VQN1
PuAEbPjCtdVRbZVuJUD5dObqVLJnJK9yJyizcfYOK/ttg3GC1cjyyZSWKgTabSS107aae3sVvATm
ygTjARXwCdMqKZAjuqT3quGg03XUZLc54r0GHjwH96HpKF9FoDDuypA3KRivRiuRRbvNSzPXcT5V
p3KTfynW5Bj5LKi080xQASZ000B8Swizsmwl9drn3RSWqu5YyecxfxXsHefKxVvjtwWmfibnA2QY
MzQLAb10DRdKKGfK4ge+bUES9t5VZS53YlPCE6huqZiHYJxtWOK1Q4NnDFGUiL/Mp+VtwyXXBs2X
OYhCqs6lPuQhJa5BVe3QvkUPMYr54ioF1132fwjjka20bmNqgSlrekPV1+lfowzMcS6kQZQTLW9X
d2Pjj0eR0CvvsIFHxMY1DkI3PMSvDxuaYH0n6xpS+RnkDfYpr563aPRuf0+RETaOdM1YNApyeWl+
Ga1LEn0hosl4TlQnwGujPo8XMZVQu15HYU2kTGcrPqn1CHaz2sCT2DJO/Va7lSmaneAY2/d8dOZb
jUMTy3G/RSFkiAJVbz10EO+T1QzUTVQh4fnFlS3msPXlukwthtZC9Q5wN+OErO80OVnnWJ8oUUPn
tC/xQdQyp7v14VT83k1WGSft821U9c5EcRlMrphFojPeYNAO/tgvKJQDccTCpDVqJcxHm4pkGVDJ
DqXqU7x6RHsrtMNtE5xc78oE/ffdPVzba11VqgLI6JofFPIrzXqvqn5K46W3BKY4YfHKFFO7UAnk
m4gkp6d+/Ebyu8kUsP9wfx/qpmBdNN4F/a6XYhlF3y5EA9NoPztpUrqx4t/erPfaMvPdMQSMbgL6
bSYScCYalPYwlqRYTbAgjih06371sJ2lez2MjtTVFugKV63Tn0WKtHRrWLsgQ0TAV+gMBMvZnm1r
ZgHXDuKC7GiZvV9056qKHWLcp8t5yAXL5IQjKFYgn7EABteQOl1vpFEsqlrIAPabWuoMreEY0NSq
BAngu57nhzXtrDBBQm6laCspnJI4468DFeRoXyMvk508aHyygjmGttWeZkf/C1yqopSd93pELAS7
C15R4N0ljHko4UYg3oXGr3yqQRNSBtod7ZNmQGWBWskTOA4nIlJBRg3FVc3SPzRv0q1Nqr7GB+wj
WtvXoAaCSFVCD0R6TZRA/gHRehBbgj/bEVimH4vd5p1ltjeT2RnZmhRto9affdmnvVnzHtyBDhXB
ns+i7gzvQUzdFIkVASbMYp9zRW8WJSaV0Yu+WwE6OzQQhbNdTM2vD7ROtB7J439Ahl2ZZE5lPGWd
VmQpuBSixzhzJ+tFzwXZKtdb98tiruhILy2pT6h2/WTdlZLxOluVa/fW2Y5KL+lSv6/JowbAWFoB
UJG9mHKFykd1P5bgIFPKVzsC+52CquC6HPpVebAGw5XxIqkyUSuSdyNebQdzfJWxabfRmgtw4NDx
3OoQ+zPG0TInOvSe5ViH9EEvHes/TDBiGGj35ZkTlQIG2CVVVYUr2uRUGzw75K/APXwzDokf3YsS
eV67BykZ5aPFHBAtR16HqbzWFK2S8YTM8ICgpO3TuTlHR/OJtnuie+VRcJJ4QRj5PFVVRSUQ07PX
9tR2qsc47SeUesyX9nP6TAs+OFEHVHlTb+uc9LFEaTLz7XAS1TB4IHWqIYQ7AJKulsyqI1drlMM4
Ljc9WC7VQxoMvuLGbncnyjm42wp8P/gnwEKB9yXjPmunmi0Urcdwe8lC/YTz+3UoQRNO0SvtQxOI
7jauv+4NMn5TDd1sRxM12HrqyUb9rDl235V7q3LyEHh0cAKBs297uf05eRF5b5XJGzGQvKTblE6h
vT2i3Oa2xmtivqlk/g9Zz94O4zXL1nT6tCDyL9N5lh/s+L+UINFE+/3BmBQubqTRXhM8UbQXSnUN
9M/JCm13PPQX2evc9SzsPdBgx94pe4tMJqfP29IasZ2fOs2NAu2YeNYnZEAHgBEfJCFzA4ebCn1j
PKMNKqsGzjlmC/Wlz+JEA3M9BRhRqvXsoQFqrPKhdyIofVJf+7iy36aYvUwtgjEEyVrDalwRm996
kdojL4js18Js3QLRDG3VojK0eusFnCH6cTD6wsMBaDEBAdyINJXov7eT4ALj4YuxiZYNLl9wzxos
n28Mks+xwlBVqD81KHq4uBaeumMcKKbb/Zo9hBI3e1XvQX4kOaPAOOesAcVJwFkMokDMmzCPz5rI
6ahKsxQWlRUfss2s7+NIsr14g6LM1v55+WVnDdX56zidNoYkSyOeuoX2M1UTxxDJNPFCJO1ca3iT
ofj3oQ+WELQtk5oAKfVkBNtEPdKT3NYDplD2qN6zEPXGScnR7NMggAiuZPPDDIGc26SWEqgo6MGK
EmN2WL7Yz5NLAG2gWJTRLX6KcCHcVe5tMnF5MFO9W1ZQzhQX8pYfgeAM1QfDWXzIyqHaI+rT8kpN
+5c8C0Mf62wzzA5IUfXJflHvNuTIweItkIFfoDcEjubPk1u8JN76uICVqwIbvOL3L7EnWjgnBlz9
HUyqZ0lrXQ5NtYaD9reqAXavHW9fPfyd/Y1rJswVS2YZNFlpbYfGX13qdBST6unhFliQIpRBUii6
03nnb4ejZt868ajpaYkwGNoG2lPVmxVFfpH9LJrX2wsT2WHvVLlfxq0pQKEWPfby5Gyp4ajZ107E
VCXcQOZGkMk2kC0rN9SOwbzoa98JUHf3WrB6tVdWDt7goikekVMwF0Mjt2ka28MamlFc4FEMGYIK
U++3949zOVx5HnM5yAjRA9rexcmuPqX96Mj2Z0PxmiJ1szIgIvkrbkzZeSETlast1sdxpday1zk+
2fV9Iuokcupk+wUZTChulpIkC7oVIc1ae7D7kkDxi5OoSs17zF/ZYV6ANbjcWxXTMxh6iu/JAZnC
/YQxD0rDL9agFOwbi/vq5ESVmwE4Wb26T9TvUzdg+EFItcHJsa6WxMQIOUO5gHT4Op2n/TBQDgEs
y/J0r4I+kDv8X0OEwQT73ALoN2omAIvsL10JQhjgDXUFqGNR4UUQIwwmRhSZLm8yaiVhEp+17IGY
s9fmb4n9fPsoiUIECwBr+1SqAJWSwcTyD3p6+Z7+RFaM2ZHyYEWuECjOiRDIBlA4I6jWfqTDsI0a
kjDjRkLKUDX75RHaVxitWEHcTqWaJU+EVnlnamKSVQyw4z/Edqqfy3wztB8NSZvSLUy3oV7uprWw
crft++5NLtMxdvRKHfEiMBMCPnJQ8FYHzRzNQ25u5s8JH1l3Uzu3Smc1OmN2Jk2Lgy3KTL8syxZq
552uZG6SW+NPK0Wv1qkkRavddlo0ORymXgPBh94pnw1MG0JVrEuS+KBAMOEVSdN2p6zx2jpZpdjn
rlyUz13dQCmOTE1ve3Usr6E8p1vtxEtV/hR8+Y8nB3uCJBeVAR1NcpUJBkm0DZuljvjy4GzWwdkM
qZpDGdK+VCz8CB+DwbUx+sfs6ueKUq5SRSbQpEuHBeOkyie5C24v6KNjXZtgIoEVd5kcAbZ9yjEe
Y3UnaRE0ezln5doC40hTpJQ5xjuLE+pSge6OwXZUP6UhLTBkEFMVJVgfQ8C1OSYEmJI1zG0L6i7Q
7Dh68lPXf2zWuSSCfeOUIq/tMFlCpE505HwBa1DqbCDxohpdsW/8Pf+Y/PUCmWQv/377U9Es4PpE
XltksoR82+pxk7ctlOwHrbGdJf/Ug+hJe7QwP33bFGcw5doWkywsQ5Jl2oBnDrQOJtsBS4J2AF4c
D5Ekc/WXCmo0HpXasT1R9+v9BH1YpgHUM5DJBM8RZmOXJW0icOyDQj/2jED2LX/waD27BnA4De1v
5SW+LKf8fQSoCfRnVeSw3CNhoBGCWpiNsXvGYat86aIhUyhXr+xWj5SCChxz3naiwl7TXfwgirX8
3d5ZZHx27IypjfvICuvVkR76Z6i9HeI73dsI+s+bC05i34odKRRdK9z4srPLbLU66tGgRlsfDv3b
UA7unHpTkjsCXxLtJ+O3StoqtZrbFUImyOCkHwkFsrjRJQ5JMF7GRzDQebdNcmPAbl2M98qVCvZ3
Os1Sal8ryc3RslvtwyCiTeUuzKTtOjzXoX/DhOeq3ya7rleQHRa1I5cXIoe31/ExZdeA+CWQSAIC
DBLyTHC27biOZKi+nRLIlE0h6jZkfW6bUBmPayMKaPSvZc/d3hjj9mmxQIAm7Tek0/Gxfop9c3PS
y4q3cBMY941oVJu3eXtzjM/LIHWZh7IBYYF0J3dveS9o2PKi5f73Gd+WkgITG3NVnKTyqzpeNKNE
21b1ZkDP0u5w+zt9fIlcfyfGw/NJaiKww5uhpMROaSzoSH3R8od4OcnR4I9p5SSJMIcXOQfj5Fbf
mKQwoTmFHN52csstRlf50eDFGvtpUP9QY18GfPsHlArAeCuKWbzQsd9e5n1XW6U5VmA4DWX9sBah
mh/0QeD9Ag9hAdNytm2Ye0vnEIpkq4pCjehC5XTcr74bi79pta3eMMoGWoTXzhv9ISSQ5UteJkd6
jS49knm0Wx7zB1F44qZEu817f3Hu8zojipIkA3fMfCrC4rE8Luf4rv+RgR4HuXzm6H9ceKbrhAeC
SQYU7eyVWhXRJJvbOoWVVDi1cjGL4+0DwKmiwwIaZqAZwovBer/hdivaZKvVGqmCZsrqUBdcjmqY
/ZIPdAZa9MjjtKuujTHHzajruhnBw3dSLP3zknyd5PwBpN+ONi0tpFrisC7zv3KUmrPu+fY6uQd9
t0zmzCnR2Ch6ZGMjMeGuHYdzHqoH9SgsOdDA/iEW7+wwp0siaZW0cxyF7a/JS/HYQ+rjlhf5f489
Uc7Md8jf9tgxvWQabb21AdSxt/YsD4O3Wejha7mXykkwGYmDCaQnwPX8paw8eSu+Nonk9ksjSL24
J373ZzCPK5tUKyZOoylcp2/K8r3uX25/Pm7Q2v0+c2GP4OeZCpXEp7g7bNVdZr4pmXfbhOgksPgW
kPpmyVREBUZn0mebEvI82QEIYQFbFKVvQlt0P3enrtfbehjzLDkRfBntp0EgI33fJn9rqZfn37Vq
8LplclYhnxj36tntI3N3N6QZ8iHGd8q1Q524/Qz6AQWim4XTbicbxQHw56iyt+JkTJ5cPFj2a2nc
SdpPooRCLQ8OeuIqHLDRbbTsCsrT+opiDKXDLe81b/uCEeEj7sG7xTWDBtC9g3xcQ1quQzHNuhce
IG62YWqg+0MXBczXjGeRapA1MEJuwOzNfny0D/PdEoKb/c7wOn/y9dLVz+s5C4SkItxIsTPMpIhN
3toRcHyUSBoRydswHlKdJ2iBJUeAq4+yIAByT9DOHONxLYpUVlY2S9hEp2E4LsuzPIugECIbjHeZ
mV4Mo7RFx6p2MnQTT1NISSewMOK0b8pJvnSLY4ciOXuRWSZhjAyyEb0C8r0cvvXKHYTZHUlEpcip
JcNXd/vHXF2y2hekheDHcToslwa1ZLT5Hts3yFciyy7/Qy/x2hx7XyWSZYwNlFn0YHhvZlBp5cEn
v+i0t5gimrs85BcWmF4AesM6rwOS0iq5spUVEAJR/lKY2mcJAzebaruF3iwOWAj9bKgdGyLZhV1+
bybjbmv677cjMC844cVEeT1BGfbhVVZs0jpZs4HOg6x4dYbpLC2+W5LeWdfarePqLmlykctybALC
DSoPZHWANbKJ5GaWstlpCPoqRKWXh+KdrG8MaheqfIXXfx2hXJBBucAOhTks3VImVbgyzWz5EGWK
hhkxjO0EFrSzrXA6gZkNmHU6w9gIbjd6vFljFtgIUZgBMT7k+a6/75gbpJDsug8b85VItVNoglcb
50qjfKmAIAGYbCtgLWMsqCSL0zmZ3+dcKaLQfk4vFE1oe6Ks+GMyB0oZGX4CchmQc7NMz0s8lZG2
WXWYq19l6d7sQb2WO938TZrDsXkxZkEW/jHAXNtjkrqkTKCuHkmgiyfnpLIcMn4bkVrd9n4OXc+V
FZbTGTRzVbv1zYZOQXQHnLJWO9MlB0kJjaBqmF+0U3UP2RXUKFFWQr3cv/0HcFcJRi0C2QTIELNY
siGLbQzGFHVYDnr7FfJJP7Ia02RZEW+vty1xog3A0pgeAc+LAQVFFvlhNlUk5VoJfXPi1KZH3x1R
GGeeWXjGG52LFqECP7o/NUgherpm4rnDRO8a0BeMeybWsTXO1fx5NgRDZR/37vr3mXDd6Faa6QbA
lQV83sycrgwbaCXc3jbuItC4MAHAUzGFybRNi0ZtDAyEzMeh8xK9dqdNVBvgWYB6OIHMJGUtZQuo
+ibrcTTExakev5XGZSUCF+P9Pj4BuAoo3OjD2BCZzRWtXwLdzL6/J2OPgZ3RfL69S7xPgRk1yk0q
o+nGTqObcbFWeteBPqxwu7RxljpIReM/HHAiqoY7I0xEMBLEwc1GqXtTHKDd0PSipHDoInj24tuG
115iF1mIJ4kIjHg7uDPMllasvK+izID8yKD/mIFCWdvgz7fPhG/hqNsY9mWHF1fD6mJQy9Pqm+qP
ZHHl3vxmLCLOQt5XorPEkNZDVQPg1evbImoAqTRAZXUCodRkfmo6d0lFN9LHDBuZzG8b7Ns4kmc5
hp5pHLb+dpB9yrhm+hTtTHu9o5CBiLskJC4ywHQgdGVTCbWRirSwN1AvWJm7gsLS0H5tlQgMwo2d
KCmDacFGmoS5reudq/QykUli2+/sh2UJ6rzaVcMFRLXDc105IpAQz+GotDmGPtG9xs1+ba6cGmvq
jLbEuOzgVV3hmpUgKHx8gRHQCIMFVzEwVm6oTGzO9UJt9TQrT6rdOhrSTnMCJ5XsqFCfJfLbbffm
bt/eGhOpy3HtYqKgcphOVedvclM5Q59Pfr4ZOMBQbXUSBUONmTU/RP0Ue/YGENE8lqBzK9VPgj+G
RuzrrAxU9qqhAX0JURgkT9eb28S2vvZ6jz9mTmtnMT6pRuVVtfYsSXHsFeaXDeRrTtLqL8Yoktvj
lI4ojz5INAnAkAj31J93NYihIH0SadAkMwe3/aWfdDTqmnNbuCu01qYA9t3by+V8aII6I/isEFtQ
amQ8N1mXmdaqrCOx7jYjBr1b4mz2eUxHB/rbgsuS96EJHfLGIA+m5ADMvF5eJ8tpuo1jdUou+X1+
hAT2kcp0Uf5oO2xFsYZ+KfZL7qx9mG9pMfLdG3Ar6diECYXRnrS75HlAMg/cpyBGc87kfmnsmTRK
M0KLREtALJD5UqQ7bfP19qd6/xa31sN4JtCy2VSb4BTYXiBZV4X2oQ6684jpXqj/Uplru3FEtCSi
ZTEVEXTILURsLEvRn7fhVVIEzR5OgL7aNsb/IIAwmjj9GGosfLMLbOPTkv34s30zoYGAlENTkD7D
9eQP2ceoD9MymGYoPy1g+azQlNAft6DDWIaGStJ8FhU/2GP8j0UMq+FooeX+QZSuXqAzDYRBc6BF
tGEDecx2Nt0y1CqfvOcgoiSRVSP9YJHxjTEnkyX3PTDjgXHSXXLOz8s5P5WB7ZqUhpcS4WmPa4yZ
ovwglPlhvuK7dUXDxa6gWIEIxoQtuchbmVQ5GhYKnrHGX9JYOkot4E4VGWEes0NcD0YWy0pobXII
wTe3XrJjPQipIujv7I7ZP4sBjyg4tcASg1GG6yC1pHgHTeMCqgjlncwov5Mfwc34XF80MMFT7p/8
ixiqyBy0D1aZg5DYaq9A/kkKV/tFMb6quuA1xAT6999XUQFADoQ3l8kmqXmST7o9VfGpl+6XCapL
kOdq+y9J/apIfxYK/2dKB8vOewPLZK5zgmZmBz6f+GSUP2P1MCffBAea5wmg1ALTAS7qj2TTU7QR
Cdz56AY8gMBoumjH6Tt08NDUPK0ehjPvykMRmAL347mF+j5IDlkzEBQzJ6yR0xysC2pzMMcvuv03
wTNClU/b+CRYHHUv1v32dhj3W6WiQ49oaw/p59knh+oBlIIACDrJM2iRvei5/C4wyPWM3cIYz8tR
zFG3qotPWQ3F08IG8U7iLM1XE0m6HnTDJyl9stQzOJy8admcSTmD69YZl8uk3EnSz9t/De8Y7FfP
RJKuHvI+j/P+ECtf8xQUaYWousjkd/945265bBjpyhbCEtjfLIxO2pkSAuiH6vT/Ub/luunOEt34
XTI3dp1cz9HaHvTA6pzNaw7ZC6VrBN38O81zk+M1KrwJRFaZ05fFNToYS1QfJsWpUkcC3syvPPRv
Jn95Jk+Wk/6dnau7TTj3yDUMzlANIB5oQbEVQK21xqhe6/6gORgnzp+pTLDk6mHrGZhgtoPYLQ9/
Ot/2z9fcGWUyyk2f27oEue77wFn1SLkJlSc64K86lUsEGRg3BPw2xlYD1aTBw1teSCh1M2TrYkeV
EndcXuIo9m8fA24Ggfq3YdJqKipLjJeCabmAsgVCXHbJv1FFhPRufoTaCjpR5QNlB/9P9sBWhmEp
G9BoZh9rE1qzaqHjBv8WBZQtkFaKKSc5xGSOhZDJlhtzIE/1P3PstIGcJUtpWZIUjvPoGPJbQs62
HKamV6+CVwA3oADhiIesjScHe5sPq6RZPSUFjxG77OhStYJCNDf1wgT9vxaY+FmWSlIPCaBQqlFg
5krN7msELktej7K1HW37PsJAxXdD9dKIzq7KXqqAeCL9Li8dOLuTw9i3bmTnXpcINVXpnfThLqHT
aCBY1QzwkF1HIAgUW0Zp486iPJerrzhtMBx/gNzFSx8ikQvxvinUO6AFDk0sFEKYwKNkkqou6wKY
hb8cVOj3ud0DlWQYEHcWBLwmdppnqCwdRa0HtvL3HgT2lhnn7WWpm9phUMD1oRMHHOIHDHoMDh2A
K3wFOQFwxcHtA8Nzq51Jlkxw1AZjJGYCrnkttw+W1oDBX1lFXAYsOOeflb3TygB9g4/I+BaJ8tVq
SgiFJ9rmZcnnTnuV53Nhf+3Uh6h9kuVL/4fKOh9M0jC/u7UiCDwtSov0NwtjiO0NlOQLqBxh5Obu
4G5pjG9ug4QGmIxjQxVDMCfpdd+r78QnuCdUJ34gmiN6lnEddGeR/vtuZXrRqqTZsLJWP2htoHRe
Sx7n5qEaBLk223f7sIfMUWjarCuiEZ8NbaPAPE7H6FiHA6YaClckLybaRsb30a5MInO2lbC0Z2+b
dK/Ww9uuTj84G0S039vGtjga28g6Xca2mQvgMD9r9RIXn26bYAtD7IbpTEWziVd5iUBZ8Q6XJcfI
m5zCmd/FY+KDEEPNS7H3K2JS+W6atFnK1AjxgqqMoCwUO6afhtqJAgcsvzcdwfro3/9hD6H7IYOP
CFc6W1S01DTJ83aAQ6ifxgyKu/F90t5JFl7Jj7kWVLa3peq5EmXT3E+H8X8dVQ/QfVjMWVZLEutl
Jb/Pv+Vt5TTGWc7fbq+N64A7G8w5ltvIbqBPj15hPv9VSzLop1fZv22D/sbH7fu9DubkVl3ax8NK
R94S3c0yJ55HYI8x/tKpgi8l2jHm5CqN1cRJ3kphqfX+uhyLrnMn/evt5XC3DE9IBarMFuhomS1r
1q0ok0yxw9h4M7RnpXZv/z43ewRkhJaegHb/cG0sRpNUW55DNR24zTw7582ncQ6n9HUo/0rGx1VN
3A7jzFv22bBepNy7bZ7uEfu10EoEdRJKQgDoMF6ng3i2KezCDGsTtZJcdQAcd4Cscoj9pSWJozYC
iVjefu4NMvuZ5HKakLwxQ12u8vu2qR67RKtFeR4vmcK0ILRzMO1pqOz8QFkSU4rsGjkrxHvKe9To
7+VQOZknFJSFfHK8Je2N0X/f3VVS3Zu4P3o1LHNIjHZBZwons3mfCRBmqtGO5iJ6Hdcm7KRT0e+H
BDLQU4f2m4oruAYybPuuhzHW1T5mzzVkD0nj/CGq4T3a7y0zx3k0zH7IusEMu+EkL3eD+sk0BM98
3jnem2DOcUriRa1NVCR1aXbyKHWizpsmQVhiK/L/LARMjQjqCogR2bDegxNtmPI8AVwofl7e6QW1
5xqouggq2fIxe1X+vn20+BbRqjdUfDEdb7Lrj9b3ZT2laGSGww86p/BMn2plgAJRVjjFNylQj7FX
f7ltlH4O9jzjfYMOHWp6QDoweykVhjnmOhzFaq2DZB7kVfOW7Bz3XmwKTjLP1DtLFLrPICVjX2tk
qIulhIJHqNWQHNcal9TzZ3sA2duoZI6td4LXIe9iwfgpGgTgi0esosWi3TGTt1gp2kSWwjb91eN5
Nkqn3Hzq0+q/ROS9ISbBSeWxkKSotcPtwXxAXn2OvOaYXkrwsaJd5Amza57/7+0xflLoypyOuooa
7OqunxUn9fOfW+ksK8aq80c6YCs9Rm4phO5y7UI8RkO+YWofxDxsPVt6LQZGMrmMqF5Cx90lfn8Y
vW/fOhcMIKLCBfcDquBWR2kbIuQyE0q6eq7XUo2i0K5RpER6da+2T20v+Hy8aAxI1L9WmBMwa706
NGYan8ZldFpIbWkipBl33wCCgoaCpqMAylhAX2PectDhhKMFtVt1dUpIpqpTKkhv6M+wR9nYmWFe
C3Jay9qi4tlqtQ4V2WgfC+lN1n92xBMmbdzHK3BLED+2sCxAva4Pl95E0xSBuwJF8ng859PwKLVd
4tkNBETROkucfCnrpygf7qW4rL04Uuz/8N2QAkGDCu0CICaYvyDJ8gYysRik6chzrj0LwxXdLnY7
IXkJP7fpPNCHDnOUqqtS1QlWqB8k8kxkv7W8eHjAqDx4jbxcxNnIcxPKNWFAW1eD4Avz/exhRiSu
wWY7aABFNMdNukjL6+1wL7DB1ubGdC5BYIRW4jjF1YNmVxR+YXztQG7yx9EePGHgfUeuCKokrOra
QSzJqnWlAN3/Ji+6Z9tS65drW3vGsJ31abDBly4tghPAzY13W2gwkXjWQAe8DUg+1IC8UXxFGpio
USkuQX26Ek7PCu0xkRjsjrU96aUELc/prQijgOoEF2cVI+eoTmGWMLj9+XhHfL8+7XpTi2jF6ESM
DMHozV+qtB7HNTsQ9SUfaCanyo4+K//XPWWy1W4cpXmUUGQFYvtlCBVE/S3IQQRFObaKQIS14Hko
ntLmP8nrh2dtZC3t/yPtu5YtxbVlv4gIvHnFTLd8LVdVL4qyGIEESEjA19+kd5zTs2ju4u6+Ef1W
HWtMCWlouMxsxgjCkoK/tfzkRnfE2vEceyZWRxNTMUblhxU8PnkfnZNNLmaXffyhtpzH9SpWT5ct
axFSH2EVFEkWSsxTeV7it73zsHkAr+2snOBQdGqqGIJU9wiYyTNYCF4CGusDWCKz9s5hu1I2m9Uc
jI1hFhwknOgHrbyUX7mFpwIceXkI/1OPJamMA0QiqQS7yi4CdPNj/W1vzfHtKJ/Y8wh7aF42v3Um
vhnxoscXJXRI+ABucUDGdpGT9lZRJ0RdFjOtNuAK67FMkevK4crGTXuFqkQfV49uhkbNrwUWgtAV
QKkJZH0UsrXl9yXigpz1v7l44cI2bUI6G02IlXNhPh3rWobqIDIXyJ76UKTePTnQMwBLGUDaezdv
M/8Aazeq++h3BJh6/dO7RGEzD9xDnAIqC+eBHJuTSIx7746+UgAq7Vv3fQ++uflxXQjWumDxBiv5
yrc0xcC4DUaHC3c/y4jGrXMWYHz8+C5uHFmQZCzaAaG75MPO6pIIp5X15JqoDWdC26+Df/b85jWs
ygRa9nnsuADg9UWi5WtDw3iQLx/b/+ci/zS/ujGzMZSuqSfjXI79gSAUG50G8JpdAtflPPwZsPxh
Z53vtIHyDRZIAM2P4V8ANwGdCFD0cQxM8CCme4XPnXWt67o9N5ux6UAn2WPcxGovff+9sXe+3T9z
xj/XtLoDrSkbs2l7HElZsRha9XHoAxPFx+iA+ZG4avZwZ5uLAunukg+j7LQu30mtJTEMjrJxpH50
TXlrE3nn/5fKDKgtYFlXVlbPA4/yULWdF52DacQ8e4qJ7Il+bfZIb/cWszr4LQNSr+K40E40HCIo
0kJiNMnn/5J+4B+rWR3wHGIuTkcBFh6m9ltTYERg1Dt36J+p4B8btp5wckeXjf7kR2eXZM14mnIn
bswpJnvF6MXh/OMOgdx/iftDQNRWDskca2HUCnaa8Ll3yyT0v37sDLYXAoYS8KDYC/zvTx/rFT5p
TGahAwe6bBDNMvDMhtPzuAf937w4UAj8HzurSJFxg1uc4+Lo6Pm7tGRMRVrrLx8vZuPFWD7L31ZW
2xVCjQVyCE50Hq3UeF7UAccbK4j9WzLEM2iryPfiqTt9bHQ5tP/4RJicgM4TihD/oGiYFZTu2BIQ
tOGrb3yupmc25mAw+zySKim988fW1oxDfx1uVAEXWXWMyjvrLq1r65DULu5Q/mY8j3ZsLfCwRH/p
0jlpHvu3OfsLd7IzkLb1+Vw8/CGcRORhaOPPY9KRsjFkS1FSiur6OBdzc6rFxC/aFf6pVDQ4BKHc
K2RtHf5royuvVKDu43kj2CJKOSQVkNj++8ebubmqq5xw8VdXFblx5n2vuMALZT4psBq6+UnWc9KF
p6DYST+3XN91+rlai0WcIaACj24USQi0HfL+s9ordW8UQf7McVf+lWEmeXYMsAqUc3FHhHeTa2Ao
fCGs4zCA7K5EjdMsWNy4VpGgNLpT4Nxb48rvemENpcwZaxz5S1FmRf/d3xtS2DwSf3+xdRFE1rZZ
BeaSjQUiocWb6bx9fCR21rAerdcQPPYQRowHXqLlV54a7iXM/i9RXP+5xFfLWHldAcKFspO4xBWI
qEv22s7xx8vYSMQWWnQUoxBoQg1hHTdwRW05C1SL6rA4o0P3Ygp93xkohPlAydcmRScQGll589zW
8qkvy8SRDhKLca+TtTj2tXu8/iGrgx8VbkQJwm2UJBaYZ/EARrYXeZGgizZP/w+SCJsf8Grhqzsg
B8v6T5ms0DcAEonhyWl3nOHWm3m9pPU5D6g91zUYlHigMEVm5+0p6kL4jcL6rtxgOux8y0039feS
1sGGUyrfb4WNYGPMZAX6a+9QH8ij+Uh+WnVqPmPWH2MsmLJK9tQQtt42Fy8bit3uXwrtfzrIudK2
MUbIOj2FoFCDvIF81jLrPQ2yrO9Gu3dYNnf2yt7q41le05pzg3thB4nI6H10KA5mlbHTcAAb1617
UMcF+bzHXLh9W9DgWmqroFlat4Ig1e2RPCjgOH/rZHiz0i4Zb6ZHAcgGxpGitNnxlJtu7MreKk4x
3GUoOII90M3EA1BvwHp/fGi2rgGa8tFSFkHy7K6uHWu48EeUq8+BdevTt4rdROPLxya2FnFtYvWx
oggKrRq0/udIWrHdc6RC/x2r0F9uEjjbRR5pQXqsD75w6ZhbE46DUENiAO7B94K3zW1CBv5XiQFt
ndVVnjhpPd7hxYzKIeVWERvTEIOk7+Od2rGyHuDrJTMJGPqKS8DyZMhpXM8P8x66aevueH8vZa0z
3gSV1Ukc8XMtTlV/9KY7TZOo/K973UgUrqysXi5op7pe7VNyHsFMb9wWxkmyHX+3ea5C1Lign7qw
Jy67eRWV1WHD26aH01HACEylim22E0Rvfo8rC8tWXlkgAghQ4qETO+ouscfXcDiNKkw//uhbvnOZ
1F1Saww9rEdUS8eYSLNUr0A4e2m4PprelBTeeA4gSNhV9rM77wnRba/rb5Or0ywiIl0INIMocXrn
4WOo/IS6e2W5zXP297r+cZjLDqFsj82rp/JJTVHa8XmIuQgTCc2cj/dwM9tBuoHEA5V3J1zLk5DQ
b62ql4ClHIIupd8WlP140wLJGd3hZIyZHZvxvtbDZiQN/HtkmxCWMaHw+ecJqZx+dvRoIUDzQFnU
miqTXKtYGkVm0iYJau9eFHMM+uX7kO+2jTZvwJX1VdtI8gjz2pBGx4QivR9T78QBblhIytmnpbar
471W+nIw1kHa9XJXtzogQ1l0Y7gUtSudlrJ6h4YteMBpA+6zOQyPU0PbDCCBd2V2zx9/463FIrPE
XmNkEYXt9WXslGl0hrPg+aabkvYJL6qnj01sHdlrE6vH0JlLGRQM2evQO2FGRsYg7wt+NXckeFf6
dq+hs3X1r+2tXkYpq2mYJxR4ef27KI8FHnlap0N5oysj2x0/2rO2uvVmXQ6NhSLh2VA5PURVqxLm
F8GnYcbMp/IwiSTMoMNkYblXcd2YPQZ9y9/fbg1SaUAOXPYeW9o95Yle5Mm4C4GGWSoQewPVW77t
2tTqTggLetNTj2PiqBvDuW1FHYs9kqTN+tG1kdU9sOqaT5Na4BVH6yChFQEN1xEKq9mYiLN9Y5JU
vBuHjw/n3sJWlbHRYIU3MBKciyWMGlMyvFvG/98dWxeNjFDMMjD4dKhBGTIIHH/j37w911u3LPPq
TW05Zi4IZpwuxDz25i2tXoe9ga3d47ZyFb0308B1sVUL1Bnccvg61rE4gTFrdyZy51I5K5cRkEL9
Z0aGGu+RPvgkK8FUYB3KDpOLQfMvovXrzVs5DG5F1QABDORZc531hU6Y9wLKtX9x0KAUC65XsGhb
6wHCkHdGb4m5uCjK7qUEdjXkb0TLnbhn883GOJiFMXCw4KBj+edJKERLZRhMBK8XVJATADx5FxsZ
1CEWEHwmUPEAJxi0+/7dAv82vHIRLrgkQ6aBz+sa57ZTzaGz+lNV//g32/i3lZWP6AY2hH5pYqBf
xZr0sWRTXMh6bxeXP7N+klHlBY9+iE6h+5erur5PupO1FWHU3b0TWX92gFNw7p2nRVI9P+zFdJst
SeCoAnDnA7Vtr/sMQaH60XThyItziKo5P9Kkz4DdAhvdvjjG5ovvO5hqBtkYpktXO8jLuveLGvOC
TXvP9Nd8/vTxF9p67rGMcOGsgTCguXoQexVRdH1EfmHhQwCsAPlkQdec0yj+2M7WOq7srNNTqdFJ
HmY2H2bn5zQCoh3txC1bT8O1gdWBjqoZ8OgaB7qFXG/cTiUErCDTLqT3/7mS1RcZdEBhycf0nPtJ
qR/9Hp3Cmq/7r0wexRXM80a2G/1j9jUYgEBoHUbOdIr5aUEI2uCNEHfqJsiCu/zR+b0oLO8HtpvO
6NrwagtnFLbmCpRWIPVti3QEfJ8eq9/ep/w8J1bWgMqkTYb3f1Pfuba62k8LPH5k8K3iEja/KvmN
7wUqmyccRYsI6bFrhuscDHOQQjG/JWdHeDGdVJyDqX6wH91g5wRuRkQLqBOzcz5C9GAVnaiiNnJq
CwIggv5Nc4y6cGQizp3KgD+1Mnqok2invLqVjFybXK7dleeTYTRO5oDF/QcUGEJsAm/8rrTVVlX1
2swqYFkGOT0eDUgtQzrGAUa+66b8BA2Tc14DrE/2aK6278DVVq6iF6bnSM81J5iHMC8QiEyXefqw
+gs8ah/Ch6WIu1Q398aWN93Uld1VKJODjablFuQGWPTNaB6DvXR100td/f1V8IKqk7Rm6FCeK+Q5
daQTZwJdMttxUds3+crM2qtrU9BOl+UFPNCBhWJjytBP4Ef70bcTd4iDp/yRp2Zcpnuwx71LsI5o
4Bq7rmoaAolnldpJdLBinvQnNx7SZcrMPO0Je27dbwjoBAtJFuB0a1QTZsC7jvUKWI+cpqGdl3Ep
yZdc6IfKcHfCwg1E81Jm+9vY6lwSGxWdvMWMwXSh986heFkoAIykD+IWBNh9mTAQZoFk5+PH8/9i
NvIDkCRhuGvdocpJbRKoD2B6/8x/l/c6K0/D1yr1z/xzmGegA8jkKxBlH1vduvQoJ0ExO8S4A3g0
//QtZVXPollANPMMRjem7azrw1uUmR6dvExsT+5s7tbdu7a38mXoh1a2YSMUMYQVCygwhWSnlbB5
OK9NrPyYrayZiwomzKfubU7Nu/JCk/pmvDRn/rLMIqpd9o2t43ltcnViTFOKRkNDFwNs4ZOZeAfy
VJ4WwfMOnHVpcV+d6KG6G3eKgdtWAWpF4wTJ0ro1O3VM1Y0ArpU45pOnxpj79TN0kRNr3FMm3j4m
f5tavd+dHitwb2N0jZYC2HCvuy0kycx6fsy94K6kVvrxsdw8JhCng2w9WAD/ocLcGGIAaRg2dK5F
2k40dru9lvPmktBJAfgIbSGwU6xPfhR6RU8WcjUL9aGjztuEhN85+dK0O9WGzZcON+x/ba1ehCH3
CwypIHcxj2CFmX6rs76rQHBdfx+fvKOTNc8gSbgp/81wLrgUoZeCpxusf1BB/HORI2/rYXKAhQ9f
8UTMnxfZ82U0t/th0HhR4WAZ250QX2to/xXcXltdXfLJa1wDdtETeVCYu83I0Urrv3KoisD0wmyi
npaHiSR7RFFbb+9CNrrk2zaYDlcH1XJ6Yx6rHjwYVXGUQ3XjcnVsrGBnSmzzfGKOACRYeJIce7Wv
XucBolw2+YXO+dOs6dMQ7gSam8fzysJqD2tLRfMSa17aHgCy8dVjT9x7D0J1Ev37x5dtK9nF1cZ0
r2eCO+gfTYVoAFitJxYqfKl7yU9WXKX5nXP0D+puPwPZ+EIw5kQhxHVCOK7VvYMaMNTjsW0X04Ei
gv0soodoF4O9Z2R14QLBlGcTxEbTE7utw/Oiupdn9Cgvw2enyfq3pY29N+y/bTTAbDZyeMAnl3+/
itNzaxnF8Xh5mUP10A3ilrHmXEw6+/hz7ZlZPTa8nMw2kGCFNOyfjlfGOX+ZmNqJCzbeloV8HUFB
hNk6kJP+uRbqeoUFHAaMFPw3z/s3IVoIbusBrPxubu0GP5v2It+CMSDXo2i1KOBOx7LPKxT8HpY8
ACN8n1B0ftSP1duYLU4Ko5jh7lDQUnlb1ZRQ9/NdEOf4cBbrbhpml1uNLiREnVtylJKnaCW+BHn5
tSnxSxw7DT19wFuU9JR9+fgrbl46wPTB2LNsM6ZZ/tzhzulkQQR0cJfk37nFdHHyY3kL1C+W7PGS
bbgr99rWancd5eUQq6VwV+0P2n2GgMXHi9n6+9CStRc6ZKTG61a76GgVzCb2kYF8zC6+1n3ysYHN
43FlYOXWixLsqwGbCcRamic758ewAq/G3IHWaa9NvXm90KBGoXZp6q5bA6U1T249YS0S9LbxYMgx
9pooSqu5mdKPV7VWJl4eSheKxL67/AffsCrGTBGzShtQcyBIyk9eOh7IZTh2OosyfQjQ4vQT5xQC
vROBpdc8kSy8uW3uyr+ebWDX7oZkPsjXOvHS9nVvPnlzx69+2mrHS27UdVtKgAcs+7FuFBSohyou
B+NQRGwnkN08PgFebeQhSL3+QXhN+2Ly+iVKmU8ieGudnfhr85Ne/f2VMzOLWYLZGdzqtlmDXG0a
j2Pe1eks1OnjD7oV6EFW4e+VrHJybtluY+ZYiRdrLzYv0IpP6pScya35HIeAL585pGaD878Y27m2
u+47CtSr6yaqccHt4r6UUewETcLcnZhkZx+d1XFtGl+CIh+r88cH1z+U7CE3Dzs7uGdjde4MS4Og
ZTbMA+BkcCb5pzlVj9BOAa87SZyvY9J/817Vr8bccWFb6fcfW7gK6XoBinnegnyG3I2pm1AwjGiW
sCD2vi7zhHUGNo4i1vbOkdk5+2t3MzdkgsArKy9OoZ76XMVlpPfiu+Wnr5+5q1O5DkwCu4mKqkHE
YF6qnw2URSQQiOTBAr/gonv8L+prf+zk6rWZeSCHqRyRLPb6c19aj2W+N0C2vWthBBX5hfDSW07R
VagFUS1C/aKCVpgNiTb/QuTnj8/hpvtDp+l/DKzWUEgb4xF9ZB4mlQ7RM+m/WQCCELoXBWwe9xDh
MFpMmCpdQ9+a3gp95kFJp+Ixfev7dE6hDw3X332WU+wuOGWZFNkeanNzeVdmV36q6kiFKSLUmgR7
jETqTd8j+zjsKovvrG49NSSKAn1PH7GUTnS25J5FmvOEydg+DwfvaUk/9UnTnSnJrelVNAH+d1PX
wDfPnQeGIQ1yDr9yoFFplj+55+ZWLeJ5KNAf90RzQ2/X5Mpt1ZUFTSS/BJH+OAqdMpAxnkLmdD9K
H3rNHCzooIYx6iYLeN48dI3V3stZ4WMrxNIgzzQhalDR2OaWkcqW+zHXlnXKe7gc12Wqj9EQf7YZ
UJDFaOnj2Mz0qTctdsNZE31SBBhpZaOrw8HkdjP5CoRxQHwdBk1tADdHyOkxFTxIObgxqNFN9M1Y
FfwIDbzpSAu9xFCtEyuuxIF0cLQoUqIVZHD2RY1e/kDrekQ5m1XyzFgXAtc1ayMOezLfSiOcX0hR
ipOHWuILrJTPvuF4P6gXgo6c6Ohhakv93Lldn4rCVw/CbRoe90UtfvgAv90J2bt5LHOfYv7etfAz
SIuRHcTtgBoQs+OPltPNsYEHHFrRbnHnRXJOQf8417FpkOnczR1KswjhsYdR8xnDU+wwGVQCIjiX
GenyV7uS1ktuV3MWGuDEgGxb0IIFNH8vLUxuB/PYp65y1W1Z8/GgIqvJYw+6P2eLMFS7Bo2SWhBW
qcanPVe8wAw2ZWUZmwOIvWqbDYcu6tSXoOf1eWzsfojlGOSPTGmaGRgj+1l7uk+tIdcXMRH7KZRW
+1kOnfOgxxkwFJPmB9TyMVdDIVgq6lylkNzgP3vgm1O38UEdP44sHgtALM2ocvvYGCJxkSM9DKQK
7kSredK4Tg/Qc8u9rHPc/LOXd8ZpFu78G+b8S+ANTuzKjj1Zkc1i5prR55xh6tKo0KmlFrpXINR3
U9m1UTIrpeKOaAyTjDlUQLzBva36CMQQkxPctlPti9hG4z+d0EQ++DxqEhNUIplrUBybuT0Lbn6N
Gid/UJrzhPgVNFYjTMh7Zgdyer9Bjue11tGjAQRawElycGtSxLXpqi/EK2UiWDnGM2MBv/hlOZwM
W/5oRDGms+WIt0p2/CboA/8ZZOTjeXQUcDxz8dqYoj2WofviSoyOuBOtUhyYsYxF57NTTzU5uGVT
PRGLjklZlbiiWgRp06gvFTPEM/rXUGEaKb3L2zqwnqHa3NFkJpFz09taZADTYfSg6VVaQzE67quu
gCR25H/qSa0gmwKh3ptGWJBZCksb6zRb5xGfdTqAnLWI0f9Xr3iH68dIWehgmLS13ixHC3WwJiNC
uDi7VZ/lTu/2ST26Ho+70XDdI6SB0IgWXi2Wgnxbxp5Ckz8JOFf9XV0DoWpYtDh4Q88OjRjqL7qd
+Kmyy+ahNKcoQxQPGbFIvNRF/6UOigCwfIe/eL16mXvSHBshSKZZ695BE0V/Gvp5sNNucpowFipw
QYQ+8/FrZ1n02Z5KrS4TdUeVTEZvfx91VCs0Q4zJvOmon+cZmyv/LAGpDoCoajDp4jCNWwQqVds7
N6YVzAfadDhubG4NPHFmjxpG1Mn2nirXjXtVtXGhAOQLMeF258wqfKgsOh3gztxkNOe7YqhZao/d
g3ar8lw0fuHG3OGj9WhWU/eMbinTd5zZbn47+mNk/pzHLmI4Qp127kAagDQkVsZo2tWZ9b5Bwf8A
sHGrf9qlH6a6bs03CBO8A2nv3bZOM/8mxQDGnpC3ykqivvFfBlUX94KCm6WOiDrSoVMxfp2RuZUV
3qnc8Q9iNrq7jvlVdzbxLU9RYaR1XveQlR3rJ7etw4Mo2JQw4do/3cqZ3lg/M7DzBeTFEDyv40Y0
/SvxjelHOM0B8onRlQeUxb/osJD3o2/mPyJuF2gwkPG5GTjSjFDQFHktzwT4nc9jJVTcRKP8ZQaD
jxF7Zh2ZQa1Y4y/czsC5/iDVZKXDJH4TE75W2wE9TjLPQVkINRrotaGfrUWN6nvT5Ql3m9aLZSfc
Y0MYjf3aBL+51UOM286N5qsXUXGZuSK3cA9BHVddGH7qctP7PDS6iaNFHwOUDfGszOAtyIX5zQED
85GAvyh2zL6DIkJYnKgq+7htxPSCmXSI/mkK8Po859/GtrLvLBqWt5hIlOBDDaasdVl/w3tRQyx7
cA0Q40tHHDWd+19MhyfHnvx0cv0iNYauignG8RKbWcU9HmGlY8se7M++7OnFw2H/6QWsLhMVDLds
yI92uygfkelbx4L8HWrZEbgT8d3SASNpce7PUcy4134TliLfBdQqgj6E7AzP7Fw+EalO0lCpA4Sy
ZQ5l4tLyS273N1FhnoaieWh8nZpd/W5Zz9pDkBfOB402bhUZh4r4KQDQt7SkmW9D/lhXScGq1Jww
pNF7kB2t7szhK8+Ne2LYh8FzMo+Wb7mcb8vZP442yrfGkEyVjT8LSP5QX/pwvoCZPg5DaAd4pc7G
CqzXjv2Ors5JoAwFURK/TYRHvZuu7AOoUgQuiUvOnyK4wMwb7Ibj7Nn6xszZeMMgd3rGQzNkvrBE
SnKbPQ4WzV/0QCDRUXoM5BdjOL4iznSOXZVP7z1uWNoEffHQlCKbc4MmbO5+Sm0DXQ9OrOCEoflc
p57o8T7rqWeYnh/8VEVF+ZS76tVQBU3Rm6zjEg/WheU+j53G7G9aGk6nwO2GGw8TIK/MU4gzVO5l
AMq4EumUMDKP8epi+6S8CMghpj2hoxsHgcF+NaDCOtqaVF08FaGZ2aXnP8qSk0TIMnrykZmdBAfH
BxFiTplfWw8TbsfzGPhfIVdsHZjH+8RSiuJ8QRIRsPfSgHOnzJrfCwgAn6mnMV5tsVy85gTeNijg
26KZ1u0h1737YCEiibFj4lhIJLzFaNSJam16p3tpPDi9ZcRDDahPbrl55nUgXS14USeybdu0bkYv
GQjRqWFY9Qve7+CN2hVet1xxzMcrt9CXqStscB1JexaIuoz2a2FUYk60q+iz17b9Z5Dx5j9cSJUa
cWkr3IGKsF5AL0ex+t6xO+cRvrsGpGEGVLYFrertSGfvNbSHvDgE1KUuyEWbIYyjKeAsmcK8v+VW
PqWq5IdZzpQkbUuCdOoEFJPCfH5A2ZO/O031y7WLyDoUXAFlFPFZGXE/+ESljTVN4BC35jlp3aE9
++7oSJZa3O3MxJrBJY0tncdQxkx4YaYpGe9CW0D0RxiUfA2gm+H8Cl0dj9rIn5TOMYAh5rqKWe2I
EM665dBU66AkYIEN85OWevos6rLq47Jr/Vj1k56TyMrFpaJR8NOfiqk+W3yoaDJF5VglbUD9rEcs
n9Qm4qeumKGl53L6TPl0dGzj51wEiOdM61fOI+za1OE68lqmkTdM8egMI0KTKUxVDaKYkfoLqGeI
zt7E2KONCGh81P1kOmixShvi3x7rvlPP5hrsu/40pLbX0SBhzVg++b3rvSL8sOipbL0IqBODeT/c
kALsSUDJasZm009DEgW8eCS1FeRxg/CAWmGZ+RRDh8VIg6+2ExrqZnJLDuEKSQlL9FR5JzCuhg+T
oSWNVS76uzCq3eDEXD7P0CmtnB+F5bH6q1vw+TWyRXdv2sz50jtick4DmPZeMezgINyI8qMr+yBT
oP6yxsmAEwy6GE/wWx9636BCBSaU2rNlxromelWl0ZHU7OEW49kypnfH18V91xRjLMZJ4KpCcxC4
F+6Zz4bfKxG7qqG/J8uqXMgzojpVV0b5gvk9xKmVOQKYEkWm/JrnpJsSk3Hzm+8o+V4v8hVxDZZS
MJXmln0skCMMsWdOSEjE2PmZOfH8NqBN+L3rR+nEHrCteVIxl/2aws54AVOodVNhNro9ej4r0OWP
WtEhmOeDTMap0G+FJUqB0h/PBio1fkiXK5HI2uygQ6Ix0wzlJjBCsc4JjmCL6lM7AHIBUU8ND4WC
qc6sKKjGI9SoO0ivDzWeh8qgwwV6lWaPo1MOx7Ic8ZyNYkHjMBEhmwmNpgbtqtvoH0VY1UYCr2um
nIxvnLvRW2HCP06hI81TMEa5TqQA/c5tbkzzdGS1NTQpderQEnHHytkEl8FQqJPnS/9cBV351NLS
zTrbocc2LNuvlqY9Hkxt17HbBhqcYAQphkDV/M4NBTK01lqGgm1zuYGexPG7AHcy2ZkEHVrqVO1Y
xET2YQsh4cYYjqyCFGpqO531y3AQbhDigHq6C3BJNcj5Lqiycn6M2gElEpMpYSOmcNhd0A/NLw/N
MYirt9F4djrlnlF7Kr7l3EIZP2B8QFW0EsW7F0gjwrgtZOMuirWCHl0BKHjp4oHUeT7G02x6p360
7QcbKmlnCG9pfuirIvpOi8AtnkbXF3lMbT55+H9F9MUT4N48W72cQTNfBdJPS1rr3+C9t34WSKS9
eCDl6GUMmuKY/nY1Q4QVlnP02fDKDpms1fXvlR31KonI5GGfeO1OseGhEASPmVNlJE5hq8wzrPwY
NUH3NBNJ3yzNogflDxKj8g2SiCGfkYAQvDIIFBH6xASkUSoL2ii8yYcg6GOzUOSeOe3sAF2RD0iE
ia0vgwOqOqDWNLsF+99P2YKwjqLpHCk5ZDXuE1gSiDHcQQgMPxZKE7FlQfnZ7ez8aVneY0hbgFJr
nWsTMlfMPhtk7FiGZAZft7Gl7C4sMCL7oiSf+6SJhOgTH1BuN6a560yHUJlI1VrhuhypX29NWcgL
Mqc0yA1xEqimkHisGt8/Olr30JcQZQBWS8+I+iNDi58sP2uwnqYQOMPEkwWORdhGn0AezAWKL7QC
Pm1gFIlkXsVNX5lJRIOqxI1jVkIZuW8R4l6Mvs/foqnEK+3oEGRXcLvuiCc+vA+JcXGc/nboTMTr
IBd/I2AtuLfq0owx/Ey+Tp7gdexw/7HBHFuilN2h5MCRoMbtrCeSjKAP7t4DTfhwJBjawGCS7RCJ
SsI8/7IgSO4nYZ7bNuBRuKDR8A6Ky2ZxRZ55niUbf0aoIhwFSoZRwlo5vnB/4jdO3/IXs85DL2t9
UzrJRAz3yeeh904kIjTwW5gcekCUmvUpDHrjDZLMxVtpqihPu1x6CkRbJgdvstmgHuJNevhkeUF3
dI1CoVRjdJOdBEgv2hSpygCezQmxWoIMonkcPUlxQz2Jwk3dOSCYGgJXdReqTXLqA1188Xhh3EYB
i1Rihi5kEnnQCY4qF3WD1GIBsfAsgGEljow6QhSq/eGXDMGadzZZjvpX4AgriOtqMB9NZ2p1Bj13
+moOofUJU/o1tKQM7KmtPVbFbog/nkyNNWAoSrPuPIY4T6loTbNIjHEILxClZkYsVdsojEwy/hm6
bE6bGH5XnocZIkpn5/9wdGXLkepK8IsUwSrgFXq3u717PPNC2HPGAkmAEAItX3/T93XiHLvdiFJV
ZlZmxZK5Md3SPunY5L+UTiBACgPHq2nEVo7NlHvYRWiTfAa0PV+s8wKQJmWvhLXlc7uUCJsaQnZn
8gW37xzB4aQCtnHIMfjfzRMwvADApW5dKs66i+jObaq/K93Pu5CgJsBVILaHDS+Sxf3bMMRMPKdy
iO4nQjBq4j7oHgsslABFodrvUpisop1zMwaQYU6P6RJhBlO+APAxTfNbUrXAFwPwgFOuYc9Ts9YW
v4q5jE95MPaqSDV3dRdWmH4aouRvKMTTw7Yu7N4WpDu1ky0PGXKW/wBs4seE4uaDPxptj1u2Frc4
7+zT3LXZHoKq9ByJNfrvRzh9isWcPompxaiYLvNDn6+YSaa0ha/bGvS2h1UmPPJV9GMTxsULHWG6
daBDqU94GOlNuFkd0yisR45zcJ/6yJwNymQzePzRGWXjVCNMzO/0kuZXTYblH0DOFjgLNbYeofHt
GjcWy7DDHUxtbc3UvyzRWD7j685giKayv6xIZDNnhdsz8NoXYJ/QHky6uiicubOVNH3PYiOaqOrS
XWGS9WKEd5eSauSHxaMQ91uWqjvkDcm12QSt3u1UTMdlXQFLYo/ylrMYP9zNHI7uyUKiKytEJQ+G
AqLFbOIxJ2+zbtXOwkbtvRsjP9QpEnafSCeMv23CFcshYrpc9piHkkdWDcCF+EzQVuF3pm7XpzAF
rFlJbfaIsaL4R2gRP5WrwkTCVqMwC2RmxM4RwjLvKKXwJWDTkG63dKnGeUdC1akmA7RFa59lpG9k
KZJ7kL/L58AXx3YDDHQQKeb68pZlIrlUAbh+LW2F9tpWOe6utWyne1fw6k+CVQwMI6gAv0O7gkPb
wvoHihme7oNcIUpe1Kr/JKqT8C6I3Oz3HVKqHoiHn8dlwzUyNcXSpr8SIvu/W1mqfwslGFaxeAt8
ULgcQAYwO5s3BdyzljpK++xPtnD77XAvlpec9HlydEhBvHNgntiey96o/YjGGA0JFsmwzJt3w5+W
5BnfbVPSJv/YAGMI7Ph2zDdpbGNgOTws4zElrvgrLAOjagk8Ak8MyDnEAJaY7gqJmW3iVNLpzM1m
MAFNKIEgmIe8+pziSH+wqFvu0kh1ONLpcpjxOu6V0PB3w6+7JtVgzXEd0vJvZ5O/ynGAF71M4cbM
4/RunVw31ZCH8EZY9eg63CRHoGAQky9DkYy7KeoNkkzwzqJQ9JQsgCRs+SXmZP00FDXlZIoFBnyp
S4f1RMWY/2I5FuGaEenCwz4iZvFnM3fTXkUuYJzW7fYYWtG+m5kvtAnoz5bdxq2a9xjUCuRJYSCe
MSprNe6RpoIQEMlaN10myxnoCk6GtXGdhH1iNTp+SJEf3cw9ltvg3I/mQfBJlvthBZCEvn55tBm8
Mg5t4bbXOHNxWVOLXnPnrVjezCjmHjiy7W9w428wfD0zyYO5aBri4hhtyzI1KyY7VBbcZn9mbuDk
7kr7tAY+3MPIadwFSB+/0B0jaQNZ2miqssoix7FDkECDBff8ZUzhcbKzJm2fIefSpFmHPu/3sIPK
XroFyNEP4MVvLjbVS6HjGDGCiwZw7sZsJ1u+7dEx+mcEEwx9LRmmVJAXgX5NpPd9jf1SzJLJVAKS
N4QlywmCyNTXhVyHgNcyRR7YqNNbsvyMVt0sou0Iww8KM2R4VvB6FmJYnl3c28d4rKojHUYA0Rsp
30OGpNLG8b4XLwuG2Q+9tcV/Nh5Ks+NZq+5bUiRHMJdv64zJFtSJBvPlLHvNYHSpdoVfU7YDEoTs
N0H6JNwijfe39lWpnte4ILgLt0Xcden4N4onAVqAcfuUdUiPPoydW5Gr25rxsctUQo6mi8SVBl1U
eJ1FZz57gsfOJ7+W+1UWGkB65X0T+qHCdkw7dK/Z4LcB9Aa4gain98AQFveJPm9an2XbA1TvQmLu
EiNGf+jyWNtjhjsO/nFRIt1x1HjUQBvW31sR4ux+6aMYG8m6EF9R69By5US4P5ma0VPJDhc5UAVd
5WebJq06mihz78QkUVYvYMJ4Q9dyiOut9Kk8xH107JEqbBrJYBxRZwQY8xWVVxynHmPxrvOAHw50
QwW7dEjR+JUthN3NReHy+6oMMCqlcjNotvqOAY/cJoOnOWY4ZBxk5T/0ZzFD2ZLlE0SYa3TGKwOX
G1kMfDgVCivpx2zL1QNlcxLtgO+iGy9FVe7nSKbd2fVV/8eyib/GkccJSMGOIcYg87Yp5kx8M7Sq
AGazcTzEOvwGmNm+9mmp3nX6o2y2Ns7449SGhe2pQU5klqvqiOZ88QDDgzhWbC7f0OEBhLZ0gyN4
wHr001wuudsDDJwOpKfnlLHrkOX8MtOQnYpUin1sYNs25nw9a+Yn1wANQRoAloVtcuhlHNaLZmX8
ZcYZcNUMX4Mjy9B3YpLu7F9g3kifVtWoGqpYAQdd3pO0HvWKQQ3uevphnK3+QqObPSY/RWxXhLGM
r3QS5Fi2aGGeDYl1u58LutwVOM6XQGe8c51X6whUQHB9cUXiH9wWweTc27+AHsv9RCf2G58R8vx5
yvJTmcxxeEiWydzSIlTklOE7Z3UoREEugLX/UZ9HA7TEhPxZ7BKt9+g5UAxEhsiKAaNyI+dteUvG
EarPSSm0vhOqEGitLPf9tVirxODSzhMAfWlyTFrUdSIIGr/gsu8QL+7BA6r77Q3HIUeVB6RhIzgc
41UCknDqvZi/uyF7GEKS7CgOTyLNuO3UQFKkCaFT+1BbhNPJul51R0XGVN/grpeSunJ0VrclW5J/
VI5tqGFKl2P3j6oRBl3tViYPeS4Bv3WizO6muCzzU8hbD29hxYHlB3x7NcTrIz/NPSrDzY/9fxAz
lF8S4n25w19hs2aJcB8eZeUeRRIDZ7RzGmAZNRKOPXFnAWRlIE5mNMkZe8K1Nk21WsFCQSw4YrEs
axOaPyPTD1/LlCIcI2aAQ5DAiXOdqGi5OkZzTLWyM+IMXhm6o9wAP/JdgckNrZvta21i3Mhqjt0O
xXEsGz+hyarznG34BVV3Nblz7NhytEAgQwIOOmYBinML3AojLJwCa/gCmHk3Ljo+WGPuSVr58rD6
ApddEHQKh3HIEORB5jRm9YywYFfTLu0gF6Vtt+9JC9Cg563rz7CJgA1KKVdQJKJS+gyHSIUVQX5t
qVGfeHjdW5YGSHAq0l9cG94JKfVuKN0IYoF3qgDrCnQojMB6/WoKfTHQJ4G9B/lqa95ygICzWNN9
Oin9qpke3N+WxkyMzdJzNb2VP5g0oqbnhFhbm45X7S9Y42HGatCOQfW/rPGu6AkELpOFjVkJj46X
dB6A3Y6RAFoJp8mhnpN5vo7R4JPzIu2CnV50SI8KMWogUQoYhQyavuFpR3UCU322JEkEl0D55KLJ
HadWlrqmkIc27TyJaz9JPd+xMcE8PHAzdEe5xAIoI+rOkyC2+FMs/asdCHuDpScWu+RMAAlI5+3B
VK1+hKmWfMU6CBo7QgbzkOLi3seM8a6vLQRwv7spEw98MH/UZMwHrtKQ15wF6MhCjNSydWX7LDBd
gTXTeYkhQU9PW+tWsGtglusyQUW8MxqHL8/5FpqfNbH2DbvMWHG5Two/r/DAprnPU7CwAAcN/tqy
ACiB9khbfKpxHYHmpZq2ooHqIMMxhOjwq7A6+v+0EsFkhZebbzY01XdLh83sPR3A6PdR9rI63kGj
shbyXzw6+Qu4wnjnVnuTKo13ZT/7qEb6J95NMoJ8ANQZQ4/mjbCXeJnL/lACAeOItRNO7dXiUfIs
ZLnRCc2I9qDhdWLuETEZqX2ekxSYIcYJOA3VW4GCShBOUAVEyM0B5Mre60LipMygLDrZ+38CveDr
JjA2t3Mun4IL3R7jht/jtERzMwqIqU+JTbtoT0Paxme8/CgroEckhmOdRxbtOmUoCMuGxnuHDif4
Gl9Xgm7Yp/QFuJW9tZpRUDxLOrAGqMDEdpImE5ZWMECX/3WRBDIWlZ0GxrRiybIuaO+6ZlEp/DsM
yhTW9B3OxykBU4qpG88o3xdAmuzdMIw5CLUFRimQgE58OUwyBmkMC9stPqzVxH8lHmQkEMIcXQG4
RdBLeDbcvW/Fz2gcWiwh7RW6hQnmq35cdthHZt1XPg3LW+cj8inhUNBUFoRpxeX8l6k4X49SSbiP
4W/uH7JkXfSecA6yTdo4IU3nl8zuBG093wEcHbP3oUx1fuviuTqaTB8HgpHtlM5zdAbMYb/nUmv1
4Qu4hvNQif1aouGZa9yQhh57UNzFB3OGs0YiiUYeUzm75Roo7+h+NT2BckhNE8xoCOHDHfihAmfA
9XR6mxDhkhziGZbIuwIxOTMu+4yzwwbObrolPNqSZ9xTSXpc0oX3B+YU6LKfKbyFKFKDScEmWFsd
O7rF9m++qGRa92Fdm6KqZqg4ijxb7zFOVtEdmmIiLlHL412C9Fhxwe90vGg2ZlS5H3vgQMcN0hrE
1YaWvhrq8uSsEWxY4BNL9dd3rPR71wLqBXrVSr5rDQ11h7aff649a/8pZyazT+VY5Oc5av34s7kw
fmbAuudrhWb/hQAW1cgHLjdztdUqpjpS4OmbloRF7kwajVBcp4Axa2DldDkYYghyUk2Yqkc+abbu
Sx+NYElyqjDKZix0OIYEcVb//AS+DVqhHFNq4mdEVwQWoDlY48RFeFJZ+R7BIogcO5SAfhchRTu/
l0x0/EIgBtEXSWWh0MjgtTrSpZyzs4ug8L3Leo/t9jJTGriWmk1xIEM6/+K+S/Q9nQZ15uDp0gMF
N7UcCWIZcIn3ie4utpiG9j8YWvTICBFoMOs5791X7zMuIKXIkm+nhfe7pNdK/R7ckgMQssmYjG+D
jLNth3uxjW459XY7rVmR9PdEp4m5In+SbDc4TwBMbbe8sPsWwXnhZciHPGkAkqgvJESVYEQ2B692
m5YpvdmUY3uWY6TA+bU92iCyLNlt2xb/V64COp1aJcBe9nHe9+0N0oQyaxKUsxwvOr7KY0W3RV4M
3vfk4CHhB8nusF3XKMyguoav9jieCQU7Ccoh9cDNUQS7fbcETy9q5BUFzUSqD4NztzWSF5h3FXxS
36AadAOuCgeMbBNK3CGr1H3E6+bJbpu5YrtYQc91SAHqfEHng53ugskE9y4y/vaWRCQ92DTA5lps
PK8e5ky56aTa8UfPB57O3XuJs1xncW7cji1iXc/BthHkcCqsWu1WgQ4ZQ/I23k9WjVAXpZtjFwmu
do+eSBWHmMwSOOrA6bijYcMIsBT4jZhVJ20OI9g9cDDCgHLii4jw9om243eSyyzZkRF5yVcvRVkd
46AA4njQfjD8AvX7B69mm+EfYMxYa8Dyv7JKWig/xml+KiSWDHcFxhFS52It2A79S/bRhlAUv3vM
J7AStylAN6jNZqTOUANkEUFYvkmmNp33Sg7ZI2jhsqxbH5Pu6nKQi1C4lNrXaETJcq7KPjY7InN1
24q50mB3I/XX9sv0ukox2N3iwSNf0nkq1a6NUfSguTMznvaQ42rrxzVDo6B9N+BSz5MnoL6kuIiO
2nyHhFbS/pVAT8i/HK0igN5O69fVdSw95Fun+VBnjmGHioAAS/YZ8AoLgCsVYgdMbwgnVBCATYVE
6dsVacvya1n05Xb8Ca2gTxM+GwZNlYCyZm0x2cOUzrTF/Q/w+Wiw/Y95cx0yCRirBzHWVej1j2Eb
whs+FHoBgPoA6KRAe30ol021TbvG8F2wfvDrVdDQPZO42kQDW5K4heiur0CXrxiZLnlsijeHwh92
JYr6V18O/TcNhZV1TuM5u02YfKN62sZc7nLXieKUl6v46BlbP8BIkbjpKVgVyM5M6+4w++DOBmyf
AeWmIXpe8gF6kU5VRdfEI6Y+gBqt++xFG32s61KtTxIZS2OTdEj0VR2pIgQ+FqO5raAtpwMToSsP
PQic1yUOHb/vqyprH1a7WmxhjyJHt570m8lfYj1VBLOChxX+lIhc7ie7zPyo87GNkSeRu+ipiA3p
z46UbLxNY8WnE7QVP545aCDZfzMUashHLH88RTO0hPkL6VbW74scz+SrWKBkaNLRA0cAEpjkvzZA
VOy+BGBjjq1DaM6DsGJ8hJ52EbAXgMx1v5UbdLx8GgsYamGQiN94GkL5u7VKgULKpf6PpgABKlBv
uMysnsafFz2PapgKTRT7xK76jBE9GNUQCJcjmrJ4vmx02ZCgi/CfToCQRsRARPIDB82nsLcxyzss
HbF75NiL88YDx53R2u3Ftsy+2GleIWrUy/Y6bDCwziextk1eAbkCo6Wz3yg70Z3yLD4qg6YIJNG0
vE3MsrXpqFlBPZQxJKAxGpQTNCdjOIXSmLH2bE0emMz7jwWjVtbAgcv0dSp81z1HDLY7DXMTE7c+
6ufi4DrPyH6MqXyDfqd9ZjO4bUj5gKQeJFhVf1em43IfxDD4BmxtcuQpprkadBB7kNFK8T9HuOb2
I4q+RcHrxm6HsoUbsJ8tqoTsx18L3VJ99H21XTYS+/yaz9nWg3KkViIjNeLJepLVYGSDsbYg0OIJ
tPc5wWgOIr9g4zf6swwZZjAAzURAqwmjZWjLuihW5ymQ9rrGgzGHoDP6uzBDegWVqh8Ax2zYTcYc
DBq5IOCN2qTLXqhm4U+YPDzphM7pf7DVWt+qJW8tZC+eQJqYrPIaYoqxumdc/Clh7WgbBWUmAD42
oHuI5nH1+1bP+sWwiD1bC2SvtXjDapdp0gLc6KuX2Pcg9yh0QJdOxfO8w7xh/q3QqvhaTAV6FBdv
NAdwZLa7zuTprxYuZpcBCMuHmjtITAC6OgwbKswpBuKBDldRLeUdJK5rsU9drKLaFzjXICStu48Y
oMSmJH4sz62AzWVddnnYDp6u1NV9aJmv56nowRBpQUsIlFJ6EWW6OEz5FPAqhzgA3StA3alGbiq7
gtYaXnDG3amViBJtWjyed81LciWTppB7Ldn6LfhsY2hYC32OsLT9RJIuBrktEvuW5331AGVA9JWh
i/hG4ou/+WFNphNKj3hYWBtcE1SFCrK1BnKxbVwnyLvy6XnumcPe95CK5K3SFKcCf3lyNHAHOhYx
2C50BEn0J44l/ydGMNMHjn0/II0+08+pUWtUxwWuwz0u8Uen7XCt+Jw8IkhgfRni0L/OcoxiSKP7
DfdE4bu5EVKXpx4zc7/rYX8FGRC+GvylUIrs1qIVBJGEITxDTQbHRDSXcdP2C82PRhgFmAHA33Qw
/dp9VZNlF6Dz9k8eQv/HkBw+Rn4uzHocNkw2NUhvWEnEqb+fQSu9oekEL9PFnb0tSkPpQH1/X1Cf
HsYQhZOuxvzJqIR+8H6ttnrC9T8ckQDjoaXXE6SZI3PjEXgG8FgyZT//nLHhMcH2w7cBsPRfjxHq
BwzqqgKnG5JrNf9cg0MC5fRty/jwwtqJqKFWG6mK/RrAWoJrC9ULfE2NarBtYO/HfDbbjo+x889m
XfgDWkloyXAmooc2hyysxlQu5LnLGH3BonHcQ5BqfAmAsB+feFXy915FJfApviM/MAmdYJTP5Kwb
vtININOgwb4Glkym1kIVGKrRrtTobwCNda7tvkdjEFcOlnR7H2fAV9CK8/gRcxSanNYTqFllSA6S
ACiofVpuyW1K5sTDJy1A6W8MOSzWsf/CbFLbeNjjVg1bt/VNDpKEIzgGvG0ARIZwZCNELGfajpb/
LdHpbOBTMzO8dS2E0I1zdHkq+pz91bnyH94xhWE6B7mKwBC7XnyagcfBLUb9PepWYZpco7mFYIJq
/R+uihabOorP4rrAytSeoTfPT8uIRrlgcXLBPJJdQG/6t8T0wu0wh7nkOCFkpoOqjhl6QKcLhT+g
WYNQtlWa35LzMNfIqFEvnqLSj8YPXxCtBngIc0i0TipsiIRct2X4yBwH2WsRu4TrVSLg/CDkRPu9
j7DkgW4euiZIqwYId0Ajpm6PHCiNHo9JPMssA/HSLGVwAIaQrdQIrDZgCa2s2u8s1rCPTBY9fY5m
VarWxI0z4E8PbSNHD4bYAj9F/9oJHcqBJqb4lbPV6bfE8ezDJgMcPEeGYeJsIzFfcx7pUM9RmiSn
Ng323VZo7Wo3p8jyFnmOrQ7U81xf4A5QXWXg0IIkPSuezSAxIm2uTLHtPYC0xkbl9G7TEe/SQqAg
vPWK8An5Zyp/YxJ4crMgPwIXPs/J+zSa4v/ymfYzhXX+Wg+Dg9qrn1L3WW2ejh8SKP5H3ooR+7oA
43gDqYW5axl3WI2qIChxEMfQA50z3jUj9tuyi9sK+9jNQH+BmQhNHtORruGaeUyg1wxNVHzB1MfJ
T+uHqdWG1T9mKltjcJc6gXcwtKSXLVvStcZlK9/YIO0h09mw1DRvl7NfxXjxJZ3fQjZFd1GVs2Iv
0iS0CG9ac2zRRJbABmzrmIW0SUy6TsvB/MVChGOHIDRT99mSa6hsDYP4rcs96AQnWn7LV5Z8BBh6
F4G32LNAe/jtsTLyd0CtG7BqIvinSjnIVnReWAjTdIoPoMArjssyZfsFqIqve8X1W95ScmW2IPku
C2p9LxyBULhngFtrsgKWAASQE2gM0pVhSInQbJhsmndAftMT9GfpGW5LRu5R4VZoo7vVPc1SiIub
9fQSEQWKMk/A1uxnWFoftsTy41DxHzhM8yQ0oorQTLdAa+6SLZQfhQSTvRvmfvjA/ZC+9QvkBEd8
3PS2FFidgEg1n2HyspbyXi6cZTu/rFC7ghU4uFyvn/PSKojMZLEfJ7wKsF8axkMWtZBtGeg13tcS
P8+AyT0MaCy+NXfzJepFdGtnKx4zA/5+o/4r6WV4Qi2NT1BmfsjN/3UJyVDEASxBq4vQybQRJTS9
mGmghKDgcr/1CIX9ONAWQso2jeMdnJ87c3I+z74ppDWgZbTC8ZNpHood5F+QbBbAfaNjBg0KNNEF
kN4rk4NG1mPUYwl3Ltly3iqsVTV4d7g9donRbyiXlO2SHM/s5Fgfn6SXwM1T8MXnFCtFMBJuUX0H
SdF/FZj17R3ZkoTuUFcqc5q7EaAAnePxc9u6tD9k5Za1Rxqr7DkKHQYNUoQfCE0CAK9nrOv/v/RH
FCNl744bBM7YictD9WtWKC4XP0DYeZW9jHgT7JjoHXOJR8OKs0/2K3cDdvCAE/2ypUDnM05Q4e4N
IOtXqMjGZyWB0yeFTfWZsIIiRiCJlsZvhDwN8JR4XRPJCojtHYrNUrB/nUh/9vkShlh4kObL/TAC
3ps3PJOzEEKORzQlpP0RcLXkLmcl/mvO5TDvt9CGzxK65H4HK25eHHTMYdqztek5uNgJcNDlesuc
Eo8SyoQbmQbZpFOn7iy6uH3E1PI04lUD7eGqHrEKiNUQNabq/mUTmXwXkScvwgv7RWk8XXoObqie
kwSbFY600zWPKvI5sL466Swy7bEcJS5oasrhDycW2PRclBaCEoJH0ay0h/wOqzw5Vtsm7OT0Sw/e
FBRy9VgVJr0Ha0fvh9YxjCGAf5DFybmHqWUAUwUUXGnsmCkWxU0EXLdqyiGJ1S6fwOg+Y54I4m9h
xXpNIshSX5WVSXkl0K2OexZ8+a8cuBrAkbBsgD4+KSHjcdCPAKvIk+Lgmehz3CR8/IVox3L81bV9
On/rZUZXbzc0qT1EJPShS1FXfxYdnEc15C2AGCWz37arOiw5FkO8PBudQ4RWhn78LrZs6m+l0rl4
hlp7fAfI6UfEw/2sTEbcRGQPGMRMv2gADgekTgjojCId30incNAkBJJ56mABICehcO8Wy11fYnUr
HpD9V0xzwFgzTQewMul1TeAXvZUR3wmIy7EWaDNrXltoaUDCJAHUVqlAROxBDEefvc3TaEeXJB7r
igpyz7QuuzvrPfplrh1ceZdOfSLf3IqXclqgpSeQxHxLvJHjhzbrnAO8cepbI3d3PGDfA7gQS0Bz
NRagR3kZ1x+bf1PhnNXlpn9kHRMXV6z3/QhrigylN+56PUOsBmBs10IT9hCkm19KCe0PgPkcxsdB
OyyCCVZ5UJSZx1rO7BJ2INGAE7swluZNtnj2VGKy/A1et3hGnHJ+Fw8S1Zpgg+2YtUGj63ejfI7Z
nN6XIhoQbptl25fq5gBTDGhRQUoOvXxfA+biw8BScswYdv1a7Aw/DAu8EZBshtu0AUUcsTP27aPi
HKEtA+Q9KEJPhVXQ3EsMvNNhzpDM6cV2o9jAfI342qPbSB22/UjZYU0U9UCJZ0jacAl6yt1pqn5K
fmkLYDkOcOQD56O+QM2AXr0VUUIbSFJwIU8mI1AJ8Jx/g80ewHmwaLWQxDs91Jj1hgSS1Z+NmCEW
2/qtrXYoZ30xvGDvjN8lSzE8dyDgskbxIP0LjSs7wTM2KUX/hO+ZsdMSMYgh5Vj1G0RmS3EZymi+
kGgk/8WdhDQ4ikqJjVRMKodYQOVVR1Nh2VuO7gSaPMZIcT+SnyOFHg7DVrVEZnpoleX9z1fu9TEa
SJnu+1F26VfnOUIFt+EHN6jWYc0bJF0Bcaon34cBrAckRnVsPHh17GeF8QHbzCY7eYqFnb2GvDO9
wOa04tdpIAU5LVm1IWlMVRopXHFCwX9hNsTUE6+AXjBMjQ7QLdcvLmvZXafG6LGExc2+jxQWBCDc
RguGPa77vq3ooyrUDlsNG9+nAYQDKDZuH9qV6YAsd6+ymobJJHVR5hl5GFhhKS54O4BMgqoMeygb
OCkCvvI9LD3ITPy47XtVfXuAHhMrP1B9hRs2C2HERLGh0kADuG3A8yJ4P/mhqF6wOsBOMGjDAoMk
pcVYoHFTNSApkGcLLBUrKbEm4BYrL7dHorh87lVMbiudWbWriMWd7PIumnZSRlvU9H5jJwBz62Mx
+BIgaCnFcl1GA42tgrJQQI68DA8A5vQXbhb/Otks/kqhDLpB4o7uOrDOMKipsTV9ryMgxAAlJlCH
Iqrm8AwL/hjhiZMXFytne8FoHt446TssTnIsxjbYfkWHXzBXFBj5IXACy4m8HdCJ1CT7xK/9SzTI
6QEQBWonbQuC7Z/UxFUDYg9ar5Z6cLKzJNimAsR9Sf/H0ZlsN4oEUfSLOIcxga1AsyXPdtkbju1y
MUOSDAl8fV/1trurXZYgMyLeezfKIY3mzq3b89R6zX6F4Hglo5M9luidB5nhG4voxMQmc1t8D5Ok
4tu2U2tYTBva0Y+S1subDVWCN94NQlrrDk1+wDZMVQiye6GduUqNv4I5raZfJBdUv7rBWAU8S5Xx
b65C9dtyDWliJWi9Tk9YVLdp70djR9TjMha+5FOiG99kjLjku7H4/SskMwhtZTDvLZ0Rz9RFRZTc
Lo0U247yzQNxhdneMe/tzpXr6L/9KhwuLKdKb3KRR7bPyHM/jy2Lk+Q2deJ3oQAfxrgIzfQwd8ly
56Re/l2GBi+iZ5uNvJvXCcvHpm9MfZvQmBhql7n377i0RxahaZW5B2FpzGvm2Fu7vsur5E16ueWc
VsXe0a3GdiePoRWq99rmk9hgTJyel4oxMUP0bH01KS9kBDLcepfdUj/W7ZDumrBE96N66FFaZvVM
bKB8Qk5iApD0rfsuEkXM2VqCgS8rbZont8J4DyWgaGJCj5gPpyy0JS2vZGwENV4+BcNK82f6peFu
UoZi06lHsdoRNLhlT23d/k0MYyIr3fmTtbEIsd0laxn5me5TAlQNUcl1rF/s0Df/WLjwvjqsp2gF
wnwbgqD5IeVknJmXq8c0zOzftuAVcgWJgi0JZPcdYGb25rVORmIf48h3li/G1U3D5NCNqdsc9CjM
fxlfE6P3XK6HUYpsp0fH3RWpQ0pmc7uH3036PTvWi5y+EaDyu7w33P1oLkymRMuxGlNGCxaCaKPs
z7qYrd82n8y/outy/Ld5Vn72feO+ZByj/AmpKqIWGeH9sfBMZ4cR0MNRIBjsxwzvmrPRZ92JSIE1
HAhzq7+4vJodjhFmz2ZpNDOaDfvxNjSP5IMGlQxfmTsjZPbB5D3X85zNO44nXjpr0O9QfOc/XaqT
HCuOw8nEZz6Pp6ko0Vb45sW5ayz9tbp5Bhc6mC++ZXUv4SSyZy9HeITAYC8HK8yrO9vAq3us0b9f
0E+zj5B09R16GTUQW576JmLQmR8Ca3b+9QIz8y4LRqaZNdOxU9UYs0fctp6/SSzzbDOT8d8W+A2H
4qaKWH0hZoT5wf0ohTHXUWGECf32jG2OODzX1nFggn/XsLUHNIH05n8ssBq9OGg6UT560q+evCDM
uHEhM7iUgO3E65aay7fEc3NHD2CqrWlUAl9nanCrqtoz+SppR15NxlFsquqBYOxDcpXLAdN+ivo/
jh+1nsgKI9IhaJZB0tMDz/jSUYcKwdW/mDMGhnQ4uvVYq3ikl/rI3Sl8t7M6hLfRK1gbob2+VFDi
p5NRGO5RySrTb5XHw7oHwzXd9cnAvZ2HYLnjrNcr4YJ0+mdhsN3R/9knjoY03eC2L5+lZ/kEraQT
MI2sEu8yVUN7qAodPFS66fcVieaYYLl1rVcvNSOUgqE+BBplbDHsSZ6GsAiGSCUdIhhNOTnNXSlp
2aLVH3yT6MEkRZRaKvxjLknZb7zOHv61dVa8ysHP6w1yZt08YEAIDrcQ2CH1kmzZ+lmuX0NcROQf
E9E/1SXewXMb9MFjKww2OddreOTne/s+COWj1H6db50A5/PIniKULAxkNy9PNKet7DYjYeKrnGrr
kK+D+zhob8E2Y5rGi1lOoRGvtueskaIgARqY+Rqppshadrp35JYLjsB/Xo4stiF64H+CHQxfWtID
cjPMjhPcnCzBA2GB5X0WYXKyggR7YoXt9stRKcap3nCoyhJzfFZGv8A3KFv70rBjgcaVvzJoktRW
QwRciMBRV08yiDOnFqdwXp0fO12WJ+IM5KdkJdn6MSfv3Tzk6SbgRGG+MhN0IpfF7uAUfOn8YhKc
eZwCtzLjvF4IoatqnXVE/Ds9W17qvTZ906LJs/WIPwx/oRhk9Z2PpbFrEJeyzUSRtu/tJrwpgn71
KUKHDyst1t+yt9tLnmT+pZ11wUZJMHVLzADaBWxASOt1aBnUp5Pt/SuMqm9OgTk7WBKIcyYbklQt
afmSFJ9bSfZ8pwSdL6VX9BeW9zhyQ7CAV4qAAOUaiw5UEytigvIqSnIHm8Txp+VI8FUck9Rth0Pa
kwXfLo3nUw16LiPiNOMtRd9VuOwae5zWLfONBlKeXljfW3PqnrJaNduEkGpyDdjn051LHkp1b2RO
sWNhWHEKCOQQVKrS9WSljCPNlfmSGmS9G9Tq/RbCDqkMnWRM4qqp/H0hzVvQ2ZgQOsKVStxi2KaJ
lHgBQSTD4fMcHfDK3Ej1wK2xMlu7aNuf608x4mKILC7wmAz+wBtT5tneAl6FiszpxtJMoD3ToRnZ
rIfbopD35F0qaBiy5vCchi5Ew2vNGrNFY+dUNJAJIgKm2Nb533lmnLUh3tHeDiCulCHumLlYHopQ
6+vg5RW2T4ug7qHggPUjPSfwBODmtGnkmJVE/lvW+eiJvL/aUz68ZhlvL8N7rEill5FQhyHanjVD
/GEvV4v1AkQLgqhaMucVbmyUj75bxmNXj3eCW3Nb9GRSDktNk7StG6FRISXaJZ+LJa6G73vWlnJu
fFuYw0vqCwvmhEdabdoXfpk6mNEca4m6wJqumua1v65zMg9Pnrdaj5UIA30YMJPtzUHLfDeko4nB
iCiI82R7ivfE9diIGDl5J8b70i+BX48Bbro9UOdcx4GbT+N+Sbx27+S19QGSpil2WndWclf6lv1i
qKL9lOxoes4gQ/xkaeN5h6nq/GeWat28juQ2w4MhbePJnArz26KfQ8XAz2RvlTB89EM9fbACHAoB
14C2NiN1OebaME/qXcgbYkfdxKph8A/G3EaZCkGQqLClVjGN7E4PYnwdrVafVgoA7KxCqy01R3At
7AkNHQHHPbqDM/Nb14HLXAkjJqPSmaxjh3ste0zcOl8PjulbjB3NFhxDA+M8b+0dfjy/4XLNiuUe
ndY52ZwD5tYog5LKb7SGiyewF5ySNWQ/Ad5OcRfglw3igClEsV2IJl8GJQdNmgZGydYYQcNsyPVY
7XevCLi8T33Yk8+ACNTtRjatYfwAtwzzwZqTKlrT5raAgAZ1OOeDhdySlM73UtRabTxrMn9abAcq
1lqRpPCcprvOSUhF5sILktBlWfNnuriDNoNTEoLhMHfLja+k/4ccgBg2A3rFE8msH0ZAbFAqVXcv
TMsBwiRIjRv4NsY4qKyu3LRcHNmuG8xhP2G/aLDlDOl+tDRNVWBadEAuFOcyTniTnvD72fRNXZpX
J9KH3Ciu2ak972gy7qw2ZRfq1Bnqr8yn9AXDWHlvLhIgSuWXDgR0U9zPFklS1pmK//tjMhE700/V
E2wEpqMJ7ktzoxIDd0LNpiimGFoUWyMNmvuQf/nCcKz8Z3DDHBt76edtOODKRNS3yiqStmwPjpBQ
ELECyhdgSe5LI1XwXPrj3GNTtcp3mFS1sWGoTiOUDnx+Ixs371NccWnsZJ19IfPuP/Up5BIu/JC7
25d28JmAwPkzgQ/86YYmfCnVwBim0bjljTQeDbc4r+RLd12xkkkEe+X3h4QYp3kYlOivwdTqhhzS
LB47vZaaOalIdplFMHYz4+JC287w+zE06dmFtsmJ67r9xikck8gdWc163yy9P+N8cj0HSaRLDs08
W9B33KRHsr5Nf5kjMP2daVCbOJWM5jYzxvyF62A0H7kTsWHhpwu3lBptyZ3gODVOGzln70bm9W6E
Vt3fd2nx7YrEyNEMQg2HQnCabw2WWDCeIiEpis2CM8zmL0fspNu4Sanno5to3D8GCuQlB6NQRoPb
kdyU9M9/A0S972Syx203i0rcj52l652LywjLeDN3D8Lxgw86p6p+Hw3De0kAkM0PYrRLKnmHE5pQ
aQgXw+kTrBCqk271h5W7zjYDaAbmIg3YVhwswX2Lrfq+cpV5dpNO3uUkwE4EFMwMyaIw71RrO48z
9eoTTw7IwnlWtk9DamRnv/Dnz8ZnGoPlnUtsX5cJVrgByR5BpJpuyywM8xZS8sPsyiQmI1zcEs9I
m9WfHhkti+VitqqucZs5GYWIU3P3L9VwXou86zaltnz3FJTUExxaIQnhvFMTCBHfLe4n1bWUrE1F
eI63hP8kM+Zqu2qHYot8bb1bGU7+dm3T/jSNmf1VGGq/JefgxR+W4Q/cA1KBo2qfu8Ru7726zfII
m7hgTUyTE7KxejW8YuPzzkDx2qcgy0BMgClmwzuGbgxhLNWyYuTf4cVk/JCcfRD5CBsjCbMoTf2/
lqQ53YTayugDbNwr2dDY75ptd/+0v9jqPStUAXxvDPHmtIUm+hKCFdnroQ/qeEpC2AATM6FYuGq9
WxKLiwgiBRsnhvRZOi3zxmHZYtabfhoqZ3gas9jCYrbeKzvzx63H/VYQi65nF1RSmnzDOE6e/JkD
vsut7OJAL2juOzn5c6SZRE1Lva/sXJKSVFUbtaZs/GeTSuUFGw4CExI/Kf4eYp2A/SW5SeRQeF5s
6s4on7FJj1ezK2Zjt7o36Z22MAAAxcpnAGFqab/kmKGqkd2G/dVgDq1iJrT8IAOUFVHmcFDLttZ6
xTFRD9YX1N7przLS2d3aZkbKoDE9XE94lJaXnuHJFGFLZKiehpN6JjNeYfguafriMl3sIsacEiL0
sx7UiT2f2gKFKPP8zQBuQGzMoWYnnpMENwCBUzqPOQwjsYdIJm9lBgyubZtppuG+XY7ynNbM8+0q
tD/T0UXIswcE8O2Q+tMR13JoRbKeIU1VeYeD1GZueeq8uT4LL6SCSYqyTCPbImkL+GQR+xp9FFlT
2nayLXxTYK1c0jb2KstDFc1szp1pWGJE6Qp/IzMVJOYmU1dmbOuzLPE/cDwB/GLk4YKTCJcJd03d
No8OTt79bPX1q0zz8i/iyPQj3DWBfjYHH2NPYHMT1k3zyOVjP2JOLXZ+Z9ifsk4kg/l1cqnDbSTQ
mPARXtTC45PY6qVszG02Ykq6AcFQ1ZACRXsts1rLC3ENc0OnMb1I4gz1McTnc0l8Pf3RNW65LXxG
jTcOgeFcjqbJGLI0kyGaSOER1pG35IJn9/9AKiZBZNhsfWzYcHQI1TAzK/QIsNuQiBBMJq9EDRPV
r7PWhkfdbQxPK/yDk+t56gF9lTGEvnneN4XSAbWsaJ7nOfD7DYRmde2S1bPvYcz7byjB8JHcQD3n
iGckttYq+DQFPpLIqxq1Fz6wN8azcmi2lu7FVnvauLfx1KyRVzbrmzUUBTK206xnQmzBsIUaZRdX
PhVaAEHG2bymvVsiW0CGuEjmg/d56FAMhMxp5I5id/nXr+QjEXbW4bH3RmOJ+nYC40kUmRG3bshH
eGkv8qtXM2Q9dynkbmam9Q+BCOVgKTY7AsDMPpl8DLrF0jAUe+QfvNUr78YriTzv1y1sR53SrCrM
p6URudwFjkXUcsGKCX9SCT/mowSNwtEoZGyLVXe3nE1xdIki2vS6ZX+fitF/F+lsfHCYj9t8XO27
oUztIRpVb1/8Atlsv7SEfqOM/uCGBJpV9jm5BvuM07HOhw2Of+I+Q2n44X4lRXzkwWIkk/eA0KLc
4KWPJsIUFYMwF+wSYmbC5jpntAjOqiaccftoDUHFDgoVDXXSPTidx93aZbOmKgN0LuKE2GOwCxrm
PBgyvPpYuXVqYUzUWXOsnTW4kV+mM0orY7pSifLszD6xndSuFnpoP4txYgZXvAIJZvhkOFvNwNZ1
UQpYN7a9PLmuCuW2NyaCrpnbBb+WlbP3ZEytlgm7bQhnn1gCzVgtvW5jKEK6A0SBYSjShuXf9ShW
fVwVffYq8aVnp5yAZbnrMje/EVpGPCDAxI2tbTfB+MzboO4ww4+AvDoeCZpW+07S6fqbHm9M8t31
1STOaNnAAwg9jiXPSzoEPzSzvKx1Er7kqscsiqIxjgTiRPY1ejc461xRFd/kM3TtMZt/8ry3sgPK
uvmRJoupDsnEYbodkV3RLqbK/Af6iZOi8lKA7V7/4bs+NlCGTBiYPIQFkBVhvme2Wv2tGime6k6E
vwBoC/9gMj7boro1ZMs6ZYAUwt5xHQNvuKyLGTyTl+xhLubN22qO8kuFgux+oIoQ46rLgpVFOvW9
16VqZ5lOQAW9jGCLw8yyD6Liv35RPHDv/NoFFf5s4LBwV6iDdOHttsC9di36EOsIfv9ru9gVBry+
ZvJFyssJCZrL8bXm+8UPi/sY869qMFfMZlF/h3WakHTGTOhDtPKMv8Gk/VPF9GXrOCF+KzBOOa4a
Uasd0A0Ceh01OP12WPnOpfPTYGeufrhuJ25VDj4nex8zYXxiuWOkVyAm3vSuB25B0v1yeGyd8pvu
fvhL60y0yF+DHVki4utBuz5NQZa8aBeEG8XhcuFrTMGZTn+W2p3xfw6lir3eGu4zFO9na+irvd1h
pAqmud8tFYiIkbq6p50+6FwwRtDedgiVeZ8htzcyd3boUM7ZVY6zYSYJ07gsSOr3DFzAfMkK7AV7
Xd7XnrslVdvKxjxjwJDauhwDZxUaT7mPZEQg5qUlB39su2rZpso+gAZkyLlwid4czaJIP4vEaCNC
7fluvLWV3uC8+n2xnSus3kyZ9zz5MbR5IKrJe90ml9TTH43NJrYm68O93xgdIecAVOnA18qR+50x
mN12bvrLxNCIVeoHRy8vIZbkawturf5S5Q203qSv1Km/s5NV5Ni4qdFWwO4EXXgKfCe9JkH5k/iI
Jzw0x8Gd31vcltvBK75q3tKdgfa16RfvyiDsk+xyskGPL8E/lfhsk/4qksFGnxEF7URSHGviUxvP
kXtdBCH+NCi2ibDjsEwekSoAeJUHDRdsI1z863WSpJQj8hOT7IrSirzC12jdKsh2L7KEnDfm8pPZ
22MUyOoX+Q/NWTX9R+iiPnM6bBnQ4AmaM45bkFaEivxl1/Sk4BaK6NVdMKtRb0a6mipEZW++aFU/
5L57aXV1V3vFxc1S7nA7feVZmrALue0ObPhB4CPap5XCNJ4ZiEa4Pg9t2W8N7potoYjiMA2E6LAc
vTlTjciPSh/jlG15ATEb1sUEgKvFtGdVITbUm5OvnH8AHmmGkKOO5yD5IyziUeOQXsA6mW9Typ5f
YlL/msQt7lY8d4+B9AuKiPbDcvm/bsgI7kbOFw1T4k4EGC5CD76lv/AUKf2Bj96JnVz8tVv/ZfI9
54GKCwA04biYvqneCJLmljBR5gyRf9DHpSeUn+yOM8bbhk6p7yqLwQC4ABYIzXwaxkTuD/TEcpyW
oIyo1XcYifd48MlWUJBFXZ/WGPeaitkkLY4Zzr+WvX5xu2AInovXED3ppIuWCVVgYgvy3+sAh5ih
Kzo1Vc6PxAzQUiRj2qzK2vPcSCojCtFNlwpzi7Ftp8bwrVzyZC+xxUAGZFFTG3ofA6twU8pp5HSG
rROuTd5qzPQwRMieU9WrVk+RwBFlLXjUa9IMlsn9ahjOT1HMf5pp7PZkXo5BCncvHZ4c8Ihbvutn
i8nNbvCJsLsdnu98fWJuq8gCQJoGCrxZqupNZSH2zknfz6L+8bT8V4cL8Yo1hdaVHPU07OaSmR2V
w3eD1TPqLMRSh06AmI/7q8P8n204hJwq7z4soOglcEvP5AcfDFs3ezMN79LGTvd+UA5YtwpjR8Ym
ONYYo6OZjTmWL1GJuk/aMHvPlDUhazhpCKepojLT+BzIJeE7sfBcNZ51pAXGs2SU51wUhPqSrtuS
46gP9aTNmCgwigk5uzNtRL4NixkaAKIDBJnxQhSPD7cpoX2Hj4SVKE1s6CeNDO5zf6DArt/JRp5q
5hIbb2nOU7c88NmNUV2uFzF6X54WW6eZ/i1VcOLqtnDk84P9gvymyViILFQd8wzoo0fscOPBO2T2
W8aewfE5iLclUffgLdpjbTEm9PL3lkzcnlKA0Ri6YEwy8ezZzgEzBcLGbX/lEiY3l1UzbhZcYJA8
b/+sbY+D58QGYsNnlnj+dbDdOvIbUhTrGD4EGZzVdjD3loHs1TiCUFvd/elZJRytqi+Pdecaz8kN
LQQMLOTF7hykRD2iExEzco31FKDVbOhvyXSLMcZIycxSOk8McMCMOlUSg9+kIOmr8AUTyVUzto3I
5/gHi8DDxiBLeVYlDCY58cpiSt+XVYmmVzyY6The8KxNMfEc2IcAQJwpfEHM+2aSfMOw9/emAA3Q
LtkblbEgTsRvW+X3yAV3QcqSGUG+BJiYG2EHg7/BoDJog3drcv6N/UQZRcHfmmtwWKaBGRQacRwA
lsKCaDwUoH137aidHd7/OyS/AfRVcoF6cSzpezbhAMXeriYJG4BUW52qlz5bH/lakNvLAuB4AjWR
JN5F3EAhrjNdBuGeQZL+GwBP7IHNUwVKCuSp/w7H7N65sRb7QOB8mNBLl8ZYN4A595ZSzw5BJk/p
F0vaG3HjFuBTsG84FD4xHmcuxd6GIWdRzs6MSlCFh6jroN+bY+HeLzpNnrUM9SYXZbWz0+pol0l1
TnK8p7XZQKXAO5EpXmpvHM5MJ5lHpYTvQ6/xdxjz3uiNsz1O6utIsCrSCbWlnpwfF/AL57+BdowF
pmA6tcmdHCkFD1ikTG3Hptd9Lfn43lVQevBy7EEQOLH0PPFIJElu+IOndhy5kMCafAPIZ6xX+5Gt
5pdRzs7O4hXcOb7T0TZU9qYGPHKaV6Z7XM4pfjer42JoBtCqgWedsD5bzNzagsBg9maE8r5UinSN
iV6m1z/FaO9Co4HjRo6wh4sRYZl5zZWFt7/iY0hXv4m7xJrvPRgqmwWKBUGp5TzlnK+qHO9r2/4s
sNI6aQtwC3r5Rurx1YTmsNGePJNnJzkyzi9WIo5YlJ6mHjK6WZIKrpQVS7zJkWvrNy9M72AAYVgw
7WvJqxMLo/XpoNwQ8gr9E57Ic513b0lWe2hcXuxh+9qtSKi7EpBaLEgPZTKlaK4yhu7Or4eXLqqq
8oO5RHG0pfnhOemXOwWRRTTikbHsp5pXzFxpArAOtxfon7EWHLMoKckS+jtfY7QgB4wpypyDAzsg
5Ts5ZP1luja06CRjjwgO3vOKB25b1717XicqrrFrbrCuYnkEojqD1Gncz1UN5rVKBwhk3GxbJyz+
mVL+iHw8JLN/F8wij1rw9JSqZkovXHKYSRxEhcHaKmaAMzYews2VHJZIBuLi2e7EKoj+dV3ddds6
aty4QtXxGLhPK6PgyAPSKXDxQiFju5TlkFUnMVyfh4nNpdWois+5gN/IaOt7luEBSCmSEamBKyTk
aZuX5VuDxYAKtg3i3rvRI5fafLJmKpak4GtqLXnx/emJgWbywnl4KSoBpYT9KjkqJLoEr7xZZ/xt
VxmcNf6iTeiubcTWIbXFY4hlsOmX2J/1Nc/xr4/TAZ1mH2AMDkMiwPjV2nMqib3nyzIeUNDaDRg+
5MES3HQBLYS2mI+lQUrbty57C8LgpG/Aa7dw/nj4ruJiXv/ywvGLF8Z8mmvoFn0aAn2lIG6yLIlz
Gb5iC7a2zuBfGReyyGOaueBuFqvZfq97llE4Y8dSMtrB/UD49pD5tX3UZfnklJb5QIsNXjSv8928
OBq+jUzfB7lcjLC8M+V4BPS/H9iA8OHkwXwtrQHIwxBmBzNfm5gBhIPYlr3BryXeldJUTGG/JU36
TDLnwvO87PD+vLWw+iNbB7g2p+K1rOW0C+qQcqhfrXsumm3gZ5Jtu7WkGBF3lB0fGTvnw9k8GNSC
wuN9ysvfdVlfGddbWzhmP5nJs9v15jMGAUl3IH6nAXIoCnEHRc/IYg055Wj68xOuekQ/3/h/vfaJ
cJezNTELHS0ZSCbomGPK9Iqz/VnW6W4iRvJgCH4Yj+fOtFsq0CYJd0Vh9VHZz988Up/jLWWtu++i
xoFUhL/ZVMx4Nv0QD0zxKryxiVbHeWMIqUC64rIMUjzklWHiagvz+8kGS2gXdfcEKQaa/S3IKOBh
Tl57DVLXo/CwMMyr8VAg0eBgMZNTKtvfubU0dlCTtSRZ2F5rIwm2FZMn7Mv91QFzgILiPFdh8bYA
8hVVMe/AUXEF5OFeuwPa/3ApTSOeGa7jvsKrERjm37HPx3hgShAhht5pgZqXGQBVsrckuB3QWNRj
DNogjDDMJOS2UfhUdVQBqrbFQqqYxwihYHT3jUxgZWsGWo4CGhw+kM1wt43AD6zxtdF9+t9Be5sm
J83ZRnDY6Lx2NqPSDFAb74Mj8+Smzh/HCGlXjLvOquMlyfainE+t5FEzMhsX6vJoEuQglzCSfkSR
31iakcTkocT3zTjcJRqPWN2Y1OjUraahnvCMVgfYRSXcFusa8EO33VT3ceOLexFMrwUf6rVNxI/0
+79Dgy2nwOVQpzf7H1PPXIKnHToBadhoJcMMoDekg6lypVdHQT1W+7QIfOzzeRWRfbc2apWICo7v
fzWe/T0U42tw6wsyBrERogQBtUkC4hsrk+w30/o1cOPCrGIZ9veNJV+kZb1gecjjGerEkLENYjUx
lK2ESe5pEH8d/EMjbvdNkwecBNS2VIXkXajisgCNuZnX35ZB9cZZMAtO4YzbfXkLAMJhXQ3+9qYV
N1TDsOZmpvCQlA6jsxzLioeFByXBker27HZghjm5QObcDL2uVXiEYRXe18r50xWU/ols3y3FfmCk
QmiQIydCA6OZoVTNEauHZ115GH2y5YnU+QGF56R7+3O8pWZ93zoPtvUlgT1tHKPfWymxfGYNdtTk
OP9SE3tkIClI5lkclMVq0TWkAgW1wnFMf5/6ZxaoXslhbtnsg/zp4mxKDAFlxtNPuc1OMWM+Gwqr
6pA4X2FCw8DQWVPHWxc4AVe2Ee3nCtBlE3RxUszvSvn7bJXs3PFeiYMPWx10aZyt9rFc2KYUaJyn
1kjDIFz5SOJ9iLsuOKmsOxbap+VqBC1+aFySqfyZ6/6Cv5eGnS8KUbPZjol91pMKI4Lv6XaeLFYr
sAciC70as579VYnuhW7ifqhCBuyTc0e8K9+jRFTxBFB2ZwTGL9VxEM+4XG7Q/ioikBZNviz3HmsV
9mt9w4v03snqS0hSAkQ6mRS2SMv7dcYXWHrqx/HLF8SG5BaD47hkxhmI76AjnWNOC25kTdUNbMCI
+EhZybDcpWHhHawsHWLlTjiLe/ttDeez2eCc9krzK0zr56krjsp3+e0a45Bm4i1xEiIKFRxuTd1H
yIQp9g3/MCwtU+86dltMKyldXaQY/Tdz+1gr9yVRy3rKnSJu0uIB/XxHVmC4OHnxQK6CDyv40zbD
O2gIyEaseyBI3m7sqTsbzFdz0OW0bDjM4Vx0UJDFsXUNCpWyOS7K/GOvIYPoxPk7JrWMVUDktK5N
9djTSDBhGU6ebK6hp9+GcXlzyNvHHkc67037z8cyH7mB/1Ky7WUwWCKHiIZcsObvyCyAGm5ocd+c
p1MBaZu5WJEccuG/2aPa+tb4OIR4JDJiQ+MtYjcIStRu0q86B6ft14ycnUr9yLpExXUA/za5OX0m
ZY0ERFCFlQdk1ESQHmTopqeFVXPkwRaWmgKTDrKFZYfWu12kXzpfyF9kwxHA1BTPXlUe4Zay7XPt
H4gXvpiKTCfVVQRUkPq0veVXm15GyCx/stFgehO24Q2IZB2ypHJJ2C/DroDGgIugnrnx56959fh6
XdvCiGLtZGt5nDLWJ1sVSDBlM43+AsygM8hwVsRYQnQjEQBwDd5ZJ6sodwgMCrHSOzMHKW79BnCc
neqLkweF5UFCBD5xmHd7HzDPDss/3stsEbsWc1vcW+ZVt/XeWA3W9iT3ymQG6dvLuz+R2q387lo3
GGkqs6K0d+0XP+DdI23FtTBU93NussUp99Quc/C+dlXFh7Wi13ucoxulsBDaQ/cR8i0yCvb5C/2/
ewpQATdz+xjY6yv7aNitFzZ/UXTYPaKWp4zYw3MVBH/qxX3uHPFP2PJjyIBwQ9x5qhYYKa2pqah8
me8DmQ4Xl1k8ecYpOZRpqaJlMJGAS/yg/3F0HsuRIgsU/SIigMQk2/JWKqOS2xBSS8J7SMzXz2F2
Lzpe9LSkEmRec27EzNRTPJ/AiW6rhZGJYTfCc9tNk330IFyvjMg/ZnoFH7gHHxHXM9eur05e1RJ7
7bBpKkXaMXfhPOli4LhNkWxN/mATdA77TxVvvyi6xR1slwjj+klREoGWiqIzxg02MFCKhWWWIyNt
XveJ/3HUfKgvnKFJqLbtPqgqsYnL5jXQqpjkdbzs28hackXmLkphyaKredInW0fXgQIMwLPdF0FL
fa35NjwhbqRFV3oggHdk+pV5oGQlW+fuYfPce7O3F0aej29dzGYHMYloa7ihwYCF4p1qVNm/IJWU
UMwx1G+2xSirHhNKqdsmAuOaDXiMFdw2zY53PK3rrSTTw7+jfnCBLL4Z4IJTA8KVH/zgt6vAYMZw
KKK/jMnxdRRb3i3Akv5MwSn8Q1chomMQypy0hLsLiX5nR4dxhhBX7mGQLD0ATrFvUAyJLjiYjBTM
Of9y7dqzhVLuTcUnQHchthp0L6gcgmkuQtvamaUbcYs02j3R4WpHz2eCMMf7MbD69FBmuVkuVQ5m
o3Gd4lU5xbeyLXkYYq51FCN48vsRrD+VddNJA6HnccjwnE3LJAcCHhURi600+CyUpYXXvHewcs5j
5rfXyc7tH5P8RDKD8PV1r8O2KIT46ydJWBhUDTsxgilh3Z7WWRv8+DrVpzg0n0pMfpYkPL70eb+K
v8ANqY3PodMfumrcqDDQ0x3CDhHdAusbCTxKV4bMHr0n1I9SIsISgDqmu/Q/zMpqt0UXwQBC6L+k
aREvOy209hIk/9ISsbMiMgHF3B/4xtkspIF8pZEhMEeLvFwBT15LcmNHmbK4RKrzM3BkD0tebQGd
v3demK175d26vopegrS4eH6urrUJdLOOFI+rXL57eU/RwNUIpen1B7Tr/2/2DRg2oVZ15sHlAxnY
SKFt9EJ8I/hc7IESfDoxVsToBJ3nJRNP9YIPQXnm1sFUXjewgwdcgZhUzGVJjZsgG84TqGrK6lKd
wmCencpKrmtW5jrp0owsb215mbPSB1Rww2y6u+DBv0xd/jwCQrOAFkSeOiEJbqcSyTccwOyZEQXG
+EpS5GxEHXsk2jCAKhXdWmuMDlEoRzSDSWpow3Mu7WrZtVIt3MG4l5ArMlzCk2vOmryBM5na6cmy
4FxotsPmnuLVYgBVXWdGsI+bYBu4XveFm6kt+lEQf2EICIYgIS0BD8QddgbXxeVEcpCJl+TJC5OX
vEOeStC/LC+6EKCrDlwvxEFR+8F9iXgiG8Ifnw0G17Zd3TmsL80/cxFXzgk+wrjzGotv0Vgne0eb
jyJaAKorNOhFSGQzTpTBJtbtf4IzvF+Q+HAb8gBNCLHJEcbFBBm7TJxqvHeK9I/RDNmOjGnSfXEK
nStrI+rE0nW5hm9zD3so6VhP2xVoNNrWloDyRgp6boh6zY/5bqN9rUjbeLT/ILZFhGU/Y9sflkky
xGuVg+KCgkMrxxSHfNBdXgqk52ghI6rPSz1wxp7BWLI7wmAwVuVAEEunyR3wzodkSqWZfiK9OwCx
zcVJWF+yauQsxjX9yFCvWmq5r/yTuXt5Zn0gCaXumjuH9ch6Rh/gezNvSTm0oO+ZgErsI/zBbjai
XGPAZEx3LGNtfWUcSO+v2fMwSPeaX8Cl30k/0vqcjzVm+uoBPqDYl6wi4Bhr0uNHtzMS2s/8jgGy
iuYq/zgMHSNcafOmYjgbAI8Nb5MnQEVWOn0U2HxDROIeldld0KVotu7AY0DLpLcmnZmsQUKNe7st
m6sN5OZVWsYJ+wcNormaYJNXZUO5eHLKiESNTF8GXnRgIpzvXJavE3Q27LcQgA95JVhN9kH6A5tx
o/+miUjb+KSx4FWUzen/fElcyfKE6tEuhWvNaC7QlLV/GXT9l/0pk8wp8VhgSFjnmfVtaZ7BUYuq
Fr2xP4dYV1x2FzB7P0Qd7J2FH7FO0nELd+RsWP34qScFFazc6vehB/Y8YEIQCmZrLVs6rvxKU3ww
lVgScc92nmmmGzHYH3GCDhQhsmFLV17/a9ka0wqp8Dd1EGYnrzZvKX0L0nLtluwAcJPR3/rmsHWD
AlpRQcDXrY5GpcfkAPmTRmtWtGk+8tqLVgB3TxCCm0vSEDIc+79elB+5zwGQClSZUHzy4j5EceMD
a4MTXnRZ8mr3Y0+YtfpzJfjCajS8Nfbarg+r9qL74qWReC605lENtZm96nZ/OKo9EjzGZr5SoR1w
jA7UJRJCnPNqgMYgC1oZwfz/bxMaDtTUYsLfJtEskn5h8SLoQV/iWFT9os4ji54Vmv4mM8Y2WyrP
lcCinMa+o9uSsKxEZp01MqTRagoL/w04SUgkxWfiFlRiEaHYW06ldqlhpo/YhJi3pXYi9wENrejI
hZIel0P3bWHxHGt2RALMlVVH3sYbO4MqdaUnB6+E0oAUqJVYY0brLFVl/AnU9rsNquKDiscDPOTF
a8yH1LuV4yDkQ7rTlvP0GTtMzo2S/JJE5xvexS9p8nxJzbb/Cj0nXkYZ9oSp8o+IQtzCSRKNM3zJ
lnHQvPJNIC5ckdF1GU9YMd8QL10W0Z7bkXuXRz9yDwedOH4ZDGudIVi4I2nyD3fYqPk9tJutzQFu
7uKRqkg6KIUTbUfA6t2EYtlAEcODhoLKNU5k9I+1MjxRWCrfJFO5B7pG6qa3eXDOoNpSGDP5l/pk
jC9ZVBBJ93teh4XJ+5J66UKZfs/UAJ06R6dk4TDjcPNJ1KzMSaMvpjnaIghoTmQJAnZWtnLlVA2H
BnNQOzow/g5IAS2GdIwPIa2GQ9kh6lAkBDiljTyx+rZdk95SR/batCen5rDLemDMIaa0d+0cTBLc
DHY6GKBNUbovpuLATMdr2hpJP7PYq47EjEAkqkfvYAy2wwhU7ezZGWaT1p2qLawczPSkQzogF+/I
LbSe/kRuMP03da59qjsD+VR0Ys/TBzeJWDABF7OlduWTfl6QTKkfys+0G6tKHOva0XtwJZiegrjw
wPCFY2Qux1j1Z2cAEIcvDSdAlfk/v7Cmo+km8A7agPKOIeObr+ppmVtZTTnPyZ+jUkx4OyiyC2UU
itmaEuSKZ1TjgxsUKdjaIwpNVo2dI+JxaN1JeamT2uKIHc5kI6kNib7ONSiR2AzE6Hk+Grq69bZy
Hy1A3COdVR0Za+KNMBAKxG6tgk1IxO1sAhPajGGMXG2zp8qHGKe3dMkbIhqtReSSuGRYYJvzYSMZ
olq+ShLUzuR1tGr6s0H5nne0Fa7GCXg1RZ0HH1ZjDZXHWNk5rmpF4h/5A1JFJbN9oHPaiPSaP2eJ
AP2u58AacdMv3fYr5fhO+wX7F9yVnEWj2EMMDrJXCMmUwTytevijaSxKRWphOdiMSVdR/za1FMXp
VIz2F/aHQf2KCLfhVThYhabfYS4Jiu0C08uxPkFWqjUxpfKga3JY5UTbVq7r0NM2SeZGuUNSdzC+
pcuubpkDOoI+0vRnoMjszWnjyNGNyBO8QeOvE1RyuZMReV65TC+BsPcKwmWNnR/ria4dBP0PQ6tr
LirMenwUZDgWVkO3qq0BffC4eSILo51Y//EuQE+yL6lzhStJsf5CeuJ53DLbuxNT86WxQ4eSJaNt
N3DcCvmL/Hqqt4xj+ZgYOetort2uVagRHhu4OMFuqTdRDrNstLvonbfkt9mH9a4ia7nJKgJKfEXL
RFhvNCTKJ2oj2ZkfI3sbbkoFpiBYAm/LXgE8wN/vQzKGpXXlsBVe6J8cwyZin0o0F9vMmSoiPAud
APxcC1YBEyB/k3YIYCVOH5jP0c/EbsiSlkp4mNHvHOXwrcGisGEa0ROYJAwfil7xE8ErNmqwxjeD
TO0NdX6e6RqjmxWne6KadDmTaqJ1NwxXUDve3ncTfF4ZBg+ty85dafyBA+2OEhbCJm6ZqQWig/pn
DsD1TJfxOz+YW4RRwXMZuGYLyH05UWs8SV/+AHGsd8Ry2p2g9X2zvLy5sDJbb3I63Qe2HSakYGIK
iylhPSrkZPCEEpBgzw2Z/shTYraceOcZmaFbo3CV8JkqcysmAG5uWv3mQO380VVPdlh/qGbsHo7p
dNiVjXPVgVUuvDy8tHhlp7zSyy1Ix3YDgxJ6MWyNK8FGVl9olnzGhjd3ylhQBwA6eC9gpxi4S7OT
ZYvxbwKORXRQaE9N6xI8wFc5h7JpVmj81pb7QrEqHO7zc/tzF9VpfdX0DqqRAcZCr1jM6jjmbSO7
cQiDGB9u1/45GfePKcUrKzvGcni/Vo82KtUl7vF3u6Gct7WQe4G7HlWfd/uyQrdmsRl0T1t6Tzjo
ybaxDSi0pda8j42WbRUi0EPXmsdIvu1oTqb/Spd+2qa9+W3EegtYlUWupC6Hg+31/XkIcTosK1P7
oMzKW+JqyVWL2Nlmkksd4zpqyQKFjtp7bm9tGZPTIEoyBUYrOFpTxe/Xuqqz7Si7HeEs8oewOHHh
uPKICYBmmaQXYiVMfPZOS63Y8o6tRKFBuUgJNKfx3gBste0RIHdFOTrnQmu6n9ygw+DYWsFDM4x+
/F6lbJUjgplD4R/MlhVYYKT6mtwRtjptsQ0Jp3ZBXu4nYEd15TIPvq7N+Mo8pnVgBuCrDiqFk9WU
R7flqsC9cFwJz/90rPab4y+g1Znljjti89VWwzMSRbMRKfsGQamSRWenxDYsNf6EjZg+5w7kwqKR
vC6ZUn3Lw4LAdEZuoSdm3jhg1oJaVd3MiQdK75DeYWY02VehkW8JynEJjfjYERXPv6m35Vte+OKE
ewZKPXaxZ3mqaZdySGOebZ2xtJzc36Sw/hZmJ2iEG5K4mYixrC1937QjlD9H0WzDVPnoAatdauTs
r8jKRbaOWoYY1nQ5aZ52zGaW+YwHCLoCQce/Q5Whf+gchTlcc81+87zCSfZ+zSObvCJtsrSaXNZM
RdTkN8nWzgaR7Ujj769R8uGX3QG1cEBoZW6np1XAmVDtmsD66zXFdS50r/kIrVCrpg2GDA/TiCYW
9LsguCCjvWKYbJscFyRWNsp4jl1j8wZeKGVmS29gqy8jzLIenWmfsBEo3fFPK5LfWA8uEbH7PJMv
xWghDdN/Ni3tplX962DAFXK6DVsCJzbIGG4YjFUt3N/RY7TLpvxZNM0XJgOxJnWxy+hThN6niKJn
dxhcCGb5vmy5zJq06JKxWzN4si155K1bns8BmMYiCF+cOYwYsamw8Aswz4Pq4p0BgWDpcSRdw7gu
4Z+50PMbtiHi6uG53hdz3Fz4k+SlpGq2J25sLSMbdSnvvfxfPnCy5LR4cPO5jxDAFraSHrZa4U5b
aMTkbTsrML7Hsn8BLkaMd9THnWjEOSn0B5r+lz+X+2HSLeeb6hqdmy884JSZtQRw3WleOGIANpwF
PD1Jt0UrDjor6cs+kwQphyP9zZlQ0z1CK1uHiiMuvJedjnSss+mAOg1tTNT6lc3WdBe1EzkYdg9k
FX/kltyF9GygLI3axSj8KwMdz4ZVfXUxfbKuAKKos3AREjJbxDmek9O9jEHGDlYukTfoEIW9gMpF
0MBCHhah1BZF2v2MbSeXgq97N4V8fkOIvMxGUx7MNVxGe5ygm4FALKfsKXLHJ0ugMSTZY8Cv3WiV
uVPTXAgwTw2OOzkpVhPosWLQ07RYFzHQFUJ5bj94e4wG558vLOutdO19M9TeJgIgsmhw4ICdyR8Y
3aui7OqD7QAwZEkKlizl9jb6mPrkozV9TGkAGxNtr1YP38nY3yqKfUtKb9p6qol08NJZpNb4hM8D
Kbvg1WtxF6vj4IVH/6bop5eyBlbcgelPkwkK0jBv53jhKcBEZhnSIyzaJr9jlwGQm+BL1BWRWROL
r2aKC6IwxAC7zu4c05FzCmZp4LlxBbUXUzS8dnH47JriX2pQYugaBLW8oqzHqYy7iM00kQLBCmLJ
/KOY5wMUiF/YGzSWDpyNFVSLK1b7s1Joe+jK7DLa8W/Ab7o5pv/qkqEkC7EOBJxPNpDY51Bz8zJN
zGaewOOg1h5DuBvDQvXogBJtbECUHGJEsy240CwELc31iNR5Q+Wr91Flv3OA3U+d2hhVl6/irnjm
EHAGgLwDuk00wVfP4PzOaTV+61r1YXhDtqr1fNOMmL0EzgU2eONvefcf5r+bU+2mTFOOi03zSBRr
omH8NfTfYWk9uZki6gAJcsgYTJ80VL2hpXfaKMSCtt+jejHsMq1Dm6RSkSfvYgzuptMAuOh6+lER
xPICLXsZ85duYjNO19lckGpxYIqEByYNIXTIBJQZMM63wOE6n0fRKnTjU2+2q5L8NJvVf5PEWuGh
ZDH7sLFrb6cP0BAZitkRo04pxrdk9KoclmImt4w0vwRtdW5mFgHOJYPe3XWQegaR1zn3zvBnmHq1
cLFYkLySZ01wuZgqHTA0F5eF6dqcYccrzKjbpMRmXjNYeJh6tbJulg0ZiWoMX5+6+7Ekh0xrBM/4
fbCGY5gYV9q6z43nHLUAxLSM3jgzCLrB2CUc9tjFQx5LTkaGhVpjRPjCuyBQEXNsv4qp/HUzTvEt
G4MV4jfNiob9S3CDgh+0VXohAUL/DHzqwk7SB+NkR6YrA7aXWCywaAkmiYlALKFRB5gBdYzfErgt
sigv3iJz9nrr3Vn/fY2E9opQxGe6j3iSJVyKUxax11D/XwS+F9KhzxBYwKtap+VwsCssXpXhallB
tXE7p99F+LbERLW5nBKET2WtiX3G7CbG8wxqY/kc5lTwLDtmiGLOe9hW+TPpl5M9cOZUfQgswA/e
iogUHswjstyWwhVO3r0w7HY92xRLhAwUHzzqpaitNzCFA2sYIAHQHUow7NkfwJw9xaFboJhLMKq3
zlAMXZKe1mS0s9r4O0uzNarpzoaczWLRpYkQSGUDQbuLz0lOj025zqmPCN+bhveiR807gaHvKEBr
TI3kUWEuZaY6V459iZmT5V80Udkm9+1K/ycqmM9IC6i/rCRspyh4M0f7m8zSc2MwhpOn3DoDYpUU
Ta+sIaGDct/B9aO95hpA+rjA1SF9Jy4A64AjnRsEr02MDkG1/5tFofAii7HaE61dFxqrz5NXQfLj
aw7bCNWXy3ZiwatSefqmAa5fmab/YQjzHxhe6OiBrp9EP1/USROCp6IsbeOV6/6Dm+uWX77qlHpy
S7EjxSaPI9w1Xb7aTnGswb0WcctxK0TYyh17PQ3YWS5ZF8E2mzYVL9wz3jIk2EXPNTNuyZCkPl24
6ZrkLvNBXbgH/ZISetFICsTJOq9tclEJ46168K2ZAEI5FL2WASUMW7e2jaBG5PZwY9ntWcBD+PRr
hNIpKC+BaA9B4FxzgGdzGaLIhz85WeBiXd1e5SWGeqP2mm+t2oZAau+Pt5Fj+N5EoSZ/TECDUB7x
kHgK9mwskB7mnmek5bOu+h9HplcMiBvpzghV3nmH38Ansfd2YT/s6OUkz4OnxzvW9XDe634HIhT4
c4mAM0wm5I2o2tgUdygJE1IoIp0FI4veLiGIQ6R5CthLtJdZuKc/dNJJCvtGtZEjkzO8Ni1Ce1zz
POR0W5MfHNtvYzpmyzAcL1KXw7ILzZcMb9BtyNPgxkw4YsHOr9MNLUROI579PAZAGb2IghDxo7kC
PiTmF+GnpR2FESwo+cSDGc1aqSc/YwErb2YbGid/Ew+OTq46e5mH9OLOWw9BIsCzZLxhfLSnIVK0
uGkmVzy9SfAe/Lb+HtnF4qGemoTIwt/QJr8yyc/GRd1uA0JEkd/hV/QGyG43o4mvXtgfGIltOTwl
nHNiWLvER9kSteIwk5fnVPHUAla60zID61EH61p/cfReqLBF/i+TAw61BXl7YNQcA8lzIFq1Q/kF
/HzdDhXDs3Yjz/yaoNwa5oWZE2/RNIEgsg/cfGiyE4OEkGtK4x9KGroShp8T1ms7q/54J32UsvmA
xbbXq/zILTVd84rSuSppbOTJ8Ygrib4c0gUb3OBzaqFMDKl6UnXyVfHVKUmXc/DSO+lUbts+/7gy
6KIDP+o1gZ3PodG50bAa4jLbvOk86fCPsw2y3vmLmMa9Xqu7bmsHgDo8wMMnlrK9c8JUOrBuevkZ
IYHGCJ56Pnl6Mv3qdrKnk/3hk4EEP4XfVwJSWxJpfydhxUevfM3H6FJiA8Gy6zmDGve49zkAW4LD
Ha1pvatOhgKmXOg1ZYH4iebZDM7EcJ6q99Kq3pqG7JE+WPgE2vRhGcaGxPTJ8MVZzWiZNHauCdSy
YERD4BD07Y6Rh5qs7URonazSPMiOGFjm19nzlDCElDAagGvHhTmg/1JToDC/nN7xIXfZ9Lva6Qf8
5pHEKumZoDtZhrwh7SOsIJTw+L0GTXeQqOIU3OuHNuW4ic6Np5i9xiyH06h3Pz429CIpq00P2JBa
4z86nzQIUlscdZNq/GglUAFVM20zV8bLeID4YPH5dH32JzObmZP0xJjEoq7Ih2Ft72i00LiPgzOZ
w5MWRjz3Us1dGCxqYjYwcx7LX81NH6Y3nTpl8RfwZcNw9JR9cxjdGlMflceJstX8jjlJN+AGoAay
LkO5gGAkYWiyEdqWpExt+4d8I5nnLrg1fbTRU+NA8RRGc6BtpBadBtu+ZnL8DtidgVBP1mzUQZTm
/lcjht8EtwJqEwyWPOOFlJGRRPZ1cvPeReMZ7HIJpYe3muEd2MNlfz6v4btlx0xph9we7+xNbMMO
dR9fhnefc7ecbM837ZpKf2uGs6UrOagQsoUbRf9CAZ/LIem0vsnLDUltXUfhN8PLuzhqbuQQT7K0
UOJNzDeKCIukdh5SYxJFpNEjke6TVltrO3ZRxnJ6UFZUnOvRkr8tMhVlqm5dlpo4TiWc5xFjJPEc
bcNeBX2W3Pm2Sxx92UvOpFkptpbTjRugLUfBY1yb6teUlDSnHvAPrdOQdhjtTZ+Z7570xRLU0585
1vWeXPkrUYBrQbOEn7Zf3LCW2p3Ti1+3ESVJGE4yqLeMOIrVyKAlNPIzKAvYwR1ZZRh7BLGC19xW
T3kxSJJv8c7SiohOb/unW7OBN67rLt27vXi1JzwNFn8Rznz7YgqxrWS45hrQbAeThq3XZL8cI+7E
uE/KnK55Wb1M2XQydPxWUYzvOKQo7jqispsbx9IHHWhbBh+xod+RsB2XuubddYzJTWogOJMXezPS
+s9g1Bm3v/rher/py+q5GibqyyW/0DDpYmoz7H/s8pi2WQyHKqnXRRYRkszJfkhOhHrp7WOJnwBs
k5F0oC19Z/1O1MpXZcm1GTrwd5KI96kLPtOMeFeZwku0VUc8YqarRhWXvtCf2hUt/XCTVOE+cMsb
Q0YPLQuTpeKpvEjygpMipaylJPnVW/YIUIvUymhOW40LBwE0zwRDwgtvSI2tT0ii7ggQYy0dYASA
1/XO2kDvSJgjVqI825nkXJg/tSOpthyGyUKLB87Z85tPryZ9C0D7yxjc94EJ4FVhpe9x2b/3TQHt
fbSeuzK85057zetk0/KjYpNrA+K9XiXe8BTXFVNIPGgynYsa84502AUCmGtXW2a0nwON3oCG1JxG
E1o+xBtGp7ciTqi9ggMdzJYUMeLnWrfYMjEjndPkgKCra1wxBi5vhGmLahvV9S43ikdT0mz3VfDR
Zd6RLQmAkf0r0uLRG8Nbn+ovnjn+Bt70CONiPnJOWPvuTimLx5loUn5cLVQTcVJAVKQtx+UIsGHN
LEy3AllyoqFXIPMNL5MGarznHRObxVkK/eFy5vJKf2OxeTwM0T3OtRXKozhCYVsBUjqHbfFtcdzc
hEkOO5GEWpI+wDnFB1PzPu3afFiVvGTFRCM7IIpZlQcWNO+1Xe9Yr9t6kfPJDZvxsPEvbNXZEMGL
bsI0BezLGcw1vhU79U1LVN5rn0qRXq0epo5m7AfHfdKV9yjK4MdGYIANy2vE7qM9LPXnrOofCstk
nMSxC8SBIppD1jJrd17frTrDsReqJlFbty+qcLkxw4FPQns596NsXscByFDSTG86/spmtIzx0kkw
13p7VRCS0fLu4eQc2jB8q60MMHPdLacZGZtUkhNotrPm0nfSYItP3TFHmFxUXX3PDRuIkQ5ieEwR
5atJPI/sW/Vp/Ai9srpkGgg0hhFYt0GowrwHsN+mW+mga7r69BnOwC4Lgl+RsDUYCJ8aFB7+0vEz
vBt5UIA3Vgy7fk5WQU4tL+j+SocVAlkYC25TQEJgrCuy7Ps+YwgUzA3bPDDHtNC4dL6wt9ScnnQ3
+W4rjveVPlJqrqBoR6LApjebJVdHf9OEMNpMcF2LWupXJlZYfTEn3G532sWZtiaQYfPtaLdaGn/5
Mvx2KvYG3KzErc6qVxIA8pElEZlq1XivHg1LIObdFXAgATSpj1sGALoX5Puj3ohvbRDH0Y5ZN7C5
DeQjfkJYpv42rOpvp/B4OAc/DmtMztCsofRSMm73HZvFgWt/D1X61wyIuFPIzcRDW6pHTpaIt1Do
XvOpSr+1os0YhncurclB0NP0j47/wRdaiIUx0P9KoXmW0XhKyv63kFydQxbjKEQ8mn54WKbO06Eg
C8bwEVJP3ux5mL1x/RypnzAumRo32lV/0p+erYqV6z7fS5MvnfGOcJlp/b0bjTfNsoESdgmhCBZH
VsBPaIJWza/eU1bDGrCQocjCjCBkledP72wov8qhekO/MnCYoSQlCo2VpA32JxsaVCgJnRjF9F27
5gfsWv577AkMUU7Li+4c3HYyYbj6pEQQZ2wijBCKw5vVg7+tNf46yqMyjYBRivKeNOI5MvnQkmc2
Fj35xO0gjAei22ffR7fenD6T2P22jPxXTgHwC1esyBuW2zrqj7TDP9k5T1aT4oipZdHWA5A4q4Hg
vl1nM5gALZi6xIYrop0ZRciu/DOTOWHkpNkeDPlh0j2XK3bjr4npEvaTCfmxztzT2v9H2/CUmixH
jO7IKJrlrubTs8ol3b6yP7iNyRtCpH88r/5EQiBCKN4w4PmehyINn/0qVXxfCEHXBGvRx65wP9Il
7mVM8XJaeYBBVlNNQjYukUTrbDiC3vpNhaEvdVCOKKeoK8GVW863RwCQCPC6d8afOKLvHVUUq13e
WEu39qdl1/ffMuboINhiWVqJCI9KxhuRoEAJsWIdfC/oIY+EJf6B4iUOK9FO9IGZg94N7r5RM1lB
cZ0ORvqpMR/T+N7RRbUY8/a153q4dBiNwnl9DuLhSYsI9+St+WQT2qG6xhOytt0NyPX92KqN6qPr
YAz/qqE8CA7CFLlRI9DISDt3b2PEzmSgODeLVvt06uoQG+kc9rG3RamtCIYdATGR/CvJ02qs+AR5
cmwzCwj5dPZ04yNP9bs5Wf2yDoppa7rF6v9be2Ufucs2azPkSCw1568cTCRcum11n+v82pYEpf2H
iS+xidgGI/YRcXGYA4r4qNy3jm1KBwC6xh5gxrbvMMnZpeOjzuKJQVvx/2WWsfT3Q5/tQm941+1g
D4dtwy7BipjmofPBswMFm2CeJ/umdilXJT1TudUmTAkkCJ5qjBjjo3ftUjb6vPWGpO72rBfw27gQ
ev1iONMK+9DHxOPRlanuI+mJQpl9AkOdVJNeMracREF7DVyu1S1Y3nHg4KbbBUEzjrGufURh3Uun
hc+m+QctdN/o4uJeMhKHgaQOptfOGei1cGOIKm3TLUXlVVtWFh1amckvPXGO1woYgOOxrjAVO7dF
h8/Ms8YpKq21d7LhS6d0XpMhwWZzm3oXdVD94KS/9jUQd4kerIXOjd9wE1RJ2gIKsCHKKuG8NFHx
msAkvSreSvyXxTUUc2/RpGrXJs92PW1LZbxNiUbt1Cjx7sBE6qLYmm3JWmRPvSVs7AvArz0jnytH
7/n9cutfioEXUi93BXaB44//NmiK5l/9iaNNG3mo9l1o3H2Lj5oWEZ+Syds4Q/hkaL/mrnvX2ZFc
dVbzFY/tgSD9uEhS/djz0I+c8cL7gSaBxauYD8jBMxOUDocavad+RQVlulcJvecsVdec8mZFr7i1
gbzGoqSpZyTfvuax2F7z3deAuCzo35LrGplXl0Y37SuTipJrRv0NfC1XTWlNF2KEOWzEpKIg48Tb
zpBYQ14ankVMSFCxI7BJyTshT9vZKSyU2GWG7v+rFEEaUvh4Fq6Vn4KGYQlhgRhK7OnLlSRvDN/r
n6opuYVh5bxJrzOJFCFczCx6Elumm3GBt9+TivK+ExZzwaeE8QIGWX2IqkO+yklAb4VrwDziM3Vx
hsJFgOObssqKIYR/PbhcopWEvRBH0A6ZcnO2ie18GjYN5ERX2j2UY39nidreqzpWPWP2Qbyredvc
mkQ8ZabNO4YqE5fFugWw5WrBU1gHd8ApSIxpg6I1jDD4VzV02avGMePcpC0Qd0s+pZEsn5uUNTGi
YNNXq4hbG2ZZIn+V+V35lnbA5i3OWSlBHwzkK2BB9YTw9VcV4kmMInyrxorB3qH2n5VD1DEcWFTO
+FWZHVuOO3T40QwT2HO/tdb8JPaICpOl82HFyqX7FYH64XqMTwTqxJ7+YB1ap5qJIdw+SjWdJ8qV
59oleAmc/7D0UfyBVy9sGdT/kXZeS25ryZp+lRPnehADbybmzAUBkASrWFVSyd8gZOEI7/H080F7
usWCcIjZ2lfd0eqo5FrI5TJ/81qdsWrsCdnXqkPkueK+Qf5minLCCfDNZIE7zqq3AywhytllGszy
pDNbsqEqgTYUAg4xxNgg+ZqWgXhSU7lw0oj+9KzFVXWN4tCZT/Ztocdvq0k1nTyS7ri2UWxMGumQ
oVnz5dJr1YOeaxzLF/VrOigz/62Iv3SSbJ4QhKM6mXDhRgEdDZ8qSM+d1FoU+xL/rIQJUBjkcCe0
CRG3nPBQOQ6WMgFFnDic0V+ID0VmNedcS6nn1JY1uFrfwysDdrSjn8/mDZr4Oc/lB1qc5kOmRROU
zujNGMUmLzmDAjNylPiFXhrUNiur+oIsbvjWgvFzECTMD7m+wBct6+51qHO/CVUx+dqpiXUQAmB7
8PS6dwZ2ga6k0oTTkgm5eiSIEcCGuJWgw3mci24W1IZDJEoGpD+olc6kB1+qfJAPF7ZYat3+MB3D
FrW0HNf1t/jRxk5LU4zz3cLip+DbfetbLC0tylNqhwycrZm+6IBfv9wlHUVeuei5YivIN140fBpo
I5f7MuCuqkn58yU3ZJ4SIR6oPcViPLTzQylzslDrte7SScJebwB4DVRGpkxpDOCzK1ZunncIBpWh
BuWdboaKm9ZBsUzzI1DqAM1TeKIY67nWxNYPXwG9iHxKoYyK/XjijANCDu51Ql4k5BhCwNKEodLT
SwY/SLUYuYZBsrp7rRvZ8jAs5qpvvJJBkB5ASqDSbBQ9brMIz2bt8CnMeslGprR3wFaw71QqIlJa
6sPB62Mg30C58jLIbAl4dlTkwlGwBLS2O0F9CHiW2NBBNdsycbQDR1qe9C78QH2N/JgUk961KMq4
SHRR7eIMhve4EcLoGQzO9CkaJTuu6MO3uhA80ksv7pBp9nleJ7iS2ZNPOQqxYuXNmPsIFkoY91XF
bDcgFF8UanXc5DFPTRtESXF6RBofUXKnTIqAvBH7Z79Wc/R00+EbpzLdkjJGfU1Pph8KGiCPHexs
ei/ohxzjrERtMhzD70pQA0PtDMAyXILwvYaw3OkHUYW8Vmh16V4uqvhl1AMVs8EESKdrVHL2IKk+
TCMAQN/Z5RVOx8REEESFMoYzk75TI1hnk5SO+65s5HNtRdl9delpSCeiIjyrviF5UiuP04ErSnic
YbSfqezSTOHbXF5zs+72BXY+gqX0ZxEOwPOAl+MdXXMLFrvqv0edR36Folx64r2XvjVjy8eQVGjv
Bgjn2DPRdupjwAkJG75JtfOOMiJSkpjIwlHT+8lFwC2hDIoRCT06OjRpbUA6bJBsodUSfDV7RfBM
oMiooYgqDJNLdWpKP0EyTBefYwNhBEDnEOz5btzikcJ2m1zq3hgjTNhRHdUvJvJlfLgJQmcnjriG
l3H6ORbhWLa8A3ZAfADYtLBtLzzTqIMAu+8FEHYB9Zh7ACA9dbZUfsoF6wuZxqOqUJvnmKLSXsvo
WkoiBVMMGvJT01XDWZdadBYGQ3CLUP/MJfJ7yyr2oOT9UNDzclG0G718Fk8DJ+BDu5yGB82kn6SU
gH8sGkKof6J4rSmo6NMtK8E7xbLBK0mvDhzV+bHS1KEEy13NxApuQAIzS4Ml3OsUoV1/aItDGabh
Q9mViMNNE8JuViF9QENaQdG+fpeg1Om04YTAQQedNFLVc1EZHBWqCn4c809ax4UJPS9Kw5n4TIcg
mrBmREINUT/kQCPHUNBXLunt3yti3TzgTk4XJlbRkt7B0xHmiUdLrTJa+az2BjgoxPpV3khcCpq6
bl8XzQUcIKQwtNXR12mT0HJM7Knr6sLNKo+SUynnPUZhJG+jCTE81x7FpLYescip/cypm0Hkool1
5UGwVO1DI4vGc3CJH0u5QF8gFZvqoc7CkbK9joRUIWZv63x+fo1at4v9abRTCaMEVdaUwzDThces
1055ja6FUoyelErS1ybkxa3y41sa9Hbit280WTI96nlgOJrkQziZuhNj8UW5JPyWpV1MJQTtPzkL
C1sbQBUXwlzrF+TsPkyN9EktkwizCYDBAOYUYTekWmfHYtl27jS22Md0o3FOyta8S0Jl8nxrwl2m
vaRPyGtDsaG3i9JL3cTvsyRD4KoWi/dRblKIGy3XbNSzVICGV+nOVzuczURKDzwrBDLI66wGWDFQ
P1eMzZmRqet7+uPGx6IAPogEibb32YBpJwvyEx0p6FzNKO8E5TLgl9f0rPUEO+FGZCvrA/xleNjD
kQ7Q4KmMhDdgnvEizcMcwG1gYQ8R4uREG3WmqgTq3cWUm3tRmKDUBzjsUHUEcMpk+Rd3kMsLpLso
nmmmqMKB1ozCoaHQwpmOokNiwHMTEDqpGuFDoskCrLSkf6Bzm3+WEUs/pCNC41qQgH/gGR6BF3aa
rphRsijkHq2iwCvFB2qFSmPTI0jKm7YxAxxO6W4q6O+lF8MekWQI2Fp8edwj8ozzXFl/6/UM+R/Q
rvcRtGJoVtVQqKcUfZ7nPrm8b+Bm7Ka89J+RQmIHkCbkQg9iWg/7//yP//l//vfX4X8F3/MnqE9B
nv1H1qZPeZQ19X/9p/af/1H89b963/7rP3VDNXRVpCqKKrNkmJak8+9fP7+OsoD/s/Q/2hpjI2CY
AVdS1ZFUSp+0q1TvnwUxXgaRExnqCbTuk3oR74cMWSglcIB4uP8sjPkyTBjTdKoiMzgpxatqeg1D
PtI2RqJuTJf1MkSj+3nSiDVeF9nHXnvqxMfbQ5in+8bnkMWXf39UQ9mQOj6Hpvp0oF4XWC2LU+5k
6vPtQPNc3AokvQw0NS3F+1jiuxfNDtyL05vDAQPquPtYFqCmeCPeDigpGxHllxF1pa76sAOh7r9N
PrcP2Tdopy6kSAwVYQjvKKI6tyOupralS7zeFUuxrPnfr1Lbp2ts5QW9Hg7ZOzFsXstgSLlplu9v
x1n7ZhJFLADN80pSF9mt4l891ooWnCywRRY9AfCiKXDu6tM/i7NI70kAIlXSIz9dWs3pxNdT/0lU
fiT9xo6wMhy2ZAVLEEMUTUtcfKc86FCsroPoFCST3YSaBx0YDbz6FXpVh789IkJRyTTmjYgt6OUX
Slv8B1rcGk9p/jAMTxL69zK3s6l8uB1nLfdeBJrHfJUKaYayR5+F0WnY965ul4fwEQ6V0++FA9Yq
38u72/FWdokX4RYZQZM7BXZWhCdrrODhgbztN1bTSm5rMlLeMsltarqyyIUUS6dBSFhMSJnZPa6k
gv9DUF7dHoY0f+rFJqGx38hINFoS7NzFtNVWiUodbsIebargmO27Iw5vGLo5km3ueYP39j8MuJg4
ydAwPYmocAafKXsdywMUHTv7LDqYBjr+RrTVr3Q1usUctv7YcNHIfUqVaNXK363wdHs4qyvpKsDy
sKjBKPBMETxBcPL6e1yDyP6hJU+3o/w8om98JXNxZjQ+wCJu0/DKTq1r/ugP0l3o8BqxOxctsGP8
ujlgHfInCfhrbObi/MBUQlZ9vfE9rXxlDqcxeg0p7fbANr6PudiIugmLUUEhGfr0efKf0mpj91n/
+6puaKquoamy+DxRh92bUnRkd3NKky+J+Pr271/fdYx/B1ge5gUWdHo9dthPvEsfoAKd4BbPYkt2
9CQ7YPY5jOqNz7KecqYkSZx5Mkv25UaHqLWPvu0AvqFXqekVUbIHRE5VsDdVUJU1r/vbg1yfxF8B
F4uop9Io1DJOgyOAsC6CgeE7tyPIcyr9lt+mRCtHRZ7H0hb5LfaTGIVWHZ7GV8ojGC1v/D7tYsd6
oB5oj3vFfX6GTrWvHi6u4Jgbm8TqRmuqVHmo6ViKPN9qrk6OnvLsqBd9gFTru1x4PY5P1vRhY4Dz
3/h9gL9izHN8FQNRFVFLiz48NQiGOdkb4bl+55+yZ3SoTvL+4ha+K3zC+cCJ3ctBuINCaAtO/EcD
RRbAUnSUQtTFgvbjURBUfFJOvlHbWZk/p115LsN6Y7CrCWr+CrNY1KGkW7hpYtOqGV+iBmQKRTiU
g+D3RxuZuf7lfkVafLmBGhncwiI6KcYhKWwwHwBGbn+5rRCLD9fKPOoibrUn9JloCh0UCfJ2/Pp2
EGkryvzvV+kBGiaiIz/bS7K/9+/oPx+0h/BRd9SvdMd24MQsp9rfDrr1meZ/v4rZIwfQJHEanoIK
Ac0wBY6luXlJt6fZOr7Wl/ev77TYsvyxu1wuJnAi/yztaQ6c/GPuBXbiBM5lI8d/bum/r7RfsRa7
1Qh6kEo/1ctur+xru7S7x+BUv63el452QjRtD/X/ID390N/XG1fC9bvUVeIvTpta9jWhknicjq8a
xz+0h+Y4vMIX1k2d0N3ateZx3Bjnb1tmh76sL8gqTVMXcx1KChAYMBHD4/uYABycZRFuJ8xGkmqL
7SOUeDLooHNONa2sAPacjIF3+Q+DyC+zMoH3TV+DpwmdFtcENZPhsyZtJMmcb7/NnSWZmqYoqi5q
i0WtD0qhlHOXXUGgCvke4Tug0x3y5pB2bs/Z+gXB0mSLc81UVXmR+gBth6RoR16OVvnQI9ODndqD
2tLQl39EhvZegXueqQgvd+kBjqE9ZJwC/tYKnAf0+4B//YrFosDoG9QubjGnUH43pHukI//gsymy
pWtAOXV6novPVnRGIyuZiaSu4D9JKcwFKfw4zM7vG/O5NhJFMyTFNHm/ivoiCXMhRJnA4N2Vu+Mp
epifLGgP2Mk9boB/rTP3dsS1rL8OuBhZMBqZ1eLZdOrnnX/YjeOHMfp8O8bq/n8dZHGQhZBRJXCf
4Uk/p+/UH6EdO6HzNYp28B/Zsrq3wubTaGtcizWgxMM4Ag4AciKGNoZ16AUKJxV9w9tDW1tq89tS
UTXVMkRrEQYNtR59Ip7lqJrCSYEG0hdupvC6TBDfMAvt6+140lpAVZRMUSeeAsbz5QZSFqJWKEBW
UGTb5e/ip/w1Xt376k5BhekcvREd2YHLsW/fq1sViDkTlotMxV5WUoH1m5a6GOpsRS/ENTOqPP71
shVszfUfFVveRfut7V9aWwjX0ebve3V8F+CYFAr44QkslBMcUzc/ROfq2O+zB3lX2PBB39ye2bWE
uQ64uC9IZl9JUcjwaijDzCmK68pGsqyMCWNpnlPgVw2JesTLMaHPbPpRnQoefm47GDJ2WT3/7UG8
iLAYRJyHjVEiYeJp2tewh1cW3o/Bx9sx1vZ8nQzQVZUNSvxtMyzTOG/lyITL/ko9hXb1nB8Se7BV
GOl2QZVj66G+dvHQZdGSGRo+oIq8mLcJ7qofNTPW6520t/bDEV4rNRXwrf8fr4jNaIs5DPTLENOY
NrzaBclCrQ3o7AOwrh0Cp6fwcHsyV645L4a2OD/LC60e1BwtT5+dv9wYVTzzvgWPXFtw+8ONi8Hq
p7ueycVBGQtSUowDnvTmGSPuo3Kc1/DlHUCTA7gS13Buj25lTekK56aGeMMs+bAIh5eNHvQo6XmK
PjhdBsowbunjZn8UxjJlQ0HrEv3bl+sK8aOiF7Bb8i7JvSYrSN/dGd2r20NZnTqFUuG/giySEJKA
GMR4IHjDXj/pNoh6XLUOUPOO41Hz+uP4+nbAtcy4jrdIQ5OaBGTiXvf6ILSF6jyLl/owB4b6XQTB
h7vV7XhrmxNK49RjRbwOFXVxEZDacBb7aGdJLHQYTeF1Fgkb1cSVs4tWHcQrldsNnbpFOtAvrCyx
E31ky6yH0NS8Vh88ROL3FzTplHRrba2uZJVaAJdgWZ53j5d5MWGA3IjCiIT/48WLjtIxOUT3rTO4
Dbkeb6zk1cFdBVskoVnD31Sg7XnIdjlBdz8ZH80IgTcQ71a1u/2tVpORm73IJozTqGQsglH9KKdW
7+eRmQeU/uzpaLiwJ53/v8rKnGuLo19Xf942eFBQalzcStMhRW/KzwWvFN8gl94on6ASlIVze1Rr
ZbIXYRYpmE1YIZo+o+rocaj2sMcIwbWOoI89/Cj2w2vl3DqwZw+Rp+5lVt3t+Gu7lWoYsj53wRTx
55Xk6srB/9aDZOV4NnDv3IkCSBMcJI6XJt/YhtcCaYaO+BSXRk23FtOpavXsyoyBfB7gGtx7Jha5
F3njub4VZDGZUjRgvenLgjfVr5QI16J9bvxJGprs7BKaL8zacs9QgU1ArJB8Tziah+ZJ4jiR34xf
e0dyqbt82fpA0jwxyzy0JFGywKhL5ONiTFw8jAotQd9L6r5CkQhZxWjywmCww9bwADcDdcbALAqx
IBOkbwFag7dTZC5xLH4ARHXuPRaS6vMm9nJHGSd57NU06d1uX3nZ3vT+X/9tYy9Z27kM0eSONT85
ZW25U4LjCLQEAWhXP2de/ZCcDNc6z6d0Y0f7rVN6bVr/+oYKkhGY/iyOtjaSAIPij85n1A+yWx7U
p/Bh3kngR/391H8RanGqwUiF0AZ40JNxyGz2YaAhJbJVyVmdPgnLQu6MECBFdfGZhEEWswSPd095
TB+aNwhuOcgZH40Dbm3FYWv+VnZ+4zraoi6W5WkBbVLzvUgp7pWkOUcYcSeh8ErW1X1rbtXhVhb2
dbhlZSwF2zTBcvY9+Mvy5SNyVKW1sXesnS/c11jZdLZFRVoCAkbgnHiElj7nS+YJSDM4yGbQj+vD
nycM8lUbebEZcfHJCjQWgdaGghfew9U81gfEQZ3KneyRzmm0/4NegSGL7L2yoYMSWD6jhykzMVoe
6Zyigj/eW5hjdfL725vF6phk0BSyKGkWRYJlYiQxjFvxonuNM/fsLxB0ds1O3yHX5lYHy5G+3Q64
loi/4mniojbAi1lMVJmOZlR+0UqoXLBFI4xdBO0DeK6/H0s1VREkHGj633ZCrdFbvwBN6uXFO0FC
8nOH/ISI61i8cfFeGxTlO2qLPJsVWVzsGGBa4UPFnDGdNh3ZLqKp3iftx1580o2tQf3sZy73dxUP
VUkFkcAnWxwwSgY4dIot7ELbgzb4nqrle6U7dFAUlW42oz7rCB9agoq4R/GpjXwnMe65goJk5pfN
OONI8YIQq6Akd/EE+nB70udr3fLnobDCbRbIxPxfXh4/uq/EytiLuheJeJ1A9oZ1sf+TEKYICkij
qiXPP+HqEhRdOvz4WkKEI2yJTn6U4O5vhJhn8fdh/IqxOG8QfkjDNq2yPSxf51G2pV19iJ3xCWuZ
87zPpG53X+zD5+ST8ICCI/tOfQ+97AA74059331G70GgynA5BXsbx81d7IkPz8H2ubj1OxfTDXDb
0ro+5wlmyyfRvTiBm71v9/I+3/sPm5eb+TWynJX5Sg+SkEq2stzXzaY3/SDkwqYejA/FPj+oDnbF
NjbdOwDtm93StVwCeYOrBm3hGT3w8kM3oP4L0Sx+3nZbdzAa6anoFWMjneYp+m1QV1HmQV+lE6wi
NNfjSvASUT1VIkquNMNNN0u09IzN0mUDfLi65V6PapG+dKeSusMfgIPLevYPPBsctdghmZd6851U
eGPd307m1S3jOuIimbuc8jluggLlImWP4Pd8FVbt2k6/Q4R3dcd8vmQu+tvO5ZBuHNPzmXhrcpf5
2eVypY+EDtOPGH3Lyhm8dFg9F/DGI/8ffsl5n776kjBn0O+eZxYFjSxC9Bee9j3GwLvb87mVlot7
gCLHhWpmAZAW+EP5kxY83/77a70IAMO/8n5xKFsd3r/WhdvaeMooCpAhj9Fb/750UCdxoOipu/i8
9aHWrmxXMZdLW8ReTw8xnvAmBJiDGn+S7KyFG9mweo3XdR0gp0ypTdEWKxqofjcpWKYyMvVHe0jO
GMbZ3ed8v12SXf1KV6EWy7rFqxNqMTeNyYLAaODMutUoXWsAGNejWa5kUYvGMOM7yQdpD1UlfzUr
w+2iA3x0ByWIBv08+w+KOAaYUa5s8+EvyospRBy4tApstj34f5V/6EbLVvJvE5IjWaluZPrqK8VQ
uDtRUoSNuWwqZlMt4nqGBHTs9Z+RSjqMj5DznuZnV3vcghKvZgeYGGNuYIrwHxcLK8CU/dL74LJn
w2Zr1gD191Fyvlw+5gbSPqF4NMKTCfO29zZW3MqrfUbj/DvyYsUlRoq+eZXXjBOhPwQCXMuWTjpP
I461zWbB2jF6FW251uQqzWuhJZr0iHX0TrejV93xa+vUb+hTOVsJs5qmBo9MrktcHGVzsRLSEIVW
A3V6Tm1ksV8nLjbsXxB3OM243PI9U+puTOfakXodcbEw1MnPEfXti738ynoc3eRYvgq4JJn3KOiU
nrnPn5NH3863dpc59ZeHzVzlIXnmi7iy2P+RFuoaxMfbfeiZB8lR7qAzCjb11PvugHrt1sSujvIq
3CJdDUNqpCwGlZfipJL4xUloLm+DMr/H4njr0rA1tEWCFtykMUAxuO4fBqfepa985yvScW54pGO9
0UZdG5cpUr6i0A5qc9kwxmkGmwnlIns93LTw84RKkKdb6JLCXCxTb4LquHXizc++5ZejXwxFVTJ5
2eiLGwp25mjTlarhjcVX5C3yBHG0C1re5ZcaVLckaLt8BHibps7tTF07JK7jzlNxdWNA/dnCOI8n
/azKUjQhZqsbb8P1yfw1skVOlnleKCIKDZ4ifIrrsylin2t9gd59eyBrx/f1QBa5OGJwHaJPRn1M
QL3/KGH63e1vh1jdR65jLHJQmapRG/rJp1YAhuwebSlcHt6Lj6BDbfQBazs+Xz7cjrkxe8aiXEB5
JxOEdpI8NCNRjXam8qs1vEnQGbkdZ2tsxnxAXCUCHh1x0eNY7bWX8MlPA1yKoQYJySezf18LH6oe
bbkCZaim6p1cMu+DbkDiK5/VXbamec6IG2vBmLeCq58yIMpsCoT30tDWvo7v8t20h01hz4ev1Tn5
/eS65eP4ZatGuPowMYH10DCnuyCZ88e4CqybpsBK45zQz/KZC9rJ2k/vTcdCO2WfucHzVsDVnL2K
t1gaeQmxcApE04sVwVZnqzjdOpUYzN3+tlthFksDL+6Yj1sAQUSX1qpRe0JubavqvhVksTbCyMT8
Ma7pC/V3mvkGqeZLvpEYGyGsxVoQdWVAlYfPk5sid0vEnJK3FiLat2drfSVAtaWOZQDJXl75ukS5
6HrXFXsU1GxE87U9Xsl4ce4qV7LrYiceg8etUufqMqfMSTn858m9+ERy0k5GS4nawyppp2NNgrWW
3QNu1OJ3t4e3Oom6ZOkKLyztN6T5iLthGtI+9gyhnZ2I7Qr9lUulbbSR1+gihnkVZ3EDSi8YuaBT
hFT2ofBmMLEAYmeHbXx2bFysYPeRk2NYiETl+78/QEvDZxINR4a5fB5wDqQ0DsmS1Hqehnsz+vRH
6Bp+u0l3C6gQxenFRiHgwVtaIadm5Qz7wVFt2tZn/GMAoDQP4rE+3h6StHI7eBFvuVFMUtAXFw0N
5kPlpe5wnA6lhzbc9s18JT1eRFokop5XUxYHpEe3H7BO94zHGd4I49+VDuKH7PPkysd2a3irQS2Z
Fjl3Ls1adsorQe/wUmM6xcNow+1/zUnqmE78Q213iWfuMnc8pltLbu1pZ9Ld1ekTmpqqLPsnNc2V
OM+5vSLY/heGE4WF5jQr3z7BZdo38cbOsnLXehFwMbdRZiqhjlSH54dI2ijxq066bFS6VvYRQliI
oloabZMlF0iM4yrQxYRTHLmrWEiRR2nd0K+RudjYR+b9fHFIv4i0uC+0bZXo3P0lUnLGKCWHfq/u
0/3WE2P1K0kipVbQtuzHS/qUYIxZO8GK5d6PwrMzHC2bSv6bajcj9zcfpvPVYjmqq2jL+ZPhm4Vt
TiOjR7Bx17xR3wafpABZrx2GM9r3GQrwZWNtryW/JMmw4slCMHvzT7q+dNQBiCEa2TR2p339IB3T
gzXt/H3DaYNOj3M513fJ398j4VLxcqNziL+wvMjEdsB5QJu6dm9QGkqnwq7BfrXj4G6MbeWd/yLO
4lJQXMayzBCg8krXPCjOBE5jp98rhxkDM49sc1GvT+a/B7ZsGbZInYl+OWD5Ib/Lp1OCNntqRPbt
Ya0GofikW1iYMIGL3bgy8ATO2qqlTI6GGArXAySqy/l2kLXNQroKsvhEGf5oVuIDo0jR1jblr8P3
239/dRAgheb+qkEfbf73q7STQC8IaUVrAdtWJACOUvcZMffbMdbq7tynfwVZnJOx0Cu+hvwOp4nE
FT5yo7eZuBMeMDeENqrY5t24s558uz4Fj9PT1mpenUIuVJzQ3HQg6L8coim3OGhlKQ5ywqlvPxV4
aN0e3/wNftstrgIsEqGXtLTJOsX09BEDoW58vChemN3V6IUnWXs31dHG9v4T5XEr4iIroGO2XV5V
hlcG5wKhyapGlFb7HhdvkC2EEwF44pTEuRvWuPfg/lG/N2tld9E+c2928nzC6+hw8THxRIdEedeg
QFp8rFqa+LiTzkWGEpSTCjMKDTH9oVWM3ehbhyJPjqmJIK62MX+rOQjsVIZ1iciVtRhNESFDrl44
EENJsEXMEgKU1Kzq71cGTAkMnmzRlKXCudhgNR3hn6xng8WUylbxbm0MLH43SkZrLQvunBxRCiQK
NHQW913TuIj5aBX9HntlD1koTDw4rDBEdhMvecIA3BGccGOPWKsXvwi6WMR4jMeaGVc9RLPGG8+5
ndgRPbThvN2KXL2DXg9wsZqGoAvFDmOak2SkSEuC3kpOYobhTZwjsXaXIMuslPea7t5eY2uP8hdj
XCyyYBx7Cw3Nfl+7vRulu/LVPEx81NG22tXPmb0Ff1q/clx9ykVahjgWXmrYuHvxFB3zU30OXFxX
CejfNW8Nb2N8K5X3F+NbnJFWFuSyNPnIyeTI4wdy9dCOuGxJA758KAbXqIOG4tPsBulqFOjtSEXH
StKbyLn9Q9YWoyJqsqgC+0UQa/F98yxIM62xgpNgpOfECM6zi2aeixs5uxVm8Tmx9g0yqeJ5pqj3
kaTvUFXMsrf/bCiLDwjdfrAwtKWGVWNSWp/y9juSXxub19aCWN4VJ/TIpsAAcDunSWnndgDSXHKL
w+bzb/Ua9Sshf2Jyr87q2MSNDnmyuX09OJJzcVAb5x0NnWO+cb/dXHLzjvjbKXMVb7FjGhNizh02
194k4Qq4ix6i4/ReegggWzDAZL/ZLlk9qeHec8/nnOYF+PKkvmRqXZaKCS77PntS0JVgH7O1g7+L
j4mT2ZazBWP+Cc78bYhXERcpguOCFVYFQ0T+rEUD98H/CxBwiA4TfLfaGz+ghDu4aCJtYhG3RrtY
8Q3qdH00FoZ3YTolpJTHYiM31xaZ9O/RAVh5OZ9yk1hmpOYGCE43EnDGyN/3/bTRbbo9DGqmL4NI
dRoZmcC5mgA1MJP4kPvV8e8v5OtxLBKxkQ0kVWNCaPKPPOVQrQrE2V/dDrK+31/N1rz8rpYXNKrS
xwz6L4S07E7HuX+tHdCktYM/Is1RWv5XrlPxexktMoo6FKHccGaLP0TXuEOS2gnuU0+xNbt+HO+2
qsyb45uz5Wp8QaRrF6kh36oPrSu6LbDN7H3zY4KrCqfJvT2bW6m3OEaCoFVbwaRPlyRIXLqRdW7H
jVvwVojFboFbZZclPWtXRGMXkbTet2wk7G+PY/6d//0GoYuLDSLIk0KtVbYkQz8Ol3sFDd9+wgsX
cdfbgdZvjhSaeaOIGroYi8Va+mrfNQbwK/Ms2jNPJHaicyDtkb3VdzNzs7D1YHcRDrfjrg/wV9jF
8tW1tKsvGQexn0U7Jf0wRZhqSSXSxBtX4/V94legxSLuWsUsOpnnclF2NDSbnRJ/uz2U+Vv8/q1+
RVgs4AqSd2hA/fZUKXGT3gMiivkswrqtowWPvrjx/v9vFtSveMsl3Pk+hvJM3XweC7vENZ90R99Z
h3QvOMrG82V9+gDvUiOiGbF8JLVakZVyyBt6NO/C9Bmn4duTt76afv39xWmkDoB6U5XdL5zVSkOU
2HeKYM4m3OPGSG5HUpanUlzXcm7JWDRIqLGWj2n0Fqnz24NZT+p/DQZ+0MutzppNXUJDYGuoXpfV
11mVPvuGhcvtKGstIvbwX2EWKS1l+mhcmsygYJ15IArh/yOxbUCwTd/MlS0U9jfbUvPf/C3J4eNJ
hqzJcMrmoV/t4iM+QBO68uzi6HrM3EbJgC7RuZIrHn3Xn3a3x7g6k4hG0CKS4Rou37N5EoetSaJ7
3SDZSfUtV8CqSx/8dOv9s5oVFhZtliyKVHkXc+kLfdKqOv6SwQ9ekpa0w3N7hwXfUfbMZK9KO+OQ
O5ALNra/tbCAx2bijoEMob7YdQtLEjAZgkimj5jSPfYofSNjf3sOV9+u10EW6WhGghxbE0GqDzIe
YO8iN3BNR32WIEZdfnKVtyBAa5/tOuJiNgtkZ9WxJ2LXHMILGuLRR738UDZb8iXrcTQNJKNqypKy
2DVCuejjUY/RFGHitPit2ZW2HByyfmMK13Y/OCD/iqMuPlOk4AA2ZbSVfespF48yBaKNb7QVYfGN
Cs3P8sDooInxrsKd2oNcZYcOTiI4XGPWMyPJLWfrO62n369xLb6T2FywEUVe8VQKeGlhSwGV2LbE
rRLo2sl4PX2Lk1FGnj9VVAYX6UiDSw+DcNeGT9p4qMp3qrzxrdbHZFoWgn2UEZbwiTBpZWPEE8RT
O+zxhCB9jT38YIty2r3e+Ghzei03w+tixSL9hBpHmSAVLRQcMYlycMqTz5jaeO0BU1yUge65quFw
idny/cXFGuDb7fhr0wqOkKGqKBuLS4rhJeIsSzhnvE7BgqrPm2cFr4TAxL7NoH8/lmepqzfGvDa7
eFhZcA1RddCXG/LQD9hWQ1f1fAOnHzzpzkq9If26thR4fMuUSXX6okuwEa4PbeKjqO/N5mRR9GDo
H27P29quwS+HJwTf2/hNXKNs8yorK6XY1z1WssqA82bs6Glhm9PX25FW72jUlWFnApox5GWTJoW9
0BXShTrTo36aW0+JjSf008yY3O4brn2b62Bzvlydzdg2GGYRses2qfjakt3gp3XpBgRyNYhKeRm/
OVGV9Hlyr4LI5Zgr1qgKnlb4hwF5gW4aUd7aqM+tEbxNTn0oY3O3lXx7GSbrW7qGWKF4XYft+RBL
2SnLLCwtiu5jbGR46gWhaEsmvvJl1HP/0LLXk4CP0FQVjwWiKraUmRfUEPLiSa40DfAifghMihJn
dhGc0yjaop+tn7NXv3kxNdRqx7YSBtOTXzX34+fmebhTn8qv8TvIuKjyOdLH29m1lsfXc7R4gfod
JnVY/ggARH+IPZZr95b/UMpvb0eZ/8pyk7uOssiqKa3NIar7fg/PzJVHJj09JOrbiaJOHf1Jyeg6
2GJHLaR26KUZOVBlH43CDTC6sS4bW9hqyfRXkN9eAMIQN60p075qnMHpH6Y7fz8razbnrc7I6gdC
VU3RYQlQmloc6pl1wSRapGIamLlXi59C1Stkc6eX4f72N1o7iFCt+HegxTkO0Tc3goHHuyp3dESe
tOmLn79qNTeUjkb3Phyd2/HW9zXUOZCVQAbBWFLCIj1McNYDp2kadgEWCMMwj/7dj78EM3z3drjV
PQfYvDljE/iPxfBCsZSnXrkEJ6nDGj5+xFnYSZvd7SCrHwtbZHY1C+1VZXFJyQLq23HAcxpLwV0Y
3kcCzbLwazV4/yzOfPxdbaBi3uO6VPCSvhQoqEu2Kn3ThZOW/MnL4mo4iw00wmddu4yotaXFO2xb
ZlPeXQU55k8Gg14sNBFQHNpivSpAEGSM8Ga5Dw8jor58wnFpZ40bOL7VBJhlaf8Ks3wmNbUsZWkL
4dHgRlUktpV/E7bwFGvfn6e6oaOYqcFUXiSZ0ou4ocw3G1g9D3rVPQwYIvVJcwfe2L49a2vDub43
Lr6NGcSNNfWS5WkR5rSD7IpF88nwhefbYX4+xpdb9/VFZx7yVaoVxYivrVAiw9k7FyzrEk/q39W+
4QT9fQtjLnmjQo4aPmGk7Qyaq+Zn0cTd7rJvjddomtji+EHCBlKtPSN5GMjT75ccV9xEt4umcmT1
oKRYetV7/FkgBfktYLUcX1LVzi6O1nNK2Jq+v+j3AQXsMrTVz3r5bPV3iO1spOH/Je26liPHkeAX
MYLevNI35aWRRjMvjHGiA73n119i9m5FobmNu7mINQ8doSKAqkKhTObRhuLYEDCiYxqgH8wdpdWo
5o1IwAEuzd+Mu1p50RqOiz0SgSAOo/loYLAkNiAha65Pi7YAy7ccI6uTfQlO3VaFLLx8aIeJ2L0g
5tBMY936BeCRp8Ef3NWDgrjTd/UE4nhH9+lgEv8ZeBBxW5JhwO1heB6dKozqp9UkqXOJbntlAQxG
CiCbbeSo/IF1fRDBeNdkzsdxaebJj6UvHSjm03k6yeApTEZOxvzgnD4IYtyram5D22t1Go2CrPlD
R0QX1LjZ02a0XFAbui+MfSEVhiq1AmQeoL0wapctGZjyZECyoUvaA1evB2agUPOMoPKqZ1558nAH
d8IYVyurgA7JhNk6pdut2l7HupfD22qcNDn95AtLYj1tukpAfgNV7GnRprtac5F+dI1fWqODuunF
UDge6vCw3tfEYpiC5U8xwC+JrIc62Vn2mtSTk3Ebew/VeyeFUW/AHMpmYbYWmjeTkLjZw9A7xY1y
qwWqL4bl9zF2eYf1+x18aR8ZfTfQ8NVqjQl4KmdCZzbglxOHtuHMruKQhxKpRP3xsuPgrZJR/J4s
CkikUG3VQU0PKvgKxOH/nwR6mrvrJJZBvbRMNUIKSCBxa48SRwJHx9nHpa7PagN6SgBWE/QEtmVr
ee2aXKWZ5Lckdf+/5TDPp0lPwDwnQi1Wsr7IFuaGE4FTa+CqAeMhdLlFC4g8oTEKs1q09bC8AYWo
TZ15bstXY/gH2KR7l6QzXiLeSN601oJF6UhSziA3PElba3pz1iocV8FbHJuoGbYKlKESgr/udXBT
UBwBYjxUoeSrX4D0oQl474AjFQdCjoU+bJRCUfj4qIC6YKVVC2jx06AmX/RevdOGgaMUR/4PLyk0
pGLuEhc9a0WV2AIyHSKIdVNgvqG6qoADX8KxJ768/IHJoqyB1lBMDQFNi0krJw2eHArA105CLIsg
9usiIeGBQx69dtGDD4AmBVMiQBBlPFHRLKYl1Kh3VfL9nAErTzup6VdVuifGQ6w8x2OQ87zf4Tnt
RDKbiK6wwURfvnGaUdSllKJGEl623d9UFKx/xbtTwmQUcv/AyP2oCguye2PRIfcxuMoPkIF77Tfh
lZJsdVfp9w5ulqbYqtaO5lcLPRS0f4fXoXd0ee0/Qf74CVbVEKT8JONUDn6cvAn1k15xlnkUDOJy
AnAuRkQocDojo5a6cqxnQBvQKTDQSRs+cYugzr0f4CNF2xUBXjq/Lenw/CzKlocHN3AOmfOLRdH6
axgAJKrudt07XWobAKgMOo8+8Kca3LM2F9eLruXsSIGaSoFt6PQxs1Z8idXXCfz+HAHbFg0wtLcM
/ZUOerW5mDYHWS0QnCCJSafDsB5Gf0xhQelDm82TgpBjA/OvWiyO0D+KsjNZf0D99UEYs7JFG7S4
UX5TZN0uM+gQC1sFCy8vAXmkkOgvlsAxCaXBfz4qZNU2upjQRmZlkIASeW+ZxNUt/7LlcYSwAaKW
6E0DPvMkyopWAj8kiOMVpXLheU6XBR3lmNCIB4gtFEdV5QwSeFm7bZozIQGudxwA5Mmf0Hb7gw6k
1ODj0ngdMEdKD/hXYAKjQRsdDozSL7kikhqYh6dUfcOQu8LjSTsaQwAzH4Y50WWO0UAWL2vT1h6E
zMicZ4nyJZ9rkJngFSlb91av2WOCJFrzM9mUu1n/PK4tOJIB17eoHgD2nJrykcfo7tTyV1kAvgjq
naBd/X55xw93YPeBTHwHuN/OGhpQeEnydRNf5S1HdQ5tbvf3afS3ix8LdHiUtYA03qRmyFJ6WXca
RDceAmn9dHklR+UDC8MWQNRDNg9pAUbUAPrFwRo2jM8BTw/gbzTTS1tk6AB37DYhOpudJtQi7QFc
CWiX4UF0HVmJBlwd3OnYNo0tTKtltQqbiBn9ZbnqjftM/5nVnLuBWjPrLnci2Jp0YaQxkPUgAuTO
AEEcAHivAuqW16Fw1N2PrTQB74hZo3OKxFgt09XSMBZJTiUYBMpAuzFt8KbeJdxX05ECYhAIyTdM
s6qywpigmhaqUDeYe0MGbhqe45qTRvx97Gd7thPAaHi89rjZFoD2CXotjdFE5MwRMDnTpQmC8YmU
P3PgLzkTwMhvazlLlUDu5BU00kIDeu2mUTrFRw/JtHjKklfX2dBoL2nTSkFSgZz364xQK3lY+yx+
Vet5/J6StjGQKFLnxUb5dvWNelVm26qm4UopSSV9WpPC7Oy+XkXiqkWeP43t1lCK4HhzE9EAd2Nf
yZ9ltR5AKKzMGtjDF3MuvNKqyFszJhtxB4Dz3QJotlO/qokhL07cJ1VuZ4s1E0B89QII5oekSz3E
K2IOtom+KX5MS6JaHiiwBF/I8+F+SNb2R9HpUuPESh+7kjQhjFdJKZ+yQulGJy2k4WZYMK3lldla
IkOUgIspA9Xas65kzWRXvSJLLm7cpXPnoRW7t3wzV2m1L1v2kQ9BUEIpfDGqiMD5ow9BJgaBNM3S
pk3qa20kqUGO+TfSPCUKxx1SH8EqCyULRsUBfxT17o+ihGmczE0GBrkmdV4qvCJ4tg3V3jTn8pIO
31EIQ4AmpYHJBdWHj4I6PNjrjgAgU/zav62ecj0/FzcGZlp+lKf5unsgz8uXyyKPDM0EXrCCf9E1
85s6ZOeJRbTxq301o61U0P1Wae8Tkzt6f/SS2sugv+9kTDmAchax0NEppgF8CNfb86w7wq2FqRny
TcYN4Oee8CW9KT5bHNd4+ObZy2YiIasYLAUU5/EpntDsBH5wEFh75SzZIyql27Mxjai8fG1FXg3p
aF/3DoxRmQW5/CK2AIbb1r+K7b5pOKpyeK3s/BeTskgr9Dq1nYHexfF1Tt5adNSkCUcGbw3MuZXJ
rC6kAoSNWDwpxYNScpzwobqjrQMDPgCK18+yzcaal6RFOh1tixRGIHkwEls/acgagJIsGD+333lX
5dG27SUyT+AqmSeQ1UxoM1dfjRj+N7dJ4V42qcNwFaPu6FpA3kBGjPdR3yWhMvVWBOrh7Iye7FAc
ZMGj9G5IBge8FR0Gk4YC48VIOphif1vAzro6DQWVeMMpqUH/ooMHlc75Zd72GUh3bxXaxRRP/p48
LUED4hMeXcJR6AHMCdp6ZMoA72BUxBqXtKk7vEpb1c/h+/PGQ3OXNhRuI99Y6a9Y/HZ5c48OECxX
eI9ih4HEzBygPCeihhKCcLJ6NMQl4VQ8CQvPaRz6+50Qahi7LQWtIUmsDkJAWfdArs1A86s7y0s/
g32KfNN98Sq/6fyWI/Z3XfH8mvn7RtOZzezmQtqGAbUripZmPbUvZoRo7mpW7PyFfCOfVXt2Wz+P
5tB0AF8bgBXzD0omuzuVzRlKK9o7thjcK7q2flIGuXupU0WMNrFrOb7lbIt/41YZf72CUC9mttga
xMognayHm5zbOZ46IDYYW3teLI6gM4VhBNHfd2cpGVWWLXFLIgBH+qBc9EXrTpk4R3dmBowQxuIz
XS3kWLIqzEzeNPNP0MktaqBagWElbmc4Kwg9LpvBeYcRI5Hx/5uhjR2ZszpC6dWnsTipwjwFFMXq
1j4J0twVRY8jk2ZCPugnI5PRTzyZWy0VYxI1xAHzkJf7jWgbxKWohYnLowk8u30YaczNnS1zPKVC
aYSKibShEij6E2c9HNVgPadJemnMcQdFy4/J1fweQ4zqz/RtSuwefC+VN4dLbjcVRyHPR/0+Lozt
BQKC2lKXuVBFYiBTsigKHgiMDU9aPGAO0ywlRXsBvpqY/BdYl7xFMxkoEJvOcVpvaVQ0tdOO1x2A
WSpexoYnRPlodJquZ6TdYN1idZuOJ938hclhTvzP0Y/fwcXesNN0qWWlN4ItuTdBlj5yia94q6C/
7ySIojgRIUlrpJ1oySb3k+mkEa8HnUyJMcxcdeXNxluLV03hyWW8SWl062LG8Cbak+hsrmS3jvFY
5p5Ue38BiZOAjDf6M8ccOC6ZfQoUeNM1GTpHA1rD1kBYpQLYCWwpEV6huHk6e3ueQ95ieWtlfIok
C0WmmdMc9maFnlikuU4kXwe7zmKZY3jnkRI1PAuUPJhdQm8Iu0Dd6gHHkstaqN+QU3ubJbbqKVdT
uF2ZLmXlAhmd5HWO+lnxAObjSyfOBlOtP/OfO/nMWqu1LmcrTvIIWd/hVY0oXrt2Kz6Nr7RPIPO5
c9rUli8JZFyomtZmnM865UMkJcWNox4OTBknK+qCqfZ53f1nT/KPG8xOoAPs2xxLsgCHIX7KAcWY
uuD4dirTa/NXzl4eWj+wc9FLjSrnGW3FtvR9iZE3zHQCkutNRUd17g9hGjv5av97Bsnhddmfl5p+
r+9dKFMqGCxSbZpWwa0Fyis5dT/INW15TCJyh/n3qxSw1oGJEUmKxlx5m4fKU8CrqJ2/LpiPYBy4
YBXVlE6KHlIzpcP32Q0d9BIw7Jf43Pfz8ZG+L5nx5E23ykWiZ0KYXzd0qEGNVCRONXSJob4rEkeJ
6k8klK/yX7yJlPOKF7NQJkQ0h1FPxaHUw8ZtrvN7FWMwxbMI9iQg3uJ2XkM0OHiX1erQG+20iv6+
8/g1RnnjapKtU40JmKV6FfA/MnH65nmqy7j3BDMwBZGyPJKXxJXyDa2FHE93pCPIIaEcCsIrzMyx
2BlGW5JhpHdjD5wrYMIiPtygmaI7BJXDA647WM8HYUwo2qvp2Pd5T6LZ+iwshd3WHMd5cCofBDB+
s46JUJFK08NCL9HMf1OvSJRWn/7no4cQXAuKjgw3Sp4fj57MuTlkRCojMk3Jp1ntjGc6cgjWZqEZ
ObKo32X88gdZzILKyYiTlWDHiq70NAy49phCnslJ3iRnqZ2swswmj6Pl6PbD2CSGXSgaGZ7sTL50
0tF/UJoW9RsoID/OX/ugH0FyZXlNWIPi6hbgDxjuRij/lKHOqnH15OjNQgc30bsN2jf6fv+4xVIq
jGDLk0lkPYGqD53igpOcBs8EBSwFz+PlJs4hP4F+tJfHuOu+qsRNKmoMZb1QakC8km7yOzBjP2to
Sg1A3IAwW71VeMiz53USRi7joeNhzOdJwZMTqQO84BeM+hAEUHnYBbyazKHt7baUcc/pnJKabCuJ
xES3kTCxCe++obp4pqs7CfQLdi6xqOWpTLdUDTW9FA07V5XtLjWtJpqLyrzVljn/FZOShB1uft68
6qHh72Sz7lgAeXQhiCSaLGKroytszwoJ/sDudzIYb2ygY2aZssbCcG9ii/0PAd1sEq//+jwN/Vsl
wNogoV0JPT6MKsZJA0ByZDsjsVV1z6jTZ5hiHVRj0di1JlTfrFWYg75Z8pdpJo9FPvCw7w6iexjD
+xcwSplJTawD2EUJmzgG6toX0JujJvQ8/8/kPcxKGY3sZqXV8YgggG26K0233Gpf0/wlT9zL53ao
+eipAbgZEq1npRKxKMCAOOnI6whfW7wvK86lw/v7jO4pqBrkVa+jV34rbbFu7DR5u7yCY3+4WwKj
eqlA5KQcVBJtd9ur4tNZUfk+GR06gtQgt8djlDnPt9Oz2Qlk7zhBF+VCBLSXeiP9GEpwZmXecCWe
KmJvb90tijCu8ImzyIM3yAeZzF2XZYogbnSRi3WjmD+N+pO5RhnGLLv5oSlOc3clZ3jZ3lbtM0cy
7wSZ1w9IWazJsIopHFzaeCvZRbR9psRgViBfizYgfL9flnjorv7e3rM3SZ7AxosNSy0MzWkry7cq
UI6LHJgjjtpoLKZEhXm7pgbnWti55kMChmI86j6h0Q1QWHJIHI1zgpe3UWMbzwj4AZUYlAyR2HfE
HovkvpZ5HTHH/nG3dYzXyGOU3MlST2GsDGAKiS3wV1uDLBX+MopCBrIJM5dtwIOrr2qRyIZfdBOK
vdNSNor9/50i3Y/dhddZhijMG0pEZQ9c+lmqnkHt+7nl8gYehye7NTMepsDEjamWGyp3L911+yg+
08INoP1HW/2pBZTBoWxc/XH7cnl9vPNkvM5QqFKfib0eLMUI9H07B+z5ZQm/MZDPYobdyhg/YwGk
NusltNSNnW0G+c/2W3W9OllIefkGPM/T0JTs9Db7Od3yQyKeFTIOZ220LjZrk0S9+ZQ0jjg9CbyY
6DjC2y2QcS3qtnZm3VpFpG43FE2+DvAE768XT3P4VLE8g2fz1KiL1CUgtosofu5XuwGoQBnEPnmr
/0uBhyEfWu3QXE37Hdghy5xkdQsMFBKhJySV0De13iYp2jy7V2m4A1Av56Y9vpYoSyelpxTPoK0U
uZRJP0AjO7TGS5+yCRx4FlIai2dO6C4Sr9KH/x2DjF6FO5nMCeqCVmmzWCvh8jq500kCMur2UJ5k
VwwzLsYa1fcze3gXxh6gJi+DQvJSCQ3UnIsF3N2lPcwPVavYC+EB5fC2k60vKJucYS4fypmCi9yV
ncYvChscvNciRqh/k0HnN9v9ZZM/VJndCmkUsHOaYz5tTYtjjDrpOh3DGMC/OrBtdSfREnvKeGOT
hz5sJ465LuJGTuNCbooolwevIwAE4sGg8yQwt0ClzHWcq1oR9dKXqUKjwK/LG3YYju9WwDj/ctGb
KR4BWTupniE/Jup9naFAb/BGW4598U4Q4+47Q+kqM0e0oN8Iox1/pQ20iadWlH23ByseBa4X3CVY
kK0EnZv7/y2TuQmUVK17cbbyaEznIJmR2LAMEiwLQUVP4RVseGfGeH5xAOOvbOHaifvvQo3XIgeO
5PBm2W0l4zPGlKRtZqANeUtHd4vdGqSMkvDz8o5xFsEmSXBtZmOnzFkkta5BWmcBnvtlCTwHwcK3
in2mCcaMp43eIIVMqXTLr4aXl94ACPQJxdzYaXhcExx9Z2eqLSlZAEkNF7hOzxY0LX4app8NL1bl
nBDbHWJpwtYnBH6hA4GHW3Vt75iK7i2C6l3eQ94p0d93/q4Dz2SnY3b71Evl9dyNt1LMs1zeWujv
OxFVZjZiDzcXSQJxeiP36swzVQ66ynFs8a7TbGtjMsUJwG7X6ncfQYGcnGK58ifaFC3DMfSfU+OP
dg43PQji0Z/J3k6Zqa7ZQG8nKdOCEmlc0yg5Io517V0EcxnNJoBKyhxJMeBSIK0aNbFqN4mv87A2
/mHz3gUx15Bcb1O7rDPU7Uf51pxUVIIgUQRk3CttYNPueTWRY7V7F8ionVhIegMXhwJbAx8+SW7D
m5//B+fwLoJRu77rS7WrcV/0nuRnIZrXQFkBRFj6bJ6CGoQj3LIhdx+ZO6peVr2pc0zU9153qiia
dA8wAaAJWqiLYsDjZ87ttD3oZcFAgKyASxXEt+g9/Ghd1kAaDSXnNIqzUI5kj/jmyexRBE7DkluI
pXt2Fv/thDEX00p7kGL6XCinxk2K76u42NUaXHZJx0I0kOCAhB7/MAdHSqskaMpG1lm63jKv6F47
bmfjoWUBduU/MpiDWtZ0SsZxVsM+MoPpUx0RN/W7MPZHV3nT/dQT7k2Py0J7GD5jeAOAtCBBU1i6
1EJJkwlUomqoBt316MVBhapnelcE4t2EqEW/ohCXgsstnx9a204uY21aY6htsi5KmPXlqZpnp5DX
T2rdlnYH9Nhqyl0AgtyYyewVhX5bppVrzWIwzGgfGGJOgH1c0tt9DHO8Bsn6bJORhpFJjJpU7g7L
zw4DlaR7Ejrc4WIoKad4CNfkUc28y6p17BR2wplz72J5SKttINFqoKXVet2ALQQ0iiHsVmcB0pY3
/vzD2HEnlDFRjOJtQ6dueqgl38oNgi1wU0+G3YivnOUdO4N3BWPs01qWvlVGpAyUu803/C2Mr4UH
WsbnTxseWqkm60CKwEQShls++h1lBeJMZWBUNE+7qJJb3+jma0XR3ctL4olhrkAChzf1IzzO0El2
Ld8U4KmUv1+WcWiWu6Uwt59ZjAuZxFYPjeW2UD8TsCrltwOmXsyHy4JoXH3mPneCGDs0iQQMb4WU
0YZ3c7F8K5tPs/Sap55hfJoN3Y4JR+Ch4e8EMra21KJRz5tQREs/23IBQApe89pRcwNgQt71gLEo
o27lchixpuQNGOglWBSkEE0VpS08d2/ksb9uMdnYzZzQn7cwxqSkGoTFOaZMotZav3fb01KkvADi
8IrYLYyxpbpXelEk0LxUfimBi9OhSSQVJFvg5sEPrRa8ckAERrle1ZnFbLo5atmCSlOLSAUgqUGX
o866ARunCTrhj3buXRizLDVO83RT6XtdT+4wxns9ZLVzWc0P7cnQ8fAFeBFg15n1kHbWEBt3JrqY
wFNfXvUT+BuHG8MwvGnk9KD87nU7s6mdMGY9kzypPUH7QfRXcYS45D51yF39q0SBZP4xu+NpfFJy
1/pfO8xp3g3hCcUgwNACe2hdNsulUtZlBNizBa08yWPHgwg7vip3Mpi1GaWGJ81Wqeh0kCPJnwNM
//haJLuoILi82f/j4HUnjc0KmIUlLJOcIXgFCTPa0EqMx2segD283EtcXvqeJ4+dewN47YpLcaVN
fYpfeqkPfNnqCoeGlrM13Cqn5tz+hxb9vkAWYEGYxHKRy4REUn49ix6gjtw8cbbkx2X1/z31fKaS
OznMnWXh0YGhgFkJxSiOeqeq7CwY/Taqg8lWXetG9GnfbeZrp8Id0GEXe2PUXvGizUMXaeFZACwA
DGf/ZjzbPbulOsEgOsjPIwMSq+eRO69Dr8XzZb4LYDw/oDqLNC2xzNbTg82lfcVdWDw3/vBzQ08d
OvjRZ+fmHuiI3CqiCjv55efLe30YHuwWybiaYdGEzFInbHWid44kV7O9GWLiNgvJOdrD20/GGHvV
MooYBYzI6MQXWUl9TL8Hl1fzDybxvqWMCZJSnUW1QrI2WW3tzgzwEPcQmF9nNapMeJZEEi8aP7IJ
SfzNxwyHBgCaj2GcqA5pkQ56FtVec20YIYqTtIBvnqTbobOFr8Un5IPwMHF5LbZHJ7cXTLd7p55N
CvJRsCOQCLiEVwLB1EzeN3YhWZwVHssB9iHgRigUAhOnqokyC0Y1KOHcX4/NdStfbzw/faQZEt7g
/xHB2PtUr/MmKTCEGqNNy2vKY+GgSswa2v7vM2fUDcAE0oiCFL61ba48ETyPSvCVpakzqvIvYWs4
+eHDi2cvkTmcXDAbVaqQgMZAeOZQ5h6T5k1ucJv+pP6Ko/bHSvi+gfQMd7oAHqLZKugGtt7qSP7m
9nYfTFeqO3ib09mDI17xsW54Qln3tQpVNo+5Ea7LN6UBAY3xiPh7m3k2TU//0ukxLqorN6VYWgmn
lzp/4agj9ZTZs48BJwxf8DBnePrOuCm0ridDI8tI0fQG0KHBtms5eedcPjGeEMZPdcDltSS9S6M+
vp0V2avEr60au5eFHIZ2Oy1kq41N3GyiiXpLaGjz8CJ2Yiy5bZ7182lOVRUkPqa0Xmsgsnqt23F6
srRW+7xZWSc6U5uPnzMxk0aaYVCitCl9ZegBH1flsSHY7Zi1JsfRHHoBWUUa3gDvK3q5PipxMmdk
rkfMIwk5rvlfjazanP041KSdBMYPSE2eSluaGEgfrcQuMe5hOdIDaLW1SMFAbsV7Khye8k4e4wXW
cRiHoSRqqMfXuVLYsvKjJLyXHE8I/X1n+4Pa5GU8FUZoyT+r5NqU36aFo62Hb1RACP19NIypN8Iw
iq2JvoPOT/Pr9Y2OMtdO6YwgRjXC7Q1MLwAhlR8vnxe1tDPD30llDF9AvrZUF72KcuLks78JkaV8
zbdIaK9klcdiw9tGxuwNlYAUNy6R0KzLkza314m62GWseJfXxLsZ2KqHUiuTKJa4i8CKazh09AfD
kyEIPYQb2Yf0kCPvKGWy9wGMVemtLCWigkTt4jcn/aZ4XE59kPsA+rBNe7zWvPoa6OOUBPbUfubI
pvZ0doBIbQH+ANhTgG/5qJp9nyRWKZgoUnSP5JRhFj12rcoViIfxaSEgHuaWfY7MQxsH+hsG0ZFT
O2OP1pp6KLMxJ5H8dSGU8BbDqV0oF77o05YcXgMQ1cGzJe7EMZahF1lPyADLEDs81ddoQ51WH21l
uRF0zoP5MLilwHb/WRpjD+Ick5UkeRHND8m3v+CvdHcLEGbKPvFQ1uLo6qFJ7OQxJrEW1ay2tH9K
BxJrl0r2vPqzxgmVDr3+TghzEyaDFYsteMujdl2vStJdDQYPQfTQj/wtQmXZvZBi6YeSdmMmfRtq
7Xe9ux+W2K+SUy3eCwmvJYUe+T+rhMoGzEbRapmO5sGThKydWT92YHUuM1fJv19WdZ4cxrLNpteF
VYDqjcJn1Xzp1UcyucR8uSzlshKoLFSkPiZtlS5NGWlZGgoAXE0UOexI7F8Wc1kNVBYFAB6RSH2F
xWzr/HkQjMZumoJT4j6WYQBLCpyGoAJi9NnUK2CfA20plA3lNKWNpyZ9cHkZxyEXOLYpYCGaG1kM
wRLIHHFKZAPIDehig/cpowaVPk93lYCmLWQ798YW2SDe7NXhOe0EM9pQrDBXjANihF3pEaTV7mDd
qjqvpexYyt+BgMFYqyb0g74BkjGa+nCunFL9YSoch3B8Q+6uffHjrbFNqpB0dY1ZD39xDR99947u
rj/+XUf3OAd2eEftpDHPW22TckVDyzFGdDbkjlH9dZNAflp93V/D2OFCrx5a7U4es4OxIlWDoZvo
6nmyFp8SMAA/oQ4kUOb5uBU709ne/ruC02HtbhfFWczGCukA9l1lQzh6010Pp/phC8EmViHNW37S
Q7APpTY6qTn7y1kvaxB6vfWDajQkql7jr4B+BYF4f1t4qTuBCyt9MQGpEtFnHA9D5dDY3/fZYuyh
KtoOI1+YCtlQtcFIEjj0eEs7DK12IpjnRE/6sdY0YQrlGyQtMnv7UX2aTmideTZum1B5UG7Ka7G2
i5+5l0Y8aO/jaGAnnW7ALu7vRjlp1LREqovYLbFRC0c3n/II6I+VOKJfecldxWuW4G0qdQ87mWhJ
q7smV7CpJrGJ6ogpbziJZ/0W1aediFIHJrKgZ2Uk0YBVcdHq5ILJLH/7azKeN2/AWxETU83xLKlk
hppMZHJUNbZLXp6Oe1DMtaPpgrymAix+uxtcCssYu4bXo1FidUs0K/xJo+XeyhkHM2/bgsZfiDPi
qETMnbuj+V3ltYtdNuszHu9h2da0k9CTRjB37NR1fzM1veZbTXzTCuTzZSdy+ZDO+LzRL4PxRhM+
JIF/yuuXlJeO4bhGDD991DpzEDNFoxKWO/NGf6DAoNpVGcz3egJQGzoeyit//UOk8J+rFFR9H0Wm
BGhdkoFzElIbSeNUtutbPAbRSlFd2epTCX+CuwAoFJnLg9qgSn0Wof7tOs6JvkeSZBL6a0JwWPp9
Zno9ad4aBQDxM5A9JtW5fHyH9RxJNgHrZhgYsFSY3e3VZpPMGimKEWhVzSkOSq+9EeCyVDBKJ14V
dhj9TRwSfSFXuA18FNn5r5l/SGK8fwWz4asgDbJZjaheEUfvbJpKjF3lFs6lqO3h7a+qmVza/Pme
Y/19l0x/3/m0Qsd8gYR8VpgCMDUJKz970E/NbyRrMxyeLZeXwzwUCAw4TJiiVUpmE38r2LGytDCK
qCmFcBKqL1rKa0A8jAR3Ipi4Saox1ROLKK1KigCw7Gtixk5mRZc1h7cORnGEZtG6MU3mMC0/me0p
lgnnDucJYHRCVWqhSQUNg+jSm9lZdszjXvidzzmztd0+MWev4ekUA8Ec+QjiUogQFNIdMBEunowC
Js/3Hx8KoLFVABeAYpJdTllb+SyuSPaQr6aFkav+UyY+Xj6T4xtaeRfCrKgZCepgU2UEalDeCnZ3
B8BBNFtIL6Bj5EMFHAZZO2lMyFGmWbfMJpaUvNC0MFrMrqu77Ea8V4LRbQEa0CX24MU2mpTvVtH+
kz5yaSeeDUfSKV4Vghxkut3H4xeYlCZxxjgP0xM7EUwIYm5KVWwSquqbbsxXo5kbL6WVW9/7ZgYj
vYASBJG00SeGzEko8bSFCUyEdKlIY21K2DdONmdums+2kPH4mP9BX4CaS1Ea0Y3KbKEC4IAq3Ybs
3w0mPXy+4E0R2ItdQPYGl7XzeE3vwpjN1KZV3wzAE5yKLrcLMJct3+KG45WOD+xdBrNvpNMEGdxV
ZYRBfjvZghQBg+InxXPduGrzdHlBh3e18i6MCefaus/HeUZFG2CMg5336m3VkcdZXu2sweXZLn+k
FH/LY7H8kx44GduGsKRQK1cRH4hU2drkXV4U55TY3sdyy1O90Aq0WaJvNbEWGyMnSs6xq8OBJ+l9
63Tm9oADzKx46HM05Wt3JbGL1gFCIgKOwiks2x594O2LPwxKBeKjNY2jiccxJfiEgTSv6+YZecBY
znVqroh6aGMVQAWdLSxv4MJs0V+C4m4MuS+Nw6Bc1ZAh1jE9qbMLBuVzi9Fz4LZ1bv0NQ7ZeGUwO
5hCyE5LtkeWOv/GoeC/tw8MElgulzVA1UWHsW0RNvQXFENLErWH3wmNT/hp5iG2HJqcBV5YSfiqg
lfwYQena1BEz64xAVJMo2aZT0kyguM5jcAaofiIOp1K2OJZ3uJs7mYzlFRiPVioFrc76CHS21tsm
VL9Qehr9y8ZwGIO8y2HnvDIV3J8VOJNCkOx15k0Gp3JZwKEL2QlgQrVhmueiaXFA83JXoLvICsZi
Q6hzQxaOZzx+6+5EMSa3KuamgUebwk3NGoZG+sB0FwDp3eHkXDUUZofX+3B8SiBf1MF0i1Eiqp27
2HquQEUgjODbGzBFZA2nIkE5C71vVhpe3sXjY3oXxKh5OhiVmgqCFlb9qyRcle2Xy3//UMUBvQRq
E9ECMBJzc8VCbPSFASgodVTdAu0aFXFK4DPlwRRPwRJzsCUPl7MTx1hUa9RNsarQbkn/IZt3q85z
f/SozwLfnQDGfEjbj7IyA3kMD+rI8in2kRTUJw1IePxmKJmze2wvZKoIgzgSKB74Md/qx+1THDWn
2aNTriAdvSHuckWH5TVvcbaX8iQ5g1PeVZEZbpuXR8bp8lke28H74tlOybippV5IYNNW2F2L3hgk
3hDmwG1uT8QTP/Me9JzDZMk6JzGfQBlG97pEDle5rROOthxCVEi7BTEvi6U3SDN3tBb4LKeOAgiV
b+gycuqgC5PE61OE4nT2hv8AOLTvnWC69L19z8JqSYIElNrYS5XeL9SrwkyusknmeEnumTGepGyG
zGiqCQ3J11bixW9lFLvyT/VJt4XVHm7lUOds6jnMNzoG95vKuJQ60/J+WHFsyhMoy8BvVXxLQuVq
+GygVA5YxVPnkczJ0NArXqvXQ7B+H3h3wxEG8YdvYNyOPqxGWacGIPU6X0N7D0pWLTo7LFwQIMA6
zferTx6rF4C6e2Mo/eTYCe90GS+0QKkaORmMoHmFZKcA2mwW6a5+l7+hOe/fGNbPy+hdlkt9zwXf
xJax+hJMWeU448nV5I+6Ztm5JtvJrDlCFf+LtCtbjmM3ll/UEb0vr71Nz8JVIkXqBXEkHfW+7/31
N8HjKzVBeGDLdoT9wAjVAF0oFKqyMg23gml7K74kqqAByX8K/XZmm+3AgAQ9s/S4Pg19DASLaUBh
eYmrenMztC1PmtT1Qdkq7adlWfVgLi2QbVTlJufnKZm7Z6OUS0G6/2+83gHfBhTzUCtizldcGnkD
Og4jUr+qB3LQwDwDKpj0AhK5cDg4wtojP1T9tsecMjPfGhtDSWZUOr03xK+JVQsOssgCc6rmLZG6
WMXNVtrL49ZjqEr/fN19+LVbYML/f9OYQ5PFxrpM7QTKscTVPi3fq6OF5osUKI+T5W0AZUCjrgCi
zA4KkRgld3UWyFiQ4oOYxaZ/38XDFkjPNqfvQVlqXYm8WJvgbNAP8OFs7AwwH6jIZKLWU4+BMe2v
Kf8pgZYkSwVPM5EN5hOtbSaV+YSSQJEu37Jy6w/qvJSeHcezd/1T8U461Pyokg6gy8Avv98uoytS
aWgbcpzC+rYMpii94Ao+JYKTzVvQ3gzzVSAsIG0j1ChAA/Sq9i7ENCURepFrAg87CGxgXF6xGZ/T
LMwa6S1wqWS5S9XWXe3jNoocmz4FPnx805QheA+wH/gJ329XucrpghNKZZHpU7k+xLpPBR7XI7Qo
RK78Nlr90dqvY/QWm3a+nMpDSyagx6IiddPbzR8PtecE9ak8AEt1qS9D4Uq3FKvW/TRO4918Tn/a
N5OvvZrgpxMBKHieovw+02/P+d2PyaWyGy09L08pqFgH8+g0N6gMB3r92jk/pGlzJxE8lF8h2Jlk
jppcjGSxoIcTGe4cbH7iASpi+7pbH4tIducvgAcLDp4o3LN8wHG1belEtpQOSDQOrnsErlM9BZ3h
qoBYoA/1sIowANyQtVsm47l2B5YXrQCXcrN8kbSbyQmun3F+EvHbjZgkoqrxmJLKGikMQqK5WG6i
db61Nv6UiuoQIlPUiXZOAkEhtdcUOInUGK48N407OfVxmLabtvoT3smdQ7J1ASuxe3Wi7NB6ur6S
JPVAgCo477yYsjfBVAYyIDPA6Gqbx1npg6JZXJLLbm8KgqPgZLGML+08dIPe45hnb82vKdIO0kGs
Sij4Nizly9iuVq1QUmG7t7/Mdf/qaLOfjFrnWonzct3luBtnObYC3ghHxgD3ez8g/apkSwogRFk3
FeBWUufOUABszf5PkpmdIca3J0Xe+rIDdjEdUi8GoDAxBBboT/0QhNGTRcAHstR6a5vuXDrth27R
1NSKKvsoO2qoSoWr9p/s8UduimZN6W17zRZz70vVVGuLAlsZpJTyM1oCKIdqpxXKzGhBCEM69yvZ
KL5CL9ZEM5TZPHU2QYNbo/cmV/eQvzXLu3EQ5Bf8h/HOBhMR9HZcN8miSzquoJZGoeHYevGbUkZ9
LH/oGLwpPNHoID8B/W2VhXJlDfhmVjrYCk4+y7dPiYf58QdILECSBFigu/GoRuDyytwKFE7XXZ9u
2odvCIVtFQmVjIkw5hvqVolS3IDux+rcpt1TM9xuIA23IU5r31mxqKCoCqwxB60fEllLi6HG5AEq
OwGAQJ+MW4iC4IYEZkxwO3Ivqt3SGH+JrbGxQVgOMBDoyVqI7hjSn1xVOwuMt+RDlRUykfUorX4Y
+egPCnisBzDrCPaNG3J/22HzOHuxCERNaz1SnelA0vlS1443lj10VYzLLM3hKMUgfRaSGXBjsANt
FRXxRP2QpNYNRKEmHdjNETRSsicH2zE9QQg02h4M4F9VPzmNZyGUhmalrEuCgxN8kQDcqhp7Gixt
Bh9bs4Fu17DBrT5pSrgk62Nfd4s3j5vqWmuy5q4GzEIoLXV7gKCrEV4/Fm+Yig8/AlALKuVsyOCi
xo/cxVFg5SuzLlGBXCCYQ18aLTj1iDscRMVFXlRTVYidoNwNrXmH8SFniyUnwdDPqanutPEW9QHP
7v++vhreSfht4wOBMSnbfIHAbwbuhr/X2gPoT3Dr8LeLNnPwmrFU9Ibfb5fZI16btKA4j36T3Du1
GdjpJa1u9Oy+0l8pYXLp+NdX9ZYyffhGlqNTnieEL7bYMebaVNhqC7I2cAdBriUovlEYnhblB3iK
r/prJIWUKZOOM4lIobkAJHy3X9bph915CCjXK3NQADXe7mwD6Cf63Mk97UEG8/sLNBeAErUfRVI1
3C+5M8rss7NVDtkWTE/KzfcJogfLX9f3lHfioeEA+nUZfMjQ73y/qKpytFJagKpKCFTL6slrJ8j9
6NFUi1Ihnt/vLTHbl5VJo0gNiDfqpQ0m4ldZHE6DIEURGWG2K7P6LYttAvln6wn06NJ8NxiCsi8v
4QLcw1QUEGAAoMVcaUZMsnJZIQgrNXdKofhJ/kk1jknyQ6pEHWHuanammJjUYkLhH4EZKf5rXNx6
+RQ7goPMXQ1KH1QKHBMPOrNhdanVQ74M+Unrt/KTVDvfqnLeUFRtFH/DwfeKdX667nK8VZm6hryO
arnL7HvCIUs3t4oCXmcCUp71ZYJQgx6/XjfCfSmbwFHJuMigFMayqLWtldl6DO2O7KKeps+tV3sS
WGVqFeI5VKTkT7Bbe3vMRuZ1oShpQwU8ZO1QFbWrxqrfbF0oWBcvINDSDgSxMaViOIz7Ob2kd30s
2cc6sMCQ4ITx1+FcEc8ArQalGncyVxcFXpFNxg+V0u4Sk+TW0RoMf1T6SItbQcZDt4cN7ftlMbdi
UVrznDW5c1SzozICTEu+KuoB2ZZ/ff/oT/33dj4An+O0nYumx8vPrp6t7RbkP74BxZUljX01fkxF
cBxeIqdZqgp5M0BZUON4H15zuejmssWjdgpBiBhO0RhSPLJwTJSXZ0NoHJgRzE1aEBBm7OhSXQwz
VNSSo36ClliY+E20fgf++ABY8OH6HnLP1t4ac2nMClHWWErg641n3DXHBu3hJQOBHG7DKdDAXjOJ
Rhe4CcfeJo0qu9u37HKyEAUYi23WQ7tY/FFtPsdFgSx/Hp5MFUOpanPA0+auckRvbC4KdG+cOdxp
t2VOquAztuBZxnek4y8FuorPmqdGQuSR6GMyRzw20H8uxtgG7RFmmv4aD7Tksv2U/QxpTf3t+sfk
Hryd5zBnO3Vq8GvUdNCmf7BG3VvVC/i43LH/ed2OcA+ZEy5BlTLvJRgCXQ54OqmEofRsPVCFlK0R
3GrcTt3ug7EwuM1E5c0y8JCZLc88UCbA7iz/yC/WgeJ2RSAW3ikHmgjgJsMBZafFuMcI+VIgFzX7
GEMgR/0OLiwFxdl8yYLMsL1xO1r5/fXd5N2he4uMi2BEceomFfMbKaZTNa0K9b4K1FRUwxSZYZzD
ynroBCfggEuhazYkF6cbvWZ+vb4WLtBP1yEer2qmrpss7FmriDYnJWisu5B8RWoN+XEQXXjDN/lo
fyIRucP/fqf05oAnHEQIb97dtjfOxDKySdCMSlE0mIe/0I9bRW9q7hbqtOMDtVJNZhMsuzS6OCOA
qI96WM5HB8kOGk0Cf6efm73VdLR/oUelIpFjX9DlZMfLaAFlkZZ/qwVknKfc14jkr1bmyo0kKCFx
l2Qh9cVzWaV9pvehuFurTJm6EQ2B5jVVwi5+GEQIU+4Bxq79ssFEC42AzGGwa4K6nHkCqiDID87T
4mEPw9h3Pgs8kOsEv62x9Za4nWc5rRM5Ki6WW97SsbXhvN73qUuR6QmgE5vgAHMtAiaGUWMDjWB2
YHoaijyRGkBoi/pu6++H+ShYEu8S0XcG6Efc3ZfaVkjSHE/ZaYHmcYkR1eabet/78T19JWeZf92c
aDlMBCxifd3iBJzFWdv65nZnEJG8G98jEF0N+hq2DRaTBZXoXo/1VAaf9QKWzTSQYtDlDQEdLK4O
sqjrxb2vUJ35ZY9u8G4Dp8GxhmnFF5JPmFkIp7P5GbRFdIxxjZA1/vf7B0Umi7Lmof6mMe5urfHW
oedBoqJtXNk5DY2gNspdzs6CzmSiiQ7dkqSMyXH2is9U6CY1oMxiu6AnPeeiZiy3VmLIpqo6Nnbw
AwXmpiW9ZUkrekZgAsfU8G26ufm58PNDE0h6uEHb91m5yU5/Ambe22VCky7XRVnbUIMx5Odt3M6S
dFs2wuBEs2k23KJeYoLlCCyfaE28d41G3cZEWUEr22P0zv0nl0G5MKyPsk+5hkU1e17ABVgEPH9g
qEN+T0/fzhUruZIdSZ+to14dnG5xlRa4leLxugtq9Fd/WJWGDpKGdeEmYaxstal1o46QO/j6yb6h
Sptz7srPlBp8vgcLHrQ2wTSD7CkPxwu6JIETTB7VaMZ7+q7/tp7/5E1tGLqmobVlATvOnIqpJBXK
wgqG7Yu8DuZl/bH1We51li7s5fPS4J0pNmGMh9ZoJzrn3nYu6PjnQHLXp+mbeRkMd0N30Fcxki35
niNMValLfth23NtoxqAajP97/3FB4tWWYLBPkBdbd8ZL8mph1oCOgvevy0k7xXjTr9+ar2LKCV7M
xgX0yzATs6UZZINqDaCVXcauk4lrS1yAxN4Ck6VOdm7IbQb0jvKpOqoe8KZP6RPKpdNp9M1Qjuzb
WRR5RItiAkBCejvTCMo+OmaNteq2qA/Xjwn3LJq6qWNKz7YMtk9gVNIiS9KSniqMnSpqQJQvUioo
hvCDNbxBx2NCVj9MgtRtYjlTWZPjAFGrNMJbSY0msAJQVavaDq+viNsD3aOfGBhB0su6YxQpMH3P
48lwzROlItBf9WML0WRoCRvPwyG5WUSez/tUe7PMBZs7OeIQyjGnWa1dq7/dGkGOxfU/07B02mdR
QQTLxA/K5gIKpDU+ka+4hOJH+0TZSAZXHg7STRI1h/G8vF7fTF4m/tvkh85LsnRbvGEQ4JhIuWsm
hbfID05TuJn8sqUCV6Q/n40cpqWAaJ7iCR2bOcBKLemZ1k/WUT3QqWRaJaD5sUiamL+NOzvMMe7U
eXRahZY2D8XReUkQnSSvCebvG/LxPJxdTfTheNF4vzLmFE/JoihZhee7fjOg4PI5R/pP5FDZ3H9h
ig/bay4a5BGuk3EXRYFmpZlghMP+WhphHIGTGXUeJwcNbKq6/VGPnD8Rqgd5969vyL7cSLIhHxzR
qiha25OawJh0n2iCrgj3pFk2HmtInBFRmA+4QcexUQ2UXqSkcudMdk1d4IoiC8wHG02yQiRusSMg
ai179KZGeEPzAi+gIGBzNjS8o3WmxAn6Jx2E9xYG4SLc0d3RiuKgi5SD/jk/2q72BtjVjtdPMz80
7ozSde8yL31aOiUfRus4fW9GT+/cza8gtW77GFueYwDdKcczKhPF0/bjumn+clE0QDcanRKVCcoN
tHsSPOHiU0o62U2WTfIwe2Se8UwVjU6ITDGBuCdGLZf6ijhSBEN8WXvo3gpuNK5/oFv8/6thPp4i
yXFFHJTd8/ZZSnt33YR0PrykHChFNHvoCKVhMKvYMmCIwFENqBU06RCklCj/e3vsFb/EaEvpz18c
kT48d1E7i8yimq1FpXYd7ahsVrcwzoUkaDWKDNC/77yvTdK43VS0GkdHwVMmvk/VTnBwubV89DGx
DHpBAmP93oZky+sKQTcLIsTpbXfEmOt5OtOnDHGbBzFMl+dreGLYqq46VPKb/n23JA3DmL2apdCX
tCeoUVmoOldy8qi1Wh5dP0C823FvibkdQQpkjYpTSKggLRdaQ8fA8AVlOIGZt4PI3sLo8JiOiReK
qrMMWd1EDHNIoR1GgMu1vDZ3ujMe4lrvdlNthnNiNYlbziZmQZIhXeafxbBWiSuvmvbXAorfzgMP
VIEnBsnbsEiJlfrQhJ7ColCsLVR0SO2ZywBNAilt/2orSG3ndbetoiSQHo9ry2COT9NbuWPWTXKq
pPAfWHH2Jb4Y0N1F1ikJ7z1uOQdjCg6teSiqw95J07hMdU0rBEPYXNJoi8zjcDIOQFEEc/QnVJh7
Y8z1pC9yviI0WIdpNNxcT8NtxtTbNHnXXY53XqkUB5aFmp7K1gUsIOmqxGkA6zMxRn0cREgp7uGh
qSyucWBu3vZ0d3g6fa2doQUDotY9GP251C/dLHBnXuaFAsMvE0xM6xQ9MaYJEl0k387bWIFHAJos
qRMk8SAIPXTTP3icYwO0auLw4PJ6HwrsbpwVex5AHRrP+q0ek8e2nAy32zS0f5VFC7SyyO+ltYoF
6ZDIMLPGWdKVoWtQkq/sfvQkndzURDbuY2cyIjI1j5IaZ6FipUIeZu4Z262YibW6Olek19FGzBMv
uVcDxV2i9R4S2ktQoyorKp9w3XFnjom15lS0dZIDfLmOT3GsuUPz9Af+vjPAhFhtaIosN1FBqPUX
U3swK9GB4uZfgE//8hEmcyU2IDBJh3GzGsz4+gxxG1obIT4Js+f2e1W4SSSfJc0VIXS5l8fOLhMw
yjKzwBMCkpw6H4pgNGNv2MhLPReyqzeJ7Fba9JTF0CmCfKgAkcU95DvTzCsky+M1Lm1MiG1VA1G4
L5vRe6MlghZxz/lvK2w5eJ0Vqx8I6AfVdfqkK6VLYuVLmxteQkRCLPxQv7PFpLK63PdQka/w0D/9
o8qWfKFwPcrbQTwRgzT1iCtRRWeiSpaStZkTFPImWXWncnI3ckC0Duf2bhF1PXifylYAokbrDWAm
1lY8luVUY3T7BJ6JwFwP62p6lS5InXnRam+EiVblMOs0lzGimNiHuv8qAdQRv5a210+Bvoo+lmhJ
TIhCwlZAdpUgT5Kn0zqhSAIeWiGnEP3i7Efar4n+it1FVhltUsejmZxmj8I1e1eJ4hsq2p6HwpEp
0YqYIDW1ZWqMGIuD99FW2PKCJPewuJI3omRivDV0qoNGouuhkf/VbAyXIBGAIgKzwnmGPpYMqZKT
RKrLXHwrautHvW43Upt1rlOCGWoTqR/yF/rbJLPQvnNKgO2wqaQ8F/E5A1trIxQO5R0vWzUsC16P
tbFsMY2dJnOa6WY0vdhPqM1c8NByt2/6PSbQdMzaL8+0X2o/ikbNefFqb5e5CBq5iDUZsfiklm0U
464hijdbq5vnT9c/HNcQHtIoxgOPDpDxe9csCmfRjBW7qI5PWRrmGgB9Ydc/X7fCjYmY2vllhjnV
Ti63RlL14FQE0cV0l/ml14fSwwppMzB5CSa4RGtiDvVazh2o9gHWtgC7nTJ3M0KzT1xTNMnH9cDd
ohinV42qKauEbFEzjJhyzdYvairNt/lMRLLd3Ar5fv/okncRRB+6slIlkEMto0sBaNCJOlQduJlq
4HuEiCxeJrW3xnhf1bbSBlynGVUXEAysQRkpbhxsuP5B8+lpntJSZUlR4VW0nUwSkhLSTokJgmJb
w01ZEr/ppsUFHeXL/+iMTMqhrxiGHzEWAYLLBS3usD04ztkI1vANyge2q28Cg9woAr4fiolRMJPD
NFAxBZ80+tICoI0dHS72T6hT++YrBIgj+y69T6LulIeOr32+bpd/Dhy0UjWMEDgOs6HzSgz0EzF2
tRRPyF1DyPZkc+G3vaB+zV0ehtX/EUfEqP9753Tqfu1jAiqSArrowZLoIxgqiuGkJMQ5EGLK3yRH
eCK4N87OKHP40qHBwEyB8QT1we7c7LiBlEQJm5DcO0FV0pFNF14EntY8FKlocCvnwI7/WjBzGjPS
yl2nY4pu9lZvOkKdZ/mconreh8VfariBkOKPuDL3Jpkj2dZjPU9UFWK00bn05/RrtkTX3YVbG9vb
YPxFspd2NtC9OWmf7IfpokVSsDxaX9sLBHPwWrMEZB7cKLPbReYYIrDWPYjPUeHOCsjztGT0SPYg
WBM3qPw2wtYokjHHeHVrVSfzKx4V06U+xYGtuV3pJn9RTZfxmKEAI6pmc5cGoAQIc6httjg7ZsTG
OAWKs6M2uTVIuq05ECyM3pgfcsqdCeZGLSBvqYA8sjgRCzpjdIIr+zI2bu8rnuoON7Fv/LhukXvg
dgaZUz7OW2fVCy6Ftdi8dPS7PqpT208h7jKhO6Dn3nV7XFANOB3Q+kDTXtXeINK7Oy9VU3WSNstE
nd7PnyvcerV3lDz9k3Gj39UXCoQSXUFcfiHb0v41b2CxXZdBc9aVkjwAdTUHAJb7DqhMa9+u3AUk
KYOXBMTLv5V+HGa4gmX3+pK5gXRnndlipVuNzDYHM7KTm0QtPC330RdxE+eS95N/3Rb/tO+MMQHU
KVMtLfvJiaqX1aPzZZmfe1Wk3tHqDNRK/1d7TNAcNANCdUZrROA2eTZCJYI8tWfe0V7Wn4KI9l+S
CZjJPBjjImN5EuTXMcQU1Iri6WonWBb3jt3tIhMz5zSXoCqI55a6xP46Xez5pKBaPbefrn8ukR0m
WC4LJt8rXcF0Q+E8oDqP/v6cRLjfNVfP9PC6MW7Q/L0odoyj09YYEnug3VgX2S/X01r8ZWsipLBg
RQZTJpmWNrG1PjPQ3sQiKqUDpXolv0gEuomOiGWJ/wDZLYl55zRlVgLBAtaN6kJ5rZeogdLxihED
CIn4omqTKIyw8ynynDpyoW+o9f7MH9FGLT5bYXmqIbCsHcojWNKMh81zTlQGSxLcqv8mbP4KYQYT
RFJgaVJ9BCNS/Dy9CTgkvTe/4moYAno1dF72t/VZDIGkG/jhPtptMBNOBsUhWkPQF8JA05ucNFDf
Mog0a785SBdRaksXcc0ada7d3ZANpTSZpZzhtfrQ2j+LWJAL8f59RwVh1ZsKgM3WC9OqT+RmAuRx
0h+N7VVRBCeM5/z7f59x/oaYStkUUI9UrKNjQO4F3D1dG45ESGzJqz3tLTGOX8QFREpiWJo9+wCp
dN+5tW7ecOWhaFCKv2m2/VYhBD8bs6ikiO2us0ugB4blpdzu5aT4dj0wcZ0b6ny/TDCraYe40Jau
B9VQ0MQYdGkfAN36YUIcUAmqBwuAheDPqFocyDeC5xStY0wNs84mjbFjQvRt1kpPXQ/oWro2qj6V
wOm4PBloDQECgeMLGBxzdNcl2zoyDXYkReRmqSHNvN62ObomeJx+nwpX8TQsz4zSO9GThhfx95aZ
05vO8TJJdqVFcXNbLdCb10NpFanl0DuKPbR7I8yhHStjxpgsIRCttMGmlwAjPTRe06eHRanCcSR9
uPYbmpXjy3W34Z429FxRD5R1PIeZ97dUrRVkbTDXI9mbl2+SO4woFiInHw1Br43XwbGpvjamcAFf
Rsnwva+sioS5igyUGXXnNrULYBXCP9SOwONdghtTeUiNR+cBuOk/yl3fmWa2d51rULuMeE/VgRQZ
nwpMkoyHLXK8FoN0nvUUH7UDbgB03moRnp+TuKI/i9oGhnEMFcW196uWB6DD0wadvso+ZJAlq9LD
RvxOSi9EyADE8aK9LTY0L04hQxwb75DJABWpEZnp2SSD2wydb8P08qXtguvuwzuX4OoAcZJBaScB
gn+/vAxC8ImcI5ckuQs5lvaZkskmqGGSxF0ee8OjGxt76pfx2/YqsM0Jqu9sM8Gnk+csNWJAiQa/
xLsDHNUYJLRC5cFBKdqrQxTzkQKK2At4gRZmLfCUaA7WzdaONoXYCHoge+0DLcwj0MxWLiV72zzi
dieQHx2Khz95feFdjEI0TCrQsWDiX2F0mRPLGfj8Rn1MbxSyZDU68ZrU+lWubotH6sw6S4YECh+k
8/aTYsfzQZrysnYJWMkxnorDf+u0jWFHplNZpp+lcfUptpc+sDqpOssEVKau4BPxvH//s5kz3xDI
S03gB4kAxWqfKep2ishnQOa0r8mAhyOGaJF2OfeLEqZfBLY5ZYB3W8Yc+g0ViLhaZgevquyeTkKX
kMvFI9ntftIHci7qZdG1MDH8nT3mKIyV1TuZCtAokU+xHOTg+JJSAQ6MV197Z4Tx+arG17YTaLVD
C9X8FNekPs9y0kdS0uePwISkf8tVtSkBZqLBH2WQrexCU63qG5BqYZg+g9ZPaLeldcY4QP71+o5z
7hIH3xI0MECXYjKLyUDm0UjHRAKDO6m/d8rixtn9DG1JfRA8+HhBx9FMUPsYkCTWP/BGqPVcYUzf
IEcZrbwxSH4kHobAPMtD1DvMgPlR+gOxIBuvLgACUhAiKTYmRCCT8D7YdSleme1WS0cAug8dZqeW
iL7Ts8cBrGeOX/9BcAWpDoh1VFM1YJTZ0G01izbvdTB2HpuL+jAHVmh8Mx7xYLE/2Xc40q50lCPj
KIKuf/yQigwsFqCANtwCqf77da4KUa3OaOLT3IMCt7ux1DGonaMiQvJ+PDGUOgVaYkgIsK/sfhop
gF+p3krH2r6VzdZv0THURCP7Hy9FBf8BQwaAhojZbBuvJ3nu6GsyhqO8hs46e3hOR52+4g6OXTD5
YMhuc+WiEtToOHsIqwpQyipdGfuGd6SmbPHWhBh3BiW0qjiQMXERqf15/n792H2MsXR9vy0xXmLk
+iBXmSwdFWW8yGvqrat1kkzn1Bjx6K5LJXpG05zwfaCjBjHuq4K5CngHJtC1eZGoHQQCj3n/mCQH
w1xdSoI9L+BZPc/r4BFn8hXRA4e/ob+tMk4pa4s1JCWcZe3aaCSp2xszdBXCIhMcu49pBZZnKJSr
UdNBHcCkxMlGjK5LEnglJrSHFpo20+P1L8ahsIAJqKwgY4L762zXy5GSlpiNgU8GFuNcdY0mMkkY
TwcL3Lyt/Litt3L+WWCU+gH72cDTBRUbW1FAP8xELxANNrPsIHpNYfo4H+KTcWNjqjlz1QgiFQL3
520iZqOwQErvAxjh+xCypSiiovCNu8A4k6J0p+1FsByOBfAE2Bg9f2M7V5nl5DJpx9TGZ5JQkd7C
4ahgomdyQXWCNiwN/6KBMk7iB+aWnUXG78e2I1qnwuIUOoUnuYnXPtF8Qv+uPdBXdh5mNyIQk2iV
jNeXWo5eZb+R4zYp31Ra8s6L8XB9KzmyjpSCzlLwKoM/Akn3/mM5UEto9U2lhZD40foBWo5D9dk8
LL7pgUfGNx61B8qZRCB0iKe27AOz/UeAcGTUuOnQ1AAL1Qd+hDyVEsNQGoh1KnimbaC8bGsvy1L/
+mo59U7ActE6gaqejBFy1nEIQHXEspz4pD9QoegWyhfbiToNVegUIS85OQMOgGoqMg6erIMm4f3e
trm1Kkk6ZGCfGpCKH7QIWpU36VGDbtrg/QfNhI/HHAYBRFNx5SF+sWzD2QyaIV2LYfCo/9T8DXIt
kEopaLv3j1Q93ltjCluS0ipOTarkpEO6eNjCOPkxzp27dp0r+Gzah/AFS4ZmOPgv0gaTOe9LXRIp
t/MU63qbcTtrpWtfltM/cp/1F3sTWaRu/z5gvrfInPdWU9puwIMdDdLqQlVG7WP7vT5gaqr3xwsQ
6kjAZLd4yhxXiDMRrZY5kstqmWpckBSTdjOuV/q2DTAw/3UKqNjwf+CnHwPN+8UydQoDarFpIZUp
JiTtB0phTsOp8ti/zP4W6FFxYxyvf1CBQbb9rFmTJXWZIoEIZXAr/TAPL39iAIUmDC9jgJadZzGb
JsPxaJOTBfpcQAKIiGWW8xjDnuFUQ8rawTA+K02ONpNZqmNMXbJ/pkeNhEPgQIaOciD7heBK5brj
zhp1mV1h37JipU9NjBirbeo788UYgDWqHivDxpz6Wal+Xt++j8k5XRzmF5DgIX6xEieQppvj3FFi
0APfV1rh6eu9qluiMyaywsSPDFdaW8pLfDJvZE/16lP1KfE7/RAf8ZYDIRSm7O3SxVP6f1uc+n4v
m9UoJbDkgB3SfkqXSO1e5FIAtROtjPlcq2TKY2ua1nFOfspL56p66o0iPj7+9bL7SvSU7Zxi7Lul
yFcNOUnrjwEGNDBbnwaOR7RADimuWlQOF1qk695ZjJsFDyfTSU6y4ca39qk85TcWoE1e8giaQy8O
haOX3EixWyMT+TPJrGerxzEbT8lncoAU3X38VEXLG904Kovn/14Smbq+pQEJifF+zMO9X6JJzBbj
VRABSTAlO23+VKNhJyoX8Vf12wjz5QDYRlhJEeG7pPTGwXHtb9d9nFNw10yU9lGMkRXMmbGs6eNk
TFa85mh3loExusZ3Hc6RYZAZ9TfS+stjBjUoNSKe+njdMs/194aZuwQfa4EWAclOUveyZCEm+tVF
AKwTLY5tXMhLAZ24OMtPJSAauRv/BC7rmIU2xG+99S55Xu+UEyU9FFZiP3YNsat4BaChi439+IzS
xlifF6s7UMR6/dhjnnBwQX382AkJonlnDQULEKEpigpSEHaR+ZiMMjoI6OmdsLwUZGiFP0XmRVs9
661FLvpyHKcEUSp9B8DrLdh87/kYplXSRQfPilRMq7vq49fBtJ7/a++wAFsCfw1m/mii/94GGUFc
1k8YOBnM9GE1jS+F1HtOKaKJolGByd7emWHilD4YUk+KIj/pQO3Uh4Gcu/Z2El0knEchiHJ2q2GC
ExlXbcqh6XCaXmrQhVFGSKCB48sQLPSpRPUQ5sgRPmJoCGJXh89jA1hKPxNLJqevSlqaWZuerDvz
Z++2Xn6jHIpb4mrg4JGEOvTcZdJiD4RRkBCAIfj9R3MmcEbZ9Yg8/+tcBg3E5ZbzcLYC7UAUH0yf
/9mLm+eOe6tMIB67btSglYEE6xLfppESma8YuSLRCCjf4Knn7Cke3OveySkug0Jjt1LGPdWySTa0
DdJTUrtjoHoUGJAf2pvSw0wUUN71ZfbrML5bYzf57wui1DYgdrh9KHkrU3oaiV2VsoycK7XOWvK5
l31LNKXM+5Lgf0D9CTMbmLx5+/vu/rZqZarx+gXPs4Jmr7cgBzpSgeHU0zo3Xs4FILsBfZkKn8Kc
r/nOMnNU6iRJF2uOKUKBHKCReBpkNz/Eh3/QN9lD33vCFJ1zTmATtTycFTprztgki2qAOwrBZgpB
0JVG6cn2swwCphYYrADdBceaqEXDNakpKEyhOWh+YM9q096RpblyjrIxPyjfLdDmSGh3d7WX2FFR
H1tTHrx+TPzFmN21sB7SqRCOS9K36T4+gEjwrQuDu8NEpYPty65rCynRYZYi+YRz49Y3883wGbc/
NLhGv7jdeiSHWUACR2iZvR9Zy8zLVU60bI5VGRtd3g9Y2GJt7jZ9qlLFBamsXj0t+XOc1a6Tiogf
2LSDtcykHUNRSNvUY4xYB9m2nn3L89JLLO96fGCdmDHCPlslK6/tPIFqStXcDPplxlzhdQOCVbBQ
oaazjMVWoQqxLl1Yg96YJNpD14jorz+Uwd4WgncdKpoaiJFYJW5ZR5Vec2YAE14GnxwaXFw2bOHw
4/16EB1+7qp21phv0xhqiwb0QtUF6ig2E1/uX5LVv7519B/54PS/jbClL2eSLbM3+gZOT8vB6WEO
zRCiwAIzH0aOmK1jGVkwiNxjaKQvwbFNN26KcJpOqovHjy/yaa677ZbE3Lt2mkLdtGyhU6Y/2goE
CXVB0/ZDjskuhrljU1J3Y+ZQC+clJOjQSx7INMHLpgRZgO6tIDyKFkT/vrt+lDje7HLF+XGcgzTc
S6LZR9G/z6R99kxSvbaa8jSuwZZ8KUUMSmwVht0u5kLRWn0YNq3D/EK5AcGgAo9r1dLJbvPHLQVd
trGplzjdRkHYEZllapFLLc/FbGHb5AqI+zXPftQlJGbj/yPtypbrxpXkFzGC+/LK/SzS0WLJll4Y
ttsmCXDfya+fpDy3RUG8B9M9D35ShOsALBQKVVmZg+h2eey0pLiLmo4zcPzpkcUulonlaECPlTxj
MxGv2+c07J+MW9L7lbdmfNJNclxeBAitmBwf4QQLmQkWepu1o5Z3ySGL6CNwf+ATmL5nuXl/PVzw
XJ9tww0F0t15BFv3mpBg8MxPHvU7OP8bk6wx2rxpt9U3rsQnhSl2ReJUQJu6yY8ydDKFPpiM+6RV
bFpxvhvnDLB8GkqTi2m/ag2kyG86mgAQ71/fOs4XUpigYQ3TIKsVapHgoynspVVvo8b4vlglZyXc
T8SGi86k2bLGvxo9PmDYXNBa36WH2TXBb9eHw8v1dfF2jokempB2kSJLUEcHE2E/PALLet0Ab+OY
8GGUfQ0elQZF3OYcpX+ZkWIrncgJFp9A9sy5VZhoocvUyowc2V8/OzSzZ2dF5aET5GWPadAkwNir
P9cBwOy+P/HKdZ/E0N+MQ0cAw+6KjOlw5vQOfUXzUQNJoKmlUTi2qeGqk5QEeqT+FVkg4kxNdKNG
q3XNTnhaRFI6WtOtbw/QXJgaib7UfXermGVpm21W+aYaiTZIcERbSeKLUZPCa/tssvOW32Rar9NP
J/T9t7MPMBFvFDpSdOsGH2QREAsQwbxxUlfWV4BDZV7Csp+EbewxEUFPaDYlCQo8kz+dFSBhBWe8
o3hhSuCW5jLn7Xr3xhqTTBADw6hSldKjpNMCsjSjJ1ZJyslfeUaY0EAS0H116NYdS2N04/IpUnks
dbtvm80ymJhArbavzTYyQ4WoNvYux+1EtBd5OsvivzmuG1NMPCAVqQdpSPNj3oAaF2LX32IAQlpR
55zY3cx1Y4cJC30xLSDWRLFKAZ85DZTiks+uTgp36M7GeIj0f/WM2RhkIoRSz7RoZsTVSQVi1FrF
Tyul5rjCbrDbGGHSh0yrhYbWcIVu0Z1IvTMT1aY15xPtXqobI0y46fq4In2KV59sgNIrp6OTiNl9
3s8VWFdJeD188w4syw5dZULdYzgXWr4Bhv8hPCeCROF+FROZQ9Pjy5fs+7oFAnUDY/cgAf6YLidp
UStTAlZQeMAi2WntzN46Im95yuD2P5tnCWqM/zfR1U+Voj+B/N028/nKTOsFE9xRRzS4SeupRwSo
o3KbWW7yXJ7X7ncVZDf/GGbDmmU+qFV3g4AkfgFuF68raD766ZFCDzUONLQE+zNQrEdeVf+/XFp/
r5WFzseVmpY0R49pdFa6c8kmLqpTmR/fV52tH4bjcvunIYmBPJRtqF+sBOA8Wrf/4l7vP4O5D6w4
KZc6Rs+adqlXTvRhTHU7o/SwVMshw3XhDrJyN4OHfCnRdqOWM9XWw3Uf3z9Q77+BuSXA8Ts12SxC
P0o4Z21gGC8kvh+XH9etfKqzMp+ZnSc2BNGY1RKDgIPfG+7iame0wk6gPwTICK8LkCE+SWsdkgvJ
4X5r5v4gXd/qegZShtqLbxsXpIPPwk+AuZzENxzhxjxLgXlpf/audSTHzJkDlbPD+3HxfYeZW0Wf
s4yUFQqhSRw5lmHXLbgSeMH3E8iQ3WDmTgH4XZ7SObZCNUD6Z0MpHkXPNa/ggVV4y2FilBSLrVRN
U35sBWjUdnWQWOWtjpEMjseszv85OXvfNiYetVZCSR5ZaLX4a+xFY3FlgQZya82VuI0d3jFgwlAm
CSjZyqhWmTcZFKF1Jz1at5a3BHfaUT/NpzALeKGPY5LNPi11IqQwF7x7S9o7klKckmj0u0UAZGxs
f3K2c92uK9vJIpSjRCJ1pPSYOfOyLzq6HM3dcip+dNhRCRzKaA2DgGg8iSdesN1/1KGb+b+XGssB
MfRKVCUzQTHwrB5VpwcWFYPoSEMAnUm89sQj/Xy7lT8tFdV/MKOjZYu3AnOLikRTYqqAw1Lxe+XQ
tfdLVNiG8RPMaRAQVsltKwp2BVbz6oKeiQ2BZdByuaP2M+8byHZ9GYGm7n9MRedkWWtreLHMh2lw
TNHXTbvTIycpQ1S3Y9lvMQ0+TV8U6beBCQTlMUlusjJ2rPSmSXNvTFtnsl6MKbdV8Umt3EojthXZ
0hQARIeH9GVQ7ifrRhMKZzGe9NGnmGqsjoNwN4BxveIU/3ZdYLMvzHXTxtBmiSLUgM0colRaL/5V
Ah8KRHx7QqXiKWnjQDF5Xr7/Ot1YZS6YuqSdHFmIF8hpIJsqOunDCqadQul2QSD8ulL/gNBRRosC
Xai/rrv9bkK1Mc48T2iP4mM04qLPx9coe0wEx8y9IrnQKLKvW9oNixtLzDWjmotVdLGQA3/m53PQ
znc6j/pgP1/Y2GBukr5T5UrRQDw9+Iqvg7EZ1FCnGvIsKy/NyENrrb/42jFibhRNsHKtE/HhNJQc
m6G3U54SxH5pfbMg5i4BIKaaqhWAAJpjv3DroPghX9bXdxVwAZ674XZji7lPMFCQRXmM6mY3Ep+q
JEhHJNexDMxPLz3//5yBuU0KolKABVP06/WfcnlfKEHFm1vg7R2LFtFEWiyd2AmhbLRDiGHBAn1q
SRECiK/kF0iaU4zYWm3sVqPZP5ejZnyNlmoybBSuax5wfS/IA3eEgW0MHICpnx1eEoU6l2mtQ93c
zc4KhMcSXxxtiDDa9aELrDv9nxeNMYAODTpJkwH4ZIuenZbFgByNxXHQvUW5WPFjw5vp2TnRH0ww
sSPvcgiPDUNxJNLzMJ+T9lwT/7qf7PvkKvYCAddVWOrjTbVMwDtEpEAPUyifZBKMU/RSgHOWl+Tv
hkHAmICjFkGCxqp9y1EnpqZggpyl6Z5VDUp6TYppPck1Uvk05CMHrrW7rI05Jk7paVylTSxDfHOO
ROos4zLcaGlVX2Rrrn8RTE7zJup5C2Q2ss5ECA71EFNqBUxBEa3CgGtEnG7uH1Wx8cQyjTnxnrdG
JnRJwjxTpauqUBogbS74VR6KkB2oeAjMHS8E3vj90zFhSxzIWI4pqioS+I9NjFla9sLDaO1fLBsj
TLzqohrVwkFfedxMaMpkaI7QYJ1xJqf/A6ZuvfE/XSzv1tjI1RdCt4CBxgg7EC7FIT3qd/FhcWa3
9v8POBSeNSbrKfNKkhazAUNK8GcAJA+yrwAqOGAbDLjMVRy3YJFTUqX185y3IFQUgD5bTBSMDFT8
yWw+5gVPZXq/Y7fZSSZENXqu9cmMjI6cF3/lb6RO5AOQJj6i1I68Hso1d+pr0f2rt9nGLpPs6JMg
Aq0IGdqk1myRpA4gkufGmu6A7z5aKnpdGRZvaK/GnHtghwuuh83dzGTVXQAhLShp2TKZOiuULgk6
8lWRp05FdIxkJLwDzjPCHDxpVuukA2o3TMr5sRSts1qbnIR8/2y/r4M5duoo5KOpIIZUsTfUiwuY
blEXnI+175F/G2FrXWmqzmohFMgTxC9x/YCsxBHQ7krjzLv+VT4NSLyVIN4/i8qcNG1oRilrZTOU
UZn9TsPiUjoG2ESXVRzcSb8lHg+b8Ybx+BxK3he3Hv4NvsBsm9aqC0TH+FkHRLdxx99r9UP70WFW
+2eKsQL9bF6SsHxML7xCyH5Na7Ne5vRJwPtnUdxU4PLtnwswSv21FhKhETS79Gzdv9G5HcrELp54
3FYc31TXv2+WPS99n9U1DgCaI6HSoTCS8d5t+75pAZWOnh5woOvfNybqMSrBzIRycG7IKO5o49Ia
tlBOk9NNHW89e4/ED7kWsyAho/gFGZLztdgjQHQLyHXBWQLxp3YDinW/CiKn81d6PJF3ztdDxriQ
iclAQPMVFYN7IvMVwSUq52Ika2GpioeyKM6WVjs6Fd2+js+p0p+lybhV24FDkLOfsbzvL5OxpLmc
yT3Uh4EsCSTMN+uTmyyd24FZqRF4nIM7a0QBBpOW63gDqFuYNVJ1WOZYSFaxa3mxq4Uep1p5WEhx
TuT8MliJa3XkMArRT05I2POirWHmu9ZFS/pxAJCl+xYFsic2dn0rhYmbfE0P1bMwO+vLVeJl7nvH
Y2uV8d1eiNM6ktHuirOwMQB3zTvv+sL2gioqWpoGiUTUSFhMWEKA7hBFRO5p9mfTwkT8uREe5NS/
bmY3MdvaYeIbiQpMtFpod5kTXt9qR2wzBcmGKCZuJdcvHWibyw6KV5nsdIaWPJBF9jNu7XD/K76v
lnEfFNNyTHfjdJa/9dlZdSLLoPg6zaDx67/ld6hZ3VqHnKNczDPKuE4Sa/VkpDU5dilKdIqjy+Bl
57wi9x0FhNDgYwdG2mBsEEsAr72JUehBvJum147Hbrd7JQK0Dy4KaM1bn8TJgC2P9FlEopQ+q0fr
2xrWunCWbF0CZfnaRdQfdO4k6+6qNkaZz9XFklzMf4CRmi8DiAwJX/lxRdGXruLgNe7qPAzK7sfa
mGQ20ohjlUioth0nyZbBf92mzmD94hyG3UMHBlxLxSgJqslMRgaOsaoVjTKGPqkrH02QekV3AJn4
6tvwTwaZXvUHOCyd62Z3l4bxGAU875i0Zt/oBk3IpOgzIIbqYFfFN72F0nnPWxvPCvOctLrBVIYe
Y+oC+PkD8bv6DNXcQK7s8SdYkxbQJs12/4OXP+16ymZtzI52glToUM7OjpL6fZjDpuNRQvGWxWa4
jVxqVo/No0t17GPDJrLmlwOPQnX3IWS9L4TFaVsyRksjEeUg83VCbRToDe00hcotRDz1Nx5f/Wt1
058kTqFjNwW0FFFfaZlV0L0xnw0073MDhcMEcNroVbisI3cofL1MsS0rIAmTnJXwSnjBDccTxtjd
2Y1l5tNBzVuROtQ1jkp+6VrgqarXYaw4vr9X1oNO2/v6mO8XdVqcqPrSHDKQl9grXazmTZBrQxhB
rzZ6MDkGd4/43/bAafAx62wJoaI6Yz81FGm1uPK69nexvCoST8Jnt3wKdjWMN0FkygKz1EdL0pCb
sWU0f8ZT+iDH09l4yg8FppDr3P4XIWRja131NpfWlS6WDWQLXTKfJTk5G5JwaykCBz65v3nvS2Kc
UUQjFryplBzEGTjhxdeL0TMxp8sLVvuu926Hcb2pGxfMLaCXL4yPgx7QXrIFnUc7tFe2sVQRE4PQ
pAOhEvOYzGpdgCivEuNFkNyJXuaDHHbt16+Mreii8cpsu5FwY45JtKwO+s10TPIj+BRLIBZFmZPv
76cCGwvMrZwPnZKa6z0y4nV82wcr/MBqnOV+pV/O3YTahjs/XHe8/bi4Mcrcy1kNgdcMgrLrWKTy
c8WFEneyU4Jn8cqB0jlzWN9R7vDX6gHMm8rYfjzmcJnmJMtVhMM109GPl9gFw5htVokXlyHqpo4Z
udcXuuuSm3UyJ6yVdDDyTyik62jYiuSuBEsjkKbXjew82dDjQHTSMGYFdjEmGJLFEBtNzQHkUL28
HkKrcHstcQTlhOflP1/Q1hY73FIbVOnLbISoE3mstMQWYgx6xr+uL2gP8/Xh7cu4R1E0+DgTpo+6
OMFbcDaIDQ0ksGxBJyKaJ+UXVaKTqke9p1fkKauVWofz1NSRTCLdjE1d2dAKE50+T75yftp6vhkX
QrsC1FWgprPQsmDO/1D3vag1iQEFQOuShnUQ3xTP6+Bpyh133XGeD6aYsy/EQiwV61WKyUKv6U1n
VIY7zPsFnCXtxOcPdpgIEHVELNUM7QLlUnxZzoU/ga1nuW2/if4qYy2GgtuG/+IZ9cEo84kTJTcq
M1IxGK281MKrJKOg8+X6wnZOO0wAarEqnuGTMfdOpipLJ8vDGEaxKXhNA5WwGhR79tD0s91Awu5Q
ae0MZo+EJ0S5d4t/MM1cRaAcU/pWhGgiguoq/pEH8l/WK7iWgtjlzTLtf773ZTLHX+0yEMEmVnbU
wAmkTEHZ/eis3s0Hnp+sn+Sz6/9tiD37fVWmOP+Y9gbLR2PhOWD4xE384ofwi2BM/5uKKTeNk8nu
ngGItBhgkpLwVGUSr34cO3xFCWqDYuwmCaiWBu2kqK173VV293BjhjnVUqKNdV/hjtWq6LeRjN8N
iCdjrNuwfvDQlevn+LSLG1PMqc4LJQJfXGkE5NBB+Q8w62Dt+HDhTat3X7PDnOpibGtMwEo6gFUr
33/5oIT5jekaN8vtn9GiMTRvx6+8Wee90re5yur854sxBxvy8Go5thgyXgWf1sFEDBWAwi31jBMB
+S1ITHKgdpfFKUBVp7wsHIfZK03Bvgn1cFCHShgxx75sktpYLAFrbAQdAuK9t7iFGx2asPEmr4CO
UB1e95vdELMxxnzMpI9zkHCA/BnApUoLIvFmqI5x800oT2LFIx/bPX+mhMq3pMuWxlaFljrrynrp
IUcNvsveAAjbIvb19ex/vbUgBA3SlZmO2T0qVLFc5eIckvPgTq7hW1/Ros698jUPILr8nHyf3eqI
NP61LuzxxGXTXjfsk9du7DMbGgME0HeY5wGU6I++j3mI/MlZlaCygKequx+mLdNaCf1xcbJ8/mW5
zISIiRlkZ8lXPVQPT+UB3O+o5/NekHt5NqAU77bWSLfxy1ohQmuWC2rdkTe5qgMMYLDipLrjcqQR
KDC7gMeysBs8NyaZ7JOmM+4FOFM4FC8CvVQWBAJN/7rH7IUzafUV3Vq5SjVmWZFFl8wiSXOogU7N
ZLcrg1a768e7ofvdym465bxraC9WgxkYwh8WmEBAH/FxIzNSCHrXing73KhHDIz70lkKLS8/W0/W
zR+QllE4vHxl9/ttzTLX7ISCqW7MMDs61kV9TvBiSW+UwDoCFu8BJx5wI9need9YZDukgw6Vmgya
HaB4X+WflpNw272Ru63E4e1pPFlfrn/LPX/ZGmQOf2eu6xui+DAPc5DQL3MSu6R4/P8ZYU54oed6
181RflzI09xgFAcA1poXKndXsireA6JigJ+G8fzYyNRCXwf9reab3Kv2oE8PCeWBvfbKUCsp0t9m
mAwzgkKeOcgG3pNv8xoU6LLciQ+6LQQNytm81GH3btvaY1wffj+Uo/Lm+r230jF2YXfsPGhA/cvn
B945b1mXpMgW4/B5EUdK23f0GEVnSfNAJmIPA4eebtfF/7ahsHW1KNOUkqqY0myhWVcCjFilP6+7
2/653ZhgnLrpqaVlMlqL5e/F13xkXKpdDh6646hvFF5GbbV0Nc5J4q2LcfKWllabRSDtxD97TE8y
l99l38P/83XQBPgYBSGtmS9Ug4pU8TM7kzsUvXI7+6ostnIfXYCLdeJHMbfjr5zd3A2+m91cF765
xcpKwrNGr/FWfFQuU/nGCUqfqtNyW/3ObiVvCFB+dSReUreuhk0L3n0ReclHs8Kk1JlkRisQbIJA
N9Ra7kH8DdZjKxiC4ol3sHmby4SPCGpkLdTwQEBWoIZY9w5oDnwubSLPSZjoUVaJXhAJT+BO0W3o
7tg6Dyr9Vvq5tm9MwFBNatC5qFaVEMnPzujlO8qpVe38RodAwU8d8HZiZ6/FK3niaazt7+Ebeb+B
HIPl3jbkZajlRaBHsNd6o4R9LP/SDO+6P+5v4bsR5hTkLfjLo0WDIqrYTCDoHO2oEXiQk/8SQt6t
ME5PSVGMcosXdh9B4t5pzipGLgHZ7xxhcGvoP+L9ljk8Pc//cru8m2WcHhg9cywFmJ2+vWWnN4Md
H6ILmJwwkQDqb//6Xu5mwyC9XuUW3r4Y4/WpIQhLovXGQcygbjWZHob3T6YBRHrRH3IC4YeBOO0w
P3ZLb5smeeTYX9/yn5xVVgDVNvHQF0XGvkb7eYC2BZgiJ7NyTPVF1IvCllr5AhCOszSgOyfyCveX
nyKKyRmO+V2H3ZhnjuM00CmVtGk9K2t+Xvh1bTen1tWOK5Vu4eC1fOIR1O+71sYoc0Dztia5MGnI
GW7EPwzLiWt48RlMphgKAr6oPnGvjt1gurHJXOzJQKsqVwUjBEbSSUMlxLvc6exVXhs8TAHv5bPu
2+fPujKYmjJYnnTmjA6ToXeiigsYlJWzpxRD7BHEcn+cq8SZ2+wHbXkUJ/tHB2r2/7HJnNhi7OU0
EnE7Nt+im1VmazgpD+IjPQhB7hc3vFHKfXsqMOy6sapssRwuqp6KwITI0N69b73msPIvAiZ224K1
Guzc0Ga+7qu7YU/FVgJks0rvMltaCxD0Ji3ekvqgukQD2a4RXLewnrVPH21jgdnArh57acoUcuyL
20b3lKSywS+kJLwOOc8OE+Noas6yhObFkXRBm4cL2BPyl67iXUZ7DXFT2qyHiS1FXg4LLaDGLGau
0Nv0VvMtf5UE1x4iX76kg52kDglXsVFe1r4e4WtbycQVhaLXFc/w/8KIL61MIPZGu9iJreWyQPFq
iTp/MGcOgmg3mG3Wy8SVfgQZgRBraDyRQ9OfsupOMXmtUJ4XMnFEyWdtqAgQ7NHNKgoETvrIiQev
xMxyZJc+6lTjOfp+3S8562LfxFWfaeIigvlgwvNXAMIAE3oDJ9vcXZcG+LauQaAYDQR80E2OW0Ob
1cwI6Fem8etMAk2+/xdr2Pz/zIsk0gv4Q6HDF5sf+uhNfW5Trs7hrtdtjDAvkFSU00RfYWrKhQxg
LxhvUi96Ee/ES/tt1cKjAHlFJ+pmAU9bffcTId8D1SW4Q0FA+XH7qqwp69lAs6WLc3sil2y+iDKP
kW6vgwwti3crzPokdQGKwtRBBRu0z9A5w/SkDfFPxf4Z587or0usgHDReu/6x9t1jo1dJvR2ktTI
QoTQK2IyRAPT7cCdPlx/+qeAsTHBxN4xrQS1KfDKB37bS8PMF7zWVwLRhdIWl4dg/+pCfwxaaWBD
NtiqctnWRtFDmDIQjzM4J5LejsHc3nn5l9gpC7vgzpfv7qChahquZ2A3ldV/NsdrGahSSQJqM2lX
QYdKd5Sn659oN+HYGGBivZg1SkeLChJ4MNDIqWPFYUwBRu+DeeBVzPdrMhtrTHif6zaasgIIDTCN
5uPBBFNHhZeprNophmHVyM6IbHfxsQUD0TD+m2t6Y5wJ8zJowKdoxhPBsrIfWb346SSHWta9pDTl
RMX9E7exxYR7U1oM2kdCdpQD+pvE3mTZsydhONbyqHHQezvyZ2BHq4A30LAbUN4NszG/UEuha/Qk
OuBt4BZxGxJruc1VXkjZ90sDrNKQwgK7NHOySROZpTBDBEKY72LyYy4O191y/6RBoOM/BphzHSXC
eijAh9YMWuTKS/y10WSnjqAA1FEQKA7+ogK3oamzbwq1N5PmZ0bTUKRieP2X7G/o+w9hTiDNimXU
B3hNTjrXjG4TvXW46Ow3HsFPYWyzXOYYppZBiAW6btRsRk/Wbe1s+HhruEBmhXVsWz/mmwxM+fpl
RrqghurX9Ftxn7oLmj2lK57zn8WxcLhv+d3gilQQ3Pm4m2S2MozYIyRRVln4VRg5XvswpyGkBxKq
IV9nfje73RhjYkMzlySxKpIdsxSlCTQs/Zq0lU2FxW6njPNVecaYWGA0EyTRk8oMCyV31bG0y/SV
VDNUjjk5GHTo9m6ozbqYUBBRfWz7wbJCAejWJhwzFbroQ14r9GHoaaa+DEWjFP4g1EN0zk1jRPEM
TPx+aWnJBZqg1RERE9paSjlojVPShgaI17MayjIRm2BRRlE6VSiuky9Ureihjkp5Qi1VH6W7VgLR
QKqXSuWVWlpYrhEllXFOG6W3nDKpH3G5gEAYo+79sUYqcknaHtT+ZaKOC3R4JXPwRi1rv2SQUXNI
3P6IkqnKnYLm01mV0DM7REkNVqWMECXzaDxHAc1m/THuIvEHfnbVYhAmzTQnW0ryC6KHZeVJJorj
izFKzaGlCnRirFjKQZ8n1/F8gCRVS9vXeFCVgyVV2iHqwumXUoLipLAwFBzdtAsVDr3cwu1TsCdQ
q74r0+WJyKLdYSruZSxvqmoBvuM1A5zEgKwxkeyKSKFmjc1yT8x+vuTDND8YhakBmzoPyuhq0hI9
KN1cabY8TvniWuIYxUBEdsaPAnriD6VmpN9JJkaabVlq/toVSzxAHEaRImdopPROHZPxqccUo+FB
jqEB60gvi4otYHofP1PqgciolqS/EYsljc8VZgoSW6LiAttiP/0i05RdlkoUxINULvJlaad8tjvN
nGN3XNSxeUXfcHwYIS+ROxVVZh6P/W4e8LeXfmouoM4lm9osgj2JAv48/RWJ3f2UlY9xah4UbfCv
B9X9+3Fjjsl7UfKPtaTH/ZgIfocoJzs6oPINhDLm3u6/DSujNcpIvBLSbsseRYf/jWgKq+2W9WZK
Kwt8rpo9uMNZ9lqoZpW/mh8jJnMeR4xWIG+8oz/M2+pmDHkgqz0eK1Q83s0z1yZ0qQqMHaGHXnt/
8BbEVSInvdH/gkIsFEls09dPhQMFolACXFt5lIjNo9bZr3NvfgRztSYTpm7jEVEd1RfZzp/Vm5VF
mhwUf35NIexOneS7njmm4owRaNN4YJs1tH686lQM66zvDcCCDczrfUxpe7MSiaIa9ICIdImKOpAa
054yckrnLFxiK4jyzrnubmuI/WwS5R/o2EPgkiWaEEkCPv+kiw9D9JrFmjPKWtAu/twlKC+czcqT
M85U8Of7ZV3ku0XmQ+u5lUg9ckCkehjKeFa6v+TppyVzOoI7FdGPZphPSXU1FYiqZsc3yti1yRm5
vWIP4ALvDyLIoJQ7bkX083320SaTEGW5JS8FaJ4PRkK+5Nl8Q6Ew2ZrLXZvEYS6UoSX+luXEgWJ5
MAu9Q9AWisbGThvLtKHNx6us8H4P40/VME8D5I6FUA0UX/m2irrpbuNJjuiuPIsrPoWbGPFsMrmK
kkR4b1OrOfwJI7rTP5WQ++vs/NAeOmf4lTk89NROVe7jvjMpi6YLiWm0cXxAGhqkD+3tGMy/VnGM
AZrs7Rf5PAXDE18GYNeTwW4CKDhm9VW2Ir3UtaXkuWKFRPtFjcEvZ4DBJ3fhwUB5dhhXboeyH+dS
pYd0QCs2pU4hJoEwG041xpyH4PpffQoHmyUxHjyPQoVSugZTxrfFOo09Z+pxh8cPn2pjgHFJdSGd
VI0aKJEwkhuqpQ6qMGxZrXqFluRB1JTGjRq16gGN01cqcEepdkPsxj7jnhpmLgatTgg4cBF+4sJw
ozIOZeRa5WKcZSnGBGriXo+xnyRpNehZbxfN+KeaaBmUqIwI57A7yw5F2y86SqHsNbhm6yANilA6
Vreynd0CAu6nbkXt7IZ7u62R9ePH1SAcDgHv9Z4F5pypdTXzkhIN+q1vtKAL1LeIH7kd9D9Fv/QF
l9f93knvNRGq9jK2G8PnmND+eJ3VvbjEQHhaB/N1McLmnN2pIObDMLYTSXah+emd7qM6FV7f7Z1o
ALO6CramVWpMe3tQbgpDc5krWT8j8kONrHkY54T4dWrGXwn+cBA0EQj7RS0fjWgugkpt7mUQ6jlC
OgJARFPiLW3Z36uI4g7JwbwxIp8fxHKyr//Kz2ESMz+6aVqQi9dVDK1/3BtFTuXOEIFEyGYB2SQJ
y6kbbNJNX67b+XygP9phDrQ4y7OxdCk50vxXJNU2WoTXDezkTB8tMCca8++D1HZyepzvlccK2AD0
PN0p7ELxJR9tEU2Ss25LgOmOYde5PI77nWrIR/PMgY6mqYJuoAnoDzj1V0m5yFUPKp7/sq+GkWdw
7tTPsfijczFnKDesZrQ0FFXraHqeu/gR7w5bM6UHnIH76zu7bwoSWvBkkD1ajIskRKRJS8B+g1kj
FxJ2dik/LjT2Rx4i/3NMxJpWfXgo4oF0jBXpEbN8lqiMRoJeKXYq31fiA5G+t9b3Mb5dVPf6qnYc
8oMxZgMniDsWTZNZYd1Ud1IOXWep4AwK7vkEZmtkdDUxtopUk0kxI91s0NnER1IuKycSCATAtTH6
pg0NUejJ8Uaod+g9tA/2mC9VZUsG0BnmjPUbPRC+JUCppzeG0wp2eu7dFVYXY/SluTHueO6481r8
aJo53x0t9VJONOMwH/WjILsGuvCCo38xnqQAjPUO5IirtTvD68bv5NcfDTPHXgdcNxGKxgqlS+8Z
b6P/gifdSwHItKG1Y7n/VMcU4m7YZM0Q0Yw3DbwHP0bMpo6SEZprepimBzKA/LS1o5QzxbgTlUFV
B9olQ0ZXHBj5jzaMAcWHPs0QTKbCntqbhCCYxZwn1767bKww6YBIzaVKhiw5FKW9KA4UU5PIfpMD
CYTvxmvxLJZ2911DS9IW7Rg4uH9+AreLZKpuRqn1kViZ6JUDmSKK01c51Xi6Cbt3/8bIW7VhcwkP
hanrfYwqxnw/+CulRuw1p/lFeV2PYYOVxZeSC1NbSyNsgrM1ypRO5EmKcwIp2jeeN9wFPgGkwVmc
xSPH9J9K3r754/tXfCtobFYIpUwFLClYoTF8LbsXynuZc3xRZoJYIivtoLaQNlTRkqTthdCvlHKu
mJ2uEw7VZhFM5Cp1gQw1WbFhvV0dKr90BEc8iOAU+He6aas1XGiYkkAiyg6lw1InyQTfh+gPtWG5
xXJfJxIns9q7YLZGmDghpBZY5AmF56GFtoyWU3OlltYw8NnP3tfBhIkK09Rtn1KCRDq9lTB1XD7p
nQsaZMSkFjwkmFfw25NYutNo9zxCp/3bbbOLTPhYSvCd6e1626BOW3nxIve/wbKmfE8Upb6xlFHw
pR4kXY0sz3eSPDReHtVL6whiXJ/KqKKWDfS8xYkqO+76IaFlflU2lEopZBN42MpnOSG2JN3kln89
cvFsMJGr7bpcaDMKlNuou3oSDuUz1AA5/sMxwvKWJ31RUDXL8EqqGjxU/AlTNWhgX1/J3sHbbhc7
IDUZ9WLICQUN+/ooxACf5clfOm/xcj/2G86+7V3WH6wxSVcWZyitxvg4oyM6ln35sabJKRj0Fc/G
vHdwfXE7J/CDNSZyAeqZabqlkmMJShlRPNXW03UDO58IccTCHKeE9tsnSXPQvGemUs7pUQJDHrw7
Le8UXcbxUyxeQYRnigmQBaRyEgPcyui7j65aBokZO4Xycn09Oxsm4hEI6loRdCSWtf6IzVUSV2h8
kB5gEBUYnhkUcBNnw3gGmJhoDXqKs5mDZbUC5Y6c2D3PoXctIGVaJ2VQDGPnCBL03jJCMc9uaZ4y
/uz44jGr13wKuhsLzJfoaFMTxUButlzWgVAwTAAbWYSjD0VsxFseNnLvhIrwUpTEQYeA8TameoFK
fKyrFNA3CPGsVyPgLJ74mB5Ev/BS/1+cGXx78e3rq8g8mdXJRZPJKRkBtGtSry5Mp0zdf+5kKPpg
MSYqMnC3j05WAOOGcgmFsEX2GPdQfOYBO9Ygwn6grQFmCbE1idUio4HU+X+YaPv/Ie26luPWle0X
sYo5vDINORrlaL+wbMtizplffxfkeywKxh6c4/2sKvUAbDQa3avXki5SIIBMv7nMNxfqfecXxDqa
FnBhQANj7PIPnHe8pakuTGB9rlEuk9CwMFWv7TnXGtMNLPIyBqYJauEGdedAujFNlxkUnOtBPxAU
lXaFGQ4AcjMQcvFKdGSL/tjCD2M0ZNBIgWoqG2yhbl2Z0/M0Bee3jPX0kEACKRmGZll4GFOrKddS
1cCXkEMkUoSOXkWqcXf1IX3UvPhm9Nd3iXfjBkLkysN50yTEUEvbW6bRN1u+TrGmiwm4uCbPAvim
rMGcXdoWj/qI0UlERQjFDFJ1JNwQ1BqtJCqNqG1nTG6LTvEldgERA95t8bOHOMDgSmCGxuMKNNzo
D98QzW973i6T0PDHWj9+Af34AaliAYApGSfpih/IH46qNtWOrg6O2LaXcrJc6Ur03AiW3w9czDrj
EYSqp2RIBlp6sqpRxzAZI6MwVKhZTv50IgPzwAi9/iIHmHitcYa/wha0yC2AqwEhpx5ckKZVUiGX
4jBbBR+yaxfq1N+f9xvytf7Yy50JKnVBRxa8ZwqKUwLURjA4fKiU0VsBE+sWyR3SoF/9hMdryIgs
n5ZFhcp0XYYxJb6aza0jpsMB6zwJVsRrhjDPhA7kvYaivIG7DWvf3fuyoWeF2cFO772rWtp4JhO2
8EMc5qltAL8khNprNXMCJ+sFgQTtwy51QoB7qwRRREyr38Q30hoVPFS71/cWXXGMXf3u/Dck6/jj
G37Yo89+ZempMWSNFIz9ZBmuEas18mqlmTGk0pfAXpeRUaMnO0lAVaxFZP3LBdPUzdlqqdGkoetD
5v70wtad/DbBsYDeefkjJdU5Hica82Tslky5bbNso5pHW3bcIBPYS29QPzy/p6yLaf8R6ftcN7pi
y6Ioem+0bi7hZk4gK2ccSHqiheet8ZZD/r7z1Ggu0zEeSDmneEsxFl9tL+cN/MMT5bdPqlQOrNbI
KtcRApiDK/kJ+kRt7ZhhjLIt0eaTvxc/y+8ck8xIuftGVFYcQbgILFiY7hGCFIMcUlA9iy+im3mx
y+NfY1QMPn0sqmJQYG3AhEaIYp2XmKU9Rl+T/EaKPNz2HGfnmaKCSl5naz328HVDWLyufsagFIBj
k73g8QKE1L/cQyqUDGXTiuuGhSGEvRnQmAX7GRD0oewmHtBvHGvMy+Dji9Fvc1PNC9xDwCZ27vai
QO0ucWfTmU6QNAU2p+09QcPMfH+SOlv10xc+8xvv1NHvdmVR5qxUE0gDjL+Ygp3SQdVHxQSsGTQH
HrM18ybaLZgOI1oRiRgTQHNN/NImT0BjVrx6h8w5BjR79rboita1VnIUb81bze+uzdukhswyQIiH
2rEc+UF4HAyUtVq/PdWY9/i7lGW3Sjq6DI2k4r01hOqhCTGW7WPM7gBGP5D5GpxAxr6KNFChowKp
4Vn3OZAp5dJJ8mwIQdWkmFasx8EuVkW6TSVjulgEM7uzanUJ58wSOc7L/pQflqlPqQMUo5cZ1HdN
fErQ4KoxcJbfzh8Qng0qcdnKpZ23BW+8eHzUa3B2n1bZO2/iHwL1xzqoj6XKSz+XOWwIg9OAk6w9
CM67zN7d5FiH1ufD4v4hX/kwSZa9u31aXA7yBCLfo/yV4CF7R/kOm8e1thWHRGsuoIiZwKPr+h8v
oW4GNEiEQtS7Iazl1bKl1BrcVZPqEODYyDcnRT5ZWyGD5nr5rlib7kPFhisQyU4OfyME6Dx+HZpe
TNUO8jG6qx660+YKNgQELra76SiDEno8mX55zYMgMi96dL8UkCOIsq5TF1VTFKiJVEp+xOx2qlq2
mXOlPIkT/pEN7kxQF5TcJPImxaCvH17Mw3TTX+aOZTkpJHIIZVJU2mbHuaWYW2ngfQIYDtBaGmUR
SpujUbTACChldRCTwVbx8ZLWuMrAYXD+eDBvqJ0p6j60QA/VZJMxB0UIyN9xCOqT6otBz3s6MOPY
h513kcjdkSgKS8NsHhKywTcPpNVlZvZ8A3SNPwAtS5h9LHfG4ZgD1EXPL5F9HHe2qRga1U2pRSWe
Dxra6+TOtzwVRhfvryGFeNDv7FGRc7Dmvm41Ncb1sHpbKHqEsKaD6CRQHmSlcubMF7z6H8dnaHBf
O0bKBGkCIViqySmM1EnTx356UXgAFvaB++2bOhVOB6uHEmGBXpKwrLZeOoAt8L4X2Z8/D9yHCSp8
KjlIUEcrI6+f2ZvC3olC+WZxIPiGXgNPkpLrHVTslBEym1h4t2YmDsG3zdNtfgnGfE+ABLEQ3fEw
p7wtpGIWeqRiPIigCFma1Uma9tgVy7+LIDoVQUrFFLJuRmFuk07C5orGghTeHjCpwDlbvLVQ8UOq
q6xJNVDWFujSgRcH0Cn0FzcbbdlXGfKiL4unBtyCFcfZaX55YIIWeW2RxTcvQwoyHgUaJpaTPA2Z
QxIxwvKeuklri3fnl8t8q5iQ38GloukgmP98sXe9rg1q0w7h3AvH2dhe2iW9bZLSbcrtvtca/7w5
dvb+YY8uROh1Vldmj4tAPvwSgM+dzqtD2c5dUL5wfIZ9EkzkmLIlYX30REXTY3S+79/xlqLTXunv
oj/xqQ4VL4UWMReSw9xNC30xJA2KDMOfdzNNR6supywKRzyiJ3cIkx/axdja04UGWrvu2wwcdPeo
YWLN5ewr+c9/RJidZerMTxbYHmWhX4LF115UZ0ZvpnSEb1DHPG24Fcg1BG2X80aZN+DOJnXqq63V
rG4ck1COluzCao3OT7YGygRjP9xW0fpFUKfxRsS0xf8OEgK9zcc2U7Fg65vaVCWI1mxpbRvrs2ht
kEH2zq+OGQd2RqiToWZGhuFtIz7WRvuyFvOr1g2c08CY+MG9+tsGqHI++4ve1/jH45CG1r0Evd3x
UvUsrMifD6RojKzTJd0uSBjlTo9BsQOvKMLuRlioewKkZ0gyXf+s2q3BZAvCDqZsMDdOJn8Is5rg
KFegqAeB/AjWnNpNbnnlLBY8SZI1YJIxHw/JKJqUTtCWNhYGPANnZ/SG0HhJL7ZgzOwJt1T8KrvF
rfKFez5ZUfbDKLDYn/dbbMpa3dQqDi2Ay/ziRjpVboZGvOUZj6Ov/1B9iLH+5N2OrLMpQ7FWkRVL
l0wa9b3kna6AmdsK5/VatZyluxsnDksI05P2NkjKv8tGm7ndsjVDSi8empPgrw5uESIWEnvpYQnw
PS+LZ/2eSOX2og2iD85h4S2RHKad+brrlm0BfXXY6N8VKCs3NUpeI2eRzHC+XyT5FTsra9VrpqkJ
yXG5nnzzWALFr7tRkIarS8BSXHdhpW17e1RQLad6wCgaNjV6rBQ8tcHKf2l4eo6G99+Nx+OighKF
CDQ62sR/dPBXcR7UqAK/UnVArm1FM7jweeAs5hHYGaG+VN9o26wlahREhRdNlZ1b34z6UCqcOggL
FovFmBpUPCQkF7SqUaebJR5HIFQmgBdSMch8HYQ5l3KoXJYhoS0pfko3XG0qpiOSZpguIanBm+Wz
i0SCJsxJDeZTOZJPplb4bV2FK6byz18OHDN0m9jSGmmeFkADq+gYzV4nPQgxD0PNtAFlREyLiKaC
JX1eilaVERqWjRXWXhGu39YCF8N2obual4emrcuuaFcOj/Wbdadjlv63UcrlxaaY1cFMAW0bUn8c
vqdKC+XA+1z2QK4PnpTg/D4yrwFMuhKWOPSeMTDyeZHWFOVrPVdWUODe+1He5QHxFMFp3bJzh8Ke
ww7KjDxWT2YJbW+WSl1SPYL4W49lgnxiepk90QPyEkNAwwUeFP1JPYkB965lfc+9TSprEaRYk2Pd
jI/aPdHynOw82ALtDmidg1mgcLd5JqiAeaICbKs6lMyxy5ZIs8Jg8kRUF73PQtD8xctDNN8XK8dT
eSYoR13EbKzKGMNVcfVWTcdVSdAm5qXypKRBJ7hQRvm9DspRlkHpJzEp48C6X73EaZ3ake4I0113
yavAMe+ZvS3KO7S8VLMyhXSmeogO3XVxXV/i9XdTopBUX4/PqHacPwWsmLy3R3mGllerNG3Qtpf1
xu5SX7EOCkBIOR+5ykpq95ao8NgmdZ4mJWY/NHvz26syqNE9ifw8rK4qD+o5/no4vzSyVWc+Gx0o
CzAxblu5WkEytLaarrYiaW6ZiAfLmOyx47XeGNSXGhHQ+Y+b0KouolLH/aaNArR6yamW7PhYXUBv
JlgDHs0mx+3ptE5dolpfpCo+DtHmGLl4WaWdjVzPP7+D/xAiP5ZEpXZGny/DIKb50bh/J7T0wPBw
gcGuGJMtiiPa+X32k8+GxCrA7zeSyhO0rJCzpYrUkNzf24noW2xHFdOCvH4Qbxup6JHnVrEOBdip
jSHxMC/tFVLl1hGP3p5ZeVBEC4MlkOA1IPD4+aZRYpCLiwUoXMRjGjT3iZs6xi3pbGdEkIBXHWZv
34c16qOlwDOqGSSwj2mKyoa++vmcBcW8XWRZ9l2Il+t1gWysuDrKGj1wHIZ9yD9sU59uiSFoauSd
GaxHwbKJKGjrWFczhDPvtQORN4sg03lz3ijzK0rQr1RQbcHkJ7XeTU80c85zpObRURde1fRUaryy
N3NdOxvUukD3szXRAia8NL9X15dp8c6vgQS/P2LV7v9TnthWk56osgGtn+4umQ4yxCpF6zrLDqL0
1Gd+pvDeM6z3hbIzSN1pkhIrw7RiUEK/Te+IakX2PXsSLiVH8dZgUDjlGnbSszNHXWumUZUIj5MV
bD/yK/GJlDWFO+Ep+yY5w11xG/tKeH5D2RfpziJ1sTVbbILDCF+MXKSlF4UJKqm3xoGk/9GV9cpl
NSdudu4TUvcbRBfFEey16NYfo1vSGEkPYqgcCGVL4mWPvBcix+vpqm2jZEkzS/iAdfUax34G2XvU
ac5vIs8G1esRJ1lAiUhLwg6qUNPyNo440/nTeSO8L2VQ0TE1UmMp5ImgSKKD2trQ0PZzZzpCG9Zu
brtH4fW8QeZZRiQm3GWajDGCz9F47DsVtVI8rTMDWY5pCIodmRsnMWU+Qgkw+T9WqFWB2TKDhhCy
AeOeEDC2B8QkNB8Fj8ykJUF2NK9Sdwy4ku/v0PQ//FAFel0DHyNkJSg/1JMM7GQG+uXLmHnmCCHG
+QcEefySZHgzwJR2IZpOYdZ+pA2357eW/S0/jNO4+Xmz0t5QhIwcAjAmx1+b5+1KvCezJtUlUH4t
b+yPGTh3BqmPOUBXKUrKLg6VtTsNber0yXZstyIUk/ggjJiqt5TDKKrO+YUy0+adWerrajpoBrIq
Rp9XtMqbdI5QBIpFPbfzNEdGVm79X8Uz1dB0w5A0qERT9UMBIr1jVE9CuN5ixspRvexa/lIFyTdy
q8b3XP4GsnF/uJFmgMVdxxiVplA3np5HstRKuJF+SWCV3vRcXVjAF87PvA4CM8ygAQSQHIRJLLpV
EitNt8olJrYX6Q2FTLsEkHF+OP/BmIceSujYQUhfYWjg86FXdAC3lGqNw7XZgBUDF0L687wFdpa3
M0G54qJNGejMkOUNbnpF5EiL+/SgeS2gGkJm816KrE1DsgPoMKr4+h/8GqOQpFXbEG5e63pRCtsy
n/Vk5bg50wg8S7OAwVKglPR519ZaMcokkSDfor20/ejlqegIVuZxdo71cdSdGSo7UHpVjBIg148D
6EAB0u3t5hpMDm7vVk9tiLl9/oAP6wDvTVLpQS8o4B8UMHKTWfZAitYkC4JKZpiDeO9r+6M+Dd8y
O/F4Tw5meFZRakWuimQVQz+ft7QXxNZQhy0KBMAyY/k+zhy1j1wj33wlKp1JvS96XxJ5jwJWdrIz
SwdmLdLREesxQLXeGvcmFPXqy/ggX+fo8QzYX27FiWePOgxT2W0DyCTLYxJOruIT1htMUN30LiHP
nwMeeT6zCbFfHxWQi0EyUkkYEsBECuBCIdo3H9CrT4/5wXosT8mV6oNh5wgl4vG6O/AFCpgnBfSA
CgqmhBOQsq/m4Dbq+ykOS/koGV/RxRbab5xjQnySDskI/L9tkD3f9SDMqcrbvEgI05XoqE+ZG+O+
OabHMXO7oDyt4HbG1MIxv47q49/Uifa2qevAzId8Lgf0PwwZLWTtICh3hfCiRryLlTnAszdENnq3
SGtq1mrTBzz2r+PChjrwADiqR3plAlSxzFN+GL9ol9G1+KMPCYeZFcQ+L7dmJm/7H0HFPTVV4kGf
OgWTUslNBCDLU+4Bke4uTnY3vzQYHMrd7pJ3aJhhEHFWQUmayNJRVnE7jV07AP6Rbtdd/RQl/nkH
YvqoamD8HrkhGcL/vLVLNVRLNOpC0Ez30fqtBUTM4mHCmXFVhwEwt8soq1N+kmvdossSurpmd4pX
V2w1ByjGcfubiXN1Z4dykyXHhOaamXk4xaUtl1eC1jjogNrnd4z5RXZWqC+y4W2SRspWHiv5baoW
m8vuxvwkOwPUzQc+2UXJRqDp5Dn3MHd+o60YTtual/PrYL6/99tFXXcteFSVHlyPx+UHxAIeWidx
JxstjtomvDidMwdctQzmDbBbGnXR6aliDUO2kGhFAAaph8k7r/NGF5iCAEpHD+eXyKr27lb4xwXX
Kx1oHzEdoMSqjSB6JzUIFQUqUaNym2pc2DrbNQwTjUbwqiHsfz5Mug7F9CHHBScEq2YrL5pfuKSi
nbzlMqa3ZPe/uFTJAf3jAjBNFRedqoCohroAdEjeN/mSgDbpMD+VHni2bMKxL9sNJEd4QZDpmjtj
1EluDGlVlARj45Xk1lDf0hJPbCbv/Fdjzh8AsvR7SdQ5rtGDW7sszcLoEqllbQNDECbOfNkQOKub
PCuX+nUbVl59rYKP+WiFf3Wx7X4AdcRFYW4FacbETJtdblBGtAHhBUlctNrR0vB4SXl7Sh33NJda
HHZI+oHCwrrfoKSW+daV/ip9XX8Yh8iGBKNfPp/fYtYLeb/D1NFPrHVdtBjwLPVAsH0DhuaTQAx4
7xEGzyGqr7uNpM57o5glmAyIItT9ZtnqcQEEeRud5DW9KPzF1t3kKX8wZRvt1RrEPLo9u81d+aXm
otiZRYjdL6HferIxR8AWjkLYl9BRUkALVx7EGXOV0MtG4UX7L3hZOB+W7v0YXb4lvQl+vaG5VIH/
LmO7WHglJWZE/dhhOsdsInXbZDIPpN3r77QhglNm7npThpIHgtObbnbOuw7zSbvfSSrgRGk7KEMM
fx38GENyPdgqof3tgKfyr7RCPzmQSQWcVqsToQRDI7KFYXCkSO1ccLk9lFvzg7Ms5pEAfYgBrmUU
yGTqzOd1PVZ5r0eBfjmi5vgruUyR4UEB+KC6q09mEcSL2p0DbneGGcN3tqkQgGpVlURyUiC1/CVO
PT1Hp1/PIowG8kbI2Jnszhx1+pdJxniXIiThFrvrnXkw/AynAY/cGS/QRxwIoHuLS6lyFt68HvnP
f1xWO8tUPJCXWhNEE4F1rW8SxbL74XuCGmgpREFCJqDU4PxXZV7IH/boApmGueayKkucb9lJibB4
ywmk7Liys0C9aXshi3O9g6Jn64lHxUer8GCGIsD0RBe++vkXrCDgR/3tpQqVrjfl0GVKjxpjEx0L
oJW0+Of5HWO2d/cWqOMNdtAuLQwsiHSsI4DaCihh5wd0JxMHpHQof8w2EHUcq8TDzzgGXVmctnFI
MjMRgmixi5MKNTWMZKf/D/5UXQnZFFixXxWkiTysO/N1gqeVpGqovIAi8nPSBuGEUcsWlP6TGHoE
We7q1noqxM4HJflXzjLZB/23LbpB06WpqaTgXUHslMBDmULsU37VDpLXQY9RCs9beyeE+3NTP6xR
vjnlujiZRQHNaGTbRdidVq+9q6+AaHKjytFP2u3iiafiCsxgQPMLr5Ad5XP+EiN//giUjAkFr6HT
nZxEb4TFjDpIlZw2H3wsBwhzxKcS6Vt1KYu8y4l45zlrlPdWZQ5sQp0n7zPwXag648/IzZFYSM50
JT/zEhzmFW99LI66nqZ8VLVsxeIa65s8YjpDOUXz0/nPyI5hHzbIb9gVP2q17AV5bqLABHVumb+2
hs7bNfIuObdr1N0nNqu8DBmKDFM1fxeVJqijzLES8btYJmEyyteahKGBEQBwueAVsNgn/2N51N1X
pOAnEqq1QALTKXZuOuRhSN6ig4H5NfVe/jE9kccMn5mefeN/WKauwdVaIRCaNn1YjFPvTMlSOmmC
8y83S+rnWW/5mZhaAV7ekgc51fXh/Hdlx50P81Tc6WO1m/NWsUJAtQc7rpveHqAov7Vbbm8LugPn
zTGx9WAN/s9BpDPgbpMlI2lykuBoP7IbA9ucuTI0Mx6EpzSUjklgPjdO/2w9lJxCM+eU0IlwA24a
Vc6mKNAwMlepkKM144u15QmlcA4KnQqXXafmgpyZYBwD0aI2+EYickIqywQJZCDIlKDmZVLhpTeM
Jd+UWDjoZWLLQuUJg8Y5jKzN2psgP2F33NtszMxuSgAjVyvXmvFmgEbxkryd9waW7++tUEFFMCBA
bpBbHsIpEM8iD0DJk7kPQFa+tzdDBRYw9ayRNoM6sdyCzXpI1s5W9ENShoYZOX3OK80x3yZ7e1Qw
STAbY3WdAG6uo3lQ3PiIQRX3F76DL5DDtUYFEGsUy75rxxggBclXQJ6f+MD/3/+ateUSO7MdwwJX
NoZjZIN+oEiq0GJuBkXwAardm4sxcGDuLmMUbN8GKHgQOvVmObQ8lBMrTBFnB7ki+E1FejCmW9NB
EyQ0YvVNDCvCVCVlxynu0I/TtMfzXsksSX4YAy/ZZ+fPdJB0T02XHPME8w2NPw32BCqNGbv6i4mM
L9zGPNJoZioYc1AwKUdl1NHQjUqFVR578NEJ5WvNc0rmd9sZoGJGBuBF3bSSFZSZdiH2jRN1y+UC
stvze8czQ8WNepqmZqoAzy/z2enHwa2n23IzOQGQeaB3iyG/YhedErPb8mTDZK2oAUJhOSrQFLUk
OSsERNdAsJ7+3aKo+BFD7a0QG8DxBaHy9SJ1sxn84pvonzfDlCzQwLYJwKBooAJA+Z3aDCIMAR6Z
hUO4AICvf8s9FOFO05v1bXGIEkfjbAKmQtFc4ggIsB3wwzaVpWd51DSyjn66Kqg3ejF6urpw1sf2
jQ8TlI8XDfiXW3VAow7jUOvJaDJbljzOHrISuf0eUn5uyGYxxHkpHJLUviwL23zsXPVIMCmmm2F6
77r/0Z6EY+lz2+fEC+j0dW+Zcn3JaKxkLZcUc1GT4kS3RMkEvNVe8h0UZuBNq74RAGN7wZvUZ76V
94ap01APhZXWZRFhaDC61Vd7Bf0AXjjgrjhF9/GNhf22O+6UJM9hqEMBlFGiY6uB5Z2/jmIA1Tle
qsj0F8KiiQlMwEneU8ndKTf7YcokC+MotRc1UOcD5BozvI+JH1/2GgbAizs5wsJ4rylmcNmZpTLi
UilTHFArP5pQVFRENzU6iGV9h3xjmd/3vFIKMwX6sPaOHtgtsgXDqmyVgOagJmDr82Vr/RQnp9Ju
5gguM7mR8XD+hDC/284gddDLaJgHvVzAt9p9T4wvcuOe//+cr0bzz+tS04n6UgihbPQA4m+xegD/
vR5Uk8GJJ4yVgARXxVAz4FmomFLh0pSyqJ+ANQL5gWxr6mhLPNYURjAhNLsyGFYxJIRU9PM9o2Pm
K0fmaIXjdpmvQTo9ytVp0SfbFDi7xl7LhyUqiZsnIzYqqc5CK340IN0yp5zAyPgsn5ZCebUuJkW3
KlCLXKsrQ/PS9AKT4ue/PCMA7k3Q36Nc1FIcSsCMlelCGl7yxm8S1Sm7v9Ao+mSH8mCAcitN0g28
GpTEbho3azHxCtqL86vhbBidkQ2JmPfpiCyzUECnP4NHZnosePSCjFjzaSnUbZUkcaPmA75KpjaH
tRCvctQAzEy8i43BgSiYK3Q/zi+L9VxQZPgyGQgCpS9djJ6Ar190si4w40HfOvWqZ0IcTFrfkceV
HmQucGeN+lYQaTXXQpmisPX0g/o0oXLrSPZysd4Ily1kiVe3uCIo9PGC285gHqmdaSrdqJMqE8Wo
fS8h47EfEPo2WbHN0+zHrzEpNd5wMb88m9T3jFFOqZK8Rqu/fpCHyh6M+m/ccrcq8gt290W9WUKK
QmZ2rMbD1j0P9U0KIsXzPsJ0fQgWg4MBFCsgK/5sQy7SRFhTQsmt13YyG0Eyj84g/A3yD3wgH3Yo
5xBHaGJsC5yjc1ePFNqHZ8sxnBZKPXBGB1WH8+tifp2dPcojjLVNs5XQzWttkJgyhI55oYn1dPy0
JMoBxCwSlrxpo1C/HfwJpdhgPJg3YBL7CvF4f3z4L1joeKuiPALm8rrPxSgs4yFYBdGbE9ApTLNT
ja2dJnrQT52DiRo7y+ZTYi5f8qILRlW0I40HeWelop+WTzxr752RmWdrK5ph9Fi+FWHx8M5P71hQ
mi7e++qkPiCM3r/7rlQqOipyM2h1OYbSutigXbK1xT1vgXkiyNgCWs7AG5uUBRUYKAWcrNDuzBO7
bcHdPeiHch04Zlg9UQUDyRjOMDUMgNDkeqI6biUqwDgRPzo3C39J35SOHBq9bRgYz5Ac4F0Cg0fC
z2ogglpP1hXCwi+adNYmyHldCXKjY5BYuM5uCOss2NOutzfhSLoyPGYM5i2EuUNNBH29boDF/rOj
zLGobaaFi69F0UrCIKVxZZ4Ahg26Q3wv3p3/eqwTgokyBDIQj6vY38/GlLluxELXwWFdXRXJbMvc
/iuJHNTbT/mwAAzXZwvbIInbWvQCjr31YwqlwHR1u2mdGHCEGCTv59fD8kaocuBRpFtAeelUHANF
fTltZgY6B4yUOGVZz7e1UeSBJffF/14WUDRYAu0igPxQrvy8sG6Up0XeRmimKKIzA6M8y2/nF8PK
GvcWqI+Tp6bcpEUH4J321qmls1ZgInWNv8l/d2bonuckYPgTbXghaCFXjpkjbQPLR8sJRKxBawUJ
HQQ0kVtBBIIK/5WiNAYEYMiNBmIUwhj7HVpSYeknt9LN+X1jxtq9LeL1u1jbb1M09q1moVJ0ab0Q
iUnhqgoWZwILgPsGkJjD66Cwo8RuecQxdyYbQGg3OW+So3w7uUR0IidTJChtQ0vQt7iyE9wlUmG3
HKM53dRNCBLZrn/VYokSWGPYo2/dDujIYcCIrxVNvtIfp3m3TOrZB8BuZWyWtgVQqL7twspPwDpV
BQiHXgF1DV4JgHmcd+aoM5YLYtJHIhLVdQ3b7Kmuri35/ryzMKoMoE5VgHpGiVkHduPzhwNtQ7/V
BTIt9UCwUjnoywn9J690wgy0H2ZoHuxyTdva6KGwpLffY3CGWCMn8jHzq91CaJ7kwYobAhsSQnya
Y+Mn16tgj5BzvSe9dRm6BGpsz3+BTt/vnkbFWwWsKKPVjFEoVQ8D3s7ZVT68nP9ATB8g/EYYASOt
B8oHtKqupDGDOkaazBWyNXREa8N6GgcucI75jXaWKFdIMGVmAlmThf1bedddx7fRq/hlu81PSC6Q
di+1z2Vm5Zik3UJsiyIpRICDe3MMt6K/l8WYc0+x989A+wQZGigLqEihpAbERrcpCYv6Ycwy20gx
R7fyVHdYSFIFyl4GaJRUVUID7PM5Slsw1aA7BU+4tu67ELJSCHp9Z5PKZHlbg+xduk2uZL/wEuA9
UG+ObwDYO/DAQsQb6AClQkpaJnI5KH9R3jJFpQqBqK0NFe0uFl7yJXMW+fu0Xm/tmwwWt/O+yUzW
NOT1KhGFllSDMidNLZgMVAgSEFCi4beE9eKgkaCP5IY3asK8QzFiIpv4mJZl0oKq9dBqwphFctiu
ydW86C6JJFGd+CPeMrHyBCUiu1XDdV6cLQ7PL5VV8MNEIejNdEVSDJM6HHnZIQmqwV6ymrXpy+qg
gO5zuRMlDQDTIjLsUmu4LVV2BvTbKK1H3hVViR1GjtW9rG8btHEKd7lQXztPwoi+7usXTWvfcocg
yFJoH9otlZ41r+rMQJOzRalitJcXEe9vJQAv3k891LzluK1QDuhDzIrhE2vh8OX8PrNd6mOjad6R
XJRSsVqHX/g+QslXX1rIJKxDDe5fjZMqsY7LfqlUVqaVCSZsI6CuhfRUd4+ptoRJFB+yOrOt9dtS
cHGErGi0N0gC4i5PAjFBJepThC/6o37rTvNhewZfeXOxHEVfxGwlZrQqh0c2wt1T8qt2VquqG4sq
NzGDgWNK5HMi6K7o1yuOaerzhhOYudl+jVTErfvVbEdIp4KzVsN8agAUu2c29nZYY2/1O/QqK8e8
i3khmHdYqNys6tds3gaYbaunbQiLCaIlJ+DCOP7JurL2q6NCnoqhdi3pjeSo3Ou3EYZSjdjGBEb/
Up5mF4CbMMKDnHOH8WxSwafqDDXTrQVMJHV1kcrTjZkp7vl1nd89jAd9dhGUzpt1q+IurEGjLBeO
mi5O2YIIU6+c85bYi1FBoIycE5q61Hdq1LpVat0ALY3yoM25jU4N7xuxF/NhgvpG6MibGTgCMBp9
kI/DyUC/DIM5P3+eTrqCXKb2MSPN2T/mCwgPu9/Lor5RPIIF0CgAHVdvq5Ck0vIXARgUb0YBHa3I
nyuvZsm+kX4bpN+tei6vixDhUJt958jlTbksdofhlSr3Uv32X30zg6rHbnE8WvI8gAi1+96YD9XE
cfB/iFAfi6HSJ2PseksmHOxZimn6Xwpf29X4AgYtQjcV/LvlUGEfupyiobSkVC6/teLbzPv/7Cj/
sRpyBHbxVo+bri8VaO7IIiil/EbB3GL69O/WQMV0TW6LtlO3NJysx3m9AfPY+f//D2H8YxHkkO0W
AQWtGqPbuKrExske6sImE/ELCDXRT+0K17zW8U40rzYeEJRzeOnWatSvY7M0egKi0MVR8q9qFNul
qHsiD7jM+0pUlIggmLBWMi6MzDzU2QVot82Mc254UYHmV23nWE673kRUuDSuzWMPnvFEtH9szuoO
zvDIg5pwYivdnwHQRMsTpBeh1jSJpylLfJz0TOZEcOZbe18yo8LBKk7Z0qGdEm7XVdi9oprpWc78
QwL9ESG+GC94hRBm+XtvkYoPcSvWcg4N8Xe+JZRd/PRyiW3IQnzZ3kWhCXymfV7/ArS2L3LSw6uC
MnUqZAZwqdeOKD9b+sXMfQOTi+HPdPt3IdWggoUQW/JQA9By1MXbrA4F4ZvZgRdLD5c6ted5tEde
TZ/t+B8WqdCxpoBq9gMYElc9vW6X2taF/L5Se96VSHKGcyujIgikgIbRbAwtrLvXKRfsejjJAF7F
lupY3X1ZiGghQmtQ5tDdsw/Bx/KoBENVV6gGazFJ5S9T8S3NeYeaONu5dVGBQ7ZiPTbqQgjip81H
pnkdPajXpNRJZAN40k68j0XlFZtZoisnj2aQRYd8eRAABBHeOKGe86HosKGjWBw3kZkQBixktOUB
gk2gHhFtXnziLIZG2ndb2WA2E/FJkE7qHG7TaDfyzEn/ON+fxmdUqx6PlW4WoY7DIyjBUvYcC/8Q
1n+7GI2zB32vUOQr8iGCrMacAurA0p1q6zaZ1Y2chfNMfcd6nfE4esx0TTFlM9cagHy3gysX71T1
ZHC/CiBGhYJL+ir6hNsUmifgieG+6IhD0+YBrtZ0Hb1HdDDofCk2Cqix9ybK3mTSvXWq90l3wcHI
xP+R9l1NcuNKs7+IETSge6Vpkt3jvfaFIY0keu/5629iznd32Bhu4xztKvZpIqYGYKFQqMrK9LI7
3f2QTzzKD7yFS3tJ7tYyExxXUH+AbyIDmdNf/fusWGUguzkUCMSP4q78tHorpv6mn6XHFdvc89Wt
aSZKpm0choJipse35Sgdhhs62w/tPetV94agR+uTVyPfvVa3Fpl4mWhDHeoSMq5Qf2ukJ7JcEdDf
mRBHQW95La406ZBVt2ENTJOOPvNfE+9D85bMRE5B6AoTM4BDoGayeJWYUf/YiFMOoQldigROzr93
TLerZaLoEM/iAsxvFvQEpFXGU1hx7oHdeiFGYSRISZh4srOl314fUwJYRwpyM8qpH9tgqA4KiNks
J96325tlRGXy0xazdXEpYBBcX5B5WSN072J79edXIwBNb2GVJxU8CWhJxRZKWAGILw6DNdnRLU+N
/YPA48tB3fwVzJ6matF2c5mB4u9j8j0EYcp00A6yP/iXr4xdT9kYYm4lJZYBsFeS0K/q92QJFnG2
Zp5owN5DYLOlLFtJD17SGe0KwQfVGvj13jQQgIkCNNh5YM7d7HJriclnR0kW00IzTH86Km/lnX4q
Miu+7X3lWoE2q2pX0GwTV1Q7L2/i/oH/3MWPV/HmiSUbdVIjPUfqdz1hlljyJWgJDu5oTw64J711
svrJ4j1Od9/a29Uy0XwmQEMIaRNjglo6kA9wFQFLFMZwPT7YbveUb5bIBPCUTKgAVQIJ0s5PI0Sz
NONdxnvp2HY9TKBupWZeoOfSBMZ1gb4D4Hztq+6ui/uf4gEvbnFc/8OZNh+tAmXmCGCp5OfhMZtH
qy0ja454r2CubzABRS3VWdYFdEyno3xcXsTn+LY8SbjuBG+86a+nEy948NbFxA61mypFWSbDJ/Wd
3j62yXU98RyeutaX+KRCp1SWFFBDszNi4ayrFRicqWb25BK0Myh9BTBptnyg5X0e0nM3ggBzAeUi
FbSgKuMZci31+TJVS1BI9+HiFfKjGJ1GHsfJ7sZtrDDXtll2dQM+b4iO5JEFfl576N/E+f1yrOAZ
YdyhUgZTXwy8EkPIDCvfZ1A3Dbz7cvesbhbCekBZC6RaINBu/EX5DxWffBN/JletrxzpgEryOvJS
9d0ik7YxydwjZlFOrdAIYZAGYNhGY/SQeMvPOLeko2K3R8p6iCiYCpyYwVkpO081z0Sbal3Lg0Sp
LFl67XP3Dz6XDk5FKiOiAZGFg7AJEmOaLmGu1ShyN3dFdlOMbyMPErjn3ODlp64NAYcvQDkI9SnS
GIPMqytvSPTTSOwwQ64hp87lpeztFch0AccD6hCroT/fLKXXwjSSjAIYuR4PjPxNDQ+XDexevzox
0VdFTDC+SPh24GlMogxdOBHE01TEWw9t+U5+0pzpQOmPFp8Ulu4MPFAqPTNsNNraZT5Sb5ilGE49
aNZ1P8eTN9HdfPa18r3lTWLtnV6oOgE2DXJraB3Sn2/2MC16zKQ0c3YcG6ceT52SQPLr++Vt3P1O
GxtMGJLDKe2WUAuDavg+6S/pyPED3hqYCJTVLRSkEykPhvGH0P2OJGApeHcQbw3MFxHNvNXxUUx/
jIklVa8DD7W4m/xsvwQTcKIhkRdSthMCDqXZkk4R2q9+56CjfTAF60+ShY05Vr9T1btcmys8cmYR
X+SGqD/i7H9nL1C2JpjkVc1EVCiBS/PXODy1Y+UvdXscWx4sgPNpCM3CNi4MlU5lllsCpityIOM3
SfmXy2CyUiFs+1WTo+RYl6IlCKdSFaHlzbtwdoPm5yEhdJWbVcypoVellmcBhgtB5uEa+oKh6tzi
q0fsZaXbz8Ic+TYRl4iskDyjIww01QlBeKt48qH3QpeX0/OWxZz9dV3WPuuKLNAH9aotWj8bWreQ
0oNR82R8dmtf24UxcWAyUz1JVwxZCT5GGRCtBYCb1vvepQxri89trFL//RKlN5+MiQlKKolzmsPx
5P8TxVi9BgK4lD6SJ/mxG+J0iCEBYQ/OWZXxQUOexmGWct1Hy0ss3oXwJBbqH6Qe+sYG44FNUlZq
Wc9pgBpOGCvWrPB8nLcKxvM6goH0OFeLow7ZXozMmHfcuffdYACpBlFCxYMK0Z0fIyOXQX2uJqh/
SoHSPYgzpza0uwRD0XQq9wK5U8bHFiAPJFXFXSZJVpzdDuHPGEi2y/fl/lWwMcI4ViX0/aqPqGGg
5zy40lV2j0Hw1ooCqnUh+piT4Rjc9WTAxAho1JG4sWi5Ti2GGpVU8IFiij879v56lGxABC3B4XUN
6N/+5dCYCvD5dI4C1BjnHyiUWhMU+GMeSGvrCgZiUKg5Y1Lc90Z/F2XJ80JCHgBnzykMOnGL6Q0N
qQ5zEWX6akRFhgmnXP5lDj/L5sDZP/pHs4vaGmCuoKmLJXUs0LeiA4of9GuA9KZu+rrcVlfQGEVM
CG/iyTZ488S7zxRDAVoFA78A/7HozrZWtMgUh9DvnRWA+jUY5MPoR8+qC1xa8oH9NhWLy22yu6MY
xZSpMgreEcxXNLt6lQiAW34exSdRgbw6huG/c3aVBrUvu0qVVyhnEE4Vc9aiOhohMg5wUfRbue2D
/jZ30JmbH+bF1j3jIP7IuDrje3ejsTHJnLx16tE/S4wFvAQQS4PqRPgNBRsU8ksXan6c5gnN6C6t
j8n4BENs+niYhAD6Km556P3WpcNEPOTt7r24WRT7pqzKzlgmAfP6VKpdBs3CkjpEgUDz4ESQTSuf
y8i//Onol2FXhrK2IUKTwZBMdlQqSrVyycoEN6Pe2Wb4NtSCpRZ3k/RaF3/yYjZlnG78bwLty5y9
Sq/kLukXBMv0uSW3jcqJ+Ludnq0B5u4FuYjcRZVpBk0BVe3F7SzlldIMhwcxKK6Ku/BHcqs7le9c
3sO9m2Zrlh7BTUJYLQNwdb0BKglCrFiZHtUutWop4mmX7XmhaZgG1SXRCJiwz+00kyhhBBilXnQM
3+TfnWEnwGEaQW/NtvamXkOc8616yn2I1D4nr5fXuBdGtraZra0KaWq0map8CVfK9J7pnPF+3u9n
9lCdkdJEBaYsB2VwqxVuP7xdXsHOVyKihGzAVKAdo7D4s1QPJbKIcgHtyMoeQUdnQJZ7Bpr/spmd
hZyZYT5SOiZtb06y4VcYg/8h9Bg8q2aBN3C2x3SHQoqI4UaozJqo4Zz7wtSAOaIncgiW+dFZndIp
nhO3Oa6+EQwHlP6RRzexhZ7ffzE4tZODbG2zD9I1RKUljQuw+XjSgbb6lwnI3OaqBBsz4dFd7u6n
qSlEQ/EVbHQUd7A5XJHYKakcSil07FRL1FqLlBx28j3HkMACoxCM4IIaidnKnCjw7Ba5LuWwXl0S
ldbSeP+7V2xssOiIwhBnc6qAwkdx1Krq66nlLGIvvUAIx1SgBl1njKnQVW72qY3z1RDyRELzMLmp
NEt9/8+Y7ZDb+ctqawdQA4Mcybm8rp106swqk13UMagOhwKYSxJ1JzOTY1vplqc4XEBKZH67bGuv
nXFmjMkyxM5YOyJg0ra8yp8UZz1BIbi2KDH3isRN9ruTwUVp7CTBZzaZNGNe5KoSRszeTnYemE9g
IIeMr0NpJTE4/TQctMFabsWDjFcrLxvY83ww0IAdRoU2ClLw8y8q1uJMmgmN2G5S3Cif7iQ1eri8
pTwTzOriNRey0kSDiLIRkfjZMDl+v5fRUNWGvxfBHK65kJJyDCWRZr2HxM8wulS/1q5hra7mQ4+S
kwLsyehs7bEHTZmWYYm0FZhFiqpyIiA91ifQVd1IN8KL+I1YOAW+eApverCCPlSlFd7wBCR2NxW6
33i/EElHn+r8u836GCVNkoM/DuMDjZlbJW+AYC9iYZ4eLJA02f4iU28UqD9pZgTKbyDwjIPSLMZN
NyiRHiA9r3Pem3MH2gVRoE9zzCGf5zpMZpMKR+LNqfiZNx87VE/o6M5ld9y91aB0hwQRFJBQxmOy
DDEUCgjJoS/aucqhcEHKjZbeL6A0ocNJnCqgsy2TaOXXc2qFpt1w3/N7V9v2D6DfdhNFk1Yu50hE
X1uQLOkAdlyAZm5E05pdqhY28boHu8dja4+J2mm/pF3U4gCmV5EGPg/FF2zjqnvPAoIiHzhkOBVS
rkHmWyp9aSbyAK4J+d68jXwqpiJh+OSNvLWUEf8XT55m74KgpBPgnhQ1kD8w5z8ShExGvx5sHctN
3M1WWQRFftUZ3DFC6hrMQwYZ8d+GWKSH0GpVRTp0Aadj9iHsW55ANGx3kNGL3dDmCQzsHfKtOaZQ
UcVdM0xVlQWoJlT3oEhJXgcCUrXLB4LuzqVFMaGkkftBLBvQqdGTJ/lasPxXk9W7ycN2Ncy5mwxB
7KscvUzpFhzqtB7r1qndHzEECZYJYGyPyl30enltHM/4uO03R61qJChRVOgUJ2kAVSsLFCugqLsx
MokTv3aj5cYzmDNWESlfkNShXp93Vjn8asHx+gejnWfexxyrbJwwWV2KSaArv8TlWHSHdPzdaJM9
D5Nzed/2Wp1ntpi8oOghTy+akHCE/hJorzDe2F3PiBuzbbx1zuxG0LXiM4lzfYTJFSSSZYuUVtmx
fodAXfVCay4YynPG4tQ5K7h5aQbEVdPYe9OfrZYJIFOVVrIylyi8eMQbB8z1UKqtCXC/1/nYv1AR
r+xg3qXevzzhLHfilE8peD3Qsx6qk5D96tYfl7/jXgTBtDeojnG5aqbGuOUixSMpqg6RUXsoyV9r
9n759+/u3NYA45Oa3CSR0kFxZT5QIcH8Nj08hd9a1K7obZbcttfpL8PlXDB7EWtrlHHOAXRJqASm
FIyhHmiljHJB8Gk0eZvHOOMyABJWFzgD5fSYiFDraB4v796+AWjyikSECjA7BK8YlVKVaxcGymRa
QqOjhcD7PjR4s8EdU/aECg2jhcDSPhX1qob9mkKK1FuAoitccEutD7SESfzlZHCqR7sLklTQrqEG
DWQl/fkm3Lb5DClgA5qECtqVYqjZ4Fjl3Fa7IYLIMoisEG6NL9q8qEgk8VyDikEGgcsLOaKffAL9
w01xpVyvvyHWZJf2H3THKesSuKVkaByrLBysiMplFSdQ7yj1vTAeML/raqbiXvaGvT4PjqkGRinU
SGVFZNw6j7JpmkEmh2pzckNFTfqT9jjb1LVD1/QvW9v9VBtjjHMDrC6r2TyHQR1JQOupAiiZY2X9
E4fYWGECa0O0wgCdYBaUqmaF5WCJQ8txCM5C2JwMpBlJmRdSHBjzX6H005y9yxu1l0JsvsoHeHvj
0yPUCRej1oQgHUp7UDxzwUCDCmmn8Pe/M0SP8sZQLERh0asgFKvxnCNNanXDfZWBV4Cn77CXq2xX
pJwbAkyrl6Oqw5R2mFth2h6U6lWqR46DUW/9Enk+Pz2beo2RGQpNrGgBmHTGxMnl51gZLR1wSsJR
A+J5AHPJpbgPDL3Xw0DIrkTyvigcvCFvJcwdl6Jyp6Cr1gdmrzslqOQmzdbDh7FJbEiccNx5/+Og
xgb9cTzv2VLknHQhGhhTfOx6xa3H+Cg2w02lxveXnW3XDIj60RknsoFAeu4DbdhJ1aoP2bFBvrqk
niH/mnlw9b1rGmPmaArKyPu/TONUcyhIvQqmo3Q6CdNVGv+oplcT7HV9+NKInolH9uVF7RbvwKKM
hz1QtNg95gjJJEmSukYFVI8t9bEGbip1xpNZucKv5kqxU3d4zXnd8r2dNHB7w54hGWCkPd/JRZdq
IxUQH2qhAOPRqUHNAKIcnJXRM8mepq0Vxse1OW1qE09BzOf2b9px8irMUxEHDPfKsYLmd8mTT9lz
+q1BxulREuzSRSiz41opdm3Ip3BeSqsljWvE/VXT8nQDd7cRSYMG6WST6CazwCaW9IkkC+Qj1FNX
rlaldpaJ19rlfeRZYVbVp7pRgRkdocJ4NgCjHFIo0kuvl43s1j8A4tbQf0RRFfnQuUsMU7kmlbpm
xwxNEglyncQtH5Pn0arbQw8cl9d70EC4bHQvCBoo0+Gk6br0JUUZlF4o1TiH4od6khcocGic9jTd
mi8eqEF22kCpGJVHxs/H3hjMru2iYzEBcVJIv3rzR6Uq91KmfLu8lN1ECNiFv00xvtDm8SLXVQ9F
J4ui79F2DxK7dSkpVekt3mVruxu3Mca4hEiAFSUtSgTd8LxmbypPTHs3KAEsjIYJarUgu2SCktag
qikPAAySa/Oxe6EQu8IrfVUD66DsQFs0WB8vL2kv8IKB1TREIK5RvWXbWVU19kOZg08XGq3STTYb
VoX4JPqx9rqsN5Dk5TjfrsdD84VQ7lVcWyw/aVHVSQXi7xjEPZonXRXHsLa0n92BlpJab3qdee6+
u0RIRuDzoMkPDNz5EasklWiZWdInIH2sZ14Hrid0ZzhJzJ5zmBszTKoEpuW1WPI09LMiaV77nkCf
hUAkOnYuf7Fdl98aYk7XqmZtEY9xehzKUx3QiikK0vmp/D3+Hm8gasgJUXtx0ERbFy1WAsg8iwGJ
iwkw9gXZRTEPlgyq6sEvkKFfXtT+5n0aYcqX0Jjt+lRBSF/GxZ+T2hVCHm/yP+zbpw3GD8o5KZWu
WNIj4qx2pIQLqNrQqmxyR4maeXrPXHuMQ+RxAWUNA6Oa8ZWAEQBaJhKD6V3wUkqr+Sf91u1nYrxi
VHQ1LceBAvHGoNMgX2alYOWT7idAdfJ74zA/R7cST1x2L9JvrTLhd6kXU4LEBvK25LmefxpQD29P
knq47B0yzweZwLtKUrTKA8hteqcFFtiefiugQs0sHS0Dyvw12kWwAI1srtbwTb2ng6kDmFOPNVcI
Zm8AlwCWBCJnwESRsDIX9lTFopjlsRBQXgHFmf3kyoR6bwbmOF4GsltZ3dqikW3zzCuXri/yEss2
/QXTt6ZFKbLnU/jUW+v99BYVaDRTwmrycHm//8F1/14k+1Cu5njEQwY0MoIvvVPXFVzVLRKw5FHB
aV7Tfvfwa5AqpRzPoskK0ap9o9TRDCHksPrZq0e0Fy4vZ/f3Awooi8CogoCbueMEVJi61sRqwu5h
SG5Szbn8+3cPgSHjn4ha1hcexbRRprIqJqiNrNdq9qD3z1r/Jhgvl61Qx2KTKhBg/38rLHFisgp6
ngNeHKhQyyjMkmr5HfK6t43SCBTSvBGp5IXl3XO3scmE5cQc4jivaki7TieILllVE5CUhx7fzXq2
K2MCsyrIs6ytuRks3vhOb7TmF0qoxIHDkUNxSG7T5z8ppuOZCSSAKJoS3rXnJysc+zg3Uzk7Tv1z
PVhj8evyx9p1OVCzov+HNAeed/77m2HtlHjB61IzXoUQGNeEExL3Y8PGAvNpSrVS1mpOsiC9Uk0r
u5FByprfQvQjEJ7N+/SB8pVmt7zIsO/qn+ti9q2DbqqwxCC6q9AP1m6J2FhifrvEnJxj19fp8JwK
2LUOtaPz7VMA0TCAHkoDKRY99DZvqkK4VYFpT/LOMaUCb4rm++Uv9lEtYc4XZmrxH+rEAJd/sOFu
gu06zgOpjEKFmJ8vKItliIGkILpiRG+OVmsFy6R8WzSe1P+M1kDLEQmzHvWQv1Y0j2NJskLhl1q2
IE19V3UoKM6TXVfPRvdWDa9h/DzXpV9FqkPWQx7x4Hc7Ke7Z385cw8js9boWVchQeR/9KAzl0NF3
HiPEjlefmaHesdkiuQr1ch3aJpDm5hsRb9F0/n35K+zdPCqaHCgDIVPHE4j98j1KMlKOg5n2Xhpa
otvZyb34razu6Osgt3mUKLs7B20GOpSB2pbCHCOjaIaqTKTQ74rf4YhSbT3aIgRmKz3Q69gyasXu
BE5Paq8TpgITB+QxakGSzlIGdXrTIYiPAAUZXvNdcqj0cv263heg3MHwRAvcuHaoPYjC3HO2l8ad
L06+scyc395UCSnSJTqunWlhKL4ijp4fjFa0O+VlHf1m8BSZt9ydgtTZcplEWAvV2cwqGZ3LAuNO
xKWs9krlEqvPrdaCAnqg/ry8zp1768wideSNo4ZDUssxTUtX4RAPv8zZLgVOLWDXBOjL0eQBlQZm
X85NoOpQ5EZXxoFMxsemw3Tv2l4JyZ8wQQBX9bcdFtwagU1DLjuM2aoWxORzSz8AUwtVJ8kWcis7
cAmpd884msCSCU0HCM0xZ9wQDJLq+ZIdEeTKgEorkrtOsHLM9LwVd5ENgkl7/nb5c+0ewo1N/Xwv
9UxscNDEBYT9gBydejAwQRn5xFvb7tIwB2dC1EaHMABz1uV8DRtTSQCKSOB7vWyb1fPlhezB/VBH
+TTBnC8wmBtDWWLsm3goRx0Tv7/Ca8xObxPvQQ60xw8kNGSfM2c5yf4E3afLf8DO/axSEDYiGUit
dDbvAN181i098o5q8WUxgKh6XiaWGnEy6r1X0JkdZisLCOiQWU3At1K4KfiWJbvqDqVyZczHsbsh
/VuoXVfjn5zqzeLYzdXroiRCnEAC8WerdZA+qA5rymlD7p5rpAAKxOLoYDsTrKJMMpZFGdAFb3Or
1n/G0ehIsX/5M+2lvNi/TytMgDJQHspVoF194TQfiofCFSpHuiFWFVQOcl4QkXOrvnuCu3RID7xR
GK4BrpxZGS7dWtISxUB/P2lsDZXm/FA8570VQddE97oAdYlABBC2t+E8D5dXvHf2tsaZBYtlF0kh
aFKO0tzbyFScrub4JA0S7NW2tUA/7CbmC9nUkcjslADk5yB2rUUbKpN36azHti50tpQahXV5TTtZ
6tmGMqHSFDs17sGrfhzAVtwJv/rSk1JHMh9L/TC1nJO9VzdV8e0kaD7QWUT2lRyVFWY7lw6Ku9fg
nHTXU2YjHw1qS3ZiN7d549d7DwyAgehxAx5IxT3H7Gc+Qh2sVAAbvk8eRHe5BkfV/COzhZfsSYF2
hoCZovv8mVcM2NvUrVkmASQmSM7NQhoCbfUx0+GJc2ZXtV+LqHECR1bzmld7EVND3Rt1YYxCEnbC
U5OMNRIXyD0k5Qn802hyDzYKkYdu5V3le5Fla4kJX+kkgMURNJ5HUp7GvrPW2F/k4LJL7h0CFKZM
/EM6C+jL+UfrW6WIE6PDu1N4DbNTYd4OtbvqjsBL6nYXszHEfCal6aVIoT04Lfs9D5ElFZ7Ou693
XR7tFhDB4IWOu5M50l1lhNAFqdF5VlH6IsBfC6bzLt92iJJ0Vr7oOSd69/mxtcgcaaKu5qrFeH7Q
MSbaTgILsBv6lMrJDHi0A3sxUVNkfCUI7pIvE2C9GAOVr6+4rLvcxpPAUjL3sjvsOvfGAuNyEDiZ
VsziwkKv26MSlElpgYLXD3nD7bylMHeLZg4DQkkxB00DtJUsfKuLinMx89bC3CBSSJo1bkl8lFA9
zw+jdl+Wx748XN6xvVR0+00Yl0P3TZcLUJ+BNlY7wg2gYoGL8cibLNhjPwXO7vPbM442tL0mTfSF
ot4C32zlGOHpryQnc0df8qSjem3eQy3WLZ+bH8IfFZbPrDNhQsyTCNxF6FURrw3Gx85rb2PDQiYQ
zG5zVznrdfE4WVxyot2gsVk0EzRa4FfLBIEV2alL5mtRzSwzSXgX5d4bd7u19BNvEoFGNFYhm830
WGSvOQTVk+xGHb43430WObJSOCEolIe7y26zBzXc7ig754Ma0KAi8pbBcIyfNCT+SPod0+0OxuOQ
WFQuIbd5Ehr7ToRnGuKHoWJQkNnPsSelXopgkhXQ7Ems0IP8qifb1J1CR7cToJws4Tp7in1KfBw5
K2/VNM1ncy5gIAid5QclGDvMPwrCIi3jGvq0GQLjgQ6dY9qRyO2B81npWr6YAlMvsJUKJiPZ9zbp
B5B2FbIRpGL5lIWho8XgKlBIYuVq9TI3vVPINa9yQePjBaPs41tqzTTSV7DXkmv6NO282SeO8fgf
kRne223/8gEDCTAtmLBDVeHccTu9ipaoiFH7ghaqZjfemtq1m99QpTJIEvAyvN2AujHHvOHaWq2E
MlnB2qK+RZC4ip+W2Ct4afn+Jb4xw9xBRGqLbkmK+IiHKNVRXKG1Kj4OB+koQywst3mT4btBBi6p
E3DUkS849kiXhjILO3Suisgey/wQksnGNDznat298TZmmAAOVIGB2baUBEOb5ZahhkG2rpwnDc8G
E6bTWu6GVsbw4JwBEpKkdxNkcS8Hrq+7BegRShZEUQ38Yx+FJvhUWgVt8WNjpHbZuMr011pwbu6d
OHVuhLm6q6Yt8hFjiMfqd4c6Fs2simPhpT/o1KruAhgEdhp4g1167aHjHOKvbn5unO7A5jqopbqQ
6ioVggrwRSO7EaHSNBVvRclJvXcc/dwQ4xEdWWdSrwQKKd56QOEaJFLhFVWbp5Vrkx98eZ+O8Y5G
W9MObyXBXxsn+S68Fz6VUmtP6WvbWslTGmGATjzxWJJ3brrzZTKXTmfMS9LOiFLx1f8Jb0024Izi
txBLpZFRxHwWsUwe1IC7v8y93idrLcXZnATZC8ktKLidaPMdDbDOgvrRMbf/9/z8bKXsna6QOlm6
qo+OhtrZGCbE3AXnvcH5hGwjQJmLPtSqNgkwLGiXne7Fy3jKuaoVX+PI+UKYECyqcZ2MwgxBwTK2
8uGXrPPQJzwLTP4fmmZfVR1QEQadtDA8/ZA6AGDEB/lWfKfiq+EDN/ngHGxWQKAWwHsor5rud79D
D0We18qTddfUbcChNMsA8U5+HzkdwhoPr75TvjvfUCamAH/fx+IMQT+oqbyspD9WOZrVcSL7YGC1
smr05oQ4ctcH0FeEgPlwKya60yetp80955LgRVd2bkeoFRUjACjUtI7mCYfBz6/6CqQA8QcpgN5Z
8pN0L1xTlj4IWNp/gDw63wwmDil6KqZRBQLk+S1/wiW/vFDLAgCzVn80bqXcmp6WE69xx/0GTBwC
YmCVoN8lBONbDBbCNwIyfDr/V71Xhhc/UNGePxByP18qE4IUEilhGeMio6KDKtiEDWe9mQ6r+wHp
8i5fzbwVsogPNEX6pBfS+BgH8ZNyRZmlW+Sf+QuVJBqvQ1fiXGFfc+yz5bG1sLptkq7PcINFhuJp
GP8iS2spyNzW23G2l5qzQOoY59n1uTkmLHUkS4a6mhJQWRMLxA+WgjH6UXoSlRm6Opw0gBNqTSZC
jdA3rKFIhAo3uMBW0zbH7/08crIp3uXIEguXXVGBblyGPNBvlXIGDFCPBTpdmC3t1vQim5ziIzTM
v132FE70ZetkSDzi1GgxLl3rz7Xw1vNUC3h7x2Q2mMwR5SnGCY814CLiXzG0RKWGQ5XBu99NJo7k
Ra20cwTv69+mwqFyg4KbXAnX6IqLTv9fZFCcC4R9Potjg+fzopIgjr5X/csQZxbYDC2i8SI09a1L
js6EDSPMJmhb67ovoysol5SX0QU481qHwSuqSkQL+IY9IZ0ZXQixeLU9nHhUJJxwApD5eSKc9NpY
jNEI6pj7PFhpdRNj2vrD/CBcU5hVec2VAdv3GzzFABGlWG/mhSmEShkNMZ7PSHHsrD5oKOI3IyeK
/IPffFphwshYpForiRM68ah+iGhYgwAKEmoDRCoh5sfPO74WPWjY+rTHRJKi0YUwUUHZCHqCAwVv
VDYJVA+SJCcepnynJHBui3k5TWY7TiYExUFtldzQ1r92pXgfinTAmyqc8M/7XPTnm5fSNOhavGoZ
aOul+75/FJDEdd8vR6qdrtL5gphQ0g/DrGk1KITToPio6UfHh+R6USyCjI2qLw4/uhO3ULYfID8/
GRNalLidSdKiUDbZY4U6Wek0XvujDCiLcQdZm/akeK0K/XLKVTD50rfudvEjFNV49wM9Y18jwecf
wiQtTZ5ilGXGH9L3FQSgB+m7TrqncRi6QyuR2y5sv0+T0Li6lsSWrGc/ONu/H4k+7TORqGmyvqsl
IQYd0Xqgc8NF5iJnvl6cyqkMK73mqV3t3/F/G2SRxHkLsSKjiudAUp/X4bdhXOvJjZh9M9K3y0vj
fGIW3JGaWFmEB1WQmlaUA6pacAzs9M/PXPfjrG6Oh1T1RoelYHDFU95mZ7gp3OkXyL9+pD/k2w9C
Hie6FX7nLnj80BG7vDzePjJBB7PyUlOFqLTOeelldfoyD0owRrUjtqYD1AnnnPLMMXFHXPUKc7Lo
I/YVruHwe1Qe43G1wA/hSAlnY3lfjgk7vZziYkonXMNF53Wkva+a9XB59ziR7SMqbT5dFY9tY5JW
CzKwiiaag0KNXfA0H3hGmCCTQR2jMkx0N6IGNNuOqp5E7l3H2ysmfqxC0a+xNKIB6gqP9ZOGFw9a
5EH4qBxFVFNDl3cn8AwyAWOoGnNJYuAjUwKaygkd9G9FRtL7f/V9vlS+l7YVixRkEFidLZiJa5bv
aG9zou++UwOvh2kmAPXZsUTw804g6DXCAKNZeNu0QzDHy0MXDnajghkn5XVf9x3i0x7j2CURiyiK
wI+aZwe1C7TeqbLnyxv3D/fppw3mPi2J3pthWwuBhuKCIrROX2UW6j3+QOJTaIqHAlqUWkZsqQCk
fsjBA04EDJemzytKTqJe2ZUIMeLLfxVvo5mToJRo1kYRpCRbqbdXyG/meDass2UuXoeZq39njDkS
uVZUTTO0EbgQAEeL8WCtH0kkH5qkOswib1iB+vvXC/xzv5nzIExln0GVYA7E44i5mP9wz7Uejx3l
Hx6Sf9th783V1OV5TmY1EPw86K+Sk3Siqns/xEC7jf3ULTXbeOBNReyn0pTrHIAYICTZ+dOiAgYj
NzG4S/5abCqbOvqoH5nPukfFkmKPx7m1e0I29phbbUgB6FuHLA7S+l7TbsKqtsSUQ8mwg8nEvb0x
wtxlTabp6aShYF07vRN64bHPbQU8sdlzi2kJ84bqf9OkGt0iYslgjeULPvDWyUSCuisx7EvwtJXA
SDqRuxAaeH8g7Hy+TiYU5KO0Rq2AcooIWqqiPOqtbg0al1Rn9/mz2U7mcGcA63aElhuHIrKAx1mA
tktUexqQw+tuXJr3TW1NCQH87vflk75/KDammaPeNnlCCg094PqNuufgad9A606c1g1vP5Q6TvpP
3tth9wLc2GQOfIo5+sEsBzkgzXsz+prE6aFzfj87nBZlUSlGKVCZXS5lQaV3v41JH5zLO8czQr/p
Jv8BiGoCGWCVBLkiW73wVnG5wOW9uPi5TeyQtSBmct1HECw0HwF8dlfUKasrOswA9UKH+4zirYeJ
G/gccy2naH2pjxTwMHgrqLN1q/u2ABev2uQHgev/73DPs/PFipqX4QpC8iKPAzyUwZl8EOH47XTo
2kBs0MjMOXGLt0YmZnSzHHZzKkZHJRUAD9Yf6ljmtG04YYnF+ocQKNLypNSCqsSIp968YtDJK0eN
0//doVE93zkmZLQhKq+6iLJ5j1en4FcnqFreEHcGYXJ3UP/qKvCZRjZF9HFHaHm7yISMAa9qQaxE
qJS9jY75NgDBUYJ908VEyA0FxSD3EbksqrzDwMSMsZXiSE+wXtGTAQVqvMSLAgr9p9AYHmCWd2mz
bcpkltVubXEY8rfiZbyq0FlXWzt+JVZzpR2KR4NHgU737EsO9HnW2a7luA59YWg1+EMaBXMUbpXe
xepzu/ht9943D5dDF3d5dLM3sWvqMmFJhlXzu8XCiWseJCs6tv58TGfUhf8rasndJG+zQCa8ZLMy
D5KAYIY9vTI88ju8H50xGJ4PFeAKWvT/SLuS5rhxZvmLGMF9uXLrJrslWZtl+8Kw5RH3nQSXX/8S
drxpCuLXmPFcfHGEqkEUCoWqykwvehzPQljfVTe89xa9pK99W+rPm9ViRh/Ep30GfwX0RvHJEhTj
OVc5B3+/FrxZIRNcSFxahbqI0bGpMY4BiMrB1Bzpof0yutabDM11sJbl//VcsJ1KNZ3NZpkwCtS5
M+rP2EgvvwH2ICzAiPDvoao06EBMGTBC6HtozJ1XqapYRQtUAaJct8vsgBFVJ5ruJv3AcdD9LbsY
Yhy0Qg8yLk2MCfwaEcOLvHIzn9jxmYCvdnEpb4v+AHpvjln6Zz96ysUs66RZNRZFU0EDprYBzabp
0HwEDYjpzF4NlD53GptG6WsGGddcweRoKAIIkVBEdZfvCsjMtds0c8W7xQcrb2InditC3dnh8Q/+
euxcs8x6qzWU6pCldZjDWeMTfXYhYT/LR95Y7v6FePmmTAqdSf1UZCkMjV15ECzdHU3wbBsTz2X2
b6WLHeZCJPViWNMMKED9Ji9gsaAUx5Gb/Whf9cLJP9W+8cn4ed1feEtjLsLVJGI/iU0WKLJTGXfi
emvJ/nUTvIPAXHvr0EUzqdHmigbTj/P2UZyJO4rk3K4d4bj/fog2TAipgYRQURjvTwqy6ssy5SGU
Mux6vs+WuzT6nGAWiIjHjixexLO4v7qLRcb9qxGThZEAjDUpCsvGQD+SB3MW3WYEG15jVrJ7/Wvu
b9jFHuP0WS4P0AcZ4zCbXmQrctLkeR3S/2iEcfiuhpYa6YYywHVTarfacuTq6u2Hjcs6GF83zX5d
S6VDhWrQXTVbbXRbyyV2YnDplxUvSvG+GuPmfSZqA8SBjGBJA0U8W9HZ6p6vbwzd6I/R6LIgxs27
dBYTTc4h/z4uZzFKQIbacjrGHF9j546NcqmhOoDY3ohvsQEljM9ZDblAjhXOQlTmhsTwr1KKElTE
6ibXj3pfVbeFtvD8mHNSWaqNellrDO41abDMzUuVr5gPVALMVR9iZb3T5exB7xtXjngl//0k9e9d
UpkAMVQ9ZvLnQQnaSXWl8cmC0LckP/fma4MpsWjkjJfsIGJpunGxRz/2JnGj/Cb5UEooQ3ZHStPT
/yV4au7rr/IZIx9P111w18sNSQY2j8J8NebYqnIBaoEKZE/T/E1L7wDzWtTguond77cxwRxbWRzL
pVLLJLDKzE3Kh9Rw2ilo0ASSF2iaZ39SBtmYY86tuQy9VDR4MlWz6pPxZ5vyXi273r6xwBxbnSjl
mqyYF1Pb3K5ljOvxUL0cCyxTmjW0RpZqaxS0qnGadMHpBJHnZtRtPwSfyyp05szKVa70g4ZVKHdi
GB+lY+JCOexxdRTo8QnuH2AS4NYbe0xyOwlx1dU5sujeo23z+iB1TuuKfgV6ReGs8jCS+03WjT3m
2BayWksZqRU8verPy1v/1gXjoYYar3GTguTL+ia/Jg+g6XCKg8gpU3AOFcvOKmpNaxY9pJWKtMS0
iuAOgLSjNnH9XO2G9s0C6a/YxAnUIvpF0RF0c4s86gP80BC01FmSxnQF3Txet8ZbExMoYnOG8rgB
9giSW89T050MYwm7ikexuP9I36yKiRaVqBaN2KMJU8/kMSskW6zVg6iBeqDGaTNy3TMq48ao8udZ
yJxak7y0np7WpuNErf2H7eaHMHGkVpPILIFNDUnhaKAuK0Pza3NCtee70NmUpu2PlCjenxEmsiyr
ZMiE4Eyi29RQkjbLp09b41Z/SoOs+lXa+gdmd2dJLktlK8diZw5iYYxpkMyPeQcclB4WGYSs6oBY
t1U6YR45d8aFK0HG8SlWuLCM6zjXxT4D02D53QwVt4B6AwZvVXty189db/eVXTncmi8n8rEV5ia1
EpOYrXCkWCyqNSxn9lI56qNw3/oLpI3thvfG5q2UCUarMGpTJsJkEqVek74kSeM285frR5R6x5WI
zpaVxzhf1nQs6xClplA65jd5MAZ87ibeWuj/b+JOk9V6p6/IWjvJVcSHGCIfhHf4eB7JRJtBziVI
BRRpWGj5OasT6EDqxc/WWAdXJHXx0NcaOZXybDw1kQKaXsPgCRTxAhErUke0KW17cY6hJzV6BBpF
0OQL4oAOA+agjOSpPez33wE1A3ESpQuRmbOfqQYGY2vBDCLLqwLDbw+Ja57FyrGetXsDE78hRtp4
hbR9l/nbKEv8PhmJhpI2gUpXQMs+5Aik50E+8ui+9l3mYobJNeJVMxuk77g8hBslOjXyjWy5151/
P2W6mGDSi6WVe6sFBXZQl72drA/G/P26gf1PZUrgkjN0DSz2791eWiGUMGQqcNZGLDq1AM0EM62L
QMsm2c3kdPqZSnntpbL6Iqt9xbl+95d3sU7/f3voZHFqIWOVhEM32b0MKMa/F5Oid8/FAnOsRdD9
S1aB+Y82fVninysq8mYicXKW/3GrXqwwB3syFmktCQiassAMWwzxHky3gJpZGyTHwekOfCFPrkkm
o9D7vBzUWoXQmDt5kotJxdoZAZI/klA4lH4ue5lqc+dt97Ozy0KZ9GExY6mWGyELZz866E6PEQiK
UYRcDBJs69D6qQtd0afrPrr/dtxsIhNEJCPtW2kWkUAYjnBn+fVhBPr+NbuVQeHI7RftH+u/18gW
FySw6eriAioeKperOgPVsOoPw3E99KlthaNL2bF5seR/BOaLVSaYdFUsqEsC9uXoWQ4ppWzkitAt
8XW7uVVP1SE5XP+odKc+XqsXe0xkkVetA68NWACaeQbnBQgZp8Mwl/YCb1J9WeB0azmOw5YbFCJJ
SdJCcC1pe9fUEs9MwZYteYrJG67anwk3JRBjKqh8mhq9hTdBpaR3Z9XUddh6VGoZxMDHGI8j0Ve8
6oZ3InadZWOM2TbZrMGZtoDjaDCAE7+Vqk/KxHP/3cxuY4PZqmHKG1UXTOoa4HeGayQugYot1Y5D
I8PnHYDdoLwxx1wJaV8Ug0Ib60n5VYRybv3zuufx/j79/83+ZALec9avgqf6JdZzuxvc6wZ4e8LE
/Dybu17Q8VBNxsyfUS+RU+FeNYPrVvaj0uY7MUFfT0mXT8M8ot8zeeuTdAL4zJac4kieeV62H+03
tphon+SGUIsjqN3Mb/pB/J57sdecYmAdiEceOif2Vc5jn3uKmEg/Dh0ZprqqUdhIH6hoeO4M6ETK
NhUF4z1edqPDZnlMgCdpLORFAgZMbcmOhhA2/bms3ESfOXtGP9OHoHexw1agGktfBo3oSRjrAPPE
eXO2Zu0OdI5+L1PiE95ELcfV2WqUIla6WEsSeDbFtzF66AYOJoy3HiYyoKNkQUqLDo4AMtVKhzrF
aD3IG8v1UeXlapxTpTNhYZWEubdkvBxIfT/UXysTQqM1Z394Z4qtMQ1RX6XDqhFoINJy2npKb6Lj
b4aAhfdK4B0qVtExVqtkSptf2tOy4YJohyqwl85gVxNgA253W/qxrz1xwgZvz5iwkVeSjPkFJQk6
X5Ps/HMR6CEegpBXErzqmKIkBKKrMDl2B24Uoe5wzf2ZKLKkNcohA870CCgw1eU8DrENphFH8koI
ovMIVHgew4SQfkyNtBVQCIkj9aeW918mTQmXSHjgfFHO/agz0WO2kAQYAjpoYuM0KIcmvv6zBL45
oANFoOErnIjzauK5DltbWgxxAaZPr4LmVQxnV3Ih0+I2Ryu3KbM0/MatX66vcn9MF9kMmrmyKoOn
8v21OTZGRXopA9DkTGcIV7dwk8T+ITr59+gAvsOj5UT+9IWUrhEC2g/pZq52436YvvwE5uY2iyoB
qemUBXX9KKyLnUc/hGyw5dW+vlaeHeYCT0nfT72A5vVivgwqJjKHNxS+7XzlhM/dHHjzSZmjOHRS
u6gZ2Gi1VffSxZHH4yLeteRJnBU3rbjPxP11mapiQcMNpMVMstgKCgC1PfCeg2WvPrSsKLjuNJya
U+ONru63gXnMfe7TYj/iXMwyt8QQZTNZ+wZCK8HqG3czuNTaX9hhcDKYtuhm3mS/8Qa19oeRzYtV
xl+LZqyNQirTECNU+hudZkoeTddMbMizTyBC+ZVJAFXoXPed/aBzMcv4KJnlIVJzjHdbXRgXh7l5
NPQ/6cVtVsa456qqVm2mqCk0Si8BuFGXtlXzCCT3U4fLOhjf7FtxKcQRKVFClSWlxFY5AWXvQ5kg
VqTkkRIIypiouaa61Ux9Uwbz9FjpN4b0tPCI3K+bgILb+5BVZfOwlgb8XTOf2ijMpFNecjKGXRO/
eEmhUgHZQOZKU9ootvKs6wPLHGwBErmDGgo974ahJ4S9OEFXBfbT31aYm0xOxjXPc0AkTOFMBTjq
QxM5C9hC7MhOv5SPvCP7i8b/mkFmc/pxGtfFNEF8s0By0ikgK1DbvRH5ZFWOVduDt67BII+55grK
+nNnL/I6vJT5GGPMrjLGgCSiMfpqhN6LM2X58CSYyWQ6JMFoxm2X6diOZCDQfJH6aPmWSWV5BK5W
nbw8k8HoLALXZtldn1vQSWqGInvrtE7yVjXSUs6UxW7lA0FYNqF4hnYNS5KXAYkljyI4uQcfTGG0
YFseSGw3noRKFuVk4UEKdn1mY5DxGeDn8lIHBxomlWQ/BfPZqJyjqOJcYjwrjM/UMvCwVd9lQbJE
diXdxNndJHOqKntBYvvpGDeRoygF1EQtAamcbht9eR7nlOf7e7fHxgab6giFBFxvhCp3VtvCY4WK
uurkXnnoTqkzuuXT8krB0bFvcE42zy/YPlqxLKDRMqBLF91Un6wXSAX/InSWHPFMCcDJ139/cWzX
SWPApizRa6VaCT1kQeXhXOY/9OrOMHgCy7t549YIcykSBQKJY5vjKoZ2T+Koi2dCaa12LK/+0oGH
CIwMWsCD6Oy+qrZWmTtRIrLRiTIVMSTfSV3ZEnrd0qmNFbuLn+TxbgHRhgmkRsO5YriG6RnZfNMk
knIwKCZAlIIdUjvWDrGJszojCqjt8fr28dyUuS+bKe6ILmRakOeov4uqjbnKsX7OIhFve++6rd3i
yPaDMhEkq9NqavIKyNVz+Z02tUwXDb3v0BRC5q//V2tsJAF1aksKwQIxveQr7npsJT89i76MN1sJ
6lT/T1ano2mn6xZo29gxdENoWogkQFZNgmCB4bV1aoMleyosR80/jUVpR8SyzS52JOtcLpx93A2b
G+PMp21louhksUrMiUFjOGqdLvqUdn8SNzdGmC9qzumiWx0mEoDzXSiokpeW7JKObTIGlpuqWpqM
9JGZhtLj6GHmAT2LFXl3HBag0tCB58nszNOA6akO/El0TrrC8lQByylPTaWAeN8ZvcXDYz8cjoZD
Uaqpz+U3272ELsmRxQTOpR2tDhLoaLF565cUCBvacUWfLbmNA+GeAmOhRcFxUbpBH/IjEINDPFcB
Oo+9G8qhjtJ+TtZgvRtQ4zf83Jt/dC/xTf9aQ526dKubxEvdpbR5HGC7q91YZlbbxkaWL42eBlql
OG2e24nAGyrbPQIQf6W0xSqklxgTKqlkzNDifZEADZsAEB7Fqr02vARlfyUXM8xdpLWSNBoF1Gxr
RTjVtXbbpa/Xt4m3EObeScUxLue+QGanfB7XwdEzkKxzHmP7acLma9EfsbljZqlZ82lW22D40pxp
py5yI79EeKRcm/yJP96amHsmWopZljp0QEnynMSnCbm3NHnXv9uOAJZOdfH+9gAmCOatJkRCiRd7
/Hlw6c3ZPqeQhUKD4RHKaxFAo5UT3WaHlfMxeYtj4iIVlkiyAnFxBtVItHyJMhEMOH/wQqfyxppo
aopssAPPeiQWkk5b8krzFEObr+xbIKN5km+7kyebO5ptA8ZN3gv1WkYB4Oz6ghaN6kw3iQ8qqhvr
RtDs7IFCKvm9jN1jdXldsLgq3VSkJo5BDaPFJ6XL7XbhJcb0/H8IfhsLTHwYokIz4Dtg3aac2/ft
83DSMFUGgnPMfcqDPS4uxx93/WJjkQkV6L8rXVeDf6Q6423o5V7+LH8dwCL6mzQTFKJcnROeSSZ2
WNOSCVEzYszV+jSbD3n9pMWcLGAXd7t1EfobNqHD1LW1BDXoHJw6MARDEMcv75O77mgL3yE1RGxa
P44p1E/5ef2D8hbHBBFxkA19LiGjUYK0svlW6Z+KiJNH7cfFzZ4xMaTrIV9brylAtmgv9HYFZYsX
jE0sQKMpXhKmq5uL9vVl0T95zTGZ8DFVZVesAvRIBu0oprda6bTF7Aix6TbZj+um9kPkZnnM09fs
86pFfQxMXa/mvUhzHC96Am/ZTQJmf5DcTujfZPfQNGomzio5m8c2EXu84OYJdbUgXexe+ZInz9pk
cmxQB7jyJdnGYdeIQ5VQgeGl+tlXDwk5xMn3vD9c/4i8lcjv/V9Foy1tyBwdFan+Js19GHUlRIUU
jhlORGQ7h5Y8VEvbwdtH8SauR7tC1vTfFsIEixSjm3E7JlVYClp2TMUowlMlAnJw0v+EE2ATM9im
oVTNRhtbVhF0y1sHPlZlFuxoLTind3dnNg8UxrtFcVKi1BiTQCCqj0eakwuqQ3habvvv2IsZ9pWC
9HXuMwMvPe3O+kJflsXJOKwe3pSOwAXi7/r0xhjT/ahQRF0LEaBOWSAHQnq7S1RHA3cPj9GGfpwP
h2djiHHrOlaWTtLlKNDQZxn6ewHvcvOUJIOb1LG9NEFCOHhxznax5LlxPXWdLA14FKzCDWBjztzP
3txrnFLp7kEyMKRpArcNhiPmC6L/FqEP1rZB2gC/nLymJQ/Eue8RGxPst0OVOwJhQhZOoQQCxPXY
HGfE0tihyAAe+wRvPUxaMSr62IOcKgvF8mebHCEJzYkLuy63WQ0TF5pMQxm8aiGQZd4K6mdFu1/W
F4mH7uAtg3rHJo0Ae8dUqRW0vubirGU3Sc55RvH+PpMtYHx6Uuu2iANDfRX6N2vhuNWu926+EpMp
ZJqwdEMblUGvkuMSp18nqEoXavUnh2RjhskOrDgt1HgCvZyCiktePwypbBd/gpODQAzV6TXxhmK7
WnJRCHNL+jZYJIypWPmhaxqeKsF+avW3EYvtayWytlaDVEFX6Ejc/CH/9ejMfgxvlKtYfvkTaDpa
W1iOAjw3FJHf+9cUrTV2A/MNUIh0aU1JLjLHTDLOnbO7rK0d5uyr0zrlVW4MAXmlr84RL+nmSCdQ
Zd+E3LL5B+/ArTnm9Gfzmiea2YJlEK+XDHCo5DtX1HMvAGxtMAGg1VWQA0sjiG0XZ4ifxz6s0WAq
7q+nH7uoPEvCUAZkYnTJYLUnSdXFcZmhR9J7oDx+El4hCAz6h6p3oHrp/aJO+2t1JIccMJSNUXeO
efql2AvPAmujgdkQUZR+BfVNAKqGzqyhmJiHyl3ySaYMz45023jEoyL3fAnKfUfZ2GN2riuzupo7
kAb13vJG7ZmudADzKVguap9fctndxI05ZhPjQouWccWYhpwn9gBMUytLdtNDxHTmhKi9zAHakKKo
K3RymE3ujCXJi6lHzYBYq0NmSIwP44lYkxNpwlmJunDIMSy9mJyH6P4CL2aZAC8UkzCbrQLwgHxT
9ppTiJWd4g1jJZz6zt4Dbbs+JtKvULdVs2kqgkxxRku0ZQu9kuVRWQEWe7rulLw1MdEewpREUgoM
LWtdqIm3ffJplW7ynhNDeFaYPDlNsYmpJYG1Axo/UmkX5K8lymwh+3x9NZwPxzZBtbYV6xRUpcEi
nNcmP6zGk4AWU3pYC8K5jfdu+80esaXtBk33uJTQN0aLwhbivyLFv76Wvet+a4AJ8yMZdFlOVOuo
xcTvFQwFyDO+H7eIyTlMrHRW3/ZTrlpIw6U74srOHAAnj5QSosoYsZxeixNAZwBlyy+AAKxf/9sa
mZChkFVCQG5xZaoPPZ6bZvoQLZzpMZ5PMGnfoheWFRUYJh6FTHDyQSpvUt2JRB0juEl5V4EOhXPP
cLyd5aPLdbAtNhPOlEFeWqkJq0Q/pWZkz3LhXv9+u5RCWydhIoWuaqK0pFoWUDmy9Kgcu+Pkg8L/
yB1K5bkjEyj6oenSlUgalScIrR/jc+0ITgpxxhVMhetfy4vF7ajyTDJRg1TVSgDJto65cE6Eu7lI
Ia/CYSLgeAfLOlfoy9RblBhai76BastNuxJ4l7+qBZP7PGkQjl+wCWI6TVrWGrj/JfIip44ZzQeg
ubu09q57BSc0mUzkSCJoSqYlsilpDMGJo/AG63ZfnxuvY8XlJ2UUB7WteswL5A8AyoMmrPNqOsf7
LeWzZNKf+zFt+vvaZQWy5KVUJkPBba881rh7gWWbT6praSfZ1xwglDhfbz9tkmVVRfsQgo8q4+mS
WM5Fr83A8cy2eq8CGZ75pitjAsOmzXxoavMyejpg92GFG4uMo0/JaCWdEKfhIIISLNMqO17HLzro
ry08Xqav6nBarAOESzl32O7wJ+S1/3+pbPMlG8gkrCnQbJ1+zN+q4HeSaDzXlp2Db/uR9g0st+ac
ud2CviVDHt2UQdEsszz2cyYYkZbAQSkociZouys9uDFe+zPadHO4OrILYfbGts5WwAPU/Y/tvRhn
QubajK1BqCB8B+N0RqqGuFF37Dw6EG585Q287B+WzWIZd8qsdlSsGvfP5Kgh1aowg/gQPVI1xcgR
H64f/d2QiW4dwr6FE8qq3bem3KQoc8F3FWKPluaCXKfAuN51K7tBc2OFWVIracusd+IY5AU0e0GT
PFWOFjtWd7dwedH3fVSBgD19sSHdp4dn82rKp34cF4L9GjsbqidmmADPamaufh48yhajtfgn8VQe
QJEu4sOh3NhlnvPrZBEQXmMqVsWQhl3VuZOS77WwSrYeTc6SlUFuKpwPu++cG6M0Fm4WizHSVRGW
BuPEgUydJSSQs6as3sqvyh4P0MW1xzwRm6Tum7XNgCbPksKru29IXH7oMvgltac0FV0rLeymbo9a
3ztRkwPGJgvHJeONUuzejJtlM3lgGSfKaKkQRReG6mQQ3ddIe1S71okTzktkt99sbUzRE7T5wrGU
tGlGhDTMMCLc+O2z9tD76SEFsS2luByPUpDd/FENZWOUrn9jVKsti1RpG4f5uvjGoN5GWWW37Xq4
fi73Y83GDhPbcm1ctFiCLJF4P2IAATO6iZs7xQQIKshN+JAF6o7XzggTCMC4J5GpxFU5+/HROFHA
K8G0af1JBKyFp/zFcxLmljTTPFOMohQCK/L7TLcB67SFRXb0lZNV7+ZPl6/ItluQp4EFZwbN/ZQ9
WgteJR1vn+ixuvLd2MmvwViVtsEVFeRvMqTrARX2pQf50YKCGdXYlXko0f2A/XcMZWe/pGQYVFIk
VqDeo63ijDf0HiKn6jRNNgkXzOB0TgM9PDyPOBGN9y2ZAKPVqiXUUEcMJIy2Eci26jwpC54F+v+b
s5WrRTvlMnbL6MLEejJLn3Oo9j8euneyhHEYJITvDVTdvIwKPVRG6wqjTUt3wHT5UmwDBSh+ys/F
rRAqXu5OJy68l/r0R0e52GailQDV5yKXVyRo/uyXtyXQr/f1LS35GuD+Jt7Q2bqCimV2/CetwP1g
CX4BKgIuGoBCvV86xPckWZHMJZBvhtf0FmznFB/kW45+h2x48GhYSTwesn13/Bp1ewtVUszhIEt8
b9YaRLOaMgmrFnzlC8Yi6NQAMvAVzJvgiKP6ahIPkLS7yxDU0XURib/E1hTTwYh00iEHF+OiDizB
Mr0CSDDQluqDF3XV7MRDy+ON+ZiuGSLGImUZeTAyNrYgXcXDEhfV0gf94klCbY/IDbkZFM8I40P9
kisSphTywNDq7LSaShr05Zg8KI0ycWotPFPMPacUwjiCXQovT/M5tj5bIE2zULvkHMiPJ/79V6Nb
uTnxfSkuWpYWJkoROsby56Pe2KUA6b3f9PvFs37bVby8gWeUueqUNq7lLinjsJSfMJUP+qmyq0Au
foyqhzFK7cxsnJZ81kxbhsjsSA5D9JOz7o8Z6ft1MxdgPmGKseuWItQem/MQKEcCyZfBJp5xMxxT
x/pmHWofsn+S/e9bW+8ss1wr5dTopNLRoFWbArOhBpDrt3L/yFkfjSbvg917K2y0SY12VNO2+DUw
V7jpveBJkCWmd2LKIxzibCc73ZjkI/hcBzQrIs1KzphRXjC6Owm8B/bHi/79kpjrr1eFas2MQg/6
N3JW3Pze/NRCwMrOg+qh+GZkNk+K6GMYe2+QrntzNsYxbce1xAggUQtcUbc12OSq5nHWyXH696yM
sCWLuoYaiYrwxRyJph0FohEMOC5QlF+WcJhW22y8616xu1Ey5qtVVTNMqDm9X1AjaVGWdrUVWPWT
Lj3KAu9gfyy+0FVcDDDRBOx4MpThQENC/AE8iwMKqDSOiFzoC28lzOfKR12ds6SKERy/V+q3Rnev
f6nd4LtZCBMetNZas0qccHxk6KZDTkae3WmKONH3Yxb+7nOxocCgUsNmasLByIsAIH2fnbr+YW14
UZ6zGpbVWVYXfZ301gri7EVa/VbN7JrHk8/ZETYIaIWm1eY4VcCSfY9X4nS8kRDeIpjjDzRGvEIO
ErP7A8Zwyf1avKg8+gbeIuj/b078UAzigJJPEZLeK8TBnlPe2N7HJPT9ltNVbiz0FdQaW/BCQSwu
PaahGtDRVGgBBtf9d+f1+t4Oc9QV3RLiKAY1PeT2urPhSy/NDwKxTgjAgPaQi97l2mNO/tRZrVCY
KJaNZps5edp6LQbBibzcFVEeoDXwWmdIdwdA7lTUunQJL6dC/sZZNe9AMWGhT0SMvBml/quF0wXJ
1+m2cCOXAAckQ5oiLFFx1m+55Is8t2GiRQJ0o9n2ZRkAW4JZB8HWUk4Xm+M2bHF5WavSkjsdNJqr
YjwVpZg4wHKNtoT6kU26Qnc6KwY/RpQAWCBJPMnendrWO3diHy+xoa1zu8ppKJyim9+1EMrHpRxk
/58gTjj7qDGPlhi6ZJVQ4qovMDwygNFq7MHSlthmyfEYTlDRmKCiFWOrywso4dLhFfcvSA38yOLd
ivTXfsjFLpeJxkSVqhAjog1KFCxhEyguFNY98BYF9LkH0hTv+hng+KLGBJhakkkOhfAijLKXpnld
avf639+B+b13BSaytLmRyjJB5lycqWIPqWzwjSNlJt4n9af4SLz5MxDsj+tP9aY+8QL0TrvjvXU2
zihxjKCiUmIP8EAC/7E4YHQGNrvCGJ/bvC1u6wuH2m2cwuGxge/w0bw3zoSXCtqUSR/H4OJ1F69x
Ry89SlCNjL30IN+lzzoIMK0DOdCp0eVIJZN4wEPux2ciDYFoX2/NYhpGN93ZvDFDytI4n7IfjYeg
B7CjDGg6qHAO7Qls8Lw8guNbLAwgrgbLwLt+DPTuTORnrT78N99iMQCFOkO1Sahj9HfkUPMLN3ss
JGc+pQf1LnqMPy1B6k42HqTNl9S3gn8/nPtuf1mtU0OTjaSjWeU6JW40BpbIm5vlxBsWFzALQ0GJ
AOcgahQ7Vb5WuuJFIL28/h13+jzvF8JEnFSoin5JoaqFPPwsO+1Defx9D2qH6DX6UgAnajxxbO6+
OC9Rji36lLEJ+BLVjZkcyiE6HuIw8o1DhWyD11bmXA8sfUZFxJUMIobxIEVgJ/2NWD+ALsYhqCFy
FkXj/5XQrTPhZtHFeEj0rgpF9YQ2ti0OnRNBAMAofDM7CMudOnzN0p9GcSy1wkEGcN0+b6FMwJFq
SFZrDR4IFlCJkAOAyxgn1QK5RlRwyk28DI6lFGtAhJx0ogUA83H1NT8NtVsdTfqYEopxBxE454Ad
LosxVCoBrhIHpDQD0yyP3QKeW0vgXFa7aRMoXXVdBemPwlJ/F1WXxqqFenadDZ9kabVXYXkQgF42
5sVTcV1Z4wF6KpwreHfXNlaZXdOjUerlGYurxpCYb0sz2kYFcZGC04rgrY65DGIVrzqIff9WmYOP
eLS+I/J5enc367Ietmtck1KfkhKN1LHzZQdtfhC/6S5m8w/rbQ9aq8LL7nl0QPshbGOUKWCJs5nM
FW1FVK/ktXhSMVogBxkG6YhGcZ/JsYFwZv5y/bztQOwQODdWmcRTmGRxyFDiDSp0NJOvuqMco0D/
JAaTX9yCw8Mu/eWHEfAQ9r9gLB/izMYuk4dWjaLOagdyPai/Adf3sLqK26PhaHgr2qnRnSnZ670O
EjHNEW3ra30qvnBWvhu+N7+AuTIqbarmJO1LzCGhdHOfuK/VZ93Pgbrm9R7pX7q2VupumyewAUrS
wVAWXPLlYgtlB6ovTsbNs8CkqOOaSrFVrxCVpArz4+eaR6e0M/3+3k+Ye6HNKs0yV4ibtIkzv5oH
ieqKADoUP0vH2LM89Y54o4kc8J8o2PLOIxNfJitTC0ObQCFvfNdTJ9YXW/yjUuHGHZjYopj1BDDW
kIVr+TVOPsd/lGpd/j7bFyaEdOU692nQRqMX1eORyMnxuktzPhPbGJ7EadT6GAgFy1CdRL0T8Z3m
nHPD7L+MNwthIkZOlEKMW1BHV9GY2vFQhNaonDRQxWay9dQaiV/25gnDnr3dLOZpEZ/nrn1rUpV3
gKnLfTxWmKuE5iaGMtgonUM9R197bQwqyx7f+tjWD4a/HtFaHULzbvw6+tVnUKwC3c2bQdv/0BfL
TKg2erMGkhaTxwNIciZMuWjVofr35ID0xF2MMN95XUgu9jJ4hYcsOUYCaPeNyLvuMDu9UmrDAOZI
AU0DeojvI1Ob5WaPIgvw4/ctFOwfEidzo0/SLQAsnyVnuIW6xuG6yf1Nu1hkou6SSWMXS7jCc/00
19g67FYF0EyXeguo4q8b20/xNuujG7mJvNLQxmJi9NCIQ03wdyvYeMAAyLkCY430lWNtPz25rI2J
wrM+aShE1EWo31SB6E2H9i+Kt11LUPzPHgaEHIuqL60g4k19nk/u52AX40yAViFLqxfQUw364dwL
R0XzNOxk9Pn6GnlWmEg8mnGzrjKa62ABwMB9bKvmm6m9FSYnOd8/YZfVMNFY0Iq1zuKiAAzuUWpm
N5d/kIG3X/QEfQwg/29EZiF+mOOCyGTWmgEgxL9LfOlBvFtDynWHFwDH868vSRaZoJENA1kWSkQL
smRxvtdqtD9KXqd5PxG4LIkJGqiTxnOXK3GopIAPghYBEOzrHsBbBhMyknqRjMVAVyLCkVWi5ABG
9U99qvCumeueJotMoMgEq2t7Ff3BwbceE8yjFjadtyVH+RNke++X5JeUfOJxx514C6T/v4kZoNwc
ZVFYEgDt6Ihv4Uq9M5wSiM8CI637mBMKhaeYl35cj4voi763muZSjSomDpYk1SiqtbppQ4TZLv6P
tCtbjhtXsl/ECK4g8cqtiiWVSpIly+0XhmV3c993fv0c6M60KJhduKP2W4eilQKYSCQyT54TYsKd
ktuSrMH173g9WAGg89GgNBbtok95jMRf8wsvhEBUE+g3Qng684drh4yLGHPbM5ZTJI7xLTkUj4oN
DnQHYsGY7AP0FrBCQSr8Dy+a9yPAhY5xSsO+mlRwaC+TbUjgYeum/qA16jPV/Tn6Mig2EBfyTfho
rE4+u5rlaUWFucb8xzKYgnK74Dy+jeBsnAkPOrpqdCHBous2QfHGFM2g/EM+9vd6ecLptAeHMDIF
ihb0BH3KwkMZyo0OrAVU+fVzKhifFByPtyt3s6JWsxa1C0FB20t+Ts6afG4s/7pr7lBKbtMSjNx+
9M22lcK8mKcZXa36dvFAoH3MX6pAdWPxs1twDt5SpM165mbqTdrjHHQexheBFqvO+v10SH0JGp9M
8ag/WG8tn6a3Rb4qOPRvJYGN7XAKrSajcNXOGg9lmbtdM3hghXFoRuwuCwU9tX94dL+7ChdkUEoH
1+r4lg6prZ09suwkDIY/wd0ZMGyc4hQ/y4MG5k5ozrjoLoiCuiAYvJ3dzYJJMY9xo9bIx07Fnex1
hyUCpT3IJ277gzE58ouocCryVi76KLlZj32N22opD9Y0Oj2ex62IyEd0yLmI0474ZEU5zAExvo14
h1i6YHZYsIq3Jslm29S8yfrBQOpAw96udc0u1++D8nr91AmckSceMfQyqukCUVZM9dp5adhRV+MV
KdkxudfGh39njMtTBnPo4lUHzUEo4UawMHyNymgS2lXbuZooKRKFSJWLJ5OigVp16seAHgfPYDyS
oasVtgnPi4+gc61dvRCkSbs+oeumIgOHalka5xP5YuamXoJIGyykj+AVvwF7keim2w1d7zZ4NA1A
haiKp3hLkWfrex1Ynlq/TQnhDQdSh4UC0kg96N2M7O1xEB0tkXU+nx0Ma1lKjCUwhjrACQF9Qp/w
IEqbd/PAzSI5TxmzRlONBr3kUu4dI3QVI7bpBFrEWeCSu4dsY4hzkiQMiy5TgDjQzOahKH72kMEh
/fhvPxpznM1ZbpPRGooB7p4mdh279VPzVXFzn97F0KT5a3BHcE06jDg29Mw/k4vxqRC8WSbbho39
smwwrVNpA3rzsiPZ9JUNebTe8r+4NenX9YO+X9be2OPuHMVS0mkuQDepHtAS6IMOxBW9XeRQmgIF
1cEM1MfrFgUnj59iC0FuVKSDBqraMrLHJbNDUVK3X1bYrIm7VfqahF2rMWC9eUy7F6u4zZI/ddxp
5NecHqXEgdKUI5NzUgkgoSIf5aJKH4O7YlQ7KLsmL2P71IBkpxQxuQkO3G/Im5boQ5Sg+bHOsRtZ
mAJcXjq1ckoRaF7woXiITVpPCY0MBJARalaY6bTN9Od1VxBsF4+qWWhUhWk+JkEGFZRO6hxt+LVm
o+hI7ZuxMOABplNT5ScOtFVJabYOJZr4spMcux8YMj6W4NSqgu6JVcTN+09Vk/V3k1ywWrJwygdZ
QYTKod2QVcfGKrzrm7ebD2xMsM+3CRSW0SuzpYORCKWkRGocS/+VTL4qn1phIWbf5d5XwzZ4Ywpi
SH3VaKinQn4Ag5rSF3Iyj/Nr4aSvWWVPlQ2EpZN6kV+8XF+j6MtxwamQUq1HoRrw3didu5dVr2x1
ef13Ntg+bxYXrxWAgAuqTEsYORCV8tqx8JZedB3vn6b3PeRikr4MY2F0yHFG6KQUqR2HIjDMfrV4
4xF89Im0uZCajFWLw7Pi+yWAQNHZOMePqX1XC29+wcfhOyayJNd1oQGqNpaXDOy+lXVcFNGI2c6U
Et6a74vimyaVOg1WXWDSudcc0x6hnoSM12HPP/ojvmsQx13ZlsRTdSw9+q0usrHL5TVp1NR5NECY
zkJsivS7SD9I0o2V3tIIVTsNyIsJNJ0Yqiuyw3WHFJy234r+yWTpVTHmJ1OlodeV5ItFhmfC9BSM
ZRIx0ewn35uFcnHEDKOhkDGdHaS3i6P5EPw79qBgGKCEpR+nG+HIPHP0axvLBZNubUfJCtELVS7z
T+kSo4IXuxAy6V27+TYCnJ/ayaW7IZ6I8PcfUp2/jyDloslUDbVq1TgfmHJ24nsNRLXkHgNGLvpk
oY0j6UVfiCDbER0SLrpIvQwc7IgSgjb+ZVKvyZ7Ip+ayNh+QiyyWRDvQWhhFYOlztzhWJK8GI/Sm
hUP7shRU/v8huXrfRS7KpGph0sbE1dZ5THQv9fU/mDwkk00JPZFS4/Xtw1PtY3BerCQHmyCqk4py
q0z+Qh/rWvCF2Bf4Z3/U+Lq/1VHA7GbINRGoTGvj1xZkEZ3hWbXiGOLxtuver8lcWInxPGpnKqNq
/AUS008KJGvjC/VMDyQ1h9lr7iuwcqTfQ08IVBVtJZeSSFVhJq2B2k7vNxakJzXIbP7UDgowM5OP
npdfPovuPIGvaHyTIOznejDCEkzX6EZBswgz/98xIoXCuQmd8vJcTqLn2/XgieHWjw5jRWne1Dq8
E8B3y7Df7go8t5m0Z3KoKtsIPdmvINqyyALTov3looueAELQqBYeUhIk70YzmMz60EkiTn2RGT6g
zEWrpwQ1wjnWbatZ3Lm5b3uRLsV+lf7voKLJXFDpyiXNQbXITvnqq3/Jiw1o8bG+SW7f5hC/gXkI
GV95Fo4Hiw4IF15Im8V9JKOzGN9GPxicmEkuLLVtgFb/idiM3zBzw0dy10929Hr95hWEAr4bIHdN
OWdWCzYxrXaMKWxsGrZBqM03WmV6piF9ghIE2Y0BQhcLY8Ia5eH+kTxlFNDY8oSeo8NGz7M/9fv6
2HsMNze8rkIgLjvlv0W7jUHutk8wF6JFGoY9MzuFRgx0YmK/t5Xasb6s3nTJfBElD/te1wxyBzLt
oQCBmjaOxRKM0U1rBjV9GOeLMgWTFtnm6F3/hiJ73DHsOkslejfEb2Wv0gf7D7h/WlB/XDezj/vf
bCR3DhV5ndQCM9CnHFmgbSg/2mX9bhFMEUXpH5HVeUVFjnO2eG1vOuAGdeUB9OHN3B6riVGt1k8o
FqDOMriDIprp2n8JbP447vTSGorrkJDP8eJV/OGu8FKXPkK5xGYNE/B4+UJCnd3nzcYid2zlJB2W
ftDkQIt+lO0LkZ4F+80uxit+xEP9hzlTzCRlOpZfokfD7w64NM/JE5OHAHbcvW5tNwi9r4aH/ZN2
UCswn5RBN19UVvmwjgAJHtQESaJuONEgwlvuP3M2Frm8IAKLsjJL+GL57XhrWqCuBWfjHZ4esg9w
NQbyJLdCARKsUtdXup8UbwyzgLF5/uY00toxHwEoN+wy0L3pzxiMOej+LrbiAUiLwRHR7u6G2Y1J
LgYBbqZXxoo83KjLm3qJ7urM+Nob9f0CciKbGJ/p8W7McRFoSoc2S82MBGt3aodfuYjBn/3/1zyT
izhjphk0w/TviRqvCRntxvwRmyJSeJERLtwYUZtBNhw1rDA9ojhhk8wp1B/XfWE3d9psFBc1NB2C
2isbdknrMyk9Mhy1/EsvmjjZt2Lphq4w6hOd264yX0vLjEOAiKuf+fxLWs4SYL2aKD7vXnQgxaF4
u8qyyfeNw04azGkwwWoA+HAsuwAb5HaEeFF67RmMA7n4KO2GqI1JztHmymwK4A7ZsPniaa52U5yh
gYJ39HjIn4XaziJr3D5iPl/OC2XNwbMnO6wxHgaA+WLeq0QhrhGw+u2632ZpnPvVmlRC7AGuUa1n
Q7qR9JNQ0Xn34t6Y4LyvUNuuTUrWeAmiI/KTAxseUD85PLCxw91UA7QbFm3s16B2yYEJqdaXCjNr
OhPEvlUhiZ24ot3bB0y82+QbxGFcasCk4lsxbnJGOQlSk9Bf/CmQj6XogO1exRtjXOMvKulUyZaU
nTCdbo/96ypiFRYZ4O4qE8+cLNHj/LQoJ4vcqYawkrlbfNssgbuUFtpYc8fm3jpMpaXjgWhnsz9a
6q9oPcQobgyIshg6arKH6xFw997f2OVuprRaQi1vMN4EKlwDhtYSJB5IMmY31xobtHXXze2Gwo05
LmDETVFVlpkMwdT/MMfDCuy8OkCWvhe1cvYf4htLXLAI8cTQ8xZ1lNYdMSPbOfEX08ttFprKg7DU
INpGLlqwlnCkxjJCk68ftMGxTorLKMkkZz6pfuMvPxkfX3uIhOgykWtyQWSqpdWEeinKK+hZWdVD
PQrKX6KlcdGjN9VkSBSCWSOIHUrOVBwWZbgppVvDxKR2KpS5EER5jSuAWbmxUl22IrSDkzsdNP/l
MQsUZPEZEEAiJsP9LPTdTTQudFSYczeMAaBOM7YXHXi11Z2eq3P6on+ZvqUFmAYhl3rIneVw/SCI
/JOX26Rpo2o9IyxYHmZf84fDfByQekInjdUVJ9MW2NvNDjAvQi0Zog0mjzgZqiyqQE2OmcLBzn4w
cDF9lH+VCwRTQUB2Yz0KCQt2PdOkIFqTNYqsh3OcZQZsdUqgWRmbi2HTNDuE5uCReT3JknIyrNkp
S+kYr0Nsp1Xq6nrxImdh6+QR2m5m6n5qA/7+c/h5xypZ1kprcSOlAbuRMMuG8d/nzmX6tMtxnez5
j+sWBevnKfUXs5UKC8PqJ5J+KUdHKUQ6Q/svmfcdNrlriZjTOPQkYvB+At7Fjsl/PKBH+dfqMMR4
8t+ocOweTxAdy0RWUCTjSWbKvAHwK8KQWo7xvAleC+VHH0hINJXFGhz7K9xY467FdOomKIPOGF54
CL+z1knnjDfxK5Q42HgX+3Da/ac4pzY22XfdvA/VPh76sVvSU5MAc7bUoOid0su06O4sA0UBxW/R
2dz1lI1F7lZcOp3M1dAOQf+/d1UEALC9/NJQH2cUaGFna0/XnXM3vd2Y5K5HM1kaJetQpy7LS5u4
tfwwTf4nTODBA+ZD+ImmcfvYm3O5krEbAmspkcBciu4UTQL4ye7ObWxwOyc3oAdbrA5KEuqf85zZ
rSEY8N33wI0FbqOgPz6GRbSUAIiueOQYx/bSPRdntNAwdlu5hWLLRyF1EEsXfntgb4xy6URdpzlZ
FWRlUmmDtn1xZohNr0ejsPUSqP8eFf14/Y8erye6EkVbyiUUc9qGijaAuCCO2WdzzV7Et73re5vV
cRdDv7ZkjDWkZmlS2oZsW9ZlCgX3q8AGj0QsForQ20RxoHc/VeJV0Z2pCPxbsFG/UXqltSwbDRqd
Mu1+SRBKw/3yL1fBBfjW0MnSs/n8bL40pasrX3RRd4X57++uRiGMbKEib/IA6KwIe9VIQGdSyU+r
djt1vV/im5jL4l0PB7t5JH03xPmVqaTQF1QAfcq7xlXzxCkSCCGrhb3qJ728l9NJEFZFK+PcrFFI
H7YSBroVUGCMJyL9pOWhoU/Xl7XfN3pfF//SnZa8h0AFpNkT4IQUuwKpLJSzIQgbndsIAEr5Gzrt
R/0Gkr61YIX72evGNp+9arOWWMj5gjx3YiCFTqafuuMN2EzIvUlc6StItwC0lU1bxMwv2Nw3np7N
JTmpA0ZdY8hpmyFe3enRkkx7Gm6IWgvqMPtojc0auRRAiqSmGmspwsTk6tdPtV8dTGfxG+DYZDsC
z8/177l/qv92U5X9fLuwejb7CYq0QYaZzOlXYglurP3A9P772c83vz+uxlZZwLAazOHqFMtolxNy
8EqU74vMsO+3MUPVqtUKiDqdLBm6PXdtjqnWUZDg/sPd+L4W7prqrTyzEjpK+DQEagYQQs4eQneG
5MwXpj4X3rTfywO6lv/uC3GBJB0XRkIMAutlrB+RqD7GcetcN8FCAx8UkeFC285SwdvMU4EqE5jW
NAlPlxTsBVZ2nipI7pKftQmGFGAm8uG1/hQM2tCQVlOiExMD8dwXi2sdnM1QxdUu9W1ybA4S5PTi
r5iBASgZ0GvBs363QmcYCriadYtaaMd+tIdj1dIhh1ZCGrQBUMMYgptP0qG5iM/UWwz8bT8NvDwh
xGnq9K21uPFGleCdomDoLdCVxV1WwzOLszH9HEdHbj0r0+wwlyCZfdfErU/izqmTr9C9s5NacqIF
NQAJgxHDsc2OUS7ypr1ARjQT3JWYODehb/txG4olN7NQHsEelK8AFdSJLL1M1lzlZ1ob6XTsSC8J
H25vEBt+Q7ZWOR+OxjLGt4HgLRlp9VOd0jZyVtLVr83cS7dZNPeXrDGn730xrV5d9K1f50Vzkk0D
ozCGBrkiL7cw8+rE1pqqnpFZ9DCDSfo2JtLojDEmZKairfuDNKT5T8DrpbuGat1fed0qL2NTjLpX
G3TRT1LSqw9L3kE9Ro3m2R4jSKnbeZvLQZhm7SHGToDecNKjxpkTKH+lFgqgudy2swOhriyo9CjP
PNNsusibFTl6kUmood3dF19XoiYzxMrDJXLittPul1EqXa1KDMudwWDndGiYnKxQkc99NzZuS9P1
YakXCjGpcW0Tu2xJ6i6mMfhGHSqqm1pzn6B7rKwvURdSKDMMTdnYqGrg4dTn83wXN8r8TVqW+lez
6uNNkrbdc0nz8piPOAlOlaSrG8Oqt9BcttxQjuvOVpUYcizhuABwUWfxOUtk7Zyl0hqkrRx+n+pI
uV+zCvLefdb1fyo5qpV6lkw3Zb5M/qiVYIAb4+4IfkjDX6R0uoQgiIu9ogAPvbPIYZtfAE5T/dwC
JzvWlqXqTaIZS3y7VGVUOEOVkPw0pOF87NIsf+zmTikEIW33vG9djkuHZCmkFa3A+N15w1cKPHjo
D25o67eJL3pC7F0+76Z0HsPWhD2NSKaVQSPdT0Cy5D0KhYK8a9eGjngCdSATb0wu9ambOW1SmqTB
GoEpfUTiFUvemAsS8N0yHdmY4aLkuExFNPaUHnWQs7Pa4Ii+SRG0d/kJ83uCb7SXe0CWwNJ1DfEI
6+JiUUNLKs+ICs1U2Jb0MIiSfZEBLuwYBWWqd8YcxNEPNb2f26/X7829YLpdAOdjiJsEz0VVCmrl
1shuyVDYBjCgVSEY+d3NPDaGeGxEhzOJNIpArhIKW5UNaAl4QooDUg/k3PnX6im+0Y/RZRTCl5hb
8YEbl4UJJXcUwHST28FJCrUuqyGG2ACgnN7R5Hmc7sFoNpFDXt5A2UydX1JDMCa7o4tooqFLIC4G
JWZq8YMpdFRWqDdFYVAVN2H+pZ07zCBUTgz6Wcg6uUv2PGrfGpGe2l4WtLXK+X6aW0vWJSZEy7Lk
0IyFE5rhwUIPL39I1ZdSPlqfyVpN8EviKSoj9dK5HCjVjbapTHzWjjrpsNppdJyIIHDsQoW2RrgM
3Mjj3Or6Fix7N9GP6auGRg3gkjfzKXoyTrkXe53gCbN76jar4nJxcMo3BoYyoe+r/KmGPy35Ewnx
dkFc2JCHRIW+bhEhuxrsTm9PORlEB27f79+/DO/3azuU1oQ+CZsowh3qgG3piHl+4EpF+Dn2q34/
Yu+muCBirkqjSW2Rnxp8I4x3OJZqeSV9CmvZ6QpHrUzB4tj+XDHIz5dV8WBKpoq3LDUvBRKMZHQJ
rVy9GW1o1V6PkHtnykJ+r1CAHzH3znW3itlssgI15WPedBd9mlSnmPIMQqDrk6pLfqhRN1FbTwlj
ERByb5WWCYED6HXLusm/L0hdhAqdSXrKSgBMLeJJdLLZRQM03q1Ri0pXu8fMguIkuPzA6ISW08fL
rBqyuOgxNgL42jwwuIbdPVuB8j0H0upE/NST/lAEcXJ/ie8mOSdd2qXO52rJg2T4sSywox2VPHM7
5S5NRHVhFvx4p9kuj/PSaF3DtZ2g8aY+MKnaDs+10DfeyLj/CwkhVuS4Yo2/7warTZoVynYBKoCA
cAzACGeO+dx6SCo9yRXB2PeOILV0BUJJFMPMfK+s0DtjhZYxRt7iQ1TeSOGAgaAU1eBTpkJAbBCk
DSJzXC6Xh4NGWh1tv3bOHJJmXhgT1VtG/a+SmpGdxYMrx51oSlJklbveNLMF9IEo0tHSvsXNURl/
rYVvKV+0BWjWh+vHfvc0bHeUfeDNC7gdqzouKMCcGCiMn5q74Rz+kb/mC8YC0Nv2xvP0IirP7GXI
W5PcZVppZQvt8AkZMr1U01Gml0mEe9gxoeB0I5jIGkZNDe7AxXXd9ayCcsxofKeG+iWm9a0akZ/X
d2/XDCFEVQwCTSu+VCEvbVLrCcWNkB4nDbwc37NREDr2SqmKbKEvjrWgEkC5rGDRJIzRlkYB7b9y
tDW/Q0JZvzKMVHO/Oq3dOyX4zEUZ/07E+mCVSw2arm/iwYCS/Ighkdb4MTXfCQntlnq91QrSBPa7
uBiiyFQmJttBIBE5FzTrtB/GbISaopk65uoagNcqsxuJhI920p0Pdji/W82VKF2dZ6diXMFD+DMu
3U+4A2aUdDAEUotQzoDSLJa+lKhcyeZNVv6RjH4jSkT39gqejboYNFpNmachxzzZklI1p8fcDKR5
9qbppo1f5kg47Lnn2gpyXSzFUMAayZ2gsE2trAvrKajgYm4bEAwHVuBJs02vAYzIJn586o7Jy/Ud
3CuqK/inWpBLhmKxxfldqsaSAQoXepz/D7gJEoT1IEGxMT11LyK+2d3t3JjjcoGinWULinExcg+v
SeVACjFBjd62KdIH2OvGfFgYt58TNWg+qRJK0ifpC0jQveE7KpuPemA6yqkJ5KfxnLg0EOHaVNEK
uXSAWMM6ZWkPQQR/8KLIVvzJSb4WX5MjIv0v08OYwMPqoJZ3uituVye0NQ8ZUDAcRXXkXYd632p+
RpkMihzPJMFXjHxifkVFxIwFuc/eAYfrANHDZKwgavjxLgtnSTZQsIR0Tv2zr48zFfa1dhehM9gA
RTxWDW43zSSR1GLR6RHN7+iOPThKt6scvXetBBTb8VE+jtKxfBbh9Heyc0V5t8unWf3QgYJ9CTFq
NpuHJZ+9WTftPpOdJceUMDqwcl0cS01UltnLDj7Y5RKgITVRz4L/nMLvzY8VWkFsQpi4i58iPmPe
I/oM+/sHi1zyU7WUqsukpoFupIeuhPzeKtujNB8+E2g2O8pdOp216AYmglMmuekyLjggge/Vp/DS
2hhj8dc/rtsTOA7hroZ5MeciVouQtSXVAQOR1gF68IKLVGSE/XyTy80mHWdtjotTq4IeynDI/MvU
PpOPbF2RO2QpODwWgusB+NU8/FHfRsfCi32kx658aQ0wGgcQdQMNgIgBTuiLXKxucjDV6EQGycG3
1S8xioP6CONHlHKQz/V3hRv5onfbXpX1gzdyUTuBVla+wktO1rnCxCx7TXl5a0/fdF8/LkdhPY2t
gU+FUEyDdANFqCQ8+HIYRtWYCtkIGm/yksLubxmTJ4YeH7Nb6UEFbRSuiQv0hQWRczfL3BrmjgNy
s3huWty7jVffvknvoilgz6CcUxjLEijw3PKs97aI9HL3etosmDsXS7gYeZ6W5rEOX9P0STdupcjT
Rbgl9pmubSt3MNK5JfFYGVlg0Qh4R0DJc0vCM1wZLlXb3JuYMZ2IaE93T+NmadxBGVBo6BK2tHTx
afqUqgB2Btejyr5/bmxwZyLK51TRWzCfykST/HFdUNeOGqQXSq0/Gl17m0pFZNdRX9jSmj9arYKa
dCl19mjqXwR/y+7tu/lbuLPSF5llAfamHzHr/cU6rcF0hvrRufxLeliRU2SlXb0KTDKvvPZdues4
TOpMVbsyC7oTOTDNPHTR0tfRie8gZOdGsZ0JJa4EJnn8FjGoQkiz4t44NI3DJC+iRxBYnzHWiQL/
a4txYaie3dMzRl2d9iydZJBZiMogou/OQ7zqpc8kzGBCUg/gP9aTL5warAWr1/4XOtGCoMQja/tk
LsZRGuPT2mEOQ3LX0TwCaWvH6D+TUgBD2X8BGMA2qEB+Uahef7zEplpuOznFe5fBoamf+8Vz/gKK
7kNoA1jzEokEIXaPKaFsMs0CvQ3PfDXWsjqss4YKoOQ31DOMB6n6cd1PdzdwY4ILrktWoBdL0ctd
5Es6ISDIl3E6oqPuTlRQ0t9/Z2xscQG1LjrVKko5D5plnCcnk9qxRUyVs780TEy0p7arMulxKEn7
Nckr1U/6NpQ8o2qL0JfbrLtRzV5+qadJOZBB7g6YdFQshxCQ39gWGLNN//re7F7rGiTINSDgKQoc
3OaEZKpIO2FOxLwkj31o1z6UXA7Q13QmMJEFegnmY1E6LTTK7VI46LTVppRppb0JPL+WcDFUOgZf
9ktvOo6KL6TuYpkrH6w0iuFhRUZFCt720bG1bFX1PM6kY4e7vb7vDuQ+f1EOjFbTxKyt4Ebf8zkU
vzQdjg12CH62E+QmaasvyFw6DaAAbbLT+dJDfEI+a0Kmj70jpJtg4kZD2pIt/t1FaCQ3BKjqIA7U
U34PeIKPzwmhk+GWnio39jC+Krj59i4byyAWNQxmk4f5Yfy8nuC5GEgZfkg9RmQiEQxp73NZBDuI
tEgh8M6Pn0vV1F6SEgkCpbfFY+2PgCWw5zFozfE8EJXbdgO6BWgCRjcpVsQXLOWsngYtRF2n8f7z
qmRKkI1LD6iiB8S7fub2ki6L4INpeCprCj9bpNQDpnyIBaLQTrHJcJnnV2V8juTPXM9bO2yLN+8R
BQqaVRxl2Un7MvsYA4HHq7/Ww+rofv4QOp9gKEL3SlUweILjJb/15jfmmihrpameitO63PXLbQWB
W+Pl+s7tuR3AMmh4yyqqfHzBdwBBpzFJoCVpehkCUBWbO6NKKfg+LG3hIwUuQA33H8aiLL7KEKtt
ndTrAq5pDM+UcD2mpdqDAPT6Yn7PijFwhblvyJ+B9QQr+vh50ipv+zhCG11CZTcKZbtfEnsN7+fB
beLJDdef1+39HiaYPYR5U4eTqxoXANs1lObGGK3AjKVj3pa93RLyjDu5d64b+n3/2CQZ1VC8ZKzC
fMKidT3FZAR4ObuofjDlxgVON3Jx/9l1ixKY1lQ3TCy61Qz7uuHdFeJEqVQlREOP6uOOgtFaSaaG
LEGzdl4F7hOIChG7KhMBj4LAzhuscePppZkOVIJ7Bp0S4IVq15W/Tofra/k9SGATKUFjA8KNKMtz
3lHOuMmSwSRBabyOVWDh0UBGJxXCPdn9/tHZP9rh7n8Mv+VzlK9r0H6THcbvG97XN+CosuMbmYke
CJb1+wn+aI67+duGDFZvTlaQ0LtseJBEwxd7vkdk/FNUBcKCfKUuIVWjGhl69uvSO6hm3SpjYZOa
qYaHKQEts6fNgpR5zxu2JrkiXTdmRmZIxhqEcWwexlpv7Fil2bkfikaUrYlscV5hznUPyuCZBNFX
pvCrHVvZBk2Sp16Ywmx9ADu4/iiJrO75IpGJZWrAGpm/EcNNbYSxj2pcA/n7mjujBiqd4k30z3xO
KlvGfztM/O4z1Ug85zaGueUCnhoaGUXISlEGMXsgmoxDV3+5ftJ2Lv+PVrgjoFlTZJSRbuFNWaPG
2hws1zwXqKOByNX9/9fhPxrjDoCVLu3UFDgAkfFNn90y+6vJBCT8u5+L0blTRTMQQDgTtVyTuUQD
O0hzTCXG9oDecmQeWvr1+sbtnWX4A4ix0RlVdT4JrGuTRpFZDMFgSYa3kKH0aJuKWm47/FLYsY0Z
7vMYYQxCqRLna/brQH7MA8NvLykjygRffHuXOHB9hwlViZ4pu4dtY5jfx1ApujAeQ0zwZLYcYZBF
OrXhX9c3cect9HF57K/YXCatlEFcslcxqH+BriXKjQXmWIBsfntwx9CL/pQHbpbF3GdjcAzzcEkw
KRHo6H1lT7N8UFrBBblTRfi4KPY82tiIZbVp5iyBrvqhRIm6O9SyTVzoi2kH3W8PnYz9FFz+Im/k
0puqq+TKjJBXLCuZPKuZc6Qczf9fVAoLw1MLVDqAvwCo9XFhZIirtJ1BSVtplZ3EP5foEE/H6y6x
63cbG5zfdVqOSaBZBfleChB64syqbC+Sc93Ivt9trHB+h7dXD13CDkLUP0e3D3K/RR/brm7H0/w2
QG15RLR5+26xscm5Xj9OdVWrEP3qTvVtG0DB1VXulAdiM6eIXFF7WWiPc8O1RoM5wqx4kHwFpX91
px2h2+qAdHP5xrTtJFdU6RZa5LxQnuelaRroFDK3V57eJKSGN7K5Anqt+bOQUGfX7cHmDnonAG6g
mPzRIY2ookVCYpCmQlVS+bI44aFGDkfRmnRAUIkpP9Ead90Tgs2UIM0G2plbYm2GspFAe/sULmdF
+WGs51oXdbnYxc5npXiO/22Dy+RRVInoEmvS2xMsd/ML5N7TlyIgfn3QJFsTdZZ308Z3ezzfJSB7
MVApcxzIJ1bHjg7/SadEENb9QwcyUVm3gI4y+TefOUfKWGcgm7Ay27CHr4x0Ui6dCohLdNHY6pTJ
EXVCdoqSCFogM9GB89QUhYd4dsbc1sbSgHHiLF3GQLmBSPQTSLkOod96gxsf5+fIN4Dje/lMjMED
WsYbl1KTF56H145oh0Czmc1oTqjXQ4fXcrOg/lHe/Xfq5exE/+Y4G4tchFGlaBmSImVTM/LtAskJ
I1cOUKzzMWcE2LjuClbI4v01e1yEUc1qQCPRBNP8wbywKBq7+q/BZ56aetRdRQdDZI87fAZNo3GJ
sjEYnAGcNIz/3QrKo+wz8ncohQbX17d71tEG0N7wdYrOXXcWdBVqdcB1R+klX34axs0kizg6dyPY
xgYXwfoukxcpmcFWQr6NzWuVCzCW7JP//one18BddJUF1gLaYTQjsUwvXR6pHLnlEqSyoPYvWgfn
elEml2VR43KTRg15/cNChJVeVvS8thTO2wpDWyQoOC1Bvd4N4XprWekDSU3PKOkxVmJbOeshxsx7
XZBbidyA8zrooBl5mUNKr6K3ufSCzokR+p/wNKqaJiZzESh+E/WSE4OYLS5Oisk9abnMALrPQn2t
3W+0scI9KEeginIlhq9Nzuh2d8OBKblnDjQeGZ1y6k03+uP1de3eLBuL3AlSpyKNIghQBxlUSEnr
xqrkFNqjov9lxdVtvzpJ5ly3uDPRh3C/MckdKE0JQwsqYisuz+hYPTBIuHFo8J5F3VTg87uOsTHF
na0kiVoAsoY1sKYfVDtq6h90Ehzf/TtzY4M7V3oCbUqVfbPGm33QFHqNUzjGYwLZSHrqneWm+JeL
4k6ZvExKJK2s4To4rZo7leqOcSL6SrthabMs7kxZWRhPhgErRez0t2+6pudkctTSKY8EEocQTEIn
rE3/h7TrWo4cV5ZfxAh680rT3aSklpmRfWFIMyt67/n1N6HZs2JDuI2zOrFPGxPRJYCFQqEqK9OT
eVPszDsSPCuA0UG8wKTrA3qSxIU04c4a5eJe6XOMVGmo4Uy5gukxK7bjZXDPuyRZCx23gJbVJB21
TAs1dfz75jmYZlo7yo0CnOco2JEsmBggWK+SoR7sdFl2VTf0tlUO7/+bVSqJbKE6Jy+FPPqtWO/n
6hHTvyb4vLIQ+AzZzgxOHZAB4rHwLPxnlXTLSjdX8Bb3sYXXBoaU20tUU93IKy+Kv4xjbYJ6q0SF
Tkq51BQf9eYz20vPvK5rFdUpPDXQ7NGVHbBh7fuL/KJ8Ex5aTwsIIUZ6BYxy60ZHPsaVFeG2y6Zi
ajGrBNwTQurrQ16P0JUSnnFe5ZhZptvaoSKp0RihqrQzESq0Wx+oNxeSN1ADBV4YxR8uxoOUbc9t
KhVFl0VuxLGRCA81iChdyQYwyidMrJjV2J93VPbSJB2TjaijacB9n56PMqyqMcthK3ro3Q+Y212N
KXKb7KPh8wTYmY9UDHD+Y446jlMJynazCUEfVOz1Pbhhdv1Fa0B0ZnkS9qj6u80jZ4GsYLe1SB3F
etUNoxSm0a+8JagTGzgocjogOfNbe9GvjcDcjXv+9cSKdBuz9LOuUxIpHQsdlPvTSy7dISmL5WBt
dpHqn18gzxDVA8CIi4x205gEQ4VBfqmxQ8hih5PkDvKNEP4+b4xZEd0uizpxEIGuy84KwWt73eVQ
KswCAwPOtTc8d65uW8A8Je6YQhaXlDgy3rckjv/lYHx6z4d3bYJ5VMTFlJQjedRVD7UF4FezD93G
LR86cBvcILJyK7Hs0LqxSR3GyZAzNQ/JYfTbn2rQ3mRedg/Q67V0BGOO1zsFBKsnO+ZMgDLmyRHS
N3ap/KYC7kY1crC8Fa3dPZTPaF8aF9W+fFtv01fTNmV7vSp+KM+cD8zbYjrlWcpKXGep+Lv8MTX2
ite6cRygfdns5gqc3QbPqVhvC2ASUNDB8IyiKtRSMboTx4OOMJ4tMnBLvqEeBqF3ZojatYWTaZdr
5MpzYnOWyjw5G7PUUsu+MwdJQLNi3MlBAygUBA0ELxy8HlWz9CBeFDv9qQQKw/h53jJzj2UgiDGg
hkkXGugmpLklDcISB1F51CVMWWUcCBDPAB3zDFVomnUyfKW+nZu31vDOL4AZUz8XQHeh1bBNEnnI
cSJEyQXZ0pp4ca+7scRpJ7EPwcYQFdxSK9bazkB6QcaCUNU8WMf0UX6W9n+YNi1M9tm8JsVHr/5L
lNkYpWLcOGQNBImlEVEGMS56Jbei+qxeG162/6VBtSy3R29xix3Q2LnHewKwb2TQOSiElx/E+ZRb
WmtagG9hTQCzN/ekLS44y/Of5gU4l77lip/GyBnZRFShg3rKECJRjZpf+XrXxrwnFDOX2ayGuvAx
OK/oRQfcDEkQq7ss0JHJxAf94r+YEyAf5suH+2AqkQDdEj9ep5vFlECjWXG4jH72IO0IO2XmdDsD
bR+06LjyJMwztjFGeUlXhDVkZrFzObCxanU7824ApgEwVAFJIIlgxKKSzlzUBkvK8tkf0sd0gGL6
yIkSJKx+2a6NAfIHbLZLk4Z8SDTwLCoAg9WAnAEMrw8cI8xV6BgbAZ5JVUyacljJ5ahaWzULUinG
kxaiKpn7jWC0sUB9iNRESiJpWRxM8q2RlRCGORjS5fdi6sYM9Tm0slPanPQV4/VGlx/Fdn9+GbyN
or6GuAJAXyYVysdhdxPOze2YapywzfzgmyWQf9988Ahi67OlTShHpsgeIFc8gOmpqXqOGd5KqACW
Ks1qmoKg+EV1HLLVVrh62cygYpoWOOkInpaejI6tCbRseUKQ4qTnVOzX/XBJ+J5RUOAUS5hJApg/
NMkAF6lGIyajuTAqwP6AaFh+5BFUqzUITS2h3UEfcBY4rvxRavxyJDfWKF8GtEsDKgoqXfpVdDdb
mAIi0px1b5uu/GO969ziaXBJx7J6zK8K6BEJPPArcWP6LwCqFlPnOlTR0D849ZE5XzNRF6IC+Ojm
CARHDBI+bS+6RBQ0c5cLHhMNyye39qj7YWqzCKEcN3zZQmJ9vBOzn6LIcUiS7nxdE6Cb4DHEkmiG
kwRglT4bwWdGqpLd/o+qSbH79xNNoBFEnUk3gHwhBASnW6ckpZS0Qlz5kK60s+hnk9ygmueAKuLf
R4qtHSopwnLqHNQpuLPLi2S8btYf53+f+UlwLROOMcA1DSp7TJrMWpIQVM/AXdl1fxFqGMBY784b
YaWQ5qcRk9osvW4HSw/xlGvKd7V46GXVrizIZn8ngwSLr2ZIkmWpYAI8/Sj6ECHNb1bynokOcY+m
VeEox8417ebniMa/lNrWDS9oMB+NuOtIeqDiEUfjk7Q5FaPEKjPkcLPb3wxX64X53F/ol/oPsGt4
/T4sbMxo8HDQ5LB8cXSEKpMcXU20qC9nRU2crnmPYeE63GeCpNlRpO3WdHSXJfbjYvW0Kfnr/Idk
RXsglf+2CYaC0w1eomHRsxjeUlT5zSTH13XFg/wzHRKfTgb+T1e+ZEJJPVql0axIyLPOFkw7IdWN
mkdGwcz7zY0ZstLN9SgOXVRioSjauppxn+NqWbzCizzLKQane1aOka8EDVEn+m+mXFkXzdY62YSN
9bQUq1lRsUhlbr2w05w2Vh05eyr1J4FHFcT2k88NpQ6FMK5jJGuQfx6tA6QynFnwBOhgVC5SHDsV
au+8i/C+H3WngHoRvPuVNPt9rEK7z7CjybKlorC/YQYzFJaKOC8i3zzdwTVuJqPuUKXNpKCuQU3+
IA678yaY9Utw02JqCTQAGEOhdk4T5BA+jsO0BN0x/yVdmC4hZNEezIv/ZjqE/Bx9oAF1UXG6MBSH
8uzpkuIiyiylR2PXqIJx2C8CenlBrB84q2KdYQu1F8yfiEDn00+NueiNUVHWEkScI3oHhH1O9vuL
3tbt+JB6+X3xdt4ie12fBqmjVo9TJ454QPnQ5py6+z6x7CY+JhZPhovleRYmATBgY0IYhA6IsTxJ
wC2vWSBD8EHGWKjRJ042PZxfDbPt+Wnmi0K2KFi6YE5t8kFFR7ogEXA8f4jOeTge9oqQ8pLLE2Ae
8u+bMBFVVUM+YBzUGdHfAkVK+9Y1XGka4lhfHA8gqP+Yofy8ygo9qkst9GdjvJYq/VEvZ79F/Vqo
qswu59ottOROn+bdOvDyKFZ0QmL/j20qXETTXK/qoEfBtByq6l2Zfw/pAcRppaLaas8N+6yMd2uO
ChujHHV1FRXzh2JgDGA74bkQPJAx7glFPq/ayfyAIPGxwEKHjEQkf87mAyb9OnbiAAxsPChulM5e
a3Y3SsMjjWeesI0Z6oQpVRRFc2ha/ioewQpqFH+1uptaf533fGbgQC8XGuom4iFdcamkCqIWa734
UxnbrXhvcofx2Ov4tEC9iKppCfMKkr5owY+5E76YeO8RaKN0J15XiS3cEvg/v5bE/kqfZqmvZAnr
bOSKlQUaSObmyk8jcH833vndY135qIr8s3vUN+oLZTImHRdWhBdeEfVOEv6OB9MF+LBTOLZ4CyL/
vnG7ODOjXJ0ESHqXiQ/tAlB4LHs9a5zzS2JWL7drogJHtMaJAWb10v9PQzh5KZweCrrQF/3BixTs
wLvZQSpUQPK1zVvZQmbRr5CcSGLTE+uu3rdlFz9GaVe2FwKkzO/iblFvdAvDU/aEWlXlWsAc8FSv
mckBEAaYAANBIZ6blNPIQjMDBQ7RR/M+ee396ja7Em8QsJZd56dBfvUNkhILZU4NvGNAdUL6ijKo
yUsm6FleBMJBDUBFf2s4xlXl96ACyB0eoRRreXiJA3gLQKUGHjLKXYXCGOQx0sAv+fdwYgdRj8Tr
UQsngp3xVcsT+GaEl4/+jA5uOCIIQH1e8PNHda5nUGbXfxvZuxHxekCME3higIr9WYmKJDh/DT/q
Ut9QervROrCQrj/6/qUOrX+foGLyVkfjB+OdikxjUeShiTTwcKD+1l2akDGaX0KRd/6YW0Z6+RLQ
eCKyudNzLveqMQylMeERM7qEMzACVU5+Ye1TGzKaXE1atlPoeG4Cf4IvRNPSYXowUVcT9ZsYMtkB
4QEN3WSP2aweRKDVzuLquMqMSCZjzlJSJcCKMZJL3QiyClH3adAWzEyhPSMcsld5v+6KOx30iBiY
fRMQbvLXXLc7wiKgBLKboVPT7s4HOsa9dPJXUPtcT1KX4w0O/dXaqYzdoD6GzZWU8hCq3NVSh06Z
xNxKhThEM2oE/4ZtATJhHGcg0FQXMxMv/cXoQIzyPT60AZh6QAcZ5Xa810EH455fMauocbJk6grp
2zwOS1BVB8BR+GVtm6qd/kB/1iku59wu71KAuct78+7fU3paJ3apK0XsVmkoeyUPwhpvrPC3qd71
MudzMnLOExtUpNH1UU/DUIU4cJ3ZS5rYcx/Zo+Za+V7ID9nEGxniuQ8VeHrgwy21rcqgiq29ii73
WEheKbxn8oHz1VghDsEGBUlw5xpfWETHVJUrKcPuyS/VuwgtbGC3h8wOQa9mZ4mtPjUY/QYCNQNg
g1cHYx7VjW3qyw3gIqp6Syj9tILW8lAAzyg4jZpwPJO5mQraZGA0wOVE04hiiLgy1hEAXkktXDOq
3QkVS2kKncriWCKnjXoWydLGEvn3TRbVWkuVQ1zE8hX9retTx0Rf7vz3Yq5FBf8X6flJGEA9tSCm
McQLl3j1l/KvufgJanh7TK/0ioMYZH4ZHRwQINKAeAA9490ostKUnWn6YbHYknros/eVR0TC6t6D
QOPTCBUjBblfY20OFz/L7ekhhsg3VpOD4OVOH2z9F9HK1H52nTPz6PBYYycnlqnvlHeG0tQxxobV
K0xf1T5ha5TwsFOO5YV4TfTPMCRxOxzEu/Nfj5X+nhimYqSkTeg/9FUS5J1XAylIqofrLZZLkEI1
X+6ebOEXhzQUcK9AosP8QnzZFlDQNawOlLCK116qGI2Gqvl6Fz/M7+YOYnYOd4XMIwAibkk3wHQA
SptTB7WiwpoSUrgfYqd40J4kt3EwSXRjvESyXR4J9zcPw8fo34CGANS3KKkTrQkqjGhZUhsVGA79
EGwHyqUy6HYmxM4UXivm4ox6a5sJJ2wyo+bGJHUfhENY9CbG24JENjwlXN1GL49FD3XNZnWg5uOe
9xvmcdyYo059OeZJX5boUJlRcykawnMjQw9HMG7Om2F9OxlfDmUjjJAiXzv9dquYzJD1qUy/7rwC
bM7D+H7eACt6bQ1QuVmdNpkoCQbET1XdNrTEydWnKbs0BZ2zYay8kyAK/nk7UzsGREktRQ3U6cXb
6Ei6erGbl/66R9JH4gponLjvH8bunZikuisdGAGEKctyNHUWT0VfFoC1+/7Q4v0z+f3eciXebODH
YaKO99YkDbQKl7JWW1NAFaeVjfdBHG/7XngEybl5r5jAWeb1YhyMqHgLl8pwm7Gr/v11hD/g80lL
fVAxMuUB0l9JsFT7IXcT7aZrrtue8zVZ7r91G+qisORemSutCX1d3mfaYhf5rRj/PO+axCGorQRD
0Kfvk6+7ubpzMOnqZQTBGgi5Y+rmMg8vxvoAF7J7K3TWoXbO22PeQVuD1FUw1gkEPAwsCpTdvvE0
3CmP7aN0N98KL7OnQyShdiKQpjoy5w76aC5+XakmgoSEyGHTbDtqLixqOMYmngyTFx2uSuhTYr4a
d692rAs78sWdhnQPk/Dv2S7apQ4UHFaO3zAvQpDj//NHUIdFMSNFWfqiAIYdVKa4l2pwGRGyjhok
WiFvr1k3xMYa3XoP4wqy7hnYOtpfPUCjTyZmdZJb1S+uRjsn2uOXSlAf/yBEeAxebOfFUK2O1UIm
kfrOolBrCV4mSWAAC1lcFfqbwG1tMUIPnPfTBnUD9mFtNHUKXqhqmcagn5f2aIZiy+V+Z9qRNfRY
QYcIRj7qglDDqhYniM/45v3gIWW7Ic2g+s16rcDj8VwBcJLwpIKY27cxSUUYsxYEc1CLNIis4yLc
zfpFx4PIs51RNg3kSDKGkelJdStcO3UqVAKplHaKm7rQMo/2vUd0LMFbU3nnjz5zSYBvyvB+lGDo
mkg+5GvS66Hkx5AQDM3RTZW9FXNGxVjDadDeQtIgg+oPtzkVNNNwTeMkBuczFLmNxhWhyA2n9+bD
Gtk6/n+3vv4XozAM6NWJVSqMVlUkaaoKfJC6V3bWY+JZXvNk3UqeeKh5Q6fMfUQRBb0FHG70F05D
dm2knV4AoxakjemU067VoHXPu9aZLr8xQgWqULRGEJclSSBCMjm2J0sdoYc4W5yozPZBlUCQZAtr
UaiNC1Mou1YZci8SlVWnc+LYLkBibe1LL7k2ObBL5tYZOgAFIqq1iEunWwfmHABvY4RfoXzW5cVJ
hKDJueOexMW+3DSmiGoj2BINiFSeWmnFqYlm9DD89PIP10roxm9/aP6KXe5Iz+fPFbMYhmMM4TJS
fv4CjVbGWlkLYSLwOEzy6Fdk5GzaT/er3exHApJLnMGdQa8xuD1I+csjJFL2zY9ox+VCZ6/88y+h
3gdGakbGGC9JMO7GSyhJka+pHEfQUSkOKkhg1tudXzvTTTdLp86CJkhLIQkEwwYRukR5XoSZE7WY
ufvGAvUxJyudtV4wCMMhnujhLofCsBndlNU3VoIWOdEwBuklUGanTpOk+mLIelH5XVJVb/ncgxYi
UaTDv9+vrRVqvww0K/IU5H/BGO2V9TlPHs7/PuuAbX+f2i097rumJQ5Q6fNDPoGxsZ+vpmnm5VEc
O1+U4FK1l1sDE7PSNUEkhQ946ewML4Jix+yNx/mKr3bHDFWbtdHajnmctLWoQnMCErzvhJUsgxAL
0Ucg0468GiHzHttaoxIAA226MeyXGYExgawRJLsjT7vTXYJN/gmL7nDgHab/Z4VQfgawlwRIKs+Z
hbaPUitD4ILS9HJFBvHxSrVBDLIXfF52yjpYCgib0K9ALwmKOqcOv65rNKhCIfljdd0PPyCC7pbS
UxHxOCiJS9PReGOHhlSGcmZ1qLlFwRxqj6U5gHbIquwJcKHKAHAtjtACKiZOSYGzOLqkMJelMJRp
3PhC0bmtcS1mpStr76U6cU4C+yD8s4s0AWsx6bmkxl14iK23vH8t5t3Aq5UzTUB9AemUZQLsTXli
q1ql0smh4Mf5raofBGCeO869zKpbyKia/WODytrQyojntkFhSQLBH2jX6l3ktYcSyhKWLe8KvMd4
6Em2s29MUplH0XRt3YQRWCJfiPxQdSU4nZv8jBxSq+MeZ1aCuF0g2eTNO9uEYqowRaAQ6zxppzvS
QVVs6H8j1xYPEo9Vg+nym6UR79wYy5t0Kco+n/yxvO7WEYK3x1T25+JJsI5DNfFSbtatD0SvDqwL
Bve+4Gu7DoLcuTQRqBAEeLzYgQ7JMQGtMSZuL1DM9r9xx/xj7gu01ugXeVBEYDZGcDGks+WMQ243
CuemZBWZ4JIIT5aB/FSlnysgOeysckaLcUH/tsADYgysPXkr82iHWUVVksmj+AhbKN2dfq2kMRNJ
r6rSV5pDNFyrgleFkR0XDwVPJ5h5kiHBTdhIAJOjoaCT3keDmcMvAHAZSsHOk0M9PH/j6ygaQIWA
eqD1ROUxc6w0IID+0JxCvlTNtphedur+vBH24d1YofIYtRr0esrQ2/r7OF0IHqCZH8DMYqdxxaSZ
G7cxR91VitrNlh6r4cEobf02vhG9JihLdERt5WV22gfpNQ8EV+V1vThm6Ton5DRltUpi1I0bX5f8
SnNW4QdnJ1kZNHQGDRCTYnQI0y2n3odx6qSPJ2RscWXPygdZXQWJVGu2s0ukuXftns/u/gG3+HIn
E3AE4dvGS4n6fKOlDiF4d0q8EzBXfKmAvTbFuy9YHzHVeR3+IAI76kW+Bzp/fy/sAZh45qUfzL1V
MUWI6SXw9NMc/XmRqMJSY90FiCviI4SvMCH3nb2FphZmt4FJBTD6dG8x9tKh6wWinPRy8mZ32K+P
y+SAOFp7GT1SbNRDJ5E8jlVmON5YpaL/nMlJBCL2OLCaQ+n/YedRf4qSbcEq4STm0ecztxIKJRro
yEhZnLq8JWU0Famo46CXmqt2iu0GF85Y89Qk2UnCxg51Y+txETZSnaCr8FGvirzsahBs1R5csirj
puXhpFlAOjziEf81sMhgeoTayhKYmmqRwj88LtmB8PT1EIKdfDwHec7C+mxbW1TgtNq1x3hTb5Dn
hSd6hKlGfv6l28OlerD4pBGsDHVrjjqCndShVdR0aWD9UK8GrziS4ktzj7E2b4yd1Zl+EgExHvMh
K9qocBMZcgSojdBT3GZiFdK8gKVdzB6T9imdOLkB7/epTVQKLatAf5UGBRrckXoThZybh0R6OnJt
F0Bt22IAN7lYFuhEw9xpi6exX+1COgrWXwoUaUHNUA63588zc0kQ3QDowSRKC1T6bRph3qXJovhy
ctWmyMC/MSACmhvMh2CWAroeNBkl9BuifsR4fWCFz2IXZMq9xosQzOYLWi4oVpLW5BcFgi5NayRy
iemri7O8E0oJTHBe1j7hDUld0+124i88NJ+xgepOuiIVaC5/EPOAgccOA6syLjsaqFlCQCIVwUWJ
cYR1R4pT0lsNmNgE4cbxvtzz8FnEE754ChQrkDoawN/QJYps7ZKoU9Tat+T0JTLmg6Jn71o2Bz0I
vjrgEeT47bynMJEl0J0B8AFKMKANoVwlhbhCUYaRiUS8eoBg/WE9KAYEaleU3/p9G9ROesWjSmLG
EdDCApiDib4vQi1pCi7HuGxNX1tuhqy3cakP+WUZ/cVZG/MYwHlUHVebhMTy9C6VzLhP2wpNEDKx
CE7ue62wRV/bgyTQhgLgjXq3cI46M8kkrfT/mKS2MzQEq9JqbKd0LQbKroSIz/AMTqYduW5a3kue
vUBdRTUEpxBJ+ukC4y5DJ4scw2yFxJP62DXP57fwvAGNHklESM5VpUFmHqqjPWWVvfK+EckVaZdH
l0yD74FbFiO/p0uQZZCBjYQ1qx3mQDVjrwefXD4Kd/mIhmM521Wm3AmtAn362P73iyNsEHh3YApN
ogG+VRapoVgBE73Gd4t8jHSOM5CL48vSNr9PNnfzpDYTjDIZC2YDBdE1TajcV17VIJaJi70aOS+F
I571xRowaNhKwOqUDxHjjbVCSqD6OpuDH179UXZYj0RrSftAsPMQrKz0jTRgMDmFwXa4wenSQl1O
h3aok8CaBHfB/JSWy3aqc0boZdYO6kAJQnwLjYovCKlBzjRwOKAxJ+9HjP+qDgBSoMuVDuaN4Klu
mtv6TX0gY4NEcTb2op25goPQVojqA7e+ygpbmJwFhBYNEyglUN8znuXGXITS8g2t9OWo+RFWIFxP
gNhXVF5mxzoWW1vkA2y+pppW4RjpCgKjfjGm1934XFpHQbNsHA67zg5qvDt/GJh569YidRBjVE+q
PkWLEB4KTeYObFX1wYAgSbnnDZuwogq4A6AuBEpi0aKvOTNPa6Wb29XP0B8Ze/Djq/k3zjbYsg38
J4McigZ/WmJbTFoLRpam+ZXVl4P+m7NdrMyAyH9hOFzD1fJlfBWggVwfQTIytaDjSQ7g9nLMyx5M
jUTHYjrw3p7M2hKYExVAF6DYBqOnHtGogtCULb4PGQci/OaQPd8TRD6vVsZsI2wtUXfYvGZFVqwa
tCVuzb3srD/L6wIYeeV2cBFPVDBUf2MUExkIKgoySHTALkB5O4pmkZS2GGs2zR+l+JYYkDlbp28A
dbdGKAeflLURZjw1g4GQ3Bl2su4sng2WZ4OuAuJcmmxgOZQNbSozsHmZ6JWZh0p/q5RvkDBAJwAj
KZBnw5wIjb/oNGvAEpY8EIMpINicAQKxlhOBCgqz0073Q3B5qBzmtAKGsMitgskUjIWfep6VT73V
pIS37zL352vAkKAX5HUOQSJFCoiOMJMGcrcbXprINUy5xYKueAzMdR70T0ilXOnNukuviVx15ede
gkNWX6kHXmmVWTLYLpf6humgr2hodUmgAWLtm4FxyF3yho9id/UQ7L9FjChvLZJrcBPsk6prRBka
MkH7NHj5TexUjnkDptfDjLWujhHoh2hn/TwfwT4qgXTCsLVKPUsnMRmWTsfuirf6Xr4lCIDO3i33
lSN4HbwpPsi/MHmEWUouyox5TICoAHUxKr5AE50ueM1XbZ7bJA9q802Pjzp31pUVnYEfQ3xGb0H+
op40YURzNMkx6Tw9kD8KI+ZPCe0FpP5B+hfviLDSoa05ylHjogpFc+hK8C12YBfz1BwnpHPOfzD2
cdgsinLMVsdjBsJ5RCK0rWxlN+yrffum3mAm7cp8AgwfSlfNoec9Mljli+3iKO+cS6WqK6jygCKK
oIOLvQKN5H7Pq3zyzFA+kVl6UkktBnYV/X5WPGVa7CT5Xec/5PR2LlwrMTgpAtmuL/6/2U7q8QQ0
wIjSjAVdMiP29Sa0zUq+BJObY1ixx/l0TIf/tEUr2hkt8kmTvHJ6N/1ZHQ3gSKE59A45YCTo9Yvl
ypzuKGdxOpUtxOUam1rXFL4yNnZiSHZRvK5lhiDGRVaTn/q6j1AEhIoMBvHpdrIohmqfWVhbA01e
wrKIhjWBBKo7+aDx2pSskwZxXAzJQxoNrUPqLirbrhPMTgR4J35M5fuyfVsHDl8szwR1mKWsSWc9
BIxSSUdbqiW7lV6tSOedZqYZSUaxBw085AuU++XNqM8LlAw+MPBhQERHLIBRek8BtLfdh97IpdVi
Xm0IuYqC4TUZ87jUUa4qZONNhUqkhsp+bJP8Id21F1pnS/vyFQrzAS+ZZK/y0yJ1qstyzadohmz3
mgDZhSa9DIlB5e0bx8uEmjCgIdhOFOpO7xNjaJZ5UIlXvIgQcSH6Aui9Rjaohvb5sQIUgMc9wayb
ETA/YWIEEEWhgrFgzl2hD6A4InIGmA2+aDAfXIp2/qja4XX2G/OVriHszy+UuZsbo9T3U6wxBr+v
KfhNsc9UzS5Xr+MNnrCIqeEanyujN1ONlFWo0CsnwxnGT+NHf1lfkkr/+mi6wHWuEKl66m6Qf9ka
JydhRS2wsWjICfDIBp346XdU4yhsjWYBV4QGQgr5dQgPyiQ7Q8FTt+UZotbYAGrZpbhi/La37CX3
l0TBbYOGsNq63/hkmyXRxzw1sqgvGvIQzTy1af2mn3dQkffOm+EsiEYsWYs8z12yGH5oTa6cuUbz
Ns0QpuaNV7H9HiBVE40YTI7TwmFdpXSNMqBoNu7A4ZgSWHtgImBdGHsCEs1futIuHe7rl7w56UsG
ADPdIuLHUGegPAPSy+0wRnhYlZe937w096EbXoq/ipsZTCl2+Hp+N9mr3Jij/KOc00SbTCEJZMMR
fph78txZbQjdvag/licyCV/veY9gZu14u0bKVUAyA8oPoVn9+m/CgdCvL/7AmvlYJqbDfK6QxgmM
6Qxp29WofEWyBaAfh4ekqGxd5OmUMEMW5m+hOgvKSPAonB7pWUQZBmI9STBrb6Xwqhqja/A6hOx7
bWOEynb01azNmLBGjU/C9R8q+xG88tat6JJCYM050/+Pe3wuiqqQqEbV5H2rhL58+xS9hvsSxKnx
W7cTXtSdevHbcnmNId4ukvfO5oWY52vZKokhoDHkVOCHmOKbQck5KQlx6q9n7HNVVG41G2Mp5SMo
PAZxHwGgYqx2Ll5mVeSQrDFTeTMy5PfO2SOL3iyqCttejInsmizdluq1lPvnTzGzg2iiywSmEChJ
o8FwakDooOFXSx832fDe+7LTQhl4PYg3jSM4wit0no9kckw+Fj6gFf/FiAerigvKTFUhRLTI86gd
bSojm6O0nv2qeTMa7RIQq9/iGv4A0ZObphBAkhNPnq390C8359fO3FvM+IK+G0VW8LadLl3Ui6UZ
R0hkaMJ1U11Dcvn877OzBAPEpoQ2GBVQ6sjJdRHpBtgkfRWz0X52Ed2RZ3Zc2paHsSovP7Y2GisP
Jhh2eV1Zpp9uTFOnb5Ez0NQZMC1I0XXY6C+jvuL1ZgqNnTbjEWohbmapj5wFM545KirKqoZBIZId
Ud6aKOmkiqMM0nXQh1R30qE/zAEBHeW33ylBndgiwXtzMiy1avNOjmOUZlCB9ZSLyrG8yrIzX/HE
C8OVfp9fHOMyOLFH3a7tWooiiuUggml2hew37Uto+KvW2OfNsOL0iR3qWjUjXRPKjjB/y7b2a3UN
6BBg1MSfTSc+FG7s8dSfGa5yYpCKACJql5AUliHnp7SvXaz4zVC7XRb57aD4XSX7eJ5wmla8RdLd
DWCSFaPT8LAbdwS2i5f+lejPgMeQFvBg98//26bSjYGwtISp6rIMJH9O7aMo5Bh3Uuvk76MHtmE7
vm01zkVBdo0K3NtdpdHdlpjWi5BryGnFxousXSb97PTRrqd2v9YXxuiNgCtwVslIAE9sUjegEvW1
MgqD8MHG9KGZ6c62eUka68sFLxXjnAe64h0niZgpCYbFFX10WymzE8iiKxA9zf59reFkVVRQ6dJ2
wXu9AOtf/WuQFq/VlV0V1rf/4+ZR8aSvm3LoaiH0CfRVcat9ciX/XPeVX7mA6POGDTmHTqOiiV6V
oHbQesUPu1GyB6O8H8Xx1ajCl7Cb7FJeFcBeJU5sYWRIJztJhRZDHqus1svVn0BZG9ZuaN0K8cP5
feQtjIomhZGPs9qkCpgg82cRbP/oW4FjsKzcMO6VQ6NJbot50fNGGTf5dmF06VCO6jWUBykKktLN
syeTJ7DHi1d0qbBLJGUuRgukf34IwgAMmGeOfA0mLKd3qmvMVvjnF8Q1SN3f1mRWw5wQqktH2pGx
6PZNg4Kx5IAO+gLCLJyAzPEMmtNozY2s6wwJtadsV8ZHSb1oSs4B45kg33BzX8vGtFRyizEvQ/mt
96M9QJNUfj2/bTw/oEJFvSZLrVTkCSC9d+W9yCuJsB41J45GBYluMYoST2zUqHf6vnudMB0XI79B
E8ra5155lWd2vucBSXiromLFUvZhYwhR40/Lapf9sZ3ezm8b61WNZYGvngxJQiiTWlacaz3IrPEA
Be2pq8g2qGIDMBdfJqFN2B2r/9UetSIz0qp0Ao0yCoPk+s9dvXR+/ZGaMJ7Vu/OrI3/815v4c3FU
1MutRdHiBfnN2Phxd1uEL3m1n8rvndhPM1Tga2olM0YM32FUHUJ1XnjTX2ig9f0DDU/3IZfzgtzm
Z9ZFB70lDA1rLGULqEQhd8iL3vQhJ+xUvujqhzjg5YmcfaRj4FqI6dgYq+mjkOy05nCEIPhf4GQ+
dOn48/wnY5Hjbx2SHhLqsz6KzT4MkclIH5jSyNNv9MnuD7pLRA3MXXkVemJkT4cu4GU2/88p/+dT
0tHQWoWwzjQU5HvwHKDj61T35mSbv4UHIUNfvdnlV1UVLP+bn+pUgFxSfRZGs9d9A7R18/ieza2N
qpBdVTwSanZA+VwfFSbjWlj7UogUH7jWyE7jaTyoWO7h/EdkB/xPK1RQAV1F27ZavvppGITRoREU
21x59RFWwxeeAoAima0Foo/atV6eoApr5WA5Ndyxss1ABwBOSR3DG3ZS4fW5LbviIb6P91wcK4lS
Xw/gp2lqG2V0zwewckIyCwKf0IvLguii+1CIHFzRrX5Vl8J+vOI/2FhcPydrpnY2LWZjrYu/U1UA
vnfhz7VypeMc5Bf6NQa10XhuIecsed9omZ5YpgK3Ogr6oIvz/5H2Xc1x40zXv4hVDGC6ZZrhjDQK
o2D7hmXLNnPO/PXfgfbdFYXhDvbx5yr7Ri41G2g0Gh3OMfx+eJ4w2RRH3xPpW5fwRh9lztIyPnts
QlXPtVjwVeCZgFDVCxNip2FmkzbNLbMHI6c83Ivy5I21YA9148QSzwltn5KP7WUc+jKPmVZEI8D1
1S/l9EXqnevn419u3X8EsA2iDUnCLio0+uKgvFJ08L39qoKwRUTDjvJ0XRpHG5YZLUQKToqyBLF/
9joWnprxtmz7OvrQhm7pKr5rlSJo2h7MLIOXPRm/aXURvKVWfVOc5id+e8z2bfQhjnnrat1AzLo2
okMx1vZMnoh80oDbkgv29XX7l0j8QxBd2JVey1REeH7CjZW/kSY8pYfq1Rjs6TA6yPueQeijPXMk
bj+hPiQyfiUCvhT4OsUQvWS0nzdzckxSYDHJfbGfPQmN+eSHCbmPvcWbltr22R+iGc8iFouQZf0y
+SD3FoFNoD6ShPOc5xki40KSAuCDQYaj3SqDJQTaDrVMh7OCHPfB9k7pxoSn/IJeSVEFgzZ4Vk/N
sXInu/WrB8HhFd54i8Y4ijSXFr0JwvQgNo9a9KsrftdcTCnO6WJrl/3cC0Md44XbeajEupodAj1i
PyBjFljNQ3zmPUA5OrFAC+BQ0/pKTgR0m8L4ZlSawdUzEI7T4Bxiti2mELIoLIBd5Vfjq9kB0BM4
jkaunkjP4yDadrY6mFkwHQewcha/yuxl0E/mmeEvd51DbSLylJN2XlwKS8AFQdjcrpU0xmkIYQTO
WqUQMOLSuzEyuPFOc6T3hh8KgsdFGNlcyJU8xmUsJBSaJR8Au7wjh3Cv7uOHfFe9LqCFER3Z6Xbx
Obrl0atv2shKKOMs4Bd1fTTE2W+NUxsdotxteFx6W33W6HH42DbGWwgkH1QgdlG4FgCSY7hs+YF2
eFtBB3mFl2ngcpdy0/uuJDKhBzpklm5JZMMX9jNAzsKjuq9vEy/d6W7rKLOtP8T3mTvuo5ve5Pit
rfltwD3IKOFjNlYDXNHnu0bs0yHRQ4KJX087oAXiS/RE+X362jIfq33rdS4wmnc16OQoPF5kgS/G
CX9wnOfmtq4+glnyrhz1Pg7B+dN8qW4CDBRKVojsrq3s1J25U+0CI/m8t+X2LbsSyqx6NRMt7XNo
3h/IAQfm2O1Fn5x7R/PEPXmUOK91no6My9b0KW+QgDf8sFOsJjgGcmT1CacRnSOE9dmVtmRNFmAh
A+FGm/xpdprx8fpm8UTQgtwqOEmkUjY0FXgN1Vy5YTh7fWL4abrsr4vZPBNgBBMplIYqsgP3yPOn
JAZUKupd+0rywnyvBjZmWuXk2QTOz3Vh22d+JY05BXomB7NKBN1Pc1c/Vxi1T5z4F1rVCuO9YqO4
oJLjYVFsr+SHiozVG2YVpEaGocRWItYgPQvlS8eLSzZDn5VijJHPMAhJD+QWVTXBipvbBLNKnLWT
seEXb9KVCMaw0xEIEOP8jlmnYaATpUNfwkzKApQ6wfmzRMmHNJOpoAf9XC7yCOzXXLUCzaGtA8Co
cbNXIAyB3lk6KO5fmK8cLTmbxQJqqRP6XlPamibCV2TO8KoCcPYVE/ZAuqW0FBrYFEaLdzXwpNK1
Xx22qs6NJJTRGSoXL1W0q4cajO1frqvGk8E8a8JZB8ElHTWeDfK9j2evDLOzirTydTHb4dBq55gA
pVtEI2irmQK9jIgmKQdfdhw9SvYb2LzqAlca1Xq1ck1qpklNshTe3dgpN+Eh8EZvxixOCsA1LiYU
55iZjP8wy1zKjQrV+cTYQZzjJw7Bc+kGwCtPB4C8eX/Wi7BaTcZ5VLMhy6ls6v740Dn1d4IrswA4
5WyBqYQC44/7gdfkTZW4ctBZzKFoGopSrEvBX4CwhSlxvbckYDMsMc9UeIIYjzJ1OQYFY3hjUilW
MmC6cnyCm/FE3jzntuljOJeiKKG/lVlEfZCjuqPbJgTfzP44hI2l8brStk3jQwbjgYcIFPTzkmUH
qXoSCKhQOI/bf4ljPgQwq9UOQgmMuiAF/Ef6KH8fn4cf41dQFaT3wE4ExslX+fH6SeasGtujWDdF
AAxZ4H7X2a9qrC01L21Z/ZPyIKpD/7c170Tiq/OrFhT/o4Ox1ZJgGfF8CAMAmtTh7rouvNW7AFoY
9MWcBIQzRLeNh/n7dM688DYsrbJxuu+lF9+lP66LpEZ1eYw+NGP8raZHBfCnMsFHN5gtls9AbY76
3JLAfTTGnHiQY3zsXEaoKulcDljFQX6pphRX1NN1ZXi2wLjZWGrmEY4WWVNtvzTnbHHHwbsugrde
jG8dqyAa9B5xurQA87b+OU1vYQDSkfG7HHNEbTuej61h/IFaDxjwDGfDF7t635qg3UCQroaCHTSc
NARvYxivUEpkVECijdfzmFstQQqCR2zAk8C4Ba1Z5gRARIAS7p+rXLODlDeBttVsiLfjP8vFwt0V
gSKEc14pABmlNVX1tQc0Vmuh39ARE0B6mN9mILK0hpUQS+cY3nYVZiWceYfMRiUDxzVErvxFe5AP
si1Y7W33Wu37t/qmOml7DHo4JscrcWxRYeIxKQwCtGVAaELQMQoKMrKn77is0KyA16LNk8X4Cb0b
Y2Dwpug7B+mTRO7k+Dk2XkyoWr9eP2GcQ8widy9tJvRSnYWAWvrZTL/aCYhxFQ9Lm2OPCuMpAMgQ
1pGagvR2eDaSH1HGGa3jKcG4iViV8jlGfeNAwshWgxL827+GOLavLxXvvlAYF0HQUZINESzA+Bae
3pN6TgXGpckWAHNecTEZeFoxfsKYozgXwJHpK2Jtd4lkicYuynla8aQwvqIYUdxLCgLYz/gxN1+k
dG8OX68vHMe1sgQWzSTNs5IqIDKVQmtRMivobg3zWYnf/v/kMG5BDstoHpIccNV1QexlIbJj5FXg
iFKkJpbcKAWnpZvniAjjE8YUcw6p2GBge1fcRD+L+3G37HsKYg0Ow+holNb8xK/I8taT8Q5LtIAO
XgUGC5reOkczm8ID7m5nYbQvsZORW8DnmAihx3sVjwmhKZhoOG/9oJ6/jom2b/LUCfWOgwaxqRYI
HzDGhPZ4471PYiUmXopYHEsZaZ93prvYCsCWExf7ceS8erc7LlaSGH+hturUYb46OyiTN32pHHKg
9UPxa4UOeR3pTooX8h/Qg+m+XER/K7GM/+gA2jp3NN9KsQE7n8I1aH7r0f6S+Wg6vEaubX+1ksc4
kKrpg3DEDIQfvnQO5O3MU2pPyGbPzn/p7ObKY1xJ1WM8eFhUtD55ja97yhEjkbvKzW/S+24XIau8
v37et1N3Hwqyr5GhB2OnnsWYC8Z0+llGdqaGjklgy+fZtGqf7iIvhN88DCuZjJPJ0giPXyFFygSe
hWhHrQJvfMi5ajhHgX2ZjEkr68GCXO6U34llBojax6Cwa33HWUCeMown6fBHKTX9L2TMwcdrXngc
gMiGAbRv6qFB0UN7XMadwAmleOoxDgVtOm2fKjmeQcV9TB7i4jkMTzoXrISnHf35yqGMSVqOJC1R
MXJnV7lJXWlxgvvKpQe8vethHuEZM9DX15QnlPEtFCmIIKOcHcpkPxdOZJ5nHqsQ9RNX/Ag7M553
+SDUSQkqbnGnaLGtGvYwfFXN+0B8vq7M9kYBZVFBv4YIxM/PKxiLapxUsmb6kU5spbzTetEqBsxr
zByL+Bff8SGJMYlMBBrcqLXZAe395AAaIw84Gr7wPID8F6xaDm9AcXubPuQxttGMZSxHCe7QVPN6
9b4KXkeR1y22vU8fMhhTmAC3MozyLPlCB/pkSbFmI75b5vI2z4tTbIbu9c3abtTCXNvfu8XcLznw
kdtuUkEU5hgPyVNdOKlL2R/o+HvrR0flt+y8D8E7HMHUDC4N8kMwc9EgtFeJPvWY3XYWtI9T4ASM
yYKohiZ4TWfhhF3b62oCAh3DXwYAKz9bZaGXc9ebKKc1RiXaEji6raSK97rwEzGEr6W858u2rXzI
Y9Z1BgR2rkURnpt4sAeqo053es15wmw/qIEH+LdSzBpOWmnKQj3jWYGBkOSrDnTMaV+dI8Ac5Wix
RbfCZE0nEVz0vIaSfzl7H6KZe1sdJt2sZ1QaFslS72hZJXQNR36qIvSZlw5YhjgZEJ5E9uIOKk1t
9a7HgJRt7BLAK0lWaQcoNhNveeZHXlSBS/v8R0E2oTig33xIq1YA6igNg1Lg5VDL5CXmqY+6JoZ5
DegBUFtJRMnbl1tzuG/y1+vnbOv362iFQerfMPAv4yPzIAsMpdYpavH3WdiB9+T679+yc6DMYTAX
eO4qWLU/nytYeEHS0Fj8OAutWHgpOt1qW87eb10payGMnWt63A4E3JF+BjY+tzQ04amG8/crRToC
devXdZU2a0FrcYxt99MwtCGwa/ygkpR7EHGejWo+V3PbO2Gp/QTeaOL0cfQsCOkpjQGiIIz17zrM
eGCOnLVl2+f7IBWWAm1VfhC/9qqTlC9ccFOeCCYybQdDD0MCjitzOMTlszzeTzz4z82Du1pOtlNe
kqsOPOwBAlOMUsy3maM/YuYKfWEyoIVKEViYnP2jH82eqbVAJgKZ46LJi1RA/94740riyZU1Ae1Z
QlW+4fYCcIyTbe+Oggk1c6MB6I41oxW/AP1zgBIEAKGO6i6wEqt51kerfZ3/AL2bADsQ5CHgMQAW
EFPaVrJET4oWVxoGKr0YtF6loh3HcfA5y0ld0MVygscTkB2Ah7oYvWmqSJO0Bcs5fckAEQsE73g3
vy2/F7exgVPocsRteqyVOMajNEI0gJ3nHWQLYR1GGxLgVqZ2Bgi92aGMm8LP6xI3z8BKIONdwMyc
ovyLFoFkJr2lDANABGbhGdc3j5BqC8oAXErAWwFkB0J6lh8w7kRx7tIUGXBgBbYYogy14NmU2xwD
ATrgcYpwUIwb0JvgDdoJyx6/YTxrfZppnmoG+F9jHksP2pCFu0yQ694qAeUlu8ByaVqL5IHQW2Nb
YxQvzoTQUtqocNtczodd1NVDxdmprY0ydR3I8YD1pQb42fXPWQHg+nFEfVcdbVBToijhXd+ZzaTL
SgTrAXOMn1YAxTYxhTVFjuT0t9NR9PFOz32A16G7Tn8Sj7w3IEeviymiUMM1Q9ClVKXlIVfzU5o1
nKXbvGJMA4RJwIg3cYoZIy8IqcduaAA9spM8GfBdZbKL4aICUMqJ+4xHMbhl4mtxjInL8WgGnQGk
ky7NzkosvpaD7Ccal4J1yxeu5TAmYVDcG1Czws2+UV8oWKmbfou8DsBkIqXzooEheeTmdKinYz3U
SiwLkzEWmTS3BhGwmo1PCZtC/78RNm2axse2sXAZZtnVEwmECchd4DqJvw28VgbORr3bzSr9sKiz
pqqUmyMAYlG5F83bmHBqvFsQ0WsnxAbSQl7n+VSYtGF1cgQLjdpodqEQ0fOe16y/+bw0ZUw+6UCZ
AtcENZiVPnOvBTVG1WjX7/LW3Eh4XZa/wmcKdouxJ4++1MW9gZBxz/Ecmzu1EswcMFXpzCxqwPEG
FJz4NPjZORMt0ESdMYhDWbeBMu7wuC62T/VKKHPMyhb5gbRGamzeTV+CXY9XQwzKCVBFlkCaIryK
37tdX9j9Sh5z3ORErMgydtkhWhqrA54vmd0B4BFFbo3zKUlMy0ToofUct0zVuCKWrc3Mk9hrdY50
lRKJaES8MRevH24VcAssYmnlzfn6Xm46lQ8tCROjpnrfJoKGQyfo32t5N5u/w+rOCJzrUjbD1JWp
snWZNhLqSIkNipc9OKqXoktQOkm7vxIS2S7nvGk2T7oC4EgA/dMIjoneMMkeyTNRMe2kOdPoVdmv
jhfY0O2/2KeVCGbh2ixBn9kiBX4htkts64NkoN9LauPEGpcECYnGLG7yLDI9MV6iCGCtCx8gc9NY
Vi6TCcYRjwL+X0d0JZ3b38Fu8MNHzAOi5D9YzWx3ADeR3OkltMGvwMkPbq7wSjJ1ESvfkw66sAgE
Y1EKeuuy5jAA41/kIfZtn/mVFPoVKylg7wNXyATrzNDvD9yWfCf6oU9nHCnkMrcLnbecjENtllbO
tDKJDto36mLCE5qPbcxy+2D1PUiu/iA8T67h8SVvryZAsMBmroAZhbFXNG7UoxCTwF/0t1w6xiH6
UMKvnDO4edQBo/q3EMZiVTJEEzFnWu3qnMrX7OI8HMV78/kvEJz03B8bLjMVTzMmBVMByQiVEzU6
5PXbMsaWKu2y6pGj2bYQgMlT1gkkxZl9Gxq0PRop8jDTWxNb4k48UPSbIrJSYLgQYELdS7finjfJ
xpPK3IJDEmdDCEQFv6lupfILkdF1PD1dV40ng7n0FHkKy6ainfeo1Bvk1JPHfvSuy9h2zkAY/3v5
mJuuLVI1k2q0USh3yRNauA/kXvaVB33X++JRuf+T4Qssy9/iWGMvpGnRNAFItCKABBS1cVIiW9oU
8DIVnLVjr7YQ3lESZ4RitPoph/ZfUJEaak2yk7n5edwL/BLvZmhkSmhABwYawmbG3iOxSDQ1D6b/
S4/Erhla+mO4S/3m1NhoTX/kIkFs6rkSyVwCRhCMlUoLoIP025xTa25R3+Bc4Ju+YyWDcfdLgqS/
USuzr5v5c5Sr59RE5ocYTkl4UTpvBam6K58/xkrdCWKKpG2y78Pf0fLAMfdNXVY3N7NFZKyieSbG
DAZagEvkNm4XJ7+V7/uv1L13NsBvAH3ocOGQ6e+9FjEw+0QAjzej1TRGzz3gMIEJ27U2cVrUZHJv
FC3z53U9358a1+QxeyaFRKynDPiG2i2tWGcWnSUOEBpod51FRiveBR45d3RmgnK7RqnFKytsx0jg
rNLBv0tk9rE/Tl0IkohwRpqfdmelu9ETdvKel9XaPABg2PtbDLOhrQoWjKTSG78z7/T81pz38cir
Bm1v3ocMZvOyBmnyVjIpIBOgHPcF6qGGL/sisNWyb+r99a3bttAPYczO1V1dKqVgNL6Uisc8N+4l
tbvLk/BWz3CFXpe1/c4BdSSYS0AGobFtyWYuYlh6QPqikG9GABktaE8tH+fsexZrlqx+E9XHSeLE
59tXzkooc8jbWRvnHnzMh/RFO9C+G0zxACuyjt+bREKvDzlqbi7pSiD9+cqrhIk41EoA9BqzutXb
sybFVoNsMpr4ri/nZggJjAyYowJeDXakuRsUaaZUbr6W7IX5t1beZGpl5cJxXLx8JvZ1advrCLxn
omuqDHIBRi1ArGdCkAEGIXwBg9P3yE4cwUaBMnJwy/0HHpbNZQSnk4rEOAGHNxOoNt00GsECFOGJ
vKVh45Do1CkPxZQ5f6IYRID6EHzG0O/zfjXl2KlJJwl+dhM/Ui4IOj9d3rzz+3qmwwNzoSfqwleu
xDFxVkPaDmkdpPslPbWK+DXmzRduQhphrPcfhZgga5wDsasMtLhVAIv5C9dhOZqPkmirt51bWTRD
NCnWT0SRPOqVzU37EM2ibVal3uUp6EgPTZzYQHZQKrcDxufwR354JYd5YAxhNydqoyFYBSezFnyr
y1eOVWxv00dWnJGgR0PUpITMGM42JUDvg+f0oOfW/DW9Wez6afiGhun9dZnbi/chkl4MK8cxzph7
zVrc2ip6y6sltbT2q66+DrxK3uYltkr4MxdMn+qxnJSI9LPMVorbPDnpEY/Ncfs9vRLCXCyB3tRF
1yP0KTDZXXnTMdBuaHqydPBAU/YKj/iEpxTj5vvQEIVqmgQ/6XZKe6sWL6PJC+c2Pe5KJ8YFThkc
SKejoqD26AWxMPxMOTsCH3zg6Y0E0NzgvGRO8iLsut24lzhXNfVDl47jwzwYP2UEwKQqZ7DfYkLK
apURyR9Pl7xgPsm8thCeJTI+aozLpJ2zJTvo8FGTgTKo8miYT33CW1Fq0hc6rYJ9ZkX7QSwnM8kN
v/MW1E8yD0gSj7OnedVtYKtP18/XZs+ouZLGrOAQh2Rs+rHxs9Alh3GXeNp9uAt9wJ9RDuH0PzT+
bprlSiSzkkWZml0GlNIDIGVJ/dyaP/Vy4QQCm7u1ksH4ey1EoVxrkSOPzVe1Uy2hQzJO+5Lz7H9b
DkDGgWEOrjB2XkQPFAn8iwhsZgIWTG/KCjvuXuWC4wY3Pa9p4CoGByEYKRk3mLQpqkC5imMVEatR
RFsJfl83hI3HAjDSDZDFgDfUVNjIqR9KUVCFSPR7c7oLw/G+KZpbyTBu1F6/LUOxsfJ5OsUGL/2x
sYAqOmwMrKCJF4TG+KjQzMgEzh/Zb/vnWro1UDJcFscc/mQu+ZMg+iGrmyReBhQIGygoPuh3EXqs
ahuckX7a2zQNjsKkzZvL2rDzTxKZo6WlRTyD8yQ5FJmnAMQnBeda0RscS9/cuNUCMqdJ7yt1aAHn
6We1eCRNYZEhd6MQM/mp2bhxM+81SbpJosC7bjBbwa8qKZAsK/iL8bPPCxq1GF9JNPk9RjzRVvPm
2B2Uh8WmEGqBO3Fc/VbBfC2PDX7njpAqLJAEofSii1M4C8AHEqcBu25hzU5/no88wL2N6+WTSCbg
qVEsr2kTjC/iMQbga2V2FNPVwu8hD0OZt5omc8KrJhH1fpSXdybwzKmfE9Sf0EgEfFs7+abcy4+c
7aPfzlwzn3RjIp4xqycj7lOQDYaVXcZ7JEisWgfa1D7J3xLDlgMnThwz5TzlN831w2pYelChNGrJ
qCCW9h4WdzFgbSSwevF6D7nWwviVRp36viESLpmHySOH4ABZt7KPaebpQFFhxb16r/y8vqabvmyl
G+Ni5Cwe01lo00M8LJZIXtXItLT5Z8Lr4th0LIqq4diB6llmG96VpKizsQFXgFJ/0YY7LcgswNxf
12V7nz5kMG4lyyVxSFICewRjhR/qo+gjA5Tu5zI6ZZ2s+krULq6Up6Yl6jMPI1XeEA8yV1PG21OS
wGHMnDyhaus+UEMM+yGsRKyMm+8FxNoUO8yK3dxejsG96Y7A46u96hSczZ2CWKXfjwf4Hpt8i3lD
BlsG9emLmANaTtEUdJW0oF+HYnY8LVa+K94x4L4Hlrg3HZFzUjZ2+ZNA5oC2XZ4vhISBn9cvZvcS
KHcpL4GxYbCfRDAPklQUszDpS9FHr6TiBtqgW3M03c9SUDpyKPJqApsaqSAmMSk5osH6OF0MJmPM
W7BqR/JBJbvCnA9FySmNbkW0mriSwqxbEJtaNwUBea8B9Kd2N7QAcIzBtkSpLMvIQgilcbwpTzNm
IbUyNyIdSRt/Sh5rYZ/0j0P1fP1AcvWi37AKYPRKb4OqNpV3VGYCHssWAYz2s0dSNwc2Q/uD12zK
U4pxZ6FchGlXz6JfF5hvNMD2qNXHrigcjmJ0Q5ib6NOGMXGS1AyJpLcpQDTc9rdxaK3Eye3UVlXr
rzZM3ktuK+f6SSDj26Jh1IVBBa+qCv7MPD4k6q9u7pwe3EBzZ0vQMCi+NoN7XU9qA9fUZOIleRGH
tBsTlLOn4AtCqrOsfr8u4fqGXTCZgYEkloR4Mf1YFh3AaDtNNjhm8+0PpFB4PMpdTIneP9thCOgb
ddJB5NeDEtpRwui8BMq+B/8dZ8G2YiJQYoHFTzSBj4/k+GdJsxAFg56nIngfkDCmrCDpTjqB/5Ze
4PM+RYT09bpuWw4RryAF3Z1gLscwzWeJhZAIomBi/D9SXir0bgmmLWpvaVXb1+Vs7dRaDnO0EkEe
ClGFZtp82ylg6Ti0A2d6gacKc6pAYB0qw5iB2IdgqmTKbaOtrarcqUVmXVdmK6+FN8THqjHnqW6k
JIpFPK1Ge3RFSrLl5bZ2BjP3Dqzge460zbVDVpqAvx51RHYIT1liAb3FtJZwTk94Kh7r2pK/GjeZ
1d50J9nqbtEYtnBeH1uHF8/Uf4QyDh6YkbGx9AGw1vrQbSTRMf5gUBKjJgBewsCADlGMSSiRgnmL
DNeW3Md2J52ErLXK9A88xFoIYxTdrI9kitMIwBmAvI5/NVqxL3mabK/VhyaMOeiCqhS9DvoARZHv
40l8EmUu2dLWnYHHJ5rNdZEgSGRcg5TMwlL2oek3X9TWbfzCCxzdHt96BWT0hSv4PPi5bSMnsqIa
mqwpIovJq5qF2g+RtiAtl740vrJPd8Kvf7D9eEhW9PvZywJdpf9IY/SbujqVjBhN1OOhuYn3aJf/
Gr0U+79aWUtecmTTV6ykMSFTmZSaVmMGyu8CjDxXr3XiSd3NwBsy3WrPxYjih1bMKcpDEbgkNEyi
1A6iW9tozyBO7ZN9dsvtz900kZUwxpenUypNUTCafnIzOPE+8bqjcVO5C3LSqdce/6Dp8ZNuzPnN
4yCp51ILD3Pim2bsLvMtJhN2HOfHswvmAKOkP1Z906E1aFfdDD5ID3byHcDQ31lEeZWrzYO8WkHm
IJNaAxynCBxlw+y8Oe5POhE43nwLdFeTUDzVMDSiA+SCiSb6ZAxJXg66r+l2ejLv2n3m0pnO1Kpi
i8Lvojvkl5xYyWv2e3xTZgvI23Z1y3tSb8YauMIwaoSMLeZimAOXVnOxENRL3jGj6SBQ5MQ2bZH9
q5LLjUE319ag44vAiKWCP0caQYleeHGSVIBR6G8EYKFUou6CnGv2Wr/BxclLR/IkMgbaw2NKiZEN
fpI8t0JuEen5unFuehFTxNqhFi5KLCjiPLWSlAmq7Hfdrqj8ZbwRMMnCZafYPNeo76OlRURsyMKv
SMFUmm0yBb56R5uZwWxr6ydy1qzWTw7AZH66rtW241/JY3YKoLVyE4cxhv79+CS7NUbEctQ7Fdhh
7PE88VahWpNW0phdyvQoNJcaZWIQUEa+9q266SJ3wWzBsEdu/k34VsoWoE8b6z+hd27ZiCwClwSR
PXhZ2TpDjiZpEEkomIcDNbcJRs+S83jYfHvJCibtVMNUdOXivIeVWsVmpvulWDgDeRbByQ2ALa0t
0cAcWWN/ajB50oW8Rhu6S+yFir4JIHvrmmxetE70RTjPQpqIfgzGcbRm7RYx9EmaeNethbpERgxS
JQgP0P1uIppjXGZpgK1Cm5G3CovjEOy0qrBSA/ijN3kEMoeH68I2dus9WFSILoFEmM2lNnVo1A1R
QEtgpFYiHIn+dl3AxqKZGsh5CYE9QCvmthGKMktDOqWb6L4R/c6N73E7WddlbOU1TA1dw5KKV54o
suc5lvVZAD2uQVN9/YgMXw7EaRD8nQfAD2XW5MpOcctrNqdfzuyTCTRteBA0ihKI/ux+5X4iSjUA
ebLSfin1wzDeVJ1iVep56jk3HEcSO+cXBErbppGBucj5ZIKl2mxze9bupQVjXO2yu76YGxaxVott
+evMpoplWezxrgSOp9DGw4FMGXH/RykKMrMY89SQwgPVMMvn2poLEZcBYJ0hYDvr2LB4N8nFKWIE
MJcxuEylUtTH0A8ydxjP4ph7iTo6C5BdMFZihZxDe2Hm7+KA6AL2d9zGbA9egv6nrql7yVeH9BiR
5BhPoa2ImCW5vm7ban3Iod+xyuANupbOVZlKfh28xuSw5F9iIbaiArRm8j7RnOvSLq8SRi3mKklk
sxy0PgvxLG9uwEilHQCMdg6fU1t5gHHYo2npLuhpge4V5NbEa1q+PNiQr9BMLFGxtJe18XpZlLGW
0bsjWeWImQfi0uG4OfXym/ZGdqr/MmJ9cdyoUBkD3Zoi67LOjjGK81gTJA16gEHnuVsAd0s6Rl5z
1Fsr8CbVMu4U0BxTnO2GBwK6ZUaIHEHiKMGhoUfv8/YGmalWfYVWTqVxhRAF9F9a/7/WBKh2KxHM
lgpi3o+TNGaHNDkX5l6TT0PNyXRcPtKoDLC50XSHiFYA5jGYx6jsKCm2rQywftizQ/RDmpFzk53U
4zWtbRvJShr1aKszMdUGINLKrICRSh4eNKjtxDWmGSe79u1ul9XctujNbVpJZLYpBL6npDSgyqrm
E0HjibicRukH5+xRD/XpfmEWkdkoqR9GTRbr8CCdcfpwpdEC1mRPbunE/EW8CImpNFzTuM8UOCuV
iTraPFeqXqPoyTfaA31KBPfpjjidC9KLx3nPYx6gH3+hHOAZUMWRFNgJo9zYSX3R5zOi7fy3YvZ2
MsmOGgJFhIf7dlEFpHoBmAFdKZjCR8T/2Tj6vjdnszWB7FUIcmxlZl5bgiGTXSBjIKfWq8QORBNt
D/EkW+NkPHF2kT4+WUVV3HUmwgRJAUDEZ/lZ3eSdGHU4Ab5sL460b4B7QZtFeM/PLZtUkcVC5zJa
VPGE+iyomwVhFFIzPgiBYmXRSW3KXT3y6m9b+2YQ2k1DRFRW30ucq7PWDpOxSAOIANTweR6cAAjV
ogZkG87FwxPDKFPVVW5MUm/sFTO1lCB2EwVn7anHWb6+P3T72e3BdQ0/D0cPyE0mdwBkTxF6ypk/
KCgPBF+iyr4u4PLtBwPEFCsyjDADQFswBjjXytCMWpP6S/jOEggiVD/60YAUyIn26C3gPf+2NDKB
Ii0i2KZHmlm6oNHFSu8kc98K2W6Rqh+jwaNavxRBRFEhyJviirxMuOSRqcRVn6CHvJt2XQZESpAl
/M/LBhkYddQB6aaCHJRZtiQJ47Ep5ATIl8Eux60f3oqVRdBRaHjRQRQ527SpEuDWYAaGiLIUs2pF
UXddkocR3MSp6vaTWHAM7dKicWDAbgqMKdPQLv3rKIWSueT6vq/H0xD3N3EpWaj4Wmj/55RtLvsM
sDcIrlU8jiVVvfB5MpqOSC51tBra4+Ef2aVm5/aA+3dyi0dcH0iOFW/XN+zS/UAm5heICrhZbBzj
5/A26+VWV/ODqfna9NDkfqeer4vYuOg/y2BeXPmIfrGsk6T3iz7FWN4+Qpm3ckUvtDPXPMjHiJdE
56jF+gdZV+ZRmIf00DYW2Ynw4K0NMi3DSX6LbxQzCZhn97y2jctMIt1AtDJiFhaOAy2bn3252s2S
IZQ1pILchZLHT3vTJY5m0Rbo6Pl/h7X9LI8luhJIh57OAFln1frLYBIn8JFJBFcyqqTcPPfWWSD0
UAO8BmkU9qoqs1oJ23Y29nrdWKX2owSO0Y9B54EMXsJrQC0kXHWEM6g8wAt/XsY2DZO6FTGUHb6k
p7sJkWHoVq9x4uq3gxvalGNbGa2ZBzyx5UvWYhlfktQA5wYkUOIL6o+ysfWGh4K5cadQxQjN+aJn
GPBWnxWTVKE2WpS2kU+sX3QQz1bHBdO+IqLrYsfjQryEZXpfxg9pjCvWWz3EWxpACUGtgbtvnD0j
lTx4O0+PWksugdZrap6uZVajCsc4yO4yhex1/J/R6G1ZSe1aRDbaXJwlLk6A2r5N0za0tKS4lWpe
cpCq/vlCx9KYkqiqdIEuElpFM6AjSdJpcyCNYodjq99g3mMnO5GrJXaR7MJXjlva8hEESWRguKio
I2r0PbmKifpWz5Gzw4zECHKk/lTbIGyoLOG78KwDxR75ISClQ133utjL6VC6LaaOBjeioOTLQmTE
jZSaQOtM4A17d0CFT2kcxGLwT26zp3F75qK7rrHi+/9H2pc1x40rzf4iRnBfXrk1e9VmWZJfGGN5
xH3f+etvQnOPRUE4jTn+XiYcMRGqBlgoFKqyMte/0uPCHdpkRikN6TsYrvBEB4r387qNZJRHY4nS
g2mQ98khvtFru3mtEjsNACdy9XueBjJrp7cWqbiY4t3aFi3IzwQMUNSSHUJYd+ahpDhG3vd98zlr
EfOuVqXOwTwdzXzfJKdQ55AMsSLEZh00NBEJqZKVZIC+HBwwYOH9uHDSDWbs25ogr8vNKoD7y8vK
1IT94Bi26KjQE+mPw4sSnlpP9gmNtxjZoPuDBrg2cFzzv3gGUl7U5y3MSlIRMEshMbP2hhWMPsS0
8PwnQtKibxwi8F9HLg9lxkwMNNLE///2qBNYmaky14Splsz2QvmnwMgLmm+7zp1caMydqhteSZYZ
grcmKeePgW+EZLCAWbzkr2luduoQZEWwGn6W/DRiSFkf9OGtwEQbdG+uH3zu7lKnQB6VtarWEjLC
dyTIlX4FqNsi2b1H0pF/of7GiqmahAqcoYhI+Wmd81BNh0FN+xRwyPa0eMZxDkh1ZQQvTQrxXd4L
hvx+OoSDKxUldVmWMbRJ3TddFCpI0IsKOPZ/lHe1HSaXdrwSxNcyHwlbwFqL7/UwmfqCA/oF9ZzI
S6CuhtOUtTsIfi4fpRhsKuJPzjf7WgaAMQsYHxOjt0TB+PNxBK4bPAvTVELwsLxVgjFQds030qLl
nQVWbrU1RJ17qRVmPdGs4tBL3ytQIEqQdSzXszk1nFcG8ysBWo1aItpUkkJ5oSgviViSFf1z0RIG
YMnjUwOw1/PbDM01MlfrrK+WjkytUBypvSNTMPkAnI71ev0TsdxBFyURPQkiw0Q7eTPIgBzlBaiA
y5tc9KUl9KxYtxvtBuV297qtdyQW7eJo2UsYxJJ00XhvcW6is7yM9SyZFZRlH/9JuHN3/mncE1XR
U3wxoTk4HXtA4XikqMzYgVxYREFCVwyMuX/2w7YTOsiOTOG+OwwQzJCCwlEuBmoRItKFyOXxRzDD
5NYeFZnFTFVGvaiTQzK5xWXagYD7qHm9Z7R2aKvcIhijYaGKW3vUoVa7dZlkWZmCZZeeYiMoT/pu
+l7egu4BDUHDS/b95AoFOOfWf+GszItoa546FEMyQr1VSCowk8ynNbZVywEf7F3/no9JUCpXbYi7
cbyJlbBsjNKem6l9HYcGMaqC/km7bdTItpKOc+2wrOBhD+1ggE1w4qlKWTLHhRwSai1BfS2Et3C+
mDOvw87cv60RKkxGYFfRm7gW9srDcphQu6j95E65V87p9+hWgSLUYHCWxSyWbE1SAbMqB6FSO9RN
u9AbMZGegBkWdQXxRZVs3ZYaR4BqR8LVPmOlgNA8sfAyQAP+C1goWvVe1ARk72PkrhhKV9LvnBjD
CtCWjghDio9gl6SO+jJ1SRwLNSkiAMLtyhdxdPWd5udu5ejf6tzV3gFKi7++D9txrDNyBshbAJ6J
PhDSBvp1Ilb5aqhlmBLo3GnYRQCfAF8bQyxHciq8Us2Kk3QyNhQtQqyTtOwIWc3nyDbOxZJ1U53v
yzH2zbC87TrlnrMoEj2osC1J6MuJ4PMF0pYWkQEs1kykYk0PGMMc3erSn/ITxlrNA4FyaucksefW
n2QAzER7CrgUKKxoCpA0iJpQsQa0hkaYrd2sRbOeppDhXX3NlwJ1P/gT8GX/RoaXcfPCGGHGlwwZ
RFjkC2/uqDy3lCq0ouwwxvfhbSqcKrQ7ewzlczaVfJgvm7qxQz7sxo4SFQpILN+VCyaPMFqPge6q
NnQS/MjnYXAZUQykJ+gGQfwEJNM0Zk43FLBthWG8XyBbs57i/l5bOIkR2wTkBDB4gKIADYAqlzrW
Bj1LDoss2mG+V/rbefyfNeYUEJFAzV0xRRBlowb0edOKyWrUyirSg1W1j6uc3WWrZa8Tj/6BlS98
skN9nLhuosE05nRPqBSJDgmQJxjyRCkyDuqdNtk8bjlG7xgrkyxMwuMxh3ly6p4xFykuREPI8JYz
3tGbwIjsFp9MBPNeAKzYj1OMw6zA/zCIQoXIsaviNVH7DISKkg+FHFcxbMjvEnsKopT8BPbu1J5f
OB7PClVbs1RSlMRRLA8jcnQhttNvpECfHVTBRqtrqjCwVPnLT0AtHq9bZVwHn9ZKZUZVpY+jPqKK
9y65fmN4xR5yStw9ZUWN7dqoDGip0xw4sxZK4d39KjuYDXRS7aWvOFMI17fwy5zSnKTRWoM79TAb
qz1P57DjwCTYnv/bNyyRSkXi1IiXTh2hhHbTfCez6YSWqXvG3BDALtORi+ZlhcGPjfsSNlKt0NdZ
nlO0+8UDYUcmr3pxAA30v2JKJT+fjrpbc1QAsQq5yYoIUsOEQ49o9S031R6W3IhLqcj7VlQMEWel
XTotLA6hdUmkE9BE1z2b9ZrauLYlkoi8uUGqelFH2ejTQ5Hbwo002mSwf1HtEWWK1TEWWzgojd3e
EQ3b66ZZCcF2F6kAAillJRYkyOCI1Ws/ePm8q4VH04pt6KM7ci05182xd9KC4pmJN778nj5vFjor
QxSVHVRZqwmO0SIJ+d+hlORiQdqGVAaTUWAm/7yXTdmasQV1hff5CtLtqpzxGO2IalF95j0PWVfl
1hgVk9JGAw4kL8FcNz9l3U1nBlXF+ULsc4wAD+lzdF3Rhf+8oDVHUaZt1OywHFoCgwZrx6N1GZ2h
BTdNe5fd8IAYzAi4MUj5RBVlsVqrE5SY8r8Ty9OMb7l8sKbguit8RUGTDwW6GBkdBx2JAHWqkmwp
9FRBfOpKJb+LWtl4amTMM9Z60nphVq3e3HTzWdemxQ6BCihsQW65AEGWR5JGHiCjaG6j9/t5d5tZ
i8HfDeG89WFx/mnUmyXe2SR/i4+tE93wmqOMOg0W/WGRWrdaFnFSE8H3sP2V5mfokXhyaGvQxS5z
brmE9S2B3wAlGk4bystUMhKVhgbRhpIwLkf3ZJSkfKgcXAQHMkUFgR67dvhibKw9RbVQlLGf78W1
z3uqRI0JRHUCYrSq3FlJsVcKHrcRqz3wrrPyHxvUd0vyOC9TQ8OpiJ3pu+KS0RFxcvR94xIhmQKH
ff1euUDxc5If1o5uF0d9vqifi1VaMwiwZaldG1UgNPWvpDP2S8rD9rCiC4rICGYq3tdfqBVzIyrL
Xo7RlxO/ieZzlqWOkrmcY8j8WHjC6yA9AmCFxqnEumXMcw4gW/uq3aS/UK/wzD1EanKnS2zdb8/C
iUtjw0oVQLEkiyA8QuZKP3VBypNEY2b9g+8QvdKdg2Q3Hpp97k0Br/3L3MWNMcpTitpMMkkokWlJ
vwpxr62qremce411prcLopyiX2dNGq0UrCed4fRzh2rIc7mA3+E48HhgecuhroNGKPJoFkUMPKSl
3RvSbRT9nEH2dt0tmF6x2TTqDsjDFb2ApSr2UfNdL2cnTnnjq+x1ABktArUJFAW1jkWvszIn/b1V
X2wJRxgoA1Pyri+DVY9DUxuAQqC8cIPSgxWdiWcKSCGJqqB8KF+0ygbnYNC40WhbMRTKiGJNL3Aq
AswQsTFKLQ00+r3YpsW8lyzIWqnB3F2E/h7k8NcXx9zBjRnqGw3iMqg9YC97Y701JGduQJ8ccmhy
mTbQH1dQ5CfDPNThATtKndYzkFhjs7eEYyf4Bo/4lGeCOjtVkdTGUpjpQR4H2wjdNQT2mZcWMj/J
Zh3UJ4mESW0wBQMUa2U3EVLCyiuwFpknAcascKEz8XvDqI8yKa0y6bkUH5LFvC3XCUh7Pd6tlXlI
B7Oxw1iZ7LRKTmXZDrZmab4JJKXVmhzfYD4pkFehW0dgdLpI/Q5BmTqUxFDpCx/Nu/hlupRusYvO
YSD8SP8yEdjFQACs4/66S7KeE0R8CL4C1twvbaFMVEst7iGWp2hrANpSvwV+c6hTN7d+WfNgF3LE
o7ph3iXAYRGRW3BB0SCO0RxzvdSw4dOBjELmvuDlRwwnojtiuVziBZYfAZUAujfgVsCxT23rIhlR
LlVWephvkkuHTY08DObWR8tw8otwIOMcCqRQFs6+su6XrVnqUaMjxzDmAgR3unpMW69Z96t5l4Oq
KBI4NxkzYm5NUU+auRCmMMoB3ROhk0MQSIUDNE6Bvh4BAy1BFwAOdN1rmGWsrU2q5iKn9ZrKiUEm
/Yfczr4TTEB/FH+tdxA9gVaCHkzH6g8i28YmXabrl1E3Gj0Bhi4B5U18V3atE3OfFyQ+0lUKwKYB
wQbWAkBWamWh1beVLiG7Uu/qffhGsE31MTnhXv2lOZk//9lWfhik8Z4R+NfKNoZBjEEAqoKiZ+FV
u/CUnPSbmkwSjjs+foWVLWxWSQ/DNTNYmYoIwUYzHjH93xcPHAfhGSBBYFM3KBJ5nnpVTA9Za2d/
EXqV1FVvlQva26f0HqPWDg/DwbQIYADYK9FM1+kpwrxfuzwC9fJhtRZbKewMQLTri2Lde+BN/22B
WlONyq1phjNeSc1zITqD/EvmHWaeCer2nmtrUZeuQ/F78Xpwmom3i767voqvItV4xmOeGAyYKOOj
akAtAwE+EqAAqwfij/W1jBEyJHufQuOh88PRqd+yBJB3CZ3PyO9502asaKzjXKHILhr4AVQ01uIx
G1ZVx1N6zY3DUA/VsdSq1tam+BL1Ig+TxjSHopUl4rmEcgxlTp2Xah1TE6UlTZttLWliO4zqINIx
0ifykkjmDY7KPogYyIX6pUNiLY0lx9JYYoBg8JrLdJZACjZiLKz10guKuHJQP3JH0VgeA5opCSME
aGGg6PT5oMXrEmXT2GUA5mIOudzPgGVKYBvE8OB5Nh3lLXIKn4dF4xkl/39zujEiVi6ihNGtpj6m
Y+OtMxJZ2eU4KnFEOhRvl0Z9vRyEm4Uht6C/lwpXq92oKKCf19u96L+z7heeaEKs9Rg25/lPUnVI
0OIegLPiR1D3tzmOaxi3YNZQhcnOYgViQ42TD7ygxayKbO1QlzdQ8PmidU28r97Kb4qrBPOT/qt7
GZ5JTQRkCh7G2B+FbzwGbVZ6YmBYB5q3mA/BaM3nDzgJZlxWfa3s9fVl6gcbPCL2XF+6RbPFiZPw
sZyFnAcwQRP/pKH+pdGHmt4N2V5Q9VdIhwRVKPyMFh4pCwuIg+mFDztU+2Rt0x4tSpQNUsmdWnt5
I7Xk1Le88WCBsHV8KgGBK0Yb+QmKaDzuVtb1s7VORdUwrYy1hsDvoQdQOMb9I/C6vMz4gvYrhvow
z4OJHspXVK2Ra3VscdAdcAPdSycN/ECxq7sjfAXdwxfZBjSSd10wF4bpYMAwcRy+zCmpqwBh4Uzs
9sYDiG6+A8F1BAehl4O+9TkO+vNw5HXMmQV0kIYTLUZcUyAW++ydOONiN9YDDt+uuBTeesycbMIk
luSgfu5YLzOv6cx00Y1B6uNJ+QzxnDpGIqT+vWJYMroXJk4VktllhmY3Xqg4dAQA+nlRnVypURpN
mPdSqtku5hQrKvNHNeqSwFrqGnMNzXypI7O241VOoT0GLCBm0RdOWGWsFWOUuoYZVdAGYKju8++Q
FkE12ynJD1oH2eb4ly7/vfDmYBg+804QBCQt5sFwE3y2YeqV0tZNqu3zrEBT6oc5PF2/G9gGUEoh
gwBgl6eOwtLUa9mtVYQSBKQ85p0Y/nXdAOtVhSV8WKDeAaDHFyNLMwgPQX0i2isN+lL90XqHE6XH
dsej/mLkKnB44PBBi4LzTfOiFH00DgmpQ+AyANTbbjHoOr8OvGjMrHeA91wFUAuQoi+oUwC5rXHE
3XoA4+uePBezXQRmIHLbJD63x8x6TkHRAKMxEBuCUiV1hwtJnKoy4eYBFMy4sWz0wnbQagiD/H2u
ElBo3iwUw78J3AZDlfALwnv32feEDJSzWTWX+3iYd2UquOMc7Zcm48VF4mJ0doI9RMME/UQQDlA+
DjH6qJRyxIySaLMZr0RKeQxWMOmCswEqWL74rUN7G/f3rgo4zsncVRPTP8iidXKJf15jXaVqJNcz
plJ3vav4oM53k7MBZmnZz/Hi/5OXN6kloioFaN2XEey+l5RSq0vIGquvoaLZELG0gWS3r6+KcQAI
yvO3FcpVklbotWaZsr2cN1AujoRzCmYYp+21YNDzx+vGWMcA3QzwdBNSJ1T/qD7brPVN2gx1jK7z
iNNdeN2j4CSOAh5G+anjlC5Y4Qqc53BKVPYAX6e+FwjpimpBoo77hXQazmLGybGYBvBhgM8CWRQG
tD47hFCMSRUrXQMymMnYA1ta40kVGnecTWP4HdFNwNALdk3+EjvMNbMwv6Bj/upcIBMgpabehogN
LiqPzGXwhJQYZwxT/yph7CGE6jTOGL7WrFO5JvtZyA6xOf0M1/GOSMCp5bwb5iIQqo6nJclKs1A2
R4gE2Remi+m9TMUK/PA5vB2Kvm78kp4GT3Y6uzvr+/JtflNywua30/bX95YRtj5ZpW60VIyNUhig
krbkMZz/VKEToeqc4WKWm2AaHIQbmDsHBo1KrEwUfWZdBhymmn+Y412mctyQuYjN36f83FLTNgwX
CFLV/a7Jd7V0MHhxl+USGqgX0SInFIQWdS9PjTR2GGSLDk2md/fJaGVO2RcQQCuql6XFFVNb2quh
tbfXPw8jOCFx+4/ZL+ivyDSrdNUbvHgLt5S8wnRl82bRfly3wvw+6CFIEujYTKAbPh/jyNAWWUvM
Yq9CusMcLFtL3esWmF9oY4EKspEsV+bQgU1jqVI7LE+5/G3iMinwjFDRaMqqTNEGKyE8tzfLW3PJ
jsrTGKjfCtRR1+/6aKO8yul/MhM2bbMy6gCZwAkPIsRdDtJg924EJa8g95PHEXVwZXGy255gR7n5
DXOp4OZDyYdcxTR9ZNeIVm6KSYlBNcWfv0GgNSiezQcTA6kQjXSnu3zHqxkwnQQJIgqRwFIgSH12
El1cwqRWQPddF37d3cbW9+suwjxhH3+fRqBUAC8l6iSHeylH7ci46KNpV41my+rNbB6bP4pJG3NU
TMonKVmQZ1f7UO28GRDR2nKuL4h51+O9Q9SjwbqCF8nnHRPXYbGswUQaeDd4+mHYhW7+BBj7qXfq
HbciR4IclRgCLPRhjTpi61iYWpO2Fl4OhL1BsqO7zFFt0owpd3+AZwMHBiTM8ZzDdBXdrpABLmhD
rbJQUL1rR0dZflalf3373ouy9II2NugORbJm/VI3zbIHRDCyXEUIR/1iiKMcnupqUcW7BNP6od+1
Uqg4YY0CRQ5qE8UxK0MNwTs+Zz/EWscg0trnyV1pyWCgWdsytGyr79DpbMTqxmy6pvMVI1nSk1jL
wKLq1oJZQnOQXqqi1VNvANeRN7faanmLrDct5/5lxo/tKik/LCEXVhdZ2EM9VMbA1quKiV5QfQTx
d3FwMAKooBTHo2llHeWtTeq+lDNNw92Vxvsifo5VX+4frn86VnTa/n2Sz23qtFGahVW8gNAr0yEi
AvL02nRa8fm6Eebx2lohq9xYiYfUEhuiP1CesovhIztzhfPkamTymv+iJMfnmjdShxnJ/BLpFegW
UpQv3lpAng6kRBTtRjC/BURYi8xxZDe8C4b5rdBBRnaNeP+FHqhIqryaG2vYk7qJpgu2MLjXN5L5
tfBIQFwHwgZiFZ/3UWvTrq4mtKoX1IRwNv42I+OnXHDxqcwd3NihbspEy8Is6rUEOPPkL7ADv6lO
4gle54uv6YU04sdd7PFwyzyj1K2VDdokjUkIaOEQu8tyEJXUNvX75U/exvhAv3eRfjOI2RSmoSFE
+/FZPeS3pAcjOI2b/mUc4JE73rrYbvFhjgobmSXGgyKgH1Gbi61jXimL7f+TWxhUkAAD8FKvCoCT
piraACrZcvGycvGZHOczqFAxId3ALICUYIpCsVE9WTBwpnIzQ/JXvhzezcehQkVRtqUZRw1u+VJI
dkgUhdkt1CVWz9mS5tGut4wkd8Bgpl4g7xk9r2ChPRJd0dzOE0upXUuQlpdyTLhay6xbe+s2VFgp
tVnJ4nGJDsZDfEuGL5Dhw3e+iz65tmUuHJa3E+S8bIJmU3RhH63AbCsPaFa0+9iR7NjPn8BvSuYv
spvQu+5G5IB92Xr0stAnNMFyRjP4zOk4ANw0jMCmBnKPR8ztEMluKr3k7Xc8gm0tjJ3/m0XqYyem
VapjhZe72q4SGFSt0u7EZd0V1vQwV7pir1mn2Z2szW6IaRhOgY61XgOMPGjhYbTrS62iG6VxVReM
FdRokkCPVt9LkmJPYutljZuVoxcnnCoP6whhUMLALBmEeFA9/vxJl3SQ0nCOhn2Rakc5afBKtA65
8Hp9V8ktQH/Hbf2eDgdSlpTTKi/7pTK+S30EXua6djCc5ERt7Ced8nbdHitwb+0RR944ql7qRtWD
4P1Qqc9J8dBEhiOvt9Y0csIcq+sDzkooKoDrUUKBgjJkWOtqJIMl7Ju3el/7xaPpzjVYXMBaj5om
+Ix4uH5m4rK1SDmo1dWTpk5NjFZINuP9UTcY3SlKOy/LE8pRd4PQ3sV6A8qMHCzvrRnVrqE3UO/L
wD90fZeZ6ef2t1DxJ5rLIupV4P4lydbsCcUfzPGPwVA68+JYd++T6EHDm0VnHZKtVcplZ0sAq8u0
RgfSCgCEKwAJ8A60zpyzyDoZ+KZ4pqDnjIYNffk3Yt3mKfiqIvHFTMHdhPLGlEocD2IuBqPKmFMG
fNh677VvPFXrwfBWDUDtEpXO3B+DyUdOzV0M60BYGzNU+mQAuVy17TruMc9mm/NfM8Trw9TJVc5y
2O65MUTtmhLXipa2YMrvvOieQKhA5/lNuRN24M24UTgFLuYngmYl6p5oLaPe+vmYA8orzFoXd3uM
aYHu5O9Je214nDSs0IXi428bVOgqS7TUEvB7QpkWmqb3Yo/xRs2VUVsYdeWPDtTGGBVOBEvIszCB
lqp8l36THd1JDvpe+YG+NSHnr3fCiccVxv5gG5NUPMFse19Kaoor9iAfZE8KTHe9kw6EJM9yeV1y
8sfoe2C7mVTASHJj7UNLTvZNGsRGDIrh4s+2ENRHaBais0BTzOuKAE77SI3Rh1f8BIPKP0IXgybP
1t2C1x1KvKPPG8Zmr+rDJLUqIxqMSU81kLCOx1jxTPPxepxlFbdAgvF7SVTAG4xG0AdrTA5mPIOz
+MdcBkVR2eG4s4CSjVqdc4jZx+rDHjkS25iEI9V2aglKd3lGHa2rhuEGRyB6ssw247Gg8YxRkUkU
9FoT5jQ/tHA48SLqP/vav75//8XHPxZEBSUpVuepLvUFgp6jS45VCoHb/l2dmD/azezFbD7Xly7d
kOclBlCxfb2zOKQNLwUxTIJKISgNt7xUYP3rAi5qnES7r4fr9yrpRolaLRioiTOcZIgDLpc1iHaz
I/qEFEz4xtlREoiu2aKiopRkRiqhdLYXjtF3gv5dg+Rc4vKKbkmj6Y/u4o8TQDPlS001LjpKuwdR
r095qdZBOAuAN0yqFnBWxttFKh7qYAhXVxHkifG+3VeHMegg+woUtctH/7Kzx82yqMAxSpNcdMKc
E2rI7EJeU8VuBN06XpPvTA7VT14A5pqkYkkRa0vS1CL4yACkNd8GDDT2dooqgB39+jdfjoXcReXp
wyupYFIIuLjTyYwO1kO4G2/DQ+6GbujjSpOQIxsHMrYfOg1YtXg9B2bOs7FMRZY1mxe1mZQJIq0o
C4wvNTC7S4lzaKoux2kYN4AOhBueHOAhJu+ozxFzCPVa1CZoLWH6RJHsLn+n5Eh90zURbgbgx0X3
j04FhPAg6IaZMzwXaZ6dCtOcUrWAl0MxAn08N/VNxpPBY2Q/OqjXyLC7pII8lToNc7IumRJFyWEU
KgfdUWU+iRoEKhrPTJ//ZBM3tqjTYCZFJylLsUJQRLNV5CLNjw6zTC/Trfw83rcQXnoUOL1fVqz+
tD76OBRpHY9Kau4F0IzvVAfqli/6rQVg6T1RnGz8/hGifBedR+fDdBhkjfhqBPdvUKdC7oSxz7Ua
ExpL4mlW6Mgjp7dIvJuK0FjZhwXK+y0898KkX8V9JpxE0El1B1n43g/fJRFjBgnvhmXcB5+sUTds
Nuhrr8g1ROzxjGkf8N1IXIGoVPgMEcGdWdg8ohZG3oBWOsBZID3Ee8Ogvhw69qnerRpU4suXUPK7
bLT15Nt1l2SRB8OIgdY5oUpGJ/3zuW5KYymzelj36V7y01frGVAwx7oXSwe9iR5BkyiCD6LdPIVA
zD/mZ268Zi/z4xdQBxDaH9Zqdj3EUCM3T2ztFeg35BICOE886HarAwhjSbEv500GMKLnp6VTpxHk
DIqR15KwL+uzbB6z9KikTxqvD8NbHvUVBaGWmnrsVRSGpADFPk8dJbvR765/R1YC+Gkx9HGzAJ2a
Q3nd6+fBI4XS0J3vNDCBp57lcvmSSLT/cvQ2XkMdvWVAHzAUO+I1Jvo8Y5C8qxgSpHPu/M/SoYBm
SahTvM/O4j/UDlbZUllxLEMkfCntsQGztfa/0zCDthr4RKi4QVDwHcO+eQ7oyhgNvQpkczE3b6ah
enIrcTA+rErS1gZNm1jP8qSmEKcDo2F5Cg/DGS0D8UV8mJ4hrOPEmW3V3DFSVi4Eo4BNoQCKf9BD
RSEqV1OjhzMgH70b7pQAE7t2dFJ2s4diNlc8iOXrsIIZJhR28TSlTpS2rEYXxwXQUhjT089rddQy
HhCMda9sbVDe0MVZoUhzhDtUqG6jdnpao4HzwmZUrMhm/V4GdZayfM4boYpB39DKwIRnRh400gIR
zWoJIT8zWDeiUST+rMYx4OBNyTHPute25qnDFa1yG44m3nK1/momzwlAMwYqCdUCMukXq/mDufFP
q6UutjJX1sUsjGWf1zXKf4u9FpmbG5xCFgtovzVDz5so0ai0mWbkh1y9L8aTkDwKMmZUtXt9vGSV
X6W+EPlSdX89LjI/JfgXNAvi7gAsUtebpUh5sjYTyk3FMdJdMX/Q85/6+DRMsW20vsF9iBOAKh0Z
Ye+3Qeo2CwUpakQVEHh1905ieCZ8yGQgg/dgZAcUVATJCDXgsnRHNe/qNBPXTtjLu+Kv8ECA8Mlu
vpv8+J4U0nKHSzfCPN4bi1QxckwhqyVNZB7jeQZXPRrUhEK0D4zHEVjne8Lpbu1Fzhdkx7CNVerl
0emhEdeJse7lH41HWhDVY/0U+mSdmKM+8gAFrCFqwP1l7KiBrgf0az9nRItaRtArWSEuEzvxt3BX
+sIlMzwRtIoYoRYD/SJfFi67CnuZG7PUqdcjQx2MGAwRwlzeyw1IfOvKQW7tRMV6ThM8Y6U3a+js
RJW+CU3ryvF8lLWMW6BlXe3b5VPhQJOqZtVQXTzk0CmLne4RqCw7txeXSEfwOGWYwfxj0XRQMFcr
H/o6Wvaq0TniGIDO0r4eAFiv8+3nNCmnTco5sjBERHgNZnd1Sx+jfGDKRwPHmdzGjx4qD8Ql6jk+
tz5vecysbLOZ9P2LSm0RhdkiICubn01oZoauBrQUat0FZEh4oAd2jN1sJxXtqmqAqtUSFYcOFxOY
A2MfBKoDrBFEHc8a79tRkU5a6tCUGiE6mP2pGh9q4Y8O/mY1VDahVnKUlwquYQAQXcklKW14knaQ
iH1XN0ieOJ7CvCs29qjMQrBmBNkGH6vtd7M/u8kRFE5u7pJiarZrPeXcvjUQkge5787a82Y/eQGA
JtwTeqlOhAEfT4qgb0rodbrSEf4eXiHn4JQgdBISj7NisqIvl9VmxVTMscZQX/oW5JmVNz+LjuzA
ZTIHtC7Li/xAqE97pzDt4djVHMts34FCM5TJoCBIJ8NR1S1gFC7ABNn9Bf6WGuNi15f2rpzydWkf
FqhjLxB+5CQFS/lyB8lYUN8pPiGNIBSG2U6GgNwDqX4Q5DMZPM3c4QiQ0PXfwMzj8F75zyLlzxeJ
WWp5GVdor8rgxLhry+LFFIfbPkseLUEBbw7owM+yoPwBIRQC3odZKggIsziKcYRpjHl+iqtXHZx4
vEHz/xLXPmxQZ3/JDWkaYk0AKlO4ITr2ltd6ybfQJnoyvPcfs4S1XREVCDJtAgneghUpdnky3NYl
YGHCitq56l7Z/aMmywtv7Pxqs49UOOjHeDYm01r3HYqqLdKdFaNkxW5J7TLIsyAO5GAIlF/Xfea/
ZB+gDACRIkTSdepIxuYi91qbYGDZNe/eIUjDTvCUSxiAAEJydB8iW/s/aO/BZT6MUnd+Zkpx0xIx
iARkmL2V3VZ5y3lik2/09Tz+NkFnq0Bw5mNjGuBzwlRIv4CqLHwYNd4jg/j2FysY5UJCLJNxKGoh
xQAq7q4FlVdmr75+AFxlV3uDu4Dh81+1N5hH/MMeLcie630j57257jNoUp9MuGXsjrVneH8b5+i2
vESOGiRu/mh8+99BTTqKdf9ZKE2rgqqnuoblAPmOHI4SJU6aYTSlebjujcyPtrFCRTCrHjD81GV4
COeH3srPUbSrmpLjGeyLb2OFClhxqOuDIUFFdHK6N/WO7KKe2uJN79V22dntjje/xj7aG4t0+BKh
SZUoOtEDJLTbqMedo7N0mXzSS2zPfOk89kbqmACEWDRmUqiNRIujtyINBaYQ/CZNu7iV1Z9nfeT5
P/NeNaC1BbEtkPTRIsMZpEuFrlrbfQ+uEwkTgG9E78QEi35buKqP6RduGshc2sYkdeTqHkpsGLiN
D7O5W+LEyWGx5F3nnHXR56wec+iwK11+UBCJB/kJr7Prns52iY9l0AdKj8xRGWcIrst39Sm9Jd1s
wRMfUA4hjUrSX+Y+bHmLopxCNvJYMEUxBpAou5C31gpxT2AFnfgCASW73lU/ry+S9akwJwphQgmg
SsCxPyckaq/FNeY6wz0hwwhnJ6xqu+id60aYx3lrhTrOQxvLZp4OREB89ZOgO/dP6PgmzuoQ2Ffc
2BLH61lZ7NYgdZon3SoKszNxtajPmuwu2c9ufuAi2Mmzn75atlbI5m5qxKaaGXM7wUpYZ7YmvErW
HbgHncgKDMPjbCH5ENdsUamHKadGnU+IT/Ld6hv+GoCk/73Annr/okfPusS2K6MKHn056ZNeWsA4
PoRn4UEjM3MZROaHF+OHBFLF81JhthY8BKjtRxyXZOZ2W+NUvqNBbL4toMOBmtJ0F57jW2BJ7CSz
9dvGtX5UI2DX1U3k87I71tnbmqWilgwCwlZOFWEvQEUXs8OyyHlNcs4ane+MOUgy1xQdkkI6jJ3p
JetRL3iVYqbnA7oJvkYomUDd9rNPhuhHmnoZ4kAj6UgWxccwGhnn+iZrrcvxSeaCNrYon5zFGdxL
KXzSgAzC5BEcHRJwf3CVt8uF+CVviPMdx/blFGwsUn6J5KMtIz0heQFo3SAh2Y6A3zbO/CR4jQv1
EdWdQZBRep07eynecOVOul0feL+DRQalg0vi9y5TLtoWi7nqA+ijo+85mqSiN+2gQ4/Siv4wevVl
9ggDYe7wGqPEBa8tn3LReukTMY374h0ErAQ9oEdxkP0Jadh2dXQJLp0zsS/kbtl3BUgQCH4265xC
6jgXLMd96DJcLoxiL1UrNFzkA2Rk7BwysT0vk2Se6o8vRZfb8AWVQevAfwmtKTf/NezmpxH3jnAo
bpFQ2n9E2Php86i7Tk6HQi3WJT9Mw30xX2Ze+4J56WwWRF1taM0k+ZKNGPptFmcpLk1recW4U4BZ
1Erv+glnbh5YKsBEIAItK1JunvRiJcTGAv2z2TNBqqByIiKzOqlsDFAODQh/Kcxthc4d0HtE30m4
JxxggE37XNQL8wb9sEWzkpbNCkYlYQ2BhyTqcaT000Nv0MK0b+LzQNqcnXtf+CY1WOUpbyJrWvaC
CIyNIu+b0bi//nGYx+f/kfZly43ryLZfxAgO4PRKUqQoyfJUtst+YdTIeZ759XfB+9wyBbOF7toV
J7ofTrRTADMTicTKtVbroetdmRj7IBvTCegTKUYtX0Z2RQ4GDwyyXbqtrDDurJOyi5UUVsx9cB8c
pL0AsfnwpHqUR6R/4cHXNttIK494L8pXq2qVVpjnAbQH7U5y0WZ1h2MCYXGELFV5Wjrn+iZuZ/LV
+ugur+wNca3XpTIbPoRZ+saqfNON30xIcvuyL3kjtC8LSC/hv8Q9r+DY3lsq0AEZenoJZLw/NBSz
CAcUBN2PAU/x7XsDy/zWQJu7dAWHGwH0W306Pj7ssXm9w0ukUERoTUi3OYiA0Wp1xtfaGXb9iaJp
ePY2YwA8OpDEk8Dgz0Io2rQZg0qI0XkxbDMzrVjisYZu7+CHCbZp3MvD0BfDBPn5J/FA52IiKHmq
N+UJQoJO7HK9c2sHQeVkAhMIKiJMFl16Sx8VVT5mQ/7+ciRASwgD2x6I6O1kD7nsHfdBl2ePaVl3
wrhokNrL/XJXncSdshds6BHji1GhqZirxrS5n+v1MTlFUuugN/uCgnjifXlfPjU6dK3aE+YebfNu
eOXSam4lsbVBJr1UTWdWkH9afLV6HcxjFd3PussJcd4mUj9dhXjRkknK42Hxhx8dlZvELFBldRVe
+9IvpSPvNXDSFLy8wjPK5JUCFLZpAioLP/9dYC+zR8HWTuSWCjLSvMmrSHn7yJTiXWOIVdbhIIXy
E9RFBC/takcNM06PcTM9r78XU4CHXRvkKhWvIN5wIjYli2md8C7ai/vgzAs33qKY8mNoptasRoJ2
e2qAKqYbHusk2s8iDz/EdXsmEUeCUgSTpoATxrQCT7OzylFQiEiH8E61ocz7qvB4LHkbyc5LNJHe
SQ2Y2SE9FXjQWDt2Bw2yxxSCxQeFv+clNvOvPhs7JdEIUp0JAmbGs6/JqX6mN5bMMe7am3CX2st5
sU2PPtTUvrFvuDwr7y32a9aZrJKqYQ1mPsSClrb13RKM+IIp2FfuY6UaAjsDTfz8jXR19BiYquoI
SLOnRcIGHZZ0jlSrw9tSbZnqkHxP0PULoZxZ6seRtFrhxOUAsYVxCtvXuZAVKyoHw2uiVtwZAKjH
thBG0q6ctR9t3FeuUjfxZLWF2btCMQ6gwBj7CuFPwk6xlIzkslXLev9DDBryomVxfCdEsoJWny4K
oaVWsVruFB28jBaardnv0hjEyTK6eVJ3zTTmEu4wszh8jUKjLnahFPToXxtBWlhjVWXfRDUF2Uoa
V8l+mVpRc3tFGRY3KxbhltT1kIAl31z2ZKwIcaCz1kKiThZMFD9NZ5wnME7xbkdb3YK1XzDpVwUS
XAJnC6q7wkp84VawJCu4q0cbdH70OVQ9wPt91a9NXn7cusaADBvqxug6YmqdSSSxAFa3dkFSNmU7
8eddZGe3ON526k71onODB6EdxrMf273ASWFbVcnaMJNUqrAbNCIKs2+GjqGMVksyi3Pg8Eww6USR
ekVUNShJKI+dkz7QxvG013zyiHsntPKKJ14lydlMtrCb0jhECQsiKE1Kf8fKcIpF6TRVgEnXIPsT
xR1ngVuJGeyPIKV/Z2xXmI8356B8E0wp2Bc/xPvuVB8oNjsQndKDprmDwROqDiYM9nWzW866tsp8
uSBDMmgaqHFXXeCBfncPFV8rHpu7ZeCOuPNsMZ+wUBMJwNyqxMV0+Wp4KC2d9iZ9CvbNb8lufaqB
Fjzw2jucbSVMdTlLQy2ZVVf4Rh5j1it5JVUkWkvCk87YREKoYDjG0A6kVj4JcC+CFrejXo5oijS+
vhfOrVXc6fvwXgCvF2jYcNt3M9Aco0HSv8jn4EEMeTGy5bIa1AWApkMx/UnOpkxqknTFkB1o3S7t
uyNOQWAHI2cJLeE5jK3clzGNW2NOa9hf96Mt02AYA5soSAlFwspjtXEmLlKlFIdeulmKm2j+EWhP
i3QDDlJOoGx90LUlpiqrqmLIJylE6IM0vtw3wp1AHq8vhmeCCcW4FkQDdBa5H0tQYDIQEIp2N2aJ
++/MsLE3gqm3wF3L1+rv/XDKdHBLRCEnwHlrYYIOmI4+HaLY9OWY2FXrxSlqS4hTXl8K/alsNfLx
UUCpf3kdiJcxBO12avqtktsBZugDzYRYaugMki91t23+F1tnSqaugTVUxn8yX2heQMaad4D/Qne+
mE+ZeRZ4Hr35ZLK2wXyeaCnbsYx7UIVb6MOjj1Z64S/poX8dXfVQuzP6nGNjx9+v7+TGOYd3a6xI
B5OKjiPtcicDbayHzhgVfxzV6tgvFG8AOnjOuBr9K8z3urDC7F9Wy5rZjpXuV/GbUIjWpC5WLmm2
IXUcz+BZYnYxHoHtSUD46SfJCeqsAxhER+2W3j2u79t7q/HakhhHz/Q5G+O+VvziNPg1GpHNXvek
XXrLKwy2bjZg8sAYo6mhUQBUOPuJtEkZFTQ9k5OGa0Z9Q5XKlBsKdIOIF1Uw5yyNVoyflrYyKF8a
TOWlGYVOA4fPY+JrgLfSG0bgJs8UcRr/zaPdxfroz1nd7RsJz2DyFBt+2rhx+U0aOTM6Gynp4u/T
EFj9fdPMxBp6FcQ3O3sC4Qz4mMKZhwrcugxeWKG/YmVFG+MmVEIZgOTG7U4UokSc/kf45b+boN3S
37gwx8StWPez2oeNiOImfBgAaw2PVMtZTCy9pcN16v2EBuR4nEU7s8e9tvsbH0GRDWFiPKJJ7Hxt
m6mBOIyoj403LbIn9GQMnyJpyQ86Wchv/W/mqZU9ZnsTTSrjpkvzQyzcGeLvSOJcKbaQIrq4MsBu
KOmCUSpDAxsquRJ43nsvfgpvKvC8g6ZlX0pcDa1Nv1xZZJLilHSqEQ7omwXmDipbVpmBUlTlTNPy
jDD5sBX1WZBKjM2HUQMK4scufpEGbvOFZoRPGUMXAU/CmJ0KjZtL5ydBJBQkwTxOfxh3qpse1P6u
OC4H4jZe1N/yutJbHX803D/sMSkxnYQuAxYY9MO3LThmya48xG+5TXz1JveHb4ZL+dFVn8dhtbmZ
K7NMYuxkdSijYSj9TtsvitMRT885ypQ8E0wyVOWijgSzL315qjNnDjBMRUoJbWIN4h6cGN6ooi52
kUmMQghROtmMKn+ECF7iJ1/o613gl18j17TzUzAeRZDjRRS09DcKPhe26T6s0uUyV10jQJPWV8vb
pn7MqgfO4jZdko6HYZBKBkCPcXw9JUIK748OhLi4aroBVJsDKETcUMqt4MwTFNk8pQG2VUR6IUMI
MC4pDpNu6lFT+sZN/6y7IB6Aho55b3ogp4DsJa+vyrXH+OLUY4CwGVs4iie56T6FKgXkUu4nwLHI
0XT+gjxXx0gBZAGAP4RYI5MeC/ALtm3UoYJrvrbDC0QhOd+LZjs2heCJmvKWYahVf0dQrxwCRbcW
NSMZfO2NHAQLh9mv1EMXq/1avz9dRBiV0H3tLP3kGN6qGNeGmZXNhaHPzRjlB1MCuriBBLLfgwtu
BlB12Zl4OPwK2N4+sHnJZOsGrxMTE7Vg4MAxypbepBpjNVCCGFNE9TOkwM6QNskdSqeSAaQITVGd
vpgudvat+D06QMDth9fra99KNutfwJxAsRmJYTJBBkEj1SmIZacIW38OeY3yrbN7bYYJxUYTpbQo
JoQEmCnHsdnJPY+2dTMccA8kaAviH8TPLvOJ0kwyREaE+J2ATHVbT7Cro3wbnSk6EUq3nAvNZrmn
Qv/snX5S0TTGnhimYOAeAKsg9+NOd2uPoqaSs4pg5/f+tzAW+toaky0Rl3E/pYKJN73pVN8HCHXV
Ew7FPdSSOafC1sdam2LCIRdlKe8E6AAWyq85ekbj47rPbRZaKjpWKqiXMSLE3qVDiPsE2UKn2XY5
8LEKRrHoBJhmSYAH1C4kmfbXLW5llrVBxv3yKFVIawCjNCTE0sLZUuf9SH63za1UPF03tbl5Mojh
qdyXiK78pRdWGN4N207BNLTyS+pzawg5a6G3SjZLQojgjwHmlAGoYjEFHY/lhIi2oIL8KD4laNgK
sRWJu0V3u/jx3y2JOWcMUChMTaUB96v9nNM3bXGu//2tHERViBQopEBRgoX0zImQDHJaZoey/d73
r4J0T3hKOlsOoOHQwpQIhD5A3H/5VSJgJnQ80xWHVBItpbqrSOMIy01U9xapht319WwZQ7WBpih4
h0zwG10aM4skEsmEZCcntAG21/RdLD8uQWALAieUtrZuZYpFMuSxPitSMgDmop6D8l5W30yR83W2
HBrEGSZoatBphpLN5WoUJZ16pY5AKiYcxuBnmX+9vlub2QBU2vj+NERltq6oY61tSS5kGOgbnBno
iOVFsInVO+ZN7YNAY5d+v25x6/uAYBFSZWBZhKQdk9+aYhbqdMJFcsA0ipl9jaFXYsjfq+RI4vvr
pjYv6Wtb9LesahpNGpc+DCsJslf/iFMse+2uAHvkOfYWj74kRcfGLmzwVR5DHv331qdbG2c+HVTt
ZlFMB8NvlNbKgZjouTMBNPaZbARpIxUsJBhZgtYok+4gLd/JddaheQjon+QASnNf7UE6v4uB7eYd
TFuucmGNyX1dnwxjs2BwGBivwYFalF3fYJD3aD4NOwlItuCBN+i9EWAXFpncF1dN2A9thOF9kGNG
ez19bHgJfdOELhIAyJCd4JSXLmISTS2JDhOS8KYlXk8e+r+QuTbQ2v1jgvHCUB4hWk8w66W0h6X2
IvM8E++6p28E1YUJxtfKgMTTMLS6Hxe/GsUJJTfoT0Ez2wFG1q+b2mq8XthiEuyYJFVJYgMSZT6t
1Kd96KuH7r+Qbadb/8m7P/aNhXfog1GJTV4bfiE5Q30Y5ccUz/jRT8566N5cM8O49aKqYSWWy4Qg
mjGrLe+IJ+5ACLHrXlpXv1cO0LLGkEZSc0u97YharZDx73AiaYeR1eRQYzYk3stP6C3bVMJ3sUVH
+56kFndGj67m2mqVS39v5HiaylLEm6EH2jqwb2ZH5UAntflVM8cpWc1Is9ZKLTNz2Q/zX2nzXFcq
yOoOi3RSes5tYNNTDIz1oi7DycJqBY+RMehNMCt+H0y3pZTd9tDUEerZrfTIve4um6ZQJYH4GsIl
n6gTmyoiM5Gn7CAJEDa8axK8FlZOyRUu3Tg9cO5/2GG+U6po2RyQkrI0jLvyATypL9X36ghkAEQv
UwEtZZ6U09Z9+MIk/Umr01KvtSnrGlAaqpba2SD63CUOYNESsD3OmIBho3fQhLU6L3bKzsoOUAhy
eHcF3vbSdL36DSNI+/q6BINBqc5ObdpEO0XgTZJ5VS9ve+nvWNnRtVDTewEjuGL5bKa/WmX/79yE
yflyoKRqOZmTD3efgkOT3Qzl88KTB9zOxSsvYfP+vIixGSBFqspz8DZoXu6N39wyvpMVLk6Yt2VM
3p+qOIPf56hncPZLuDVGDh4sIcLaeUeUUJyQ3prYX3sjm/3nJgATgqTQtLy4AFrv0rfhcXkZ7+rT
7GAm5KkgFo8sZDNjoYkugqQMnQWV8T6g2Je0zkGJNyWxv0ypE+egB4jS9K5S590U8ar7LRYdLPLD
IOOGlVTVUqYCCz0fBHdyQc3tUaLI0Mpt/Uz3NvUXsLL8XfsSlnWT0LJRhLzpZQAMQoWLS69rwM33
u8Yv3PjX+LocJLux6GAg98Vgs85a2WO8JxOIIFZVKOBzUkYU9NgKK7pVH4gPdvw7aF4ce+CIH65H
4X/Y3z+rZJ0on/vCDDQDchdv0V0IiUTyGmq2eVbPize7pjf65IhB4c5S/YErsrMVMFDdNSRNh2Di
Jw0tVVA7aIROJfqLhme6xe1wDE7zLR37ACro2L7w3HdrjyF0qkMlXAJVGstsOtddGYfmTPxpvqtS
01LMc9v/vr6l79RubAGxNsJktrYbjX5IA9mfXMUNbrIvYQjAY7gT7AYp4dv4mvsBkO7FjWFLt9HN
4MWQA+DNlW+eVetfwbhvGuXigvMRaL2bzO81q3KlI8hLzqOXQddDtxWveZ5xdFizr+ELZ57qXN8H
6q+ftwGyGxrEvvEQRj/+6gApjFzqwbSnoyPY+dIe8k6YZ+czNW/6EN53/78ZJiPVxYw70BhhjDCA
nmcjWjqPgpru1LWFsClI0cO6l1PdN3HQQ4Sg7/BwguKw7HeR9ljVf0Hbb4CaSINAtAouEXZaPpDj
UmkV+E823zUET1v194Iva7x1M15bYconEoRKEidYVYOmhuQkCHzJ0yz6HtrveS8Jm3X82hrjDEKp
VhBs1Ghyo0CAyC4Ki/ajNUuxl6fqhi+LutX/vthGxjEirelAOTBJqA9nTP3Fu6Z7H9wVvMbTX3ns
fZuZZfXRWCdpMijNparmV8pvZTk13UmReDhq+kk+OeLKBpNYxKRJYzOOBX8+DA5uYID06GcdU8jA
+1JAw5frAcxbEpNBak3s46UEpKyCE4ptbkvRT0zPXjey9Sxy8ZmYY0/CHVxWoHkA7ND4GwzMIFsj
lnKv3YoOho9cXlbieSI7Hx+nYmS0jZEcOpcOaBZODtB/CGektHydrdFp3fyFs0hOsOnMDbohoRiM
Ct5+xsM/vArG+2vC3z+8rreUVQhM2tGQlkyDLkBkkRwTjpULIjmbyHZmCffpa8cVkdisRVfxzcoF
TvgnQwpE9ZXbEqyNA1jPqKyu5hgYELo3QOPQ3RQQQObsKyci2L55M2qDMEZd9U47A1HA1o4wj2TR
T6l8q8A9yOsObMcEmPTpsz1Isph+YqzF4MGlSDDJhIZcbGjOIIQ2btzh7vrSeIYYjzGq2QxbM5V9
kscWpoq9RgFnivR03cp/iIaP9TD9FbUOhaWPMbje7srcoeEn7MbCnX8MOzqNJ76U32seNHZzaaqm
0P9TAetkzoIZmqoBMLiGH0BssDsvw1OScDBFW8+RhqzjwUaT8RaFBtJl8dHKZT31Rqngpj6AfBPv
5vsK6EfKT8u7kG9nsJUtut5VoaOWSd8vPe5h2lu/ayfMfMe72Asek9al4PKMe/OjP/7TObAyyJw1
0SQkmVQtgt8XsZVq3xeOV9D//bW/z5wzeZ+0gKyA3UMp77XgrOsHY6ispOUiVDc9YbUQ5oQx62qU
lhBVQZfZ0J4HugcFskscxasaqy7Bt5m7wa7lHDk8q8yJ09TdohZpAcmi8UjGV0W31fnL9bjifCH2
ybAh8TjFHRa2pIXd96HV8JgQeRbY/BAtBKRRBFsHssW4ttT4x/UlbCHY1iH0Xl+t3DpNY2XSRkra
RCEnjQzdFe13i7t3CublpLGEt9qXvgEnEbpc4kXOJ3oPuZXtXNPkNE36yTcf03O41zG7gZlrj84k
Nw/VGSBzJ/rfMbgXy6UbvjKZzI0ogfUFpJn9kzi8ZvWPmffKy8sULIJIxEhRCM3VyS++5qpb+eoe
GNwv0I/uajuwZMx28/Tgtx74LpbF5Ip8NLIJvNKCX6Jn+Qgq+XfpO9xF58kNTs0LZhefdI8qago/
6/3MaS9s3gE/Avzdx1abqphmo8bgsfGVMdtVZu4brXlvCNF3Cm8uRIitRfleTXhklps3tpVZJq/o
bVbpvZlqgJS28U3eF/UJU1bFswLuQm+cNYB8mpjEb6AtbnjyM9yPzKSXhZ47fS5LvniAHIaNSdDU
1iJMGtGZ7OwXKGga93qocnIB+8peixi0ahS59s10uYtb6aVMm911E9sF3seWvrcbVl8ySYAjaOc8
Ogj7Dg0/sBEvVuHLeB5ZSqeHDBOy9e/5UYD62nXLnMOIVWJq20yHGhMcWC/vO+W3DMQ/ulEjjxh4
O+No/6j1KiIrtl6nsxYIvSL5U3TOB4xSfR14pFnbN1L9wwbjloKGOfNKUXJQrI676RGSa/5i42Dd
4y3Bkzkl0LZTfBhj3DAbI6GcdYx+K+I5JQ9pdn/9u3D+PnuPqiR8lFrFnGQjzFYlHXLl7roB3nax
lyYiTPWQyqrqx5DBU0FGJ9iLVzxTZRkM1fIcfPMq8fFx2EsTJMjmdJwyFFUHzaM6NoKtnDOQslAS
jII7rs7bPvpzVvEkjakuCZOJwhvM3lW+K0JOt4Dj0GyVnYbVOPV5R4XogZ4OQfwJprKOl+22o/OP
l7FEcBk6BIMe1eFhKVonKs6pYvXGLYqe675AK87PFemHGeYUk8okEHMAUQ/Kch6KUzX/bMVnWfu5
RM/XDfE+C1P6qmOpLksT1X4BQy2GRPvX6wb+w83kYylMEtDNJO3DOpHRxDEA+p72wZ4isCuAMv+C
kBtn/4cpJgVIZt43Q48OmC68yWhahoOdE46b/Yfj7o8R9kYczk2fzcgGvnoruIBTYE1otDUg7MC1
wZWPXLYaukFXfIEldBPSCNVhoam+UWKUKHsa+95eNMVKiWI3YwzxnwVEsC5pyJG0kpWA1x5eKeq/
mxz8NnqZW1N/n+TfON+V3vyv/SzmJi1M+SIUgQoq62kwd2kwVE4wh+lLpBQ/pUkRHb1RBSvO0Tme
gjY5Dm3yFyhmg4IUKVURwGrsGJ4QQ+GvkqCgMdaBIwsLbh8NJxC3ssraBLPKMcsaPdPx+qxplaUY
4BSubueY41Nb0U4ZpuG7xMAQLdNkybIxM3IwIB3yPnY0Ejv5NLq1ZthLGrrmzJ1r3bK3ihODycUQ
ug4DcB7OeCZxMh+TETtttMK3NHFat/bJvvo9O5QsDqVbwHMb+revuQ1NSKtzoJoWWY5MlDfQTsZQ
V+2pD9KZvIvc0+7VxEs/m/Yo8BcIJRkQUGZvw34B95mKx4X4GSLiNcDN4Y74xqNO2cfoTBLvXrV9
j1xZZG6qEGsbm8oEi+WAKRepBZd9gGYkyKwehszqrFrAJKDoUi6HpuA9kW+m85Vtxl3lesr1ukFz
GQI+JwoAhAz8S7On/UFKudPd8KrV7XS4ssj4klSm09hNYJYDa+gJQ3p74QGvbTejE1jacTzyOstb
8fiO4/6/z8m4T5FCNAi4HqgRiM5gvpRggeLheTbz7WpF9CesPNRoqzDGDQNKVsHLXOtW2Toxep6G
mDhijRt5zjmCefaYs34yq0au9DA8zHHn1PpXhXxrzc6SSz8YTCurbE7ipn/vUwSu1scc+XKXZcvc
zZicf5O+0rkMcK0d01OUAOQ77aj+yfLa7sMXjlleIDJ1QAYwYtSDPMjXH9EfWjAgtezTX83L4pV+
+5P/TspbJlMMYCAxladIq30x/1Vk36L5ZCwApUS/OOvieCSbvIU5CowOR50Pzpby/Rkg94JT/yrf
5ieqoAOGw8rivXZvURNAkgqQMxFqigb67ZdO2uYQ1aokdFa6r4MDopbiZ3qUXiLIdEj3i218rX+m
ksUXJN/aVBCL0HdaSvNBmNw254OeKgn6G72a2AIBZ3ts3AuVaXdxwLnPbbbq17aYXCYletBBdhZ+
+tSc5p1mK0dyF7jDATRpbu6C9YOTPbe+5Nogk8r6PtWVptDDwzC7cfUUQvYr/XrdW3gmmPQFki4h
aAmk5ArlJ8avrGEprHj+cd3IVkKBogmoniBFCcZqxgjoL4s5QbHhF/G3ObnPEtXTATiZtd1cy7tC
+H3d3KZPgOZekfB2j39MPjFmMVkEUqUHQ81tob9XZWDNEkuoFk7m2ipbwG3zxxCTQfIiXdpcAWAo
JZh+1ZRdMuZPSdm6Yw6ywSAffl5fGN0nNlGC4wFzFsDTUbrNyxjLw1BUq3KELHB1ryRfC9m9/vc3
sUhrA4yHR0svKOIkTX7dWFpll9bkVG5t+xM4qGVff5pNCzwqVn0b3mq86Nr0xNXiGGdXa3mWKxMq
kSpta2HQcQBhQAQFi+XcQGLwv9EY3+yprdfLOGa05NKctxOYB3ftc31W9oEjKhZVGJwdGZrHwqsK
Ss7rm7ztnR8fke7D6jTP9bhrVQy3HZLOS0NlFyV7Nb6p89K5bmezEFovjv6QlSG1AAY+W5LkoN3I
h/GZapkZjvlk3BK3dOc9911/OxoMGRNA9G3WZKIhK4JwGnIZJ4AzOCZOHrCm4onxNNjVs+m1PuUF
SbzpTvU5C6Ve+SksZOiBmwaGqnSNWagS6WEhD9jRf7iE0138VOH2S3OyeceDmWz7DJDVmCAV6Qw3
m11U6HUvjSH5EfrLFNdS48mb+OEOo9W2ZM++fORV8JuhsTLJ7GwQFeLYjabuZ5Cny92uPZNqf30T
6Z/4vIcfq2KKk1AU43ohmHAWmkOG1wH13Ot+nn8JO4/wGpebtYLysR62XQ4aIYjOLnivrQGNoBpi
3XdwQoKZMYfcJJ0roLxrwM7KPSfBbSbQj/u5wcS7lA55XBeAj5fNj2YqrNrk3O7ef/qnfVxZYKI7
0aJZSNRCwNIyf4Eq9q1xD1pYV7Cl83JPbiGagFEN4TV6KCEDGXByy6ajrKwzkVCmattKS4lWPUk9
vXoRUmInf0MLuO5ysHKFU4aIk4qaNmonV7R1N7tVdSsDlwdV2yrdygvOypfr/kn979q+MiHQL5Wu
Zh3O9IxiGY8Uy6i5Ir+3RU+Za3aYOMiNSU3Blhn4ore4+QPkQm281N3poITIXR3tLk6W5nwxk+kG
iGIy53mIsc9Ejy1TGK2e7LW/OnKAoQaNI7gTRPYFZ4nMSjQmAwIe82R18vfSmIAQelsEThLZWgyR
dAM8fxDRBcsFNnd14oR1tIyjWE9+Ot+2yqNR30wSJ4I3T7W1DaYGikFyYhhVjw3z+2cQ6u5/dIcC
GrUAejjjnjtQSP8c6w9rc0xF1ApKFwoBSQ7gLy18xVn2xs/2NbxDOfJXus44OSU64SyLmHxnjpYu
0cRBbrB/ldNhgAF6OHvDj+0JkHdAnEBRUHG8j+a7T6tbGWSiaiwCAVNJXXLIE18MfjXTX0QtxLeJ
JpuaoSkiU9P17SDWwKTRj0WRTXgHgZAJ/2a96XcrM3SZK79L2iYV6kEJD3nzsIB2JC1Oaqdb1zMQ
zwj9/6+MhIsZq2MqZYd2KURXF0rxLGXQULUxPmY+XLe1le3W+8bk8VFLC2mk+KJ/kNto7Xuam7q8
Xtn25//4PIy/1ajiimUI0BhUfqnFz0rj3I+2g3X1YRj/GtQlyHIViafHU4u8Ay/1d3CWEPqmB7yD
mIPQ5PrGbfY6MS8CoT2DEsWwZ1M91xkxo3KGYo8AjmO8hUBCCw8OgCQ+5CcoSrn6oQTav/w+3l83
vekfK8vMWrusLNI+QKczapwqPJHqZvgbXWQD1DogUsYLA8aOmXgSYj1RJwVQ+/9LD1ZCFcrRJjOB
Px6/R971JVE3+5QeVuaYuJKS0ND7FOqr4Xw7iCd9/NFPxyjl8TFu7pyJER86D0Kr6svIatsJrD5Z
nwDkZjhlJd9oermfRPLr+mq2zaA6J3QqUmVnPYlRaHI2A7AlzzdyaOfaKZk5Dr8VUKqoSwD/guZM
YznOqlgWRggrhwcS2XL2TZJf/vclrP8+c/iZY5XXU4y8AJ09EPG84gXLJrwimUY9+9VVCd0FA4gS
Ge28y8+RgyEnhvLQhOmH2paE0spl2ZInR5hRMAf57i+WtLLGHLDSnCgZ0KOCHwu1VZDbVIkBdecw
921OBKH6EaGVhvHbT/QeQH+PpM9z3Zdv+ndRIGUfPXanBSOC0lE/Q3lmN54gtftI7/3Dr+g+euo4
V4PNZAhyLJOKt8JHWACP2cumGLXJ/D6BUYPCiV4cTeiZUVRs9vY3yX1tjtlYY8nbORXAFpxG9WkI
W9cAkff1b7fp7jIBxBd9BhVSKZeeIudTkU0L8kOTPMXSiTSc/LMVsWCy+fP3mfwT037yHGHHBtOb
YrcldyapOcf69hp03UT32qBH1eUahKUDFBXy674UFpgp3tVLykkKW1kULCKygsERGf+YVShZnbba
HIC9ZlwsIfmSyIOVKF5JeLDudw/6FLkrS3Q/VyVKbAilEcgpzvMf5G0EqyfgYXQGti/sBqPZ0lvt
GLfvoueufieCMICLxKZOde0XMLsJ4XMpnAlaMaNt3i6g3wAlvjW/Ug9vnnhAhE33INAWkCUch9B0
vFyubMR5Dyoq3VfqL2r6tVUfquD3dQ/f/HY6KIHem9cKi4CS89EkkWoioZOjhpHi7iwbT6PGwUNv
p4aVGSZWI6XLdSXDuZH4ihvZ4y/gI8GxgHaSYncQ0cARzyuUNr8UWPSgFCxRWSrGV3o5GaEziO4g
xefrrvqSA1as31MQLHQwfl7fxu0FrqwxfjEGdVLiYmqgaTb+Dg6UhpZS+ICRG5AR2hfkxBzXID3k
VqHQyErRNGku+Y2rvdP6l163Dz3Fo6pz1U3JOWA2XXG1PsYVB1kWI6LnIBsRv0zJwwIt34A33c6z
wbQmukrI86IWK78UX2UIOzeHvPoL3If6sQz26XA0CzPDIQoOuaU5QF3FjrLajXvxdWoVsI0O/nW3
2My9K3NMpTHGQww8pmT4Ia5RUjTaGu/S9tmCKuGhRAc3FSaGTJU5oSBggSnEQUQjWgQv+7ck5pyA
G2CySwNMck+lSs0yE+Jn/4QRjnQ39mi6E4+8anzj/fHSFhOyQqwIVdMaOl4rcJu24/vc05zQ/6el
WD2ZDu9Kw9s9JmoxWJtMgZgF/jQdU+EhMP/nK9PlgpggLee0L+sgkXyi20N3M5KfNU8G5vNN+tIE
E5jSWKaATKUwgSzQIgeoIGDnax9t3Dsv7TDBKQtS0AZLLOPRnTSWaJcP+jGdrPiJoOfRPdc/pRsR
A/XGmTvCQ5tql0fuhWVWIF1OFM0Mh0rz06H6VlbdFxIkppuGMw4OGVnXDeq+cpZZf00i5b7N55QT
A5/z0uUPYKK4n5YwVcZag9ACyCFKt6wrS+dxp/OMMCdkoE1zqWgdOgk5rvLKtyB7DaHDdD0fUWf4
tJXovdGp/Xcow+WhEcekqPsSh8YiobNI3tTudhFvUv2kVYMlLlxK7M34Wtljdk7ocCrWvQISam8+
tJnVgKuKHsOKBnnjf56veJCCjecrfK2VTWYj9dxARmxSOm8o2m8Uapd71V7ddTs6eB7sohvew+Dn
+yS1iNswRL3QFv7EfATW+zYcQAtcjj1uq6o9xbeDdG9IgzPqnIzyuV67tMWG4RLGbR6g4VSaL+H8
RSdvk/G1U++u+8lGdXFhhm1060GZiNo4RQddtkEJXPn5fvouV1aVOUvzPsEfPv5Fm+TSKOMt0Jkt
C9JE4UErUyufOq8Of/aDyKlFOV+LFVImmVR0QJVh9FDIrCh0hNC0InIfVC89D9e2MV9wuSLmdFbA
ezK1OYKajmNg9NA1z/ThlvIDQByGV/HSv/Y5uv/4Ifv4B4bSKAAo/481p7QNR99NoFikagS8knD7
uP7we4M5ro0hKgSxwdHT7hoZ8uWtvexNmyIRF8QaNEdAGP0v/ZI5sPsF422T2Af+EIJNsrRk0GMB
2gbIoIkWYQYGG+3husmN8xXq83h8h8AbVaJnPqFBOoypVrnoC8mTEI+WZB7r4JZoN4nuByEm3nmq
axsHwYVBpuAyg6gMYm2idFIaID17g4AHr/evr4pnhPl0SQ+yvTSFXl62TFbRerNO7A5Ud//OCvO1
lq5pMi3/f6R92XLcONPsEzGCJLjecmk2u7XLlmTfMOTxmPu+8+lPQnP+EQVhGvN5rnzhCFUDLBQK
VVmZHR6XUesoXVCnN9Py9b/ZYFKsIq7KWCsKOQQpnNMZpxj/VJNgcpNzj334JkyStU6zHqHSP4ba
JJ0KZb7rR03wRXin6YMNJrInad2XyUo2msg9ACTqZN5wNl0UbCDumviFK7q2eDfl3iIr06ZPxVYS
a8P8zosRLB65Gq+Xc3PWv4/efGXhsrRD+8vlr8WLiLBpy4hSSEBwqj5mIJMZFTK4iCkgiWolztfW
DMoUzaEg+NhyRMOpfD9/N8f6eWpEa1UjXvTqt6ohD4tcB53ZCa5LTl0K1fbdqhhHl4e6Hos+gRDN
/fQSBel5O3ZHkHMerJ+6n4e0eUuAG/iLxLJwO5FakWiZzCGo1M42liyWQ7O6HcjXcj4rzet//HLM
GYgjFR32OEcgPI54nkFAHXJIOUZOS0/yhOPZnLvsw44yp0Hv+jXF/MYWdi/aCafBTTAFHnS+uUJa
lgpUC8V86F9kbs+9RXbasMyMsiAl9jAL6V2d+9MxA+cdbeoW585XTlT4SXbW56R1VMElw40v6KmA
oMwA8JHFL6xlvZZWV46hDRnWOjouoijJS+iItrPAXGPDbAytltsbYDvm+NY2nI5DDOZ0sExTxDTC
y0+Bw9B07dOG7kwyR11KinRYqSbreKL5Y329BcMTJgS9SqgixMmKP6yOOeZj2RZlbOhbmKznKHpo
yt6ZyW1aCmK06DMxxzzvltrqKgPE8+gUkfKnLBIA4bzPsA7dlmn3DnNJDL5ksao8TqLBCI0q9fIJ
/TV/xs0McvtyepxmwXL4TmHbBm1BgHZcZsJGPZkV9LpQX6b0jrJfecljd258y+nDKcAw0jeBR9Cn
1yeP2NljQkirR/Wid6gCq/eYIjmnJ9uPDsaI3hTxm6D5jSc1Zrzel0dP/K5EamhLm/UForI1jY4a
gYHJviW5L1gUN/a+W2FLim222IUJFaE3AezSzx5lCTIEEB+VAeBSwcoJZDbGun5jugM+srPLvJb6
lGy9bINXx5o8yhNLldn7P/oa2IPY/e1DtjNIv+5uO1eLbOVoq1tokjYsNRVy1me0tiBi/XJ5Szkv
tA8rY2KVXZpJnW9zFG5W7hTV7KhgeEp/zfErUsnLpriBY7cmJkYtNUQdNhAhhX11jpsAQdjpE5/U
myATFtlhApQqxygdZAhQhfVadad+/LKB7d8UrEa0cUx8UqG80SyVbIdtmWaLWxbJdNc2QKOsrfG9
VZb+ekuW5H+e4fjoh0wQ0ac5hWAmlmZ3amA0h8a2gk2kqCraPyZy1EYyk2HKwTcGGUajdSK1d2wg
52PVvewQ/AR15xFM0FijhhijAi+f3QkANbxpz6k7QVceetdCYidB7GBxwhGgHMOkYzhFmRJvjQ/T
hBk+2xA4H88KegQ0yqMNLLO49aFKM6WLCqDHEncjX3viWta9YNt4+dreBrNtGEnp21i1pbCoHS2g
XLZlsN1kGFdCFMwPFJdw2eLlRSnslClUzXp1gyJoGKHDN5yr/KTE4WUTXF94X5QiMyG2kqpN2wrA
x+bTarkpcsHihxJkFMBNH0eixwrPyffmmACbbVuzbZhtC9XkZdSekwEURAkYJUX4Zl6WoSuGRVQV
A2VQM/sYyKVEbeIqV8HUni/dsTLRk5XV7TlN8up5bawbdZuIr0qyKCHkpU97u8whlvom0aMI700c
LUirp679jCno5Hlx0y8GEtHH1JO+bYK3Ga9xQfZWGc+M9WgaRn2AHOMthn3A8lEeUz/C2EZ1zCGa
gBLOMTvNR+WbwHm4Dvq+y2xeMOeTnleLIiP9HX1KT9v8KH5IT7QeR8kKcypmIKXef7TKuGyLsdZ5
MRcblNJ0zryEon3upm531jDYJHvDvVi6luu2u4UybqvIbTqmyjCGujFmbj0uD+A46RzVKsGm8ztF
YhAPECCm8FySbRYToUSZmU/thvjc/FFLfxbN0zw/CTaRe0AIxLkM8IJjGI3JCrSlWdJeQ+JoXA+Y
sC4O9Q3lWo+8OAAVuR20mNkf3PwALkpByOEekZ1l6lS7HGscyFJEMyyXarCtP/opFtwFnNEUEDfs
LNCvubOQJxLgHqOGGc9rMrrWaQoLD5WmY39Ie58EdGq9CfTM0x4ub6poT5mgg9t7smoNNC5pPXha
fl625yL9tqEnHhu1m8aib8jLhfbrZIJNF4PHdrQylEQUJ7nTXP1IJqcAFYFxNb4ooD6/GcP+toHs
0CB6d9CIwj5zdBtcpcQEDhNzQB+3uDcMbHKNrpcWWKf8lAd/acCKMH9cX9mZYQJblNdjr2ixHVpG
5GZz7I2NIJ/khrB3Cyxz+9YQJS2aDol4Nzv2lDpadbv878rUcMidESZikVUftDQqoLVn3TbZwRy/
ar0oqRMthAlRep2nFTrIetj+mjzgLwnIqKvn5Nf8kj1QfE4TJNfKz8sOL7LJvGJayK1XVkzMUG4K
l7R+q6pOS/z/ZoSJVFtqZHXUpyjU1vd1+Sgnd7r5ctkEtzC9/0B0obuIsa5lIdemLIV6jPuzgRA6
iZ31bjpRFZQVo2zrsRSgjfiZ184pmCglr4u+JDXWNZ6qK0r0C4aLr4NPwKgB/pBAsELRp2Jik10r
0ApZgTruMNgpPykHSAEH0msalmF+V2N97VEWhEPhCpkgoY9pNq5FrINOwLqPj9UBaqcna3Q2EJKK
mfLpfn0OSZjmtEGjZBiszKpZk0yOFUUP+zE9lxW6dUr0RemGp1xtXy/vJn8z300xmzlMci73PTi9
h75WDlPe6n5SxbarNvLzZUv8u4zqDP//VTF7uG5pHG8rQgcIjw4r6leZF93VSKuAvNtAdzncN0H8
+L8Pq9KAZas2Wv3AXrHihqWmNHYHTrJwXUMq8V2dp0zk/9zn1LsN9mGYpQm+4lhjQvXXG2yiOkTe
4Gy6o2AEEcOjwf8+pod2InRICVoyeM+/uevukCdlSvo1xla2+k0a/SziX0Yp6k/z7sW9DSYiqoMq
b9qq2GERRifpFkKHXvZo+/a15hk/OygbyV7tyceVgohMQd7Duyz3tplACUrtObda2N5yZMW9NTkY
+1AFRninbG+EiZQ6ydq6NgEUMuP6oCpZ0BI9KJrodSGqf9n36SliD/TeFBMga6kbB5R1kpPaFU5V
347Z3ZxfWe1LLqqIiHaOOc+FgoLCBphVWOTTQd7ix94WjW/yQsZ+Mcw5ruuC9HOS2eGUy44O8t/l
e0d+I5fBgB6kilGThNAqm2ZkeZfonYVbrF3dRXPL5WUua4EDcPglcIx2VtSPdyUpLEmaJtOEAHp6
U94Qj45ADM542M7NcfIjB2fXbQ/NtfAO4/oeoKuUktzUoXz70fKkDLqEyimms3C8KHeLjX47MNbF
mQ7tF+CLQduMZJ4Qb8X1j51hZmNtY7XGUiISlpx8kV7mr9Pz5Mx3WeGYQeRsX3vZyQWBX7RWZpcn
9Eikre7QJhmN62UF5jEbnLJvnV6SRF+UuzyIUeHRidqZTpgs2yz1yZySDdUeMIYE0QnFRyDK3BhY
XqcwHKhwBslJ0UUZq8As+zlluyJ5nA40JSnC5st4Qx0Jk7JulUL+jepri3CW3IiCUQM62qxa9qfR
u2pqZTTS7XCZn2Ny0utT0j71dpArorVxP9/OEl377q6RVaOq1ASVkc6LbwaQVEt4mGXoqN20HtWb
V3zjmN4KTwj1ik8hc2eWic59F21atCKnzMLyhtJiKsGE/JV2JCHrI1qkaDuZAL2t0latBWJa9DX5
Ep304/jn9BPHz41D0LEmDxFUkaLBwToFhVFuZmns1skE7H4aVW1YyuKkBumD5qNmjvo1VRYfb/+F
hhk3dusYRzVV1UD6wBz/qrM6qTVaClup8CENt6sgnAaI5319RSdxjB+2lwrOPzfxM3ZGmQCQ6/mU
GBCTDbfbN8o9b/mRHCg9SXKz+LS2BpLos4gDm/9F31fKpC+oy7ejZi2QkcFAztoDm/VsRYWjxldm
LEpXRLaYI6J1apagjgcRvKINtPp7JvVO20LHK+79wjS+XU4muInZbjuZkwGRva5qNHiMFgxhH9io
A/0bHS0u4Gj/2ZgzkVUViLVbSQ6TK2N185vkG+ownnG33Ne1Y91aL2u4nomgAMyPpO+fjTkOuVUr
Y06Tizp6tpKbSsTuJzoATPIy5oZEFgKykNlsvw8x6BhTkMGSQpSH8XfPUBSNqGC6+AQzzogUJRNp
oC/8hAdcWfkgUPDzU+Q1/vDLGk6o7kKkUIQS427fzipz/2VyZ5gZZGJOEShn5ZchCS/7nuDvs0jj
BYM3Rdbj82zxdKgT2a9FFxs/IL4vgaXzXVsiS0ULE/I9+cM64Qv5hqfdVq/AYx1FM3vcy21njAlN
UaytMQbSUPYpTCcxK6dYXkn6ZEuJ6IYR7RwTjzQ9Sax0rae3Uj9VAqc9N3KTXtUpSBChQBYKyzL0
T366QneLoz9pd3OnEvrKHYTjKOI3rLw60L5pYX+g+A0oOD4LMQ7cK3tnjw1M6iB3W4nZ6bfCDOTI
ohByRQ5lOYgPoto79yDvjDHRKTf6cWnbGtVOYC6XlwTtX1Uwfsb/ZBAhh5ggUnRW6LyO2n7qZHsI
JRSdS6iONIlz+ThxMT0G3vD/Z4IJd5A5b5oCcB8A51b3r7pSdAWaURdSvgdx8+cfotK7PSb86WQj
UKKBvfwpuaL3xxi0ruRr3lgg6dj8wp+fRUz6/C/1bpOJSR1wRKksw+aYK34ata6pHKv+h2Anubei
iblvBUKeMjrnH529x7TPOiVLhHYlBQTSKQgVbQQzc+U7E3qbAU1vSk89zz2d6xNNeNKN+3TW3s2z
gbGSGkXuRqBg5CzM0tvV9q1UORvmkYzkqAn57/k51c4ek8hhTC0azQJUNtb3KKCdQ4hdSq79OoFc
BFzKdG52QGmtcg0Rwz/3VOwsMyFzI8iUt8bA7GzyWqlHTZj5c8PWzgATKfV8awZjxsnuoLM7vhEF
Rl4LKqoXKdDOkve/yxqiCrCzx4TJFfSsZO3gORWkUJUvUnaTi4g4+JfazgYTGttVs7YiXRF2AYjB
HATAdO74xxvTwv2/SPP5W/iGSQTJKYgmmMPQYQa0q6FdlBfOAlgsOZYu6hovVEi3cyVP9H7i+8S7
PcYbu6UfpWjQ1HCLvktD4kSRKFBSr/p8vt4tMF4Hos7anPouOWGgEYAVjE6eNW9BU0NHZ1cUsfhh
0ny3xrjg0GRZnBiI/Loz+82d/aJ4KSSSmrN8K9u4rtWjWgvZCvgR7N0o44dtlUyzjXIVeNHpAqcj
CegMnCjl4XaI0CWngNU352B8MTeGudxKCSg6HzLhN7NvH7Jb059fJjzGrHMqVO/iJlk7g8xVrYDo
JErBPB+i7QmiN+gEkcd4u1ZmQdHwH1aGHi70emxTZ/m9shp4sNGwhlANosBw+++gAjlrj50BBAeV
8QTdp0hiQWiT+Wqr3KgKJK2hwQp5Y8eMltLJR7sO4klLnKzqb20CCLeizF/tXlI8rcZzQ6oGyZUa
675csu9qm6qe4DLkn8f3jWA+8UT0WZ9IR+c2oqACp0z0U/tCuyzgQ/SSUzo4osHmf4hw7yaZj7xG
6tLWmWbjtdj/IlAYBYEmnRuFIPu3LhBdEqIFMnmTvdWJva2wNhZBb2ROMd5f3kKVm7WY7+thMqU8
nrbOHHHB2o/NS3m2vwwHKhwp/aAqTXTUpwxyP/YnZ3JppVj5uv0COQbS+Mu/g+9feIIAZq4R3WLZ
ZI1YSdqklZFKB7OPi8OHfsB5C0boB8Rucj875k+BRW41Y2eR2VtlmiSpbECaUq+O9EiT0uSg3sk/
9e+L29PpGDC1WA+bwKzIKrPfarmZSylj+H5UmlNFuvVgDcXVpMyTM3TrkzEnXy+vk8ONint/t04m
Y9STLCskM1UQ5BM0mAAa6m4pQxtIlzPoiTnaox1oxwoH1VFey0MVCNnhuIHx/RewAwTwMInutvmm
Vps/NIf+T8kvMtd4LEMdQIfsWrrTHkRieHyrumKjG2oCl0XP1u5ZqM5pRsypVVEjNx07uk3Xl6xE
7X/0Lm8w9z4Dhe//2WGC0FCtg2p1uM+0YLlSQNlNgTXqUYTD5F/WOztM5MlzYoD+VQc15dNwFZ3q
e4wkhxBRum6vMAJ4lLzxWaQYynfW96UxR2Sp+nitYwtVqqx3IoTVfgoqzXTa5VFdRO94+j0+pT67
9TEnozGaSo5ynYAGIIbi79keHi5/KOEOMieBFFK8tToy7tmt5ev6xqBcYOAILko/nRz71F9BJ/da
VOr7h9D29y6y9HS6BcBgWSLxnpCizjfzdR+U19EXnfaYD0Mw1kdR35y3leiYGCDXgt6NojNbGcsd
GcsOzP8ZSsEZ+Z4V/m9spUl7lqicqlArYpzeBLoefG8lai4Rii72mRILQQ2xPEHY85HOpE0Y8PZE
r0/uF9ybZc5AZrS1PNYdLb1QQjk6vF5qeBB2/oCel6/i0ge/l3CSkfsJ93aZgyCRqFAKEwjI/Bfq
Fz3GyoHW9TTQwLQgVwCUvHJF0ERuzWRvk/mIWjk1mt1aFPOvHKhCMOQAzuYbY0R5GHFTCz4pL16a
VDJa1TX6RRl78tLHY5dhppxmNpQTw37Qb/AeNb/T/gVt70U3yh0GXy7bpZ7CHvu9WeZQAo8s93Ot
YVLDulaNQ5lUjiHyG4ENlqwFGZRM8gVzhmD4BF7lz05ZPT15vLyQf3DOvzeQ1YmYtVIzm3UF+P/a
fsnP+Ul6iK8nd8Z7nn6wrnVsT3TSub393fYZzIMx6ua8ifIuO5FHGWyvdDYEKELFlb8V5/6P9bA8
qWgltgMUvEYR8x3/WKD7rGgaNGCMt//fXbGF1SZrsmA6VbtWO8xvjkHklWgnPtHp4s5Nviuz81sj
sdB5+9soE3qWaUmmdAOGdgZ4Xr1JwvzGPGQe5VPJAwxC3CRPVNMr9/6FPjN94H9y1p1tJv5Abifq
dAOD4llIU6gyiK/aENRt6HyLWhwcBWOd6tn9vU4m5oBzipT1jPPYr+5AQINNu6bdsekcVQGmzL5R
bugYS3LCHN9wSIXFDu6h2dln4kEPcj61aTDcVlWTW3dgvzK2QJsXwaQWN+zszDDnfxkqKZ9x9Ycp
WQMoUHpR210NJaq0ZiQAsAlW9Am/1puNlViYu9+kg2Ifh+TQEUGfW7Cat5n83YkoS1KtTQ76z9R6
HCIo5w2+tMCeqM/CveHfd42dzW4wFF6M0O4LFUlzpU2/a+pJgIzj7hY4CkHcCgZGfOyP+XNv1AOR
E5iwUHNNoA6xDmDXfREETV4JD9T14ABV8eqzWO1GEvcU+wEvl9fRQUfUgWq2Mwx+rN/Fyt2SUX5J
ez0pleXGklfGouuHRyUHT37/Acwy10WqSJbRZV7jmgXEtjrXIUap/kX6wnUOC9KkAOEDzsLW7hct
zdvawCRkkwFRJnkahSOB2t4UOCH/Ung3xFbpbW0GMMJGXG797QWV8dYnf7Q3pb/8GI7rrRKsh+Qp
vst/qkeRKoxgiWxXU63zMtI3S4dfmk5jPUCC3VG11InSbwLH4Z6A3RqZ7ybl3dynUrKhYEBJzrvH
7JE2Gntv8a3D8md8qz4ILPJd9e/Px/Lutn1v6PkIUpc6cY0TVUmSSGhcAThDh5s7d4VYn+0JjIo2
lG7DLqDkVVflCd7WYXaVviqdRyu0iWcCLHjQ73PQyeKe84yH36FtIqYN8mZKDY7WPnP7LNlsdpre
m7ja85v+Jj1Z6OhL1/RoZL4tvu24N+vOHnPbNIXeW2qGmecibG9GaBGmaO80DobVhT5Kb5RPl/jO
FHPjGNWk9Y2FabS/RE0oOWF2TE7CAjRvSRbQRzI0ktCpYyduIjSJ7XRTxjDNkuZ22ar82FRT7tlz
vxyKFOR2KZk7fx1VCRGvq91tkdGx0/TUFzgRz3P3v4RZsZ3bZQ9ILtZ4ZaPS1VMMptt1tIUGYL/k
1UeBQd7h3BlkZ3SsNYore4bB4Q+KgcdDO3eWY+6CNBO9SfismDiIaxKAL0I5R8FXQg/S7qCAAmCy
ZDKglzG6REUj3hQRp/EuRDQT/rbAHgl5q9tpweCROdqOXl6nKGENeXB563jOuTfCnIOkGpvNmlIj
bMHm0XdX3qrWzf02Gt2LIZuSM0+HywZFq2J8I5KWyYpSXEqxcizK69E4Qg/e+U822KnTkaRVpipA
41bZVyX5NiTXrSG48/ifH9+e0h1SnYaPn7+ISWuoep2cimFy1Tmoa12wCO77DhIXf5tgPs20ZukC
rUsofAZy58SVv6VAFtIJTNM1Yj/d0KSjLwERVEi0NOYL6UiRLWmhqHoIFUE/oe4ETQC+C/y9MLaN
atq1qm7bJocFpqgw3h0919bveBnI3lXkrMgoNeZ0ln2pZZoCtFMMbSyz8dMcZNQiyndu3mPtrDBO
MBLIIG0zOnCdt0L0uA3yawWlKdS5/zBQ36PTsesZl9eX36GmJFA+MQwwD9JGNOMbEDOsEt0ELqJ6
ia6jgI5qkZvhRO7bkKKChLqvPJ/Y22N8Qh7lFfEVrIpZ6qxu+0plBqUb27UboE0pzsr2hMNhvFtk
Z5M9xXqxEKtSdfQ3ryxgMbYjRdQbmOBWgLMCruZ3bi2A20EXAw5/G7orH4+0ZJbFXENXAqIyg0dv
rfI6DxpMqm8+bd+KSinUOdi0YG+OLn93gUi1pnaWjU+odH6nPKTK5Ormt854HiPRhcz/eu8ro/+/
M9XPa57p9ZScJBDWKPbBqEQVL271cL8aeuZ3JtpywiBfg9VQ1mr7GePGh+JZCeYrNHyO83H4rZGE
vUHmhE/NqESgUUKOEY6bq/lQdXbj2qEQ7/In8FbH2hd1R7ksCnubzHmPVbMY7GQD9dW9FShXtFEJ
jPd1+VV5KBz7nr7iqj+32REdBdH3Y067rKRaM/bYXG28KtcbQGku35fCr8cc78gcVfAsg0Bdg3DK
G4P2Wfne+ZurgJIq8kW0JfTPXXB9tjAygXdDK1K0yqoFdfS5BXxdWQI5ko5rZD8VGXEyCeMeuag3
SX3ik13DsKl0FARMWRm+eTPXOaI04VGy3Lex5efSdjt2P9am/o0qk23KBP0QSC+YbHFbmdopGagE
5bi1vhb9NBTDyeSTNAeXvxz98p9WhFyfvu6Jjp7Px2MXlXJaz2oKAVZpAOWyHBHPqGPlUC2Y6xuX
Hgrdkmn76bhEghuW65PvltlviMZ62TUrIL6NXTi9/Usx/qMB+tzZRZRl7gtpoHJvlZ37clG5jQjY
wnWH3RKYgD8pZWGRGZzqsuF1yTmvD0P0aCqCKiD/cO3MMIE+Ubalr2vwH1PUSH+f+pDRVG70YPUK
v6qRwAkp5ngJlr2zyMT7UsqyzcxlPKZBhz9YjvGNcsyNKFWoXn3ITgU4nIAZuuyKb/fxJ1+0ZAMI
KLxC8Rz7+MFmNKWjrWnsN6v6OfEmx7hNIAQo7HBy17ezxMRDSc3ivJktyqEju5sHamA/hzoaRJYI
6vEVCJAhOrcIRih4+bgmG9BRxNMBjCgys6tS0k1NAgHCsP6l/tITv34ocesACRXSIhB5GqcA3dWj
YFc55+yDVeZirZulMxsNkaQ/lQV6HvLmdI90nAkV69JTXruTeA6a12j5YJSenN3Zm7d1mJUYGhQy
aEcLr/6zvDb9BvSffYgrzl0kR6hUw8n2wL0IdTgksxTRyWArE32D+E+dWHjtFCH4WIAXUe9Alukn
x/Jg3Yhw7rxT+cEeE14MENG10hDTff3rygNjIYbYTzrYXyq/CnIRmJPjtB8MMtEm6yal05JIDeNm
cJbmW5VhTKwUOKnICBNrUsqGsmYrCePuR6Q/yukPkqaCg84Jmx8WwpyDFWKiVr7MBPIxj50cWPlN
2103GD79Hc83UaPHpLJm4a3z0Ql1YGlyedwmnHL1tFzV9xtmVjQM1PZh7ZW3sbADxcnI4Xwo6FCZ
MM1WmQAWacNcJyWYzsDR6VbWMSIt7tDBjeI7o328vDruh9rZYkJYmquW1gAmF2rN07reR4ZPmh+X
TfCepx/WwyQHXdfMepejxjkc6LSn/BoF8PHDdJ6/jd7qkafiAWS+51hMXCxYHVuPg+i3lI+kI6D8
l93+ZrhVbapy67WefNAOy40seb/1oNovlx1un1I7XwsLxKr9dlw8/TwBoGou+IIioum3lyBz032w
xBzljsRjEbXWiM67csC7H6ie6mzejyFFwwpL45xsGdbeElbdIJAP/HgOanNQ07UYSFhcya7mRjXw
GejIgisFzX4wVcmOtKJwneFVHPmitjD/S74bZ8LkKg8jIduMVMLwRnJOl1MnSldEJpjdNPV1Iiuo
i09zmTjm+mCoV5Go6vgPn+x9HUxglCOrRt+3JUjClMMb89EGIrPRo1Bwo/aEshDcILn7aEyQVJak
XzIV9miKQqXhMzA6PGshQROdkpckuTee27PopcgLYaCBRHoCZJthacxeQj8dgHGgXsOy/SkZ3zPo
Ag0vUXtSf2OIS9sbYvZTWtt2HkZVDefiWQYaW3q6HLx4TrH/+8z+5X1T9G0HEmjAOBMVNTX1CafO
vWyEh3n4sAr6K3Z5TpIuqlFSdDXBCPXmmUdNc0ogc5cjZi6CPGzD8csSaM+QoP8qAkCJVshcb10S
db0NdGNoKCeSfKtwnA1BNsDLHfebyFxotraUStbEUhj1D+YQO3UpqOSKDDC3WEI0iOGaiPO9fJuQ
W1XYdaVuxEba/QqYK6yxF02tOrQj6bEFtdHBCOc7DTUeICcxwmF8FTgEPR8X7LFZKN5pdJZfN1HR
pS8LygoIZQhfPtCUUASxFeyezsTWXEOLYsxtNZzkxzLKHa0J/uNymHBQbcqs6nGJJFd3shBwLX85
RldK48qHGjewSIxW4NKsDt+8WoOmFagJKAB9J5UflS70ZAWHVmSEiQwV6kboqEpquFjbsbRabNsU
aHl7uLx3oo9Df8YuNNh1v8R1l5Jw6mxvAvq4ySzvsgnupbTzbpaQrAdiXIYYiBbGq0M/TnYAFFl+
pIBuaBV56sNle6KdY8KBsXbyaCLvDTvya1UPZfQq24JdE5lgAkJOMIMzGIYZmlCzB3LbTo/jIKJy
5k1p7sO2zkSFzoZAZhohI6KUZ/Q6V87AVp0p0KRxdLc8UEZL4YtR4BEsqjPRtSpKgWEAYDWdPfq9
0vtOcaMv0VF72VJXPuKqEpxgeglciEcsxnNKCiizj8hpy/5qskdHRm92C9b0y2XP4FW29zvKwjqr
pFPSSt0wZhQuGMiRfSzutBxpSQUPYnBFAm9C44UIhP8GUPu0QINKSxMds8yEbvrumMmmnk4Qgk9O
xnX5ar/0IMHRgaj27VPhWIj3IHbAwB4dr1x/SHfZtegH8ByWMknYYPBSwQPNuFKFh2xW2wnEL9cE
fBUeKf6wJ0HE4jnOzgb7Gsp68K7pE8ZGk+RBLr6NVSj4evRUsZu4N8BcJCBgXafc3KDF9bW6Kl9b
TBpUHiTBA4wtk4CcwLyFC9P60VwLUeO8C3Nvmrlh5q4osiHvIbeGg0jnqCqq+jB6xqEJxrPoqcCN
mBhDhwyZjAIViAc/uktXZ0uljoAJrZFPaTgBjrhJAXl+c9HfGxPToOVtwDHQF7TZtxdZJclee9CN
KI/l6+bZByowsTxEj5azXhUnyRPWNnkZDwAFsmlBqNwgLKKtMPUpVVsLY9qe8kInmrtzf+g95a0V
A5pbgW/y8IhY4bs95gOuFXBXjdlTLW/KIqQ4+dfpZKOS+S+08rh+ClULyiSmQMGc/Xo6UZUlVZPT
+jZtDMg/6iwohsVOg14TFYaKb7MTuFQdDdQCPy+fEu4p3BlnDolULrEymxNKp/ZtSx7A5Xf574sW
x2xkO9QkqSZDC2sQrRMfEM9UOykgxpmcaGjAJbZpyUMbTRHomtZlEVjnlmwhPv/33lK/2gVSdSVl
rpvQN6BdhvkaqlthbfpbIB86jFKsz2hLgmb68pL5x1FTgLMwIZ1usZGt0hpIlJibGtZLeh7NCPoa
1dNSQ+5LHx5LaznHphromOJqivok2bbXqaLeNu+GVDVIjqLLploqi4Qw7ZUUmt6poYUicRWq8YNW
niXJF6xUZIa5J6Z129SsV6D8e8p+flkeKYnZ5Ea36kH2Tp3bfRXrOXGvpveVsfiHalmjleJ6w6W6
jUmgQnMUDBuX18W3YaElirEqqNExhyIqZ5P0mLQODQmjNoct8s1W0AoVmWDORQoc4GA2dOeqX019
baN7oVcCRxTZYJw/MhWUUsG8D2bfqx6pw4ouqH95p7hJp6q9bxWTqeitVY6lOYMD0YfKeNA/EAvz
Z6lPicIwr1T7lZ8DetMeBXa5a8OYMohyaBWcHX3rsqzTqkFTQvsIjQpwQW8H86CcgY/VQam5Hv6N
0DX15k8Jxc4mPQ27YFLMlhyvNlyvSvWwmtTHvuugLVl6dTd7hZGel17zpUzUkOXv8c4u80JJVUXP
gMABbfIBdBRX+Zk8p1/J6m2omlHaUPlYXaepkPSIe7h3Zmlo3y13Se1itouePsSvVklxDeMaWg4I
2wfBt6S//9O+GjaBvB2Y8kyb8aFNHZvGrEAvCRhVc6Uc4rMChUsT7yS/840/FrA+VvfJyfYkkWV6
Ai5Zpl62W2Ix52pm4UWGJ5MC/8kOdRastzJVYzymj9ZNLkQEcX1ot1bGhyY1nSXAZdDhCAYgt14V
D9JqnlI62m3xSsU/5GNyHWOi6N+MPnCbterOOuNJkW3lOioRtAVODuaxAly/g4rMW6uW8sY5a+/S
NrjgA9NgdmmbGU/KS73skzzSgVlTT1TvxArBSEPfT+W/mQ/jxgYTAx6guoS+C1vuzbOa5PWwAsEA
Uuw/ki/ZzwQzxtNRG1zzXvprLA1seF8Eq+S6MXRBMEOjgGmXzePytqx0PUYHkOYaids95kfaA4mg
slKG0ytViEwfowdRB5X7SlV3dpnbKhuRMxdJCzrRxTFvjVPxE3hYyEljmudWLtziVbpXQVQvXfVC
cAM3ROxMM7fYUKv1WsiopKnB+CbaWkkuRuPfOKFQzYfU8+BCAuBZsNN0RZ/8yTI0ylJhWYbKBAxj
qcp06DUrzJrrdXFHLIzgrRPbt6uFmy5IVV+zgiUWUb5w/XhnlwkX9RypY0u78X+9Cgov/9MALa2K
+fHoQVRZ4XrxzhgTKUg8jMa2AMS0LpWzRV6PcaVe5DyfjdgGKMxsPKxM1Bls5gN2cZvF1pxGYdER
167+6Lt7e76//Lk+n4uPNpg0pDOiVk1rqwjHrDwbavJzkVa/bwxXKuygz3IhSw4NJx/d46NB1j3W
mKSRpKcnaDtKo+PNv9DmpRKWEPZQbwvL1Tuwz8mOm3qZAADPeThS2waBY+LVYbKpo1J1Y65ZcXaK
N216qLfuuUaW/BKvUAdqQaaaOEYqP1fJRhwZWC63MHvtFGmtqBtL1/h5D95/B/NhjabrrELSSxRR
JQe/yCVEuM9853m3wXzYRjfXvCsbsBEh+7JfoCAHfCuKKw10jZsbOpDb/xBpdr1F0UsLYz7uppG8
yLaIkput/i2ksA9tfATWFMiqCKxDVMnq/5F2Zctx60ryixjBfXnl0k2y1Wotli35hWF54b7v/PpJ
+My1KAi3MccT4TdHqBogqlCoysrMvPHUrEcfAlPRt+tnmbdk8v+7hMGc47WJpgQ95fKuUlwzq21R
8v5/NijHr+PNmqLVzELMG1to08/FoYt+XbfBAPq8P6dUJpAO07gtowr+wJv0Vju0mKNDOnkhir8g
UHriESQzUBewp6N3A2kMjLHSbFnGWOh6J7WQWrPTb9b35YZwKaCN5A6h+oxp6vQTwQmPXyKHN9zK
9AQd0U2DNgdsU9sZY+xUqEWUjmrpXJS/Vo13K5A/8OFE7gxQW1lqa65WmhVBkIOQQc6qnZj29EW/
AQButSM7s+tH8JzFdpW5178ib2lUXiWV+VLKaiT6mlHaYu+pMhdu9PHKw3czoG+IqqKFMWTqha83
c2/OppJBwnbC2GOFxp9+A1YRkClYAS8fZ94UqJmYCorekmxQ3pXG5miZjQD6Kat8bDQVJB9GqGSx
PbZi2Me8CjHTmXfmqJMhlJquZoaGi0ltCygbQ8D5i6guq3kwykxcOW7NdjkTFT7ITIgWnq3vY0er
Rkabg7vAJ1QiOaj70VAHT6IbfbfCRsSLg8ss+PF5g4+3s0h9PFmDl1cNnI6k+5VbPeZP1Wl0Sb6i
o7p4/PedTkuXoXpDBBEUCziP9yss1Xlaeiw8MLrAmG87DeRzX/79kd+boO4cPJ6aqon1IRhUD0Ns
WcEBB7DOxP7vU9dLp7Zbn8RWEXTtfYphSfPYdryAwbNB/n93iahCPi01sZEETbCpju4s/gL08/0A
zYFus5dj40SO2jnXt47x+nv/eajzvmXKsBVjm4V9Z9eejukhubUxMnfU7mdX8dRn9LOOPE453mKp
6LhqWaT0nYXbDERLc1BaF50LY2Kdc9Q4Ua6XZSAi6TFpaVkyE1zhQqB+HZ5JA2Txtc02cnsLycKq
Y8UbtGHF/L1FypfBGJRUeVR2gQgKxnk7Juolr007r/8iwu/tUB6c5VaSrt2WhY30uc5e9Y3z99lf
58/O0dXUaUi6SMqSLtABvxXnT5kq2urAG6RhJeS7VfxOmncHXljzRTW2HFw8p+l5LEDcRNQWm1P5
nIcQ1w7WZ1JyKTzRF1fOAhn4e3Lo31ZIx6Q50qAzliRBIXdN7mrmOAV5L1SVnQ5N+nMyxxQVD63a
0rCYZn1wq62HToW8Cuv8et0BSeygEwW8tcA7IeqqboqU30OkWkb8X9vAaE1o8JxqPnMt83vuTFAu
Dj3bEvJPuK4X4UCSkeox9sSXyE8MtwbLn2wnHhoCn66vi2eUcnF5K4AQmjEamyvPKzA1auO244/r
NphHaLcwyuHMTSsT9M4gXBuPbtpgbv45brVzYd5o3aHdLE6sZH4qyHOi/KkQzCDld6D3jvUua/CM
08FJJ182iUP3zmgS4Vy+WaDpGDtLAS5XaPJQDLtPBHoJ/rQGMiWmTUBcU+Zd3z/OggyqSLTpfbo0
q9gGSfbUoeq3Hq//feYZkCA9YWGzIKFFfZ+pMlqAxMBTNEeLZYOdXPy5RcqjkbcdJ5owQ6+CcVSI
i0GElx7uKiMVpXcT+bxkDOe+zl1cMejiDVNmG6nIle1ib9wfc3RVT49mvWgL5KSEWHK8b4/odN9L
95tDSJ/KV+uOWyJm3mZvC6TZi4YIHa6pmAtoUmSfUl85TSfpoX42L0Azh9Htyq3i8QxSIdKwQHmR
9HP+u3CpO2lYHy0IQ4M0iTS8XYvjysyjslsf+Tm728Co502QxygCJehDVg0noVEgGzpzEjkSdD4E
250V8l13VhBnrbKYyiSsh9dcvJdHt5d0O+qDaeK4FnM9KtIOGQcfA17k/3eW1HqzKmmF1nwvpZe6
UX9CbsyVIh6zHXNBOzNUaN+A/kjnBGIy2oS5YZBC5X4fRxiWg1qopyYdFNLnunevuzXT2XZGqdDe
r/nYLAvIuuTJTeIbsa/tKT4kXGZrnh0qfMxikiyqOWRBl5dOtj5Eybc+O8RcfTHet6Lieholxlz1
VQpgDsFzERLc5JIfB9BWRvZ4KQ/phQcGYgaQty2kaaDaylykqRnywASeUS6cJOe1q9mJ/c4EFdxB
SVvWZYUTSAZLNqBVYg9tneo1OqQ34oEU/zfNkXj1P843o6nJhk6vm1TQoHcOfvoEcODpmNU/0ujT
9SPIAMPhptytjooXYxZbaretWVg9j153WDE6oDr1feLG5+gAYctPnScRrnFQ6CTH1ecyIDAdD51J
STRRQgIU9L1/d/GiR01imL7yCI5o0HJLdutEmasrttzYylcpjKHbGFf2BCpSbgGGY53Gdg3TumIY
d43Q6B4h6yR/Xh4bJHXQB/CIto54kgq7uwdJtnN925kVO6AD/rNsGofdSNamSuWShNojASYRam5M
PR7K85zhXVV9TjFr2X6ajuZDzsmTmZUS1NDBdodCoajSEVVcE0guN01MmJK+N3c99A1LZztWhZ1/
Ihr0Iu8KZIaFnUEqtir6uo7qhkIJ1EztMXdRa7JjHoMM+yDrhiwR/hoTbHfUQdKXRp4wiIjS9XRT
uWRKFm9UINkcSM9jsuI3nv48AWO2KLb0OEBCgPNNyU3+4VLc/QLqKK99J/fqmuRhcUP43dsjSFmU
84Q+neibD1zKcWZi8WaOPrvFNqRKXlYZOJfHcHW6QPHzc+dLnY1hH7grr37I7L7gkWCAEJkUZOl2
lrxWyphsWF89mO7Y42neRDdp2z03Ruqlau5CGvcYJe1x7Y0fgBFxKjvMUL8zT0WqrojqqAP7XhhL
z61lKzFvyJR5TncGyA/YpRpxAtoloS1RsYxzVy27Qw4kSqFrnHPCijkgTEP7SsNcN4LeezOjaVRx
uqiCP6g/mvV7lweyONtKX9lzwonuPFPUiqKq7jfZgI6RDMpjVbHbyWma/qCmCgZMFff6+Sd/jD7+
+3VRmdrUtWKpNzUccP5aDi8xr+nGuhH3f58KI7GWWIuRCFlodYkHJSqvMO8FiIUZOu85x9s28v+7
gzBpdaeoaZUHkdpDQ72/yRbllyTFKIvOh15UHq5vHDPD2K+MCl11OpTA5U6WX26QC6thY5qdLHOX
52G0Rx1330UQS8U2dRAEpZhYlGYEuW18rNIf138K7xtSIWzaqnKMtAkrF++1/ps6Hq7/fQacguje
gKAE/FiyBRru91tbLZBAX6u5+y3HE/uJ04CFu0SKqCNqyTbggB5pbeqcLWauSwLWV8bIgQ7ne292
UQwMvkFHx8donzWl9qB94SyMeTp3FqjT2TXpkK46Lrn8M1rOZ+VAFDZjFXC5xas+EwblDjAGHsKA
eZmDHuLPwqij2gOdAS5emNWfzHO0Ois68dkhd+rhaN2bh9XngsVJuvvBzXcWqcOaLEU/xGUO+utQ
dhInBx3+YNc3CegldU4xgvfVqNNolmYxCwneLWIe2f1YOmnKS4Y4n40uQCjlVExC30Fl8xw/iF7u
Wbex14Pje72g6Pwjg0DKONhc4hLWVYMyDkh6gGRQkYu9P4+ikg6Glit5ICWFay0/jbY41AqvO8Be
3JsVav9EYcpHfcCN2YyaO1SqXeuJK0rtSdIT7/r5ZyIHdiuiH2LL0FhaNWAoQz2a4XCn+W1hb67u
SK+l0/jx+R859PWmc3TrkD7yhpb+iyP8WSsNDRHSZUWamWF+FlObZCgkOczgHEVc+a28hRlbDscO
85J4+4T0A60earMyV8vyG21x4/FVyAenFXVnNgHi/HV9d8mH+uBz6L6gt6mBnJemGahKcxUwrVkE
deWOuXDCedXyz2b+PBS+Ggn2NPnXDTI9b2eQpLq7G7CZ0rHX8wKsKHKOrOG+Hkr3ugVm64AApAn3
tgxxXfITdiaKJE+M0VyzoLoB+xdo76xz4ot25fB0udlreTNEx/6in2Q516IAVTi7VXqb38dnuvNu
LVTwX4o4FQodjSTSCiYMPaUT+Z1PADOkkBk55YnXDWa+IPf7R0X+rmjTbE60EmWJqbajXxNIaBU0
fkpnRNQKtHC+9NCBU7zVNzf7+sfjbSkVvqyy6ZZOVaNAx5Lrb2AZu/73GaBspAm7DaUiF3hIDbWq
egJoKQIzVJ0N4PMU3AmSoxwju/tNCc2d9GK9qHZW6RfV2GedKGPgErWQFXB7hejsBtKtccYV7qUH
3sHknBq6BlArYr12WiIEqX7AHW4bzVMhHK/vJPkSHyPHn8OvUY68JKveGRbebHr1vYpeRTyakvxR
ng6lnDglAOfXzTFGgt59OPpxg0fpssUqAodmT27qQ0JmtiOwXkzhilIZiguR8++hnDCJzyZiIsiC
zBs14dWWXSRU5oxBBStM4sKzUMvYeOU49v2iaBYh8VfQ86RebVLe9ek248gTzUqUF06lA/3lkHQq
miOebz84G8k8i9BqkcBMLqH2TXlA00iYwjDLDOTkMcZSyaS2C+2PW4jeg+GSL5/Ndrk3gzRDrrDK
k6BVVhrO0FhRUD/Rrdj+ngfk7M++PB50Tz7WfskD5DGTFNWCkJOkgneJLkcVQ4q8eRyAgbJuF9kT
5tyWpx9m417fUJ4ZKkRnfT2CYzhNwll317W2ZUG38S8SdI4hZmzUdE1TAUPSMTH6/l4ThSqZ13jK
MIdX202TQ4ec42TMpZhQxDHQogN8jIq+PXCv0ODMgKKRAd6aTLtQDvkcjhvvxc0MHhhClRRT0UTR
pJaS60pcgSra8i3h0OUvxjAeBA3qQvFjI/+ILd4nYu4cUhzVAoWliQHY9zuHYtYWj7GYBmsW2StG
jbg7x7NApQJGovTlAB07PxohXWqqror67vVzxo6AYEI0UeCBPBk9H9HhLJdSY2ShfF8E8YN2IK8J
3e1d8Xm8IRK33LojM1TsLFKhKbeKvOhjMNETSujsZTwvtuXUUAgmUDTjpX69vkLmtbUzR30mqe1A
K1dDjqkpHHE7pkIQF5+um2BH250N6kN1cl7XUY/+fXJjXQg5LID6P4ZwwrASPp7HfQaytlBFnJXB
U6QTGbv3R69PVXXQ0hpdYUhzkkL8BOYw8mQhUMzizOPXYp1DFRUQzUCjHRyqlAcPmToqcpTm4Wo8
SpivkHl1AdY3AoGXCEVaUQVkkPJcYYqFMZqsLNDFe8H8KvUmyFFS5/pXYsWhvRE6A416M+2y1vQx
cHAU1tUuMD7XPF43wt6qt5XQW6WC0UpNkZNliZCGRmxMfqVoD9eNsN5yKkC4Mu4fNEXoy3adqmKK
kPwFaQUi89SNs9OilU4hfc25TVLmgt5s0ffsAh5ADeN45K2gh0ZqV6C6TAYbjAJQWGkf+0vzxGuS
Mqtuu/WpVAuzlba0MppkCZRH5dJ+blQUbjJMxqWOcq80TlHY8jPxLP0BOI/rW8uMh3vb8nvXAhas
LMRmKkMBYg8eSWS2U3SDHn7Yu7Mr/x9I+Xg7TMVDKwIlm9hleTjpmW0WLzVPAYgJL9qvifyC3du1
k8sSmVQu+PFn6aBjMiO+14P+INwrnnAncIaZudao4KSqIGwySQNahG5Und9aQ2338aHQwm4ErC/9
UZb1jWg5lXVrls+cz8dxDVrVoOtnCxCMFkQzFYBHtgjS8RMatC/Ioi4a0GiSLZyJGHXnFD9lkRNh
eMapCDM2cP2uBJZXLY7jFgebfqxjNPXm0SkNXpuSeensvyoVahRpbpdSAMVv+0sGBy25tw3IbiqE
mgL3No+Mn31MkfmSGwdq0JRjNBl4MvO4yENUb8vp07JyHtHM8Ix2KBT2LAvZKOUG06QU3ZjADSTr
HKXnJWsOcnXOo9jlHBHyQ+k3prozRHmDhkdlJscYqTGAjSAa02Bh7r+TUn7pEtTAdXPMqw0VIxXd
OMw00/nVNg2Z1g0gsNqyxEvnsGpe+5obpVlVbnVnhdq8ceiHJFlRcSPvWNHD9NWp8cuAVFN6TiGR
+fLa26L2D2xpBThCOtHvvdkbAt1J7kjpYc3s8tk64vV16kFSyYXCMc/HbolUWJnxHCqrGqBPdRRs
Lf9qrQghSBTE3OLcAcyTvrNEZSOVskaRuQDlJ2B2pzZ/bTzedrbr7ixQgSKet8ySokzypwNQ4z8J
Q4LxBA4nMNiIvjLbvEE53t7RoaKtZhE5Q0HyK1Q4vVm+XQABMnCRXz/t7OuTpIgS9EdBc059pWKJ
4lox8ZwgE3nLYXPXpwgzwOKzTOj0HvkUIOyP9WaQ+lhFM6zS2kpgbNcezOSWS9fGLPyqREkGI+SY
YqELv2VUxnLTAaH4W3QxOSa4WYzCMbfYQQndtAa77I8qRHo4O0lc9kOY2tmldlJZpAqAnLoEnUrq
Sz6qDYT4bkHeRYgWlQYE2ZyPx7y+IMuuKSoUh3WZ2kpoi64zRMmwlcM5gXeN2rFKniN4s8oT7pKZ
q9vZojxgqpGMlxXmgNvEER6zOzXEcG4j24QQIDlY3narP+af9NrubsugfzaOsZN58d/IV2P4avc7
KM/QmiLDqwcvtz66q9RvyfKlTu7yLreTrLXJGHR/WqRwtO4tw4300q6tY8yNqMwzvPsRVPEM0XvU
UdlJgw5CaQcoZT0BTrYhHGyFLX5Cfu+u91weBuaV8WaUrkNGepWm6QAsGaHfJa3R+ikGERqkAXwe
iyc7JYTKh0k0iYHDJRuwS0DTSJ7SakQhg5zlecSkp+bNz787Xef0ovEOMnM/MXZGpJ/Aw063z4t4
0pfFAFpN1Ge7H8KBj7JkJhGYIAUWHKKMWNT7FZmZLpjagnODQhbAUzm0xzH8Mx7A/n/Mziqns8y+
MHbmqA0UV0A75nzO0GD4B3QonQb0a8iMmHmYfYOTw7MaeOrOHBV70kVaS22ay1AFWjR7GBNIWimZ
bakvg1Dam3Jfac71cEf+4odot7NIxZ5omiDFmsWoaDRO2zyo5mUTfl43wb6bdjaomJMqg2KkGR4m
HagpJTDX1qPbnOobGdS1OR522sv28v80SYWXqdukZm3iMiwTx7wnUuD1MRHtsbGLX2h2OWBDfyz+
gnMMQW23UCqetFspxsMsZ/+L4Yfw2eqqQDUT8K9UOVxtSdKyuPLx6PGVWM9EWRmBRBPb4btSpeJN
HpuV03Zz6iyb8i2vLEhVpKiY94WuuP22tL+ubzTz6npbMT3RUrRtNBQ6qhRdCiBXrW93axJ5EE44
xELxGg8557HCjmg7gyQ+7CKatWVGCi4LjKyhHaz50Z0aoH5OmORkuzhzRwzZEe1PuDGocJPEArr3
UQVQdznZ0HMf6r97Tu5WRIWYbOvrWK/x/gLx0vRb3A1SEqnbAVmMTMeNHvSek29wfJ7OFTP0jEw0
ErNwbG6m9TVFozsZ3OsHg/uhqMCCuQ9hXJSpCFu8VkSvOOgvjd+7fSCfiiOvUMoLMQYVYnrDajvw
YUZI2oagRZAh8HsI0Vwkp7Obr7HLu8bJz7/melSAgWxuNEjNUoaWaXqyOmEC5LvQHobZu76PTMDM
LqbQStl9q/ZJr2k5hN0I5L5wJdFGH8fLcztt7ewy+AQ6png6LsLFnl+zI08wgLNUGrKTTbHc6lOB
drfx1CkQQNNcPT/wld7Yx5I0aRW0q1S6hBRH9ba1E55/Zm5H5wzYoMnf7rXbJexffj+pAY4YS44v
sG943UKCJJPusEZ+1S6gCKmWG0sK2MfsREdoRx6g9qB564GUqqy7UfLkh+tflAnjVHcWKc9Yhj4u
q5ZUc5BlOstNHg6vHcoG0lG/gKsJc+fjaeLNSjM3l+RMKGoa4IulzqvZW4VRRH0RoAngZGZlL/Uv
kGH/1W7uzFA3YKcMYiO0EKoEIfTqlV7+tVZtjZCokgqFKTnNTx7ChbMy+nguHaComS4mYWJ8lbIv
ZnTSeYRCzFvgbVU0aCyy1BKvT5zMWn2Oy29Dzts2Zt63MyC/P4S9FM+jqZtZsHzPV1sBpa91MaBu
FbnVl/lF+zqApuUbIbqeX0d74CVLTAffWacuuaEFzlwy0zzQQBTWOOpxQ/2gB4Mkaqia6BhPsysY
LoRGXV5tk/ft6LuvHxZTaQA7KRcoNDjy1NidxplBZHv4bnmUh8+L2KhATGcQqWmC6Q50cK52Bjml
U/iE+Y47qkQ+1oerYWeP8u+pWsYKk7iE8CP2IcR5LzjamejhEGDLyHU5njnq6mvTrYzECC8i9awf
cz+9x2MhLAG0xdy0+1dDOupucVQcEfQFFJLVYPmd8SSabgXGAk144ERItr/phDSFdPREqg+VJ2I9
N1CWA+H74po/u0eUisFQAGZEd7wkAH6ceBBY9kF8s0g5oFJJxQD0H5Kw9XbQLq18A0na66viLYry
MtESE2swc8zCQrt60O+XhnPQmW5sQqXOksCWadAz2WYlVdtqIohIy+w04rGRLso02a3lXl8Ic6/e
7NBY6Fzd5DiTNj1Qq5OyfAc6OeMJUzL3ameCOgA4EqbQ9Xocds2LbBxzXvbGWwL1uas8VZVKWyy/
kGVbsT41yWzn21/l2btVUF88leN4E1aUl8QytcfidZBe2oxHYUD+yIdoszNCtnKXv8j92Gk9KhQB
pndQTFK+bF9M10DgPsrgpLXAcMdNmTgHTaYCahGN1hQXA6raZzkknZw0TNB5MOzmS4fCCFQuErsb
3dH/q+tit1Yqshb5Bsn7DursKAK76Pp57Vq7Biawrh9w3umjIqqWi8pcC5g11dE21SRbS35eN8BO
AXcLoaJo0hd13qKtB3Gn4i57LrAIILQABZ7B2V262X2W+FbAT3aZd8XOLpWebagWZH0Tg2UlKO4g
t+enNxseSISRpDjywCWcY0IXOjtVKISyBRGVqTUYNHGN7NCNT+Pw6fpmcr4WDXqPlXmdZ8NIQSAG
3kHpUe3urxtgP2UxWYVBPNkEwwAVLca6UEpjUFvQ9I2eGSp4l6x33S/RlYEx4rWM2KEJxGsSIJ2o
kFMw1aJGtSET4FzZ6Mxz6VjSWat4Lsws20DL9D9GqPiqGFstzwCjB4lwEOvELiavnW7aIoW2qOFc
3z5mbruzRe1ek01GVxd6GU550tsrOon2uFa2VqsvRf26itZnU9Mvs5HznIwdGd8WSYXfWDajqFfR
ocoLUPJGoXTKj2mQfBk8I6zRcRZ+XF8oc/AV8t1/dpWc1F0ozmU0cSJtJGh0AmoenwQQeJSBDEVQ
HiacDdXZ2aJicK1FU2ENGIuQLttBvyfF6fTUg0AS1J8DRomVo+jOFyhZBpxFskPI2yKpGJwsgzSk
EoQy6rnyK3D+CNPq9CMed5nZ2coGfHqdnSKxCjUUXFVpsSeQB9ucX0EOKH3r/YaaqhaB/5lUiNbb
ehLUUiR1ecxQo7wbh2Ba/kcKzefYYq14b4sK1k2tx6MF1qjfQm9Aw0N8CMrKthZOx/ULD6XOrGTt
rVEhGtOBppGPaRqmn1Uwcvp4GznrS/8dJfPb2iU0/gYngLIizs6iRUUcQRebRhc1MyiqxJ+qxoP2
oBfXGW8fWffB3g4VdOZ+ipM2/j15v4IVK/09+05oP1YwrSeh/HtY46+IfDBFqkB50pBA9kStDnQS
nb4MwI0LfnMz3kp24sp3abA5IjTOk5BH98iKdpoIvCZ0K6AaZVGHxVw3eVa0LcHjjxQiB187EmwB
zwwTDKJJqJPJIF+SsbT3sSZtSiMZoWOLtC/166/LqQyj2dkeSIW1CcHHdColZ/7CK7awj+fOLhXN
BWmQu1gcsHG5PbhmCLOurNjGZgs5yvAEuCxnTqdwHJ55RiVVB+Ab70tonL9fLh42mThNwNmY8Rnk
pDYAPd3Ao6ljfrudESqmGoOULU2WZyHZ0zy0vJlIAEDL8XpAYV2+IMT/sxYqgsoFrn1MgkE+aX6c
QV4SKbdGX9iN4WgpV0aUt3FUoMwXDE5sHeb6tfG5qjIvAijQ6m6j5Ksie3XbukUZinNiR/plBHvR
JP7a8JMwYnR9zUzf362ZcotMkqw+K1Gfj5DUzkvmSO1Bx3DMymmg8pZLRU+t3/JuXjAKLHSP0fhi
5rM9VYfra7luQxWpiAIq40FeWxRcuthNxEO6Plvi83UTzKm9tzMCyPn78y5r2WTVeofBykMTiOf8
AQ1MvOntChqZwlN2C4pSJwnjx+yJy0bPfJzsbVMurmTVliddkSK0TEFzkU7CLfpR2v3weXAaR2hs
3UPCwWtEM/E+e7NUujZ0VlNaExJf9Uiuh/4JlKjHzMdbiON//yV2/scBAbB/v7lFB7xNJXVJuHxf
f4FJCPrt9U+inZZ9hh5GZA9O9TVO7PL1+kflnRvy/7v0MOu0LBZFATweQukYZf9cadMRAxI8nCAz
N/rjax8mi3RB2LZ5gm5hg4oxaBMwo5DYdW0nPqgFHF7rjb0qU1ShP6RbhkidFl0o0zxSS7D2KJ8z
/dyXL9oscqI/s4QLGKeKgR9MEkh0xQHQ8F5c9QQhU3L1sDnE9/HPAqlYav+jzZY+ttzEgZyCDynm
ziYVput+1CYrqlM0MHHcOxeDnnj4iYGwOs0vAjcpnPrL9RPCXScVrVOlEvMVoH+4/T/NqLi103Pn
aSGSiJP5EHOOJPs63y2SisuR1almvWIcHuXCACrTJ+kU3Sm3EjBQnd1eksXmkTUwX0n7b0mF6Npc
e3EwgXbLbrZDFKZhc2o+/yPiyf2GzBv9bXl08jdCZLiLBczrROfkLvYVNw+XHCMNpVPPUPIkgPTh
OF9Uv7xYL9xaOecE0ZWJRk+h6iEvWZhYGHpRJzvjdYd530+hvC8VtiwaLKEMrMTuP29u6dVPUDbe
7LKGa0So7DTnkVfY4R1ThQrVSxkbUNlCh2PBMa3c/N6AR0KRyy5u24Ms2i3PL5hBZvcd6YhtZqom
mA0ZOiXjMD2431Lg+7/k6KzMIAsLACq/W3hJ5++K+ZUQoFARWzaBsNGKAUqelzHUnqVLcbMA5T0f
hdvqS+SbN8LZ7DCO0zmVw6smEM/7aBu1fDQlMOOoUnssYtgIuL5GCuYUXX/ru1I+CwlYKqZQ3u7K
/pETedg7/GaO2uGlEtViqHoAXQ7VjR5i2uhItOYHFBPiu82rMb3Mg1+ynRMjozIe8AjtVIAdarGO
6vU3qesQ9Mf8qBzVg+xznyzEBz7spAK9C9MgYr7020EeirZb8r6DPpL6S3EXH1e9s6bwjc75PyBb
eeaoQ9Mqmdyg04N+3NcBl0ZzgOLNKflM6uLN8W8q4tpubdQe1lsy11MCkPTUfpqF49QcBZXnfMww
trNBXUpqJ5aG2iIxmx1QH6LHkEKqXXDA5oM5B0yFnXmLYidoO4vUrdQOcW4k64xBAL9fbWkEnWYO
ohbDERZ7cZKH7Buo69zU5Wpasb8dEhmCkbDAuvg+RRPHNS1mo8pDImWoHSQsM8ILfoWaDTJg97rP
MV0OBV6Mf4PeB7P7743JdVJnepGl4TjXHtgW7aH9nk5/lQ3urFCOLRrZ0JX5AhVk17CnoHg0POFM
LgaUKP4GLYtJmz8roo4+7oR4KpBO4Lsth9Rvj8p4ALWV+w9yoX6Vgus7yL6ICB2AqYPdCqIX77cw
HiCbEleqgMo8nkkAmUHFL7aL04ABYNm37nKOL7A/2R97dHF+mrXaGqUGECXDkYVfovG0jbxkl+Vu
WA0mfUTM/KLn8H5N0GWJsnQSNX8by6c8rl7zbfqLk7c3QWUNzbzKzaAAADiTpARgoFLNbJk7z8O8
P3Vo8Kl4E8OnNOrz5Iqa6NMiFaF0MY+CrUKSb0jtBRI2GUYN+u+YKTUfN8c8iKekdngDkST20XF/
Z12nnBlXATCIpN6odJW39f5aJjdJaac1j2iBmYVhQgVsH6QSh3n+959MNKJxGq0GHViMhRN2sMxV
Zyc9k9m24bi+Fk+8LJp1SACzR4xCXRO0C9TaKozsZTmhGTHNEZKrmzgd1CjhadeydhCAMSglkI77
B3IRRSgMuShB3rOYTxsoz1UwssrK4CSdaV/3ZHKH0N9qZ4medo5bQTcXCG0EZbu9lpX4S5e7G33s
vLIFva6YcxyA+QghvAt4UmoyZh6pG2aS9EGDHh4k95QRtRQ1vslS5adWD6GgP65zfqk28dCI8mZ3
XeQ0lsz7AazkByg8zPaDGFoSFfKBd8WABQSqQ2IpUTDK3eRZvVdnzyIKcc6sYXoXuheYuq61c6so
uqvL5XzM6wriVQDFHI240x1TG34KM8g5l2KOHaEUa2epl86zQJflX/82H69jTLtKmD8Fdw5pttA6
1nKdCXKWqjKGHOVQOSyPOXjTBCe/wUAJyiXzBVUhl0fF+LEERlmlgscwa2Yyx7kSCIOzHVRH8VH/
kk7lufGGz/mNFEYA99bu7CsBVyH2Q5x/b5vOA+bBMLrVrOMwEb6mhdsUCaa+Dpxt/eDDv41YUIfC
qAx02ajcbbCWUi1m2Qia7/8MvNdnAfg7W8OgNBnRsQJep4f5JWV8SBXSXioUNahTV8SF0sbWLJNW
Vm3Xm519j73BnxzjCFJ5XXFWtwqbI0ZOeJp9H2MkViuDdlmCeQwB01k4eJ3NvhzJbNCxqYFgHo/D
l+K18rfQhATtcI4v1qfrG8z6iLhEZRAjaZAQ0aj9BYn4Eq0SfHzpQiWVbbOCYCDHN1jfcG+Dyo2X
NF6nsQE1v6o+T/l9Z/DStw8ZKbZtb4AKVF0Z1YklJZB5k8GBispXqN7pN+Mh/qSDLprL2sncM6AO
gB6Ddi8+1fuwVKel0qhiZUBGr/1M9AGVk/KagJdGOSqlqx/UU3zg0iSQRPdd8Cdr3BmlEuFOiY1a
UqASoZ+JgHgaEh7u8TDjxUQqlv8az06Zo5xANOJ1zU1oOFhaeypK42cqQ8BhLC/lKPAY8D5mqJQx
suG7OC/EWTvNUQSwHPqB5X15th7UuwpviszPL0rmcdm3eV+QOvWLsWVDBIE7GIQkZ9iep5Phte7o
4pqzlycLGN714S8cbff9KCfo5qYY4rnFE0P8JbeVHa23LU9ejLcsyg/SFnXuKMF9Kbadgy31BAHF
c4unI8n0Z4AnRQig6+BDoPKqDFyr4BPqDCgcedr8w4g+X9+qD9c+OQ7o22KwGWmxQo8vypuyzmkC
rfO0W/q7flWKR21RK4ikiYJl2boRm0EV6RhuXqUBrceoKV+u/wLGCmXk4/gF0EmB5DB1PupaUtF/
i40g6bZAGScXbOnedRPkT1D+/M4EdR6EGLgvIdX1QM9/lRGSA/VrO+HYcelxWZeKrJrgSEdTGFLj
tCrEtsR6u0ylFXTugon+5Hv9dRDtztcfCUvOlrvFT+5oISNa7W3S7I+yMTfpKMIm7tDf7M2RCwpP
l9zZ5aE/cYf8ePao92CV4JPVdWOBsXb0iBZRe7S8ivD3Sx6Bg/AMMjzt3fqoK6BtEzHtCkMFqvez
MZ5KWbeN6t9HDDgA5vpNBUzboB15HxVjS4BWK3SYwyH7NmHomxBNcov/jIW8M0Kd9KKNoN9kjEpQ
r3byCYCs4qCgoKPaVgNeBLJ52bnmHH2mTWDA0LEFgzj0U98vrC7VWLU2iGaM1Y8lvpn+h7TrWJIc
V5JfRDMqUFwpMpNZWVp2X2hdLai15tevo+ZtNxOFTbzpPfTMocwqCmAgEIjwcI9m6NAKbHx6K1EB
340N5gO1GcFUYmKXYAXzolz37PXbXPrtfJ/aIqg35yRDKxhsZ3ijoMzCvlK0ipBRHTKoySeBhuMb
Gqe8f2gH0fOPl5hqVGAG7T06Os6qcmgTydWoAKtkU/jNr+gmeah3qAi48S/9tvxW/iJHWj0NBTsp
NMu8MbKiA61mn03ot42nwk93000DHZD+CvOzruYah+nHchBm4ZwTvV0sG0F0s1Dk2ZoTKDEa+xmV
OFRUJb/1Ia1S3sjAeAk73tQlmIgMj0TKT3WEocjBHIUobLpaN/IJRUCqTURFnykRlbrLwRojAtdz
bhgd22YBi43uBR6y52egLkoF5Dszwn9reKFV+pKIsugzREFXYAJXGMTuCEpLzBEo23Ls6qSwgvhk
UCploHWsoD2AgRcvGOtQ4+0kylJpgvFpCzWom8IeWtA6syroc84pkBF2oAKro6ZGkA+gWdH6Q2xX
V/2SuBCA+H75HuUcdFqa+G2SBptN7mhXapQboU6CqXgMkwVzdF/6sHPN2PDIv1bloDu6scV4SB2u
vTEsRArW+TFt32tJ8FDiBEYca+Uj9UFmJTM5ARj6C3zRacFwZz3ovt6liur11ljUjp0boIi8vHWc
r3WWZzFfC7MBAMfFiMNma0uRMy9xWl6tWqy/tKqitvsGldxfubVUT5acYurssnXeh0PHDpVPzQQn
D3sC0ii0iiRG3VOvb6bUdFT1pSWvcrE3x+vLlnjburXEuMhI+S+jSc6Plv1a9IWrdnu1FbxBP6ra
rOtvjTC+IUVyaBn2KAc6eFLqWvZX8zoe3uK6dOv+HtgPTymGfabhIfV9UWJH0m8TM4jIT7y63RTa
nSRFFdQKHWSF/uX18yK4vv3bGL+q1kKvhsWM8HYMyUdZAaMUU42BU8tpgmoXed0BgnL/nl4M52Vr
l3mPTIUNNgW68dHkVarmNmgKW0JuAF4o3Vph7qe4BhuRpOnRB6sTJRBcnQUkBGiCFXfP2a7CM+Hh
8oZybvzNugwW3DZksWroK7QgxuI2Kg5jd0WqxGmS3WUz/O9mIJMxIBaN/J3xqaLW1IQoU36Mg8of
0VYsUFMEj+succkecwJ0JCXyRNTB3IsD3fTfZhl3Wca1Lwo5xGCZ1yYOZejufmKa41b6OnmhA4Kn
ZztQ7i6vlXtGNzYZVyGhlS52U+bHTC/cadCc2IYeIBEEWK6rbKwwrjImhSlXDRjVB0SfG0hHgeUX
7EYC9+DWM3TVQFhDxQZde8bMquWJXpWYkZ9vKff9sA/vqAqeMXzoZ9ieSD5DZJB9kUcFelVGNKHu
dW3e4oMhLdQxxNF5NHmR7oSpEic5UzYLtJkMvpNzYuSgBg3W75hniCxP8yhNXJw7yZPW7VoXjeDg
soNwPt2ZSSabqcdqUDDZhqIb8FamXd9V2SxozYpM0FVvUglNXiM1smkxPcJIkb4PNdFIhsgC/fnG
QrHGq5UmgxLo0/MyHLRZsEmcU3S2ScxNNzSNpBjpbAaZ5Kth7Cw9ZsoEJ1W0BiYo6YqZFAQMVsFa
Ne6s7HtjEeQlnxtPKAChg4JBMh0MWZBPPt+mcKxIq5YxXDgI9wWAFATgvn90KkRSh7wd25himxiF
FK/DWA560KLrOZG7jvwsrPvLrssLqAoUIlF7USmDKJsWj3NU9Hhk20H1i74sMO7+MR83uphX6QCw
AYGNK1LFpHvE5CNnNhlXyOq500hdhgAo04AwggHFPP4XUge8ULBdG+MO9hKVYyIlANfs5soxd1R2
GuJIp/yGAhokISkez/229pjLqaikWK+kzAiK6Zs9vkzk+f/5sZibyLYIaEc0LEjeLyC8K73oqBTO
Qlx5COjkboTg1r2vIoIJ0fdifN5sDXmYVnX8kPBRDkYw7SgWWQT04vg7yo7QncTwDR4YLGbeXGdr
XWf4e7SgwE7aw1Lbfm6LUm7ejXRmhwnXatFli9QmmGt9xpw97cn4RumafueBAHgvv4p6/Z/nT8FN
sy3ZMv4O9YBiNrRKD8gjKiMQQeoBQ65BHgNYUvnv6X7oSxClVGwl0NafmES7xahbFdQwga3+yDug
gDFMLk+7ZBWkEpzPRQs9AC8A/KSpbAu+zoepGOiFQeabxfJs/U2rRNGW9xADGgmrkBVD/jSqgf64
pHboqh/bN+XN2lMId+g51olyQ61H9a0L+r0UiLponHNMRT1+W2VSiDSNIlubEjloes2pKw/EDM7l
k8x9km1NMD5YSwbqH/asoaAzerpbevXb5CsekR0JlELucNLcHCRGKHJ6GRoyQuo57scD+kRVbcsG
rpKJJInVWdGqWPmxiu71+nntHiyMgF1eJM/vsY9/jDBxI0o6bamsrDiWi+GG/a0Sf10gy5Kvnq4n
ThVZztzlbj6Xzto5SiKS6PiY62buma19ll5PB5ZNS4csOlb+0DrWPSiDfcXJAYuFuMBr3kKB+SMJ
9bS7RwyK4UYQIq15+wx0CHBg4MUywYfCpAu9qWtWiS1Q99be3GmoYFcYK1YeEgg0HXLAL4tQrDrN
ufhQvf5jlfEuaRwBTQsHEMRR5MWLctDvqMQFDduZV7rkSfCheQdGUWWi0X6A9WmY0cqLPjVSwLut
+YP5v9oDxdeVbmE73RstxFKYR6LvBWZpM4/9vluzzDKtQl6kqYTU51D9nBWwPwPF0v2c4soHx4TX
LVe6fmg7EWEH5zbUgX9QoemIEwz8zvknXcMlaQC5yiH/vOzB+WccCz+8U7/oT/aNcjO7KhXAcoG0
6q6SnbApQn/7pzVvrDM5hpaRtSpDlKb+mVFvnkMMQ2gP84OypwpO5TXoQtrUeRFsNS8QbxfNxIui
RiaqlEsOFbrkJvwGtNpR9yO/vQq/2H7xNtgORcqB+hfQk8umeb4FOAOQJwDSg5KWsVytcm6m6loG
MkA8Mrkb+rfLBrilDIC40O2R0fUx2eK6opUVJAMVAIUf1cVJ72bIitOlrfvFdppTBqRGe20Gs+Cx
8n/YxU0N0CGBLzHh0QReK+6kZUURvD3JEHTtru3CKXunfB2P0F31erd9bjq3/fc8p0gR0Kb5j2WF
LRIZUwKkvZTqQf89vK9uBtAO9I4GVVlQZMe+CA5OvxDrspqBrgVAQzbdYObADLaEHnAxB4r+Q613
ZXljAlhfPhn1IexEm0p/2SVjNDRunrEyKdMSysC0QEQVhdSflVu4jVcFzQ9dPJrAO43bpVHn3VjL
BhuQUpNER7wwPAnTbGiZ72ly0vvpTf7QPoAoowVlivMXuTIuDqJgnhrKDxpbjjcJaTK7A3NsI+/t
/kqq7szU+5tzsbHBnLyxDifQ0SYINY/D4iQ3MxIVCOh66p15HVKoGVVwBo+P4MDz8nOszcJbFD6D
U0/D/mZTAeQEnToGaIFCD+8pNwSF8WvXyhGtNS8+ityTF2C25tgreo67bFZBRWG079X4OhuiJJbr
kpv1MP6vLpky5rTU3KBQSnVkKIcBuaHEAv31cBB8Ne5ywCmAthMg25+QscPQJU3UkBTiltlL/CN2
G1dXdqsJl1y8ymufQ0CoRZh3XlkE9RC0C2UD8BikAeffLF7AWQwxWbBAIEmvd8VeH3yQNPjoTx50
UZP+My6dFu831phjV5NUq4amWPGwX6GR8y056H6O2XdHgo6Lcoy/VYGBSSScuxxzH6Kzx3VQlBg1
XabEFMjgzhfbWZmtJCU+KEWQUMrRbG+cRleBCgV63K72JPikPAfa2mOW2xpGFFcG7vwFUy24do/d
jiqkghgX731hhsFLWbfW6M83x29aelOC5BcdDpy92F0WAP51+Gx4ByTz7fqr+B77IkgEL6fa2mRy
Ks1uLDLKIZh35Ok1MyGipzd+nIUnTapuciu+smLIEs2i3EK0VCaZiqI5G1ujR01yWg4kvZ9V019V
UftN9PmYOBorA+D+HXKnOKBcN/OO/n/14jcACFB6D1VXAcm5o4HNhAR2YJ9AEeP9lQsB/W2gEIHe
PrPBaiOpfZloBUBIVOem9MKgPtQ+xEWAQBINbvCjAV7rFmBywKGqTEhNF4CliT0CnwZ2HxQ8XAx+
H5bdFLTXono/9X32vkcs+G2KCa7SElakGlEhqOTruvhRZPeCneNlL1sDzGFvtSrv+0Yagn5n3mq3
H9HtOfGNu8RNgvw1cVe3CTCrNLn/WoCRRrnN0phjD1yh3kF+uTwm00OR5g5KYw4RzcjyMpitEea0
g2Qf/hlr5TFT95p5DMflNda12lfGyg4ubyX3tG3Ww/hgUynlXHX2EHTtQ5h5pAa3ofJ82QZ/OX86
98zXqnEp1iMke45m462D4fbD6tT9Lp5t/y8M/W7XWWwKXVdLPg4GDvVi30nG4M6DZ6evcfHtshlu
DeVPw9Nii6JS36tjEcvjx4A/psP35ZXlKC5Nvf5CE4h6nIn3gIXRApXYzGGy52UdpX7BW6vNnq1o
eRvDX5fXw/0+GwvM99GnTCnDbpqDqiB+Wyx+UqkBZGP2LYSxL5viRoaNKeb4jLoeZbk+mahPtg7p
8bISzY1xHXpjgf58c1Mu65pa6jTiYQPQhKztpzV2VU3gAaIdoz/fGAFnZiJ1FYrvWXUnNbgwisex
+LaKpllEu8VchYmxmrVZSaBh098k47iKJi9Fy2AuwVXOCnUYpuQ4j3bS77s+HL8o5RSfKkzPHuUF
UCnv8vfnlSy2zsw8rzPoQ46tLM+B1aSOZj1VYDvGLV886usicLXPbH5nB+cT6kJaClRZtQjy62A1
0FxIMpUBpU9HpRF+90t+0wjoHEAO7yY7Ue502QsNNkJUcm3VUw8/V9SfZXbfq0+DJnpU0IP/6Zb9
7emg0Dx3QjB0dpaeIzA0k0cpaeKdepc70VP9LXLVgwiAyBsd28QhQ2aiRD+MZIV0TwQyA8yPG3tl
1zkTeDHSd7S7YPfOvqcESknsWA9CAj/RWpm4IfUx1Chk3IjD0UDJuNxJvnKj3VP++3IvGvcQfTwm
hIBRry61JIqPoVa4mQJhu2Z4TerevXwWuPn15vsxQSTp1TnWyxU1y4AKhbX/YbUTvYy4bY0/Zw5T
+Od+YlbN3GYDXkbtd/p6oM+GyM9cHfeW/sPAvYWa2l14C9qBfaSI69C8gvDWPBNkSDZguDdCV2OQ
GqeqX81hv0a5b2No2cq+SgQ3tWfloovmcmiDUPr5ojU1LW1ZxfNsVH7qUBQdX5q+cfrq4fI35KcC
aNTrgD8BF8BOfsQlAMK9jRDa/Bo9CfT+4eRQphgwYEN7LH7uhNT0/Evhj0Xmc0pzOLdN02Ok8O2f
ozCCLf6mwTCZ/CFCZkSO8Oxzj59NMGxuWxisZYUu2nq01FYzoZntFk79RGsJ+zvDaZ76/V/VSijr
AEhFAIGwWHi82RvNokOPHtikOhj86qZzUi/bly1YU7oADTghtppbO9iaZA68vppx145o/NFZOTrS
YPvzPWUy0jDPELq2KHLzPuHWHnPyrapPU9J14UE6rLs5IAc6uS8HVM4AbZnH5UoYP0UWGadZSjOP
a0NdgvZtyZ0cMk/g3bqyfUDy291wUg/mFxGHGW+OSN+ukjn48jypayyHCQb4ZRcy5S4dm5Pczktv
KLtPsrN/CA4jL6LCSWnxV8YYOktgSyppISqgM5giAjHNsblBHQidGMPr/eKZYMI5gkaZegWA2/Vf
wGew2D+mmcW2YaNNeHN3HxOClHdn2n0oAu4vL5F3NRHg801iYcZH+2hfbBJPS63DLFva5FhoV+Pw
LYxv09T//5lgXIVgiF8JFc0MtFH1JaO/H+Lhbu0S57IZ/qHbLIXZMSmaSi3smhXddgUDqrkX3Y+v
LdSspH21yytXJFki2jrmRlgaddJnCSlZq7zExB2Sr6no/Um3hs3INl/n4ybefJ0VrH2WQgcRcw0w
reVRBSJnTBxtGNw8bAUbKFgPW89ZSdNFBH3Po54Etvw+K/d5/i74Rry4TxSbUtPagBOzXCPNnMoo
OiLnW1xKhp35GARE5uBI+/o+2omYgnh39sYayy0SDro02ZG+BEsGLp3p22T9qpqnKhbANrl3Nk4q
SH6BuIG0L+MJaptlyaIq8TF7kW7/ISQCtA7z8y7VzBbBDbjf6bc1cDWfZyKxEs4YpB9AyWd8r6LD
at+sotEdrgno52KoRcFEEvsSkMd6RtUPUUEZFKfUvo7gRi6Dy77AvUEoesmERKiGCaHzZUQlELXp
uIQH3XStyXJiU5SycaP3xgJzK+pZkkvZms4fIVQ5ZGAqXcHyLCpOct+FYGr4vRImwKmxShqU7kCa
cG/dX4M9J4hxTYDk6AE8EcP39VcFSSFZJBLM/UYbq0y40+y5lY0CiaKqPpUDpmfIjrRfL3+jjzP/
KQBtjDCerdldVbUxOIhaD+T8+8pZXnpIUlTu6AQj5RtQQF+oHzQfM/IeKKWFMk3cVUJeiNhoscpA
r557CRpR6ohRvPQ4vhU3YzBdz1fJdXmYj1VgH9v7ZDcchEAXbtTd2KSeu4m6gCiGGDe0S6B/jed/
ZvGSB8lB7+lq+EJ847F66t3+WfSu4ocRWk0HTgDFe1ZabynTLE6NDvN/O/Wo+uuH0sjqAvjpiGGs
3I21FQwJYJ4TmB7GaaMUwgQlkfLj1J8i9WrMDrok6Inwb+SNDcZFlxb8QFWSoJsLqZkE6tWxC0HE
tXCa7wBGSsfqMXfnSXCNcdNEFEgIYhewHgAjnH8+Y4lbLaVzXetj+LUFw6ZHeRLVICwd7R50NAgB
QglnuhL2nGxt0ntv4zL6oJBBzsBdQvkcSi/GyHnqWRJGEB0bSD8KpI1/Fregt7qKny+fUd4lhzeU
YmD2AO1SFtudKtPULVIJRoLYN6YgMmPQ1O2nUTiGy3t3bw1Rj9qssUQBo4QaODzGfh3y1y6HCncf
O0l2WlNvXYNkONRKJKhpcPEzW6tMEE/qMF2sEeVX6+tHG5YCoXqHNmaqoLvTdzJGkNJrkcQz73IC
5oLOQtK5aotZq6qtEADvMnCKQlF2jfSndjUfL3833gHcmmAW1scYVZ0aHEBM8DxOFfSYJPsogTD1
shke9h/Amz9LYQ76vCgdyteSDQBSToeptEPxs3wFndx61NBhUN/zPVDEh8tWeSF0a5Q5+cBzrcCU
4HLKun69kzu5OBgkWydXTXRzcfNyzB/VZJhEYl6cKx8JES4KBFD18wi1ba+QdzFLzCHhHHZ7yQe1
ITACwitfZIfZVHmZ9LzOoJtL5eFBTu6kO+hnAhMEzdfQM/0RDUN1N+7bZ/MLERG+cYLN2SKZze3a
cAEhGjhItN520tbwk2lwklUu3CKK/RISjQpYzEUHkfNJiQy2IQ0dIwKQHnMTQ3+kyGUTQgT/4CEw
BZi5NHWffYL/UiaPD6LWa6EeFuegnBlmruOutfuia1OgayU/zApHLoMhFuE96aXABPAzI8yBL5ZR
STu1LI4TcVAl2hcAexiP6kctX9SnFy2IOfkzxLiVZEFBas13U/hLRh1xSv/KSTafi/HQvlVWOIEM
Dpv1sEi/wHzoqEnvWMBkz8VLNNxdPvC85OVsAxmnLGtVIdOIRTX+ulPoy+5gnDrvgyLtr+YNz6wx
eWlTJUatVWP4Qe+C1twhr6DhTjnKVGd5j6+j18vLE3wyFq22lMqqDTJuocV+1ZZTVX5J9MNlE/yb
Dk1tFcQhSHjZUoy9LFqUhjHlgI1HQCoUb9grqvORTbx3HuRdG7f6IlY64SZMmPDAgC/goiZKpOcX
+5ga9qJKYLqgaONVdUDRCmjslGKAefLkJ/1dDP/j7CeUCJDR2wrtQrN1AE1e+tCstTWIqv40Jd3d
1KCV0Nlvl/eUe40jMUICAeZehR1LlYdmTnKzAAQnkfzIsPyF7C9b4H81AG6Qs5uQi2YHZPJQQaoV
YvPK0/BNRy9Qf0ofbV+91SARjF6SfVruLegGCq51btYHFWhwmeqULYQ53mYHPhSJIsSrtHW6Fqwv
WvIOfsldH6uKwBZ3jaBZpvOQCuocH0igTeYXy0034citUDyec5d8h+6wu16FT8rqTDnk2+19S1m6
byvhpUMvFSYsI4H/Y5nJqwlaWkuo40zQwvZ6Ug6a7enesqPnPHk0HpJ3wefkeQw8BXOSBqD/n5oF
El5EmDgYS2g+qlTIfVc0joVh8BdKzaY6/U8lddYfAqPcVW6MMpdPKkeJPGs1FKVvaVWs20f30B75
SlUz6CTz30COtmtk7h95kJTSqOz8KIXHeQWyCYzM5SzKF0SLYjzUVsJJTzMpgU4TYA33yVfwXvwY
gGmkQ0/lz6byLu8i/8shqug4FCqYEc+jmBHHUb3qmHFVOuLEGOJvhTOFvEMHeqXfJphAaY0g5ZRG
HdSH13rnRC8gvz0Wh8hPrteb9R65V4SCX+mKCn70L/90CDZmmcsuGpfGhNCAHejqeOzsUwmhirZz
w47cJOvr5V3kovr+rBF59Pk2quVqzEOBbCvPe93pzNmrbVSXavBLkBgrl1B/jtIldfTsbeyKW0mR
95f/BP5yMXcDBD/oqFlGUFhfk2TOrcAIT1Z2oy+Qg8weU1QOin7YXbbFdRpCoGugYxIDlZfz1Yaj
ZMZkjjG8pqSHNiWPyqQKxK641ytYln7bYI5bYQ6hNmRQqpYOGFBr+2N6Rw7zAXAD4sBnbOgxQt9E
2PbkOism0nC96ijkspUzCRrTNjqsBSQK0yf6GOoPyj59DxVnxAjRciiuOj9zjIfLG8p9buLC/W2W
7vjmroCkpDamPcxaQIX72m66xpwYwOhfi30M3mQ8E6YMEy/S02W7vIRia5b5kMakN2CEiNHzLGQn
rHYZeUhsgTa4yAbzIWW7MM2qwtJS9adVfIMJQ8RsKTJBz8Zm92JtjCwlGqoAaFRnSA7R2rihKFJy
kfXbzWLi2CSpupSALPooH8mujh1oQ/v5+/g6OgDQkX3ozDftT+CTv3QH5a78fvlL8c8Dkk3MD9iG
+albshK76UNMjB7V+2lxqDJ17H3X7uWATtUZh0yIi+Yeckg3GKASRx1ZY+JnaZRzD3ERiEumlRMV
D7MqcAy+0+NakHXEEPCSMmlKF1cYJMgx5EVukTnsoFOe+AVQ39nT8tY8QTNzZ9+JGCD5q7LBxYcH
A5XCOHcVAkbAuG8TeGN/sDCQVyii0VreslBowFgr5kwpURy94jfeCHKs2C6ARsGLhApdRX5YO8Wz
FZhug9Hl1Mdsb/EuC7ppnHWdGaU/3xjVclJLRQbiX6m6NjBttdR/8bW2j0eLKRCvMrrE7dDQAnHZ
+fpRQ3nY8tTIG13jcfQ1Xwzf45XCz2wyHhI2ZiTHgIQgkR0QFctd8Wz7BGwEDYbblytF8BznbqIG
YA3GOdFmZdFKNZgLR8z+FccCpG25guR8EnwmVWCCJS6RIlUd22i0gFkevcWvdxNGqy0/hUAZEnUM
YGf7AQxfUIY5avcjUqNqtxyyVyFlObdy82ep7OOk1K227gv8HeE1BS0W+3VvgO/euJLEQ2uc1ITI
G1vMV0zK2JhamhzZB1pgpHI3xPbmKzWIAA7HsBwy2716sz4uom4fv76yMc2cxTwxi37qYRo62aNH
7/PQS1/bX3QiN9+Lhjs49xAWCgAKygHIPE3mEE5oKMYD0aogjm8w2emlCy4GTRVkX/zt/GOFubSb
ZDCNGtojQWQ/5vIuz9+i5HkYj7YIYM/Jhc6Ww9zcYZSmVmVCzDUhb8U0OpUJMh/lDtoF3uXLTbQi
5v5OpnpaQxQEggojCW2pn6LmZ5slb2mxgp2AiF7m/DP4ZwOZixwjt3rRVw3OoOST/K3Rv11eDtcN
qLQIlbgx0Mk7j8WplXY5BN+koNAtp8Pw/ZwG2SiIJHzX3lhhXNvCAyPOOszXpoGFscL5EJ0oihQw
ai/693pOaOnIG2OMZxd5TvJVlSBGJOVuKnkxgWirLXBsbnsAg9CoHyDvN3Vm38Ar0uSSBZiLfEwO
/z0S9yPGMi9DcHVCXIZOl+OGZnKAYgZbLyFKFbQ9cYoIFbt8crLmq6JD72/5Plq9U0CYXH6/7Bbc
24x2HCEwr+OBxg6atSrGXeO8QeH1NrpBHMS8cLiDAOZe3UHx62/A7+jlQhOOZnC0zXnuhsZSlnOk
q9ExDG+a9i0qXSs5XF4SL0KA4lrXaDXNwHDruYkwXvK1WwmYIjsTfJlX6ij55uA1euFcNsT1dgw8
Q9QGhQTo6jGW4mVulgKs18cl98qAVgzz9/iX9UhRatFOlE3xApKKXJsui6Jfma0blzpNG7lAnfDb
1DV7xRq8ATrB83Rl5L1/eWm8PdzaYsJ5opGhLzTYspddEbU7uSlcfSl3ZVu7ly1xHRAUl0hvKDUI
QErnn6voxz6bI9QIpntw65wot8HohIfsRPkUEkBsL9vjrsxEAgd6IlXGpzs3106aEodRXQcFaGwI
wH7SAGRXaVxDdknUiaK/iz3T0FrUDaqIguyNiR1lL1l9M0DffNw1L9mN6gO55Ha7+Tj6U1DS3FSw
OF6Q3xpkwq9kxMZYtxbIE7T+R9PmkWNn6fdkyER5N/1Fl1bG7GIkJ6FhDOggxoBhUx04PChO3c4A
+q/f254QL8y1hy40kIb4B4rf868W9kNYKz2cRL4ffPrONO66yRm+mHuVMgzUzvzlsptwd3JjkLrR
5ulSjzGkLZOlAbfZNztsMCS067K3yza4rkhFMtFroHgP5vEi17KVaPGqB3a4m8AvtJgz/n2V7J+X
7fDj1MYQ44c6MdpMHq0ZaOs6ULx8F3rxOwUh95h+F6lu81oMRLUJZi3BoYDePWNtJmWjVA1BkQxi
9086+AyK/fKl+wIOSbQYph1NraeDUjtTK3B/bizRZJVg3oLSeJhMeSBGrLbrGYVq/T67UdBjoF3t
6kTARPHfsEXxnGRjjm0l2lJYyP08zIFMCleSUeC399H84/LX4xtBNwqhHyGLLYandU3aSQIpVtpc
K2XmIuY7bS6s8fNuF2h6WMDIQFHyE8N7vc7j0KydEcSVo+/zp5gyCPSefaMH5QJJSfMI6KOb3IIC
WYTS464QCikyCHQgzMV2ENHbztYB3aGgSnpv1TPHVsdrDXDiyxvJq4cT7Y8dFkOc9JI+9HoRBpRI
l876RUEVpA5ES1wRHTov8mvosIFIEA89YC3Ow0dVWXauS+ocrCpgVfNT2Ygw8nwLOkpU0LWxUKw6
tzBWuV33pSkFYXgXFV/mMbi8W9yPYv35/UyEr6NWLcJZAeniGnlxlDuhZDpmEQuOrMgM/fkmzq5j
khZDbtvBOpIDWMkcwFTfeyDTLq+GG5S0zXKYeK4MiFbIqmxo6mrmQdF96zjsR5DBjgueW5gr0K9m
X3X0KxEUVLRAxhPMphihKRbGR826nVXXliuniAWXFbe6t10dk4iaWiwl5YKpRHWvHm1Hd7t9CyXp
1C2vlHuqGgw3sT1LBNES7ioTb0tM62pkDiUUS+1THCjfm8YliQOS6mDFCGZaeNkTyZ0esDTB9+Ql
BBoQB2gpI2oA+3ruNzrEyYvViMCnept8oyWUeLcixD8rR8zae1JQk79xVBRiwa+EAjB4ZM4NSn2m
k4mkUjBD0F7OV4cooB8RwGy5zrIxwpyGsTbHolEbwM8hn9cb1xGix7C8CPaOfhU2eaMqM/+7FGbv
jLUrLCIhuQ+v5ZvBb0/zKYbaY+GODqVUTVzk4rilsy//hTAKs0KL9uaQOeEf7cpDnfB8G1OSNE2i
hhA7ghziC4aFkYiDl250lh8Z6LiOYOECwFYI8qM5x2bJn8wyOcnarkZmmAv4akhkOrYBRss1czEB
4tRt9KvJwVmVvyvNet0n2W6SIMMnhXvBtjMu+5+/ARnIR7eEsC98O5VzPAdykF3frm8fQ9mQ+TM7
J/4FEAQGbIVtdO5eazKk/iz8s9krojOQuyxY+JHEz7k+OwbtmeSCuhKbc/2zrI0V5mBUESq2IehJ
A4xf71VfuzIf1NqhNCv1TXrMZEfULWFpQv+xiKsVsuEoZ33qOqEwB2L/Dj5kQuUYWj6YrO1RLlZA
NQsaS4rXtN4MwP2yneQtTvM+XYkekWxG/c+fgA+JVAnjhHhynbtxk81k6hKoYMh75Y1OhbaH4W1F
1RgEwa7Qe5m7/sMaOlHUFBpTBitcCrbOoQ3NCagBFOAnRIbioe8Offdop29duIut+3m9LqDdO9xF
4X0sFKTnnZ6tfeYOC+XY7Ka2s4Ol1Ya9nHXFs56Ny3XS2nelOjcPSQwp01Ja0AdXiZND7s5R1HhF
DcuKvMvHiNpiT/L2b2F2vmq1RQf/Wwb+m2R067BYr2K1sfxxMvuvCUqAmtMBv//jslXOUdJRd8Fz
BoUeIrP6R8tKVslQa8zJt6YHdeRiQjZs/7srhn5msChghyjWE4MczElaRyXrMnvVD/p6nYMEvYgd
bRJdnDS4M/sHgJtmGDoF0WEY9txzdWtGypUgKKhfaYcz3ENdiSpoUyEQ6WsFsl2fll3+JVD2Y20A
TqggxIEACTqR52bDrG5mu4H2bhLeZfVJW7+E0198I4LvAworzIqgHnduYujjLJkMA2P9OIz1aU0U
X2mK3WVHoN+A3T5IB0P8EDV0LIU5CuskD3MvFWZggbGgywjEd5Ty/bINtq3+sVn4PvA3Cvcn7Hmv
SvBU9mYDjWB/8WOXdtUNr4BCq+W0DrBenvLlskV6aM5WZX+MvKHhTWlGFVYlc8QDQzciCMJmSyCH
D1D81LJ7W3os5dpZY0FD85MHfhjD99HQi0ZNm0k/UP8uG3tOzYOclLeNtdyURXmISbXPFqGS9qc7
l7HFfC6g1tQoM4EXCL9SJr70VnKnL+nL6hq7ej9cjYJ9/OQdjDkmOMV9PqP1rmbHgoxOJPeuKcIC
cQIRHZ77fRXQ3G7zXlK0SYoiKSeBlLeAbOqz7KRoWzi50SfeZafg3uwbWywsoR2JEemtQWWC2xPU
GK5btHOSQHGpZF7kCWX6eNeMZSIAfvDcQqbyfG2QDLMwoojCEfQjl8XPbia8I9qDZRwKSr6d7bJO
EHG59/jGJDuVPYFpwYzQrEDHWT8mV40be3JAO1bDnZhXl7uhFp0KNGCTNq+YBVo1oCuxnR47sJvv
db99jHf1YfgOdSLPeJf+bYPsI29AIY4ADocJmk9o8MGYoqitJSSAy103Pg2xr4syIY4/UgZxwEpw
lWBQj56IjT/GwwhKjtqeD2V6yjrQxb9a/5b1kS6DUqMTRF3D+CyKiZLYOHZlmR1tcz/Xt2T4pohe
sp8OLjUBdVQEdXwgkISeL6PRzLxVO6hj9YpxlCqMbilt+Cw4Txz/1kxgl0APh7rQpwsqnae2TRKQ
PdFJoxnAa+ib+FAUQ/YvC6mOeR8GQCl8G3TaCB6s5yvK5MRQNAnIYL1MwMTppioeXIZADY8tPHx8
Gjg0pa43gQJjr8N5MYGyhog5hoqVNxxbyrZoBWl8Gx6qoPIATay8/FmkmcY7tlD7g8o8AFoEW8q8
Ikk7h11vJuYBgORTczPeYizA1fbZXYOXhzB34ZsDZ4hBcOGDW4PZy7yps2iYUF5pKK0y5UeRfOml
qJz2RcUahWNSHG+kt/9ve8zyYqJ1FTGBalI7I3bmxnyprcoReCMnkT4zQr11c3JXXYFOemNbAXFk
V3Ux5XqLKsrjDILTU+03pynIbqvO7VNhoBctjzlsSS2pVWHW5bGCTy7hSxGLRio4zn+2NiYqWdra
9VGKFrDcnpbZyeVn4YwP3wRlPEDQA0s6k8WECfqHdQMosNkew/qbpf+oRCxu/H36Y4JJXv6HtOta
chxXll/ECBrQvdKJktr3tH1hzPTM0nvPr7+Jnj3bFMQjnNn73BFdAlgoFKoqM5dkCcphQC1URhGP
RF6j8+SG/4tnf5lgEhYpiwawj6SK3zlQeLdoSMpt9fqTZtbh6epse9yXMeZ+X8aCpGmEY1QGLvL0
zsIL57CQuLaqWPX46HGOPTYEoqE7pmZVF2ClQwwE6PhOsQoZIHLNpp16zFlAs0/fGcgsuAjrzW8H
DQT0KunUCMsjsgSpKsU9nqlAMNCuGxVf0PbCLzTBOpcmn4Udv3BO9Fmyi/cjCDhEDKrgkpEV6rKr
Ez0IYgb8F657wY8Nm7Y4gr1yPX6UV/RNxyeB3jwCK3vMEWjERg8ESqIIIBymU8ZsfFbq+VYyhoLT
Sf/Mw84fKF9vBsZ1pKDp86YWFF+/je4oU50GCWcDAgzGW3kdQAyheY4hwIACfumb3DyK82JhG0dV
kEGCSp8gBaMad1UXvbRh4UzJhFr3wmlU8Ewxob/Sjag3tJT4ZpLbbfEk6G6y9JbEe0ecvzHxVAEV
B9IR8EtjkJq508xe6YJOb3XALmc3S6zicfI7vwPrJQYufQn7y2cqpz+e/Yprm8ziOkDbUz1TiD8q
SWUrTWTneb5v5sWXzPk5UVVLb2KnDubboJK/zx1+1uUjsrW76x/A3HmRbtYzqi/IJEvZHcH4JZT2
IryYknfZznlexOwuc8XpAtxllhG6xXsAu6PclpDuAfr2y5CAr5ad0VtcPpb9LOAxVplrT8X7YiZV
SfyuSOwUSWyni5BgOWb1UZN9zhLPIhxjjIk25TLOpYzn0ydHF3kyJTvVbOVmOvTO4uZOhpnh1jY5
CJyzkMMYpR94FeK6VFdNoyUA68cvPchGA5z80r68Mp4NussrG7IRZqIpoNanYOauWbxa/y4GnIDG
s8Hcu6O+hIlBmvyg9U+lUdhmeScvHcfbaVC8dNyYoJmmQamZ6LX4FBsCn3fB8eMmB155+vJawBd+
ul/gCe7GBcLc+1h3ChkvJ/EwGSZnLRvehqohJgQwTQXdS5bjRihDscVDF4S9WWsJwZXABX7Qs8/s
1okF5pOQdgxQdmnA+o8GHyAt+rQDvRm4mN5Hgqbx4A0dccLK6qLnZeS9o86ubhOvCjTEJIAdUVtk
SUpCbTEXAGQxMyPb/fO4S1DwCx6jH8I7HQr/H1R+N0LFiUHmIM1QvYxjIx0+36LZz3GxU59yvxp7
4hRg7B0wySVboLpRAQS4fL42gvCJaeZ8TVpciZHWGkhSaksYlUNMoIlTKW9dRJzLps4rLp/7akLN
0SQYr2Wnd3NtqZB21oq/3FZ4KEo+8EnDwbidndzhF3g2nRTFECjHQeYHopinJ0EbparQTLwDpuVR
yY9C/XR5ORsnjaJ3/vn/zEfLs8oY+hkVbr1RnST3ql52ss67bIS3CObzlEKgDE0Z4tWhJ3aEYfGa
J6bIWwZz0rQxSYk4G9ouFJEJkEOZ2U3LZazacjOgZlDLoWwIZ4QBtTorXTmnOuAd8UMMUL0zPrUE
Lt5Z5FayQzvS7Tb9F3pImEmA5jAaBMBtodGBeHXqBoWMmfSqwmEeoB9I5WZo0TlDZqUBNpPZXKD7
Rlp1Yo+N8/kEkn6oaPvhDX3HU7WiwEOnkJIM7y47x1Zis7bF1oRjOa2jMcfgp+B3nvnYoHsf7I2r
u/iK3P4ee+Zd+edv1NPt1JmsEVN2Ifp9wGqOBx2UjIDUX5cgUt4RL/XUN565LfdffTxW/EwRQqGo
B8x09933ZP6R83AeW86//v9MZohHU5cqQ5YeGnhma1jCfBi5FDhbd9naCF3kKoUpwzyQSRlovnKb
7Wl7Wtsbj9oniWXs8Fp73A9El7yylkVLLqoJfGIw/8aABj/F285dXA0kaSVnRoZrjomCkLRahCFR
NF8GWk10NQyYBo52pRwk8D9HnJuZ97mYaBjrurkkI6JhHC+ppQyzHdWksKXW4JyszXD1FTTYiYJF
VSupicni91IH5icQ4jhG3tcPQS3Lu16qe95biOfoTNQI40XJWxWlW4SqQz2Fog114IWTtm1ewCtP
ZEdkezMvhjTu0Dh3ptKiTIgEsWI5CPc0PPWW9nQ5QHFWxQJCUSBZQgBQQICDMv8V7lLRFQYp31+2
svV6XodBgx7AlcvLM/DpZQaX1941UJErDli6oVooPjau6FGOUF7g3XQP9EAw10x1jtkStEECoYrj
NDsYoJKPdhmEPME3MHGqD5veTtEKGBaChPNZCz2Vs3yS8GKQzB8lSlVp69DSzuXN2zQC9A96EuAe
wxzY6d5hOCTSF0ovFeTIp4mlxeDx/fP3lYT6OUCzgJSgA8YEwLSua0GUAbEcoOuqAWqRFY7c8vRk
Nj8KSihogEA2Em2905UEaGJP5rLEKPId596wVPFNhthP+IeaT78TipUdJgiFoYTXjwg7s/G4zNfj
uJeSly74efm7bARWTJhTxlI4AEg0Pu/+lVMvep9Jiw51NXK9fAS7wsOk9E9IB3gG8haeQ58f1FNj
zN4Z8USqTKAPOnF4BLfoqw5/u7ygc0cDVQYUYoH0wdSUzjKCDEIgLkotGHuzrCzJfDOn3ColTrWA
nYGlM8UnVpiFVK2QL2qBpHy6nTwoEuA6ouManT8C4QBB8GZn3mnun99L1CpBdw9KNghoTBoB7je9
TRO6NvEjEK4H2Yt53BJbX2htgjlDJCRl1GshkoiYoIT1l9Y6l78PzwD9fit/y4dUCHQBo0ha22qu
GY7T9WzA/S5b+RwFPn3Yn24V84Ei1D6LVgow1Gpru5l2OUDBX9vid9VXjp0vXE8oyCcvI5ioMgxK
RzvBIX7skdDiUSBTS+e/BIMviK6ACxImky2qSczGoIwO8xB4aVNYUTC7iQnhsz/OWuiSvwwx11MI
1kcAv0TFr4tjAsbeahEscJpf3tiNS/DUCuODkwjKAG2mQ7WP0qsEntzitvOz43KoryK/OmQ73uQn
b/8Yj6zNOGrQWg8PCWSbIlAnRVVkN7PsTDkX27npnLIMJjgwVQOhxTziyKjVbS+gVBxXKagWLXXC
i5HYSy54SrdTyG7EzEavOBq5FTVoiM6QTQee//IWb0YwCvuVgYwBdoVx3WRUTAEV3eyQKrMzQa+0
1Rws/7KRjRwN33FlhbleUsjPt4sAsaGpzetrOZne2kCIrGEJsKYwuW+kNv8BbiJtV6Aidj9GfbRb
CGY88wxEJVoUcjJ83qqZrY97OZADCeKiaLr8NVIAtNg12b4pRl6RYNsSRXcDpoNOLhOBerEUBjWJ
9L3QoB3wS2i9ire7mz5LlbT/NsF8wjkRh24Sp+yQxy8lOjkJSLfEJnHnjEcTunl/02Gc/5hiv2Nd
J3PToE2V7UO/e4yc9BNt11jFfciVLmDRVL/vvZU15ivVWt4qWdFoqCAOEI6K7BJk7jT5jb2W4xC8
PWSeKsJch2qTh/EhXG7hfXaRK56ZOrLe/XF7AaVXKBhIQCZAx5qtbhSGlBWBjJNQacttEpj3evqr
E3gX65bXqSbQ7xhxEzELxOwcdPsq0lZydkiUhyGwlFCyUvLHCTBdyZcNZstkhUBNE3njgVTPeoVh
admqpT/P5E+MsA32LJxMA58lPZRGZcnB5DXVTZA07uX4tLVdkJTDi4HCOoEBPk0T9CGDoqYygIB6
uhbG27F5kUbO45ueDPZiXplgm6EdKuHyKJuQUDYacacoc+1OkywCW9+ArZVE0lWwgD38j9dlYnoJ
0F8Nc1RnNf+I9AvIF4TFj8SbQL8awmuVO7l/XhpEf35lg4k+UjQtXRCrk994kydC4DD9Vb/+nu7g
0bZtBYQTW0z46cSySqt+Dg/gRgn9HK2EKnNo2ZO+9Cfem2jr1jIxDwgfx1C+IbMT5UWTD6SYacuE
CmVdgfrDHlUw93SfM1n6N4mTR7LaIDTgnRhkso84VwVQ64rRgc7KxEcYdSpvOOagUgEZngb6esHJ
wfsgh3/sKHiWQV8NT2VU/0Hic3oAzHGqGyIC/jG0gNa30jFRp6eubD8u++N5xoOpVAoMAIevhill
Jp1TQyFvqyGIMT+vWr343KWcHTw/yKcGmHWkJf7cmmKwRwgGllRBu1gzB9soeM3CTUNUeE9EEqyD
Dvl0w8J6rsEbI+K9LNwY4Yfevus9JyixfC3wBvzalQ3G24tOFohSYzHpHN6Dl/ipUnVbw9g3GbPS
SlqIIbXTNTFbSy14LZoN3z81ztwg3Tjny1DjU2XdrtjLbuIZjviz/kiv9J0K3BOvxbvpGqvFMiE4
DaYoUdIiOUip7PVT9BiaPLpE3prYGKwZ06iXKPWDlH5GURese0Ai6tejIwEbF9gT54LcXhIaycjv
kVwTZkl6OTUBqmrIKarECosrseek1RwD7OWINmc/KSEcJJzfJQyw97zR6/OsiDrBPytQmddkk0ez
aIxYwUh6d0InIRytQP61DJyd2j5NX3aYx6Qe/Wen5jZwxNDW2sTtVOdy8KHbfXoDYzG4BmnuKqJd
ywwR6FLZl/XSCPuiqa00qq6NSfopyoE7dIq9RIpVpY0lDLw93OhnUbtA2YAMBhgY9isFILvv1c5E
cvFcPs8uHdNT0CQu/NErBwtnyameeA3wjWm2U6PMl5OCrqqiJU7AnkJHb1N3eSmc/EF97fa4Ufzl
PnhUD+Fbd1+EEA3n8bpub/XXkpnvmYlqkS3hhLYdmA+mKzHzi/y6EokVR1dVWDlV4P+Lb0sVQgFo
AiMTC53W066b1aZMMFDzFA5vafVYKt6g9VZa3SoYsVAWkROdN112ZZH+fVVZCsteSgChDvbaUoPp
8kYJOz8M3v5/y2JuGSyoS+Ic2thkZxwgmekraEmib8jZPZbi9fdNs1oMc9MIeWNE4WK0u9Ee3equ
tUHzmjgh+VTbgxCS3d6iYnUz3oK02uHJu246y8o4c9OYQ1QGqphBoa5eCquv0tGSgkp9DCBmaLWF
+oxy8uQr43hfaxWvvs77jPTHrT5jOVYD6bME0rLSYTDuZWBmZs6L7zzzx1H8Wh/bV2n7olzC/BOS
k1rtZBf6x5i646g72nB32V+2Yo2BPgF9xRAQebLUsqk+L3EmdpjA2se1rXjhMXNKG2rV9ypIGuq7
xOIPZ21cEic2maRO0WKhkBXYDOsfYuIXSmOriV/VnG3cNENkoASBawGJHRPRUJmRGoCyk0OmJeau
ymLysBTC4FYxeSRhZ3Ay4o27lXLh/GOOCWFqpyaFkivNbg5eBNAFdFypJfofmPvoxAKzb1rXScRY
RmFfNtbySmEt4Ia3k9H5PUrNS7A2PP3EHF3wytOXvs0kMcVnSieERdNpptAh2etlB+TtGhMV26FV
dMiXJwey7EUzwlAxJyJuVKDwEqPkyVDbovRqzK7Vcqwu4aI2O+NagnsvR9POLOMjxDUa8seJt5xu
bY3ZtDIRyqmS4XR4QEwfwWyLbgG1EzRiARosrOFAgXxUBL7jPT43oiLWaaIwDNYV+Qygi+FNXU+C
ETtJqWMxWdlAfpqP4dpaIFqLoBdU8IjX2KRomntRR/UwwfDBi9Q2bpcvHig17K427i+7xqYlfDJM
6gPhhIh46n+YZasXrQNLjZqUHsiorTkZ7VzXjmgC2ZdNbbQN0Pz4ssWOBADih2KKlIDDG9P8lD85
cuQ36UbaCTscaL/3uQrXm6ujoHpZpOi7z1+0Ol3ZEGAOFoy7h/4weeRA3PYpwlBW4bcf5Pb3WJas
W1yU2vmhNlFSpgoWBtJa9BBON7WTZyNvMb20L16V2+k19OdrgmRPgKSYtPh0SFrgDuNs2cTMGyCM
oPREtYAJxGmg56UoVPmhVMR9nzrgMtjXvPC78Vaj1OhfVpj4mwE3RpYxB++GB48ErSGtNbcenWr/
5HbbX3aZ88AFc7TyB31LZOsssKUVtLqUKKzaLHJfAiV7MPLeH9tLWtmgPrTyEU3MZHMse2BzXdrK
qndmaMlv1XH2NMyZGaHVCZxLbCMfwLJA90AbdSLCP5NbRZhiMsdBxqGzzAx4nRa6pNpofUBvrgTj
WmDlYFzjKcZsxOhTq4xXLkYtS8kMnQxxZ+x0UPQuDzROqgAImU7lXP5y5yfvxNjZ86okgaxUaI6n
6KJJ84tWXI1L485oglw2tOn3qgrNTLSsKUnK6ecrTClTRwmIPwOP1EQVbibA4/OOcILXpieiPGWA
0o0WbZkrtFOnFPyylDV8eEzQQeYJrG9ME2DDUJIAtQRQ2wBUn65DypJpCdQ4gtBxjM/y2l1JTm2H
qUVBTp3bLW50hF4SlxZ1c2Eru4wvoh0h1ga0jw9A3VhL/BLyanIb5eHTlTF+VwgdZpd1yFzVuVvh
nZvvJtCTPk3u+O3fFKxOjLGIrcJYVJBcxc1+JK/Z0DkxF1yxcY3RwQ8UhamoNsg1mYrFNBki+ApC
/RM6qTgZVKLj3XCMbUqCWt5iQrXi+Pj5W4VaxNwaUgGq9ctkV1EhlG0ywWKshQchVG5DzGf15uih
QhxbaZPPHIObEWptkXrNKiiKZRKLcwAYE/j/BocO+9Z4r+iLFV/VYNWkomhoBf/886MMLj4skVIk
AJB/alSQzDyqRLP021yFTrURNI4WtMi7m5hH7r0RNXCb4DSj9yuD/5pZX0SmBZPnIo5zPFha7pDp
VZ3fLy9nK+CeGGFixqiEmSIIcgqgVHNFBfmMfXZsQTmYe/2R917fOMcnxpg4GCyl0BYluiLgDO0B
sC2ukMH98TuCZr6YcZc0Cn9mD1e35NOoZj0UKcAdFKLSPf2hZi9KHvB0hEHwChi49dkCft6JYpSb
Crw8fhfJjaJ8u/xNtq4lQzdBFaQA0Y/226mLmWk0ahiP0XxDLqxGVixdvO7Lwq54bFWbacXaEvPx
UTkZJBLiwqhVqyg/WT+ogHVuWtqjCOIHeoAur23DA7B3X2tjPGCYiSQUQzD7RX0/JPfCzPn/G9VL
+nG+DDBXVAkQZaOnJR0uR+mc7CSP2OW96mXQkgf/WuXXCW6q+ptozf6wS1Gs4vwCauD0bX76A5gA
oYyG2pjCAJSzDM3aurSk8iZpECl+jNnb5c3cOrwni2Vurayt8yjCnL5PiachAHDUbwKvR08CE+H/
Knlf7SzbAilz0DQvEpwFIpRHkHrcL3G/n/Ufl9e06SAYD/ukPNHAJXTq/EIp67MAVbaDanYWCOQi
wrk2NqIq3AMvHzpCDLo0Zs/CUEnKhGBcQ5GulMoJRYj4BX9eG0Q79ssIG4RqiLjK8wCwe1v9DIfE
lofXxHy4vFObXx/8KaDFoiQqeBqfbtWQtW0ciCWFnsgH+s4R7yj/UUgFk7jk7ZsZxdoa49cqGSVt
IiNuowI8jZZ2X2GOB33t6+oYtu4ECt7/hUl182sZlGsMc2b6GbWdpAu1kseB4SN9SL8bB4qnyHdV
YA9gAaMVbTcGHvIh5HjhRgMVw/eqRHD7qhjRZe9es+w7KTJE0Jkl8t5Qvkndr7S+l9ujLozWoOxT
tbXklDMYufVFDbD+6+hx61A/ZSUbWhRaqgbjZX60z28I4Ajalbr7RIO5/ZFHQ7Jx0jBEhAsMYAPU
wUXmg45CURUtgPwHCQPIavdT4b5aeRaYo6YpAeQkY1B0DV7oj9eUSLX15jeqnxxCVzV8rHiv1nP2
TcxCrhbFVsxjtUZG0SLDoGMQ7Y32XAD8QHNfOgVBTwYKpnb4eUoqyEgpdzyE1ucgAhP/DfDKU4Yc
ycTYHlPjKEhTp3Kqp/shViNfyPP6vlva0hpLLQAro1ZZihYGjimlKAiO6Q/SdoNrVlluDVF3W9Xy
k0LaH2aSaLZRgWNgKdpHoVnwu7v+VzDPg1eGYey0tSH6c9lxs2oaYNnfv86fmN8vTkHRgXYsOVTO
4EwOapaoILaevqO1Sm7xi7rAmTWoMyNlg74PKpanMUwEYs+oEyPdC2OwC+ISl5cgQoA9eSHN8GyK
7VMeqjdBFR7B933spNLXwtGdqtcxGt6DZLKqCiM8gfmQTZpDiq5zOEGW/oBLP5D6+OqRoaYg+NJq
AJHI+wBxuh6kWHoLBRBaeYkOgc2jm99IH4Ag/9oQJiUzMLUoqX0ETsCmvV5q6ZcS/QwKxY6r/A6s
i5yKwdYb6sQck4+lWZgmRrMImJMcXRMcxzIQmomnPjRuvU9yC4iR5jrb8fSWN1LcE7PM1VVqBsq5
s5ru0+WadF5f3rfRTtFdzsfb9OXVZjIhLsnUomwEKC5MwLrmmNlQQRyd2XAyiMRlO2JyRkG3At76
4zEBL9aFuIkU1CmkHigLA8/SiqNhtXEfrjeOfdfHAsixY8UAo5hsyZ1ojZo7L7zB7q1qyIkVJgZA
8t4sCgInpOXGHAM8smp3B31HZ+UwHXz5K3FCAItpVdsg7JY+Dfw6HhwtLt2uuyLiw5C7fXUoRqcf
/7pscNPp1yGaus3qTNda0AD/BaenyzOeJavcNX66I87yFxXCBpzoicdhurmlqHiDzEZHDwHUoqc2
06mdulzAlg7xU40+QugliWmVvRuph7Q7Tsm9HHuJ8Xx5qVsOia4CcGY6lYFii7hN1tdgmSJ43ZMH
hbwn0f7y/9/KCjH+R4eFwU+IqTwmfhsBLlsxqUe/t2c7fwC+2893lKcnv1NtKHLw+2rU99iAvLbI
BmTMjKZmNoPDX7KEtrH02avD0CqGZ1FPraLOMcD+0E6/xuBfHO61YSYyl0onTZI6F4dcP8bD9aLz
OvBbV83aABOL4yIfi8GsRvAGNnsw3mMfsZEypjYK+/iT8+G2QuPaGBOB9bacAehFwVMJnd8s92Cc
B6Xz/QTRZpB9chxl2xG//ISJxFAo1Mo0UCBGNt3OyiHlzitvDMCa9FjRyipSiTN1nW6QWsAQkXep
KAaKbvusUzD+e3BnouY5uchxu13shbfcIa2tz7YyzHYMk2ysjVxCwkRTzs96uNv41CitoZl7Xsq0
FS7BUELQ9VRUCMkxHy6CQKdZFlinudzEiQEctmDJ5C+B3OjlezpoVqU5HF/ZOnJrk8zHi5p56Htk
nZ9b24KnBFxx1wBR7eCqnISE/iv2dNPKHb4gMEUYyjoNk/2oSSWhxIVgOajzY0SiMXYEMpq7Vixy
jPeF0LqKyrF4l6cu40TLLeOr65uFLYK9qTKmFLjpNCbf0cZxqq56aLPumoCQq5zybymScs7ebh2M
tU3699VdpDWSPHcCGl4a5BZ6CwIpmOUQ7EVzIGwUf2ss2RL2PLE+XhbBhDJaeTRLgmuhmbxM/y4B
emronAnTLT9dL4z5koWeDUMaTb8FbCmoMd1TuClvXJH+G9Zh1maY46C3WUCyGtOKfTzuRF2PgaVN
7ntFdlUSc5bEbJsO+T9g3EGPrCjQpERX/vRbNboQStWATn2caFYei1Zf+y2PuoxZ0JkRGm5WDhGq
c6WUcZsctOF7UZJ9HVjB3DlJ8oPjecwNcGaI8bzEqMpJ1GYA6wSPtrxChK0gdpV7Grfa1uYdbba6
8dugial3gMU3Osog4ahENZhpOaDbA4n81Ce7+nX2Qjv3Is2W/5Q/9MwgddHVVhbDKE+9TtsNn7Li
iVd1lng7uJIbHfqj9JOzocxFwJpj28ljWMq1KHWokIFG0/ysptOjDAIhSqL9v/AusAX8v00CpAPd
mo3GcoiTGzRNArDWlbGDntdRfagdSNVQzu7Z17/xIIlsvvdpUBNpjUqm4mGs1EQx90udGygatag5
TlegZn3pfMh+05qO5skvws+BRwUiM9fPmU3mRBhZniSF3HxiaYBvvWsc0YZEjtvvphc0nnNLeB8d
TAhAWQV1JTrMxbvjmYvh7BcwR2Uiy9IKJb6sCsAksMqZq8TdczPp33qzvZ7UCr2ZmHczbJ3P9VYz
QbrTk7oOYz3ar9WKFdTNYsfkptVbUQeEFIDsS0gqztqaSwh8G5mB+uua2U67yh5w/cjiUyo4nFOy
vawvS8yhnPSpbnOT0ENJezOZZ+pWZwnXxAMXwX7heQ/78Pr72/1j77NhtAoCci6N8jgu0ec4++Tk
tKr6TTnIUAngza5v3Q+rTfx05JWptDZVoR8joDYmX22uGuWR8Kjg6XW2uu7OVkN3d2UCbB+oLUYV
sIDKx5SVB60araIznNnsvbLrvcsfi7cg5uQlw5LR+xWKlZH+ZE7oYk3JtbwsHFfnmWGOVzQ2XSnE
qLFBz9qOhp8yQGoCbyqSZ4T+fbVzGJvpyqKHh9ejnFzXS2/6ZjDItlhNnJ467xvRs7ay1IhCKxoZ
UjrDKI9jpAOuBrrRRnOqKNqlIGm8/JHo7py5hIRLFcKiGN5mU+ZCDGo1D0poDpHpQenR3wx6svv/
2WCyrDGDMkAT0s2rtAdUGkIrVHhT2kzC+Nu1V+tgXhl6Vk3dHPWVnw2FWysFWFFC0ZPMLrSCGJSP
ahZ7S6+/hHrL67tsRr+VaTYmyWYZmFKV7LuP+GZx2geK1zTdeK/v9INyoEUhgXupbEemL6tsk7Cf
hWoUyz46xG2XVnbW6erBlAv5aLQJ+AvKdIpqN5U0IbVTUY01T2t1+buupJFqdcusfVz+xpsH5Ovn
sKXFTCxqtUkBM06AZGh+1qMtoL5+2QZno9nmCOQzRiVPMJqpKC6YGYrxPTMcReB4q8w5EmxJURDU
JmrMOtkDOWfYpgUxJHt+SlWrehz82hkdxTaOIlRjwzvaF4rfuh0es0ftD7GxrEuzD8o8yjW1mFVk
S9VdJsd2tkBZ/vXylrINpzMjTPRsM2CNpwCLbV3RNkGLuq+c+TA4w15CGaL38v2CqfPmr7m3Cj/f
Jz5o7RXgPjlBnB0OPPsdTIAlg7gES43UEMMIoUXuxb9ML3EEOw3ddD8dZGje0cyF22XcDLcrv2XC
bSCZgSH2qenXrpE50ytgSHtC9YH34l59rzJImIQ/gUS1eQ1UnmEmKCZKpGUQksNUYmSblRsGd5rw
YYh3vfJnGMeznWUio1IXI2a1URRp5lJ7j42k/w4uiBeQofECIScGaEzhHz03o5xzXPhFi12k7JnT
PX27D5C+FJ7+VoLkZdecoMC+KepFGGO5x0xQI8wjNHYDuRr8qmkVeTclphZ7c6sHnJXyFspkNvGU
hEXe4tslcmwpuZ3jugGF4uWjufls+PJMjTmZWtWI0pgDk7/UjmR4Q/wQRB9Eva0jdwr9y7a2X0kr
Y8zx64xE7eaioWGgd2W7tZI7xZGOkRfu1BvdLp7p4yjHtLgJEqnsifcROYeBVYUTskIdBw38CoP6
0bXHWjs2yWLremU1OpfTk/f1mJOXF2UPgCPWWly1uWNgvKvdGZAktDofjH2WCHicXe24ZqlTXMi0
WOrcKIWyQqeSFltc7RcM1eY1pEQH29xlrngMHngBhrdMJi0xzSQ0CKViEUSniN+m/qnm+uj24aN6
NKAjhngn46MTzoDZyBh0abXcrhrNwliR1at+3P+87KDbpQPa4//bEuuglTlg0gYYhvFQXQUHydfJ
Tn8CnbcEDo5il5YO0kpeeZBrlbkdarPsTCUeQA5wOzkSDoSeW4p6mO5/DzQMkoc6Hk/sZPvDfS2V
8c8Sj2g9ySXgtsPuqtf00Gp6xRNnniIz/TjnDvllh7kYkrFP00QCHXA83eIpI/BeMtsB7Ov/Mw4I
ztdkrisl8KGsbhTgJ6yfiXGXmYldpg9GycsOt2PIP+bYDDQvi0GQO+AxhqRHRSfsrpMlBgQERJ3W
KMJHO6Ph3ANs2+jvu/XLJnPj9RJZlHaWKn/yuqsY4llQwrlLQC66G5AZiphSohWlR/GBX5ngfD02
S22adNDTGCpDxjV0u46UKLj4Ie7jK/OeVijF0OKJGPI2mLn1SjMoAq0ADiUDPhqCsVakKV6s7wRJ
xUzft8sHnmeMLn/1DK5VYLM7PR/9AhydXWyXInDh5ruGMbDk47Kp/5J7AhmImU6M5WvMgasSrWxT
qQz3bWS3f/3uZ5L9EFrtW/1aXpX7ApMLA7hwOJnZfwkvX4aZE1hJRhKpYB8BfePo1hawWVkB6Htn
lfvkWNh/1S//z5UyR1Jeqj5uFshQSrfPxRWla3PH9wXiOOnVTmmsdl+/8Zss2/Hsn1WyBzMxtEqD
YBl41WXbiKDt3FrLEtqXl8YzwpzEpYaSdEFwP2jifUFuh2Wfyd5lE3RzzuPl1zqY6plgIJYZC8AO
CWZXM5BZ0BFS2edeOvT/XLLDnLNRkmuQuEGmI7hWs08IooCHWFajmd9/4wvI85bFnDRRy5KyTqV0
X0BnHEyarRBaffI9C31t3M1K75G05qS227HrayeZy3wc+rZVK9Ak98nLYN6NXBAnzxuYe3tojWE0
yxxE/q/Lawgdesq5Yw9WbVqNu9iSOz4WO95bkmeUCSPz2CZVERWiLxFceIL8Q4q0XZD/IVPo33fO
1+YxQaPWEtRT9TbZi5Mr5IA0V+/QnbKU+PGyu7PkHGeGmGCxJIIkSEol+Ma1ODr1Agx66uoeZnTs
2A4ezXuMbSv37VW/N46zz1PU4+wmOxihREZRKgJ8xMzfqjm1wEk6DT5niZyjdkapLswGmRRUHUA9
Hj5ARBkVB7VwjOhTubTaVSMnTLGj4eymnrGrQ8y4j2cCYuA+kiy0yZw2+TCK7KYO+oPSoP+Vje3j
PCnHhYic5XKOHUuBLsiS0PY1AhgAx9YYvKshJ0LyvhkTSoJwHru0hsdIUM61Qx3ZsrCUwa4ZqnnP
+XT0CJ9FSRWTHpiHA18ZYTCKZbxMZqAR028cY6dlVvGNPFOgInHa2Jod8KLfDe+Ry+1D0+h7yS5z
0XS6PKc9JiD8wdNfAXnz8mvTrVzjkXi5J4C9nBMrN/d0tU7qwqtESC6CYhgwvXKQul0vAMeVu0Dd
cdySZ4QuemVEa9IZsasFtH6xJ3LbhdfN/Hr5g/G+F+MbJTFSbTQT0R+UVriRoM/nkKSK0LIJReND
SDOR44zb2RXgxiKVqgHtO/1Fq0Xp2igGZViFyK5Qz7wigCeGkyXYHz0quM19llo8PqPNNa4sMjdA
LZIpTuXG9CPtIUm/JZCfbfZqx0kbNy/slRXmAlAHXehKdRGh/kP1esHG7tH2J49cfHM8gMKm/7N/
TPyXQ8ylaQ2m7sR35XbxgoMZOM3LeLccEr/Ge5GrnsX7Yiz+okbRLm61KMDKFK/fpffghdbRSJmd
0pGPYE/Lrv9wmOl3PAYYHYqRFCzJQnWiThMEPK3TvTK+xom7yO86jxp9eyMpnBqctSIk3pgjnAUx
ieccQ6cUyZIfFjCzq27vtVd0zEL52XLC/KZ/rMwxh3kOjSqeAwjw9f2D0f9UxJtlulpmYUcKKwhK
dHydy0ebHYn+exO/Fsic7ZhMTaIuWroHHK59Vj7yGyoOBcaHt3AXtIf227AzwIrJMbsZtIAZlyAF
jhGWz1+1Ot9hoRka1JbjQzzfghfTiYYnUiwcI5+Q7LN4v7LCRJGamOpQpXQI2tGt8qEILDo7Uu8C
Z7rvKbDlofa6G8h9eNL4b0L/yjQTTopCaEAMjhmrsvuegohauUOf4vKn4+0hE0v0keRN1uIFOs92
0WkWMCISxDUvG9l2yK8PxQSSLAykKK8x40p2/0faly23rTPdPhGrOIHDLQeJkjzbsZ3csDJyAueZ
T/8vOOfbomFGODv7LlWpcgtEo9HoXr1Wc2j3/wtY/3J29rcX6oyQhtEXgRn4fbwP9clUoECQHmvD
k7uvsWG6CjpHZhCpXy8vaDtQrUxxDq9aQ22mFLNpDIU/OwU0kFPkHurTYrrxV6Z/anutAD8oNMr2
cuXvs5nIcsbqdeitPtIBRMTt3r7BWLLVO/NVjfQjuhUpUm36x2qhnPc3I/AviQ7yJErded5HAEIb
7S/B19w2wvQvwY2gYG79/cKAiBpj0HdFB+Oe8dPErzR20Hn4Ge6YrlcBxnLX+Ca6q0VGucNVD6Me
tRPY/9rG7QbVG+TTADiMYGnsr3yIHghO/1sad76UimihHMMnVTDSGC4w5ajUlW516vw4QGlwB4A+
APOifsr24vA1ZWiKIvnh/HMqokGbZ2CJwnYXNQqIe7/r1f7y2kQ22P+v3NHMpCUJWxuE8nq6Q43c
jQrZL0PNv2zmbRD54yc8r4XzDr2zhijLMSSSqJAAtGtnimZPouiHR9TT4tjP+8GXieTjS7izjDp9
M35XxjAAjXCgmU3QRdoDZj52FlSRyai5eqzd64V+pUzFLhv0h2yZDyhlHiUrP5pIqy7//u3b/5zA
87f/MMRDZddoFqoYsw+P7V5yrSvlfnHbQ7MPfRG/hNAeFwYxEaksGAOkRztofxnHfs8GWLuj9Vgf
Sk/MybDpBqvlca6W54Y10lqWAq07ZtJzS79EIgY3kQnO0yJKSM+g2sHUHhbQwZjRba8Jtklkg/Oy
NqlCq58ZtkSPPkOGYidr0nXRibi1RWa4qNPXmOynMbKJfGpcilprr7lZLxjz274pVnvCRZ1qbMy+
QkTFTcGmcBn5VgkUy+ja6MJbu+RWTl2gOC47umhp3C1vZ42cNRRTmXKqOUV7NdgNijaHy0a2a/Xn
pemcLxCrKFK7HeHbfnFo7kDR5vb3rPlRv9Kv5i/VwZO/Fqaaoi+qc+6hLUkj5xZmMwvFM23HLJ35
E6RIn0w3Vz3Ay4obDKztRZn89icF9ZdqgjYerBbvQ2xRxdAhIhLaq3HcQ+0c7RBzAt4g6ybJv/xh
2TH9EGWhJ/c/U9wCQxpJoyVH+XGa7edRNgwnmkXzhOxvXLLBOf+cUbvR0A4Icmrf672yt6r2hz42
zxCQEPiJaDncCZAasMiXEoKgWmt+Ham7NPp5+YOJFsO5e01tjEYWuP7y8K4ugO2+ts3TJGKkEVjh
q6DYZ9KTES+r0fBU65TGfhifpvLx8lq2q5Ln3efroEutmwuRkFpSDIsb0sMU7y1AWwjxFGS4pL+K
zKd2ERDrCrybL4UqIbAdtABcSIvQfCCh2xJy7FWh3JXIDn8hdlRtiaSjMfw2xx3v7NmjLwCGTi7j
UB2DEf/sPNEs/rZZGwRqoPsiGq+yNcRTJ0WYtz6aSQLeOXt8XRrlVzsYgnLQposYKgY4QCrG5oPf
B4kxlhW10QATZHpF+YvVzH6E+q6aLoIrcjsIQvpZhvYkQrDJXfUjBpuoJQEriKcwGimqx3AYzUnZ
y69z7KF5CE4DYTeM1XE/BI2VUfaZV2lmXFek6lJEPnXPqIrzPUa9D91ezLm7GTJWhrjvWOekbVAx
tIOy+WYrn0wRPE7097noN8mQk5NBvnEs0qvE/tUvD5cP8aa/rX4/F/KaxlYrlVCMKmQh5EdNbZLu
pgzFIA88XZkg+d++h1fWuPCndCPSvgjzzKws0t6QgN6mj2rqmP5yNI8YV3L10A0Bvnb/0yr5gFi2
+tLGHQYyjDnQNYL+QqBPf1VzPy+OD4czXTo1LNMwoHMKjfjPrGqmaN7llYiOEx//xp7Mg70AMs1G
f5kqSOyRhwGjvyFgI/Ex8mSBh/zBoq1BCceC6s4bnGV1lpQCCuDUQl7YYWZPd5vH4nE5hVfRQZvx
0M5QjWwr//Iqt73+bJL3Ss0w51lFfTVUvozqI6n/LWnP77KPcbbAeWI7Utuci2IMKn3yakNz81pz
JNVwC3nZZSk6GhGkrSWUJpUFWodK5OeRCv4uAGQk6mMq04uoeiAqOqn16C8Qo54MlHTK0p3MWMAC
sDnFCGGn/+0AP0+UFPoUURMqbOocMIpaeO/BuLJRsNoRVxZiCVhM+RA8Gek11KRA6i1zwTMEptIu
DTRRk6hxwgZl2Naz2hZqI15cirxLFRjjAqiU23XdhQAcVt/plX6sduXeekpnx94z4by/6g+vlsaF
04Zm5lKUbXFMjFOWo7oc+ln5LxXtf/vWygjnvQQK5eVIAcVLAJJ3ujS8z/QS7UWpdC4fk+1X+8oS
58XxkMwkXNDmy4zKjYG9T7y5SpwaQlLlba092gC0WFd5/lXtFWfO7y+b3zylZ+t848UuarDEjQCT
6eDTAduIGw5UEAi2sXIrG1zjtDWHmJIB91N4HeeueVs/LwmAGdRjpOESxGtNt7xiQ96hr4oexGyf
LpyDt2O5CnxVX6NSBZbtN+ytAkG1JHIhGSgBflugWawHboN+BWxLwtnIP6wbhJ+WgWAHvrT3CUyp
07TQR2RNtQ+gHgRp3BpKyhhrwNir+ip/756NHb0vhCxJf3Cps2HOpRSwwWlLDFC1DlltT59RMKa7
eJe4fXplHju8V0UMrdsXDCM3/b1WfigpQkEyJSWeXaML7S63dbQX6w4ztupTqCAOMAL1shHF1M3E
Z2WUcywQrba61NkxNlctTsZxODBwVvy8HPEwl+6VX6mTeaLu6DZifmWVRcOVS8kGyc1Zobh2zMK6
7as08UMSQW/L/qqEWuU3wO/vVFMyd+Wk664px6VTLzleo9CeduhSQXC3GkGFWKg6phaI6udydKu2
c7wv8xp9T3CpOVE+/Lh80rfnxkAvCYERdHaNt8Ru9buHqW3lmqCRFN10V7k/nSrfeFWdCmpMQqzE
9s6cbfExelIBeB8TK7AD6Vb/hXldL77N9hAnsB02RjV8otdCZOz2/NZqhdyBkyD2Vrbj2yxDdiMl
Tto74ZEhwMY9IxHUQYsje9RXMds0e9WX9gBy5JfxJGpPbr7LwEUKDkgLcgJ8Dd6s44k0wCUeiXEg
9VELT7n91fi7XHVlhrviDXksszoh6UEv76z2VsmCsTgIfIa9kD+Ez5UN7ma3RtuoOyj8/NYEwVxP
EboGcLERSJrMO/KjFb3ZN++jlUHOccIl7WcNr5YDHY5l/lnFSNjlJW165soA5yPFNIM1lIwAwmZQ
mUtxhJ28iow7FOsF4UlkiYvCsprW5ijBDSoDzEKZXGGg94dtjIIqwPa5Pq+Iv8IjQ8d0bY13slXd
0NFv+uNiP2WNX+SHwTooFvRRMYdlJfvLH3Lbyw2igK8WvJU6FwZrVZXLgmHKJFSypYpg6Erx7KW9
Todc8PTbdgrQhYEeGOLlfL/fnNOimPRJDeLGM/X5tioGUZ6w6ejIzi2o5REbHBXvg3qbxkUJ8wyQ
PXjWL/DF7o3PGIP0Fj/7Xu1jwfzApm+szLEVr2Jx0mF0QJMbKYia0u3IvreBLlAEn207D1hZ4SJE
mxepGaboQer78kYLJudn7U3u4jYOY4MQ5eXbOcDKHBcszJL2eHWB7yk9GEfZ1065a3k6RD/ADONB
rMv7q0GnlUEuWKh12VVxgwHHrjUeqRR6mtzelzjblz190/1WZriQkcV9a2ejjfw1+zUMu6b88d/+
PhcokryfllEFpiBRar9olcNI8r85rOclaBxmcpk1kraxbAcgiXVC/T7uT6180+eik7oZFFZ2uIzM
qLNJhzIdeuvLvinRt0sPE9QX43EQ+LbIEBd96JSDuClFebynP0MLavAFshg8m6Zu9C7vzjYOCBTW
UGbDoIjOl1n7zJCTYRk7TA3a32fkEt3V8qQEoWf6w3FxgYsI2qfxh1jmbhtdtbLM+Xc0FVk/dDi/
o8uoaxjDKmbCFvkToOzQJJJwSQZp6TQiWNe2w59XzDk8ya2lLaLFDOQqRqddC0dPncv5r7bwbIVz
+7QjTVKrOFYkH9zezoOOlM6UUictP13eQvaXPmQx5+/Iz6GYyjiZkhSGQTgtIPC3oUtqLHd920G/
VnEnLbnS4y/QAxYE+a3PaEIREeKgRGOp4PsgXw2LqjWRxCBWQQX2EzUVoUy2rpG1BS7AZ5o2go4R
DgL8+OeUAt/d1zVoL7Rflz/g5kTA2hAX2q0sIRaNkuiQPTcQG1uetED9RL3QWx4WjOirTr6TXwaI
lIsrWVsnfW2aOwSk0qF0QsfsWFJvKD53yEGbB6X5IVghCxi8j6zNcD6vlXFsSApQ5R1TU8sC0P3c
yb3PEMP9I7Sy/Mv2RL7BOT/8zu5zC3SMeZS9FEbjZb0uGrbZrDmu1sQzi81ZU0PhFKJ00TNA+QCN
Sf78g+mZNeii6IIUanufIG5u6KoJmURun1JUIWtVw7CXJv+cgHLtIAwCDPQo+HAiM9w+Vc2Q4d5P
wiBrv2Vp0bukab+Mo5Y6McF7+vIubZ+v85q4XRqmSOoHAtBGFL7o5hWNrsNhd9nEVmwyocry/z4b
n73PhVH0NeN+hkihQwzIpXanavg+lH5ifZ0KfxIFwz94xdkid0c3shUnXYNcAHPUr8Mdm3xhkOTQ
GR/F6h9Ca9xFrepRSJOKMSagv4xaw8HcRV+yPS1Ov7m7kk6wZ5tZLyATGGXR0QDF6+R92J3B82uV
C+Y0GHt367afYO007hQ3deQT3WM+9vIObjvJ2R7z2FUub2PGJdEYwW88nsDHg7G2Kg4um9h2+rMJ
7mzJkU3V2MLrRAmP47IPwfqfQoV0HARLEX477nRFWTL2WoKIoX+Z3eYAmFzvoWxpI4lnBdok9P5m
AGW9W9wRK6MwXqQKnakIPAy1/TwDfVD8DWRjZeRDdVJt9HAxWzz6m/s8ihyj1NxyfO4gh3h5o/7g
7v/sFM+EUo35kKgprhEg/jFWNgWJCymz/W9+QdH7Z/Ppv16X+t71wpaoOTXe8NX6L2gM3Ayu/Pqb
Mad8EayM+djHC/K8Mu6FPHYVuhQ1Mm5zeImSJHaS9LFN5btBm1xcYi4Itm/mbnQsKXVGLcQ31r10
av3Qqp7TMN4ZVn0E/7In+FnM7KWfxSVZI/h1lTIhNpQIWI4M/pLYyVFgN/eKrzpzoPxLuu23ztD6
m3PhJRmXbJBALwyS+9lHF2OnpK5xGNzBZ9yApexkgi8viC/8+8NsAemt2CbPy5e6a13dwDjYX7Wh
1sviQkwv2dQkE97SjNCA6V79ft900ABOj9aNJLj2RIviAs1IS5PKNvSaDOmFSq8DfWnow2XX2L5Z
zw7LRRYljSVzSZFi9ZixVJGaZvMeHHROk8yOmZzm5SQnIlI9gU3+pdEaiaGnPY5/lQ57OiwPIRke
IFSwH+PiPiPj4zwvjjHWsSDu8PplvFfyDGlSMWmyFGKcA5pKnu4Wu/ZnDGb2O9Olpyp3FBBXxsc5
dc0r2ys7B/gMYc2f5Q0XTiLPS5GEplzbFZKl+RjuNa/cLzesUAzmIM8SPB1FYZaf+JgXhbaRBoWO
/NcbPYsD+o3KGSGuUj9S9z/eUTz8KZHIEKc67qiy+xICdNpOjlr6l711k49tdQB5yKdtRQ3FoBqD
7o4+KL2ZaEzzLUTHyCs/DVByvlPBQQwtImc8JRU6paPb3Yu7loKDaXLZjE4BOI0oSDWTfF/0N2QO
ukHwLt6EEJmsB2VBafGjGKZKR6B5MBkEblXUqw9fKjQnjSf7wXYnl+llF9f0kyV4nmyeTIV1YzSw
1WqEy3p1fcoxfA3FoNC8aQ0PeO/JbLwGagkKCO60G4wyXN7QzRfeyiB3N1dmWFdVhnsCFL+DjanG
UPuPFrgbua6LaQQNDT3qCdjem5u0FnyzTV9YLYG7WzO9o13OTllj7WndOL3qVY2A9ZT504eosbLB
fsMqe4aq99wgN2O6Vw/VgPEf4xr5tNN1siBmbIfIlSXOs6G8R20lfCvxT171I9Qdhh6vThX640/S
fsJg5gSdr9QnUPcKfVn0A7aztdUP4K5Y6D0oWsdEq2bTnYrXBiNxtNkZzXU/T44ZA3DWuWWRuYB7
XHbFTSQClFz+cX7utpWl1O5LsAYB7ARJ8+iYx7Oj174qXTdlEEXXMj0txlONGSzzVY1qjxoBVKDD
4jUSzQps1jTXP4W7la3UlMg8ASv0Bi/GAJ25S3eWBw0WrTgyXO4bA7nmNCJon+A88m8ANaa6obZT
dow74mSEfBrD9PHyd2af8YIv88k/GrLjko5AhhNGDlbv2jlym350K/qrmaI9xI0v23srDlwyyMWY
ftZHM5mRk7fNbpZeIsm+KY2vVP1RDC919DkuDn0msCmICbzymjnNWMoMTHWGIY/M05L7qBYkvOwc
XFoVF3bKMtPlKMY5idTP0fQg9T/G6EoxTokpiD3bz13AmXVZgw7mBxY7Na+WlNoAyjBFJwMiRDHm
3AfAw5mWQVQ4fwWTgbb2Pwa5aGeAFIMUvcmQn4zFPPH11CN+680eWE5vZ4d8FiKgPsKodRPXHaQa
QaJnEpOLOoteoV6XQumCCdx0BwRziNCxx7xoZmXjWn9viYsyU9VHiZzjKdZ4w24GsLX/Ul5bXuXb
1xMSl2Ef+xawl97lQ/DxXL+3ygUUgsp+N6eyGrRK6eTpTd2+Xjbw0ePfGeCBx7I8RZM64d4gTRAl
QWgfcxEKbyOffW+Dy05wpuos7NsM7PbLTvMSv/qGEqoXB3JA7hpB3vAxTL03xkWNIu/n0tYRNSJ9
l4BhIXtsxpuhoG5OPymg67v8+TYi/ntzXJoSLSSaaG+GAbntDt1j/SUCrzB9Dr8ztjrDb0Dvq4ke
6QKn4LWwyWQyAgvsWdp45JERu8W3FtiLb+RH6tSH7Hs8OaF/eaEfM5n36+TOtlwsVkuZn1TmD/ur
lV51yi4rBHv3MTa+N8IlMTMkGNqCVQIt6i9Z6M596WiQ7VUNh6RCLQm2Ne8j8XtrXOxouyQvYh3W
ZCheQ/U4Q+JUenT+pWoPcp+7GoVWIYhdlNcIQhrD4fIH3QjP781zAaUzjMKKCGtv3TJtrgKKrFLj
ZkAw6Lv20fZmYflOtGAumBRjGcnahNrxG8PKyQBaE6JK+8ZPnowdQPKiR7PAZ3hx7NhKBntmikrt
8HUeDxKoFQuwfioCrxGdQZuLL5Na1aBwxKuO6n5zJYHXPPIJWsn79Hl6MO/jgNV4FsEpFMQZXvdI
VXtjShbcB9rQHKtE8XLrp6SWbpaPvjbUO9MSoba3j71uGyCLNSG5xP5/9ZioE2MyuwafU40NCKjr
nyPNehI45faqzja4Yx52mLHXIhVTV7jCWZNh9nWfzXZXJ+NRu+786Zmha8wDfb1smfnex8N4Nswd
/baAsE6VoG+TRK8ZPVlD50TWbVgd7fGrYr6OeDxdNviH83e2yB3/hDSNUuHVDPoaCxWdJdBmb9mX
mCafg+mz/iAqCv7hGjwb5A58ZBhdFOYodUoBQQEkdpcAgAfTZQzi6RdRwiL6oNxhb2qIYmQ5olt6
SNAczfbjrj3IgYidZKN5zsLYP6vii4JqpOD91aDcUbwuyDLzzEHfYXlRIS2YO8uNuWe1udDcjSeo
G/hi/hDBqeBrg3aZmWGUo8XYaAZQZtIdpBQEJR3Bp+Rrf/PS6raasIui/V5PxJWkk6zcEeO0WH5M
X9p28i77pmhNfFIRh7lVyPimtn1Mku9GJcB88YrgKKiyTbN0WUWBStfeXHUVSpqRNoXcAPHAAIFt
UHl945BXFjmXANMDR+Og34a74ptxmz4wmHnkdULKwO3L/vwbuEUqk0GsKQaaKmyoE8YANEe914DL
u507B2W6YOrnU7RYTpK8pDPmWjUoMM24RJYyC+q2ciSDXJHUPlz+9tsJ8flnsb1ZfRpbGQoiWXif
oZ8LoLczo3yRAPx52cr2Dp+tcHFWbcq+CJcSczHL5GpR8jTPIsiCaCFcRK1zyWisAW/ZVLo2h9Tp
hxua/d3Ve14HF0RBshSN8oLGSnxVHNI7soO0PBOWJw7mgkFhzsgDhs+Xv93GjMJ77+UCKSmmxuhm
FHwYn1rXudNTioI8k4adQCar385e42Q7dAE6twazbLQT/QKR63KxtZL72R4agLtSwBrq4T4p/D58
DqfarWeR9rxgG/nRujgumlGLQU9tSMRJDRC+5rt6/nb5k25f+/9s49sXXzm9ZIZVPuLlfiisb3a+
0/Ov0XxS8wMK5I0suOn/kK6djXEvND2Rxzxq+/xYvUL24ZmNT0wne3EiyVH2v4UIAXgBMfXlNf7h
pjrb5QJOZwxqAkZsBjgcfd3N/CHorw+w+6nfWY7i23u4jWd/Bipf1MtmZ+1jdnM2zQUVY9HHLKMQ
XZQUvCj6HOrkZVbOfiqX3VVoRyL4+h9yjbNBLr6At2kqRxm5Rqw62q54k09NG5yP8apEy0oIE9mo
P787kyoXbVS7kEtFV1CAPLDXDBh1cfubjuHFz8RXTKc4Te6EnnXmST+m0UGP5y+mK97/BC4WxUsL
JH9k4/VYoM+StM4gJBQVflcu9EytXoSSCh/6XVNLd/3o4EYC9bIcaHeK4C5iceSS23Bxxh7M2RwT
XNPswdZfJ/vkwHI4EbZdEGI+4Keb2iq7ATQZXeRX0lMl3dWD4LUkuO807okWVlLeKyoCTFIZV1oE
6i5LVFgVrYILK9Uk4/kQw4QEso+4v1FQ81HHn4Igsv2G/udg8druM8pxRUNxcYMfr8NEHpQfIJxx
lHfoiF8vjwZo6yZB4BJ9Oy54UJoNXc9ugG5sHHka3Jns/+OquHAhxZpe1iNgqOEn+ciQUfm+Croj
eZO9BQWkwK9Fx4inxoOCtWyO7Bgx7pICE9UhaOpcNiyOhjqoFxLv8gJFn5ALDWZLKNGbGSgTMjiq
BGJlQbFdZICLC5oBzGFoIvZoY+1a41Nh/vvhA0Q3Q7E0CzOYEB5llfDVFZ3kUxjFNfLStjXdbsq+
6Q25KZrpOu1FKtXbT+OVLe60NuCbnDAQ/lu93S6dcQ9VgMZtPcW1j0w1bNAFG7R5eFcWucObgehl
abosOkRy4ejpicQN8n5Btrq5SSsjXAIAkqillGNsUj0uTiJ9iRL/spuJVsF+wGqPRhIOS1+Dl6Ay
+3uo4z5IduhakNO5bGajM/beF7jjakCLe6ImMqioBPTTsjylatxQv24slwAJHftLuavCQGCV7cGH
22j1+bgrvptInYAclA1cMb7ffN8np/jZ3rMp276Dmo8gSrAzc8ked2hpXLZJaoK7y54eVUB79BZK
93s7B2VY7abao2B5m5F9tTzuCOd2V052hLHJ39A3zD3fDU7r1Rjel4PQFTE0b8fAlT3ucq8aJQLD
B2LuvC+uGH49+rTsyR4kTn60i0URXuD7/DNCmQhVJ6uCyzxb95i28UCymjuDU9qQGTZ2jRv7fSk4
1CKbXBixuibJ61JRg2gElSvV3E4WTKEyl7vgIm91jtWBq5VEnvNMlYKK1tXkxCXtdlM/Ap0PZsWW
uokh6V8FfrJ5DEDoqhPbMj62VWc7qaOGUWv3C3pyNe32y1A4kd65DVTNh6rY00o/RH3igt/pzlaW
a73qRdu5GWlWP4KLALIW2lMpY/y2eW1/KTsmVF+8GE/pLwIGzhrFfOXzv9fvQtABjx5cVrVNLP19
cOvKKLETG9iGBKyAGH6c7oDo+Jtvu7LBnUG7G6Um1k2cQcgsghZrwpTlYu4asMqWt0oqZLHY+oxo
j8uGjZKYConv92uSTFudshjPJDk/hRnZDWBb0RX/8qq2nHRthLvbhiTU6WDj2gmh69ZYnzpSObqB
Vo/pXDbEIgZ/GtaGuPtNmQ1VsmvKngvhke4YITXrsQpLvluRcm2Hu+bSLpWWXgFyitVfClTO09Az
fujgPpABEo5BayxEF4k2ivN3mkxVWYQs7Y7d7gqQusKxH+TPyeh+X9zFN4L4S38aRKOCG9AisM+t
/IO78qiZ2kPL3hT6db4ExaGCeGsXTHja7pMEOBvA342dHEStW1yLWv9bS9aQ6rEfYMu2xp2FWTKm
oY8xOCsB/1Y9hsmuzwU37B8SvbMN7g6iphTnua2iM78Lr5uDBg2czCXX/W/Ixk6EbN06Casl8eIm
NO1lSlCfP7ZIIAtoLZhA0Cqdq2SL4Cj8IUX6Z2U6d7LDqjFzg2ZjsGQEgpT0MTRTYNCWAbHamrvp
GeRKX1Mwh7kjcM3ONCrPlw/jdpnrvH88hYAiq3paE+hnsyHWq/Rz69aALFeBdh2/gNpc+cUaTaqI
vnr7zrUAQMV4kK1anMfaad+rIJNLjmpjOhUFFVEhuNW3/BKyErauGLZlm295zerOLcpFSTPLSo49
Wa6g1+fOoX3Ka5F0ssgMF8y6TutkxUZ7Tuofe/VxqU4kFL2sN3Ow9Vq4SNaTIhl0dEIQMbuD/jPd
AUCIR47sWUF6L4yb7Ib8EJ8VCPtoBgatdZ1bkh4Su1JZRR7dFsSx9K1SxhqskW95deTPFE9gxtyZ
7YS22fPwkm1upQulfdkoSN4jbXCsbN9l18q4o7R2crqrktRpcFFM95fPwJYzYq7c1EDhiZ41D7fu
oWw6zVVOj/Xst5iUTxPV/W8WuKTEDkfdBko4OcY6BuDizFFUQaq1uWmrNXBhOCGFBXB1jUu1N5/I
FOJ5pTtphunqUfNAa/QfF8RF5MqaIbfWDnhexeTroJb3Dd7f/+mb8ZAvDZW4bK4xL9Yq+6b+lnWC
Wp/gi/E0k5qe1zbUAeyAVtOxl+s9AI8eVaob0pSf26T+dHk5W5eKTuBe4DchCHrcBrVdPGaSJkXH
bji1/UMb/iinx7kXLGqD/wOpwMoMtzFWpo6LukQgrcZkVHX3lODMNpGTHb42TrOHSMpf4QVWFvmy
7DSVURfqI4DDt9OODUxApyjoX9/QlDsRVmczFYBOkIFMg4Anhm8BDbJF67QCV54U6MfmMxAD1+V3
kALSB+oXLlSIu8+X920DMc6+6NkilxfbU9dMhoaza+TIIyvMZFk/6OhNfullhSOKgJv3ycoaF3xn
mhWkMDDIKssHufpkqM+pUBFGuCQuypZmkZbdnKXoq48+hJUd6aE7MoK4Yi9q7zK3/hDQV+th611d
w2mUZKBCxXMM0hB9/ajToEYWVXavRe/RSTArwZz7kjEuq1CtXKlMKwcb1z4JQI4MkK2xA3GQINYK
vx8LLatFEWW2LIjtMfrdgQlTOxDtJGjMlbv+27+n3H3vflzcqBZMikNKHCKJ9W5QqOYomWOls2jq
eDs8WYwlQ1Mh3cS5REIke7Q1VLEsy22lH3k2uCTzFUwgXD5O2/59tsP5A+qmQ12VTB4rNWIw72Hm
or3OqlawRdtudzbDeUIZU5nmtRQfC7lzu+oWocSbw9t8xMhs4xkint3NVQFTbtmqCiYMfuhgbEId
ikRRzAa2xuE2wiSFIv34iy+3ssHFIXlKCsMM1egYFbUv6a+hjGxIEtU2Nm/FlRUu/tAkkxoS1VWQ
DelhAUcoyVtnVlvHAIVlPj5fXtP2dbUyx7md2Su13sfARKLe4KVPUIB24x25GSvHzjA+zOZQUlER
f9PVVzY5FxyUoc7tBZuVNvaOhgfS/iQE15WIJWP7Wb4yxDnhRJKGAs0aH+3OVY+6qzjKS3Gbevqd
cj8CVx4/oJHk0Z+iJ7logVx4apdMUvMpBUixepa0rz25ac1vbflXT5/V8rjINNphVVlMnaqbtNiR
uv45MdFYpDoRjE5thnWTqCpRZcUyeS7HZho7tekJHjvNdU0wrGF91iRfrgpnIJE72QDUQJrzsmdu
n+izTc5JWpotac0K0SPKiIs3A4qg14+XbWzv09kG5x8IGHk9oJMW5DbYs8rYpIEs9Y27JFDAGSdQ
d122xw4Tfz0SyLWy9zbmX0x+w9hDR4vqKSBL9G0q81urEQmBbxY0iIo7xIIIHNC/3JrmOtU7tUNq
oZsnjBTuinnXJz8hhKWqsdPVQFmO9y39m91aW+U8vivLxAKLhRWE0eiWmuJE04s9/NWLBCXlN2Cz
KRtcBE7aMJQ0HW+sEcyxUxXEs2gyb2uHdIvgDgb7oWbyqhUG8DdtK+FZNWnfx/DGnieBW2/ei1Do
M1CqQ12e3x47VUJziOTkWCpPVgv+0ME1i5vJuFOKk9q2gifcpjdAohHig7KOiV++CDNEkgTFoAT1
/1jyTYiLmHV8FeL9m2uyI8Vh5eTJ+F3T41uSGYKosXmCV7b5m6xUc1JUU37sJIphhaWfPJkmgY3O
7eVjJTLE3WEtQOGmsUgZw/Ubw3VrH2WR5OGWCSKrqGLZtkoMwq0lRtY0QXQ2P+p198mMCm/uoGpi
6aXAPTbv47Uhbi36Mg7LlGtLUJWODv7I1i2hw+WAHPMqDiqozv5/MOyxH/8hLK0Wx4VayVKsYh6V
BhBw+7vul3vGzb0cFddCv088XL+V4ayXyEWopewHtZEaiAAUzwaV0MS3q6tIUo9RqqteXiaCR8n2
3hkK/B/VNPntMbF6LAwlyG77NgHPLSAJ8ymMvwyZoL+4FTYww49zZgMrjbjx/j1C0yHpka9lx6x6
brLIKVuBga2bamWAr8U0VCFRrgLpDYK01wxs2x4Zv0G79CvpBQiVzXo0UbTfkG8ZFN/v15INvb4s
EbKz+Kr3tZ15yr5MJ8mvAnOf3Wl+cQ9qftHI0eYWrWxyx6tqZikxIiRqMzmFxDObK0sX3L2bNdz1
uriTlZcEWzTS9KDukxtzV+9td7nPwc2R+n1AvMshaXO/VgvijlRp5KHcVRA3keZn4DahvfFlNq6X
XES1IlwVd5jsUpJbk+Cd1RnhnUm6R2qgn2dMGDMad0SRntKk9LtaORhWdehs2dWWVLDWP/wGQweV
hWXaCj9UvugqNcE9x2jvfzN01i7E4Zg4MHDdonLX5lFTzsa4hk3RqtSozRC3ynyjx89WKfCT7Z07
/33O/fOuz6t+iFBtqk0nkzJXSx8Hy0vHp7/xkLMdzuVj067kfIY7DvbgjdUAkkDjuqCyl0uDf9nU
VvoOhup/9od90lUAlKtJKzGXSY+zHvUOnl73UzpFrmWmh0wqrkbzKTamh2ZcRH08oWdwx0Brqz6t
Z8SSqXcYH/K4XwLQHADI7TMBBlGp5g+x67xS7jSYKKmVE5Q8ELvmI3wxdwsv8k0/v2pf7XsZShfJ
o2iASuSQXOqrgBOnVROkBok1eoBTe8PPy9sn/Ircs2FOq8LEDGF+NK7D++6goPvaOUsDzaIO17Po
I4oOAHeXGXZWVaoBUqoq7r0q3ekWBdHP/5F2Zctx60ryixjBfXnl3uxutbXbemFYss193/n1k5Dn
HlEwT2Ou58UvjugSwEKhUJWV+W0cbMaydt1y81KhliVA3rHSJ9xpOVBGjh5bhC87Q5ML6ce9aoc+
WHB5N7I0Twtkn/XZiOv9kfRsrFPLxIj+WhQhXizcuPTWuEDjKi3bxOvqPv+L/HTzOKJH36JkLFo9
hhzxqmTmKj1x02rNKWP4bLcwD8CnpoIK1pCBO/p8ymPMCYNOHYErw9vonXmAMLvEvCnbpI5TziZr
C/dNQswJwi6KhvSHOt5aO9eozEPbBZp4Jwna1Vkw+r2pmvPTcGEnjvsHYWOPOt5l1CtrqWZ5oMXm
+LU+SBgi0m2xsUf0AqAN6Vz30N2TLfMKT0oeYJ2izK1GKEfoxKZBHj8u5fdZda///q4LarKughVZ
QrOX+v1mrGPAqdG6bpqnSjuV0m3XeNdN7G+ZjmIDAYfo6H599opaWbmRl6bf7ZomWH3FiW8EC3Kt
VuSyXs+7mf3GGHWieaVL1q7WVH80Lmt0szS9qza3VSXYkcxwd7I3fxzfjSnq+Aqoc2Q1wn0wSlYn
ujr/c6oDXmM8HfafYx9maDhkXcVcJumD5sen9Y0A3isLRLE1BpC0Wwl4z8ZnCljveoUOdTocK6ha
GtShyrVQGOaxyN7hs+O98MzdyN9khEOCIcpcBRwDs8kSjP2XhX5YpXwx6kqOm6KOdKTKQ/yFzDkb
Vuv0DvGV3EmYjcT9D/hhkHJMreTrZa0BQAmrpzKMbAOFWGvpfl33f+Jxf7rJhxXKI6VR7+Y1xx1j
lJ0t82itaIsZ8k4DGKvhJh3rIbNL/6Jsvh7ll2IjpyO3ANodoku0WOfQU/zCMzpzcIWX9Lvs8uDW
in+yOHV2Q9U/ZhWeQv1nodqUQwXEVKjyt3JSX+ru8fpO7ltA3RJ3JsbCaFBKmnO5IjQ9ptINTNa2
kBhkMnXvJgT6hwnqBusrbi5iSf+PIqQA9lQ3uu0e5/vM4RzBm+zIWkRU7PnelDgTNKvXl7h78gyR
l3VS/RPp2TQ9LOc6Izo/Os5Y/zN8NUpWqWo/Q93YoNzeiDll5geggse37tfXMABgD08lMIhoHuf1
VlB7rIb2/tHemKTOwDQDTAc6XuRZXxeLsMCEByATuRKcRL9hRMZDypra3j3dG5vUMQALUh+VPFQp
oaj3s5jam27sb8JedYyIY5RGWFtK4x/kWSiVkUPo6iH2jrGn9jBgyBeilyq07QobeG/ukF1Y3PX7
yY+h4CiQar5C13zSteNlFbDIQLksjugA5Yo5gCIxCQUuGWeWHq57J8vgHzWg1RBjqS8MaL9X3+Nv
NUjjSJCeLbm1hy+xw+pi7ecOpFvBi4oBIB/lq+MSTRIPldBgCICUh3YfGCpLf15MMqCZuEx7uyFm
Y49y1DyKFnRfpOgQvjQYfP1eP3QWwdGCOUuzicQ8G++256cqKnaKSsIadJU+p0czgN3D3GKJ0uw2
3E2+vGYtVHU5lVHX3Vva1g5VteDjlouqNo4DsULtvcUYMWvYZy94bi3QdYtMiVZOT3DiPD1ACPU7
NDh7jyX8t78Q0mUXdEFBefDzhvGZOvBVivilQ1i2592UYyEH9qIw0EX/WKC8ruEyY+IySChU80vH
RxbXZGaosIC/e4nB1grla0Y+KBCGwjo0pcMTt/ZFUK7naUGEUOxw4Y9hYzACFcskFRPlRsHo8QpV
t6KdXD4SXbWs3VrrA3S1MA+iHFM+ZBB47B7hzTLpmMFVjVgIKmyS2Fh+k3zC70KY2PVn9vts/zD9
8+VoQF+p1XrMAX7vd93bmDe2qJ6SZEY78C/UDfAeg6yBKkOmTsKEzWcvzPuY6wqNRwvhhQfPcvFe
NMiP3RuBAOFdc2CE3t2VfdijK5w8P8jg6hYNH5CMU3IjudNdCt0X2ebOglU6nKc8cjbrhmEZpWIG
yPBUTS41iMrnrT2LP9viPA5pMBjfrq+OZYeKHPOwJms7EqkIbb1Uw/yEepbVhNplXJnP0b1W0+bD
0cSZihSLgzwDFC56EJu2Jy9xsnPogtvE6i6Jy+I7JrGCTv+35kg021Q+S27CiCphwJt7D/1iI3OF
0E7H76rKeI7uJllbS9SrTU8LURAjjMKiyu8SpEkU5PNpBJdBZKHTCqRQaQn/PZvrp2NAFxDmZQrF
ogTRelP0tpJKQd+LjKC1G403nk9F4yVTuJQTMe0oShUybmi1V/4KndfrLsiyQkXjvIoyOeIB9tB0
Ly5u1+isr3fXTexeXAh17/MOgk63taRwGcQezYOg0cFeFGKeg8kUtu9tHyaokv4qpvMSK1MefJ2C
9KF2k1v1S+a1fvM1vJBaLYRfPONH9Hp9Ybt5IYRs/1kZ5eRZHWWZNMHJ4wN3D8wxZo8KD0TwQBZA
erzSmRDZ/VtlY5Fy9rGXRknmVXBun5PvagDNDSd9zn8RObbykZUWsj4cCV+bM1ykYatUAwi+R+VH
BFqn6W+wg9v9o1w8Hsd8gL4nBjXB5BRi4hu86yzvY7kG7eCL0CpriJOaCF6OAhwf8NmjIZw0FiXY
fjD/cAbqZqzrUclWAfBsaf6hxc9x5c3yF1llXBn75/UfK3RFO+MncapKbFnSnRbFboSnlfOvu/WO
jjEJbh82qOsvr8K+LFIQJxIRGQ7FIdJdFC0NpW3pbT7VB8MVjkTCvF+cCKPsDm/3j8tRYAD6GRtK
k7qVoagssYClhstl6nXPWL93xUnMY1aOQdbz5131sV4qemR1XM3Q9IJG1PAuOjS+5tlZe+HdBpx4
KwsUwYoatJzD2MrxJINf+n04M3PWY/gD3GlkOJNgIrve7FnVYZbTUFEjl6aC1zQgj8v1XotFs6vt
qGMUbIl7X9tEKli0RV7ESYZBXbHNHH3xQAbu6qM5DqtZJ2+67IQyix+WtSwqfAiZmNSRgRJj3ywW
p9yNY+jy7f3108D8XFQA0bWlL3QDc1kE8U5IqSKQQplI0np4Pnnmhf0Tw+T+XhoK0NQYbcVj73Pg
1Vs0fAoDno/KiognmClaw02G6lH0qJ/qZ+682I0rWW0Q9bjYWG3I3W0VMUEOET0Vcybkr9uEfQQy
DXzW+JJS+iJXvVvzltazjOzeLR9G6NJRVw5z1Paa4YdNYjbSkxKxTjXLAh3FWlHJuQqcSQM0hebT
cI5t7cZ4BFFxIJq8GV1YQkn7niIC6ATldV4F5u/zxiWxvi6iEoP+1ctRpiGCh2gXt7+kgLcJfQOr
yb//oT7sUc+HCeqK7ULokUtM48TDr2q5n42WkSDu1tVV0UCnDPOwaHNS7hAKWtG0WQdK1At3KW7y
zgaDoIvqV6B4vDusQKrh3W6xxp12o/+HWfqiy5EsLlBmRXkA2pFci9mP+0pyNOPn9bPGMkN9M7lS
kwXjGGkgjAEfvRW1XamvWsMcjyff4o/wCGywhnKejvYS9a1aMRVX0J6Dcfw82tAJsypLu5sDVJ69
3PsbMjvMZf1jjLrQBI7DCHAiIl5gxHioQH8mfufCzuqnb9d3b/eMbQyR/9+EikVO2qQckdq3na00
r0rNgMS9VwGvbRs5AhsDGWg0lrwzQn+9JDfcCWSoiUmmjsIDeD+RbhsWdwbjzJl3K7s9swr4uwds
szzqTuuTbpgUwDIOpepHgq+iUFWxmF53bQAbCXQ6Bu0w2fd5hevYzUUvgXhQ6q1p/h51itnljDfy
bg4s47eBETN0jeZ2S40llMZcBnfTIvJ+kXa1m0/L11RPFV+QIyTfGsq+111j/12+MUp5fG3oAsrb
Rou+5mwnRz2Q/B46mLJr3OLqAnymeL1ucZd1VJU1FJWhsARUBOWNSDXqaBUHjEeem19TUKdmlP9W
eLHDQ2bVDtEalXK7SU3dMOV3iK14d/2P2P2cCmbJCPUMWhRUTrKm9ZRyCmqo+vRSlXfLcmNU7nUT
u19zY4LymGnIpFpo0VWSptaJDFAuaRbfNZBDOTE9h7UcKvijDiZGUY1mP1dAP/q1MB4Uyb6+nP1r
82M9NAn9yFXiHArJjO5Kcrfag4dXtKWigpM9zF7JFkzd98yNQSrmz2s5i2GNb7S+jbbmYjTdHVIk
4AtIRlU3Dwxb+nF9jfvbiPlnUroXxfct2ISxcMmMXCE5pCH8XHvZK7LTrHOsjSR/9x/BUvmwQvl/
N/SiivpsEpT1g9E4o3GXFGAmIVyOGECpgpDPzLH42QkMn98dClU3hsnyN8uLshAZOPStgvA82x1R
jLPEQwXYPCTrGI9T1k5SITnRBujMkPtaas6z/MKHR+ZDftcEbmheAgQbkYTy+SEU41EeZCjhNdVb
VManrltOtVp6131il+0WdfT/2KG5VoyQw5BcpkaH3q1+pQ8iBgCbszyZ2Wy2fnbiv6K4bVWX+tH4
MhxZsIX9ShJISIAfgxQexrw/f7NSauO+UmuMbuSW7hEVrP6Iafk1WB3Zj2xWSrJ/yjf2qA83jn0i
8PNKJGaUN97J3wFk3PfO5sjw9Zl7YOwuuV7+OAwbe1QgbhYZr5uoIzoJpN6N15MdnQcX7NP+X9Jl
qhtrVEyu+XXhOoOQty2mZJj5w+QVj/x91B5IU5r3a878f66P8tLOiLMYYQwcEQEhpyvfBVONF8Gq
7NL7q2T8Y3n0gzQPIzEEnC4O6r6Bf3aWvghWnmWmPL8y1kVy0yvfTaGCcyFMsiaOfOg3TgmYoXCc
0WkXLwr0dFtP+VIwquz7GeZmacSPNrGrqLuijZK6P/CeHKyH9oIWcRIBvzkCxSBZ/EPqL4mpu4tp
2Ou9AnLk6wvevc039qlcPZrlaoxXXj7UvafMgqlooINvTF64wZzu/9NpFOqGyOWiVFeFB1jUHU+l
LTwbd4AVWMWXys1/KowjSH7s2pekIgw3SnUYEiJebrxPRggTM+8dUge5ZoGKKV3agxKXiNfLXntA
ynUA2vzQWqXVMLxk/4bbfCUqmpTykJdzqU+QeZ6c4S4J6uMKKiAc7WcmtpflEVQsaRSpiLRwDL3J
Sm6GxhLBY/zQWBWqCZ09nPrFrL9LTw3YHVgF/92bb7NKKqYoZd8YnIizkHDPXbmaRezUAnNwhnHC
6ZZu27aiMXTIFuqvLbDLhDWFPwxudVqdwk5c1kDQvhtqANFArkIEzdHnAy4Z0qxrCTrWiVSdxXqA
ZFQo3V4/xLtIKFX7MEJFkSQe5FGTyv6gmIslgETdAe1W9ojEHFepTVpQaWQNzy1rAoh4+B8nAHRV
KCkAQoM/4PPiBiOW62yeo4OWgp1ZwnCukoD1I5eeojD7yVgkWcQVYzSkQY3aThIagMD528XqD6S8
pXSm5BFwbHxmZXr7hSddFxUFEC/MwFPxozOWtMsFDOwSJnfJDgMBiqnqQXzg74mCIO+v37rnmPFU
ZlqlYgpqe9IqtmV04HwUTprvRGK994e32M6swU1vukN9m3siw+yuk27WSsWXekkwdp/2sx8CpaSF
poEq/V99vY/tpMJKKQx1Pg0dSMq/jrbkSn571M6rRYB6bATb/rVqgN4GH06TwYb92THXvsWY/ABi
fMi8BhgqDCR7BgHJrU5O+iF756JEewVHI8OZ11nj17vnYmOeOo/yGJdGPo4cxKoWMnk/V5qTRork
ZvIov01qGrJ6LLsr1ngFFQ8y7y3Rbe5OyRpRSjS0ZkG+3IGPu9dM8TJwplpa+XPzPniVuetkds9L
YS53i5WzGGZ2X7bbv4FKJsp8maHwqXOQBSMpYRQAvHujWZMdmqIZ38o3THnPPcfFbDbQiBJmfHl6
UiMumqnVejCa8rf1oUzNxIltMK8ZAGNCxBSftntlPV32TRqCZkgyEKAS9W25uRlLwRBiKPOcxUQz
855RddxzHg2/8B8D1C5OaZs2KZemQVO/TfkrhpNMDQOVMYsNdjer2BoiK93knlkDZvAY48VBfhCt
2IoCsneah4wT4w3Xj//umkSVEE6hBoh50c+mZqmrwrXFJFQvPfX5V66MoeaECQDnupnd8Klt7FAX
UqvFfMz3mIpV7kHsQfRek0dMQomHHMznXmiCis3SvoiIOqwUbS952Vj+o2EQF/XY65VxgLLzZCFv
6jE0EqOU1Oe2cobW328NEH2xGUveuxZB/C+BnV6QQBtJ+WMGXY6uzmvd188GJEazoMAQP7C6v6uc
rKfY/g5LkAtXQAgjoT/4+UsOxTjMvAb3J4K6iT89KT5GOUpr4kz9x+QSKAiHwvjos7LDXRcCfx8v
CbyOnIPy1qleF8y9cxzZYKhRWJXxq9UszjAYG7ofSVFX1xRewRgOPYfDYzgR3TW0q8nFnxwzxwCx
r2DneOKGbmdP9iKYZDwGNbtXFQR/z9c/6K4jbcyTfdicSlnI0ZmterSVNcxuO3L7VZa96yb2Unxt
Y4K67jUl0xpRxlypng4PlZzaXcd/W/PqInHGWWhYsw/ky9CJ29Ycdfi5XNW1QV7yQECByRCsqGRx
Z+0Ws7YmqHM/FmUjy0WNaXh7cHD3kPIOBMDN+rU8lv7ohGaKC2j2MreE1DUr6lzdT8zgUGeiSSsO
gyUrBlcr5N+zvbxozwXINAwkOCI0S2or9hs3cVlzirtVtH+WDcNUmpMlZdYPBoBn8UH3CIGHgTda
cRAR5SImF/r7yOC/fkdYoyINV3V1saqD4XOgs8eMKYABv1a0Y2M3Os+3tYPJZEFxRbOAHODfNOy3
K6UuRWNMFV2SMeCtDHHmzrk++G0YMR+Hf35J3E1oXJIGCg7/+4ZvDl8Yp0KxiH0CFYR6NOMfzU0J
OWpMkx+bU0RGPFS3eKiQV1S8ef1M7uzuZ9PUCntwbS/aqqJIfy+4GIyGPLpxl75qj13k4O6wkEE5
1Wv0WrEC3p+B9bNhKrCqaQJ1N7VOMO2qm3Nnp0NszsWvOvtyfYV/BjbYwbirjgSAPIepBYrhOifQ
Mw4PII2w+Mwbei81WNu4+wE3RujFJKECidpW93m02Vb+WWo9cFRZaX3UppxxU+xunCRjStSQ0Fuh
RYoarUd1W19zf5RUJ82FINJxZajdUe11xgNt54VPNu/DFhWyOXHtYswQGIeBKLYRsleM5BxDtzgN
3xQ8gdtzd4yer38wplEqcBsZkt2acIxwuAHTb4LPOcajKd2q6FO1nno3mEyCzz+zGbJOPBMxtawB
4099P7EWIFXTiCnWqXoilIUbzKX6QkDU0ufUrFhp2/43/LBHnHZz4AdBX/KIj4xD5xCQoeyUl7U3
k0fo0t1MiRkBw82/Nq8zK9LsH4YPu9Qtr+CQNOEA8n4eCDVVPCo1nmssMTKyWZ8D9ufNpJxGWFK5
GRcwH9cq/zCVkj9LBePuY+0f5SJZ3CRiYhS6r/Vep7nC9KurH4aCUeDawYR+Xgl1vw9h0nNtWSJ2
vD9VyvtUN7WbAQ54T0BOpMsB4t7X/gx+JHxKNYiOTW9mFxap7n54+eez0cVDbREqvVRn3S/azBRj
CMLz3+f2R4/xv6llZTWMz0cXMcqMFxok20ivU/EOOn8XdWKVZVgmqCsdZEWZqGdaGij8r0X/tbBS
v53nwqcPRwf9aGyiVM1zHZVr8jqpXe1ZBxF7aeE27Z9Cs0J3SknNArBT1lQva23k/zdHu9JyqRry
2DgkObSBRfEiKitjzIpxilUqeoSc0ILUPjN8uTyq01kUnrj89XoQZq2CChRtOeXrzCuT33MvTfE9
rO3rv7/r0WARFzG8LqNATS0hAoGg1nMYLm0GHTzR0kHqW7up1AclV82VAxnsdXs7RSJ4xMYgtaAp
ioWwASL+kIOqpxZNSAK7nNOb3IuMKS4UyxwWjmo3Rm0sUmGQQ9mx6iSQU6PMaSZLbfIiCA64H7UW
MzaTZYmKhjyKqGnRQxe3m2y07N1EO3XhalfrajF2cfeeBGElEVsCL6ZIJVPhpAmJzC/JO/UWqd6U
F/UAxK6fkf6rd93a/rI+jFEnCZP5YYuKpuFLOphLC7NVQCaOZgPYDq4b2j1Pm1XRzji0hZTLQ3gQ
kIpCiu+tK0aTX/Wn62b+xQc/FkQWvAkNXF7gSQr8NnYvP3RPigsxN1u5i7wB4h7ToX9UGLnv/in7
MEi5oFAbcyfxMnSk2lcR42ESop+a2Gr1wotvjMWRT//HrQ88HzS4AJk16EndUIjXEml2hD5Jb7fo
k1SWateF+VuKqPP/ovSFE70xSC0uqsQxbHiBzPZlN6sNamc7tvWHNSB6T6OHt6hr/NcUo59NUgdt
TisxFoo0Ro3UasRLk/OmJt5f38hdZ0QGCjpYPFYkGohTV8tYcgUm+4oUWL5mDW0jFVu7GPLH64Z2
Q/yHIRqJ03VrPg/456BIwG23L1rNZCfZ9QlECUBtRJlHF+mzww8oHdYNh3teGszmlxoUDh7tXh9k
lQkOHfRy/6I0gS+0sUiVJuJGB9s3pwDdlpjyf+gn+EPREbZ+m7NZ8+k7CJ/PBqlURhdK8JlyGQye
SPsBLZAjTvRpAeSz9fQbVia46x1AnRGVIw3odLLjmxBSTxzkcEOg+JTly1CdiuZWj93rfrEbNDYm
qLA7REM5hO0YIkE6hc33FRltp/j57DFZRncXo6m8bKgC6R1RJ3ioy6IuswbugVFj0dfGb8whoP2Y
u7FBHVmhQPE6JDwy6YkUjyDeB1UPgFo85XbEKIvoV4LFajvsYHLhFBuj1LshXOSRnyFfjVky0JQ5
hh09yegFpq7myBfDazxxMgUy/aSbot16Rmnxd9c/IlnWH9H44y+g6+VVXoFVp0NFqYcdRTlPvC8r
X/gQQPJeNvnwcN3c/jHY2KPPHWrH6qwpxYHwpBF2EtA/Ww2Y4CSrcOOAec4ZrkO3w4akEbt4NVJc
pbOd+cWNZDeAVBjOfMu706EDP/2BeePsZj+bRVKHr1nrsNXVJEOJPvRKu/LUL+FJBhucCmVLnTU9
sRufN9aocwiiOz7OxSgDfPbXDMU0hQWpZu0h+f9NLJnCSlUSTO4ERTtY8lQ9CNV9pUqMcMKyQiU9
7VjMS9Fh01augFbARWpeG6ZQOHGva+5ORRIZxHZZImIpv8fVOmtG/b06VPguLEJY1nqogLKuUlFP
DXKAuvyGJ56tiA/tyqTVJ7tybUFUBFmGee2mDDx6JVAEsqMcixcjPxvosRHKCV6w2swuYjNna90w
3I5OC2IRsb9Vidv5q8tdIujqFBZU7pzFVQLCsPvfc01/Cpa0JOII4v0CcxOoQDepwxmDOfeFKZR3
c8Ka6tq92T5OFD2ONEWlKk1JiBZ3mVtxWlt5DeT7clHVO3V5ux4RGQGYvqjboYuKuMIHnCcQmKk/
4xXJ3BTbQvwzG/yGhRt6r/pecRiZihbAEvHyPIloBi2DvpiT2K4OtxShu1TRnPhiOHAqITsvKm9o
pwjM/Cnau44hJDpnyiEYudTceJTbUP8ux6loVX1f26Mi8V8SPh44mwPw9ThnofAjA3CzsfVJH78I
9ag/F6PUleBna4fQBI5VhuS32vSJyXe5+I3T25RH2b3pf3BoV7WWJCj5cVbLUDN5aZxTq5yHLDRV
vmwEM19DVFuvf4j9k2QQlQVDwrgRFeVCcS2auMJdHLandrpJ5qCsnoSUhYT5l0Tjww4V5/o6bmJw
X4KMEqJoqpVfIgdIMUc2OU/2QZt7w+Jr2fewD4NUzKt5WWpmCSTwwjCZbfpgFD9zKM6MhpUvdstN
f3fFf9ijAl8jFavcy0B7C/cDsOVkHrJ+FS8jBuExb2HLjAzmX1KKD3tUCGyHXl4mXdMxWKrfJv6K
NgCG78Ehh5TCTmzWXCljO2m0dzZKAIvJcujL2s0qRSADRA5hoD+dmEMHuhhWlXy/Rome3/86Jo35
zgaDa/o2ywLeK55GW3HJDAm42xUss34inGfVJXRYuemORAcJtx9mSZKzufVnwF1zKUbmNPbOkn2R
pS8jZ0fCsZ1kUzECKYP6k3/9CO40jGFTB1gEw2Fgt6VbVsqad3IXTxxq5FDzheNknuZIt1gj6rBd
wTjxOwijz+aokxELpZS0ZIkKxM9Phlt5+XMeW+Tm5GyVQQGwG182a6OORR0LtVLVMNaII1BvzpTe
QP7T5CvG+WPZoY4Dn6Im0GloMWY59DEV6NCVWNIinSJE3Ovfi2GKTgEkeOYoprgnIS4dVh5G4FY5
CJW/qbp9bBx97/eQrixyqFcEUj172lrfDAUGurmYsZj9DvfGDuXwfT+toaL3hK9RDiDHYMlWErRH
HcO0QsAjrwYY07DjEws5tH/SNoap50JSdm0qD6DQkqcBA2lHeXlRua8KCP/QHq6E2NTk5CKqjG3d
v4g2ZqlMQC+yQVtAjRb0b6TGKPjL6OTPnWGWpvy1QUbcaeassHaZ7OIf+cfGKnXNgpi74JcJ1590
T+YSOlBiao56L2JagE3duJujboxRd+00REsZNgidZXwntXcGC2DO+n0qgAzizEXDgN9fy0uVvIUF
q6/O2i0qaKxDBzjnnGd4vq4u75R2iEbVe3Lfey3iMCN2sNZDxQ4hUldNW+b8AOKuYCzzc8MzCV4Y
Nuj7UzQgwwUNizhYL+FLfVB8mTPnyAxjcwAzZO0Zdvm4MCuMLKtU3WHN64hTm4w7CBfl6/LUWci6
nPKINp8QpH77qN+x0i7WZaZQ8SSOIn7uV0z4iJ4AedjZz871cQxIFQDZ/n+vdPbpLqOVoCpVyw1u
ITx865mLPcF4ZpOGkEB05ezS6AdlhHgMZBnTQIPCHmbEA3Jlyl/w6bLh/db8P1Ac7r7FoNMOWV8B
0+s6+bCbNCQeen0VRNwxvZse6lPokUnQ6tFwkgMREGjNEjQzwK6x4tTu831jl4pTag64uKiAYG5S
TPllcKanSTVJ5jX6SWUmg1c9KFZxz+pl7YNaNnapkNXpSq5HBZFsGk5D8oOLB8+oUrOOn4rmXlVO
qnZQOI+PBbPinDh5g4SZyGIE/Zer4WPTqbiWt1Ua5Qvq8aPLLyb08iJfelf3AFA4vpm/Y4SHSbO7
f0I/bFKhLovkedVEQpcMKXSJf+wM73q2wvIkKrgVWSmraYsCk8K9KI1TL69zB0pdb1nd64b+5UL/
Zyn0zH6VGjNfLgkqFXL0LQHS2+iqy9xXvpFOv+ZWtRI98qHp96xz6Q+GbYbf0jQ7K5o0gzzMMQYt
eOiUONqx+xk1pmqvFqTajm0gPuuFyXoU7WeCHyumYl258LXOCX0UzBVnT4mVyDdqEbtLdstY3m4B
7+N4GFSuFOlKNqMXQJK05kmyo6D0ky8RMrPyLzh2SET9WBMVeYRMrftEJQ8g+a0WTEm7nzN/ZBVX
d7DBn81QgaadirVWFAQ45Z4DdQuBzoGKSbqRa7MPNFTHOxSOJeArs/tMsMLvjA3dj+kfq6Tija7K
4ayQVuVvbZbKGys0R0dMxUjO4pdQMGFh2hjn0KCCi1TzYxijMhpwxyUGpRxhyU3O5XN5lECZBMGU
4J2Skvk9WaGVFtHM1KaFUB5aPIlu9aKZ/ugswY8eCR8lcOZkag4n1p4ZvfX9+oQBBA/e0jqAg9TZ
iMAvUws56iEoJpL+QxQYVnIGH3xuEthsbQ2MZ/RuCNgYpM5IKDQTJ6xIsbnktGI8u1Hu1u6F4Te7
J35jhDodpV5ELaij80NGRvq5i+Iqp86bfYxqowKMHgGkdjL375IqzFKpkI6HoCGdPVYF8o9MR/YY
C3YJpvnGUw/GbCaHBQ+IjAlhfx+jpFMeA8h18Gag8QjGrc/px5SO0ZoNuJWWIPteHLnYjCA5ot5y
KHrjzeTKTurq9hzUirneLm/F1/xGcKp7NkXE3kfd/iHU7VX1k1D3WTRAGu2UzU4+ncSa4TfkJ/59
rRI9J7Dw4E9NRzw2uKU1w8kR48TS4xct+lV16JRd8ohhcPdofCwKZH6fd1fS8lWOq5A7SCgVkqY4
mWFpnd8zwWwJsd1S2tYedRQhOiSpeTaRbiDhtgHNRmaBkTZBNwiMyBD5vET2iEmhzoxY3ODXvx8m
kz4vNSq6QSh0ZB9p93WaPSQEUWYxzuReZN0ujzqTrcop8ZRx0L06rV8jFcSInUVG2WzNwUNHj5wK
spKZDeaE3GLR/bLWR/5/k6fnkILjBwVvg0i/iQofctzmyFIrYNmg7qoeeo58ykUZ8FfLKU0M20iM
W1GsGPtItunaOaAuqEEIRzVVUXAax+Ywav3JiHX7+qd6B8Bds0HFlThPQtxGM6qaaBEnxxrgWSs5
Cr6IQaDL8pjamTdD6TayetRZjxoHsHDEWSg1sx4cxNC1P4SKK9IaGdFi4JUqhLiPKt1Zmy95dG6G
xOwEr2KRrTFizHvqvHETRRnyNJXwCVfDkMxKQCl06FfwM8ZEsB0N+amytQj8IpLAqqUQENGVlb5X
gzemWzU2xp4DJ4yqhjfLqByFeUGbVGuCauK+DKUadEJ3mArdlIaSBajfrQZszub7/2+sS0PP1TOH
ubnJIvMziaN/Uw+aNdiyK/ojS+eG4cLvgXdjzSjAhJ2tCXdomwddh/Rd/XzdgRlH8f0FuTEgRFme
VR2O+1Qu4Lkx8/IHVOqv29hLMbZbRoWUNpKLJQG3sZ8BzR6j4SBD7kWOXpvCMK9bYl0M7/+/Wc4y
F5hc5xreF1+G2IofCAfl7C+lVb2pAjpzBTIL1WnPrHxGJDfONaekYo2cyWEL4oF35FsN/LnwypnE
dORl6CcNQEUaXmeLbmtmwKQtt2Nu5S+sGMDaaCoYtUJT62GCQ5mPphA7pZhY6XRuuK+MXWbEmven
0GaX43LWJI5UxNBE9honP0wOTsKtcDc/qyAC6UAHFR9rr3llbTPDW99najeG16hb+ZTAPrJofc1E
zlyn5ajI01/APjcO+w732pjR2lrJxXKAGnb2pFQ3dXpMWKA71kqoDGYqDb0WSwEV2rq1ReHM57gq
or95smwXQiUrZaU0aNNz+aFENwBeiSqfZPL32Wl0CLWIesOCoe2+zbYWqdQFItvLAokWzpfKh/QE
rOk75nkqrWIyZSOYrd9nUDhcd0nWdlIhRub6Vm7zHmgIuTOrULNb4+uYPF03wkpzaQE3CQA0RVtB
b4sBXO2S/gBVC6QJpJeiMgmfXHHpGJGTddvQiMmUW3UOSPUiyBZTDcikf8mjBkRABuu5PrNaWIzE
U6QCCJfwHPqbJbRFhMJeVnOsJXPWREuCOEfOHGPYLU9unYXKWeRM5SRdwVebQM5H2Ov0yez9BuD4
0CxvpyNKpKx8ba/utDFJ4ySLtZ8FvgCZlnG/uqIj+YQttXVa/046GgBvqG+kRMN9EY9QWLuwoE8s
D5Koh9IYR6CpzVEkqr+KoBKRgCmUD9FJeW+Ns/tmjGNBoyYVqWniUh1BoorwUmdfecy+MKFrJIhc
ufokKsisTY3BxnxM/xclCdbsmzaFbgKpPCX/Q9qX7UaOA8t+kQBJ1PqqpVSqxeX22u0XoVft+66v
P0H3PWOZ1hTP9WCAeWnAWaSYyWRmZMSl33e8Fgnvlmc5Goo8qusQtGtgju/d6BfByckfq+diHxmg
KwvAex7fgwGDW/HaXimA2FTLDTUgJrhl0SxPcQa74qHzAw9kDY7gVnug26M9UK81VwF5M/3DKLOi
YvAXTAoMnl4c5mEUMc/s9yU5m1p7wBzV7npQ20zkVybYE5lIS50s6FPIXuCVh9yDDuYJQ5acSLaZ
MqzMMPcdkLtzHdKmvNzLtphnNtE7YkU6JMD18EYgmIJPuCxXm0nZyihzMmUliIA4GCSwXJHL4KD5
cUQJvbMmWxyshju/tO3dK3vM+RDkvq6NsaRk0KINEW7aVktfKeTBI5n/XyQNN0/kyiJz76lhVaNg
id5/ctLQnVRPy1F3p4P2U9slbr/nUlDw7NEMdJUZQQe6XcJ+SMAAZ14mB7C3XXRRULTTdv8Xxbdt
T1+tj0mr5V5tExJXja/e6xflIFjjTX3Wbqe74F49jKcSml6mw5u54HkdcwtWcZJnVYPWi9Qe2h5c
GxMnkeAZYO69TulSUPJ3mZ8XB1mI0TbnIXq2E4d/Nk5na4Cy2k5z3wLRMILFjtbmo12zl3DNUFYJ
bpOVfvYPV8DKGhNEzKJeYlOZEmC+MaucpntBCve1/kQwPy3GkLGrqn2fzoc2F55nVfGiudlrQ3QS
+9CaFMPqBB7v8PUtBlv6+4MaD4UeDym9IoRzO930Aq/7cT226Gwd0CC5VipagbcPuDKpYAodgaC8
VpDtfua9eziRBdDe98vp6lzJwh5RWjh2pkVJWBakK+1uiHDhgfmFS5LJ+6JMYBFGgiLnHJj7qJKe
FWE4CflwTEbJUyYeTRDvUzExpR20TC41M/AFcA6SHBPaD9evOO7uMVGkqMtZGE0cz9ad8VIFjvW5
2sf23zkO/iOItyA2fuiyoCq9mhzm7I8G9x7q3X9cEBNAiAlp8zRXZYTF/Kl4UCBjm3vQMFVCp3vC
2Jtvxs51k5uZ5JuHs/U+IR+rkAxYUzDvgTpOhFOUep8xoUP5FfODxDSYbSv7KMg7EZwc+nisyT2Q
L2bOhYpun+s3I8zOFUOHmJMWFIYy2njVVKfOr9Gple5Sn5JECl9mh69qu/0slv4xyyZyclg0GhF6
cMc/0nBcAEU0jnbyrJ8paRS0Ze7nxNY/U8ZYGWWiciYHpFckZP9zYtogw9KXwhl4oWnzybgywgRa
IdZJY4qS7neY4R8Ah8iOUvI163+E7f3187EJ7ARf4f8eEBYzEFdzI6QSppuVM/TtsI3E6X/nj80R
AKIX+SeFpVePEG7n0T9u+/ObXfrvq6SnUupIWiYj8Il5yNNb0nO+0+bfB68tlgY9aIV9FFal3JRT
iTMZkV8KGlYiTz2UZ4D5RtUkEhKaBE0Q7W4G6cwnZFfxOFmtgEm0pSxRUhO6aIDbgmfBqX+nXnBa
vA4QOcwhgnLmjnMUNvPQlUHmk3RkXtJGJ8khOwk/ZXfZD9biQTQaD7HMDfntauoqHxKclT3mOpQX
zQiEWarRPh5OyVcKaJ/sxYZcpLz/XJFgZYy5EIVJIiAeez3nE/J6lH0ArPC0k9J50V1ybDzeQ2kz
uK8MMvejoCbQlg3C8KBX5xkZTXCIFB5KmffFmOjejklJ+gHBaLmnksp0TaZrgAIM1HWQRvB4Y3u8
M88EelPJzCWdBWDa89AK8+/FwrmuOAZY0LxMxqFCMQDRqMxsVXpcDG6vafOyevsuLGK+jSFQGYyJ
7oPK9F60NWSZtZefyV16Es45cIupk3nTt+u+tRnQV0aZYGEufaYMoGb3yxTkbIkd16dK7t3c9LuU
M0rBOXfszNwQp5FYxXXit6pqm1nlNUPod0XMia88M0ywiIdO66QACWajPTaio/QPGpdQjLdrTIBQ
BHHCzSSH/qxazUndiWe8B2zhu/qi3UOPFfrTCYphcWfxOLU3h19WsVdhokUsGfGS61rgazFU//on
Y/5SLfdFPlt17eot+KPKfZb3VrnwnkA8D2DDRq4JlZjqII46i/bLXxAfevqggYdWHnzCuX4weeaY
CBKWURFVgoyewvic1T+4irC8Y8JEjGApC4wV66lPpD96M93kc+pXqRFb15fBOSks8kmWckAfQwlK
3iCSlrXSqvXvs/ozy/caT1ee/uIrtxY7cRZm6DIFI0Z7RYoDGjwheO5mb2nvJKOwB/mXOOyur227
7PAWPFis/Kwuc13JQMx2u+UrJty8bq+/UNgjMmuH53T0g39cniIBCou5VIy4vc/LWsVsoyIFsbTS
nJQxs9Nl2KnNrsuhh0YOUx5yDuAmHhgJ2j8GGSfH7GUt5RhA8GXULfVlFzW5U34zWsNSWncYvxXd
qZ85qc72qX+zybi3SOZkAUEHOkD1k9EcIt5bcvs4vv19xom7zBwTEIyFQFPnFlhInH7Wd90Q75Vm
cquSO8CxnQe82WO8OBbqMW21YkLdRIfiRwF6DvBWgwExsYAk5bPJbt+hb/YYr5ZrHSjKesogSZk/
6bviIv1IvfFWP09uh/tT940jnzfo+kcz2OpbkgphvRS4caTiW5p/C2X3up9tEo68nUSDBdyhpi0p
RTNApMLr3QmCvbXXHfOz7qreYBu3MeZm41sQ4FnZY2LPh5rHz70dK/93V0EAxbieamYgkyiBgoOi
VnGbt0eBJ/S2HbzeTDBvilgO474blcQXcuHSJKNjBuSsdeF9RjAYrKSNpQrDIegTnpvzPh7999Vz
Ly4B4ybdmPjhctHi2yH+XCr8tjImjOiZkTVx1qPw4BpoIkn71Et+1ABOUIak8pnXG/+XoPxmjw0h
QpmXoHikpUqq7Uwp+Ic9HbopMcDEG4/lBElDZAJKbFQKeNNRedbLyG2XxO7q7yoCdPi7Ur6a6TFT
d+AWuu4P14OYITJBJesh/1qUWXSIA3daZGvBYJOe7uf5T5NxJT95Z5+JKJ2B6amGaspNGPw3IYDz
ElBaGKv0tcgB0M/LHsEDtXDShu0S0j+Xj8FW4PLSFMtZaSCF5nan9JgegLXfK5f6RGeqA1s5Cz4P
DsBxQRZpNwhCmEs6vBwEl5ZY9dbSYm4dUibpeWhui3Evtrz7gbO5r2d55Xx1lExSXU8Ytlv2anSq
xcmSVR7m/fodhHrjew8PBSK2jYyxqB50K+IM5CZliVLdRTrIu84THMID4nBiCguzG2olFfKik/aR
n99MJwxhecIT+ULxYI09702HR+//L06vq4YpQ81aNJgInYej0bYVvh3gG/FNugcX1Y14S150cF92
Z96owvb63qwxO7r0TYVKIGZBMPOsJLeK+nTdwbdP4tvfZ2LyQKLc0Ft8MdmjWlq0Sy148p4HoNtG
pEDN5393jQnNM4nUHi/S3J8zx8CpCF00jKtjv5Mim8qmzvA0Hv/1dvB6s8mEZ00Li1Qbc7ycapy8
Ond0kKmo5k3YhVYtct7Cm+kQ0TEOJSmGAqHW90d/iYp2SWXMBiBSJsV5Es9y6Zq8wLHdcVmZYU5f
tORjKVKUfEVAyKvYuSuJVrUXLzVEb3e5Y97yJtc2A8fKInMC9UjIzCJCnhwZjyNEbArtmJCaF4Q3
I8fKCnMOE5AXRYVO4gO517z2RtoPR1Qev7RQgU3ckMs1sTlUZioS5X2XZVlVmLsGSZ4I8Yw+ALy8
foLai77L71qr/k3JDOafs6M+iV8xQYIxTnW0uGqmm179Zp19qtalMGS9ia7jkJ+KvN3roBQyze9p
8Sg1AuCKpb1gANzCe3BfTC8kVQ4l0b14mNzr3r/5bVe/gzm0AcknOWzQzIX+jJ2HkEQCQiy+XDey
7fsrK8yZFQQofAWZ1vnDbnbD5lXkSUePFaKc9niZj0ZofSqNViBSYIqmJppsGl0pwdzEGoqUjXER
KifBgHDQ7zjr2jyz4FwWVVEzTUVkYpqBUmgwxG2IdRne/ITWMbRGe6cf8OiqICPJRQNsf643g0xA
C4opnsyygLQMRruoJlp7Dm6Vb4rfOpTlpgptPfkcVGq1SibtJK0hzIqQQBQsK08qtBQeodLUPXD2
ctsj3pbGJJrRMi5hXZiJb5wrX0HPXw2t7Ifyqn7Y2GJnGTcLJ3fg7SYTAqa068zaQBEnnUu3UQK7
JZqFYpV9fWmbt9Db/rHppW4kZalLBniKhZMZPOrmYlUNCopiboEb3LlubDs7WVljPLo1gqntQ8zk
jofBodxSoVvQbTxR6iwes9SG1BLaUytrjGfPmZIlbYdS/bCLHvKbBkrCKbxAvjUwLoapUQlksZ0t
7/t9udfuPtWJWFlnbqa21NWm7UzBj6Vv5vCr5TE8bV7pq79Pz+wqZZbMolXLAcxzVVdZ1XInZU9m
cNNz3Zru0ody28oOG0cMXY+lBSPb0mXZ6bv23PzQU5B9KOjxYUqMx73MWxYTRRTS9kYpIoVQ6l1e
5pZaTFab7CSBp3+wDTJbLYwJHUKttpFkYOhdupd+GocUuk4lRjeMB/GX/hLdJAB2I/ZDzpDjBJzA
LDHBRExbMkalCc7W3bBLHv6SCRc/5N4yLhpKAW3JczvenjKxZDCSupvyLvSLr4k/OIC2uZQKY7IC
RzuJGVpxkEj2uAUITtRkxzYEZaggcwoPGA8omiYWdfduT7nCwdxtoKEp+Ms3zuZyTis7w9F3wdwZ
lIq6cchX2iHG48cb8T7H3OSFd49vP87fjtDreNDKB+WhbqO0iQCPmax5tvPvdGQzPCgPEdowxJLv
VU84RIeS55Scy4Hl5w/jJZbLHmSHteiV9S14Fq1Z+c7ZSp4RJsAkul5MooSpm9FOv2OKsgeNSLHr
jnNvJbOrfCXuuAeNI6/y/S8J2T+X7etM92pTQzNeUlUNcUk0kABrfkEdGhTz0hegW78mr/m28JnX
0eozMjFHL6KiqmJcS0HmNuGxaI+l8kQ6jhvy9pOJN0GH94lBCVC74CKplaUZOyPfcz4ax9XZUY4i
DPpGpdFaRCHOyve5SwXGVFcDoexkk4MJdgbQo/NoMXlrYyKM0Kuh2hFktNm8E5ZTL98QtGOur41j
g53h6DQAm8w4KvwFfPxFDDQpeHXEmJMQvYbfK/cdC8uJMFGEniNoJqreVn8Gnui2wNlFjuzPF/G2
djQri+3CTXfh5VND2G/nkJ3biJapkiMR2gpheh8sbhh0mG91P7GLqgT1ORCH4gXCpCUB9C+lOc+h
uRUrmJQNbTPK9srEa3due/HKDhM9gOorzXTE0FT4BOhbbtOZFwMh8bbfaRbecQMIUcCVe31x2wnm
yio9Q6vYAbgOyHMCjOlSdc3IJsfEGSza9Cnc/gcv/G/ebytjTNgYhNqYEhlho9JSSwpKK9E/dRhX
JpiYkZAFKPgOVfX5S4HhM1/+oh3UE2Cfdl9Zwcn8Hj0VT5RbXgkt7lDfZqKyMs4kKqQc+1QowRGi
ZrZwGXzqB6ZbuWIDyWXa2f3UtbYyyEYRPRH13pxkv0z21XBbtScp+cyz6h8THwDygiyHqjjjgBjF
r3lGjPxVC5yPRn/lhwCyMsE8cpYuIGJYoSSltD+JmlsCgKUgVUFJuzZ2suSoMfeYbEb9lUmaFa2O
/SS1UPUQKOzfDr5EvxRkIckl+9E64k/KcwZdUq9+nj2Os10//x+w8JLQxAWETdCagJqevkvd0qbq
wPlpAe4F7QIud+92XWy1TiaokHoaBT2AxWE3nHQLdC6NH+FUppjgu4VlKBSVfvsAEgbX5A4Rbmd7
ELKCyrQJPhmdOZ6TpodDKWjxwTiX1otiQ4jmEnvlyfRe00uH9xT6l2j2j0FWV8U0kOghiwa+EqIj
FFbRHEfJoiLBBaBzGKS6/kE3Dy4kOqDwrkHYnmU6iushjvuogCJIPMTg8EeRo1SWXQsa07DHGP+U
3yRJa+UTD0y8eZBWhpk7yQDxyNIsQD5G8u9UPy0Vx+m3v9zKAHNuajEL21YACjHzwXtoA5/yDE4V
nFNoBzjzPrGjk/lwfTO3a+Erm8xVtBRxaRhTjQvwT+doh9HLf086rghL9USnsXvIrfDi5/alu7LJ
3EjS0ORNNJC/tCQELBVRZMW/q2cCfY7EylIrwIOai1ekAe1DwFtZZS6pPAASIh5EyE95BuIAJXXL
X5lq+EXGzRxwZYq5kpISHZMsh1bYlID7Y+gOWSs6GVc/k3tgGFfXMsMQ2xFd18y0MHmT3ui7+IWS
dt/pj7mfKgC7VWc+Z9315X0AkJRD3ZCyyTAZXdzKy0PR/FCEb5xzybPBXE9hs0x9tUDruAdkkU6I
OfE5C2xNtmleRmvD2Vkl/F6oePWUfMCOyKOegyIU4Bgq7Z7ukeR6+av38fBh/+J5KuZnTWJK0uvH
Xd2GRqHLmhSjBxr5BGi0+JDa0TMV4RGdfBfec7te2zv6Zo/xulEEoXwG6QHUOdKb6kEBIV53VG+m
LwTCsrlTARmg3V3/itsR08Aj2cRtpH6oIU1qiIEWtGgi8zLPXpPfX//7/7KHbwYYB9AjYmhiM8R+
t+scvPZtKno+HMFDeej98mJwIMHbxTjwNf6/BbG1IqnUIFG2lLMvv0CBmEKbqnvBlW+XO/j4U3WT
uQASPvIQ8JxtZKtFUDyuGpNgPDlP46MQp04rZF+u7+T2pfq2MCY1G7pwqiU6wqd4MTRWYowr0CIf
rxr8L6H/zQ5zh2alKRgJ+tho99DSOnHMH6UtuKoL+n9H/R194aFM/yVGvllkLlXFzHttmAoqxgMi
PQiKA10qJw4GBfsdJQEY95WwL40dr67I+2jUHVfurRdzVPdUECMSLnN0W39qTHd1FBl3VnRpTAdQ
FvstlF3LAVxoHOfdLjHoaOxStQTkWYyFFCFLnERUS+hg4gAwZOtWiMQThhMnmwrKVX+a750d78iv
64eRa5m5qgOhrsUgiOKDAu6GDt9KNvSTkI2LdBvNWqntQO8zPuhdOBJLWjp08EW9+CaWWePhgkc5
XoRKzO+qKUTBMuXECE9TUKWC1XTtgnFfTXhSgmouHq7/7M0Au9ov5tY3pCSfEmigHMbFV0ZfFnZc
cuxNN12ZYOKd1pZSG2e4FUW5tMTZixvDqjDnXh6LyY6L2DIL9z8tii1nIeftiqyOwkOLRL4Qd2gW
WemnBNvMt3Wx1SylhTB9PwDdLux1NBg8wSq/mDeKU0bO7LwGVd6rkAaaD9ngyiIT8PomkdpQkWnX
jVbga0/Am5DyYBG7QemRm/Py7H0IfDm070I0SsFGO6BeV+2M2+g5PCXQVikd+QeP0mL7alwtkI17
gzoRkMOjk7KbHOPQYow09EQfY2GAJmW29O2/nRMm3FW5NsZE1FJ/GJ51wWlFzM5XnAL49sN6tSYm
Ig062A9E/IcmX+bPbrrPHC2xqPg5+Ml3WmRpSJ8oo7Dq1C7hPTy3L6+VeSYsdUEU6ETF++ypccIb
KmYxATaU+oDl2ZEb2M71LaWruXZEmXgi53oxinom7KVm3403Wu8L9U3J5QrgnUwmpgiSkXe1Ohp7
5UwxoznqI+k5+UG13eod9NY5ORQnSrKTafkcjVUuxwApoT+bZF+E8nfwKZzm24diR9OmMI0wyCoE
vpHc4zBq821R/re4yKq3LaNoaDPdtS66U7If0G0z0Tu8fgD+xYfp9CrSWE1+PZDrHCKYh2XscANr
Z0rjUIKgcGfi8m1PlEGl4BIFbue3OpJ1wyCKorK4TFkt+gYPO4p8CO/Ku8LJdsNRvNUfF9CEylZ+
AYXlkYeA2C4gAelDNB2yaDqL5K2JXlbQ5gVmubfUC4Wu0KfJoEIFgGqi8nCUNPJ98KuVOSb0F22S
gBAxzfws27Vp6Y6VxPHc7X1cmWCifdUVgqxDG9cHAI30aLpaZKfZyY7gBevEPiZzCjA4Qzhsx5tD
2w5SK9NM3A9lLauhpZz5kT/bC14opmiVnmmPEExUTtmLya13biYlK4tM6FeGLi5CHBu/lL/kauIY
6t0s/ulFRyNnUkCbb+b4xWZgXBlkrgFNTANcBHDvfHwc0KiBVAdprUh+vu5+m5EKrofBd1ByiyoT
GMtRTuaUAsyz+XaoD6PwUo37z5jQCGTIRKIpbGc+HQM5bAs18NMJmawErpnJrcXFvm5lc78gha4o
mq4DWMt8ICJWczskUQY6XBDa5J7Z3FTx7SylnO+y6VgrO8x3UeOq1cwmpHWh33nwOxo5IMjtD/K2
Dub+7RNI62gBcqii87rwROZLz9Nu5Zlg7tzRTJMRfpseGhEXLmQ1fqbRf1wFc6yifmiWUS4hQyyX
Z2PUj0vY2QHEKK9/dM7HYOGxYxBoIUk1Y6/mgxVIsSXH365b2PT7t8/9YYBzKMpuAluaP8fP0wCo
Tn8sNeRDui/mxDEAGa0i3nQS/cQfYvfKJhO7cxKEgdjPwSuJWXuTu+oPSpAC4IUHcpRT7ozPqp9x
qSc5x4LVPTLKsV0WE9+sCAsrUZ4ibXRzkec/PCtM6AZys8eYQosNbb7r8kMV3mPC/fo32y6HrDaQ
/oZVSgEGjzJqRQxkY0QtORW4axOnO46YcE+tzqX09MieK4sHM+QtjQ0Nhh73QToiBAEcrjwuc2eN
IbfESa9V5nSgV0okQ9RUicgK471GRhYtiVOoH7p/RUHbc7RDMdCD2KJT/eYJmW3lZ+/sMa48j/os
N3MH0dPLfKCjHxH6+OKFeKDpQV2Et76NTVybY11arue+MfsCshRhdEzV8S7DNgph5XDOCHWiK9vI
OnZF5DoyKlDMJX7xQDXFxEsP2lOqIpKdM86J5C2K8WizD9o+XgY0oNSvOmr6w2PBY/TfCIXv9o0e
m9WZJ9lCdKGB9xrDYskyVHYGTkzfuGHfWWA8V1HVuK0LUfTDwl06wa5mmzQ3ZadxbljeZtF/X63E
rCt1EZVm9ivt+6DGTtwKu0HiGNmIse8Ww/iqiQA7iTqeuabYa3afi34xhJkF3LwTjsk+UALu5MpG
b+6dSeZmX+K2L0Kpg1Lj67wwioxH0Rd36B8/8pzoFSt+7XQzQUIP1Coz5jA+LDUIfvdKNpv1cWqq
KPaCbii9RK0NmZYNE1rDU5bRgrYjABLmMqfTf3U1JoJkaY4nnorcmU6/Bgd1P+zli7gLUYSKXB51
JOfDarT3tTo9UzPG3SIDiy2hZX9BKJn2/RIY+7KOcwfb8thJgL1eDyYffQ/6vrKmy2CllRXdYA6T
3nVyC3FVlKkjzSpNt9d5KgQffQIWCFFN0NCKksr2ZCKhLtRZlFAUkixNu406CI+MLSdKbdB7vbfC
9COruMmmpRIoGzR9ilNQhUYsso92sp/8US4UuzXupeKUc4hMeMtj4mMoZpHWKxUI4AC9noXQ6prY
GnOuC368O+kC8QwBwR0xTRasW0lpOIjzAoUwND5FV7JCIDJ1N0MZqNx9SnLxvT0mZLbVLIuxiHY8
PhvVJKjPzXMS2GJihX54O9zEIAos98ZN9vX/f2blvWUmiPZjrQgRJGwoCjQyDp1wysnjJ079ajOZ
U4/MuyzGUM0hb3op+j9RximibaRx79fABMwevMvtIM/AAr8Mzt+Oneph486YB3NxcXvdjtuw3j6J
byeECZxExOOrGmICCfTMx7gfLYDmdnGUPNm0midw9h+FE48mcKOU8n6lTIRswDAV6NqQAl1kSk71
gAFDNAyh5drvgot8TzyFDkV/40L0NwPX2ydkGx9BUrbpCA54X/E6P3bDl2a/ePlJ9cD+DliT4XLv
Xd5HZbsgwlLJ9WCg4Ns2Vv5ddM0jIEA/BLstdvqXaE9n9+PLkLjXz+rH3OXdBrNwXnM2arWkUFuQ
Z6YoqIMTtA6Py/z1upmNOSfYUUTUIGRdx13A+ETXR5BWmpMEGwq26ycNkGU6yoJbN4FoQP11fBWp
AajdSZ3R4jVgNlepEFMEHY+kaQbj9HXXj0FC00y9PNemK0SXUIktwfx9fZUbtUy6yjc7zCrB3omJ
pyqnTdMW04wY1Dl17l/AChSWOOkDb1FMFJgL/BZ5xNVXhpEtaUZvJ9WwFwfVEUVukvYxe3i/Msb9
syXR1Lgn0aHH4zdM20OdG5esK6xsmVCaLjjn5S8A5n2i9t4g4/l6lxrilFaGT0JSnEVFzzGlHYb6
pWv1aTqEkxyI1jQGHVRs+6xxZ4Oya0zGKDx1s5RdVK0Vezs0JtKCJy4YZWuW6/ish2Vxl0+V7qi9
Dh7yokueh7oyISdmyu6oRXYvmYGFa/Kgi7py10mt5hTmcZDVGpqqUb6re+NubFCGL4TyphakCjKL
dQBFviCdfi4F8gSvxFjk4OcJ5BzsZJaTXZlONbrmBhn633VRZTF61ObgGh3pQV+Xm+XXseqm0RJ6
HerbHZQ1WnDBjRqmqvspbvZlSJTEXhpzgFRXPuS3fdy2uTXJSas7JtRFDCuo8r53ukGEsA/JYxAl
qa18yZJFOwh9a6A3Rorqm6qch+KoBZo1F9OwM4dqdMbawKiCWXlR1u/aIe5OYlouX5ZZ1I+kX7pT
GZSDnVVDvpORMd6oJM32mHUTbsdqgKD2EBSHdpaqwoW+ivKSLUL+kNZtm9mVrtS9M/XL+N1I2/Gm
KPDbHeSD6T5C9dP0lHEOBidCy+amBSN+ZBkRvpubFyoCHSmkWrYG3HSlU6Id9jhkcu0Ogjp/kWcA
q+x5jIgXStn4jYzjhFe3mErf52XSLpqyTOcyTECmJIuLbmuxII1WaPTdDfqUqO/JCpcClqZiVw4s
S/lVp3oyT2AOB+/nXy3u8ETBajJwviG36s5xR5MJaIXZ9VM4AgbbFr8E1TW12aqSiyIoHgAvnCR+
o/H6zhVNJqqNJMqGoMeMuzFZhuiBsQ2zeUA0g//kdr4VXqAyqtxHPzD6axlQV+emHpxAx6q5LniY
EaMA9Fb8ksSveEBK0AkKCv0GigLo/Rq71DG/8TJFnlkm5OVLGtS6UAF4FX7Rx9hajK+y6YTx7vql
QT/VtXPDBLqpImosyQBFLeVFrk5t+lLz8F2bK1FFXVclSN4RFqMNPqwl1aM2OSRxYeXxWcrOrYo7
g9t+2vSBlSHmnRQVcZ9W0GX0G2eBAl22A/GogjncaE8bebzscHPnVtaYx1EdhOogTXjR1qWnSdBQ
JxminHf982znZSsrTP1ImIic5aJg4pE+OctgjU+vRTE/BnOg3/ryCXfiXuMV8HmfjHkgiUamp2EH
rM2yJOc6SI4F+uRRGVvFMrvXV7gZS1YLZGLJ0uRgoW87cDQFLyIqWBOo58bckkAx0/25buq1mfvh
sK9s0WWvixDKbIB8Lgdtxw6DmtAplgHwusv9wq28sdhft7Z9PhQZ8FqdgMGa8aw0EjoySig7T+SX
pgFcG0AWHaCi61Y2nwrqP1bYp0KU6UbeJ1kCZbus85RqSc99oJSctWxUmxGEV2YY1wpLTJymOQEF
/f3rg/k3kIyKn8cWORC8+WLAKR8+szBdA5hQ0UWQvLz/VlEzyWMxBuBQTZ/n4EVKnq7//Y1mNV3S
mwHGs8xcbdFFAt7AlO3l6wSqBTo0FrSO9pDNlnqg3Mutyflc2471ZpR+zvUJbIBWLts89JOxeJCG
9mIk1WGIh9wu51/XF7h9/t5MMY5VZ61gLBVJUWvc6/OvSHJlg8cXRn/uR4d6s8E4VCxnbVJUWrAv
iC0eNIg/gfoDiiqLJ0kgh6GNCN5jircsGk9WO9jOsZllNYZPh94Ed+tDSH7HOifq8r4Sc/fW0yxN
SoRmL05HKzyJwWE0dpno/rcPxAQIYoIYeclbfd8Jh6Z9zoClHYuaUzzcXIomiQZ4kkTMSTEHjkDC
HGTc1eT3Q1nYUdJDuFvNlZ0wCU9BXQw8mNzmHbyyx5y6vjcWpR8w7z8eupO+o4w6GK05YLgGeSi3
o0g/xIfzt7LGnL+5mgpJEcMcs9wYQn5RT/1Z+hH+pk03mvnKsqWiml2c1VuJp7W2eW+tTDPnsEjj
clG0JTxoVTRckkoVfi59G7oYRo0dMIndGaSq/OsnZjsMr4wyBzM3AzxhdPg0ZdkZPeEuThzV1T1K
llc8mg89r4T+SiVwbYeZQyrHhQrWcyHG3OToPo32gpsz39MKbf+t/IlAGT3VJ2JDW8D5M3sUW58f
I19/4Cz8Y5MGwfpt4WyhvU/7RM47DaT1afdtaWQ7E8WnqtXtQvmlmOpzJ8WuSJAahbk3c1tfm2Fu
ZZ25/cR8bsaazBgezeb9mBFbj5d7zgrpdXNlo9n7DiXwMEwMVFVRY4hcWt8EtvSQPIW3xFYfK4+b
LXMiA1t0z5SmFMa4iuA74/f0qfI1u7gP/OoInRKImGFiM3LT2uWJONADc22dTEBSy3Aqc8okoSlf
I8yIQZE3Fr8OnW4vi9Ual0bjaR/zFsqEpADyPN3QYmcj0AiauR0rsluiniOZf/7jN2TC0SC3ob4I
IebAwZyJFw5K1LpduWhguxgQdXgvkO0URlPwrhJNRTMI45xZrZk1CGxBHwPnXL5mt7ixbuPzz8VG
fbG/H8HJeH2F21v5j0EWQGu0eVMpKHQcmsbUFgvSJvJg50Os3IFQM3zC5HjBCXmb1/3bElk4bVtn
WmwWo7CPMdgPLbHxftF4s6/bt8jbqphUMxbrOE7a3gS0W7+INjlBg+PQjlbc2+KvvyN/6a5/1v30
h8LD3WxfI7qpgoMO17PJ9EV1OZ7aUATQL+jiI2b7BxQKQVE9hJacgkJAMzmL3QxlKIFrmNAWRfzv
ffpUV0M7TnUu+GL3I0/cXOJ1h+gP/uDf/xggLMO3OZdpEo2gRCDDMYLO6RBYaX4oDcBTyEOrncx0
n/efcjxD0kzMZWPsTmMuY2NKjQh0r+mhbqz6D32hRLvUlio79SmsiA+H2XSElUHmIiZxUw+JFieH
UnooRbeBYkEDgb+Bc/o3ppFw7+FcEAxq6mh/MbEr7spWG9syB6I2vCFWj4shd2s7fYx+ADRVlhad
4Jj38o3uc+/+7fACNVcdjxJJ/cCPmIMOFsxNME5rimBlOAp34aN4mWyq2pF9AfUXj5x30xtWFpkA
GrfxssTiZPgDudOK1B2CI2TGhfkREzOfCWWmqmB+SzVlbPB7RyB9aoJpr6t9KY6yCDDpSD5PTY3u
Tysp9gJaTY7B7W8J9TYdAHcIubH838QUevAH4OYD78//kHYdzZHjzPIXMYLeXGmb7aSWNJJGF4bG
0XvPX/8S2vhWFMRtvNUe5jQRqgZQKBSrsjLDu+EooowZOsEDcA/cKTpzHgHWxy7mY24nxq3fcldd
5gWB/+utoNw1VBYp13p0hupZ+JMPfAZ9+NAawZfYxJp5/Y3YTFLXxqgQ04uc3ska3lvRq3zA+G8i
W/a1NymD5qTdsuY6t16IlTkamdbOczwIESggyuXUqu5gHCTWPCXLBJX/TTGPEqaE8DIrhyVSTF52
1JBJErD16bReCPUMgcxWajJBINWp4Uh4t4keb+2LECtgfzoxPIJGlVb4VhkNFXq1XLOfQ3eWZ0ts
7RLxk+ENrFVR9yxP+iCrdRyPlpeZOzfpjVxopWWETevIJXQT+V7odryGvjPPtZmJJv/kCuJY+kY3
84xfs/X6YZwFoCAJIy0CPTkzSFIf5zUm75RWASII91Byrq9301VWFkiavypPaOpYZ1IxRH4r6eY8
3iRzaLfZw3Ujm4e3MkLtKZ8agSYbOmhW0j9S9hIX3zqMRg6le93MZvF5vV1ksavFQNG4DPE0ALz4
rXeIyHALOQ3OEn+1z6qJ4vMutJVf122S4ECnDzqot1SAtgCroqumaiXlzaj1UJIJntrpZ0/0eXYj
sodsLq1ANLMuZ61y2yn+NkmXUBO+aEVjHHtfvkAo2sVHSeAHu07Yz+5skzKCelcFu+vL3HaTd5tU
RKlktAS7MI/9kg/tuVNcQ9QccUm+AOBa7SaNr5j0DNJQGbgeIR6Q7CYOsPE+SkawkooD42pth/33
k6PV7hVe5NRxBhmicBNcoCfjRrZu926XmYTqiLNZlDibcIf14qhbgF7TMtaCPvud/RcsLnQ4Sztx
wIwZNusJ2IBuklH09xOj7oJahgu645iHq+oQoUoEU002ds+iwis/lro5VIahmtOQBeaSYTBUqFOW
HPCWzyCJVTRJx6XTaF66clADrYdcqj+JoJqEtMyOOeOwdfvWJqgt1YJEziDfp/p6cCy5+3gG3kFC
p+41ilxurG+y1L5+DzYjmSbwEtIwhGT6gzJQxmUAK5fsh7PTcDOS6MCPRsktdWbtbOsrT1+Zoq6c
Ch3Rcs5SFeIygw0qF0sTLOHYWguIjhToR+a/xl+VFdpxZ7JwlJsRZmWavJGrOKoPkQzp4zbczxKa
hGrM23EQPV7fyS3vAPoHvRJ4iKzSD3qcJkbLQUbcT4LwIMk/eB14zWkIvl03s/0mrOxQLhIndZ4G
ad/66okf7XgxI2uBaIfmaC9AefycXpdT6rLGJjc/Rdaro24fOq11DDAMEHEveW0Z94SWZzlwVhg6
2ozvETwMl1hgZexbnyNrq8R7V+emYJ1zrgEnmj2ryPo0W4KGK74sT+Kv5E/tL6/yswABt9lkFcm2
Heb9MKnvWS6Yqk6T43Sfy5wnZxCyiVnStNs3790E9UkwGahp5hMwhmkn26FqJ8AuG/liRSxSV5Yh
6nNAT3IdE69isEMT2xB3TXWraA5feQy/3L7ef6+HBpjnc8fVHIfnR7npdYvw8fQvyyG16ufFEpwW
MySSVbvdhV0LEBluolKRJRemSJsFQPYJ7kAGjydmCUD20r6AjsDR7gQvBLGsYMXfOy+8Sd3gLJ5b
ZwQ/ZGWxLspbmfhT/vR+PVUq1BhdB+BSXxNmJ8JFnJ+aXXrM/eoGdXEQ6oJYGpUKK7wPWhO9b5t0
ZcZ/PwKPp3L1G6gcWGxAxhCMRbFX9OiYcj+nRXKEKnUZJ75VaVqboSLRIBVdjZk11U980cIn+yH0
FE9CK58FAdr0YLD4CFAKE6HbRQWfyuhyDNyj/F9h4i84D/rFmHdDxyoFbic0hqAqaHcDEUCrvs4j
sGsx8gY/bwBLl9FHTT3xe2vHt6IdAVd9ff82HwxDAVeAwPOy/gaWWAU3oDeloDIgt5kEeICttJKX
4zBXam8tqc6SsN+6IuvEgtpCI8A3dCFirqcRusFMmkh0gcWY7GYqIXksj52TxQZL+WbzrVpbJQe7
WuIAmad6BDcOUOPNMX4lnE8oXe8Eb47BhEm0N0PmoBzTKNmKlVG16acmMNQIXH+BtzzUXvOkQXWQ
tyfwGBD3bHfCr+tHuZl7rxdKBfMlHoDRrCrOzx9BNOWUJ7kyw97KTAE8zIWnniPW5MvWCwVaJgBF
deKvb8Wu1Spb0D+PTc6HmGv7piWnMGDdbhIk6ECGpoaKbIbXIcNOnV3Y6eOYNcsb9h7PfeuBGsTK
/kje4hAhc9VhbOHW+7G2Rx1bKrRVGhA4SI1OSrlYoK0xjUN8Sa1pD94EK37gS1N6VA+xa7COjwTl
a2ulji8RppovWz0CA1rgpU5yIyZOtettIhKvdXb+4/paN89OQUlZUxXsLv1GtH1QRJyIkow6ceaS
WlrDqnVuxRbQFhg66quqzPPU4Y0RYROdQeTOtc2RoPqTxLBUlUWhvbUQfRXCqMcuaWKjkSboLHPc
SyT7/Xx/faO2lgG+eUWEUJMsiTyxv3LyMBzVHoAT+OB03yl+LYNRY2A53pajr42QH7EyMuuiYiRC
pO34S2cTqYtp1xxku7WhOWHH98zPZpY96mwS6FWlOdjP/cbFNFe4y9AryQ7xcdnLbu72OyYL3uY7
vdpF6mY1S18GGRSIMNJbn3tv2MV+7Q8nAFHM68e1/ZWwskTdI7B9RAnmK5W3icbFbq1RtQhDEwQo
XUiBRSbUXxg2t13w3UWo7FZuJz5V5QGfCAt0V8eXkIUz+Yes4G8Lb4WJlX90Ug1RW3FZ/OQo7v9S
jk6Ps0u4wiKHNdWx+U7zigQ1LBFoXRpnESip2qWVUux1fvkVBdy0D/JGc+IkKEzREAu7Apvd7vqx
bd0yY2WTSp/Ddoo1VMNyvwc3tfqUg7A6YlzkTc9Y26AjRaQ0oijxkR980y+BR6bldV/0WwMARiJe
mHgs8cLtN5lH2mgYBtiMdMoZI0NKulYRYnyyJg8ivgriS/Aw3ySvQHvB+cW767u4OawGOcu/7VGe
2LZpM6Y9gtW8z8/FbeEOO/U+cnXkHfpzYgJWeyv4LHrQzYLRu1G6fQ2VlV4ftDLZL8GLWIpWJKlO
HjVWHBfnJktdoNhNuWQN1ZMQ9em9BCRUVQzVQKZMhzAw9hWCDi/N29iSALcaHzVgUXUWvnHbDp5I
MH5LCi/T8T9WyTvZq37fv4aYaWkOWna/hD7j5IjzfV7OuxnqBZAxu8xXDeCG4753MJnm6v501yP+
59AcKhklYdaaqL0rBH7gAr0O910H7dqmjQ9ZNFx4NQOp49d8UnhfGRX6oTQhGZIAkByf2cEraD/U
i2gJNlEYmzSXvykyM7ojBHbCFxqexsowdfn4EF3kLqgKjFEZbshNqamiTT9MKebudJnxBmwGsJUx
6ubxYSYG+ByM9vMC4gK1tCDR5ckNC5W6aWZV/yXv7OohKMJxSlBE5XZ87oyhr/K/i5wppryVHay/
JKhgnIgl+hJGgjn9zBof0e/BwCugWXvjUvuKVXmsB4e1KCowR3qM+bmowRih/KzomZXGvCVOv//9
DQPaRVDxYQ3uLpEGSg2tXGE0L4Gw0M/eiVvobGV27CmapRuYqK28gdXM3UgL1gY/1bXzURrmqAv8
RPe5+UchMx60jW378PepY1J4PptCDbDMqbZr/VkSvmeqzdi0jdj+wQZ1NIoUZBCPRD86xVT+4Pff
IjvwtfNv4Y6/Iez1vJmkZjVakcfSzWCtjjjpytMrrYyDFjM1u8A4a8M5LW5KDF1fXx7rhKjY3kkZ
F2eFDMgQ/11ETaKbWXxR5AyosG7wAuAeAM+QLipZ5WoVXZ2GbdcKIYTWCHwmdtLf1WF0ox2/WzjG
arayjQ/GqLDOqXyoKRx0puEQgLC5RJOJUO+lrcODIjRl1jk2z2i1Oiq0G5kQVAlAUH413Gd6DBcE
xjwCr+b1Y9qa2fmwMCqSF7I4qyns7GMITRPtBFBDhJxJ1Lq/FI0+GKMi+dwXVTCPKPiHIeQ90qdm
uDd61nO/EWIhaKugRSPg2xvkfh/9Il74nG8Q8lCiHZ3qjeSoOtTP0R1hXgnO+dNXdnBlj3INaZGK
fq4K8DUANE7EJ7p9fEtUDLgvfYF9WBvlFYs2LYqSodLf/JQv0S0kPTyVAJzkm9FWrM7TzywNJvIX
P92y1eoo/9BqTuY0lVd8LsJ0YV56eYIXZCndTo/9NGNpYm66Peb4SV9XAj6B2syhLtSsUzGWVI/g
907rb7nMP5RL8+f6oW2bQXor8GAsMOjKQ5RLHegUZ22X5x4f7w35pdRZ2H7yUz/tHEAW/7NB+aEy
oykzSJi8y0R0rvu92N5MC/qfMoOgajs2rQxRe8ZHqq7mDapB8wVCZ37hBnbx1O1Vs/Y7D616Ru63
BbTDjhka/omglFEpe6ksV7HWaJ1vNE6ZmcmDBKEzQkIN7aXeBObCT/0a6S7iYuWxis6bJ4fLrQG4
yesCjfLTFjQRePSZ93oLrXWQynKjCZD0dffY3tKVFcrrdaCbugjkRj4AMshodvklPYUeijjWAmpX
GVjlrxgEd4Uug40fpTBqT5OmFrViwORJ4o+v5DET0cB6zlFYkXeVpUL35YFhcXMjwQqkqGDuAFSZ
CiVohOR9MYMbpHUIgW3ptSjEViZRziGIXoy7FJbeWMsvht3N8LyyS21tB2GUWlBTUniGrpubwVs7
8AL1NukXxPYXEmCDX5mjnhytrXmAc2J1JyF+FeH3JryUi319TYytpBFOQT23sVpCx3dJ3XQ8Gcsl
YhNGb4aT94VIVEoaD9UiBs3U+5Wte4pbex20c/3qqXFIA7bx+MS6xwA4SwKMtTYqS80gowOs7gLi
A+Fc1PeteJu1jADGMkGlo2qOmtesgQGAW4oHsVKsPJYuacE6pe1LvdpBKiXNQBueoh8yoY9M+tcx
2NDDE5HTjHbQ0rRZDANMe2TdqwS1reuiMTiEKjKuApkjV7pr0W4ULAIpl/ya9eCQ3//pwVmtj4oh
EgSHRNCkYCK1wYARYfpkMYmxfJCOGUsvzUIR6jtJfzUSVwdEMjBiU5h6xo3azDpWS6GCRAbd0H7M
smQv63Hs5+2gmKCn0ZxhrKfdMHF/QDXOKNywvJAKFGml6XKtwWQ5zm7YZnYNcl1FYbwsjDOiP1wz
hApFrTDhU+nfDOWiiO71UMT6+1SUUNWgrzKjgU6nfpaL3Fw0xuvP2CYa4jvVGdoAdYiy67ybBnSG
jnnBWAPDy+g+PTdWcYSwAxK3sLKmwo9wZ1CILAaGk7HskL1c3c8s6FWhB632ThIFze640G3VGYKO
2tRYuVCdvnIymgCkqSBhXJiKBpJSFmWm17UfGRDQqPOkscQmZ/Gn/0PQeTdDFr1alAwerHTWQhSY
blB/NJ6J/DJKMZemtiA+RnCiX/Fo4OpRJkbJgFcog0UwK1pQAnzXdqkjSBjJy1hf+pspw8oEFXbG
JK3DCPrxf/edyhrKIBn6TrWL9Pr0haYTKv3vS6KiD6L2IudlDkx98b3hZBPz1qzP7s1rBH4E9G4l
tIrfGiqrY5oTLSziCYiCeS+4eWiSiV/wI0YRJCCqx+aussAAWzmsQZUtrksyzChpoqJLvEgPPM3p
qMWlPGMs54a8gdqP0cugiww5niNEugjY7jCd/h+6qSRN+PQ2rexSXmJ06ahOHbZ03uueBGoQhYxt
von9hfa/5x1WPyyS8pesXLC/I/gu23Sx2ulV1lNbTu+u3+fNE1ytiHISsSjjMODmYGfINxW+u3WX
nxgmNgPUygT1JJVlKAZCmC9+VNxU6qOWQE2ou7RzwPBG8neuHA79KGnxENWCkElAeoU7adftFDAv
Nh4LEbX5Nr0vh5415ZNsVoyBA9M6iNgWrvSKiPf/06HQr1OrgRZNDwOguebb0bB47VX9AqPT2rno
1ymWjajtiY5KiKp6ktQ2FwRnfKe611fCuql0cyyPk2KaI9gBm0ThiwjjHW/OkhndN4cYsrHRQduD
ttvjMLbI8AeG38nUUxUPoNgrNTTMjBzq7MFNoXyLhGpfxUzZJZHheVRY6HIOQVAGnPJ/1Luh0+wq
h/MyMO4yWXZY1qi4sAyAVvNcVuy5HSp1u2kn27n/F/k5W0l1C6j2wVGoANG0hhTpgMzuw9kc3O4o
g3g38Odb5QVINXTFCYybhYRnBCWZihhLuORGrbT5PkkHs+k7J4wTS0n+402mZwJ5ropLsLap/lxZ
Aib1RP7Hde9nrIOmqY+WwJglrUEtNVSfanU6i1pi8gPjjrGsEH9ZPcLQxCzySMuLvVwdOGVfaj/1
+HJ9IdsxT9PBDQOtRcBbP5rgBNC1LDxQA7F+z/GvIc/IYbfgK/CydwPUiWugXQ0mBQ967WDE0IoI
fbUtogJHwG0srBFjNXShQ+OM2Ji4Idg1uq/ol2pm5MhkN+iHSEATEfpUwDCjVfBxtxa0PKqJUDhG
gp0L8y5qnsS+NvXKLuPc6llUzlvnvzZHnX87CKQ5ig8NtZXMqdxHsm4aLHLcrckmY22FLm+gzl2p
IaCcPFI9cJTtA8CLRDu/Yd3KzYiztkSOb+XPaOlxo5Gj5zZaxg0gKnYSmdUPFaiY/NgeQwhwV79b
1tjUG5HJ50MDPwZmrmV4OGU1aIexB0dP7csn/TIBA9yeeACpRo8ImpEkT4LQF+EaJ0JjpAfzNWQa
9vj9N5CTXq08D6ZllFUgSbjd4nZ+d19b4UU/5keIjJndKXphFWy3ChRrg9TDJcZKMiVKXu6LoLOr
/BKLksVFvqx50+JdDyHbXvq+NurVGvpGnIIYrceOTyBpMPSW1qonpZtY8zhbz/56TVSsKmq01DDc
oPpK43TaaQA7duoLCaOAsBVD1laogFUaqlL2E4qlU8PvuUA205HFvcM4HINCcmSDmkttsRT7hpP6
P3wwGK6qB9XveYEWhRnJywIunqbsGAe1uTKg4DRAJHET6Bp+BDgwBz7j2A+FSzCcWmbjhWWA8gQJ
4xj9ImZgt4N4C8kIOacJzQGXLDA7a34Cxf7ddd/bdInVkiiXyKQYlIdCmuGg3Lk65Mk5Sv1kYmTt
rHVRLjEZ4OEIywlZGUhStdexY5CmMFZBQzw5RVDA5ZNj10Jv0Bu77HVwSQdWqPAMS1vzQQZYZv7n
A/TUhzhUmBQw8N6DyxZ9UosgfAiyPsGr3I6WbCsnYV/byr4BYnD8sdxq9sxCh5Pt+hSQV7+BetYS
eRpFFco7gLt3PhH8JsIB/O4rSOcPa6Uets6ItSRURkxFEOgAUXYMZRMwcbf0e3B+cj4r/dhMdta7
SxxpFeYnCXxadZCianKBpApgpoEtnRsgMMjcB6tzxPBKumBXSOBgmscSaOpMDs0iym/jQvx9/X5t
oEo1MOaDNkQGUwpiPHVWc5WBO7zs4r3WOOnrX3NW2pN2RkvsIX+IdIhx5+hNMAnfyN/96CMf7VJn
N2rRwMc5wDPI4NPZLABcIKhBaA6R3OT/MWHKMkgdXZhxM7dAIRY1PHIvyFQrgY5jTAiavqyJsg08
MlkeAAQ8mSj/pHiy6GIn9mKU7UVOKJ1EqAuQRQQPUjuc0qh/akp819ahm8a5Oy+piT5navhxj26G
ff2AP9/Fjz+EWnaSzsYgj+CrkL0JvFfDrneNfeex0pGNm/HRDpUA9VAbmgxJRJLpBReCYudHc/H0
e9IZ1G6ZmJfPifpHc1T6w4lxzwkB2d9TA2rSc+QP0O9ID0TclQhRh7fZ7GRn3m6gpnF9R5lnS72C
BhRYRzHlF7TxRkhKtZZwCOwUvoQ+qKXuoHHHeJ42auofV0u9gqqctnLCo0FZPMdnfQ8x28opEMCP
o43Ac5JzkBqZjFV+zmE+2qTexFnPhCbU4mwvvxjgBO696RD8En8BYMFdxGOKmqluKTfimfkR8bnY
/sEw/Y0nyFFaBgZISSTAEskcf+I2nVkdpMtoY1B6J86MK7JR6fpokfrqC/O0ziE3mQGwJVqEBKX9
HeHZjHCoQJ0ruC6cnf0unxg7zPBhmryj76Z+6IIAQj5u74S7/i52MLNwK5vFm9J45eVuBUk8VnGa
dVVpIg/RSGopEmPCYohXE9/r04/q0Noc7CU1UxyFdV1oIi5ZbxQZ8TD2+Ua/hwjEaQFmMagkp+Sz
UwiYeJpAGILnnNnIHytR/F5LqqtKqcdzvcXYcoZT090HvZLTASQgqt+53L2dnkVHQhXOHxOzthdr
tmu3Sk3ATlh2ScL/+bX7+zmghx3zEeplejTFexFqBu3yMlbuCHaipjpEGFVtksBs08IaUkY2SIL7
NbNUpArrOuO6WgnRxT5XXWjqCqNe8vnT8OPNoQLTnI1qO3ZSuC+iO6M7z9VJGhkFLJYJKg51RZTo
hRAjURCVE68C0CUhGgHwz3ANxhF96kFImJoQmxAvSvWzCs+lEJq5aJcChheIDM3O4LzrFhkLo7sR
CtdlRlVomg+NEkG9acUW+pGsy84yQrKiVcIaSZLECQWgu0njj7riz7Izxinjffr8efPBC+iORJ/1
oNMO4WbJDMTd4kKzxVTzwZrT5+tb9g8PIQhyVKggQYWV+rCORaMTtA6Shn9RAqWOKiNIE0iLaDan
ojaZ+vHbEePdIvU2QPI1nJtpVP3oODqilb6Gu9TJTyCSj8wBQmE2ocnSbqOL/KW7+26YOjlx7uMR
gw6gCGlMYXlCxZvl8dvvz7sFKgUPxRbSOCqf7dM/s3UyTNkqbqZD9ZRay4U0QOZdv4uc+8C5fojb
LvlulspINZAEJWoC/N0y3YNONilvR50RM0hM+Bz33k2Qn7Dy+oargcxPdB1Pzs+gPOrTty7HnHfr
Lhko4Tp/iZibyVoVlZAmoyhOchHoeFQzEP8jnpuFbvanyDZADhD+ms5h64VuzQANbUf495VSEV43
OpmbI5zhCNKqDM+3nDP2kuUlVIjPUz0bR5zX3mj132mHAcdezhwAcC3wOU0mClyvQioyHkzWsqig
DzU1MOpOLdS+9dbiJy8YDZb3My42nWZq7RLPajJnAMfpnoGabWy6JaaJQ19xwHv0QKZG8ydmC5Cx
MhpFqZWlFBatju+kS/jagJO7tgK7AuZVuhgewSuzqgj/kO797SJ0mhnyqlZkyTj4wamEqHnpaWDs
b4+wZRlMtOs/ZHvv1qigwg9pl3ackCGpXdzB1b1wRypA/M3sNmdCtsdcH+Pm0fllrEX9os+EUfCS
vRHFYEe/G7yFyiSpO6V2i4T+wKLk2H7z3tdJhRi+LTVMruqgPKpir6mQN6uypUqlLQxfYN4j7+u7
LSq2DAXYLAMRJ9i4wYkwCETwmNom9IVALLusbJV1M6iYUsQS1wMODoRdo/2Jgt6CmvqPzIAAIJ74
sEj/Pbrq4/KoCMNF1dgZnIYsFSWK3Enc4tC63AlvOmCqidV9v/7+bAiOfbRHBZeuFqJmKRAzQfll
LXbukL4YkVM0LGGvg81wwpdAaGX7kLm1G6MLH2zTWeagDdNUIl0iJcvsmJ9J0dI4y7Gd3HNWCsi9
z6P4VXxTNZPNErzRn/tonUpmoC4R6lk6YKqwN/NH7bm5zRDzUkvSsObpUfMUC4jXu+v7zbifNCSG
X2QjWxREPE78VcsPQ3EOQhbymGWDijpdkaFrO8GFIiW/SL3oqGOw15XkPy6FSl2yWtOiZuQjUCoZ
Ftiz7SbdLeL9f9svKrLMxhwGstBiCiJuD2KofkvU2VOFxbluhpEj0TP2Q59L1WBgy/ShBvKvOlRA
d03F6NY1KllVduai1gITIOPd3Xz/AG4EGwNyeAAQP6ZmVcxlGj8a4T7gMc41GKYWe9cXtukLKwtU
tAyyQK5Fo4z3Ev9YA+Mavag1Y++2q+YrG1SITKuikccSFSOAXB3eyr4D9OAqZyA1wUZfPYLOywkc
zr2+sO3gsbJKBcpcXdQkGEbkCveKYSoYO4UGXuyVmHHeFU8h9INlV0QPyxIPGaZ2GdbFraR6ZZ0K
m4UQGtk44B6LeNO1A8mV0qPovknTWCrj62fzeX039klTUKv1sdbmwVc13RSr2pWqRyMUbYXJQ0Vi
3qdvhZUlKibqMnChQyhHYOCvfHwno08WH0t/OrGnJzev3MoU2eHVZ0kaLUkC7W4ihVfumlmyMFV8
0/f3ep8d0zhzhqZyoTD8fP3gGPdBp2Ij5k2KUF7wZYKLvtOH7iGLq0dZyBmxcfvbfLU6KjhOCccn
ioY7UYMo5yZ7IIVUjJxgwNtGZutV31jfPqyFkf9fbaegLmMuyLjowLmZWhebRnVW29vru7edPq+W
RYWTAlM0EMmt4n38WACdKuwS/m0wLjBFM74P/z2DOZ7olTkqsnB8oeTkw2Q/SKopNzeTxPieYy6I
iiKpnLcznyEJQLplA4F9gHKHaYBWGXxD+6/1hVbroaJGX0RC0kmggZ9+8lZ7Tveakx+jO2Q59v8D
hkN8+cplpoEXVSQJatWhlSafQAWEmadwH3viffMG6AxdVj+YcaENKnZw4ViB/hQeyPF2VBiAIT5G
ojf2p7gD2QXaQcUrwxsZcdGgQogcZFPfk1F85Z4My2f3zQ+jsRSHDOGR+cXid/Rbvvv3qM4PTkkz
U4tczseK2EVAAAnHuclsBUTRSWYzFsc6PTqCLHNd5nVBqnuDvdiyU9xH9s/Wzs6Ck99LjJstMlIR
WuU4LtQYokAkMd2BHEf36nNijZZeWe0jxokRu2JriKwGr7nhpEfZN14A0bTTG5bABetMqQgjqKUw
gN1B9yEsJ2XPA/+9VT1Om0zG9rLWS4UWyCpyUPgsQTRWmtzNciz3iZtb+rG16yPnDXdfrT28336D
ijUjOAQHcVhINSC4SOAFSi3xRoP0GLn9zAyF5T9UrEmSyYhGopE9VlblS296n01u1s+dQ8YJDJtj
VN+uv0AgU/n4ApXFVIO0Hfc/zhYLfKvmlP0Z4l+McyPn8s9B7RMotYqUSl/KkUj09X/S2Zme47sA
jTvUOXzjVQM6P8Ok/Xj/FQ6Q9b0H8cPH9YW50Ctcmw6+Mh7m4SGInF53Gatj7SGVnvCdlKJfgExv
qe0CpLjgdP4GvZBfoc+7nKfvIJjDRKlfvwmf2BcURe91rkM8y1XhwBnaeSxYFGbbhbC/XR9oqI97
x3epBnBhFOwSiCv158QuLQ001TrR1YDiC8cUy2RtJBVGoiyT6gJ9Rn8YD6r8xCfHkqX0zdo3KoJ0
7WxUUY6PN5mo+DVxLJshz1IYZa2DihlzK/XRgGkgdOMHm7ClBbZwMO7E771LsEhqgCIpS/eOtTAq
ckxix4EdNiz27WQbVWPmmcCKvoxbTGMAs74TG24in6WCDS2c4Vl6lvHKhI5qh6VpaFb2qP4k5UrO
Zn1MvbXFrkQQGhS4gG5eqFsRXYI9DybtwjXuip2GMqLsS15gHkt3V3jLjer1BxYUlpFuGm//v8rS
O4h4iCiZBKB5ABM0Rv2mxFLBWC4Bn4fseWG86ts1rvd79/aZsrIXC8sAyXF8hogeKvt7wXwLkxa6
kS7QMugTcjarVbeBsP8QJ99iwcrmlPOZES1Iqfk9IWUnwJHRJY3Bdnc9WjL8lIYEKlzeg0cQ09VF
nnV3bafuoqz696y4H1dDBZIwTcIG5Q3DH9pdn56T4ixJI+s6XH+rjTdMzmrL1LSTQBgOtxA9wiZB
hkYMZzkTVkTCGcMEjLHsUVGFD/LS4Hu0BOeLrpiEpGYC/k94af5U59IuPI4RxsgmXbtyVESBDriG
MvOs+5oYmXL7c6pBUDvVplF+u+4SjHBJt8QTcRE4iAiG+9G4H8UnLrfrf6/R+cEhROozBylVIDcz
1pIu+6hMQAtnz+r368tgePYbrnntD0od60UMG6Hw0OZ3eWz/t79PpRltuKRzOSCVacbbejwAEcnw
aNY5kAWuFtCnjbrwKeqpiRTcyotxWwfizzyP/1xfByu+vQk6r+wYWi2NvDJD4POietlta0LV3gtc
6aKdCA8Lv8us+Ilhk3U4VEQoBsh7Qj8xgiYMKRmkaCIOuwHqdYMjYaKG3zFfLNZuUpmGEOe9FnHw
6hqvBiEUfQbH2N3/lH3Ci3I33pJYoTmLl/ukFsP/UG6ZKGXWz6CiBvmc6FMBn4j9PkN5MHwkiMTI
KlOTc0K/RMlJt9hRnvWe0CJpLQ+oGAbWebRsGyAvA78D0GQ8/j9gu+QL5UqYorvg9QSVU5xsts+O
ja8cph2xVJ1FQD8YPsQIwHTjW081KRtG3I/aKR9j1NHwKfgwuobHA9OZWaxPM9Y9odvenVIXgiKh
vy++IN0iXxaJzUEtpkiAF9LNv/p7LPLdt1B4bT+pMMMFpTAZmADfTzeTYc6OAI6pyY4PqUNYpgAE
ueXRevOXffVIkNHlE0vngPHu0N1wXpiWSs3AhpHzF7kFj0iXWEMYgRjt9388UHJ3VoFoHuZ26jtc
UQKDDvYp6WRC1UDGt2h7E7oioyPAPFAqCIGIHW8QhwR6+BmfSRc8sMPEBmfFsB8c0oWILqJm9qzW
ImtDqUhUzW2dFwOa7xDSVBenrV+m8lcW/rq+m4xAI1GBBhocgzElvOaPKrcHlOCxmXlLMRpGdvwP
XwIyId+A3jAEPj4emlwu1TSrAfzTDe8CqD7OTr0nXyGcVeyku8ECX8VgYgDDzk4xW+ZrOwhoKkgY
BEGV6MAmxnlbJTkmg1pHcMkAWWSrv3pXsDqr+fbV+szf5ujohtIT+s4yhlvk6JQEt5liiqVz/eD+
4fvm3QaVHOXlUOhjo8ZAE+BxeCzuu91k6WZ5CyoTZv6//RH5bowqyBT6nMUCh6DW8c0uBNFxV4po
3y/9QeeAGKgXVlbzD7fu3SIV0JqkDeRSRPFJuikfBzRA8PpZBh4/ECwSsEKCzzhW7sw0SuVSEBKa
i7qUjDeYJ/+IXH1wVRsD7F5/k7vFSfmu3CbW9YNkbS0Vzrp44tB0RKmyLn637SEuvaR5GurMCjIG
aJrpMtQljMFjDWUTgdAJTfZwjDCSDb50KzD1HShjGA/vVu6mQ8AHZDtQa4HezscbP5bQoVKq3ABT
tepm7eKFosy6A1tZhI6JU6LmA753uqk/5cJSa6k4YMgo+YWCja/e1351YeNntg5pbYjauawwUi5r
QMnVlkNlykKNCxAduAI6N4LQuUozMpa2vXvvK6Oif1bketA2YJQS618Lj9GEb9e9btPV1yuiAr9Y
JoIuTwIa3S/5WfUaX9rF30Kvc4zGHI9o6GD+o7KvG2XtIvVtGkMtvdEh/b4P69RMlMWOpWe9vYl4
bq+x6qAMW3Qjn1fTMAVUIt33Gf8b6MDd0oqLGYSGW2kYt8kfri+N3FI6/1ptp05FY66ZR4GP+MIf
qgrccz1YFUorHmVGsGCZoS5V2PchBryV0Ve5yJl0q0hjix8ZJQSG79GNe16qZSUMgDZKh6y2uqqv
D+qSMHl+thKc9ZaRn7HK4/oIbFz5W+Bz8tfwQHo0amT+H2nXtRy3rmW/iFVMYHhlaDY7qBVtyS8s
W5aZc+bXz4LOjEVDPI17PQ9+cpV2A9xY2NhhLePU7wb3nS3hgaDayBvz4u0g/f+V1XAyerOd1PhQ
KgfU/EDP/mjy3hy8DWTQooL+JWRuMHXT9umTkpsXQB/HEXgmGHyIxyVO+0wr/CDxteJpGh+v+zPv
4zDwoDRDHeUGjmok/9TM06C1VlaXcAbeRU/P/LWDw2BCr4uNoi2N4Bd1/LWoCzfv00eTqHeKFr3W
KfGh1WYF01/V7Fbex1bsSUb0Mg9Q86URIUbSvOGr4aiWfhfhLjR9njQaB47Yij2ZllwPpBkUYPXd
FARO1EfWQsA4P1pZzHsNbraJrRfHwIRYz7LZVuiaNcDMXoJkDynHxeufjdvq+A9trrgPij0v5845
W2y5XgqNIM4kXFqiaQfQfiHupHy97pc8EwxoxIIhxTO6pg7afDGTu3jw1Gh33cRmBW29ewxEGH1R
YPJgCfwiUO08UsC/ZByauPJKKXNGA++jsH1pJMkJ6yndgeXG1YbWb3qQzgTIHVmcn0M/1pUTYjJo
AiJdw5TNALE3OtslB2FOYsk+bS2BjM8bTyGYu3oGWYa2TPqOdsC1xCpOlN4g8KvEzhpkEQKkL9JL
Zs880Yz3StC1RTJ4k2NejIYjmIpoLGVHZbSW0BpfQToOWVte+wzXGgM69VjHYKfUaK1G/kUJANRH
zZJs8THe8c7EZk7tw5tktlZf1KNcLmTGZYDEyLTPjF2TPeqZ14y+Gu9CnJGRF+fTt9G/b6bMskn1
qYFBo1nN8HYCW8QhPhSdFZzMJ92jwyUSMhdcWs/rMC6zFftqwJUalSSHmJyEIdc0A3v86EqOZFEZ
QPFFAheHiNc+fDa44eLd9hExQOYuK4qkanRDVpd6kxAQp2UYBx3tZRd44Fg4NsdXKuWR3fHeNdQT
P2/uhy0GgSKMKRhRnGd0Po7UnWuAM6I4jNFFmpzM+MI5/DRuvGaNwaJCFhK97XJU80EZP57ftUq/
tH6K+Fzi5Gg2n4fga/u9iwzQLKT932pi5M82CuBQ5ZFuBlveZa7g8Lqg6B+7tjAGZsw46IVSjkA+
YY5Oo8t23M1OoeluYYac88AzxWKLntRaJc4FykjfmvSS1pFr1qd2LjkxGc8Ogyr9jNa7GmLyvtYK
gxMKzWQVKXjBpvhoxjwVoO0A8PfH0unTeOXyYTqoWip2oHQE9YT4JKgcb+D9feZBY9TaKAijiGtg
+qZKXysuLnJ2S2dilFhtNTIJyAg2TncSvWUX75NbKm9efF1umtxJ9qAFeOPNwW3HDx/bxiBFNSZG
oL1PoqTlTtIaW+yII6U8jSueGRYkVH0W0jw0fRFtruWXbvZaHsEK77iyyY/BzLQWFCsZNnCiHfnO
8JXqwdM6dmHzpIR57kC/5srdElAXRn2GBCAJDopWYHri9TrSbbDpYdZMklTFgAgIlC0Zh0M/QZC1
KSpCxDLuDC85xTc6qKTOtTdYuk3OdEBKxBxfYOnfqGaGdEY/u3P9R2zv6epHME4ZANcxqPSeIRvB
Et3iIiEuDQ2omBuv/3I7DFlZY5yxiwQz72sxB9zSvtOC6hf67wJUZ96ttXk/r0wxDtlMcjCDA6Pw
52S6DQLdKcVcs9ogsvtJb50uTZxkjp1oGDzOltJFfAL6lWXmBlvqvsQYAHq3QPj9HO9BaODG0P0b
MelW7pDqtzn2No/eyh7jqci9FCTI+uiAuol+ARGZRbP90dcosWsTIj10VCWzdU7OhOs5zH1WZ1kX
kBLLHHbp93hfe/Q12cZWYFHuee4qNyOe1SqZOy3NFeTcRcTLo40ZQnCp5G+q88/h77/yHsubIc/K
GHOxqXMjp6UGOm41iyzRyO0iPy/hZJH4kumlpZe8zdy8Gz4MaszlNhum0MoCmEOVB9Wbf1WP6G/H
zdDs9W/j8/Sr+04nNKWX655Dv9AVR9UYADKHCBpLM8ZMIUfkoEXIS8yf04CSVAPlDUzKXLfGc5hP
+fE0TtVQSkAp6zQnBQNVVQmP+UfSRniEUsJ1e5sAvtpSBmswnJaLeiVAWyKob8oIQ6ZNyjnqvK/G
YEwY0vm3bm78oDrK9VNLfpXaYeS6PueAawygDISoYhjIaH7+1ZwoRqffQpdyR+Q+lRJFBfGJdy/w
XIPBFDGr2lGScPvpGByMkBQoT8U82YJ5E2U8pVQOUmsMkIR5AgaOCvUgGUl5cDTtG3c8yRCSvu4P
2+/8lUMwCJKJIGeO1GnBa83wBj9DX1r1I9hNdnYPdnW738cdxwV5u8jAyKgXcaAKTXxY9B+icdS6
iyg4oRpaXcrpj+ctjo2Ox2mCIya08RSVruylR2c3sssWlI9BDx0d2h+8cHazwL0KX3QGPSpw0SjS
gGiMSgmAKO0YWpOD6hDapGJPe9BOYGx5dDsPQl8vIo/4knO42Vh6qDWhUQloK5bqsRh+Cj1HqIpz
snUGPLSwExH8oZhitmAUWQY3UaRbPet/Ep33LuThos6gSI1JZ1QMcdZ6e7ZHV7DGN8hW26Mz3DQe
LyzibRyDJaq8xLI6B7qPQRgry2pMUvHaR3h7x2AHafIFfYxoV1Ha/KlpRFdXIB2EBAkZjVPVJsdp
XpwuIQ+Dkbnq0rlLFEIxO38ZOwFlJL15MSaeABAv8tQZkCHDmMh5hfOhneMbypXa7Bck3sBRzY/I
eHvMAE2Iqb9+brABUprcpll5CfhN7jwbDLSE82SYLaWjadFYMj0Yo6W7mUWlQenEwwAePW5jLycC
YwuMwaxXnRzBT+v3lhIEfH67a1zkZnbjXvKvozVnfWx5cVAXYUp0DIMOIrkpk2lvJIJz3QTnWmUJ
WZtsUEtTRQArKb1XlKZTp8pzVUy8+Jy3FAZLBKlrMQyGR09xCrwZZaWdYKtWdFOWaOCi/hfVFu/V
z7NJ/3/1eh3HbJBq+rZss33T3sjy0/W9450ng8GRCaDVKAkWlfjxPkbrP7jEve+NJXLvbd5nYuBE
JbkkjaM4+UJ5NiD5XO+DZHd9NbzdYsABlY1umSRF8A0NtewG/eMa5z7Z7j74CD4MBhN6QRBkFOBw
T17E2UZjPKVDKW1MBUI89RD6YFB9jB94Z3Z771RDVyXkOWVWJKQNydCHHSilwnRfiI4Ewglher6+
eZtkCYb02wgrEdKTJRijOYeUg59A4/OJDgSG34KTBsnWc36qn5fDfErcyia+8njdNmd9bAolleVA
q3PU3zQEp0U3uYV0IcGv60b+5YL+WCAFxtVhahe0gbcT3knRadmRHRT9joo3gon9P3nobvvihzEG
LZK6mwB+UOGMi9IGw7iFNsXr6/mXyO3DBAMOZM7BU1gSRG6n3u2eS0xpnEAkDOZyDG38nBNL8uZn
mlWTHeiUcXmkeCtkoCOQgiWUCsT7Wnksq8dm4gX6dIs+v2s/1scgBmnLWkoRZh+Mp+lZ/hXZkoWR
38oenwVP3YcXHtjyvJCBD6T2lF4XAB+lAqnWY6QeublP3p4x8FFUZibUTQ6ESgY/z6HR3fH0Kv8F
0j+2jQkpljJWlShDR0+CRmp9l+wm3VLB7KXtKk8qOLciZ0FswqPtqgqYggXVcnXQCuVByWbem4hu
yhU/YPMbVaejBSFrMGvoNqfyvrWzi+FHu+VefihP4qWE+rHgN4kz3ZqP148Y3aprlhnEgAxBk8id
Mvpl8kvN72vQzqkmNNXPJP5BsmMicKIl6tHX7DGgIYb5IKK8hHFRMjwYrWTFQ2oNWf5N7v97BTma
tf7tJRr9sCswLPoo0IUCkKvIp0QBREW3jW4Lga/KVh4/jjzZI56jMGhRa6Yy1khRH8LonCQPfc8p
+2yyqawXxKBFF4xpPwuh4CuXNHeMA9kHTmynIAumSjaUIZ/Ha87BCzbhgfFQKdJneMc8OFr4HAmn
QeVgPO/O0hjAkAgaKMwO18h8oIMt6bnTLeLqHk3ry6EV/7ju8P8S33y4BQMeolQtZhergk9b3WW7
2i1gEm9t5Wa6N8/tafbno9I5tW5x7FJsveL5bN4jLacxMFr0ilCxASOzNG8BT/xi6eiwH9wAuVqP
snUIOOTXLXP8kk1/ZLEyRmGF0GpoE3coGtvo9tct8JbGgAjkX0xZNtBHMZH7SPBb2cvmE7ohLZL8
vG5pG66gVCtKaFwmLNcJpiACEz0baI6eiNu1/igmTlDbc/vSIaEfZueZcNa2fQQ+LDKAZY4GuodK
GuUke5KCj+8wyu71RW33oUgfNhikqlIiF/Wk0CcK2enHyUptWgzJL7zux39Jvn1YYjBK1Fu9SFu0
FtOXseLUnuBmP0Jv3r1TF10Cd+Qlt3n7x4BWrI7dPCR4/oe5U8WmVQ52C2fn7OC2j3+siwlssknq
hUwls689kd5KMPrntva0l+6Ft7y0KF8LfyBx+yr7sMkAV4KyS1iWheJnU2ihwQzqhr18K0kP19fG
20AGr8YZfbhD1qSHtHwV05tAbkEOz4EI+lM/Y9P/LUVjG6Eicakg4iWBL7UOHN3sfrWNcamF/g7J
dTdW8r2stpxA4H2u55pNJiu7ZB0RFgFdnrWLQO5coydp/p7t8icTXLShFXgaKryGM+4gl/as26Bs
ph1uTnwx7PGQPvDSjf9yL3zsAQNigyTWqNsb6OVDzV58JyZIHlJPdxWP8igZR8GHqMb1b7spM2H8
PvmayKBLoqdDH42IUXqUmScHD4B9+ibe9r2lYbIFbGKO8qLemJHFHZ27jqSayGCO3iYx6LBxHdFR
veaZPhdbbDnV7wLn6HRnnmdnQkuYeZt4CgfFr59WjeVBGaVITqoMQaCZllYf7SeNy4/LM8HATq1X
SaHGSnRYHoZd5eegcp0LWx691kEvE4RcR4TXnGVdP6mayIAQaI6LlJgidJP6/IuQKPfgs3SniUdM
8i9pjA9PZYCHpA0R0kQ0MHrdQjriu+pmTnLJRAii0DIzottLZ4/QVkwv3DEsegqunVoGjTApOGty
tWD0cd+7tJYe/NTPvaNC2DPkRi7/0njye6XvF+cqhJ9HpajbFpeHeqZdGLkbXfR97Eq5lZ9TD32v
KkRFhUNygGLZffkDCcqzcEs44Lh9acqSrmoSlCQNNnJron6EsraRABnMDDpRGk6p4UieASKRkww5
ocTjUpbQg/9pn2VDQzZM1zD8xfhvaQRkbHrK0P1UyWi7/YdBhJyFc/pIFYx4NcfNy0whKgirZMVQ
VMZ3C0lPJckEi4hoIkuf2+OAfq8Q9HyNdx3y6B/6tLCVIcZ5c5IJxViEwB1ZANOgmV5yMbxtAI22
NggYkpwbLhhsOq2CVmximjoUb5moZxjFpsWCoFnuG4cWJekcaW2wc0FtxS5sXsvrJgysrDGfbgRZ
7pTkMTQUusxasmc9PKMqcH0Xt0PGlRHme3XCPHdNC0qbLnQ60QFRFtFyq5nu49DR1LOeO8rA6dXc
Pgcrm+ynqzW9B3dP7Aff0AT2ItZWXNpLBWGtwEqfu3PsGDcar+a+fS+vrDKIM2IuTKx1tC+DQxQH
8Hl6bM8hhYD+RSBW/pNWxIvz36V9PsyyaR9Va6NcJuhzKZYbs/0lLc/Xv+B2bnNlgIl/Arlf1G4a
wYP3nN5Xu+Eou/kdMoG3TWL3u8ntbPGYedq+eQofkjO3lrsJMCvzTLgTmqnYjARie9od2unA3mE4
g028CkFW4obc3q/N+3hljgl0qi7S9WmJwZpBCsfUh+9xI75e39Ht/MjKBv0Nq9uiykfMl499dqgQ
zixOtau92OtfIfcLsd+Cz37M20IGVkZSLkk8gL4izizhgSYvhn37Gp5bkJAMILf9G5UUY7U+Blii
QCwzzOmjrDnbrXBTzT/G6Y2zhxyoZDM+eVPGYh9Csy87VX61o9TH/S66p8qg/wE3K88rGESRStDA
RzmGA8JmZ9xRGhUw19jRVwjpjO8zAjNfIZSeq88X0O/LQGPwpKskdU5nOL4syC+5PD6hzxJbmjjh
pFwyhVh9rx8JJTuvCTcJxHEZNpQYY2FUw17PoRM4OXOMDin0Sp1Va3KHGzGy+BV+Hmiz2Z8OtbzE
kNF/Mt9lJ/lACXCHr8rNkkErAnQj5/Y4vHB8iLdIBloWoR2raDJ7jH4jcHGKS7NHJdmVvOgG4+Z3
C68ewLlw2RaYIW+0PpgwFhVhTBrtUcgqlzGvLLodIP12G7b3JTFSxUgmvfelC1WIoLKZ0YXci2DL
o4k72tpGbnlVQ+7XYyBG6zRNqseCMk3HmkUQBiZO9rV+BjMAiAEb728Hdj5QRmdQZlmabsxGnA9M
rx5yTJi9jjv6qBAt8B7YHFfhAADb7FKXoSgOCiCtROEj6u0AQ5F0qm26z6HA45U7/nQLzySDOYSQ
MBJFsE8Hw3CsImMHNcL/77IYjJnHJdCDCcc8/yL+6nI7eS4xwJ9ATWP6Uv5UnsQ972HGWRXb8rL0
ETgV8wHJ1+6LJgt+1PD4tzgHgO1zSQJQKkD90/AlkoTtgYRS+dCVXQSe9TYyOldQq2/XvWPzXKsQ
ylUg6SxDNffP+zyQCwUSsil6m3XpokjVGeI6pzzkUVVsbt3KDAtXXYC2jRhP2rqN7XCJ7ELm1Pe2
Y72VCYqYq8ikNfQalV4M1PSH5TV7pEqiw168gBSS9r93FnSWH6ObxiodTHWfZZHnj5u3+so+3YKV
/SYWx1RMkcSWMcwDPt19eJ7uKZsuMiHHTrH+f9+NAS18qa4uJ7zao/pcopuuRtvxwFVX462JwSmd
JKUwhO99pP+IN0OddafiVqO627zs4KbzrzaQeW4ZqjiVTduavqCXog/ZdnCmDu1Xuc7u9aIsnOsb
uB3JrswxGBXPaTaBBQTB+ZnKwLaeYJtQIaOzNbRCxOuh5q2OhSuhkRR0cmBusvxikj2e/tNkh0nB
8YtNlSXjY1ls/80o1qlZlfhkyiW+b6FtGzjvTLfLDwye+MUX2hRY2cnbchu98QgLOaecbcCJc9AH
BiNOeU6Vg7U7JeI8jzloRai/rs4YRqfSNqI8THL4k+RvUFK0FnF33TF4i2BwBIJfUlxkeDMGYfIT
Sj35fmxmlWOEF3Sw7YbzUKN70sAbgNJXCRaS0l8H61V8rkCpGLmjJd7/xao+Ig6W1GSBqmeRCKDe
zqKnshusoOTUmDc/zcoAA395lI1hGI7AVii4Gq1o66SypjTkHNtNMx/u/e7+Kw+YsjCK+qIWfWm+
VUq/j7/pvELNdrX8w8b7TbOysSAVuagTOEvVO2kXHzHTBMrN4jslZeGPMm3m6lbGmAtY6jJNLAxM
MokEYXV6VJTcVgqnVXdZ5l73ge2enpUt5vjAlxO0NhQmCLBoZ3m+B3vaDR24U79yBUg4ePeedl5t
Ykw6TU9UrCv81buKQsN5vHNTb74FKW+DXgoQAdjjnufn26ms1RoZP5zm4n/3swPTnuSQY6BiAgHz
9wc6G1Og5Ut44TX48O4Slhw2RMlXCWuAe+mGNzOGtWgHrPA9+aKib06orL+RClyBPEsn2E2t3LUR
MArxqC1qO4HEIEctrbIFF+Mdx2s4gCgz93LRaVPSFJgfD56iRyoP0p7V22BvnukwSXNOnnreHUYh
9lP6YPUNmat51McszRIMX0cnysQKEk+/f4l+DS7lb0h/8LgE6dV7zRxzNWtgjMbAxQym2XFavhZy
kz8kZttZUztGtjb387lbpNoiipY+B2jd/vH/22CWLnExFSKiJkIj1xkCGrQmK/u5p1oajglt0eFJ
A/KAgCWFXeKyqwXlfXxStJUdZkQP/0zeilzqRA4OKAzmSIZBwINHi1mmaS/p0xi99qVi63/H+vHh
NApzb0NeW9PCCnpbiWmNdndK95RfE2mR2TIuqPP+XSv6yiCDNFqsFtWkIIA01XsNRAGQd5nTmncW
OPeDQi/EFY4aWRSRZAJ1p0ysOrMmSBxj3JXGqmi6IKjO9RC/U+wEOtxg2OV1lnDOvkK/7sp6I86N
SCiN3AQF+FDVjgbpeQ8nng0GX/RCqPs4z6F2ctEaS/ulHSAhszOc1inEPepw/8GlyzPJAEyhNNnS
zt3oD8k3ot2pvIlhntMziJLGCcZMdbzO0AdvzAc5P02yl6YcZOasghU1LfK5isLBSA8zEhKZmiHk
5vFNfb7ZFE00iKwpmqqKJg7rnw4gK6PeS/9MEo7uAJnY9k3DoE+PV8TyNh95nACflsSYY/wtRJNb
BuZYKH2awbSrhWRxMGnEazf+HOFRM6auIN8higYA/s9VjVUrBdIgpeCU6uYd1Y7IvdoJe29xKdkL
bzryc7TP2GNAsKlIOesKhCoEyZIP00nZ5/ar4hFU9fNbFNe46tOfwmTGIAOGsRrXlRSAgXcwvutk
3yWmjZIDB5s+eTljhH7MFTjUnZbrWoJejBJkj4ueWFVa2GDRseeOk9z53I7BmGLccIrkUC7DND+k
X0YXBMaH6CF8GjoLkd0N8eRdAv1PtbNCR4buFK+DiKLBH/EBY5xxSnNqEi1aJNTtC1CPaTtFX6xi
fE2F8yQ9V/0LJxz4FI7AHFoEdJX+00X2iWMMsdJi2u2dgSzxG18/xm+aMx0gzGxpt81+AHmEBhaH
AqniistktXUCV9bZx48ZmbFmVmKKdhB1tqHuSEfMo51pt8+JYdMueX4L9KZNSRJV3TQ1GQ0gfzqS
oeZ5iuH8wteXm0rqLIJb7vqmfrpF6Z6uLDCALAq6HmYyCSBDcRyUGR2S+1h/nYdf2exct/S5a+BP
U2w01zdpqRICV6Wy2u8ljC+1TzNKvPay7V1TVUMxdVFUDcYtpyInKeTq4Jb9KRFqS+14B3wTJ6ER
g9QwmMMB/vQnrE54VmPeEi2YdMiTcu9lu6RFVwcEMiHrlpx5DBSbpxws/bKsg3hdMVkes6pPOzMj
Ah1jDTy4vTtZzTF4mSzNoXpJoT2jfOeAnpr34th0j5Vhdp1mUxVmhCAr6hDnt15jPIodFKPOXJKI
z+9T6h6Qw9TQAUTT7szVU2d6E1VKB2okeQn2I/SLiDMKYydaMXgXc7tHS93gxompeMYoC7dG24Ez
fgT7CDxrepy0TPjeYFzrYSSp0tkZ5sPuOR68hesmIbpENEKPDXMcKxLrvVyJ4HR0aBnOOES2SJPo
qZ376U/FTXfVG59jfevKWltljmiqyHKhmwFukzQ55XPvdIa2j42Ydz43v/XH6liAi3qtHxcpG/G4
pJk3za6flGNwS+6pnoF+oLxb877+0XFgfXN5mobOL6Lr6DVjvjuZ+nIpjEHz5VF16lB4rJb0q9oQ
HtJtosLKDhNqTDJYvcQoEf1FjSwlcFTj766IlQk2uEBvZNtr0Qju2PaL6GY7wxdvBVf2qd4j3llv
C88kb1HM+TSjqKi0tkE/AQaMlXtB4bAU8D4OE15EpNdaYlTI9OGPd+4cQxlu/G+jdXrwV7vGwLU0
9aEeFbT3GUrGmXA0wDhw/eDyVsE8pHoImqqxrMSHtNJvgqBz5CGz0n7xr5v5TK/LrITBB00Fs7gw
DYFvfMv8+ZB/l23BKh5oCJ18iTTwp3c2XxRzE5VW+8fgA3IzU10KOfqMEZQMyh7JcyvtHluMFl1f
36ahFUIzJ6gdcUqrJh4xYo4+LeUpwPfqyV7mZcw3gQipHdM0oBIAzrc/L9d2iMlcotRwkKXSQluz
PWSVbdT6g1LPh6Ey3evL2r7Mf9tDyPCnPVmI9SpVxmCv3QWHGrmR6rggqISu2MF0eBnKzYejqRqG
quhIXuG++9MarnddXSAd4xug2FheF4RCqac6AUSl3NyJXK7BTYwgiB1MDREE/v6fBqcuV7WpgAKP
rNvpjQpZnNQbFcuILOlAJ2/SS2/xmuy3Xgbmh032BV5PmplrilAcCvRtjHYRn4Rh18mXQdu1XMVW
ekOwz5D1Bckcb2g06yGUXEZfVMTnOa0QxOqWIZkXs2ouQvsklMKuhQK2EkyPfShxIHJzez+OH9tV
lc9o3SbjCPHI6rXK3gxu2xYHvdg3uSKQuYr7OPBFT/Xi78rze03WJa6BvlsPrKLo1OQJbPOgjGUO
mlL0nYeDVOBdueygQborD9JxOEo3nQs+5FN16J7CHU8ransrTZXga4Lw8VObkxKWsTSmhh+XN1H9
Na44AL0JLLps4M/LRMYb8s+TkC1jKQhlmR9I86AIIBQ5JN0vFYpNas/rENhcysoUcxWk4xTXsgys
LMwfUvpgjpylbGKxrlFWYxPvt/doevUACSI8FFI1DQ/VkKYuKcz5MegU1K+F7jIJvba7jpE8cwxo
ZbqWT3mNGDStQQ9ZTsldYBpuqU27LBc418znuSR6jRp4CJgqKD9l9p0fJ5CXCIewxGsnv4lsckx2
0DDa6y4lcpMtFdqwkZfh31+s8cMsG/8OpdmDbxjnLO5K2xC8OnmS20fCc/Lto0UzCYBiVSUG44Wl
2AnZMAiC3x80KI1KSHmZiwVd8ASFnNnpvH6f2GEGyilOQnkTSFaGGZ/MtSifVZIiPNWUFqrMCnTm
xXm2II2lOtf3cuuWQwZRxFtOkQguHsZhjDorlSTDiEBjWtqhAomcWlnSAqaE+FFx571yW40cv9lY
HkwqAHaccENk3+QR+LPmYdLA4qYdZ/U2no7V8N+Hqhj+RUgiyUAnqBj9CSCKUUapMmAcEmk3i2R3
mMvhLGJ742TEPqZEDNMUmds6jJd06iB5eyAXSuBZXYLb1K6dBaArWuJX3ujNljdK4oc9dspJbwdx
ELO09IVRO5gh5huT6qkv012tz0eTVF/6rLipJuNxrCH8qFQuxL1+9Tj8cR+ewiA8ZsLE24PNL7n6
Tcw2k7oRkpJgSl70RhfEaJj0oq8oOjYj70QHOSOfp6zJMyn/+WVlRTKKEaGojylvq57IWZRaq0Z1
7vq52LgWsNu6oSPlpgHhmFBzqYS4UltB9ZfihQSOEXy//ve3PyeiSolglgoqWwy4ZIYkF0O3FAcA
iPkaHGhuKtqRe+M0vlJVQhkCRHbo8LgaNte1MstAS5r0dTjPJD4YyHIb0pvJawDdCtKRByUingU6
MVSW1Vos8zYV2yQ5qN+SyKGd5IGvP6Fhsj3RkbS/W9CHORa/5kUBMRikEhJVhnrH7aI+cr7U1pZJ
uN9UGflsNMIzFhoVvH+TrE0+hvohiJC6wr3q0za7wHqvWZ5nzv3GM8i4xtCrMxHVEfdbfRv2Z0F9
uL6irSO0XhDjA3236JI2IO1aGke9u52amyHYXzfxfgczoT5VjjOJqGAmUmOD7YiYCOC0OD9Mr//I
8Gr+9ANa3dDdfRV3xO4OlAQ8sOiQLQKI69Y3DxeaERVDk00kAFlRzDQVJwn09NnB3CugYERcrNrl
3bAHOVlQvI9jzvuho+jkXLe8ubWqBJVMWVVk6GQy6GTMaaolueiTzibdXo5PS8hBpq0cM+753zbY
Jm5ZVZNFUhcofmIanDbeZZd4sjHo+kO8EG/GpmZu9QRqNAmpVx7ib/qmYSoYOYW04ycZ0CRKhDxN
QeLRH4xvxh3lrc/dHDWsLHfoNFq8423ppkUTj2LdQBMJXOrPLU2g3RqLBrKdXadZQ/W9rTjHbdtb
PiywN2tm9ODk66ISnYwm9FZUNLFZpd0cB3tyZQsqzb56zGxexp6zrvcOl9XDICpSqBNhhsKf2udu
OsURp+L4eSwaHwkh1v9t3DtQrwzUYVeAz3xAP+NJ9SgOo4vNis5ULis8UoEeVFQvyl3vJPfNF5pf
oJzB14/DZpAkoSIG8R8ZEpLs6zSqBHMKC7z4S3fCsJ0JFq78CVccnLS6iw6Edzbo7f8Jdlb2mMSu
UZJGHLRIROLfgPo3AMcJn3pMprwroLxcXx31vGvG6BdebbA6LsZc9shWzsVPZfiZx9LtPINkbEh0
KxsXSxvTQ9mZHPTevGBlEeQ2SMPLiso6ToOM1RgoOhS0oKm+ODVkVfV71TKs3uezVX7uxoYXra0x
8RY0sSI6e75gR6nmLy2lDAU4kVN7fFkwfEObIJun/jhaEebrr2/wpvusjTOfU46Hpu1j4PgkWcEd
reOCjPlNOauX8FZ2Ko8XvNCrnP2iNJzVsbMiGoqZL2p0easbZR4fTDl30j63q+lbVB9zyb2+MHrD
frKDPy8poPsCrDGbmk3jImR9jkxRt1iTcBEWzIaibDwLEXTXDmGV7a4b3FyYpKHjEodQM9igbGna
OtBlfMUuK6yZfCWZq1ehFYLE47qhrQsQBZrfhphgqRbmwBQGHVwMolfWp3S+6aa/eNvJEKgyiKaC
90tlnKI3Eq0Ph1j3w/QhVXaB+vP6Ej73FlKXXxlgvKBeQJAd1rSheXGN8vti+kRWrDi7SdTBkgLB
MftzUd1zw5bNvcN7FfsHgXmA9594MmUdBoySYvI1zRmXgzwcp/qJsza6OZ88b2WD8bw+GBSNyFC2
NM7QHYr33UMM6v3BbgoP0l7IavPO8PaiUInFYwBVeIPZzKUrq26mXFxEOoGydax9gdecxDNB/3+F
w8gDmFFG8wlic+qyU15VVm5w/HoL65GZ/70Mxq/jfOlTMcZQSjoGuzH1jHSfTcEOIq6gw7Cm6LWU
OBa3wU8RoYtM8P5U2FERMmJuPImLEK0LBRi/UtDrCvYMuWc0Y4Bwh9e4xrXHnKskkaMoKZA6DJ5m
O7pFWdnG0PEjufunpUy757gi/fKfXHG1PsYzUrmbZyEwiwPVjhLd3kNzmUtuOrB+K3b1rTjzEnqb
3xDpIA1Ja1EX2eA8FCCKmHQCJkja8llMcpQeWrdS8vu4Mt4W9C+Ii+A0vPnE7X2FVjYsEwzms1lS
tOqlypIZol/2pRcYO7SjOrVaWksvO0annVPi9CG0G/IHqVcdsLzt9ZSXqt08Ih+/gU2ZThD2HEyF
JuzbUy1VFhzdLlXetbbVJQgdKdyeeHvJssTOBAXDpKiNgtm3xhmc/Mb4ZUKa0bQ7t5hAvdsgn8EV
E9n8qAQhiqmK4Ihip8WSoRx7Y0GiRvXMbKfscpTNumP0I/qlXWjYF+4gDBC52R7tKf89XwW9KUAx
qBJFNwFvzEtawlOoSgTcdlPZejGRznnBe51srw9s15ICIzIrHipg5knQYmnC+hqI3KYeiBb2fGaf
TQchH2aYnMO0BA3GkVtkbZbCGsfHqEstmTvITW+XT0d+ZYXZr6LrZrMVjBkUOz1SKQXm/dVHxYv2
6S50eOxIm/iiqWArVkRJRWsecy10mSIKRY9ZoeoWQzWW1nIKiu9zI5+Ws7LALEdNEuRpaP1D9qJb
0cX3AXE8OKfQYaYclLOCxqP55j3pgcRwKlszMqLFOb/Mx+RQ8w7f5hdc/RjqSKtbMJk1FWU5tGVN
+Us3xZZU/AzHt/8h7cua3MaVZn8RI7iTeOUiilJLvS/2C8P22Nz3nb/+Jnq+Y7HRtHCO78PMiyO6
BLBQKFRlZV6P2Rwb7GFTw6EWSTXO/hAsdi7X1ky+jYFz3ch2/nVZCTuEmRa5HoYKHnGRX/npHswp
kBsDbhPIOZ5YLm9B1GFXm6ZNWoGg3xA/UmKrqCO7SfyafLm+oM1s30A0RLJKRATHj0YAWxCqqUDN
FW1AC7WTxKqF9tYsByvqlccgyOzKmDlfatP5VzaZy1UiSPiHAidtzH8q/bmBhvT1RfEM0J1d7VwV
VKogl8Pi5+EbqMnr7un/7+8zCReEEcM8ATbbH7BP/fQ68nrM2+9ognIZ8kNcH2y7HioJmV4pIRSa
djnQFuABheLPQ5FZ4q7cEV9RnOsr2n5KrwwyztZMQkLkJMrfyRTfH7O3oBRWgchWrDbBhKZkK27h
ZYlXvyYuEC286p1CQx4bsHA1o+mG2h1OGPPCiNJkiZqphFeUXfPY9VVVullihqAX0MOotKMua76m
4gyui6ZKxMlONDxTrT7UJgBfoigeLb1Y8n0V1s151nPpi5RrqtNqmuLKxizvh6Ud3HoRqruonSLB
G4ohmGyxkAfQ0wW1INrjpCi7NKjjU9qJzTPpl/HZbNWitAKhVHSb1H2kWWEiYPzQ7ONupyilWVig
Gym8cZ4RRcs6wYY1uUzC/5VKAtf5enuYDySNTVX1Yg8VJmGHpuFIvg08PeCtgEOH4TCQohoKnO/j
sZHNQpuHABlDaIh2XYBgt1hc9NA5p3Mz6VzbYY5noKXgL8HgCeSchUdlp4AEvDgWs9UDeF95gT0/
XHdu3rqY4xrpLQa088Hws8LuycM0nALRvW5iC26AJOiyd8yFXgLREMZ6CO7tQ/ywOMoRdLoxUON+
/6N4odqikETYl4sTcTsyf9hOVTbRUZBAtMhsZ4aj0qHdm4F+vPILJ7sVzuOX2vl3N6XR5j1pt6Ir
6A9/22O2MzH7OgNqHYlldV8YT0rK2cvtz3X5+8xWav2siw0GyPy0fIyUW3n6xe3y85bAJEeSsOSS
uOilP00vU31Go/y6O2wuAUUSfAzdNBV2ghjo7tiQc0wpCDo02XsrCN0kSTnnaHMRSO+Jjo+hI2h+
PK4ZoDpyJlel38g/O/EJMwrXF7HtWL8NfII0JuqiSDm0tP3Z6xz6eqET5uIdWts+3i63wo5jb+s5
gYojRlTwfx3ZyMcFzXkYoBwp9H7ldG+FYLUH8ijbaHk8R7vYI9/aN+GndJBc/ch/q21+sZVtxiPi
RpeMvKCzGPnPpHzLpdEy9czmrJAejU93HM4ppkoAT5PZ9lhh5kUjYeYP3LNFb+sHY4fak2GNGrLy
3hGhJSb9jKHwxeNW2t7Zi13mbtXNesBjDfxioTBaeZlZEfkSj5I1YZpXrW5VoXS5NaJN91ytVf74
NfUu6NQwBQdHBVrxKf+n5aljbCYMeNlqumxKIh65Hw0k5STkUjGNvlFinsshS6Q9L7oYYb5DG4lg
NZIsxVYUA9fJ+Y6bn/Fimf2MSp1MI9iRw8Mivyz1K5jvXVM4lIHuXfeXrS1URfRrAbkF2oOtjIRp
McpEhB1N+pXm3yBoef3vb57wtQHGL+qZFGk5Y5KWKtuJ36ieJJSFn8jXxaZXccNFdNE/yB6AtUHG
KUw1js05QvmaErNUdxS1HPrGoXwsbG71hT5dPttCGxgAQBRC2OpuVcuaFpVjDOklkOUgzYigNRLs
U3/CGCog0pxr6x12c80eDTGrV0c7tI3eoevmT2+mh863I91I+y6w8ULEf0A9eu3OvEX42sc7kDAj
0ckfDb+3qxvlvcEpOLw27lZQU9FTMVDgRuHrU0IHSbIMtwdkeQXFGoV9ncuuCFYfjhfRj/Zp4Ssz
zMKHIhcENc0GKmYUWwqExjVXOElwob9SfEQivF4Um37IZq7PVbL4dfedxPuIV9TaPHSmKRPc3qjD
sqXtph+yDI0qwU+FwDbi4iaXuXreW/EY6P3fNphXd1EFGhQLcO6GXeDV97GrhZZyTh7VO0KVVOAO
zc/2VUHP1DwTnjb05rlYGacbsPJTIZ7NqJsQVURP/EWho6Zj2JTZT8Twabjj1u63SgzAQIHiTkWS
YrCF17COqkQr33v9xY1ArOxJ26GADzSe4QrP/Vv1rXqgjO+Zxw0BW56pKcDZIAqIusESLCxDJQia
kSdgKDY9A2y6lDYbWkNUTi50eCXEreO2tsbkL6EgNV0TZ5MvhY5Y7VLxWKZPnLO2dfWg/6bALxUA
2Qjz8eQR/IWBkU5+s9M90aWj9QGSiGjXARVLvM4b98k912W2zoSGsjlm+U2UzllV7LlqRzmuUSUq
3jpHPxS7Epge5Sw/5n60r7zM5hINbV3ua4vMKa+SShvaGutsNUv60fgjapU0gBIbR6VqkC1BOiey
ilPi8Voxm59xtVjmMypVoSYQOir8vvi1LKk1iq8ib46Zt6FMulkVcjv1elP4ytL5BhHxkOIRrPNM
MOmRpgeRkbfopi7yL3P4IjT/XHfFTU+8bBOLoosbeMqMh85hgSQO4LsxlK8SjEP8Rd1j5QhsJazo
p3xUEpCdzrNfabpVYA7bnHhvHc43Z7FAFWmbNu2k+CAl0GWUghuZLA99lHAY9ja/iamqoPqgY1Qq
49VIfADNloPCz6REs7RQVyG9k3GLEVsRHiMBREHSA3AoG/ZSJaqXJCUFnhnqgezAoeNW7ghGdpB0
7QKb+3DbDLMre8yJiSEiBGGkkYpcVjfxXsKUhXJPJWf+m/t/s9SyXh17dojYRYBFj37zo8Agxy8J
MCNM4oI3s/Wlg3gHHsZzhlrl/yw9icRjbZc5UJFayrUqweGFoLfyWrWgymC34rfrx2ozJ9cw24f7
ipKosH2MOgzbCMDv8L0Sa+xaO3827BbYfcUu8TRUOY2izVKzRgCBkzEJBEl16rOrdAB80ZBHGjrw
7uZi9FSEIFQji9o+a3Urf5+KCtTe6lJZmaSBUU6KezvJ1W43DtAuTeUxeeEsfzOsrH4Ok0zKkoAH
chq+w6qmH72r2s1t4nTHGpI+lV0jv8RMZXxLnqYvHMtbhxNnBYhcAMMxRc4cThQ952koi2Ave90N
ZUFpcKf6i5eCiC05ZKfomccxsbn34GLAlaogKKB893Hvh1GrSrNDrtnt/mWAiE/KabIpAQRxeFnn
VoxbG6OnePWhQ1SLQJzRoMRRgtgEqhSnOu6JZfQVr5a/eURxBLEi4NIV0WCOaFFFRlpJBDpCjx04
+AHWeFZEF8M7w6G8kewOHKnaXZvYamPzmAC2UmuM1tCuKjgWdHb8b1GaSKgMzAyZYHxsYgyodkR8
VHvV09rvAtBRrfIAgOLjdefZ3NuVVcZrNakoNDIAgiNJL2N6rkGNmHNqituburLB+Kc8FeAgoTp0
rTs5MhSTIso96wpApbxPhcNlyA1EIe3rS9t20pVdJroLc65IzQR6paRxOr/Y0Wq9/hjtKRTm75r9
6+/HuI6e922Wdfh+SfRAlOeoeQl5ZY/tj4WpOQx6YdhLZg5CXZpTog1Qn4rM1FJrDXJ+vhzywsnW
JYzhbImAiERXMGD58bglppH3ZaijQ4xU/TB6lOVHQdHj12JLrrgP7L+gQJAuBrG4jwZlcWwCFdWV
wyChTyjYVf903RO2AiRmjjC3gPk/vAKYfZOVqBvGEvsmy09hdT/Iu+t/fxOig3FXEw1PYE8N9sMM
+pQVGQFDjXzf/4LOERALlBdF+Zr6BASj4C3zOBapN7Gli7VF+hFXMVEfA6MOTaWApCkdF8gcTIie
oQlkgl0XGKzHf1MmBf/6Je/Ai2Bdt7/liWvzzN0bme04tXkZHsBRIHWWad4mPSfl3KLEkdY22NCU
66QNUmn2J9QatP1CJXe97vCv4hnmrGzzgRsyeOtiQpUx5WqDoSVw/HrDjXhSXlNbv5GRNfmBVYIA
Jv7eHnmQGvo3P31KwBFNycAxwHzNx0+JYm/QRDW0bKR2QjcWzPBF92WMJS8OX65/tc1zAEZ/zA4R
0TRZLKzUpXnUVarhq8mjoZ20iifXRg/Sp6VoSP4Aq1IIrrKPS8mEKM60SBt9zcr8/OFdUpi+eJ/o
HASPS3jzW2El6C7jqkYW/9FYjTniomvwTtTiLyboq4cIXKzO9R3bvEOQUv3HCFsxb3rNTLpmAFr5
UfdCvBAEG33lcaeCWy575tV9Nl1hZY1Jqwq5aPVE6rGkqnby6BRNoKkYVIcMnFoaZ+/Y0pZBUBbR
omryFfNW750yARzE5Fwkm962WgwTokYSSyAPq7JDDJwYkVyh/ptGomGKuKMU2JFZElmZdGERGlT2
Oy8ek3ZwhknaX3cAmiN88uiVCWYRiawOfQkJhcOsjg0evoM1T8mpXJBba5Xb55173d7mK2q9JuYI
pVpLcrB4TJj+XXbxvnDK5+AJNM6+CPqcETTH1+1tfiQTN5YE3AQ6ssz6tGFQItmMikNVPcXTvfRX
g56Y+P1tgFmPmAViP9YKgdZsj2lmAK4xVfOF2NCm8OsvqdMfO94U+aZzY05WBiwIvWyNWVM7NUFB
BpTggvYmF34skxM2vDmwzX1b2WCW1RhkHvUhCw9ghsAlq5vjsc2Mdi/3gvp1XLJ8Fy6DZovyUHjL
Utf3ihk3v+ohrfZd0ZLK6obOLLzQzIUQ2oHCOB26YZH2SWqEnT1I5nwuchRl7ZJo6v3Q9rVpRfMU
PmtzE923WaBrnCv9PUn55OqrJdFtXaUUSzYW6pJClrZDzVkF8US0S+32RbYlp7ptf4I2Z1c/Cff1
P9O3clecyBNvRPe9LXjtFzC3r5B3oVGI+AURyjHCzXKrH6ZHmn6aj9AEeyhPuU0Z9xsr30UH4en6
SdicWMRc32+3YZ4LwZwNerig7VYBRo4BzGSHB9e+9Ig7oBHWWOYxTW3C7XVtJ48ru8z9n+UA8KqF
QDDOF7+A9QBE6uPsqX7yQrzMnRsv3PFafpuoufVambtT0+oFHXWl8Ml++JF/o7i53OsS2zinP7uj
+BjcgorDFr/33zX0+DiVG875ZPUdUasvzCbC9ErZdlZWlPYcoJn/eP1zcg4oS6yXZJ1SB4CBHsbp
Wy3ljhT8DZxotYfsq0KAeJ6pDZjaXQJQzE72gtVcX8Pmy3ltgolkS9L3pjHAJUdbtINDfo9x7+/x
aUEW0jpxbofAZ82v5B/Sc64h3idiwtug1GFTiDKmD6PhblJTq66SO6MweAukfnblxLP9maAj+dgN
KO0IIPkAwuMo/Zjd1sp2EG59NJ6NB2KrP1JIX6DwEnPnHHirZOONDOSOIbVYZf0WTPdd4OrC/yxe
h+Lr+hMyUUUQxQjSGnOwpwPDKH+gKih9F9xgR7XNA6u5T28Lfv9wC66wtsrElITUUMds4TjBie4n
MqRTfkMFRptTzbkKtzOWS/xiVR1RRFNBjYdzoHrJ0+yO3nTUwdJuWqDKeoq5ikmcj8a2b8xULvGW
0iCSJ98hpcHgZWS1cmlzjt5W/DBFUDMC1kUIZps+3oaZriVDrhvpQSgsrbe0H6pdoCFRvSpf9VtM
lkb77n9XgoavrG0y6T8UJsoKCpkYLlcnKxBBqCvcVuo55M1YbL1q6NQUOrGqYUqYsfm4uDgr+rEL
YhREvH+FBpHKYnqcvtL4UqMbH+yDMfmjMRB1gWKnwThAVX7JZ0wbG44Qc3X/6F9hIskHK0yobCdo
wGdhbYJXig6+jScd4O97HVkmkpXn/PW6e2w8C0DDgiotSFkA0mFf0kon1HrVScSHxoutjt9k4VcT
+0vbOI3Oe1TTX/5pZStbzP5V7URIoIfmuzwPSOKd+iTYxZ4K9Mx7+cijF9h4g35YGrORs6aRRcbP
8UukQLGXQxUqAjrY4LwOt8IG7OBgAeakmZhf+ugWcQLgDzjbMEkExo3FkSzKJYzXtW1A3EQ88vjN
tu7SD/YYn89HA8BTCPKgtFP4SG/3xqsKZDPIJ3tndhRX3ZemBaz8fORmW9tfEDzZsoIJAcIOTUVR
HgpESFVgrCksNHbDyTL/ad8GV3Kjg9I5kn/dPbdyWSz2YpGJ/1maRHLV5djcQ3BPG5tjuZvQtkAx
hmqXqhg/eI1SK3B5sh3b3nMxzCSWlWD0fd0kqj+hkBvHsZ1Gpy4araHnYcQ2LWkScDkKmo0Ku6nh
COLrLGw0fx5NZykl32gyp4OOpFDyQA9bw1Nw0YstZjvzZUwwU1FQ3+n8DGwblQHUCvoIUOFpEpfz
8Taung/WmD1UBrmXwyCiJwPaTRat7gpnHRrh8vsMzT33aGzGzsvy2M7tEs9hqUy5AoPzL8QXj3Ku
NS8a2uB8wDLnu7GDaGHeaUU8i7q/NG6iuG3xLanOdc8b1ti8dVZrYqLmXJZKXpCa+EXxpcBfr/Nd
wav70w/xKTKvbDChUq61MQ8EuKBUB54YZrtUM/ejCHrGPvQ7tXMaxXCDVP+H4yA0NF6zy2Tn7TAA
YxRJOGQpCGXf4uqHSTK3z76W4vdYu5PwYBxertvkLZVu96o4oEItvBWDkPi4GMTiTlr+KYzeWpJj
Kb8YyqOW+tftbX8+TQURKkZ60Lz5aC+Ne0Ep6JxpMDht/Qz2PSPhPEO3JBlwzi42GBeRoy5Q6xy4
mSqzuyW0YvNFDH8Fza0515aUPRT9Ta3zINjbh/tilPEZI8R0xSgi9UqbXaDU1jR+ub5zW/WED8ti
vAM4vr7sc8T+pLfTF5rfgZPiJP8zHcK78EtjQ4yF87G2neOyJsY5WrjCEMyDAhwtZeftjuP7ODVP
CZa7MhpaVk4oCJkgmT3CMEDB0EQL9/kh2ak+8jziDd74yqPZ4H0r5u1mdMOsQrhUx9jiaDdC9trI
GqfLRW+Oz0f5snXMzYJTFU2aiHOVmbeT7ladvgsJoCqFK5lfEoEnccRbEf2Sqx0s+zQyZgHzzCNG
0YcI09Mjj/v3D5clZEEoSx0l/vloI4lEpDphjQKWj/p1ZycU++gpLgHVBvcJ/wef+I81dMU/WqvL
cgRHSkitja7i5If4fjgKyHQWe3HTH0BDc1L/7cRVu1hkQlOiLZlMBtwszRttCfUeeZD9+q1zoYzh
oQ/Fe19vf7OLPSZMVUlLmiVBokz7oK1dPIYQ7232rSPZ800J4PMwWpwQspmwrpbIBKlA7gQz7SLV
H3bSjiYE4eyNd+NOsQtX7yxyJ/LYeXmLpP++cswFZOVzCpCXr5HbvswtWft2fU3bF8plF5kYVRhx
KcQZomIwVnY+eObwK+axBWyn3at9YwJUGEhLk3SpgWZHcALGD7KYzxmgLqYDasZ74X6+0Y/difdi
43okE6eyQDLAuGIq8Eg08jCraS+v8Un0MQQPBJg7H3ljWdxTx4QtSUnFSMPYlp/hjNeHzAkAd+h3
hqfYmStagv83aD/capfvx0QV3Rj1NC8gUtuBBaV9AK8rLFIKeHMnv/IutE1nAQbsneoSLXkmqCxL
KehTXal+CShdqz1FgatMvKfS9iaurDCBRIuUUZ5kBJIKSxIzi+L8Kc2Fdt/eKPY7It7+i0OwssiE
Eq3SdXWJM9WHoBKIrzsrle463hjs9inQNfT8ZAyRYor041lusjFN6wyXDGVFxBSkFxxA/gjhBbtx
F3c5daf8LjnwsoPNkszKKhOzYkPDaEhE01MyWphgrTWMao03swBZL41X1aVL+HRtr4wx4SqWwREN
frkAQOVlp2GOAeJMlQvFTZB7z4bFQ0Bun/CVPSZ6BXIKboE0geAtmLE7UNYkj6av3whf1R3eNT95
HZot7A2O7+UTMoEsgAZUb4hVAPnSfQaxNwx8LlYETgI7mS3yVf8x+lBNtrl2N6+BlV0mkiX1pNbK
BNfpnMLvnsavVPFzsEdnie3ciTH7whUI2T7rl6UyoQyzihCkhuKVn2cY7RNfICFzF546ENK/oOt3
BhIc6AVH50JNeS7EBDQwYc+Bntb0k+oeLdEItuybtwrW+V80/LatUVZ1ipcGzd/HM5m35aR08/vG
jq52A5JEcC2DGgMNJMHnfcatRi7c52KNcR+oMoCAMoh1SjZz0wxWDNHdzFksiPKkJ1qEKh5Kv72J
9pgXO5mgkvKux7k/nJfLD2D8aIzVcAK1le6bAzhLofpyEGD9HPs6Rqj0Y3HiDottpkyrJTNuFEeC
0KsyTmhy04MCEB2s5x5g5Z5W3JA1jXup2HEWuR3xLotkPKgAbAD6l/imkmSRm26HoRyUipLH/KT7
2ZGk9CLx5T1JLMXnmN4+p79NE+aCTKMJIyCFMvj6/egaOx8cbHvd+iKhI5nikPJwUTxzzE0ZLVO0
zCNuylE/BpMva78469kOApf1MFeW0SZC3EboUcz3ha+/ZJgTQ1HRi77VDg3qFVo9PM79rR78+pAQ
5sLqh7rvZgOfr8ls45aKZdX3tWec87cRT/Sv1Qu9TMYcRdp5j4xyf33JvBUzN1iUaiDfUPBKK7Kv
pnkTQu+2ertugrr850vysqlMzCmLtBrEWEHZG1268UsW7SpzL+TnMtUsReAceZ6LMCGnAZ88Zt/A
/gp+AgOCNk3BeUBsNxAuJ5wwMWXqqySXQpSkZK//Vf9qgCiPnESyUYZ7r8x2KJhS+VVu6svbR/rv
q7dRYWImSg0QzChXvmor+wwpgI53tekkmbW4RmOJTuKGjn4OeRAEum3XviETY4AMm8BzCyeNyG2g
HA2wF9UodfJKcdevJ4V9xauxkobzSM+CQ+mXUzd9Nly6reo+83ivly2KudXJA5Hdxw2t6nJIMAVI
575BL7dX76ObGQAL1RZ/UqI5QDnwltGxs4CNQC4M2EjQsDcWIhuX7HC7FfvbqxSWtTis21aN+5Em
y7Mb55ayh9oPZqnrf9RjYXNbUZvf05AxpwVCXLynmcAtDbWSxRICHe26UdhPfK+DfwpiEpTsGumd
24Bnz1e56c7m/bgyzOy5OpfJmPSdjsyuhV69vxzVJ2lwdGtyS6fwisSZ7q6HH+qan1x3ZZGJ6YLQ
NpNR4EYWD3RYnOLXgNrlQ/F5dpg4PoEUqmowO+lXb+KZ+pHsku/aa7RrjhHlPUOq7Et2BjpGw+et
cfuttVokE8Yxjxa2c93o78W2bAf94iOItm31Nse8uiXZ9S58DFqr593I24/XlWEmuCeq0aYz+oCA
eve/yA9KCIPJDbe8Ed80Wz/ycR9bEg2YYry4LhPhDegbLc0AD/o3RmDk4ah+iUx0UsvEEr4S9MMj
Nxet2rDE3MLFed2dNi+YlXkm/PeJGtWxBPNKpO3HPnLkseOFwc1LeWWDifSNVAxqKvU4jo+TU9zl
bqvi1aU8kNPgQomlBOwxs7nDHNsxaGWWCfJK+p9EUtZEG+xwcnrKGjdXJSsUD625N4p9YZRWWzrZ
/Fe36sU2q5UoAEcrCtAlQxFkPggYFT1TPvrcNm+y47yLHkQHc387PoX29hN3ZZgJSCA00qVMaYm/
PKYvYHdQ7RR11eKISu6v+AksMmiUcPvynFihMjHJSIigpyoeRn1j0bscJu/yr4B4g+EFqqxUYFB0
giNseyAT5pUROO7FkryLUqUnNUXiGGD3SuFY3UvN9eHNV8lqX5mIFJhiBYYhhEOKWZxBSNtgkBJx
yVYOi9feYI7GiTHL/TfEC+vwoDIBKTVJWlNCpfd3fGnRRhQ5S+fAAca0sYz7EtOw8748lh1ghtdD
w3ZquFozE5oiOSjlJEVqCEmF8NzWkMdu7fAeyqb/LF7nNt+qF9GR9+Etr0PF22w2KGGiKBbnkgal
58iMLTM5DuJTNXRWwR1w5vkuE5yiyUg7IP1RYDuY0ADKkDsVDoiCjst5eo0pxQVtwh1DyRr3vHXy
gr/KhKhR6mIloQ/6/tDE+LiUgEnyiiMxLO2Myec3qlxRB7Z+ps7F+bw0FFzJJFh8RDC2itoRhIrk
RtrJ7rJfHnIfIsBIubkJGidPYuERcy4NQzLClehk9QCwCY3/GnJhwWu87KQ+XF8b51ZjSYOmViF6
jKDkJ6FjlK/TXHGuze124OVssNMYdaJLfRumKCW65TcDUojSGcx/lr4XuDw2XFtM7Gn7WTVCTYYW
7qF5UvaQxzrUfmMnh78sSfxeFmHJK8XGaMuZ3lutntu9+bMROWPT178MEZmYomYKSbWhNnwSaeCO
CY/JLHOmwDjZ4yfiQjKn4OEIM90PZ0hxWNIbjVvLMXKyV/GW3Cc6EMP/DfCakz1iGPHjC0xughzz
Wti9zM/uAk+h46u2hFCJyeyDiADCA+tvgz1W34sJIO2oytFUj4ZvdHYdvMzG69wSN8yelvocxJUl
x68Lr2SwNVKzupMwiv5xmWMvhprYm9jfbxi0wPNR8Ycf8RnJsksh4OOPBXPCBBUfqgeBV/y+/H79
eF9/7mHy8+MPKMQRU6fo+fuDElqDul/0J61JrMF4uW6Hfq8/R0gIhH60I3TzQpKpAStcpzrRtCN6
b0vZ3ghKSxTPlfoXtDcfNpZ5c9V9o8vVNOHeG8EvvfhG8sKtr17Plsi7D6/KLn0y1rGgtoavyXZU
7w3pXuWKd3MO+XuSurIRTZgPE0zkg7QSMYZ2tFPO6U3zLdpjvNQLX0eI4V7/UjyPYMKKmfeqMEDQ
CKIVvZ1J53Ea7KyILGEoeZGft4FMcmKWIlGyCc7XOdB6R1cadCigBQenoBHZ0rcUUoGBHZbO9QXy
rDKhJej6sq7jFIE5/RXEhqVoRz27v27jDy8mUK6IEngsCUu7NPc5EeYFVZthBxSSW56aY4j6AmVI
qDyJh9rZzvIu1hhvj+oAUN7S1Hx10n4qY/qoRtJrn2j7Vu7sZTE9zuq2c5CLPeYaNeOAGK2IHKR0
0xeaawWO4dZvlN8FIjkOl4aJZ49J3Vuz7OvCRPUvfjEIJiMBeYWAkjccxORGhryp4vNeQn94/V2W
yBwDoxKm2KSvv/hFv19KCz3VU/UqV1A7tci9Mluzj2z9aeKmQ9sn/mKYORThIkxy06NzrN+n5xTa
vsM+O+aYOMQwEMQYbjMbEY3zPbePxMUmcyTKqA01M0QlLHhufxW+6QGX4oIx1Q9QyLCFewoJ57Xj
/5CxX4wyF26UtFmlljRpji3hUcSTKHjB68iNvQokm3iSmcSiSXvyXO95lEicTWZnC+YxqqrIRF6T
JuNBh0LPEuucMMNbn8lcrRWYAWpVx2N62PVuddfagFMI38EvCEpK/YbqDnR2a1ptC+IDHtPfdn/T
+L257Px+riPMQRZI99V4BgiNYnFL3Zgf1UbW9yNEKv1E0r+URR46aRW9Qgmg2/dqCBY6vdXcOh1D
97qPbbsYgRylhHkOdJg/JgBESeasnELDD6YFtbfEqUunLPbXjfwh7F6sMIFwiJWpaHo0raq3ClWF
8meCeOtSPh9IO4zWwgu8f8hTLwaZSCgIy1AmLRqP71AWNz3kP8m5AvZO3QGfc8TH5eEReBtJ/32V
EcxlbY5DBDhCOmhu1MmWhCHwbOABWLZPyGVhTPybiDjKeldS9EF4prwWA4b2wpvuXw5XD8J1u7/5
dmCOxbSUYopguPq4MEUY01Cq3vEOvUsvFf0Oaj4evVIyj1to29zGlTUmzAqKDN56SGr/HwYpc0hu
LRKaup0r2bSSmt4qKh9MslkpWJllIu08h6OYjDiXoiftDMwLpp1DTlQyC0+amBOC6I59SrpXxpgI
K3WN1IY0wprxPjePbXQ3t/tF+KtDdzHzicy7jU1SL+8to3euNyesLcrcJeMIkDsutIDz5VhquZ7U
ZY3xOnRVd/FD9iWmRdl98kKHtGRojukPKPC4HN/k2WSil2KMJCmFIsA4/PT2b2NXL+zse7DPvilu
fNsfydNf0P4Azvj7PLwrDa8OetYPVRsAPe1L8Y0if++L54Qc2+Tp+tI2z/nKCv33lRWjDXTQeeHq
H0FeRDBgp/B4I7YvwpUJurkrE3o4/B8WzgRvHUqC0WMjWsFT5erWvJsdiggZ98td7Kh7bpLBOQKs
XkU0jHJIUuBQADFYIFSH3sGOtuUHq9iD4vdIAEhNd1zA7WZCvloyE13KDGKjeoRdHWoH88HkNt4j
YQXmHMjzdqdA8eoFSSRlEeWOP2/fgSvbTIgJANtrWgPiFsKRPhpRCD1JiyXd0z4q5kEXXvJIff9K
lJGZKJPUOWidImnEE5U2SWqbpnAZht9ABnfkJTacg8i2p0ls9nJSoMbcasdw8cb4XM2ct9v2idAh
ni1ByRsyyx/dVZvqMpj7Fg0nSqJX3ETF4/UjJ/MsMN4xjsUUYyyMYFow3JeH9kShyhiI/wGpuq8R
CF8pTLrzIsgoGo5izeiSjPuZm/Vvn43LQhlHAWlWD4ZOXA/ZzeAU/7SeKViht3jFr+k+9UcHowO3
xeTxnla81TP+shABwo4z0cBMeCL5aWpfrm/vdu5r/l4Xm9wvQi0rY4xa02hLO6zL6gRouBruvNN3
yujyBSm3nfJikMn0Z60usomKAAbBaxLswqi1Sy22OcvajikXK8wdFIHyverAtYratWy3VgvKu/xn
PdpJYuuAZtA3mjFabYSvxss5OZ/MZNJqEilJ0sYKgArhaKfkpR95uru8xdFfsLojlLhM4qYPaJvh
oZRBVI1Jkuqc6a8KeeDsI62pfo5Xl31kriOl7LVFmlG8yHxUs63woPo4b8DQ8RB01JGvGWICiRRF
RAXyQvcDETPcpp1hqlqNHorUTcDmHHl5/sZZ2vVd/ERslbbhAhlHFNSWH/qhAjln7kp7chael8Ps
aLZ0WKDRETwE367bve7/ksZ8vDgoGigT1vh4LXKIxDUbr+kqnv9vhyuoxKsQIzNUlk6nLmQo2S34
bspt5edu9pgnR/OGzhyhgZNalHcx8eKIj2Xd3tWLYcb7BaJBFSfG8Z7vpbfJITLOHhTQ9DvadZNs
7WfwVriYhN5xJ7u2N/ZimdnYrKghJkdgmXLDkNtBtXXcrgK40aC7lfvJ3jyOex42+j0n+uy3F6vM
AVnEoEv6UKYN+tkL7uVT+1LcRfb4vByN8+JBqNGJDv0+2A/Q/E3t6KzvxD3A9zte2PlDKnP5JcwJ
6is9lGUN66cXZe+F9yLqbzv5FhSYuBHbfnfdj3keRh1hFYSiRY/1Av1IPwsLyFQPdpQ8xeQ+XF6u
2+F9VubirUC8IiwTLt6iJk65WGYxunnOSWO24cMgWv/PeWHuWW1RzWVKkWWIB4xg2VkFyrLwOHrt
adoPeKCFARjH4cuCnQq2ef67RvXFPsvDk6sCnrom7Gc32RNFnVVHze3cyQ3t+pbvttsV25U95hbu
K5XUY4Q+Mqi5ezw0Wi9CVXq+jV6nA31gG3fykUuzS8/+lbPClrUgMWXoaoVEv3FGl+JSE1CUFIC6
E6/c9UdukYRnj4lFSzIVraYEtN40AjoDphCEg+LYubRM0u8lDkSS46ks57igKVHT1RPxSRHai+oH
UHGLveunYTtfI5gFFkVox33iaY3KYgEQE7dWdJNhPjw9AF32Kt1DzBm9EuWOl3/S0/Xpk13Mselh
OlYp8jXggETtmFU+aE53AhpNraMvu1Hn1T15q2PLwLG5qHlF7+TK+X+kXddy20Cy/SJUIQzSKwJJ
QCSVLckvKEfknPH194y9a5FjGHPXflaVmj3o6e7pcE7vKrvCwbozwDoal4J1CJ7GGRFc/WIX2jFZ
ogb0DHmQQiy2jM8Aiuo7v9E5RsE7QMYGxxCIDGRAA00BDMJSFk6vtPakVrvWBJxL/YranssxkVXP
fKEVEwjLVCm7JKo01F+CE93XwRI3Skye6oLzKL4D7P6+P2jnvyrBXIilh30REMZ8nNUEXw/PeNWq
k86ScOmAUmt2zraCvK9G9b8UJBTVoKsRMJXKuzbb1/FHNeAEHXpEW2bPBLc+GIMy02H2CZaAgHfS
jYP1b0owYS3IS6GMBLzNQ+WepF9C87kZuT1j6sW31GCiWjWij6AJuE6qRREP/zu2nfn/D549elc2
ZLFLTMqE9vvcIR8gpxYV6XYfONWNjmotCOX3vHi5+lp4tzUWci1Smy7IAuqWEK6lA/Fyj3a/uBUx
jh2YjIMIpEZR44LKuSf+/IEO0wq2cgIQ/X4BfaDg8CTyBDLuYhakuZzEHK+D+tBJz/oocuxufbry
4ujoL7i4PZLeCEUv4Xk67BrZmkBOCDY0yveI0b8eIzQ0zZlfkhOmvrctfj1BvZDMOIgyDIek09DV
atDjo8498LKX1qGuPdzx1lK2D9JkcTOyTMgArV4Bwa4F2oIxufqoPmwrtCkCLIHMPFKYlvESiqXh
xXNpkdBdJt7H2vR0kMBmaVFgZIsCJcqlsMZUtzQttgaVEwXX+3L//TAQw1h53mbLXEeNgSnJxEvP
nYc51EPnp0f9R0Op5xYmuRIZM0/A3SSHY6uiLdEd6eKMJFr5qTkMdnEu3OJb4gtf/+1jMWafFr1W
NgMQDUVQsggd1uj0+m9mDC+OkbFvoVuG1BxFnW6QDi3wQTWNd4U2Qzu+FBP6ZJI3QGnHl8pna3j9
CTVMp5xkzGZGQLjcUdDJjEuiuuluIZYJh5o6TUI6w9J7+S1QayudzzLZz+NjWbuzeDcZ3//tYzHB
cclzOcoqfKxOcgQTgA7abG9L4N0sJjLmoVmjViBhN6RKnEHpDlqZHzpz4bwrOWLYkcW+MNOSZFQR
02paQN5Pt7PC5ZOmt+WPoVcT2blEIi/REFFfN/vDMUJTIQBf1QgIUsAFYaqaN/S23qN6N/Qfjv4i
hATzHI9DAyukjOCzLdv5ATz3w018akdLvq2PeF85qApgz/aGO/PDO1LGdcgagBuCBdMoiZ6fyAQi
Ty1wjHHxtg1kO1rhUBmH0euBDgI2wNFFnoCOFEWJBnXEvejkOz7w0vqO/8WRMr5DUUgpYBbDwNNY
v40fqjvlkO/j0/imPwun2pNOw3NmK1iHyIEXxKu98o6U8SqNoM5xMEmY5g0NKxZSe1HB/tYbHO/F
E8N4kaCPKiLHiP9Rcz8tTpc9arwR0HURwF3BMI8CgFAmYIpqNZeLgvSpjjxtCe0geBoFblq97oXf
pTDxUhmzqZ1m5O4R0AmI/fEpduGRn5ub+Fh9GL3ID1z+Whk9nd8v+btQxu61tAzlxMRwa/c67WYX
U7o3NHVTHqT78in5JOwp0oX5dX7g3AOessw9CPRSLmUBb2TKNwbYZof0juBSDo3q4SeISHPKTtwt
kfV387u6zIXIlD5J5w79ALOwyF62gz3lOpus0EptAWAMqRWBqxiIF3b0nPEgu3g6MxeiBVp7TGgZ
IqtOhuQF0Zkox1rdc4523W+/68hciGIJiyDJ8JAlJ9r0lm7oetXk085DCngWXv2NpxUTVbsiDJsM
9I9eaNiD/FArbrdg6NXd1oraw5adMpEVGJDRHJgD9c+KXy/6PpR480gcEeyWY9zPS59UAAaLs7OS
ue3wfVsFjhchjBfJMM8VCTlsTx9vSBBaUuIpvG0GzsdgdxenFDgES4uPUY9OnOlWV+2a4UNYS/a2
Ln947/0yMnZNsa/GQVaaAgixt4BG3knH+dzvMVVy0I7ja3Fun7RDdYpOytO2XN4ZMm4jiUsR83ZY
1hhaN24/ToWrcqEceHbA+AijJIKshZjuCz5S3JQWi5+o7vo51iIba/imezIHX/IPScGvw2TJQYUF
Cz6CgGqevvTYAzc7Sx2Asl0Fe6IaNkkE11TqT2jDfJ7G7rmuRH+qyLftk/1DkfT9RzBuoxEjc4m0
jKoXfyrPdKA8eAIk3ik6AOXgxGsscb6kxriNaQCHzBCjYTnFz1X41kauGXJeTn94D76rxDqNCm/f
aVKoJ+zdEXWW2gbivHJezpJPdpmvJxYPdJ6jFttxicZCaqUWn9IQ970qWbWwK0CAsP2ttm85aOmu
iy2BrC5mH+BTNVlpRVVhF5hB6PqjZBa8YEKd0p/9Lih8r0XFdYDe1oBhybiJb5YxfsYAxFkWQKcU
Ap8dO0PZEPpj1WCFY7CGpdxta7p9nIrKWIlIOq1Bhqd7LUD+mgI5ZPDYDW/bQjj3T1EZO6lKzRiq
mU6E3ndOeAC6mEOeFsRLDE9yNynoiW2cqMbUdwxpwhD2MGF4uDvmqWKVxUmceieRvcXkruTyhDEx
J69FpVvoA4COofXYYwj3rVPuxTsTWAyoNHr5DR39ByoN50i3najCTgpEYayEgoTHo+inrSVZ2W3o
AvKC4rHb8rHbx/yBP46tsDRpVZ3n8ZRiexDv1cgtBgzCodNza7q6res2LeVmwDi6UTmtGJ5YJiTF
k9i1qooqRkMeMDHhinNrJSJve307qVM0+isuHseVoPVTrxaoud/mDxV2E+m6j4KBwtDOb0cuHQJP
KcbDGGU2jZkAcXH6qNcvJiBZ0n88N8azmI1kpkmKl3CwJJ7cJbbcim6X82Yj1yf9sCz38/GmsIGm
iEY57g1cAelWBz/k7BYAuYufk1vDM47AZoq+L36C8iCGv5/Cs2LdizemE79s3wfeeTIeZiD5MGQj
XeGWQ4uYR5SElvzDtgxOBFfY2KNPumpmJi0L/Qd+9TYFvzj4K9rbwuY9pbZfUkB/vzZIM42XGuh2
eMyEwDsuT23wVZZdIXpJRm/u9xzVqL1tOE22x0+CNI3GsVahWvSUvLVWE1nJLSAgQTWrYPynSK0K
vpqXpHAyCJBYXGvZ9l2WlznuQet2xx8AkG7wpH6kpCD5LnaM81/Ncb1bK9vt74tF7RtFxnscI9Gm
4MTFqQj/gnwReNu/roTOOJMyUXsBQ7yA0yQ3rYjl3Ow8tZygyok8bM89n41iVmoZ1R/j1MQPUv0S
pqKVYp4g5vlGjnGwi1ZVpcmCQfeakA3lZ+I2SBM+Rw7gQdOj9koxwcSb9rOM1jHHhXGCHDuTGShZ
qQ8VBBuhue9H5dAm2T9avsGElwDA4iDeRhWtrez0e3jGnrNdn8yHGLafzz+2WSnft3ng3DjO/WbB
SIuhHttUh8cS9/GZ2BV2aAugZItY4kIYx8z+h3xXndBRcbCrvi2b4ywNJvgsJXbk0U7CQrxObPDS
TFjuThLeo4sTUQ1qwBcRFcQ8ahQqUJCODVH+lnI/3BCvcaszOZjOX856v986g8llq1QUsk74IXBy
mqdJtoAmaeen5HP0Qjva5S5I7LqweM1f3nEysWcO86igtNYe+PsM/Ri3tYV7yflm9J9sOGi2Ty+W
imnE1FzomKB60x1Sihx7UDg3jpeqsy36sqonLVWhDJ5XmAdIwQaIB52yN335xrxbOE5sVRxgPUxV
AYUr2IuZsxOlThXzBDWbCBu5xJ0OKcivSuDKAJKX3wFZM8kLaWwFalaCYtF7VB7m+wWdHa+8N+6M
YxtibJ5gvrP9zNvBXe25XEpkongYlUY0AicWg9jhQb8RVacHmllhASbuxwBd5TffzLe0sEIZw7W8
HGK1inQpXr6+g7FS14oYjlS8uitulZc2pfs5ofUTUFr43t6KL4Xdoo3La4Kv+e5L0UxkL0B6LMQ5
KmUKQB1mzEMqCudKcA+Xcd3xMoeYFBRUQBLJPvLOHVR7aB5jX3mIj6VHgZiq0BbuQoeLpEIPjr2O
F9qx0Re4EVmngQsUg5+NN5/K06xYy724kzBjbzxwd3DXXMylOOY7GhGJimVEWS7I9lnjh8lx1HiB
kKcS88Gwqi7KgKrA8y6bPVUYT2NVvhSlboN97E4qegs88LeRWlizMT2Hde3HuvK8HZjWnNylmswH
7UWy5H2OVryJEt1CMOfe3i5R7cT4jHW9N4VjErxui1zLbS5F0pO/iFLiNISVWmITylRaq0pMSx8B
z+u2vIIu7wsyMXesA2GIdcgx6u/ZnFoaCa2xHe1tbVYvHZYTNPAHEwX44tfaaENb90mByB6IniR9
yhde6rCasAPN+JcEJqovk9T3VQcJxom2kM1d9AhUHdNVT3T1KLmXKIHttlKrRyfpMnhBMWj8G1Jt
v7SEoHUMXB3RnYcbRXU6wdsWsX5u7yIYwwvTBLjlIspg4EoOw0+KxgOZWr1cFzowcU7qAi3A10Dx
F/y3HRZEMb5gKagR0QU0XmOYfoPfnNO7MBZQB8D3WdsVGOlE38hNC0ePZrssKksqv5H4bfvkOB+H
3WjPAnUKjBZFoaD4IMl3Qf8i8/BdV73ChTrs2QmkMxoVqU/iGRiG7A4Uw1Y+8PpsHE3YFW9dG7NM
BaqDp42T3an7rszsKnW2j4tjaOxidzJXwdi1eNGE0ak0I0sKvm8LWIUzMxVNNGQV0MZEpWpeOLQ5
wFxYmkKNxtH2UmlldyplLzppoMpIPsRP6DYcupJLf8aVyzg4QSyEQaNypVtgI+4nVEOBroL5xC7D
cAl90Fd7IF5y6qCrpv6uLVuTnMRESCYC29B04FN5YXquok9hp1qNxEOtWbWPC1GMj1AMzZjECJ9O
DNw0fmyVyJrKT5yvt64PECR1XTJBq8vYepyX5lzS/pt2kr9nbwTN88gJju2ObmEVbv1U71CH8biz
QTQw/OYylF9y2Z3jPE0LrR6QrbVA4BZAQ1si87/rcdHyXfItmyzeoOf6ab4LZMw0jYpZ1alTNwDV
WWBJ9qtCHrcPkyeCscgQ7Lp5OGKZVJIsMQwtRb7XjQ//JIMFXE3itpRaij1aFLdRsovas6hxHtL0
Z258GsKoAcrexATsMkSYp8i81zrs9S+3KcDltlVZD+3vNsC2oqY0AnAdmDrhOYrYUnftPrdNO+gt
u8JIGn/1bdUXXshj3utpb8S9LqB7WJazJaCaJJbetko8CcxtUsdBSsDQhMgRP2vFJ0E6bP//9efr
uwpsr6mcVS3sZ+TMxkl9Fd3UNR9qwWpcjPXs9ISP7ckxabaRrbbaREpauZFP1Mn+GG3fiaNdfaeD
RGBtBlw+r8fFsT+NyfiCWTIx2g6ZBUksU3XjSrVKTNONvG4yTxBjD2NV6GrewcGOfg/SLEDl7YRz
fh84X6TG+gl8gocqr3rDsRGNsZElAKxDJUG9DNvKrWTFICHbthKOBLZtEEuVWRb0o4lyboPqwC6+
bQtYXQs0382Q7RWgvqKhk4uTI/ezqwFQO0KFFln5c42ZCgyYRRQMvr3h5Zkca2SbBs1ISATUdPTM
dNBoGxOCrtdMf2UWmoqWHHjSJY0dDjSDpNTkGbl5dIwGy/xCucMBbpLYyXfNqj5piFAYujpxsbRX
tbuQy7y59Rw4wCL8B/YErAKYxyBQcsPnuNyVX+KnEBR/4MSKnjsepTe18t/c/YVY5gkXJOCSoyhl
Xjo6QvsURrElqb1dqMOu1NyMONu2s2qcF+Lo3y/SRbVa2gmg2XDCS+MY9egtqbL/NxH0oC9EhIap
zkGP0V+SPubm94zX6Fzty5kXOjARspTMLNMIBsson8fw1O8FtKQ1S99rGKyPd7ze+2qOdiGOcYhk
lGYgJyLmi0CzzW8whm6ZLUpqJAPJHq/uuzpifKkc4xWloMo11LgIWPYGh97uLMLOhXKD4wReYoQF
9cpq/O+CMz9U3IWtdc9yoSvjHWUsbEVtgIppZYIYTraxV4eR8c/JC7mVIntyZcDtxJ2lfN02mdVQ
8C6WLdSiqjcvghhBRwMkhqCC6pbWUrNiV5Fhty1q/eFyIYsp0eZmry9jB1mUUiM+KLGl4HUeOPPd
D/QmZ8IQd3XiRVWOd2EHCZdiDKJAgMuWg5cew4qz/jkKvnFUW606XKjG+BLS6SDXo08WejEEi+4Y
5Ptwr+8LIMS0nDINz1YI40q6BDtwVYZaPjmRPd1NT5+LGzDq3FLUdpCHehyBvCNk/EqsiOBkIhiR
lJrXoaj2aZA65tJzpKynxReHyHgX0uhLUGCt1JttMBPt6vvJug2e4iOtd6U7zG48bX81nlqMe0n1
XNRCDd6MKLldKJ/KBvlWx9GKJ4TxKnD6uRwYiDJV/JzJn4f5o9z+zfPr4twY15F0RqkoIp4TKZBg
0GJPib3w9tw5rpglJSBp3/ZDhrMq6wS7fL3da6llpM8mGJvjifNAova7EZnZ0QGw1KakX+AL5e5T
130LRWf7w9MD2fr/jD0HEQmMUcMqLqq4VqqdU3Wnlh9K4L4soB+ts6eOj1vHk8kYd551YTP1uLPK
Y3HMcqBwRXYBGqPuIGPHypYfe6c5Z2hCR/vxMw/ojBO4dRamICLA3o/NUffS2eo/6DsUjBILU9X6
fj7SJQXMj/6b39XZxk0T14akdGjcyLNt5k9t4BPCK+JsXy6dnZcA1n2ozhUm1kZb9o3ZmjxUcUBq
fNc66VNagXsTJK6PJq/GvB00dXZaIorCNjd0jCcB7vf+RPFMS7t40UHktrgJInUMpLV/sVidnZ2Y
KgHYwgqVmDn5B0nbCyZaAqk/pF/afN9rHMDW7QuosyMTSIsTI4wwpCSQ5yo6SQrHY3FSAZ0djCgU
LRwXBf2n4Dn9lDyBicl8xf4KOAYr11wO+gzwb/lG8HhwRNu3EEWx6ww5k8w4nugIHUVSV/7D0iYf
eOv3vPNjnH4eq1VQFBATE1+sTiZvUnO93fzL5esG4/JTc9GzuECm37rN0cgsTGpSbG/ZQwRwgMxY
WgKGYtHtBtknz/q33006OyDRjMmAEfsSpZhnwGCC0xeeLPSTzwIAye6m+8UWnel52kf3+h23zU7z
qD97bp0dmiAJqFMlCQc7+zXcWI3CGbFikPtS3C6BC3/J8S8svEFqiAXgaCvVk0InaEDzFn6a8Qj5
p7vNMrO20dLKwC43fgycFLufXZcGHLDbYngxwKRGe/E6jAUJVGDgKPAwzB8/KI76kmBp/i30Sq+8
A0ixYQlP2yI5ftJk4iwg6kgxi3QVNSmtYX4RNL+fajvVearRl8OWWTDBVZrbQNcquJNal24MszhL
+UycAXOWTqG3xFnMvHGDWdFvyiw8EOGI3s0/5Sw6y9c66r0ZpPTKG5IfR6lVcGf7ebbPOBVpkULR
MBBQsVnu5m6yS5+rA4XQDm3QWj/w0KE4PowFiCBB0gdTgzOt8udc/VpnnGr7ekn3lw8zWHiIJJPF
XKWDVsnRuG/PEnYVtMhS95Rd1nzjuo5tfQwWK6IWl5hkdGhNfexdwwD4HbCTXGAZYtTyiRbv/h8M
UTyZTGXLCOaqKwKUxRtH/C66yg2sEk188JJ70aG5Tx1dsCrecua20zLY0QS81AxhNvAWTcOTAK6h
PCusQN9tX+2VIICdbxFbxJKOCUaFCaRBXnRKghltr5gfowa1kuSwjPc65kYK36gnjotcUelKGmP6
41yqSt4YiqdgsHG6x/pYPX/ZVmhVBJgEJAUMK7LIRlRlHFJlqSmMbrdYOfBWuq9R/rgtY83kNdSf
/yuEDZ36EJBRTgDwL+/zM6WhSu3OVX1KexU6vPomRyM2VkpGhiMLBMWbyX0nuYl4O4z32wqt2PeV
Pox9j72mZmoRIBUgqt1U4D7MD9sSlFUtFFEjpohPo/4oGlxELbMtlXYhODL1R1kMqcbh5+pDdJv7
lUfAj6cDJy+3I9HqfNCn22jPALpOjYD0oVNnYqW7DuslWIXe89LJtZhKaTF+/Tr66y9+XWRgX2iI
K0o3N2PTPdtJpaMB9R/Yyw6yL+XuL0Z0rgQykU7RK/gT4J549eJV4wdSnbTwbfvIV6L2lQjmardR
UmVRh3J8WrWNQ4oCFM0a5kQF4+MUDpzvyxPG3OyOACjDUEzikewbKJStMlusyHgh9cu2Uj/mPZgU
4UorJmOOR1ma9AFMOMDhVm4phsRwDG8yZzgMoq2cf3QSgWpL6WkoBx1mjDkec+3Nc/kL2LEXQa7D
pVMbYI/0VnCiqLOJk+7b4KB8pECWMqb7+89gT+YWJ1dv6buRsqMwM1HTiWgGIFgpbL38YT6h32f3
GFO6R+fDrx+T2uLNOaw8tK6UZTzDQMYWD/M8wCgRxTqjdNi0OMlNajnu4TdeAyUa8RIHz0eT7mSf
Ut11h+IFyK6yZJknCu06H9KXvxiGgXa6Kovo9+myzlhtUuSZQjJgrsr51144a2VhNbFqacih6/b7
tuX+wW7ehTGWS6o0SzSK2yveUxJ1rDOPdFAcZfpT6SUAeBDedCf4Fn/elrt+sr/EsiWjAlOPwHzF
gEyDEd/In6fzOPOekisp7eU5sjUiIVfDTsqAsoqOGGii0E51sC9kjSB3pSgyvC2XdaN8V4kxSiOd
lzQU8dnK5WMlvIXTazK6rYB9XINCDz0qprt9hmsre1cK0gO4iA/yYqZd3UAiRY8vH0DT6wrnAf2B
2DVhq3Tso9/VXv+Er+jNDyPoQ+NHbpRadwDvetO/X/6KOIrEUgKurHSbYgMGvFj3hiM/GreBpQLs
0nR49+MPcfFdIhMXy6ggYavAZvMPzZMJGtbBmuz4qfVU8HPwp8Tpffvdub+Lo1HmUkGwJyrV1GD6
PnrIlpugPMok2sl1bcd9bs0lJ2itzcNffVYmREahNqmiQKvh7k+AtuZ2BpM4KnGCJd4mZ7JL3zI3
qy107Cpn26Z4/oDdvqk7fZgjo6Gglb27HMFzdpPup9np31T0YQGuI9rqaJlvPJfOcwiMH0pjHLGc
KqNXCbtAuREqVJC5/nzbI/y2bd03TRZXOkUdOEm7wRufp8+Uwi14pIM+GaYpeWs423dDYecalzqu
sj6uUTr4jgIycevnyTJQOY6s8ZXsjEPkAnIk5fjWH4hjvxksEU1VM+nkKJuby70hTFNJOQ/H3uo0
zPvo/egXC4jrhgUQ2qjMm7XVSqY9zpNlTirn8U0NdEs+4wkbEzO3LWhNvVw6GcqNOiJLTh/09KyN
HB+/ejUvNGU8IKjwAJq1wBNIIhoerdNGupXou6V+UZszF3SdJ43xdHMul0NMQAfSB7mtVYUldcei
OdbRrlJ8g/AmZlaN50I5xs0teaQrmgTl6gYpXefVfoZ+NgLYa/ik+vB1O94FWb2EFxIZT4e96AR7
4AgomRC4ZSnbpC69vGt4Hm71Hv6SA36La48qBLNqFAruYUL3mZzyOfg633X+vKPcFobp8N41616N
ELy9wc+s/MZ/O2C1LyMY2vbIxwwYm9WdjuQ8Pw0YrjqFT8UZUAsn428wmTGwhcaRAXIsGRnNtZrN
ZKbjqOEehphISNFSmdw0wiZT4HGc9mrqcSGIsZSqSqsK5RQCpz0C2xVXIQWqfLWbbkwAOhg7cSc7
6WO9i9zM5pVh198+F8IZoymElNTRVNEsxMDcmkkA01vaogessMxdXnS3d0SnB46Y4HSnvMBDhF+N
WK99XPwIJmaSuTTVqEYSQjG3FSf0RU+zQHjxIyHgVvvW7ff9w1JHcZERVIEOIIYK7dbRpwNlSEAS
Oz4NvoJiS75TEysRLM4n5olk4qMOds6wrzDZDWwOOz6UplvuTRs0tq/5l6FEgYfX1aWf7Xcn/ktH
dpRcW5RybiNkIbVeRhY6sK7QzzvsPD0HkeJwtKMRYUsYM7xTYAsqamo4Hu00KTbQiTEyKnsgH1P9
0uH7ubUOl4Zyj6xhfVkTNbZD2MllTNQZ7/UcHLLap+iN5s4A5rGb75MrnWpQ9ab/D+Ds9btyIZcx
0yxvVVOpAorPQF9blOINHWVwugJupn8FQZ9d0sUAp3LC8wfFIqL9Nwd98QMYy13yQE9qmqyPKG/l
h9CvDrE37yjBa+SmL/8ojTHacMwbKQsxCgEcJGehu+PPxBts2j0sTuRhW9pquHxXjS1/FrVslFWK
cClLb6JyBqvc9v9fDY6//j/KrNeX3hySpMk1dEjKILQ1E/gk81mXd9tC/mCZBGVv8OKBYJSxEFUr
pk4rcBMoS2v2JbnN93gku4ud32kYFEQ3xgadTG7pf6Xdu1zGMExDzLBSDblic1w6V9HPBuEY3/oH
wlyGhraBDuaY6wMMKzNJllhAWx68BJHykfD2BNZmvHCbJRVFE11XdZX5RFGwlOUSJqhF+fkZqyLt
CUhOGJrzse1KyRtvVcHi7lKuOkoUuAjRZVXGTj2jli6Eubzk2ObBwFJa20l/KzYHKeciuK+GgAtB
zCeS06qozBkld1qsbs/qgXLxZdaANYXGFg88i1hj5aG+8ZdizO0dajlvYtNUYIrBPeUfy3YyONx2
8Y3mFzuKU2X0Vn8kB3FxclBFc14Rq/ftXTxb0WwbrdHHtER7vNEdoc78NMWm3QLSLs6V45wre7H7
QtUHLP/QBKYprfiQAdKvC63YpolL7oyfeQMcPM2Yi1AmeaOqmJH3lvAhBxtXJ1rjFFvbaq3eNsyg
qAhyGjJ3xizlIgsbuSlUL+vnxGp7ZF41HhLbQn7XRMcaKiEmmieyiXbdte1LS9H1RmoEmPy61bLW
1dudwd9oov/lOju4lsKclxx0Qrb0Q+hVg+KYgFZpWsNWSNRjSGl2e6N/bZvRy+T4GKu5blV5yVlP
XKk4Xf8CakKXCZ/ezGYSzLE/gJiVuNSvLA/qD7L54Kzc/e+517U4+m0vxAlhsChmF+a+Wd23sR9O
flF/yTBBuP31qAn8fq46fRTJmq6xGy0ZoDQxM93mftA/t8GDCqImYCjrNxN3b5q6pi1JjJ1oZZnH
ZMpiP3s1TgMGtEu/ANdsaNXO4BYf2tfao6tp01t24hWWVt5+9DDftWSsZ9A0EzRDXebPPtatZju6
Iy6gM5qbYba0x8Edd7pP2W15lHjrd+NdLmMzohDV3ahgE50UZ43cifqh0Xmua+0L4u6JcNI6toRZ
aoARfMV1vmS5jwrw6+xPO7ruV4JAdLyrv7QUQ9Bqvo0HbolyTbdLuUwoqmY8+IS8Byd4Y42NFd2Z
Oy+KLDgaA3sFsxUg3nYnjEz979u7OvzMu8JMTAKzUt1OepH7OkE8MpQPopLuG2X6un0zVi/8hRyW
OqA1mhgvBx1X42P+ATUKbOdZfWIJHynJAxp4qs1rqK9siFypxvIIGGaYg1opAMwKxk2xHRoeFi/1
KcRAbtOuhQC8bfnQWN2n6KbhrohwvuiPB/aFyyHzrGZRU+a+GoDGt8LDcpIPKOHsOQe7LkdBc4uo
kmSI9O8XcoRWykkqFtOB7MuzhGrAvXCO8Y7tj+Fr5PYgZ4xcXllrpTpAj/ZdKFOiGLtYNmYhjf1m
N+2CPZAND+pD59MGXnxbc2byVx3OpTQm8rZqCM42Kcr9JnTmzFocyZo+U5qfvLQwDXek3VhaieF5
Ot7RMpdSCaWha+Iy9vXQnYy3FEDT/Rvn8/2eVVyfJHv/lCEho5Fjsvw1uosP474+NTdAhCc98lDF
FV+kt/AzR+Za+L84T/YuSnItVYWEDSKjK6YHIE3NdquIiV2pwq1elUjW+kCxgzy4x1BZuu/LUNj3
8fK/739eqc7ez1yqdW2qqtgXjH2MkUND/LStKOds2Ss4pfIizoqgH+T8MR0fs54zd70WhC/PkQlI
itZmhHTddJgaySL1XYtFixZEicAE0rPvspC62/qsPMeuT4xJYwKzRKBoltCv3cyj9AX1x+GgOZMt
v7YeHix3vMT696fYtUDGucRzY2g6Qd7Uo5s97hJ1sSbNalHm3daM96UYf9LoMWmSMk18efbq4Psi
c1zI6k3W8PAiMh6zIosKHFQ9mBjn0DwAt+neKOJvUkT2S8/bgFxRQ5FUzQCRpSoimonXvhjDd2Fc
yNV0wH6ZJQiSFYWH7YOi7oDJ+xTJIArRVIJqG4uDEehBqmrpEPmJN4DXqjn83Lb635e/9UsxbK0y
a+M0qCQdiGHhsdPuhZiLUbaSaF1JYBJYQCu2UaENuZ9+R74jzxZFCYgcw1PO8203OslZQq6V3rY3
LacNJNP8dOMMFSZ/xWqUpilCbx5oRUixjI8q3uF2DGIEiyKzNG4LaJHY0m5H9IaGH8Nh/GHTtQ+p
AIkKDUVJk9FJuTYVrB9KXW4KqY8lXatbPs+KaofBt7ICRuJLrX+JeKgfazFbuZTIOA910tDIWerQ
a3JBSuyxT013LhOZXmk1OefdaREbt++eh0LLD5mWl8dRNIsIr4qAN4m45snAFGoaRJRNScYQ57X6
TSMZuK5DBjueblWror2VQ3wKdvMrxQePd7ypihUPcCWQ0X4oprrNjAT532D1pV0VjSUAfW/7dq7d
/0utGHdZYz9xmeIs9ZvpnEnP6Alv//+1TOhKC8ZPhnFVptjpFrAQY77OuiMd4/vipXw178vACjAg
gsGUu8zmZgxrV+ZSMSYDI4VuGNVUZD5lzZGOqSu42IM7IYM+4E3ylaMlTxqTd4lLuUSgQIx9su88
8Tl0U1v+MjsNtCtskyeNmhrrDi51YzKwVo0GrPpX5oE+E4TXcY+e147cLraMl0nmAzd7Wz2OkbDZ
V0H0Th81I/aXKL3JC2DD90v/ZVvG6mW/UIrNrfpMbAdVUkO/2xmgGqr3zc3yMGHlTUM7BFOLfyMO
qYCErqxh4jV5fZ3rRm+iepmofUjoP9OCn3L+OUMYOlxw1NUTvJDGfDFwH7aCYgQGepNYp7bbEL0m
wxFv8RbYyS/Vt8Lm4XGvRSvyLpH9Zrm0JMlodigLkJ0QPFXj17B+NTXbNCOXc5Qrjko3NaDvyDhM
OrB4fZQtoPyjJkFWDLyw7+mhPqkAREws+Wv5RbMMS8EDixQYktwWy5PKhOMWvW40l/TcK5vdoJ2M
YKfx9rdXsuUrxeitv3ioYugLpCjZQA6pET6FBrnp07y3F1m2BdK7WLzAPi/JOMF+xVSuhDJxRgW0
pCGLU+6H2uuMARMh+LB9cDwB9O8XWjVp2CYyCAX8REMdI0rvZr263xaxVju5UoIJK5FozkWaajGK
UqI/fqclKcHWbZSF5B1tM/7N8/5KIBNmqjEW5aQMk/9cZ+lgntHJ/YHeZDrS2z+qxwSXaDHiMBKy
yBu+1BmqNMUu31cHkHv/pFsWPB5K7cptvlKP9VZmN0YtNuP9NkydVPRbfdr1MmAuGsUCOhVHPZ6F
MN5qaDppXDI19oOJlva6HsvkFElDsMsvYuu3x2Ef7mROgZ0jlH2JiHI99ekYFj6Fb53+j7Qr25Eb
R4JfJED38aqjSlJV34ftfhHcnrHu+9bXb7C9O1axiSLG+7C7wBroLIrJZDIzMiLuPClJOckOg9fC
2H9Gml1pkmac4rmI/Pi1/N7eKr4628JmAyK3hQhUEOucB1stbS7jIO9A0ARLpbLJRoexh2CFMBYk
hMGpQQ5E+7VPbRET8rOvBNd3kfc9qTjSSpYlYZC8CgHknGYARDi4O9aFffExyQ/YxZHNlJu0Bt1K
WAObdiTDBoJTnBaU1IjAPW9AnXMCaCEGs43zPC5Sy48i4BaVEIjFOJ/gnjeRwimScG4Wg4olidTg
Rb5Ypm9WR8N6HtWzyJtNJH+CyuAuvh0VQKQmnUapV0wffKu3Q1W9mZgkBfwVSod/0Ei6MEWFDqWv
57SYpjxU9RiTKVH6oBTWKTZKDAeaM8fpmJ8OnQiReJds0FmHIhtRrEvyAE6GYIyf+vouWY/X/Zph
AqOcmPdSTNGUQKB56XaiWUirVOPTldFghWVrjug864uLt/vsXjfF8DmMcUqmCV5sCcxNlIdXlTEn
dSQBSSY8ldptln/JjQe5OFgLZ02sx6UpIk8CchRUz1BOvVyUEtVjBsmDIhwbRw1Vr3YGCZgg7SZ9
bm4zv8HoOXfcl/xNygfxBQ0oYsiijlkT6o5WREtcy6bPQNjfnNXVbjEhi57mcfDyZ+0nUCZHXo2G
gUoGM8jOJLV3apz0lp6lRUjgC6QoHoeEw4hAPnluz3p4mqKlKhrqW6qIVPjyk7aW0lYCtN8C1IqL
IDo2yPC1RwE8BgpmgCUPyzsJgOkdeXogjLNtapKCapelYxCTxrgs06YsaI5ZvpGYNghRhW2wS9BD
b7z2PuskaNg48AWCoMGiFd8WMd2UrBiycIuPglq4+pdW4l6ZjJctuvsSih6AEZiKQn3GqiZc1xa8
RD6m31O/PZquCba8V9I4qY7qxnuXsc7c3h75992tMjbJPC1tlIXFOXtGN9qrbyES5qYv6zflKKLY
glEWoOMmHh0682Pu1kmFyWQB+Zuu6FkIgJdyGsqocua4mN+7EqJN18MK8xgAMYGKKHjK0XumTntf
Z0JjKiZhlZm94Z5Mr+WBfIid4YZH5cVclmlJiCkmAhg9SKaJgGTEi4hXdXOTT2653qrceRHy0qID
CQIIZrRFGSgCmjl32NYqS80sDjttdozuWQE/pe7N5os+f5MBbxnvl+VFb3kxk2Sh18xSnjktddT0
apqHeIZVASiHMHMIcRr8d+OrT9Lt6CZ+9RC7xvN84vXZWLFzv2TKS7WmGWZ9EzPoKAkepDEe5rl4
ue4lrIOwN0E5pGnWQlTKFt638k2eax54qhozcyGdZPUT79Sx1gOaakAOgY9HqZ566aYKmr9rUSah
NdrKehiQnkZuHIyqN2AKIABW89gJtv4HS0SJgqDmdEP5dJUruRELJl6jYV21wtOURGOwFc3qL0V2
Pw+Y9m5RV+C4DeNAWBiaxgAArnXMrFI7J0nKLC3Wloda9pI0IIT4PvGkGxiOeWGC2jk97pus6xVM
GkDg59doqnrgj6Yy9gxmLBPToaBSRTC5jJSy2amEaUgI8D7D8bcF5d8TPaDevbNAnzAr02dLELMQ
Q8VNIPcCCJHbBROwZv183dkZA2+ox8IYUkYkauC8v1xMLg/TOKZjjnEQoO/c+m+ptKdTZtpxa5vP
C/gpIUnxlsngYrb12/QPQGwX5smW7m6dvqqryRjVJEyRHWwjnoBTjCe93PHwVqwn6N4SnSFbaOfl
3doXiP2YxXJ7J3+rwXIKvSngZdpDetd/4cFKWC81lDg1WcUlDn0mWppJQno0J0UCBTK/O5PSqunG
5188KDHo4K5vJcMtcd9oQC+CUEFUVWont8VSoqXEeyOqX9fxIZnc63+f6Sp7A9RebcJYltMMtJ8W
I8Qbf0ftS1M3TgPS1qYPFOl7M6RO1IQGaiP1+jj2R6vtXEw0Oqt10jannf+6/osYIWW/Ypq6MDdV
oRRNTQjmMrab4mHFIFqMA3ndCjOhtVRdNaDYAkEI2kyt1qtp1FYGCnRkz9IBdC9u6wDp9Sj+hfsO
uPDlZf7CU2lmbqehIJVVNV3+lKsgz0WW3TRZIOW1rRnPcvPvX9sW0mWkXgqSdKDPL4+eKG5VFI2R
6Ivrnak+W1NpjxUHR0x8jkoViJocMmXccfh81PUm1+tcyeKYhVGaJXa8pe5SQIvPqt4FvXiD2txZ
XJc/qI+gKk4CswScE8Lo5cJUXGBRnTfQ67pbgJzGoMfd5OdB9ZiDD5GX57HiigUUo4jdME0JoO1L
a2tdrfoyIRsi/QzL374O7nCej+Wx8pUG0CoCGPuTu9QQNRNz+qaC806vMFsKWUeLMhyzpzx5ioDH
6wT/utsz/A9pyW8b1GnH+2eTxKHJwrT8W6xe4pQXTsje077x2wBG5C4/nLIKRpq0WER17l+h3RhW
Pp6HjgySKH4P/fpqQIJ+aSxLhXwWohjBUVZtcdYdjUfGwbNAuXrUNpo6N4j1Tfmw5JaTgaX++o6w
0htDtGRc0h+yNPQa9Nw0OhwfNMKhR3MiFFfkNa0F182wSqbY+d92qJXEnaILy4Cat3rTESaVO8HR
vP6HdvyVTHFHpslGf3IEIFQsoApQ9Pmo0exyANxmbavWClmXchhxcuJAOGaA6XHLIEyXky1oYJGE
G7DrSy9IFAyfCZtcBGPYjI4eojQRQFs5Qf+WZNpcYhimT+zsUTnvIgOd0ywD6ljHqQ+rYDsnTn+T
HAxnqO9JuTbxIo+ze+RvfvqaO5tUbFiMZqu7ss3xNVN/rR0lcza8csne4RXvdrDZ+/Jx+MaTo2G6
584wFTC6RpU6C3OgYWEunigar0Mv/oDy+KOxIAuo45O1al7R8QaPGEmABeTZ//aUZjPp2npWu0pM
g6H81jZnSbnZFA4kjH0ikMrDSQ2ImNEwoLRQ40GYxyJc7nooepaekTnit8of3fUMTc+GK+1DNunT
Ju4MUj0EvSoGQ50U0e/i06LcYlCF4OkiKLKu9xuv9MP8gjtjxIt350+Js3gWRD0K4qhxeujCD/Hz
KEmc9JScrU9LMjHzKcuQAkZF5NJKNqRiMggyvDLRbUWagqa+V5Zv1aBxwiTz0O0MUQcgK3No8AwI
kyKywki1R5H3aGFVjZHQm5qlSxCZEumI1QvWNPX5BGAlEM1tiFvFRTn1ZnTVA9z/aN7yZEJYQDSM
AUIzEEVjjBvQrf68FypNHzL5g45sC0SIWsWeer+9TxjjiO/Juc4epmN6IMPICxh2eIUXVhZ88Quo
20caZ+hbjZjsnJ3tUN8ikL21x+SgA4Xmbg6mHUzoRIxfeFGF5Zz7hVOXUWHNSyYZkxmUmvC2JhAM
AVL3MYuWH5y4yfJPE/0lfFuUYVB6pfyzBnLcKoUs/N94cOpF9+nf2XtxSs+E7r+6aRuv+7OnvmwR
qhBsL03GuURl04BHJApWeBGUHxe1cWo95dwKrDOxLyhQhw8K8amZTlISQjPTjddWRKd1juzrn5C5
VbuqBX3w4tGqzEkVgrpE1h39pWgH8w+IpS5LI9Qt04Bbeo42lK6g7QJ6aRu04Af9rzUG00HiZ2Fy
w+Ov4KyKfiYpkzhvjdRb/mp+RVcDjQUPkyKcmMV0vt+fju6PS3OLbD5esqAajtrkxELhTfNdN/IU
hVkVCSApFVlXUIvDeaYulmUuNb2whhyw8O2AKsgxcav3EfMtYOUKpPvrDsGOWjtr1JkimjKmmGk5
YVEBo5Fb+rWNB+1hCzDJegRLla9+093enTEtBY0l2UHf173+G5ix2sREp6KBXF3X6Jq/MIKYs9tA
NzCHoOX4RorV21F70I5GWOChYbhcwWqmx+wskn/f3ad91uYQZcuykMz5Q0oK8ltiAIQKEXAUITf+
yrsdeAaptLYqoEVRTW0eLH3YRA+x+pgNb9c/I88EFUDSCiSqqF9bPgSI6uh1AFNdqnF7XsT76Bxh
v1dUBDGzLNLNGqNtmp0lLoH3JMBVq5I9eOpBPaUH7q3Gs0iFE7UXynnYFmB96w9kcf8SkTbbBqnI
wanehD+ZTETi8D931OlXr0AgnTmApKE06V/WRE9cK8ECGwxZH65vGTOm7CxRF7ZSojElFIgppWYb
mh8Xha2oYZW9Xjdz3TNAGnvp7VOVN0akYMyg6SW73iIn70d/XqX/czVU4KrlVR2T2bKCpAKLzwZe
y3k5S7F+6PQ/4IEgyd3vPaLCltyC7nFL8YQyX+QHFbLoRNAjCqDKg9aM1Nn5eXPMA1rnPHAsb8uo
yFEm9ZTVVS37OaQZyhYK116DwrHKqcrxzJB/3wUordQx8JiraC9oP0TzrMwCcP33g8h5NrEehKaG
uIt03wTLL+UZmpxgBl7BLJ56nILizvAIHRJSEO+6AzJfZ8A2EGlrUcJgI1VIUpdVkHU0rMLp6wT1
qRYAL6Sk4J0QkRXzS0msLjKem4YuY2kaYh4VpaZC7XGzblkoqaPuSEL9mrTN5i1yEiwx+BgWa3jU
p+Yx61XoHWnWZoOnaeUkW8y64/5XUJEL0gKyOpbom6tv6W1rrx60Ro9DOP6YECszLz5wB4/Jfn2K
zv+sW6NDV56ZKQjIa5BairHb5yBDieJTNarB2PW2MEENo1Umey2qB1FeHrMmWp24TxzObjOdd/cr
qLAGbb8qEsq8DMufuOoeZRD5FE+ls8S28FqiQO8lfvGAZtXMA+Ozc6edZcqfa72fFjVTwKFyM51B
whGiT+tGNkiS3Io7UMpcpmmgcK6iLoYpMeqMDhkoGcF7E8z1tNiJLAHjmvQpCCuGn0QkmvdZmZu7
s0c59YZKbGvJWhG0HkEIVW7+Fp0HT3IyP7/j0QUxH5OkEayBIQMVepGKsFFpRXqR10lQfS0CyyZ6
m9nBxLiRnZ7JDkKP8tD7yjPHd1i3/d4sFV9N0KZPqmkhM3OqxP0AR3v9IU3t7DuIPfF2NjgWWbu4
N0hFWmCH4wYRJAkw66Md8rkdg8g0N7uoxfk9K2Jex5FpD6TaBqKgis4O5TWFlM1TRrQqqg3o8i/K
Mrhbcztu1YHzJVm3vrUzRLmLOI+VVGlVDxXd5TC5s+WQgoTuzj+GFYPW5qF8Gk+8sQDWhYJ2EgBX
0LuUMDV5eSaa3ooqYcvSMEvBRrN2+c1sps+lhcdflh7reLbrDC3sOeZ1lJir3RmmPiumdHGViWmF
Hs/kmuA3QgPw2JyM2NY89Wt76E07cjbO64mcATrc7ldLfeJtjIRmVJo47AfcHpmSqHZvfru+j0x/
MUXgh6D2g2YZZSO1qiodjAVX57wMr+YEnEuTo5876iC93MqFc1UzzVkomIlwUHQ2qQhKwkEhTnIe
NgLm6vDk3DqnXk6qzhnlYDz6AFVVMFZLgA2YHKQ8xVxklPqnKAqGQ3NOH4FsuIPW6F19bgkjox9z
03pGEgKLaHSaGLQF2wGdhGxzum1ClpA24OxJILwWnPSogTuMyL9bLg+0z+AqI2BctG5BVywZMs3l
MEtlDQFVkMlNh0q2FzeuQb2YQWOoAhJ8Ebz1TAigF/CAcN9Mn0/DpWnq405iN1rJukR+gV6n3tkS
wBTlUX1OZRv3BeEM5D3ieRap87fVuJn0CRkecFvePH0DpsDWtofrZ4FnhDoLkWWBY2DJl6AfGzdf
aruo6vc5szhHjm0GFHZQEkIEpXGdbW7OgjooeWjIjia9m+lZASPO9aUwkkOyRb+NUB9Mw8Eq0hVV
stbDHAkAsBIQC5Vob7cx3i51AF2St/igcJbGyJAuzVKfMKuATm+UjWBswPF8D84PX7Ulp/CHm5j7
dmd9SNxyCjDi6CoYtJB7DWyeoNXgNcrVgwitH0t6lhG6OF/yc14EJLoJlkoyYgcAA7UkhCtdH6QV
4I9g9kQk2dojRuqCPgANzC1v3pwZt/bWyA24e5kNSSxqgpxMUCoWQ+GOlNlTL4YQmjN53WP7rPrc
bu/nmHyxQHp+P05jEA0XwP3ileZ+KPduvuDgVfjQBhUKZBkqc6nLNfs5Fbs0S6XxRV+lWWZ2JF4S
5nrCAWq6ld+7pBUr3PNKZIxH26U96urJ+1QYrBH2BulvqfmitMG8fJuB+o/aG2EJdbxoFK8wLJ7/
8NZJ/n23o3rb9nMr4JnWfIWMBDrO0im5G791HsFxg9yVxyvBPIMSHtsWYKUgh6OPxYQ0ftClDxz3
L35c+YONV7bLA/+VwryG/jt+qsEoLZjZy3gKS8Sa/pIWmEb61ZhqvnR+fxjd7DHxZZ+HfiHB6zIx
MsW9TerxkCeaFVsqKZbHBWhadTuadbcAsrQuxlPT8xrMzKsdj2mdULoDK6tRrtom8lKVYDf3s84d
MdTe2+MNFGbDpnXAtAXqtH/fDSAL/G2Q9lVjmOtVafJQqP22+anLt3Va2vr6fj22Mb8jhjQIRbaI
qR7KzGTpw6ylJY7gdlNCfhRKwE4ji14kuYby5bqtz8ksloSXDiH9VRWDxsyagiygb9eKgbI+Zctd
s3AeWiQMf/KJ3d+nchKrnNPRiGpIbcjgtmsnL66g6S7cG6LpLN17KvHQlsxQvV8RdcXiCd41m7Cu
6Csoo6MdJJ9QhS0/IcbliSgJzCeuyc9AmcuPSN1Fa19jpqiHo4OU4wbKiI6oVW6f9ndmLNlTszl9
1bnGtvqW2R+v7x/z+xL/R4orGyp9S5h5m6p1XuVhPhZ2L2v2kH7BDH+RF7ZmHfP+6bo55pnD0Boh
2Qc3wSeSaKMa6l5RS+jEol3U3EtoFIEWVApV3A6pm93EPK1OZiTDrAaezSLAlp/ETyWwC0dthRWm
aG2j/xCQwm+P6xfDDRtQyXad2vkz4QCGYqhzfbmsOxjMvEAtmiASlD5i+u6S6NNk6bsowXiW7kMD
zG6Uu7VQbQ3iNdcNsb/rzhJ1HUX5mOar1qVhGuHeNQ71Mb6Zq8N21O2EZGmu8u9ZA/FK2VmkorUx
90rcRsoaCPNBEb93/duQcpyTvSqwPRLeYbwh6ece9MsLRYFqbojBbBejKO7WOwOyNILNbaH3cRIf
Od+RlXwiYuIZS1ivNFrIHM2HDPKjmQjppmSyuwCdqoPhoXP7jBiAa0EBnIwH7WLFUPRscCAMvPks
jYo4RWdKWY1ZZpDx+vpo2tLCG0dhr+q3BSrAzIUYG7WM6Rq5utWq1iHs85b1N+fbER+jY/V+HVSS
O5aRqMeFIaDUGH8nTT6jtC0vDoyHzSvJnAEPh8c8Xr8/HA2eEWd56rQ0GQIhSc7lkKMP0ajqobKU
+GR0s8SpPrDNoUoFhCHZKaofIbRLHMtpIgVKfii0c57eaoUfD5zuCvMCUkHojYFHCzNr9JxlDOab
UVbXAoCV6Kg7aQhRAq+CbuzqguPwLTvykBDMY6ZCFZRgqw0QblNHWUiLdEpbWOyAgpdcqFxBBoHk
eSDm9C1X4K2Q9SFRlFKBuxN10F9RjgK6q3ZOjbUihywQ7lqwjoI9UvwWnyfwngJFBtqvJBSepb84
HkoyH9pDd4ZVagcnYxWGuZkEPPr67/0jkfMSnyodpX7xZLm8wWqGlhiZQZYA9sfoNuo51LGr5S2W
IeTxizIJWpNufhM9T06RQLrHNh718+L0Z/WQ2KI9DrYM/i27A1Vn5Cy8YUzmFmvk8YARb4UA9/Fl
djdRspSYv5+qBE41Q/Yy9+KwxBavHxp/sSvz4ihriwmAXcXCJUWWSUTa2Sv0dIsFq8U9fyaiDPVD
fkpD052c6ecM1vj6IJ7GE+8xyApze6PkR+2M6lorae3agkUkKgCECmPzpUj9P/ChvREqWg9LLerN
ZI5BvNrmkQiViN82gATboDygOcc7K6ygujdH+VCs97MuFzJmQb/mr0ZqK35+XCXbbF3dXrzKm09x
7V5fIu8zUr5iGmNpVXkRh2pWZuAB0n521tYd66IreQV4zuro9LNQUPuvc4ijisftqwnAJQqc31QC
0/CaB746PMcrFerFV0/AYIp9LwQg567126H+MbUHmTeowvl+n1DFNQQgTSA7g1Q5KcCfF8dc5nkh
cyU4WCCjR1EaseXS1dPBEqoNcTuMfzZkemlo7Kmys4Pu1mfFsV4nwK6g08OnwWJeT5i++ccydVkk
Q9sq4IUcIU04AjPdHyGFlg6uapNzDdL902zY2vN1j2Qm8XujVDiRhqEduxX0R13cYhjagMxtPvSr
s6GGCArgBbVPK0HPZqteFqubnVRIxuPaCJZrxdV0LyrVd3ha63SyoDqR3A6OWYI4hvMrifvQ18v+
V1LxR6tUMZbnqAw2/d1cVLvd/Kn6qmh/iyqUP37MMySrCGXINHrXLZMgcM0wFZOUzaim1GirICok
XbFRiM4X1+rFNTk2ioFirdGohj3pSInivKhajnmWw6OOaskYBtMR8alrVRukru0kQGyb+WmBFCgY
ykdeUCJLoJeo48eDdB732Kd5VnCHW2U5KkIQK6B9TsNS/lJPB5D6O/L2fv1rMr1tb4sKgEO3TE3S
A/A6HKynbYSANcFgZB1eAAvRn0ceJuI/1ZEHxWAv8qN/IKPL+9Fe311g7bguytwSztWpdqNqcFvM
TAniAZWVSPiDKK9jw5B+fdiifMZqljQCL9Ua5D2IatWjmkBOLOMcXFaY2huhbi+A/vSyT6GgnEEU
MZohVfZ9bh9qiZdusO6RvR1qx7JYTLVlXOMAcD+CFRpvzMxWgGTBZIx8xsXsch2SMTZrQhfnnw/4
wT2/26ysy/JUa2UD+lpySAaPW9S6tdsUukyG3XmzK7vdUQhGX4LoFG+2g/NhaX2VRq6A6jC7ImzL
zq1FTCyAD2KddRtDkofrx4FnSr68aqx+BHfT0I9BKsz3ebd93RZAONLhHG8b54VF7o7Ph/z3J6Vu
tabdWqlucaup1d/Z+CLLnEDFWwqxv9syMcZ0qhLPVTBE4Tq9dRLYRdunstLvr38ydkD8vQ7y7zs7
G0jl5CzTylAfhNTXy/KpzwxADCOBh81nRf69E5IV7ywpGSYn2jaTgmXMbnpVO+bVTw3pRppvdtb2
wbhunIyU+obAT4qYfUcZWyHvN5l+vImxKo4gLTb8cp4T3xy2J7XEJM4UJaqbVuXMMUeFRNoc/WRb
u3SoawlNgbQIZPVLmrul7GrS10TiGKKxS58sUclh326Yaq17jGu8iOEvjLKImRjIWX5XjgTJnnnZ
34ZiD7zHGeUtnwxTB8woi66IEih2J0ZgTD+T5lX8t1faJxvUyZIqPcM085yEytNQHEz0q1qHYPR1
yZYt1D/x5P4AVZpe8fX6WeBtIHXmkigZDblaknAZjnH1NAu+BtJDHVQoHPQrFTw+LZE6dFkEZF1k
gQhCnd5r9VFK/r6+ELoD918DliRhRhpIJbrXURdJBKU/I0XZQv8vqxjAQtvqtOfN47fD6NbmJ3vU
2a56KarFSAWr0WyGRdvaZXvf1WEHdUNLOI/wzG14X+qnmssExD7jv1dK5QYzaK82BQldkKQAoKrO
eMwXO73JnTQQHoANg2YKeo4vUsD5wlQ0+7RiKl3IxMXYFB0T/jjut/HjECxBgXKU4OiudCyD4lY/
oJDup1wgCskPdhfPJ8NU/pBnVTWVckLQAMqh9CZfOpLRGZ78m0zlKbQdOlNuyjHRWg0I9Pqnidpe
AYbHzo/Azjydf/GBVqceQF/N6V6sb+V9Db3Mf9tI/vUbJFnDS0WTDYXGEkJHGv93gcvpF2EKqDUe
BHS4wJzspk88hA/Tk3bGqB1V1WReu3VF5bkbbGt7b4pT1z5pPBkOZghFX1xWoGNEyOkur8EuUeTB
itFBU9KzJj4q2VcVxEsc7+QZoZwEaj6JtKxz5Dc/SLPse4KML3JTR78D0rR4JYCw2FU5LK505e7X
dqFwRy5byUJb4nJpVSxW4qIDgIbXjp9720m+jw492G3GIAlNb+RijJgBe2eQuirksZ86Sa4JAg39
D1f0Sr95qsPasaCQ6UnHyZPdCB1lzeXN8TM/8M4ydVVY8hJFBYCgYWeFMihn4peU91SlEVSfPif5
DbuECaSQoqHMYDFcQ2xiF7S3Ought3dzcqwH4SiEmHctjrzZMebdtFsZFco3bRz1VQQBcDN8LefQ
5MJueJ+Oititlejd1uHyG35UwXLWTtO7jFEuRx/BgtQ5BXiHTyAe4+VMzHUpOsEqEviuRflKDWBV
Df1bgdTvfgzn0u9VWyiJZtnkiIfalTsQG3MPIs8q5Sdym2bT2E4phqZJMRvQ4KN+b0IDh8Ts6sYI
eNBInkHKafJsrUpNSYlYYum3Wx7oOU+/nXkD7b4k5SGGukqxZrZLoINdpjVEO1oru0hHTMm19tgL
bis3Xs9DQDMXpgJSC/l2RQU05fI0jJWeYugF4bmvYtuY/1KGV07QJOHp082Kvw3hWMQukB5dWmi2
uOmHYl78EXwwhAYPXPbyh7ICturI1QljL+i3OWqnkr5dhtlCLzVBn38LFD+5M++7L60LMcSjMNvF
2x8FLdADoVtH9Ep06lZQq1ZtG2HMAjNDx1OuDsUi+Y2QuJwPyVzZbzt06pBtSaINywL61Qf9KNjg
8Lwb/MYjxXLNKUI+HpgZUnYGqfdQ3ABF3vaouCnaYI9qfa4y6yYf//o/10Xdb6u1JcYmxxG6xhua
j3UI2uvbxq8DySM8KrPP8xHi0588EgSvYMfSNF2hZ1RmEwNPM+GRiIQvSxUkW2Wb4/0qepyFMU/0
zg7lita6Rr2WQTirtErpNC5CLdjmEEFILp+X5T3uIbhmD6XZx8EmtN1Tos6TZnf6pIRRPxg/20XX
D1Hcm4ex0JXXuIHCnx1JEcLAgPq7nYOu25W6QuMFdWaSuvvhVFBAfys3JbTywRg7e7KH52KAmQiw
YOiA2BuByMlwmN8J9BdoTcqgYzOoq6tKZ6VXclRbyyR3N6EXDm2n/pWnbWpbWn1rAUzkFIUR9EMm
Odf3iOniO9NU2rjJWV5KELUJQFhWF7d9G2zGvysF/co3diao8CBMo54pGYbGJeUvDKs3mMlstx/X
l/GBPPjk0r+N0Fw5KMlA4DwfK3AKYxb+MAGdrUMYQuVCNNnZKBgtiAiyiGo/5RsRSqJbFSsVmJb0
4+pVh/YG5fhn5Sgj+wXEg4egYuVrIIoi5/Rj6oOmlynirZ7HWgKR9+rLoXHYfKl2G1B3pMHsaoWN
Urwdc2chGI5xYZVyjNKcdSvVTdSTW79YfmTmvTE+cDaNcTPChgXwOeiZwWtHxYemE8t+BFHmRxaD
t+CB3IwBYdIWT+Ytb+rooyJM+ciFOWrnCnWKu9gQCciDwEqyg3aqnmWIDJSOHDRQ7N2c8pt+pwAI
l3jJTSXYf7JeIAFE6LmDzPITczISeyMpFugVn6WD7G1+7sRBCY3i3I1dnloP47ZEkRL8hJghgL4a
ndh0gxVJ/YzLa1amr0YP/LuujpzowToMMAK2cPx9kKx+iL3v3hJTaxq91UkxXkrRMT1pp/qlO7Wu
Fpp+/rR+4Skxstf0jzm64bB0ubqoilIGsnhjGU9Rzam+0x0NEqsskGAhuAPKixIvFYnBv76NtToN
weBaPzArCuxbBEm6NwtashJpyb+1kFcqjvLtWnK8g3EpX5imDtzS672m68iwzR4K1uj/+YUmmI5e
i7Y8oJfD8UXGFXdhjorKJui1E2EwJt96SntbAfrIcvQn4wFyf8ilYpfHdsTcut9flsY5bPKS5pB0
B2Gc9gVTo5LiXl8Q7+9TuVq6tFU2DFMVJnGDN1/lrDySQp4FEs12vo55p341W1iQt/RpxQi4OtVf
ry+CVYHf74pCdm1nY9sKUyyywvKLs/Ck1bZ0Bvn4o5jZqgsuP3Ty3OlGuI9Km4vA5vgDLRcBDLQx
bglOsmZv0PtOPqZeCd2AcZRd+Qtv0oEGUdAnTaFi/6wOZTtqQx5ELz2BESmHGprN8/1qge/WxtyT
r99yK0lkiz7dADsnpG6ACSAetGtkcgOsECDCHYDyY3UiHFjpgVuRYH9SQLwhB4dXkU5tphgZpYUh
qwTtlCwg7ZTYw5T7GWQ2HtGj5hUaWaVVOM9ve8SBd84TZYTTW0FvD3WyxzmUDqlPRrum5xpZA2RY
XRATPckHzFvdTi2m3wm+iJetMFLZi99AbatRbKVkFgrw3lYomh5GNGxD3+w4q+wGiPoMBJ9LcP3Q
MDOV3bKpTTXMrtUqC595FPMXpZMVO04LyYvG9O3/M0RdDtKwaqY0IleOgApt3meMzXBV/Xg+Q90C
6lqDIjUB8kwBZRQUCEDFEPvpecbLY7lBx+HIe3uwejoXO0ZdBFVfNVsXwWuIgMpC4N7IhwzUrmQX
TVv/+idkx9B/XJR+wudrZGy9uKG93Q52NAKHLT9dt8B6CezXQxOOZYOerhvwz+HW+gYEoYUfUUxG
6u8WUN5FfqLAT16u2yQb/zms/F4VdTPgUSdWXWniuRi/LAVIUbTB0eXxTY4MfxQ077o1dujEDBXG
jcBMhbz58pxPrZB3RtlFkO6Nfbm1lxNAvPca+jU1wsr6nt3w9GeYR2xnkVrgnG2SiXwBQ7dN7UjZ
nYBpHGXiYfSZnxFzzijD4b2j0WWJqSorLYPmcmBZ5nnFTJVtla+mTvCDEiYMtci9/iGZq9rZI/++
i5dzU2amnAhwxi3Qs/tufil5QEgaSPXrmtvZoIKTFZkr9LHUMqgsWwzBr+6Dm+NGe5TBzlueVcuG
io8LNObGVcJgHwR4hyGCpQhTCdSmWdBxUJRJrYJi/RJLX8XlR7+9dUXrTO3opOnqNNt9kv38g29q
GFCFgWonOsTUerVSGmJtBpemUdWmI2s5ZhilRrfTTcs528eMJWD8Q86uqtAzp9YnC4kOPSYILAxy
am9V4kgprw5E/gR9sPEUQKPbxGsf2h6XHiICWmSpZhWH63FD70kC6/DBhMwBSU+Wmjv3zToAe3PU
wc5SpR7WDExginlsksc6Pel4ClTQuJd5098s39+boj5emWvpkkO2MBjlG00MJ5BLWZz9IVt97eNR
6U9SSEq1FGuEiR7DTi1vgcDSkqeQOecYYq8FXBiYL5dUzHxe7hL04eJWqSbTl7bbXJkxTnpocx6b
KTM1lyAS9z8r1D2pRfGsRmBhCUFjqj/kt/MrqL8Owm0KTVB9dJLW2bwC5FQ8EjBWRrWza1E+OFmr
lK4JWoJiJnl6hVqo8TKPQPVunqS6xdS4isr5oKyTBYwHWuM4xdDpIv++C4yCOUNboet0X9saL5IT
vx54q2JWDvY2qOCbdJbV6iqytsU46kfjAIyDJ3wHwjQ/rwfQmx15tQPmtbm3SIWmFFMvU4xp+XAq
HAvzA5hcqKEIDQ30aoXOPZn0iRzeGAjzEHyMgGhg2fj0BjASq6l0GSpIefk0pyHk/1zLetUMjuIF
2zs1iA9B7U/C/1DneWjBpiLNqfWhAQNoH7L/+a11Erc/JK9auD5V4erzJGSZfqLpGtibwVoEC5d+
Mk+DoJmjAbEG62lM75XteP0yoVlWP25PVD7/MUAFxGhprTgeoG2A99N7ck7JWOdN8y7Zz4lr3P6H
tOvarVtJtl9EgDm8Mm5yK1qSLfuFsGWbOWd+/V0tzxxRrb67ZzyD8zCAANfuZlV1xbUMMHmb9vcn
EAVEmN46/U2wepRO3SlIjfusMmQzFJubRXPVjROqMt394XSUg4ynehjQ0hCREt1kc2mvmuEY6+Nq
XbcVRxQzyj+ehTbpckCd3yL4YNH0e3yUTmYIqP7fQ7gGhc81NfLLP7j+w8ko414w+o82DaiTRcCu
e3pUeWSHNN9sJVg9DNnwJfJUkTLuPh5mdTNF8E4Cdo0src4nUPLmQLXE3CK4IJU7ZKGXtZMlUgGc
JiqFFqhDafKcpFqntN6QqtVt/LXt0gnjIeP3yzKY303FowbIJwVpBD38KVRyo+87drfJrskYEjrN
SbFLNDcIQYZSO5flMS1OlQyQmYHHD8iTlE6izQ58+7goIux2LZ7+m6CDLp+BBWmnDyhD1b/jByEQ
7cyVvra/LKy1jnxKT9aLd/wNlK4aS7ntfQduCTTMQzMyZkTOpFjTBPJXgCF27uwp6BBsj9kLmf/5
H2+A0l1w+myZtaPLTPJh2UnRJ2hBBFi72pfUz5z8ZsL0X+ZaIZnCw3CHyxvuIAJo4zken1LlYl2b
barQne0Vz7LuDOG08rZlmCIAjAbiJ9mUoVnvHffWaLVh9RoAq9MnqUeVzwzzlYvIzZNC6dIszhV6
SALyuRPAMsl7m0Ob5DC5sgxnQ30BlTFn/3n5+/GEUsqjlpkwDNIGrd2/JRjeLIbHcb2/LOO1rfHh
Ex3uj/yIQ4BU1AiP4j3/gwZl+KVfBFJQ32I8jOzIk0jCWOzc0WwAsnGzBJbfQUTxz8ej9AMb2H05
dcBQyeIvSvMlW3zO6XhXSN6tw+lKuLoZJSiMEYNssHYbpKsonXzpAfmWADJpEW2ttZMvHKm8Y1FR
/Jpvm17lknDSryePgI7E7greLjCQPHVgi1xOW2In/y3m6muEgewRvXfMppEBoPdnHc1KbXtA3IU1
xmrvUxlAPxhDva2/LF97bDulTiFjGRs4UdzPyAzZwGWHxi7AFvAfrURZkfbGOGVh7/7BJc1vsyfx
63abf67CzSVHbnKn5CYyrMf5KJfSn7ZPcnAtgdZLRdG98prr+Vw45sPu6H4LZAcuDS7zw2oILrBl
RTCMKTegqZ0olhKiRFG6z6zf1sKzRuaBDgIokx+ndYtLHXxe8r1+T+rsgieHWFLD5hPBMOLV2Xnn
ob5bZhrSNpoIbpbhhyzYxcaxBObzdzgO9X1iw2gLAOflkZJ87/cHfYtKKbIKr5cMe1ESe+4X77Lt
sQJRfJp/vhBl8MkmiZhoQJg9N2uE0C0opupzHOvBGm9R3nBiGvL7PzjPgzTK0LsEZCEDRuujQp5t
7HyU3SOGfu1F587xMh0ZKd0AkhPbujSqQ6+jWm/mlXBSr3dfdgxQcAESzdlv9mjH4ngZ5U+8OUlm
XqseZFLa0bc1akZxIZxmH0CBCNhAEX6z3xMkCfGUX4vcQ7I/3tshKXUBec3cDuimRWVIwI3FCOUi
JLb6lXC9YoweGF524QouL05ijqUcD0opjWpUSl7JJRBPXxLTaUPVS+7lFrm0IxQIT1fEaOl98SP7
cllXuXIp9QGrYm1UepwD8sQGAuR4BYI9z/i03LWbnX5vERe3GKrktUnYRv92y1T1R1l1c91jM42S
6pcQP9e87j9r1QVZxD8C6Fwa42ytpbZTFQnqLxHLbE3qLGmgZDc94IyGU52Egxw028vl2+QcS5fe
P39zItSxaEB5OvF6w2J223N6Zswq9PFc1AM7yaUh1Rlg9IwZOB/qrZQOzjQBgnSZbH2+T2J/3JDI
8xIZtpogSDKBUwM+UXqSA5DJXbyYiwk7VPzBqW+bp/ncnoE3AuzH1hHulNzm1UOYnu0gk1LNtpi2
IiaIiKp0Pwi/cvmx3QK951Wlme8dCJoxbY4RTuRq7z/atnar2OdbFprfMMBPVrNTV3e1wp7c4q6N
wPbHAalg+tGDQOqBBQXLsgxqBSbl+UuaeVoz2onBG71hnwo1MtSSsOpBdw7iSpeGJDZjAITCrPsQ
NQM3bhFQA7P5anjkryKxc2vzTSLlwdJhyac+r8qwqORPmbLreFqHG0L0se7to1S1bipZp6VeUntK
9aAXy9vanHiWz2zbY0Trn4NTWqPFutYbeZIg3CY7UKUvf51APzbb+70ZNg0WbCwHdHxu5ao/+l/W
Vwu83I8rr4DIu37KwQnKtkhDja0Q60H9LXtZRDC/SpQOJS/34pvWvex42Cr1z6HpRrBhYamna/Qi
LOtbY0ydvrkxRS6TBHEuH0KNt6ulO6XmXGybCSySSLudscYzBONJ+Uae4j6wXINjJcwC8+FDfthT
EqUdEBRFifkLwsNdu92T/rX1yhuCCoIedB7wZvyYoeLhfJQnyDp07nMDGfY0VpgS87Gc6TTT5FZW
aRfZ13m/3WvOKZkvxkEk5QusZFaGXkNBu0oWp0Kz2xSeLqsG23WjdQhYevTeTJ2yyy5LyrnD7ue/
KjCDMxcOKb0YwYztfifDsOQS8XwcO3A7SKXMsNOyvtUGCwMqqPsQMIPSBwBzAE5dX/EK8vUuH5Nl
AQBTB8gFkKXBUUld5EJ4X0oFW8GSFcICwEp/K1k//0YGStQAtoQUune0DYYoSC303xoDtarduvS6
lWdlrFdPw2bLv4VQMQRiGrEetxGcO4OrCM968n1fIkvixH3s63qTQsUR69ZlTTfIQrgDIEz60Vbn
RSmd/+26KHNaJC3Wqr62TmZz7tfB1obPs8aZhmeZ7PG2qM8ut2jiyJpBGq/t9zZuAin7ZZXQAjWz
DaO8tgbrFkTC3d8cDSgnhIhRA+sK9ZFaqe7KMUFVU5nP6upoy4uSPFy+PaYeHERQX0gdhmroNAV0
5EI0deAMb/29dYyS93Qw/ax2EER9pq5KpS3TKwWryu2jdprPhpdcxQ/DFbDA0MITg+3T/3Yy6psZ
gin0BUCAT0kdTKsXW7+04qXVOZ+ImQIcz0VM4FB3y9ZJHRJVWMKitO7TErsypuVZzeCq8X6vVePn
pTRtU3rCiIxjFpJ9+ZDkEPRbeZRO5ZF6WVrllJZ5WGovg3wj/7c8PK+ltqMAyq2rWRt3/W5lkXAy
se8NZCh78LVAewXp4ubhRNsuHYdy54msJqDPGtNIvdaDP3w4YihcI4wChSwv8Gca9UEjqeCpFoH8
qcdzgRycTImMoHsn6T6vIcmxMDpHTDDu0sstCKLi9q7XohjL1+Kdbtz/hSIA21PWdQyYfaQzRm1Q
GVdJCE3rzlp/yKZ/+d9nvu/aQQD1aabE2CxxxKtElgZUT8HSgH6nhv0rvGfl5/flU8V5PYhufdAG
sgQBUiagx9PTxpuUZn2eK1moTZGaNo5Q/VrV895gkDo+XT4e+fWXRFF2VIrSXI0aTleV4OIN5rYy
76bd0O+XRJ4tGztt8m2t96npSuXa8/w82zkeTkpdrrZMQ7INAtASSwcsZZ/Ez2SUG8zzQTZ4Kcig
Kr/gLZEx9fIgk1L/2VQw5qNBY9r1pitPCjhR1z3MTF4tgTj2C1dLN0PLYkCVslpIM5QYGiDJgB2h
XWvBjhxFcJXw8pdkekQAnRA6bJgDva4zGVpSpwWgKjZUxdE+XsSC43PZXwtdVkXVgB+vG5SymHIy
G1oBguTeJ/0xLGE0Uftj8KtQQRlLNOxhd7mdFvLWf7jGg1DKEVfdaorJsPehcis6qgN3EgpOEU6h
ep44xsCM2g6iKG0s4n3L67y3TjIGR5MFHHqrZaOze/lDMa37IIXSv0HXU31vEBsm1peminYZ1eQm
nKQrbu2a2bTBstq/Pxi9ZwhY0Cyx5BLNjMC6VdAVzgFl+9SfOjD99rYHQrs64JENcy7RpGI3NMPn
RRDA01xK4rm22rBKlIccOL68AIRpx4fDkTf1EIAk29bEY7mppxbrEdBHOI66cFYbEwedBXiUV3TL
L8A2bHnM9sxaDADOsROHMSJZoum6VDNJrNgYCfxMetf660kHmw/p36QwbF7azHTRGoJgFR0/EQQ7
788JDgezG6ysCCvDan1rAovQJBe5M8Vp58VDY9rVKMX23Ioixx6IJn4wvYNkyvSMbK3mXu1yMtAE
/zWfFsAP84GTmAZxEEOZnWHGTYszosXS/IoblF0D69vUP84TB3CKuS+nHQRRlmeCkS6TGlSNUiya
CLYGLuw4GgLB+xf/9fPu1J+qB+Url7OS6ZzfJNOGOJm7agzaQgCaNi9fqrNW8xZL2IHKQQZleIBd
M83CmopwfC5LQMEoV5ZfugTwRpEiwDhfYb34iddpYFr7QShlhKpRg/yp3vMQx7OxLHGNdqDb7ZN/
2WfyxFBJFLqyeLS7BnjDGAEx7Xz6qZucQJI5THTQDpPKm5I2rRdTzrNwf0huyFBWprkrVtmEexPF
/6sRQD6dawUmmC9acE8YVzhxP7qXD8qxBZNcxMGpGRL4HLMeiUA75p82rX22BjS9RckvlcbLrZQj
jmPhNHZ9XGVLtuQjXrzAjEgqQCy85w5J8U5FOZJ8NlVDIEQ6uTz4lqTYdflbjN0i/ZTPHCNnasoh
uqNExVK+LdaE5EYwTU+MLVczmpvdNDmu8f95Av7xyvQY9yg1DUbPdOmk30sY7/S7oD/t92NpC9H8
BMB6zmvHu0HKdcl7h3cAbb1Tln0BX6ud64E4GL6eXAG1nSOLoxR0HW7JFLCjgxkirOr9Wlvq28TS
/AxSHbnafsu64s8LoU4Vgsu6zyxqHizQojxYl02mtgCwC1uWyc0YKmcBq13KvRYoIIHnj0aww6M3
52VRzqtMFozrgj0EG/3CrRk19/IT2G/dwQWnQf3ZijA9dBrOCo+JRWZGLge5lDcDNVilxH1ahljr
REhL6BTMxRawtY22mOUBkInwDXgbSrnjkyw5hMJo9M1vAvAhSM2Ic+2cx8miHF8KJvfdqFCX127V
qPxZu6RBh/bZTXZHyh0WN6Jh2qgBaAETU6KEN/C9kzNVQBhL7ZRHu3U9Nd6oPs8Lxw0wO7naQQZl
MK2a56D6BTQzym53NUbelMCCHqHuG16+Ps5h6KddX+TJWsEVGFkbdmXX1a839G1WnWcczK/0diA6
rkY0uiDgq4myjlfKVRfELpZV8CQhMLxD7ITFew7QCzvfO4ik7GNaJd2cBQnUHqfZBXiIm94CzEP+
CRBSC0vIuQeQcrHxLt8n2yoNkLyB3Qobg6/Wc3gCy7Hq0dwX0ct0RkDlX+3hdt2mduzqj/lnIcXA
ovWr8PPrwrAvS2aapYHnB9kzyFXojb6ibfW13gpE9Wpu7+tdIWKctj035uNlOWyNeZND/n44oGBo
dTwLCAZ7BcB8t5sZKbyFFd5RyN8PIsp8rDcgfKEqFl+Z8r0mPHfxd7PmPIKsg5hoBlngXxMtS6X8
daEUvVQIKDkoRqAZuz0l3j43nK/C1IejFEoLs1Vos3Iw45Nmt1dd58jO9Klzil86JquF0sa63uiQ
gIwHF8K6w6NcyktXJoS2lo4GqfpTnm51/alsz0L867IyMB+9oxjK+8qtMuXWBPhG8zoGThiqpKEF
HHQryDEJxac4Y7kRrIXJwP0HVZFOtysnrRe03sK8dtP+rKWnZeE4DaZOAO4fLJ8Yi8A8y3vNm6ey
XxSlx4h2PHqpJJ+rcrLT5G92fAHfBhHgH9cAWfBejNEb2BjtCEyTniMUOQld5iBy4Oke87YMFGJx
YxjNodGMpGUWsiFdyOg0QS4cnPzncj2jfiL6YmzndurxnhOm1h0kUgczG6OsTWFLo2EVbAEFjVl9
Tve/TIZNLL7qIv6HoUPqQ3WlJGz1vAGJHqN/S7A+DnhR9hvp3sD8BobCz7pfgFGzfFY4PUXmnZqE
lMsCHPkHFB4hlubSWEb0RiXwthuPRfI3I0cg4vq3BBp4RxO2oig3SNC/7b7hF/eAvLKzcPawAIIS
DW/Elpl5m5YEfj3sEMuSSeUcWbUY4ljHZViGcUAK2PHX6j511Ufj5pXQwO5qwBlxAgLyj9LFGaAZ
Sag+SSABo1O3WdVVsGlgVK1FL7asb0o9kJcHYwsSXmWZKUlCwwigtnD1dD6wrXnWTJoGwLfyYbUI
f0uYD36pusv6g+MMidJ9OJQpSZAjaRYgy96bNciazHSZcSg1yFFYq4IdUZt5BtMkJ+hlmZlFnJQE
jhJSzH4vqO8t7NJrqRmO682OMeU4d1NzcAaT50HI6/T+RJIIfABMhlhAQPhA2AkTULVh75LIygbM
8CXJbZbuAzaMLVfclZtlbB2M9bulms3OInf+lku9M0gz55n5eF78DJibgbEK4BXQ0aOsD62ZiR24
/oyzOJdh1iiOKrdnU+aMZn1MHt8LIvdxiDyMeJOlpetrfEFSMyyCxScDTP/9PMp7MdTjnGw9SGj7
PomyUhm8TBWuUgmDeHLDM+6P7xkRhJlMvGVI2VQqj9CzeVbFbUuwdC7aYvd50WJb2TmXxggC3kmh
9d4a5sWc9yoN42/CLWnK1oOjrB5Y0QAWioKa5FQ8C2DEVe9lUtHbDs4wDGyWYFD2waj+uQK0XAEe
wckXrglfZx5hjjfgXSf3pJR+qOVW7AoKWQB8la2b+WoKhBvLG6Nmv1muRqS3FmcEjDGogHMijQAH
gEwQ1Cmf0ptrATRn+BTcblCB/03zSHOgdWqHl0ozlQXLiOgMYEnmAx/QpCWC2msSYCMNsNoYd+i8
xDuvPMMTQr02XaaoU5MWMfZtVGfO/URHcrbxQh+mHcNraaaObQQswry3Y1ncdSw2Sng1SSkZi5xK
kJ74dsz+OoCKxBa4iveTBv5bMkDg5MCUjXJDf8Hg6qmSAMpuoaOjdfdZ0vu92D4aAGzXtqm3LW4x
hsRTH/wzts0RCmNxVX7NgQ/+agfKYV+1mILuwUFRteLVuk5+UmzPglD40r7549xzQmQGzAo00kT3
CL7fkCH1/d0qQloJijUW0bqc1aC4ATowRgYt58s2oTJq7xuwQAEtgOift63JNj+wPEpYBJZEcHO9
F73HomblbYoC5ZUeDTZ+wilzmisrIFuiNXfkk6mrB3EfntlMLfaZhOkJtvAUc3SGvhOdVuAB6jHV
1UQNFLTRqoU3/f25lFgD1NWINR0zi23Sus0zNy4316iiYkZzDGgXvNU05tnQagd+E0FXpTXXWmdL
q0tAXYztdQZf3Rl2ykUZ4gmhjF3VUlEtJlUI1fxLs55UgMf0yW9O1PUxwIM+Hk5C5Rxtm4tiraLw
gagr3Et/dcfH1AGJQGfLd6MnObF56j+NARDpL0v+mAq8F0w9rm23yQB2kZJoWL4ZWWcPmX9ZANvU
3o5GP6yzKWZDVTZ5ZJ22qPu8uwS4dT/P5yxQH8do/E0mnwjFN6/Iy2g2krMBRIOUsFQgqb/XyA2s
ub2g5AQnuzqvACk0Tp0jeKCM/TICA5ww0OCRtVuuzTFaE6CiA6cG9kMNUpehPqc5Yy/VmGQrbBJw
X5Q7Bg2061UBAZ5mfm6U5jlvwUMx5Pd9OkTCCHyD1Hy6fO8scwSLiKohwMZLSNOdFY2sm1KaF5FM
lnIRxxN+lv9g+Z5cIu29j3KoSy7GKtGbBAAAxgPBgZROyPRcwl9NQHF5sQtLW4/CaB9jlH2N5Ysi
MlfrdhyzsxonPH3lySB/PzxHfaM3E1pYYDwrHYJEkXj54Gx3mQB2Zwk0vMupRdl1sC9/LqaZgCMU
xL94hg1AdL8XWwpdvM0zngUV6ziDZzwDn8pO/RbA1E2og6lB9kkHhreWR9z/h893EEtpqlRpZQOM
my1UekX8vcu7BgjxbovmNLUeRiH9cfmYLGd6PCXlbhZl0cZ0y9ER0H7EwkPSfrPUr/+TCLobkC+y
VdWbhNbGEJnjbTOcTInjNDmXRqdyBsa8ZCzgQOfLIVDGL0ufe6ZV2GnBEcTUxbevY1LGJSXtrgA2
BYNyinDdy8lVJi7h5evinYUyqabNqiSe8QAUva2up1GbnEa8KrGocVkO3coAxBt2CpDwo95kyjL+
z3sF39N+13M1zgLCp53/xMoQFrZABhZY91gZsrPa5o3OU8r2KhG5NlwwkGwkJN7vJTZJkghmV4KU
tAs31MbNxBZ5nQQ6nPsghMrh0m0qimaDEAywExRcP3YxY+jBV3h9UDo8wE9KIz6IozRi1g1h73sR
4KXV73r5NvDYfqhA5MO/T6mD1evYSTSWJFoty+n671UGCLsSFOmOFtc3o5ENHP2jhz4+SKT8rSKj
v7VifT0oG7syHfH3sDvdzRSsp+SXeLdgHbm3AaPtL409KGB/l12y0MPDMybad/CD//oVGoqwYOW1
UMx7ryudZK2WLuHcifWQ699UpDv5kNjLLNkDxjixzOtctgf2h3wTSHlCJV5GI54T0PLWP+Vfi8YF
7OYIoLEIx0XPMk2HgPQKs0GCjzFAvGXYjNrAXYvmBsGLEDiPJ+VM/nWLYMZBTwBYcB/KsNact61Y
aH6iNY1dV/FnwRBv8nWabC1WeGUFpn0jHDBlJPu6Sq/r63VSG7WVZ9Fokc3uFjwOcagDmV+/nTcs
lJMErnZ4MQhTU8AfjmIzBgLhyt5rSpbpctuVTRZ13Y9s/jRVpq/GwI6q7sFqYy8jx2+yD4lVb/Q/
MARPp4tCIeQdCNixP2fuDyDpdruijxK4ssvqyBNDvuwh6qlaDACmJXA409KRxt8xZq14dUmmCMym
gGMA4CngLXkvQpBrQTZLkKTIDZrK/UM+Yi5u4oHC0rH3Hx08iKECKSM31WHa+xRkfSv28kqXlJtK
gpvqJz6Pfprt/g/SKL+xDb2qZGIN+CCHbIyWbuKNZ8MhXCKNj/if01hhGvVBHOU1VEtsVItstWEo
yGlFUKvyhhg5Ej6ka8quCXmLNUMVk1Sa8dD03mVNY1+ZAlVG9wlUHnSkW6/FJmbZBJakBxmgsqHi
rmflenopPxP8iZZf8CQW+cG3HwRS3yhVjVnYRezMqd+K72SsEHNvTm6Cmfw1ouY4dqaaH6RRn6iQ
pV2tugLtQ0WyG5Sq08+7yPGzzI/0JuNDjJs0ai90uMKsr22lvWonzqtMFwX/WBHI1RQ01JBD0q8H
gKSLbiiAQKnugq0DHAdsZzE27THkIoHjXcZbHZ8N0I4Kp8vq8doa/PC1QLCmY5MXCTRNTKmpazsq
IkZeYsBLvIDCGJBqZW1jEASTtMvXwR3PM4AcJQ9Mb4gFuHA9NFjXn6MffgD1AcWs2WaryoHTd4Wh
/SvAWuEXDL8aTClvdyr6AbFdewKGAzCVHVw+PPP9fBNNG98+WnNfjXD2g7z5iQhmdlOw5ym9S/vy
fxRFxa3WJI57KZNAUgzW6luP2cJJvioVhWMOdGuWvk6Nei/XAVtogwrrE04gif6UndDCd01XuSYQ
UhJAdayQ1wRgmsfhGqkgtq+FPStkiFw2e9uBCVHx4JCJDlxQUjr02JRlX3azSqK0eyyNb5v1sCon
8LbaPeYGexGLTZyVFZ5A4nUO77Ns7vokZ1DK2Seojnq4+STB4IXBbOd8uDr6kVaEskp7aKByO7qa
X/tma293g2tEo7PZlqvwqnQ8laeea2WwulwdxiLYlMdUBDD3qNtGuTh6J3A0kacV1DPQj5ht7RMw
bwLoxTblh6Hg7JuxjwK0O43U2zHG9v4bWRn6DLIAtYtlBXgKuhaM0voUC+WPeLC+/I2neJNFWZU8
juPUJNAHBW+YYRPc72r3J+n7ZTHMx4xApv/rSJQlTSoqq0mfA45Y9TXZE9dnPf16WQQ7ATzIIN/t
oNpanQgxGhQoQXubp7jo0wNJdLvfHPJUp35yPWhO7CuBCWC9+l7GgpvfcG7z/1H7t3NS5lWayrqU
FbTwDz8qNtFPlveiv2I5tEH6dPnIXHGUlSmTquutaglheiW9kGMWT1NuS63ThLIL3OXWXu/+RiS4
KU2knJKCvdb3t2yYg4A/YYx89VegXJ4J1jNIKl0E4H8I4XhOmOmxDgIpw66bfdpVgosqRtlJOo8n
sHC5/CeTfZcHOZRZq/VgLdixI56RoE+upzp2lq8SplZABBGstTMqnFyJaecHieTkB4XN1gbxZJdl
US9MeMJA3pGNiWKL+XRdjipHGLmmDy/NmzA6EBuLtRUwU4HgNcdQYnsj63fb+ix3iqPEny/rCNPY
dVWSMTUIvD16/SZGl00C6nkSoSboKNliN/XtPtacA7ETtIMYytawiZV2SYM8UJo7t5lMe0vmSKrj
QFoktzBSXxzlL0JcnGI9A1a9fr12Aq86wjsqZQ094P+ttejSSKuq07pq9lJsV9LAbfayVcXQsDOo
oUtJBz+7qrdSo7ZA74iKz+3VhOXqzjHvkmsxzEKhByN5j7lZ6/FvPuSbVMprS2lpZSJuNBSU1O6N
qBZLOzMzznvKvsM3KZTfXkvAq0iosUZ69yILp01N7Xb2Lp+EZd3oYIHIDmU5FHLpzYiskVCY2BCP
jH5X2mY04P4EZ7T10vnDu8gr77Dq1KCSAfOVJZL0g84/qmRL803DNHBRBTWSU+QB53pz4xRIvSaJ
/EMl5K1YM0KTdzIpjxLHVhInEjYYVPG6iTNb4c44Mz7WUQKdWbTjuGJ/D95Yv46vawJbC8ww96Xd
nDUyX0gbVAh5FO6sJBKRA4a3UA2UMI1DaYiYypMxtroelr1LRtHIi9NvNqnh8kHkmXd4EEZu4OCV
C2nMUHHAGIs6f8/np6ngqDs9rUUSmXenoXxGJo9KUi95Hmi2eT8AUN3FTkR2r7Z2eqM/V1+nWzID
nwfcaySxHPUEvBNMvaT5UCh9rGJga7ufwOBEUMnEh8ndwQqX+DxoEt41Us9pPpqtmFukEK4+pvEX
teStBfFOQ+l6OaTrOGsg8iC4WfUdQBmCNRquiDULLq9exrbmN62gh6imKS/zWB9Q17wyHvSIVIhL
0d4/GUB2kd3+Ov5UcGJJxoONrwUuIwBEm0gCqK5TJRWtKPUt4hH0+o02N/1UUbZTmehfpWUc3Amw
R7znjB51+KObOmbsMOOKQQe6uQbgGsHUayULFkd7EYPxhczZJV4PR3lnOaW9+UPYY8stAiUcxy6Y
nuUgmvqegD/UarPB9+xL87TLrkjW2J44zwDjHQW/wD/nowegsX8y9VIsZ8G5+CyB83y77pzKAdYA
xsq1+/r7HJTXXORYtlBDJkBoqIC96tbBo9RrrU3tDo8yPy9ec2Ockds3DlqW9wWAiO96DGji7f4p
cGq8LLEYv0ZjF/kIUN0oc98SzCqXiIMitd6deA2GGX3S1k9z7/Klsj7cUQ5l6eBO08WhB7hGLl2t
IGgYB7vJvl6WwXy/wSgmkzlvtDA08iOOd5ilfTPusIY/Ow7t7Q4mEdUePcWJf7RP3Ykjj+W+MIwP
MiIRBNiYGX4vT0hS/IwEvlKApgyY3gUw33oSvk8v6gvI2EF8zQu2Xg2ads9HkdT3EvRYacERmgZy
MHyfgvlMhou6x/+ASpwUEC5Jor7YuMpyPmtygtbGn12Y6nqMtIjAmPG2e1hlO8DOvV0kZdZStrRy
XOwIg1B+vWqBZJB4ldO8FIan4nyE2D7+pPCqQazqr0Y6a1gMUHQsdFAhg6bUer1lqe4PuxKKmEmw
5tQrSjCJqIorm7FTWP31jI6shiJO0fVPVnuW5FO/VZ6VSE6rXhdaajedZGdyHYkpb12f5d2Pv4/S
5w67GW2Gunggqf1pls7F/KPWCy8Rc0/jBb/kij987sNdULq8qsWam/NSBa+8CmCoUYAS9h/g2vLO
RClwrazGnOVWicdjx6ix/Nk4zydSGxCx34d6BFBVMKHncJMjpjofzkeps9FYy2TJCDXEoAxfIdcc
dLTIIfsAq1ccz8C7TUqhN2wJj0az5IFyK6DK40zY/B5J6SXove4pe1K+WfdWb+fnMsG699+8khL2
adH2wogXGKre+yV16/JxqtGNT9ZvSr9iqOAuLu8vH5F5woMMct8HX2uJSwcCwhhlb1G1y7321V3z
2wJVaXPNTy1AAYv8uwGG98timS73IJYEfAexwAHs5EmeEiQvaxH26SYNLnKCjMtjStLWD/ZwEET+
fhC0qVm/VMOeBwN4fmRvcBIPcHbotCpY0BD4k9pM/TzIo3yRmst1mxgK5GG0R3e6ACsh9Wn0yMDq
1HJeY9YtYl8BxE0IGi3Qb74/nBovuzSlCYrHip9JpyT9fvkrsaKK479PGbkkZm0prQrCNH2zWzRG
9NjPMILF48AkRkt/pKMcyqhLc672ycS2jianv/cuze1YrJ/Srv+ZCQvALAxZsjGQPp8uH49VVcKb
/3Z/lHlX0j50xgzlzyWXpO2kvmkN9ghOHb9D55+L/8sKnw4C6ZB0x9Ckkjd4CTQ7AWrRnfUCenBg
V9S/xefyRnHmT/wclxlOYUYU9C86ShNYqHmvJbqxdXFvlKo/uvmMJB5rbN74w0IcvHYEocPlVcaZ
p7RETbFA9wFAAMoGQPyUFGaOYp1Zgk7HLJ5FuXaEsuAsZPDEkL8fTHtIB7AwzSiADNrDZIEX+XfJ
hQxjuQ9Qov1zFMrCynWtG4wJIhS9HeASwduzn5QbMVSn1+GQMuBNQzFNgaBrIJACHZtImdy6lmls
lKgTWyN0Xgn29aWVK1vS7T1ObGPjuH9myPaK5vEveZRyDH0PNABCbF6/rM/l4xLE4Xje7oAVgTzC
VrHDGd/w3jVW7KBglUbFjDmp8FA+WWtFfRaNNI0a+b6eziqaRI1xO8y/k/XlLyxcEbE0r4ggm1Pp
0H4z811Y2hV4IujJk0lzy5sjkkiAbcnllQFZCokvBuxPtExMjK6+V8gm3420lQGL2Zq5vXT7s4Bx
mLw2f1w+FOvJRmnslb0aO150rifoy6go6YAao34yrAAotHYGrL79tp8AtJh5q6Jx4iDWO3OUSCmJ
gV0PoamnDITxP4Xx5zy5l0/EvDiZTPriEQOvKH1xmiBvm4LxuGr9huUAv9n8uuMx+DIri8pBCuUv
lLo2ulqsGzjf2RUwHLKf+tcGUxvw4ACY+R1wbZFQAtcT3TPqxjR9rovVsEBRrejOUp/z/aHPv+pb
6yVCUK2fFeFqWX5fvkXWEIqG2RuCEQHsSIlW9iYTjVlf1DroMS0NUqXHBa2D3J1PrafeyeEKcPv0
lEf6qbj9qxz6KJvyW8pSZ61sdbjc28UD8PIZOB/O19lDldjjw2EwS3RHcdT9Lqu+FUqMtnm22fE3
Mqaau8KNCZmmhMc7PfO5fZlKerhdKljIyhRZ4rqDMTLHeHHahV1RnAuFy/BAono6GDocja4F6llv
NkVZNYEYjeGEui2aPkHhph5vcIgZ/gAUFhOphgmGAJq+ZsIcejNUiEbkQN7s6UY6CSiN5YSBrwGA
Nc89so3iII/6aHmsqdtYSTlOlp2KiFT2yUSKfOadjPmpCLyIjqFsNJsoQfFYgVNXQVw3Va6FxXw1
9aqWR+vHFEKA7tGlM/BiU0KUJp4SyeqySCq+NWrnAsbRVvOd4xqZVVoFe7YEsB+1FTrG72JtMS1o
epCVNsgI5N/CM1mDWE+Fg94/Wskoq2ygOvok263D24ZgPjUH4ZRVz0qnC2uCOQ41GMMhQKkY36vy
eZjjzCjkeEjqLvuhzUwhRYg6eHGw/R9p17UjOY4tv0iARPlX2cysLG+6ul+EtpT3/utvsBs7pWJp
k7N9gd0BBgPUSVLH8ZiIzKEzcNXQurOd+qbAguv6aHrS8a+KCVuxnElbPdG7yKroqWr11s2tAZxN
pj4/k1oBOpLUJW7Ulj8lO+3dfMhSH5XRxrE7SoX97T2jNxSmTQjoyLe4p76tpa0V9xjuqJWzqSeO
kX6v5OumfMBu7ND41gLcrliEDL2nwdhztIBCYoDWngcsp2DzAA6Dha5DNT3JLUiUZfULlUxXEJd2
04c3LeJfPQpW+eU+LeKw8Udv+jrezlj4M/H+sMPlvD6Xrij87h1MxWtHBfID2+Lh8olUjmq9N2Jk
7cq5lDy7uRqEwG77MmzU2jH2gGlXroIR6bSymhV2CcTzBK+qMkjBoZSc66vOI0HhLVeD8z9yh/zu
2KiI7VgTRUXoA0qT3UlGRzrsXRVSdjehqBE1XeO06V9lzXCeAKOBPkJDuER2iRdwlJgYNQLNdXOa
rzRw1zdHAuCkyBWBnu36GBurEQRL4NB87onVVE2jZx2EgRUn+PfQI7vPYHRIoOngumaU2u8PlUgZ
0cdhTE7RUhar26nReF3G4zQ5XS034TzXlXyqYkCuOOtEtW8kl6sHLafrvalPsPsulccDxo9FxJi7
YXhj+3yZr1ImuVYSzBiajccymehYxgFGB0yA9THuZ1oJYsqe6m4FcjW/es1oXkS48VJCr2+8T/NP
ZSaQwe+m/tbVrRDOPuI5ngiVJemoPI7BXDkoy7OxfXDRFI7xFB0szWej+7Fve0t42eHsla22orn3
ZQdAn1VLLem4LEt8tAAW+rgac/+pV4rmlsg1EczZiuRxmjUBcRET73geWbURRv1DMniz0p1W0Tqk
6Lux/74peCypEbVUkRib6XDQ16tEb59mWTh8za6HT0C318cZ5NrHJslVzOjUEr2SU9VpOxIkTRHI
Y+ZI6fg0T5mDiXfHGvNTrQ/XafugjJJ/+SPuFQm2v4JLPcxhmMx4RUQs04e5OqzNt3F9XS2gVwkE
iW6Vc3apOU9VxGbNFVm6TppfjbYewM0nsAeRjnCpRkeMsupQqz1lJaI7uQL7TV79JNnr5VvbO8zW
ybH/vlGRFBgzLTayUNG018Ow9qsTdekXMputKKjvaclWEqclowQw3CVGr6/1dM1PDnkwpR4AC9z4
kH/p7sR7/PtvPtuUAcgFDMQPNNqDEcutTEstqL3BJ67hAmZPAoFgfBNhHBU4KI0j2nTneRN/ezG8
pBEu8Ka2wYn1/j5bW01gD6gxymF5rkHTHdRB9kVxwPPnro50o4T0ic3UDGc0DkH7YwX/YrmEuUre
IDXFNNASB3IiGAze/4gRYyBTzHoK2YsMONfKBQNfhvT4N5orMmXRjuReMrqVx33aul6UebXkNEzP
rFACrKeHIcjuQGUscNS7MRnErYj+YF82bJOTlGvKUvYTKmZyWJ+Jj/LcQ6qgV8xaiIDm1V367bJ9
7IalrUTOrSx5oWLuBD7UdJpfKOnKp8XXvgKz2jfOo+VOHgYsW6jT4phHgWimKx8+4+awnKNpNCkC
uCJsU+rdEau1jIrFOsbfWt9sncVrUYmPRYNTe1YKNjYig8UV/+TX2WMAc89FhhZijwYHQ8KMg7xn
/MkNhqfYsiEVYf7vltmAzIcdMBPDkBDKaWsa02QmDcUrHyzRbnHPwOS643j9L7ptu5axkcVlMk1N
VzLoNUXViUFGVqGGEdkJPWiGwiRyBnuJ6vZgXEaTyIZO87hiB2P8E8YRqPunLBDpyZ4LZ+k9gp+O
bJhfeS0yPdIyNrmX0/61jscfs4HxiWZ2BOq4pxpY0gNis44hRZN/cjZS1aV1D5LN1QBOdAt1rDAe
JSP7jXwzVP3lSnSBu5nuViT3uYpRr5to1pFZrEAzdBa8Pz8Xhpw9dpauJo7UysBFm3XlDvnUepfO
hb34FAWjH8ua43tKEymDy7ewZ5PbJzDngKZJn3VTgzsomtYdJswJp4LAvysBXQEsJ6IFge3I9+aQ
jkoCaITcDNr8syUHIIoQfUh2a7xfAfwLpl/wD5PwlLB2MyTxUmPtMj+WT0NYhfRoh2xuSRyD93Rz
K4rp1Ca90O0lNdsVe6p6dU0K242xXTlp/uVvslsN2qoJZ2i06AvQ5aisjq0ErJbd3CgO2/9bbpUT
dYdbyRMtnjDfy98ho1wydExDmgj37w8Wd30RzRkeh00KFqJMASjsmnwvus+zMQV5QYOJDqIwy47x
USbQDU38D7v6THM2l0lIRotCyiuWWcD6ZnAVzqc/GId5KDogU7NLwrgcorYiKUtqtQrzfHTMFeuo
WA0B5H0nnHbaDQA6QA7+cy5O48lSmLqdtbApoJEBXwFMeG5i4zkLn3IQLh/u2Rdjn0AZBrEVNZ/3
tyg3KZGwXMMgK0zFie4Jg3sOMlf9Uv5qzjK2h0RuTCSR+25Na1YZcHcRbKoXI/4ex4JEYXeeDWtV
DCQbiRHWat4fqVESyWiBXhGwGdLVG0I7aK7RUkyeQWLvSqF1q4LsOZ7d3MUcAUqjAvvbVcyNfM7+
VDnt8qjEosta9Vg3SdKvil04o/5NMuSbouwfjaY6KW3/tVmS25rad1MimmzZU1d2fPSIUV9HK/z9
FWhlNS5yBAC9afzaG4MD1EWrv6KxAMF1159txHCf0lgw9mlV6ER3Xe/0tWdjtnwVjOaKZHCWl61a
O7Zqj737/ms8ghEB/TftcPmT7ank9ro4k2v6rs0IOjknC+OrZXvVixLJvdwHhVQ0NIFNh7kEToA+
a0qcLWyVOEFZQycpVswxQO4qyVw6s5FYbpuUWJpW18lTM4kKTGL/Dt/Ec1l7jEnrAuTT8YlS4qAa
L6ECMRXB31zimxAuBkS5ntcJWTB6oT3Q5llVBMq2f4f/1Ph5TOKm0JtqmFDnw8zFVbua/prnTpPO
rhz3Ybz2D+2UPWRK83T5WLt3t0kPOB3vl65Y+p6lB9VThr1GuQOwvyiP2rXXjRBOyecK6xKoumHs
fb2zJa+xese2vOFvyhvb/INTw7iNK7NUVeyHJp+M5VTUT6qoHCs6Ca9qaABliox4Io9eXLrz8t0E
zer84/JH2TXYzX1xupaTfiqnlRW950etvU0mgS6LPjrTxW1uMeR60TSovrbjVVdfyQZ6k0KUTvYj
+Zxi8zV4RBGD1npFKF4Q9mP2gNq9q3/CwwjTZZbXeOhJSqbHNnTKsPpGBA9bwVfi0fQiw47TQS+x
3iTZPjLRg5Fkd2qO7ZW8urv8qXaLFNtjcuFwUlKqER1Jb3z+s0pVuLZLj5jIAl7l300RbcVxoc9q
41GVS9zqJC+h2TZYo+/dphQ2lgXPBr4fIulg425V1D21ENU7L7qLPxXn2S+xAF2IOHpEmsK5BwNt
k6iIYFR2cpawEYB2i+Hnw89G/zGsD3/zvXTGY4LJMV3n1z+jok50KYGTmFw2gptjMETya/BysRlx
6Yeossscwgcr2IjjzjYkxVCswA08RZb0VDTJTUqah0ldw1GdzpZROJePJxLHucAV69aaNlr2UcdV
1oe0lJ2obZy5AFBsL4hY+6q/ORvnDGvABq4pG7NhfXlk87dsg8p2W0Cx5z7QF0XIwrsVAuR7/3w7
zi8Wq92atQGBbEYLqbzTXGuALQFRsUuFqD27Thjc4yCMBzwWyiDvnWRrrYUByELpmAOhyCRHbf50
+Vv9l/t7k8AdB3TtlOayAYDW6x7brKik+vXBih0Ga4AzerPgg+26xc2JOLcvJ2Xc1EqNge1e8jp6
7NTUwXyuIy2vf3MysKewxX/k6DyiHYYBJZoUeCPQFxncTh3MzPhMz8Xxj1Osvl2Wt3swG9DEloKm
vs0j2png0WxGG9vpbPiqpl8qtXMK+5tRCVp5u3FzI4ezLqzN9mOixwmI2UILtCJl4hLz8+Wz7Nag
kQaiBY3rA4gJpxVVDBqzPmXB344GzautOU5du0oXT19UNQP61zD/tK1WPWDfyezCARC7YABppfto
NK2nIirIdbEmlupKtFS8SjH1U0vS+tR3I6ZULv/avRsxUYq0cel4ZJvcY5SkeL2UQGtGpD1PlmfK
p1YIn7wXirYyuAjblmMfZ7mGRKJaitsl68rjkknfarUEdRiVn3RCXhZZVe+iYrCvlHS4HedaAMSz
O2iFgXVs2uCzYBiO+yq9NHZxKYHypfWscD4Dc/yEjYAQe7dG7NCn/qX0D5LX4l+pI5qI3vNE4JQB
VQm02/hQ843qaLAytt9cVWpA7cqrJEHCtPcZbRV0DdhwxBwZP2QgUSNOZxMvqAYvxGJYvLG1b5tE
ROK0exBU0YCgi5FCjI68d6lrBvQIIuEgOaKD1uhO0gme07tTrhjj+EcE+wmb1LbPlFi3EyUH6H2P
Ps3X7gvo0Y3akY/T6+TR32s9C1px2GuQHez0Hy7bw94JDSBRYsPXMgjGd9+LT5RuTGltZ+Fa0utJ
Vm+plAhMTiSCi0uTDrxGUGHR09prvrLKNzUQkC+fgv2JD0nL5hScsrfgkJGjtcSj0DhYw4MJsI+e
XjfrOTcFh9mBagLFoIJlXiwpmcj0OAdSAYu6wdxbGdavNSOGNK/Kx+J6BSSB5MfYpKteB88+IcJf
a1fpddRj3VY06Pfx5f3+J3D+xdAxxlcUWnIayv7ZovJjTqSHtlIfhmySnUbvndyYrgZFBP/w0eiY
XNuAXQOHFeXJ97rSrdFiWqoJQEQDhCSDMy4nqX69/CUFMvjhunxcRy2dEIjVJT2oQKmUclcrRQip
H/Xl3Ul4mDJNV6mkjJl9JGU4AeeYqo99/6BFpVOXXy8f6KP2vxfFfSylsMuVUlwaGHOcAWRzXeL9
hQS00kFyYMPj82CikqHH0RDHYJdIn8ueOjONncsSmPm8Ny+cYSOBNy9iLIU9oQSeq+3qaLn2M5rG
R11LAHfT2yB+K5SrShFN6+6qwkYqp27grEkAQgNY8ZrV+LXrtgTWiPDV/3E64N3Z+Ff/hJFRuSkk
GJP+mhiVYxiSZwHcIKofpeFW784arPp/L/y8F8o5kcxQ0xG8LZhItJ2l/glWISx3Cz7aruK9XR8P
nF8XQ18RFcVgonxu08Zp5pfLWvExiX1/CC44KpOdY+upR5NJvleXc3NfKT8jXZTHfEymmBRQ6pgm
Zm7V3921TXxMwDuYTjNS2Oi6PVanOAAuV2ie6pMkpOPbV7g3UVwsnEptalEwRRUmLeATopdq7R+z
qnAv39vOM4odCZQo6JOxWgF3cWirllTO8gTPUPpguMqVoeMNat0yQIGlAAqRqAWyf7A3gUxVNneY
VUPPKMGSk87ma8eXrn6SlODyqXZ9hIr9IMaZjN4jZ61KohYteoDJyWxjb1znkMaZl9u5O2uTR5ru
VjP+Rw4yTDPhHt9E8qMZk5TlYwJQr5NJ3D6znQFQX2svSmZ3YwWQx9HAwqcCXdb7y4toohRdDPKe
cjiZ5smSvlfkRZt/LP3Pyze4g66E82joM2LWGzCZhH3GzWfqa1OS+6SGJKDeeuUPVCgA+utZT/Yz
tmtv5pv5OfaHgyxYPN21441YTu3bhAXdtcbmhzriJaI4RafdKhb9stSJQNT+Xb6dkP33zQmLMivL
JUbtcbaLZ7OqZFfVMvTd68W8Wkf52IIpKRTc6q6D3xyPC15LJaMv3SE3xNuSqkHZvbbEBfidnxqd
S/AGn6dnqxZJ3TW5jVTOHCqz6Io1RVjpX6nkFyaeX4xJlIbq4trA2vue3rQ3RSBK5wVieajEySg1
jIMlKdY9gml+ouRsyN8EF8oU/kM28HY0lQteBTYek8JGYDHu2ZuSnr5rjvb677gMd5rH72xC5ayv
UuWuXLBPc1oVQKLWT3UwXylAtI8+94DJqAsg0jEM89rNHs278l400iewDZVz1ZhD0eK8p+mpaB9y
Kw9gkPoKNjdRhrUfEzaXyrlosEPqtFY76Vj9wnS5ObiKl2DNESs75gEsXQ4GswRp467D3kjkvA1t
tDw3qiI9zdK9YTReK4GV4JyjI6kNE+DGRa8WkWpybqYikkT6hCH3tOfCvOrlHFzZvwS6KTB2lXMw
tC/ZckOTnuQpbQ6NZtM+VAYz8bq6rf0s1ZvXZl7I9ZTY1Wk25+UuN7tI9OIVeXJ+46RoJqurCjU5
TbU7tUF2Y0Jt5c/GnekroXIqu4A97MWEwkLBnNuhSd5nRTqC7+eVwcavXv05A8eQfkOe1lN+g8n2
Z1MI3ShSXo19lY1bJyDj6RYNIRKrQ2tgnYDd8Wx/xUg9w/JFXTAsRbSHO5V1+AW2cI/xaSAa8F0R
0lUlzY2ZISazrkjiU82JAgZM0obdp0Lk8/ayUEydMqZmTOZ8WFKn2IRMqKFIQPI1ftUBJnzRMFu8
5FU8lLZnl1tRXLyCVdbWorbIaqxrFVD/5AyCt86mWDE5xqngYHtGCdACDdgFCnDz+O3cqp9zDNR2
SEUBbt15anFlk0Bgk7t3h2kmBlqAOiSf7hZgashGUNifpKHx+tTT5NIxFXdsvltZmJqTN+qBRb7N
0eGy4L0HEPTjH7mcS9UHMhIKgPBTD2AQLUnd5vGyALJ/MhuARihEgtWFi4TtbMxJVSK1qF+j+/KJ
7QNS6jBtNO7aAghv5qk5Ky5x6B147D37rhFVD/diMUGV9z+/gAuPalV27VojPC6nKKxOWF/AsCvb
H/iNwyl4uOxf6JswLhiC6jqyDb3AbFp0vZTfxu7H5fvcV8a3v899sGySqqVT2XVqfjwHU+PZs0An
mP/nc5ftfXFBLwVuJPb6oRNloQHUInrNat2pDOtuwfJRPiui16voSFzQqyPTpFKJ2oz2pU2c7leL
hTjUE1z4xqxy7OvhPIY0IA+XL1L0obgomNUtiIXQNz6NBig60k9U6H5FEjgntaS6pWQTkxC0Z8b5
E3vG0Tqa/oyBviJABUqo6ky7Ln06LrTFSTHKCkjSTuQLo8xh2J62L70Mv3m8ylA9Xr7D3aC2URU+
lYZj7LLRsLB1DxYUBjkbefVhvR88LUj9PBTRKAk0hc+qzVWvEg2wqKce0LbVfY0mK/EFRxJ8NT6Z
LhUgk2QU2likB6Aee82JDbcoXzTFARMJskzAJggMjn2VC1+NT6ALc5jmugQWyiJRF7vZa/HZtq8s
EFzMWJgu/T7+KTikwCXy29J6bplRNWGWho1ba2jkjgfNa8FWA7UMRLuZohtlX3WT+SykMM2VwiXO
apofamNpXbISUYV3Z4QcHRoCFl8wAqFlzK9MJdg9NUmTWkg/5BfFUQ7Vdf/N9BFjpiA9DKUjYdem
EA1Z76yovRfLeS9TXgip2NgVsDvwLHj5beaeGpJXsJToyGBBki6oEOybHevs4bgoZvMD0LYMOubF
wgoDuTdv/5hddDav1dPqp77kicycOaoP+rkRxz7w5gOmebNWi06tY1LoSZilgLOc2uweCxpLqLV2
90UG32PQm9IiMkZ2eZckc6pjGbkhtRqgH9NzCfBZJ79TPPVQuWwvIL4hAejDe8DrCqFtdpOWzYm5
jwpghKUlGA3FmNuCtb/cK0Dt+2eaXdjc3DWPjSwuEKk1jctKAqhIC7S2EetTsVt8iQB+K12bp8KL
70XuRiSQi0tWPajFUkNjVy0BmYhPRGhV+6YIEEtsgwEbH6gC7xUmAZiZlVBAqI2BGgwhHEyAKHiQ
gUdkOUDS+SLdCV8fTBU+qMpGJneqlSya2RNUdab7GJyS2K6gQGEmd6QH6kTt1E4RlKBMvuxIRUK5
eGvrGZAUVMz31tOnUXtpFaAmrAIZuzbwdjB+n0/v27JMew3TGMUj0DNbQJ6i2OJIknf5LLvPRcym
/Oer8WMfBanzEisrb89FybXO64nxR5meEPNoVws30risXCnUYh4LOJUF9AnEz4OjdsfUg63Wxr4l
SMt3XdhGGpeWL9gkUSd2iVgddGTAVdk3c7Z63ehW5VERZdD7Dnojjh1+4zHLWV0I5v8Z2690y0ZK
oqc1TI4yptqWg3InRGEWXSbnJxOM0CllFdnHPHHs3xEhw7ilp9zLAZgovMlJ/i7ubY7IuUiJzuVg
6LC3JvJX6luhGTDKDf1G92flVJ1JQA4i0KDdY2IKhKGdKQr2Td9fa7uOFcAZJfs46NUL2CSelPnp
shHsGvRGAmfQFfAVUAob8RaJbL9pYM5V6plEEMB3TfpNyodakEGGkpQzakFx7cZm7EwVwITRwdd7
7/J5dgbPkJ5sRHHPb21Ka0u2aXIyFtf8rgYqOOHiW8ujR0AGrj64j1zzWAOgXqgguzF0I5kz8MlK
7TkucJWg3f1D0UWOYPudITMR0lHsO6+NNM7Aaa+TvqQmWGaeey++A2tJkH/KzsOZUYWK1sGE0pii
bux7nLMWBBU4W53/ZiatQvOmPajXckDO8kEkTqCUGmfdvdHmk4oe26lar0v5nEFZaP4qUJTdp+Pm
Ajl7HrulbKd6wbuHrfAhevqSm36b78sFFcoKsZOK0NT2U+eNSC5NUGM1UiJWXZ9O62vywDh7Ik+5
wTbmFLA+r/Tjrx6QG4mcA8lGPaOZCphaefan0Yuagy4iRhF9LM6DKFlu6WjlpqeqxhZkU7o01Y9J
uQaC7yXwhfx0X7lQO9VyXJ76CGiMXzEKakAR+jR8LlAzaUFANB06W+RNBIfj1xQTJTWSPMPhGkAm
ABQ9Kl3rabm1r/+gPibo1ZlP6tPlo4qEco6ExskYd2BoOVEVaXgbuWN2kIvjZSEik9Y5BzLY9gwS
IuZAroELfU7u69Q1wR/we4VVV7F75ggkCiyOJwctpW6ckwTvYi1k5fn1gMrkVe33PuqgASZO/+5V
g5xcZzhfAN/gTLyq+6ZqJakEmkH6Qz30V2qon9i6znIQvTH2bdvUCPi7saX3AY8tzis7LVpAWubH
7mZ4QUsSVAHqfXWcQ8WXnTIUnW43plqaAdBEDFoD8/W9S45yRQPWRoJ20tC/pOvPvJJyhzaD10fS
4+UvJxLFmbg1YVHVnjF01QyrE4+Nk/Sjs+qvWSwoXQsE8TaeK3Qdhw7DNmnyXLY+HuLujEhOvv7F
eWwNHETs/9iGfH91DSasM7SP0eUcVYm41LDxrsbeqvQVFeD6UR3NXDBzv/9C3IjkrA3PJiXH6z45
kQgbkVPV1V5SDp9lVbsiswoGQxK9Gkot+7rRVgfgeUUvtO2eAQ3/vayqERNoRHLaOq4FN85CDv+K
xK4rJsJlDZUklfu0xqL0dFwwBdRj2yDuvCb5keqFmzdBpP3P49ngDHgTxSeBXd239Vpi6LEm1CGj
b1Y/0p+XP+zuNQPuA8OoMqMn4sF2tLkqJE0G2E4GMP/z4q/nIbSO9tfsjAXrJQCzVdgD7Ufg2fYc
9lYqF9dn4LNolYExJ1lNgjRub9O0cgdNNJOz62NUA/vyKpgQkOZyHytrkkqzclQxk0bxATrv6gNG
xLBz3feSWyov7TCCrmjtHZ0aL5X1rR3S10j9qZui1c7d997ml/B18KaS+7gr0FIGoGaoAjMKmPGJ
i07ra/3AyONFcwm7N/x2cr4QXswlWheVAl+Qhxm50vWrxgoEusOs/oMpbGRwXiGrgB+cxnCoheVa
AL+R/PWG4Ukv538zabEbf7dXyHkEOVZyog+DfTQnA6VUJfXKeMZMa0KdaQHDZ7tk34qVhAPwo7Bo
jFkMG6BKcyIC3Nz1uRvPxKf21BwKTLZbx9Eonpb5k6WtfhlbXi8cutrL4EAXhmk5oJth/4eLWFU/
UaMuMSNUAvMWvZrUy0LtLv02Df7gSUCCxDtXlObsKo6sE4aIidUqnZ1+83CRY8mK6h5lpC52y+gp
6nwyCB63+2a5kcGb/0qUYSlAUdL56iu2gwFAVX9iy7P6STqxcS754bKq7l/k26G4i5xtQHy1mITG
cPeXYrnTRIzgv1GxP5gCwPcREFSQk/ElOELq2rJZMmNdt4j0geyn3+1PXePkgXXEbs1xeGrBfTRd
gZn5MwX61RDEh/LEoC7NoylIh/edzebXcE/6ERx3clQsMP7hGZ+xPWt+GtjuCNBw/YqxMImxcn7P
OFy6Ac4Z9OrYTEtMK2zgFDe/k7lTc7SuwGPp/sW33ByOcwPIdyxKGuSo6vSpyXJnmO4uC9i/PpWY
6J6AKBCf870J9CPoGowRXAp9YIXA1T5Zdyp19OvfK6eh+VkRkZWxMPTh7jYCOZtbjciKIsbpNBDz
2daGFwzJeAXInaKueZzjzFftztfamDj/z5Nyhhi12HehJaZkcg2o6JGEZZfUBAP1oFuRt1DF9Jqy
87rKuKrX1NWz2Se9dSwL4zigxiD4NXt+FXnVP9fOGWm+DF1k5Ghz9Ga4Irlq9Me0qlzZEqSWux5O
YzSMGNn5yAQcAbVpttMRNFNmdmgz06sJuQUEvWDtdl8MOo2GjCULwkd8aqlGm5jIcfoKHUdTdwwl
faCqQMrupb3liHxnmGBX34wbPAAy0NiNtukC/qJV7+v4u0BVmP1+0NGNIC7qJfasNwsj2yb30iPr
KPYH7FuANhN9/PJahP/8X/LStzSbs8GxSZVFMSvpaB904Hy1nnQrOZ1bheSoJkdw/2qoHtvipsPe
6OMm5+Y3+Rrb6tp6iMow7VS3xirTNJyM6FddggFqOff94Ezxtd7LAqe2g4/1LtfnRy6lrpww34VQ
b8+PamsEavV9Gd1ewqaT5tL2qsUMm/WSqAfBZ2Xe8tJn5YwuoZFtzUqE3mLuAvnyD+aYdQaLwHwy
Q+LV6OxcFrmrsZuskVMkaxnUTJdZ1qhkIJJd04OpfLfaBDt+VBM81nZtcCOL06LSTvpVSdGltarc
TWusTqdOXgr8yc6SML7dRgrnvvFCKwrgBWI0D0MFQQqWS+M0gI3YdPXQchJXu9XD2a/QtBLdpeh8
nP8e7BEoUgPeN2bzOurNea3AnEFt0QF3bX9zQE5J4nJQ60iGkgyxSw9lEAemS3AoErQsgREoyG5H
Ynuf3KuttKZ8sJdGOo5B/GRijvvQXDNeEMNpnsBWfWJ3mXnmnVDwrvG/nZN/cFdTQ6WCCU6PjNYc
iwZHANwfxLungu+mcQlaVddF1xQlprDI6EgDdcb0UZ0E5QNmSB9Me3Ma9lU3mXyrGkWWLijaDDOe
8j+BOSEI2KJTcJmYUqpoHWEk9CTp2bluC2+yyB1gM0T6IJLDeYwqK8rVKIC3bKAZdTSDI0gV/Fl2
Zagg+PGKwPYKgePYf6JsLo/9ps3lYYdtqtIGNm3Hjv0YhZhW9jNXVhxyayD2tKFYpuiYnBtp5H5s
wdSKDnR1J02pY+pBXj5cdr6iRzTPEybHVbbgDY1O0YJByj/k3rbbdMDd7/+NLYsOxbkOuapzzPfi
HtF37l6qX4vfH9VDBGtGfLXvLWy8ZIFo3+S/fD0V00/Yswb3GifVMgu70hkIFbnGFlj8JDmlR336
PN+r98WT7MkH0ZDO/jnfJPI+S7FaM0NeeYwy9cmaSreXl0PVCDwx8+cfTfofKfyunqYv41wogA1E
1zSkTX5oJvuJjphqb18bdFwuK8u+A3mTxnkpW1mHZihh343VuT2IbzAid1nC/lMLGOaAEtEUJMrc
zsOIObWkjKAeza/aBmFKc6rC3mE7DxUYu0r/XzBf7uYf2II1wQSFGQGT+1J0qmQtB6z/sX4tJk9H
x5vpBrLZH7PukNfk7jdwfGALhnR2l0rUN7n8inS+jFY3TzmGpl/H78a9ifbYFIJa9Mb4QStnei1v
0GS/FZGK7+qlpRENo8RArOdXE5be0KeUsehJ7EU1AyCKOLOoo7kDv4EMCAurOm4VLx2+/1zqVhLZ
iGN4HKRP7XGOkKrnno5Hs6/fR4/xQ3yYwwww+PmzaFJiV0k3ojmvqUadoShTZB6j5mYtrhoR8fzu
BW7+Ppdigc7H6mgBaC1SpM7czYFlIAUaBH55Vyk3UjiHpSzJKLc1RlNpTTrPNonttZQYLiXq6vaA
6v70N4a3EchZgbx2+mqSNj2lx8nHKmDQXikPOVIsNsyl31WCeEoEB+QbVSCurDPwH7JW5p/H4+Sr
GHrPz3+mi1nvTwlRALwmsIUjGNqO8Rkbz57YAQgUhu9QS2D10DODTcs13whGDuuny1e7//eBFg2o
e6CjWpzC5OloVlaBxtUc2WHTqledlP28LGJfJ99EcNqy5HJt4a9inTM56+RrMT2qkUDErmfWUCNB
sxSAGBbPA2bMwNOJRqSo6+1oOyNW0ti+6NE4V51vh+wxIwqhu2/+rUjOlBe7NsdSzdDG/5X9YvOZ
bFxs+IzdEgr8fjSFD6m7CAxvNyHaCuU+1ygN9bDamB2YTtOv/gi6Q99+hpOUPXKI3FlUW9z7dFtx
3KdTx0Wbk6xPT0u46I5NQe7Eln/LK6v1h6A4xgcDNVNRv203+GzFcuaet9KaRzHGMtbb5RSjafL9
D+8DOWL6NQWvxb0RoPagOorgwILz8k+qWUn1pLIgWMXqWJzaTt8BpdcMLhsEuzU+L9ocj39PgZpI
L5MphTdrQDPayUBr77/TPHuSJfs01+o3NQWF92WZIs3RyPsnwkpmq5AzWGF8ZMpahaOTnM2QTfTb
3iAqEO0VarZH5B5b5oIVEEuDnmrXA1wnHuEeuaPn3l/9Pox8Ubqy56+34piX27x/GjDoWZbNvpt0
37RnheLLFYdB+3L5Evec5VYMU5+NGLC5SyNNYfJd8XOJEtTYwssCRPrH+RRZq2fDLjAEReuXfgTw
IXZmhKMsom/D+RBQiGkSOPjwED4o338XSDytdigYOjDMSLzlkI/Hy8cS3RvnRvQ00rTOQPielxs7
ubcrgUGJ/j7nL9pRiZZVx4nwXdbxexR5l3+/yNfz+UBWK3KXJ8iGlxO9oTctiEQl/zvAZssXFfzz
4qqS4ER82FelUpblCPZDrJsMRHpSKupqClSNH5Lp2l7WYw13Joftb96iFHRQaIivbotVUjiFo/Ug
mnzbrT1qMjYogMaoMhzM9wZkR1TNyQjPR38t7uLXgfRQolTBCAyDGUVc4DoAvPfZ6pzqm8hH/BcP
+Cac05IGWLuTbeLE8VEDhgXm07A7roApOPNKV9T32y2Rb47KhxKaxJJatSkD/GHTcE1orug/WA5Q
4sJauJu5b9P/nI0PKZk5ZmNJEKiZNOsnW9oix/hr+sBGYuDfRcN++w73TR4XTTSaKnNRolQtDY8r
dpfGaxmrmYogD99P61TdBDeGgs0bPq2LDLUmkQQxyu0csNY7CMvc6bP93JytYDkI75G5vg+ReSOP
8781LnHRJIDPAhh8Ai9MVl93McrIpKklp0py21XilQi8y64lgmWKgHsXgwx8UyxpIimSdcDfddgT
zp9U6VWfReq4m3JsZDB/s4lcWTEW7coWwNQCrl7+0jYgXZtWZ2wfDDtYRPiw+/f4diQuUErVkLb6
wsDj9OWuLbOwMfprjQJvoP86J98ve2fR/XEfrUTH0qp6dGKb9TrTAHs7O/bfIF2hZvDPN+JipjlV
0zB3WEReDLzzhnu2ZK3Nrzb6UPrgJ4OgciY6Eucn5ymepiHBkabqJvs/0r6sOW5cafYXMYL78sq1
uyW19sV+YdiaMRdw38lffxP2PWMKxmnM0Rcx8+SILgEsFApVWZmghcKDRoY24OV9457h3ZqYeAjd
LGIsMtaUyaByJk2YD2CRBHdvZXiXLfFD729TbDAsDHwi2YH7kZc5IIftkETDqTz+TD7vRL6uci9P
8GEboDZFUZzFBct6mrYtcazjBHIwK3nv+mM9B2sNKsEeA7QJtNtTkIcUr6X2UHR3VRk1XesVCqQs
tuuuewElz0sMofKm89oYo0DOoTV6VxFlLdy6rw6EL0htIcz4h3qSAV6sEqheULSB5ojKMVLNcGRh
v9gc9CtUcR4EH4J7MHcmmYPZJFJv2YUGURrcto6rKX4cmV6OeVCopilRU7jWc3nt3Jd35SdU4cDT
vbPNnFN56KWsLygvwvAtKU9T8fegRZfXxz03FmhKFUWDyCYLQeshQGnOI8oA2eYmI4ZzmrNZiQrN
3GwQXKiY2kIhGJo1TDBoV3lGAg3qmxH1IXJWvTJQrsDyOTZu/0bVryAYcdOIWKx5Xr23ysQEECV2
4CeAVVmr3a4lbi2qb/N2D2mZDfJm4MJ0trzdy3I6lgtSFqV7I9mLVF1NopcAt1uKndOolpyl2iys
vZFSfW4SkM/Mhb+FKoaDs2COABr+nhynYPjWvcRuCZYkYfbH3b6dYSbarQOZ0zIDIgTjabhoh2uM
MQLpfmMENaATNqWw8DFZKEqUBGbZl0O82CZJnRwcX9JrCQmTRtQj4340kJqDThpejwvq482u1nUx
NB0t0aQeKQu3yQ9zZgiuCv4qfhth0r06zuSttqmR+K5VHi1RC4x3FVFm9v8sgqa3u/TEKXuFWAt+
H/h8Tx51N60BJxnXY9qKZktF+0WXujM1YS5AURu8rBojuS3t9bHPjUiPjU/c4AbGDyzId+ggymfM
6DlEIEpKj5WUkbQ8xvnkjlN4Odrxd+23DbrU3VLUOdHUqQB3JCgkvZQ8EQDv1zFsWsFbkR4NNive
r4UJ3Ha7pLY1AXdHgQZVOB36UIqGyDpeXg73ybS3w8TVwrYTyxmMDvM8EDHDC3uAiq4U6f+mxEg9
9tKamGi6tIs22Wiao5CKmj7KYaaP2WnEbkpwIcpIuB8KSqi6jlk9xFamb4iBFDMrhxnX0jh6lnVb
DVeT9AZ+J1GexT2nO0NMMDA0CEHbg4WeiJuchyOS/NifMH0IXWd6LUXzqwiFIloaExkKdQR/au6g
FTR/s0byxVau16R9KUxRQ1K0NCZEaLTEkzR4UhgukF+UhiH1QffuF1eLp4bwxi/CMjTdrT98ZLeb
zBkulkGzjDmDuMpxDRR3O9j+OyXNwLivwPV5aRmV+aH6p7h9bcYb01iva2s2cJIn8GB1aZ74hhoT
t6dJqyFVGEusylUQ1LmRcGeUuREto1CqsYWYc7bdanZI5LtMFKG4D/jdwlhqdxMtktlJMYVIiXk0
0FtKnvIwochE+yPtlSLYR+6SIMINmg4HDSc2M1tbp2mIgr7dVqlBuzTuEieeVIt8UWSG+Vx9n8tK
0cq0up19K56sMAvKSP9Lu7Hu+6N+aEDvJWLm4Cedu6UxX0u2KjmubZQgp/CnJFS4GnfV6+TRSdUy
NOqwxmBCtH2iIYL5w/9sKNuQh7+O7WZA9apKn5U83JZbaQsEYZ/r/DsbTNCaWqdcpKrpoYCtru5w
7VxlX6lE0xRoHl7Ztdsf0eAC3ZEoLPOT0Z1lJnjluZw3ZQvLswe5FhzxHsg95ZD67/Zt7OYuPqSX
ByIhIK73YFrVxPQflCP+hPt0cjlQXpK0dhsDdE72QbNeLm8qN1raGJEDaARhxWGubNC0qSSuIGKS
V7dj/EAS//Lvc8P+7veZq7oGgKLpLBveOF0VZuaWmLC0e8OtwM572dJPF/sjCu9MMYdNWrO1M/SV
9v7rcwmNYSUid/g2nrAxQj83awlFYA2RQ1U1R2YsWYVpqZBNBMPD/2cRizXX8UafUn8osytilOB9
o7055kSXxEqzbZDjI2lyV+sKtxeFX97J2llgT28iG/M44TI5QenKK8ZD0n5dIEgxR7r5TfCV6N5c
2Lufud0uF9W3ZrBqisyWDr8K3vJp8q1wvAH6EehbGUilEUCJ9Uqknsw7Tfs1Mmc4GxZZV2vQ7sqj
6kmKRwbAmuvo8vJ47r43wiQflSEVW2IrMFJG8xY51btDrtpOUO4WfS4m3yglEEeiyQTZkPpsmmct
QwxcTr3qj2MmOlVc5zPAN69YVNf9Zw1t9736qWn1vnMgLX2z5sfF119oGYiqXhrbsX7Sr8Wi09y2
PtTJ/7FJP+XOplm2q94BAhVdDX7tZg9OSAtPmRcQMAn1twdxF4YeoT+8cmeRCYNyXOVKVmdDRHE8
FZR66CBbF33m+WpCBAHqQCgSy2zaYanDJE0pYKrqULpmFXSZ4o/ZgwpY7GU/5GYBe0tMiFrXjjja
hhA1hVRXu/LzOxoSwVb3Y3ipcbzEJJXcHG5vk4lTql3ns6KlkK++UUIAFg5QJr9ZPMVD+TaMPSm8
vEbugf69mWzQMoeiM9MZm+l0gUz+mqpzZYpK36J9ZMMVOEzUOumU/FRcb+Hmz+cW3h8/0VWtT7X/
b5h0RetiAtVWQkfRbrGNzqJ8J4b0aM7yaU5E6Ea+GUeBdj2ONsjPPh6ypcYscdkp8TE21dKt2zJU
C/NVqhbBW5MbEo3fdpisrZOtXiX6Gh8nBNxSBhZnzV2jywIyBpcd4r844G9TzM45ZVYZSl3SR8Tk
r0EF/B+mHQ+jb7vDg3wQof+4V9luZWywj2MiOTbOGFlkvzO7w6AbXtv+HW+Tl6nV0UhrwV7yOgGG
bMiYnEbxGtKhzBHrEtLWbYqnmP1sg67FwcwK6Je+Kudf5OaJLxq65axxb5CFZm8LZHO1FNe1pv4N
BbEwTb+r88nS9Tut8ofx+L9/QZhDSwaYaSSjFnXaXeSvIS/bKGoKcrzOLY7Q6g0xfR/NbysqE0Xg
+KKkgOcyHwwygX/V1HguFhtiS60ClYopceWhvFbG4dTIPeact7oBs2HqN23lZgaS8IxUKDyaj9Mi
Qnv9l49rmQ60ZDBpz7Kbpr1RGoUDUDMWX29ef+4j2zcC7X7zSOxqXnUqItHUP6+Whg34bZTJJWTJ
ihurpo0eTFQDrjId6rfFW/38IMao8tp7hoz8CMJGgFPjEvz4eVWnsNW2xCvfvhmAJdkOykPvA62O
h+kMFKTAmehxZy51WMOLAL0kHeJQzNtDnvtxi2Wgj+N09trpZRhMr9I6z0me7Dish2OWB333Wq1H
ORfMr3Kypg+mmesXkBmpX3Gtn/T1YKK8oDXPlxfHiaofDDCBoDd7a7UavA1V+3HdgswsTsZ0jbFn
wSXL01jZGzKZa8LcVjmx5gWM0/fpnepB1veB9gIlUADE/haBxAbz457qov7U3iahCGhJ1/HHN7QU
HePqlq1A4/qjx8x5MeFpDPP5sTsScKlqkXOCisPh8nZyv9fODBMGmgSCaEUK4lazf2htyZ8GYWub
UyQ0IEf6z0oYb1wnI6+qFNSYS6dAqk7ylh5J4EZib40xv9mWa6CS8jBsZSAPeZSWgygnpPfRpb1k
nLJWAe6QF/wFycuKgUcNZcqliagQeo3jtzX4GwQm6df50yI4K1V8OVxazLbmjdmu6oLGdS9/UbrH
pviR5y//+5eDLhb6q7Jqo1HIXMIl9FumtMJB6ObXcXwyhRwYvO+2N8DErLTOmhTlkyqKb1RP98j9
fJ6j4jGLaA7oeFTpwwAHhnWX3aqQYhU2O+gBY/dwb585AYoUN6mZgxhCj8rziPg8htWZljWElkQr
Zb4WevI5sGEOVC89QFUO1S2anvdUoQKp0+vlr0Z/6tKimMNQJnKlThb0fqAT6Rqyb7Wvrf5DFakQ
cq/3/eYxLt/O0jh1MpbUvY0BfdlJgQrikvQMHLybhSK2XZ4ArLG3x4Tlte3ACtfhY2Ga4F1yUy+O
NtCOZl4J+QPT1VY3O6qhHdJ3g+01NfT8RNceL5Tt/gS2kt4NY6XEPZi8FPW6HO9JI2hYin6fyecb
ieBCM7rk5PRRllmuLNIQExlgsviiUKxijmtwP9jkABRCVH4Cv4CvZIEFRaaseT/rD7sss5/ztJw1
WFj6ONLi+ey02WGt4k8kAXszjJMXlZm09QKis7lIXK2Nlunb5VPEd28D+Y0FijPaycAx2y0Egrx6
3E8F5eeh7McKJlAtrw+nIHaLg5h9i1cHB2H0P/bYYT+rU7c2XUiNCPGLsH07AA3mx6gGUeam2s+D
GF0v0e3MSwKQvgH85IC3xmJf+llSOq0mg/bfivM3S1+eK8P01L67WnviTxD5TrX8L3lIflzeXm6Q
AhAI8CDMAAJWyuwukjhpUEuMVEIOprRKb2kDe+5ctRCqfvJSVWVnignymYTxfGWKwc96X5d+dWdg
Xmd7MOQoe6LM2erq/9+WxoR6zZ60qtNBCWBUY+ovS3Yb9yRx09R0bUKiy8Z4WcB+ccw5GGvI0A8N
8FzdcjaSyFCPkiwgBRCZYOL8BK5UU6OcglKFZJS8tsA8bbboM3GtwP2gXI9mieIwkalStWybdVDs
tMp9lkAiqPO7+f7yZvHP9M4Ik9CkoPaAIXRktMcFFScdRE3gYXSTCS9AuIYnasxzn51QS/tnVYyb
G1YJYQQLCAfg/Mi39qxcxf6SuB0dG04PQ5T51hfhKrkOb0EuDUFLQwxmnhV5302kaGTERjvxqgnM
MMZfzRoH7dT4ZFHPVRK70AENQfB+shQUSyWhuDN1uz9ykN2fwFxk45LJej9CPBhl7WtMH4EV/z4N
QVrh1ddONEU0RWgwg3T5+3KDys4q40NmrIKCS8NoOJGuC8N05emxNN6TOLxshu+qlmPgaW/JDts7
xACDUWoqFmdmr40W9GPrjp96UEAgDk9rWkMxVdZVe1uya30DMABTGsP1DGqR6uA8gz30WARJKJJj
4R6NvT3GU63YWKqJtnDa1V2swy9y9cxrcTBSv0JOhzRcECh/roH1kr1NutG7K1bKwOvTKUj/9Wi6
nh9IYHzP7vO7JqweKXkLHVRL3rNw9atAv9qe69t/QULHOyz7v4GJ1l1qSIkKZuGItvQVn5zIM9WK
7I/VyX4QAQh4Dro3xkTrRE9UJ55x2U7OrWZ87fo7QOxWSwSa4Tno3gwTse24SkvoDiJNNZ+b9TGR
Nk8SiQDQ3/jz28H5cd40BVDVj98u3oaqTQ1AgWx00sMR1Jo6KkGW3dhBAlqJLd+CtSLe/37yEJ81
E5wBOBo2Y9RoBrmPDVBeKfV9ah4H5UkVUcdw925ngvXJ1nCgvQITanW3oSY52d5C7i4vg3st7NfB
OJ3tVLFuTsCR1KA8r93h2N2mviV7SYax2hlsi+pr4aFzcNksf2lA5EC404R+JxMe07WNiQPsJa7Y
iFSbG+fPGnR1Lxvh1iFBPorePUSznD/oIzoUlbY5XoERI2FzbMLaKz3pRYUeeUBlE0RBhOuHuoly
NmU8hVD9Rz/c+pKsiYVF2VbjFm0AEmZ/VA5z7veSebW2gWB59Pf+8PudPcYF64GofW9ZVCaLvnr7
qLyxzvrTr6FaaxYSrHM/2s4e449z0ZT50mF9c3LjrACcd/exLHjr0L/50poYd0QMNjK5Q3FczvsX
SYNAiTy/Xd43buTbLYOJfGmv2Eo/AVwsO68d5tYV2yPTqcyEQ3g0s7i0Fib2kakst5UOxVXXVPOR
IlVmn2KYxFgVXpIDGRRI06qU+J6dDwU5dLK1I3Jv09bv0sp2JYcA9/2FNPZhFFLrcB1hZ405vSQ3
V7NDlgwGB/BqQsQ5xct3Ft4d3KaFSmccLMXBe5QFJWyAYuVZhbEnw1xdVTta3dEGGkL/KyWhM6Zu
6dyY+os9ibg8+YFjZ5jxdEmVE0eqHOm4nvSThe6i7isnxUOEREFHhPvh7+bvVTIuXybKhEuNqt3l
R9VZXHt6XeTc/9+dHrcUopKJqRsgPD7GprWs9HHJMdxFyNS447LdDFtxiNu29Oq6Cy4b460I2b4F
cLOuypbF+Mc2DEtvdWhftpiOQ7nfHbrRI0YmuIJ5sWJvhom3WbGSLekpdH95tZaHPD1eXgbXDfYG
mACbGnkBSAxOlXNYwoEOeXtQf4IKISUOFBUVeUd4b4zxuaw21qq0dcxZO6PspUl5b24kAoQ1dVOp
8qX0E3Omxt4g4xKa3s66CST/sd5uLcmT17OtHy7voMgRmFBrLFm6WDkcYe2vG/JUmt/7RYSB4YXz
/TKYKJsYLbDQconnc7w815aSuWaKJupUIwvcRBkF78pFF4JOq2Ns3WCfQr2yGblRrMDbvJuAEIFl
0csi9TF+lKIuSnwRPRT3KaRh/Ar5pW3IyJc+HlujpXLaIzYwW934hhL5ldGoIfC5Gu6SCjUjuROc
KqFN5sE8OZo8TyP6qbOnQlE6fashW6S75KhmYAJIA+npspPwcGCYRPi9SCZc1EWm1+k6gij+bXs3
3jQfcvW3YGzuv9TX2Z0KeeT5EAfLl8tmuX6zs8pEjxSzrkuVzCmmZfxiQlz8jgE3AtDKZTPcBHu/
OiaIrPk4lbWFS2zws7N5miOU1MFsoJ0ojJlOl4juE6FFJpJMa7m1XZlBz/RHH5RoY0E46aoLpqD3
fxG5igS8uN3j/RqZUNLp6TimKSaCKFI2BXkaAbnBEWg0f3iFbMV9dTZD+3UBNB3iaH4movLkXgQm
hS3SYwmV3I+nxFrVJGllSMesRtjNP+b1b8E3pD/AZnKATtH/IMcBnvyPBpTJTNOhxE0jRyryge0A
wr0smvCOqH3pqEiRwB4vzIBtD8Tbqg7FX5aFq15Wo2434Aqs9lDLnpPfxOupWh6rONQxktiUktfb
zw3eaKP23ZJSgc9yw/bOPBNS09RoaQkU995ouHGmXHXGl0nJBNcr96vtrNB2wK7kQhYjIctgJKdk
fJ4hiRMXgmVwT/hvA2yLrAFfijJlGFbQlfsBE3HVIU6+GbrgBS3YLIcJl3pRJBLY7qSjtpx15zqt
tHCK9eD/5hFsTVqFROpoN/gk9k39bTrSYrHurm9yqEASWRxDuItycOGYQDI4FqsTlKtlmi028Pyz
3Aap/nVyznoviPsCGywJAPjYk66AyttpMw+T8n0D/YQ5iFyZf5sh5cUkLNJfDMR+9LJsHou0TTHT
8ZO6z8tDcp9FA9rDo58e5IMiKkbxo+/OIHOvKGbuxGOGaql6T6Urikdyox7JdXl0TkWQBmA+fb3s
G/x9/L1C5oKpkrq1QRUeH7Oih9DS97lpXN16v2yEe5Z2q6J/xO6wJtlaFxAEQPcg/2pW38cFLRg8
ZOvEv2yHGxR2dphIm+ZrmRklbkutSlWo0i01GPvspIOcxGVD3KwDhDyYk5d1lKHY7rBkLF0+SQpA
as9Ji3zR/cUpl0Vz4tcgy8QUIb7X1zhxRa173l7uLTNZsT2Os9GvZn6KQSvc1kEm/djSzk1MQbeM
/g57a+3tMGHckOe42QhaTCWAq8PwpkNCqlQwk0PcXMS0wKNyAimPgTsSBT1AgZhM1ZxGS5kcvYuA
dlC94akAxRvoQ8I6IhHw/NeQp/bmY/cvxKK424kEGVEKmbn5B8lD1pGMKIAGKSoBiU3t12ajucsG
hXFrIQK34R02XcUoroP/0A5h/DOR1VSvNQDFiVX4c3FW7DmwR8GVwjsEeyOMg5DNKTEjXAGzTRyv
QcO2aQUWuK6xWwbjGihTmuvQQeC16nIfSsOBsbVeqY03k/J13CRBUY8LKNg/m5gQhb2szWqCOftZ
hlLbU+/mYKRKbobENa+z6/paAWsahGUTSA0KPhj/nIMIFPUI/A9RqI+RCyp89pgME/ghUzyhyFmH
DOtyQA3ptX5zbuojBKTv7EAXEizycjhUGQ3Q25qQb5OZA5HVmyZnKUGv/yehWovige5TgjENM+Xi
4UXuKdiZY9KQNU/tbsyovo35DuZ8Vy5H15luY10EJeY6584Qc6HqKBv0jgk1qi5/Ns3j+hmddnQZ
f28cc4F2rdFtUGYjJ4vyi1JBvwTa4usblX4SM+txizx7c4x/tOsoKT0lwtzKL4N1mpZzon3ptndC
rmXdb3LVdfIrIztWIi1u7hncrZO5UlVFUqqKYIxhA1jCuFH6H0QOpSWSzU+8dPcrZGLWOsRt2mcq
UBPms5QC2z7eLGitEtUTXKki12DiVqJUll7EEqrQX9FKSh6yAwmcsxVAuWv1Wpy0KvoUsn+/OCaS
zYs8d1uL6QyMGb5hyDvqwOPX+1CqhsqGcxRJ+3Dj/+6jMY8WqZNXtCAx5hI33eOKEUAXGctt348v
l/dSsJXsdRrLiZ7VC4WH6Kjw6I6m36xWKxoIFVlhgoZjJbUMklnM0qK45Pyt2/eXVyHYrZ9nb5c1
Tgqir26Dv3QbMWYK/ffCrzRhn0VkhQkYfZbNzVJgeMXoAjDerIEJEqHsWf5SpBBpqO8Gj+IwRd0+
0d7Rf9+tbSWzStZig6ix+pdKjoolShO5LwlkNXiAYSoTqQZzbmeUBtZcIkNUKX7yMEeTguFI54YO
UtRAc5tX4gFJvk1QdBiYXLSpsurHVVWpYmeKviLmviCRA0sNFQOqn+On6rBtBz0sQ0T9h094yc4m
s07JVqQV43fklJWJW1knZ3h2ksfLNui5/CMXttFHAuUJwIXs0I2KRoG1JQsYgbd0fZ0sJQmhMO4A
lKRpShtsJjFGz4G+wLvWKtW538xeSGzA8xgUczCrAoijpbBVpC7pkTu2oAsGuBATtl4RDt+NsxEV
32I3wdWW+POnOlkmmtEW1H7x+GWpZuTJhriolPcQNlyD3s1OVLyEys9TUgoR2IM3RonauA38JrSW
VZ3d5SmWujKhgz/q/eAPR8zlERdDVQfjZgZ0RnVz4jo+eb38aXnHf2+UOYgjgXaIZqGQOypZC2bc
+tGCiokBVMEn7IAMjTLXI+CyRTl9tnMpyxEsa3IYhiu5ul07gZdyPWRngrnMVDmH3NfU20ejPbQQ
akw0wVHj5Rwmvo8CjXRMJxvM8V5GFBzBI4m8f3LCeXAeqr72hrX39Eo51M77Z3bstzXmYJMOtF25
jNHd1s69Dm3ownzrUmGJh+sAIE0EdQZGClHm+RizJlPa1HxS46O8BD3ymjOo3NCyqHIP7BMZ+kFu
+kDhtZsgr+IJhyC3x4sTM0umDvbbj4YHJ00zMsEj7Oftr9Vrjt+/Zwcq82c27uDqbja58fvzOQ00
wfONO4AALCfgTgBP4cXNXHnV5lSkVzE6r0aJiimExW9PkF66SSGU6hA3flQ8+bpGbxf03aOn3fa3
mZAuhbft+7+BOXcQ8FFGuQQKQMpAF2l9c5QbRxOcOV7YtsCDC8w0biNEMWaH7dlUSJ2REzg6gXvX
jysKntA/Olx2VN6525thEte8nZsqqWLM8emnNnenVZAH0T+TvX32v8946FgCTt/nhJya5j5PrjI5
clIQSK3Pl5fB/yK/d4tJThctw3RbkZNTK0dJ51b5m54Jhh24T/ndUtiOZKI2M6kd2FCj5tq4LX9Q
YFUSxH8B7v2MMcHu5SffZSR8yAu+kc3kqmVXVWUjo2rWd8+qdcgnwWkWbJ6tMq5mlLozx1jY2n13
huNknFRTGKroj1xwBHaMjeSL3cQDIgYtCtBGUnOgTTlaEhAfUO7Tdv+t2BPqOG3aQS32hNA7vTVH
4xAfm0M1+04ELbpIxNTAO6z6LsdizJlQwkIuDiihXd5p6bdJ+aapwYgUQFGfZGCRxr8vuzs3CuoO
2n64jUFZwnJd2kNM1iZPB8ypIFPdfMWleotQl1gO6+yOGJBRvCoAJPSqich1emgfxVx+3AbD/o9g
/KYxlWaUiEVJo5SQHHoXDMF+Guq+cWpO5FZEXMo7BntzTOQv5U4bUCDMT0p8arP3zBGEKu5H3O0p
8xGXtVf6xciQISyWX07T2dTml62tfGUEd7w6u1UPxT0ZFabLH5O3LkicQ4QLReQ/Re8axQC0gqBI
4RjfW+IreApcNsA9DQbI5xQV2h8Kav4fD/gKtplcJSMVcZLeKgAp1MfNiwHpwuvwVvQ65KbCe2vs
PhYEFM8lrEmH9pvkzg9T5ZJn4vU+JE88FeJNrnoQEc/w0jsMUFFQCAaZ0A3/uMQ2K0EVPsFoPj1m
cgAlcHeAkDuaX6J7gBctaQ4JRm0DGGi2PgEYTw49CtDnGkP5gjqCaxrrD0f/RGoPkDNIIsDbDXY0
JuZvOsm6RMKLaaqfJvS8QZg7LIJBR+4BBnjAsDHc4KC9z1z+SgsRRvB8oWp14zxSIkkpkL5BfQJq
Yl4dVtEqRNjwNm9vkflMoFqep0UfICt5vfhQd7x1HizHlx8pxlALiD9+zwdfF7C2iowyyUHmyM3c
mkV8BJrcHv0ivltFQ9SXTWDq8qP7FTO6FlKzgjBtfm1av80DOfv2iVMM2hAdGGsQaPwx8WI2raHI
E8r5a7SEv2Yh5aOGKZ4SUBoRsIW7IIxM2eguyQag6h8XpHSYKgYNnHQ0p9LtpffUeRyVZ8GKeJEP
rOH/GGH8D7r1igzasviovEPM7ppqdRAPMpIgakXFu4s+RalkmOiH493gqDJ6Ex+XZfQ2OpATWp/q
uLm5g9lvEFKTWFQP5kWjffpBd3dXIRs6lK/qAezrc1m/D84WmHZ2D5bAaBxaTx4nX7CRNID/mVxZ
iOxUkBPjUB/tNaoM0MoKIG0LjpPRq55oYmo9rEgLcJrf2hB67H8JbPI+HoiV/mOTjYOWFm9bO6B2
hYHECUMGZQCl3ah+XyBnkF+JxWF5Hrm3x0REO2kTEGSiP66ATGIpb/ryS1GINpJ+/wsbyZZtoaCQ
kW1Bqv1LSXoBF8GGtpWY4pm7GhUjifBE1NlYojQnKRxLos+7LAlj5a/JujadQPCFRDaYYFvWukMm
qKn9lPlJ30A5G7wPQftGOWdBMaJU3mWDXI/YrYn1wgnou7VRnOOWBLn+rMQCtlnuqfr9+6zHoTqk
yMuA9Vg2hrNRR0xOuQ62zeVxEU30CpbyBytamg2SKuHZmi5XiX5um+PlreImSbhb//P9WUfT4rwv
2hbfH73Z6R21e4qYWa7WO6iu/uiC9IGSVItGMwUO8TMf2IUlMDttY0wAVqwXA9QA1nmWWognaIJT
JPpOdHN3Zlp1boZEhpkSs65SGpjZ4nXNOZ8Okug7iVZE/31nisyWA1ZD8A+XSxlAWM11MOA9WqIC
KLc5QEGJ6GhTihu2mOyM5laUdYVqzP0S5nepV3sp+MShRzb69AKWjqI0mrsy6BzrKFXqKLIxF7CN
OYwBI5HkZLbeaLVetl7Pg4j8kuvmQI4C2YkZE0dmXnDGODjN7MBIDXJhOTtng+BNxTWgK2AXAJ23
prIcfPm2aUvZokGVVJmrADcFUJHgJHErTDpyfgt1d9BdMBsF4v9lGtKfBcEt7M/zgwKIhQXarV/K
6FLUhuqV6LnBLwbtrDKpSz50ukqMn1ZHV3MbyNsnAVSrQuXBdBs3aL/8gDqn4GDRgP3H7bQzygT0
lcpGJBgMOsmYoT+ATyol3mImFp79JCFfgCnUnk1JVsKh0iv9M9F9Z5yJ7rlW5qoFvCewWxghn6/z
4nD5S3I/JPp9uBBBs62x3GlWX4A+akJI1Bbi1ejTGCdllUC/IvAY7slCKwDjkZgcV3+e9V3MaKbO
bMsKKIt8rbxueZfN9yEVrIWLvcEjEQ9FSmYIJZmPgcmQGgXC8rhAhhCDBBC9o+lRCf5f2wXNwfKc
hCKyRt7MGNV4QjqBrpcKuY2PJp3aLAp9pPvnTv5yjQmNKDlKUXP6XLP0gy1meWlNlEabMZImHYpj
+6KF2gF9oWP+QqCEW4bxWYQ+4G3oB4vMgXOUHpIHWUkgO6lGWwjmRPC95qENirbxfcJUa/KWPYoO
HMdVPhhlD1zmFF3XZcmpaW/U8SmpPKIEl73+vywM9DbA8KGlwebuSNLGdUkAOJ7ezPvhWoIE+/aq
H1FFu7funagKMN19FhUsOXEZC/vHKJtKbVnbOImJhcmJekXpKDtDBE7g791vE2y+3uRLUSZwkaS6
m+WDvHSAKApiEi+N+rAO5gIjFYb7FIj5nmYvO1dP5YG2v8xrcqTBv4OQEbg9BEFYaJM+xnbxo9/0
EjrvNH6oaGZLLgly2yXRcqoh4/ZT8OokhqXzUKYfVkq/6M7qtM5TLBO4iVkRy2+75cpZMMKYGpvt
x7KCeQkbozVGbbmDrU+nyWxzryS17TYaKb2xWR4n4szeXKQvAMfqrp1PBaZ/ZxHqUPTZ6b/v/s51
zc1pSnBOs/xggaa2DUjx9fKR4VwUUAyg9LBANYL6knnE67OkgaILQy+SEUyvKVrf03jrjK+XrfCq
ph/MMA4s6VmsOFVC8VVoMp6rMG9AjEyunVN1cnJf+uuyPe6R3K2KcWWlkJIs7tbkRCCluI738vh2
2QAnLf+wHsZvJ2loWhUk+KdlGzy9uer1V9sEU1HlTpOoV8b1gt1iGG811AXj8pS6Gh4XKGhK17XX
HSZA4UAgeAcstF9EjX95fbxy5ocFMq7XpVVq9RAYAjtydaSCahTuKnmWR6Vq8ntRDihaI3MHguB3
Ar8DijzK0C+3er1ZpjcOSrO67VJIIvApzxraA6jImiBmgnzbx3MFGVG9X7a8w/jVepXg1bjM5Gaq
ny/vIc8J91aY75ZsSmw2zmIflfl1BhdpIyjFin6f+URyb4FrvKz7Q1w1Z0Uqg7JVBCboncwkyci5
fm8U81kqs29Qo8dnkR298SvLuJHMVvXqbbyp1mnxavCX3OVq/3J553jfByU/tAWg5ocXIpMqyBjP
W+eswvFFG33RbxzpzpAOl21wQxJqYEjuZN1AkswkQZ25dLrZg8lKag/mKbtSfrbcyvhE25rS8RNF
YCr0gSYEcgVbsZmvVeeQo5NndMQk9XqdcJ84z3OTCu5w7sbtjDDfK2skpxzw1D0Nmnllbs82ZeaZ
RNMLwuDAbF0/K9LYmrSJHtCIRKBTZPu6b7ozBjSS8DPzyx+CEeMP2qRpVWMiM1luB58SOTnn9LVH
NVEJaGGnFChm8BA5H+wxz7OuyhIMiKKJb351brvYNa5b4MfNJ/mRiqjSiJtHxal+Gj43h7K3zWaT
S9I249LglW/J3aFKhqu4NQ5m/CXrhBSu1BvY002nljCBLsuKys4crpuSW53dxcchVN7qbwbm3e/6
CBbD5QThGKQ6zbmFILaINIrnpXu7zO3clpmk2gmOQhyPfj9YQbqUp9hqBJ+RFx9Bf4+3AOhM0KNg
UhtJquwNnQsQpwAuY1doUQhqqD+/xR8bCNQWVIZBbAaI7cd7BMw51ZRXyCPLoXBrw1+2M2oKgbJA
YeWcrqfMORbTZ+KWvDPKBJJpM+shh6gq0gHZm455OL0WgyvfWpEKmFYn0qjmlesQhn8vkokpi4rF
1U0dA8vbZW6Kel3h23fqHRRw7dvmPD07R+PpcmzmOSaArRByxQiHDL1LZl9Ho1KtzYiPRmKFqlV5
BjSM4+JprkVdW+pq7BfcW2Jc0SAQtIpBCHqCyhRl18nRNJP+Xjw5rP1/QYlK//A/zTm4B8BlSCVx
Py4sBmyyqxM5Oy3oztmePfhG/raiYj0AR5P7GXBpKehUhE87XrqKA/6PXcZnxmxy5s3ckELmGib3
GtewR9dSm2gZoXz//0i7riW5cWT7RYwgQf9Kz6pqL7XUemHIjOi959ffg57YaTaaW7irea6ISgLI
TCTSnNP8XNFus8ma1UdNMIMSsMwBQhzV6OUEnG5bI+7LMSUOuJ7Iun7Sh1fJ/ssY7cobvcpTFS/b
bLTF0/pbcnp7CqKgLLzZoWfAwzU4QhnQgIQjqRrab3UiM0e+tvKkGC1ybyAP/ElpWuRz/blwCJiy
ExAHdW71XNOo2lu+CQ6PkvF4vTvpTOiZKfFIBBlQHIu3ut3L+JnONy729juJX2EcRh5G2qEt7QQy
KocBRmMQtRUbPM0AxsxtTfmZKj/g+TlHSf/og24rwG9QMMAJb8gYba3Jgi60CxTJVC4ViW46HtbG
UaIYk+RvIpijWxZZGPQWQ2N4PN4sqUWZBepTfxOF2gVNg7pPE9SgE/6ScGZgD4NFOpZKcfQI+pqY
iGeRtp5MFO0ru0ge7bgz7fyig8gv92Jn5ERxhzu5E8aEO5CzmXQUBe9JCTDCnb19vm51RwJ2YT1L
DIOSkqKhlxR4n1kwSN8Vhfdk5Qh4tcFd4mIrWm3ICvRSJ2Ht0pAtARHSFCifOlfxJv//4Vnp0bPa
t1sS28TXpCTPuwwhaRIaPmXezWHJrwcEFFzeTM1RALMXxuihoc5zZAwA8jCNO6nztepTwRvr++Ao
AJ2NAWi8TWgZBvMmjGNU63lVlnEqEGOTE1rREZclX1oH9JXoQa+/cGNe6nj2G8jKYzR8xoGp7YyW
AMUH9MRd5pXoHlk9/Waz6ZiHxOvJZlWElccouVyNwAIA4sBpo4BAZLVz49N1Lf8QufwtglbLRLCn
ocvn/W3bymuclwYp0ICwurJT+xkgWAGACcCVDs62+qw86ly0SFY3WKGMbqRVuul5Mhdw8POz5m94
HdXAd1Ke9NsenI+Fu0o2L3vyoYX1VaiCIhXiWUJQun+/UlWfcmmbgBO8SFb+ewLlyubcARUASJWz
ZA3nBTE97b0AjYFjkwsftPLwNHcfwGw1+knruu2QKIirX2Ij2kP5/fphshEMu0JmW9tJTTJDNdFX
PZthtsAMRiCdSwh8O9Mxoty9Lo63HuaaLgpZXcwII4dlaRUT8tKEBzvH3svsgugX7FyknNRjJw4g
oheLLa/PlTjJhqWtZqq7Mkp1p3jAyKNzfVXHTkXBXBWGjzDiYjJGt2p1M1VbXIDob3VnXwLnmWAL
PZqck0A5918kXj/uh4rM38t8k8g8paVWzVPSi0ZAHlDc+i47apA9defijM5ud3og59QruC3kH67r
91I/tBCujZlnwjbQ8YL+WfW282R1Lvka25TwlxdRctZIREb5E6KUfZLDla0n40H1pACDLL+i1BWf
/m7+nIMe82o/TM5L8FiD/rO1hG04MGdpyyQZGrSZCbGjKb+Ny+zbWNW/xWngPJR4shh7SKZq1AXE
dwFQnWxB/tzKXwAHbEk9j5bv2PDeFsWYhbkS0scjPFnTLt64ol1MuL9uBIcO+h8bwEvsveFFoj5H
SlolYS996jKvXW+limNnx87qbRHM3U0WGfMtlN9aFO7HDlPsubVNN3nq9CIPnepwNYASA+UEwImB
ncKsBow1+pj0eRgNxNaLG1Pv7YzXGXSs4TspjPfdDHGLS2EyA/1J/B2fywfhNvoEcjQYFViMo9vh
Lxpz80KEw23cSWWUbuhKvd8WNTkV3YMZoY16cgAZcxOBYyj7X8FGXz3GThajd0mTFSK6QTLQ1odx
di/Gjx2vHnB8VMB9QzIFg7QsnmkxiUYKCgHUjIBDm8qATB8deeK9VOhV/yGOU9+kMJtWmjFS0BJt
GGsxBi0+1h0aV7vnqXxMgFdlPNRZsC32dZM6NNqdTGbz4rlPIkGZolBRztL2Y8y86/9PL4kPa9KQ
wkMFHP3T7LUlGHHTz0ZSnJLqpYh1ZC6e46VAD9fZ0BerlT8XBu81e3hYAGVHhYCmJ9hMjVBt2rRW
iuBr4+e+cCPjRtj866s63LWdCMYRVYRMndEApBpIQxbgpG2z+PHvJDB+yCRFDioAXExpVmGcE1NV
GFTn4YIcX7a7dVAz3kUy2qKj7llJfyckNyexAU3pKniN0/QN7yXOOxcmgjHmSl4wLALaYPFhLAKz
wRz6ysnr8mQwMUvZwU+Uw6wHlYBQNsEspNehlmgpRjFxLIe3eWxTn7YgDJQz8FNIAMFe5LvOvBmH
b808Of3mTfXjbJ5AO2XEL6gCXFeOw1WiGKVg+AY0m6zkuKMcfIOan9T5vBVfZ5BzZ+51EYdRg4FW
HDRmY7CZrePVW57K0lhGAUgniXqvbPfJ7Cbpn1zoQBckMnwDLgC60J3+LfGoJR2mpE6xbhvxc7o9
ijVnIYd7tRPBGFI5tOLYN5EQRMoZIw9W2YMMVOW5buqaWTdniqhI48mqf0QFq6d5KqsJbm5wRBsE
M7Z0rm3MK3ltGJ3ngFe+OPI/e3GM3S6rVuQVII/DIRee4la1GiHmhI0f+nvotbqXwZgrqXrgV5Xg
dEwuFL6+92N3CMRfPQhYkDtDaiayRU7N+kjpMJhH82dABAPkyXt1SNuBGAuNGqrpaa3dqP1WgyJ3
nrjQXDTo+XBcO0FM6AXSbbECvBq69i6GD1yVMyV4aUPwAAEnhltz5UljQjCAOgMH7BXf/aFCgyzQ
VCV3vl9fMTjAVcJFJTgKvvbbyMQRhgJeqW5C/XhwaI0XQHyJpSGDLFvZjwYowKKTe+q9mVm6am+8
yO9DBfZVb3Z7y0QU/dZnQjtiQLt1s9D82XjtDfIoYNBcTrEv3gnf1BOF0Z9/bL/KL9ed1pGtm0BD
AA4gGEJVmVl4FY/VsqA+edLypwKzvibIjr3rIj60l/69vDcZzPKyOcG0gICii+J3oUY7Wm3tE+AW
XDr0ZnGEHdr5bkGMf0zVYYpKA49+2nslOalbUfSWwV2eaToodqSQO2XP20PGXxJ9AH9shInLITYA
MAuQB7ev1cXR4qJ1ri/vUBSRgDWEHCk6kRlRm4yjkiUKT1k/t3NA5J9y9iceZSeCcZR1Uxpdq+hl
OMmOMtZWgtlb4a+Ol8U7PKedGMZXtqI6C4IwlyetCPThuSS8t+JhQhSkiIaEbj8MIrJBLcgtVxHo
DinS8gSgVj+pMuR+FJg34ldApIMRi9f1cnwB7EQyyjcVYpYLhOiAgRdt2dNs/QsdTFxsw2rvS4/C
FfGy84cXwE4koxGRrNWgHUVgswjDTTy2qSUv03kpU7tpOk6PwaH2gTZNRmc6ZUZn7gBZisBF3aPh
hkT32vQQIZ82uX+g4DsRjOPXelOQUCYAFbTgKWAHl0y7SjkafpgYNNE0LYsgBwX6DRPy5lndxFuh
RaH81FxoBzo9JO1J9VeHslTw+n4Pt+1NHFsfSuViIq3cC4Gg3lXGk1o9TiMnvD3UAhO4OojM0QnO
lnnzkuTLJLZRULUPcfGrUW8SdGca6cqJ4A/vyZ0c5rowzVQBHldXnGTgccWNjceqK+Bhr53r9ed1
TTh8LJg7Wcy1ISxaW28lqLwm7/VOdvKbKBhQUgP1ocOtCB0f0tsO0t93cfUkmolOkqEAyshqUzi8
VbESLwVieHarnwyPhm9cHg6eUMZ4hV5Cc2GcmKE5f9HF3FrGx5KHaMyTwfpzoxyUscGR5duNrnxL
cCvqLueo6LF/CA53R8U486jFyEpV46hoPVJ2qrvhC/A5/c2O7frOvOcNrPCWxNgvMbRm0BU0M1aC
F22iO6ZOZPLSPByTYqHWFZD5JotRomSRlsSet3m8iHFNbipdXD4rldZ6nE3kCWS9awHqqyyShYAA
50b1Co+8gOkWbLfDSaWNeFZ+14pW+YMjlnrUK2fH0sopcZm2+ZomtBT6dXMqlPspdQlIi38PPs9P
HbleFCjQ7ArMGwqmxjiQpq2IUYskDpe73u1CORAeB+CcAXPDNSziIK0y8vb1YIHvRDJ+BFR6naZN
IgaqENtTBMHuR+uAUhHsM8lNy3HER17rnTSquzs/Ugz9IE55j2AXvKmUYG449y+AMH6lHJD+92TA
O2FUpXbCkHlPBjUBDXNnfMdYcw1EZh6cyEE28p0Ixn0YhYY6S7vmr8E7ZrUC2de8zueFgwfK/04M
40GKVR5wQ4J5bdvM2RoGFK/LHBie6SQp1pZmunVd7Q/Cz3fyGBeSNqtsdrFYhl3zUC2bXa0NRwJn
4zTmZa63mjzqxlicNokEIhH9qlHvFOHFLAtbnIgFwgt7ykxOWuVwHyXMzWqaIhLjtXa+04i6nJQY
0514iySlPa1nlYSJWTgTDwHmwAWj9AfEHIRP4FI3GTUnHbKScTaBJTsarGS9iMg6qCpHvY9eju+k
MPpt5KQgbZ3kYe9GfoWehhZzUu7ioq8gqFT7ukocHhhAONGtbiCHx2IdCdJcmt0irQEa8jGIETa1
122/cuGmmkYrj+9N4/m6wEMd3AlkHFNB5k5aZ5BQxABuMnNArTfudQlHpSyUSt/WxBxTNxWNLnWr
EE79/ImogPuV0So0TC5ylakzqAiwi9XvpeinWAjubAjPmHv1crl1ZrA6Jfp2mxrSw/WPOurfePdR
zKmCQXwERCG8VnRDmcfsHj04CoZcBZxte0F7G66fNqxRpdeQCOxPILd3rn/CoZXstoVxatPcN+oq
SmC3LmtrrB+rZbXq8Uk0eQ0y1G0xl+u7pTJuTSDLNg3dLISFqaKpd4tNa2nnu2auZXcpqx96PC2W
1K4zJxV5aJ67BTLurYrEVStrLHCtEkvsK7zig3njJgU5YthOnBntKZ2ujVAvz7xb3ayxGuDIpbbx
lNEGRXLJTmpm1X90x76tjsXYGGclqpcMqwPHt5Mtiqc3/b0R92dDaZ/krLwvMvHSp+upySu0zQAZ
CA7xX2nQaxiw87NxZm7jsBp4cAnrgyJOfkfobE16k4/Ny3VRxzETkIFVBTkL8JYz9qJLqxrFlSpg
cqFB/qy/WWtve0xuI1DLEdFaBEv+xBF57AvfRDIGIpjyWGjbGgVZiJoQeuATZ12sAqBbWljO4LVr
UrBP0HyaJtot+pJ4jbzcRTOWM6ZzOeUCWhxVi85s567xUgpW8ix6lTsHW2UPnG3mLZn+vjvRKs5p
JXnLQsWntJVDoPqSm3vcCJhu3UeX8M/WsnFBs61tORkpwvwHwy83a31uMGWQYqoovYm89Wt1O9zm
sVP5XLM5vm/eJDMPDEPfiEBakIcVl/KW6hEg6EAZSMLBTYLG1x5nyVYeOZp0GH2/Ka9Gf99tq9EZ
QlQCQSRcvFyzaGsn0HY/675qt09/1p0EdC5k/DDJZyIIYsTJaS1oJGvHcHCaS+RjrtKvbbD6gXiu
v4gXEuDWsQ1O5HDo5QGboBoIhJAbY3R1kpJFSc2K0mEUyGNqGZJXVZ6kT0NTlWGtRwLmi9SkPkmm
wGvlODzUnWxGbWvR3IRJlMvTvIVjLlhTwpvLPjSMNwnsZFGZ1UIaS4MZRPO3JPOkATTxj3XxpOo3
9Zy5qcLrRji8nXXVNBWJ9gKz/m6eqrgv58kIpuplKi9T+xSRv7RCsq6r5vHOvYlhfFwjlYC1IVFx
auPcWTfD7rhlrMP7cbcSRjHGuh4mOZajgLYZ9w/V3QSoC8wyX9YLORf2dh/f8fLBxzGzocl4UphI
07JsBOOWmcJUJ+VpkHpPFRdrknM61mI+5orhbVr7zRxmN0WqqcnxKRMPKurYc+8+gLmuliQrwQOL
fa2+0oIPRRMRNmvzCwR14GXw6x/Xz5ErkDnIKa2IVmVycdIaO/IpFqUoW4pTWOB7QAty5fOKZlyJ
zLlmhoLQp+/Ra33JQvrIp3MtEW6M16Zjjxeuvvbzf7gzdlvKGLlplqChroQCoyC03RkFyjt0aOi3
qlv/LCl2hA/cezs5QaFuVTC45F+ub/GhHr/JZwGsE7xTyxosBadG/llk1qwDnl1ROfb4AagCdULM
PxsSQCol0CGwA4agSE970qG1YbYnZ31OXjCJio6AGLSDolOdhJvFfS03P/Fs5mh5e8H0990dJUtK
1vT6FIdlfKO1f1XNU4yHyfUtPPI2exmMVQhGtw0lwDmDLiqfNUKQr1k5Il5xelg12ctgDGEUepB4
JChEJqHmR/4SFndaCEh/obSUewkd+RPYZDOrupkAp2UDewzVKOEc2clDy6kUHXqh/acwFiKXZaMo
aJQLdOQHhvZhLb8MxsuSf47IU98btjB8WypfEx+v7zLvJBlDEbekWrNli0O97U4RaYKGEKdYRO+6
mA+zWYyqqkxyJy6bcVsAvhN2juHrXuNlT0CqsJX7EYN8IEg5FQ8pQkce+M5hdnG3rSy4bzun6VLM
cO4ikIyIW3jiiwRmTs3LvcjtOW8crjTy3i6MPB/WslpARRUYPkEuOrostoSkfoeeD15jOefo2Mxw
hnC/rRCdhkIj2+rsSdHsttq/XRI1052pS7kwATMbeSsKL0LZK+OT7gJ2NyzwqpDD62rCWxLjVwpT
y9u0HstTOTePyoi+aKMGx5fcOdflHAVMe61gfAuIPCbA8YBVQlycdTCsHo/uon40I43jYXiCGAcz
o6thwlxMedLrG8No7DE7KzVxwW7HEcTbOcZ95CQZV9Qzk1MNEOFljqxIcubq6/VtO7ZimLIBhHO0
VKiMflfGVAPBqsS++ZpfP/7NTJ/7yZPyYrqUdnCwh9YawfTyBxVo4La/SWbKIKa8YRQ8FhCkORX6
UoLWV28Hy3hKHkHB5hX2H3S/vZPHqH01iJ04bVV5QkpdbxarE/7i7CX94g93Dx4/EAMGLKBCvjcs
TUIP8ZgQA0k944EuiOKroXHKk+Et+A+9QwXZiWPess2idWmSZkKA8oTfT0GdCS53EoAnhNGPVkul
Xs5mABeWmMQ6Ze255LVUUIu5tm2MIogormxaI2AEvJ51O0qi31Ft+MLUPJlVSayhBgsg56QOI5Hd
1jG6AG68ZCxIQxH4KPay/MUQrObL8riCbgrPudwmaP7lKDzhCaVbvfO7pQDwiHpdabfn38X86r5w
4hNQ9pFNsgd3vMQhndmbgEqOR/rFvJdD0edV53gHyjjKQhbwCpfFKIhL0j53kZo7YqFXz3PKfV3y
DpZxlZioI4Ieod+9QPORjAqd6RudaOnVb4UXvh565d2BMs5yHOYMhBpRFw5tA3zN0UqauxJh10p4
nYrHkgBUoWP2RgFa5PtTbIkcpZk6F6e5X4NWszJDClZjReHiy3Ul5Qli4ris6zVEHmJ5MhvB2Zo7
Q32qUsXOGh4kw7Fe/rMitsovdETP9ZryYGFRcWpvQsuxN/qpHy38TQLjqdZey9BgjxGVv/OKYH/1
FBRQ/1c6pteIVH0Tw/gqc5MabRXiJBS3yhrJLfrorx/Jf7kt3yQwrqouioSUepOEQmVVFzpjXH4b
fkSX+EIRc2O7OAVlYvFwe47t6E0q662mWorGpCtPqNba24gXjKCH1TyexeSzPtWcuOPwpY1r+T8a
rjB+ql4lkB72UkHRtRVfc5NQwTx65qU3igWoxM9SkPv6N+FBdhtfuGDgkvNwOvZQb/IZD7Ul5jIZ
UY22SJL9mIY1VCYM464Cku7Xj5MniPFPGM0SpnRDv5OKcDTprQV5w0T732dLEA+8rYbxF6TtWziS
pTgVAMwd5oso/04UzkLof1yzL8ZVdLog5cizmoEBkGhp88Ttpa9+bHJpR/m3Qn26vm0cdWTDnLFK
DWXNNjiLRXXVvLIl43ucSadZAX6VaXKuzeNntEGQy5ZRajdYIu621KZNbgBMmIS0WWY4yyVa4Fan
xuNy4JUmDlXCAC+UJIsqCuBMCLdtmtBqUIwTGuGsRfq+ooWgm3l9EYfJM2knhnGIWYnZw6qiW4gn
2J3oVk4Ubg8EdZ2H1ZI5LQSH3ncnjHGLzSiSTpaSJMxCFSRXuS/7mM7hkggdbR2tOwBWFKQ7YNd6
fzGWVTx1Uo2ijiadqu3XBLCMjscUenQnAtoLk68i+jzBu/NehiLkU1nrePt3JlKbahiNn6ZusGJ+
5zQ9aNakdpJYJcerFaQ0m1niyqLopTmIwAR/8Av/TyKXvSBGFcbWjDqyJkKgdKnbk9hJcDFK+d3Y
cN79h+fztnfsS6/ByPq29pgen4vyazwIt0ljnLdp/HHdOxxFEwR6ACA2HUheH7g5Wn2UFfrM2ozv
svwt4dG1HGnz/v8Zf2ogq07MNYvD2pDulmFxUnV007UDCW5zWbThl1kq3zuTl38+vPpBhKsroKgF
+Dmb/+0wZoSCO0x28pa7AgipGLtGdztt2VgeDQmkOxSbsP2ic+6P4/18k8voh5iAF2DScPmb0mVs
vuVKeP28Dn3RfmGM3cZGXW39AOjcxtFQoqHoJdGn1C4s4tVefMdNi9L/+2BZdMxWR5sRYPqYA8zq
DqNGuKhO8t32NQ7Q/mhXAXr2N/f/Azh9uH0qKIwNjCWilsXETqWoDlHaYvtmBGZq+jDxRv+PFWMn
gdrd7lk3NIOSaxHI08aT5ve3lECh+CHpVj9bMRCjKkRJ2q38S5CtP2l9JDvJTKBUoeKjy3R8UBA8
EssWiFyM5fG6ehx6DYDyaYqBoi5gU9+vrqqKRUoHE8/U5jmWZ4sYP6rq+3UZx2f0JoPRiHGrxqir
ZiNYgOTUns2Gy5/JWwVzbwxQcVka9BQ6B/IbmC7GLGNLeZnvF6C/ykCJb78A8vv6sq4L/RBL1IuO
fk4DKUkEN56aekOsBCbhBGOH4RFB1R2AR2hE/Jh0kgG4EnVAPqHDXopdeVOwPQg+hWXl9ZwfBX4g
caFU5ICq0tkqODjnidyj6/E0CN/mNLdkXPazol6ENrFagYfIc7h9BurPaPrRCcAh32vehs5HIs+o
oQ5qZMnNF0P6LXNxEumDjXVG4D1EoyjgQgnoYt4LqYZ2KGUjikPxtGD+Nn0wXvRb3aY9NjKqpqnh
XdeJoy3cy2NMVkoFGatFcaaKlOd6Mr8CjcBZRPF2bKoHIo0v18UdOne0ggAMS8YaUb58vz7MeuTF
AK4CBM/yV4pUM1nVmTKcEmfwBS7x3aEz3Mtj3K08GZu4yWg1y2prtXE5B5TWhbwghC4sS7LbTzXg
f36t3F6pIx+yF8wc5GKq46TMZnKSJEtBVxFtpjSc3sk6Kw3NV2QCXibtsFi7l8kcJpoKIiKoUkzh
dD3Nx7QjwgFKJ0tLtpMtn0Yv/UWsxP2jcv9eMuOV5aYzxe71WEEMlFqKPd/Un7fbwipSlKaqh8rm
XduHirtTJMZHR+Jo1D1BD7xk3kiAwEMmQs8+delDYVb+nyitqshAzlYBU6wy3jpZa7AX9EZx0p/o
QbY3KICQO9k3LAqF1wcdD7TqyNXA7v4jkO1H06Qp3kD+IASpcB+vkwV42FLkpdmOJiOBWKDrCrrS
wVzHMkVnaTMlslEnCBSay/jc/FqfKydzNCe/YHYR7TCBev8/I2jSnNheKOMA0D1odqTvhZD42mn+
Nj7msEf1kaJ1FD86tw/xEGwtcXN41nG8p2+rZTyB2vTbbGQyyCJVKwaW7KLNDpLN7nVdoSb2wX/v
9pQxezGXCnEaRz3Q0+omJ180PffQlv8sJ2twXRJvPYyxo3OBEGFu8PTUyH0vJH9t2eZuscSJtw7b
1fcHxpj2KmK2MDGR/RoKW5cscsqD9jOd346ealD1iM7sEe9/p1Rk9YSxbz2O4kwGjFqYJ/FF7HQn
rkfHRLvp9V2kpnvtvBjTNrMNiKslKU9F6m5i5xp9bqkxsYiYBbFyk1aezGtUoF9+RSQbtWx9QrYh
KlCB7uAfM9XK5wlUE27V19ZSuYvMS1hxdJJFoawTvUD35VKeEtT9ZkvA25CyeKCdNvlNMpR69AjM
7Sh58qGOeWtlYqauV1dl0Ko4ND7PuIlydzubtnSbhbJnnlM3Auve5gt/9Q6dpSsezFC5pdgVaCny
Y4/nAQ57J3aqbDK+x1SUdZSmEjv/LH0FgkWghNoTeVo9EYPnwFi8rlqHN9SbKzAZhyOqapV0FTqY
tG20uhRAwcr9Wk3WALCKSgivCzuarAfenYLJOVPHI1Zj7CVuxGzU5QwIVeHo0v7w13czqgD27Bhg
f+5jS/90Xeah7exEMrYzYI4ChokOuFj5KrQn5ES9tf4kx4GI0D9arKTgRlVUXz7YzptIFlollpoh
TxqIJOilkp0lwE0sP1CsdPBlfOa9L44VBlhpJvLlIH4TmU2tiVLN+bQYQSLEvSXWA54Y/ddUil15
Gr1YVh8ByxwuaofxHLW1K6M5xdvEOdrXWfQPi959BbPPSgYkqDhFYwK5oUGd6v1NWIlhoFyBs7JS
G2O9mL8Snc4377cX8U8ejshA/2cb2JESLL6MRvCwBG1T2KRXvVRvPYC8cUCbD/0UcEF1oBgAL5dN
xJhyvYJ5AvATRtF48vZjXpxOHzx15ujt0c2JNmYJtPY6iLd15lRLM+qBvrgKgan9iHq03YlOIoj2
deM4NEgFcFBomQbLN3I9UOVdGmasu7jsq5iivA+XfrOqp9KnU1T9pb0v3PpuPfOgLo6cLVCHcHPK
mAJE5/t7iVLX690c5zAO80sWO338S5tdLfE16VLOvG6g4/XpAP0B3zESBibj2knU5ilmvgHPgzmj
6l4OSl8JhecJjQPmCaHjS/7j+o4e+VNlJ5D13iD47nLKGYi5TYKFIX8WAY0i2iRbGnjHd6gjO2GM
8642VY0AViIE4F+zheR7DwqoPuI1ox9p/H5JTLQo9/j4DfgkJ8rZV34lul8iBBk49ZZX+2QdyF4M
EyrGXaE2eEagrohJIfFuTF7y2h+K1iIICMhgSTXM2pi96+d1+Nbfi2UixwZUfiXgEc1AQlu9R74X
lQX4JHv5PXxXbeBcctsV6aFcWydjAHVabLjf5y5Uit4qC0cUc55VH11A+zUxvriKU2nWFXRbqAii
KLtjckeNGg965Ld4NDXX1/MhYddME1DsdRD6loKroj+4HWPr+hldtylQEr53GRGJxE6QJIC36qsC
nAsBmGji1rgF4Ob8JJErSyNa5lwXepiUedtEjcUNjvq2M9ccg+WAKz5Jn8pT/Vl70ULwHLrCafKz
hwqULsYjbyTouk1/GCaeDSPPJrNAetr0hAookVJtAxf5+uJ4Z0Z/37l9DU0fQNNEsTGq7rPsqd44
/89bBOMyTCK3axIBUdMc7DV6HjG90vKGfQ7ffPsDYhwGKmb9kCY98Ce+aT7tKkknsP5FDroevPiX
YNiFC+t1efWD6+4QnD/v9w7XdaP2PdoGpk77UkuFUyA5AYrz22TKg393TIyraLWq7tvWyMIRUCgA
C1V//rv/Z/xEmkZKVaBJBmUev8VYRtJyY2F63/13b6exUVlFuqJcgdjlt676k7gSGEEad3T+5i3l
g1odKjYGQZCXppEwSx+HPiahG3VkbgcFYEZF/hxXn6/v2aFq7yQwWgeA3a1JVw2kwF0KSsHKaZby
MnJBZOjRfti3nRhGyxpTSlq4H4DI5Hh1AkO60u+0LVTXSzSlfsRt0Du2pp1ARte2fiKZnAJhdUFa
VvwrPhnhFFAEMlrAp5S2xQ3y0/6fbKZiUBhPBGdskDvmK9gKKvSepWDdXqTHSBzsvv/y74QwWr5V
at8pcEdosXiITGS2ldiS41/XhfyX/ftnKWylOx2ntsnmTA1QU3dlLz7nZww/e0OQhmW4PStBd2OG
XIrqY31/k8pcjYjqTbkgmH1YTxTnogV8sSOGFO0qCZBurqzI5U0D0+36qJlvIpmQuqk1LUrGBQRG
4u+lcdL2a2u6UveYqzexbCfdt+sbe+hujTdxTEAtKSUZhxog8egxQio7Vl6iZbQKMlWW3s7uvxNG
t3t3L/ZFL8mmYBanqHs0mksXo3Sb30m87jbempjrcVFakiYZGcJcfEilIM5uRfO7zkOVPXQhgOgE
ZrEoq3jjvV/MnAxGpfQYLu6TwW5rzW8T6awsurO036JURLZH5wWe1Ct90I03kWzWMFtNqZjVCJiC
3nDRvdrvzjABEHctbu/MDi0ZZ7bCxU463M+dWMYKZDGThg5X2UkFO/X2OBbekt2P3NXRv7m2Okbz
hSnPJUEB5OmyeM0lD9Dc6eeC9zejIO+dfJjWUUxDQ8cbuhWA6P7++MRJUMlWTklYhOVj6U6BeGdY
kTXYYgAqF97JHV5rO2nMtaang5j2LZinm5+oBZbPK3jeUtQC59GVfOOOIkasAW/G/9B77YQyl9xc
NsCq7tohpIhsfQhCUc7L4bB6tN9E5lYrYxJ10qIBNeyrvnrNJ5C5DFb2NKCaOwLwEu06xC7vKu5g
P29ljO1JsZyYeZ8LYawt4WzqD0XFzfsdG9s/CsKmGQUiZOsmwlkNmO3dLtm9ZtffaluOrcatL/oJ
VSoA1/YR7u7rXvI4q/J2biycZxPLtSmnK3J9DxSqTAq6L81ZSyxq4zXYNZfZ4sFV88yBpYWIuwaE
PH2JWNXWMByenyh3GTjlLbAQcnviOdagM5dOSlZgAcdzFjbzuTcvU/c45D+vbyJHQ3T6++6qEVbc
Z1MORsc6kR4Mfbxf4qfrEg5TsjvlZ9s0+kkCiwvtsdruqtAk1vh5C7QQmZST5gxBHEY/gbMDZFnz
ot6jkMFpSD98QCOuQzejgcsHjUrvV0givTOHCPR5yQXUnTerW6K7ILfVG5DMApoNfGlPqZPc8AA5
j85uL5ZxKqYa93EyaRg5zyqrF89S/VvlVccO/cpeCONXRilvc8PE25Py9k2O6K43OWpyj8VZ/kan
asVAWnxeH+8R3Dc6ut92lPEqKPAvk6BhLHTw9DsRYwStu4FmMUOUWQXNOa6t+kJrZI1tOryR1KM7
dieb9TaxUTXbiLR6QEALh+INqETi7Umbfl1X2sN8HJBQTKIZIB3Hg+S91ix9qc8KunpRPJnd+Fzd
j6+Q8ePXfrIoJAPhPVGPDBEXLAgrDeioxDYYjED6TYxVTMKyr1E3uKvB5Xp9TccSkMY38CZVtFc7
3Zm6vAnihpap5BQbt+JQW1XOMzXqj9jIBBn1fyQwARABVU4SxasZxJqauKCsiPy5yWU7X6LNyqd5
Oa2Fadp6qv0YC5xhlaqYOUdAY499oluzPOd/UM818AxX0LGKeVVk39+fo9anZq6QXAg2sMf2PZid
rBz2H9+MXmE4+afNBTQuarkCZy8OzP+dXMZGyqiAgWybHmySZmnpds6WyNONIrx+pkcdhHs5bGIj
lvLcJKMO8vPmZ53+lGI/X/2mOhOM9Hfe0hlu0n6vEt7yjuzjnVzmqDFaMS5y12Un8JfZFEHEcCJv
9hBcY+iYPy579K59J48Jeot+7aOsaNHbs1oDIESIjQU6CtgM/MXWT0BGQkk++8yr5h3d9+/kMlfw
NOZSpcxNdjJu/vZxKmAoNnsDHKrAjWgOnJuhKJTGQDMw86FSpdpZ6CT1zSJkcX4S8v8j7cuW41Sa
bp+ICCjmW6ChabVmWYNvCEvbYp5nnv6s0v4/Nyqxu+LIN75xRKeyyMzKymGtvrXmCMM92F+5DBIj
2HXatD9vO5smupLGXIxxIsVqBax8v5cAxq9VtbXM/a9KRvH8vCDqY0xYgFoIbFj7IBgqYs5QwKxI
U4NW7WBqpN2XEukvCzm7zuTgtQ8k3RIKCqjRFN95u3wSzATxpCJqJzVSepAlhw6r57Z8N2Hr36Er
NEFo8XLhjQj7SR7z/dQcq5imUiT+WBmuUqX7rhK882fJE8F8NDGeS8A9Aatviio7TR2zaezzErbS
6k9aMJlLOMmjGukKQspt9iBYmSNcVaI1hBZImyl6neDPgd3xjGTbGk9GwgTqQQuw5F/i7Gqwxy/9
lQJqjTlwOLptvJ2hG0DzVYx9aJip/exhuSm0pJdhiqL3LzO0ccx9ym3Dd+bNL6VqGDHBQAQBPsNn
UXI/FRWSiORAiptaugwVwnErngDmxLDmOeuFggmdNLsXp6sm5RwW7/eZKywV9U4ibdT62TjbwDnD
jMp3jPl0ROzysoF2WpTQgeOhcar0WYgfOZ97IyHB8uafb/CFbxFkU5SuiwLAUBBGgJGDn2kABIxs
0xeHyjkxaj1fAt1KHHNJFYLe5SDCSQ+x8KSqvoGt+VizKvKN3ddPajEBtVDSWKqaHrBsUttVjjAY
6ryXQEl7ayLz43G2UEP9ohUaqjIuJKxWEsaQgZWhjV3doP3THGMCUDvJCRrk+NNoS/E3cK2R/4Ic
xsRgBkb7GdUmQZqrSu4DH0Y9jMeA7M6bxGaYWf0+NfrVFduLoTjnS4d9ymYXqq8RmHSjh/Mits/r
pAJzC0ztmDdDTdJDkUtWSX6lYYl6NEZnVCxmdRyT204AVzbHKCSGrYbFecRNOiO8+NO+O5QP9O1V
2Dzz3k7CVrIYzdpClYu4xQhGq7hh7vSzXfhkF2OLLkrslBzHN9GlRE8Ul+v8mVItvtjgSjITt5XJ
FOZiwpnKBqbzgOAm//o7AYyRT+ilJlKBY9Tqzuo122h5TstTgQnX4EHUoqKDCmrnDcixMvnpvAqb
pr06IyZeqxXBmv089L4iVpbYHgzzYYw4Y2dbFYd16GEntSpBafBORYpa7jAbW0QOeQclAeB1dXs2
vOQX7aiKe16pj6MaCxvWRPFiYL2z8Y3yDQyZ1gTYYDnnoYNsJ/unE2S3bMdmLEJRm0IU90SbLonm
GMx0Brv4Zbixu/AsgnNdsIhhFdLFMOkwT42k0epl0QZlvBvNiZ8kPcd/tt9rK9WYMJGJk5KUuDiw
Et0/Khh4jVz5TrsXPAJ/zX7w8Jq4R8mEihCz4a3WtHDYa8Or79rLwEmeutmi0CGhq3I/Hb0XzgQI
FnM1V5SqE5Ia/C2XlQ8Q7wuKitY7FOwtAjIaNxTSq/ycPCZeLCnWiUMtoViPot1ftV7qiW8SwAkp
tBxv1mNrKO2T1zGxQ0jyJWxjCWDSgJ9YxselOQLvZWrTXbNYZmtaRvOgR5xROE7A+rLJo4qjbg4J
gCvlu5w8Ed50zgc335kzZDd39HwpwWWQpP4SaNV7OetK4hhY99UszM6WeI72cXdsljLFYKbQHXs9
LEZQDDXAb2mqLLrPZJQ7dHNK9nM0vMTItXK3AExlb6dtmb7Mc495jzlNiWUM4Jp47Ia4vdZIGQBc
MpXqZtcnUXEF5jXRsIYhBLnVHGSXXZpN+3TUyhdS93FvGa0wHPswIZjvKmZlds5H7c0gsEpImJtt
qqKwiqQ+9TvtdVREBy1lq0/xUu15oZsniTHZYEnV2Ajj1sd6n97h/YNtN6xNArfblvOd+jO4F13V
Tl3eM3zTjlYaMsZb9VWWJGg++f38MxjuB947ZfNyWP0+c++RVgsw5x6gFBU8ocSoS7dl7J7/SNvX
3kkGe+014VKWoZEnIAoof2EO72MdM8Xuu5LhNVHcKfuYu7G7/RBfCWVqbIKkJ5UZpCkaJ/EV+YVd
ZCfV9hrQCmh3S6+s5WW+O68o51uxN6CZRHWoKFnujxqICf7pB049lvOt2CuvJfkQlJ2s+VmvOgVw
nVEwvshQWDivBk8MVXOV5bekBTnGDBKjLr8WF/wLcvWe47i8o2JuuMzEs3hRIcOU38b6p57ySrs8
AUxkyIHT0081Sp7BjzKjm6KUxyC3U1vCFO097jZAVozlX2rFBIllyiRjlLrikARAK9ab21FQ9n/3
cZh4kOeTEVSaiY9jtq4hFpeoYji1Fu7Oi9k+vj/PVpH5PsA3SRNRmAM/qN7C/Jcw8r7Pdjw9CWC+
j1moxjwW4DLtpN6bhPxHMC3XJJtum7xxZiJYedzbJF5uJrDF50Z9NYWq146mlesZRqSKSzmqOF9v
+4V2equzU6HoBohxX9FHRmQlfnBL4RKmp+AhCSg3jV+gbB07xhWXhG3b4U5nwXzTYG7VLNJi7Bto
jvGz8LHBfaj2YugoxNYsySYIWKovcoayqDF+SSBW2jKRH8sWWQ5iZzQFjMxZ9MAxw9sBvDvVVdly
AhfHmtg+SwtP7FFKgjPWb43pZlXICVn/Ee3/HOHHQ38Vs4gp9qGxdOg0/DB7AGdaxUPl5pfCY/lM
3qQM+Ohk/w20NlRbTjJplruSWQlV25UlulKL+ipoMtICHXsOnKc1VzOmptNkcwciIZTh0X/vjvVB
ogR9vniteli3w0AirIRzjXHM8eMvWulVhGMWqCQR/LwGiyhA+0s7ASDe+QCznZWvTo+JMHlPssg0
5syXun0e3IjaURyO+kQctXdUbNwUDaJ1zgk7ZPOls5LKhp1IiPplUaKDek1XU0dLtqpmn15Rlxtv
ugZMhN17AHPJ7bfgXv4/mPTzqvPOl7klsJWux2QJBV+rMDsxvs1yZBm8jjgnvn4gOKw+ojosQxuY
EdpGamqFXeyUUm1Nk+Jga/K8Otuv49WZMoFkaIWEqA3CZnIkBzpJpPnRq3acQeGFtPKJl2Xx5LGt
eFQhtSzEmwIzUwCfoBNuNwBoxHuVPo+j39z3IydQfqBGro4yb2o9nzCHfqieu6MMHjoTNFfTHVZ6
EZtD1O3oTk7hiZV3/mA5n5Bl88sNrZ2mcjH8Qr5bpotUku1QfgSJJs8VOeH5w2lWCqZas8SFTLE9
90VvN4AFpjM+4415WR7/BRDhvWp4qtG/aCUxnFKw7VXonpqi+DD1OaBxjcLpytqVzPfzp8hTjokz
s55kXRormR9Wv5f8nzh4Of/7H+Z25h4lVNeVLpIczFVa60D1ujduZTexa9XSInsBJsq0l+4QU1oK
8WXutB6cJKqN5ffd+T/hP+6IP0VzttiwSIJY5AJITtvd4PRXmRu8mAuAQ4A7YdUulmtyi78Vsh3G
gEcI8GHVEL9cueCinwJazIwza3AIJQq7NpyqsSrdkjzR7dAYLF+/Q9RIZ3z+iGVu3TwQYkPXWlAE
5uLVsDSA1wiccpwvEzLUVmXqF+IY3mKkhRPmeOoy93AGZLw8l3tUkZabavxnQp864pjSf3zHk26M
WyxqlpalBE5IEXF0/iFddE/qbjlINj7jvfAi33yvErc6TcY7ghrTp0s3f0yGDMfKDcCFLt3mx2UH
gjeXO6FMM9mvvnJSkPGV3jSyRRGAi928lfnO8MRH0Fig/g2elyPco3gsCcajaUs5dHiTd7wPyFy7
URmMaVbXuk8a3Zr17CjNoK5rJ06uux3aTioyyTyZRyEVJW3253mf66WV9Y2LhVghUHYcr+cpxNy7
TaQkqg6mzgOIK2XT0g6A2rCHp+S1f8sek7tiF+2iH395iuzl2xWyUehqPPtZ+YIuIGaYWoPDYsvR
i71vs2aK1DZEScqQL1T9Xo3+GXljGtuXwp+PxF6tgTCaIao1OphiLkfyFMo/zn8b3u+zwUIuUERt
RAQLolkKmPWM6e28hP8oqp1UYGKFAL5wMSwK1V/u6UgXlmgd7Qa9qzb7eDOW7riv99yD4zjwBwnR
6rKb5HaWugF1GzEJjmWUeIkGQgkFCIKiXjmdEdqjHPBU3U7ATqoyUUPQwWMajARPhfvyPfDo7BpI
/S7JzXgT+uTtX3As6aXn5dDUgc5EK7Z3n2WDNogBEvVQID+WoDKdkOi3oHXbYYAPyw7G9Zzm1qhx
l1SoeZwTzMSQRO86YPTQ/cTMqnzZwVgyxTzQjgPyB2D7Fx4XsWbTYnVRBrI/6I9lhTEnQB+CSFBA
i4ugtk2JGmPFwuCnBtYoSoQpJw4W0QoeCuGmq6+k0v9fmVNURJRnFFU6WRbsRO1t0XzNBk482XaV
lRTGfsxBELJiUSi5p+x216WnqbbkJU+5T5eZjF3yQ7rBugPHQXknytw3lTiVopjL6SHzxcfCpfCK
y536k8Irzhfxq3qz8KbANq+elZ6M2ehaV4i1gW84N69RLTtFJl52LbkUe4GjHE839uqRxKUNBJC1
gbgJsOvjvaQmt+fPb9PpT8qwTYM0GzBGpxZw+vxllh+WbrJE8QJD0k5f8FgatnP4lTCmWdCA66ot
UhUdimfSWMYBHR0XU7l+6Uk5NmJ6p/VTnxIKlm7sJKXNa9FzvhzbOcjSBGPI5QKU1pA8K4t+Y8ZP
qhBZwhJn9vlz3W4ur3SlwWflc4Lcl3pZiB97/bTbiwU/4KbmR5qxRzvu22QDTtzA9uL/AgsLYq8r
Zd2XeRn44CnprFEtrEWYJEs3MQbZ6k+5DshIAXMv1VPf9e55XbePVdYxNqvidaQxLtjqnVY3+NP2
leEBBXEXSm4WN1gHjXbfEaQTSVaILkvsW6hviaTLhRCjwAl09u65UQApUERWKPKaM5sXsH6SxDx/
kjg2g1hvU1+OiNtqD1OG5mePchlRrFHRdpVecMLndow+SWTsZdJ1o6xCFG/rTrYirNmhix7yiGx5
QpjrR2imqSkkCMlG3VFFbOTL6D47578S7+yY20YQ2mJcCl3fxz3Wz+LaaULdzurc1hv9J/CgrrWJ
B6nF04ta6MrZKtS9R9KTYB/UtfgQNWWrvyySZF4ZXdMv9+f14wljzD2O27bDIgwA6MMdiXw9um7i
338ngrli2kTo0wXsIX4tPSjgTxqe5HF/XsT23XKyN+ZuQQRs9AKMnPs43Yeo5CfRP+cFbBcQTz7E
vmEEAMvPdY2bGXgmMx1W2tHsWWhs2SuuSgeNVV585+jEPmn0RVh0sQGf+RyiYDEek/o7r86VSkxY
UKsy11Q5MHw9+FmGbqP9lKPG0r4DmY9o/ufjsKXCbiyLdqpKyqgRIJDuaixwLp5yLbr00R5f88Al
uN+KnuzKgTSzT7D+gG+leMZBs2n3o7mYPkoi3SXlCePYBj2oL6n3SkEmRkxtsoxKjy9F9MRORLsr
rotuLwAlMnuaBWKRrkZvH0xRNyUWTDjCeWbCRItxktU+H/XONwaH5v0fBLjJbvkgb6WkQ51gcYfb
eEKZqKGQucg6TBJR4GrgAD9SwfHOtIfKVm//zf55X3UzUAFLXTEV1A0V1oqUTFDmKSnCQ1eE9lIV
dqgDaSOeOEM7m/F+JYaxHXNpNaUMYDuddCzH1y5L7TQEHJk3gp3jW9X6lTDGcJRejxRtKmrAq7V2
o+KRVuxVs7KFNOZlcJtfbCWKMZNlnKQGNfvZb56TB+EZkfKQgrUiqe30qL3RbrHGBeHjfTLGSlRT
Eqe6WtLDCLc/qG55yNGCd1tXsWanusv22Kbxc95ABe8LMtfNPFQNKesaO13VYVLvTMxKR26klZZZ
uorsfcf9KP6mCtIRE3urn2ON0qSjYkwNFoJniz6Cp/0IMmpb91Q72lM088yeOGOC29n4SiYbuEtR
n5e+FoCkLlyHFG7GMcCdIR4TrOTxrqHt4zwpyKRyyxgHwWJWwR5wb9EbHqhpZwE4L3vQ+mTx5LzV
Q6smdXDRtJHE7dFvZuMrVRl3zEqSaYmUo165l95EG+gUgIuPDEvfAVjdbh8A1bdLLr9VsAQ4Ec3N
DawiM1IjtTSGbMYOojgV4AmxMclr9dwW2rZ7nKQw3m8E0qBHLTow3QclNM3+LeFK8VtHfaeAfYmd
8RuTm3cV+KBU0E8QDQDAn+21MtUkDxL4ZHJEVeyF4qYl7/VxPpZO7IavHO/gSWN8McZJKrWuI6+8
r3z1GN92e8WJI8BF0IhDvoGLaQB24I9yTBpopEaZN0FUHGbgzkTvsxJYRUKcv1OKRXxajDE2qFKH
7hmTr4Gn7vHoBwOvapkHYNw6XAiMTUM5qcXGmLYJGnOMMPocHcUDRaruPYoOTfHU+iOG0tB14Xn9
5nWxEsmEmFFOpCQu88kXcuLWpvIzrZcfnHOkkeNL2rSSwUQWUk6p2BQNVgMP8T7eDU9L7SXi/0FE
VJ5SOqW858jkHSXj2WNMjExoIhTZgSXlq7Gl2bUHpBRbUq3swvzZH6lhNtylId55Mr7eqKrchQFm
jVTchNgPHyzdzVxhsRbVih/Cl84LnbDlXPqbwXN1wMydnygFBp01hDG9gdgOnSthX7fToZ05fs4T
xASVgChgTRFkAB1IhVVVaC49isKDVu7Ofz3eITLRJKno8l0j5L5Zl9eZvtyr3ct5Cdtl39WRMREk
lYagGJW8xtixchCey0NyrYVYYlSwiKvaCpZg0C/+LTxwxNIs4YwrsPhZgGIH9XuFCc0pwywFZSUS
/2l2xNX2/Onw7cLlSUcWcX/M63LqTaQPfWVXWCdrbTSP/+n26e/+BUWH6/w47QqscBg7crnwOyQc
F2ShmeseiK4kDWLUgVElNR7jTLTQn+Cc6PbNAyAKmZgaeFEYk0SjRZtLocJc5n3y0IEJM/b6t4WC
Gtqgq3TOS9tW6SSMMcy4DqSpaCvDV4QbMNyb4BWddV5SQn/kq42chDCmKQFMc9FNeLM8XQWh3aW9
E0+Hqr5JYmIJPKwCej5npLH1DgBCxkDgM/X9kMU/moYo9tSo9w361NY8qo+m0nCqEVsgN7i8/+jH
1jtMXUunkAyan2R2dJxAEbQ45gWFkhOuUi966nC/UmYiQLtOv3lkyFugRZ+kMxcelmNFYwkXCjuR
+UJvyS5GjK3uIrZxy+oH4efs0OkGnuVs1ypWWjOXYB2QUsKcWIgEt991fgbXD70B7ViKmR9yV0M4
lsoS/Kl1gL20WtP3lbIj2dWAWnMyVpx7Z3tFdqUU/StWBRhZLEk45Bnq9wfDy/elV1yUvrQTLT5O
CU8h5o6rywDDtjFGXZvpYsgvdfW55I3YbN9uJ8NkQkkIdhKihI3hS3A5AubCcHDTet+0PGJini5M
GFHQFw9D0Qh8abyIRlcy7vOZw4+5xcL1yc6ZKJKYaMQLCwYT+8hGFpLWdndUMIeVuMJO9Hun+ZWa
Fvglh1+lU3jmP+cDJSeqyLTxszKMai4Wsx1iwddL9dhqAMofkQCliw62SSPywynmRBXOkcrM81ww
KAWfgqpRKaMJKAeRJRujVYSE0/DYfpOfTF5m4gcwEeJs0tAho+uJ8V59EmyKf6kfQDuylzgVgO1E
6I9Ffuz5rY6RwMHqfEQ22TXP5fzc8zorvN+n/7/6fUotPQVSP6IuFV0AV+laMNu785bA+zD0/1ci
4lqvNVFAUVgUD4OB5ewodaaI193mhVeZCQ/KtAD4YMZJibfdMccrI3Kqi2aHlBulZ/Mm4EU+Gq7P
XJsyEytU0zQwea8EfnRMryiDoGCD9ftydiUsglDEvfOnyPtQTMQgRTq0jRyHB6mJcqszMq+Ve44L
cc+QCRlxIhMsMRrJh2nnraXscg+UFv3z8EjTRNUfee/47a2akzexOCWSGKdqZhAwLqGC37/PO81W
n8yr2F7s/mEm1r+FNe5kI+c4WfSSAnTdFRlkE9AOwa10zJzJMne0caAf/p0v5A43cuxFYcJGJJnJ
0JQopEexNbbH/JfsFqghVvu8ePmA/nE0juPxMh0W8GOJZKUPM8Tg7Fm/llysvFy1Nu0aZE/DjAM2
cLot2tAu4RgS73SZqBJMeaCkFJ8nBOCQubzIhnPeG6ghnnE+hYkpoQk49hLoq4dI+aVWD5ncODF5
l0PZMmRbHUQrS93zEnm+oTDxRcwG0F7l0Em5BK/2Hk/6nXTV7DDA58LfXR4G93+8T8FdC9B0Ebza
1J5WYXMApWwCvSK/3RU+9iasV0rcqe961/QOgOp94ibG29nPSSLz1bS5UlHkLpBgob3U+eKlklk5
WK8H3TKOdGZbtUPBmVvufMt2rnASzHxNoymUSlvA9YiopgTvUXQVNRdd6o8Kb7LzPy7vkyj2Kxr1
EjdyqSNfXdwU+ap8pQFhFkNsgKniIats33wnYcwVkZKRpOOEQb0Iq+7Gu/LaCDz4421PO4lgroW+
n8ShHAEkMILELzbeedjs3ANjroQikIxFidvI70wr8Ojuh2mrP1sHXIuYB+Jtfmz79R912OqIGWeh
JoU1ntcAAG69YT+6AI32eB1GzqmxdRE9ME0UlQDyhDlcOwnJHcl0/3y82HImStKqqUQByRf7xs1r
ILOrEkYhBmVx5wTbY4rokwK4/SL5TiqylsVcLeqi6sOcY1tWPGATNkbBMTwoThjtAMaFtjD4Mh/O
K7dl2KqIuS2JSGDeEhmj6OsinHqhDg91/8OMH3LDD3jTOJvxdiWD3QrV5zjQFxkLJO1ufsceAOKt
uoAsGdDGbuUZoBH8Roa1Fsg8IBSlMErTTCjLkbyPgnavvJ4/tc2QvpbAfCeSqFWdgTbnkD1n7a58
FLB2Hh6AAJLZ2AMSnzU3xc6h+Xcf6+OgVxcJictKzAnezZ3gDiDfyF8ShXPfcz8WdbiVDHnOo77I
MDEPrKzMkh2wze1rx7wtrmiUiC55rBgcA/w46ZW8tmuTvk7otkZ5E6tXSXfXZrfnvxZPBHNTSG1Y
z6KEXHgZTGuIsD0hH4uBV7jflgLoN10CBSBakJ8PTshltVXFOthjpkMSnDG66XnffzsSnUQwztrV
QMfqI1AMVX3XucEg9baQFL2lCSXASsZvLWAC3vl/KrExHPLSpSKocFd54gA45qUfgwczH2Rrnsyj
USNJq2p1J2LWU1BnL4+fgJjsKrrwPaM8/SGMQy+5QkJFFFBsaI8FnZfxiqdQsFLwgr+BoxJQarzr
a3NFa6074+FZmi5DBiRoNBXCfX1QfocAcFPxsKjRsW/sKt3xrrKPaRg2FV6LZPLEOBT7oBO6xAed
NdGdvBFLvA9nqVeshkhKfyzqqTGtpoxMvweItOkkilBHdgP06Nxq2kW/wF512Vv5kmfGMSyN/BYs
bMkdRkjRrGv18ihJenkdCNDNkqXF1JwqAHylE1SKcWOKIMiyvuN6pw/HRBM1HNWuzcfe7wwvyy+j
6obwJrk4TmFSv1wFkLQDLhIhKMARcujnh0l3temm4vGz8KQwMSQjVddnA3awOhEHXu+E7rGvHzSd
c16bj+i1DTCJZhP3yYztQMDKil4yWJNTX0kOAE08dYe0cAar4lv6gKosXvDnv9R/XGmnT8XErxG+
TTQdCVsJ3mQqGf51CBxgAd8KqaVZQDjdxdffQXQ31gozMW1YAlMhJfysrY0LXezfgCG156hGrey/
HUsVmQqmUHTA9qahuX6Xafc43oHjdrnFeTriUbuIsYTIAzn+j3v0f8eJnO6zWYIU2himHDkIXe05
0v5ghJVL9adxPe1yjG1wmxI8JZmAlVZxMGYxisTtbC3YIN8XbuAbD+Yv7Fsa13RlfnwFGhLnaLdq
IafPp4pMzJKmfuwiScb2xrXmUYTz1Btf8mfdk5CuRpe84ZTzlywysM+nOs+yKmgtwP8mAl4w4zCK
kyVFh/NKnfd1LD1/FpIbWFUieRD4Te0MU+0KgSPIuS3OvNUhniAmqPRB2itTSQHrBBnbEq+j8WtW
NStJd+cV4p0aE1RmTW3LMkNB1RR+hqnXJE8DTwRPFSZ6pFMvJUorBj7YnexlOASxF+qjnckcxgCe
HCZcgHU2bkxV0H0EK5/MikUCxatLYWeGs3f+1Dii2GcLsNJgawHYgdUxtcvQ0gLxgsxPSshLgT+2
UM/EJ3arpDHbqRiHIfCLGIvaVt5W5AYcLRVwBGSg/zloN2qXS9AvsSWMvaZdaYkclldpU3evw9in
rW0mZf4UKYN4LeJG/1VmUQxQzipTd5qcStGN0ZUaHlziEuV2FYRmZoHZWbG70gST/Plj2zQ2JMB4
E0sAQ2YjgmosdR7R2hOoD3x9wFqcFL/puf70d2KYSBCaFRGrBsvDcnhXa84yXQ884O1N6Bp1pQoT
CLSizw11wZp+5NNt1GG/eLVPUYO5BTsanL9YwEoSEwmUrhUrRQLienSkJE0txpvmG9WbnRzFLK40
6oxfpOG9b4DpQ5cMmdFLGcdG7HRswcn3w/PiYtLimT5gMV94Xb0GLhKN7tE8qL9pBD//1TYvqZVk
Rs9ZDBUjn9TYF5P7RfqhL7vzv7+dxawEMKHOaJO2CuhqZEpXPrrYEne0No+hrSiyW0fwGi/7MT5x
ewI07pw7Uib+JUGUL+DkzPwSrdHMGoFEtc93ga/foeZa7SgZ3HRZZBbGxunync17r3yVb5p4eBJR
B5sqrVJ9vrPKnhAza0UBz3a60Yhb2KVXPu+NsvEs+iyHue9bDBHPVaDofvhoSlb5i0KnCVfNXvQ1
CSMXlPSHx1m9kUp9lsm4+hQAeaXtJYBh3Qr3H3kNgLGMe9UTPMovwusofbVRiNNEdGpFXVNUnckW
i3CpTUlFSWyqbufpcpp56+Zf3e+zACY1DA3wMeWARfRTDel2O6OroowYs5WjH7IRLk4u1f3vbuHh
wG2ayEovxkQIwPCHQI5FP0M6Soma0iOli004Lr5tIis5jIlMKDOmpWCA//aakm2lu9LuE8dElwoI
d1YJynYn5VwGG/2xz0fKmIjUplEVAaDKH2/V6/zDKkt0x7rcmm7F2qEATrTtOYcWWTj33faxyh+0
uCJB6eez5/VymnfjEqEk7FF0hmHfu7gk9jzP+5qNQENd1NH6NsFyJTKRs8iKpuulkfhTdkzJRRn/
qss9nzbz60X0WQwTP5cwScIRHLWHDpVM4MQA99ZL3peD6X24tns+XH/NFT5LY86uASpAoNXB4ufF
hbDcVc1rF7yfF8E7N/r5VuWBPJCXflQG1dfEwxxdZsNVjjfgPP0+L2Y7SJ2+D5stEi2YapWYi985
k0PB3gEftgOVgSV4yj50//+HCD6dHJsyVrKyzLEOkuli1A4TEsOyTThVN87H+egnrU6OLIYJKGnJ
8IliWJ047cTQsIyRByu3GW5XB8eEi7oaDAG03KKfKO+h/I/IJeHimPRHvFrpEZCpUvQIqJtAAsKy
z7IHqaJXfvDZgHmPEw02EpDPH4ae6kraXDd5GuRyCDzaoUSfrfcEPB1elJvsQr8c3ilUnhbYI2/p
ZvtjKWDEQxpgIAv4LFbo4mZuBdhD3rpaclWU/xjgTP2WjZ+EMFFWWQbs2XVw1wi4m75iS1b7e7Ca
0BreJXBFoTv1z19KZE5TykRAJjTqgvKCfk3HO82r6ZbWYNFgAR8ddyKMhrfPaRz9eicNmSirRdGi
l4JOvXiAFxdofwQVOGi1l+AhxLoWmnA2hlnLA5fZafsKW4lmIq86lGLYj7hHIr84llfxRQNCcF/z
l9v2WXSxFAPRYmvLN7zn58Z44WelmShcJVppSKYApd0ReBi1l0m25pR2Csxzuhcq7tt9bxc/Ei4X
9Lbvn46bCc6RSeRZWkrVL+b7onorSk4jkOMV7NaPKZGhFyXAM5nFtdBjv8g4KJH6l27BrvroszHX
mpAhgh0Xl9i9F9zotnyLzwcC6GiXc5IdnlI03q0iTNShAFYCgNqfukOxHAHsH0yPHL+jKegXP8Dz
UFVMCbz0GhNO1EoDbLMgG+CzVt3xkpYuZzwolIvQ4Y3fbaqzEsUElQkApphWgd0v1a0x7k31WRh2
31IHlGbgKpVlSWMybqOINVAVKMhqHPCHuEB7vuiQ0oClzdE4t+bGHDW8idKn/Z8s5vNIVTAViZ6K
vtzjDdh7DYX2s/ujalceF3RlM7tZCWO+U1MPlRiPgol4VfklhhfpVFjgK04LRMjeT/aNPV/w3prb
d9xKKvPJwIYoAAEdUoV954STMx0lKwG2X7Enb4B46fHGnfc8O9mMFSuh1I5WZt8XWmbmoC/xs2gn
zwne87w7dDuHW4lgon8Xi7I5BPh07U5yI7u6HjqL8lYj9XEwXTfuedN127Z/shUm5otqrbViuZh+
grFuLCjacvszmL4TBFdaMeG9i4GImPe4Q8vlMsqOM4ksRbDPe9imIqb0wcsrmga7oZoWY6vmRQ9s
5fZ1nmxD/F2NL38nglFjLqsoF+dY84Wsew4IeQub5DKde07o2/SolSbMlSSHjRImRouOpZZQRhS7
GH8axl5OeSupHEHs3STVRFXnqdH91MRDoUge876+SqfIVrTh1/mj23ZYxHGQGksKOKCYkkZsTiow
cQbBJ8EuvBvQjBJ2nZX9Mj0Qi9/ThlS04zWktkwCaLEaUnuNYMuecSa9MjBbj21Rf8H4SLWX2mPJ
40jY2IrDbPZKBuM/RlSWs7BARm8PzuKghAlA7x+GbA2zU77RccDQFq3xIht2ymV5Mb9yKZW2otL6
L2CsMgnmvCGxofpCAJLmADsZvGoR1YG9ig0gBemGhp16XMmf4x74YoWgVjGdPqnvSL/fx0VxO+yS
FeKIgn7F69hvKrQSx3y2XlKnsBNQVy8wNypeBPkzxxapA53Th/lmGRn7LJRzELABpA/s6DfLXr4q
f5ihlWAeFdFWbzDEOe9lwetT27jjzQts2uVKQeaLBWYMtglFXvxE/zGYt3r1ZlScBiLvDJkYYmZL
IZc9ag6GMlhLMFr94J4/RY4EttowKw02KAc897rZXSJMmnHBwjnHxBYYSlRJtHhCUhvkN1O3q7GF
g9h7XouNBgv89/Qt2BJDUmYiJl2w6aN405EOiYKD1CN7/vzuxvArlaQC9RL4CbgMma8OGH7SjAsO
LDsanrJb9gUGUkcHSRmYyHgJ0rbLnoQx378e5kBPNaqW+hwCeK8BzYgQ2hlQOKqQYwnb3+mPLBY+
cYgMsx8S3O5xe9fmr0F1qfI4sbaNzcCYhobc2fiYWVllXmTMIkzxENXvzasZowXdwBuv3rygDDSk
/ieCCQoBSbSUVCgCNaGTECxytjYWEF/zAg/Q1h92MsJ4zG+E0Vz8ayw6iWWsoiwVoZfBZug3eBcA
p8T+f6Rd2XLcOLL9IkYQ3PnKrYqs0m7Jsl8YtmVz33d+/T1Qx21TKE5h7JmJ6XnoCGUBTCQSmSfP
QRbr0rlH0D963D7G7qeSVF3C/zCOpTKLNHthNBMBgz+jt3ozaOMbyO55uj3bFIdioF2TONIj54jx
jDJLlNSk7TQ6bWQ8Fy+07o/78RPedacOhB6qDfTLE1fnZtdhNgtl/L+LlyaXQUrq96+DO55Xp3To
82C6T4BoBjKkPXDv4d3c3fhtk5XJM+E9LZABK8rwk0sf4Ya/HlYQqtN+29+QjCOeoNqvGmCBAOCT
yahIJQu5PqPhkJSnpj3LYBJaNM41sr8mWVJNRcXkiKQz365L61EjCgoz1D1p1hY/ZQf56z81mQaU
PhxwxX6UVGWJiLIuihegpbFbxqk2JBT4znmC4mXt0SEBUtuzS6lmeD2N3ZoXSJj+tce8lUOQvTZk
wUdTn6Qb7ZA9Kni+pk4BtdzkUL7MhSPblCmFG292D/7GMPNu1uqmW6UFkhvJS3o/++mdieYwQRWT
9tt5zeHdI7gxRo/LJn7mcpXUUjGFvlp/mUY/Af9Tz/ty9AdfRDJV06gqtIyAxthoKkJ6cUVzDw+Y
xdPV2l3EJYY2fP1iDMKXtI6cdlzdOo1tU3ps8vDXUo5uhbG86/Fmd63QGVAVzEvIpslsbBgSvVem
ePQ1GTIcYzRYCihG2hLTydcN7dZZjI0lZsWxkKtxKiiq38fdahWVZqmNZK1Sb2ui2dpZ+BXOfJZa
SA4o/ZOSdpyL9x39fLHlmx9At2LzWeuhmuKwzvPAhFT25BBpTltnqvvCHSB7cp6AsPHMVilqpyir
XHJkrYIQ9Ax4jjat4i2ZZ+M8RrV+U851M9v5BMlNu8QT225lGdN2qEbEGjhse8k1Sbt+klNgrUdF
VyG3AbTmPTRBF1eUZv273uX9s2hM3es8JcuPudD1wlb0rnD1aDVOURfJx7TRlh+jEWJkFxsHGOcs
pjnoxtdYOw9CvR4mda6Bc1KJmduVpo8/hXzoPLBxqC9JJmg14HZj76X93BEr6YTWW00pxgh4VEbP
wpKHZ2XF3ICdlnUb5J1pRse8WkcQf1WyfszW0nQnfehTG4M2xf0q1fq5k4b2G4F8qWeaHZEtiAtV
t7GiFsdeXvQf0SxKn0Kgbn+KEwBQVpKU6isBxtEJ+2L6XINA4FsaK+u5TTsVWXATvRlFR4KkGaBI
XC9GptiJPmRfhFmJ3rpsSm8hdqp9jaKO3CymPB1CKVq/aHXRYxmNkf/Q00K469QOCFszaTjRnHcy
mIdVb+bprBX16uvk3E1+OJ4qnWNiP5/euCSTYejzMhQA2IAlJpih1CIfjXtKdQpJtCPn9O3Gm40l
5mpqUwVqrOtKp+9oPl2BHrRxZnT46cwtuIPt6/b2X/obe0xKUY9EEAjN1KSHGaAC6RntfXc9aV/S
7/FnqP3aolPQnO2t/1l951Xcd2hOcNv/v3UFY1Ifj3q4tG3Yr4Ddl2enWO/oQFvs9FYKoA9k00D7
0dvTd8n5b9RMqFtcRBmMjZqiJKMdwpIhrF1nio0IMGoiPsgZdMwExSqXh9xoOQF199GyMUSvzE04
E6cub2Ulk/1QOQntq6odlOa11V8XkWNoNzvUZUPCKJ0sArTEGBIapVvVcfTDYUCJvB9cI8Mb+brD
7J6230be/WmzGp1EiVSateL3CW4HVTNt0AM+dmr99L/ZYToLWTqO6jB0GF9aBEszH8Pwm6w4123s
p0mbxTCfJjIxayblxMQsCoDkDlB6x9kO7zV/DESPcp8V36cArYxHjl36dy99798vxdK3jgsRuqlt
4qCsoPxEYYnU6yOMLGPmhl8x3PfA3+aYGz1txy7TAVT1ITDvJd2PXr3RlVPVJgc0Rzn+sTNogSNt
KooiiSoSAlYDFAQxUxLlREQAq33xGzmFDgLYUfLVmx7TlpJVfk1/Jt85O7p7mjdWmbAZ6XM+E/QY
fP2JokTAqox6V2TllWPejvbkiE7mge896Wzt+S9MmyKRCeKXrKN/9/HYAZ5o1I3ZSEh5a/SX8y86
SEjHY3gW7zSQNBmjFZ5QIOb50N5H3ZplTvsYpysgi7rpQyxNBdsqiI0PxEkCAQn3BHjmj39oJf+L
CYw9791YZl+EYdgZhpKAKnt5oDPIAGK4VOoOlWGQ5PBAg7tvta01JhCss5ymmMAy/epX6Y9nE2+1
uLfiF3oz1RlIlJrPnA+6F0e3Fun6NyHOaJIxIzXBcVGtwW2Bx2ifwAhkyzfSYK0GAG/lIeUJguw+
EfHsFVFFM00IIDBXYdpBdb4Btazfte8x4b2VUFiAtlK8KYg0eQ60l2mYkoEiu46DoxrMMkFTWIu5
ogDZCor4T7qHYpocWZVgNY70GkMYVf8y/7lcjWmakMJRZQ0gdsK2vyVBGOsFqhI+2il4wCx2XJ8S
/eH6B6Sez0bXrREm3BVKKik6bkgUwv8ZnOldCk/mPbJ33UQ1dbSTVAMhjzmAsTZPw5Ipg581L2P6
UPBkI3aTI/NfAyabHMlKbhSQ2DJ98WDeRZ2V3Y4+hIaPmEmcTwY60Z0vPLSdJR0zMJQ4PPjKZWoo
ISHDbL6pGaqkGiyDiNlOUh22GlJRe3IFq7Mjwx1+Rj/HzkZB2R6cFTQ+0HIxPleow/40bhUeBPQi
2WB+AZPaixoIRYg2YyBFe1VACkMqMAryRq14Rmig3Rz3gpCuUdVe8UGe5gjTOaojuzOs6z55GcaY
pTC3RKMutRB1eRRo79woK7iQUB0Ffp3yaoAbxf0LezApKbIu6aqmM97ZrB0A5VMUBdJDROELyDAS
W7lbPBlXMD/FuAQnU2O/7bFd10ZWinbRkxCjD2JgvsaURMddaqs4d+fO7xHA1E/Xl3hxzBmLzMUQ
i+VkNFSxQQwogG08ygdqiPci23OP7cKYMLkkEnrjiRT6OV5jsx+V5yX58r+thEbqjQfOwiiQWcS3
GjEy8gczBhdJErNjTGDs46lM5RAdT4hRL7YRgNDVyQ6KbIUeJKPRCQBpxFHwzeP15e36PkqRqkog
WCDqLE9PsWh92mRd6Be/AGvB+IZwW54S6BtLXuEJjnzPsbe7zo09Zp0EMPlsmhQFMBrlMJSgSU/c
4tm8RUHGo6yn06f1Wbj/4xEcursbq9SRNl9RzMZJnKYYRB/dowZZO6F6vr6uXU/cGGCioQSOisbU
EuJn810BmdrqQa696yZoFPpwdTJrYGKhXla9tGQJzlS6gI9lMNbXcuxDL2lX7b7sR1myxnZWXxQw
GHy/bnp3daqhqUgPJB3398ftA+lCv9bZCoaW6lYQBEsi50Tg8sDsusbGCnvUhkjMAJ4I/fBrDZnm
3JFPEOZ7BowiRkcMBAQ4A3JqybxL5iJZoBu7scu4ZJdJ7TyJbegLC/Rr0teq5Hy5y/yRscC431L0
o5i2mKkrIOOYZ886eVba0h3ixm1FXyAgmjCBukrcWv8Wrs71j7cf/jfrY3xTEAnGKPQG+/o8uOEB
I+4PkJpI0YITwfYnHocjb2KZu2DGV9O4rHtZwJCyepff00oZvU/rb5SYFgAO//oCed+Pub6zLp+6
SC2JP4SfJ6iJa/b1v3/5bKafT5NEQGfRbbhoSYlj0eodwfyt8Zx96/36aTyCyyeBjLj8tYdunoJp
+vjnyCvnXDaIqV0dJTCTQK8DlbCPx26tZ22YhEH3QeFCyavkU/MsPILkwgeEI2hQ+jMni/t4pX/1
Is5srDLH0JhMtODWnCC1JN5w293Up8XTvP4Qu6X9500pZo3M4YvTRFUGGQp6xg3x0CcKyKP2jj1s
D4LDg2fteoquYviToKSPyaKPGzoowBuZIdwyKt9M/YvJa4/s+/3GwEXeI1dFZ1IDL3SklRz7Izms
AR1p5Tf0dqPyxhjjHhU0msylBJhukBYHEvNWZN71vAG63aC8McJ4Q2vUhl7j6gxSKbHSqPeMgrjr
kOlWo/Wcx+F/cPjf34dxBkNKu0VvFw2vquZF9Zab3IN+3S3mLC1oqNwZ38EzzTnc+5sIkkKCw41D
xgSPwQDGtqW1TB2DDvkDWUE2z+tQ7J+o3zbYfB9qn0juEt0vCpfebJQJEdCi4ZWWgTIuKwZnSSwn
6SzNvSJIYJdSZqfFiPhsZS2n9cozwfi5ZC6hORj0+dkNd5HwFjXyg2qUnG+ze1w3SRXzbbqoKBqS
ZcRvRBD7nrL+iRPY91MqGdhdsOUA/8osoywkSVdaHYH9Rgqoxkxlg8S9A18kSjuTA1ylA8e3p6D5
PvMYfy8JEGjkQ1T/f+PM8VWKuM7Ab4rHS2KB9U48KIfx3NnkM94ALgZwVCgHLXCQ+kV08HQC8gGU
8jzU1u6HJDpUylRT01WWCm8WogRY7Frw62KyjPWpUPyS9xn3o+JvI2z5LKyNfjJlpD90heNT7qGW
JXeWfKBUeKrijJw3234c2RhkvqvcmblWFXCcFuLh/TtIllixs3wBHYStnDMvP/AYIC77Fe+f89+d
fN+EzRMDje96hW4wFCoCCTTlqmjNx3R1ItS6Xfqy7+0RJDye7muxxy3E0nzq4s6WoO0FRSERqR7j
S3qljKSckQKV4Ni2ctleXylXOqXvqgtrrO0wclRsN4KNzwPQ7J5SqqwNPB5KPqxqepjj2ZDPueIX
Gmr5Oa6ijPdopN/rYnkbE0wGO1Zj0jQKlkcn1FYH0/eP5fF9lMXnIWX3nXVji0ldSbMoelRCdIQO
NukYDAuRb1H0Ueya3Drefm6+scaGuMrQBx30JT4YkyaXOOREOyOllYxuVllyADnt46i7U+1yQt/u
wd8YZu4k2WwGM1ZK9PAAdHqlqKf4boVpFLjpawuVU3S0zTdeOnFZOKXH5LddFpUvGpUSR2kHeIyX
+2sBJoUiwmRSdjBvJG/BDDnUy+3Wypz6Juc2LHaTmY1xJi5UaptEUSFj0bGvQljJmE+hVlpE+JsX
ycYOcxwTMScZBnfiQKt+COGrxFNk43w8mUnKhA74vMJA3QujDYPwFha2Wf7pAA3znZhUzKyNllSV
pPti6BrjTRUGufB43Qc5gYNlZKmUXjaqFnCKVXlMzfuUGxXpNl8JGyynvjG06yy2qY5aU/wpO5KT
YKeflafBoWhMmXfN7TqXipeaDAYgcAoyJ0pQRimrpwwwU1CtTIdqdjrBK0XOwd399L+tsLXcYZLV
ustT4Ooqf5Uw9FG5WsZbyu6XQbGHmBCTAayNiYFDmExhFcnQ96g+ZfXXqOEsYv+C3hhgwt4SpUqy
9Cj1tA599ZFjcaN80c69Gx/rg+mbn8ob7ktz//v8LmIxjz8ZaPh+LlDl71/FoAcdCBWUSh31cWic
8kVerMqbjvJ9xjO8v5m/7TJBJ6kWSG/mNPvRb/s1s6LucP0c7bqE/u/zgqXmT2agMRahgwbB6tfG
gxreprx+2u7ewRnQA5UI0dh5HC1qVnNQkCYS6N5FpWQnJiQtBejkNBknKuxXWza26G/ZJFIIm3o+
NiE4eOEbVK03+1ljbut7DsATRcbWz2BPrr7z+JP3K+Ebu4zTF4KwkkUsQacCbnVaiRitDrV3+gxo
bSpyef2rSbw9Zc5AbnSKIRMkNaP3zkweRI/Zqbrprdadj4qb3wn24I0uxNxQXjIdBfV4+kvCwpI5
+TKNTBdx0gTtj4gGMOiwmV+ilnWRFz1+yZw8l+OpVm7QuVFGj0w/8gYXGK+gtnsiNvaYSFknAlS4
5Vj21ew8ly/x3+X//xogbHe2NIU8k0U0NXpPv1vc4giBjFP+eUIZq72hPvRfDNvs5qgbm8wxz5tZ
lSYZmRzV1UGOaq3A1SDxRwIX/82B35hi0gsNy1vmrEbNYjAxoGRag/RzGP4Y1UwzgI0VJskYBXEQ
s6RU/Kx8m+bCWnvJznmTPNddgbDclh2ZlanKUcPqVVT2858zT6pq/122WQaNnptwkhtJjYZTAhW/
swh6tNimo9vDAUwPtvIEGg+wSBN78Lv7OOC9jPZP+P+fK8LSF8VtODZphsUZlJMpeyzMlzoPLZ03
e7J7AWyWyEQusdarQcmQ53SSYvXtjSQXTsbjyuUZYYIExqT0cCIolGXjc2K4avkmVZxC2fU4RNhi
hDbooRiuSM+16W7VU8DAUVfPXuWY2An5XgsYyOM92zmrYksTWi8NipojzV06b4RgyDR7hlJxQv1/
uFr+dYR3WP/GBwVNKMKkammop7I5SWCgKPFIguETfWXVqcNV3qaf/D+HdNQ2P3r9mGtC0kWiBso6
44GqEg0344k89oH8MIElgfI5RrHVnWrn+q22/6D97YvvW7FZqlF2nRo26FIWIC6ABnbTxnekUOLa
6kmq3XX4z0+oqIGpMEIz7GzUVeanQoUyiZiq/dcxnGfBNTD1bthq0vUcD6NOym6LjEIFknTobaJk
8XFbiLBKSVGakk8U9NOH7HYa9dxu5PqQ9dWxmr6TSOJuCQ2U14wyCU2t57EMMISAviZBRSF5UEob
jhxajUdvotBeeR3N3SLGdp1MRAjnWOqlXtTf82uqHNwbHqSafMMrb0C2x6N02PO2rTkmNuS9JGN+
GuyBsvbc1acI3YGyOLTtryjxOP7F20wmd1Bic5jStNR8Q7fB2L06GZTSoOkCVeTFkjwKc+SBrTir
u3hyNUVEmmklviFT4qdb4JCq+kvege6SPF9f3t51uNlIllVHUyKz7WRs5CR9xVyfFaale93CXozd
WmACQ1YYU43Xne4TA5mm+SArs1Xqg12TQ6s3VrQ0Vscb3L4kWwKcUIe6rW6aQJoAiPvx2LVpAlkF
AJxRZ4/vobCRv0Wn5mE+ma7yqXXLF8UzjuJ5iq32Rni7vl6ubeYoRFLXGUoRFRCFm1zK3Fk9t6fx
89A74bHyKZBcLCz1U/U9vOVdmZfFLmbdzLlQGqh8ydMY0dFCX7LX83RLFdHHkwq8C3kIn+joSPq1
bqzhs8R5R13cbLBtaMTAbJxoKBBC/LjnwzI2oxotkZ9G3zol6NpXwfjTLhBMINSDq15D/wCdjI8m
Wn3MMw2JfFCSyMqgwWAMx2ThfMCLJEomEOrRwOAhyUgJWKrJRderbJgG1NLyX1E8YH4YIlu1a6aE
czdcnD1qSMVeEVMD0TTL4bySYS5qdYIwZq7/msvivKZcIMhe9Nrk1O+35+Z2lOYp7dseGaHyFcDw
8DBRLPwcYZLPSh/XG9Aef/9jCqGPafx7KWZjsgFzXqkURRRE6msneVL2lXPAOA8fdlIeXSytXhQI
Aws9VLqp4lp06HIbEshe5PFiMXUp9i7dbiB7msOwz7II+VpHHtQms816tkItULXXzAgiLs3ZxSFi
No/x8ApUNZUUG/heSv+jGokj1qovL7lzfQ8vXI8xw1xqTZo0Zl9m0B8SiT1jLkhSOWGf9wxiZ4MI
yIQlIxIEtFBWT60sya2fUnTEard3h7Me9DbAhec84AmJ/Ydyzr+574WSmBb3qPiDPFkFdH51MEf5
AIYpdDiP6leq4UgR+w0mdznhj7Ol793XjduHvU5K1H/jQI6zp06dgljjDY9xnIOdFJpaDWHJICgo
Smcx7S2djjyoC+fxcBH/PvoGK4RdCHjAdlKo+cpyTLvIHgTNitXFyTOR44W89dB/v9kyUMbOvSkA
NzBqmJGtH0GubXURp6/AeyC8l8U2VoRC1BMyVIIPEn7zDqWSs3oMHfI4/TDuqOh9e8O7hvd3EDRQ
uKwMVOeZysyoC6MaJmCDKEsv088mnHw8LiNn9/7Dwn6bYTIrRc4yuRXLGEhhcPxgTrO6MXz19h9O
8jCy4p+8x+uuSVmUZYAXcAfr7IN5Aqvn2ql4bMl3UjB9ow3f7LA+1q7opUflmDzx4AK7L9mNRfa9
3LRCWEAFVvaBXATHBS2gh47mUGLByltOzZ9mGHD+rTnm0+VZReLWEDQ/W49a5kjaYpnp9+vB9/31
zd4pWyPMh8McB/QTMWrrD6rV4gKLncKWCB4TlMiSB0G7zAnpkjZPUMbaWPTVIOsz8YvFJREYDCUX
eEx3BBhTeFkfpDdMb0Cvx8vu0sPfYca21mmCsjl9Y9yuVU2gFKWMOSSdPmdL5Qya4V3f0r1IsrVC
g/PGyqoJQluq4O1eu0BTbkvhPhWO101c+j6TrjE2osRIqqRVgUl+wDA2aHnTpwQsL/Ev9WDAE823
iDfDu/eUALGbIYNuWEMrhG20hHUjj/UUxYFE5T1t+YTjhglwxQm/qACp6QdKvBLdrcQTOQSbFyFM
xsQmJpl0ikDFD6D/frOhdaWVy7gswjFSFgdvmSTKLAKF62XkGLr4cjAErjxAOSRFkjSNya8Us5Pj
3ljNY67HviAWn1YRxCQTj5x0bz1bM0xeJYZGjJmbuAyM+HNSV3YutracPemTe91LqBN8ONp0ObJs
gNEV9UmM033ct6FTF0XR6zhIwOUQmtKPUpier5u4qA4wJpjzTMQCrB8YNqPqv4LktPlNHxFrUf2c
NNZ1U5fRl7HFnF69bggUbafwqD3Ld7Vfe/MJmA39efKEA7pDTvX9fzTIHDJVLnW9FXU6/TICSkU5
ajCsYY92eLf45TN3OmTX/Tbfi/77jZ83cwfCf7GhhVLjIJp2f5d6lIx0tYvaSqABB1TwF94U0a4z
bowyh6s3m3mM0JkNeu15TRY7knG5ddILsKE/OPvJ80fmeKltWZlqiw+Y+t0LcYYbI7W0TwQKOwbE
U+uf2iOv+sjbUeakjYYkLGCMjAPSOE3u6krQ8qjSLquN1C1R3KGtQ/QB2PGQaFDEWm7L/L3EIoFA
PPTrI52vpvIJPGXx3QVtjDFnwATreyo3WeqbdXYy8sKZwNDfmxpH0WP3S23MMJ4fK3ljdGNmHCU9
j0Qb5Pa57tXaHAredZ/YM2SKmigqoLWCdBRjKBlX0q0DLpUexfn5UR05C9kNGlsDzJmqynkxwwF9
7dg379YzwXRj96Vz6OxHDHkQrpgub0HMcSKTksqiluZBj6l+iyBOUcQzUNxvUQWf0I71T94J3vEJ
ggk2IFhBwgTKEsbJ8WIe59aIzCM0JNcQx0lxxbI+XP9QOxmH9MEK80rHG33t1zVN/CVIHgV0Xo9J
0IO9sSyc7kwHwbsTb7TlPZ9mLrCNTfCTfQyIyqRncxoDPJLh9RwGgAe6KsjkxBM3L72+hyi5fbQ0
JlkyJOaUBY1LgYiZGyI0OdlNDhlMWqbMv+Y2uByv7+mOr3xYHnN5amMp57mKeIhczmqEYzG8Xjew
+9F0lEB1RQbhBTGYiFv2OTS/+iU8jj+SR8lW3CRQvvwwwLh4S1vzxmP47X+0yDgjCcE5jGk8iCjc
dIXT+xm8Hw8Kfw2UwY6PhQe1KE4MuSjqg01OV0RULemA0kWNVFgNkq4NqmKpHx1lDJ1MHkgCuFP1
e6EEzPiypkFBDWeYBW+WaZ0mRFvTQPk6v4NWqkNy0wfqYXa1Y+xyX5s760LRF7h8nZJTi2wDXetJ
GFUJ9ETFr70T34tuDBlTtA0gNBB+guaHFb1hKBA9tPiGVz/au9RgGy1CMMvBeVg4XzcVbaSUiMvq
E6WBIUfpyxjoD4onHk2Hq8FBby3mnG+tsT0mAvj9bDatcVTvjAPVa9GcEVP8xKZkrYD92xwn3bcH
9lFQPBEMOTAHD2xoeTRKUMeEMrhx0D36jB9Uu6c9NEpzk9s8H91zHknW0TJQwT+jIU34GGBkYZ3S
cBjjoHNpQzpxwWUVWQrmLN6lfe+5PfDdNW4MMhfRMFWlVOpTjlpF6YswmXqGr4MDvPJLV/zMu4T2
FwjOCQLaCczIst4694XeFtKQYcyh9aFibRguuOK08wTs1jpbsuQJ99ywvbdIRUSLh8rgUdmKj7sa
9nWYDyRJAzGYY1dy4advvTs5BgS5VLt84NVzd64JaWuPiW6NIMnpCq3Yo4bzkN5VOfR+uLMxu1sJ
/DQ4cohkoCvDXEZrKnexmvRomh1qX/eyIHkOPf1mcOjEiFlbzfH6edhd1cYecxygLNXlsjClQaEW
djJUVleg1cuFGNKPwZ5yRQLZH1XZw3uUMTObsbRMi4ACwgMUtXu/euiPq2opn+pT6wJ0/4kS/gIP
8MTjY7iscaFGqADwgAYXhXCyjMngrplbYRJTX+iqALKod4L2IhDjti3Ht26ag2TVvFgTLb3TnsHq
xSNY3/+gyG4JlWrC+WCy3HpuuqVbFIAqveIFGBgvwgxyNQHrSHGNXcfVhtwp1mDFChhIqSQJKhqM
o6pjU856q2Ygv5aC8RwGpQMWHTBt3CQ2CcBi1zdgKYJKzr1y2/D46+kfv/jQqqqBwgdXCK7lj6ey
liZD1gHTDlLzW4uJ4TqQ4m8ZZACXMbLawb/uvZdwavp13xHGeLFIqPp+NGfkEZhBlTnHs7m4nW6X
r/I5d2JvuU8bu/5W3Uuf9cmaeIvcSd4ktElR6NNQmZIMJr4qoZqKujilGGs07idh9nINnGmcpe0a
Ae2ShgFNzBex/BRg4gSNjyqnQfUrelwdEwM5yWHFtIgcqLZxAsXUn4cCmYB/mCCTEsHwQwPupgRB
YnMhqWTgZhRuyuROiV1h5nSa93KLDzaY7yV0q9zJSQjEYQ4WKxXxLX6qT+WCVJu+I+bU4ewi9TfG
Hz8YZO7eIpl1sQjxqTq3PFMIWuS2n8W78rbywkfeDu4d9g/WGMcYBl2djGEscNPPtNNIjpmd2HMw
upGtHRPuWPdO9JYJGKnxD5GSDjH2cgl8qfGIiz6qp8Zaoi485U1zF8WV8OflUSQwoF6SofQsgZ7y
o3Ok4tTEi1qlQVbeQlrLUABa5WkD7q4GnJTIe3Go8P8fbUQ9cDRkEsEOVN6b2Xko7uKR04TbuYdo
9fxfE8wyIBpQ9D2EDgJVjm09x32qPGUpmEVIBvZkjeN9vAUxJwqojngiPQYvykHxsjXQS/C0mrx5
Wp4V5kzJQtML/VwtfgYtnqb+KgHLPtvXzxH9GxfHaLNv9DdsYkNhzE0egYI4wNBSUT8nNSeQ89bA
OPIM/rnClMrMR831EHWo70Pgslh4NNL0z7DLQAYOlW9NAcOqwniYLjfVaEyKeWw0EdTEstXNma21
mpXXnA3byzvQrfhtivG0uU/GvFORyPWvxNNs+MB3xaKo+PSB1+bdDTtbW4yfrfGK3niahEflpnNp
jrEeC3t5o/rTlMqo+nzdGfY+1tYc43B6PGQa5HfNYygeOvKa4pqdfl43sXtRbG0wDjeGSl31eZP6
2tdpQXNSPsqhjRSifAlf0TyJLOHTdYs812A8EIwS4kyMMAny9kGdzUPTHddYt8aURx/H9Qzm4SJX
a7qWpZIGM8av0AQFi6MbCZZxt7oFppT/fFmokVComgQlPLZAaHZFrJllm2LwU7iN9NGGdvh5nrQb
I4+fr5t6B7SwpwvYYjpJhNE5xOqPQSKZOmmVqtCkZJHrkxRQzGGMLkZxzB4qaExGfo4+72oDi+UM
MYSheeMvO8knIAG/fwBz5gQjXYXICJVjVd0va+Qu2duQgZEQgT2WVbfOOJfiJbYI+TVmHiUZsjbA
WLCoahH1pzpckO2aRwXLLQJaPlzmQ+j1roRKFEWbD9+rzubhjveqex8sM+5ayVkbKhKo38AeY0J5
kBJzdqq93Jk3q62hVNN9jng1y12jqo7/Ir1XVdQVP35guZ4MPZ3m8Cg+pPfSc/Nc2IDwdT+aM+Xv
q5/lyZq/XHeq3UAAGlBYxFajwsA4VZz3eNvpxfzO90iVllvR6pEu5o/9YTjyil9799zWGuNBSU2k
cB6UHEIfkCdOLGE+/M16TLyB8Ro2VE1hYjX0PIk+F1UZoKVdOCB49oTb5NwNEN2gqAueZuTugsB9
LEJzE+ULtjSTGIuOZ1qtQXO1dEfdKzqZc9PtpVR4DOHJSaXf0HH+6BQRlCiiZtKgjbKCaqHrbQw+
OJL+BUIf3hiaHmf/LuO0AskLENKCsUiXUfL9aK4Ya62Yu64Cqk4KiGe8ZEH2TrI1B/EtptwoX8hp
5fEw0O/+MbR9tMr4BYJapoqLnmM0k/YIEjf8ojnygTafNUiZcbZ050L/aI51kqnoonaY02AIjMSv
fdmJn1CesUsUhBE8Y5c35rpzzD5aZL5iFSW5rAxgyoxhDu3143IHegBwd9AJTG4RdvcjgoYKX1EG
SQZbEe2ALI3yRp397Ffq1+dMex9nGI8TwEeD1f4C+wsQ8eUNtxp0eRywzI1hJmwiwjRdqYNnKXrJ
vpVvBS5fA/eSlNvaD0AY/ouIcpksfbTI3PZmRtQsHrTZ14TGmhpvweTinPGiCo28F/65WRdT8zHB
4hfP+pz6SaS2mFGLYulz1kTqp0LOl6eQDMJ5yUlXWcMKqkR3kipTscNV0wTOL+Et1/x4PPO5r2rF
LKEr0J6N+VnLEK159AYcGyzNEx4iQ9dLaRGE4o0gypYOlEvy6S/iDAQYQQSgQx/JZEHxurqmiwy9
ImgiQ9f3ZrzrfiqTBYqkf5jvqqe8sXrdBcSWU4bZPfxby8xRTHoyIaWAnpx0WD3i5N5stRCwG94H
oXWfByvYqaGBF3+zUrrdm7ddhjRCK7qkCPJUeiqJVnlSk0jHuBmezLgSD3pFIleazcSD0or+CmGh
wW4F4Wnu80dSorSH/UPxQVp4M2t7UQLAAMQHKPghVjCHVWlnMGbX9ewnxS8t+pwJhZXWiTWYXJrz
vbCA3owiYZYDV7LEeO0UCyXawGEFOCl5jU4ZJuB7y3giB8pAm7qg6OBEeI5BNpPKjF6VQwjQBGAr
s3owZjTZXznw7zWx1ZRemxtxaEvMs0N5k8pIFAfLeKuPlJIJ03eQu73Vz1xg7t7Z3OykzFyUcR+H
w9xmBW6u4ttKVe8OcXMYAzmgva7UblOr4B+Zvet5a5W5LzNIwRV9VoHCLhjcBC3LEioxhvWuEsMt
uu2kwTgwm51lDqhcoM9R1k0ejD+AmTqifw/q8Tp3KHMaarPLsefRkuygIT6aZM7oqKarSir4Cx5y
oLdajy1mGsGQduBN2FNPZy+S7dqYM5cuyihibhyOWSeuob0m3Ve1f54AjTDf2vF5CDluun8QQNyF
mh+oRnXmelTmMVZB4qX5Rf4i1jcEkYQTyGlCeLmi3xaYqzGDyEhZ4VXoq3fEk961QMM7yifBp0J4
H3y4ZouJI9BJN2YIccWBoEfIQ2cR7wlLHXL1xxitalBLaXuKiZCcKmmcHpahXerbpdWX50mWSjfW
1umhjObG0iuN3IxSrBxDaLkFrRGKtdWZcluBwLkQEJX6eThkkaJYGumMlzwjhBcULx/TcDkD6ZkO
XKyis8jbAc3VthWNJIDWxWOj6KfKiN3/I+3LmuPGlWZ/ESO4gNsrySabLbX2xZ4Xhm3JJMF9X379
TXjuGVEwT+M7nplHR6gaQFWxUMjKrGrJLVaUo3ZyqPHLBGe1G8ebTxHnfaOq971VF1HI+OghCxpE
ns3o8tjbAIWks8Acc67fjmtjjnO+LO+7cpnHklFynwy3+it+x30WStKLxwrf4chuZOI2xa7Pb8xy
HjlLXVbH0NAOF2Bz5dnCi9yovQnWtr+VeIDD6Ad6P/y9GRjcBQ9nS4kGAZgA76jHxHyUoArH+1RI
w7e/og9j7MdsSohJriw5xkNyuI4ZlCFydb6PlkgVuMduPQC04H+WxGX5opLlrCyBL2rjQ0eeouit
rxNnLR4EW8f+zu9u8WGHrXazmsKyO0pbJNsJOuPkpfTHY+8s4CxtgXIvXRI7lw3ufjM36+KSeyXN
jYn+PYRk1PfZPA3aQ7vc/zsTXGBBx6VK6q62wqaAEJ07KJg4VkThtHcJAR5DNnToDck4ps/7NidQ
kplGfDvKuHQofTCo5qTDWaneSst2pujdlK6h+iQopfZ37x+rfCk1LHiLzcfFDG0MJYByprzT4p+X
d2/f8T5McD2HoYtiJa9yIFXXGzIdrPK50w/RmAj8YD+KPsxwUaQUyQKQb6eEtDvp5K91EdzN9gsX
BW+FmAkAAMrm8l21gnQakwEAb0Jhls0wlZYjHWrofUgBphHfhyvRTX93SRuLXKozgRGwZ3UqQTuR
Ov0SWl14+WhEBjifU0gCtr4Vl5eprt5AOHsvy4rgWPYvZP9ZBLDeXNvTaup0nmw1P0lX8w/Fr/3s
3WLyYTq2rQ2ihz+7kaFnD74ANLoAHvkcSGmtjVGlSEtI7lm3CSQWqCVMR31b7rQT5uYPhulYi6c9
Xd7L3c+hAnyGBjAFhKu5/Br1jSRPbGA1SvDuYsqNkyzSVZHbjtKaTrf0omGY30dkcbMjG4vsdDeZ
1gKRd7wszCF9AiHn9Ci9xof+qB86r3qSvRxw39gTlbi7CUNVLNlmN0sM1n82qtClTC09L07sNXs+
1FHjyPHXy1u5mzE2NrhQtlS8y89WBLVYI1ykG9V+n8iDSkVE+bsnpkINCYyCpkoMbv/yJSUtmaf8
lPZIftVhQLvFlCsnafxKJGC1HwYbY9xniiRK3BlGHAFrkzzpPhjKz+odeVxdVp2BxEqEphAtjvtm
DbokYSarWUHEOXkFviUTHZwkPifJsRNxBex7It4XgCY2MTP1S/5344nR0C9kMccZOBFMuEEsojiU
iSPd2K7xODKlaD++7V7Jw2U32c/ImxYHF3JKO6P+s0AKy7QeM4zO2voJr5yDPx9UhxylOwDPYxII
rO5GwMYq5zbT1FD0XX710K37/kmDXnv8TG61oHhi2UXypGthTmMe/1tRtbHJeU+06vWk2GhpJzkA
1BCmbxwSNp6B1pKvHgGKsAVQj/29JTZwd8gyCqbhPsd5EqcaBC3tOVRuZ5/e1T4tHWNydEwJz4fk
Ci+Q5fsqiHuhUW5ra/jquMhrfqoOTAEKIu7+0nu56dS6M7uLR455YHV3lw9096oGUDpmFzWox/+K
3I3zknRQhrLX8IGSbHewrszoSu2/5IabNLmrityHfVJ/O0loj5t4wtIAUuVOcpUjNlZFMPSECEmn
Y2//aNurchpcyfoySvfy4F9e3n7m2VjkMkGUy0auLVhfyp4L2KAyKCKN6/U+visxyqAItnPf3ubq
y60Q8Ma5BZI7P0V/Zb9kygoM/iXfxoMGXvwYONU/WR/EDv9/E4THwEel1S4jlWEPlEQhwaNEcpue
xwL3tfKmD+TX7FVgkbnhb2f4ERt8a3VQ2zSnupWfrHP6sIbKFXrbA3XASnlQPQJGhztDXNawgLtk
lCX8jZtSNG+b0mBE8cHszx6mAJ/HV7NzJh+SyoE+uSLxq/2D3CyTKz8jeVHztQOrlH0c0fXEY2sR
rDf2X9btfMgPqf9HpcXGHleNLpGUU3Osq9CYD7TFhEZ836uPgrPbjb8PI7y3aJaulJ2W1b8+U2js
+uVd95B7lUtC+1y+0PUAeG/mYVijsL3Ltnc/yRvTXOnUQCEnWibcjFvrOSXUrZTSsZsDptFvFF0Q
hbtJbWOLK6HSok9Bvdukp6KfkWisoaEQT1Br+16bOnKdppL0V24NNYTi5GwRoXR2P5GbFMD5qrHY
cqGlIA8apnsqf01VV7ZFrcndInFjg/NOWUnHcgIqPmyHE0nv8jKwkU2F1EvsUH4LO9CPAbUJZA4+
D5/DbtL7hWaTDWVctDPA6+8CCh6YmKXDQMrxsn/srmhjij+zMctbtC1BBZt7U3XIy1Cr70ohing3
kdh4qgFnL8i3fjFNbBJJhfl9vYyL9JRUDjRE2IN1fFqLv9+OWTVqe+bb5ZXt+sOHSZ5FqNfGsk4N
Ywml+SYdcff7YotkaPdyMhYEh7ChSYgOyudz6kaTWFndm2Eira5SjodkEoHK985na4JzhdTQxj5Z
EjmcFU+SQZ9Lb+oyciYzFXzS9rZra4h3hHoZMUgOR8ibsEyuTYBTRdeDXcjC1gbzko0XFE2ttE0K
CFTraUBYNoH8FZ0tDMpkvvZVJF0qOhz27xtjkam28mhg5/LqNo0eSC9qnu359HY1XM1hQoivZDN/
pyx3pBwjMgAGAfFhPS7QNDkwFS0Ro5hwA7myqi5omsrzigtWQE5rCDonxzybgY6mt/jWvet6Bkbu
ZAJs4G/CzoZRojNj9yiME7eWf1j9V9UKJ0ukpSgywzlFlk14ZlpGJawwSZhfpSCa1by++nY5G4is
cN5Q68W8SBMeDgatJjdTayqOVRS3SpzVbmVSRVCu7X12MZTxz95xvgHavIVoHR7C7ca+UeJ4cdtC
K/w2Hr7TosYzRTwvzuUV7l5ktjY55yBxNGElyEbWmTH1rEf6OlFg/fqD4jK9gAbv1qLL024MbNbJ
fXRJPw6AqEISD8MacbBeZ/cyxC8LJx4d82d9n93iyeRBsE7RUXIf4Ry8esVkwC8ZSxt7W80fpQfj
DRSkbEAzdjPPMh2FQkpIsMMiw1ytmKt0LeIVXX+9ua21sI4e0fCNRDxSOxBVzIJ97Cnf2FhKjGv2
6wKNSJD7W6fupvfYECqTjo+OWWgNKBbbIPZEpcC+A5kGUdFQNGT8gs8ZEw0GChBkbodFGlatYwRj
yGTGFgqJdS/qXfkLPSYn++nyee5VjUCK/GOV+/CUSaVQUgGoB7JVYOZI5cskPjeqetXo34iaepfN
sUDna6utOS7dVNOkSkVV2KEKhtwFGq0Yd71sYfdLulkQl2ra0aLQvQLzUU2nzK1kwI7koQzkzvAv
G9ptgUGBUENNhXFlzEd8PjCZFNBwXNnzQwpCeje76aCunvjkrsXlAsOut5PHbtvkoRZNsOxCkLam
uW1cx9zuBh33iu6QPWgeiDTP011P3Q5z4C3k3/Izad1VZHY3rW4WzG2tMVVyBE4+YFV0R4mvF0D9
++XU0EdVDy7v7d6Vbbs+LoGnzTxjCpXx7xXSvT7q/VcaGc9zv/ZX9YSvfW5nha9IxnPW0z95xwfG
Et9cjEdiVIxLqogFc+6ltgrtFArbc0Ze1j69aVEux1rlgdk+zLPevbzevZ3d2uSSKq1nxQAVuhGC
+131wABfvsyqBLa+NUlPTaZ9KVrafblscz/hbI6T+2LJcxNPdkQqcEEkaDDkbwqAOVmQuWv7633r
/0Bpt5vDbVMGYgYtY4jQfQ6ZqZWTjkGewqJ1phPD6c7gL4ify6s41E/EZ/h/EMIKOpu7KeHDqsFd
FEBjR1M1mUlo1W8dxXRMdzeVIpDl3tIMBaRvGG0AgpVP30mVpiRuljmM6vgwZ8/FUIZlfpSUP3nD
2Bri0k6fFSQjRl+FoBFbQMNAQBC9IhJBXKoc/8BFtra4PEPGyNDndmAFBlPYoT54GNoD3j8ZOA1A
MRETg2gTuQzTdXG1KMZYhbLhlWnh1OWdId/UcShY1268bQ6Lyy9NDkha2pEZEq7urwYiiBwL6hlv
5Ikp6TC0U/6saY78ILq2sK84/wHc7igXdDoeularhcgI21HDhe7v9/Gk+vkhfxeOuYlWyWUyQ1v7
sR4KPNzpTsfg/4y9I/EazXmvznGgfhlfWMCB4UaQzkTHyKWzcR7lkXQgSTCMZnHKnHZHpZ70Q6tA
ZDYbFl9wnPubCtQO0BQYfbE5t+k7BEU1lWoYr2FrnRRpdiP7UU5f2pS4pPCtRnUsLXeKTJBD9zKL
oUHpXkcTB/MpXGYpiN7MNMZ7og3vKUAFqhWPtnAme3c7N1a4ylBP27w0SrRvGB8KOZjAeVleTV0m
i4r3dLf4/kZPIkod0dK4NLPGZaT2DNTTqz+Bzjt01XnpfwoOju3Pb9EAAhTM2YHWDA8kn78HpCGA
aabsW6slL30+pu91kUCL1GisO4idvylWhaaL3so3arK8m/K4PF3+Bbur3PwALsFFI7GI2TYV2hTo
92lq5+R5elji5uXf2eE9NJXVQUE6DUvbGSffbK+n4e6yCfYnLu0ll9NkDTJMpYKn0SxLrzozCqRY
FyFudgtPY7NfzFU3bZ2UZFSbFlMC8Hv22LzifMx9xiKlgddXR9qMvfT18rqENrk0Bik+mxpji+6H
CyWNHEMoigx6jvy7PDigOMP0niU7FLdPEc5MtKNcGpMapbfTXE1ODSr4tQno8P3y0nYDe1NqckeW
zfVsJjGQFUV5Y09+W50K48Gmh8tW9n38o6DlzkxeLGvOTQm86m2oW45KHqRRUCjs79SHCa6uA5e2
1cuDBHaKorbczLQyD1dcVWBFsBB+jkWF7l7XSCOexKGC3VvuoAcdEZAg7t080Eu2bAAbGCMLd+bL
OFWamoObuxgw7a7qTlV6hvli4ftpGbdROTszEQTu7rIAGzZYI9vC7PHnmEqsJKqHssQ7bZofM1o/
TGn7Q8vl+8tusNu+BJMQnk0Z2NDkEa5Tno9SYckzBhyqm/4O/GiOcmM486E90b9EA3J7i9oa4zJ7
GtvDEmkyHt3YO3f/UiTfFlkQPnv1zdYGl7zzzq7kQlbmUF1KR7I9sOtPK+hrpHNOBZPLouVwZySX
XWvnUdmA8f57DXZKEBThzv/j8gkx3+Iz+HY97EdskivNdNDqD3oTGlHh0+lu6r/rUJWuvmoAtg9z
5Fw2t5tYt/a4xGCsWtaUawblA2f15dwBRgnIFgjKE0dxl2vd7QD5cEXFoWgruXRO8jaW826CBJTi
6OX9YB5pLoio3avtdmVcFKNZoOH/NDstpz7EQNgrrpiv0gsTdWc6PsbgiwbM9zLg1iKXAdWyBiNR
jImabv7a6/M9qYavguNi7nzBPfhiU7Lyel7aJDkB+veyeqU3HtGUGH/pp9h3jAX+ssH9JRkywPDg
wwaN42d3BBfgmmRSnZ1U+tj2741IoWvfET7+PlfWLrlZqnjAg1SsuTgNrT1qWk5ii8Q3dkENGH7+
Zx1cKhrUvo+7uk1PoCw/RWPlGKPq0eU9qsynGhTqXplXVwa09brhfUwx85JWXvFHoPXtr+CSVazG
Ugq6fzuktHKK2O9o56mzIIOIjoxLU3YG/tKkAaME1TunLYGG+4NP8HYVfIqKOszIKW3Mun6m/F0p
3s3x6bLb7RVFWxNcViqmRY5GFfPxwIQkIEXFo65lZ9Aa+3nZjtAvuESkVPbSSDOIgPVHDDEeuyAB
Qf8aKCcbmOE6ML3L9va/VoCbAQEG1Bk/uTUAVzAUZgZMd3K269MyPDXLozq+t4PgjPY38MMQl/yM
0l67Ok2WMDdSp9W/S7j9xu1TIeov7Mfvhx0u5WFuUSO9kkhhNYFPGSLmq32yK0HvTrAYPukZYzGA
S1sFRy5qf8Pwm75y5uJ1IuHl09lbDCgfwP6rQ9QLYO3PyU7OJ5CfttCmMrXryUg8JXmLlW9/YoNJ
hoHY1CAKl/BGuqhDN2LqR7eCab6fQS44iT4SexnAArfKf2xwya4vbYzKgRwETV2wxR2iO8ziUKDx
WFPLuqrP1qEUDVvumgSZmkLYWzVESz5vXWWXU9EnUEVZCfrlk+QojUg5bM8LgPb7xwS3czG066Qo
B/xOu02eupvsvnhuX3Xq0tfimnEf5LFbNo6kOZrALXaTxNYyt59mlkMEsSzBmnpv3Wv+gAk7FQIR
PhPr6SHD9r9zRRHGxwOuGsPCWCyvn15G0WglUkJP6RLDCfFOTp9BennZEXcrv60Vtt+bSnM2VHzo
QIF1mn10Ib8h9fnqnRwaeMFtneq2fKbvItDmXvrbmuSybQ92qj5pSzMcyFNhXSupq0Y/1zzIhHLU
u2e2NcUlQLOrVy1OCmiaNme1vzPluwIXuWa66vFV18efY2I4Q3+urZ+afEzXh3+5uVxexNAu5jJn
mI9yz8KYZAOxJevNepy+Tj7Dbg9X6aMQGM/8kC8ON2v+NRC9OdEkUUagfiEMByZFIEU7JluNMXLo
nPrxowgJsxfxW2NcOI6Lti5TjU/0Mq7OmpZuJnqWFnjLr7vsZjmU6pLWSfi2FMnktphvxcxuhyfx
7AcjULh8YHvJZbsarjKLaNI2xOqksNTezC4sLclp7G8dnnQv29kdSt8aYtu6WVQ7GeOsSFDfjs4A
FgTmTQ65Evp/oF8XnQ9XpaXqsOi1ho8ZMaKbKq1v80xQaLIQuuRuXAKxjMlSBszkhkOjgsuiUt1u
lc62ZHjLqPpaXTqlJhIo2bcJcARwjDoo7LlzSkZFzhOFSCFNHjrramwe8/5hSXzDCiTtUXBW7I/9
vsAPY9xZKeZoWbRTDJACR/fqoQD/shxiHBjyDSq4wkSj1fsn9mGOOzF8DvIIXe8YtNKjo9eZk4mA
Xv8lK36Y4I5MGZK1HhvMV/Uek1eEvG0wH21I5sjIEfWzCNq9H1Uf5rh8D7W5WEVQQSuyOg995aLP
gN666qi9oDWze9m3QS78H7/g0j3B1EpjZYaO6b968csnqASGxJP7IHuyQBldoictSoB71SKmDSG1
hVIKIc0lwClRM1wkLQDMhtNMSzeZbpNUSIUtssLVHmo/61Vk9dmpvJ4O7ZN5ld/2V9Z157FiDlxB
VxAvE5Tb+374sTAuxpQuymhpIsZq+9sYo0EjKuVEBri4agBPXorWhu4PeaOggzfzl8uR+0uv87fI
JTLqa1z5wZfFfX5BWZoRyV5JSK+l2zHE7r3eNdSR3PlqeE4e06DxGOMfec0Hz76rXkfqeJd/wq7r
f/wCvk/dDVIeUQmERHL1ohA8WUzXkvbUTCJ21l0Ekr0xxLnhMmRK0w4A3dc/AOtOb9iQ8nBO/PrV
fCaDY/zA+6BbnkVcCaL18X65qHOlaLoUdkXqoHnkjLN97LOXgQjq/l1n2ayP88Z5jqq5p6kU6uaz
aX017OPlg9oNsM3f55yxygl0+ma8ZqXND818SrKQqv5lEzvs8ijoNza4zE4xPhmbKwqzFnK6TFdc
Ow4P1MejvJsBrzUfxpu2c+ihdP/oKrGxzI5xU24YcdOZdoe6BtChIvMG8xkTjJdXJzogLsk3bQxe
NC0BydZyNPXCqUzBc4zIAJfb9VGTKrBCY/eG8kCq8nuci95N9z+Mm33iEkY7TGka2ch5jEQlPTaB
5BKvQ5JgvE9iYU3Bkvhh9TgCRT5RYjvUjcozyiZoDPX28rEI/JqfYAF1ZbtKCgZlNPs8lN8W/TA0
wWUTolXwOcDozRFTGfQURVZoNZpbp6KaaP/D/nEwOhf+XT5nMnAPKCGOywmDt9cDWnS2S1/Kn2wc
TfJEmIf9e/HGIlv1JmRAdEjyxI6h7mGv6QiW68X00inSH6u0k98mNZFOfWNZ56SICuhsaXL6BKzA
pBwLnYCukIxS3B3yWZr+svEk+tOQFLTgLm/83jMe5h5sIMxksA7IGhcSmjHp9dIAGzm56c0vALYX
3ZVXjCq7fxe9AfzqSXFfU6bFYQI+p2uY/ufOOV8x70Bz3Q6nEzSxgFeSIIuThRr0FUUV414gfrLF
nbcUp2OjtUmGrkQUZIfqHGlO/d1E74rBzRRFOH648yH7ZJA77qVbjXxaUaOWkt+QJ7OaHWN5HWMR
cHZnF4ERsi0AXdDXwX/cmbVtJOuNXtNTfs34MKqgB4zODhj6StT9/T0wP5vispmel8UKNaMqNEH/
h9FjZ80ESV+0Gr5XmslqSWwLYwfrQM7TFNluNtuZ12dQf42WxMJ9sE68UR/lEHKPilsTbGwMDIIg
B+3UP5/Wyr9oJzIdQPI1SMfWJ9D2jQBw64IZUzmudYs5qofeBZ17KGrk/55dP1vlQqKQW7sfVtM6
dsOzNYPCN3Gq4v5ylItscKFA9XZeQB8NiqPoHC1Pk3q99K//zgTn/LSIs75o5jKM5NuO3jXjl1US
eMrv8fV5p7jaZwKEu7SBQjq1mKPzTGWdLGel+l07yEPQdXL+cHlJOxnks0G+5DE7fF1TCEj8TXas
QsOvbYLljjEdZ7cWEerp7WTjzxa5CijFmoa4wag9CdgTUnHO3IS6/xn66UQDxaId5RLJNMd11sk4
tCRTw2lor7JxOCXm6hfL4l7eTPbLP2f+zyvjEkma6i30M0vruNq3xiS7S9v7tf1oQhCpBb34ZWOi
nMK/89jJGuUjNZKTVR7AieusxrPdedkAHp3WAk7gp613LsYup1oQBr/LrDNk5UdutrhLlKXo8zjp
SJgZHtUlp5pd+mg/SN9UaE5dwaDHSAwWvDY4MnWbVchmIDhSXuoL2NQkMW0bl7gmVNsfoxHkw1sD
oPXlHRZkFJ7dA6NiqDUpOqr69Erza6n3GRncZRsCl7G4lJKCCymb4rUMcWkLVbn3+qFxJXU82Up2
SOnTv7PGZZeqt/tsBSvUcVhcDSQwZXFL7BdzfK7AJHDZlOhLwytYDZXURoo+pCflNn350l4z6GN8
eNdiJ3lV8a0Zg/pd2NMXbSf79001KnddN5gNPgLdyQjqp/YO90SoL1K/v2JC16rqRFeZh8d+QeQL
SgiLSzLVNBZNNoKTBe+Yt+iMO0lPRDh49gG7kF0sLruYtTmRWckwCfKi/sRuYmVx4+CiOjodRFjy
oBXNTbC/eMEiP9g397irguvbCtUCxDZzorwmSuphtuu5XurW0ee8cTU9dk3JElxid4Q+PqUYnkFr
UIq26/TaOsY/k1C6Nf38tjjLWPG94Q0eRJX81lFv/6ZLSW+htSeaaRLkGFv97EmTYumrArDcKSK+
plWulMcOtO6lWBMECnONS5vM1S05wcvQTPB9qlT2Tm8GVDo00tOaokVfOb0kyjiCrMYj/5W5U6cK
kO0w76TbWBl9JRpCPW4FESFaFpdqtFYa1wwkZSdDDsba67WHaHXlrnZJWrtrLGIDEJnjyhh97qze
ADglVNTJVbPXaR5diEQMCuY4ZMMFwsQT5DfmAJfOjU81qlTPkbZg2OzQvKTHFdLf9aF9YYMwYk1Z
QX7hNXY6OhZ5KisxBH2e9OU8C8d79pILIGsQDYFkGIHW92d3TwZtrfVIt46oWELbp372rOGLXuDa
CmCv7Igaojt9AwvDHx8Gue1bLDNVspbax9Sq24dqmGxHM5PKAyGK8qUz5dKJipI6VIraQ0d7DLn1
EIyPhxqQDLl4JEs94A66GMFAtUrAArtbom5/HJfO8zWb+xnUd4Aw4IscdoHxlXgzSBLqk3jEb+9s
t8a4vG5lLVGGvILciIV6OFNOBOPgAmcVHC9fK5rlFBmVXbN5mPyJoCEEwlng3RCRXtZ4YJ7zRJP2
e2lmsyq+RpzLxYqUCGQTbX1fGiGQdVXyP7+8fHIhvgzs81luirmi4Wh+H6aTnR8Fu7YX4tCBkU1w
kEGKyOBOps+ASpCWOT3FagvWhRQ2quLYNvHRVmZnsLJHu5YcA0wdU5uAqSi6K7JI4Iv7+/jPb+A7
B1GrUWnuUNGk9mO74Bs05ngoFtQWe9lzs1C+K2D2o0kbc01PNOncjpSO1t/EVe2sy33Xn9Y1EGws
C24+d27tsY3flGl4fUz6LgMxQXQubliXX0cXIg3qQwnOeQ2SCAqaZTmmtC7b3Y+0j73kPrVzazfT
NOCu2yyHMmscQAkvG9gtercLY79gs7As0sHPYcCCkTkVnrEKNABzrwiMJ/NZu59/Znd/08KrDwLD
oqVxn1tpjpNYqsGYx0hOmeAb7mKp4VpPegCJAi/PDgzI83TZqiqyyn01FJCwlAPYzdFYxZM/mC2A
vQffOETYMNvngsxDu9eDyKn8MlDP8U8jWI72U+yL5M9FMcJ9S2hJMKwcjZB2jB8WiIOP0Y0uIo4X
2eA+CTHN5LqVMvu4ZtcJiB0n4FH0fxnrXL4ZEzO3LQmloCn5UnxtDYeye758ZDuPayxp/hMD/Jcg
6XAlq5XcPqqB3DqK393Iz6DhnSpczn4wPhJ6rL5KxGm+pv7/rhQG26qtQAAY6PjfkHpx3dG6pJEU
xgUw5ZJWTI6V0D/K2hsrnFMWBk1AIKdkIJHV/OIQH5rK709moB3qYKqEioC7jrExxzlfA8BDP6l4
UZ4xS1N9W5Wvq7AbvncR224c53yzkhemYZgUej0amuHjUYEuWB/8AaEKDgj6zOyhBC8mvCJRlBSQ
FNXVKExfrGAO81tAN9/svyIHvUAP3HHen5WBG4tcwlRNDIAMDD0hHY1A8cwr6DieQepwzUoT41V9
tf+AnPnzItmBbnJ0Wmny0Nhg/VNykP6058UEl1tXepcDjXnZb5+4zcI4L5x6yMzOBeYKCl0+ZJPh
zvlhwgVSlQ//zhDnf0MV5UDcYODfGGvEb7Z8b7Ouu0u6bgrUzIoF97rdhvHWRzhfjKO4IJExS+x5
68T0py2vPHYeIzIqvOkoIonYr8U3G8klxaWVolhqIRs3f4FcByrXwpVe6E3sys50FH5Hd6P5wxoP
CsUAXgSlnxLCO34OHlh8wzVfO2bBEHtEcaprMFNhGsoeBIe4+yHdmOU6qvUYtUnfD/ZRA/db82Br
IsSmaF1cxWXafbTKSZ2EjToeF/oyozec9Jlz2Rd33p9ZbOng/ZcJRlh5RShjNeulahrpWCx/s0Tc
Jre22x6Sb+zEkEP+YDbus0VuYdrQ03IckBqzeHkuIAmhWKNTzH/06QLlkwFNA3BCGpwZqgDAM1XQ
7q3K1IkL5HhRXLEj5hIGEHkYcwD2RVEhpfk5LXVp105FOUF+Ec/GqKTAixQH7IkaeApBd20vhmHL
skBQD6kGqJt+tpXOBYSPK1kCSGA4MJ71xKuPazC75glE2Z4puKjt5EINZMa2BV4+CCT8wp9tMq42
EGtJGPhZlu9zqIOWxn2izG5VCz79O1GkYQ7F1iyIdiomTygDjSFl7oduDuUBLy5NYMsCdNVe1+KT
Be6QSiNR2iS2kpPyOIDBXTsCpUld5UYLGPZFdbLH3B0K53JU7cTuJ6PctaWoomnO8iU6qiXyBARj
J3XxIm1Se0Szro93l83tBTHsERB0GXB1tGg+e0ek9baSdys9Td11+q1WoZxZ4g4D3u/opLQ+UySN
fZFyyP4iP4xyhYCR1gZUXm16WqfXJvpZ6196YRm1A3QE9elmZexHbBzRKiR5WdceXcLb9CYJ45s2
RIPXU8O5BRFZfFAehh/jQfZkBIF6E92kQmU30TK5soDIw6o0ipmdrOoune4VTByZglvEfhR87CRX
EEA0Ju6ldIbCIJoUiglBPMUXeAjzAD5XbfeRqwGkXNKaUkE2HFpn9pk0dOLrB/qShQsUNcpApPHy
X+LuY01cEdBGeVTrDGXUHZI7yUlc41Qc5uOIN4DyGx4BHeiGCbWoBWfFZ8mssgeFagOmec/5dR4u
h8TVXscr7Tx8SW4IcNJ5IBri2MuUyF2M4EIjoHjhNlZLMqgPz2YbjgS0lOUX8C07nfGSGgKwxF6j
gikb/2OI29B8Br1KY4OrZnLrawzugYjvAZ8BH1D6MzU96X49j8RBmD9cdp3dPf2wyz8p6Yu5zFpH
MGauf1mWU5vYIAYQvT0IdpF/PJqKAemEfW8IJW4KoL4dTBKuMOPb5cWwSPotDDaL4b4GK/NIrdTz
cEz10JaBSJ3ja6hYQ5Wvf7Ct5I/MERvESZDAAirqc/aqp7WSR1PGLTDtvxoTue3s6UqbMsccNK+c
iOCzs9cqgI982OMSiSWnxQoKDNYFZ1XCdE6d9YopYdvnKvwWOdDZ9CQvOojoa3YT2MYuFwR9U+dJ
aoC9hpa3oC/ssufLx7Zb/mwXxjn/EAPEM+G84PzTQX6BUgjQZas7fvub20uoWCpYEJ9I+qaZSZRP
BQTFRy87Nm5BHI0EazBCCkE96tSj51YXFJT7kfbP6fE9XX1o1kLOyBKWdf9F0aCfMxe3ViqsW0V2
uCDoCtL0khF3Ye/jU7A6+dccjGktroSaxepJKIhGroiZW2SUK1FWcwCnn5QWYRl9Syz1tBq6Hy+N
oG79L1kS4oYGmG1QVLKD3dQLw1AXZq8nycn4awSnLfvkrE+stZm6i1/gInqqEAGituqeu5gy7DHR
JUhDc3HXj5XWd1abhKbyUskxyGzDywHA/JvPW1sDXIApfRXLS478OGajk86uVD/JbXlY59My+6Xp
KurrZYO7JeXWIhdxsmS2czNaS2jkJnVSE4raWXxu12czxcW6I7I7tg1qIutYENOjde3Lyyw73SzV
GMQXTZXv5e3Nr+Ev+WWtQ9rB0OipL1bdodX4mmf5tVzrK17D2jtMAeSeYAP2Pklbk9wFPx3MlLa5
MYTK4NAwCoBoddNn5aH8Ls0OU0qoA013hyvR2NVuEt8a5sIz0cwoTucW09iV/SMhPQAb9ZU+TE7T
Fe4Sq1dtT4POMA9G3R1jrXG72vYjmrlRkwVkGa/7YnlRpeyM6SH/8qYwN7vghr/S9Ca6ZhIXSSIV
2UlTJbdaRtcan2ULIqLVjUm+ylZ8uGxPEFe/nHRjL48MXIgJJgal4muGB5qiFhjYLVO3m83S1saC
FM9mlelVB0bzEcC4zp0yIFZGELaOLmO91wcv+UsSZSl2W7+0j1xdMNBSpnJKsY+2rSFbdD611S9y
pjzH2nhOxsHXgfpwNEMKKhGibPdbihsVhksVwgjAuExc1IautDIUU9MXGgPQyfRvpG8dFG4VNwfH
6vkP0NpokzBcvWxoKhjrP++xXhVdNJUrRsWs3LMhMaLEgmDd+7hsLXBLSjWlqWVGoLGSNnH6BOQF
NuiyRsA4/8AhN0thDrtxl2Gq9KK2oRFIKmil19dyJOLY3810/4+0K2uOFGe2v4gIEPsrUFSBXd7b
bfcL0e2ZAbGLHX79Pfi7M8Yyt3Snv4eZiRhHVCIpM5XK5ZyNBE4hlVyJZ6MnLFALFfU41ZEKj0iG
0xg3qQjway9T++lkOD1UdYCKxTaANKzzymm1nAo38gE4F4Dp2Bf23+xa82Zp3C1Z0z6awQUMbKd7
DHUcmlvrjtyxt8nFAL+XPeqvorfZbjSw1Qvu2pRYWuZgSCxDci+jrgvr1j3pJrpejllA/Ngdb5tv
mumIEH53FwqwdMW0kXe0+NlIpbAiVupgwpZjwzEA3p2PgnzgrsJvJHCXkwScgGzShgI8kqWra75d
SlB5QTy67yk2UjjDNTHq0yoF3H1kuHJEnXY86w1x+jhzDOJI2YKOCr/VDrl0MNNDVQjR50Ubydm1
1SVVai8YwLIf8yd4KvBZFW41ArvNPuaHNASGx/Gyge/1aKvARP/n7DgLj8y+6cq81oO5uhnjkyL9
ShbDV5T6qouQ5kKbA62vI1I4pnAwS7RazvTjQh2KOjEBRB1ax+phTW/Zrnke/dGTvRSc46JhJJFA
zvy7mkSLmZjSiRVIFs75VSEX/75P5dN2cjbfJtEs22U6BaoMmvu8IfS+q7IYM6GZNp60WjHAnw1A
wENjSGlyuHyYovVx5g8slsUqUjkO8yrQqqe4E/Wb74blG2XhgmQFMF6plmMIesr8zgx1OWxJCBgP
ooMSENA9Gfl2eUU7zB1gzviQyA9WjopUmxYryjC5lkMtlA9ViMfpmYDlqANppuqC5fFqPImC0lUT
vgQskKurCLiQqOcMcZ5HCib3GXhLiunpleEnU+TmsMdFEzgdkSTO/nKNsAmPHSvoc+nPKsn+Mozu
bJXjbRql3y9v5r56fCyKszfDUKlGYgC/Dypw8p6YkCNaJICzL50BRG5Q6ApmGJ+6x9S3vOy6PvX+
OptfH4fRUUWVgPWbvxyUBYRw2wIAm044ka0lqWprInHReIqvPWeH/Na4U25aT1q7Kdzk3r6Tni5v
4/41gXY7oK4CiwDlts9B0bSwNo1Qu3oH0Fe8NZlgAWWuO/TXFTKu5Hfuvn/EgXr7szg5VQZNM1GY
tzM/qZijR3eaLcoA7e4jAMZQdFvpBvn23d4GdXhD5wVcZefIOqC4YQujr71XAJ4viMNRAgOjAne9
DvqIR2ZUIludnaK+dECpYmYHEFW5c3ZtDTcEd63WCBzy7otnK5UzZZZAdfLISsP6BUW9PzR3hcu3
XelMrwsUyzuXXIku1dXJ80q5FcnZdAE+ak3K7T6ImhqjhEGyvMma5M39d0sEbbx3bpa+Jn+AyaB+
KVyOzI57oJ3HQb4YB5RM3U6K3T4XJOP3pCAsBryquUKj8Gy38xyZqVoYNFCmmzZ+YcqfSx5ctqq9
PduK4AzZQufVOBk6DVLzWz4B8BcQREp1EzWvsxAcYFU0/ny2srhL2rZHewZfVIz+qwgtPWiexuPm
ujskp+7MfgnZp0S7x13LrCrNrFQzK1huo/PaHWW9LghuIndyFXftOUi/abY3ioqyu6+B7TI5P8Ua
2xyzAmF5PDvqrfENXXsgviyO+g17U8L5Vj+ulLOiFq29wRh1I5bv39PtvjWUisZh4wEqxU/cLKwx
HNMfpQPKmBj8rm90PIHQHgPSYtTLfsPgNUzQY2BiBfxW+A6PcUgnLTebFu0/JVI1gX4FPpraAZPw
AqgnM+yOZYbgUhQy7Fx+n8Ry3i0uUrNKwCwZZHHiDjridkUQKuyYiLY2rQBQHJzTqJt/vghiYDvr
Chuk02g3AHZekuPS0pPSD8FkQJWs6PmySe7o7Sd5nEniEJVSb/H4H+27BPWV6FoejpdF7HnnTzI4
UwTYQl5XVEUDO3DTtMOIsbES/jlzldxj2qF8XgMH40Z0pwrlcjZJqJkoTDYAJfRXfU1ccMHdmg9m
68i388sMiq/xBBAhEdvd3mPr02o5i1TtNI/MSe5BNmkdV4prOSiC/1/XkUBZeH6keBkKqWNoMtZG
BblU1aaGp8lS4aLZBk14EpV+yYMIp2lXKCoChgm2O8vm638Wa6tEtzo0Lo7MTUu/T6+KuXE0+c4c
BPfFXhSmoV0Gw0CqhgCQh8zIWW7oXWLScHiJ/5efvHOS5+GwEoWi6Ccwvj1jUFeuXR1QImh+4jIQ
BfAycn3UotNs3cS2J0v3tWjGYS89BZKpDxmcC8lHbTYphjROKyeM4rGjGTsxZg3+U8nHG1xgfKsB
c/fgJ3lcaARQUjZnmWkE5Fg9675yIneD253iaxn/lf0JzfBq7TQi5AzRVnLhkdpMiz3GAwu62Teq
h57dt6PAde0VFdCLoVjAClvfcHw3XNyZTSLlBfp0n+vr+bCgi6Y6Fm591b6q90Wwxn1V4qRn6VrU
SrZXSfokmttVtIICYLZazNNau80LX71eWRnWTjlTAuhJinY5Yapx/c0vJ7lZLrelpC0VdZGaHgjB
9KRfdZmLHsrX+tAG7LXwbW8S8Y/sPcw/rZK7jOomVuyqRljdxAftR/yd3tATDbVXgA/e2szvGgej
r2BKzF3j22W13VWfzVq5a8nMjTGy9NRe2W3T6c9EAUTlw2URwjPkrqVMbei4NEAuyAO09B4x0YxL
9uHveK3/XvzS6fGyzF1j3CyLu5EMLR4wcUiykHa4CiePgp8GoZQjExGbpvDsuGuIEuAPaiVNAiDo
jnA1K99r/ct4Ik8sd5dwfmd8jWJHUZ1ENLUsEs63GsT6PC5tbCbhfJyPnYc+yP8g29a/6NHwpOe2
clRExfW5r7zLO7wXoSEyBRSzAjhwmQ8MiwqTKwnK1WE+VsBetKuAxMXyG/cE3rYGcIHw1LX5hMSo
xONIDCIFU5kvPyZDa0oMEw/0sWrJLBp/37tv19q/jCsXyQ/+DsRDezCpjdRAoXs2e8qSt0YpvVQC
PE90urx5O1an49WumWvbqgo0s8/BZ91rapb1KshysWWKFnk56PQwwnVZyp7h6YB3BJY+8PVWNM7P
Yma1aNXR6hFzzm5doRll8fSr6qgfpOlQXec366DWIkoirT/Kec9PQjmPHcnxREwVHKgFdSPAV6Zu
ZF79oGBhdLvup2S41Mj9YhBNb+5u6Wat3JbGRpPKkQWLL+szUYIoubKpIHe0oyCfVrZ+wqZ+l8k6
LiOQ3JykKOwHoJuZPabN31J0SInQg3es65Mozi23sdoZ44yTM1G4xrxWHQsBO1a/dOmcOK9c58xi
Vt6A2jRQ32TLJW5x6MdDgbFM+Mz5ejjOXhVEzviUIQIUQS/uvac/rZDz0GCXzKe2LYB89IZcI6pr
SucAxRqwgvZRQ0mvO1JPDEsr2lfOWZeDUk9jPmehnXzrW9nJrKfLNidQQ/69Lqk6nZS0K0JLT5Rj
kTPJqdNiuCPGb1TxthvIT1wrcqHOigRmxay6Ynp7bOtTZRref7cczoNI6gzwxx6UeXNxlejAcqkr
dxgF3lDkp/imgmnJjbaKoIrFXwA2kgtPPtDDcHqvXvVQw84VP0EEmsAj8aT6qDeoF+RhLJ/18k1T
BQiTOxHIp+PhnAU4EeyyWdfU0R9FETmTFdb9c6poghMSOCUedycyW6mZDQyt5x3zqSU/5HRycqn0
03hytFoEvCHSb85rDAZCnQHNauFMv8/0bVDuY02wc3tBzaet41zDVFHkoyyGetGt9JjdpK/ZlX4F
evkHijIVC2TPREfDQ+aLMs0in8RD7rAc0IqdgjOTQ/azCdCIfUDOy5nc6XmlUbT8PBQr4t5Ddbtc
vke6AHZJK6VTjhjOOK4PR+m9j2IF1ZKExLNCadzTu83LivRqlwLHZJ0cpwf7pgsN0Fk3x9gTBQO7
RqYZBHiOeDZ+YQpfZvSiTRa4fIEHk0yzk1uCZiiRAE5VelZO+jCXBW792rGKGrkYUQZUJIK7MiQ1
sRrVyKHx95gFU2cfb8LrHNW4+jCRp+S0vggVURAlEMo3gdjGPCZNAaFq78QP6/WYlE4aeTGGttbR
o2ECTLyTfb/s7UVSOd1IdAnM3TPYNmMTYBCAY7F+XRaw66w+9EHjrpNYSeQxsYY4kAb0UATSZFfI
mauL5jOjZlf10Oe5I5WSfrwsd9draZhSRNkFDfmEq/phYTNZFks+JVY/YWKLZi5rFCBrjMJm8909
XPUdQa5iaHyqUF10sx9kQIMBbnBRvDUzWR21wEgcSp1hhqGtXefJt8sL3DfrjVju6AoqL21KSImJ
mcVfASHKX/phhYVtUJMQUfm9d8x+iR030rhzTCwrW4Dkm4agAFnpA/EWI7azZtYwTfh0eWm7cepG
Z7j3RDzYeSuTYjwN/nC9thu2PgvyUNRn+K4DX9a0kbMe7Ca61/qK1HbZrvFwdtNETvc0BetUpuaZ
P4jPbvGQfyqup4PuzicCknf/8jL3kug6RvD+9pUaFzCYBaDck7a0kela/PKuCTAUeh5OK46dGbI7
7RT7ojTsrq5uRHKvDL22pJ7pAIegy492DBUqCOxEv88FC8sgN/k0syxk+WTct5Eu3eJZ0wiMe1/3
N8vgLoG8q7U+rQCi2nnjyv3tJp7x2vr2sfJ7QN16/+VBcReC1pFcYsgtY2YciWUAVwULklmW0zjE
od5yyDAWrz79d0L51p0uM0sUIEmGmZIFOBfkgBGu8VghyRM9xnfEy14yX9RTJjg+HiRdjudR6i1Y
hAS0rlo5WCjpCJYlMG6dcyR2puXLOC/1aUX9Wzl323N8Lz1kro5HIJqpH2tM2SYPwAkTopPs3wn/
2BuPnT5OczHpBJedUdBTo96OsXQYRVVG0Rauf984lTU3FxVMoWGSgKTM0fO/Lm+gaP84p1FahoQZ
V6gFuq7Q7kEdaf7egZ3TsF8T1MArdLioXSdwVatbuOApdc5tsJ52lllGaEA3vk1y5CTTLRtCNgrW
Jjogznu04LGKhhYxUDJnbq4CmsG2D5SIpgf3o/4P96Fz7qPIJKQeDZxRmbvpdRloB4YLO6289rV6
WbPUKwQEiFiEeJsix6VzniSmUjFWA6Yy2xT4pRlABfWHAg0h3uyDKf74X9ozH5pkMuviJYayNO0r
hve9uld/y+H/E2e933EbdddwYFafFNKJls2Pqc6f5JR5lzV+PfWvyvchglO+KZfSMUmxCFN/UFCa
MUYU1SwPfADu3D1dlrWe/CVZnAYuCVMJswBdbZbIrNdVpaIYpKtn05htT6dGFNh1Vp/Iwr5fFrxv
YR+L5FSyidUsmkf4pqyvDmmKHp7FtaLMW+pvlwXt29iHIE4D2zlOByNvilDvy4d4+NFiGhVY7fbr
ZTG8G9TMlTIU8BPotQCtvcG5wSppDJOZsYneigMbB9DV9oJKwRdbeheBdjtTRvkaSW9uyyIKSjVN
BgDhfD+9GGiSKTC5avUgb///jCPwB8RL4/ZNGfQ+MmWUtCQzwOzunWWh8XrwAYEsGhrhT+izJI1v
WJRMmxBarHSX3fWM15Fm39qlqHjNGxUvhHs9qCTvimg9H2P8wdDgpLUnZbrutT8KIsK/3V0Ppivx
CFMxQqRy4XwzVlZDNQAlyXOgjU9Fe0r/rZ97X81GBKdtaRzpeR7RNEyA+KSgx1n787I6f2mX4CWs
i9z4uV5Zar1TE5RozxpULX2MPP3AXgwH6YDbyB0E5iPaM87n6TZNukYBWEYVHXIlc1LrahoErntX
hg0EPx1lNmCpcEuS06oxhvVcCs1yShhOpf2p1f8Sq+J93zZCuIXUUi2h/NbawbycU6IcaCYqS4qW
wbnsagDtzJysL1PA0RvxqWZvQ+9dPv5d49+sgnM1UlMsM8as8ABgLyY4dmLTiTW3oX9cFrNrlBsx
nI8pzAQIAMighTMofnzZWoJoWmTH7MblRSHaFRI1iUAJVsvYXnjc+fB5kgbjAabUxUkYDz8rAKZU
gyDg3xdgy0RB6zVwo75Yf0rmgkDLJhWcIPFDLgvugS8Nk/9ZwoeE9Qs2phlHFbFyiSRhNDkoiB+K
2QGO6+2KsRSHyoMWdGFvO6M//VU7ulu7Yogq0Ro5SyoUa+lJZSAjL0mTn6XdAn/KNEHmc18JP9bJ
mZI0srheVtQeWt9EFD4he9TqQIreLivhvj19iOHsSVeylA4FxFT17MRoRJOlcLH/uCxEtBbOoOSp
pwOVJHCl4squ+4NKiaNayWG0Bclc0dFwJrVEkV21WZ6Gkn0u65MszP5dXIkBSMXP2qeYpZSzAQKM
H4qfnZAdUE7V0TwkuRPdWi+Nk4f00fQA7Ht5B/duJEQ+OvrJLQ2pR5lbGbCLC71IMONOjvnTmv+z
/kCuOFxnRTK/X58vlwXuLHQrj5+pH8diUisriYKMNq2rxtPiSGl7zqU80Afy73X9kzAuPOnLRJtH
lFVDman+ZKBmQZ8JCuOsfby8qi89pfAenyRx+Ygxy4cqygCcHf1AggUd3mhzU8/6EaPNzVFUb9px
8JgeJ6ahg6YMLICco+iN2eiWuQVKt3WTRL9k+UXSgPU5uYkQkGD3uDai1r9vvGIvzwCZGNB9TBmK
uCUIt+0cvDGvGMz0L2/hjolhUTaQ5TEmbig8GE+i5kmBceo0tKybkXxP/zV0/fsRbQRwR2RZzZRW
OZThg4xQuWkOK4Domn6uBFfiajjclfhpPfyNtSz20gDcPBjmuz45a9NTi6YZo3dH800bH5dIRGC0
43E/CVw3eHNUkpqqwCyFCmbL5MJJSeA6ZrGgwCQSwqle16iNPcsWDekKFZCqmebZuV0AajwrBDey
SBSnekPJalMd8FbGu4IV31n/pKaC++NLA8G7ThAVyO0mQAlgTp/3rJGWOMKDGTBTISDegNJXuGBJ
8drrCDlZ3COOEKZ0dTlf1OJD4pc+D8taCjMnaTjZZ8YaFyAQQ+rNpuwMteGUuVdNISYxnUo0lr7e
hZcEc75wwRjByrQRBVVSvYJlLUAdBj6x86nUO0o6v2ZDJzjBL+Uebnt55P1C0y1JGwGgNEfVvdKD
HaXVHmhK/+zY6C+WaTtdPARGu7zaWiTEZVst7NKKOQtE3ht1wWhOwwHtr8c66NFB2upuMjvdYSUg
bY6GyAb3r9PN8fJGOEiTXOgMUA3n9BoqhbYojLwACg7t4ylqT6JJ510j2cjj7LE37aloWxh9TAzA
gcMa5fJkFrrAOe9lSVAE/cdQ+G6RuVnSWDdwkitpnqN6C7BK8Naj4AHHSKTXCt57IsO0uPAxT9HK
0S/Ik2jnPKiom53MX9Vxbd9uyBGzGihpiUaHdh32ZolcMEkylSxKjfJMGgCzHVhfNGiD5iiqF+5e
3pjtxGgbIE8QcX12OVQdJBb3Ml5nc/bQzQvQ0dLEcGewErqTUgF3A6jT3uW7dVdLwHRvAaQTAyEa
ZwlmP5qspWs9rXEs9jOtrnr6elnEvuYDbUVXdQtDzPw8LhnBclqnyDdZZ0zXA3IUk2YKxiaMtxnE
AtK/Rsh89y3/yPuS39LjGROea36rQCtsnN6g299RxsPlVa13zBcXshHCOU1Dbomcm4CCSPVfi32M
IsU1CrfTBbfqrk5sxHChiYGreowa00YabbGcPh9+2GgScNrOuE8b45YsSSlwzaKFcRrRkbaDnoHJ
Y7LDPv/eDvdV/JPJD5e3b9+MNwvj3KFR0d6ILeyfeltTx3xBE+/BuMuv0mf6BNz2E/DcBSH/+otf
T0wF/jLckYYZqM/m1U64SkmdrmlP6loxGNRFvOO7xoQQ9W8JnJ9gs5Q1WY+kGgVHu5wHRAGGUfJb
DnAjhYtMKM2WpGpLUIxf10Ht03srkN4H4/wVKQ/PsuRPUWwiWBjvmTSdylU/I9a3aOQ0gzuCJDid
Ba5oX/H+2T0eblBmDSpqDMU5S0VKCkS9UjDPpSscqxLoAd/CnjBWJamFfF5SDX6cmgcZuCoC7V7N
8quumeCpAL6QqvBZr1w3azqDUQUtcejoXkkkEt/wFN1ZO09ReBbY7L6X+BDHOSN8mSKPKdimZkX1
M6RZS2J5salgMpScrLg+Xl7e7n2ISYO/V8c5pdEazUwpoA6MvVV1GLG3OGKuGY9ul14Z5Q24zy8L
3D0y4EdgrMFSbPu93rp5wAy5FCXliCOLsuYlK+vHriIC7dtV8Y0IzjsMxQQch2J1tHmQaPYxzT10
Pwn0QiSEcxCwom60NJjubLsWaZ0e+er68fJeiWRw7mGhZcQMpUzCsaxAEK85KfKVsyKK4HdV7mO/
eA0flAwgLDpSksNyE1PiZlbuTPl3PCE8EFRfXpJIFqfeaaQhqUErsL6AQpGMp7yPDrN2GqvGmSWB
KQm2j0eaR2sYMCRlbJ+ZAEVqcAwqg2KeOZdXJFBowl2ymZKYVmulCQDiDmYCdoPot1z25nzWL9iY
jKR2VT1idACsBm3Qd7OntnBDGLi/vBDRdq1/34gBJGSFsoVlB7r6NtUnjSmOnogyg6tZfPGmm7Ws
N8dGyCg1bWoZMTjqa92JutRpwVNSpH473wDFj4om/d4LU5fkcb4gZcZMkkKjoe7IbnRM3P5b9ytC
P/PBDNfn4dg5Wuomo0D19p9Sm3Vy7kE3JLWVCt0O1q4zzBe7pumsveLv88XfVEFoKTo6zlGAejLp
50hDinw5lebiEAv9RESg6LuXOpoQVRVItKBP4NRwNpU8llWcUmw9LpJytLUrTVtcGr/+jh5+yOH0
sGr7pW7tteMmqd2hXU7tbPtKLOoJ2N+zDzGcJpY6ieW4w54Zwzeadg6NbxTRcKtIBqd9I9UnNDeg
Fth0GHh7XpZTQ58v79aXeYj3J9LmWDhNK4sVwXqEjPh58BQvC9cWue5KelbuZyB/FKBqih7kQtgO
vp8N3wjmlE6ysqhtmA3Tsu3ElaZu9Aqm9ldpU33Xk/gbs9JHxWKTmxmYDdK7UjsUhajFX7DDfOdj
oRlFVNYYcIm6n2kfmA11038LzvG+wwBZAOQzAd8Lz/6L/1HnRBoAprScrOzX1PqRCAl//2G9kcHd
IkWuK5pOkHJtC7RoA0nlNJzKq644zKDYaI7RjRJc1pvdjdsI5Kw5o9pMKUOivBkB86ifbWX0KRWB
4K468MX9IhWxQjmoGsrVn909K/u5lxXkQTqwGNSeUt0uyxyY5g3DoH5seFWfCDzvboCxkciZNVLJ
LJsmlLo0+w6pQScbntIuPrTzr374Ha8L/A30qQD7QOVvfjrXiaHmcFQR3ohSrz8SkziGWgvKkvt3
yToMDIAFjDvzRRMzNiZba6oomMO1/3A5mS7goTC43bjxvwbfeFf2jTDuQYChbgNEBnUWak3v9mXm
zHJ3GNRBcEz/x6I0jP0A3A0qwOnfrMrtXA/IaeYveRCfgOJ4Jb8aiiOd1xzqbAour31vhQ76v+Vx
mqjFWkqMpoC+W8fZujITn9FTzJ6GxauKUFP+HI0DkZfDZSvbt+uNWE4d9bntRmNNqfazm4JDrPan
78sDYYCwS9+7gUR8CcKN5e4cy2q1LkohUTtPfhOoJyOQbw0H+FN4rYq4WHa9yGZ53OWTNyPw1zqk
U4s5fxiL4iq1AWMwj0yQKRHJ4e4ampeMJStlcdK78vigYHoxSQU36XoUX3zVx1r4orVhNWRoIsiw
EpdMR7s7TdaNrYrm7ncd1EYM9wLKO73M4hGtiFKEsv/kadJRK1vAXXqTKCwUrYiz5QaDTXKewEGZ
gHGvwfZgyvVzouMdmamP/52ivxvCJrBvi8ZWlwRYEysUS4VlgR4hw0QmeB9idziDt0zkQQQ68Z6W
3EhM6GBmJkH1wJgO+XW/uADsh9D4aJ67+dBTJGjWYSpRXX6/3mUpmqXDn6NtlTtAu25GfV7AhDKq
cpAC1hYH6StdYTrDCKhUVT/qfX5DaHIH/sV7wTavbvGLkm6Ec0eazF2BcW503BhnGQsG0PVr5Pd+
ARoWoDZ4UkCF+ywSqX6+w/uiGOwIdHdA8q6D4e4/mI4KijSzZ/npIfZFfB77AsEcaBK0geo8eAgY
F/tBIwXWUiTO0BUOEXWi76oOKAn/lsDtYq1EDZsmJG9UdppGhl6zCMghv+OzAIu3YqCAvolvusmr
mmll2sYh8EscdFa8mErmt2X7clkldtfyIYZ3W60+yYusAvo8UqQOOAkYEFPtxTF6IaTaetBfdG8j
iVN8TW7qVh1GtAU8U0ydlqgPJotHVdCfIM1/ZQNER/UuL269Py6J5A6KKqAu6/UFoXft9mgRIEvq
xeXLiExsVXpq/OdlcfuXJ+BdQOELy0ar62ddj6WuHgwVHrNplLeob7y0Z5idx72W/FUni08LxYn0
6dauJFg7Gq4nJqpG7d4Pm0/grlQNA6JJ1uMTss7E7MJrbXaHaiGnqrQctRYRA+3amo1aHt4XIJn5
MleoGyZtMgU0GK0c0kE+TpUob7C/oA8RXAhkFyiP9l2dhnF5VYClQeocywIKwag6eiUoDO0bw4cs
7vzqidXAIEBhSB+uMrM/DInmUrw+L6uJSAp3RNGUtlOVN2agNnjFXLXpj1SkBbuBI3g/V25sBWhA
fDU3AoFvGqsgj9furSNm+c608vVze71G/f2vDHAoPy8vak8TtgLXv2+u035qctqszbcLvU4wqJD0
AuQGkYB1VzcCFqa17TjOAPoamB8reVhVIu733VLkdhGcrmWVoWoTZvUC9VF6XPlHgDFkt858a96r
mNRK7zGbK6Jk2H1abIVySjfklpItBcqsua25pi7f0GX4iSbj65otsZOmox/l0l2z1E6i6W7BRFCQ
u15r+wGcPgI4lLXgz6FhDXzGFfUWYIblSbvVQ8DCXf1O8XUrjYvFG7OdTWkx4zAbfublnfU7afvN
7/MpHbmSKqBCyGDFlL4rLaYmiu+pcKZlz4S3Qri7TB66uDcJpkCMOVji3pHMm9mgAj+xF39vhXC3
11Kl2qSauDC7aTolmak4CyMgBuz10u0S0TzabmCqyChTAjzMxr855U/soVQMHU9clNbYLaDaSyCQ
4n5S6nZxCrVpv5GIVeiLlWyfybHl2fPw47IT2cv3bD+BMwXW9BSBBx43mtLetMNjVrdBPkRORlJH
1YdzryuHdhBFJvv7/LFwTv+rpJaqPjMwN6A4snIyk1u9PLaN6Imz78AsdGWAbAjby3lI0tdGbcnI
tBpnG+PIisMA/Rhda49FYPjkBBxbQeZnX0k/BHIes+00iWQxQ7OS9iD1f4ANqzEPlw9sf+s+RHA6
03S5CZBa+C6Veao9ujL5nrW1Y1cPl+WIlsIpRslkM53REBxU7XWX+iz6Y/63E8Fr5kqB5v99PJwW
oM4zAfMR+Wgwy9Hck9LHTAQmINotzvVptUVGaUDxuu9VR+muJkAADtFzI0IAFMjhmzTM1ALVIMMr
rx2Xn7UJ2r9IX+6noSCOPdWCh/SuMIwEycBpNInCw65kBkhpSgvPH5L/ZRf3QxY71uLrpUADRGK4
ZySxGNXiEh53kJZD2+QPS9PddGQIWyqaI9r3hJslcZZKa7rEU4f+kzmcPKCi/4gBR55cJaHIQvev
3o0kzkRJMpMmklE7h636KKJ7eUnvWiVyLHUZnKVLgz5Ra6eEZ2qa4RiRxatRKLlsXPthz+Yr1r3f
hFZyFRNgoEho6vnWVEACAifySpUBPkfq2LOrvxNviih+RAfKmTQIsOo2Z+iC7ZvaR2nal6zGJVn7
0xb1Se063s3yOMsGPwypExXjJHDMd7HWWV4EumKBGex6qI0QzrbzcmgqizDU8c2y8Ujel145JfFB
z4ckuHxe6/fyr1pwcvxtcXyEs0hTS7oSPT6oK/lSl7jgMjokxfRXacgOK8sD3keCWsX+e0LRLQ3J
dmTbeV4JaVCStF1b5qY3a0YlvD8mHnWH6GA4xM+RxUkEnR5CiZxSZl0vNWqH0vvKGByfAO3r0bXu
Dsi+whOTqe8rCdgQMEcO5H7+wWT3LE7UgiLZ2aGQgHqTnS5vl8/t/1jShwzOrzB044wkBn9m81Je
q/7KFVx/Nw/qsb9m/nwl3MLdcIoQE0UfcCygx/CzXTfJ3KgTxbiMdDJv+1B5y25sv+ucGbSpgX6o
nzXPcEZgCGvfY68Q9dbvqulGOmfg0cSobpQI9Du18IrMKzvmVKAmltnotBGoS0U4NrseBSyOOrFR
FPoyqIGZAaIoUxYFWnTH9AQOxSXzwwAMh8vnuKsqH3L48Yx+rvsqBWtYOGiZ4hWFCRICZtsCKbsO
heDgLFD1AWWXfD68dqqNGf/QEBNqjq0vYSMZp9zKfidIVFWZQOnRvM/n/4pJmtNKURFZFYfcNl3b
cKZBFqzlCwzKe3Clrohl1orKz4NwSkqvS3Gbga9vcrIcUNbxyQZD/DuRQ4xL5t4OdZcC2+jfos7x
gjmTa0hbqcXar9rIirtM1xrQhi5rw/77HZgQwKAgoFXkxx6GvtFQyUXGzZyYK0VXidy5UVsihXrK
2Z9ljU6467iqHaVYBKJ3VWQjmbMwrVNKaSJGHOoKBu+qQO9/WiKQoX2ntRHC3Z4pYbqiliBl7UP2
DNpBMHE2J/XcAf6tO8eesD4iWhR3kcqg8iVJhQo8smPk3jjSU+rbN+pDfA2k+vp57boSe//dNhho
+d+HyONkYuaoreUyA/eUV16TEByHTurZB+MR3mNFSVux7thJfxUNlIi2l6/OK5jEn4CjvcZe5qMR
ru3B5S/z0PvxXXqST/rvxA6bdXJeZdEXKY7XezzL8rMxDz7pURKlldP2vxRMnMnpLAiMdnvotlvL
Re4RjTJGFcBNgzgGIJf/mbFKI7cCpIUMXsDGTQ6xN4pK9gI94vnWTUtJ+oFgWpq1D40KGtCXYX4S
mP7uTYCONhVhA2YDVfmzjx61TFJiCS/s6a3/q7oBqJ4bgZ7ZPquJO3trWPQ7zZzKRiKXeGrSuk7Q
sY43fRPQ/naR7koRWMf+o2Qjg9OROo4tU1kalJiZ1wTrlFN8bZ/BQ4WCaCZkxBDtIaceqWy0kQTS
4pCl/ZNcmbdd9ofgmHZVQQfJM3IRqKXxATOGjlRqGIsZoC3dPHWB9Cv1B+eNqS5G5zF95Bu/5l9C
KL/1w7+E6ci9m4aBuW9A1H5WjphZOu0KmNo6nrZOi61kSea37n9pb4TR3u5GQhAB9gXBwDfnqEkZ
55o5IX9XvuiYD3I0POLiQ+bCuLXbtbpLfZE3WS+YL0s0NaIbGFRbMUk/L3HJWqUcZUJDNoEQops8
A7PSanFAU66dCAKV3XByI4vTSp2RWO8sCeXD2niYOxkIG6rmGCNohGbF7SM7jDPh3b57hqBIsgnC
FkXmB9bykWIMoUMEvczMpewmR4Ogqbf/Q9qVLcetI9kvYgR3Eq9cqoqlKi2WLcl6YcjXNvd959fP
gWbGYsGYwrRud3Tc2+EIZwFMJBKZJ89BPrYvW8tRltXplK9RcpdaL71yiiLvuutyPfePfUVmAkyX
L3rVdj2I7KfHOjpVuds0gr4K1wTVeLRxjxOdnaKczSw2oxb3+6oWXl4dMrt3pv5wfR38ksrGCuOc
9traYVrigqnWdgea7x19hjfL6A2z5EjgS3SLTN3Fcb6bavyA69a5broxzqQUeUTKeJyRofWj/SWf
Z+jE9u4qI0WT01ttsAXmuJ76YY7NJWq9SHu1xEcjUe2G5WGSfLNApU8tUVX0G/Ph+ur4yfXGHnMK
q1aWFmnE0xVTEFPh60giUg966ae6cNJ2B+kmcOcmnv1F/ky5fmOYOZIVQcbfkjw7orBtOTaqtCCE
BCqzAUx9NV3bqHet+ZI3/a/rK+a7LIZjdbirhZrEZdgpo0JCexPvaBLLbjPKbqdZ+0YSsU2IzDAB
vBxmWapLgokGch4ksPJ2pxqPletr4SeAWMP/LoZJ4jFQTLJqRA5RYha8hdLVXX9Qg+6lfIP+tIsB
oXh33aJoWcxRVAC5A7M5Guq6Bh4D6Usc3ofm/roN7l2EByWUdUzFVFkiNt2WQrurQbpjWkgxDeKN
jRAyxl/Hhw36GzZVS6MutaaJ8Ka0X61/aLM2vsOMk/l1fVCOijsFKDfYhSMCSIqs0j/fWI3jxB5I
DbW+XELt7VCXmWvXjXt9+7iFm832MZ7XTZ0RkxmpQ0ggKT8krpwDsbj4YbxfGs+0wc8+C76YaF2M
G+Y9VhXb+GLLsByQSvnS2O8neRWsTOQYjPNZRZWsA02K6rK6i0PbWzRTAJyim/NXUrLZPCbakwg0
7JoBSgejXlzFCJq+c+3yex3/vP6RBDvG0uhHFcTjugGeEEbuWt7Lta/m/nUT/OBAkPADkm6ACYNx
hGVWpSKn5QuMLGveMi3foi78llp56hgKqMaMzALgIn8ET4fixjUm76R+SdxEiZ6gnCVK9/hPuc3P
YZxkSpQMgqb4euBHwmWTva0emtKH6btWOBI0iyAYK3t4tAqqz9wvujHLOE0P/I9hLpAezUHO3tmu
WbqLNfrpJHgcC9fHuE4LAgSrt3op6I7qQw1mjvA+Oitfan/wKGC+2KVn/fb6J+Z60cfa2GSha6ek
LRa8/0OCOmyrOxbUmJbm8boV7rGjyR3tGqA8yixMCrVSyhKkJHF4R9KHuBEAp/4PR/1jgD0M0ywZ
sinjtZ09hfvOoUhacAA/UfXG2iWeCDjO9wiMf9uarSmayjhimhE96ghKsIOiO3py1uZstwwgOBES
OHNfAOTDEuN7uWGndUkhCct+Bjc6fcUphWP5s9sF6iG8JYKdpL/8r+i1scd8qaRLBnmy8Yqb0scp
CzAF7+CD6cvsGIPAFN/1/iyNrV60q0qsZUJLFS+XNNvV9T+qSBtDsBr2gThodlWlHaBF7boUh6aW
QgCaqsHR7bBzi3RAi1EafnzG1z+WxWSlXZ5VeRXS0aTmHNl3lWhNvLOk0nIPQjKIh9nuuj7IdZi0
iMnJULxEPXGWRMRJxz1OKkrJ4GJBBqW/15w3WYY9dapel2oYND5l3IuOaAY/gEICxwki5GcRb67Q
HrNnQ601cpNJkLR80o+SgyGyg+2h+2vtFT/bRZ4IBMZzPRVkCIDKIn+3WE4tcAasS232dkDk2FXq
1gG+A+95QW4tsMI2aqA206Ut+BeO83hTRUENIfXU+8+dTVVVEE+DjQDlYxo+th9qSMexB9vHMWt7
ZwWb2iSI3O/j82xA2Fqg7rixkKYUCY4pzWNaOdPi2A+r1wE6FEELNPUkv/UxPZZ8RT8tvNP8Grzu
k+B9yd3FzRLpn29+QNP3ZCnCHoO71V4pD4V0NkXUmbwwsV0jk+Zks1GMWpjaYG4FpZqFt2r1mqOE
ZWMYOY0zgVtwOzZQZQdvOJQLbJXVnpi6di5wslFzJ/nLFM573ThZ0/w7lZafSdM6SaUGNWTOHAXK
rksoUi7hNhu29pnT1s2Kmi2yAa3a3+CQvcW8/AmIC6g+6Z6tuetD59HicXInKknSu+NvVyKqBpgO
qpIq40rGmK2SUSZhYKEFO83IJzu3NU5p+qiFt2v3ZpHPQJ2Bhv9jkfEdJdLDdrZHxMq5dDrba+O7
dRFUIbjxGGyQMlIblPxY/okJoStPs+pdMSJvnwtFkH0q3G3bGGDqK1kOwgQ51cIAAxLSXQYV3q86
Zfz1JTfLXfWOauiEilOd/ruXIfpq3PO3Mc94i6zFtWJrkJUsDNvpp59Z/mpWwfUwJrLBhDFzHlNr
0lGEyMp9Jv1OTH/uBXVGvtdv1sF436R0BZjToaRjn2dPcoxDbTtS4ej3cqDs1/d+ifwDTCXNs1BS
ipcuIkb/cRHGDeMh6Zq+ABnqcFzc2VtPkGW8SR4kn4qnL1BSR5IKrm33+qaK/IaJasRAB4pEmD4B
u3Y73Za45tqwdFrpOQarIalPVvbjukXuA2a7UCYvLpKyHM0ED7TkiaoVZcfYi36tz+2h8+bcAfh/
L6XOIMI+cSuQW7NMkmxYiwG5ZpyQ9KQgZdGPmhc9ZHvzK1TdXbLv3fEXOsWC7eUnLZuvSvd/czFJ
ul4269onoCWmaoP5TnLLmxWTZeau3lueEANFD9pf4fPDHpsvYwhGbtQC14ZquXSSOvWAJCud8Tj6
0EgSKiTRTbtmjgk78lSSUhowSp116Y+y0xsE0Bhkz+oxitpvCyHPyWq+XHcgQRzQmFgzmNpCIGeH
vFP+TjpvKkCjuH75dzaYWNNLpjk1M4C2YKxzTEXdlfLdmJfev7PCRpvWIK2E1xQQ+tK3SZKVm1la
wbWUSKJ+KY8V3lI1gg6RjOl6/OulH84aoP99HOXHed6plEhU2WmgbCnc6XvrGw8AeE9OFFg+Oqgn
9WB55rk7XF/su4m/feXjJzCrbXKizG2ENFR7jO8lh9woB/X76uD0nyjHovlI9vFt6BSghQvd8iXe
qz9E08LctrFKHyt4HJk2/uVyGxSVFFGugINCu6MqgcoBb5Yv9h09Gvm+8gUrpt7/14o31piQ3pPY
KhYCeFSyON0RrzD9mB1Sr3LV77oXBWT/LD+2frjLgtVXD5EnAhbxo8/mBzDRXa/sMm5mdLSkQ376
b0BkfQMlxmVHsSLpXhYUirh3GObp8M5AzQM8Ipfbq9fqkOs9QLpKcTdOu1F+04c98G3X95UbAD6s
sDJOJF1siGj03SFLl2/zpO40wIGTvvt13Qx3996p5BUDw4omq82mJrOMthwe0etjC5AB7Vj1h0lz
EAp8+oxpPnVbQCgWtS9AZwHYYBwmTleoEYL4/zgdwwfqnpk7utoDpfamU8i1IP7wovfWHOse8Tya
1Yy3pwT4/aR9VdGh0J+k7nZEfS/Nfl/fT55zbK0x9z60PLoBKGc04o2XYfinSb9FxkHLH69b4X+1
zR7SRW9u3D4HH/MMiPqxbBunNeZ9uFY7E+xAOfSjdBIfLCXel9MUzNHiWmH2Zk+oVIN6TrC5/B8C
bCSwyJYqI95c/hCpUsc5KTFJkQO9tPgtiDFCz3IhgaoqEJaXEXNEwDTeycBc1B+TzBYbcwFSQDm2
g3h+jvW3PH2OFlEzkIZINqhtbTD7mxB9jiSMHxzb0fL6IrpRilJwVfBMYJjcMHSUrjT9LySm2YNl
QSUgVVVPpL8vhZVg3lt+a4D+gI2P2LlRLJGEkh95BH3Ii+4qTvxIQOWweKXf+xRuTBF8IuJL7vMC
SyJIw+jbWmPsarouT+OAGkJ+MvfhXn/KvWJP3AFv6cor3glvoPnoDc71M8FxC7QgiUKAu6H1Ogah
kSRlmjUG0G0j6Mbi6RbUl0kmEp7hfLQLI0wqOFQSaA5yOgMN2n57wpSaiMSRNwNyYYLJ/NpSLqIR
YDYo1Govso9uqqdjwtqfdrTzUT7k5/X79Z3jPVYAmzNlKBIYJh2Zv/SUIusmgL8KJJuLM3p1gTc1
1Sc3AIhvEqcZHRxjr3RFFXZeonJhlznJRbnOU6yhQTjulJ0Jm8kvA/V865gfw1tVcKEKV8mc6ayW
RqNscNN1i5s9ZbdQ9AI4Qw3mh3xx0jeaLITuJ5KFiyUyyYK1FMZQLLEUlPEpXc8NZv+yaK8kQ3D9
G9K/hwlYWzts7aUdbYh/FDZ0oGvoWw64FCp0sPTR0ePQTedg7fdVKZzPogn1NavMcSiVXrOMKZGC
kXZkHqBH4+l3+TPqhY7ix8dSdN3QT3TNHnM2SlsbizIq8byVXqPVvpHGwUGL3klNTwcLTzz713eV
e9wVgo6ZokHDxWBCWTxjUFBZUadTTEDxk0SLvcHsBWUtTpy2ZcRJmcrlAcHKLGoeIquce1Arg+PH
UeMHpZwdTa0cNXswP8HJeGGLeSGl1Wglo/rOFqfvJPOh6iRAobzru8aNxJsFMbtmhVFmzQv68VDv
c7rqDTJqbmsKembcT7MxQn/E5nYrYUHGSighNTmoWnnOV9FAJT8Ub2wwcVHD+GYW6lhITZzht36k
lYbMXX42L3MLHfR2Hwl10HnLUiEppYKi0EY8ZvYOiKpphSQzmLBNKNul+7r6RCXYpvLjBGVn6Pew
VH4Yh5YlKUNfM8oOZnVK+qNmCb4NJwm+MMHsWx3HpalnIHPMWsuFMrjTmudcGw+z6V73NO5uQQ7G
tEHNI2Mi7tIJ5s60UrKUePpl0BPA8Vl/XTfAy2/xOvqwwBzO0UhNHFoDcdWXf1POPmhN7mn/Lz2o
jlgnQWiPOaDQLdOBa+oBwvbtvQqN4v6gfEFrKaBvMaSioqtftIOMvy1LUXV2g6zJPPenEYV1p3LJ
rfp1BXLLcI3KHW5E5Tuud9gy/AxUNaCGYra07MM1HjC4dcQMNuDRkqMO3xflt2ZLnuDj8Rb3HrcN
jBL+PRWAh18cxhkYvgjQfEFxaxzo6KL0VP7ufXMnH3JXBErjWtQxwgUtA9myWdHs1W6W1pBj8Bz1
b1b4Eormt3h3BTorf/5+JmNqaiULgSoBSSycXdMwSZUWDmak0Y7Qdmv1ieO1tcZkTEglZEpdgLpu
v3xt19+52f8QfCKeM4CHGI0pwC5NtMMuT/AqV3YN0vIYtaoZrLfaD6ylcFGnM9HNidzUqR5xyn7W
knPdMP9DEc1A6xElMo3ZSOhJh0OWpWgJ9PlXpKFuqRsv/84Es3tWVUEjr9HDIK5QoA4PSpcLvg83
WoCO9c8qmOxyTYYo1zKU+0lb+mtVdF6eE3CYZlCNsX7K9fIaEQOJxBg5kZW7hlyciIVpmLgSbCfv
yt/8EBZ11FqzFWcSznSrPzX12VD3ZPCvbyfvXWlvbTDB3p7MDsSqBCgZT9np30DHI92isfFIW7SS
1zxL9/khfwgLRzQaJlocE7B0jYT2OOFQ18tzpT22w4+1FNyYIhNM2B9DPUymEXTqJtL3BISmAKyn
xuP1HeSftT/ewhJ/6+M8920Zo9TXQYOiUy3LNwYFdIepUXuJmgzedXv8YPVhjy56k6JVM7RDJk2P
j7jRvLn38yl2plj2J80f2v98KOXCOZiUI7OjXDYrDKmPoda51dADnZM3i59Y4W8lwqaW6Dp4Zah8
vb5G0Z4ycURam7yICHwjgnaY/Gh2o5O3p7B+vm6G7/xgrAOPoqLRy/NyLxEDOm1aE/QVejc9lQEV
rbRu4x/yT4AknGE3+6Vf7vXWfRIYps7NPrm0jWHmIw5hllUySivHWPHUY3JYD8at9GS9jhg7RQ/D
v26Oew421pjPWMtFI8U9rDUQnJHW28kevaoUBCveDAwK95AuMQCKx2Ays6ZR0iXJlLCZIWAlsfxl
tR7Dwq+iw2BMrp6AGjC500QSBvylfRhllpZFkbHaK2gkVZTHnCyEo2hR5NRWuLu+h9xni4bJQBAp
gUgDedalr6xhOVjGgkCZnkjn9wHqKt/Ur/pjC55aKCWCC5oEwloO/fl/+cnGKBOdE5BKTlGZ9nt5
35600+RTFtfIJ651Tm87pK+yU55FiAzeLa7LlkV5rqFSpDNXbJgt2ZDZOibtuiIFllH5Cijlg2A7
aexlV7Y1wlyy/VwktZ4gNkNNb497x5Nc67VAaRustOfuRgRW4FbFNvbYIcnC1JKwTUP6BJAeE8x5
E3/4Z/Jod4R4oruN7hC7OIMgU8QTR8bnY3wFkasoiz4DuYeS2KmXKnV9I8fLw5B2y+IY4/I2DqDH
DCP72/Vt5X06UFJRggjwt/6lrNdEZbtOeU2CqPg1SLWjmr1/3QLvwFmIlqYNCgqEMMY58iFLoD6R
xMdZl9y+r/xs+rWIFLJ4+4cwYss6Cr/otzJuX4Fzs5canOra+mduX6PENfXnushcEj0UqNteXxJ3
0zbWmEykiJSuzHSAu0v7W1wG8iCY2OD6nkVFQfCYNkAjxVwzGF5ojCyBCE7vhYsbHTSgT9c9JtMV
v/CAHv/EJwLPi4XSJaprNjvVOeht0jQK2liWeWhWjC40lTtnAiPcLPnDCiTpL+OhFIagboLyeCDv
k7c+cRDn8awe/lkGd8WySmFPnBuBId+IBgiw9iqgw4xFqetQmwCJgXrOEyf/qni5Nx6020Vx7Mcu
6PfxNyE4jv6d7ElG1QUa08SmEgNMmIowoVIZEtpieSYd1PSpaQ9hdhiro1bVO5CsR4BBiKjauGnJ
xih71WCwp10haYA+GXLy+qsJKuv5kZbVax/tY7cHoY7x7f/BGc5dLPqsMg44Rg/YEWvTggwnpgEA
HC2fRv1k9pVTN8d0Vj0lvdfCV9SeDNEFzjt8NlHRs9bxYvxrxjqRzYUYrWoHevsj7d8SUaOaB95C
S/fDAHu6idGPaohH1ABSAW94MsFiMN+0P5Rb49V6ADm6P+oOVGBEr0je1Y2zB35atOM1vMIvvVVb
K8seEtgF0BacMO2J7HBx+yDg85qXhTjKkdY6waEvePRw7BKgtRFlDJwVjbWrJ/WwTg1gY13bero8
3qb9cghL2TVnkeQ759tdmGLeV0rTWnpVh1JggoEiz82znWT767GZFzsvbDCxc52HThpn5K5Iu+7C
o4LQGR7Uf4Db9z5FP3FhjF5+m7eVhJ57EnYppgSbH3PxYPeKMzX/dkX0A26MFJHcNFJT4lV6tvfr
CRAuT6WwEMxfRULBRF7QJLKq2gCHEhBEvPfvNta6xdRixcIYqf7aPUU35aP93fxqA/sNvovIlX+E
EV6qgguV/9E2RpklJlk012GIp4D+GiOfo5NmgXlSAE6lPA2eFVx3Ek5OAnZGDCjgHQcJIja3k+vZ
ahZcsEc7+t1Ffqi9mZ/A2+Eoo5IGhATdTibtKXsSRTjSuHvGb5V+u5Tfyfj1+iq4u7a1wdw1g6zX
VaqgSv1einEbsKd1O/N/WiLzd4E1TgK+XRE7mScnU2VnNar8/cv8Yh9pR3x0hn+MPcWXyAdRUsLL
F2APx8uyMJqACHXp9j0QymUyg81Jexw9SngXe1BzTVNXvquCChi6WRKcNF542lhku7egj2qrVZGl
QE3yM96/N7EuQs3wvxlAs8QCQQhl/7pcVZLZcdzpoAcNwUaCIe3sPDoYojed9omySxeCggwvuIPG
AgS76GbhUmMulQkoHdVK0TuTTY+gOAfRMPPHKOR/5poB3w/yHrwmAGG7XJXWG8rYJ7julaglByme
9V3UhKd8AsXqYNQikAnvjqYzon/sMfHCTsuxnmgGru5z6fjOTA5AaeJqe+lBbfFIwzAuwC0i0Bwv
big6cM2AC9lYJXOoey2ZLDuFcHGznhfossi/61YwvcE3Aalz0PZRXB6zstUy6yYcETfG7min+6EG
U/3h+knmubkKdQIT/C1UmIExUcxrKZthGh3j5b6pvpSR4KnOWwI8TSbg+dFk2WZcfCaL1gLHAjoK
6VXq76v4izEKAjgPRUK9+Y8NxuGaBHSUaYGCX/ZbwqjXHkJQ0EEI6oN1Lm3IQrb76kd+/lRM2ppl
ti4Fb3AyxzBr3E2+7ld7CpocPBujBBnuqc/429acdXmsGvpki1Y5BBlh4kyrP+Vf1FbwtbgRaWuE
cWp7aFer1YBTzoM+KO/A8+w2XqM6GiqZRhA9X3c+4ZdjwnpsZJjmbNUY6aZTn9DNhbw5ZYIaFC99
sh06qxD6omanaJHs5bXUsQwBUcwq6Ps8MI/aoX+ej6sbOt2jWPSNm0PhzgcDIsHTExPZl98tI6Mc
g6oIg5Y7s3VUALka1/5OXBn/H6Cc6W45FCIaE+p6zMMTJ+LDJhPp1ygzFJDsIO+1sjuwNe+KVPI7
o/QNrfOuf0NuANmYYtL4Ye56qaaqs6S8W7W7PBfcw8L9YyLI0mFQdU6Qw693OiaR7iSn9NK78BRb
nn1Hi6f1XsQ7wJtauNg/JqL0sgSVelrvUzHYDh4HL/HHm/WQ+elj6JU33S6+pYRv7b79lf7S7kVB
mR80Pz4fE1mMLJamccaeKuZv2wzs+WaRRYOeNFxccxEmnLSTlDSdXILaKmkfVvADLYP9kKuNP0Pu
025Eqr0ij2QCSz5DwzIdUB0AJtTpjV9F9HMc3lbz8bo3vucw15bFRBRDgRyClMEO2seBclKcFA9o
X/NSD8Id2m33suzohdA9KzUmPqR9sSOB9fX6j+C7LCQ5gXDAGxrFn8sjb9oJ6asG7hOe6fDVcAZ8
I0hOq5vdU3pm+1YYSHn5OKiCEGJQWgWTL3Pg4yxNippqnKbBhNUmPrnV8dSl/H3ywbwVZZLv1bK/
tnljjzn1EJzBY5EOXFRNS5r9GlZj7/SgnkJYM5oXa566oMy6FhRw/YA3QZKTQ26MdXuwmmbIfdnO
spep1iRwuDet3/b2+DuP9dqLO624K5W4vwHrb3hvWFn/aloZiJ+acDnKcVncj3o47tFcxCANcMe+
VTb17yJOW9wXVir/zGTZehN8UK73bpbLxKDCwMCUPIFZMs8hZuZJikPBsVAL9evWKcDOG+iQ19zr
h2j3mYqMBkU8EOiayNLYSunatVI3tZCBNJf6mQLGk756TaTIv75EXhjfmmFuqTVbR8PsShIouo/i
rBNpgj3kxbStAcZDhyzvpWnApdsvN1Uxu+GaOlbx5ROrUEE/AXUn/W/ORW2q50I2wPamyCYEWqx7
uewF3OvcdWxMMOsIMQeuDN2K4c1oOqCEd8o6G9O6IlIansehD6NYwMKgaMAytEpKUvVyDgXGkDxZ
fniIy31dFM4ntgvcSbYOCyYEAS/j1CJrPYQ/YyuwTc8MYz9vRJUP7sNd25hgTk5F2iHuDBRz5rsp
dmkxZwYlknmiCkrlEaqpAj/mNZIJ0EsWki1NAUSY+T6T3MRhZr0r+mo7ai0KqgBJgtsJXtNcRzDe
300Y0tL/epwtmK8dJ7TpRvWXHo83S0F6pwFlueAj8bdwY4i5qSNEhjFsJXDF75R/bBQxJb+mowfH
1cewiFD8U7Qu5vKC5gYU2FI8OqfoYQgPfbQrROSBXOferIi5pBs9z9DAg5YF6A8Do31MY+Iua+uY
5Pt1B+em+mCioY9b+pHYrg/AyFPbg4cmkA6Db4ChyFg8cJG8U1bn58/VLlFGNPA/mAN9y+WJmoxR
pqL0eE6fqDBDuetv9K8zivX9PtqJBhl4KdzWGP2Sm+qskozV2CZo1UGr9VyO3as+jjtZx/VfxF4a
KwKH577WtvboZ93Ym61ysWq6OPNVPVKRyuqb+r09yAPmOjG356Sv5hfl5/UvyL2XMACD0U4ZB9pg
nD80antubICv297wus44h3G6u26C6/AbE4zDx8WkJ3KJhlm8Ekea+wO0u5wSvIz/zgzj9OUYG42R
rGglraWX4YrV9X+0RhAsuC7xsRZ24qpOGsuupBHY4fJJUu7D4Xs5n1tovVqKYNe4Z5giWSwbKu0G
2xowpamM4xbItTQNb5bxcdYiR8oxr9oQ9zMb92GJcTs1A0xV1cBoOqoJmmE3RTY6oejJxXduwPtV
zVLwX5XxAinulsYs6GABKtqTT1lnNIq8TvYVeNmfsntzF/uaqNnB9b2NVcYp5DlMtQV4rmMN1pRp
p9dfNfXx+vbx748PG2wMHBYbwlphZGF6DRHJa37pIPUJoJzo9O7yTJRd9XzdIndRKPdpYOiieStz
ZofIgK4ssfH8WYIQtAxJ41Wx8RlP3xhhvteigW1RihLwluP9IWvtSywDFENCuXfyxb7v1FndX18W
LxTpeFKg3iuDJYgdooymaK17ypoQqt+X5JQ2ghPF/VA6No0A+WPJBvuIqxdtqesMmobGnfJCLyvb
s74VJ4w2+FA2dEWfie4Q+4bbmmOyv2FRk3aUEZCWSjutluWUcnRH8M9hGPDMWNIzlCIFFzIvamxt
0j3eXCGaXE9l1IFtuugTXwKmPA1zzUkg4VWbuchFuB8M4Ew8BAxwzLNT7b2yGI1NBb3rHvJ+jekU
koC3R2SBCU2VUQ1xn4dhAOWIX0mkvYSraOyZW0wAm96fVTCnaWnVemoiOl+AAUkFCL7qm/IlCpAu
0X7ocoj37Wei0tYkc7ZMtLvAOddChrS+mYa7LjykgDlcP018T8A4BsbrdFBvMjZAd561CH74OGAi
nO6g5u2MpZ+onxiYILr2YYeJsFMMcZ1cx42oaZ0jR8cS1Gn/aiVsAznVCrVcFPDCFMrDMB1q8mwZ
niki9eAFVd1QNcz0Y6jfUumfb05ODH3wBHOrgPVMz1p1VKrb8BOqIGRrgvHmTMUES6ajcRfCiuU0
5FAJ8QvcE7NZBuPNM2IomHrQbVfP0W1xS9n6IOpyk52o5j2VYRDhUelf+FeU2xhk/SwcG3NKpxjg
o9Sd45ssvV+iwlnAgN3q99c9gRtRgWxEhAOVhswSHtZ9D6mxZQR6Zqqf1wy1vzF+i6vh+0RsHyT0
d5oMVNR1m9wnjr4xyoTUpJrnSVNATt160KMFqq2Vncyl0nPVjnxvBI8Avht+LJFxQxkPw2Ju4YZK
lkwOEvMXvS8OuiW4J7jp2HZVjC8mqEJLCqqaR+Uuux3vjQMYC9xoHwUYW/CHn5kneZ+ptAFpBY00
DMEBActECmPJezMCo+GRdI1D1i9mWTrafBi1/5yshmzssAA9eSpaFCkqNI4tkkMmY94bhRV0I6jM
+0oods79YB+r0pnCnpV3nU6UBWWK3B0AFjrSMQXit8RLW0d9bIIC6nrh7We6ldtFqpfhapVC0M9T
fYDK8uS2Pffo1qyJoBbHvUM2a2MymCzGYCYkA9HIA8Go1R9QYHTM7pAuAgwuN2ht7DBHjORgADXK
UgpCs3ZWJfHkTPRw45qwKBskBO1Q7mOWYq11RUiDuNiu876Smxt7Eb2jRCaYVahy1i/yAB7DBOO/
NvnSkOB6KOJ+js0amNhgA/e99hmSO0n92Wtvtfwwgfup/8zx2VhhIsOayxJQn7jJ9fBUSotTF5Wb
SXck+nl9NfzAujHEXFVDHQ8mFDYIlJHQ338XDDKD2pf21a7cK/9y75hrqp7tOJKMxgrmCWPMWQ0g
UA0pyiEtvxhyfbi+NO6HoogMDK0CXcIWlwcD3OGGPGF8wrotieaT4qaXX2ahGCSPHRRMDRqwuXgF
QuqC8QgtLsKCSBOK/rvkVnVpywQnKHKKIx1DySevOdEZqbJ0tSB+FV39vOt4a53xlLpRSdITGdI2
y/2QBdq8oObSOA3S2aj1rOQTjomCvUFoigZVKybkjZAqGnrowB6NPLtZl9+SnZxyRT4AuCa68zlY
a9Qz4Xs2ah+YdGBWVqiTDHGp1grSgMJdwiAKmgDdJyHohPv6MMADLEPFCjB2tswzaFIoIV1DgeIF
XS+9dTCxB+Ws0SkiX1tc7V3+uBFlorxQBUkHOq6NoIH/XN4eTdGEuPzRmIji6CEc551hSYKyCC8v
3JpgTreEOvdamHCOxC5cCXDCVXeMX+WMacVPYKq3lpijXWmJDMJF1BcXfTdPk6vmX3r9ZlBFo8e8
m35rh8lf4lWbLW3BcE3czbtMg95Fog+3HUgy//PosbFjUefcvERUcNbXRS8jo9aB3S7cqjnI1mOq
Pl83w42/VDwNlyEU1ACxu7SD5k40TTUBXLGem9rVjUEHoSjA6RW0qdr0IRp1MnoNkaUdiD+lZq9E
g1S4qVoXR6Pt1dUFb3s6C04590RY0A2GawK0CSaay5+VQNIQk01RCIKdNii9+UYJ3S6FsuHoG27q
V6snW44Is8Tz1q1R5kBMQ75YSYcsTsHUXh07JYgF6uqmmHaGsCsoXCFzNMxZL6Z8RaGLQIwAslmY
eqATdr2DRsY/cuVornoYBFcSz3m3C2QOSdmkupxOqPOruZcMmZOhBFVPgnyRCxXdWmFcqhyyZlHr
NgHP4boL9+DAeazO5nf5PjtNXu/aGHC9Hw6a4G7nRbMPq3i9X3qMIiuzmSrAQCrtS2M9RZ9pYGz/
fibFj5IGIN4IdcM5PFZzoKTPqSp49lH/Yl/RWxPM3Vaa46IpE2JLUkBNV48c3QgdWTtFZHf91F93
9L9a0ugMqqNWgOUv6aWjsfTeMPReRIb7vFG9BbnKdXNct0PKDcgMwKkoE1x+Gi2VV1CtAQWlxY0F
IinISRtIvA51nKnudVM8L9iEM7Y1o3UN8kkdCtwxZJaBnC/WTwVMG1kdpe7H4BDjZ0OXpfVQAiSf
n7JbY6dgui1EmzjCzJd1LxpRokeF9QgT47uGhV4J2H6YiARVu76sTOBSlGmSHZDbvi1zFLulnULC
uo1md5my/qTYRenmdfcJeRYAKmmjFdSF6AIwBxkkQ2YBnhopUKoHaOi6xH40IpE0Is/pN0bYh3ox
02JYKCFaYPJ9RUACx3w0p4c5ETw1eK4BTQWUHjBxBdpJJvh1VRh1cgZSl7x5yMbHRtTc4no5uqcQ
40WwQfHm0stlu55HuwQEVZfPbbPX1KORCg4S/9KgWSJRUTr5S5J9tWtUjWfgLmjnW9uVFIM9HspD
FsTdOyJ6OFgi1gCeD4LiFAtTMLWsv/+mTSZik3pZTR1wn6m6nU3Tycq3avZ0tAn1onOH4mzZIqou
blYCJPufiMHsZUjZEQdofYHamHIvgEHapYcMg5VgyRe9YHiOAbZOUNHJONWYe7n8cEo2TZGdYLTB
SCMIAlhrssuHUPOuR6b/Y00fZpjonlVQoSh7OrqZOVTbSwdspr6JQB+7Q0l+F++v2+O642ZVTNBV
tHrIrRKFthEorSq5j1vQH4hqNvTMsPFpu3XMd9IHY7STpgC0fCmdRfVUQJyS8wrIR0i+qatgC3mh
glJXoFyAEaW/4FrQ25yscWxoN3x01PG17u7D+M2KBZkEb7gXFBkAhGEqFbOhFvOlzLGYLMiUY+uQ
fDYP1b63nORs+OQ8+xjIc6LYkU75Sf0iUlDmeuLGMPPNtDldJGmJIVAhTU5fOnEvGqTnesXGAvPB
UO9N1JzqJePF4vRp4yyxr1aC78Q1ggovHs0mnrXsFZkRMtRtiQMFfERk7uz5vhBVwfinCcwXmKYB
/gwzhZeHtslIGJch+NsyDDUEgB7vCHgOnP8i7bp25Da27RcRYA6vDE02uydH6YWQRhZTMWd+/V01
hjVUDd11rQMDfhEwu6u4U+2wVodp4963XN4s7r7n3chj0nUsltWqRFPn/q16jr9RuPX4TnCk2dPt
/tk8LS9/tP6HmP/riGzAKrMsNYoZreOwPVonWg/osRRaX1P0YuLw8Dd2rWsjjon2dYumeDLSTRvl
Ta/igzwDbUc/AL7wDxzTLzkYtv39y1V9R2fyaT05N7/IanxTjbk7kulP/N9GDOPVZbOahLnF7fXd
Y4yUemntyOSlm/ua/s8nAuTB72expFgTGgGansRF6hTzAjb3xBrBTtlxttT2nRJ9EKMihS0XNk+q
hmbC2GNMO9QIIOhwmWEejsfOjzBrpxS+cPW+g+UmHi8+7tvaRjRzlQuxQM6a4ouR83owDigvnsHM
gd1kCsyicZzHrg/EuBP61Zgw1Q165Zt0w7LIaqmLYh0TTfpLMzun1MAYc1kFd1V9I4NxHrLSlFUM
0B46VWqYwTI8VtZ3q+ecZLe9hhFZ1GUxLIbtSUY7tDzX1zKHj8rO0D5JcRQUVZzsUPjRoSzcVvDo
yGzp8JY1d48HPAwQ9wHK5NPUGOClFUEqUVooFyXslMgdpPihkRpXFHgDBrsGsBHF3KQg1OKiyqtx
HMocKJ2DsNxPgPE6DFglPlz+aPuikIEiUUN0ZnHjxw6LDyalfp3MByW+VtRTJzxdFkGd+Kd0BuwW
/4igurnRPQGpUjSWGBTL85dJByN82jl96ZLyvkgsjg7uHQc1ZXAQavhPZx9XKIuuZiHlbaAl2Opo
TMGwBUEM42HmeY69JG0jifUcBRajtbWVomMbuxRALTsIQFevnBYhBRHMH3/qD/U32iLIeQ3KXa+1
lc24DrlBHqXqmJ7tD8KDir3h9NQ56wvFWJf86EbwlWc9mE48IF7O5bKWJ8vFYFY9yoer5K7ytwmr
OrzV9d2MYHs0JlnLS6yI6hU6V6qPXXmgUNjVk3Ad+50LzhKP3IE4W/oTx7WVySiopcV5J1Au2L73
UyF3SOOkTVgpnImr3SE5IAeh9KACsgGAzL8bAiCLmrlMOtgaqIQoHEvlRD+IPWPPFxAYLghFLhve
ntPfymNSnSxNGiWLMaveCl/XOpySb3/w95EnmiqyeQCvMG5q0dc5ngRw9bTxtyR9GXlQS6y+YZjB
wCY+atUIz9hSYHQhaaoBBcKkCGsz0PTS7vNrZeJ0BD4tXbBCmI8fN42aqwWKQeQYYZ8WuEr+cCRh
6XCtlv7crR/8WxId5wK0tKyzpQx9GMFtHGHsWPXz6xvQfvn5VX4W/NzFhP1/JrBgpdHL3XjdvCb6
VBSSESjAiy2k4ZSbPfodgnNZB/a/0cehGB0wlHzKklaliJV/rak7DY9Gw2lbsGrMnoQxmzWPsqGl
gbeIPBUp2mw9Xz7DO6zapS/DGEpfZb2Cq0Gf1UCvIHLj8UbMAq0K2+yQJkE2mAchflBzTk3/E70X
ezLmcWCombDGitKjTT+6aOQlj8Oz8jqfsWxd3BN3tU23c9PHbPXS40hsDQwrnQqyPx6aB1uMYn4H
S6g7mUorNEotwOn2R5AF+xO49sSAJ4bqwoVrNpmwpZmAv0diFx9H6aeJwFU/GePgjPrt5c/JUUmT
SRDFpo6NcR2KUJLOiQ544jdS318W8Sl5Z2+McU35KFilZGDmBYBslJERg4eAgwVuh3qQAdkx8qgq
PsUOViDjpnJQ1Yh5mkfg6dWPcTzatZmHvSagoEG+4xl2jRmMV2y023Ix2ynRv0fVdChI43IOzjFG
djC5SOQUG2MLalOegkHvwotD0G3GKBG8j2OJ9hDwEm/u2RkfQ/TSGJY+jY/qXXpNm/iNv3yhrCDV
Leh0uWOXe/pDu6OoBFM8OJHxN3pSxu2YlgUgj9xSdop8tSPMX3Aucs8YtlIYn6OgJzpkgpLQ4TbV
V1Cw9HKgRdXB6FWPy60+2CudkT791ylIqkhbuYzPAW+PleezJQTRUNitTOySPLS8ntuuR91I+QQE
qo9zaUl4VnTe4umAxmjNA20zy27x0Bre5btkU3HmSO8/ZhPq0ORRS0laC7xhXEk6CNND1iaOoMMw
y8EzecNoHP149w0bcVGf6UtKKgKSMsOtRPk6syLHWgln9mJfDHphtOJnAWrp9wCe9qAdx9I8OgSq
fLXGkgv8d0fKOQbNPs7e7w6dDwNgQAAEEhm/Eo+VnmJgBWmCLAdmCYKNor7pZWC3jspBEMXg8qfa
1fqNOHrozd0tgM2T0YFIjmtd24IE0JQCFBjy6zrdXRb0qV/OHoxxGuYaY59mgaTOkw7pCShVnnGd
e8DVtlVsUWJj85TnjsaJPZ+qE6xYxnmAbWuucglviewoO51N3OQmBy4M4Jlt+BDJoQ/CvuQkYXtO
2djcKuNLVjHHbPzQknBsQOL+Q29eLl8m7+8zPqNSZkkwwX4RVNXynFbLOVomnj+k6swmB5szsB5D
GdQ4wp/HyEz4DjSDCtzoaD4lKtGOl4+zl+5sRTGWtSqykM+NRPCNKJy1ftR8wC8HPPZWjq6zfqKS
K6DMmSoJk0S1G7SkLOl5XOvSwRTO+L9pwHsI3djVYE1i15krCRcpJNKTXnOeSbyzMG5CH5TYGjVo
QNn76oBxbLTK5/o2WbkkYDQ7u6QHjIeYx6kzWqz2hwCrqMH/mBzqID7rD+Kh+v9UYXkHY9zEmC6G
Kgy4OKCPPHdhltrVdYlaovwoPyTfuiNByKJUOZc1kCeV8RIdqq+WuK7WUYm7R6syvVhdb4xusfNx
9S6L2g2OH75BYnyDIA16lMZLEQ71m1Ed4+ZWsLwSfilpsfLvXxa2+5remhbjKeqWKGRtkuxIjmlA
blLf8CVPDCzu83Y3KQTIuIrpFwUAPGzh0lCmvuvNNUeGQaleGscq7NifHcqlVABV8T/j1Lx79o1A
xgQoUl+5zHBQjUd5kAk0E/SXoQ7wFApny4NS3w3/G3GMHYhy2xRqDyClqU3dum/tXlCC2So5X2xX
EzdiGP0fxKrABbcF9hDOpnCfz04t+YvGK33tWvVGDKPwY6/EeLxggD87vueD4Qijnp0kAKHrE+/q
6B/75EI2whiV15t1HlusN4aAhKtOeS0nog0kZMkvTAA6tl1Uelk18KoIvA/GqH4Sj5iREUorWIqT
Xvm1+roYHC+8G4c/Dsaiv8nNSqwIo6PBEL1I+lVb/+SYL08AExmHflY6mTpfmr0INsgCruXaTl5m
ZwLLK8CiWyf6dlkmTyTVnE3kAuWvNGtVXoRjXp1JFr0mqhBcFrHrAjfXxjzWJT1ZiNZPJGylNgDH
JLaEK7eUZHfS+0MuhE3OicYcBWSXFKTBbAEOiApEhPOI/dcpl5+AfzjbZLZWexmN+8sH3C1HbJwh
O9hrYI/TslrscdZv84FGzeaqfgGvoCefxeC/oscwjpAdElj6TmqzBKfLyhtlOeXKW2tw0miOV7IY
d0GUTFMwpYeEFmtmozkAWvZctXcl8MQv3xzHaFm4syIRe9IUAsqXkq8UV1l5IvHDZRG8szB+YVIF
UqQmXlg1xsgky5GX0lkB/iUT77Kg/bfHLz3HY+53U8JowTBMEpxsNP89veFGx+iHWtsNwVLl32+P
DjUFnvZdvsRPvIlk7g1LzeLkKPumL3oEg+UqUOsKZ3yfHBn95KvMqQlzz8q4Dd2oSt3oIixFE6dN
bdFprqu72NOu+8IGe+NQ2UmgnmJ34ZXx3yEg/j26YEnn91ueqpaUSpYAMu3rUviiIzvGaQ6k6/ql
91aPJM4aasDNK/7S3d6jQBXNA3DzvCTM/BhD2ofLH333LbP55kxW0rWS0pgZ1txrYtylK7mux+I+
TpaHKulfm3a40pv+rY8qTnFiP9HbyKU6sXXbeWbWaP6kWOOhfbrskPv5UQc8Ia9ozFMual4bQVE+
L81gAEJKFX2haZw8O3UNb7bqchDC8s7vQpS4rw1h7Iuwqn5U8kvCQwLl/X0mIykXoSRpLOIrlRko
Xdy+jjiO7FPj9HevrImMm8lBMK+gzW4F6tfpZ3pPYSPHQLxR7qqzEdJRSN4rmhN0UCn9/dKqRYkF
cUkRuV9Hl2J+ZCBlWuzBlRzFm4KWV+XgpPwaW+eTdCGZdA0Z+HqDwXogVM1AMUSX/wxgLKCJ8Ua3
9ktIHzrOPuCnoTcKIcNjpvq5vvZnWqBN7yjnZ3qUXxd3OJonfvX5/UF2wb+wT/kC02JDh95t2L6u
r5QEBXO619FZPFpP02E5yIfeAZbsUfuSv1x2JZcDFfTp9+85RDpIkIVYCBQADHRFMM9nsXsVCCe2
cwz63bNvDDpb0m6VrDkOLelHTe7K+abjLYlyzO39w25ERAJGWeVcNgJifleTp6X1L98U9xsx/qIj
WboOLTowxWIvYBjxMU3tJG41evRRuLxJIBs1wtZOQCXJgwnkHY7xJXgQg6UYczthL2AFX62fLaF7
vHw+3idifIk4m/VqFVIR5kiQ225yRB1Mdrw1DM5BWJoCYBTMRWsgXZHEv1qK2tNyfCJHod+hkjdq
oNTRqoMBm2BMUbCxkWdHrVuOR2C1/E/XxZITDCglxlGGbDUFvPnQm/acvqhAV70s5dPUD+Ph2YWf
aoiA8KTjw793i+3EAbLsS3wm343VHmunB5OKbMMh/ViHu8uiOfog0y+5uchxqEhVAM06NKq7Sjmt
4peZ2zHiyaD/vpGRAZBwUCrI6F/Jo/BeOLc6exa9DvGkRDwphsN04hkTL2yyUJixNEnGNEvkiOWB
c3MN0GU3vYr94bU6Sx6ymSseVAfvnIzriLrKMjIZ7k/X3dLwM6hMJvAmfy6/eDUWEU6KyjLWAdt3
jOd8sYWs8SctDuKU+IqhHMY6O+dY9vzflIRxGsaiTn0OwPZQH1ZbboFaGvsKD4CEl/ezU/ClmQ+a
2UbxUbN1f5Xt+Ugdb+pMByOsRoxIAAoWG/mXj8ZxJCwOfhoNOga3Zhytt26KWb5eQGUemfN13qyc
bUWOU1SYd43QV0u19oZwzCpbFFpb5qJy7UsAsIGBbp+ks1lURqpaUJEuBtqqO6M1OuvAq/bxRDCH
0FLJSoQIZaQlXAzXuGkxUC0ACbgaHPUtCYDdxy1K7H4irBpJJgbGQMfKmNWwEFkTOjQohsJyBCto
azDlrW7f8YYFd8+2EcSEX1Ma0roATW84Lcqx6azneuWlL/tOaSODMaVOWo3R1BsSSg/GgwjahfYh
eWhP5rl7a0AZhDUWXodvP7f+EMluxqviJBvlHKOW/bo47VEBt30bYz+HTrS0fnTPA5rfdYMbeUyl
Ee3fcUGxEUNdw9OyYO/fsJeME7b2E/iNEEYP9U5We70ASdGIbfAQvaSHpLcxJ/7Feo8qsdM9JGF8
o/247C7+5TIpnAZQtMFGx+hINlVTJGC2A0FlAVMiUPwpMwh6E6YjY9gPwMe8hJS+tT49GjDA/Y9E
RmPENBmEbMwRoTvJjkU8EOLxllitC3xCzAqpxqGv0GxXm8dU5Y6y0Gu8IJzVnSoTrLVUUZaOMU1y
pks8hQ8Qts7VfvZOEvK2hqgpXxLHqM5oLmqjWhHmyRUN2MuF3XU3fX0qontAQtqcT7kbST8ult1a
w+YO6qq5mhzbg4pg7cSnZnbBg+Ir14q/uLOPOtByyIIMmT6vj8HTI4MpNc1GvubdAuJPIbExN389
+PMJ523BCnULqmkP5S0ervon3Jv3LHNzYOr/NnmYKLVyGWtFHPSuGs5HAJEHakhu60NxBSj36+ks
uwpBVat9WoI/aotuZDM54JQMVVGUshWIrem2o69nM0gZXsDlyPmq+97nl7mwk8vAHGiymBSCv/ia
3QBbB86h8NUftvK1cy2feMsL72w8kUyAkpW+HFSCRjMhYJoQMcZentbBvXwwnrYyjmcy2kKsLEwJ
AuvOGea7EjNeevO4Ftf68n0RvcvS3lOFS5bIeB1M2GS5uCAWGsXgG8XoCEg7bUIgNG0PShIfuqK5
I1PrdYLk63l6z/kBHFfADq4OYjJlLZ76oXFDmfXGU/cFu4qO6s5gXCRoWC1+5+n3vBx+Pwv9UFR2
khU0f4tYxWmC6mdxD8iWAwDFfaBCYbAIsF6URCsJeZS8HAVix1oLgXQJOpskbCTDU0rbagtvSDkK
xBPCeJxxMTRNA5zbcapbp2hLe+6+dx0vWlEfckFvWKh5FWt3umLE5H06sLPbmyQHWPXsWMAni7GJ
roo276HHsQx2brXUNHkFq5QVSFN5P1VpAgiQ6R5Ep+689PZALG/KNC4ALicyskgTVaEoZkQfez0A
LoHDhopl6qs2uaY4bLyeyO6tUpZO3QSAtcr25RKwbQN9RMtDUa3ssrwFuNFlc9tVjo0AxoVFJGuM
FNxc4WpdKfGXyQz6/4zF8B5+NjIYD5aMZJXnuSBH8Y52FspD+125Hw54jTuZXdx0J+t/PBTjwyZC
ImEhOrY+41OtIldLfJLy4Dj22yW/jvW5NQf0RROcQXnYljeC9rSMRzAKue3gNvopak9TF5CZMyyw
+yLaiGTTpCmdJrUWizBpkJIlg2OI5VG14sXOqpbzat2vTW2EUUPYZA3x0mng0EZpXrHngwimqGAN
5Nv+1NsTeJzap2sppIx4PKu+rJGfenEkA1qtEqHCV3fApvnaAchC5HW6LpuVxk7Irj0GmdUlIaF6
Vx7lb9jxA/xusGq29v40gvcgVzxfz5NJz725zkmJ9b4F2RS+XREAvuVm7WOOE+aJoOqzEaGumjwp
xEDo1EBdf5R4qJD7MRKrYTrGr/EsVxnDIqpUmGoOvIfi5+iO4CRonMiNsJOAh9DkyqDaBWoRN33d
P9YvqSyi9WSJkR6Bjhtsu5jlo6Q9lOmjeFV8LawO4CS65pWx97P0j4NqjKEN1iKAlAEbZP2beae9
UrjNCM+90gDcL2V9jrzLbnjfsD+OyNiaUidCqY5oPhjlTZT+qKrHqjibw/NlKfvtvc2xmFRgIqWK
eQKLdtvoo64+jEF0zs9aqDk1t8vLlUa/60YdE0MeRGvCd1P9EeN8WIVw5SNln6Hk4LwXJO8GGfNa
ZSkrE8kQglwqA70AWHzWhlJd+F1icMxs30N9fCzGzFZsTaprh4c5oH7G4qcoB8p/xWR4D5kgXlBU
jFlgE4/pw3YrAA2RZxvB0Ct23Me3+Rg72jByTrKv5xs5jJ6bw1IoiT7+nbVh4hIT2iCR8wZXxa4Y
1ld5yT11EJ+yxI08Rs+XWou7McVqYfmmDPZcAc2vdG8AGHqVLWj6etOtdPf39OUUWLV9Wf1pLvNZ
OF2VAVgIaC2YPERb6mrtYrhHYRTcLkHRZJpLbybxK9FyxyA9r2a6q5MWRSvFqqsGnuvfDQCgqJKc
SClulyADVuzyOB9JaQOjsnT6gNjCVRLoL9OJN8/Ck0svYmN4zdxr3SzD8PqqticrHKbMMYancvgz
P7k5IXOlarwqYtVAUpU4ekj5zbR71ZXu8iOdoLVcXhDdj0AbgUwEqqVEnxpMKISiT+UVV/pRPyuF
PSICUer18qrDzDAv19tX218fUmXMUTYjAei3KE/RZcrO74PpkASg7eTkrf9ijh9yGHOce/DT9XJu
BuXZqGyKezXaxpWBghTGWz3i88Yhdj3Zx22y2//GGGWFXqJdu1R/AU/RzgCnaGFb/rLdUSX4bHcf
p2KiTpE3CUI4djOSZA5m1E6rcrCLtnHV7pgLfr1yvBpH/VUm7hgYDjVIi2WuMnki2UEb30DoNnL5
x+jHuHQsJuKUddOARF4yA0suktfZnLRrY8kt7ASttZNG2Agi5lQ6hmEZbqOCllFUNLCwSWvCud/9
QLv5jIyfWQtgsCY95qlQ0sSg6By8oZcWYn4G4Ec81Jk9lTFFCQyDuEdF15jLXWMt7yTq0yb4bO2m
j69K3rLvnr6YEqBsgT0P7BmWyl6eERQVCSX+pmmdsbsbrS8yyrRd6luYCORBOHxiV6axFsCR4IZC
4wxZLWN0eT3pqdIvOJGjgt9Be1zwfwrfI73kvvWUvAizbfjmQcHIVe2gE/l42Tz2nMtWPhMTW/Ac
JYOF3dScPIxR5eighOnM0rOAFCcP10nprbzV4z0L2YpkLFKTuibPQWEbDEoXlloZYuoy6KX0MFb5
4fLpeKIYfYlVXS0aAAaH6lpdlWZ/tnA8yXxeZ57zpH+JtcftoRh7TNTBSowWhRn1isAOdCfP7fHU
Bt0hf1TPrV/6FufL8c5G/30TZ6VVJ3JkYQ9HW4xvxtzfz2l+MMXu0OZvl29xNzJsD8eE9KpuWrld
5ibIn6lqUpxHmqZh+QcAAgIfaJ13NGqjm6OthSBY0QSemvWGMkd2fmzbmAUUj8XxSyjbyR08C+c2
dz3Lxg6Z0G4BDkzNCaAsR+Ew5N/LytMt7/I1vtMSXdARdtuiTtcYQ7VCFHRe5HfYYVZQxBMCFTO/
q9v5+q3y3TxqX9fQwqBXIAfJU3kln4BhzoGJ4OiqxfgcoTeXoq2RdxcqBqr1HFjvl0/KuUyLcSqE
dJO2EkCPT8AtyFIPY6RHWU05kWf3GDI20VRkt7Ks0l+x0RLRWIwkiTC+FGsYbZiBcybHHBG7irgR
wdjYYgiKIEbYg1VatwC07toqdgFY1WVxL98YTxBjYdjnKEgpAvwJdHOh1q92H8mnck7dAazNnJfI
vjlvTsWYV9fKWWOOSIno3JfkSnbjJ3h50XI58azbP6mpmcACBf6jaIjYWfr9O5XZXKbmXBmBlR/0
THWF+SrSuHUa+lc+GddGCtWWjTYUWYFpIUtGnnfWkScrATCz7sdwcEUXvPauen/5g/3LJX6citE+
1M/iwhwyK4ie+tYFZaXsAbELwFJF4nWYG3ruuRk6VYJLR2S0sdeUsgV/KTgR9cVuLT+RWjdv/Cqi
TaKMo5G7MyMmaLfBa2rSsQNG2qqYYPNG4gyqTN2HhalehY0WO76KDhQKt83dmMu3vGvSG5mMGbSV
rgjAPMfb0bqq+2BJeSjJu55pI4BRfXOw1JQMEKAXt1VxbWmvIKC9rBm7prwRwUQSpWwmsR+Ro6rZ
sSO3CrYMxmNW+5elXDwI6ICZR2FqSoTICUIk+FzqOijSr5bKaWrzRDBhQp67aRBmIz4KsZdiAyhV
zkvCXdPfGzT5pWY4CBMrirWdqzrDFynPGA3wxmBFYbXFRDpvy2z/uwDIFJFCRUmE+S5Tr1pNFAMt
S9Tyg4wyshy1TzEGG22rKrTD5c/zL9bzSxo7VlhnkZwAc5TilUgHxVWC5ME8UqSIBhvg9RN54lVD
3mdmP3kH5UMi87nG2hLrdkALGdPVyCfqg2WTI7kdIL8Isi+0hrzcdkC7Ija5z9+WoHBrh1/+2XVS
m5/BfM+kKNZ6Wvs0bPCCKPLyx7qkjlpWwQju4LjhPT933y8bcUxwaXVzGhoTeG6R8ijXYSV/NYcr
DFMa+l1hgIYbc8ycL7tvFh/3zASacskstcjQmYq+TkCiabAaBwjoQ+pQNj4RW61i7sQHXqt0d/QM
Y4j/qC9LHyVlRtVbM+JbKbkoP/mAiAIsZOq32HuOZXTF/n+5OO+0TBQw+s5qlBYvqKIlNt5pioRI
UHucO6VKcUl3Gb8f51GZIdRiN91JEDtB1yA45KT5BuoIWOjm+M792L25SyYKWG0Jtm5NsUBHZWDk
d5KHGXDhUx8HA8hJQOhhCe3XwqpG0x7HOO+dsVWN72Kk1O46leNtLUdxA2BYOeMVbXetB8TKBqgc
ZBXw6b9nMaJCsnGmTbQl7M+y1/gpwq1w3wYY8TlInnxCNcdLvq63lz/Arm/ciGUupFXypJ6NOjuK
QANfvgwmoCTV50TuOLFxV5s2chgfLJbtIEx9OwdLbzhr/MW0Zk9duQnubhrxIYad4hmVOEu0dcXW
+bk8ame6OWp5q1+d/8b8yPyK067mnIut4kx9L85TiphvCWGPUmYpeNPU2Zc/0m6lzdwci3WtAjAH
zKamJHyzO11XsWMeU2d1FGdJ7PpK+XJZHu9QjGstpq6SwKASBRQzQr+Npoc64+gd70MxvrQQ+nK2
YrAfrMJXYj6aA2dkYd/SN1dGz7h5FRD0WcYxR7dMeyjPdGo8KW0i2trX5bDSbQwUMTiqwP1KjMes
szk1JxVnip//HlRPXOXauMruwUkQ8N5WvAtk/EXcoIa25CBxSoUlVFbzFssMvFRm92W1uUPGOeQJ
EpnJ6K2gWzzy+HfbPXWwQ9+k9jtPMZfqY3f6Y6vpjJ9oi2VYYhALvmNtYTQtvX4fWJ3PdJ1GcDBI
XiUIeFFkLwEv0nKulK3SqHVXW8D5wgjIG2DBHSnlkTvwlJKtv7Sr3C3C2oLfCytC2gHUk4/yD+lu
cimyjXnd/8mGweY22XJMq47zaCRzd4zTUg4IgLuPZjvxavNUDT7FcJUyLgGOFnzPjHdSh6RUOhEv
EqFXnLYVQHr0JpmDE4HUvMSiRpvkHO+xH7U+JDIOCvQzViQS4EaQ9Osk/NXO32vhtpJ432vXD26y
BUYZ07IDzZ2aRUcAvoABnpS+vnBmgnbD/ocItsVXzIXVRZqI5jCYlTJUjIuboTqWq1dPx8tOnZdH
shzIrV6pqgafG6CiBVbEb+N58MdAu1YpMmzhLC5W/vCy5zmqXe3YnJDRjsGMy75KiyJs+uKmMb7F
bY153uFLVCOJTSZvzr5zDrrrtjYSGe2QEmGJogIgErPpd8+RT8dozCPmsQlWns2Aj8HFOyITzFor
MmYhg5/Mluq10mNn1OrbSZTPizTbWj3dGYvM0RuOarIlUMskmrysSBdz5S7rXmrzleR/VAX49e5Q
2XBWL1Ndg/83lOcbg7xG1lWUcrLeXY+7+VJsEItS1O0GeFzgl2kgvEmarxxd4N0TE8IUAwBpYoZR
58hw4m9AQ6ZVz9grv2tfBQAc2tk9ugoer0ZIHcMnj6iAspM6X814zxQ2yYc0dRj6KCz0FA60cZ/7
CrDL/gzQAjRjv8Qwir4MEYk1fcaSQxXbZf5FzktbnTi+dj+t2UhhtFvq1KqrYi0K5gMpHFoMjH0V
IHrjNZ5ON7xqxu4H+8g5WHqRfF0B1V4QEg6gcEo9Wfoxcd9a4t7n2chgNDseUUTTkzgBQGT9iGm0
k4T3ZhsKLu8w+3f3IclivlCUiRbgo3sjaEGNpgZJcT+g0A6IyOkqizV71Q+FcK9hwVAwLfey6u/a
1kY089lSEBlPhQBmByL/wIh113J6SbvrPdvkgn7JjZJPSzcQQFEJATlbN/25fkzvKXmKBRwNQHxd
g3j2dXAVp3Dl79x3/K6BbQ7HfEGQPemlWRB0CD2KpkEiW/bWwHQjzRkxlDO43VF06zB3l+/qd4MX
SfevVgeNIGbuZE1knIrQ14IRFQuqCK/am/BGE+PCX69jgAe9Cj4J4z9sOiDB+kckvZDNZZN+ivJE
RZ0kFkvXSJpjEqkepnbsxYydQaztBeVskyzBOLQLqm+SvWrxsWhK3ruKFhM/ubaPH8JCtVjzqo1G
UQLjEsXGNChvKDZTccyC9oqXOey7gl9nZteL12ld5FFAM7HNxTyYstJy5lLCVkefVPZlY9lNwzan
YpKUdLYmTAfRou14zuZn6f1SDyLoOyKVc4P7uevHqRiXUKhCPEj1DICgwu/zG0mVvNR46juenP18
b3MmxgEkhbU2cd8lYe3Oh+Z6wc4f+Oa9xl3D7oxE3emvphMXyod3k4xXyDWprtVliaEfxk1t+RTN
R3DelrfRm5/Xn+ohsxE2uCCePLGMQ7CqTB30BdXKWQONYmL8tSZmqKZrUFsvkTK8XVaX3SUMc3O3
TOKyqGI5RWmD5fCkdsCImLtqbN1iddwl6rA4gJyzY6t4GYQe+2qFx5FOVeSSDTL+R8mNrlJFFBre
CYNkTwrGk/xlqClmEh0Xwsr/5HBkcnzeezTYOCDDMOcpqRKsnRCHrnU3YeOMaOza2fPfzGbGkTf3
z7F/mYbxjcjaVMHzkGALqe8N0tlVi1l17FoNwqHE5uOfbFViteDXK5YxF9Foc71KBOsYty2gy1Hz
BoNqmfJWnPcV9UMMYx/S0ormoGKmMyZ/SUtsy9bPMX0p0LcuBY5T229FbY7EGIW+WE0sLFjAVYBq
Z7yaofyE7XG/ATdc9QX1Su7sPe9wjFn0KgA4wUYbH03LK4zRjs1b1QCu0fhq8VgKd0dyt9+LMYJR
Bd5yt6LrhWAgh9V94nR/Ja7paiB8lA/CT/PA7x/sG8HHx2Oi8Lw2YtYOc3wEBamddjcit2y5H15/
SWDrAWkTg+6HrhNnWJQwTrSATQu9+a36R6Dimwtk6wFznphFOoMou49AeQt6cdTWRkdd/+g5/qGF
7LRvoiYCGQfMVdKGKAgcwG+SOvl5QVdDDCJnuvsjT/VxhUyATYBTU870XOYTrfwqQf6XWDrCt9Yz
bSpSzxy458tC913Vh0zGeRhDUxXEnMHNCQxH8V5dbzNexXy/NKopkikrsgJ+aUaGqY8gd6iR0E/O
eojg6d01GLDJ+KotGAwHmJtP/FYH1c504nEV7+QsJkZiDTD7igb9Cb97YqPoFtOIVTxjLNVJyFPZ
/1zA3x41nNxox75Mw5IomTVYY3UWpWCpKj2r+gUzy1JVXTdRLx6Mbq7+IJb9Joa5SXWS5iQ1MAhA
LDt+xiojfdNeyROetcJdjAmE+KbUOEJ3NOQ3mYzfr/JhGPMU3fExPVvpoddeK8m7rIS822PcfYNN
rqoBkGY4yx1yIMmuDc4hdvVg830Y/465kKjRWwsU2SB3nm5n5Wbtvi/tw+Vz7GHi/XZXjLo1USco
YEJJkCJ7Osp3nW10TuG0wOdwadOrdawvXyhGaH7gbcTtxczfZDMuPsvToZykGExxr/oVJQGvHMEx
Ors7oGF5EO3a50FC7XUFtiLZpmUcYzLUoL3RyZk8yU2xXtKeUuDs0mWWGChsnOtVPqePkGfCkiXZ
whOWPaIVRf2kAmuIMupIYGaOjqZrOMb7EuoQ8JbJ6ddistWtOPZ4glEmJI1AcJXm3lrdiP0XUKPV
ximNvihDcPls9KezskxRBd0Slq1Qd2NSxkgbjKJACyIwxeVgDD9AciqDISwOWn20S+lQSzxd3bvM
rURm+CaLMlXLJgGMUmCZzLEiSknjVZdivonBjKkG//IJdxV0K5B5qhrgr4sSWZkC8IUlt5g9dCsH
GCB1UB3NQ3qjnvh8g3u+C5OAlCkc3D4Axfrd/avtpGfZBHjWNP2RJZWraDK4kDjt0z3vtRXCaKWR
iG0H6Fzr2GCZt1ztWWs4QXrX0DYiPmlHEiWWofQyAGna+UFqrtrjADSxxrU0IC16xf+HFYRzLBY5
MssrM69NkdYa0wCm/aTfmj+SFx2cY4qHUaz/I+26eiPHme0vEiCJiq+K3XI7j9O8CPYE5Zz16++h
9+5aprXND7PAAPNgwOUiq4qlCuf01sjjNeaJZCwkmY0uNhI4XBieqrKwzIXzTO89A9tzpD6x+TAr
i7jXwpzoh0ZKLkijOdnQWGp8u868vGoPItvYiqK6bkQNKlHVpg7Dv/rBmJUXrsq33tIssNRi9sqY
rBHwUD+KI8DID0LiC98I8I0oATvSPF5Biqf3lzfc0OolRnSZ88pqFKeRvsvKz9l85rg4vaCvUewf
f2ORJFd9Ujp9TSMgRdFxrxXb0pSNhM55Rdydi13nlrCYKprI7jDy+/mEsWKo10uzYJcyvBFCa1S+
m/UdR6Fdi9zIYHy7qpMx7kw65XUrXddHAlj3+Gm9i46rLbkZgFp4Sx30j/5ygh8C2d39djQiUayB
wj0pGPvMXw1kq7rqtM1jnbkDb4Z/r8xvGBtxzCMwaVqSFitoBcXWesf0ApCk9lNF02d+4N8Y5zRV
xr/1pcTcajYhfe1KFx9XvyUScxpze3hMnzRiXHxWgf8fVsALU3zKYjQeWlf3iY38x+aWDHfdanN6
jI+3UauteYN1DrnGJgeQFmhLBrvKKZjV7le7O8q0ZHgN5gHeYBXH9lXGoUlTYOhuLvNALN1CfZOr
IBm8/2b7KtV+E8HmTM7lLCuNA7mff9R4cOJr7SjdaajQB8kNpUIp/wTe/NPtMXm6EE1dVMZgQqGM
RsBvx/3lTypuUPOWQ3wp/TyvI+8CmRCypnEYDV0oHIrxYQYyMmkB3bWuVqWYvOxnp3X3STMmkqh1
Wba9DE9bgtkBDGGgHCcUElJQIvwnnVgoBA0L5mGoAZBMWmZrzm6zzptKQHHzPuvpVZyJVCw34wLw
iLKNTGy8gVzZwLBTawBvbXycF7R3nPM6ybvJqoyVDgM0kNifYuJUpJqZKMcGJpycJdC+l8+tV590
L3cEtz6sd8NL4o/v/B7FqTu2dmkPF7xhof38dfM3MNGrMkUABYigiap/0GlGxaZwIEnqtC4tYUSe
+sLDJdjP+4hq6OAXl2SFHVAK9SlWzVyNsGA7YauQ8vR1nuQbFt0QCl0e2OJuVNmIY2JnqUlFL0oG
VrqEU9HamvomzBzr3BdhElHDdqaI5YnPQUXo0WaQlco4SOPFpL70ZmfPPA/4l2P7EMJYi5hpgqmX
Kua6DgL2j70BgwzhQb4WLuur3I083ocwTynGMrQ2yYt0xrl11Y0eznY7OyZW9s/7wP7LRj60Ym5n
iklmAPMenEOUV86pHsqnPhhd+rkGRpvzwngaMS9bbKihUIiQ1S5evb519W2Z83BF6e/4EkA2+tC/
YfO+hHEydiH42YNOVjFGcFUNin1ei71Su4E5k3+sjXnCgBE3xD2G5N+T8BE8l8ZxPmS2ch1eU/Al
1HBtnZf577XYPgmlgXOjVzeDdr5MQ6w9nCj9qXShgFyTcolz84/dqLhRj3m+qkkqJCWlfWaH8v/l
eC8zu8fzTCGDACZyPH+cPKNgnrBSVotWErG+DaOoTDftZbtuFI6Zc4S8n+7m9MS57Jeux1y6CIjn
XugQJXKvCOub87rwYsSXHr04YPd9EkAx4ogB8TKXzlbpgK+UPYqKQnjydlONj7tiJ6sKzKYbUgk8
69bJn/EZfyzwUW3e6a52mrz8agYisnnkPiC802RiRjsTbTFIXAD+ZfYq9JdszYYXOIiGwCD7TUDJ
1B24ZFgcz35/STd3OKCeW5DOmA610zsLQB9LJ70XbDgepq/nK5k7AL3/Nm9Ol4klkRzJaZ7oaVA3
ImrIirGiv1CvF6kxvorYofcwIY1FUKVAvNTiwo+1MDp1RBE9udQKG7hGQD1cdJETgHjHz8SfsMnH
rMSA5XGVY9m0OtXETnEylt2TqOcKD5ljNyPbHAITeARFbqJJrUBeU8ku6RzQIVlddJ/h267lktTy
7piJPaBgFCKjgv+k2EhYAWsIxBGOi9Jn88wDwXbuayMMq1XBwAl62sUVHVbKfg3eirasA3RFZ33h
yOOoxFbZpjUaQ6mRY8qntv5YsaOCZbnK112h8erfybfpuBx4G6s8mUyqEtVVOAsJECrNwfQUIpy6
jjv1xbFClptFyyS1KAHxEyRl8ZwmpRvlVYvyE2BalFdJnGpL7UAepxturhcv4LRykty8NjXVB9uK
O8TdM+egqVJfLhaAOPiHfF5mx9DiLBGR1QrY0JOCZAbsz7FrFQsEtxYpIJC0dlyE/tjdCbwy++5x
byQzT9gEyuHepKSKcngfY9szy3m67RrthwT2/cplwZCUtQASoiO+G1CDNox41IFIlXg8WIzdm90I
Y6xnVIs6lWgDpo41AUwjqr1286OuLYJz/sp2X6+NIKr1JqKvyYJlsXEwD6omv7Zl7zQNKCbWhxRT
oP9NEvNiVcPSqwsxsPhUx9ak626VzA/9KlhRGvEcfjdgbrSi1rLRyhSKyejFHOgE90Zshz6iJlIo
ZDZgcHuOr2SPuPIBHfgTL5PaG3EzMIL6twe8J64byQOGhbFxBcnCoftdH0U3ps/yCxY5xWv9Vg+Q
/jzxIVX3k56NWOY9EipDAEMmUlMJKDXg6wJ8YeMMnmFRjkb+FDHH294HA7ZaSvVSxJIJRgbl54h0
Tk84rRfeBTKPUF4LpQxIdUQ2jFmFa5Dhq8sQMFuqHELx4bxh7tdKFU3CPIEmA7KSObxK7aSqAwQ5
xhgokHVnRZmVIWEUbhtPOMocP6CR6GuM/JDGPOYd4E6mrIeFvJNLvk/iUxYS3rfyvmN/iGFOEDS2
0tyWdQQgVfkoxuNBinM7r1E5ymtODNmbA4HRf8higi9WdudukSID7eLVW2B/OQZBCp9CDJi+hI8W
EXs8+lHgbJzsW+E/YtmSethN6DuWTXQco9zXEtCBrrzBDM5lsfC3QH5a5qTUASYXYW+36ztLHHPF
0sPeqaPxEEvyS1v1jtZWBudQecoxgdkwk6JeZsohgxHDWcaggeaft3uOhahMQB71pJNDFXMFsm6P
y89ZfFXEm1FZeNketbQzBs8C5TVmsSyzPJhHI7PCy+E3IItckDj/Uu/KA1ns+LU6YljeEi+kF5Nj
Ie+P8jnZ9J3dBCpSt0KVi3DtJZBBNZQE9YFOedV/goezdQG2pi4DplZR544cdTI7PXBczdkS1R95
5hbd7fl72/8m+nA3lYkgci4WZCpnAU3jUcEaLN0mE/C5WbSO7g/H1udyl+yH4w9PY4IJIZgzrGYR
j1cBLiNVG1+rRHw0hOghjDtbX3lbKjzjZwLKmihVoeXAugqjS0P6RcQ/el7+0YctpetFGK6Rjq/n
CAuUE0hd8wthCtbRnpqn85fFCSBsMT1MWnmW6hQQJLIAgh2gY8xZZDdGfCnoGJeYCAkUVRis1ag4
LXGemWhMBOnMqJCAlpEExmVy14H9j86izsEaGBaImi7B28zxdM6taUxAaUlRdTE+AIK8D9a0sfLo
1/nD5JihRv+ArTdjtadI9TT0VVGwezl1lUi3ANZh6X3hhgavjsl71zQmeoSDLkUjZf2Lj9VF8zuF
p3V2dIst0cQybydgT/1vDXBeRqIxGck85qqEOstfqGhgiUTzVrDLA6UQERxekZtrKEw8AaJdiDQr
Q/f2lH6Lf3b4Hgf2X2cNPzSLFhxV4IFyNjm5GjIRJQGunIY9SyAfAT+GFq/Wg36X2KOrefITLxei
93TmFdCYcLJEfTGuLZ2gAz2Rgd6BUtigAT5vnP9yjKYGFFXAwRomY50VmEtGfQCkIrnXkWoBnSB3
Cr8+qJfadX7VfePneLsOp2JAQtPwzYFd98/+EOaTbhZgNQ4So7ZI2Fihxgsi1Ge/HN1GBGOJtYJV
FTUDCcUUmPdhQCGfzYf1qsc9tb708keNKtU0ZRknKKIr+FmjRO8FaQDHUpCTH5p4jDAFzh3/3s17
NHwzG1h5MgnrXHKvN5Mx40PUrMqroi79Nkx/jqL0EuMB+BOb0DRg12uAMgCSzmd96rgdlmwZ/gIk
xrbTbXIJ0sbJa04lRq3Eq/Bu5s1J7KZbG5GMUXSmMUR1podHct9jXeRkxpbhUwRtrbaUn93LGgB1
S/FA3uANB+nlvML7Z/uhL2MuxqJOUVKlSBQioBAWglUtvT2o1zLh7Xru2j4cTdNUlSiABfx8snrV
aUlfJmCo8wkYqrLvwFi8QhHR1rzcTZzijcersPuSbwQyJZlKygUlISq+eUH5SQ79BSjyTjKG28+f
4P6n/EYO82zLxhIBEKPFkvslaFKz1xWMfJFrOOuCbhOt689/ACphYJQe5EqqrGOKn3m39Sgd+oKi
94bj93S60tVA1H6e12r/tj5EMH4QLrGQgWY5PJjSKU/vwoTXXdo/NjBEAkYZwQMB+LM9xKFA1HoA
jpZqmddo4rtRAPoLS4I9UFxgXoa634HcyGMsvVilMlxETM/nJ8mTHEyifg91F/ugGIsrbprrRbTS
By755u45bqQyT7XRGb2qLtgkEf34m4L5TVR6jvEb9nyrE+UgMo+EZx27SddGJBOS5VBcZjwy5iHX
tcyVJKVyc23tbHMgspUPo2hXcZy5f2AvG6HMix2JehOSRUdFIVdsItrmyEPspfbw5WH7kMDyeipK
HLZrTkGyu/hbUwN0ZDG9uEw4X6C7AXEjhokaWHfHBsmKLdCuREJVeYkIOMQcHJMxpw+5G/Y3gpiw
kaXRkDRxaR5rc7nR2+oEsrRveatei9L41uidl1cy53Xj6cbEjdLUI0IygkHzevK6HFxR5a9GVJ2F
B8qxny1ulGPCRyRIodDEMPv8JIOQkELy0YH21QW0v/cHa5doXvwTSVi8h0YVlzFsR8DDAG5pUVPL
6H4pXAYijiezLJ0DMoNoGcs00EEBcaW4SWYhiSuei8oasdaBeshb9abwPmn2nRkwBdjX0rCSwFyZ
WoxhNiYAaWn7S708iGFuZRgHLV4LXod697k0PyQxVzaSgizGjK9PPU3tWL5Xx0cMngdycSdSer31
TuTxtO2b44dE5gVIu2QETbaBiNyoViwtVt6/jnWE4jTn44V3iEzoX5c8l/oErHoR8kfRl2UfS62+
2r8lXeGcj4M8nZh4P41JRZAPg108bZ8z6VejK5YYlZemxpvE+xcf+zg+Js6DsdqoVwnIN703YupE
w/Iq1kbeCR9AKMlzsn3FkHQYBFYosoVVaV6AFifD/MXsYkgrd2luSf5DGrlqUYv+Guc/BDFxsU3S
USrTCsuq76tFiZv8asHct9q06D48FU/nL2zvWTFFSVIVJKVASmAerlgK604UoNe0ohtbWCHY0oTn
/ySDbWcLpZEPfYple3NFp1fHrN19sXDerd18yhQBv4XNRxCzsIysvawMZTKlabDcKj5FK9QAk/Ay
BlIAYA1fvfkDznQDXIMG2FuA7GN8YRNVFQk8MlgRqUPTxgn+0szVjlr91/mz2wu7ILwCn5gMUjH8
9zlNzPMmxfBBPx/CJE6/5fKguAsezsfzUnadaSuGiUVyqGBIpQDAcwtahRUDXICt9lefAi6bR8Hj
SKPfOqyNb6VRZ9vUxfpMATwI6eaDpF32063SG04+PEZD7gPxK+qDNk0xxNtwYtNuwWMrlglOaSMJ
Orjm4MO3KnYoChDBFzYpDh3lBqQcsHeFzimy8K6PCVKAKcHDbDZFAHbky9VQX8N15ZQ8dj14YyGM
B0dJNJomQQliCu+1+KbRAlA9n78wjgh2pV6b0iyWE7BNZQXA81evyDpH4yZNNLU8YxXsNr3Wh7lZ
K0BpbkDxUYARYOqd5KT773tJg3teJZ7Fszv1Ceot4ACv4vcmKjkVqJLq9oJGu/aW27yRWWrQ51Rj
0piqNlR57BbgGq1HIrlN5S+z5GjKYJ/Xau+l31g4W74JV+y9G/KEkfvSsJvV1zB4JU1HrTetgYcJ
z5PFhgwhbTAo3iVH7JxU5qnK7+PiWSOnbPl9Xime37L9bknVhCar0BST7lE7p46bespRuuq8BiWG
xcm5qwtckUyoiA1zMQcZTpWeJpfuj8kvdWpLhaVc0yJ65oRXEa8BwvMyJlZA2lTLtYIVKEHGoHhi
pECTiKNrEonfz58oTxIbMhohr3oaf5XiYiAXlfHQL/55Ee+JwxmTZ5vdYyo2uTGCKEe6H1w6+Z46
IC6hSPrKUQG8Gd2Ewkqn0wJHf+V8W+66mwwEcOwI6BKGJD6/L9GQZRr4NwCxU2jEquPa7cUQ5xjm
6GgR3rOyl7GZG2mMc6uduk5NI2C09XZ0UNvzAFpcWJDpCn6BZ6V64hwtTyCTExSyGpklQSlAFm8p
p1SCapvyTZPtqsMGSOXlfnU4L3LXYDYqMr6udmYnJRrQYjEJ4kgj4NHUu2ngfKbwbo3+fJMVaG0U
l6BUS4OhI16EaQVB+z3ooE4vCt7W2u6zvNGHce9eV7O5bit8eoFnc+4L4MZyrGLvc3JrFIwzkzTu
cF7o2P6VjI4HAi7I1ueNVPIuhvFkQc7TcERl6BjNidc0v3QxWKfkv90+W3pKSFSh9YFUt89Lm5QX
RXYbdr/OWxjn8nWm7lSma1GkoAUK5sWLxhfMG1l19Csfvp0XsztgsbkXnQkNGuRo84JqNVmdobkw
k/BU9qIvilik0u8Tp+eyTXK8lUVkScZGX6vRpJuEgOo9lg6Qxm5GuwHWAJaRveztvIbUdL/E3Q/T
1pngAPoQfZjUFOiCimIVws9+Sq1oCGQlt8b48bwsjvWxlSdg2qQY68DaB8m8WcxAbmG6qpZzEtz9
T7uNSkxgmCJkMwVNDFPtoPnAAAiMn2AujxcssdONN/6CyX52uBHJBIgqJeJMpBKsuNboNHeSNV8k
fnGML/Bc8VsovHNkgkVZjXrXp2ALwuLn9fA7/5bfFIfcE+zOU1uPAqtmHpeylieUCR2z0ReVpNQU
DGl21neSb0D8O5E/wzYBtOoOhz8ZgNs4H9sDy6oxR79ZL4K4C/TiMkrvztsjPaczts9SSZBSB7fI
1CqHRGyHWzVRlM6t6zwrrDnVVUyay3D3iBRhZUkDVms5MZ9nNWwNIs+V3ARLexqgPmRTpK4Ui8oj
YGEIneDizARRRz6nLJN2JHlpzJGA+e5WQawcCkvgAcRxYjILlxW15rCiLooxhLm1avJYd6NTaxcq
ujfn741jigb9+eblb0exazGMNh8wjexMYwGuQLBUYr/7vJhdVKSt/TGBRDTTMJqQYhwpeYDkvb0V
7noRg36I+ECMv3oFDSKWMnkzArsz1luxTDBJ8towI0AUH9NTDTg1DHcf0tjKwE4jBSb4aesg/R66
lXteW559MEElKoa5VyqkpfgetHRBtabs9rwEXmA2mBBSyqAAa6cQEAeXSjB9ry7rNyBMqX4HpCCX
IqPWvL18zutmMl30viS5XomReegr4CInthBZYepjRtnG0sh57faNUgWgh6QhvTEZo5S6GAUJBYC2
mdBYcv27kVfHjDmp1W5b1kQf+28pjEkWc6+ZfYrPJAP7wFfvM5+o+EaX65V5K/2mSGp8jth9zQw0
niWssqDw+9ndemmua1WMzQPQXs272pzHl1Vrs+s0MQjnS3PfCD9EMYeYVOpapzWWDas5uxRywQ4J
L+HhacOcYKsA01lugX0xyaM1xMRa06MWOueNYT8UfujBuHAeNkVm5hDS6g8RuZDIdajcqcKv81L+
xaE+xDA+2+T9qtTxEr+vCStu6UXfE59+LYdWdy9wp5d4t8P4r7KmcmpOCXqw4auZXo68D4fdTXHg
LP5taWzhMBR1AdkvkAriwUqTUxMnGPs69gLe38xX2uckPuloJC4d51NyPxH4kMt8TYAUcQox9Ysp
MPG2NAJBvZD7ylrKYzT6CW/LlGMbbCVxKkqhTSc6ciY8zk1rKRIK6Fptk2zhDBFx7osdfDHazNQz
AlCSCExyuRDU2LPiWKC8m1V8nBz9EzZPMUZwE8pFQ7fGJhckavZ8kI851iIqD3AFnDoNx3VZCo56
WeJuEjIUMrLjEB5i3Wu5RX+eDCY8pN0it1m5UsAOzJb9oNgViS9fp1ezS7c3Bec246UZ+198H2fI
BAv0O5UxbmWKuIXdgdcBM4jygG8VyZatNDBv9D/qfW3cjAkbqi4KUptHUTB7FEFvvogeNIf2DOmy
f/PEY0//l0frQ0EmbhBlnFsSIapL921itcfSK3x5cMOfvaXeji4BfDbIGKK387ZJf+uXhBdgZZIi
GrIqiYzUPppjYkoRppuV0U002V3QIp3cSX6MVHTgThoPS3U/cfuQyK5QLiMxS12miKM/lOB6/Za4
/YV8TE7VSUDaFlsLRqZ4HGi7Pr6RyYSuThMzsOFImOaQfHP4JbdP509xN1ptfj8NABsHV4xW0IpR
MY+m+b0GKdiQW5H0RnpOqNp1O2KYoLNSMejLBsW8kKsKssDP1WFkI028JBIOqdRyAv2+KW7kMF9B
lSpVdbYq5qFZ7Cy30m+CFdtVhQF0abWUe8mw40PqlnbCJUrc9fKNZCZSVrnSFlMDokTRN6//wuif
78IDbdTLAPQQ787fG+9A6c839yZFvZCoaQlM5tFZpINeOiQ/nhexm1xvNGJCZRipcbcsAM0DwON9
2C6OZKD5US0HEj5Xy8p7angaMWGyqptWHEUcIEW1jm0PbNx+4qsuGLn92sYU8F3D+WTmSWTipLCo
bYk3NAqmxe4nTM9dtenj+TPcrwFsDpGJUmsk9EuVDoLfO6sH2BU7CjQ0PKpjg1bAf1SIbbIMeYjm
Q4XGbI6F3RCT2ukIomCsEJ9XinNu7PDLIPdD3+QF+NpzxPnTqD7LGUfEfur7cW4sJF8j1kWRaDoW
j35nr8DbP/QH1Bnyx/fhMiyI8cajOcbObhMWndgsXQ5U0SYCJ2wX22kOxtoi9+JevyoNwT1/hPth
9594yC4VkpgkUaoU4RFqlth7uNfH6ISBt8hadd6OPC8osqB8QpGBPiObEZoC4Yfs5l4L+tvjjEUq
rLYeugsCtCE+xAvvRNnwEbbJinTLOCi30RXS7dDvrMRVI4scBFfHoHFznB/Nxvofhpvpo/g1Nfg4
XSaUrErTSk2F9Ws6viJYCso6ISYHZKd94M6782QxQYQIU9erXUYHBzBKfEfhbxNgvTX3fEqWfadQ
0LPXMHOG3Q/qmJugX2LLaShEA6ifdntSbJSrsBQngRhKDQB9e8FNJHeTj4085gqrKZbMplK6YzrY
xSMYqTwg6kGgcb88RzeyU/s8xtD9TvtGJHN1sp4DpWdZAEOIyn7xvbjMLpXSNkBuQOfDZdB71O4f
1aE3Mpkr1KdQxzoliC+kNrLJ6CXo7Z93992IuZHAvAJaniS9MiCa1dPF2E+2MDZuV/G6f5zrYj+v
izVKq8TEYm0evmrG67Q6/0kLdiJnVeM5rRqMWMrSSy3bovma9JyD4qnApKODga7vEOF7Myv8RJ4s
teVUoHaXIjHX+7cPsR/NhZzPKVHjPBBKqwQecPH6vhXpak54FIDQZPW/MY3gYr+OGyo4VsCO40hC
mmVFhVBhPKAu0J8mf7XGJ9Odc0e9/evrrLtIns5f2u5Ls9GXiRlKiqOQyITHWhuD1eisVg0wW++H
s2qdl8S7OyZaZG1ZqjNR0YFonLAzrGpOORJ4B8gEh8kcJnGSAUo0dN9b80kefukDJ+nlKcHEgt7A
FgKWiYxDU4GiQLoQzR/nT2l/EmZzIUwsiCZ5QqOmAzbII80IC5T/k1u1crLMEtwR6zeAjL5ccU92
HIR3K28fhhdh2SQxB+uIEfZKEsRgGZROBQDmMj+/SI7NcTqmbs6lY+DcGpsuGlVphn1cY5BDt7Xh
u5DcFpPMsQx6LV9e/I9DZdNFQ86nap5wqCookpuycEuinzp98I3EsMVYtLH06nIukuNZbMqYdook
1dg9DmbJEgMROD0T+OAAvSJ9Lw/qrehR3jBeis8TSu13kwIoZTio0UI3IMIgXy80CdRdv7Nu5pwn
TwwTNWJ04Ma8IXiw+sYRMUw/ECccfLFuOYJ4OQ2LPJEpWHvDRivWwI60mY9Jt1/yMTtOjvpOp8er
p/yL+auGLIuiImIk8fMBir3YDVqMWnD9Iz8q9vrtfRvH0p7jV8qDkni8t38/onwIZG6MVJmSd10a
H/W2ew2r6lkhGm9plieDua62kbOxKLHpX6KPibQQNc34KTmJWJOt/XyynfOmv28dHyrRn2+McCwm
YFSWWJONh8lqWsNKaIZ/Uoh/Xg5PLSbeh9OgayVgt9HT/mlgK2bKOGUpniJMtM8rMUVfFKuj5lKh
8KUAIrolDwlJv7fz8Hxemf1SABj2/rY8JvCvghHJq4ldupogViA03UR+HxSn6oi9Oi9+OC+OXvnX
iPiPNDbM90aj5WlHCbQiN5Uw7QPsnz9aevjQiI3sepRlugIs6EBog6ZZnDWPrN6I3fOacKyAje2S
uegj8CoxCL4SrEPpUXJRlGt6OC/lX64HzVesi+iUY/qzUYNjU+xiAZjWkz0CRLt0IsqrdjL93i9t
7tAmNd2v1/MhTf4sbZIXxSir1jikx+y1/CadOjD9tm8qMsJAv8VmoF+I1vggOLyPnf2RN1XWTGKq
kmayOA+RsRSyMIFKewlCvwZVEd06Dy3lwMM03K87bCQxUYlIDRlbYlIEl/SmBI1wZZWAlcAO06V4
XMLADEZ/6mzeKNOu5W/EMtGpNOO6TwxNOArkbp5uxuLX0t2fN5bddGMjgglMKkEnu1ABKLQYPYj3
Rn28wi4/MJMwsi1fY0FRLy0hNIuLFsVoTlDkqcfELFlWkzSRl/DQNpcpiA/E0kp4A767cXGjHxOq
1FpVsWUElxNMb57vis4BbJ3M2+Y8K0UXWcz1WBbbCgSXGCiSTitxU+1SHG7F7r+cF6Qwft2Nyyq1
Mkpt01zVgiUCzai2jKLSB6dFdZaXz1DH/eLYqqlSCBWTfmV+dmx9GQqUTTBROtjkhwr85v5QU5q1
GGtnxhUP/Gb/CD+kMcoJSxuVY0bA0isUVpu4sfFimLk1tByD343BG62YcJUOqEd1KpZTs+Fuih/7
7PG8Q+2nZRsBTFo2J3k8Fy1ihR5bEWB1H1enQ6QQ7Fw+jGjhYPMMk5Y8YieuWKr3JpPRidnnQ5Uh
w3BGB7TnQLwZLRN40DKy9z8D5Dc3WjIRMTXmpAoVME4a4jfSuIZ+nYQe5yT348OHSVCT2ahUdVKo
NDm6GvGR7k1VfoN6k2inv6tja2FTBVyalpRaQ8Sx/Pe9zXOWzwRFaRHLulMmHTCKlIWidECNa1fA
osRqOB5SyZ5O4KKxy4emtww3dnkTWjuXqUoIWihooKGpqCwyzlCnIwFmcRJolwsyLCz0ee1FfpGj
2yLjc9oEChbnrL+6BZVoajooMEzZZCs6QhH2BgaD82P9/A7UOgC4VHMaYpW/w2vNiwP92POKIPQY
Px/zZ5mMDQHRy5h6GVWkMDPtZNW9UesuZTN0pvA1V0KeitTxzoljzKnriYFYBxUpUA05rYc1spab
zqmOdIpVeom4EXT3UAmRJBS5iUREJtZokiRPgiyhzOjHNxImkUH95PSBjg2a+CAelMjiIb/t5H44
U4CuKBRAFaxdzJka+orZGSUE9c177gfAsmvNya3uVDmlz0N1/Oqgn4UxJzors1CBxxzDY3GE93tK
Qy9OAb7SxOrImZXniWJcspgljLuMC52PBJi2MqO3Lznxwkmd6R/8xUQ2p8dkJENn1mDlAOnTtBxS
4hbkfpX8mPtE7FriRgyTlJhF0ZBCa9OgfJ5sLVAPsQNmhIfcUpFHRh4Pdp2jFWEecoLORxmD5gxU
OgdkENaqDlYYvaU85pldf/5QizBPeE/qOgI4vnEY+ilx8sTwFy12u3K9yZoQbAFF7nKi1tcU5ZMB
suw9Wi9EUZcjaVAuB7D3dAha5WEN6PwTorLNkcbTj3nZTQAQDmGDeuN6XbWecQu+YzvF3l/+1EcW
errl43QSnQzA+RJnnozn1uxkq1bO4E7vW1SkgUAFELH37tX34cfoyg6f6ZZnMEwQEdVY6OU5B5NW
h91/gAPWF6IhgR6g1KqDWEq8iYn9OPlP0CJMHJmGRhznAoOG+XQhDhh2LZ7/6OoAY4ePChEUqYxj
T6ISxwO2J4PRWz0VS5vwuN6iFWPT7RzKn9j72bU5WTz8+H+5uQ/JjK9nsT7l5YKbm3S7POpe6vUH
8ad6SdFv+UCE+5kD+UccWyyZUlFcFhVFwRLzEncycpfK1gurt8waXPEAIfenp+Tt/OnuXh+mrUE/
LgP1S2SuDxlvUQnjKBxD/d7MngkPgXnX71QRhMSSLgMEg3lGjWTOyRIDe4Wos+BlmfmsxiPGQiKl
sonSAuc67iXnvE67B6lJqgoAOF2VZZl5cIiqt0tlroLfueURNDyYBNRdyQcrpV0huOQ270t17xS3
AhkT7UJDWeoqzY7EeOuxkcWbC9npF6JKstGIscSyJm0TjjkaQtjXw+Zpe4MhNgeFKDSJtdMclO9D
FPN4mV5yJ0dp6Gcf1o1s9gla1lSodHXJjkl3GnqvNwarNsFEbnyrUHjNhosqfEWF21p4EC28e2Qf
pQGE8kbdopdnHorf5YkySKZYjNEfqgq8vjLAF3mIOrsuv1WWsdcOg/tRkqiCPwWGT4DALl1RTl/1
naOV962wlxhthTGPUoXFMGmaNOinv2bTQdNfjfLI8YW9Z3Yrg5ru5kOsTgbJDOs4As61HKyOZDUY
Q1xu6OgXn3Fj9/HZeDujEInVuh4ioAWEimitQ29HkjOosVXElcXRi/4q1irVjShGL6hU1mWPXtsQ
xN969f+5KUY7B2ymg40ph8vQvXdbW4nMy5ontUiEAQkmFgaqx/ao2eSJJn/Y1B6eJZuCdJiplT2d
V5QXQJkAvepLEiEwkKNIsSxKq5kCLLhak3E5J/55UTtdMKRkmzNl4mamrmZV1QrQq4Bd9U57brdP
JkgcKOTO0HPxq3gnyoRNsQ8NYVwwIdXHV1EXiPolKb3zOu2LILoMRGG4ATst3TUYElwlLNUvOfC3
8sZulNPA+zzdvSNg05pA2wWUCdsbCIEHh7XHLg4qNCutZiwd4CH+GDMZGOVAUq3Nw3mldt1sI49x
szBPirwfMh0RAw0CabLmJraaDvuQ3NLUrpuhsoCSJZC4gCn8OXxgSAD1SrkEcGVizQlGOW0CGCbD
kSVLNYDRibVWj4trzRPK6Devk9BNqpECdEfykDB76lXoUZ5bGWzg5Ebm9N92WgSw+42STCzREyg+
jzPmIJ/1a/XH8KgAvXs+kLv4d5VYxo/8EN/y/HqnAwKhhoR1N8AnA3GVedK1lvQmoB8xx99X3ysC
ll0RE+FN7idaCIanOFiG36gj20XU8L5I9l70jWgWO6ELNVUgKdr3JTY/1UOIdWDhUvBlTEFy73LX
AT/UZBtapBjW/yPtSpbjxpXtFzGCM8gtpyJZg2ZZ7g3Dcluc55lf/w7l1xYFswv3+nrjhSIqCSAz
kcjhnIqE6AYO53eUnPKQvcp4UL4Ih8FujMSIH6RbgUUzuReQbVdIqW2mKnWeTXhcKtVdGnVGOD3/
gQmuFPYKGCsUPEw+2wUfp9zUkpHzls4WI6yielS1O6liNYrtmsJGDvUuLyOUztQYjWKtX4IKaUUZ
Ui3uOXn+OfzECmR3Qy4s6de6qI2bcr4OQk2KvbWGH7uL1z9FkKiclTt0jx/CyvoDns7VED5EUtZe
p1WtNg1gauNn2U8xCgUmREvwpf+/xxXr+sntK+SHOMrYRy4bu7aYkCeqE08ra4vIpREPf3LvbBa1
fsUm7AK4d8RFiw5uVcyyqMMNwbxzmD9eXwrztNaLYiOlIakuBR22rulNOTLJd9EMj8VNfCbnTsT+
BcfIZoXIu5fdZmVUkDDzatcSdUz9vDFC3e6y1AxKt0HCfWSN4O8+e7aqQQUIwcAreRSXoas+KcCj
Vpyb1A6sITf0S4zySP2YGE/xA6ssztIQyjOXvFryQY5O3AKklKQEMeV9k7DuHMY20hW6ECyUQ07m
9H2m8Z18prLTp5oz9G/gpnwnkF8AZfulrQ+sSHY3fPg4QZpOJUXbvxYhR+TrxSNpiiNoRsx4KuyM
YwxCsdZIOZNl4IZgaQFfq4q8EY6nWnwQC6OaOWMYWO+c3UXpqIMIcMmgJaC8SLYQgMroSJ6LGPuX
wRcn2/WBM2tr1AG/unIjFWf1wrEKEyyxlDfpCIA8FmwovLP0ovmNgOkCDBbY4Sl7Dm/bx+HSnbUL
a+5q95mqbFZLuRehr/VF1TB2mIX2Eh0W1eeR3Zi+p8KtXlh9fwmzB716Lpn1tf2wZSOZcjnjwHct
103EBbeKcltPo+KCxPKvUeO+ikH7LdJS4DxHsjlK6cMwjqxawk7j6qdMCD19oKv/1PdWEJzyvj1M
vIHA7VUdTfGxs3uv8GOrfM2e6i8agf1c97jrcdKvzu1rmlo9p7ejoKbv3ZbPVYqxkZHhF/Z8z1YA
5V1LqczKMhHBsvo9SiNr0c0gZrVIs2RQXlXNpawrGnToKyiTcBehvQ9Y3OJ7ZrFdBuVCw1pVCi0K
0LykJKauHxqMTi2TObMmtBjnQQ8b6FrVN7PcQhtRiIkAmzaySIrXzbhy4vS4AUEHihDxQCTSyucE
qS+Rr41Zf2rF3CwR+lWH6wq2g06AaGhjX7QCND3CPREBH3AKayMlUWQoYBRN0uVpqbXnYN1MUTai
qDT1tH1tQdzM+IK9Pd1+AaUeStPVnBThC/QH/btskmPsA4zmrnBnZDkUszrMf8ADsS5a1hWiSaKg
04+EMY7SqgrCCMyb7+SRhwH3xTn50joY3DbHG/4YgL3AZCx0N7beSKWup34IymSc0YM2mvE7yglS
Yw/B6Z3vwv0PhrT27G67SuqK4iehTTC/rruRNyCWAXH7j/AHMVtrtkRDdJO77MCCgdg/y4+NXf++
CRDnQYmrJlGAtzNNpkpsLWLxUO9Z+nZR1E3UEbUZqgJoGq1+O/RuJqRGl0NnmdidrNOiXG8wFZ1E
KvRVtPZgrQX50mxc1ZrMFW0tuDABktbTpw1/uzDKEPNCVbo6EFYossUp7xcPhF6WYtce+cYOqv/l
Qv84KMroaplbpERGv8wKcbGGg6Et3/bO+ubKzqxXHksRae+8iN2MwdYV38fCBKihi07DsRzZuj9X
9o/GVauTJYw7XcTsrL1yexrqWT4UjyqWNhx5T87MRnuHjwcwKCso29d6DYkVjVdRe6LWlyd1W0kd
VCXyens1tOHLclyhlKtn2UkdlRiskHo/dar/I1KiuwilauzkrESerJ6Nxekec39Vz/67goVD5MiE
rduzOxVQsiL6hHUNfbSfLTsemgRj8aiKJpUbx8ck9pT4liPP133k3iFupVD+Qy+VaenXeKcjLehW
cgDXlsu5bQNbDlpjGJl9RXtHtxVIuZO+4Esg5qP/eUr0CxZ+J9QslG2WCMqRkHDI5UKNEP4MeBqg
DYxj8SWwJFCuYxj4alrQYOMmyEGBqSZYoeRDybx+NiwNoFxGLlSFkPMZugajpxx970kOXO3+ZsDQ
23VB+0qAnjaFKCCaoIOsYBpkcJyg8FFgHjHsZHTKflVAmwp+7pAFELfnmpDZ/iWLynfVUSRUQrlO
FoEwMVtSI0pFo5Tc6ysS95y7ymvAYiYiUcB89tl6CGC5qgHT70C/W3sK2gN4dI+TEf8FTkO/s4P3
uTcMx1maLR96k/NYDuO9Bk27x+0XUD5qiKu2KSsp94mUyr7ajigUJFl6noYu44xCW4LcUOtsCMxq
6BOzGvWusgDtgY0HzFz0LebIPBrxGAFDNdOWRjHFYeYV9FZ1aXzgQP5aW0JUV6jBVTIG+YCVXwFC
gKRgYW6lQ76yo1lRoACDRCS5/qaKinYvkkRjTAXt28KvnaYTpbmsdT9HqYOuPKhVe4pklrmth3Vl
K+kBkGTgShCUYCC9LEqzk0+c9pj3R8BQHOfWywrFua48u3f15ujock+Knk+NK6D+SWOtpB75IfTS
2Oitxc5Rk2ZVifft/GMHaU9PgG8d8yOqIc0rIaOzkIehsPtZYK2LdVTr3zfBYtmLVdYhce4rIOcr
nOF1lgw0bhxGq7BjR3ksX0VGgmg3wbfdSsrdz4kcVwPwQfyaPwR3qZs4mgeI+eJY2bk3HYBIcViB
7QuT9eRgber6981aNVXhiyZBa4/M3yWF2c8vkXiXjY/XVWXfc34cHXURyPFcgD1MmNwkOdXFazUF
9lSAt6z3SMmaY9itYm33kvJpSpqmw6BBGA+cV8GAm3bKM0bwnvmb6FuIEaIVLY0Za+1u5FrFWoHt
McRNbaSETtau7VAIkTE+bPDn8am4Gb5I9+FptACk/6Q81Q/zK6t7dTcNpW7EUjuryb0okZCLfSnC
jLd2SuvXVAzhA7/Ukt1L3+PmTohYdHe7BrIRSu2w3ohlHHMDccXFG2Qk9IXX6/qy+/rfLou6FTqR
a/pOQve6eGg8cixNcMEcANVrii6zu239rd/c5sdqaAakQiCgdEJroL9m0rrH8a/qIbqZjMoVb3KP
mw30uJmFmZnFSwIGK+v6SnctYyOcuudHuY/1OEP4yg2Ky9fKuUjeeL24VG2OlqL6/ro01lLXcGBj
7UkjLZkIUEeP9xuvPwxuYxeXjgl8v38zbFZFueqKD5Ra0QfAsKDfwBg8dPaYMWDn0D+UOqHVONeX
xdpEymFHpI6HCQ7Fz4tDWncOX9wr/X2Uvso5C3WDZXB0c7pQhRhlHoB6gAELq8jUuzAdTTT8HQsF
ULQCCHiESHsaIzIYzUy+XF/oblS42VfKyeiiXCPRF3PuqPAmJz3XgtMhm3FdyA4S86fUskht5zwp
gp7UC650vMJXetqgMEMYRGeM6MhHCybQfZ21z/QOsZl233EG4wP2felH3yJ9G0qdkpUaxjGjk/gX
eRAQmZJjdCOd1YfGVm8mO3PZmOv7e/shlNpbZJt5KZqnxCvT5sAFjW6Gao8xmXrhvevrYyyPht/r
Y64tMWDFuYssn1u5cvG49Wu9s1u5Zxj8/qJ0ngdBow7SaMpTZ1KgNe3cE1cBAUl2WzbuOLC6KPZv
gw8ZlK+u+Uydpw5vY86d3t8QdXIQ/84AjPtOaB+hbRfd0Awd2Tf5X0LprEojJKGkjyq4vZc3IAxb
IT+7nTjeVrxsZWChvH5i/+LQPsRRbrrrNDmpdIRJg7OmpVJb87Jjb62E9joT/YwpjXLTwK9qGjkA
SME6FCyi1YFcyFOPoUXeJR6rhrYzKbaa+8faKGfNKQXePXweuuWasqmP6p1oqmbs53dg6QNsXWcv
tuxyZ80IzfIhvPnvIRk+y6fcTYPZsVFvZzg1DM/2g5cn3xinx1IWyp8UmgaqoQJVQsVIn0c7dms/
sbhLyyGsB1ACuBslzqieRoO1NIb5aZRPWfJ5bKRIxnARknzFYjUCb6ms3Pa+O/k4v3X1m0u96Iig
VlodeVpu65WtEzfJ/w6SkWFxLDGUKwGeRRwJ5Rj6cfZQIlvfjRYYAQyJxVvCkkO5E30JmkohS+Jn
zXRAhdVogX5OksboFxak2vrJv0d+v3aOBqzPuz7LpQrBs1hoX2TxLk9HL1fsfrgjg2wFkXNdDxkr
0yknAvxEJA11PGB5XKUVyh3Ftx6MwG3OqJ0yHDLdq9jqYVcJIagUIxV5o5dRYjE07T9XP1wGnXRV
+7rvl2iVoBvp2zgDThB8GlZ6aFzpDOqXXjdCL8dMYnGoWHq42+yjYkoDfkEUV1jBz/qucYrUC6Co
xkSiAIKt/hz64VPgdjYgnPHQIl9Zj6xdK94IpM6NT8MmrCZMQ1cBqp+F0aVuxmpwY8mgXH6ct4GU
N2PsK9pZF62ofIYzvK5++4+qzTooR59lLRDK6zUYyEdvrnojnWeHCJ1fK5mly9ldkFQGv3BfSVf+
LYfpZF7/AHHdqN/sbfMBlKcXy2aRxrINvOC8WEgIn2YbaoOp/MmNzTgGJjagMJ3aAQilLbqhVTGu
8V3D2Min7oGkGOWpAw2yz6HzsqgP48SIz1kCVg+wccWVAHDsYBkSf5EXR5MXT1Maxhp2Kyxb9afc
vTj/o43FdxDoeJKVOPpFsfW/eGdtC2YlaFlLotx+D3wGPuZxhXH8cyY8qSJrPbtecXMolL/XwrgN
wl7lDkFqVCdAopo/6ZU6oz7FXotcvime/oNKI2NhdOOZki58UEvASa+wj403nrkLxnj4m+yovFMC
Ab6fya3Lkkl5knxq1KHRBbys7O4kxMBCndDlOZnpY+utaYbYYuUX9l31x/aqlGMROEDBjwQqifET
4Ub0ZTv0jbEwm9DQUyBhTHYBFuH4FX++bu37UexGMuVuynbgehAigJkOpVwVMXN4bp01Zm4Ogcm6
yllmoa5bvzE9rQ9yQZngQLnjT0rLwBK9wn1PRiNGZ0GjMvy1SrmSWUCTlzYDH7vOfkgaroS3icVS
yFwS5U36YC7FogZO6ZxZ3Uvl4egwcZBFmO0xfg7NsrRlf1XoNEUXiopZEerIIvAvBUsFlseZm+0M
pHFkCi0hZb0YV537/R74EEOd1cjF/dyMEDOa43tdOrCE+waMnCs2O6tVjbUm6qSippOiOAXQVxL1
RqkHz6WgW3xGGEEXSwx1WNo8F2lb6ZGXNf2ll/SbbKl1g0trm2FW6xlc2zzK/yfBUvNRXXDvBBZr
hwQK7EfdVI2V0DQ7M33W/qX9cVjUBVBHbdH1Evo/pKCJXvVhKAw0Ly1GX+aDQYTiMUvV6IK02COQ
lzRz0FrBIO3AAtrYdZ2SjvKbrIs8oWP1LpHbMs0LgHgIt3L/GKPcx9jY3YVuJFDOWVFzDAmmKucO
zjphmYNiXT9gkM0aDVbVZb97cyOL8srdAMbkuksCd4XX54zaz/D0Dc32B/CqzcEevnX3mCiyyFfM
D2ZsZ7nqyG86tBFP2XkfiXOX5UHq67gUvteY81m7UebEkC6tNVqJG3uRu5abhK/XN3m9zH8TLOrI
h4L3RFFpEsA8CxpR5nnOlQ+dt5K9jECS5l1WqXBXWTZiqO1d8hAVtZrjXEm4FYIvy8RA8tjdv83v
U/uXL2BPHhsV2MHl25ALhgaoeI1/LVu3IDpDL3cfqRtZlLOMprgd5GnS3UZ4HtOLUgIVm7e6rncq
dP8TVry378c+Tohyl0uPF5eswjfzs+RpBe/P0gn4RYxF/csj7kMM5S67IoxqiEJLfK8dFXRB1Vp3
M/czXsPlTQiihLGJW0ObZUfPkksmfJ2l1lPJk1qzdIW1v5Q/XXS1FYQg0Nw55C5xvByWccxNZMVe
W4U/Lcps1SqLcv5forKP5VNONRoTUU+lGU/K79xDd+Jc1Qc1NYjTu8Y4NG+SLwDOhzVhJO5fHR9S
qVCbiyqtCssw9PrKnL7zJlC97tfHl4i3eua2DjLQGC8c3M4oT5oBEHtXuG3/N9Oh/bgycn3OtRJx
udrLm29R+qjFT3OGM/9x3dXsvyt+LZbOtuRBW4DYbwD/bXxqivpZVWej0FurahpGnx3D29D5FnkS
xbAQtdAX0IM25/W5THTGrrHshc64DEIHxBsETn74XHidl/rkXvQU1SrwPCotzkOtiwV4wFoW5Xhy
oQ54dY3S8vZe1t501qgKw9PQHI6DHEqTuN63Ke8J6jmYJ8zHs3r8WVpA+RmF0+q5i0Gn2MS5qdSl
MYQAlQtOOSsLux+tS+iiAjaVDPQSars4Le7mokQDQPUi6MYAeobImb8iBowfF5s3eJd1l+47kY1E
ylWLAHhLMP2cAyfrvVvcTFUzfJIrQ0YPjqRb8v+DQ4yV3fR/Eu5uZFP7ytUTN9YN0CIF2c4TEXDU
ZqvE1nUT3r1mN0Io1xy0kxjlI65xFOcMdTrFhLcKFB55UTUjwniV7Kr7RhjlkrMlbuRGzpB3zovc
iMhUvOFa6BiDrLv6+BF50XUroMDWQdnAjvV5sboI5it5oYCicej8yd79ipd/i7S4SA6iOgfQNfxe
1tdmMT2Pg2AUY2YK3P11YfvuabMsKuDi2ibi2qHA6+c0WQBZOnSvyHE3x95pnpHN9IfEZnbc7PqP
jUwqCOv5fAoGFVuZv2kHNML7rYnOOowtBAY84gHohgfW+/hfjPxjVykjT8VpaADWAAyrl9kM3cIJ
LP5WsVeq88wuzqzYhCmPMnF1SIQO821g/XqYzbUZTfOWe8VOEZ7zbmAzsyjrOf0Wn2/2lDJrAAAM
odDksZeiF2Y5Af/9MPmt14HqVreY5Ae78chGGmXfik7KRhGzyBv90Q58ZIjsxuW91iI+erRuWHl8
ppZSJh6qCw+sZQSdUm90mZk24ByRLJR/vFg3+Np655Bns+jsPno2y6TCrlarND6S0IbffB8s0ewP
+VPmCFaMZA66ybnnzpadxCagLDoqf8I/ifLqh3T6XuJJp0iNWgRu+rY4vN3epXelKd4GbnAjn0qN
Sayyu1oARUgA08L86fshbBJxaRlNWpKQCPxWP/k8x/8IJWzX+hVJQse/RmTMSkGTN2KkYRHiJV1y
Xy5u4+xZiNGvkasmw6+xpFAa07Yxjz4DaIx8CN3mJFmYQrYadzn0L2u2Krxpj6zM4n49frMySl2a
pkAqsxWB2vU2vqm+5rcXoKkkX0Gc5YaH5BsMEr1FxnLOA2P0ujOLuGjf6fz6ALQzfd7aZQgJ6ms6
8DeB/QRC9GN61h5BVwO2RvGo3/73nDhQUBUQZUTiMSJLF8mllpclrZg0t9BfMSnrLvolBCytUjFu
xH3zV4kgSKIGZFGF2lgxFTkxCSsALGQG3xjjM9zbGeESEJTfRHRyBPfikeXBdxUIwMWaIkq8jNTG
573kmy6u4zmNvLy4xNJ5Bh/6VDMe07sxxUYGlbiSy5lEMVflvqpf5Oo5AZJjGl405XDdGFaL+u1u
2Iih73iSRITICeeFwW2QXdqeNwXESJFbKqwG0/0uO/yaKIi8jJiasjuuqeK5DDD+ILT1GdjeRtt1
RrSWJEtFs9sFzDiy8NhVxSHSWM0+u4HgiotBBKIJAj3pmktSicmMKvYmfkI/ymMXvVzfyH0D20ig
djITx7yPZaXz+ENzEm3B1W0wAJprwxToUJk4B/uVmI08KlIiBKkNKYU8+aD5KyGJ7PUva7GVdzNz
+Hp9dazto0IkAiqrMBbxbCwxh6PKr8uP67+/a1GavGbE0Ico0/dZKspzPlYRhtoyp4pvgvHIsdrx
d68w4MnwAk8kGXBWn42WcDmvtlmruHpTG2roVfJfVe70YEcIlosQhSiSsx7b+2cE4Kx1sAiO8L12
vrnPNKAvV2mLLp7GITc/YWCJzf21rFVB50+wX9SNMEoBpyoaBUxMgyokOQXpbcgvlhjk9vWDYi6J
Uruxj3JF61F56bvgBExiJC/59AZvqsXI6kx5lWryN5ka/baIlRsQ0cPMhSBJXUyxTAzftesiNwum
lDJc6oGfW9Qi484ZO9RMxqM09VbFmvbcVf6NnFV5N6dY1jnhVUVE56p4m4ZuMD9f31PWOta/b35f
72WAjdcjpqW4v7roNKhoxNKfUmaXAUsOFV2VacIP0lrNSrlTh9e20N0NWeWFKuNc9l3hZsMoU+Nq
QVaaIf9ZJI5QJM5N1QIz2c9q1oGFGMc6HyoEUMaxL4SCJ24fhkY020HN4upirYiGCZXzoZeiso29
xiJGfRmfODM1FzyicqAccxbLlHdv5Y8NpLFBhyQveoXEsd8r4GUebrX+VPRvIiiHB9Ja17Vv1/Vu
ZFFuI1OCZIqyGIP7MnoX4rM8HLOe6Qn3XoWYofnpBQWJruRLGYeO5RJZn+LE3awsEKUZ/hDuJ3N9
FWZAO3Kvr2p3YGgrkDJarQz1pVX6lfQM1HTQwZX8D9i8hSldRmcF4i4US8vB4WwwJO+p41YyZc5l
quiSiEFff+prJxGqu0ESTD0IfgjRcBCi+a7gBYvvuLclj00NSDKFIn1LY8mU8o41RLF36W2/hTL5
eFLaulu68P2p02I2RDqoaNVg8W7ueZatGMrg1SghPFdkIEwonuvQmQEiCsIelHsYnmVPV7dyKEsX
xlIPSatqbtX62fSmq5YmP10/vj3T24ig4QOHIoTNiUAdUwHEUPdWOt71gCJOSGj2LGqZ9/kxOvpG
aKDjiYSgh/DU8fBt2dRtqOVe+sY9rJmg/JAntnRGE88K1CGiTq3dx8AA+nF9kf9iHR+CqQPLwpH0
cw0Hs/RoDyeigYZLQDtlR/3MO6E5HaZLysQf3j09AfE3D3ZYFe+/z/dcWsqplg9c7sdIIyra1wbQ
NlzP/4mOrFBZqi6osiZS5qfJVdx0SghSgdnIVQWzwV7IIqfa1feNDOrcSqUYi3DEWIk2PMnIO43F
fd/cNVnGSFXs79jHWqgdEyJlXJI0KvwxTK2hGyy0oxgSSLCuq8Oux9oshzKrucrjjp8XQGY21jwk
Ztqp/5sE+v4EsQSZy57ortbfT/lRVBiD2PuWJGCyFc3DoDTR1iVuYiiOJ0XcFUBMTrzGQ87xTpz8
6hWwPg5vyRhCMJKnvDXJIwttZF8TPuSuJ7iRW4Rx1kbZjDnD6TjkNx2fWnP9opVM2Pe9RhayWSCl
1l03162Y8bnXzobqSwCEAg3qYIIYsgJ2PovgbVcjwKKoacDsWaHZPy+rDWLSop0LOJLpA5e8AAPx
DzRu8/uUYqONMC4lHZhIonokyV2aMvRh13A2v09pdL9M6HDiQIiLEal5PhTt/SAxxrvXLfjNd3+I
oFtN60JR4y7RQAEFSqtZMRP9qy6URl6VRscFDKe2fx4aAOCQvMDkGPXqajuxy6S1B1mNvwTVU0ru
r5/HbhqNwHb+EUDZT19r5aKmcuJPNzPGSAsnBF13+7V11qC9OejWwqjM7W/fh0DKcMoaDNnigJBB
T05Je5j7c4X4RH+IFBaUCGvvKMtJ5EkPxjLGja5Xj6M0WfFY/MnxSLqoakTCPzpvnS1TDFieNvG1
YDTERTGWkNUrsKvRGxGUxShlnVRFHuIRiubpl+yWOLpTYzQjep4asG/Np8IPH1hmuuvdNkIpMwIv
VzwKAIH0i5qzCnKuMsHstMqQkj97IPwS9VtOVZObcQo4mfOAvQIErMyCP0UH5GRyh8wO7hWG+u2u
DElI5GV4pATpeZNcUtqBCCKydUvhJtxkauhUSOXnUXu8blm75wb4AFXGbIsi0zffJIMiIGvqxCed
7HBS5awolixE6N2sDOIqZQUyX4GhqIOK5KTJFK5EKiT2RF+0M0e3iwqDtaIzAGOLCS+3u6oPee+p
3s21V9WyLC6N2LlSfsNXT3x9jgPr+sbtdkJs1vQ++bKRITddMmexiBFCMIatXIXLsTkuX1b6N+U8
2IK9Qtjof/fkT2KVFewKBTYA9tEcd3FLwkbH9KRb8bWJKTxjyBi9Rbs9W9rqx1UBCU/csZ+v17RK
gnBZaVs7ZwaTH5q/nfyMp7eVPAON8BhZuq2cub/i2+EAvipTvBQvMm8z9ncvoth+xOqhN/sraXUr
LSEIJ1s7OBSYOOkTo7JHa20R05iv4r0EwFYa5b8irR/SCbAIPn+nouzWHrqjzttKasg3ooMUwCGL
Gbu8Oxq1FUkZRd/z+lBFJbAe20O1fKnyl0Rzs+Qh0+0SjMPpJeUdrXcY2yruxAUbqXQv3NhyHC+J
yQq8+LOBJ7jV0LWjH1a2S5Yb2+053kqjykRqm4LuOgPORWtPlgRAjdjQHXB/edxioO/vIIJtyZRd
QK4CS5o//snDfyt+3YyNDiXCUC1cCHpqtbzVx+e0ceP6ZowY0dzeDb6VQkU/kjQohGtz8CmTh176
MncMU9i7DLa/v8rfrGLgBCkjDZf6cfEj+wo4BlPTnEZ6uK4Zez5TEwUCn8IrskhTpUl8N0Qk4huv
JEdRHI1efNVY06i7O7WRsX7DZiX9UHCzEqGvuIi427LuHmqeSXqw6zc2MijnNfToEGtqFQhRXoeG
uAk9ptH9O+2oyRq1Zi2HclEh1ydykcBpALlLH3Szqljzk6xDodxSooUFOMKA4j0I1pK/ACcprL/8
ybmDpljmFYnXFepMtHrIFVUCsA6ZZrMcyYPS4okaV/Z1MfvuDpX2f+RQ5xKrZZCjU11zp/AeyMep
7Ka9ZITizVDe1ulxKN/QcWcl4dt1uesO0e8gzIZAKjr0dEmmjJO0RRgmzdR4cfAgTl8TcDjKUmTE
7QR+7nPO6gDeTV1t5VHGGnVSLhaAj8ZLRblZcaCm1+aYY+rfWfx1yiHyo7PamNcXuasmm0VSZ1h0
Ax9gnJe4/GDlY+60hUN63rkuZO8Rpqi6zBOw+SAfqFLKKIKNI1SSVMYU0ApoADoA2eqO6wzVyo7X
HMajxnr3radDnR5EEnAHISuNf5TItiBcLAggPMhAiSGiiqxfwD4bfRH8tcMv5Q3mzM9eLeWTSOpa
njo1K3i8zQGqhdsq8AFLAf7ZDg2uYmkkYH1jdvjtnN5WIo3xCM6iPCuiBldy4pb6c6ccZ+3rH53d
r42kGwzCkIgNr/ch0JEGgDo+ryGO6gWCIX4vMQaa+KHFbJZkHB6NOVMrcpsG3ZT6FRoX57f11RQ5
wYl7ar5JZuKzkkJ7HgYTPkjcYl5L4KExn28XtcW8/NiHuocUOWjyPLWJzaw98vWlSV9E3VH7yi7C
O3TLM0LyvdaRrWQ62RIE1Tg3wTJ74kH1BQOgtyt030l0mWtce3dogyASHLUq8WAeo1tseQ0wkpyU
TUDTil3ww0Axcy9x0wdW6LSnlFtBVOik1kpfxEsQeLE0GNXInUk2G1OgMtJUu05lK4fyz1lQQf1z
LvLDyBx9JPudxcWjpv2qnCU/NHkDHFcsr7J++2+biD4fAk1BuPP+XN2EITLHxzpBkgAxMMnMzssc
5X65oJjyt2igP+FP/ObaVvSPOGqJbdl1+RIMrSeBevkxOIAj3FNs4W4yhbfsPgc4GWvWZ+fSU7YS
qUsIYZY2Kh3AfFQuXIxykGEIo+4t+Te8zo16WZ5FhfUg3lUY4GMIMkg/17zFZ+uTu7CNGi4r/Vqq
Sh64sRMQi6UGdCdGGvANKzLaib0UooLqnefBj6bSnCNEwYBF0IPDZW2wKCxx/O/Dok+/T23hJCot
4N1azlPhTATtNcVEwyh7DLe8Bj2/aaKqqyrCIglgWdT7qJSkPOHQs4JxCt6sYxM+0kl/JMD6Pw9v
aw90EZpBaHBHFgLTXkoG6/uQTNl3G/DLqErh2p8lObkNllbixKfSK4GXnQYmk7xkVz2IJPAicH+J
rFHOWUurphjXSy5KBoOTXFEtzC75fn0/d7fzQwj9uA0kbhqJVqX+ovtp7ci9Ny03Sehel7Krehsp
9KFNSr+MiwS01PmvMXTH5eH67++llhR0pv6zV/RwV0caYH+ruDg1Ysr+eKifch88Ky7/oj5I7xXQ
1IGnsovEui6ZcUh0Hj9W00HQQSntT7nDC4oxSpj6Hw/XheyFyJ+WR5lW14K2pwqQW18e1HMBiAHA
pkqXGlSKqBet6R2sK12YTpF1bOviN16/KxWxWkJ4jKaujDL8rrJsalXh34x5c2yrdm4EiNoKZVCA
rkTnSnNS7FgaDYB0x+S5ie/yzBFZ9NysFVHvz2JI5LBWi8IP6tQIwdSlP/2PR0XF30kW9lyuzDlu
yuk9ySkdA87A0Pawjnr9TMbVhVeXDEXcj+U2e0m5iyCtuLLRRHR06okZi24nnJYaeP5x6QT1nSzE
5ti4tXyTZQztFNdN+/dTRMr68ynmStEvgCdP/d7s7eSWt9NvIgjrg7vFWhHqiC3eVMe1M12wu0Pu
zVZnRuBDbswQOHaM7V8jg2vfQnkaoV9yogr8GkGLMhACVgL7wZgrNIha+p3siMyM2XWVAh/t59XD
bkkvFx3nKfUL6X7oLLxw1u9TsdAUyEshZah89uOTFH3Rlj+K7X4pjsKvH7AxQkUYhzW8Q+n2sJJI
hwDQMssX3GsYWJ0Kc2Lk/vY8JrAhNFnDGAERaTD7MCBxqQRAxogF3eMyQM6EvNm2gnldE/a2bSuG
MgeZ0yN9yNXCV7kv0QpZyKJaYqyDLjjFug5CAwnbVoOspokFi6BPe2AMcO69rdHgvKIwCPgfWcbP
hzOHaSIVcp6Ba2id1AF8uxmepXNvraMQocVMP+/YDzhIQEUvozCtqgrlkZVUCMdRnAX0RaLp3dQd
vH9v12E90UpvCmY+cGcTP4mj/HEujlONIftVGR6F+H5BtTWqnf9aEz7JoDwyN4/LUjVgiOKrN2D7
3XP8yHD6Ow5QRUs4sHh4tKqgxPX5kOqOxLmIMM7rQqslkxkEkdGVoVG0t3LKQprYCwY+SaNcHJeO
QTuPMB6lM4Oz4LSX0p+O2omoVnQRzMYQj9mZ1dm2hwr3SSqliLmgNdHIBYnPRUZxWoEQ8oNiV8fJ
A0gnuoHjU4BoC9ke3qhMYg1fhb+vH+PeBffpCyhHyM1pppC6BNVwwf/Q+kfp/0i7jia5cWb5ixhB
gv5Ksmm6x/R4jS4MSSvRe89f/xKzbzUciNv4YvaiiyKmGmAZoJCVqYWW0c+jo0Wzr0zFCeKlBwwH
ByATstS44F0Rd47KH+wzedJUwR4gpvUQ5PnXBjp+sv4qNrdxyZts2bmKfrBDY2aTj6tZrIXVwONI
TqBx3D3gacssbRIZVlvfJCKPUWc3BDfOy0S8JhdR3ygqNHTD1ZO0HkPwQ2s1Wv2d8/12GjG4s0mY
1oAIkAjUC7OuNJZBKCKDEqkJHXXwZt0tTIB5vqhLaS2YuDRe6/rHZaM7B0zYVPBMDwZKQ327N2z2
MgNTtJaIZQq8Q5CSGzKMllpci+JzEp/78K8Ep/XLBvejc2ORWeWyxOUchrmK+ykNzckbfkIiQnEG
6AsQp/fa66y0eJwhu665McoUu5FoQxKHCvjpq7tJfk2lp0j5KXFFzXbz3LsZloM/qtRoRVs0CZTr
2S2DyK/PQOYdtUADB2ARVI8Uipxfk/vLe7obEBuzTMJL5qRPtKjPj7pxq5uCJQs2EUEDnJ1n3Zlz
0blsbjcgNuaYTKcoUTGAflICxfhLaSZ2MV4XHQ/+x1sTk8zEGcifVQCvIZ6PouFqLDJbA3XO9Bia
18lq2p9ZEuLOBPm8hoPXx9AbQ3FJShMzUnL1WqaPY3JNeK9V+77x28QfjYS26mRxBDHDomd+rEL0
GHFmhpYkvho8htC9FijC+t0Y4xE411VtVvaApz/RUxEGbVBsK4ey2aL8WVBDfOIy2vIWyLgFkZMl
F5SwDCrhgAmOqn8Sp6OUB3rNY2Dd6zR9WB7jHDFeZPV4miCjfsD0JoAySWP1Vg76gtHDKzDnzrTv
7++bydS1rtTKdolmCGZJV234Kq+BWAWX/e9fsuK7DaamGbnUjaZWRG/QlOJQefJN4dV+44wH2rEu
n7QbXk9oPye+m2TqWhIr2TCVCONJ9EgE/s7uwegNu+HNF+xun0YVQXW0gvHa9zG2tGmqykFpMTuc
Kz9iPFRibvAM2ixOCO/7vGaokB3FEDbUwD7aIU2nl9DhSVBYyLG6n4Dvp3hh/a4JkHbtxRd5Dw27
O7ixyJQypYx0XAYk+tHIYpFD+QBEnT24qKHXHbg7Cld/La+57B00kJgrvIb29O+FsskqW4gqrnoS
QBlI/kLfwELQaWSy3QESuZyyl8u+yVklm7j6ORqSTMnzIwnPmHJ287m0wvGmNk33siHqCBfWxVJd
yV1YLLLUqIHQvKZ4GdI534v395kEpWWSPujFAmojjJWVZWuZvPnMXVfHJQd3HGDIFVbNOjG7Kh5T
E88HBPyS2hrdJNr8IJnkcHmn6Bf+Y6c2dpjQHTOi10svA+ytj84yOIZR2y15anPTNoegqjG5wxsv
210aGhISRBZEqOwxV7i40HWpGdGYE8CLqSOckpMcR5x17d/mgSpWMCuPhx/2cb4H/0ADOfgEj/Ph
3RysfuuD5s1Z7dRPASbjqcLukVRAnwlKV1BCVCGJx7gE3nxXiOqChD0V3OrXdNCdCTrJK/CJlNZE
eZCOcW+t93oByfkeE8wGJ2ntuaREZMzoyxhNMln+3W4p5HnuciPoDOWbiHnBYy1Mo3fZW/aa/1jl
uxXWXTopb+UoAsuGI7mzK/wQD9MNXs4d7aoIcCG+z+9Tq/W6T9TNrVkmIef9oo1VLhXHVbJU/X6I
7/PZ5yyNt4FMCm7FGk2aJkETBreJFamw8rInehSYHA0gy9JTHy9b3IsDiXJgyMCy0mvaxyojZnke
Sg2aJWF5IxVfpPnQCs+XTeyuaWOCccqSlH0kZLjfRnjcOmRziEZjLpcc16Mfnc0h24UwZygSQmBU
0lroDyyCBQyTXWk/8uwmlDkdut3VvKFtJIwJmG9le3PDRNsnzwHZTIIhfehqt+GR1e9+kM3fp/+/
+ftlVQsYfAUJgDy9zNFplitL4BF57O7VxgYTQFUMWhRtAvVR3d6RurCmIQiLpyz/cvnD73ZwQAcB
nMnfe8VETKkaldzWMbw5e0nVc24+KarTgqgnv1ahbNu3z2XhCdXVZbO81TExBEWgdO40Fc8T+a8W
U4TRcTE8XXi4bOVfFoczIOQDgPdi5wJqNceBKRznt4fp1ZGs6Fj6okvFKHn4iF2fA9JcwxQCfPyt
zGx8YtEXIzOiuTyuWjAmgVB946yFBscfwbMxQH/AxoBaRyj+JDNAaDY6lECtwHR85xZXsv2/lInd
Cw8K7+8FMU6uVOZsgP0KKeHb6ED4xxNgLXmEIqMtODwM6u5lZGuNcfdp7UIAXnEbphAC04rtDi3b
1ALdZCDd0TkE0c9GN/l+eVN33RDzqyI4QlT4P5P2GiFS57lvzCDVn6b5WxfXjtR/l6eak/h2E8bG
DpP4GlJIUitXgHk0zwkQh2Fvlcn58lr+ZQvfF8M4iBHhyVtVEjVYPMq5VbqV14qW8dg4+X0FBoUE
ZP5ctW3eDjJeEk2iGHU1LqqD8qiE97CutEGTcxI6b/8Y74ijpdEHVY+CmLQHVUlPk9Det5HhcLZw
P4jft5BJhmFP2V3aCD7/nN3Ql53sOn/BJPAIhiHi1F78BCHlyzZ3m/iSZhAAZzChrivM1UqfV6nL
FxTFFAJl/ZfVpU9+yqGx0ZDNrPCcnzRrPeg25bqrbtMn3g/YvcRufgD7aKYOequX0Iw+JrGtPtQB
ZNOc+JbIkIa2618QTzuJfsFrTe37ze9Vs5ChQR56RRnppEr+U82uhvL7AjzDHN9d3t3d0/12cUyE
S03ZxnHYZ5DSiPBFjZ/5rXCQPeFuPUwlqGU/ATjUJAz0qgo626bJKjvnahEpyYAnmbxd7HC6zmsM
3/DaKG86kn/Ugo0VJp/glVYyoZgLEMiP0ZVchfJu0MSZ+BScatqdA+wVqGCW19HObxQ3PNXXoS3/
9ZnN3fwMJuOoajGISUjPc3f1VfL3Q6inA9oj29X/QNiyn+FMQkDlgIuT/FbuNyVwNJVZC1OMfQ4q
SFSCMniDWQaQPL9XHkIQYDoUaMkNkN3sgxYP0dCr1TRWCnJutNCYFIJGB8g2gVf1uicDAiktxrgi
W3tJHsID75K267cEFA44TeCVBI/NTLXPp7TTiiY7zqbVBsWhuR5Pegf4tvYj9gtHOLdcdTAaCqxT
bU0y14xiMSOt1dE0o2q+7Vn1Mw8XUVu8qgGr/s8LZAIzS5ELQcpkAoYfeh14b/Ub4zEKFpdCp1JP
44pb72Wc7fKYmMmlMVlTWYyO4VcdwO1zDNk1wxlex2P0KOQONKBABKKfa96lh/spmSiRNaiAhKE8
BsNRtIlNfq6WYEueegyt+i7h7uxeowbkf6YIOCbyEGGO1s1kGvJkSmuQBphuOCae6kkH8IwEnODf
3c+NHaZuEXWBCk6DycYitxYoe9I56ebn6EPa5En8kZwNVwgAgeNdhnfPpZv1sWf6gUDzueyWMJjB
CZv4kk/PpeIXKOs6/HPpXuhjOlWmVCoYvGEzjihjfDORQMnax84kN5aIYYoF1GGX95JnhYmFOCql
ZRDIEoBIQSCH2TxXA+90uP+53lfCuP8UGzEekkvIk0B58sfspLLV2IWC5rE4WMMP08ME46mcrfIn
t3nMWx4TAKNcN6RS5iEgd1RgCq5iR0fBpnPn4Zc3pVuHJxOzHwTvq6U/aVMpZlPD0FkIeigaBBJa
ehjSdFo+PyTNiX/kzI1/0F3f2CnGPlHGGtAcBWrrKmaKR6RoCa1DPv3T7i4SAP1BqyjK0LH7aKrJ
5TkTOwMni8zV9HNedJbUcXBgu05CADECtgkz7mzfPQPkPpQlTQiqXnHAMZXq+XUc3kiNebjs8buG
MOOClhOdh2K71kUsK3ktasAAlK/abJf1S1K4dc3pMuznio0Z5vPIS6yT3gyFoDksSL0aPK+y8xMt
MjjMc3qeu6cyouCYAKCWTojMhFhRK1lJFFgDO4kJ7NkPSHzeQ5X3gBxpi+fsirI+xQfBAdeCZA1f
pGN7A+5zjwu43K3kmx/CBlyXLF2xZlkwFBAfF+9L4Zj3LyMprLE9C9Nro99L5k8hue4nHoPGbkBs
TDOBN05NtgoaSLzKK2DKr41gcqtAtlu7tONPXAq328183LrMBUT5FOHyDraOordRjOzoM6Pm2tYM
cycUSqht5LImvR2LynN1pEFuXjdBdVtCju9yXOwG+Wb7mOKtT4UxZRFe7AH9H4XbujjNAudJimeC
qduyIGtN0+jpUTa/Zf2rrLpxyunCU//6Iyu+r4IdBdTDnISTjimJpdchPjxbfcTZp10LmI+jqQNT
GDKzCHztOslKWIjiGKJOrWOUPAbz3X16N8Euok7lEVRQeRIkqjvO5zC+0ZTeuvy5d+/eRIWkF3r7
oLVhgcpLU9QSlK4pznd0ZOi5hq/td6prKdmRXeJSd5ICjsnd1ItLjEHwZEsUlvayB92HVidRBTSp
5C6r1dxVP9fYiiCfVgTrN1Ja5V3+dXnhHgNo+vvDKzaGmQIWieAQn2M0FNPBFh4oWjEMst6RvyL/
Y34sf5p4Uve7n3BjkUnIdThOyirpXdBEdWAAcNyo5BzzfHG3y4y74e8dZdKtUBj9SOIqOopeHcwP
uQswyvf+1xC0Xsubbdl1/I0tuuTNgUNuwPhrKALmepfr1DgK5JXjHru1Y2OAzapRBTZhMkSB+VDc
RKf1JDzjmGahCWQtXI733QItQzQTkQy6aLTNPy4n1PIZshLAoPxDc9BjfGa4SoFYjcDJcnlte3u3
NcY4YKsVWrpS0pAu68/VqN+W88gJ6D2P25pgPE6WY1wXmjgOGmn0oy59MpfqMMi5f3klNL2xobQ1
w3hcJ8VV2fbouqYA/El+j+Mt6K65BHV7qwGoQCOmRFSaLpivU8dp20Kg5mgaQbJ+EdavtXl/eSW7
t+OtDcYDorTK1rwEhCB8SoMRuinCQbrvQDNQBaMXuVwlk70stLXHOMEMsGInlwQIyevhQFu8sHcz
HjUrxpnddD6jC0PJ/X7vIeMR4ViTpREA2BHR1tUB3QfBxkH3VDtz+F2VPQ/fGmP8Yl3qcVj7Fvxe
pMFHW68wcPHlMx8M9w+FcidQ5OJHp4CCqlqYYwog3LH6FXoFusXmQXkkD02g+ILDPczuOuHGHlPq
9XWd8kqUQh+DfIu1VlYC6gT0bjBg+p3WSTG09G+fu24p72bZBpwsSM2cAqN2lJrGGb4mGOwba86l
nLM0nfH9FZ+KpltQQGTrdTtP3iShZ6tyhLP2Q2yzFMbltbyf01nWQSXwtNh1MHixW/sG8N2Ql4EW
kk0+cTDfbh3j8qY5ybEAPndIMvql/M0wjzN0l/+bG+qMqwPRnXYCIcsbcVl9Fn+GOJbT0cvxZn4q
bd7BnJ7y2YwLwLr2RqtLx3A+en3R59WUZPDCKCbWUjhVnlpqMllTNjkFD5q5d0TbGmOuHIa5JEm4
trgFhF+X4V6AjEECkmLeq9puttisiYlkXUqgj5Xmpj/V5zm7rsrP+AEOmJQkGPACnYlctRX7LmnX
2YcWaZSfxjXIeCD7vUIIXMw/JtgpnyoeZDIYqeCLx79VcdtD7KdH3qvO7k4pmopuKtrSqsJ8ELBV
N53Yq0IwCsdVHX+Oaf/zsj/v+tfGAvMtmkqsl2nu02MsxsDVHaqsve6LwlpiZ65V+7Kx3YcUiHRQ
OBGeqcAY/9GbNUE0xSnN0At/mutrKm3f2II931f1tXGLuTKMC+Ueb1xpjz6YvoHjMKERA/8wuwh8
Rhflc4w3/jtUjrs6oDhS4QaDoMvsAkPrlGj9y2eFNxW4v9yNYWZzlaFZZsVoqRaV+Esx7Axohvpl
eV1v6NF2uo0Gi7zwGuS7yX1jlPH+IpUkoTfnMiDlyZS+VeLNZHLu2RwTbI0aVlVaJLmCFDCV+znl
1Uni6TXzTDAlqkt0OVrDJApIeDCnX8Oc2cmcORx/pBXoj+z6vlc6U6HiRu8kdejBlH4rPFQ3sl/2
lvkU35hHUPq4Eqfs7iaNjTWmPlVR38VkGEq8kKhu6WaQ0qb0u7yksZvFN2aYIAOL0aSJC00amDBa
HZVcFdlok3nhlELeJ6L/v7kSjrkh14maIHUo93LnxOFZ5gEjeEthql8Ketp6zOggSdidV1kswV6+
WhPJrtIl+9QkiWLoOuC46Iz8wdDVIzlpTUsiSGKKtngo3eQu+jla2VXxqJ2W0+DLj5f9b38H3w0y
oSpicrOa8in0J2UiobNIiglix5EYshULYcmJ2t2mz2Z9bNhi+i2cximPgEmg5JW5k0W2cKMF/WHG
CL7yPVYsbu7dXSIyLwEroqnJbNenGyAshRFGaAt6S3HovxgeVdmdJhtEZKNtespV2VmEC4fYveAr
G7tMZCdJ1A8N6H+B65oO/bnDI6HsGZQu84VPGLRfYSA/pYKiXlY0k/mQtZ73RttLgt+plnEHg0F1
lPzCNiHPXf6qcyu/B1FpwL1U7u/uP3bB5PMxBHHJK9Ucje9gfahA74B7Xur2JwjkCb1L7yj0TVvB
RvN0QHfjErIymCAD1RO6oR/tds0ySEozpkGd1LZUHUQdUy6rvUiHywGyX0E3hpiNXZsU2EO5X/3e
6RNrvQK4zJZ1q/b1ewqD6G3IYZqp1bxw7NLy8kdheLf7RxO2iIYiKmZMN0J/DXAsIBJmiCmmVuLw
jpL716SNLabUiQMImhQzpYgEyaV8efpN7Y/232pvzYnrNJyPx9IIhJ2oTakBVhKkgV+Un1jyQ9UG
3uxp+EJfiiAcexYrp+N1RWndubSnTPlbG40MOeVFrshrZXxTecRCezxy2KjfXqkwha/PGlVMEjMM
Rre4KcFdivEkjJT13Aq7e2jeGKJhual8IelEYxGy5NiCYKrWOistb0QM9VadozWcEODZYkpgJupL
n7X4WnJ8L6l+rSSgFfCH5S91EDkFneuJzEFZXbW5Fk14ffarvYL2AXJ1dR2/aI3TBcSXU4uLxtk9
Em12kkkkhjhpXa8OgCAe18QSrOo43UAU2u5f6GPEeOiC5Az1hUOvWCWXOZIXCExyaXNhHcdGVP02
c+P4lMkPkvDSTM+cXEJLzQW/Z7uZEFWsSN4KJh6DcQ+AXBVdoPKaBe0N8bnZhLMoFuDYjsMoKKSp
UPjWL/ItBY61twA+QPFhctvV7gIVwz28Rxb6nS6tkS23Qkig1ayHQa/8aKGLnPdB2N0KneE05o9W
ci9v6X7Z+x3oKpNJoknL12g1Zn+U7/W0tGTYmWT/spG9wAMCDldvRYemKIv3AXXeqCahiH5jEVuN
ckrX+1ZJbUFVrXn5ctnWbp0DKQFodhWgOP+gpW8EEs5xha6SLhAfWjfWEhE7ml8N4ZuQeMoElq9C
t+LyW50qVhE6paFYYf/cEM4Nfc97VNAxUHp8oqksjbVJyqYkslEcJaF2p3HGIIaUOkR6EeOMN2my
m24wKwviHxnQBZN9hGwzLRcrocW9/Gjeqq4E4J/idM7krIfC+ZyPqpKBcVlZAUk7e/xt8AtSOcrD
IKqeZcNfxYM5HjOZWJ2GA8zdZ74o0HCSRgDMldk+oSajRZTHYQyo7AKcJpDVlQfmq8iqvrS5ZR5p
ryNyee3CvcgAKaeCVxNZ1XS2YTRGYSbhcTf0u9zRlStF8/X+E8G3NcGkbKGH2GdTDckxI3MgzD9X
KT/NwOJd3r/9hUCiAfEgy6rIhPhISC/qNURXxjZqLXm9zxctscm68oAj9A+xmUulWhD/b4g5NNSz
ooZVt5Q4fVGSoxhQnRhn6N7SIaZHXgZOVtk7BG3N0XVvjg7J2OZiXYfR0Sh+5lljTRoHSrV7y9ta
oCG+saASbVZWjP0G3XFpre6ZXvRmv35Rr/tD+y3HaxOXVpe3KObcUIH8Pl0VXCxx/QEGSf5BBT2i
4+qZur38EF08OrmfkOlGfnr/bowb1oapjmRQQJqhOeNwVOT7JOV4+u6BUqV03RhHAp0k264U+wZ3
H7EUfMULQSRZ2IWdBOAV5Qu4750RQEiMUXdRR4Zih2ONtdIqNZMhpf4jvFNdvA7itS4BWR2mnmKM
6l4Ort3StrHGuEjXZ7VULSIecZNAF66JcJ9rh6oxbHPknSl343hjinENkAZoapuuYVAafqvI1rza
GSi0L69nv5JsrDDOAFk72agF1UTnhtLWrX5mhz4djKWel9s8xB3dnz9yxsYcc3DMQSsYSWYVB3N1
N0CiRpC+tUN2SD4hL4Te/2+vYCtWZQijQkIki1F6TsJnofox59//29axb4HQqimA+UcLVM1cSrgf
fY2u4RV3FZgdcBX8H5oluxl3syoaC5sEVa3tbHRRSB9yacdCOkWNZYAxjE7bITm9LBHPPXbz08Yi
U0zaPKlEEptm0Lt169DmTHIYffVmuVW95Sr7wWdT352u2n46+pM2ixTzKsYgPvye9p+IXRzKq/aH
CPE12ceDoZ32bwIuXTAB131V21Tr6PKH5QSezhQarQyzWanbMAhr6JFroIeNo1Oo8Uae90+um71l
ckkuqqMpqKCkJF6bWPQUV9jGo/Ko3VKJU9ESIHJK7i+vbb/GbYwyWSUJBzEbcw20d4OVPtKqDbor
O/2uSRgcye9BkuZEXMwcJ+rZcZxCjoy8BMjBB9XPD8r6HN9KuqUEg5s9thZlMK1e+CI8vO/I5Box
WcqhHUCLG6U+IadMOQi8Urrbvtw4K/ua2VY10DBabfjRs3JUbPNU3aUP7ak+VFcSiFq1U/01cgUO
SJqznSwXf99BTBaaismx1MCJZsYOIX9J1UOcCf8x/Fnmi6pMjVxTBKqTvBxkDKrlnV2fCAiiGjdz
gfX5i6+IRSvOhRLBEqznYq+F44ItTaGWLNv6Q3rWTzGIvc69Jd2lN/Kv6Sp5peS3/PLEcRlWLjWt
F6GP0zX351j1zE67q2dEZc2jLeN9QCbDTAX4rlNVBaBX+avVvLa9Typolmq878dbDpNhINrQGHkq
pUGoCs9jkjrtNHwTR67MHqdKGExSyVOU27CZwD+aWwqYk9GnSV066i6B4P1xCegoIy+T8WwyB5fV
NMp1WsDupTWypUcmUDgeJ1fScvqnJ2K0AgpFEGzQmOKH642wQv6qCoyvAx4m6NGyPBVXi2NgMpt3
stx9d1HxDPKPNabumUMvmeuCaZHlSNuHhZdhgFjw/gZW8lg493fv3RjjgULeo68WZkNQk+eif42a
T10ON6thXE9T1ylc6LuOdNsAc1YDOZzgJYncml5zhhYR71tRF7v0rRgXLCWj7JNyADKGUrxc6acW
OMsCyH+BsnvhNdeCxh2EEbl92P0Ye99Jxg/VcTCVLElBovcVtDlXhd/Z0Cm024Mc2+Et5a3I7eTl
smfup8h3m0xlW0kD4gyhKo7gtHEL42rpRqvAC0sTeZ0RtCpPPm0XL73xTfY4Dby0oYoaJhAotkn+
UXcRaEYezeU+65GmX4Q46MbYkmXn8jr/5bTye6HsEZvMU2e2MiKQDri60lVyqOzar581t7Z9SMpy
Bi2466QZYXP2jMsCDI9oMgSqUoEbUxuW7qpbatMd8CYaqKDxP+h1abpJr7ZXxSrOPtU7zyxB7zte
BO0WCfBlSSYu5NBpYiIoqmtj7KuiOKIvQMcmZX8+lS8kIMHV4ERQjMFrk8MnwN8NpI1ZJpD60NBy
pUVtWo5/85jrtiZbo27lJ0pmjqrvmI/yY3dS/7r8sXdptsDz/nvBTCQNmVplSwKtZTpfnJwk3zi3
Kc7/sx95lPc1eaUzSb5+BiVG88J7b+dtNxNTi6mBSMKM0qCrzvpwk1Y/NNNbU153bt+lf6/yj4fn
qW7MpNFEyGrE0mh10tpZYi6tmFMFdmEMieFVZkkOrbh0z1AoijwyEtNWs3q2Yqi52LVYVA6pRx7U
fr8TAO1aVaX0i6h4H32/lhdlFSohPbbAOCQ+SJi8EIlM/BLi7b++5j0U7+73xhxTXAsZ6Ll4RbmT
JiDZ8lupBUozvE403o7vJuiNIaauDrE6r2ZagmF+1Jx2iK1crbCVn0tVJnYOen8y8JMftw/8VV2c
hkiR6VVPHbg4RCCHC/2ispoKnKMVjss8n92TOUWb490o883SdYaarpFJgeAXz8QWoXWWHGarPYFK
2DOf9LsayMDyCDTqKy9X7m4r5tURrjq8RWTyxBq3E06VTRgYEHLta7sq3bjl4KB369zGBpMRqr41
62gq8O6QhlcQHLkxV2SGWfeyNnc1DXcAgTf7v+uWG5NMGgjTLIuTPASkQHXNWrOr7OuKKS/wJV/O
dpzte2ugbirNXMRzWndlCrG4q2R5hSSlgzrAcUr6Y/84FL0vhp2FL5O8TeVYCQOxkfwkJ7ZBErvJ
u9dQME9hOD4JBbGVuXn8b2tjvBKSsgApr/hsYnydq3jqd0oeYoHjGW/JbLN9GNkdimkegaOMFdvI
497RBeUI9YcHvE3b0iDfVET6eXlZu5Vxs5tMIsmqggxFg8vh2FRuZxg2MUILWEunGM8DDyhK/9il
T0f9Z7NAU8xmoFtw8w5l6HZ2w6lPs8Pl9fBckDlgNIk6ZXPaJMeuvFELd1SuScQ7UO12LDd7xmSJ
GiPjdVTipFp+KQWXquw1XuKhUWG0B9OrHPOVd4/irYrJGXkapn0zY1XD9G2Kq7t4VN264+Kxec7A
5IneMFe1MbX4SEncZXfwtFeI5b7IN9nVfFAhLZ1eS0H99LkHo/cNfTtEbf1iNg3Q045RMLuhFw9W
91R4BtqigJA50Zf0bvLl1//kJm/92o3FckgSARzriOY8wvu9ft0txMsKXlOL891YsgTdzJpiiPAQ
UdZ3bWZH9aOQ/recS5gjxwiehFxScZsYysqOk9exw4Eg4503OJH7xjmw2a9awiD/CiJIn0TmWdcM
FzhATgNwN/ttzpDMWUOQqjgtFzRx8+xKgqqomBeWVH0LidPl1wX3lLG7oo05Jp+DJ1EC3gdXAmRZ
i3IyLIfBG/3QX23ZDr/zL9W7RXhjkPlQqxaNShnnxTEKezebRLsFL6TVDaDpGLq/Lrv3/p1vY4yu
fvO9oAc3glJ9zQFY7APV/5sQxLAEANl57eJdH9+Yov+/MdVH0WKWmGc9yqt8K0ACFGwIwTLxehI8
M0xiX5O4KUcTKxIyd4hfcKpWisfLu8ZzCSavhxNOREaMu5q0nCshsTSNc/3luQCTxg0Zwx+ouIhV
eTnOU3hIh/gANc97gcuTzdsuJpVXgtxMnQh0pQl9biU7LOn3kGSc3LN/vXr/9uyBr9JLKSR0x4pf
IGR3ZX/0NRA9FoHipofhxGuIcT4Qe/Rr8XysrwSPWJUwP2Pq7rUoeF1sngkmLYgkW8RM7rqgy14K
/XnUOEMfvKsye8iDAg5m58MYlDODDUpxzJCuL2pkTWcJ7aA3gtFGtLKXy57N/VB02ZsgXdZ+KNpi
REvrkD4ON/Jp9JXHHoK5VPnSRAud5xkc/3t7J9wYnOV8MOc0Bj3/7ZrbFO+0+slTfercRn7DMmPQ
5Vp/5CyTfp0/Dpgbf2SShNgLaiakYwpObNGmqBMo/Pn1gVLtCgHPG3lLZNKFDlL9zFho0yO5H4Y7
szzooX95QTxvZBJGiU2sDBPtsn58WYzZGmpORuKtgUkT85xFcyIvoW8SCAOEj2sRWUXH8z7OZ2HP
d1qrkgU6dngU7t1VWyxhdbPVFzuogdXPBij7DeDpBVCAATs9ij8v7+EuB/x7C05nz3oV0YpKmpGk
tLvQE6zsAKjV7QjVFAmxh2KfH2pQCWP9vHkeXqyzx79U0zCXOxr5G5R/DYr70qGKaNMAKEpkqw1A
zNxIp153IQTY8+Cay9k0iWjZNAd0vE7DYYbSJuYbD4VghS7mumF5bCz1lScEznEl9ogYh0YqxglS
jIZ2o3o2pcdo+HX5U/JM0P/fJBV1jKSkSMvi2OVeYcaYivo1Ct5lG5yQI0wKSfUWmr2KlB6V+asc
XuWtffnv04i69H3YrKFBQV3K6hRTf1S8vPAkj7iKzwMWco4aLP0idGI6fYgz5N8S4J0muoMCrN2l
w9c6Spz/tiImhxATmhnrilNNHvRB41EWkDfkDicX8moYi8BOFqM15xEXBMo1K0PbW4eS1BuNmuaK
p/CGy9uzD4TYdFmZeapYAlJgUNQ0aL80yyG7kSh1+6F/STwN5He3BNMxmbN8590ad0N4Y5a5Ccno
jvbthGNOGos22LRvRl3FZFPiVPq30hjdy59vx+HfdIPAq6ICc67R/98EVSoruA3HihAI5a02tdbE
rco7/ZIPFpiw7bWqqsdy7QLjeviVg/G0Aqm0YrUGrvcAI32KKfeDQSaG5XnozTTq8Iz+FTzWtnIo
odvjgDqjMy3tdj5UzuKrMl4XObFNyzET2x/sMrGdVE0rd5OiBl0MVsRRs6YWshzRsxk9SUPv8mnu
dgrrB4Ps+WBVi6mMSrrQ2aVc66Ejns2vUCqCZAx3lmTXmgEIO8CvBqidGWuL1g/muoIMuMErMF6/
wdV13VvGQ3el2q33iXulqW6sMWllLJdSjQnmiZuxf0qm8KgU0fXY8jjx3wriHx/ttx3ItH70fxn6
1HmiR+St+VTdrb5w6IHuBVmiZ9pZgEcODB+YgQHkE4R4HNkyg8/IaW3WClWej79BmLMGZUGEkHNr
rX/Ra0FHSVHpeyF9dZ9aZ33W/NrjSRvt9Qk+GKaffBP8Uwz2jTHFJ03Er1VfO+XoKcNjqhjnsD31
+ve5OoE8l/BggjuF/INZphfSiVkmJcDwHEXjIe9le1BWR8iCy4ntrSBc+rJMZsvFrK7LRsc47GDl
V6m9QHZdsaen2Mns9ld++jn7OjjKMV5iG07xhQonV27uDZEV3YRe7gHhc7j8k3aq8od1M5lwIYlR
dnSkvCl+pplixWpqy31mLTy6SJ4hJgMqUm4YzYinBLF5Jt3tYjyBaW/S3cvL2S0doD408eJLwEfC
uK1ZkarEKR40Y2ViTdJfI1dWdLd0bCww/pnqUjcPZUKV7WanPndfK3yqGdiX6tw8TL7qXF7Qvl/q
GAcydQ38tozHdLIei6YwIfbDGwEzIOUrlwZpf8/eTTAukDah3lYSVLujLrFBTOnWY8cpQ/8S1e82
mK9fqIIW6oAdBGMOXuPmVR7Ptfiqz04jeNPsmMpJ0k/dnFif2D1smgZsB+TwTKb8CaGky4NC4uOQ
dVaIB+miwOyM8RmVa5N+nH/sMHUondMeANUBtHNXwBhHAJEI9+RVeJY9KnGd39U/U4+nq7PrGRub
TDUqzbZppBZHCkH4Os12ZmQWZIku79+ua/y2IbOVqIYUplav6Nn9H2nf0eS2rnX7i1jFCJJTJolU
q3OwPWE5MufMX/8Wfd612Ggc4X6+E09c1VsgdsIOaw3lz0r6xe2N/aZR/uAQdwIoey3UCLvemioi
g8Yk2e1WIJFO5qNpy3eFv0Fv94fEk28TPq/OFkSvSabseJFbYNMRkHuYVWI+SDW4cwWh1Byjz4bj
2pPbZjGbQycVq7sow+Qo0dBwvi7TJe4OT8UctRCjlAz64pdRYWXmqxK+NeQu4Y6V8W6R8iHb6MLY
zl3kV7+qW2JnrhBZA7jrF0sKiDeeBUctrJ4HwcB4M8AmQN6iAoQBsxqU7U1FDYuYOvSOtU9l8zmO
NSvtKluXbyfCwdNif0gdW5OGaUgijS+dYedeT0Q89Hu1d8v5l1RI7tTcVcvjdXPgyaE+JBlSYsZ1
Bby4zFqBD6Jl53r52i3fr4thzaji013OQ3nkRtJCQwPUGTpBcCcbl4eAdaHCn3xMH/JHYpmPhJ04
yjmL+dxpoVgMW1ZS30wYLrajCPkeQC2OvVWBmnArD4XW1/9myp6tnJezUmqitG3T9zqQ1RPtVFeF
s0Qax8x4EijnnIh6oggpwDqr4kcR/uqM4/Xr2hztR09yOQHliOd+amtZH7Dg0aFoJ/qJWAGoTPo+
6jkG6jVLnKTvBRpr16Wy3f8fqSr1SKjjqZVCEhbBgBQykZ0ZlB3D6FwXwqpwmEQUdTRQdcn8gIlc
dVgdzmJZ8qO68I24eM469Rl7jb5mmG9dCBQi9ESjUDklg3E3afFL18eWIeicT8y0CIJ1i21lGO8O
nXKVSb/xaQljFii/Od42wBPdNZ62PezI4eFTsRRmL2z7/90TJBHqycw7IP2OYTBikq1Vn65/VpbG
7AVQ9o2VzaFYWvC3br3Qbat88jaQVe4UA8sF7+VQhp3oStWgchMH21xv9Zhhwxtsu/PjMljEkuzS
nY6kdEIg7fPqDqxCM5ZSLxdGmXVl6HFfq8C0BquGdqd96iwI8jNbq+3Jk73G4y+NsrzzXiRl5+po
jBs1Mog8UgBemt9DEjuS9DlBmer69bEPt7MK+b2CjGORC5WUioCCrm5Vt74DeIW/3oI96xB9EnzN
iV+uS2QebSeQUn9SgqevSE3Nb1pQx0uYQvgclobdqoL7vwmiVF/OJyA96GAFaxoF7wCbmKBbM160
7i+GRN45FtoE8nCaa700fXkp7rQWc3Jjel/lPKx6pinvPhxlAfmqRUYzJeC5KPufpapaKin/Znvz
3VkoXZ9JpJV1g49mPhmueax9FdC//Um7bd38q+j0XMPmqQOl6eKsV4hpEEjax850C8A2KrfE+F/v
iApsgzgVuVzXeTCK38bVTuqgWjimtF0zHTt38YWOYqLWFmDAEQU/Ew8ZPKH8Q/8LRtX97dAlgbUw
VGnNQoyAivIZmN2WWnbfG2X6gUSOMzDE0TYauCojSdpJaoWJlvHFIC8mbxyT+Yzefy7KD9SzWIfK
ABbnsaqthoDkwQvT79XwEqqTJQA6IX1ShsROJ/+6W+BdE+UWlJyIQ7q0va+0JmYKJ3c17Hx+vi7k
X9yqDihUY0M0ECm1DsEIX4oTGHdD0AT5pTcegTYYJo5+XoFGKgOKlBSWWHASKWaQFC9SKS3v2moZ
xWbB8oueWbroKF3h6MUxnR6X8C/Qa3AwnEwF9S5wwimvt5B8ypqIJEFSrHalPGTEFrrIlSfvbz7l
ThDl9zRhqzKqShzkeD98QmvKCT+T5zlYbQGIhtmd6fB0X2Z+x51I2guGoItP61ZCa3kCfvz0uIID
HDvIXntXgZA383tLTi3iDJ82rK70vMAt1vb42NyB1YuXLzItcfdjKFUqxHiZyaIKxxl1BUyb3bW9
NU1WAsQuxRYt8W0FTvq36x+daSQ7mZQiCXFngFbZSPw2M2Qf/PHpPRoh9QEkDwZnYv+6KI2uy4QK
2GwHDIf6ffQ1T+4M/dj/xdgyVBU4PTANXTborcyuraUkxmJOoM/3WfFWToLVT5x3O9vid0IovwLq
QXOuxnn0k8UKH2asX5Ub8jEABiPV3Zq2KEquzt9c0+VglA3KYdcWeiEI/gz0GaEKGvNO7DgymHWt
/dej7I+I9ZQP9e+61uJOhy+yWzozMHuIJTzWQDOd/Mqzo9Iq/koHL4ejjbCMSThNDUL24GrFz05y
1YJjW5vpfAjZuzujTCtUQLgmpxCB/Zu0eJazb4qJTTm5tefoMSR/pel/3hGE+pBjRgyydqBBr4ZH
YMJYqXxaRPe6RrCdxUUG9dFIK4uA2UuBYjI253gen+I84igE22AvIqiPFmECrKyw6OzL0sOaPJPW
70Ieeu72KT5ezEUG5X+KCIS0VV1gPt4bXssfsV08xI4eWevjBjKJd+z4KJ9Ke76//vVYMwnvnnpU
JQLdlkxUBDXydbzNW18/AuL1bWms6EuIxSzpV4xZwtgqG6vivTLZqvjnxPTe6rCGGIqtpywojQOR
D4UmWm3jiuipz0plgRaekyrw5Mnv331Gqs9dO8lgvjJSu4WFgedANg/C9FOAdmo8SiOm0sgb+7oO
YGWwF70XtwpL00l4rwRmAjyI+BB2kiXWHDguptbshFDuMG6WMBsLASlJ82OSvSXGA709JDFHDLuC
s5NDG7LW9RjHQjxJpzcdaw5jLzhxP9+OaxeYwk+t7i1tMCyj1Owxk59XReIEm9+zbR/sQwFjsIjF
QZCwUckzBgXKeDH6KIj9+kZ9UD5pHgl0D3XOt+RFeRyRG8yv2Ck5iU7jYWX/wOu1bgZ47QdQ94m9
1zSJEtwnkGhANjIeE1848KGlmTe6Oyd1o4LWLsgPOqBod8EMLCHpRhJ9uTlcN/vNKV47DHWfoDKZ
kiWOYmQ7N1peOS2+WXLCYjfyrO/XRbF1Z3ciykHHXdmC9mNVfOmuvQElw0/9NozRvNgeBcld/xdL
g0ACvygK5ayxALFkemcmPmqfll6cK9AglPHx+qGYxr0TQnnr3KjAkQ6MoECYnrQUzEezE2q80T72
g/EihZ5Q68NyUCqSgOXdtP4Z7hN/4NONLlb7D/wZ680BXlEKGkw97NVZHlWoXuuMzoZ6hCz7rLta
oPwXbJ7MsK1oErA50fMBqzN+zK5MC0y/vmiJjraF7pP4V7x+vX5DbDu6/H1K64S41CK1WSIftMZj
LHpkOGfFiC2ghpMcsE3pIojSt9bsUm2tsKMNLKXXNAZTrhAeG/Fb2oU3cs8rV/GORSler/VJa6yg
35jLuylND735Jq8/xSTmnIqdF1zuh0azaLOy6MVQR/M4ts27xUUO7FU/+zfpVnuYnOVGRGXdno4F
Lw/a/PhHJTRAS4+QiUSVcrNJpqeKHkUTsPZCYO1JJ/lzb6l3G1ymeJQ+8xAk2IZ8EUe5W0kvIiEs
kD2G7Y1iejmprX58vq6K7IeSchFC6fqqlSDELHSQs31pXjHcf4ifxBSV/OGTYYlO9xQizfvMkck2
5otMSv9FMa7lAdRO4MMcHdEl6MwnZ+0QH8sHweGlViyYNjjdizTKCNB76qtyyg3fLK1tOSP1DMD7
nbLJat0Rq56ZQ1JbvY3eOKfkXR9lDmJljEq7oEdCsGEaHTN3/AaECAKY342MAa+NU/7CG6fdNPCK
hhIqY86nRFWWCa+BKX0z+xeR98T9l4D552MSaqyiH3JDBqJg5csg3uzssbTmN/LcOY3fPdWVzav9
cOVRibEKChSsfWYGIF1LPzsmD6oPQrDEMkEuLvgtT1mY3w+GrYIZUzIQqN97fq3LSlOQ+jSYy/R+
lqKHceLxVTJ98k4E9QVnBE4Ri6sAqZVFq5yJVTSARQmXu0wYPCnhsYtuWvZBI3biqA8Y96u5jGuc
+BhpfZ3aOeizr+OQnNV4tQRjeTJS7A2F7f9918YkO6lURjwRI8bWMWby0ESQjbs5CjRur4zpjXcy
KG+cyl0nTnoCzlfgnWy8VmviGc7WKiOnBAsTjcV7FbKTHhSRMbAOunYgar9XjyI1qrBe9cgPF3+j
8gIDaOor4SHUX8PkMTXwQgz6njvjxlQZkH1IeFyYwOqm/OWQtRgQSeoomCXAs+lPzSsBViEaDtv4
bv3LwKy+LQS9XXNHwZj2sJNMHXhI+z6WlW7wBQXt3fJnW9nXvSQzZ9gJoJykEJrRkBRY4RnEB1PI
rT50htqwx+l4XQ776i6C6PXNODVNAqThjfZ2Sx9/ExH4UhAf44C7b715iQ82t5NFmXhI2jZeujAC
tYPu5XdYobBm5MVgWvOvn4p9PaBsAuy5osga9fWGVqzmdXt4zmSwM8S3dTpcl8AMYtofCXRAadu8
NhoyCND4c13745JZac7brWUfwwT8v4qCBIiE3ptVF4MBUJWNwsfzyG4JaAf+AovZxJDrHwmUP8LM
gDq0mST4aguUm96OkpMohM71b8Wuze6kbOfcvRvqqouAHkAGX7kDg7niYQXuOTxskD6CGx6z1uk+
6Q9m0H9pz7wFTfY8zU42lSwKqjAkYWpkwVxlahAaVefmmGrzyzbH4l9aJ84k6blmrVn5eTaEzEqG
jtwXaWI6YSV+K1Cr5Jg2O3bvfhKVWqp1PHQ5wXhUGzk1AOa3ua/ym1TbiycDh4w3XMNW1csdU16y
HrCiqhoqnohaak3F16YPgG1//YqZ7gooXUQErcFGFfH+hpVmXRS9x1euusdUvdFUTBccpfXhuhSm
PeykUHokCuJsxiuYw9ZusZvxQQFR2HUJbHeoywCRVzaWaZq2SwvRRuzzDBjy9uj8ngN0c7DTbqxZ
vOUW5jfTURkzQH4JijDqXoa6zKNwVErQomDpgsyotNcP3ZqjjZBw2uRsC9zJouKVIjeGQIypBN7t
fGN6ktWco4cMnPD2Rtedul1vHbGEFej3vEyVqX06+HzgwkQQN1CZY5uAFnJaEV/W6RSpb0LoSun9
9UtjfkgDdA0imKCByU8dbjQaKZwqxEpTfJ3Fez2+I6loVQNHDFP7dmKooKKKsZbrq4h9ivGrATqN
jlMuZV/SRQC9Ij0bupmHA6Y/ejz/0tpa/RJzTtlZfVaBYa2gThoWVneXBgJ/OHsLJR9C8042FZrX
okuzLkLu9htmFEnjeMQ2lC17PZZgeM3i7UKuCaPiWooNmHCu8xykwsEq3ZLwcewss2jsqXP1MeeE
aqZ6gHUFO7Um+H9pAhthSmt9jkrityYKV2BTrGRXql+ikpd5M1XdVDQVbD3AzqZXvfUE4skshf7S
I2GLbvTxpeDt9LKDx04I5Wll0hKpBMlYIOjtbIXmt1Enp7UFApUi3Zi9+INUjVWN1Zc5TpwQiEb9
qLvX7Y25LocP+eeglB8OyzEe2xLpPlZ+AF/vNC/ZIXVip/Miv3gx7cExMfcQotgkH0F0487f0Yvi
4WExzXH3I7bb2CUVhZo3iVSv4I5LF6Cuq/dGlXEiNe9CN83aiTCKRm+0QRF9VKVXAxyD81c9/nH9
Y25e44MtmMRE4QzUJbpKHaPt6nbOFxClJAKoX6TBMlUspNWOGp+UHKV+wJc9XZfI/nAXidSplNXU
pUIhYHRIeky4A7XTliLuA0Zmf7yLGCq8JWpf1EtvRn77nYDqQLTnZ+m0epqXO9EDcdZgg4E27TkY
nPY2vt1oOeIXTFa410/LLuTtPjAVHYQ2Duc8C8G4fNbulO+/IZud9qhie9tSvfYQOTz8Bd7JqUAh
T50idSoqGWr0MIx+XN2Cm4CXqLC92p/PS1PIlVoi1mOBKppwksFfDVq+A9AWf8L4vBkceeMhccit
yoG945yMZpIz0VMvzKHKAqNEiTJMvFWI7BIYHtfvjCeGig/hmERmYcDHNYp5jKfUqVL5acrl43Ux
7Hr5RTVo0rhalmIyj1McyF82UGDVDe9n3dIxV/EweZKNvTlb/4zxt3Dl3B7HBOmCuVEKrZw3iLaV
+FBLXzPeE4MZYHcH2z7wznGJpiJk/YSVXhQqsKRwU2PXfngWE8NSjaOqcRIX3nVRDiVNqjo0irEM
IsyaA3XMXkbdixrzb2pnu0NRDmWKp9Iswr4MuhAsSOb0GPbVMUlUj6MVvI9HOYxhiZJc0QtMtWN7
8Tf7BRjADpj1xcT545Db6ne4DVTHozuoxsR54nDCAV25IDGZBllvgVTU+rX6tRzOGjloQuut411S
/EjNlqOKHD9CFzLmNDUB2Axb09TUquofZf6SibGt6oQjiKXzmARQsdkuKbKoUp9VlxOzyxWwwiQt
eQSt6GOmvFy/OZYe7iVQfheE4EifxzUFioVhA/L6nLQowBe9+z+JoT1vB4CHqlNC4EnnKaA5HuXk
EVuM12Uw0zws7xoaEUH+pdKeVog108jqOAagShgQFAiAQ3CjOosnueKR649YSrCXRjncVJA1VZub
CMOr7pKVTosNJ+lrL/24fir2BV0OReWuEYjWi7hqDX9SvRHtptDreAAVPBGbFu48H2rUQmQuiL11
Pln15BRJbVX6X6ny5Rzbj9gJ0UpcTSih7hzOX3Lpa2FwPB0zZ9nfB+VRlaIgvZLMcSA9hZmFrSWs
NxQguneWO3I3ORt2CfdQzErZXijlX6VhrMzZmBQwh299OYJRArDuWlkFvKgeEC08Ykqe0lEOoTMl
pRmBXRLEw0EwHvLhZ7rYBR5o15WOa0qUW6jBlJQtwJoIUtOSUXhG1dFeH8MSvbISECm82jNHA2mH
2s6ZpLR5Qfxocdv+FJV3Io8E7l+uCmUqGRU3WA2l5WIyk3Ltu/k3DNIGPZwdxPvO2/jB2wNWiyuX
8w23P0i/UnRJxFiyqID7lt6zSKtRWdNVw5ZS7qiB8rtyixEkzO8v3nKz0RcUb8LfjBUAqk0EuIRG
UI2jahLDmkzJVPcrgB8kb3iECZwNB+uxfnrC893joYuyQu9eHOUEk3gZzbDAGZW1tch4FOrnPvGa
NbMxVmxL+YpGzwvnu24e78N3RdUKq57Y9UcV8L0nATWtkYWxbPrLQ3mzeqK7bQyCi2q0ZxdrU+KR
t6HINLqdQMp16SVgIYQyLHwludHC5xHbCv16UFXOEDELcA+YX5eDUR6sS0sjJJEQgV8PZHduDhJB
+T750h4nD7igQfqS2vmD8cjrRDL1dCeW8mFGVAsRzKbww/C2XDE99Bep7v5YlM+ahURuyx4zZFl5
ErUnKQumgaP225/4oBIgEVUVGLau0K12c9RaSTFWMKfqIyhKasObSVpY2Aq7zWPknaJwjgkXsWBT
7mtSaVuThkaqp+if2iP4yK30SbBVq7upHBBMcI7IVMLdESlLE+bYjOLRTAMQS5yq+N5cFnsy418a
MXyOgfG+JpVyzAYgUMYWX1M+zKjnx77kofoH4pXlU3lag22WJ/O643LigYUwNXF3RsqyI2kuO2PJ
UC2OwARY/Gjq4/WjsU+m6qitgzEbmvLedVShtq4aSTD+XaN7td60HSDOsM1PQiBLeJhitq/LY8Y1
OP//yKMOVMnKIspADkS97Uk2P+mQpWa8ETamD94JodwTOCq6cRHExNfSCoXayJJE0yaRW4+3oDlU
V8nKJF4phSeTclVTX/V5nbVwSsqvFFyc2VHpf+rVjxpYhl2DYRD3+odka//lQ1I+qiNanunqEvqz
7s/mt0T4tegJgEg5SSTvvjb92Sepk5or/ZLLviL9TBV3Go5y9nL9JDwV3L7sTsSql4YoDxv0XPsY
AqpMkT2iTCDiWB3ZsHSDN0jJuSmalBIY6eECkFodW/wbIfK2xb9V8Hgxkm26fy6IpqEcVmldxAEY
PGn9LIaVU00hLydlTUIASeI/xkTzT0plGkuLMgnHHhPxG4fcGMjeiFokLyBytIAmncwm+No+RmM2
lZ1l/KwuXhV/vq4F7Gx0dxjKM0gKRGRDA8hDV/L0Y3TMkanl30YbRBheBhLWw3WBm4F8jFWGLGkG
3qUizUhEwogUpgAw3wjEDVK/2Jp8P4e2MQzHijewxVbxiywqVKF3lIOMtBP9eS6xgyvkdqGRFyOZ
H2s1lqwJiLfWOGEX+PoRmWJVtJEA6AAwH7pA2BvY91rCFdTi5a1cI0dbvmchmALKswId4a1jMQuh
6NtjNEdXwfBkUk1aRSkWPc/Bp5MjCS3v4Xdrrzubt7qrn3XkOjY5Jk5ur5yOKrPbrmvSBr2DrUeN
5s+d1LHRV10dYNDp/UYN2VuDowcbBRy3cca06p0sylnVQh2bQK+M/eh1cPP7DYYZ0BzL3eKJTuHF
QXrmcVGyDeMikvZXZgsECbFSQWeIBd32vvoiPALvDcME2AT4wkfY4pyQ9ltySxKSmcB/UsJAjF+N
/G+S391xKFvAboY6NF0q+Olyrxd2J74qvB1YZg9cR/MULz5TBZgVFYxTAfhViW6AqNCaXMEithqI
weI2QRKghv2sfpc9vIsKbzrysKvZdYKdaCout8sydygdbTxxkoedF8SX8jQ4wmGTxlV95stvJ40K
z+ooV4MSjaghYb5c90qsbBNnDkB4GdmpW9q8rIM57q1rhoFpSWKoyoenJmmKsR4GLGNVlvFQ3g+3
GzS+eVuYVpxjtQfQpkH6s+IB2rFrWTu5W4TaJQmGGQkSqGEFf2yc5nUFfHLqmW4oOtXNthIzHP+G
8M/cn5TSoVmNZ3mZkURKhbkox7rNQLBSZbqge8IAqGN3mqIqtyYyKEGRJ4BYMmZBcZYkTgaPxGVS
ebFUp1/DaV3Xv8mid1+DUrJmAAyeqsFGQY5CjNaSAIAccXmLmSnmTgqlXLFSRLGkjy38anRcIlu6
Gc4b4mljAlZMLuwKYLb5Jz3lNuWZ6cZOMOVkq2KuSkVfsO83nYbIU8fnrOJ0SDgiaACTRa1asWsi
zLuH973xsBh+wiX5ZYbfyzFoBJN4XLR0WZaNGGj4BTAloEc/owkEyGpyI5rWmlsJAI8AbIAuEOLi
9djPduN/DJWutY3T2heTAvBASXzNZrfmYpozvyAKagQQHPiXHjxrlVBsK8wf+pL2KHeVlXROt367
fgi2N90JoVQwDGXFkLoU79/DP8wf5XHeRkKszOFHPmZGiMQFYcMwgYBICSuHEbPS21CMkUVWWpwb
6SBgyq1P7CnijdIxHbdO0MXSFB2IA5SKN2lRodMU5wgTCwijOns4VLZg1+7iES974iW7zMu6iKO7
Tfk4KWYsYOO6nQ6CcjaBCqRxinVMbd+JoGo/ulC3ddsCTk9eGzeWMnsUX0h00pPneEgcjReJmM5p
J45KI3Rirgo+IUanh69lc5DJjfZrzP4qtcRWgIr8Eitp9G5AZIRZMufQP6mJb/oMb0UJ2pDBivPi
tZx0XxAVX5MlqxeAQJP3X/9G/3fyKZWUVr0v8taU0MCLjvUTujcYi1pt8aZGsbziFNTY1gZYUUPZ
snhT3LRoF2STWS77YWpHfwrwBMMsSHkcsPywWVtp896UzAvcCaPiaxzGmiBKHcYmxEM//5AaGTYX
ZApvno4nh4qVq4RdxlTWS78QD2v2Yox3oiLZicDxt+w0fXce6qraUhzkDvuL4HIUnoxAOWUvutu6
/WI1fn8wHR4ZAtNb7eRRHqTOhkyXBi3xaxGd3RiFDFnw0bd0M20FHABvbvX33OiH9/JFHr3i0SuC
EVXthvx2SAtbBRyt5G17QYBMK6zl+4yzbowwGTACt3m98fN1U2B6sJ14yr0IQt/L0gig9wSLcOJ4
nJTEynk0xTwhlFOZi1FK9DrJg7Jz4cUq6dWUn66fg51BA5cHsJyY3pfVLTLsjKxWozAyZ9T80xvt
k+5tYB9KYbXHMdCDyskD1LuWIw+en32wi1CquFLHaa7EeQ48vfWuGs9meWvIHF/F1kekzJoK0HOi
UvYsVLU4xC3gyJXqXAlPXYid2vRnb35tY84n3DT7oyZeJFEWbYTzlCoG4No2p/gPDOfvbtDh+k2x
v9lFDGXQjZCVlTDiEWlOqVdo9VEcsYwvZ851Mf/idS9yKEPuZblLzaXciN0lD/1yT3DTN9UyrG1I
o+fVhP7FT/0RR6cCmriQshEnvL/9+nnbniH3xnOItCo+opXSWNwXMTMTxY7R/1cMugE7hwIRKrmJ
EVVqX3Qbuzm3x/bXtqbbgi4rPRCX80XZLv8ikTLjhGh1Mtcj6qJOHTs1aOrwXASiQfo2fB+czo/s
GRs6scUr+bIrYLujUradqZ2+mKko4qir1/sk6O+aMyaixPv1IHryDXkrf6YvvBEIjqLSZb40rcMy
Uxq8M9BJbzIAsqierr9xPirzGk24LUkVCdo3lAtRWpLnKPElQVtZkgdSy+E8HydMe30yvhf3hdOe
hc8dD+SP/e7fSd3OvvOWQxkCCGPEVaoHBSlJ/RTeRz8zYNECD+8UZbZ+z3s4se1xJ5JyZFGZJpOs
RaHfuO3N6HcAfDHdxom/rq58THi7c+x4YBICcGRjQ7ihlBUjYFpahKKMunfz2o6WMlqFOx/JzfpL
Okf3y814jhxuUXELlx986E4qpal5jzKVXGiarxY/a+k+C48aPMHgm/o51G6I7K6YN65anmVuf/aa
WEqJmjEDvpqEea0RC3wT5uHBpqQ6rYvdSpccp28xp9jIDEq7Y1Lqk6paE1Zti/FxM4iaUyU8Tsvt
oN3IvOI32zout0gpTdkCAXtOZsHv8rc69hbic8yP1esxxG26AxsTQEGiTiKn+qhUyij61Yz1Hf1+
zn8m62GssDuR58C/zK0ovzMbw7oul+VK92Kpc1WmMjeqMYBBbD7JwuPaOUkfxNwdVabR7eVQMX3N
ZVTZRmB3I0xg0gPTVY8lEEd6LPZm3ppy9JAJerkXR8V2EByE/TxPok/O3avqSt867OcBKmMDHplP
qMrYja992cBHKkc8mk6FWqroxLfy5uY4tQBmZr1NRKHmIGO1ja47gBuhlrvRkMBqdtatRgnU18au
DtGhd8H+Bfx2L7xrv2In3hlOv3gLMOwLvginso+xNetBDfvWX/MaxH5jnhmTFUoVuevSOT+nlUD+
Iq8yZMDBoy2FGV76uIIcGWWfm6W/CG9t+DnKXibeDC8zyTFAJPT71S6B3uV92MgiYRBNshYY2Kh9
M7ESN3YSG3wIWgCGsfNw4vILsRzATiLd/BJqeV7MAdgWnWaVN8a2mo5dJixcY+hmsYYb1ItPxd/E
5IvmSDSeqAzCDDJIuXDcUsfwtXksn9R7kqNCFtndU/sSOTx0GeYx/+iqRPOLZYaYABqox9IWll/C
X0XxcN3f/Isj+I8+gh/u/c3FBYJknUAfe+BOlPelFzuqL941AN40Cm6lmZlf4C9iA0zBzqeqUf5N
iPImGnOIG0CeDqpfVFk8457czEH5Wvm/4a+OnBNunpqOgXuRlKsLF6lZE8Cm+9pd9TVNnPm5CDaI
/TXIGzt9jE+iYfFhE9h2fjko5fGMXq1APQQMRCxyhOEp1n4mZmSF8bfrp2MeDsOWOsgeMFz++3vv
8rVFXCtZXcEBOUif1/62Ux+TlAdJuP3UDx8Q02sYJAVDDKYb36uIGEuJUOgVwFJB36m64NE8Zi+D
YAEruD4VvobOl3YfIb1/Qy7M45LZ/vg14dR3XKdhGuY2xZrwAPC38DkeP2nIS9fkNE08GiymsWE4
V0czXVfB9PL+oFG9TtioBeStlmNXZXtHNJxAyNb/nYjtJ+zua0ZZJQG8IzZFbuSgu5U2xpob+Vm+
w3MFM3vCMw+4iR3tdhI3DdpJNOLfYOHAQkeJxetuYeCejsp3eTeLVnIePEDTOrGLHWXjmDn5YeSB
EG2u/8MF7uRTFp+UU1ymiiKBpRForiCZ3cZ/xCOv4v4vIehyeZSWYo2kLmMJUNZT2Fhjd86LT4p5
SCQn0+9HrLwqvWZ3KAzOgZB+IubzdTtkqunulJSa6ks7N+lGCGFWD/OiYxEDzECZLaVHMeY90piu
ZSeLCrZxOCkFeKrQXJALB+xRizM2ceYaRE5ssRBm+/rRflcar9wgPRCxSMn6D87jOpgWNrIJAJmH
+JyDbhHabMfZj75vLLJw8jSm27kckx6MiNFqNwdBAS119takTt6fkWFYc5s4nWzP6BRxjsmxfnq6
S4yHsFcwpgR8XhJoXrYlxbbmAtIKFlJ4kcNLBXkHpNyNqcV1oaQYXVjD9UiiB218LYzFMg0X4Pd2
ux6uH5AZKnbfk3Y9Sxl3yQoVVcVAjrxKsAbyeF3Ev7i3S65JGXsbJUrcSQBDkJ5gcvJBROF6OhcH
za1UwHlXHiqinC4K+1gXkZTdC+o4RmAhiv0ZZDMWGiqISsb8GC3mZ87hPtq4vi01IAbi0SDLKiUJ
XBIkqwZJOGJyV7HL0YpV+zccjo0VLwmY5S16zVa9on0znXj+7aN2vhdOOZhJFDLU49FfjntX777G
y6frp/voVN7/fcqpFLo6iYOIcnJeet0gWoXopeO5UHjJxMfr2uQYAHTY3l7Yg3kfjgDs08oqXkB+
+ALWNrBXhIJVAjrulL4uWJHKvORJ/S9AGj/WX96LpY4HLCNdDMsSLHtph5JP51WGcswj6Xae5uOS
5daoZ501JopVg+op4W8ts+/vz7npdo5QgO1LM/ECxpSFP/srUqjoLH3RDttcWWjnLwpvnoQlkYgg
YiayIuofRodSs8yBOI/RbxEnA1M4iAyd6zrDuksiYSIB2IKGilHA93fZZ6q0VJkAuLP1nE6RVdap
VQs/rgthhB9d2UuhfIpcSmm05DoGg0a8sFrMkJmomzXj28YbQGYjt5QJ8Kzge430kdNkYQvHmxmf
ET1pky4DdSHwp1YBXfYud/JwARLTo7KcxDCxgKdkm1Nmi8tp4rg0xqMMR95JpY4MOolKEkCTgxrl
RvaQgx3cuBm8zt+AD7ivWuY17qRRfq0oCr0Zpm1FO1AfwF1zys4AZ0V82ABsiJc+dG/C8/p/b/W/
PyPlCAQD3AjZCHIwLPEH3aE6ZNhcMSwh4I+GyyzrRyFPNjegIUAaUbLirCsLgrFd9GBQdTokj9Gp
CjDvbMdvGESyC7+6x/TqWbpXvd7mM64xPzCmI1FqIgDjNKjrVHOx1mNpjPys+FXImhUax1bnZEsM
2HZ8T4wGSbpuaBstEGWM+SJHUS5I/vipHi2psKcDOSzAEo7vZH/yonvxZv4120AU9osnLLfYgHJ1
OabKdDm737Ddw+6toaQlYn9ubm+NrbVWBOupP2pu52B+zaqewkfeCAUrau0PTVUvkl4Q9Fnvk0BQ
3Eo+L+Ipjh9GHsEAK/Dvpfw/0q5rOXIc2X4RI+jNK10VqaqS65Y0/cJQG9F7z6+/B5q7KwqNLez0
TsQ8KaKzACYSicyT51CJmtIMY5thviXMRRC9dV6aP6fq46I3J2EKrm8hbwfJ33c7uEAutTcnHaOF
3fe4v41T3idi7hiY4xQEGFQ6aXZ/MZlzaQAzbChUEBxMX8en+EH0CHPUept+KUynwT0M9YHD9XUx
2i5wz51damGZATo/vdZK3H9VIL4qR+MBEaa4GYDHG5zqKyZQskPjXrdKbvXPL5fPRsnB3O1mPqUL
KMYmcu7jI2ksKQcVaIk/W5ylSaqkQT/bouPLmC7q1IjAMUiP6mFyFb+30YlERMM0RemRYTXL5R42
ErR+W9zOKJXSKH1rxmCWKMI1xOC/Q+jHtlN/iM8gFE6eB48M2ZgPCYalebGb5aSgpTMRZGQDWETq
1CWbFXeDhkn6LMJU473A029j+ShRUyLq9BI6MFQoawalXqxeg+DziNHyu6w/6sJPJeN1HplmDKRG
MAQeWrp2FgtmL6f9BHrkrKkP1pR+URTDsGNZvJjdWHJ8kWeN8sXWiiptsTA4r1mHDgJt2+pU6Ouo
vKSM0RTH/OluWeSH7Jw+tSAfPTdA6k2j3b3IoYqH7HAsvhuN0/8FzDj0TCtknNGv62eN8fb7bJdK
IyLRSlNzgtB6406S2wQloAdg7Pwu3ScP5ouI6RBu/58EXvoIYI6eNBxUE/1caqntkKjJWM8A8Xxd
iIraETqqol0gbdm88TYJ/zkIkizxwx61xGLsWi0pkZdpFsZ6hEsz3a2y5GzxH9wCeztUvjJu+aZm
I9albmelWexS4pSNWbFjb4CKHZC9K4Z4Q+mhNh/T1pegDJE91f29YD42PFFEtuP/e9Ms6jSr62bK
Qo9OzYC6kRk70/A2ro+G5F/3P6YZE61aSDCDUpJ+jAjbkMV60wjAHQZLrEGf8LTFt7My8sphrGQS
z51/G6Kcrpe6Qc0MiHeAzrR6p/BSgwnKwZ7sgm6Dc1+zQi2YRiVC4S5Kv3EiL4QvzJS3FFEj7Ew8
lQXOsWXmjTsLNPOFCnpnjCnjhRN9XdzN7Q9oUyxu4kh24lqesOBpXp9Ia0a+EVw88sQDngOc5JXE
Pvoc470kEkpwwxTfk4ddyDKSqF1ya8QcO3hLOu3bIIUpj56FlQvsbVCfrVAbs0kICcDfucDfdeju
wMsFeEuhQoSmzXO01ehXFEYwbT9i5ZfWcpDfzAi/XwoVHvLZGkwr12Y0sItggeaEdlOf9cBw4kAD
Yfx0bs4Flzyd+SjdW6ViRjK3E/rUggk+aFBnB/m9GcSn5u19lveZh2LjbCPNqlrkWm8lKZaI4fFK
fwV8c8z++ucBAxTd4L9XMZAKos3P9+RUT+MsN0oWAskFpCumNU8GJv7Fp+tmGI0J3Ew7O1S2FKdT
ImcRiKPLxHlX7CDvTuV2ckSfUAJNs8MVfGPunqqDXFcByEG0SFTZnacagFehyuQ81KTBEYX7Ybtd
eDhKmRVwTSS7hD1akVQ6C5yMLa3SIhfROW6fVmgWTL72wwzBUuwUkqMdo6B3u8Ju8KTPvOYMISpw
82X3hJSIV0lnrRdU2dATwA8i3/Pzeou4buK1VeqgVf14KR0hPccTp2BBDi4do/Y2qEegaeRxURK+
PPWt/2Wg96haYb38zKb76/7Civh7O9S3G5JJi+VkgrtomZO8DD33AmNlTXsLZDd33qEmYtSiodyD
vmZ4ISSUwkV6iE/KPTB+RyuQgv9tQVTgHaa1xhgxRE/I/V/KpmMuP69bYB4xixAFY7ZcwVAytaJx
1I1Z1jH7H89u/0T0EKbvQm8Xb2lkF8fEA0Lj9bpJ5lfaWaQWFUVpblnFoARrSiQzrIazJN6/T10j
Ym5Ms1CgHJ+ob+0EXBIvKjHdebcA6g5ZhX7ElAaa+lmQHsfclUQ7eUy/Np4M3Gx3EO62r80v5Scf
CsleGSiSwJNDyHOpsLulraC2TQlul2E7j2p7Lwyzd/3jMIsNlvxhg4oH4HFNcy1fCpwhG7BraG0W
t/V5OE5ONIIdBwLgAEL/yeMAeiaqiGq1qko0CT2wSErSGdB9yKNHoX0XvUzre3nmfDlmrPu3GZnG
IA2YmxqlehICxTy0+UUfD6J2uL5/PBPUJyoSc0VRWFKCWQy70i/ycxlxTDBIBAzlY7dkGncUQ5J0
6grwduGt+LfKYznbICF1xy8NNylj+txuz6jYvWjdNK4lGAtA6G+L4AZbeeSCvC0jv2AXUyFLkYxm
jzntvAea2JAdYxHsafrH8NrPm0Z+xc5Kv7RNWo0gHmuq8ojOv4PxLVvXH+L6S2dx/IxEsN/uu92e
kb/vbEmg9MmUrMPkeXYalRtre63KUOVpVvKsUHFuS+VC0IgYkLVdBnDgZcJzYj1xxZiZKfPe3ahw
F6Xo7qvv0j8DKmWyA3Izt3icnglXBpm5S276xz8r/O+tUimzha5KaiTYQ73qMeI6K2chk8MmSXlv
UtZ7fmeILv7LuTopuoYOg2bHF9kR7PIeM5SYFiOQyN5dvDGQziU0e3iAb47fvx/znZeIYpkvigAO
0mR97iW/ROmMN7jIfHjsF0dF87yITCkpqiTU7AFzz8f2YFwmEJDr4N6BSBZnL5mxAtQmZFIYDT+a
8TbPl01OVTJFDt0eYd7siqcSxXbGnQnKLXItkqNohSas+i19FZ3NxXCaqwf9X7NPeuBErrU58DR1
mBf+h1F6DmnDqDXoKxJoRWiaU+mAHve53TV+Ztz0BofFinmqMf2GKoyIB8L7Buy8oun6bIZGYRqW
m+xu20NfN2AkPc7b4/WLiu0aO0NU+OihVSxBaroKNGhqk+E0PYBsKw40GDUjhyeZyXSNnTUqiORq
OlZrhy2Mp1cJaMT56/XlkO/+W8hFH5LMA8P3aIJQQ5raVrNQWSoBrVww4y/Wb5UMSjVRcRITrLiA
KYyF+wdGSaEd85GGCkKoz3E+WuoeEohY1D/rkTBdYmeG2rtW1ercVBozaCVwjm1hBsHWbXpVeNcW
IyCpKOWjCChJeJa+v1p3rtflYq3g5IJOp+7dRpxDQ4Ygim7613eNsRwV+j8oVZmWjqcFdd8PvdRH
xgp9gsKYHkqj8Jrke1tal83kqd6yfBymoD8I5C1ph1AfqG1nLFjB4HbvrV58k3vWRX5cHNUvfeMv
XkOVtX17Y9Rn6qpEUQQLIi8l1N6ikxQ/6jxa2nfMBOXmGiZrTEkC/Ec1aI+TK8OIWksvwsWPDtpR
uYn+ym6NS+eZNlEfEVzNsbwZBE+gVvPRTHChifuA0YjD9U/IejV++h3UWmVAgSZNNiG86ZI5FOBi
L6uCHFRyiHDUNNsLp4TAepdocE4N/4ElHFCEz2etkFpDzioBpWNPx+r/1qoyXenb6I4noqWRnXmT
yMQ76M0GLSmQ4WBGAe8iddcondqXSm+ZQZcYft6DmHGUMQymonyXjgB4ZNyYzHAhaDT/y+JvQxKq
Upub0U9ToKF0d4ofVFCwWKWNqfV4dJQOXDY1qJm0n1piX/+g5Hv9tlQy9SqqCtjq39ltd0e/jJep
LnLFCvI83Kpv25LazXSa53tD95OWp37OuAzA4PlhjfIeiCdvrQYetECuMyABO7ec/jn5Pmgwdiao
b4eSeFHlGWTf8u0bxuO3hrdjDOKuTxboMmtciKNqdRGeLatt3C6n4RS9SaAYELzRH12Al30J0l9e
6Vp3XLJ88uj6/XOZJkIbeuY6TZk7o7OcahKaXNtt7xEkYIk5Zc1TDtWlQIeSd3mzQECaRLBwKBFB
85QmVUyqRhDBUQaygdqe0DCHxOpNhZa53NrRU+anBwJTsZ5iye6D7TxcmgOvTMk8//ufQJ3/TGgA
EherHByIttWHyd18iMP1zvqKkcJStqU3gsv5L3TCmFu9Wzo5sruTUandMrRdBqjAvVm8t2YzP3eq
zh5fkovo8rsgrGbwp80m9+fOopFu0FaeVbRg0yMAV8fWSdx5tpXNbt7Q/7Yzj8+ayaCvhjfvlknd
lCUUw3Ax42LpPQXwoxbg4wJs+LmTnsiAIdDHbnLAID7nxcD9rFQoiOcoLbNVn4P0KdKgrdUfSif6
KT1ExwkcHcVx+jofeRc16xHxabFUcDDFRpyGQZnAjJjJ9nACHT/w+DdIq6RD85ZdtqcSLDLJueFR
CjMD38cu0/3cxdSLGa28KRjK2wjCoBjlvB7HGUpln74jTRXaZbpVGPKG9vd5chd3PCzfpUt+EoMI
o5In7YG0Tog+MLB634bMlh4BdPBFHm8t8x7brZN6dipWqqcow4JZsH/R8tau1HBUjteXyrahoUGk
aLKOHvnnY5KA7ErpcwPAoQHNVbP/Ig2jB0Z7nocyXhZwlg871MmQ13GctQV2kOQ/6wfZUU6FX5/z
g3Qxvi0Pq9/gzTn9KpzagzzO9TX+B0/9ME4dj1aG5rKkwPjfqECgUW6kI2ENNe4JGIWglFqPNxbA
vtrALoY3DXYWhKyft7YExlxoO5FogooOEKbO+7LdGEMdjYcRUe28+rEj2uKz3HG2m/1V/2Uac8+f
TS9qOyiZiiykyRKM6Ghm3t0a9RqDwlHtBE4ay3iJaLJm4qENDhgZeddnY2ktQxZu7ND70DOnaXJH
E2ZbKoI05UD3Wede1skzUUfV2XiPgruQvlqtUsktLi8I+IWriXYROFquuwpr4/YmqOMwbNDb0yUp
DSoFr/jiUMaqrSqc1s1/8MePz0OVt2VtnZIqQXhZw+h+cWeEl9KxHPVWfiwD3S/uKydyJh4cn/Wd
IGT5//4Iiu3P32mNJ8tcFFgdNYCvdDmI5aexDaG5wPE+FmYdh/3DkvLZUp1mmTCAoQAcrJAptuEZ
h7/HDHglJeYLam+JymfmVNG6ZpPAQXQrh+TK7c+Jby1I8WNn+1UdeK1EtkEDLiJCeAOcqNQmboM+
xWVF8tUnyZ8vqVc6g63cG7gKhjM/cZJZPi/t7FFbCUepJ8nERxPD5gumJD3FXkFa0IblIXWUcEUK
2Z+Xm+p7D5Y4QJu+Nl/n554zDsD7EdQua4WIG1fFm3wQ7zTltVJerp863r9PTuXuYEsgT50Hy4Lu
egJM8AKJncm7boH73aiDbc7bnKDkSoKx5CfgMsMT45I7yIIPEcYnePLFJOb99rQAMAEBEWg9vKE+
ryjZhGITl9oMaqm2dfjhmp6N4rkHa641P3KljP/D8j7s0csz51VMDUxQzA6yofGyHfHaJdMMioc+
vp+6vCK1xLzQQVRokjk0QB4ox2ymbozQw58CwLEM1xjt7QUscQTIDUI6tIWgOzahbIIKuRL+Nwk+
22c+7FM+mZZTJIuJgA8qh2P7IqicUgnrJpAILA0LxP8GFaOrZSunGiiLUKq/GO1tFJv2FL9xvJJE
i9/cZGeEiiZD2y9COQ0Yuz5mEGwj1WPjTDSbS7Cd8h5/zPi/M0Z9MT2PO0nQMBuhdGFqeRC+7t7E
3rm+JN62UZ/FSFe1XGKQ7JtSfZ7KzZ3WOFh4I1nMmtJuKdTxkocoXlU5w9NVqg/KWhxzQ/eSY/QM
wVb/+oLYl9nOFnW0NG3TsqhV43BQfgiTg3LdFzx7UjuGok5WdHdgT9edblofFuAKvevGmbsJkhjc
N6DeVuiWyRi1UrKlZhw2nelMkT9JrWe2nPyNZUQGuwIQA2Ap1HTKL4Z2bNYV74AwxvScNdz1y7Nc
BdcXwqohgxX1wwjlF6K0GpBBX5NQ1WwiwiF45UuaArNKKp0IHj859ljOjsgEnl0LNRXQNH0OwKus
j23RkBQEQ0jKI6nuJH4H0rvZhXwg+pE1sLI8AAYLygoxBAwlSCYqrABifLbatkD0vb9y+tUmk8c5
eL3IaEQ22jHEi5cwstsTysoO0RDWv4P5sfvKw6RzfwS11aW+tn01oszUegPwtLoznHQnD8U3xSeb
MGY2NLzC6dI+rkfR7u/4aDjmdYSXAPo5ODgodlHBU2k3c5hEkcS199rLAX2J2I5P7Qmf+6a/6TL7
+vcma6ID6d4g9bmXUjKHNZGnoGvv5egh5bJxMf1ptyLqy6oIMiM0QzA5dB+/LlB4vahO4hS3+Tk+
jagqr/aAomHk8abqmIdzZ5f6mOkopfOWtaAZk1V7VJ615mfEg46wN8/AaDCohXBIKRuWptQSWjLo
+kEjQYE4SsxjHWElCzJaDhiGMmTFMqinMASg5VYs4zKcBNB8bJ7VGUEkv1W57FbjW1N7Rc7Tb2Qu
6sMkzRnRDVMz5yMS50H7ZaaX1OJgoJkfZvfqpQoaY1OIhZVsIDPocruOjtt2q9fuda9mFjExJEdk
F6CiqOvUvhlR2rViohRhOrvzaid3gg1k4U1m2JrhFE/Jsb41/vojl/swSpfFCdmGus1RHupwBdX0
Ooj99cvT9aUxP8/OCBUhtiLWdGlb6kBsy0OXbh7Ez/3/zQQVE8YoQimhAAYvL8qDsE1hPhqca43l
BOAQ0MFqhvoOsEqf430cD0KsRigyr93JwlCv8mPWOBUJVqqDGwUNChnE8aBQ+WwiT+ZhyDK5CsX5
m1TdY+wzz74tg18lv65vF9PZ8KIFjBVay6AqJm+a3SvMHPDUnE0JuMhDjrfk64AycgLhzGR2R1d7
gxDUUfmDJBuizopmSIYGDmESdXcmZ2EthqLr0F/Kjk1WuKle+L3+BycV30dGLo//MZrz2Yg0VvWQ
rcUSjOsxhTLydo55yg9MPyCOQIpgoKkif9+tY5osdckWHfddZtVHeR3utahT75cGnR7OVyIXDX3T
KTtT1JYl47oW6GxHx+GlOy0nwnNrgk8TbU0yxsqvQLDdQjHgfCIZHRcpg3EstYKxiXGoHsxQBqYr
90Dh2djmqYfIDWblN5fHb8vMFhVIdBnAN0B5hsahbMaYRUObWMH2Q09A0UbyRenQdu7mYWzc472M
2GvE6kTIQEAfjIbvAwSodt2qLIF+H6dOChiP6cYBoNwBRjLBLsbfVpbHaJgVwMNSx7VoUNcHBpHB
TtKP4DKqn2b0SqbSztvHP/CVvRHqRAv1ZgCwqUTHDhgG0cNgxK/8MDlkOHE5Vwde0YMV0/fmqNtK
LiXB2kysaWkgoYoFmffXF8TZNPpOL7ooKZcRN1Msan5Tl5dkNL4I8sgBuRKPpo/Ybh109jqtuZHN
K3hLNMi1qPKXLpdsTfqSSJzAxNkvmu+pNKJ6m40EF1Sy2MUy2jmPUoq3Eipr7ZUWD8sNZaEUNIDN
TbuN7mr8mCYeaSxvJdQ9KOOGanQtQXasTbZofJ1L//qXZ92C+09CBdgeOoFiZNVVGGeBkd+O3bFA
aWn1Mp6SGM8QHe3KuLKESMC017jZoinaknG/yglqeCCr46XFPH+mgoCldfUMaSlMD4v3g3jpB5xQ
HgMBqxK53zkqBuRSVdaJRCCDfXqjN6OtSomt9uCtCWNBtreYE3R49qgggMaGES19FQWp8mWzZFCN
QLeEkAu9Ntr9UHHmNjmOR7eC87Q2Omu14ODNUywc05hT+eZ8IboRPIxKDgRpbwSd4Av5bVH/UnnC
7xyPs6j0JDW3EWjcJQ0hi2vnw+JsLdBC5uS0Jlj8Yp4UNTMkoDVjWRKwb6JGhYS8KQhZPiFhSyYX
DNMgAHaFZHDMiLN1zMIZBC/+bYkKCtvQDmmc4DqAbs6jmd8Vo9/OAE13rVvWgaZ9HyfesDJrqEPb
26TihNUlw1joBIAhSm+CKh3WIfYybfbbtLpI3ew2g+lOQOhak+wMGAW7HqZ4m0tFjzYthaidsLk9
8KVZUDxMi92Mf/DoAOITwE9T1TEZTZ1oXa6nQu3jKhiFk9GGKsItDz7NOlZ7E/QhBtXMkgrollSp
cV8XXVCMs399qzgmaD22boGEgRmriH1Lf2kG7VatWs7XYMJxdsug9dgiIbGaVsYyIM34Im/vVETV
d0wM/xie0JNwUGOvHKIayqvB8RZHnWkhAbn32kMaaEPbQNskT0p48tNMNBnUA1QIsemQyXlnPN+9
OVIVJb5igo0OvMmEQN38OQHjVIB+4lkHP6Uj+8MhO6uXRQJboN25lis/XP+GrNC1/wmUJ4rqkkCS
Cy/sdANTc3+jyVCpUu/N4aL1PNkE5pZimBiEL6CYkt+jzW65kS7OjZmkZJLFui9WCLBq5eH6cljB
Xt+ZoGoSojaqczKgZjxMvY0RmTR3dPH1ug0mVGtvhHINvYvGOMpQiQA4tX/TQ8izXZrn+FC/lKn9
Lho62JbLxTry1kaF/dEcokbNIVdQdrYYTrJLlErNOzWoLRuGI1tzpBqIJl6HnvfZyN93n80SxK5I
6hQiImpqG8qLlHM+GntDSXcEgHuQY9KcydNoikVjZnOgfxs9E6RqQeLqroKhKi+yK++/qG4z93Jn
kVrTuLT1GJe1GIih8FI09vwgF7b+C/eoM/qYljAgEiqCYZj7TCUfiX6Y6DvD1O2WpmVhTcUKFVCH
MGWQJvZwNJw6qPBCNQKeZgjrNtubo24zw5rrGhX+JGzrH2n5uChBU4DIcXI5R4K4PLUs1DYVAEbA
wowyGnUkEtHMK31R54Asq7+AQcqbbO0wux0o23iCzgyHRLwERJuUnMD3Qe3hIuhbkpTgMxnAn7oU
b0bOqWnxDFC7pgmJBoYz1EuW7JTKzxEPBcUIup8WQP6+O1FTLJXVLMpoTON1WqyPZo0Hit9Vd5LM
eQcz/PyTJSq8Vw1o/gQLnc8ldvP4iyn/6gdeksjwMSg3YlKGFOfAokTtVg4dECNNqyVAp+i+f9UP
72RwoJvsfTABlZhKKDwh4FKXMTdxZ5baxCrSLRF92zS0KpvwId6TwjoBLqiPYoNGlfk4n0Al6sR+
/vwn3r4zTe2qEMvzXFYJBFaC/klxwcMK2kn9B4T0gJblhQzWJwQVF0iXNRksHDR7KH5GNgG6AI1C
MDyjQHo2hNJfBI3zDGPl3Zim/7BDfUaQo6ZFVJojqDhEB8rQThrKAZEsX4+83IrknnS02JuiPp3c
qsVWq6C6+2c0OqxjvDdDfaZyNJOmj8QpEOovYIKxY4Hj+rxPQ+XY0bjkUiwUcEFhvNuayWsrLdgW
Hjac/M4r20VT2VlZo1Z9DZIZY93k+ovW5t2XsVVzTK5KYHF35kQvDsOgGqe5mIrjdWdnrtEUwUuo
qrL6m0SgtWnQU5XHNNxq4bg13a2QJo4I0uP/zQzlElEqTuqcSkugdn4hDfaorbYMhvHrVlhdbUIO
9e/VUC4h6rk1KFo0Qids80WPgOyVi+ZNIDoUIUcucrJr1vPlkz3KQ/JF7WbJWjLUBx3jMb2Y4ea2
DqTfT8Y38Yf6Y8UTpnEKh3fvs54We8M07ESdotLaLB1BGXxp3xa/3Oz5jBvzKHzF4DPqxxJaDSk0
rKXOTiDaILg654uyOgCffgKdiyt6Nw8jED7xRfIbvzyIwQZu89pFTOaD2Vi30O7LalQGIuKVmMrx
YATbbVnY9SuZGJtujK+jYivn5EI6K915y+z5nxe0P62SysoHYWoBzYbdKJM8YM1WpfAFXkWOlSF/
skJC3S5jwNRWk7W9uCE4S/54rxyTxwgYlNG1DtlN48zH7Bcv6rA6Kp9sksiws1nGYrtISzIF6O0H
w6nHhg7f08NyD341EYqx800xuNfPJyfY0Mo+lrlm2hhD57JLDrL2PTL9cuXEM2Yw/YgAGhVoMlOo
52kGuk2MF9DEBSaojFFEVbK7YXyYRs6CeAFHowKOEdfisGgIn0WQ/ExLiFpFELWKE7cNZDvx+p6b
LzBvvd0CqZCDmh0GOPM5CQd5yyQbaowzFHUGFMQP1z8W74DTjLVFW6f1tgL6SKYjwPqH7AszS77o
kycbr8bKQtzv3ZEGoEyi3JZLt1gBGrLJneICJn6ru5AO8gbPguRb7mbn9cg7BRyPpPtVetLrtWVl
eWgoP9PxVhBipyh5twTjUbhfGt2tAk+OMPYJ2vaGZBuP0UH1CNBN+Na//L2XvJSSfTt85Ho0f5La
WAN0k+MJutBgbITqqRyuXullt8Oz7hoH1Fxd3A64JZLjdp6P3NydueCdfSpYp+qi1FaJqlPvRQfJ
baHoI95Nzt8TBvUzD/LPPBI7c1SM3hZ1HFdRX4Oiq/1+am4BUnjiHAYyj3MtSSO/YRctc+Cvtq7D
krJgCJrbv6kh/xsZUKZH7hZDheV4xM/Ka1w4inkL8b92DguFc7JJDLy2FuopMBudIJuasQZWlR7W
2s/NG8nE9GOXuUrKeWsz4/FuOVQ8brN8NcsWt8zcYp6qCXWzdebujGksSHo4ucpZGm/3qHic4CKN
5QXnWVcbZ0QGWPUuVxmTmYvs1kSF4Lls1DmLNYzoD4VdmeGiod2N/rDCFYYmOdSVL0WX4LV56ucI
CvZoIcye1kch+sXWTaxv2Ul/WZ+r5d6qPV3QRG/JI9W+7vPMZX7cNDTr67xk8BSoNgbqmrb2jFYo
ACyZJ2u8WThWH2ofIHUqlTSUTYvXWSG4pvhY+dMRSJKAsEFrwfUlMb1xtyQqMEEKvRf6FJ4fiX9B
ERKo8O4hns+aeMx5mCbe9UmDts0OjOGijleweLBuCSNRd0wD0VegsJ26vHuM962o8BTn27T2eK2G
XXqykDSCXbMcghJa0Nc3kJc10sW5WVMypUs1UB9Z9uwljU3U0dW7wa5HZwINwPZVcHkYNN5Xo+JV
pmjjNtao+ifdcRBuapA3FoccP0Cqb/QidzhLZN5eOyehQtZatEKTRgB9qGfpRXzqHYLf6v0Ub0lM
ffArQLzUR6eCVh3nUqOu44ZXaxao4RRUt3FY9Hi6dl4eJEeMrf0FNnjhC2ehxNt/iy67hVJxDOI/
rVpDHx2VvRoKOT7Gw73kWZXs1ZegONT/AYp5f8xp2OogW3E1Q3U+LNLeSdvW7Xnhn5kJfKyIHgnS
KqntUtNag8z43i6XgRupmAF5Z4AKIEukLhig2YBiB4DKahzwAjedtwKVDeY4e50ccxucMbqtsp+c
j8Xxyt+aKMYspGU1THASghTLoZ5redVxQxNRPkLxh1P74j1JaYCfOdeKJSR4ktZEFEDu18OqqJHT
5OpsaxNG0OV4XZyxWTp3rKrMFbX5vta/WsvSH0AmgfqiWq92B4Ybjtsyr/jdJ6ASpHpcJyMjLZZ8
Oxt48a/RT7MbeEGA+P6Vs2FQMWedBWmqpqkLltvq1AUahtEtR3+0B7v8ZT1AzM3X/eYgNp4SuNe/
NG99VPjBJF8vJiZqWE00ILv4EluvwsCZ02ZNvpuWCD0u0JwYInhWsfxdOotCXyNnqoXLSXenl9Ku
n2SncjM/Pts9NE1v55fNSe9Ely+EwjiinyxTwa4cBEQdGcV1cPCP9deKW0thRLVPBqioVo8TmF0a
UAkUo/M+VORaDoGTnNsACo0+7/HBuJz25ugXpIxe1YZaXBUsiRzI+mwb6homVRWUjenkuurVYCW8
7iGsfOmTTSpfWgWAS2Zwb2LkODqMh/IwhcLhHSXBiwLs1YFqA8IZEDSkx6WaTYejtI2Ixp9+KHUI
sieOcrMRSVofUB27C2WUOqDfzSfCYQQ8LPLDNHGknYsKIOOPJTOPIP5FtAYgFw46mu+g1DvovnhT
Sw4PHMvK2D5ZpCKLXhN5kq0EqnQ4kH2N3ObGODcFJsIIWSBvFo23t1SI6bSsH8sEEjY1qPymcbEn
JQATKAggAnmEyO7jda9hH7yP/aSO/LxIGzqFah6WTfQ6D91JVnnTMIzQ9WkDqbMtTbkoRPJmBRFa
gsONrHttzotc7OP9sQzqeA+NtUCJD00Z/bz5mi8duyPBgf+dVvMqKayu2X5FNKal0g0gpiXEyaSS
Okcan/TORI4dnYb8dZSmh3X5qQtrY09F8xjVtX/9k3H28/3X7Y7AqvZDVJhaEi7m61JJ9mzdZsXP
6zbIZ6cuOhNAQ4zGgFISIx60F4pK2YoTpr3qekq/QlFQvamMOvqmIdexxay/rcyk5EGjWNkFrKoK
EU1Ej5ruXyyWnsX4jgDyABqlg4JJvUvvE7c6ju67WMRgA6vkXl8p+3zvjFJhM5b0rCgynG/oa55k
oGsEp3WFM8nq/2h84NMKqUxRGUszXca1CcTlmxIFkxyMFQedzt1FEkJ3/mGYVaEOfWQG0mhXgepZ
31NIr1c3ygEc5qDQCpFqH7QvnG1kBubdNpJAs7OadWOqzx16ecmpCtbLdqMGo784Jmj0CWUX781O
/rnfHfTDVaiovGp5L8kNiGIrKXFGZUV6zVkRzwJ1BNpFGftGFqNAbYELMhcQXNjX94x5kHdbRsVe
dcEJa0QM/CopOHGW4n6ex2OSSZzEgLcQKv428mBqk0aGEev867xMdjmXT9dXwjNBhd/aipDwzEjf
xOnrWJ3y6k9C3sdO0UWnTEQ3RR+VLTDrpyKRToUae4WV804O24cx+wxVWhlqn/QHUbq13VKo/hGp
3dKL77XL9kBEwUhWbz6k36/vGmviG9Hgwx71ZRQj1eRYlsmZ0R5bE+0U8636YvwA+5yfuD/iUx60
UOTEjDL+huGfAi0WHtCPuPHvB+njN1CfrlOjqpU6Ir42mqdEkr0tEc9mtd2VOa8DwExtPpZLJ8WR
qFZAWIKlWGyH4aAvKbCLVVL406jlHkZeALnt1PJBNDuR4z+sjpwJSm4dQ+0YTQMD0Ofo1PZxHs2A
6x9nZ/ZUPGri3J7wbJsxCld58w1PhYi51J09cmB20TAvtUTdmgX00nL0lyhPlzhLT0kk2RP4XaDq
6pdCzDmDzGgCogbF0KFK9JuMmVKUayYqLahkmoeh/Gn2up3wqEvZlyVRFCOATaB5KY+d1A1dFMB5
0cN5v6H9/LBdNOTeRIqax3rLXNHOGOWaeh2nbQw8T5jEDwUEYXVwgfMmQNm5nIahZSg5EuEj6iKp
V7XdDAH63uiKHQhgYQi1ULYJSoKnn8Ncz84UOYo7p0hWqYkNZaqDVXvRzJ9t5VjF7FyPKczjvLNB
hTDZbGM873H5W2BDHgF/GsItyexq5lwqrJKvae0MUZ4gLXqsbhUe1BCnUkOwwbtK5HQRWLWkQ3YR
T8BdzM7Io1Zk5qU6uPUtAJMUkcYKDOU8NXpfQz1POmkY75KV52IMVRUIk7rlXM/sRGpnjNrLqO9N
Iys3wJPu42Ns4IlbntNDdRw8FOw9UYAQshXIPAQN8xLaWaU2FgevyucGozDZSVxBb9vjxQnSAMBb
UlsLNUc88p6c7E21oD6jYI4WpaTPfjklTQG5L+Cim/m5q0e3ym+t4gAKM98oOVce220Qhv9lizrT
ilGK2QjoaJiNTv+2uM1dGSZu81yhD3jIetv0s5CXK7JK6UCo/svob7SKmpkVEVBCAH28JbINdmeI
0JFh6KB8KaELkbiiT6bktcbmcTIwj6MBkgEwaCgQu5c/b62MuVppqTo5SJbHHpTo0Tdd89Qp5bkq
owJtWjs71P02mEo9i7UA3QSkKymIxKSj5SnioXitvOQ+5Q16MyPZzhx1vQlR1ggqQk2YKO4EKpX+
wCV7ZxcjcZdhQgBXmvbbuNQ8Vmo06ZDI9OvLVtvt03Bq7nI8ZQRve/g/0r5rOW6c6/aJWMUAplvG
Zqtb0bJk37BsecycM5/+LGhOjdgQp/GPv7LvVKUtgDthh7VaV3gQFiuypdkS/miRHff5IZxRU1nq
y3iJx3ci4TzyacUQ+uKs1T3NwiKPlxrt28WHQLanu4QtALU1IK0oT9nXPlAO403+Ur9g5e5kHskh
LCzumOJu0r4RyTx8V3DMmGRUZ1xwGUQRBqkbW70FOqG/2qLTZ1YE0OPr0WnfpW5kMvaQCrFeqqs5
BxNQ7NN7468G5Fqrn38FoBQQXRsELI8LeLwzpYGPCZQKcIZJoNlm4q6sN3GMdSzwINRfx+WtHl8N
+akufynzsV4GS9HvS4m3Ubh/uR8ymdiRd9MCjOW4OBYLEFwzjLZyAjBPAOO0QzFW00yR4mMlH/Mx
tbTxF+db7QaizbUxNgDyWGXQhUYK+jcKBlVivKW8yX9mp+Uk35jf/qyC8CGPrf6sglRr89pTjoPJ
lQBLPb5QzKvESu5LoE+t3zQe1tC/WN0/X0llTAAk0F0/rq2JQvbotMRWnArc64liYwzrREMCODZF
ToDf950fMhkTkDK1X8wkK46hPILYoLZH6Zy1HEOjX//Tq25zl0w8aCVgJwMaQwoybP6M6Q8xzzyw
iVrVfL82b1jp8K4ry36c+zgU1dZNarsiHKRmaWC2Cy5aP4X6c5/5Zhhcl7L//Ngci0nWuzAvzarH
A50+41Qvc8dDeEAl/r2Hw/Ubu3nRRhrjNwYzyrrMeJ+/lY9j7BBQd1vpW0PRdQ7ZCfPFgOz8ooUW
Nq0O109Kbeva92PcxzqPoJgfZEwbTJUr9YDnhBhA295NGJOP5eoZXBzOkBecuax/8c8f35HxKlHY
62umrNCbrwBAbR5pQ9lwcMe5hakmSjJQPoe2xBHL0x7G06hxUhTmhN1KHNkWijNR0S1u36Rh5JgF
z+DZQpIRqUCHlxBmyTk/6ahUEhcEDs/iE3nSfdnJ7ni5Ncfa2SGmiQAFclXQKqgzT1ix5fCN1O51
XeGJYBxKlovJWCsz0FUq086HewnAZmv+dl0IJ9ywc0trU0SKWEZroANgm6RO2XDCDUfjNcaDaEm7
JEq6VEGmikGJcYIO4BfuGlZ/1WPlzeNQO3XZBZIkcEyNd3305xvXRQYzaeUUpZpaWO0heTOW+1zm
OC6eDMaTtOkw9JUJn78aP8h8HofnvOWtcnHCNcv2FCnmWLQTCnmd26OPkSJhTWzpgRYv37dcOGGM
a0qMqxjlqJ4E2lGnvljA6th6MHULVKlHOAs6mz0dhIlnv7xDMp5i6eQ8CRcVOy1YiQDfDMqkpr36
gxMfxENo855vvEOyw0miFCmyks9rQHx4/4YiSOpeeme6/VF8VfEmR7P7T0hHt/kqO68Up+OoAvQV
Wy26YAOR4BDn4/+WPX56l5ZruNbSADiPosmwcyW7yhg/XncZHKVnZ5O0bgI0XFopgdq+qiRoBC/k
ksFS33YlTrLzSE1FVzL7d6WneK2UtjJ6xjI3IBSmAy9M8Q7EeAqhViTDDJEPpMaz0oApKrIMyb5+
abwUhx0xqlutKyZhlgI6o0+n78xH+cvgyKB8L30eCed+9fMjxWE7HqrUKqGe5SvdCfDBZ3CQ75rg
7+003ouId3uMv+gnIR1KA6E3hd0aYBeYTGvkEjjvOghAz4nAYVMpf8elN8/zzOzCZdYD7Qx0woN0
YwTro3bqgTJd+2pqyRwl3w1bG3mMTvRV1i8CdUiN8rAslS3GgZ5+wQSL1Ss36LdVC8fP7wbijUAm
lMQqJvDkcgbvrfGWjs9q8idx2NDgYGQA8gD29fICK7FU5bErjGCR1DtBhx42iZO3CUAei/pgmPP9
LMPbRz1ve3G/SreRTD/tJhAbiRBX2oLeAmiD3abzcsBAOJSoQQ5aIM9aIXEB/vIgOLxke39yaiOZ
UZpB1sLZkPMCPYA6AGkQKhJ0U6u2ebij+32ojSRGXcpeBWtmAtpR7dyfVC/3cLraejMfCOqepjN/
43iTXaPbyGO0hSRTprQRisnKk3pHPeRwFtz8pS0s+e4dw/tG+bbwivT7UXMjlXm9lGaI4l3aQXfO
MtCWsenTW9q9dspOkyM78VFO7YFHFrRvFx96y7iXioziqGkYl66mHzKWFVuJN/XGu0sm92ijNg3r
UJSCzjX8+aSAMMHAYJ+bW8Aww/y+iAXmG25hcN+h/XMutmkqVggHVZsUx+lo+HQ8JfOVx/ymx/Iy
KuX3PJiD3afYx6djt9K6VNKbVcjQP2q/GEIGcJnKXmVPVWX3umpybpMFUexro8wWDRWDWJQPpaR/
18UhyMDWbF2XQ3XtU4ZA2xoAsAb1CzstJYcq0OQXmqa2njZ/m7UH0nxZwNm38vZY9x/PG1GM6+wT
SROKaASaIkZSGjvrkCvScSLoxavye4h8yaVJKg+QgGr2tRMyfpOk3dSTWa2DMpoPkZA85b1+1vFo
Mof4tjWr2SqUPypibY7KeMyGNKIK5AgsCYRe3n1Z67ek4+T6uwZtAkAbQMOaAZ6zy3CwTv2MG5Wx
aFr+6vUvce9dV4xdTd/8fvYICfaBhwov8zwprRRYPGFjacD4Hzg+mHcOagibsIaxZlnvqxqOSf6S
AviXd479jHFzEMbHd2JF1HkpVmSMNOVpnsV78zv2OVEzzW1ee3LXbDfCGNfehtg3MDB6c4xHJI3h
+qgWXzOl5nwbnhTGmUsk1pdlhHMQ20cFZL6gsSaD/CeewQSmELhiqIYxxd96WsNBXto5yICRVB7E
yUmJYjXzUxkZznVd29eBD1GMZwjTWVZmCc+UXlmIE6bh4Hd533BubV+jP6QwFtOY0SRiIU8JiuZX
MZ+VsEJ9+SUXfl8/zK5H3dwbYzh6102mGI96oK+SUyqG14FFS0IUXF1t4iJD7nq3jTTGfNqwi3KS
png2nFZPdqWD/tin9mj3B4K2LaVJSu04kL6hQcCpSv6LYX3cJ73vjeX2ZYpdCYJxVBW0r/U9XUGM
sKuHZfBj6fOeRzwVYQwrm/Ooao0e7miRHBVAbyZvNGTfqD6OwxhVpIMQyljH/FitQABJU08W1mej
1TlTdDz1YNIkrROnLpxzI5g70yKqI3amqym/4CMahbc7tp9Pf2gH2zZV5GHJ8JABafuTCbKY4dzf
lDf6d/Ph73oQbyJp/42ykcf4jJVU9UwGcDfnr+rTe/XYKXwAOEZWWFr6eXLQqTokvcUlStlPLjaS
GRdSAMZJ0XuUEIdjfRq+0tWHwtYc8yz8mLz40PrCr+pw3dD3qwMbmYxDKdVFL1KCLlIePbYjdjyE
o9yB+ruX7XSa7NKc3H4ZvXC9BakG5537ziD9Ka3ZCGfcTNuNawdSUzyLDtNRw8PMfM1/qYfkwXB0
NwqKYP2Ra5Z5pLzHSKo4vpT7pRm/Y+Qgg64ibB9jNnOwKM37+lO/rQ/quTrRfV08D0Eyb365fuUc
G2Vb1bMGYusmQuBb29eFvAigk1Y5hVueCMbRhKKYyGYcL4Fi/lCbF7X++id478gN//E0LLPoFIZt
3Bp4ROj67MCLvs1ZYq1E+B8dNGFcTZfWpYzQgAmiwAB+Bu3dNkCyoI+xiD8Twrk4tj+tmMUyY+4F
0/OVlS4eHXqr7MKeaksckOGbD4pd4XHLUwlOVGd71NU0z/lUAdQpxaS7aNwMQD9uQWiWGrwn2Z43
NUEhIspYAjQNlaX1EPLJGFOlat7bq8MPglmb9kX9Tkk5x78Eh7dqvHOhEKcTsG/IQJFkt8ZJJfUg
OTCBbVreEONk6HdC+nbdnnai6oUIJoRPGDbphB7VrD48CsOvNeWp4M7XuRDAWJNgdKQw9AW1+sGi
ehGAYa65pZph3spBErTVreaBbOOG15rYyYsuBDPRvOv0shxm5EVF+UuMiaOvuWX0x3E5gtjGimNe
LOB9LMbWqkiUNZFiBpevlKm8cCvbcBrBAqCvF9K+8Fm5570y/0Uh/9EQtv2SrQOQyLtpDnqPPNAh
LMENT1j2OxOv8IYbntPf/ZgygFo1UIqC8kq8TPjqpCwzQW6So66+lcpdq7qF+hNkaZyHx+5VYrtA
l0GJLIts08LE6pRSJ5iDl9Dt7p/z72b5fF3t97IFirj8jwj6J2xSV0zOElGgo6uTbfgZZruspbEA
gh+ssT27qt37wD8pnyfe0fZKqReCGYOLpGwFtxLSlBK7d+/kfUNplzlo81o/42FL8y6SMb5mamYj
zaIwkGYvzJxqesFk8PWb5IlgzGwV8AIYJOybrvLv3Phmmk9TzwnIe++MiztjTKtLyLRMhYKXzEmI
HA1xJfYSWyUe2A49YPS514/EUw62pJhPojSlCxZKO1c7KphmPqOSiRljyptT/QJ5WO7GLm8QYt+W
P1SSrSwugyASQwUqInkYHdVTbuI75TY6LR6EPun3vFR998NhRQHUQBLCmcIoYltXoPBtURUBMtrP
TG+cXMi/DxHxrl8mTwyjgiTrctJUSNj6SvfTpDr1qvIla8af18XsldRN8Fb/cxxGDwsAhQlGhLZg
DUqgGeSQRH7XkiYB/E7lpJm1/GxergvdDZ4bmYxeajpRqq7DDGMkfksBGrMI9nUBvFOxz7esxmh0
I2EDLvraGeC7RK8AUPi6Oz/MBQrcWLi+5U11cT4Yyy0g5FGW9x0GWQbpSzZ9M0ARknMMejeMfNwb
i4tdLosipjruTdWWB222mvTnYAqnhpuv0dcm80SCaoOmGqm2SHlLL728UOZJAfQxCEKBAlh81nrA
bjrmmNDq5PjBfaexkcW8fKMkTiOkh3OgP0keJiUP801d+/MRjWkvf64nqzyBH5RjXbsauBHKPHor
IwOwCC1ZmKEy3mA1PbxrOiI719VwVyU2UphnrmGsSl8k4DbRkkzzplqIvD6rCr9Cf5lzIJ4oeuBN
XFbbNK61BCtAc/K9rmQ0xoAmrfKmP/ej8OZE9M/YiFmNqS01WixYjqjBYJswO1PIIPGQ+tevbt+r
byRRW9hIMhs6TldD1+tX0E3SDar5QL4kJ+FMJxYSh0dpv3+BaAcYwChB5Zzxt2JWJi2RqzBocmdo
bnPzZeAx7fyLqn/IYHxt1PVxX4v6HKhPIGWnTLyYK8GmW+ehD+23t4qbcSmIeedifG0d54lBaPlv
yiY8I7RU9rsWML4yWEQ5b5Z9o/rneGz4N/NoxrIIhp4bBA9zgYzp63Wt2KvdwDF9iGCcBXLPsWho
FgidqG5GzLFkBwqXEzrlS/rbBITt4lTe4sjWcig8HtI474CM11DSKDLFYtWCIrzXetHS19fr59v9
WGh5UgZAFZUORgAWkc0+GfH2CqUvTWu6qAlIES+V5glhvFKe91phEAjJqy/12FlT7kkVp8i27yg2
J2H9kZlVbRuSOsjL2pKUk7B8rapbMz8NIbGNyiFj4wy8GSdqo5/Clmrgxa9Tqkh2JjZt+7AdZPhb
ypyVlqUFDE2rIPcrKa1pia3rH2tXGzbSmI9VE21c1LgxgmhN/VCdvqq19HhdBDXOTwfSwMAMJgRw
orLcXHFniuMsQt2b9EAyx5Tlw4SBlbL4nfR4/ETeWM281Gn3EjcymS83613alAtqX/kJ2xkdvHwD
SLrkr/YweWikO9FdB9JuPucmTy5V243DLxas0ZpkQGtObYOxuhPTn4ryW+iXQ63xSFN3TWBzRia4
DOvciTXIMANlsEkr2n3thSjGXv94vAPRn28ONIxrVCtGCWPuaies79c2t0bxZsJ+58TjdeTJYiJL
OwzpLGTNGsyA2LeKuovJTbiU2NGI5zldPQr69wz0NB5w2XsmeKmhBhJF9G1Btg7yCHb/XTKSLFbn
jgTtWomqkzZ6Ux+nPFsALljIzeLphiJ7c459GIAOpQBhTcV0TU6J0b7VQteaNjCth9zKBYBHWH0r
iLGrzZV0WPRM/1WVxdpYYCcun2s9G1V/laM8PpSrkByKPkpulrbXDmUvmQ9Tg+zn52rkw50qJvgF
oZoSAG/GpLVSsYoLW5pmQ8GEYFWsdh4Panevhp12I4ZZZR6KqkaNV5Xi0W+GUn9edU25E4CUzuul
8r4UE49DJWpJpML7qrl0VojSWOk82KhYPjQYys07lWPPu17qQ9XZxYTewOBdniRGYIT3opBYffN8
Xc33MzUNG9uY7tHB0csYU6EBelQBcCxKQjSBB2C9q96CweS9NKMHXNys3cfJRh5jVxjD1KRZKGXI
G52/58P/phapfe4AH42Fl+qtm6BK+edsjF0JKRnlSimXQAXizeISt/AJUMJD7IfW/wdu5T1/DyNC
0RocxzKg8i5dRo+qZCglKQgewBdU+XMSpfftrCq32LpCSVQOpwmd8Thbfk9ipLp1PRr/3TUC7JCy
Y5somgCKgfkT5Jks0tiIqIwC8VRr3+K0dxbeeDVVictrvRTCpHFKQQnM53gNonD0weTmaEv6EqXC
fasnPkc9PxvApSwmTJehjh3YWidBjj6/7uElm6KELj4NjmRXXnKn/5J563+84zEZlhClma5rvRCI
Ono4uTOpt3Id2brGse3PYezyaEyojsMuS7Ou0YImvEfrtDPuQl5g2bHuSxlMWM5LuchUowIjxRn7
7XROkFJFxLcUrhHJALcbxjsT400A+5xXyjShhl2fm9lWy9uch8z12couj8Q4kLScZRJ1sQCov+hQ
Y/giCZqAcHmJeFrA+I4sSdfGENGFMpTXNPSLHrgw4W3MHR+lCnzNmJiIAhY/IjZhssAfqm8rsAtT
pwBSLFg1sKL/nfcw53yf9xfaJquJ9TFOQtDrgRDCMdfC14rGChOTkzt9Nlrwf9FOiQwOKklmd/Sl
LCvrMAJ4iqE5WvkjzzhP1b0oLBEJVOuiIeEf820MLQePmZpnx0Qt7EF+LfQW3G8R8JBe55gHz7L7
7gfjkWpqKKZp+Hfp1qtCHzqtVkBt+ozuxezR2WWRWKEDCM+7OXTDV3IwnYjXxcBQ/SfVwDVuBDPG
JMuT3BY9VFCf+pw4o2wqXgwC8EODVr1qL12FvaMpXFNXzwvxLzlfpwSYu7X0rVKw++1isEYBWWg/
ST8yORddUizCqZ7KqffBMkFQ16rTxY6TtCssBahEvml2IFocwBcyY2UsaAZzfJZToVKtyEhNICok
DRaT+1Qt/V5bAUkgmvWMMFOus5MpDTlX8qic+y7Vwf+xasozLi5+jeWoAuOQmSWP2ihLJ3PBceym
IvpRVjGP2laG6iiZ0P3sFyJ6Rp0Kx7yU6iApe12xAKEcv5EoJg+CTvD3KqUUel0k9l/VAayAdj61
2hkoTkNmNaMmP2dSnwPKf8ldw+iFU2jSQU6hkiNXEoW+tmN5kUurWtM6soZxiH/EalKdE1PIsYtU
ZF+FCnB1FmrQkmBNidpF1lQK41+AnWgbL59I/C2sR/lYdvp4aACT2DrJOjahlS0IvQAYFie/bSeQ
jRpyND5oQhYDFFyepGcsxoXnoiyUHrFkyJ9DcxDwFYleBYaE2TlLLEdVd9Sqi1ILfdy6A7myqK7O
aibLqe6b8EuXL4ptiivJrFqN1wdxmcq7uIwENwoX+dhPkwALCKXHpIRpWKQRxgkVgnI1gmaextIa
mm65M/Uskg/zqq+hNVfRUvpDOtU/l3YaFWcphjXxtBG5kyW1mE+VUTU8UpbT58ocTcMVS3k5T9q6
BrVodF9SwIvEdpGOVeZKLTFaJw2zUoZeTmtqr7XYvmbo75y6WQR02txgf7gYU/nHKinmAAC9Xjkm
IenwXcwlX+xFqoiVqQ0akllhFAghsZboVqIAx9ldeiX62awTXiNh0RjfS2ka7ztjlm8kPAcxf6+M
mrUK8UqcPO1jgnRZyn5oqykcpClrTE9JBPNxBX6fYmnJlMtWVhaxH4Hu7MvQ9apgm6MR4vLzMvwV
N0VxXxSj0cPaS2AmgWwjCzjpDfVUV7z/OznLxh+XyUgqXQI8YnkKHyRvdca7Pujsypfw9QIRyxjj
D/GEmthPhfe02OmyXATSdxi6jexkTZN6iMUazIWDqwP95r6ywyC/Ec4LEAG8+mzc8jJyXvhhUisl
QuG+XjA6KSz3SSo7w2hHicqJPtJnv3l5MCaxigBWFOYjHEjtgB8ofJgd6aQczNt+QTeTAuYVDoBT
mifB4RUNeJ+TCRVzbQh5J4HwYJILuzIcYB5M+cvYzNYS61418xgWdgPtJkIwuZBQmqqkK4IQkCgq
7WIMU1+PY/VwXUs/f7XLOMSEW3Ui2tAP0RzMaCIBIy85EW6iunsSlaCZiZUMSWMX9KK1gFtBzhCA
c9r4e5Ik9kw7C7o3YCpTIKb6j1CjTWkjlPlcRFQyMA/pEzreoY/ljLNQWKqrAf4PnEd+/D37ef0i
96YHLwQyEb3Q+rHKe4F2y5LHrLC675Hb32gn9bt0rK3kW+EUsaVOXFCf3S8ILDtdBdqhoZjMsxDV
EWUlbR0dB2RJc/ZQF7+hNNcP99nqoCW6qkqmgZKOwS6aY7ZkLppGXgNl9lZyIqvo1i2FR1XtKYyc
68L2k7KNNEYn2wWL7RjIN+C8VrhNDIAC/0kMehcgc05qZU5uj984MvfKCRJAiNFeIhKdBbpMBFcF
QW+QRQAGuYmGx5R0yPzwoPiip9rNXeL9wew3dhA+5NGnw8ZBZ20G/FRVLo9m5Kx1Y5eLwXGVnx85
+GamrNGpTGBgiowELVz1VF6xBUUW3c2U4lcuD08Ao5DbkgfFvS8K+G6YH8TqjslcniY3XT7QLSiK
C0D5A9DS96Jncp++dK8Uyie6C1cr47VLdv2K+SGWOWFR0+fvgEZkW4zWhAVAI/GuqwXvYExMS0el
EtuVrvoWv8M0SBNPzFJbNjhidsI1/VYfJ6En3WhD2ypNl4hAQ+lf66CzgBn6UmrHGCD3ozsF8bFM
b6Saox97fgM4/qKoa5JoGO/+bCOzHFox6TR0EwggstRzjxQz4riNvQ+0FcGEMCnT46StMCmJSZaD
qvaTNWblz+ufiHcMxlmEZWYCKx+7B5NuJ6j8YSZyWLkw5eanXE4H6YFGCJp/RJcM5gMtYjl1xdqC
Wa6yFsMOH+iaPoAHfPmp/62dyH10Wu3FgY/PwPKKbYA/OeSHeCaYidg4z/G2kwK9PWbCbZ4+Fbxq
3J6Lh+kaOhA+DQyWMMa06nNVjgt29YuEPAlhe9CF0F2VcbDWuH5W9YoDR7ErD+9iFfBsmiyzu37z
IBlxNKBHV6quIGdWUsfW3N1iJdwyVA47+u64nbwRxnw+XWyqgpTo1ql3w28k4djQNE4A11yc0V8O
XLIAeleXmT+0BaVidF5UBGSZatPGtADUC1CWXKiQewD3MTuAosae7Tm38JLEgAQPmnEPN3ErjyWO
Ds0wRasCTbPFXr3QLwFpS4ExQic8xV/RdgeUvggS0tyfeU5kN1Zvjspu1GkDClwL9lRw1P/fYkAN
9zHye1fCvoT2shyk1PoTTqKLAzPK2oZFlIjxjMbGEW7SRnkgv8vO/bE4zW6E2jHma7/JfzDihekT
UQU3Ow7EFqbQowpDbRiMIBwLd+5LryboEJVuG/1BSg6gW2JiuktSkdddao+Y0wpQXMlBDyY1rBnV
imhPZOLEnF2/uZFCQ99GRyu5kOZITjHlmi9AfYhUIFULJCrvMqCR1P+9HG7IKoaskY7ooiSzTnpM
BMMwzDEYO8mSMz9ucjuv/kchjNXVVR0BQw2ThdnwDBIVUBNYOW8EfydSYwbp4ySsqYFPdYxRSQKg
gS88oURX3SoYcTGAXuFo1hCMdMSahyy+LxQMI+h3mbKisim+gAJe3xDsRaWB5KHScqSW3R8Xr7UA
W31XvPCG8D4rB04JVScyMjrJZNmMI7AVphF6u8dGd8REAV6uO4/cIujndiGVgkehAU0XsfZ9qYLT
rJfKYsgT0kbRppXX/K49FMEUAJeXk4l8jjaXohiHIclN1jQlMGIoVxl4adLuRZwyu16eh+L1eqze
mYS6lMUkjcAB1cTcQMdfOFDnND174zuiM3Hq3+qt4pvHzIkt8PhhUuNe4pTPqSVdhp5L4UykG7tB
Aij8mASdiYVZ4bkoO7cFHsAUgRlERy8qda4fl/7CTwINIhsa0fDeZgOAvPQ5zZvQUQN4izgsP/Ku
erkuYq/TZaDnipYD8i9gKjPuo1rMKArTIQGE3wAMSGpxJJB81APdFPwI/32YDHe4Ecc4ElOd51VM
AGXZ9Y+xcIpEzpXtpCMXAthOTR2lujYipQvEI6YlQHcDgMdbOhonAguXR6i9/4H+uTy2DCk2Apnq
Oa6ChJiHrsnBuf7fn0mX52GsK+qAoyfrKqiDgBgpSW+JjNA/HiPlB0cRPidWEIS2E5JwkJBJLFJW
Xw65mpeKCvxiFHijA03kcHfNOyHnH2FCX8qjbmUTJLsWcyiT0CdH4VCfKHUrRYSmW38F0jgedevu
h9ocjtHycB5Ab2oC0JsQw1q721b5dv369gQooqEo8Lq4QBYXRZGL1EwnJQnK/lWbjlHDcbK838+o
gSGYTZ+ISRYo5E0bH9qGk4HtOXHAOaNCI6twBSJjl7qexBqUNz626WkSHgN3wB6J6l+/pD0HuhHC
Tlk0NaiUQhIC5T+aLbyIkVVL7Qt4NhxARMo5j3FgL9JuxTExUF5WwehjIzuu+s+enIXqpuHNXn4u
YhhAuvjn2t690UaJC4BBSfKM0pbZzX6t3qlDaAnz9xjjD9evbucxcCmJiXyqnvU9GZfw0LRWcru4
65fiOB/6m/wG8eg0BNNT/tBwMJo4SvGeO21Ol86jVMUknQMwl+niYzi8aPrD0qILwNFu3jUyaTlR
kiIbVOSwUxLE6w3ww6wuQSen50Rw3oGYxDwvQgA1piaFguydtQ39qPpLWAp/zdJvUljxQLSo0bDx
W5GxZAR3qmCOlflmUaeGzdyuyXEeS1eoaIlmvknkyUZJ1FJV3VaT+GHONZ6u7DqLjVz68813K9UE
4G85CBp6T7WMxSoO3bNwu+oWcKRzSzhiAMgpeKt9u5nE9rTMRxS6WkwjecHulie90fgBog2XOL1b
3qp27fPA73e/5eaQzLdUuh7UqhMoaptFsKJSsXJYhlpEVhZ/FwUuVc+uim7E0T9nc6dZKBtG0YP8
m5yNMyWujL1YtOYbLdDd3l0cMJjcDL2lfuHYPU8uE7mwxFCvEcZPILc+UeL2ZXTLHk3O1Y9vQckI
xBYJ1/zIRavYywe2n5OJCJ2ULyahB5Ykqz1NPl1qVM76mVbtM483YLObt23EsctXk6iUZTOCf7zH
Rh6xQSiCi/0b+bb0Bd6gPsdC2OdRZ4wYHULHHv3j7HH4njqCTawiUI8KdnlNJ3a5wDvU1q/4ArYG
WI+laGL0QQgoGaPk0AqS7o62Zgl+4YUujzGXZ42E8T3GvDZmKsFTS089lmD1m9QzI0t6FF9bPGzz
B4FXrtqNth8GQhinA+7OrAZkUn6ci7twcpX5e8kL6P+iJOiVGRIKfabMGGE7L2MWzZCh4bGSHOjQ
Le27K3bq/h9wLPdP9CGNMT1JKGNJSjAUimmg3qEUdsV5kTzdXf3lFQVpLzIs45bbLts3vA+xjOHF
sTBVYQxogMmencUFiztQ4+WgCrAA9sStp9IW5me9/EcaW3QxIiWtF8x0HNFsUG+jeK1OWYVFUidH
rPxZLZVxjPOs9abCbL1MSxPf1MuUt1XCuWr2pWsuvdiH9MMWhR+lqWXIp1h94bjSfaP/OCqTQxcE
8NPoOY3ofbZgLKLNtMjNAH4lAC9Utkpb/caRuB+jPiQyRhiNOjZZOsC7zXe90/xYflPDBwVAbS0p
iL26CtPiqSuKVv7835ugyBflD9GMOQpqRzIMHIP3ioAFJnOEivfNdrrylyKYgL8uQzW0DcYVyff5
1fDHE5gAY6t86b5NjZMFFCi9063iqfp5/Vp5ysJEfknAJKZqNoAsmkrXXHunr1o7XAbvupj9yPtx
g4yzUZq+UYq8i4/JelDML1KFB6rmhyZvX3Zna+zyHhk/o0ygWk5zbQEqenRo7yo7w/yG5o1nXvFl
/xGxUQrGtSSN0GGubhkD7XvnzlgjkKw8tkDRclqPmCCELppcOGCODbCBPR2xUb0myLmF9ig9LZ10
Z5S1catI9fTQtsS6/tF2+jUXl8lGdk2ppWQAhwO8p+YDEMQCKDCutcTKqWmnX7tTcY/9fne4Ef8z
UNulYMa7pHpqisAVArxdmHtlTYJkWd2BmMcYROMKj1qEo5xseF+GRABDZQT8mMxrE6eafTSZs9W5
fpv7lgZiQsBXSwT/L5Ne2chMM8cEYmBON5J60PvHkLt1vysDINuaLBJM4rIFyHaJa5AfNtD+c4kE
tzrGT+GvCKvwkyM65bH2hxteIXf38lBSVRQTey4ooV4eiyyZnC4xWB0z47YFEcGy3BehJ6Wcmsp+
urKRwzhIDJdhELtSYjTwFI+40k2XUtYzewhqP32OOvv61+Idi/5880QBmbjSQTGASJjE2C/xugnV
HBk7ybx37e4nQw+Nzr9gxpOdgIznKJtSGTQOgvTX1Hhj8kL64PpZ6Cf4lJaAGBUtQZTUMJd4eZZl
SYxh1hJQIGOjOpmK1RoNkZdP7p5jI4S5sFYdxjkql/hYN5OFFoaNXVpLMlqeT+IdhokkaKeKYVFJ
YyDdza+UgpKCcgye6qJf4o4+f6uUdzAmooxCNEZlk42BaaB9q/mTEllq5v/JJ4ICSCa8A+rGzCcq
056+MaLjOKeV3Zso2FRp510Xsv+O0RQFZJqqia1LxlaXjEgZ0hi0N1+LHzTlD53OMwZr8SQXDyeb
B2iyb7QbgYzmja3Ry6QHGWOnAoCB7r4pt3pmzbbgt3gachf7dq12I49RQgzoC0OqgZuqfedgyb1+
9PTHN80q7vszOWV4HOrgCPoj37QRy+gkKXMQAQ1IBURQVRSH6AgcMP/vDT9Q9fIsYFchN9IYXVmn
eegmZUW4epsAZPWThuPoTJAlVsHzj9jllRN48phEZ8Eq8FIrSXYs1bdiPJT5k8nFJ9+16o8zsQCG
ySpl1Sqic9b2/vL/SLuOJdltZflFjKA3W9om240/ZsM4lt57fv1LjN7VcDBUQ/dcaaGNYqpBoAqF
qsrMoPQlqCugjCBamHyfg79UzleJ9SVZVqmidqF0VV/L8IcFBPbRMbVnEwQQLpkJiSyMb7Knfclf
/BCKN+ukE5sW4WSdBKKgS6CESVAe4wshhfwXTaHdZHFji3owCWJSCBh6AY39YOVeA3FvX3TyK9gG
iKjlEW+LH5WfO/UzMzUmf/nWKqk4M0Gwp08irHJ0uavySjQfed3n0fl3YtysuKZQYaZsizzt5gm1
4cHkrrIlmIB92fLPGqPUHqF3myr7dihlnRw60Cg1EEoLlLmSOLZCSC2lLJQ3w+sUKqbkMl80Xb2U
AfgjrFhYrU6RoVzI6lnvTgEALPyfO4G+eYp4TkV9lJMgrsCTJAaKK5jIrKCCASY0UhTC8zOBjET7
TY5t9VharKkw1qekwssaYzitLRCzhciZh19r/Xx7qxgfkoavS8kYYTIWCYMKzjoMh4jNvYZiwW0j
AvmVN448TRwSc4JSygWCMoGUr3bm4C2Y96Z+kjHJL9pfVm+yoQTu5t4Ate4nhnWGw6lUWFkFpBRq
J3A+0WUigzfJM4oimkU8bjlIqJccGBbJJXNrvVRwkaSiiNVxRirhaldkefJv1YpQW8N40VW41zFB
KJ90FEfZ1W3GHU8/OHgAePSuNKIAXMS2DGHeULDqFrS6Qm7dXiTjZNKgyyHPhBJj1QigRuy3XHNt
+5yR97EOJxVHFCkCTHKts0BZJODF1sOMl6fGmqFj5WE0LqLVDCDJgG0LBMIXXZO5yyfxaXIJ/2tu
saR9GBePSiUo/QrVrgpAmkABAQBGq32V87TmReoiqCiz3k8sx6PCR6Vx6lAUMCZi3JHjD9HgVsWn
Zr7X6smtBbuTXm6fCsaW0QwLkbDO+awLhZ/1D7loJdzXIb//30xQeQnKBBngqRxu6vpnjReH/KPK
GSGDsUe0lhZfq60i1SLnq0136eL4kjXVdY1TE8h2M4Qg3u0VMVyJFtybulYNR3Tyg6nTLD3BW40F
yWdtC/kFmwc7nrbZukgt57e1bsXLzxlsPPKsMuL8/jpAL2lgPAW3JnUroz0aRnWPTGNVn+f+Vx4x
Qs7rc/9jXH0zQPlO1w9Fnyzw1LYyCZH/4NS+iBlpYLRex7NHgAcF50s2gKiMPNoSlzXes19CVd9+
AuVRg9Ab2hwie5MhLj9A1Kk3V4swXrLyxP0t+9sQXc2UxQED7znqbmt4XaWvfHeIl8+3z90/pIZv
NihXUkpFrYpyyDAZFX1TAyh3H0V/VnApCw64rw+skW/WmqibOAL6V20yHHS+8ErDXfRfIOb53w4h
Xa9EqaVEXXSIgwlSZUrsoj3I+Gr7t/vbV6OciRuSYRY0rCL3MXzwtXgOnzJPuZQHou1V+CJhT+zN
/ov6wD/cNs1wMJl8340bx03Ta0KSZcHSf1uHn4XIcLDdGWXp7XTTMgZ9V1V8D9IaP/bjp/wOJAF4
aPZm/Zv4FWHuZmUR+42CjUUqZvBqhbkpbYD2lmfkloCRw1eBDOEBchVW2GLsQDQ55pTefoB/20Iq
kHDpGK6GnoO4Yb5MkldIlTu2oNzWv83G8nh701jHhYoYGRQ3IPKFqCj3hRkq93M6umiPQJf7URbR
d2VNSe93y94+KV0uwNib0ibkGT0sFuklh1/K78v1x/yAUaBAgs6JJJmDWdu3l8naSVrvYBnKNp84
mP1r7iBxgNPX7fow2CTVLe9JBS1mYILE/ZLB3xupUBGFl0aD5/IcTZigPam/ZWu6j597t/X7KzQQ
jstd+BgfDHzsYDgB5VFZrPrPHpZdBzCTwEDBCA8o1HufXPpCGiQVgIUeuX5G+Pw6q3hWbZCpQcHZ
OI8OoVOdjsxHhrT3yNgYprLjIdHkph4grS2inaEGJWilawhg9s7sIAS5zP49yx7lqe1YJ2isZHhz
g7QYbEivZYTe1DzJqT3dYUwE7oeizfIoF12jNAS2cS6hEaJ6vFM4kC5ziX7zijnh9XlhftDdmLAx
SPmpItf1ik4O5w9FYibRVQ9flvYay08Lz2IF2L0H30zRTK7Z1IzhEqPh2y/oKxegbc9AptLU3m2X
ZJmhrndVAsl5MkwahsbdSrmE+jVnVXfJR/mQkW1WQvmfWM1N10Ko8TUd6pAODa+aRkwv2/XzjR1y
OLc3XxtrvcbL0EO9Tk52WA/rBUNUVuv9ixIycZxba6Lud3lOlazXuBwkzJVDWruT1wEKnXiRr5qC
xZ9SgD6YK9zfLMB1gBVTBImeip9zDqQnHEjNhBggjxwiRVPjzJzg6zxYWnRwgZXz0zJk56JFe2qJ
OnsBS2PfEHiZYoHLhTWIuP8Z3n4Q5e9yOa6lVsUoDfGeot3LgMWmX+UhYuRr/+Dob3YoR9fUqEgG
3gCEGRl1ZyqfiDT8Q/pCxtWiR8VnldT270dwLIhAsYlkvuv9WdLWsa/CCj2rBhfCK/4gdvkvxjk8
tQ7kG17jmfqgs1jr9usMG7vUQuOyFOJemHA3vQ4edtbKmxwgpYRILP2q/kmuuLFGhTNClj9DGGj0
C0B6siZ1hJol0bq/dW82PmQavQ7GpxjVSdHTIbTVQKN4+SLg4iOCqcqd6rAeRfsvlo1FKqSBniZS
8gFJRvtjwHAjqcYmDb4iKSRmX2DU/4MQurFHxTdOadSVmw0UgKFBPmVHFLnMdWClTuSvfIg4GytU
dOu1pY6HRIgxl0MqlPMhTB3FaU6QYrGWo86aN9p9RmzMUQEul7Qk7HocjcS4FPPnOWXc3a8o2lvr
oXIieTGKSuor3g8FYVi8pjQS3QLQGhS0tdAOATiQ19bUyrm4H/Ux+5FF0/TY6+rYmRjOz5/6Pgfx
cpFCJsmcy7r5rZQFwKBt1Tcj+AEySJ/JwM53dYHUbimbCo23uO8kEzxgIQq7bbuCIipOvqtVN34h
CtMoPIPt6jyFUq2ZQpIL+B+6OvzJpXEaO9ji3jZKvfNLcYhEU6j6EMxbfAn+4qSNJNXqxlF6HJtF
vZNnfb5kxdI85sZQn+aqMqChMKnLdQXGdzH7YoodLCIpLK0FpYGZZxCiMQW+nz9NmVbif15z/rsW
FuunwoB+gasqZQJm4TAJry0H6nIrbiWMVeRFlNt9PKyjJa48YnzaLyJQZhyPOmUictVnHbVEXwHZ
GEjlYmSoQYop0kcl1qrFBmIsMrUh55wklIqjxquN8FnVU/UxnZX80JUgqbfmKdOfuy6NBaucEzyF
hEVNTS6co1Mv6Wtjd1zTxQlgjiJ/1PPeONQVKNotDhp70CfQwp75imC5ApXVdlzVq2AszUHhsrog
8HfF1ExO/WtzTL2sDJjGP8RkcJkrqgZOIzoTa0ZwQYF8TceDd3I0N3XRGYj8gWDtD5o/M8yJ+573
Zo4KX93U5FI96RE6nMYJrAz5Scut9kSkCshk+NxaI7Jc0ppID6Oz/BgBhCdkA6wy1m6uq7/9Diqs
rX2WCbLUx8EK3lSAaeUEyCgeihb+MobmH4RQQ1NBuW/ogMJT0WbiNDHryAxUU71USZDID2NyuG1i
91qQeY38fTCwqBp1tUKUvBqAfSc9VcHFReT1R8y8B3/1VMGo8HDb3l6uBviagOcAEO8KTQ2h6yEU
WRcZPENgawq78RItDRCZPYOSZ++0bMzQE9OLNtUKN2OytuhAnQgk/Ay5oNsrIR+GjtRbE9SBHNYK
iG4VebU4O7Vxr2ugRvTWxe9ir9FZGeXuZwO1kIR/VEWkT8JYCw1fpuA2VcvUNDgwqLemXju3V7SX
tsobI9TdsyaqEAkymkbi9FWv71RMEITfciaNP2stVJzKuDpOugZMK6O7OP0PiKkCqYOq5rE8qI+i
Gx7ZUiO7teft0qjENcnLeDRW0E1xIVhI6m9NYWe605YOn15SbTJV7SAwh0/2nv1bo5RrdRE35nwN
QOsUjLbklhiLkh5k8CSQ/Hw6sqaidrdPBiwYW6iALIFKW2M5VIRWk0e/F1/GzFWyJ23+nlb5n5z7
NzOvn3rznmzXOpGTroBraY1+An21ek9AV5em05tPGmJMZg6JnqMUDnyE9wcndGOb8rkWzMVlWkGt
ME2TwpsWIbfTulCsQktD25gFpoLb7lndGBTfP3iKtsRMXQaKLR48sQcJpGiGM4qHziayxyCV/Sk+
KHcdgxpotx4oKyqvgxwIaGU6etVjkcel2Gu++BXDC+B6dFPbuKCwK1oGBJdVVz6WZ+3p9rfdDZmK
oWBMEBzr4LR5v9S5XYRVhKMERnLSQAm6spiNdyuOoBr+2wJ1nUVrPwhCr0ND+n5y2ieC7DAcDZXd
O87qUOoENBDTbekBQIFL9YntILspy/YHUAEOBwSksUDSQHttcP5CPwoP7W+QZrrsocG9+s7WGBXm
BtDydnU+/4UYyILMWwOCtmBBLJmLokKbvHBLutTh6APz6/XXxtIiEx2AILsDSq42WR3X3eH97bqo
qFZLQ5EOaQ6a7c8JsufRVNwsiM6JB8LoFm9Jycnz1/+A+khim98NqkiJeJ4MNkPlkDqmRhODGikj
Mp+jzQN5lQKsUx9ny/CIciSTe2b3mt/Yow6tJi1TrOf4vEsgB5y5ngQzMp+ic+2AMIjUqcUDmV2K
T6wq9W7LFoSWChE8QIZG3/mDPqycMOYzRmFUTz+vbu+XNnTNvAQ92tXRzdTtvyvn1apNREBXTS0m
BJOEtw85DsQeiKIkKL1ez94m1o/xGLZTgQp9fCLEI53XHkmZnAfRW/QHlJA69L7ejFE7m2nr0pSy
mgdhdpDax0V+vh3gdqtXWwPUVvJxiwpij/sY77LFijo0zBqLQDwHcFDejw6pGUyfhgO6n7ct794i
m5VRcacAHXU3pmBZFx4LvTEH+UHuY+u2jd2K0nZ1VLzhqrKsxqw3/OSFu652aQsHzgoP+qMUiDap
9rLyjd0LY7MqKvCEGV8UtY7zmRvPJX8/L6xrkGWAijRhMqQG3vNFkJmThVsD82eZZY5W5RONE/bT
bv8ttFkRlUHVNWAYRq6Rt1B0iK3uHLuqL2OMXYSXx2A7Y+zZbsb2Zo/mwZGnQmnxju4gjRhamujI
I4iOs+eeyZ+4f/VuLFGJUyF2U5tKSolyY39qjrJHkorKM6w1mHEJi1ft8lfQRh3QRrxhTLIzdvI1
1G3iiFwpyoTCRxQ0LVRb0SpmPipYFqjg0eftAFJHdB6mgA8ElD9SV71LvBqMx4KlH6HYcWD4GyM2
vhYsNmvKmyqT01KNMAGyugpGrttD65AOW2Gzu+6MCCJSEQR0eYmkdHiaCZCLiqTHqanNjMWY+0qA
cyPci1QIqXnwymPmswP4Vock83j40TuND4o1W2MUh0ls+GAJeomg8iHEyhK9nqxJmgmDkP6ScIs7
GFJld9AYOGtCCq3uVnuZwLr5J4+HjU1qdVoiyZBXwGVWifezcRTQ6lVPZchCEu1u1cYMFRb7ZgaN
qCLhqdk66fKSyq66/rh99nYP+8YEFRjn1YDYBOHDUwx0kesv01w6ty3sZj0bC1QkHKZlXvtYWHwx
/aRCPSv7moq5Oau1VWlnbXi6bW3/eQ4Qmc5DqYtw/L1P6iBEkMVj08x+VoduNiRmk3MP66KCFq81
7FTmva4PnXad7qNlZbbR9nfszTr53BtPllqpa8bESNEvB4en053nA2EMAfYbZ79w87NyxyzW7n/g
N5uUAyTZPPVKI4GJzw+9JhjO0REFkaN4l/5eAwLxqa7TERIaeOfZtz/2/uF5s0y5AXoLc9JD2jiQ
IVdRDXYCSt/bFvafJJvtpFygBOltIgzgQ+Hvcz8Bywy4xN3o6S/aMNZ6WF+ScgZFyWclgySprymd
WzVT0KvgMEcTJJWFqySupqKNjGL0fia5WSDlHq1YDHk/tOC1ac3ud/yzOEjH+rv6hC7oU/8tulNd
IkC1ME/q7p3zZpcuDBgDH0dGKC5+iqdWnz/U1WgJ1WFR3EX8lcNv9Hw0Z/20LueIJai4O64jb4xT
OUSs18UyxmsGENwC1gvZqr6mbnGGiOmlqEySPkMH9Iv0ReYZadJ+XraxTD7LxkHJpIScjvjcvVuf
jAGAcdQOgMSJ/PxbuZoiW+N530kgIQR1U8J3SzmJuCqDVJdghSpzqzJnG+qMdurKXwzNIg2V1gst
FosQyyTlNHoxqLkQQj9EnK9cfjbqP8nBoD37nyVRfoKTUeXSOqYB6MELFI/71ONEbWREl/1nyMYM
5RphJ8dRMZTIoXNr/QzYovNKwtQW4NIQLMXqSrP0WE8Rsh0f04m/10b3orIhzeJVRHMoyR4X7iLo
n3QMXeYMRiLy029ZoRxg4QYNLbbK8OMukBa8INW7Uc3tMfwdrZ/mwY8GRjd4/2J6WxZ17qFEWonc
PIKLD/4snMelsgb+OyNY78VPBSz4CgY6oOZrkHO5ca6uTrS2b0UMWXrTi6qYvFO6ur8Ipv6l/v5j
ciEU5EZoo/UoOnxh2N6LZ1vb1C2ozaVYjxxyJf28OKCBsKGk7hP4iHhkTyftHZKtMcqnBT0UtK5d
S79NosoW+MHlNSibJQl/FbCjt5fGMkZ5c4s2dmvIaHKUIWc2XQDOwfCizCMjNJI/Qx/J7Zoop5by
oYIyvJEHES69QZasagJNzoDSxvg4CYV3e1F7DrC1Rvl2LqiFrFc56KME1YzbQOruovASRYMNwFYG
Ld/x122DezHxzSBKQ+/PpiJGeqz3oBJW59KUcNO2jO/HMkC5NFeWBvDBCSYzwbgXv0wG44TvefB2
AZQH533ZpNxMRlyF31P8c+6/KRzjG+12C7Y2qOQ5i0Y0PnLYIEo/pb0etEvloW5hDzaY0qw4M40n
FnXZ7eON8cH3G5PJiZokC5gg9e5Uzd/z+hHn3QRz2u39332RbtdGBYilBb+EAhqV/4c/ovYaiD7v
SmA9Zj7oWWui4oNKaM+LCcmVfEa3hwf+1oMjgWzZT/zoCeoFwgIOQQI9ZPFA7V6a22VS0UJuRKlN
oK+FGIy2hJU+oiGCkWQJ7RC8vh9DJ2JF/duRV+OpwDGAW3ioGiHBoZkcDIvYhVcfMC7jVu50YF3P
LC+g4oaYRXEOurQySKOXfP2u6z+FltHwvx0I0f18fyCjlQe95wg8ThI31wX0kokUWVEvXmRZTcw4
YjjdftzQVFHWVJ6oC703V66rLg3ilPuayP0QW64+VBrfMjK23YxbgT7Nf6xQ0SkOJ0mYQ0MCJwnG
pZBxT+fmnJzFJ+lS/55sPAEw41YBMDOZt/1uPyd4M0yFrcqIqymcC5Sbimup/BzX73xxqIVAyIh6
JOOq3E3vt8ukAtgyFFMyjVz5qqEh2ZW3TJZhKZj/b9zlmHrMBwU5bx9vzbflUdGralQF2XZn+BHU
fFexf9SgY9Fz4UmoG0fX1Ps+U01Jrj/f/qq7mHgFqqcG2le6ihmY96dGUAZVxu8MDwQjtED6zYmt
ErrPUWThFeUp90CPWaKZOiKgcZjNtP+oWbj9BdTGtpFgQK6Eg9ASgB5kXLI86CiQimZtRTYzrO0G
mc16qY1VuyUEuRN6dcp1hvpviTZ2ZikOmRNO75lj4Lvxe2ON2lVMYqRFi0dwEP5qW8AsyAM1OfP+
4taX1ZshT9TcsYX2dmPbxip1QzWDPhuoVuWBNn6SIIKoz5+0ieEhLBvUzZRpUpXlkYI26/gMaLBS
/NJG5/bZZJmgbiAlao2Iy0CSLRTl3aIo5rpqT/PCIiDd9bzN16Kuna5N8yqWkKuM6GaSupDkCY54
YM5t7MbnjR3qxumFpE6EsibtAN3rn0iXWLuUxxqjszDIH5aUSUrEOH70lYBYPdV8ASbzssPMTcQv
zzNeduZcg7agXhmZ+P7V8LZAWq9v1jW5k8Q5PKB+GAhPM4ZlH0MfktQn9ap/bgHvyGKzWW3g9Ozb
J4UVxWiINyd3hrDikY86UPQgXPlLC97V7Bi78l3lcU7n5t9qZziB1RYfWmbVwBgHlUZ8VxrY4uc2
x/xlIptD9a0WA6l5uL3EXdaNTZikW++lOqdRl0wLBCoqZ3Znu73rfnFO+ESCV/wwgHIjsoigFH/o
/wThtLVNPsDmPc5l4lxWMwYyDf6lLkHnegjbe8b6GIGZLm/xydqgEmSMfn4CzPEAjnqzdQyPtwlh
EKvLub9jmoHigi7KkCR9v6AhnqJFU5PKB3THU3mM7hrAw8rNnzzlMKXw/2ZoREUmcvya9WhZ1Alv
ZS0y+JVR/9n38DcL1PWd1GGlY0Qq9HWIbNf550H5NUBOQGI42H4+tFkJdUk38iJVNY9KnXwPIiAg
tjAPD/ooAi3Ha4ANT2Sti7qmIZ22tAlhPslP3HUW7d4HSaydX2N7uVPuK3/o7NxpHlmIFJZZ6r4u
EcIGzhhzPwtnn+v4c5W3Z4zVW6lR/rp94BlHkCZyWpR+LjNZgnwh5mTG+0WCJjQrIpPd/5BUbnaN
LHfjt+m4hk0kvs5FjXZ0EA7hE/+ZPMA5mxWCmSeEuq2XoeGaCVRYwRDUJzJ/lXmi34C1Eih6u/RY
UJ7dhg7Ulv/2LeraViq5gw78FB6Uq/g7O1Rn0e/s+GHySa+beXmT83brS1IBo8+TVC0VIQ7U++6F
dNYJ/3PvxA+8ndlsoqjd7uNmdTSTE2Ttx2GaEA2hx2Xl6XVoPreC3esP4+DOoGSudEfLB0a4Yu0h
/RjQllkatUYBoCExtVcsne7XjoFJSBmoNnaiujsDsl0mFVbUtYfGqqKj5XiKHtYnUFdc9J/lo4zZ
moP84/XhgaQcKMXuyB+mElJMzOfHflr29zlSqUjDL3LWrDImemp7cBbUHVJ77M0CGDS8t6zhCoA9
o1XH8Hya1akHAZioCVEU4FI10xrpLcTuoT12O77s1+DeHISmdIpDoe47A/0iVX0loQdLF150gfpT
QUdQfiQ4xdLLNYdhluEpKhVz5ExIpnUS4Sln/X6EEHxo/0hfKqDfeout2cwI2DTb01CVSaRBPyAo
ptWU64fBCET9+6wwyh6sQ0IFm0HOy5JTKkx46oWemG2/Fiie57nMZLzcXRDm5VVMHagiVKHeh+wh
7aH4oKLwIHrqZDcXIho6A/6yuPK1BDOdYvGH9JkZ33azr41ZaoFyDN1mIeayIOVcQkmZA7+UVnZ4
EILyofVYsza7LoDVyaBRlgyQC71fpRYPMy8qPWY5yrthDXTtO5NeaD+YbWxQd7m8iqoaKrhgCZpD
tor75Kw5NfmQ6JUqX1jYebIxH26IjTmy5M1dC9GyrFIBPwyyHjPk/MXgNVMeOXuAcpiaPtz2st3z
uDFGORkka7pIGfDekXjJHib+EOIivG1id6AADbi/94g6ibUuTd0ioYpAZGRjjKW+4trc8GftYKLa
wjg+7tkLKzPfneXemqVOYghZSiUsUZCaUOxuIrMvzeFXfO0PIxCQDy34SlXwM/G1k9T2+IuVADJP
DXXRZ5Bnr9tGAIIT1ajlF97ojgSqgAEIBwKCZvHHsb4yTQyVJFMrTMUM1bTEFwPNzR+zXyBT1Bzl
K2qbv5O7FrU3zu6/3N7dV3nXG8eV5rufVyWX06qE/DL4P/RAtgyoEn1PkNMIjgwwSeRoD+sheebv
MNGAclzjlh7/wIdWc0B5/jizyruMiEDr3IhQF5CbiLzg1WuBlMc4FRrjRtwPrX8faHpMPxyhG8hx
DdDmUWHxBWasi19cFJ7qWWZU/veT0zffodmnazlbZakkVcZXdpUYLEipzaNLJNr1mZXCvI6i3dpL
KvQ0ojyqLQqbcJnZ7h5af70Kd7Ob3glmYyXP0lm+ClZoJlZzwuikPT6zG9n7FZjNiqmINBaytMJ3
CbQED4DBKlRw5xB4WXvITuDBbg8zhqS70RQcUteVfBZ5EOsAUeGqgGhtFYlZGrT6t1pyVDExjcm/
7TW7JwjTKpqKqXykjNQio1zIpTyMdJ+LT3zzqx1+ZeunlZVs7GduGzPUUjK14RKNByZowMD3C8kA
+k8tcoBUMxsJoJI6AK9IbUbMef3db7gxTMXeRWq4cNJwkCCSjmp1bBlQNbY1i/C56gc4znMObqDb
33TfpgKEF4hSVNGgAm7UdVoF+g7eF2V3HYOqvIqsIsltExAHeH81C0a26OB+xGhcBsLkzprBnSyH
3u11/MOuQTcZEGJF1ujMrVArMM432uSL96FiYqT9YXgGcNnCA+o+uVtf9EMasBrEZEM+eD4Y7v9j
k9owtUhaQWtqqFBriwllQPArtHaiHVf+m1x/KRvW9bibd2zsUZtVjYIcdSEAHVA7SP0SitTWkOCj
/m+fkp4plGOQrHUDHx54b8BJ5EwiZqU9KOcB2h6g8bZCR2Ucw/1+99vSaCkpuarScanLGdR1PBTs
lYP+hYh6a1b+0vjyIcKb+9PtZTI2TyI5+SZjTPOs4NtCSYKRF824AvfJjHqkYqmRt5TPc3G4bW7f
C/4+K3TOnXZjMUFRIg+SCPdE2plleMlZAGOWESrpnjol5YcJWPqsvtTSNVndrGNMoO0H4bd1kJ+w
+WxtLJV9ymNMQBF+K02ghj/C5klrvt7+WszzQMV6LR07WeyxO0NQ/U7BZBgUTuUpTpybcg6WH/DA
uaxYuJ99bg4hFflHqS9lPRwnvwvEgKBBwV5sQ2UJeh+krMUKH6yYJVHxQ1vyHOPJYEQvT6Nd3lVB
4sxH4KZP6UME0AjRBWAO2DFiiETFEE6se2PqUtmXHlH/EIPQA3OxNR7rY1rY+QWIN4/Zh9193r59
VzrL1rSiqXoNNnN/Pg3oCPUBmLTJIAtKk6xSKNkkOiirEoQGFeATdRBYvD+gaqbpzTykmNEJda9C
iUDnILypztaoDn4Vx+5/fVJhRpPxLyYWcJFSj+lx6eth4dAn5WtrWMyuALA/cyJH9g2g1DB4ftc8
/Yt+5sfi8nuzlKuvo57qoYF3Jw8iffEZj16wbfGn5hrZLJKvjy7/3hTl8hl4EadJgMr0ouhmN115
7ZS2izlNjDIPyw61c9i0XB8XafWrKjL5OdBbf6xccWSlCiTheH9C3q+HcvMKTCAoKONpHUGBbqx8
vrkomqsOn+X0p9wGKXo51fRy+5h8dDtiUxd0ScZQrUzz5gutDDImlQNTefm17lKzZvGBfDz27w1Q
x3DOlUnm25lwwpSmJkqmBqqyMb8U+oUbeMZbjrUa6vCJ7ZKFSowJYV7+3NWurPy4/bV2IjFWo2Me
xpCJlN8HUhgIeDbNhMKiCpQzuLWC0eReADfC8xjSOsxO/c6L8Z09OuWZ8rxZMQrfgbpo+E0if3/Q
nsmASHqsPVays/v13hZH5zrgQcskPW3SwJhdZfypTf99M/f9aqjUxuB6cVKyGhKoYPV+vces/Hvr
cJ58ZLN4769G4QGmFA1eMChvioeRFxS+S4O8TyVHGZQ5yDOD1cv9mNmQJb1Zoa7KdVnTKs2AhTC4
r3ETSOXPqmDx3368pt7boK5GPjXUNuwAyq5/qPejPbRm7aMkZMcYvqwPwn341Nmzoz+uL0T7F6SS
bEb03aj+9zLFD28loanjokc7RAEefbU7M72GruZVdu2xso+9fTN4sHqAckkHPwx1SHijGqKoBwLX
ABtfNNpaPDOixK5XbU1QMamUlXKOdVXzawOfcvDmA3JfMoVMasDD8b/nKwEN5WZFVFSa+7ob1l7R
/In3tPFnxjogO/naewPURdg165K3aoshyAFY21c+6JSwL3h9ID+C6q6ByBHGkD8xgiE5d/R9tV0X
dS8WSRl26oJD0X+u8CarfcNNH5NzewjvDCs3K3C3DicBkuLxM6sevOd2W9OUc+cNz4lJlIICxgjG
NTVX+SwWAuuc7N1dWyuUc3dtj1lxvgcp8Sk/yUF5V4J1TIfkGCTAzOhJAIQaVdgv0sTE2+8UgMmW
GgKvYRBF12hRorqZ5wbBODxI18ExTEg65W58HTgzm6As/krwnZrqAxO4t5frQIBPwQwiQqZAA6vb
si/KuIJrVKiW5aGP0oW5KJ05/4HOA1YoKIZmCIaEWRvKK6pexKBDhCmEtWrlY1/wVebw0ap/5quy
8hthbCxkx+J9NRTiBeIZq4eXF3eMoA1iZ9PYO6u6QkRUL5uz0aazB9Rdcz+IknCM50ZTHXGY+zuu
TsMR6a8huCXXiozEcDcdwM+XwUgH6jtdo44hX4nINnRU/kQvuYiOcCg/lYcO+gDk1Et3TCbDvQxx
a486kPwUyfOgwp4WhRZvtPfZNFuhMf+M1xlCLMr0MEVt5gqTlJlh0Tq3HX7/bLytlrqHqjUZjHiS
00BbVUfq7HR5UMbCzJgj/7vejbMBwkp0qlX6tllrTonVAewWjWIC85tdisN6VO/4n9Xn8FqdOA8C
1LbAGmfbD6Mbs+QS3JQQwmLu81DueH/+sfw2PmdH4YDqyzk/5i8dguhddQ0f/kCwEW6wMUpdd8kC
QdyiBI0q95j8LnGvg/TlBygh7AUqPtb4jWBV2ZNu+yfXAJJDVQhhDh1f2g5vGlkJCfDZeGx9QiwP
WuQzd15sQmXPevzu76gOdVcFDWzQDb7/tHM1TXw4q3Ew8BiNERJLHRR7Rji7fUJ3cwfjzQz1MScj
55d8bTA9ldaglvX6XGRYYC2ESh2WKKqzMR00vzAuIEaV5msZM2ao/2Fv3lZBRcZ0FlYlmhvAlyEe
yL8Q6RvpAfViLz4SuRtmeWnnq0m8bCDbAvJE0GlBkJkf82URo9UPzwL4Qepr8kt46Gw0Gq3Kzu+5
nzwjbu4aBE0UUfxF1DSoyjvEQMIlRJ0ziPLfev8lYr2kdwKVxOu8QeR+Ne2DlqwcpqtR5vPst7Iz
r6OdgBW7TFprDlmp5E4KBN1AUcZrUFYwNUodh27NuolM0wVGrJ/7PAb+tQiKuDpOEorFaY4Xr2w2
kO6+fc53TuE7s9QJ6bJUrMETjDEssLmm0xqMMXcJk5JR7dw3AxVtqD2B2uu1GLoJiLk6j7NSDaHf
TLYBraD4OWKBendNKBICPXge8JKickgpSSSNa4rVX7g7dHu9OYFqIJdZt7/X3oGD/p8MtLcKbjCF
urmSNF6WUu8rP62eJOEZgta3//5OWRhf6c0APZgH9ukkWVsM3GI+x1M+k9ZE8QzFT1dTUBwgRWG2
dis5W1T6DZuGQZhWUaOhqYq4UJk7ZUFBccYkS+ash/jRcCKvQsrderJmSv7tRe5kw5JggOoRmDWE
C4k6dDKkJippLiY/Hxqzx42oqEdZtTLJ/heCASRS04sTSVWK0O7AKrVjPdjmQjC8Ln55muBFrwqq
JNXB8N2/uQ/3DsjGHA3Kk8AYAUyyVgaa4muSryTM5GJvt7YWqBtwKrK5VpN49tUzRGwQ1GO3Bwu1
aJik/b8cOuakH2tN1GXYzHEd9vpKIOtEkFO1RgOPwtqJL+WD8n+kXdly3Diy/SJGgDv5ShZZxZJK
pcWyJL8wbLeb+77z6+9B9R2LgjCFGU9HTHfEOMJZABOJRObJczTMUYV3Is5kkUkmHMpDM04pATHe
MkU7vGEc2RCV+HiPd7xNfnsGG5TmIZMJyKxK8NGQvxWPYm5rz/qpu1RDSpS38HxeUcADitCO4HQZ
v9hEwEHNCwMiPPGxWspdrXtStTPCxAm1n4UITM+7tDamLlCKjalZQ6HPzvUwKCLsG2bxNfVnbezC
XpTC8PILVVGAJASPAmgUbMYx+jBay3YBkGByJy85lLs0dtoXmmBUfnbOG0c4Xsf1i41Fxi9GWY3z
QorBhntrAXSHXvuNead8AX0rSkjLYZwc0dj3pUf1KYBsTNKftNnObkwGTKvOkFGzupS4pK4qD+VU
kL/3XXSsWqPuQUEQhY8tqdVDaWjhTV0r/YsRSf2TTaLuV9Oj6uZ1RELKNUjyWeptBTRgSnI2G/Uu
Vnr5Fp0B2bMMCcM2aq492xWpvpr5YvhGrQHdopn9bDpmJc1PZk5WqEqQHPWKZu0SR0tGdT8roEL2
GttqaleKI3zqLpkNXy5XyIgZRQ8VygllllmQPnDPEESF0RoCgxWqoEx0tboiWYuilVFWls62v95Q
LovZg4jtQSzDzbviN8bY2ApZSkUD2T8ereNNJj3NGchVRiEjHO+kbq0w8bUz8lmV0pQqzBhHOiYO
uHaEXpBTSM70uuxqh3oaiZxh8Jv/uveMS/h9Oy/bvfG1vJZUJZz1JVALV7FSb257x14itzRF+ea/
+XL0TkQL0bbYkTaQ4eAvnrGZlFSWniQqKaB79ByJpyl4xxZ9od/GmGMrG2qd6kWjBq11bvKXuqnc
6ykFN2/aWmBOadmFqpyoGRJZNHjxCi1O/QE8auqeMpyCD2K46W5aX2CU65BowyKkY6YecOqPoaEA
b2AtZyNGO1+tBzrcGe7KQ/k3iKFWZE7TQZQ48SK7urHHnDalUfXIXBIUz42DbPu5RimT4kHQJhBY
YVtFajL11iCvqDLnxyz/Ien1DhJkXh/fC7aPU4RCwvl7+9g20RhK1mSHpRXoxVtugJxT+SIVspsq
+3k6DO2uaotdmL5et0r3iA3nW6PMnWUm5djMRRsG8QC5T2k498bPuIHiXjbsWvzf3Yi+fT3/AaEX
jvZmscwRiIZsUTG4gLGvm8FTfUr/bwSdv/irl3vRTji/JPBNNsm2Gkmx1RXvoabwlhilfBWv/8JF
1VeuXfN5PV6S+9QVXdE8u2i56BcCBxV9WOZMGABf2L2Jwdzw1i7cefhqZ4JHEu8Tbk0wZ73GZJIM
BRsJWNA+kA/JHrgA0P2KwGjclaBmTqcrZbTmmNNG0I8roIIsBZX+2kR/6dLkLLNIUoND94IRs3cr
7INv0CrbBB5toSUGqhE8HjKwiOECRQdpOvxJofmDOeZ2M4Z5rTA+s4KQXvabx8al+mnx1wuX+A4F
37frp40X+LerY06bXUaL2mmYa5Pq4Q66dL96MxeAoUUmGIcDoWReRqVJAnlwSTS4lSpiTOL1UD5s
GuNwSbHIVarFkLzxlL/Lca+Allm+w8iAW3+VAZw6FjtQJccPokcDd2mQPiGAU9i6zqq/x1Jq20U0
1YEOtLFuvSmiqehLiGWjIV4lvy0wPh7KmbSgpWgHBYHIl1uqUujLZj1YX5W8yb+MJfIsqIDrkttM
o/w8NZMl75ZBqlHJUdC01dvwoJWp1nr6uBqFb6mjddQLq/dSKzdvlkL+aiuhXrly2owLEMap9g0A
tNpXemX8trak9XOSkCcDZXqgb+z23Fpoa6q5op7jVJ7u2tJOJVGyQF2CXTUqHWhM4WCjXskcArlI
V3PpWuB99vYTjcX0EAyQX112dIjsD3qMtLDy2xxzCGYzJoqaGeCnSgLQsTm9VTtyKXqmc/PWjRXm
HNR20xtSImGkirROCQE0VftG0ltzhtqd8v36seanWxtjzImY+q4spAW3Wb+jJD2dmz+NL3SQk1L0
jM9h5Ii6+UKTNFxvcuNynvKoHCCEskAFxaGhMsTIg/XWY5BS2s/fqKysYJWiLaWZ0sZkMveNkaso
xslP5jl5jPEYCHeJq70l+2lw+gt7/vIj8nURZwg/OzcUMAMD44cnAVPYTqK5ChW7rZCdy69a7vR/
UdPRLSi5wsL9DyZlubmYAWInsGChV8bWAAclRjciQyWd7EHlob766plqFFW/ftmedm7QIn5a/GkH
1hxg/l7sL9d3mhfooCT+2zrju1MTD1pvIhOUIEvQxK6kCVvwvNt8a4LxWJVInQY2+OJoH8pb4tb3
wwkSaoVTQakRKrSYemzgs6KpEV4rEPJV7ytjvNasi2nQq8qCVIm1j91zs5ehVRKglQzVkNgpXQUs
ocH/tpuM29r5bBqLjG85ZKNnz8XtMpX+dRPc3YRKh6GaqLej//LxZMRaAiXt2gCgYVEcS4GkomV2
GNvrE1FY4xaZkEf+yxRLMqO1PXi5TAs93NZZ/XW33Mk3Eqbjh9dpl0aO+CwILbLXg2nXutJ3GiYt
0nsk6r/qF3jJ4I+QysbLP3Szl/9+Nze3MLvEvkSnMcxQHMx1DCEaD1l41qEoc90IP9OEFtFlukhB
QvPxm0mkrGSk5nYwTvou69sbQ8v8tCXxLi60X1IRvgIdflSk6W7Ks50u1wfBD+CFU7RMfv8A5iyA
7LxWWoyu4SzIrypox6sj2JT39SG5pS3CCC/19ld0FvVURGaZ49BaVkoSM4+OsXrbkfCYTMekekhT
sH5Yv64vkRfHtiukP2VzYUxZie2sRpgyfkzka/jj+l9Pfymbt2z/eqbeEK9VgYwQ/VW1OEfagxFl
jlk81aOgACBaBXO4y7GdRjVBf6ZQfbV+IhBavb4OXvTYrIOtMMyyWiFdhDRdZ8oOyV0zA6GfKjDC
XYWhksvgFzHYECVpAN2iDYUahvwwhhX07h7+YBWQAaXDUZpN2FXI7aJqyTLIgVb90sgve92P0/66
CQ7nFV6HaD8TAqgDeBcZ37W1SSbqmOPWkm9NR3HNQ3Qk983OetIz9HuSQNq3LgFz8J8841UZ/xjI
kAHrZnwgt6NQbRIJjU40e1aIsClkN0pPguUpHIfeWGFbFX0dpm2cA/hnfGtyxzrSgU4MUfytvUYu
6OUE9yI/sCuypmgywYuKrde1epmTrsBVEleOea5RJqRFTyq/gKnHHnBXkXIYz9HRY/ptkNlFKK8l
IWDryPxj1fJrUDX5IH9uXBUDB55gL3n+vrHFumOb1K0ca7j1beB/+ttpP980IJXMnH9oAJVD6Ilb
g7zYipvEArTKwkljX1JSp0J/V57loJsqgGTindSca2I+VmUbmORJMr7k1b5IvhmR6bad6SSZ6pJE
OeDHesZauZVmCOp7/C1//0XU5TYhOK7BK6vkyxoAtj3viFYMLlpYmQe146+CHeeFYzzs0NIjBLKn
l7LBxtRSkKTHuJiETmx4ukCfQCmr3AP2dSQ+2VEx3uEg/3XdKnd9G6PMFZNWNigLZ6sK6ily0uau
RpdAEoUd7rncGGEumkoGqgYtWBOt0eSQ+9JdW0N6HoguMOVKPgQm/rc1McfEjNOqUmskyVkJEpk1
+xJXlk9U68t1M/wn5CaVZHyj19caPHA1GB/Ps3YRmSz2M56qu+o2pmw8lBNUFHS4x3Jjk3naNGqh
x2lYATmtJk6vnaP67fqqOKPxqCxvLNBfsHHDcOhjSYMEOcbzJ0/5vvytuJDpOyj3NGkFkwb6H97w
k5Y26j1lzhXY50dVDEbg+QTdToWFLpmrrg+21qfH+jX5Hu5rxHCSOsuZ/KSir5h/E5wAoUFmwcOc
5LbaR1IwgQqM0o5lp/qmP05gXulP1p2Iypl7zIEsBrgRJTiDRbURvbTGdsGwiWzuy8FLkvul+TIm
Aigb96UI8hENAqj4F9BsHz8jcolWnTV9Ris1uYsOw745WUF0Mt3VBVEV5Aez0hE+T3neuTXKHPR4
6mJrUrGV9kF/ygMqkQZSy2Dd4/lh73MwgwiLKlyTgKPrEBkxkNkwrytzzKbOrMHEUd7SCgNQR9Wu
mIBgoW1jaMicWzBkiZJBbgkXt/5vq8zRj6IpkTuCiCYBFgb1dnkHFuIX9dLYTV/sb5CWPGTndfRG
IWCHF7G3ppkIoIOCpccHLy684/JOPfQv3XOMyW8ArBByxsaxA7STr0cFntNujTJnxJqGyCxs8GVE
/Xd7uVHQJ2+BIByn2r1uiO+3sibbugrkJ+amP/rtZEsAFqixidnXPmjcvHSUdF++gL4R5I3jCUM3
3Q9sqpCAjL9C0wB+0UT4YytWRSzhRZsCCWwVq1uoSjAmbiEjviWilzMvycGxRJ0YLBIAgzK+o054
ARFNUYO1hQJKCaIRK7CA/5D83hTwbXILf+gGWXi4YKIBoNaPu2lmWhkb0UjRB+UX2iTsUZ4yjylY
eqgiyfVvx91C00Z+j0WZkF7+aGwEIeqQRUZ6BI/oTq6CUi2cIv5eWSIgMt0h9uGqbQwxO2hK8oqC
VEM5uMMTFVUtf0Cv95JQiMk9uZ/Lsk2Lcq+ib0JXvbkPraGQ8iK20dNYEDGHYZfpmKvBM1OXy10c
fr2+hzxrOjEwhm0AyfgJgqw0dd1By88IlMa3MhRHrRj/vZ2Tv+pIJKHGiyQ6kIw63px4DrI93SIF
tZ8dgdlPU3xbA5Tsdh2868vh5kjg+0BrRMWFp1woFTe7N5mA2WhoAwX9ax50dx2G2e1npXb+EWbo
n3NXSL3PfeVubTLu0UW2XKxj1EKGIvwG2vQ3eZd4xXP9Qz2Z36ib9HtZc/K9qBvKu4q2dpnILJWD
Ns4V1ioXtRMnuwUKGILt5B0xXcfgPFFBuogN/eiMhPQSkSs1g0QnQe3+aPv6S3Fqb0J/xrXeOpVf
SRjLEHUOuZ6yMcusDO/EulqXBfy25ZlMQWU9N4n/Py6NCfxNRKSW5GAfJnvjAdLC/V8EfGb9i3Wb
O+XX6db+Os6O9PZnS8MIKa3tYFfp0jcOmidjtsyolwSrcrsoPma1UKm9vjT+7r2bYCJIpRjxACbG
JZjVn4qK3CR+bNTn6zY4FKzIKfV3I0y+t3ZVDLk1EEotoKiooT/V+fqRFiFEnI98F3w3xFwpCF2r
JTWjEqA4XzldbyGLHV/VfvJRc/4lWBX3SBm6aiL2QnyXTZbBNVfiAYdV2U9UWLLam14JNWFa3aX6
gKK1cbMP3aR5uWwSBanzR28gXRSSMNQoL9h4mwGU961BN7fFc2DYLbvxmzzAqqg4xn2B4NPZtkZb
VmjTfbSalGtd6KqsQeUBipK6T0Eoy1/amUrBo4r/LHqCcC+ZjT3GITvNsKrEysxgTG9LQM2y74m9
uoMCnSN9EYQsrvNbtgYeK7QfP00DVKaWLhKmYoJGH51urBytHJ01FT13eCkBGsgWemOqjcyR+XBz
l2PsYK6yC3ZYczNvBv1iDe1d7WY62AeBW3LPAFpIRCF0yoYlJ5rDqIyyWqVoR2PfBnMwP2H2IHq2
XXNvQXqtPoY9eMZFCRb/kG/sMjFyyMgymYUxB/aTdZQP5uPgg4rxXLoiS9yvtjHEeOSslbWejbUU
JFl+ghDpi9R0JzkaBZkc93hvzLCOqHeZZuso2M72+igvymks7q9/KpEFJiwOkhb10wr305ZcPY+z
gbnleBTCrmjQYzNSzLr8dggmKJZFXupTMi5B46XBBBiU6mRevEMtOLCc+jG5z4Jpp9OY5Vsi16eX
7zXbTLmrXjMl0Wc4BYXeUho8KkXVHooAHNhUjGB/fUf5Kd37WlkwQS7P9ZL3uYpHfg6Va4Bjac8N
z06QUAM5cSqf7b8EJgVL1JiXxTCCqnauWymQDv8QdNh3yZ6cKTECQZNdFB/5AXmzRCbNMnKNyE1D
t1R3auiVPVLgtv2IeXNzcbP7yk8fRGsUnDiW7lPV57IjOk5cM6wOnYFYQfmk+Nc3UmSEiR8YlE5j
ZUqsoJJ1X7KcJQfIWBZEfP4lutk9JniQOFOisIYV42FyBw+jm82+cI0v+p6WfGMn9kRJnOCUs2mC
lVVLl0RhcpQAh6jkyUkmQRwRej0TSPTRTEJVC6Get0+/hHsTolPQ3jlN/rKbghQcs6LKluhbMSGl
0ewiTNJIC+I1dpelcyPrWW1Fy+KdLIPOzel0gg4F14+pB4qRdpSZA60myb7hqjfZKYLS04R2w3gS
P5F4i4JsF7IcC7mAbjEHayZVDbStbYBsDGhHc4Xg4eTU1eN1N+ewMoPtdGOGrnqT1NfGJPeGjrSx
AnYtkHf6QUtwgiNPv4MOwopbekAOWXpa74SeEFomWiRzyqYIw95y3llBfKvtq7vOXR3U5zz5m4KM
zvCXg3z/34ulYsEK0mTbovkPW1Nq1TarRkNPj9OsfDVUSMEu5q3SlDeQZRe5DHd5yFSR6WMsW2bf
oIbS9+WUdTWYytVXeTfsgRso3BI5Mk3LlUPuGambi4IK74gbG6vMJzW1YjWyDET9/S4enT5YndXJ
9uu+CBqQ9VPSadEB5CV5aMdrBPOzBi3WM060WHG85poeVPad3gdF9ayPz6vdOn/irBs7TGTJJyme
66KwgrXZjaCz7337pwIMJMXXJ1CyewJOLoFaUvMf5Hn8XX1fIxNkpm7ommXo1GBAq1GRMeIci5Yn
MsGkJ5ot10mfDXNgoUT9/ZKaQ5uvcJIBFYsBSQpx8mdQ5Qh2VfD1WCA8RH2LClByCZBSQpmhsJ1q
6moBUT15b+9pby49acTLROx//OPxe0tZVZKmWkt57AcjkBKI1sapR9LsUCeLYLZLsK0sQR5msOyk
nk05MOW/lrxwBuHkmmghzImT+hC9uClEJdwfMOo8ACSrHoDMK538q+7ROhq4bRtHlF+KFkb/fBO7
Iw1iwthAM1hBR5lWjhV/ue4a1OHYfNlAkRoddoWYlsX4fFirSxOVQFHUVnEytcxVraV3lCh3dBka
OS3YobrRUevs8L/ZZQ5C2wyTaqHEgS54dCh9DJR5gNvsB4EZ/v79Xh77Es7TUUaHuDMCuQum5CcK
5aKjpfA2UJcVk7a/DIXVPqs6iH1ikEUJrFMdKBjwz1x53yEK05KM6CXKbWEYG2tMeJylYkoTOTJR
kqGFreZEJId2g6DSfZDeAPW6/pW427cxx3jHnC4jGUO5DRL5ZOTf5/zH9b+f+7bYrodxgyiOgbew
7DAY3NkfvtOiVuZKz+YeTdlzIiwu0e355O3v67GYBG/O5nBB9RZ5K2Dlilm4fXWotdqNIctUmH/w
nt+szWLeaXZXp5gT0xsgCnGZrZhy2c0VsQSvGH56t1kTddBNiCiMUO77GrGd7PVz+woBPugV4P68
SfbgWU1BtXrBlhMIxqeTKBHhe78GoDLKhNqn0XulrfKpzlE8a3eUviDGpGvhRrdUoCgRIr64sQrz
0P9vjEW0ddZUVwY6khfkzIAhVH0vHclBNJvGd0oDjDSU1R7G6F2w2VFzlhbJHKoCg/DrK8XoRL90
r8ZG7hSMcVmPs2DKins7b+wxuVVqKLPW9xGY2Y2grxrwDS/u1O/NqdkLjhvXkgnJYWAgdPUTQ6TU
VrpSGoCT9D/jdhc+UH2C3HLGm+menNX9iKmL0IIiuega42/pxjBzFtK4rFuw4eR0S335ttlr99Nb
9WpCunc5LKYjCRIC0UKZQ9E1rV13lpYf88WEeO+AhLJrJwxhDQaGzWf75frGcrMDPOLQLQekFNDX
jx4jF3OJXhTy8Xk13KSubtJoeVS1SeAo3PC1McOsauz0OAYnRBPoQ+OmkeSoybkalX2Y+rWoW85f
EpSOVPD+4CnMROa4arqhrDA7CUKAdL1d7fvJeri+a1x0lYH++P/bYEkHclmxCm0uTISu8dU4RS8W
SgnJN+ttKN3slAAWR3wdovXAWmUQHhHJPvFD58Y+89mydVhriI1gGtslLn1lIHrtswccQcX0egC8
6KDovM+/AWBBRNzfgg2+XPWbKAPl7tBqxrkOyLyeIskEYr47huskyIC4ZmwF9BGKBaQ2y0VgTGu1
SAmmyUj0aiujEyrPs6ixLbLBJseR3FRVGCHLCkFFn66YZUxdzJUE1/2FW0szNmths2GjKsrVxFWH
ABnfN3fZEY9CN/6un2rQdmDWGxDDHXm8bpWbA9lI7qg0CDiEmZyhN7QozsCxFWjrmSrTqNXzdQP8
pG5jgXHDBPxoLZlCwAIU1GH0wgm7/HEcgFJBxVWOo8nRME8pNfVJMXU8S8PJI5KwUMO9yje/ggku
Sru2g55NEDrxwHJ4aMBMq51XsKf+J5Q9/AthY41xmay3yjjprDkwDWX9e5CrZHBUfenuJcDmjnZT
gVQYlBPZAfPUGg5johaDb+iLjAKLFU1eMVmt6tvWTGLB1cF35vfvzTjZFBnR0sQtZAnbn6Z6knRf
jwRnkrt6tFQt9DfRWMVU4Mf7ok/CPE576Hks+/BE3z/2Xfwjv1l8qlSm3ouwGP/GHmqMYIkzgKem
a97EmgnErmo25UswAPuk+oWXgBLMnY+KPwVUo1lcceB5E5hBf1tkVigXGOxuc83GWDcV5kyO/Y3u
9R4EZX31Td9dP0G8xHBrjN6bm+URgmdRW6/QPg1GkBZoAd3I+o9IC7ZmmNdQn7fZ2sp4sybF3gyB
+TuDkv/6SnjBZmuCuXXD2poiveiWIDR26rI4ifDL0B/JPoE2Fth5uDnSsi6PFDvQ0qdpSB2z2U9E
crPlxph/9f3oXF8Qt1WAjB2TQrICZUzWnlEBHlmYIOPHXAil8S5O1uA1P1cXIlh4I3cvyY/wu8Am
DR6f1ggvRy3fNinj40d/yFLSZajXREfpsKLhIh/6H/oj/N3tAky+pI6IWogLsjI3BpnPllZD34cS
oL6YQF+QSVDJxRHMtJDgii9YPFphi87ieUpesNoYZnc3aa3InNNyCYpiH61gB7jRBkFLVWSCuZ3C
Kl8xgB+B6LQ+VeqLAXaw8k+8/n37PuUo3dwVcgo2kLVfbotlPg32m8AleA+C7UYx901k2WMWW5cQ
0eKF3EQuqA+S06/BryCrV38DlFa6736I5iP5kXezNOY2AVmZ3CQEJB3aSXrK7/UbK/gZJU51SyNh
tDMeBevkfy3btk2CU2dcBlU3oVBdrGnqNaxT2wML6na/+pf6pZkcTIA5tNsyS45UuqJMWmSVyR2k
zJDzIYulIJW+tdq3XvfBNXR9ZdwPqKiAl1AYP+iD2TMt6aM8oqkjJcTpMQQRSinqktDMqUX8XdzV
bEzRP9/sYSzNcZQ0uh1M6ts8f53610QThChunN+YYK7HNl0qdYklZDrWj7S7BQvu9d3i+x0in0FV
NTDgyHyRtDfqqImsFH6weABuuQvG1V3DsTD9l+yScyh6zvADPSqtxKLcChY7Y7HqUaw3RoGRTWQY
lKo6rb02ukzI/TP7Y2EEWTR7wHsRmxujTKSvqnhOirqH2pt9n0hPaviggoB/sZ01ehLsKNcrNqaY
GB+OaV9XZoTHtzN503dkrjfdKd5lAHrIbnyT6qibiLpuXDd5t8mWr+t8GSo0MGGL3JdA/Wk7waJo
8P50U24MMMF9KZUIooDIBnrU79RbWr0LDxjFQfVOOA8j2ECW0bKtTCXOQTSN13b23X5VQK8K7pq7
3iP+ENjgzIIU4v76+rj7R3lowF1IgLpjTnKIuaM66uMmgPCL1N+goCFKb7hhaWOBOchJV9oSsQCI
n89g9XignMLS45IADGE99R7tCk2HqXDKUhAOuW9hKgn1r6UxOS+u5CIHlJbmvMnBJBhKq1x0cTx9
TxvPIE066pIjwgJdBj8++cvGKnPetIJI9npJdDz1p3GnPGR3th8G+mmG2MwaAck+glgRlVI6Ghc9
mbsFuiLXvyn3yG9+AnMOh9BcLLBqw2X7l9L4NgNDr1QYfpUda/5x3RR3smmzyWyBKir0JQ/HssHc
WHk776KD7WPMwW9vykMGReD8MO7rkyib5J6T9wWyV/iUEysBCLsOJLM6Q0nzLYpzbyWNyHW5Z39j
h7kiZqMDizTiy6UpLN9S2aok6ALixMLpcNGSmOzLjstZG3IcfaP+qfR+nh5G6/X6txIc9cv1tLm0
tbWdMquYkqM5WY9xlT/OiSGIlgLPuxzJjQmbrKtE8noJ4hwireNCRldZgIsGX1O4k8fQ9JK81g/X
18W/yTefiYkwKuhqOwi1As3iyr68o1xFpmfiMUMzSHsnqhXQ43PlhF+eOptFAg4doQiJcSJKAEh9
Qt9TXKEoMos8ggkkZCQtmM1mNcAN5CjZjkSPayWI/oLYzPIsRCop1HWqof8ma/6caX5WG1+yKNxb
S/Eo+EoC92N7U6QhYZznIxCLEL1dPNA1Q/mLgkCbW8tPdrlQOfzf+AXooYluYtrzE+VMm0+tJmGQ
ovfHHfEopoMqjWn/zJYGovog/4O9m6N/vvGLcpqgrRMbYRBhCrjyhuSedAJuFPrNP7veuwnG0zO9
W+wyAQBa7htnqrxqPs+NJ3f3hQxa4Nr7o0/2bo65QatMQ9nV0lDo+zsywP/RufILOILCA+Zz57+X
W+huPooYBvhZMkhN/vXVGL8HTk9pzTxpA4Mc838IANw0dO3v2egsoAAjjhg1wPdNiz5/NQhusEQS
qTyvtbJAqadaz+XwVxe/CXaShu/PH+7dAHOTFDn0l/MeXXyyX3+Ge/UwO5nb/UyCC/+qL5JA/De5
z7s95jopJTM3RqrBaT4Vd8CDZk61t1Rnuu+92euhyunmD8NNJYjEom2kf745AaFNihqqu+kxyZ/C
+FufCgrPor+fOWFr0stKGWOuTFrv0+F5Flad+Uf4fduY86XLBeRW4gXEYuhi/Fw8zZ2eMalR7BM6
Tyx5paeA7UYUOLguD3cHFTbmKpVPyjUkNQq7jPXLGFGQ+9abeUcC8zR7kQtvf7K/dKIBbW5jb2uS
OdpF2ecNZo4xOLpvVdfu3fbW9qsLKbD8oH2ZJAdqBE4IZLSzHBTBXcC7drbGmSOezikAt82sB5A4
6sCCFy1gh8BjMRZ0g7l9o60hJhMGviQ0BiujTwCqLSK/9NCZXJEXtPt8L5x6v+Sd7CnfmGMbYUMB
QQKra3HhRGHujV341Ndo3RNrfUqtPvNA4Cvv+i6DczVmBGhNkTuLogmmuHlOvP0VzIt1TqVG1coJ
qP3mvkvvYul+mRJHENB4R3FrhAloq7yWgArZIE35ipFZty2B6W2RCake2jOoWv8Z//7WIhPS8niy
zBQ3w9HWflJCgU75tRiJe31domUxEcxSI32Z7bgNYqh2rrU3mT/+wACwcAAMQMcHRNUfQ+Rk9aAb
myEtAv0tpzYkR+8FTs89XBsLzD5BerCYyj4CvgnDDbZ1iHVgnrsnNL8Fe/UZnICiGfhBof0EcTvd
ZLXOwUpWysloQYaCcnwrR9k3n4wjZWBR3tbH8GkEYDH6Mt3S4pYtxFt/bil8NM8OFsXrWI0ZkPOA
eMuvYJ3ZUfGg8UA1O8HNeKAzCcohPYmGPj8dL8Yse7zkelUKBQT1ZgJ94f5Hn4DeSQgb41tBQkIw
14/xIcYKScGAKBM08ilPCRQ6nucb5W1+KALKpFNCFvFOe/yv+cIuK3u3yfimMU+Y4wt7KVDq+8i8
nct9JWqVfM7JqQ0Vmmng6oBkH1svKMq0TXvg5PFWmzydqv+C/Lg+zC5l6xFnJJ+vVmpP08Bhi0kH
HfOeH89bkXWNVUKz5Lg8mE/Lg3aElNqBqE73Nl0IgqKz9nj9hPOPxcbkp6tVV+degcneT+7kHeTh
vPCv8SX9YT6Gt6BD3mX3PSYQKlSkagfdBlGv9/Ku+XANMWtmrld4lLxiGq3EHgMT7cn3EMR7osCh
BoI10Sn0rdTJb8qvl0wQFbjWhYjSoxCJy3XhzT4wl69pzFWpa2MZlBQS4gx3054+zY1dOe3GvyEj
06Db0hxGIdkujXBX1s+2/Kq0K/KV+piGYVvMVZ6TffVaBBbMmTv7ICK8/ZxsX/bbNE0D/9MUVk19
XHS5mgqtPCYLaL0KLz9ne+sLaNjeaoyfq253TsTkSfzd/W2UncSK0jzJbAVvszrJ4tvEaIBJz1IU
+8Zqd92hP9U7Pi7vE3QPJc0+k5fxAkTvkCJSkEK7F9U7Lr/482d7XxEbfoBdNWdLhersWYsRHQZ3
aZ1wX3jhfe90OwLWRM/GlOz81OwxOf2s+Mga7+C8e/WeOARx8Q+YLOjadQuPXDohAVXJj+EDYIZO
xXTWHGQ5SqjNuFo3raS99nrVC0oxn5NHaor24jUAhcF8ydzbbZMMrVTiOotBhEWjVHmg0tN0JveP
rrCNKSbLiawaQNNiBZm5ZO17C7V3UOIX/nW34TooAK2E6JSeiZVgHuqVhGaZYj3TjdH7RZq6JHu9
buNTukb3DN8HcxBgRwLT9cfPY+tTqknzABamJHTGv1SjE+Q43EVQuCq4kCC7qDExDKTFSlzNcnTM
spe6hvJ57BqqqEX3uYh+WcZvK+y7IS5m2ZpInqAFPnkrOLqi46OEIYlbjNzSqRl3OIhc4FOWyJhk
8otYVmtwZ0JrvciPhvSrb28LZYbEp1AaiZ6QT6f6fQc/JbzVYMaRDjGfpnXSoAT8aD3oECSG/MyO
crwpT0VAdhjIC/57lDp64dA2AKYGvAtUSOWjdxAQSRQpCCXAKm/skwMlE5ILZ91T1Gp67H6IRJAv
gZ5Z6weDzM0PpnXF6lQVzMKAdNk+8dRDdyTujHGy5KgfQhCvSyfIhrkvvZOddK/brR6Y9c7SW3qq
n0VdEp5bffg5TPAau3xRI/pzyFH31UN8zo6o3pWH3gPf0E0PYkb7fk6FBPB0lZ92AYaRteKF84mE
ZdQUKBxFAAfM5nc1+hEqhiPPt2kP8llBOZSXTQLsoALrQCgRMhues6ILoVM3xpiynjFcUfqSpwUm
mvhdoByGg6i+xTk06JAi5GDk2FAN9sEjTXM/hpiAPhJ9PteQtXcI3gFFFvlzLzqgvMx1a4x93oS2
Iik9WCIwibD6yBJvkszB8pz0rrhtgElEWUbEds/9crh/KJMeIvenA2MlnWyOtRGUje4Q89VSfTP+
skioUuhfr0du/qczZcyqQANVx3vg4+GUE1Ah1znyl/TWgKRNgz4Kpn9cC/lS4WM6VxDIOTeFShC/
McGH/PfT4PpQp2ue2m0JZePBqYwftYiJkHNTqHiQWdAhxEsY6/q4HtK30phUWnIMzdCVQleTsh2a
Xtd3TWSE2bRRGuNYmUFdPgAhpXa3ilQ55Nt1G5+LZgiboBoEZxgEQ3U4wseVxKbezeqMJsO/tPni
2Bkd2jWpdvGDMEpxsnWYwxSRjWgBrmomSkeN2ndGuq6oRIL/3wMn/7Md+0pQAHVGbsboIGrRczcR
aZZmYqQT5D/0zzdVai2zlJYMRnJsSLAWp5gc1kkQmHjeBk3S3yaYNbUysSazVVHlmdNvUyE/G2sc
XP9MvFi0NcH4m540KCTFMZTk6tFJ9Puqf62kt1IXnBtuGNraYbxBTvumSXTMJmu5Vwb0DRn7+p0S
rA/h0+yNezGZEC8TBhr2ffeYpEsFW5LWUYJ+OnQyBki+9hro5ktvuRG9la/7ArhoP/oCCcdObrL/
I+3KluPWkeUXMYL78sql2WSrtVqy5ReGdWxx33d+/U3IMxYFYxozuuE4L0cRKgEsFApVWZn4UIp5
rhLRm9WvZcRrK/CMULlW30wpgApNFcbiURTupzxIV07Nl/UG3e2ZSjM69HLUQTK8gMDfUQ7Xp/KY
etZ1dMBwYx4kR/loNGS6keMc5NvTN/37h1JFcrR3J6lP57lXZh1S2mvS3ixm1fuYv1UfUQi/WbWp
OM1RXBxLo+FRdnNcBLf/R8tGCerQOqkqFPahT4bMagHjGkHUrFyWYuZZVgEIB9kf3hoGtchkbXV5
lvAE6Ot/4uYQ8yrCf7diSLzdGaDWUrVF3HVDTwQFQSdtZy6MeKAlFq71WzIRQAo0WW63or3W3N4T
M4zsjFPB0CiUeFhadOU78UprHubkvpq/LNXj5WDFvO33a6QCYoMcThwSMQ/T1/j6N88zQoi/QkWH
qMrzCH5YiQwhsoYoNMjJLTqRUTe85zQTEI1OfU3MEZQxUDGeLDtbvsSx5HIWx7YGGmCo2WK4QadC
sbhk2abGSxks/4gh8tCgvFuQzBihbs/P6Bs67SF9MO+5TV6eXSo0C/oK9tdSTTBabNzMTwoejsjx
kf0aIeBlYE/SAGTFfMnxM+vVUVA1JE1TRLogVMnNhNYPRlUHt7siGpjGAR3Tg4HCu+Enx/xAmMvy
G16BiBlGdWQICHQW0gVqubocbbGEsiZqMV/XBin3FebpOEtjHnYdhTxLElGNoQsKC6hqTCtR6gCz
GEniTlfkLHYn4WkunOrHG0f/mdcNZR4OGe8KA8S3eMPoVABYlWoRVEMhiHTggl30zl05iAPSpxSP
5YvGYeR5I9Glw/beHnXmB8mQRn21ynA6kMmq0jd/qpmdZm58h6Hj2zp4Gzt5gcJDfAA51njSgpWr
asly3v0fQUWEapNRsywxyQaVkJv8SYIO4vAizoAl23glQ1cm8bL7CW3amndrsfxob5k+rmD6qCtl
xJ0vXWmROww/5uF/nQhBSN+boFw1b0yllUbMNCQQ6BmiW7Mx0OvmxB1W6N4bodKkaCgqSZ91I0it
r2ROaUi/pE3m5Jp/+VBw7NDl9CKJEkMERjjUxhB9qcM46844N2cj4ewa7yAYVKK05pOVpLiR4BOk
DlYAImYGYOKy62ACNS1vJoO3MKrgLCz9ko45bva6kvy0+tFXkR2rCXCLKS+u8ExRSUQtanKiylkF
ji/zTjZcDec8vwO7hl2mtgnJ3RWzJ/JRvy45kBlmYrjzEoMKLr26rHEqY/Ce7CmhU8pQIZGPv7Uy
O6f6tQEzWTk47Je9hvlwkAHshuwBIXinM1JBHNYKpdMCxTCitlaGCUbHdTzxxQMIEcEdy+V+YW/y
u0VqkyFOU7R1i77Psl0r0UE2HgcpiDrOjrLDx7sVakPlTR4E2aisYJSeiQqOml71y+vlzWMHx3cb
VIROxmZd00TIg2nCYJL0D/bYrtJzmhquIHDCyH/wkHdjZFt3WbxWiXm1roYQKA+jt10pR9MdSnvF
EKBLcmoA5e9QJTS+XF4i+7Bj4lHFdSujGUytEQPEpPOtrEFuT8CNJ28UZoID5K6fHbszb7iCfJa/
Lj1SswNk2zLwavm4ylGvJZDboB1R1rdNd69L3uX1MN0Cv11RkRNpGBf++PtLSERoubZWQdzfp+WL
UF+XKi/xYtlAfUnFQ8QwLMxufrTR5o0YRwkAF2uohhsexlDZAXnlleET9cLUzc7bM29UlLVve5tU
TDb7aMinBIIppXjUqs4up54TKVjHdm+BCsPbsMwJEiAB5C7xYBe5gGZppZaBElUvmAvsOR+K6Xh7
e3SYSPXVlGYNGvG5jQw2GG4wLT9XEPWUXhX025IZbeL/3Tn2JinnyNJE6oq1tYLO9KM1zKOjvDxd
NsEs26FBaYJiSJMgnkDlHEoqY7Sx6Dbwr0X+eiY0UbVld3g+Ahp8FCbnsj2mX8CpLTyvQOuiUOfJ
SJas1THtBQGUV6k7JTKnhPbmzPSBVXYGqDRt3dA8XCYcWNknD8blKPlaWGMilFtpJw52yRK1c0CJ
5+CjT3FDgZ+4u8kwsWacV2ioiXbqKs+X9439nRQdHUu0pcC/SfmCGutpNmQl4V8WHfO1OUzH/qDb
em2TI8zLcZjXMOn1QacGs47A3FAxQ2igDwJlV1zD3dXmvhENQCt7dFuQ1nm5a7m8AjLr8tpZpKkU
M3PU9Xpb0nBJhLq252rNHSjOTN8wT4Myxlq+bMK8fcYd35dJ0ygqdZlmxiSi/K43V3LZ+kbO5RQl
geEvP9nZoAJVglL1ppo1Wodo70ludiDkt7+Vhjq//sqFBfPskZ/vLmZl7tGmKVDT6w6rE0G/WToS
pu4JfLSE/I1biWeeg936KM9sZBTFs6oAkcoRRIq/QQgQqKu/ZdcmlNQUzjuUGfcxEqEYmoLARev/
iKOxrEaGBNGCLoSgeoP4bAqnNukPnBPH3MedIfq7taMRVXqFEvZZi92yfJs+WY7KdWSdf/Ow8T4d
66IG4kyyDMiugAqWuqiXBIIXwyYsAd59GzjV+6s646yKdcr2Jqh7WZOtLBqaEeWdpagCxShyv8f/
sY0sP0/a+EtSlk+AIQiO7s+qqH0swKNg5Rs4WRpJty2ps9Uhcdvt4fLnYl0seyuU1694kEHZI7WC
dCptA5loLDiXLTC/DsqDIEqSUCCky9ZiIsRpbeZmYCXfJ9VpUsserbvLNphZhrozQh2muMS4bTRN
KIxB702wu4faKXGtgM8NGXV64B0mZkV8b48sehcshsmaMgylRUEBwKh2xLv5anMAuYConc55pzO/
0G5p1NVfrSCLM000TaRG/pEmfWb3PRcAyzNCXf9FJC1Tv5jQ9wm1b2Zhl2AZhLf9E39ZXf1kHrtf
vFFynltQacA2a52hTwRy29zl+Qkt/mnm1QF4q6JuY6EzBzmaoLV+6iw7bp3fmY38JZF8AWCYGJNA
nOcqEwWiwtGBkNJBJUeXTc0o6uqqJL3IbgyHdXCVtnFKYTomuWUb+Xot1+a9Jv/KNu3WEvQgUg1n
qH7JcwZsenS1miMHoM58cKI+RmSrTRTb6MpAselCv0oJhKHWt6df7rWOgIFN9YYgADYPSd4N7+Oy
zyPh4MS5h2m6iiUAa1AmkNgCedcKRA5momoncclcT2TPD9kdT3mVmXgBygchGyhog2eCimPFOmQq
COwBFrkbO1t0RA/qlgA757UdPYjALvLbHkzv2pkkP9/FAHMQtVxYtAJMaKazquO5N2UOEQ3bnfD+
JExFqO3Qt/YwmiDTicBcJ9+RMc4l0BHYziAfDISzaQuh9SvzCn/iZM3Ms7mzSl09ghYNs6HFYrCC
36xVND8d5UMiG7zDwtxBZCR4RoF67S8uQGXQR2nIDJKcLxBHIXyHRmmrt9L95hvAP6zHYuK96slN
TaeV6s4m5SjmholOq2mwo3joEOBnegXhcyJGyq2QMR8fe1uUh+hVrm3gYjZAOiahBNn6cmbHPgH0
ikfjduN8NWanYW+OupTibRpLTYWAfHElvoqY+Z1O7T9L0AKJN4WEOa88FHjVvSmvHowvPedz8r4m
dVGpaq7IlVnWwaJZYQ/ZCrvutyfORc/KmvdrpC6qdgORLKQ3fsNlBDtxtpPpTqhyKl7la5wLhLci
6o7SSmuJrdyoA6sQvK5Lna554ayHuNsld6SuqG6wwEif4puBeQ9yiIKdh2aw3C/O4hVHPj8XZ0U0
4bSajlKWF1kZakjImhLqv3ntcZbEOWE0z3SLHDCJctiorrYr0vDafDLb2NzxwSvMQAXoHHBMOkoj
NLhoyzVzrFoc5qp91mrXGK7ajYP1YO/YuwnKqyVx2lRwF5nQmH8cs5eOB14iH5h2APTOAaoABzKQ
gFSs1boky/OmMoM1JKphw2k+EATJZ9q5ezNU2MvmTYu6DWai1a7H2S2KU5Ea9uVPz9qrvRHy892N
2Kld2rXkyy9ab0tFer/kOecZy/riexNUjBPlYVlNyP2EY5M6M2jut0T124I31ckaK1L2dqjPXg9D
sdZ5i7HOV9PHYuz4Tp5t00Wp6pZ0cxSwAxGxQfOcOWZp87qmzHxmb5+Kc6WRzVEqIS6Q6oeBbHw5
lQ5QDmfonvvCTyiV8Y4t7+NRwU6s2q0Zphno/kfthgzWxF7uyz8t6MeQYZ7TaMefCX77RVLBT01j
QdUmUHTFKwogpOqoPqMj/g1IDlCbN77O7YOT03ThtNEEVkUMqp62zd+vD9BiQAgOcsi4PniQEbJj
l4xRRYMy68wJo0pSoFSN3ahXpX47JZLbJ3Iwdp3dNDyGf+bhIGBSXcXsnUbjKYZRqdRGtcBqngAT
q4nT4CuV8txGY+dePunM1EYDxkhC6AXyh5YnNkzA+GIQr2FMyQytU+xB9gfMkkKoHz81QYMmD1Jt
vCU0QN2pw7gOa4Q3V4OqKpIKLfVGKNm1XFEa5u7hEiGpqAJ8LGUlTbZ00psmwZEjalu5V4ErEwOu
kj9DXlQ/tg/zUflyeR95NqljXrflhux+TcK8+lk2sW1Whyjmokp5VqijrffFvIwmnoDF6HRQKyLt
v1+RW5wm5E9Ogv7f4vPfR8yXJ9p/fzaUOt79IlpqtM5CABbuvvTINGgGrqo89tTYjR5MOzkSgcCZ
UwzirJae7zH0sipQ+05DUXfXzZ+28/8upQHECcDnwEZhuhb5DLWyVB8NUagrYBmazDbjR6E5XPYL
JkxxZ4FuPi7LKGmdKqdh/Trf5YWdlNBJqiCSpruSb9wJ36Me/eI+KG9iV/t52Thx9L/i1vvq3opf
u2scUrNxUa1WGjYZpMMwJixdRV3sWCnnwcC+5HaGqNwnsvJBg4DMjPcf6ZZgqh2ccc+GE3+pQfwF
8pkXiXsWWNecjtkEUghH4ZPOTrduU7VV2RqUI+0BwoAY1M3wUCq+IiIv23F1y/+CTYFZD9lbpVZq
CGo2VXVkgpGGkGaNZ8GLfe1MZqOGc38UP1Ez3Jujsr05rZs8NnARaOrsaN3oJDnnAmClrbqEU6AZ
IiEMp+62GvOMtbWV8xuMtvdzfz78N2OqzK+1M0Pt22g1ywDukjVYmi96/b3k6XIwCyz7dVA71ecW
lMBKpPeYA73qMC8HLnIPmqmn/tC7i6c50i/+rBxvVeTnuwOmw16UA4gcFhaI/DbpVoir4+UzzPs+
JEjuTJDIq84JXkZ5b70oomN9n9PMmaanCUT62VU9tpyIRW4qOmjsN5K6PfWmiBUM1CYhpAAG1wQz
uSNvkRVG8Zy4WgxyxKQQg8uLZHat90ap61MdweeSF/DC0Rg9U1jsIg0KyyNK1kIZNuv3ZcYo/Hp/
2Szv81HXaWfF1qoDdRjo1fYiz8aPqhHdyyZYqeN+YdQFo+ZNARSPugV5XSPx1pvvKyp/y6Jel53s
jYsVpjOm/C8bZcX9nVG6aCut5ba1Y74F+nZjbYkdZZvdYJCwbL3Lhtjh8P1Y09BDAcIZGnx+RmEs
8lVPOgpecyQy7qQypjzz2vKc3aT5vOUhVZt4An1OCxWHsu3tOkI5bPsOCj61veujL5zlMe1Bn8NA
EqkDDEA5SFxAfnwmcy5oO1RXBAiIQYPEJhqnADvk9pjawnkDLWrnWLcSb8CZlf/oZJhMUoHb1mkM
glTGvYbmcoEBmDu5fWpi2Y46//ISmUfg3QbdcoU+/VY2Ix6Lg/oz6sJu4EQTZmpAZH4gIAI6YGDD
P8YvC9S8ZVmMxm8ahO8ZqCzGOVwP6xVpIdQoZJoKBwPDdP+dSSqYJFlRzfFgogCXR7Yw366tAfGY
zBaHT9Qw9muj3AM8YLKwxvEWRO1BBXZ/vFN4qHPm+wxIUAgHK7qBeQ8q/ldj3qazhTqp7BP/6/3S
J1OFmwO0H1eIguUNe2PUx5rGXsuKBnVuAUSJrfbSc1GTrDLp3gL1bWpM98Uo2ud4mw1XokdOkuma
4HdpA5RDXOHnZfcmv46+zPbmqC8k9S1U6bsJVPxaczXnAzqGoPM1NycSx2OZtC+XzcnM5RFlYF1R
8Xyn2dGTwUy6ahoJmqwIsivDJrl+e4Z671EHj+ZwmvBOi2zZXgrbCmtXPn5C0hrPGTzWUIOUoXCo
0p3LIe31IjKkLGws4KST3BkLzZd5Q93MhGtvhrrZLIQOo2h0NOr85DY/xneoeN4WXwnLdwdMlhA0
GHKMebqvTA/9sziNnjxcc1NpQPGE4Z3E78Q7LX26/AWZN9r7sjSRyofXSaimRF2IoFz6gxDVls5k
a9/NB5AfoNHMm6pl0XHtvhaKIh/j4yoPpTGvUNCR/eFKuppulFOp2sMpJfLZQXHsb4qwOhu3PAEJ
Vl4JbicFkDOIi/4FI5LrTMxSfaiAtYFMsNivrpBZ1xN02dpMclYpDau6VW20RTl9bNYX3BumFzxE
1TJYcRXW8cFCtxx6Kpz0h3XoARJ8uzZBOWBRUawezWmEnA5K5O2hzIujol3lQjAVPboLh8vuwrqi
96aocCarlVxpS7YFiXCY9dWLiu9jwsOMMmvYeytUFEP1UR+bYUhBEGpL4EEtvdoRIOhlS8fmkHqR
G5PW5xFsPi/tzXzSvlxe5BufMR1FTRl3j0hG9UU6EQFyP6/HFAimGciLIjC+bYflqndqaOmNz4tT
g4lEOgMwA2kkbjWbuMMF23SCstSGkBTpUIEWTPc3kNVFz9GXzpMxDWFlNu9UMPFASB1MGf6jqMAD
fzyO+iYnTdcAXSeGpI9NxrYJtH4OKp+HdiNu+NfKdqYoN83bSrSKnEDr86OW6N5QetN8NuTVufz5
mHZwGIhuvY6ISb2MawtzgWVbpSFQQXEb2VUHBcIqUMdvl+0wy4QIJH8MkZO/e6oq0mxFa5kRzCyh
JMD79Fd6zr5CohYt6wxXka09o8x22SornGBOBsh+NCAwDUidjQjvqznHVFzYFOK9KG43ccObVGUd
8r0J6qbLzUaOlwgwdFn80s+qrVemI3Hn0pg3wc4MXe5UCzAkqlObhttoq72tWPbqoax7jH+Bx7nx
yivQkXY21Cw8PjsjZxdpeIq8VKIukWFqkzTHZcM2iuDyd+JsIk1otKliq8UN8Ntt/5LNnb1Fsyvl
/1w2wlsG5eptOxTaqIFSrpu/RulLynstMbPx/TeiXHwYra4RJ4x1/ObMzz0wA/pg60c0im94qAUm
DsQC2B1jMXg9QSXy44Gy0mSsqkyOw+4weiX4gA6qYzrta4e0BHiX84TQq14Rvds+QZ9NPEId8/KG
srIEYOBJiUIGIFemLus4VuLYzIEP1yPRGRqQH5md15mdW413o7U6o9S9zHnLeVcxGaEsCTgivHst
0EtQQOAExPT62CkTaBlGjxBenhWbcA8XNZBvq1eHNXR+46vmdA9styOjA6E4+jHxCEmUfOJpvTNd
d/fXUClhI0fmkE4YXct1zN3Hh7kV3GTxLu8027V2VqitTlKtycsVrqVhjbKD8uUdAdoRJePygeda
zIMCei/wMhiKjBbIR8+a8CgamhRLkot5dfAgk215MXl9U/aa8OstpJnQDaOnx+q6miNDX0HGdCBN
IzJc07pkUPq/oedjWwOxFWomFqbCdWoH4w0gLTX+14iIciAotOmEVjtUh5I7bqZAYgl9fWNdkMEC
SlEDldbHLcwrSZwVMmYg+nJIhKlKX7xtPELJOvjjSeHET+YX25mjnDDWxrGJiFxri3KhKti6zrtJ
mS+6/Yqo/RuyblO6XAPbxFMTLIH2dfqSevl5u4ZuAe4exYFAiRfF9sbTHGIeMCJxDU5k/KO7cM1U
R1luNNAU090emlTDDzN+5hwv5v6p5JdDtoywA3/8XNBTUrK8S6Og+UcqMNOL/OQOX+znPEJJTD40
4fSLx/jANIl2N4gBACIWFeqQ4Z2ag88NHH6lWL9sqHotEY95gblzoB7GKwe8EkCPf1xVo9bqOM1x
HVbW5uSjasdT5eUjbyqZuZKdGWrzahkylHknpGExWY96ovkCWrKcD0S8izpPiPRgxNYNyZKAOP64
lMkQFnOCfB0aOOk1yR4Fpz9k15FN+ni8e40VKz5YIxffLleVlA5aD/mUvlV2U1sPSzSLxFtZcjFn
/V9Qq/AM0jX5KtE3S20MyOJiogzNqekYHazvxh2hB4Mmmv+p3UT1R8a4xt/C8T10pZXYrHCYrGT8
UcmjDMmMRUljO4v72rPmZEU+UQ9dmJboymkoQF4tpSmd0SToMALZFLXCueEY7xBs+fufRIUXYay3
tU7bKqw0r81v08bJ2tzeIHbEWTvj/Q8SRXCsAzsDEkt6pniGWDgaWBYpqZy2wwQ8EsQozMDwRlfw
pbN8Wo+xe+S6FAn4fzmwjNuUiBQiUlMO3IpN2hjSYgWiGV3La2HLKpiPXjdFxNPHOC7p/GpO38dK
5KyXVXREsVHHpCzqKiqGvz/68iQW4zhl3YTuO+lJp17yMHwtWxsoAzu2uxN5LSM7+h55mH87FM6d
hmzqcHnTGYEIIhzIVTGYrmBIgSqEWJs8g60wRadkvW3joN5uP0Mq+8EEtb/Yc0HQ5MgKouq6KDtP
mK4Es7Mvr4N5TiVDBfcu3rESyu4fN7NQlDqrDELyi1kHJwqlU+obj+tBcaJTeuCVM1mPPky0qhh4
e6NZp31VzszKGHHxBsqNDtrtAYm+AtLRVLXVwHpsFQevJGhDJBA0/MlZKXEL2l+RAoLbEZ/LRLXj
40rbODHqpazyUJJs6MEj6BIugVAN5sEXD7KLu/4TEQAHBPUVwjBl0r0go5S1TBpQXCmt1ke3V3AE
GeRAcmKDvoQ7n8xc384a5ZIQE4T+pAWW49/8QO1jfi7AIGvamwfKkIyrVcv8lvvlUQ6atlk1QfdO
DdInwsOyfTFDFP9RQdJv5YcJ4gog5snuQD/KZQ0hv/mvT7lbKnWbrciIV2uU62BLpXO7qqcuVm15
tPx+0R2wqD2om8lBpnBM0gD0OTWNcuwwHbpt/RA7VZMsjYvpl8Zt10n5WpeqOdly1yhXqdTq02ey
hd1e0+gfs7Gg1iHhOo3OIuYEpVP8ODe2ebO6k28FfD5HVnDf26MuL6WoJ/CjxlUA0nq3zu5qiAAW
yvMsvdbbwyb4qfFPjG7wZ46oAsllXGIgBKeVTcduboTIwlAnoWKG7AM0QmJfR+cUUD+/cMR7jj32
R323R90km5psm1rlBMc1e6I/gHBnIIP95xKFDt1VH+pgJQnZfBx5kHPWpY0S85+lUtFImutkXAn3
5ypo9oKsSDGdKl7sCsIH67fL62TaAuYPOH3yH11pA2xH70jlPszbJwV4J+W+0m+X0jckzq3IvE1k
hFYQ9QL4ivIkFWNLycJ4MXTN/xWDzhiLIqPvfQBN2l+8aVby2+gwgIIytBRA0QrMAvm8u6RWq9uu
1TMABtrmyUq+Rq1/ed+Yy8HMuYHhX0IGTAdwE1Qwq9rlkNs8j156BNzDGUJQjhAalQOPe5gFHcBH
erdGBfA6kqxua1chmO+0G0JUDTYVH2i778UT8f/I4bI+kVP81wbuLFIbKOrZUotyLRJ8beQDwhuo
QetKoRZCUcDnXYcs1NOHBVJhuzbrZe5qZQuaNTtqUnHc+ulmjFQP+fpzvNUHGZpfbgOxk8FoPsFX
vDdOB3A17/AhFz0Jp1a5yywMLMVPnVoci6WeHYQzqxg2u9AmO5ore00UZ2p7zkgOK2ncfWA6iFtp
tA41GbyMit421MdqAF+TxDnsPDeiB3PGYkaqk8UWBnM2kMsTnd0GZaHeJbwoFTAUDedyYh5DWcbc
MCgXJTBDUMcwrs1YAvYk0DIxHFLludGip8snkblz7ybeREF2J92c4g1zSLkIwsXe1RPIvVfFrWCI
x8tmWE82JPP/XglNWbkVeNAI6FKFUlZCfxrVp82KbH0b0JcAyP3/Z4wczt2a1MQq6nXEmpRkOoBq
0Zmt1rHk9RCLvGIr+wuBYEJGZRvzZlRkScDLYyUFRNGWJbvvW+tRhf9/ZjXvJqhQ0ontMo99LQez
9VUsvGJ9McXrmheRWTcZCHb/LIRytVZOo0yvKxGAHdEz61trvV8jQEumlzzlYXfYzvBvWyZdlBct
LZPnGKq3WY0TJJwtybMwxhFrPKIJViFSxSMSNVwiQ6G9PXh3njBllpXlciICQbN901E4br83pq3f
DuEMUpXkWLtQ4hRuy5fLn4zVwPxgl7jNzi4YNDYlM9KZjDFJNwRRvoE6xurtKWyv5AMRUU3dT5Ti
gb7Gk0jEfapDXuajUbPtxyyJMcmU9/da/6PlydEyfX33+6mcbpIrUK9NUF+YzJcuvZkMzkOAhZj5
sABq19oc00NNNEOm47C+gukchTs1IHOv3ZvKEI97nJ2E7BZEYuPuK6mymcJ5JoJGIEkBmvSYi/5d
5l9PvFlorjVyKnbWBKG3omosy1B5IEXj/tfwlbAftEF0wsuSs5fMsK7B41EGxT+LOs7LbMprP85G
UEzQF/0OTqEu4oR0ZsT4Y0KiT7GOBr3arWsc6t29JK82Hsh21fwqm29LcX/5PLE9j6AgMepFxmw+
bp0B1eCiFeolSPOHVm7thUeJwd6udwOU55WF1ufTEKHoJP/Shl+Dfog+M2iIv/3dBuVt8ppV9Rqb
0GNCB+RAhimzHoXp2a3ugUAJ4q+X9+w/nKZ3e5S/iaNYxFEZZ2H+lN2WsY0ODGR0tbvux4o3Q3rg
qRf+Bwd/N0jdhQIGfQVNJ0yFsxv5oz+dcke+yX6QmQkUvLzL6+P5BHUttnUGAdu1Eo75KthqK9lD
/HDZAjuK774YdYiiDQC+AePkeMSKqz23zvpkHXofZZgGwFkRhMn3wx2m5H5y7BJ3/uvx8G6XrhzW
stwrXQdPaT1TszWYFDzwTI6HChWn8rC+8G4Onq/Q+tuKIiwgVcV81+zkPyIUm2pnQunHll5jogYT
8OZ8OR+PLkdUfVYrpYwVRtpJRiNQWb5w9pBngQoZhZYiEyMAZDJPQJCzyyn3o8PgRbbmdOfscbvl
WCR900tfjfxFu/i+bB1E4E3gqxcIV+tOTag9CFVc7WbfPzG7v48lNLjMUkZhVjvUPyUtt5MUoPTW
kTMOvpI1cfjBChVBEgMNuk4YwKf/ivIGaHNCcikTcg0UWwu7+Nq7k6djXK165LLTkmTl0m5SwcSs
hsSaJOymbryRNP0WPbHO0Y1OBkKCyx+P5y1UMFHbMRIwMGQEmniPSxOKAvZlA9wTRsUSSR57aR2j
BGhgUvAY/dqJXPGWgBjaQ/L9/7cgnb6cxWYyNnWFOaV6brWXmgvavvx9dBrdXERdv4LNBt2Ncc79
piosjE9iSiIto+ooSzJ0RiXJ8rbR/NmsvXBVZG10aOUVJblk0Di7y05F/n3z4A3z8egJ2/QvVi+x
eyqWB1U+5yB5NR9H4TPFxfdLHK34j5bMxIg2tW6VwEQvtHRq1R7Bjdam7ppyTh/zkfTnEsBE/UdL
sxKl5pjITZDk3XpImuW6F6PUMRPhochSl+OelxMgJI2UtbJuZiXO0jAHMPCfTQaNjmQnrumO0K2J
0crGjMFhPvJopXgfjoowU9zpZrSAHqQoMscAEDg+i9UPqJX4dcTDBTDPOBnjJ6B8Inr2cYmiEXWi
kRZmMKF4kwy2nvLckLmJOwvUauZN13MpBz30ItlWdrDSo8nTbyZh4q+wiF40WQaS4bcws7tk2nmN
zKnChgHkHyjH7vh7yJYHOGHncjs7lPc1ci7GXQw7hPmAdIKHkxykgeRhVOjEG11g79v7ougvs4kp
VP1QvTOsY2w8isU3gzcBx2ypQZ/0z8ZR3ybJ5riUZuDURB+joLpmQ/YuHH2geE7bXVnb1l37RYbQ
T3rgPTOZnwxYd8MwdbC20dncuo16u4ggIp2Hx3xoj0IVDGhHbNLqYoMdBQNSgnB/+TwzdhRIMgtS
giZa0Nrb5925ST1bc78iHwmi+a5bb+bWV0pOyZXlIih56QAl4f2F8iSFI1PaOknrVsohAUXE37UT
GSUgAoJjMGGA/fKCuNaoEJ9nZp+U5IXWe/G94m5obGNYgWRXjY9GqPmJ0Q9wIosmQYMrRLbwY7QY
NuxvnG9mkALsED1VWeNl9QkjBF6lcN7qjEj/wRSVfCDSV2K0jBgsEQ7mK5Aso3iKBh6zAiPUfrBC
JSDbKuaxSNh+Mfoh4nsVbvtLO0WEEDEQr6IH/dA5II545mUK7NWRHplqACFKu38h1Eokq5gYKIre
qZbcbZtzlb42QvK/JwFY4Lshyh/nFE/CorBA+AtAown55umpmR4l+Vuv8TgYGVfJB1OUM6qWvi3j
nPVAFWMY0Ou+EISo5UVHcXSIlq7l8naRZ5HKO4pqNIxI3oSgrU5DG3bCw+XzxQoY+82j4n0uRe3W
ioDtJ9XzNl0rvWKry2cihq5Aop2g0KEARp2pphy2CJKJqEW5i/s2Ae0S7vX+qvJmvio8o9GOj/Ru
jTpWmzajs9G2EDgN4iNeZXYOTyfCw594jH0wRJ0sIxGnrJ+gPGpICfpbQTa8Wvqnvs+fxdAY4Vrq
ai3NFyVooRalhMb4WOv+ZRd4w1BTuQW0r6ChRiD6AFBSV2Sd1rEJpRDM7b32R4IAk73UBjdQ2J2q
kxlA3gwcSBvGFNaDinH1MDs15y2zK/RPL/8lrEbbh7+EcpRxFQEkB0QsGNzJlVzJzu9q8KOQkVfF
qW8EzPp5HJPkAF1aPOUtoFRNgU3tSO2ZmOwJ2OZNyVg+gBb4hlcsY5633V5TPqOmSy4WQJ6E6OzZ
luBGuqeWIicissb99vtIQ0XVro/A8K4CDeb2T5Cl9HLPwiQxhEuEH9YZlHVOdZdD7Fe/hpjxicvA
S8LghT2lOR16cZJzPTXBHwdZdaHEiyL2oi89qLME3S65+nSsLviH5VJhucYAapeuQC1AzcRBDHKN
Ln/U0p8iBN1lzPAfp/E5k79d9hzOl6TlKfUKJUJkYl2QzaanCwdhOa7N5l42wry8392FFpHSp3Im
1MoA9+HtPBSz3Vo/dc3P+6O+qZzTx1sQ+fkudxwysejVbcBJMI5W8rwKd0aacmwwk4LdeqhQY7Y6
5KerFYSJ0W3Wf22Xzi5qr7BeL28bbylUHInXRi4grAS6sWq1e2DHosStwPJ02QqrtvPB76jYkZkC
FKmbZA2kh+XQXuNV4U72dpcHm0eoCHjhkbcqKnakI14TcorCvhk9tcZjLdll1vLWxLw9378QDepQ
8qSZxXkRAwwbkLv6pN5qGF5tuEwRrEFZ7B6GbIikJDi4qNSjHxZdyhMDpSrrxqyOffHQ9k8gsLAL
8Q6qMI6OxQnSXTofOJ+NvcR3w5SjF8qWR0YDne0BNBWb282nQs5tLe/tSr2t1puhOFULJ3Vkf7t3
m5TjN8aQDiiRgbWbiCsYlV2AdDrn5frMwIv5WTIthbfZW2Njd4SbdOg2qRowe+wnX94kJs9ykBQ2
ZB3hj9bPyxvJXNPOGr2mdqyWAtieMMdgrqIet+V7xsNZ8GxQJ7nVZn2MIOMEnegf9XCz5aGic2IS
8bO/bqvdMqhTXFgr+M0r9CTk9p91uc549Se2o+uS+TbnBbg0ZaBWlAJSF5jiWZ3prd0ch3gxAB+9
HnkT4azWFaoNsoQhJVROgB76GMTLMuqNJFtJOkMmUoC8PBKiRckXvmfXhEh1NWwp+IQf7GySFGvn
dVEvLTq0h9DMbhwRwAct8vJ+4QQmpiPsjFDRwqzTcjRBExia6kFXTkN9Lesc1h+mCRPIRzJthVFw
yp+T/yPtOpbjVpLtFyEC3mxhuhvNNnSi2yBEGXjv8fXvFF+MiC7W7bqjWWjFEJNZlZmVSHNO1SdD
3msA88q2fVx6U+YG7eRePyyWtRlAG/xYLZG/AN1Xlhon5TjM/qDdp23utJ3OOSlmyWQtgroPrU4b
RcgaBSUvc0v2oEy3dnP/A1OF+yiRR4f2Hiw7gDVex8qMRPcD1J5sZded7qvjm2LdRVoSOXn7gIkw
jP4JXhtiOVTiwWqRm7gmlLLyWgIQd9foot8orty8aYnfK99NixMYWPawVo06x06Ou0wWisUvmt2U
P7YxKojv163hH+7q8/gosy6FCdtTCZZFSEVB/p579VF+rV+q79JxfOc1mHkKkZ+vHFXpdSUf5BbU
Lu19Hf6ek29awumG8kRQPiTUOWZuMcbsT8ImzHeqdZx57zfbgz6PjHoSRm2uhyruNd+czgJKgOJf
dGDM9b1T8VrSxjaYTKys15pdN4tddqptxcClFiuOq/JOi8roglwz9DHIZ9ATfqumJ6v8maaPHAvj
+MrHx9Pq0jEPFKOKhOEqsC4SAhYB4HNtjR6P7vY/ou8YQ/FiUJrxJqE5t0RXiUEHW0wRJp/8FpO5
2J7Ts4FzeDzFqCCg5TmYgwB8tG8zN81PReAYyt1ieJzzI15+JdbQnZdAXZYAjO8BRgkJS0h4R0qn
umQPnuLNuwARjqMXxyg+iiSrCxtqSZ4yDFH6QTTZQje8h0u1rdHY4shhn59hoOKDDFz90tIc8jIv
0WpHKSJ3xlx2A8x9wrfsXuMV1ZlpiYE68H9kUWGuCzFkpTSYKIiTMGtvgtlabhIlETdpUwanorL0
oz6F+dsyWmKEL7ZeOOitmtyXUVfdV0s8vlSdWdy0mYLjBn3B+H79lpnWioSZbF6iX6NSNeQunS1r
zHX8fVMJTPFiEwFB9H8TIV8G31bMVUEyZtOX5htRvdd5VVaeCtRr1WKz0RT6JN13rWtKYA+sHq4r
wGqlmQBh/HNI1CWa6pLHsob3cNo0vrlNfBJMIic6B4/LdnL6g7BHjvtscjyQWc1ayyUOs3KIKheb
RRaWgIzf3yof/IjJuduVR+u+2kl3gydsZcLas0nf0w2PQZYFXXWhNfWijVWSta0sQvqdui9eCaaG
6c5ngJTusNxxK/f2vAFL41E+GQC75a3mkrfmS/RZnTn12Aka6st6XAECO0AlbXZM8yluBrvqjyJq
tRknA2aGhJU06uXTJWGJgmJYwPaEwcEq0W+qpdspSXUXWrxmCk8z6u0DjrSipwFoO6TO2kR57cZL
CMiSfLpRR+DHJUl77qKZ44Q8G6YXt4JyGXLglQJeMR8faxG1yRy0x6GieNiccRvsQoSF6JpG5Whp
udMaayckkS+Hgi2q4RF8yTcAc7pDk4Nz8syg/3nyNHwSCP2EvFNmrJhMXlFhheYsFfcc/+XcLj0n
LikVUNYxAuID+9CvzvOpPWG3FCWrbl+Xdk0AgGZ0z7y/aPOvPUijIlM5JHUfjUuyzyMnqA/i/JCU
Dkc38juu+Am9JtdFbUHQbxZStnoJdy1KcR2G7qMTQXGPN7xVfY7x0hzqQ9P1kp6Vi28mnbvokV1J
31R1Z5SpDTodsXq9rh7POqgYlFW1GPUqnuqod/r0aQ49sXm+LoKpESCfVRVT4zLu6zLI1rEp6EqA
A0yU34GIDeP0ZAmHYmpcrfZDXuLL7PQYK3GURqqaK13eo3dG1hr71EahAot5jZf7k1e63TfL5UKQ
MA8RsxiYJMcLb9CJMMCp1MwqxnRfdNsmvKm629L6iyqfAZxFzIdh50Sk59UrqcxTwO8tvjiGfjXK
b4Wi3xtR41+/K9Z6i7mWQ73EolmlcZfWWLR3Cl/4Ibz0J22Xgb+mdrUt8FuynXojuLynkHmA6Glg
nwtMHoDFuDQRI4jLfhaQJGnjTTE+Zcpe5WHVc0R82UrDUEvXtQYQGkBRWVR7Cymw1bnXj49p6p96
0DtpdV1LrdhIADe3QgSkp6g/9WHu1PFmyX+XyeN1aeQuvkSmlTQq78OmWDhUU4jC1eTFYXYz5T3P
HMiv+CICeAiAKgHbMqh1Ly9mXqIJQG8yCX6kwKg7gS/dY4cLsFWkx3ddH+YrshJGRfOpkZeFILr5
BZp66WnU7gWszfO2JnhSKAuPsJmodBnKSpWs24L5WieJi8Xxof4bFhAAHatwJ1NE6ZQeqZaq3pSq
Bi2p4C086XvCPRLeFUAhbjI7fCUbGjzSAGbRZy2SCn6j0Q5FW+jYgzskj/FuQcazlz4QM+adCgYx
lWPwDK/CbpiGNguZ2hK/fMLGCZZcElAISKho9MFD2kRey0XyJ6koZYUXUqgrUwdNK9tsWXz1Lnps
HknTV79tKke6n+7aA5hY7ejN+pm+Zy/XDZKnHfn56vNAmswkDhQgZvfSqzp6ZnyYg+3/JoK6MKmY
DaURJ4jAAx8pv5NGdsJic10II1CAsJbMXyjo3Bi0F4MovRzmUcIYRjS5TZjf6ln07boIluVdyKCc
NxmaAMDMMvmUsn6Q5UQSJyQHk3tgfeL1K1mP/IU0yiJ6qZjGNKkFFKIxzuwYz5GLqYdgMwHAXHMw
/5gdY04aw3oaIROEfWQxl/ByX1oDoLCbbOiqwK8bu/1NFu5izwAf5Gm+7V0LW5gEDDECmpPHOVpG
BoppQRExWAJi2xcCyrIcSkspu2Q/bT62vPbxL2BT19iUMDfNL8C3/eQIZNr9SiBllKnahWk/VpPf
YFiGhK0ENFqpI76mh3kjHpK9Itha4fCAwRivJ/QkHWJJNlXFJD9fudtkGEmk5kPtqyngt5s7UdpY
GEeYJLeKwUzP+zBiesVKHJV0mELVV7UATL+p7R6qKLpfqty+fpLkoL4Erk8R9KRiBKCQZSwkwx8G
xa212SmMF6l2ytS5LoejCr1slQI/XKzKBbuZIsaAcz/nfSbwFKHyAEFPMK6rlyAQzQJM78deXJQ3
klFvw7YY/8dDoyJJZNaaMtXW5IcYwu0GW1ccQEwtGe9yyP1euxwqhihYsi9iq6x8SXuvrcTRi4OC
EbShBwzdOTZ2lfZw/ZbYMRLjv4geCCL4SLk0cKnSJMD64dMkfYpP8e7/22dIBghGCT+pZpVG4U+f
4uhLM4Wy0kuddGzJ5B1wiPYKljZ/oTwPDpxmmy9udeT2iRkzEBdSqesLI0XOUkFF0xuYYS12RPNt
vzH23ZY3DMaOUp/q0fc3RYsB+BosFHTvlvIipwcuWws75q+OkPwNq5AUJMmY5Hkt+cu598qTClKQ
5TkJXOW07CeE3/rcfFNGm4tqz3boT92oCFyWVdfOI0J+8RJlGxAhgD9usqd7FU/AVtjmyB0Fziwt
7zhJErZSVY4sLc6xFOTH6mZptoO4F0qOCHaA/9SKCvBjUI6YzQG0hWieFOVNrIHXqvhli+EzTNun
y/t1f2OmjRjq/EAvwNwCZSChiC7rWEOjoEiwm4N4tSuyowxuJK38fl0U6/AkDEUArkAmuI6Uq/UZ
jHFpMUxdzI0th1gFkg89r3vICliY9cA6kCIBG5meplUTI8TqcF7Bn8OdAjorZftv6PBYsV4Gr5QJ
EDwANdHHVoZY9Z+BfeGLhiNKu1bYBeZTt/AKXawjk7HtAQpBIKqipnFpb1KQDUOvAHU20wuM4AaN
7lpChHHgOODACbEkKbgZ7CzqyKDoNa1lQNlmFIF5Y5Y/o1iyjcQfwHZ53QJYxrYWQnmsps96JahW
4SthcQsyQXfEbTlyOp4l1IJHOeGBuLBmBC3sH0kGgCAJby3lTbWlaWAmNyaM4hL2pcwFpPROdVXM
ZGG+eCM8XleQeYqE9FcxAQHxBQskM0vghGigFRbbg6UeGmzvDiOn3sCTQb0dc2NUjQgeWT+QH3NN
9pLs1sq4B8fyI7jPH02ouGA1iShGcmPg4LoDqGpFrwUdBHb+Da/dCMfpCdwdXubMud3eyDe8dJ4t
3QLUM7YGLcy1XNp91sZDqg0FIR1DfRKkliSgN9u/WCEA6B8cGIUtAxDglD1mhWZOUl1jFNE8h/Ex
yn4VE6ezwBo/w8yzhuYCUN0UFCcvVTHbUFSLAKqQ7QuC0BncFhg/IzTXNW8AkRWVCOcJNqjwhWCY
1PMUjFVVDkY1A4y0/Z3fS0gsRkSmTfuSfW/9xikcA0E+tCdeOsp6iteCKTfrNG2WWxWjLX15s4jf
dY0TnViKafi801DUJfBuVFK49MOSRHmZ7o3wXtPf1PwcaJ6hPF/3Xma0wLcjniYJZA0A87m8q17T
KkMvkAzOexg9iAmesk3pWFivC5fN/MBPP1nnthZInVs7jbI8iZhNDKc3I3wVDJ5FkGBA5+86xsIU
EbD6IO+jrC9ulXI2FrRPu42iON2h35q3waPeQSXiUGHFhUNiJvDYZ0EVwEQhBaDml4dYp6YQTmYB
W8C85Qy4tqSwTRAhEKBs+Tni+RdTQw3Gh/EG4PjT/ELhbLRxh203aKhXH5gFhJo5VJzWJTskWN3a
XbcS1p0B+eaPQMoWqzYNZ8kokcZY5xxZTMCFuieJ0JdLW0mgEqXF6IU6GWPRH34MQPBst92u/RH7
+ibdhC5vfJSpjoXlfUtB4wmpxuV1jUucNVPQm36BESFNLO1p5rRlWM6rgwZE1/ASgySA/AWrpLkw
IxVrpGj6TuF9ne/6VrXb8D42udv0LFUAco/1W0JZgZh+KWjqDD1bwDDkGw+9d1adGH0ty1MfOk/y
Ujfb8laMWe1ssg8uohYjWmCxpi4KQS8uQACX7jM/2Od32Tl6CApAkJCIgR76rtmnbhQ6+n3AG+lh
qmrJaDogN1Rkul8Y6KmRpAF2+npMCmTioyl7162clWWgCPpHAGUWatcPnSpmoGVqzia+T/t9ar1e
F8EsUJLXCrwiYFvUadzzeZZaBEcx2kc+vggIKU78zTygnYsRGlvfqM+Zw21Dsu9sJZQyEtPo07ZJ
Agz9oW5XPapetJFvgbyD/ucAsG4VTEDdt3HHG/5kbUmB4kEj/5Blf2GWlMRYSCd9xNdqdczaxzl8
mJPM1svQMduTqZ8H65iWnFSRlW+jIQVWDmx+oppC0qyV51VTmtW44cC3JNDNYUSvqTxxqf24Q7We
YzAsi1zJoj9VqhkF0UjGoGOOV7oL7WC5v24urDCyFkDF3b6OxKkrG3zUN6YzVKkjxIGtWrGzhD+v
S2IWhdaiKL+ekllVmh51+n5fHfITYSLXEwC6o3piB3Z0g5Xts8pRj5l84KsBX3ukU2TRha8kseJK
qOLFb36MpoOw78RgVzDs9kf1VP7MXfEdW58cRVmPJ7AZCLoxYP91k/JyKUoMq45Afygfwe/jgHDg
Ltwiv7/rHJBlurynk+nxyLc/mn0qUBkoeWDna8sWkM7AHwa0V/8dVXNXcAwnBpssII3ys3Frceop
7MtEfg8WKkBSIi2+dAJ5ySY0K3LB12RneMGnDIEcJGLb12CX907+Aa/B+4JhxU+MMf+RSmVB0pCl
ii42gIHrv83TTs4P8sB5V5ketxJBeTcAXMZYxzy236nBdgleoibjpY/E0OlMZKXFx2zgKoAEYD4V
xSkUAeclATsv2QA9g0TJArO3w2iLnOY2SyN884EoGaQnIL+lzEMyg2BaMG+6B6fVgC2tmVftYt0K
GFWAUw4nA64h5ditGPd5NpdYRg9Su03Vu3GUvTC3OOfGClVYAsMeC+ZZ9S/sXJi5TtQeOC7QQwOW
3ENuPjXKvI25gzw6uWP6goB/DmpzVDewPEMVA1I9RFNGCTFUpmXBO6Br5r201KWJGfNa3sbAi6qd
qZb0UzcDasAWgHF+KBpZfQzwqdPtFTAaed1UVb/0dBjCYyNMzVOHgpNnDY25D3tsrO+SOUnRmWkD
A22NpEX0jRAzUE5ehnKbFJqs3iRjuxwqbLCaNtb/y5Omd4EXtnEFMOA0ErZzMQGzSRfqCaDf+mT+
AvTjCCobLa7jmz5sgr0oVASoQpmzt6QtIKnXugFbOs33fDKKlz7LelQbxL5InG5sa9EprDySNsUi
NT8A/gLagmiMmpepKI3npZGK4dCimTttp75GDmE27fKey+CocpXSML/3VVGgsFEsoWSjb2i+zUMr
nILa6Ez0/0dZc+vSKJrCrmCsqZ2SNbhdkkS6iYXZNgrdOCWNJHUxog0nJLNcbn2jxEdWLpfO0WCE
IaYFCJ+wsZl20glEP6CorxxsdDvXpZEodM18iL+shE1pNLaCAADzcAk2s6bZCnYJVemQxEfMgIfB
+3VxTL9YWSvl37OSAykkmzV/7t/j8hBr92a9D2RO1sN08pUUKuALgToocY3Qm8+7JvjWtEgRBo4M
ZtNjfU10fO/KapEyIHcMmMbOd+DswUZHejQPLdb7geOFBf/M4eLZ8Q6QCvmJJsA6xkz0QbjmpPGP
JHiIjTP84Po9ccziSxe/UuMKfESKLxgzPt7zVN+qYeZYBdhfURXHU6Anm87gcfdwLo6ewjUnATLF
CZ+i1nsf7sZ+2+oceDdmBrK6N3oK15BDWaryMATIJwAngKxRv0nvoYd9Z3t248TufvEmtpiPmgZq
PCxPi7pG5zxgfpKDMhIWv9R6bwlVR2+316/rH5TCp6+iiqoKqq9LNzYQj3W4MlqXZ0K2uexMVzop
R7D+uR9bMk7AaeUwizyW9kciXXVZJDFpijQXfdNwCBvatEtHR7XnF3Uj70Bs8hdbOZjp+JRHJf+V
qhuhZSL5X+pHLR7tUPeU8Nf1Y2R9La1lUMlBsBhITkGr7oNMKYz3Qfgtnm8IuEzcccIuM9dfi6Ke
7QRcW3I3ACB9wLRKuU8AetIBuoDAepJVfzyN11X7h3D1eX7UqxJEIFRrdCRynSs6KqlCv6qJPY+2
fhDPpU/Yb42f0be4dDmCmaEEU+2gsDPwpUFjRKbiGLV6Desf99ZZ9MajtJtEWzgRYlTNKZ5CEiz3
5n1x5H1QMf0OPoeiO7400Ee4dIpMqSoLc+IYEi9vw/in0n7jqMZq4lt/BHzB07fkLFj6pUdtFZV9
5RDus5vSr/bFlocqyqxZrCXR1m/G5SC0KAgmfvcagV4R3Rh8wqROgXlWWzyLLx8MLuf0+bqK14/Q
pC+vFIxeEvI03Etd5iEzPxpSyIldzBdtdYiUJ0ihVoWNhRetRm41KpsoKZxYe+pTi+cCzNdlJYly
ASkD02YWwQUaNzg2B9XRdslZd6Vt8TS6sq2CU5AX+pnKgQtTRtMbG+cyJVIZDVEpBCQJSfwt7gs7
SXZ1d5fxgCeY17QSQzRfZXGJEMvWpOAMl+YlRNM2N3hFdp4EouhKQo0P+qyPMHXcAb98Qme9wgZY
7It+7y7gMy+2POZh9smZCp7qj3lCSmCoS3MWW0u474PBiSRbjtFJLX4t3OHtr4Iw8wm8QVEBPgTp
kVxq1ufdXMjTjE5jbGf+7OFDh/Q5X/vexgdH6RPeoLKzG8yv8ABsvhrkhWgaJqoE75qkGosGRvXM
Lo3xKYlbW5KE3XUnZrCQX8qhooeeqVWmaiBFsh6CbQSzjyI7uBNshJANNvi2kkPusHwUN4giW+M1
50QRnp7Uu5qMRQD25RwEFu1OiV9TM7WxBcZzb/JbLj9loCVarLhCEbg/KnndVybaRYLQhHMb+BGQ
nrVN6nWirT42XrTLN/1zydGJUc69FEfl/7nWxlGSxASGM97l2ErsbGkf7VIuiTzz9FZ6UQaqKDnU
jUQYKGwQWIGujmE8rhuQMHvl9OiM30imWpYKhBB5W/gEbhzzW/Jt6vd+sx2fpcSWbq9bJeNNIwcI
plXUeSRMtlB6LYYZlYOIFIiAzZGMBL2a+xKb6gfj2Dw1duIl38pn+Wg9cgSzDeWPYHq2QMVOtzEI
IdidzrIDLwAY7WATPF/9JnMyXqbHjC+fatKL+FXT92InaoEvvpVP45OOEZThpn81H5a70Cerq9Fe
v+9eOTqSw/t6nZ860i4XmxMqXEhl5ePwIhuOurcwHGf6waN01yu2+Fq+9PhOTeyysMt3XtrA1tlC
p97UNBHtnUtXnIJxsKIYOZ+l3LfdxtBQyTPuhv8ey4VY0KcYKnUwBZBYA9dA8dVE/FWY8U8+VhUJ
Gl/P8VME9YAnjRCIeol3j/DXwUi3zXOrOfloV42d+mS5UXDxkV96NcYeNpxL/ProQj/S21PhIxYe
qMtj7KomSQqBfGOltnlHvrJijDfiO+G++I061H3wPILPiBPYmEJVZOuIo9jIofdx5KZTijg0A38q
QketNFuXeC7xNW+GXisRxHxWkTqZUDwLBhjnvK9P6V7wUkfbSp7KR0L8+vFxKYl6E/TeKvMOk0z+
ItnaufAtwuqB9az+tfHmjeEse3HTOY54w5vSZ3zgXUqmnoc4Bvme0JuaH/8234j3YYzktNxrxke7
QdwtPDgJ3r1R4TSejUozAm3xO+tcyg/Yhr1ujcxn6M+loep/eWlK30RqWyo9cPFbfVP0pbZbUvF7
KmQ8gBn22aGaDe9VgcDyAZi6so8mzqZxRr36Y544RWXGiT3BE57GDabObtINbwqMMaKFy1oJpMwk
aiIzjAcZNBT2ssnvq82wA8O5396CZMa9foyMbtSlLMowRDnMs7QEybi87b0ZI4ldYU87C+bYfK9v
CRa08RcoxpcyKdvI+14NK9TO/VSU840RN+1elzON86IzLfDzFOlwBf5iQCVMSCHm8l5PDpbMiUxM
C9QBDoZOB4pp9LsdLlaaCege4SvHW9AFtjyBR5fIVAFTZuDuQqPwy+gS4LKbQojwvWYo4UPTT64Z
zw8cAyCv0pcnBSON2DMD0AkaN5eOFOQACKwHEcyPH4wkhIK18moMPJBP+MjjVfjZiepKHvUYI2O0
qmZpCYt2eSo2OcioFgfrQzsu0xrz2cejAWZZPP3IxS816+JJS3VLAfnqQXmJQ3xfBChRqPaEqpYB
2FvNSV10YTkexZKKATdwDSrwYbAsX0oFsMEiWrnV+UK66Sp/DI+RqNqxbtici2MZx1oQdXHyMCnj
XBodijAZRgM9aafcC08EeV90UzAqq89c9H3yK2lbWYukThSo0PUsRxqKI97skB0z6bm4Mbaymz7w
giBbOzIGALpjBcPml8coqtifq2IE3TDZFXHkIh7yDpD1GksY4PyPCCrMiqORzuA9NXwwxHiND1s8
mpWtnQaQGpEGV75Biwurgc7P6zfHtpBPuVTIFZIMkw8xAGyMxkv12zh5nxZ7mHigCgwgb01c60eF
WTUO0llPcVvh73a2J1zX+Mv08QW6SR1lG2IBcnAs8M8JDiiJHckTgT9ZOMlR2Gj+dY0Z5d6LP+VL
eT4sJj0uEwv1Gnm/NG7xuBwyfAGkW/lcPOm9Y8Y2Id3gVSo5VkTPsAjJIotSPgV+Y8ROhw9iIP9e
V431CqwOWadcYginLBzCEnhq0mNqvjSRjP7U3V/IILOQmOojiyREy1UCIlZSukzNYPlmc6jnu1L9
Yaicx4x5UODABPSXpEio3VEihC5TARKOUcWlc6TlXQ57nrsxT2olgvLoyTKa2IjAPZ/PNk6pfSIf
2dGmwWa9u+zVl+imcootj0GM6WyYcgNPh46FftoCskA2u7HsEOeVyO6B3WMdjfAuGb3rV8QsH0gr
OZQd9G0Rz9GE6r5mAzgosAtXeY/O2kk/xL5wJ8bYcM486xWDlzzyJPa5fmpIfXbO2gKEDGkK98tw
s4C/BuuCA68ByzaPTxmUBQYgASoMywTXEIan5fys8iq6zKIgKGTQkAQZvIjthEsDrKwhiRbSl8lA
09Cc47diY474wAWvKODEFqc4lW7spkAN2IH37dUMuJvMzHNc/QXUDYJWJpakkPRnEr+On4pwozac
ORzmMa5E0FdVJk3WzagxhYpqR9G5qjk5L3myvjzQKwHUPaVFYrVFOGi+qIVoJUdGaYtd0DtzGZ+k
sC69LjB4oPSM3iuC+0ooOdhVeBLEImm7AFdHdpoWMMqUjunH4DcGWoarcDRkfrCspVFhpBbDdEoT
dLnkN+Os78etkNvdTsjRsNRtdZNvwtpTDZu3+ca8OkuVsTpjAe7ky0dgZJoxqkiiLyUi2Uu0il/X
IwjT/LARYQLsAX15eoNvxPjQIHcisG4mu9UeMX7kiKDS/e+FoKugARFBxtY+XVY1LWGoygalb3HG
QA02OdVNqHFGGlhp1VoG5clynVUVfBlFjvG56PD9/1hlD4OxT7Hmnoo89B7WvaylUV4bpoUGEDfU
h+biZ2VuuozzfcR6P9a/n3LZVJmboR0AzmI1njLrdiVotow5XyH2rl8NTxHKdStwgiWiKQp+2YtO
D2ybrnL+RgLCNNkP1VBMu/TTHjOgi2UFyDt7C1wBot1X7nUJzFIJDOuPCCrlHAdVmkNdNfwIiJCq
h80Db9mScTENn5Khy6NPYeaVK3n0N3g71GkaL6YCNNYXfTsdlF26BarIc7cXjiShtW5BU7f7GyUl
1SR4ZTL2siglK2y1DYaIIqx8N7xUfg8m4NiJD9nT5OVu5PFKNKzAIH+Ko3227ptJiFNEnmy5bdOb
pQBU6oajEtPKVzIonxXyHsQiJqp18laz7BnAktsKo34TJhWnDSFuBruajfTM4YHC8JSj3LcUChQD
avQCBQmUZ66VInmROa8u61GUJQCUAdRDBxI+JWOoktyIRgukVkZs9/NrJJDmKQCcs12gcmag2Ra5
EkbFC8CQo1o0QxhGI3xtZwDg5la+XU7SXnKmrbrLgBh0lM68niYzeqzEUtFDWcIKMFJEx1K0k+yh
EjmKMS8KMwNYo8MaLqDdL4PHoqYNthFRuq5K7Nk2zR4cl8/ZzOMqYp/fSg51WYbRzHUtGCSZIB2O
wpXezVe1cPpX8NOhrgEEuOzYBs7CySsYsLIY0VSw5WYAKQiL9JTgdFbauGzIA/+Qf589IA/YtWOJ
Tv2i+qZkK3syYw5Im8QbbxKn5ro58wZX8inDiYOulFINMzWZ/MvSe7vgDX/wBFAmgh0YIwUCN0CN
kWSDTEUenjhRhNgAnX2uj5DY0CoR7ApkgtOsILsA0wAhZ5R9ZR+ijBi6vHSMGbBWp0V+vhKl9EFf
ZTWGZ9Ll2GOls3lorAdpfORoRIp11zSiSkRWW4X6CLBhX9xjVdoGGss29wlvBq+09lGMvCaJepw1
E8W8RcL1L+fZER1yeuN2cQt3eg5xV7eDI25KALK2z5mnbuqHccerlbBdb3Wm1Ls25IDSR5kb7FL4
hBV2+lZ2UkCnptv5tkI/IL6F/GfeE86MK59CabSlwRpruYuhtxw/C6hESYel3HJukbjO17M1UdkA
dgUh87g0lr7q23LW4NqE1E0E+1ngx1vNm5yPWYydytkaYR8kMEUwH6ph041ee28Hqc2Hj8FNR3gY
M9t8I7uE5VF1rTvpzrrL7pEO7bncdSRCfVFzJZYyoTzJ0twI1RDri8F2xBiB/LAAWg2At27m8O6N
nephvRnNaBlvq0k5O5hdsBcs4uKaTSJjWVK5Ebzw0DR29SR52AO1lwfONTJNZSWR8vk21OO6EwcU
8/Cd2dzW9mMGLpvMNoCo0m1FzMtxa1bMiLYSSfl/EQdTlWPRDwXv+PQBkHfKfVIZDrnMKcwsZSWK
uj3ZEAPM7eGBFabZmQHdqTvK/Kaa+7zgVWPZhvJ5dZSjm51WzNaMzhgZzyZaVTttSxo+qcvP8P7B
G/5Ioz1cj0ZFqkaMDYRPgYeh7D2+C0ARrLpAWAE4HSFHC13uVA3nOOm2ViFj2adfkNEOGxVEo0cD
rXbS25pvdZsMlpVuBMCQv8rVPy+RBm3MUlAX1AYusQ9fqvmgKgeZ93nNPk9dBuUyAF0sndYsSJqk
iScFZGW76QdMxas2i5vuc6ezxx+5Xz+Gzr/oSTNtZiWVSo+WIkyUUkafeASKgoDyZoL7C3YERKHY
8oIL83VHtx3tC5UsKFOpSpmoimAZreUPVe0KWuWZ5uhjttkpdR6gHNNOQEhsAMQYu4u0deYAI+uz
EU1CXW1NpxJEBTtlQuCK5jS4I1av3CEPf1+PZEz1wP+F1QjsQQOb4vI9qtSxnNNCAOm44gSjPxQZ
yHHeMAa2uS6HWZkDju0fQdSlxZbY9hYAKhGjKxC3EkcnQAAwEPdfBEueWlQG24xqlwKCAPie+/he
BNHUsIvO6VZ9sO4mb8TgHjjnDlzcS+bjvtKRshVtMDWMdiXQ8YWUjsHV4ZLN+er34uXgNP0r01yJ
o5+9PGyNuYE4RcSisHY2G9FulUPDA6lgf4+sBJHTXmW4bQDM13LJsr1mY+f7u75vT8ghnNT5MQF8
cFvtjO0JQ1+uBZZrj2M3zJd2JZt69kotTYXJSqN96Yn72XTyU+TUTrcLJXfYm2drL+/CB4U3MsST
Sr2AQS9pGEofUQFLnrVlI7Ya6oX2ddWINXzJkVaaUU9fh55vLw6ErV48Bd3jHL1e//3kb7zy++li
TdFmVSZhZRjm0XnVuJET0Z20AxArUklxkbxw9GGnYZ8K0TtqS9OmFrryCJU/whNpYkeudh8eCP9K
4aVnnmlw7oheV5MTeZmSqMDsdJA5kuZpIOCxipijFTMor5SiIklYhnk+yTNShvIUa6e5PGrDqdTf
xWHimToJgdcujAofihREWqOA8Jm8a6QjSWqWKnLKejPueFsEvNMjP1/5tBwvqPKa0MvMfgfDDpM3
tj671y2QaxF04JCNRW9RxMGELxho9lggQDumfZ0ceTMB1vmvUp7VXVGxQivqKA5LtHXT9r5pjkCU
sMeOYw8cr9WoyAAkQjLoAAJfJf42tMc44LoR72aouKCXlaYGDeDlCFHmImP4O9+Kr+TbQvHih8gT
wQqz4TkT732mxyJSU19aDSCeZNljcAlPCWgv/OJpdv/N6BXnfaZb4eDWDcRF6vF92Oyq9nGcB6fs
dlXJxerj+BQ9E4EkOJ4KAbl3dmj88Y1MmGhHCZ+iUm3/ZSno0wB1Klj0DRB0jCga/FjBZoUihzbG
PlJbtKqfmRwVHFNkp98rcVTA0PqhH9IqxDAG+H+c+bey6W6HgwRoJ9Bbull1ix4kyKe4tsKOiajC
f3C5mvT6YFr3+igEyYDWSnVAX7f6qeyw5XoUb+WH5NT66qF+iO60V948m0lM/2uEBE+AbgKQS6a/
aZLa0OdSbqL9MlXN8zh2yz4JO7l3xDI196WaSbtRE5vtXKrWnZ5NmAfTImUHiJd5B5Y26TtS3X6L
7rPQ25FWlYqnS2M8OZjMa0a3t2LVk7Fo/TQiPHrDYpWhm5ficm70oEbPrQ7NzSDcBdFoZ8M2lPUm
cfUpFzJXygJd8vR6qu6baUreQT4cv4utYJq2li3CoVcG8XWISoA5VIpReMui1qIrJJaJDms4l+9S
E0rjsZXwX8610osAEBEXpd8UapWOLoBouw7AClWe2ElQBbW9AEGidPu8jd7/j7TrWo4bV6JfxCrm
8Mo4pGaUk/3CsmWbOWd+/T0Y7Vo0TA+2fGtftlZbagFsNBrdp8+B9hmmfiuwWmQQgowE0RLTAaQP
o7xm/iTMQ/XQVWKRW0onglJ0rgBf6wVjFWwUSYdHVcpQu+im6tiptfpZUJXiuhP42OsyYbgVI77g
MTVndIOFgvWwBHOZDjdDU86v8aCpp1Yap+t6zcqXpe6WexFaLDG4KtIYhemG07/JUx6jZF5M/AsX
zvyxgVzQahldWLVONCW6LYMr5JsodK1iTuPaWJevoF0wBxQEMUV1Hhigic/iKS+jqWyhI+BOTp3Y
kM0lw12qYkU+wTF3N+LLkwDoOW/LVzzGXFjl1J0JdFTzMUX3r9NSQUGtJLGM8yIH/X7odVZxh4LD
N9kk9TBQBoDIa2RxF+1H1w+LVFyIcyOchCzLg6rOQDpyJwwQEO8TawbP4eXt3b8NPyxRWYTR5JBn
5LG2WL4fISrQsuY3dwHo292jUojcGFcxDgvIbJuDI2I+G9PnUBFQXf7AnExgrYbKHyKh0+MYJJd+
/crdrHalWaVbeTIK3pNdyNb0WH6WmePnuzcUYeA96y6DPfHXRKyQQz4sMuAR5zdC6p4ja8YAOOhG
rB6k7qwm5+4SN9aoDxYCiRz3Yo+S71Q4g/okg6roskvsZxIbE9QXy0ohKiV4hU8EtKZT7NZXkZ/5
gkVE3FTWcONetiTxYBLCJDvawjT96TJUXJ1VkH5S9dQSQHUJ0j9NYZTR9w7U1gj5hptkGZNIuR4W
Ye9P3dect2ZQhU5+M/zV1m3t0KFCDVsBvbcV9bT4llRD9WNKJrDR5QHFyOEvPtTWGuV5Ylrr87xq
GvgHiOeth/A4uCQQEn4z5uHa619trVGeVxZanSkz0I/6kFjl4MzK57zVrJALNNznk9eED1PNCv+7
wXdrlXJGoC1zDFzBGQE8Bk+Xfjcf8S7FfFOSA0wAHB/zEbLr/1uTVBTRxjys50bmCFdG8mU81hgs
WK8LcBzDHmezsrG9Z/7WHPUgEcNSbuQaOafcI0SmemS2rT5bcqK/CXpuG9XS22mBBJvhPcQX6Vxs
a5d6pih634dtiTMhn4YFTZfBK7z6BXRoEvDbrde8sAQGWN9SpnpnCWLzxEUKNtZqcpP/8V5FH62u
MgFrtXOHraa4Fy43i6TLo0sbhxm3lKOvCT/qtAM0noFl2M3htxao0JKEXZurja75i/UPDXtlVVby
vTdBGWOr6CYZNpjEL3+83aCJ5qOKtMQAMzBV9Z0nI0lw+nHyhUe1ecrAphjL0V95yMYKtTRZq5q6
bs6Mhu8vyhDlUO6JiIfwhAiHEaR3qw1IFn+uioqeXTS2TbPAP1JfSO57H4LDB7QFTqslaVej9x/6
SbtnAENXIEfQAWOUqOgSSUa2io2iI4K2fvpGmBPhjsf8nuixsCmx90/Axh4VWnhDD6dOQa5ArtYS
qKgitUM3OVY+gURhKDy1mK1O8pV+O+cbm1R8STN5qg0NslWjy2PQprMix3DGwIBIQOmxAG27521j
jAoqUxumU7TonL+ODwboNuWO4fmsLaSDSDNwUsu1QCd1uPTyW+lAxFiML+BBtlpTPACc/+3yWfuD
W/50EjqGGGuFJ1UI5UgyzS9A1xfyc8o1b5iCJTmtVZ+gacowyfhmNPmy3hZhKISJgEg5OcN9dTe+
IDlPdeSxhPQKR+SvDELt4wyaR2/u1wRpGMq1mOM4CpYg9HATnFA2Pw3nG3Y5LCzp6T98xJ/m6HnK
AtzIorJonJ8sZvIMlrdHGdtaeZqlgXkFc8v/QW17/6x/2KRi5qoBTjROIWG1W13NTd0SEF9zdAiq
oWwg9cDkY94/DB8WyVfeZJ3JJE25nmKep+vvl+R2jFlfbQ9SACmYf7+aRAVMMVEWWUuXOCiPtU8g
suVBCkQU/DgmSGqvZLQ1Rda6WQuX6xEUPzTF1wtoOhlX3JqbPUSz0PM0xdpjuCNr56hcs2+yMO2z
UPf7V02wSW6Sncor4TMH1mDUnnOH703mNADLQajLQBu0rC+MXEVwVgZPhNQT5ySA6AHEatf34iHU
gNhmnXSWUepGSIusqIoQN4JwIwZhIFzFdnslnVQ0xvIAb8pbxs7uR5YPl6FuAy7jYi5E3QrTc6Mt
gUqGPO9Wr/GJZAwLvcRyGiqq8FXULym57qYmlayZLysQzkXS8mXgZO62GnrRbRd9cRlr3NtTmccc
tQLhBPDUUucuCxUIu2GK5DwhSAhfMowhk2FWgh9MbOYY8l4Gv7VHHUPUzrJRLlYZ81pEiAf1Wxf1
v0FzmtQRrge7NntA1lfOlEpL4TxW3rR3WLbmqaOZCcvCJZDxDiTx+4j6isGUtt+1IMgYRDZEyNnS
shfrssi5qNZxED1nX8id2x9UwcyXsxQAUXtpOXO6u/wVd5vWMsSNoDcEznAMxf8acYpmAX43BMF7
BTbLVTSNI+nJYxIJ6DftfqrNxNc8I8BdUZrdw3/AIOwl2ds/gHKjRMijOBvqM30WGUaKreSOQwp1
P7yuVn1fI8quoC1iXf77m/2xbsqbplDH4OcQS37YqCfwez9wVcPqUZ0vWDop3K6N8hl+zWo+XUqB
DFAKbu02h/jEewQlrb0UuEYIZVF4JMxBmGu30zvpvkCkIDLq9RfJAjWLKzKH0HeP7eaDU0F/TvMy
VLgmRKuHiKs2Hgjil5vFBU8TpgX0a7SHL7sYCejUJoC6DiNYgM2IUPGgPrDeFPrSz4mKET1BcCDj
EZuLrEhfk0mQr0NoXzNceq8W+otB6tNKhaEV4byofrSYclBgXhp4XNkO3wg52XC4vLod9/3FGPWJ
8ylPQE9m6L7QHIz+quF/SHgmXraxt4N4/OLJJupgRKJpEeRpyWuNQzI+N69hYimYvhY7zR4Xzrls
SNxbjQThHTIlo2jAGf0aDdq+WYUxArdt0bptZepwWzsD+E+97d4Mrw0kCyIXq0n2VPZlCJQPNxrB
i3us+XPWH0JlCVPWFVwTN1FQcUc8qqbu0xI+Xl4sywSVE1Q9RrdyUN74gPA7k67Z6lA6HdQ6L5sh
ty/t/tstpVIBgC+iGVz1gj/n3F0thJ7O9f6CcQHkm34LvT8xjey1Lxlm95J/9IQ+PiWVFXRtVzQd
R0RxQRAr2e1DkzloI4HQtzWTN0Tz/DurxkZ8/cJSz3fNJnttFE5J1mZBuBPulmQ0ueGvPplkYNZD
POvu/eqeWl6XSmOEGoTrVB+IJ68dWjeStPvLn2yvNom9w/ARSp4SYfr/1U6SluU88614hpicH/OB
gZIFWG4BnWRJWuye7o0xsqubXcuWctDaGK80EWME1X0P1QKlsTjIGDNWtRP5f1kVfbjzLEkyER6R
4oZv7tKHfHQ1qGaESJzA4qZNFi7ayzbP/KS/u8THTlLnOAVHf9px2Elce277Fn1p3dBpIbV6Zsk8
QS8ggsQ2dyd4831nTzYZARyYQq/7R/3jr6COejo1nFRx4AKttdXDeKAljYa1cjzrzO2f9Q871FmP
+ig31F4WcObkAJepg8bvUYboRWaJD7yr+9FRNcVzsZI5C7J7+ETMQkF5TkZfiSr7lmk15UZdSiCa
wwiUCW12MIaJn9SHxk+dQPnEglXuvDoIL/JPe1TimEhKWHBcrPu8cJNjfFtf77PWr0A8LVbOZS/a
qw39YotKIVrwazWrVki+AVDPFzLvCFE4TMXyFnQJVXMAF9FfqMJBwxR1UgLfgASHSH/LBCRAfcMZ
EC5JHxeneIfA+2NAuK4XJlPPbhTYmKPCtbFwvLj2CQgWW7eaTxWO/5qmptQw4TC7YeDDEl0V4ngF
s6kpFIGTHGRli6Na3Yko6GQiaIgqAHBZeLNdz9wYpDxlaGuQfPARvH8Bf8LLELoM92AZoNyjg8xn
YwC0ATpAoOeu1q9GYbYgYONOhAwdcFtwAgmMJz7LJnVFDKmYyHFUwyVB714mjzKL1nrf6TfbRv6C
zb0ghEKjqtMiQemIPMk6j+fM8FE6GXcpCDWAs2XRkuxfexuL1AWRLDUUGUeA+Mk0IOmrqnbraN47
+Jw1D7jHv7I9YHRXYJD7UIj58wGTA7h6founn5OcNAsgXFdwKny78Y498bHHR/GLYeo2mKO65VsQ
VmBjq+fkXrJjaHIBeInFVqOpuyjsAbn0VH1luCnr4FERZRDBoicpk4SXVwnKX0AYHuClp+oYH+Sr
6iurSSCQ3/fb3bv5nFRI6aJo6sYE2dI7Py74jDtLifASqh0ltmZHPgxXAwQfMtPwwQx8ebW7V+6H
cfo6Ag9YNegdrgdFPUzpN3F8KKDXddnGfo67MUJFlj5PmqStOTJYU/qikwRxHUjXnfuugsCVyKfY
HXpGpKa7BlMmKVxR4nmpDWbta4fkjjDiETJcIM3s0Hwfu2fSADMCDq3TNOXisKgKNpQ7yB6POc/m
ZDj51eRONg8Og8hmsTEyd5cKQLXezWXI14AiO9obeQeGtvo435E19lb9BIuP/+f3pAJQrWZRFYcI
5ASEUNqdVzxlM6RfR4zASFYimKWnsGYYWPtKZahRwhvpAGUqP0S/VWvNmPvBWBXj3NO84kuRQiVp
RrxpHN3Dd/NCO3ysnXfVuOor6z3BujhkKs4U0KszwEuGMB70EBYi0iDTreSVIGKqPdRHmZVZ1hZS
gUYyeDURqlny+bvF6jE4Ox4SjLsI4BGJD3nQXbEUZ1k31W9DG4JuRJDmUAnZ+CMZk1IxP0GgU6hh
eaxnLevCoHEATagrbQucKQK34CaHqMVYOZlZ6gP5bbgdT8WD4Wss0UGG19Dl9YQvgYUbw/d+KPmO
lVV4mgP5TSh/4/nOom9k7imV0eQDApvUIa7FPnm0rAfCbvxezeeYc7qM64GG86FoaiRcz0F1Thdv
22KqvuCFnJk96oEMcqPdd8rHHaFQMQWgSLUG9w/qBZgMTKMn6Jmag2RnnNurD4yTzrgaaArMnC/6
vhoRo9Pj8Cw+E4h58iT7oas/cHftdeYmboiJRcY1yDh+CpXP4Iqfxm5GIlXkLwlgVPzL5WWxdpCK
J4raxqMcwTGqNe7sRdLWYFylxNR6tQS5txhbUaPlzmWjIsv/qaCSGEmZqguypQ7ayOSVEnqKG1u5
W6JF73IO8c76ufExLA9yhfa+AGySmaMy3JQe95Am3lBm8sglCAEBRGlF5M8IboN7PhinKLP4zmLx
4LKsUmlNiypwKXPkShLutPVrIx6rkXUpiZeTQ3riA4VIQ+FGfNT36WBMC34fzf48RcVWoGBdSXRB
jYzN8I2IRA2DplC6K5462W4w+kw0CfNThmbT4bL7MC2SQ7N5Pemp3E+AIRAM0HiMrSxYEbJ7cwYi
B8/33mTi11kfjfx8Y3DmUlAkDshdZC+7Xm31e+oazvsQDeFJnR7YKGVGuKF14RRhGNaq1XRfR5NO
DaoltSOIaHKxdXkzWUujAoxctmMpT5Psj4YZcbM5FdYwsojuGFFMpaJMH/dFE+a4EfjkRe5GIO0Y
wDdGGKN1eqI0GiVkDbpvVJwdL6GZ1Z/n5kocr2SJ4X2MDftNlwcppaHECBvjYIbZm1qf1Ik1ccnY
L7pxy6GbxtcRCkb15On81TCxIgTZ8AvPR1qDY52GCGlkb/jqU37sgc8FSeRtHlrVZM73c0AKmagY
mdptF7ssdUDWBlK5SMmHuVYIteIPi7OktylgDMv9ZadmHB564kUf50hcZARAoffk0ob4nKnN/ph/
vWzmD68oWUE7R4OKC0/+jk1cyMASJLWYCfLbwQrvuvv8BneXw9+Ib81RduUD94nl6EyT1HltVWmU
MlQ4MKCh3YTghctOs2ErTgK5GMmpvX6y/kIjm5RLP5ZJHV+oLfSTEAErS9h0CfNS4+mpmUAKPPNn
R3IwI/4SvVze2/0j8GGTShEkiSu5WkcHr1isKMb3K1gogT3c8XZZNBFRn4SYcE9DcBXk1uAQJE97
KyABMD43b6Rzkh9aKyyY3KV/SMZ/Lu3c4954zdzpKwyrgB5bgsuZuR0/IPxanFe4SmoyWXP2k60P
cyRb2JiL8nhQ5hg7uQSAuFnAK9mGkxx7By02b7j6q97Bh7OcL++NuXVUAZfV4KBK8xqP3ixOXm3U
ppo9qiOrSLQfSj6WRiUCXRfK5bpgJxPIms6JKXefojWzL3viH74XlAswJgGcA62f2vVaXKbtIOL2
r33VEkCtRORGVBet8VtW7fkPB/ynNTotHfhBaEVFiALlQY6hnlq6oW0U/nIjebwbXxV4Z9Szx1ji
vo98GKWy0lqVcwM0RFHQQXUkfp1fEqtzG18g6n1WeM2aY9j/bh/maJcMwyRVFkg7h5AIj28a49B0
jBr+/hXwYYK6ZZoQwaObYSIzkBHgXaFlt0sfmlz0fHnvWGuhfFAOC1GfesjDTN19tjzKYW+WLD74
XRvoWKsqD5F2jVbabHphEMIJ+afRx/YsQoisfi64x8sL2cXWSBsr1JbNUVYLqohXmXYjufwptcmj
YbWiT+KBhazZP1MbW9Su1V2YqgqpXxOB7OkpcvqDbGd+fE3usIb11iO/7bd0Z2ON7O8mJmlC3YI3
qEWUlb4Py23W2Je3jvV9qDygGQCCEqVS92P5WBWLnRUNhp6/XDbCWgR184d5mo9JgZ6RxgW5eqek
DEfef1Ztdom65msMhY9DiVUsqC0Op/ihsORH5UTyivZJ+sTkCiJB5dJXoa54fuILvZmQPZEHOKT2
zPQh8gjFA3gVGaSzrLXRd/3Mp/UYNwYytX9Y0YvvpPTc+L1V2IZfMeztRp+PraSveEh7zWMy67rf
pIdUfmoip4EiKvMhzPC78ynb+HUIcIkCGgKgPjD/BVbUN4JnqbwaOO/42QA1NrL4xP0bNjcIJ/8M
R/QVX6XQ2AYunzyHJXf2+VNxB73Ee+NpDRa7t8RDAgTSk3rPIj9gnIDz1blZbrooUqVog+wPza1k
XIUz6wSQe+eCR9IQuW4ypqJYUF0niW5zX0LqSzZJKk9YG1koBNZqqKDR1kMbhRmOW9EfueRRVVmy
vLuX+uYzUQEj4dUmn2uU7kmPsLsH355DhO2MgEC4QybbHjmulzaPCh9DLq3xFMsokEaFVYmeVINh
Xrmvsys5ee5Wt2WW0Vk7SAUQzHEvrZziwiKfa1SAeEWz4HEOyi/VbR3EeJcwR3gZe0rD4MA/UUKs
FnGEdLFiq74hA299QPp0BD/G7CszTviZ22Hj8mJT98Zc4ulF1BxkyINK0iE6CffFcbIjK3W0yRQk
U1Csy3fNfhb64Ts0LBVEfHFZFbBL1kkk9lb9jCdDH8aM7zBhy337u97WxiaVf0SDnktij9PXwl8J
ObiXnIgcWd6h70o8dmCtkvU1iYNtdjcUqnzutEIH9Wb1TJpbyfdsMvUYpVIe6p1Dby4twybjlJxR
uhuTOTTjhCFHd6uSKpBoLS7otV7zaTCFEmy4E/8ox6MVcQOrVMEIbbRiBqfzYyMRoE7vCi45KGON
DvPikp42d9trzmUHOjvmhWggUsFHBjKoXxKUYHobSK7rzhKD4lpvUN4PUarl3xq/BAc7nAmYKxW9
S9YTg3ED0xCvictK0POgwc31DwWeAKJ0HELNGo3vlxe6D3XZeC0VhPIql1AaRkQgWFwC8V+FJ/Hb
G2lZkpmV6MZuvhbQQni8bJfhRzTSq9PrPOYytBD5QHEx3OVJXnwQD8zOIeOI0OQSCubbMzAE4RJ5
6zHtVDjzVfRkYGxlOFa2yBRlZcQ7iXoZDkrbxOWK6mq6fJuSz1OsmBxrbp9lgyx5cwTLEcwc/IQl
cfLbGLpaey/HjA4v8e4L3k9rhK2cKnNRhg5FG38xOK/vHTFKTSMLwpzRAmUthvx8sxgoJBWlalSo
pvJ3OWaXFEx+Y7LnsrPtlos/fJyGc61to2lKWAFWyK+8w6fa+KTm9ec8L3mIYIa13QnSi6gVLLus
xVFBJIlFmY/VHC+SMbGkWjW12E9YJJGsu06iEhc4OJjDCfKcO6B4ap4EcPStporvBU6k9r72/mZO
cptAS1TMqOM6W+QGN90U6F4TdCfo/zrQOvCgq+XGssmqybGe9jRiSy6TqUEZDR0zAuLIgRqJf4Ag
wy2D0vs/H9v0sDdkPiHcDr1hfxi+JvK9kDEqOwynoDFa1VSsyjSgbDu2r/P4XZ6v4vhw2d93E0sF
okwGtPcwAkl9n7Ytcwnjuhj4N3IzQWydWMXnfQs6JIx1CABJdNM0ltZmhZbB6k/GQ148xVHPyDNY
BsjPN3GhL9c2KXJoj0lK5osxd8h6xht3/00NIb9/10CFnizX46TrobyzvgmvBMQanvsQkQjhL8z6
WiKjybd/UDcGqRdTBw5qxchgMD6SOTuA1iYzAxhJNbPHzk8D1CgeLjvCbhYBaSEJGqA8mPUpi8Us
LaG+aJIvgbYO8zxpFsj5TWV8umxmfysNVSaSOIIq/aarLi7iOpynte0QWu5kEH0E+4nRQqiQTEmy
mgK73rGxR60rb9IEbUxMh0Pnoa5fFpHhfbtn1AC2XlMgUI9JzF+9Lw21aW4KyGfpudlpQPbpR0Uz
7Mu7tncrwfcwfyhggg7l+V+NTFW2aGkE/ta5uiswTF+0glnlNyhi2cZ6g1FpRlTYc4atPapInvWh
0qICFwczf70mitV3eADqUG0VGS/3vd2TVQEtRTCuQ2uaToJWMPYVawKC1Uzx+nG223y11Eh0Lu8f
ywyVB80cYl+dp5y/5E6oHIfJzRQGt8+en21XQkWhEoQYCT+DnrNYS8xup2alM1KT3Ury1gRZ5SbQ
FUMnxjMIAP6p7GUOdx26uQnwkIv3OCvmka2nE7utNergCBiyNgw1ByHFYubQlCpvUNezotFcHfXA
xrOf6wmX7NEZUDvVlTHC52o7heCsqSRmt6JlmLoYu7opfAVkFeXnFvwK3RGsZQHzUb6XycoqePGJ
4Lmk0RC7LpFBx5800OH8PNuKWz6kBPmmo1afX2eJWZ91KuLPMmIjI4bsBsWtaXqvIz5r+EgEH+9x
fTsrQntJaufPzZHQ6Em3rBmJ/fOg477nFTJpRd36RtMrTQGjwWS8GLo5tvelyghZu1eYrJHJQ16E
ete5J73x1tYA8+C6ZpJfgv0pmIlSeO6CCwBV05v4mmtNQnQtsPLo3ci1sUp5kVoXQ5zqFedzCgYC
1Nztutril8oOI8YB2d3DjSUq8OdT1sxaHyv+mrl1dBvND2XuXQ5b+yd+Y4P6Tm0ptbEMtI8fnopr
Iown25Mb34tm5uYWU0SRsXd0xa9feAOShpCHUOWrmUynCTh8yHQ+a0/DazOZ4iNpkBQ3LNAZYyfP
BZaNp8QQEp5CIRv9SK+euqo9jVHrJXLB2M3dCP2xmXShb43zdMY/QFvz6Nerc2k16fh4+Yvt21DA
EGYgJ8AB+zVEi3rHz0kvKv4sg1kb9CG9wrgF9jfrpwW6aT7HggAuhjwOjM6fwfMkho+6xNipP/id
jvlLQ5MwG0n5trDoUCAzQE2pamdFxtQ2rKGxFQge1Z7ms4Dwu7umi5LMG8igwO75666Fkq4XSy1n
wSIE3PCcaYy7eT8WbQxQ9z9fCFUbQqMY/bfwTnt75xKUzeoIPBvoFNAk+JtpQXljkSx549NrKApI
YzgUBfkGpCOfjIbxRDiXFX+7LzcWiKNsLNSSlHIynxgAuuc+IRzR7M7JR8hYmsCF36W6WZw6jKAt
pZml5J1icgByrhbpW9X/QRlv32k2fxB1iY0Np5ZNBxmWBsmiX7uRk3jr3RoQ/bjYYY4zsJyGivSN
GCWcCN4XzKNMTnTQDjFul9Al49eRBcJuV2A8XVgGqUOhy6sxhtOKFqT0LZZfV/lvTvZm/6jYUa2y
0ZSYsPGb4kevFebQHvTo8+X49IeToGgaIWuQEKN+9Rqp4UslBpF40LvGjWgJj6ndQ1fab2wpkJx+
tiY20/JuJgkA2782qYVBezwK64V0dkCmttoFZPCEe0K7AZ3uW1bfajc+/muM8ID/usC114cubuEW
RaSa7bSY4eJOoc3YRuJcvx++f5YEK9QDKR+kaagaVcesEGmO5a7+qcvs4qRdr17mD8fZayDz9bnp
TSZR3H6yuFkhFS2LHghgaEbEkNt7Z+VaQbHjjYESjF79PfVYvejLPoPFUtFTlmq+RPc99MPvRPm8
dsNPIjpx3vJKJJ3EK8Muvv6f+0uFz7ZtJtSsQF0oeoNTHYZAhZ7IDF3PwQWfvCUAIEZ4/5hBheU9
VFCt6r6q66EM/WyxsmcCldTcKJC/JYYJOjnw+1tENA5SD5fXS07dJXeiQidflkNVqUYPDfbZakDq
IL00xqsmJpbeN7YuPV02t9vJkaGqgDqPASZTukUWrVKfoOAM/l6A4AQ7cXBPmRidgE4XuDFB6IvK
bI2XB4sPZ993CYeSrqsGhOCphUL6QxWSAdVZ8W768S6bHSXmbOXXKwB4nM161JHQ8tvGbuxRl0SK
9U9jVAx+idlPNQZE+jFuvifDc56/1HFmilLO+JS7t8TGIhVgeQ45TqmCADTWDhn3jdfvGN+OZYCO
pkOsRgsH4TjSJ0+ugKkFeq2zNYdQ7UKI5IoJxN4Ndh9LoscUV1GpjMHAxRdmJoCagqu4hBi2OC23
CAIuhP8eZYybl9b/bZkKs/o0S3m8QKemc8aj6mHa/CYf4KiENV+/ia+6hzSYM3O5YgUCht/QY4uC
qgmYdwVKFOqtZrJ4kva1HyOz6xqzaOxcIf+RxY+127qQN/tMxdly6iJljEFFiKxm8qW8X7/kvXaD
NvlgYfZvtIdmim1+UJ6WKAXipA0XU5KbyWF4GLHz+6FReV3WZdHgz8Ism8xyqCEfIYn43h0yKxId
sN1AwBP/ar3QKRgP6d3BVNn4aY+WQqwEI5WVYhr9CSKux/moAvyRfVc/8Q+at9iiqaiWYbMksf4Q
ij6sUr4lGHmd1CgF+dqDipk8TGlbgAK/qkiVU8dgDtzv3iybRVK3trjEK3iaEPkkEAUN38GNlPWM
J8F+Bm4govM6PFSmy8S5kIxV1KDk0jihp2FkWkE6IkFhlfAR6Swxhr2wALETA7ryBk+YF+FGGzcR
chlvUXRl/dhAqaWe7TyPzTTL0MZ+Kasvf+GUW2tU2Ksw91S0Jdi3pRvIdUD3iKg7dXYxmlBWcRIm
h+3uzMTGIN1IxHux7iIiA4Hpp/EVDyuCOEwcw4J2DXIB/nV2IIGChxSr+bPnKVvDlGMOE5dq8oIc
pM8tjbOr8WFsGc+AvTtka4JyxlbgOPRhoKPRVMNjUoWfVtDyXf5gLBNUMAMdp2BUE/H36D5ba7MJ
7y4b2E1Lt4sgf8HG/3q9youywU2r3vGFTV7AhKzcuOeeMNQVO2SiNmT5POvbkJ9vbIa4jQR5Qu6d
ZC9T82VaSys2nhkL24u/24VRSZLS6Xm11HAA6abEgP5h8DinPGSDVR05Tz4YPmvsaf9boRknamjM
iTTypSrHnE9DQFE68HpbDVfGR8gTri+MdbHMUF4npA3Xl9oSAnUdHapg/ipo0LAAkwvh1W4tHilo
b4LVnmF2fzs/Vkd5YiZAyyE28K4uIfFuio5wUH3V7mwe7Dz6FZs8fC+ZV/gPe5RfVvyYVVKEjmOt
dO4sFyZonVwgYG2+GILW6Jw+1VhrJC5BX9lbm5RfqsqQzqWIpBDaBEfD7iG7W7vjFRlqAKenx91J
wCqz6rZ/OIEfK6UcVa6mmZdyPoQkXXxruGC8tbrUDA+ERQY86d8xYslSu9o/gB8mqYQ+kYS1y4Zx
9JX2BMZdU+9Ok/p42WNYfkpdbKGsjn3JJVGwDlbd/5ijb5d//y6l0fZrUXeZCsR8V4owoJ/EIL4d
AcfEv9/qj6RcRt7UKvBt5Un6xOrr7j78NpbpS20O+2bSeD4KoPN+bG9zu7KUwoRYYeIpjuBNFWiv
UwdoUAED9axvt5tyba1TN1urJjqfpSBCnW/CJxkv+tSFlrcrfCYkMv9BO5xxKn7Dz0QJKPdmXG29
YXaB7khm6WtudcpORAVC8Opn1S0e/orDcLtMKuCoYgwoYQxu4hjK9l+Itut8mLHLsSvc8a6CuoXA
QWWP8fBk7i4Vd5qlMNYlxGR4fhzt4n4ASAX9gdUj6Ce8C3mTVWr7w/k3gEvQJF1UaOyfHEMVCHMK
uj+A7Jt7eJ+uxlzwUyiYlS+B6/uvCgjoJcJHoWSD+4oKdMLQpGFFlGzl0+wSHDNmW4C6td8Fx7RH
jvU42fWhjUEqxsVjF/Jc2PWEZ5C3+OfcxhuQfyLqNrOVPWaAMFtlwNnApjOiBLkOf4vpEi/LQGKg
206/QSsjX+MxXnk/fOrPGq2hLdvqA6nfs7WP9r1nY41y2k7qAJpO8NReAn4i8r3gbRc8KKj/EOGy
6PrYl5e3G8g39ihv1Qx9FBbwN/vNpKKwMPursF43dcsAjZJf89smyiC+xC5ippWn7gtpDRW1yebQ
L+KDtH4qwL51eR27/rExQF0WabmKlQyFW5/HGGkPdvn0c6afkp5VItw/bBtD1KVRxVJUy8jVMQIi
BjmESA5JkFmtkz9LP8RjBunXv9GMAyjn5+bRo2RipgO+GWfQ+HaVV8JP1bnVcUF7JbNBC8vIYRhf
ih4k46IEGnsFaECasvBiPr0JmXVPxrc6v5832TuvpmIJQmYMywilXwqJLY1P9Xg3cg+XfWL3W2GA
VSUypIIu08wZRVFwc6fifcUHyFR6M7YnxcoRQFzRbtwapTIwFWasG2DvSKmypIPzWdB0VFhxFjbL
i4oEI62VHAXc+CDEHjcPJqL+5aXtbaEKWIeKZg5gWzT9SL52swIAYRSo0FVJDpCLgjrujaYyUOW7
tbCNHXoHkyrl6kmMeCLvBcmB+RD5hvfOSch6IOxv288l0RQkdaa3yVpgrNkI3RSPLuVVFxi+vZt3
bZdDYv3m0/SjoM+xgYmx0U0f+dzkXsl0fX3TIDWQTRW9MHDF8AmkH1kV8N3V4VVHGuu8geLzr5b1
IowMriNTDXC5Qfqk8JAiZrUu986uqsLnwK0mo6pPRVm+UsU+zeHveXMTSd9U/dNlr9utbG0NUFHW
kAdt1AYoew81essSapKGZaBPEpBmxX/A3+7dvajxSoKh8DpqW1QXMZnGoS002Es7v6qDVbqP1fup
iGxh8cfMy+vMnKWHWrcHVva4u5UavpYC+IAsnkPLxlMmRTcKKIjpPgZezSp8xv/HOMIsC8RjNhb0
KC2jDIU7vx8NSOpUzpA4jM+1FyU0EdgRiD1IOk9HolpqDUMewRVJOr4ZUVoQ0J6PThjV9SQrD5KH
HMTirINMvIy+6zXSn4QGDLRhaWixkIR8O/cYmm0jZ5jA5d19TvSbVP7Ua6xbf28Pt6aoULvKGA9R
eAnqlHVuZXNrdjIrZOy5II6SIfCGhLqwTj2WjImXq2VRo4DQNRKe+faqeO2gK0oggfXEcIq9MLG1
Rv6ajVO0JTZO09HjrdWDDjmM7rs2jgwbuyXVrRHpVyNdkkmt2gHOlv0QQ+dd1KSwGsmMjsZnUqOo
bNyNHgtexFob+ZibtQ3hWHRyAbPq+AW9nLb+ljEf1vsO8fG1qEOl8uFSCTNgWb1dgmHQIbzTBiig
w5slMdtrcF0ym9WsZVE+mM1CpZdKsfqrnJttf5vmvZmXjIt4r5i1/WRUZK+XtVh0UBRBPPRTWjxm
3L2IQZGxcVX+SRIZjy3Wiqgo3/6PtG/rjhRXmv1FrAUCBLxCUVVQvtvddvuF1e5uc7/f+fUn5Dm7
jWW+0mzvh5l58BqnhVKpVGZkRD9mQ6nH1Mumezm+Gtq9qu3OhyaRCS6LnhF1k2hMdJQ6XRnNpvxU
U0FxXWG/43Mc+usLfD8LsCwVRO5ATjN9RNYzaK6jPf0ByZvDArlced+g2pkdMGkjfscJ1mdxUaNI
rTLQAoCwFvLadj/MbP8lWriVS/BKSIE8dY26ACY6Rt2uDl6TOEVp0/vCPlEITOIWNAEM5EJFF/dq
OmMWz7OIm9fPk/wU9vvzJjaP7MoEFxa6PiV5Xiuyl5kHYr3Gok795nVE8W6nQD7JAFtxYWeQy6Iu
TMvri5u2eiW9ZwDcUVzIkaDvt7nn74b4ol48ILUrm3LwpKTI7SkFk5dZlTbEoAWHZzMNQ5aHRiVV
LNyzXDQAqX5cWEGL1tSORg6DUeYOSCh7xuiFB6god91Mm9f2uIBQgCA5QfHe9BY62cuIPnAYHPKk
uI+HGBAd8z4kzY90yW08jC+UUd5r1uLIdPytDPNDkZnI0sIBTxWhCM3mEV99CG5vkwhUkh2+DzQG
GKTN2itMrWF8nv8wuXGKIQUS2dpLuIs7R/JEvetNz323zgcYQpayH5YKlLzDT8bCFIlm2jc9amWA
iyI0NaqxijoUNajugLrGGcvLIP5CaWa1uXwcgfLEiEknUD+mhoQH/3JF40FgYvMZubbBhZG6qUgf
V2/auAPm6Fp7OREoARZQDxeWJtmb4FPYX300Lp4EVhVUkNpWgFmb0IxUjpBFOLyBqQ7nA9dmeWG9
KrZ9q4RG6jJdJXKieCr0t+5Bcw0ZyYip8yh257LpmObwpen4tU0u2yhjy5gsBe9j7RAeMY94g1Hl
mwmcFaoLMckf8t1X1oiZVIOVeVFf5l5guTSGoW4g1BQaJB0ZnV+bAqcqXc5QyHTTgGEaTkIg3qbj
r6xyjq8ii8sgom54mRraUw0e/eA+APDnf1wcl20jiDamEbOhRN22rqMfqS9B/LN90m9Vv7oiaPGK
Jn62c+/VyriTEBI8/C0TdUrtOQaxb+Sg55TarIzd7ysUJHAmgBG5Mh7OL5W5xadDsTLLHYqs1NNx
UjKIUwfAaRem082DU0jpMQ2b41dM6TIUxVEqkE3uskhyPKJaFezMkf5taV/b9jLrShs5ynkz2y7y
boYL/ZZcTCWdyshfFFvBTNO8uPIoyk02y/EGig//fzF8iNfVYJmtpWf6ltQv9uFzOxzLbgd8Nsqv
3WE+dub38+vahGFh9Bd1Q11hVURuYS1Z9GZhYunkdsD8m3KEpOY4QWYbOuKYkYj8/lFJ3K+gXVZW
+eRl0ckC/aoUyTJDTOtoscyzbYmIMJib8W64tsKd68GASE8WS6ZHpdqOiDuYXxk8W1vgjrRVR6E0
Qvndk8rKHoZh14xgESkPVlV65zdKtBb+JJuJvMxLTLwQWlezCskhSeQKW6d2vRju1I4LJmb6BsG+
e6JgAi0g3FSgVdydZG/Q7R76ds0tiGZEcXF7Zbi7CPDB7F8f7zVTL9u4oggWaGXe9EF3kprJ+crH
ezfBObmM4aml6XQIBSePvXWnisDy7E/87Gh/fz+PlTXlsVXjGplT1j5VxbK3ygjhDuxVxb6RXBWI
hfPr2YpGpvxuj3NsxYjjwWAJTqQQuwa0JQQ0t/1KwrG2wjl3UxTBGMtId9HZ+smwkullBXBJDy6w
fKeitvGV7uDaIOfj8xSBfmzGNk36i1G7rfw6RIKhMIGz8dodqF7OcweyUTDqnowWHOD50/mt2Yzh
60VwaVq6AERlVakC7QeWNDHWCAMgC/Y6yNlElMC1hfbYqV6lhUrQJOZATerNh6yEqFMOyUZyUxyV
W9aMj/dU8O7czK7XC+Seg1LelIWZIA+F1gqjC7ZzR3KQTiCDEeafzMXOHSwuNhBgG+QJKbaHR50k
veGbSghWxcnF5OqOLDbITs45g1ykaFDOG4IYPs8o95adYi+YjjAO5F/0aDbf1asPyQ911mohj0aA
xSnXC9D1ytFyyTVS6y+PJqImD6oKjWKGxuDcJNb6dpqbFjReMkQT5fauHUVIZLbxn7/duwnOMczF
6pS8LJCKjaNnVbu6T9xZPyrkR5UI7iqRKc4vrDKv+yoA+5qKKnyMYXa5eDHn1BlkCLBWIjKb/+OM
va+M8wpV1lGUGgPw5bxpTsZueiA3GhTT3jQaf3/lpQ/wh2Jp0NQzLZWLg2M2KckYW+wV5ISaAhkG
S3CBbKd9KxPcXZ9DWkgOY2SaYeQwmvZlx0iKTZBhUze9WJzRS6+l34sojd58xK6XxkXHvK0bXZVx
U5qX0w6Q/z2QPI9gPUi+/3Og65cocc9H5M20ZrVUzvMVNW76uQfheJd804sjqXVbM+1aqBW/eSkT
aC0Agq/LhsH5ZDTIah8PDQYopt0Szk67YBg8ujm/GJERzhMxoZGAJSgN/YT8ltKLNCOu2oh6hZu1
bPN9KSb3DLc6qVbaqJPAOUJ8LAfVWL/UIGYH1VVn+Fl75jXIOMD9l9+PR9EUzraPrKxz2c1g9qNG
u0LxlmsWgyHH4EyPkqMesrt/OcQs+Koml+nEitSFkmRQrHfalaxzmR9Sp7XsarZTb4ay7Hisj8JH
5WYyogKlRIkOqJfMHcI2NqBZCg1W35qvQhRx5eDHeW/ZdP2VAbbuVW4wArUxtj1erdK0byGIptZ2
VbjQ0hYkIZvfb2WHO2JEkcdQUiooCGQYl8rCnTbeBMXx/GK2YxYUzfFIIBQ0Wdz9MioaWrpFEfmj
M+0Gj/q5G7oamO/hGtNriGsz+xOLoC/bS3s3yp3q2GjnIA/r0E/zgxTWOxlN2UjEr75ZpzEhcK6Y
oGYEFp87cJNWLkSJotBnF0x7ZzxG++YUXsSe6oP10k53wVX5snwlloCABgxMhkZ0fio8pv1sJgR3
gNI8NRinyPa6MN5vXtQaaDFQ04AYNQ+zqekU6ubUBJ50ap60ypmeNF922SChcQf59PFJ01yWGMd7
YWK8mcqtTHOHeowXxBgLxEmRt4ARtj70kh16IJoCm0UvQiFsHmXAYNAiYff2W0RdnTRpLssiZS/A
Oj+pZWP3mYAzazsHebfA87SQFHQWZqoa3gSC2ymy+28LhDoGtB1UR4ts8ih8mAtNcoE4USuj7nIk
qIzAns3nhW56abgMWtwdjB+itGczWq1WyG0YpXGWTyOKKTngFQnRDiOA63YIvd/eXKKvhKyVMS7H
UjNkBdqAtUXQZwCoZ77WRbW1zdCxMsGH974nlsm0B2t6qoYrOd0HwcP5mCgywX6+crtkTqa+r7LQ
V4oKE3j9d1W7jWVRh17oCFx8rwZ5Mmao0XhKbxtPTEswiuxSsrE1jOOYAUPH4H/cIC7ak0JuQb4H
5Guk/VTyoy69SiKHE66LC+5lUxijpKNAiBnnorT/oRswnD4DxmzckX9DYCJyci6BSwgoMSQTiOvR
Ma4bYk8XUDRwCsxeXPUQFWR01dnz+ELv/idH4S+YRO77aASwCG1vT1YPoPVRG1FhgH2tT++/d3/n
B8oquRv6WcETU73uXdzOR/0RCsiSI3sXBaof8sN02VwWh1qAH9l+R6/scnGjm5KiqUYAlllewN7s
02Pq/Cq9wp1PImOCA/fpaYYJ6ayTJMkzlNdotOP4lLa357dqO/terYeLG0i9c12tUQbL3mhAjZPE
7ks2wEJu+r3i6I5e2/JRGh3zKnF+C6yzwHduF7mQEmWyGY/U+OetGzm5L10VUOpGyGeESTdfYhwE
cO8/NyfPvdypqPFk6sAuGWXPFACCXXXq9xJ4YqDhIAA2bZ94gLQtiNmxuWwu0RprY5klDcUr5Tr9
ySZJ0kPsQSJ1P+8STAV+rYC1ssddoUs4xXFSoZ70HxHW9I+OC5TgAgVng+CQb5+ElTXuJKht0M5h
gWS1dnt32RW76bE4ZcAZF/58FO3cZiSjqgGcDsieNZ7iN7WWrNVC3KBt+1IW807JI3sJDYiUCQIL
8/dPHrkyxJ2HWessowpxyU3mAUmWPYR/BD6/eapXFjifj+eJDHkNHCR7/zG1+Nh08f4D7LIDdKs7
gLLwhyj73n7OrIxyl+pUgafRLBqwoBJn6W3NT09VZFMJ75kQKj67pGXkuKC0EpHjilbL3axzpLTJ
IuN93Rnf5HQX9T8zUUNEZIK7WGMz00FrjjJFNeq7WJeOA9gsKrM4CDZuM1gBso3JMMwlmG+16lX+
o/dRNiazRHDlxD+Tm8hJdqiaHQ3dHi8wi/olXD0enn/tcQes1uoSLW0kQhjszSxfhjZkJvD2zTlR
EzBjPCKoxngWcBxWa1LBZd5YDdE8+TnqnQK49+UYXIR+c2pcDNpaPxkbEuN2kFTxpO12gFxZ53Yu
kBJtVEgL6CdyfhaOK+JiqNlVnMZW/+igRnXP7+FmGFkZ5BKiqmqtqNJQNpvD15BeGMtBj26MUeAp
7KN9iiHvVvjJkmpK0yWLAfEIqhiz7vfZGNmA0trqck1ywQUuWBH/5lVJ1FFtXFBNAmWjO2vtL5kW
N6ZS564W1ML5WpE5zieDpk7xDgC5m3JdXEjX3cN4WE7GVfmLXqcPybG+jvf9UXSRbsZkPOgBcFQI
JXyxM+msmWoNhpkD60rWX5JEcAo2F4WKiAY+TYrREu4QKIwDVZ1a4g3moZtfm+l5rH+k88sXfG9l
hXP2Wk0yq18S+DeamfNjjMGpILxSRB9rk+XYXNnhfNzQKhpOjYnO+j64rW1U4e5b6kyn7iiD20zB
aU78MLLnY3MAEr58PL/K7erSu3k+6SklObCsFOZZU4s4iJIAJrejXb0MDkaTv7P32/JDj3fn7YqW
zQ8zmDUIzC0N5M75bC/7+oqF5/SSPhQn6RuC9J3laNeT2+D9mNU2ye1MJPO07aUoxaNaCFQh4TOH
TCrMsg9Cn4BbSMrcRG0Fa9y86EAD/x8L7OerYI27YAb5K7CqTesa2jFXdkYlyFlFJthRWZlIiz7N
8qFSQBNnF42fTRdJ9uv8Tm1HfZxkogB2jTPNHbdBT2UlzkLc10+y/w8VdeeHl/9MWH9NBQeF7b/m
uHNXTlMTQbyBeJbyvaycWfqVitQ+yWYEWdngzlwiJ7ISGXipxa8jhIGZBHjuLFdwewbVHa7DWyW0
B8e0zRhK4BAykkF+1+3yfbiLvokqDef/GEwrfdxDpawnTa9Sw6Ox14/fNDrbxh9VWG3dNoOSrmHK
hmVQ7rVhWuUC8XZkyqMjOxCydoLwfngJD4weVXWny7awm/lg/gvNZ7aAT/er9W6Zv4TqWplCuvSY
3FwuVCjxaegU9Z4YEsC2jTcEZCExVKpDvoR/dcyjBSINSFZ4ugacTR8eZ6nbacviVppyY+ra0agS
pEXpXnBC2ALO2eVCSdcPmmRkdQQFYfZEqB0rAXPYuG+xxuzS+H3e3NZGWjgeGtRZTEotznlnkwIq
ZUbQ5ZAgt6svGBv2JtwQUnw4b2gTbP9uCXn0R8+kSSOpQ29gOrq029eptLsL2QX//g7N9MYOfhvP
ZN8/1HtZTCSzuUh0e6kFfRj0PdjPV4GtDAM5yyoClCjz1qtpz66m4r47qreMTWZx87e22/kFbxvF
ICLGPAGH+JRdG0NGaYFRIKU6thLg+iBYorm9FPvzdt74yz85DCSH/mOIi3HUbJNp6DUFb8oZdSnN
ae6XDtBbJl7KnuTqlWYz/gpw9NjQE2WPQBE6cbMeAMmYv38D50aRMdOu0huCL0wPjMlseWyOnd19
N/FlRaDfzb7tyhqfY/eqmadWihUP+/G7+mvEOFxyPWPk/WIAWEcNoRb3FcTY2iQX8OaemEGbGQrY
p6ndx3/U4EatX8/v5Nb9u7bBhbZRqTLNrExMEGi/gySxR80dMWzzBSNUVQ28YjUDKjkfz8KkI3yS
aor8wniBMuVOBSlWIKnueSvbp31lhvteTVzm+lS3KqYVgtvpIqM46tEOF6Fy1aEPN95b1C538ikT
vpw3YWMI139XyH3G1MiYdMIY+aH5j+r7jxhcKslV+FsThhYWjD+dvZUtVjZYRRZDC+ssCkNUaZvL
KqltcG8J9mszjKwscNdBkC2dMY9gRFAaf8x/Guq+6q57kQLQZl62/mhcelnocyRnDZ5B0z6/ok59
MBpHvxxc1uwOr8GzJaTlZJneuU/HFr76dFkXFVZfwhFnJ77Kc7dB5oSxAUdyAbsLD52tHwjkgv8F
tbvok/I5aBiHDS0RPiIP4145UB+gvsH8pMLUX4B5PjIQXuZ0ogf05vlebSUXqOMsquKUwK5cQrNE
qp1hwQRX1Qg8RuSTXCzu0c2qhhlhJC4wZNL9bBvRVS6wwMdfQy6MScvQIQZ3pdXbo2uCtbv8BhIq
3XC6DCRfJSSD0k6wsG2PoaaiEt3UgVj56DHyNGqZ0uHtEOugOylvIbWEWF9IF2n4lWeKRd9N8d8w
t7IybScFWWZ81V6x2JVCqnMB+AOTiDtRC/L/OH5/7fFjCoVEq6yTExU3WhPbMcC8kmNAZHrcAe0K
ORbRdSY0yMXnUpf7dNAQVqqdeYtTAByS+RDsoZiIdkjyR4SR2Hb99/VxMTnCkKVSpSNwO8tzqd/P
9Jc6/hBcOex3fA4o7za4WKxaUk7aDO+wmc2OtofhEVMYGkhq2DzBgSaOqLAuWhQXmqvBBPFKbaB0
JJUOVX2l13bdVwrcK0/UuMBca4BPNjmUlTv1bkAtEZ5pqxhSO//xREvhgrHZpklkoTnh5RiDMyrf
aC6SXHCoBMdX48LuWASk6DOUDwvrUtKPXeHpwdU0uLnunl+M0Lm5QFERVdWjNgeL0CV7jy+P1p1y
FSM5JBhdtKAtcCMwuB0Q312PCxeKPtSQw+gUz7rHKMt+6mzM91mXKDIf2DB+8gzIzCTaM4FRfhak
GcfMMOQBRgFeMQFwSvaCZW1elHj/mqB8psDCcQ6eJQutohnURazfzV752X2A99o34i3+4CZH+ahD
tilwRA2/7efEyjDn9GpjJmDSmqw38RV9H7umjnDYuZQxhOMN9aX9W9nj3L/G4CJIFfA2bd03Ue/U
/XPXHIN7xmxoCRmYNzJUqpiYh6Q6IFyW/rb8VeoTUSunUhDiJFxAAeIY7XJHswu7uvpKgvrRFBcU
CZ1ogOEGcLm1L/PoE/N43kfYUfoYdD/+fs5FlnJU4iTDTk1yYNp0qVQ7K8Nds5DLIMg9I8p3kixi
k/ns+R+Ncu5Bg6mVKmOM/SK7jluXiCg2Pvv9x9/PuYMJ3mWpiEvLKyrTqafY6crHKAFEOBd8PRYX
zn09LiRqkWTVU4PdUapyr8ko1y/WLpnAPFUsqBaMl9Kw2FWbO+c3beN19nGBXIDUFnXJqjHOfXJo
vNRFFrCvnWg3JBivWVykwKfMbb71x05wR3++Aj7a5eJkL2W6oYEfxa+t0Q6NR0tenCX7UxSGbcSi
Q/05H/hgjMcxgqMB03HSlIAz5w3d7eSXqVPvmC5QvBfxam00Uz9a4xIqkhGcArWbgaUpBqyGSUvu
bPUudtKLR+OgupU/HmV0IITID/ZiP+NEvPCcGZgQHO+kDII9ldcfpmPn114CS+1/j3/6uEYumFCp
Hay4VjGQf9+/NrDVndo9mxL9V5yhglPI3z5pCsGBJjRSvx91d57Cx7pGYTImidsoItm7DYzEx6Vx
IaUaByJPFHRYzY4BWkB5cCwvpTvLhQQqSuiHeh9eB9Xh/Dlkv/TcznFxplGyRJ6XIPP1aXZ6hewH
DVo1Vr0/b+aNSPOzHaY6CqZZqlDOTg8NPjx4O8TLEJj80W7Cwu6ny5jOjpL90cdxF0eHDqKoArub
cVoBuayqwAUBvcL6V/fcpHdyFptq7Le6DdHVA4sykpMm7viL5WLy0diFokfipk2igNMWKQtuWC60
GWleNB210C8en3NVsYdUFFdEFrggVsRqneWxnvryM71l9db+MtiRm+iV2gVu8OIgCfpymwfhfUl8
yW6JSJNJoJ3xUvkhnmNnAkn/FO8roTLL5nW0MsTFMFAWWbNRl5NnNe70q/3+D7d0cQx+E7C8Jz+b
BtwYFIiy2W5P6sN5b9k8DCvjLJyvnEXJNbzd+gmt6/FeT2/r/qCk7nkTG4VjnHJQUQBWw3TIZc45
VG2I1NkMRo8UV9I1qsZ7DPbRXf8EGnZce2h7CAXCtyMLuHpAj6miz8LL3QyYbgKUExMXy3X3ZB40
dzrKGCVpoXfK6vKKOx/RFviCUi2WCqoKFewmoNDm5YZLsNeD+aqsvAyKgtNeV36m82km385/0c1N
W1nhIsswZVIZTEHhL9VDWl7InR/Xok1jt8qn6LWywSVJJS2VtKuNzF+MQwaCdbC6H/rRzkOX2rrf
HaRd/nh+VRvvj48fj/eTKTDrgMaxb3RqfG3NmfZNI6l6BSaO6kbKrPJkRdoiOaZaFRfa2KnHpZE6
XFAyOg9VpRaiSLqROEF1hypMxxzUGTywImlnkrQyeNfAm//2EuuZUhQkN+lDDI1Rn7G+Q4/kKpVB
HCowvrHHsG3ppiHjDQgC1o8Hs2/iutD1WPaK1q2My7DzB10AwhGZ4L53Oahym8008/F2cNL0NSR/
pDoQrGMjuhGcQSwC3VzZ4OmmC3zapWnK0J/lY9jtzOxYhmTXar9pso80NnAlmKTZiNswSMGvbqGx
iibgxw+Xj3Kfqcpgeabsa1ppx+nBKiIHE52ClW3FtQ+W+CspDUYLapKsZzy76q48KMWxRis+dGTM
64CI+kbIBr31hljb5D9nqcQR1I6XxRt+ZcRuvOZGRf2eKZrnoz3v6R6NMnnX3od70X24FVI/mObu
qbamZMgUkA11e3rov7OBoelkuLEXXJM3NdjAFYoRbLro+2byb3YMbULhFwccWtntzxhNg2frbnAU
3zVek1N9nV6LBgAE3vNW5Frdh3UiB93YWplfo66+dDegmHEq/UYm3vlgt30s/nrpm2+t7LSdNMxd
B10HcKbO4zX6ajbNiSORh7JQ7BFAo0KUaGwtjWWFJv7B5DnPpKuHppLqMiJKakFcob4om6c8uVOT
3+dXtnks1na42ylK82YCHTHyTz+Y3KG0JyDVQx/zRNFs094Ob+p9cSmSFdzyFEWFRhoCJlbIZ6CF
jKmytMAH7YDCQd1sOKWi9uqmCVBtKJBTwoXwhsNb7Zk1qXQOO7zfrXq+MOLuRFJwSUciaNPWGf+Q
RHBxJVKlfLLKYkRbgo1M5H5S2MoxuIkPEAa4gkTqTrppajs7CCuAGxfe2jKf83Y5PMcIZIwT+CrI
RtrdENl1iRoFQ8svQMuTx8qnndtdhsKUjcXlMwkHD26KUZVJp1jL/BAav2H4MEbfan0XgHJxUo5j
ITh/W88JC4xYEErVMSJrsJ+v9lIzejIMmYQKXfW9Sm8X5Xj+FGz4CpsTNTUMxhqfVVSMOOsBu+mQ
Pi3xbbiEV2ZJXJlkoprSRhz5YIf9Hat1SGY5GIuW5v58SDzpqN1Kx8pDJwtXwmB3uZ1fdLOj37Jp
t/lYSKIrcMthIE3Ihn8pkm2+CjLEeScZ1RyiCjI7xYOEwqCtubWzvAwv4L7bGX79u2L0z6I4vfm6
tjBbDwSVJRMQ/X9ceBxMJXhDh8w3M0mxKVjdpUR2FPD+WLrkKJbil0NsL2nrAZmwP7+5GyNcoEoF
rokY4IMALI58NK6nekVRy5ugzJU8mH54l38P7xgZkPm7OOm3Vb4jpW0CVFU4GHcVFYS2UnPLgKwb
wNnQhOCH/TACFEn5kOV+iofAPe7H7KpXMkN2q2w2fs+F2l/0VVx7bdxMCojMLflRadX0oUpSeS+X
RniMwXpfi3xh40gRZRUeuYwVo/RFErVaDAGs9CdrpgY79SoLnOA4QyFDPqpinrmNnhP9YJNL9mhf
azSls+KZzz304tF+PKXOjDoHQ5cFrgjnufVEQfOAKkhnFXx7vvtTxnGUDZIB4QVUN9mgbNfZv1j7
NnP7F5EU20YMIQSzbIaGwgp0WzkXD+aGkBEaft6kulR7CZKHSiTouG3CAmkQCjc6pAk+OrKi9Xo2
Usx0FvE3lbhG8pTO388fli23QN741wRXvqxLnQ5pDwbHvLFlKXXw2hJ5nmgVXDAPVAnAAZOCOcJn
laH6OyNqDy+nu85lNWD6Eu5F3PCiVfFxtyl1yVrMzE+VW0V7DnXB/bER17H371+N33u07RV9RHlZ
1QsXFcudVYejjX7nro51O2PoVFVzCj0Q7NbWLWwhpBhAikOhgC8ezkkWL5DXLr1WV/w5nu3EgH4c
GLVPEIQ9jot5lOThvx/WB2cVqw0Br0lRteS80Bjr1mw7fEwLmxUde5ArD4L64ZaLyFgVYbhi4Iu5
79kQxTCkxIJ4hTG4cdvagAQWthSg+3Pe3TdDxNoSFwaNVkHdoEYYJCBZZGxthux0fumxC5jeCfvR
b1GAy5tA+AUUMfA56Dzzt4ESYvKhpmCTUiiBqrNCJxS0leK3FE1o3s5FWtikWaa9GjbtEeEkZ4D8
Ia/svkIaC+h6YBy6TpYee7WVfTwQ0sgxUBYkx7wy5/KIEZrwFrLziHJK+BzPZbivyqV+ZkWTy2pU
zR+9FYw3VT3WgJ+TcaxttVEbfafS2NJ2dWYmPyYINQCmZ0hWa6tmQEMb0jJDtiOVbJ2mMQIHYV6Y
+F80o4g92Wrkq8HSkp+mmTeXhppZ0mEypBHs+lRz8zTvJzvvUvM49Hp5HGOJXo9jbyoumSpjF6fK
UrtZghNkNzHNfkWxEbW7shzyU6Y3Csg0uqSKduBmA8dcWhs/8krGFFxFpItqDPOLqmmL18aKgmfA
1dIrrZB76lrDUuh76A5KDxVN48bWlTlxFW2Zv9N0DlqU9peg3OcN/kTMu1h9AZ7VWhkcksTLXVTN
w500JBmmoLvYeBpKa4yhjFrhGk7rWsrdOqHlI80xeXXdLCkhgkRxI1EDmsAEQ4tiWMjXuBCZS5D8
ylWCRxmmo69RNXkq0PqwtQKJioTqrL1kCRWQMW513D8Y5YLkkmRqik+b+bLhaFCGBK3VI6rZrAsh
Vs7YisjrFXIn3BjonFcp3g+GzKo9k23Ku/NHm/2GTyftvRxocO+yZkiRaph4QA/TVZPcNXGyn6Gi
XisCO5svaJAE4VK2MCH6SfI7DMdKH4es9LIn6b68YzxILJeanPAmuUOpTjjHvuUdRNd0RTUoxfgK
9+30Jh7leprA/j1XNZxiNF7MfFK/56YePeSR0V/KrVoJrrhN90DMwhoxuUlAhfUx+agjA4TcCwpK
EbpUzDtkyIGx4pkkFP7e2rqVKYt1c1fPJL2d1WjswPBnpq9zeSrG1zpqcTSFHc2NtjD0Df+uiZfq
wPCBNmu9hfZpgkInqjsneZocCw4fqodiedLGk9oLCPG3d+/dJnd9Rtai6JacVJ4OlFpQHupo2IE1
w86odZSt/flDsL1rVFFN3VA0GW++j59S6eQ4aWKoZQ+Q6iz9N4gmWKwa6FcK2fc3s6CVLS53TJQJ
9UZ5nEAnuOzjY33bfou/pS5emJfaDRvumnf9NcXEQ2qPj8JqCFsJf95B+PR3pVzMjAloBYkU5X63
z7//I0va+cG16nQQiBeBUbfC19oYFyvVIiJ1jhqdFxvTdR92T0aqHs5v3UZuB2a19/Vwp7ym8jIE
Klo6deEO/a0K0tVhOBX6tTqCgtwSAa+3zhzq/hTsYxjfx8vwo6NIaRm2loq7PRiPUlE4uXWbkx20
jUQZ15aXrA1xcSTJ8rRCq0ryZN0OnNqVHXBjNDt1X+yCG+132LrSpXWbHOPdeGwuRUiQrY1bWedh
2aaBjKLswsQn83Om/JhFMoNbmauqUBXMY7gL8N+Pn7GL23LKqJn4Df0mU5tOTx0VnOnNJRAVAE0C
kjqVRypYeQi106XI/aX1CTl1taDRtHmhIcRDO5NiXupTxaIPijTOIA3rhbVDM7vYIUmEpooL4lPV
b73Zmy6RpvaiqZstD9QUAu1KnRIQrXIHuIwDoxnbPPOJ4RQUPGARhAztvhCCnrY+oAYvR+NXB6Ur
Py4fhEOkD/0QYzCTlQUUO7vOD5bDIlQLnqJwn76cP8pbToF3DJPrMUGWKHNBGF323gqjZvJkxGHZ
J8ud9N+PPlNM/qO6AjwHSl08aWa1xGVogPLPQ1psBn/ocBiEA61b3w3vFmipQtlU+1ThmFA7HZQO
A63agfrVjyrFTAiosmY3vwF3N8aU4pf57vyX2ywZwR5wKqpCMNfNbtNVKkAtArIZ8AoDdcpY72Kk
Vs2p3lHsFGDKO6HmyVbUXdvjwuBUakuuNBQkBLsAyvDEoU56C7TysXKNW+k5uNb2GUS1yaUIX7vl
IxB0hTwooGjI+bnAIVcEAqi1MXuVGtlKVNm59r0ZBd3WrR1cG+G+JkkrresXc/ZqY5/Wt5EueLdv
dh3XBrjP10KJ2UjHET1437qOj+iD7IIL8GQNLqOo7R9F9/DGYCf4LixZZ2FDszTC3SZaVEm1OkJP
WDuA4Zc4/SG/JHjGU6/dy7+aDDmHeUz86DD7GMLxm4OIMWV7ye9/Af+ibyZpKDWzB4QSjdYOgL8s
sgPPcIMjE+0ITkByvciiEL3ppiujXHcX5ILDFI6J5TVPs8/krwAbu0x+gY792+APmY0a8wPAjrfJ
pQjEqbJgxedZKKSjrArgGLgWeB/qwLtD2jHzk6DD7ZBOUIibgw4qn3SA0OKi5stvYjbFUWuTBkhd
VZlKB+wh3UWmFZY7kzgAhkjWraMZhcUFHsDBZdPnge6UZlemLrhh5NcmarrvZSwpOQYvq/kmipPk
Lgd1aeioRaEdTAJtD5tG83zfonqu2ipK6l46JfNBS8ruGr903pcocAseyZundLV4zr8lkqtdaoGb
qrfu++GSJhdJ6AlC3pYNEz1LVHhRp8F762PIm7OmL/pRgX6gAbCq5kZ72XDnH5pde4VP9qETvIif
XAKjn0rlaEYEfUQWz5j2sX6vt4YtZV+54Vcr0zmvlSW6NPOgzd6Yx7YZOmaXOMm8o+nt+U+4FebW
drj7VkWNKilH0BLkaYtmk2XLkaCrs5WroMaPfhJBzxBSRx/3KDSAmqaJAbVl8wiYodzs4+qy0u/P
r2PTCqUoAjEFWjTuPloph3lSRitM/Ui9kWQnA5iycoXE15s1UAaAQ1cBVQyLP9GFphXDEtc5JkmU
PWAbio1G64Fet576LboVjdVtbs7KGneEIGKWo1VCYz9XDsbyIreCj7blyejl4hLXgcNADvvxo8lN
GJda2iR+Sv8fade1IzmuLL9IgLx5lVRGZdrbeRHGyovy7utvsOecaTWbt3h2FgvsywCVTSqZTGZG
RhyJ5dkp5vuFY5a8RTg68hGKLAAxEuNhebwouV6hjGt2X2PFtcC2d/nTc2iCaCrnoH2FjAt9U7rM
VeJTRhiCXcpwBmOBvUuOdLoy2XXK24iPAkWAbhdGrh65wnc0dSo2vq8NM/sH7mQZEGudigIg68KU
87D/vnjFTbcTdcy4V6dDJbZ0dIaBQ6a7vFqjE3ZFnWfREkS/KEr4jerCdi1QXCq3yUN9Ax4mX8gh
zrcKQn08cRSgBN8uuJVVA71Y2cjDic6t7kGjfFCOkkc12CggK98kvvRDdF9zfXJlkqmMtL1RVrOa
2cGkN95kyK6Z1t4sgspznXJlhdlOQrJJXxSMQTrKj8z5icnmyz7JWYUGEVUbnWzwV4EN7OPnGibL
rFIMSgWNHQfj8KCE8nYS5VOczGZthL2ISlVz0sGsHVCCBPPyomrfibmJyUOkfVWFtQh6TBlf/2CM
CbDGpOuAsAJPjfStDCgtue1DsMQZ/Hmr/A960bxQ+8EgEzfCXjL0fp4wzfCmaEMVvbKzjnkbc09F
DS5/L871AVoVtJpA0IM2AntJNX2imsOAEbBWPZTN5OrVHjKfvYhZjPdGQxsQIDVQAME/3sZ+Vgeq
SKEXpjid/ueNljwm5w6UQzpGEdtnEXaMbw/pJ/oehkOLLR/9EB4COHHcTW/31XIazzXEsEw/3Mrb
clNOXix4NfFcEtb+2GPOlTMoxTSYY3Sw4keJ+K28V8uHqfen+boNBYkFPUOsRyKxxj2Mju7nzqcT
Jdlg9IgUTvR1mU+p+Q0CNN5YbzJMuJG82STT9i+8xKbvTpiVgZX4uJtpkyuzo85SkIOHp8zaFxBO
bgpz8RxdxG/EXZxD8VV4ziN9YrImIxuiZah6gsVBtHj+oaqHpTmGxrMyfJHAFCXVj5fXxotYeEz/
Mcic79o2I1UrEtwjmBEk5tWizb5e//OEQ1sbYTawKhutjXJUrGKwEoCxIjdcu2/dyyvhOr2KdBN1
OcwoQSDi42cy1TYt8wJ6Tp0/boYg94d9eYSY9dsUW38UPfN4RUCUGP/YY8GFZRsay+CY6WH6Lh9+
A6bDB/mmeqNboJNek6h2QL8+6/qYOwFAC28+GfNQH1eIxyZE9oqpCsjQbFEGLK2DVe7mKHVnPAhl
za2GbxZeDJc3lj5XL1llvp62aLUiRQkot/SNOWx06TmMrxLtFE1Plw3xfBFaRCjtICnFAWA+4FJ1
jdwrkhYAmuEaoLiyc8xAdvnushnuFbOy86keYbQVmYaoOEy5ugUv27GVG99pyNYi+RNYjndAwvlw
sE2DJQ4DMA/OJHBWTiKirf8E5kuSJA5nRQOZctF8y0ElWWuCm42HJ/xggflqfd6Ybd9jkQ2V+tQ9
tZzP47zFIFvet14MeH/ybHWCSMldFiqsyMttBZA+5t7RW6lr4i4DkVE7HdSwfqwTUQrHPea40v7Y
YO4aQ1KNqOnSDDOWlNmOpv2OZ4FWRdpBk9ifRd7CyxEQvUyT4mohSUf/fXV3K/VQSWrYmIFynz7U
VyUGcoud+jrdRQE52a7qFtcx6EDvBE5Kt4o9dQgvCt7O2E2dzfyXWclVY6TzStfViSIBYz8F/6n5
JoKMs/hXy0TpnT4INR3F64/LTJfRKIZRnoLwy5f0Rv5KOfybvXam02Vg4uldDAYJAgs3gmormzQg
rLZWNhPNTi3bCeITGilz7oIyCsxNnSvnnmOgMEkLyWRzeWd5V+zaKPM9o0RLy2lsW8BJ5+uyMd1J
B79m1W30qnhaogG+q33VMEt+2SzXjVZrpVF2tdYcBMQAPxpOINtXS7iNQGLWlX6sCLIjfnBb2aGp
2spOrGN8N52y+JAG5QMdE+zc+IkEUCJDM0CIH6V/9ScvxTMRT3wwH+PF+NHaRIxk1BIb6qEojDQn
ctd62Rdyi5zdqzb1SaP9e8yQS37YCJyHu58GgGIoacsa3lsfLTvGmOV6HWaH1Hk0iafGV0rtNeSv
jiFgdqifg3MLKe5HM61jzmlag5pNR+U629g3zibahfeKB7WOvXIvyty5+7kyx3hJM4Ie0DDxQAUB
+HHSCxethE0xXFXhjRkLwR3cC3dljdnDKsoip5EMQIxit3sBMmwDmOmj+mO6hcuc7G1ybd6J+lXc
K8LS0TdF7oQ7gvEYOywh5WhRm2PjAqWDybLLB42/KBDKWoA0y5rBbKEZVkWNr5kfQuWhdg4YzhtG
ge/xaBpQOXu3wWwcSQc178PaDqLcpdnmFECI/KS4GCaF+vnbsw7/AM6tcicK1PSnP524lWkmSYqN
JcyMXk8PeQahP2J4c1S5gNZuuty6mhX5ajZEsx/8XOLdJpvpqvOAya4E1eImdI5VE30fI0wBp8nO
dubrPLHOLQjwu9nZp9nPyx+Te8ptQKjxZtbtT9OWy9CPi2G06SEcvhTdXT7+yscFLPi7y2Z4TqnL
Bm7438IMzClXus6qHQtEbYMG/loc7FZE7c3zSnQtMdAFzCJQRvS6X4XlsG36AdTxIQbFA9Lp7uxc
t4A0XV4Gb7fWRpiz5UzAHKvRoAdhOFxZupS7Fkm+mMQ4T11cbC4b4yZiKHLhLKF0AhFAuuTVklCY
lUmvY0ngUN4Cx72bJdcMdHeCZF2zM1J3eb1skef6umZCdh2oPvTyGdfvllBrdS0sA2lernNVPusz
VLAKZ9rEsnVoOnJe5EF01Gkmzp63lVH2sZBYWd2PqoxmXoqBlO5oketIfc6gKxoeix5qIdO2QzHR
Fl08vLfe2i7zQmiTsiYE3WL0iekMQLuLzv0WsLSdFVzeVa5nvu8qW+zNFbmTCaSHICoGQZzq0FqZ
a4qyH8GnY3WoZL3Nc9Dc5Yd5jg2/Hysfkr5+bUWpbwHGXWbRNh7G7eWVcU+15sA5gdhCIs3cBGGV
arPTpJikGiH4FtvuKAAqigww10CT5aldJQty9PlqtH/anejBT//Cz873vgLG4/ukSEHbWtNCfASo
QLZ7CA/K3vZ7UBKievimvja52usgiiSClbGsR6h22f0w9wD941AbEtBNIo/gJv+Y2v3v12Fbdwp0
0kEsUStBHnQo1vTEG75VzzruTyrXCG4Zm/iiOqVoWerHkKVLPXHUDPictl2cJwtvfs8ZeuHZpcH8
wmdjn8GyUssNoX6h36J+58ceCNF/Jh44wr92u9ITFWi4Of96K+myV5GY4hWzaUFOJe2TJyqHQPNv
SItDtgsoVlF7kh8w3j8cE/eLbnEqgKtRZysHb+yJqy83o2homHuVrbyDuZFnCxIPS2UAgdacwuZp
Kp+c6mYSYR15PUQ6O65RJgcNyuXsAbPrGWrKOGDTtXwY8M6OAaCy0exwo5NzRuN9qwO1NYra/Py7
890uy9TaoIVoWqOJgcv/qMhN3zLwitEiBhQdIKsluk6oZ39ySQjTUBJQC6kx4/m17ETo0ULbJD1F
d+oGw4yVO90ZtzSEZNdRK7g2uQdtZY5JdzS1mg3iOEA5AetTS4nbDP7l4M51kJUF1ufbpBq6nIDr
tpdf0776bvT9V2kCe2Arvfw7U6zDWyDgbxYkOop6GlS8p+frXvLzJHMv2+ENylNluj8fiXH6JAmL
qotCVHdORe7GoML4LTCoBzkkDa0GkD5ID/u598/pYU1NB+oSdRE8cdE0+hhAOiMNY6VRwGXdHrRM
cevqtgNk6PLyuD6xMsKsLpomMJDHwxQsGFlqKii0/7hsgBuYVgaY+96a1aZYJMh6V1l8xLHe5nLl
G4ZI/ZrreSszzK3f5hNmqKMYDMHljWLeZc5ZM/y0E9B18Z0BMwmohMsOOhrMiTVQQq2THChw0GO3
EJpQ3cWHCNNeu7PO40tEXHkLgbWg8UpPNIzO38h308zpzdWq6yvNlIJSlTwoJvY1CA9FwnH8bXw3
whzgDPgCkpqA0xsapG76B3Qrl3xx20KQ33LdzpQNvO9sIGTfHrery1HPy74eDCc5SMYPPds2ugDw
Jvp9JlEfliYMkxlokCi6rVOwg0QCt+Z7wmoFjCfk+iRNupzPQXqS8RhQTnXmJpObne1Tv7V2Kqib
vHRTZptwI0LzcSsdcMA/u8e4QlLNxUKirAkmxU1PJcB2NXSJ0mfiKUeycza5S4Lstb0X4+24/rGy
zPhHmWbpEhE44eLoHiTsnSI7GImXN6KmBdfbgdiwUN83MZLAhI28S6CoUmn4gMZxXA5q67hSLCIU
5OdoKytM1CjljKhWUWq48alQIS2vZ+d2W16VG2ibiIIHdYlP172JQXt0diGtZDCxtu6SNMRwKcoN
1x1xf7cPEk/KqUqNH22FdWCRPWYPDVKEsW7XuLkC44WmF5DjKVzkhlT40bqZBA8vvm+8L4/ZzDpD
izQLoaPZZ8VL6UAay34NnchrQxHdF9853i0xCaLZZNMotdjICoMD2c5K7yXhx6Jn6MLHYstrSlgv
rdWQOVA6jJVSbHZ31H/0r9OBMkeDmO7b5XuSh+8CwODPolhqmizpMFHsRFSB+k3DeBtKrv1q4+lF
ZTOHx/xn+yyqW/LD5LtNJohpZWG1NSb0g8XWDtocBWmu+5fXxX0tr5bFxKqomqayQ1kqUHvLU+Ji
CxrkyIw9TS88tfqbpNDSIX+jW+CC0JkT1tmob5MJaIO5TFx9PjRULak/6MKiHtcDIRVrmFRzGhSQ
H3MzdSEGghMCR1fdGpIvtb8i6fXyxvFvmJUN5jxFchaCaUad0OVoAvRUt9nVuCNgWY2frbPyC8Rs
eEfWGGQVxCnuObZt9I+gywz7jN261Au7r8I6sDI923XpJN0PxOw9KQI4vXdIv7m8UK4Tgg5CQ/HQ
oOCNj3tZaBOKlkacHfT2ZKffStHkKo0Gn07y6veZ9VSVZNt10lWBhLH0TbosoAAoentbRROI2QFl
8Oo2VzZlUj2oYSRsVXMPwMo8E6yWMZMmIgENDaEww52+S9cLlN9SX/LaV/PUxB7lXZX36dl4uLyv
b8/HCwtn37OVY2fybBUA0iGvi58rJzO/t+HiGP5ILN2GyHZc7FsoBeOrTgmFrCSb1nFGCcMLSnJn
dLazWQpN+krkjgR9DyJHN5PbARXXvotBma5YV1VjQYJpirTXpJpaMJpPmAW6vA7eBhoKWCqhswBl
SbZK3zbtkhl1g+aU+b2wdVS9DoZVQSZc8lBbdy8b4xYB1taot64yU2ls6nCmEA3afvPrKxC1b5Y7
9aH7zfYTuaLKjdAijTUriy1pTDyZpwXt2vZJwzlHzL/Tr0dom8SH+igC9XJrfBg8sjECAEXTTyNb
S49RkCwvUZjCxA/A0uW2+6b/kCa3f6EKj1JAnnURZJUXU9Y2mTNuDfbYxIsEptw584h1o9QYMtV+
xFIsuG5EhpjDToiSWv0IDM9k2Ru52o7gQhn1H7bxeNlPeEFrvSDmVKvToEWOBlgU6mBq8aql3y//
Pt8r3r8SW+yde2mcSQlZ4R70OIkb7sotsO2x63zpNlTIJ9qKHpi8oXtgbv84Blv8NVrdauoFA7RU
bVD1dA+V5sDYKZtKiKEXbB9b+Ro0R7bbwUKJr3mJkxqk+qIqPS9/Wy+GyTtSdcrULCLAh54gEZC4
kBo52P4wexQiXd+3R0UQpngpwdogEziGuaybilCDquqm5S106nyy3AncgmZkbExfW2GCRZpl9SKX
ox70h+bUXmUH7SoJRp+Od+K1t7tsTfSVmHRqLsiwmGmkB0l1VXa/iPb18u/zPQ4ADqrcaWFujDGw
GPESKWY5v4lK05p8dICm8w5waGGLnruWlSkmApUDJBjTBqpYBIO/DbguRQk89/uvDLCRp7NjpSsw
Kp0Uuxpaac6xEFJVcJ16ZYOJOuaQhnNl5qAB2GFCP6BDLuUxORk7CllPzyIkPvd9bIDEFdVPSLMB
h/bxalp0YhmNPtOK+IB+Z+wRzE4Djo8vhNRTgJLib+C7MeYAxWWT6MoMSGuyeHL8o7D2GsieLnvc
5+vBloFbgNa8pRm0qPpxQZEWyUQHdjAgRbeXKuLXReurvbptoY972RTHuT/aYj7WnKUlVNhkTHRV
+UMe26ciHb2+zRa3TJbnqNC2eT24UhVvpiLz5bIQTNt+9vgP9tkaG/jOpLbrkP4tZpHv9MnWAp1k
RLTMzxHpoxmm1Kbbi2ImWZ0D+mnu5E0GuTn1psVsSL4ZjyIf4TyKPlqjf80qWSotre8SNMXxKKIF
FOfK2Oa+DX1YgDCp/MvcuTnEcOONqFnD300TdDQY0UOfjQlV2VQtc0dQsXSWG7n4Gtq3l92F+/sO
CJkQDTVKY/FxYY4x2002Au2ih1edcR2Zj5d/n4MXAh0BZUpBzVWHpjmzgDAfoGTWdnhm7ewD5s0h
w4ktA8m+CLvAiRqwBCIRzKlZ9H3M3FFk0YvJCPscGm3LlvbGjTtke+iTGMA7itLnz1HjozFmWUNU
dZCFzfFdoh0oM5X4PKv7y1snMsFcHdFoJzlgPGnQ9NC5zfqTNfUemq2by2Y4Kd/HpTDBSemqduw1
BEB9R2llyM64ayVozU0bAlo/1DBMUYwSrYwJUc0EQE/TQk8+bQJHS3wF0lTDP6/WYVnoYqkOUFZo
5zJx3SBjozsS4GJF8yMK9459HIkv2Dre6QFOzMKQAgBbqFx8PD0Yx6zQvm2paL10bYMFbtk7iAjp
1QLV6P+F64u7cyuDzKKGmmSavBRp0EJdc3nJIddg/OP5LewbprfAEQGczCdulN6UqsiolPQAwj63
jq7V8lfcbMDL76rOVyMWfSb+sTXR6gQRLArv7AhjrpaWUTQa+PMANppajyz7pT4Qh/hZ7+Z94pYE
zw/QZffpqVYEqSD3A6IMqGM2HVXQNzLkVVxfmrKb+zo3g9zZpdVzkz4JPITGgY+JM3bz3QD7nlK7
ftCzFgOa8m0Neo2NdoIeMTSrC4AKMowMaF6PAXIwbvWi+VPOg/ujaeaGzEYJ7DOzkx5ABmre1tDe
ASj1YAbdwbzPv4LxfCeS8+J652qxzGWCyewkV2nNaYrAd4raXY/IFWV3l/dUZIU5dGTEE8tsbKC9
QfKVy4oLhKOft7172Yxw/5izljudDK0W2Qmir02g+dPeuCp2iTf6oTve45MJGZh5vgIENpCndOoJ
A/Mfo4kBnB/RRy07kOJX0kB2PruX212T5KKVfc7nAVdeGWLir2P3kzrm4J2fXpQtuFAezRG8qa58
3fvaUwWBbhCsvwp2U2CTPeb2EqH6p0G0yNn/ZrOmozrtFhZBOSf5ovuZg+b5sEaWPSOSR7MK5zA9
JKNvHijNpHlTYQSQBPNW9yksm5Joi/jLefFktbMGcwLqcRy7ZG6KwGhepvRlEZV1Rb/P+P4wgq5h
sTDwpKmtW7Q68Hh/kb6vV8B4fWnmdiHr6N5N6F+r+nNeJSL3o5vAxsS1CXrAV0HXaq3aUPK5xK05
bujUFmK98x+8U0nE2q+iTWNzNZjq51aKIHhcg3HX8RSpcttOv7bM1oXY1FUpJZ6exPssye5HHbIv
7eD2znKqShFVLS92rZfO5HRTq0ztJJtFUGpJqPhRoUvELRULdUkrLrNfgkPH32mTUhQ6GI9msTzA
kihOY+JurTcDJYzYxr5xFQW/W4mqwHP4a3s3xmwz3nwWcbIWn3UB0cf3FMWBRkT0wf+U7zaY/bNJ
bJWhuZhBadMB6G+D8Xx5y96qjZ+d890CE4SVfiqRE+X5YbzVK7RgdUQONfWjnxFeLpSjqvEwE7Ax
MmBuDC/eOD7oHy//DdyMHLkIHc9C8QNzhh8PSG5VA56DVXxQrvXbKqDtNxDuVf+Za4x8EZva/xMs
3w0yF4JlhIsyyHYPVEkZLD7Ex4AvTs5D5AI5aoG3NvPzs1G5QpGN/2e7/1hmqwVKbUBFq4SHOugK
gCi3wLyYdaXcgSvUGzYO2B6aje3md7TyPN9Kp1gk88H3qPc/gMmS7Hiao37CXk+Ysp+gKtJ2m8uf
k38u3i0wd4JhJdNgjBgQQqd72KmpruyUhaB8UGMo47IpbjK98pw3z1qFVjvU+5KMfXlIniowdCjf
zBsd9H+KV7/GByH5DT9heV8Zc1fowyApdqSmmLtzh+/LlirpVZ2bHaJNB7XyyutPVKxcPmqiIyL6
anTPV+ucoikN7dYqwCz2XOG9v3y5vJGib8bEsih20kTOOilo5itJOurhWen9yyZEh+6t5rRagzV1
ZVXOIBs2roG8gGSyroFG3h1v2i39YsSXAoi8d5JY510UYNheu1kktjxUpoMnP7nK/eyLZrnqdX0y
t8V9uJleRQhu0edi4sucZkkVgYUvgGCRW2AkXBF8L4Enss+sBFz4Jtq1PabScjexX1JnO8qaHwth
ufwb9Y/Ls82qWdKrnMgKOopdAjZPSfOMiBwGHaPgNKvQ86LaFNbiNpKzmczorNTZxgpFvCeC/WSr
dnFuthUkLKfAlF9BJePZlqhiLXIRdm4hTTuwbBHkgY2vH4q7fkd2zV4OksB+Gc5OIHwfiL4gXfLq
NIR1AWn0EO+DBlSi1eCGqKbUKPw7G+NWf1E2GOpy0WzYCQ6h4KCrTCDJtXKe5AHLpIVduXYJYhel
EEDf3ZP9Ydc85o+iyRNRlGZrossyJVEYmT36G82J9p8oA6cckIBspVdbkE2IVsikTIWk9oWZGVqw
kGs1ParSuQ5FoUxkg0lYWsfop9gBnLs8AawxoW98QCEHmKFqY7YHeathQLrB8JDIrugcMHGFGHWv
xpKMUkBCrapesQe219Pd0HHLJwNI2MgXgddEX4+dAgwLq3fGAV+vcVz6sgyDZj94+dPbhA3KAgIP
pQnI54T0T8RhiV5qYBaGRkU/JZTIk5Qv27HUzvKs2q4RTteFFJ46Q/eleHyoZJRtySzYZMEes9jz
iDIhTXY1Bn3xCzRmpi7AfYl+n3nSUhk7WYvq9KCD06joHNdS7y9vocA72UowaNhIXnZGeTATZUuk
/tia0z0oA0UlDsHdwA7BhkmSgBwhA3bzGr1/MGXXXvfcubab3aj7fv/vFsVkKFmSynqW1Ki1oe9f
yfeSoW3U2BF8fNHWMcGjMcveSRLM7nQtJsuTa5VcOyBuurwU0V2jMeHDbNpWa8YhC7rvnf82s4YO
W35s/f40ncU9ecFVww56gSgAraoQYAYZeK4oD8j8UoCiPY3/3SdigXCmKs0RugMYfLKlozSOXmz2
m84UJZKC5ejMC8aJ5TFsSDcEtXp2zNtQvpISn9SCm1JwTFkOz1YJgaSYrD7QR90fpuy2qErB9AS3
dW1RTTgDEDEbrf+POYBpWunU50UcgIv4SypNN215koGhcXwIPULTpFicY9/VPplFXQiun68s09Wv
sg8MhSh9ryHfTzGr7ix3YXxS5tvLbs79Tisb9G9Y2cCUqRmREakGMY7OsDMMaJDdper2shX+YVqZ
oX/GykymzaljT0CcyLt5lyduFVQgZE+f0YKXt/leLE7EvxBXFpkgkY1GbhFZjTFyGp5BEgrIerjH
gCs0VSFe/jcRaWWMiRVVSaQEQw59YCdgX47dYZLcJU7+JmlaWWESi6rWirKhVdAw2cvJ7QIjsyF4
s/AfgO9G2EdLr5YT+N9bsIN6ZRDuFCSCuDGOFtWjRfJZHTLf8UXpoOhrsS+YMs3LEe2T5AC+EoSj
oD2rrxmYyFERp+mSKagKCldJb82VPy7KZI7gsk5QkuhO8sbeDUFyqI7Raf6+HGwMhVS79Kd+d/kU
cKPVamuZSFIYSkEs4K4PgEvGKJRnd1UtAngLd5IJGqQdh9oeUYxv/H5DISjE6/bDgUJQyp2IYlAQ
PdiHimPZiVkXaMsayo8q3mXJk1b8rHvB16JH9VOyudo3JnhotSTNiTklgWGfwQrvZmoQLscMUmCp
JgpUgpirMmGj6WsyTRlKf9XL9FJBCiDeKnegTy5OMy062tt5H6eC6MGPjuBQpuoYjgXJ54/eWJBM
Be5fyaBr/xvsgOmuGXJL85uIMN4okgBexttRYIcwZmAo0ORgc5s0jWKzGkGqGUYNkBSBFV1N00lL
98bSC4IW1yHB0YxBUdo//ETmjTBIGiOa6eJCAPxBRBTLbrOZwRUy3JY7EUEVzyUdbCJVQwS+hx17
GSewx0lTURwkCFmP1TZyMi+2/S4V8kPQ48q4JdjWMRNiQRcGdMrMV4uXpYsmW83gKvUvqjwJkMrV
gkPgUpCKvBdxbdPfu2SPuap7uZeLOg1BiU+e5PJx+eeUj/aH9TDHbCmTOMOrDijrZD+Nj+QvoEMf
fp85WiTN4IqqhPkd+7HObuTwa1uJkjXRN2Eu4nhMwlatDTxAXuydsQUjyVn9sVwpBzD+nHtAKf7i
lfBhUcydPLdaZKYd2uPKvXrQITWTApvixb+GDW3KlD97odsJ3IDtWS+jjfNkVKAIQfusvqsP6X11
TIL5RX0hfrUzguovuhFYI46w7UAu9hOPfVRVemFGFqZb9cQtphc5Ery2eQHwgwXG9VKzyzPDseKD
SgEp4KwHmeTgVg2omma/OYgpQng4CgCJQAqI//B/ttgsWzbRiKZlbyU2G3QkRypxulODYaNslswH
n+S8F02TcT8ddH5BcWE76KIxzoICN1S/JnCGTM1tKT9Konol5/LCov78Pjun6bR5klcqYI1D/LU1
H+TRcdX2+XISw7k6AMNS6EicqUFsgsmcslC2Gr2bpT0hAEDnTtAPva8u2RntiY2SNqPohHEXtTLI
ZE1O2oRNLaUgw70eXsJd6yZu6nd75UsC8Uril+e/SUY/LJEJ7KncdaATA0apjj36UCl2+o8aGQCd
CAL2sBKskOsVqwUycb2NWiOdK6o+NN7nxnl2gstfjIcT/rAe5nSZTeTkS1fWwYyhgrvFH66jIxh2
/QI1SedWdtBBVv2QIgOFBKrcj6dRnkPMoAJszpgeQE7cJPMAkP55LnbZlYNXH/j59/P1AHHylxwM
hJWQ7F1klLlozD6XxqUAyBKaA0U6uRjR8xIRETr3q61Wxtw0hV3nFXBsxUGevkT6d03o99yrTIdE
CPILYJXZOC9NZtyaC5C246HfGNt2J3loxGXBslH3OXoOIpQQd9dW9piKTQt2/CIqS8xcD49T86zM
10r9eNkTuXu2MsHEDtUsiNM6uLo6Vd0rdX1QUtv/dyaYaJFOVZvOqDbAxFOvbRdF2IOiLvspDVst
gi5y9XTMwyJsqjwrDjboqt3e9tIb+krQfe3c+xnIPJ8oMqH0RGeJG3h1wzYo/w6GFRmHs0tlMKcB
JRQN1GNlFZgF4Jr69w4QWAzOXt5Fvi+822IuKq2C+PZIQ1ICqrMBQk+FF+m7f2WDBVlkWWHocVm3
AdgzJvs2i46p83TZBD+vAP0jWINUC88d5luZ0B4smnBBf/DRuac1XFpzAiXJLTJ0OjW4v2yPu224
fg1ZcyD+xcp69iWOkLOkaTAYkx9HftaGnjWIPJDrgCsrTHjDEHLehNmEBFAaXTPT91IPmOSkb0oR
8Qj3vK4sMS7XRFlujg6YqC0HEuKd74yi4yraMcbRiKmEC9HacB9rkbuYu3p4dspvl78K3wvel8GK
qPREdXq7qxMgl/rN7+TS9LPTgtySslWJioH0b/4UICAwR9l8wO7LmgvzzEwGSQb93LjLyXVcBXLW
enl01XR30fSrl0WPHu4mrgwykRv52DTJVkmhi8mV/GR/zbfDfrlNMOLk4t3jqc/pWci785n+E6/F
lVEmllvaEqKeVQJWY3tq9GvoD0pzb2B8dTSvnfQ+sb4YuojY6q34eGlrmeiutLFtWnWfBvNhOpWv
eer2mdufCTR/6Ex66tqdW28hBP6ggppd3tuCShT3QKwWzcaTqAE/mD5jLI9kyt60cnRy+64UzevS
vfu8TIA+wd5BCUmYZaqd3DSKPtYgxynfqPVD39jEX0OXsiWK7hVegQZf8t0as6ipCpMxN6CNo+VL
6WYGCngmStjDj7ySWreL8pu6LCCl3mgu2OhLt2uGozUmoiyVt2gNYsWg9sd0DMjMP96rQ7i0iaU1
eEnXgE4drfpY588jeVgMkPMBwKUMGUSkum3seL0IusILqWvbzBYsbRFr5mhBZKb50aRBIe1qc9Nn
giEW3jmlz9w38Wr1k/iuXau0FAah06grTnmESb3RgK6qLhqN5a1GQcuKCsYrNtC0H3eyB5Bf1sMo
gqbnvTJmfizjSTvdlpL8z8uIKOr9McT2CuY4MVo1Ra9Arxqf6OcsB6F40fiWUXn2GLmCOM7LgPC6
VR0NTPeQVmKuI32JUog4gayBKm8l++Q29kF7BLpDTO+drB19nCWK1z//VQFEQWTBUDZGFExWYYMo
El5POnpJyNI9Lb81cl2QcPECiwrBHMhovKlMMw4oS4oRQ5w5PfQk93QncqP5+fLuiSxQ51ylrU5v
JWo6AxYZ2VcTugE46pcN8Lx7vQTqlSsDRJl1OZ4GBYoxbt49O6Yvja+XTXBvchDkWVBzAGOHajKp
T5RH4BlKtSSIQbnidzfkESyhQHW2iSv7ndc9OmJSb+7GrWwyXlc0xITfYVhqmTo4+uwbcb69vC6+
CZTWwNmPs8mm9qRulCkZKOiS3Foj7rGwFvgX9+Og/v5fC0xIKNDVAMGAFoOrcTpHWrEF/9CDmeab
ywvhXtB0Tug/dtikPreHiqixClJwb/JVrwRaLr7uaze5bZ6lp3GrbouAvFZe4qMwql51IuEDug72
5lQNQ9fBmQHeDLb6n9Kmr5JqeLhk9xrIQfRd0p9U9Yc5neI6dVNF8OW4+0oHOoHPUAyL1WyPMJgY
VRmUrtoq9xQ9KDoAbCT/8q5yi5UqHdhDE4xKoTFXY4WYVJmTmkDhJ7rStlD09LLa7fb6vXGIPOhd
QgZDYJJ3G69NUpddneYwLosEXDzQre29Br2NMKilnX4tb4cdpNPvClFZm7+R70uk/76yVxSZNGik
jQ9z+dMsoDszfWmzRuCeIiNMiMqNMg1NSDMfuoFs+wFhJHMCfEHR9+LlxvTRqYKoCYIKDpOQlyRp
RkezQSEXQI8JyXh2sg60aiMaB+QGjpUh+hVXuyYbS6MURgUeb+WQZd8qU5SJcg2g0GuBRg6CoSYT
/LSkTjMVGe6h8wdoWbWenj1h3hDLyV4U0wPDgIopUcFNws1IaXn5v1aZaBXbxCmIDOIi5drcWVsQ
eZJtdyiCCKI24zcizIB5icXKHvtiWwrw5I0GxvLidmNdy5txt5z6c/SzPIY9mnnOr+RB9hs6EPgg
OGb05H6KVw6VBwanMqqk7EpjyYqg/AlIwD0Y+t5qzTJk76WzChIbMQ0mNzy+m2PDs1GP9gBd7Ryc
KdGeOma/lXb/gyqwYFlvmKqVXya9HC9dZktB27jZVxMUC9JV5hmgBe6eVDSpRHgO7sFerYs5B0tZ
RvBdCNrr8q2Cl311H0oCRk/uSaDk5NBGcTAGy5hwQIKZ5jkGb3Nj0yr3RSpwBf4S3n+fifG1mtUg
xIAPNup0bzrzFRC9p3ERXVhvyf9nj3u3Q9e5+jRFPOudAglglJXD2/ZXeqP41tH+2oI+J9nlx8Ur
r9TEL68Mr9mJhIH/j7QrW44bV5ZfxAgS3F+5Nltra7dfGJJsc993fv1NaO6xKYjROOMTEzEP4wlX
AywUClVZmTS+nrNN92BjW5W1aIqTbg70pbenzoqn0FogUSLlvJblfiKy+VxMqB+SsqsHeYyQiEjo
GsmOdLGu0MUDB+aN5PavkG44gezQzVGr5cOx95xFhrQTSo9IhsDV93mhqaAUUQuV6mNIEnDlJ2Xi
y+qSct6TPCvMpyxLKU3kcZCDVGot2bifkwMnPO055XYdzAcjkE0H5fUUH8fIDZOgeJodmtIBzP4w
wW9SsB9RHhMuvJxnl/l6RVOb8jBlEcB7ho+JsYMWpB4ms538lQBZMViyJfGuOnqAWecE4wxU4pBp
KSpbvF2nvkqHFDFrORKwOzXgPw4d6i6at1xUnJ3d/XSbYgeTIUxJla6SUYOFaL3p85eFR5i6u4Gb
v5+JVksMBcExR6cFmGJrNaL7UF5may3agOMhe5FewXCfpAITj0SY8RCl6nVwZY7Z0fjeOxiw8Ome
yafFo7VV/gT93r5tzTGOkY8CwPjVKhwwEWtlWmuBGOD8ivauSMUA3QHYWVAVY7WUDagoKdmENtgq
HGPUMJblRklu54KKFBaP88rr/u59KYVqNyNThJyyzmzgIJiF2Jp4+4XdXZq/TNFdMvIGlPfi7tYG
s2uSEGM6v6oxoK/7GuhVm+eVHDONE452V4KrUQS9jSZDAPhz0MsLeZjNNk+C0XhL49rS2kNc81h6
dpfyxwirP522kMccEVWP4dw/tUV5XAtMIXc5Cna8CQCa27IBwSAEKtdQ8wJ7E7NredjLWqEDI9q0
slXEUDjITnF1MUCkfLxvo9N5v9vt0kOgEkwb4NVCC4k5so2y9NMq5AV0MZPnONBBjduBwx6Fjjsx
kFtLApUXFarkifPsHCkCR8drRUMNGG2rz59NU+Jo6ExdOExxfjsmfeRMQkSs86vb8Q08kWl01RRg
81jfWAS178a+y4Oh9SCjlU3PBY8OcscztiZYz1gykhPwDuaBAfUBIWlnay4gKhrFR3EqeTPNu+uB
Z2ACSjWhfssUohToGtZF2sTHQo78GV0QtUhsUat5TsGzw7y/DJL2FXiR8qBRLQXDh+CEvFDQ5ngo
F1A6wSUwjyvG3l9gASjB8O/lMUdZmpt2EKM+RwfpHRQUDfmRT7ybY+e+3dpg8Q2y1MgQkNMxX+Pg
jv+4cQs/RB0XN/wzd6Ry50n+yRpz4SL7WoxqWkUgXG/N9X3S7XG6XUxUjsuD0hx08SaSeQqwOzT2
qL7/2UaWeEWvFLnIBhHEWBCfNb3Ejb32AKbmC90dnPhALszS/gu6I0KQmIE7CoC9L6osIDfSO7ma
zEMD1A3G9Ox8rO+ESHXPH+i9qLE1w2S4o7kUslhVWdAarwRIae7e7SQWn9ZBf8DmrTCGrdlMCvSg
oMJaPmDSF7qNuhViIupatmc/RjaD/gnvvO05JTStwdOHEibUNphlafqi1ATcWx/1SzotF98DdgMJ
EdCwXvH6NHuHe2uMWaJet1KWzBCCTYRrZXquDCQbzvnPtOuCaDUpCt4iBPGdCSCL3oWC2WEsRfSb
X9FqF9eU7hCA0cv+1/qr/sBf8YDKu0ZVCZrgEt7JQFky0VGIh6pEshMG2lV5qSzQBcJN1lvjs3gL
6g7ilXhMeBG38f4xJcLc2GRrl1msGRpLYkK07KCdZqcOdE+9wC1wgR4BaEPsGfR3mTddpC6hfX8Q
Lf3FOMQn+0zY1OaulRe67lV/JEgYjPBgqIWTNZyO/069amvn4/G7ORuxXEljDD7TQI0G834UY1RZ
oL5cW+E8iR4Vqm2ctCp5WtN7/qqqYBWEuj3QwCqzvV2M/9zKmMMYlc5LSHnKRd1We9H/C5/d2mG2
MZKWVhXbCOFrsMKT5EEg462/6L6puSMfhQ9GZOW651UdOatjwbO90uadmmnCgXSXiXprpgHhQZ72
CpvoTvzeQVbXZCJRBHkFrCwNDJ+ya9Ru7/6T2PFVF/cSoq0xJqFUs16nQRQzVRMI4urJ6YajmfxY
k7f/7XuxQVNP5aaoUsk4YMLDl6zMrW9zT7ChUZhcSpCISY9i7XIn3vduoO3ymOhprpqWCRgqPAzH
7lf70FkpiKRCKiKxQt+3uIkc3vwWb0OpB22OXb2Oq1qoRkGBV3fNAm4g8J2tenU5dZxiBD1JXwLZ
xk+YnLwhq1xqRTwEaiL27hgm+WBJkQniCRkNyAYPEsy2GNMM7bOZN7m7H71RjMajHuBTU2RSpTpG
HG26FpwFuGzhp7UHgQ63mazuW9tiBqqELELyhrl4jhvtftCNXcZf66ruS/ym+Ni/hKfmGh8UCOX8
WXisn6iscPrIY6nfaydTQtHfK2Vv+2peKqmX42P01A62dizhQaadXOY5yj6r+18we+y60MYi47Ra
Li16T3BDSPeK/8942fRNAPtZfC3B3mTJQeTxRrD2vAnJoELh+qjmsZB9wPhLea6qMJh62UoWIBO/
VUuLvvlpIa8T4ST2e3GUFoSQbECiBMoan09JOC49AEwmgPKRGy8YGEnuzOEbx1eoL7AHZGuEOYo5
2FlJXXZZMHsyyCJjT4cugzM5lC1fKm2j4zknzyBzIpNZwBCiaPTBSC5DnwJ+Qw/Dy+R9ouJ2vc9j
UqB33JcFEvQZJEMFVzCLdWmzmlRFDVkvtSG+Ql4AiDhhsNPGm80S8Vgv87S0zDy3z2/s7scDvIYS
vOnIgZmPJyMBrtUwS45K/lOWX8Xkkgwc0NBufIFz6Bh1BI5DZN/OWdcD8Vnm4SHMLEhQPHUWyJ78
/BfuixoEN5qH2dvHmecxe++JrVUmeamlekqNRQsPyomChzq/sOXr/thc0nMXuuLd+Y3cjS1be/QD
by4LFP/jse/BIJJiirrEDEn5lgkWnemkBNZkcczDeYt74XNjkH1PY7P1Mga8/jATJL3qaMUZLzHb
PQR/vhxLX6qBYspowQ6J3lECsnnpAKmo9QREB1p6RLekH+dXtJsubZdEf89mDys1UZPSjNNjfknJ
yCiPNaXfIJZoRc7f5H9weRP/qHg5a4wxMSyqJC6XEvWjN6n+FpVAFrUc/Ohe+Nc1EazzGlq+hM0x
SQsGq2gdk2PbYcAtEe1QfBF6zZFAos7Zu1132JhibvFVX/VSWZBCKH52Fx6rY+HTkeL1GP2QXTAn
+tw5pv3PtTHJ7GCiFEOGWQTMXnh0YiVzx8MC9QNQEPmmw5vz5a2PubtHwWgH7LN+qOWfXR7ZisLV
wN5198166E/YuJ+8jr3erHiftw5w1Rilj9wFWRBATJVnThY3o90Nvht7zKUm5UU/EzkLARtByHCk
wxqkTuiIQXgjOqnVXsXfeRoSPJPMtVaEeaPpsaYf4ip1zMEDPMDh9pz3jejAMag6SrQss9i8ikM+
ipjuVMzRTrvkbtUUq5x177zL7x+uP2aYqoMJGnpM5gDdE3WyZyaqkyjtUW4MvzJ41SneipjLJCdK
vpBmKo9l03gQSZdSye+j4Px6eEaYG0RJBNLXUhMGeedWjSeUx7a+O29i/xD93jKWNSzTVlEQG7U4
LrI3h4rVKIlz3gJnETIThmJxruRJHsvjCHLaZnZWHBy9sc4b2auH6IDn/r+DsWxgC7LevF1j4yDM
kr0OF0tnumHvJyug7JyXGW/HmLATytmqLRI4WOYJVIDVZd/xdoxngf75JurkobyuU6fjSM7yscm0
60bk9td3k6HNhtGvtrGhqcNSFlDpChp3cONvtM80HhQMFwr+EGMO9K/u1o09Jsxoppi25gIvMLL7
rCysrJ+svKs4bsDzNSYAUAF5LY3bMChRacwcqXudeVTn9Mx9Scs3C2EOPrAehdAUIXiMzPtKacCd
cZsPnaVh3IRcGPNNhDLned/eA3/CsXU6jAfg+5cGcb1mhRJ2nXBQ1ul6MNRAyJogL1UA/vo3vcFs
vI46mWwudiupwdRpNv7jczGDsHXkFbB2Q+zmtzDfcZ2kxogToYem7GLJmj/I18PyrGicRJPu4pdd
xgwIlD4wKw8Y5Wf3TENpjDIT7oKBdmsNIUyaARR/jeFHD7VPC2Lv5/d498ht7DGRNpySdqwGUgSt
/GvMf8YqJ+3bz4z+GGDjbJLoYyF3lXEgvuYnBxD/q050JZ+aoPBiNHV/nF/P7mfamGOCbleTtR3B
THEkw2u1GH5kiA4BRVku/FVCu7FEPn+prNaANJFElIRlnAJIv7fEVvGGSx7Or4jjESwCuoy0TE4U
iEMUpT9391kmWUqZWfL6zcDgYJOqnFO3G0o266IeswmQglatfavQ1K+8UeL7SIxtUvD4orluwYTh
sSBqWo5zGYgfkKP8vrDfZzu0Zp+vMsnzCeboFmpl6MDpJEEpeGbjKvPLlLjrwMGA7D97NxvHxOBs
qkyzLvLomAe0p5u40JVR71R3PlKSAbzsK++8Z3AtMsEC+XQ4KloMljxkzZpd3qwHIwi9weuC3lcn
7hz2fv1is0QmWqym0EbdAOHB9FI8Tk8gWXaUW8gEhR5VL2795vnEqzzzbLKsjeGI8R2lXpOj9gg1
7/i29oS7FROzo/NBNwQQnh3ejanV8YauOKFRYUKJkI1Go4RheFAz0SLCScg5vSzeIWCrk6ZYVlol
oCQKYsCA6jhCZ/u42ii/AnDNhXrTgHTmalGY/I2AZk40IkU4RE9lQEsY+t141E+SW6AhyeOi50QR
liHKVDMAkweCeknkmdnPUbkmJq+axjnXChtDqITxagzCYXyPH4rr+TIDsBuRPxBv9JP2Ut0qF8kN
b9Cd5xVMMFnMoVPFAe4oVtcAu1oixlE4x5q3d0wg0UlmqJ0ogu/CtPpLFGMKt75fD4Kb2DLoZX3Q
OB7Da16iukcMSECv8J/Ug5U7yrOwEzQJF412Rely5YvuROXJR7sB/cvkNQGE5h2RN/3Cud4UJqQ0
SlEV6UiAd810L5dCV9CzA3Sr3NVcbRMcba2x2JwN3n0D/FkpWy+c+n7p21gG7utYX9KTINiAMoH8
cHFSVNF52O+P2YIzJ48tHnbJjJI1kJU0TmMgIPNlKLWOPr+QxzkRLOpGnda2VosCEmMJCczlPs6v
DGDpq78YeNy6CisIWwNPlKURnoJmdaXMdmP8bHiYNs4hYMvxSVhnU9NBKFDXHxXNlqsnruIDPUfn
PgsTPyBxXY4GUHJBJ+AeSy/64UXVT4UeWp3xft7lPvL2c7aYsNHPYgUqhLEMyKkHqQhkbJrH7im9
pUJYQXiZ+bWbQU9mcuZr0Sr9yrWlX9G3yC7ueQGMlzWoTHjpyyyJgC/KcYkPH6SLYNh35WvJp4M3
wi0PGcKLKyx2Qs3WJRbNEcWcy+JVHWwFIolg2Kdk9OtRT4O4s8hljRuPxznGcyEmtKCqkzd6uyQo
8ejuPC+BImZ+J6ec8Zi9uZLtaWBL2xUQP1U0mhFIl6w2tzVA+ppj9B3fEzLWt9IzJcBvBRf6SzZa
dDwUNS+LYJEVUimmUzrhRgIdBSV6GQ81VHNoswBJZ+hy7wnODch2C1Q1Hked4NrNnsiv5q7xI1d3
s8seQgNufRQPesCr6PMsMplLrq6xECo4PEX4rJWv4chJxD7KsGdOp0Z/wObNU4JfsjL1oQRaMX8g
oDIsA5TsQHhaXfwzzVud8HUdKrTdW+mvJhAfdB8PywMPF8f9mExMImCXMMHnAySApwEmsx5IMNuG
BQ1AHJC/oXv75LlMVIqkVOgAj4HwoBffpt/ae2gnuJMjPvxXgsCc88iOsHeaNBcaphewy5jk1e36
BuSDaGtJx/I6PYxXQAGC3evfXvZ0eBOARkPFnAbmkdjLvkxqYkJQNwVpVfpAL/sCciLa/eiKDriq
rnj2WF/9MEfFU02QVemEvbfE1UgJOlDZMWzesuZlfDx/kez+9ZiXkAFQgSS7ScG+G0+V1Hqm9xao
QvQ3OZyA9uYUbNgU4uP3U5IJDIFgGogdyxwiTYTEdYNXbHickp8hVHXSziv/9eXL2GHnMcMhWxYd
/z6mTW1lhje077V4Jwyya/IS6t09+7MkdiSTtLIUFgr60W19JSrXLQ9Mw6aw7FKYSpCRVasJVdn+
sGRNVNm5oA8ox/cVWHIWcqkkytOgquY3UM1rvKfC3tJQJNQImIzBNMyOW/djL2U1lSg1HkFw4Iiv
5X1y1Vvq93mB0DZBLM6ezzvgl2SWrnZrklltJE7K0mUzkG3SQ9SCoCapLL085PWtod/RlXdvZvV2
3ujuMmVUgRW08gGsZWxmyRSWGA7FFE9XfW/z0i4m7f68CTY4fSxLNkwZQ66SLJlM4JXNep3nEiQh
mJR31vR1TE0/yzjBaO9waRsjTLxNdamWywLriMCmYmS5JZbE1YQREgccS7s7Bso8kXzo1LPsk7nW
tI0iQI6kg6aGLo9WIXJ8j2eBSSPVUJaqdYTWj5FEz/q4eLnceue/Cc8EU9+qNHGOwwyUFp1YWlHq
Lhknmn7pMNCvruPRC1TCnmB4r3aRIcgrpbexqmv5YNy2hwQoSso3pXjEil3eOAb76GAt0jVvAjjk
e0Q0aAv10I5ToImFkxeiTYD0l+vWLxbu0DM9GtvUhtozcA9hdBvnhnzswMaeIdZVnOkCFYNQ30FA
fUC3y8GQ0/pR9uGl3HsObuimgpE7qvPOXrZF06rxUIKEOlV+CJUdVzeicjspvKm+PccwDGIA8iXK
Oi6rz5vY6tHa4FYHm6YU27OWuWbBm7b7QJJ/2biNDfZDafVSqCGWIh7bh+yaAvkbXz1QZCZlKVDe
sYNO6a9XtZ3/a0bSj6+2Mc5Eo2Y2K0OpxPiYRndEuKs6qE1xyme8PWRi0SiSoWsXUFunWmctcmIl
9eH88f3y0qSroDg+zVBACSmzd7yZDJCfrWMVRX7VE95AhhM7mT29U1hMI1rKGw86uON+ikQ1WkHt
rwDKx8QkGRDaGG8xsEw3QZNfRGtsDz+GkadOs3OGP5lh4tIaZ3GiDK0GXZyBWJVZH8p0+plU0Y2w
ohKtCYl7fid562JesnU6RGo5goEBVUH0NmWr7QHBVjOf8B4gnKWxb9lcHHRBTWUjyMUWRe/i0Ksv
oqA4Yn/oZM7DedcWwUwFZSuCXgHztRTQZDRGga/VYFYWwyN23RIrCU9rul5qnEhPDwxzmkF2DiUj
5R/+ceY0L/FYas3Ua0FY+lMKUuQKbTSR85n2HB5pOWhvoJcEyDGLxlAFEOKPEM4CQf3kylDSXt+M
W5QWberxUWbzyD92d3Bjj4mDYlaMuR5BPYN0Ay6RIF+v5/JpWRs75bX/d8LFp6UxGxj2YjobiWQE
dfzYxO8RT4n7S5kIwQIGFJk6xIdPfI7pFQQYIwAEdRRJRbTPgNqL7OTReGgLa/EoMlYB3Y5oqcG/
JST4MKwjt8QUMIgD2TmxtcVrTVLV7pCgwd7q9/q/ZXqlBoiIwUQAfjE7xLZ50rEe1arGU2epK1ut
jib6WHXNSfi+9MmoFeSt4MhSqZgF+/AkodyQaYEv9C8aBl5WW3LQgnQxZrNYvWFLC6R9aMGCNzC7
5xiKCPkWeD1yZ1Y2Jk+VBFlHDUGVSX1p5vQ0Z5V/PvztnqutDSbgAhKRyZOkwc9PSmtFgDAL7nyS
T/E1FUnKfV4as7smCSvSaM6ks9mzuUYgzKrE9FiBKzAcH6b1+W9WtLHAxj49xiy/mOCCRytugUBm
AHzl++BAAM8uv0c3I48ejm4RGwAx0/J7ScwWJo0RGqMCrV9pka5LVbuRS8hdj4luJSNxZ6FxjKTl
BPi9oIsMQMVQqaaCu5KJGWB+kMR5APlCqrjC6OnKS6SfOBu5awN3vYErBCSVbEGkryN5zQc87sMr
41g6+b0C0U2okEjH0CJWfiptLbIqXtfqC2UBPW1Q2PltlmkOZ3PdrErYU1W3+tL4Nfjzcyla+rXi
zLZkd0F7LG6E2+rZ5OmFsNPcrGHmKZxq9bisZRWB8Ri0ZJfyoT9M6PePV3rA2dldj9kskblclnyU
Q4iTYcAfnKPdNWkt1cs9VM/cYbCyS/GFbjCUzZ3iTX44b3vXtCpjQkmFahJyrc93gbQOahkaLRXX
+pnNr0n4VJn+olsYjrQ0HnnH7mEH6Q0NnUhCWIKGWew0EZir7jAi50YmvJRWnP9bhaGPz4YpAehc
gZ4RIyufV5Qnojbn9SQExpDY2gz2Fp5n7OWI+PUg3cOLVsFj77OFzOzTtm2TCJPv6e0QI9gP5QNU
gVDMqDg1wt0dw5QMLhwIW8jsKy9v5LBDmRPKiWhDT8d45dTjd8+0gToMqDgxhPeRKmzerN3Sl6QS
EX7rovLAzjxPqzWV38/72P4R3lhhQnBk9GqbJEjWksVqFku/qQvcmZ2NGWZfu48LxzDREKYqHfxG
7V7hAY/kP0tkwnHZKfnc93KIGQXonnkI/71DHv6J/5lj3LWTvdydX/Cug2xMMo8Io6w6EWQ42THv
Zi8ZHdAoWHl50S88scbdVGSzOHZIeyjrqAXgLkPNQci85Lq6bk6Sk7mGg+Hs+pbiWxKPV3jnfU/C
BI2lARNe2ONBK0Fi7ai1mL1HceBC+ZHIdgi6UNpFoUovPMP7p+H3p2SLk3U4mVNZ4QYqzcIhEpQJ
ukiTrPMf72Pq7cv9TTlQFUJEVWLvOZR4yrlA8/LYv4PJf7TAbuGA+v2ImuvVelddorvoI0GG9LzF
Qw7tHUdQMwOBK1HSF3bIuccDQ4h7zQhW8akoI0CY0QrjlUb3dnFrhP755szjHKbtmktmEKbS90wZ
T6HA40DdfWKoIAXHHBKqRhjB+2xDK4RSKNMKzK6yrUCyrLGT2U58Ooeeu6GVv1L5kojrIHsHb2uW
iczmNFSRtppKIBPBXjF+2sQY/8PgTt69cryExizWS7ammDu7WQapG2roQ0dPytH01ovCnm61W+Gu
vaAsopRBTi1tObVkznDAx5V8zjLz/Qx9wqBtPmFgDUi27grSm9bkrS6O3IE3ubO/SBT/6HNN/EIX
JfVdIcrzBPVBobBI+hy3kR12N+pQXBKFg+rc/XZ4GyLTI7jx2BJWSdBYTHtJCEryq22/1eJjsgLH
f+J8N/pdvuweZN7AmahQ9Qxm9zDAIwuCDu2e5ld8axKrAwUftEuBCMHQZOcUHq8MvXsBoev02yI9
9JvzFooTxKlWbKI0Pgv30GyxAWm7HecbzCZINo2UCfcgfOlu0yxoa5Tu9sboGILTCf8LekenuYWy
OH3HwU8oZR7Vd+D1t3c/3maNzA2fy2GjpmtnBkL43VRdIX/J63c5ez//8XhWmKtc7eY1EQXspJl2
fj1cr8Zo69k9OILP29m94BB9wTSvE4yysxeN1EHNT9BgSLlqJYhuu+2l7tHJ0OFd+t68EAlT4FR6
ka/rsrvEjWUmrJBQ6uQhQkImx4+x6MXze9J+U3lV/d1zvbHCHII+7NQpXhBChPliWfw5dOen7H4m
nMI3dx8Z1zeripTmMAgYAQLH8ovkBIkVnTI/9FrcBKt77O30O08/hbeF9M+3rq8L2tCVWJxR9JBu
eUweJHBaVI8cH9kNJJs9ZFxeUpI5VGkgobiVPoBuiENSC+mCZYLtWJ8sHrhxNznYGGS8nxRA6YVQ
gzu2s/4qx6olmcl7wWWL5plhktdGnLIJDDyoAH0XF5syyDT2eFE+iwMgV2hmgXDFAb8R58jtW9U0
dLxBE/hF/tNYBrkcjNGEUBfK+tptCX69ceJcMfSnf4n9mPX5jxHGM1oRfoF0BUKBYKYeADGS/f+G
mXrvTa1CYQFs27jGTJPZwbnWhTkxV+xgVCRWl89+U4WX8TjD+Ufhpgirnz35u2vmP1ZRlmTwKkok
FPGkUtmgxSoWy1AtKvOc3ohg8ostY7DK1+qWcNWKzi4WZplMLwXdEC3JmkHfCRi8fNN7xW6rWzH1
6uYpFn6eP3W7brJZJJPgjXpWqkMsKMGSdxfoNHtJIbpR33O8cbcM+vsTYlVMGE6NrOvqClAm/X5x
JWc9FL4BmqHZpfSYJrcwvuuYm2Ux8XjCEP00ZKjsmuO1sh7qIbLMxq/L1BLDN1W+H5SOt0LeTtI/
30RJYI9yQ6hwFnQ4xxU5RgfzIgcFT29BZ1IFwLBwYpenWkbX8eUAbtbJHMCw7otokASoyk2Kk464
3mrnvIPwLDBROSJyP5gFbm408lLLVCYnCQtODsnbOjYQ50akk77LjoM8lU7bC14/r7Mdt4v3vy2G
CSSpVrb9Av6+o7KQx1zRLkuJyz/AWQybdhv5nAp1ifMrXLSX9S2Unp34ntwKmVVcUtKw9tFIbd7M
yn56+scRvpQd4yiOhQRWY8xTyc58EAMKBaGnK7d5dwvHJz5+zMbVzUGpJJIpZtClz1V8mHJOfYsT
Aj+CyebvX+uORCIF2MWoh6SRU2iqrRrPXTo4ZnvU6o7j47tVn010YpEm6RQrUH3UhY+Sln4YHtfn
8Q2PXtxm3Y/Cy6+063HilEV4fsLEi1GVOz1qUHsZZ/WwNsY1ttUJ++r+vMvv7yWKnaoGfR3Cwuxa
LRUHKca7pZUG05qH1l7y9IfQNvZSjSgdTvqvNv27c/bHKHOrKK04NtICsFgTPo/KS8gr69Cw9iXs
GSLQQaoJPha2cVd0xZp2igAAl5E7efkgmBdN9W1aefDLfTt4P6N0hO378JuNIwIIOQJ9SeW3zPlG
jqTSAX/wGkzr8n01q+Hl/Kfac0PwM+oSgM1o6BqsbstkZOmqQt4czDnye3T30Sy035MECn5oJFPQ
NsofvB7y3nP6k1UmKMaTXE56MukIHbMneU1nCW8zJgAuTLt3s1s18qp7lVNz2XH+rU1WuyXSI2VM
BLpSxPrlQq+eKl7KsROk0IFB5xptERXdNSaPioU+k6GelsMHIxu0xdbAOVkfkZzxwk8WGC8P83HQ
1EyGXoQc2n03WWF8kOpTKF2pWQRCz6e6q3x94XQYdtYFcOQfn2SufJlEoLNIkAxjhK/EkL3+WOU8
NsGdz/PJBnvp14BSgzcRoNUmdRM1vhaQeI7d4J53eN7xYu79KQdtRtkiS4uN0U2KwTXL1tF6qzBl
77ylvW/1aUWMk7dzU0shylfBGN0ZpRsNAI1Nr/3ypOsPcxc6Zfo+1z/PG+XsIttL0DO9NCSpAAyv
MRyNQD+9J34MXePzZuhPZ9xQUU2wtKtg7gV6jHGIpUuriSy4+hejqX71kLyxqilPruYwfFamSnOg
GvgEzs3a1uQs41yde58QxXUk9LS8Dq2bz1mvImfT0GtIBebsskrfu/4lzfyk5dQ99nweJBoI9yAn
RKucWWKPfn+jYaHHLD2Q5H2OOWdqDzGJJjzA01T7F31Bxj3UGmKqcbTgwvq1uKWD+VhA0pMDHWs2
SuTuEoRc89cpAIWZl9vc8tFeDN7aZyfFVTAy9GaMEkuHB1IN5TbImNSWsFqNQ59I5M285QFF9r4c
gKjYUmIC4cMqCESYXo2GvIWUWl9YxuJ3aDt1vavPnL3d+3bwTuCUIceIxzsTJfMpzFPVnMcDIOqx
L8+h5Lcm4WFEeFaY92WDIUVJDwHpjpqnWrhsRI6f7xX4TPSRIAytolXNMjvWQlnVwqxnR0yoDut3
HU0kgEfdFiqmDY9IZc8b0BxAuVmik74G+2mSToqnzIAx8p0iylSPMlcmtnIvXM0urTbznpF7LTpY
RFMCd6UKFlDW/81WbzoZCVUJnkwZj3PFpt1kBTNVUB3FYLEcQFrqvxjt34mRW8Os/oNhREOqr3g1
gyzBioXT2ie20XPumV0jgGkSKGWYOr7f5yBVh1pftZM+HyQpPQjRN1VLbWF6Ox+GdzwETEV/jDCX
GXQPVSk21fxYhTX6ZPJgmUPoxj2qztWbnD+dt7ZXCYY5aN4AZgA1CzY1bdvaNIoRtQ1JAsaF2IUb
3wNDdFP4ILWQjqubu+hfl/9F03h/oX8sM8FYAQcVEZZQPWhF9oqJ3OaKLEJsKUIUIdspZE8fx4Yn
3bETrSj7oklAc2oAnk/P/yYTR0VqbdQMtdoIxIuZ0R7VMUgif03+BgGAp5KKCbUPGnyRcZYoFEqz
lGvcaDfqzfK6QKcc+LbhWxIs3vpKJ+9yv+SFr93PubXKeE+SjsZciYJ2gPjka/sidS4gYR4InB0l
t83vAphsvH9avLyh2L27D2AlgtQBEt6QSWZCp1IrVVoKhX4QDnVimQfDhWQ4aPiT79Gj7FS+iZHD
FfXPhAqZO5GnckLrXu1CBUOWhCcPwSXBEm7oQxdlwLdmYGwEYSjYZz6YYBzBb8FAySNc3atEfrJG
g8XGk+apKMaiAEdvfEkWOwJdY+5g7hiQhMFSgHVOfxbPnLNKnxpMhvbJJHtiDDPRchmhQerEuwiV
eDtewac2lvHilJEIzV25qq1YFUenMgH8L2RyG2NEyeP8DnrVnvsdjGv3eBEVghGDTfcDuRN75Ha5
SS6rAFClwyDa583txonNZ2VcWkwhLF02YXZc6+rGJKNLJu1qTbQ7haCYkkUjB7K5+3ze+hFziZlD
vCxNDMFv7Yp+WECTHEUGonJwPqaQr4Qg9v9X5/0CKMN8ZCzGcF6MxGl+jykl/bq8UFULSjEH0+Eh
oXavMiQF4POlzIlfhhx6pYCOVpMfBeknqUAH6zfcbHQv1oobG8zLOfmQ2us0KJwk4rWUKXZfpheq
UFvIzTnJ4R6uBajCP+thssO4K0wjM+AkCD6X+Q/yCgW/kwRtcE866r+o9Ec6I+f+i9YfzCITUHUF
SkwsV10tJVEnGXkOrFVutZ0TouChcJG2NHJ+OW8bK4xDoiGwlHUR49xjNOBBsSWr8pHGRQ4BHbjX
Y3HcRG4nD94ujH2PJR0iG1pyMZD6Vh2A7PIn1ATvSPC+2rI93AC9wyXl2D3nuJghuIZBBCz3c0DN
F8Bn5LKRD9NpsftLQGjsnNgpIF6qWz4pL/Fh9KvYyq94Z2/XT03od4Nu0JAg5/3ZcCqMhSb0IdhA
oJJYZoYFogyrr1Z74A0x7S/xjyXmilyNbhK0HILhYrVYaf+zmtwM1VQpSlBF5VyHH2C/L16zWRaz
n01rRnMUQiIjTaAeppxwKYv26jRHMFc2vubUbhKAvz5/NY/xNXGkR1zJwfnQvXslU85fiClBIN00
mQXXwCWhCRmiCYkrWcP0oGAvt1mgeeIht3mQ6d0reWuNWXEVT20sLGCOMCH9Fkw+5W6STlrQOeoR
Es4+r7W7F0S39pgUQOqbRFRLDRMM5Y2eeFPxTZI4FYs939yaoH++yTKQIYd9OtMKeGYcF9VZSogd
qndSfXf+S/GWwlzpxYK5HZEUUImQGlcgotW0V8X470HTyMv+eANzkytdMrbFDGSGGI0BCEf8cskO
59exe3lvbTCxcp6joZhH+IB4KgMFCNHOB8jEFm80C20sp73igxvPe7nxpcOPt6JQKZGKmUvUvfGA
8mLRmk9Ih8D1L9123NbgrlMgk8Uwp4RLlM0VEnkVjTmGtg9F74w4wredXdn63RhZLTQU0kN9Sk+h
y2vX7e+tYWB+C3LlusTSGC3q/5F2Xct168ryi1hFMPOVaQVlyZJlv7AcmUkwh6+/De8621wwauEc
32dVaRbAwWAw09Pd02HUMvvUvWf3dtScS4wGPdr3oL3BxEd+kwy+cpL1aIRWgfe1dcMBst/lh9PG
vNTqPs3K82JZ3+YtPidIIbSc3Myj/nkpMEmmqGpouV9iaEjMGLmuifXJNds3t8aURlUOuifxMVEY
3790uDhTmZuhz7NlHpPVWyKGsR7xulNCEOxjZH4BfyHDoKWhDMwnDHB7w1zAKaaJxNTAEJibetkX
xnSE2ooeOC/zbRlmeFBu368vVRQW9ga58ONQY4rtEh11iJF4ZvFuaYmn58F1I2y7+Itqb4SLPZtR
uM26QS+7yYZg+6B3sulD0XmByikBDwTmD3WHW0VatakJ4isb/LE3BWkPKUCCSeuVpYylSZiG7i1x
S9FKZ4K0sKofGxNvX+UdKHVgrM8p6if+8mx4SRXZJXv/RlL0sWgX96a54DqU6rBkCinPU9SES5Tc
6OD0y3xMKQGD/N8gIlkk5T/b3iAXadEaKOPFpeXZOHQn/fgPpR/WJ8khJB+PR/3PaIzRUUfvNCfr
TwzahVbT9P5AhyCJM9mMkrBkCgVIzQRgymUz+5f3LS271EDTmVVt2DwgQHYNUqVk9KE9OYG/jOUt
y180MTG2SgDLt/DO5SkL26TXchfsaSdHmQ5a1nsquCrMWMr5KDrMeztcMlbX+qrnKxLC9bzc2jc0
hb4lHTxGuqdF8c1YoC5rn7ZP10+3MA/dm2WOu0thqDKhQrY2rFownOqX5eiG9ZHx/GXgEyvQG7bP
ejgfcz89gXMs9fTv13+AyE/Rm0BRis3nYqDu0n6Xlkq8FUl5Lh/JTe8Zb1lY5scOXen5b16he1Pc
8c+m1aIEqrY4EsmR1N521J8HiiUu4XrbBB3GqGJ/ISA6kVxJosO/N8wdfjszlbSJ0+w8pM+93XkZ
+Xp9E4W+o4NmiWnjONYvAsDdR1wqtenAwI6UY3nStkejuGulaqWiZ67+2wbf50wht03WHB9qPlsH
M8rOBeIXS2gY9Zsc0S0M1mD40lXCXn7oWVw6xmJNoGXMnOLchKp6MM5amD2xMqV6cqfAfIp/Uc6h
CiRJtcUxZmeX+1guXWYyU806QufbOahvLHZqBLCu/H4rvfUETjZfRtAlzKLQj/w186MyddvLxSp2
RoYxzbKz/mAx5wRNdnJQ3jIQ28YeHPPB/mBLBnXZOvgLYm+SO3hNVWX5YK7xabT9DPwWOabtcueR
bO9OF/WGpGwnOgIGTreOxBQVcL6iRbu+jytS2qcmze4avLH1VCbOIToEexNcQUurGqiILYl1HBzQ
tNOP5ap4IyQzrh81UbzaW9Euv9TcVlphaqN5MA7xGVwGR/OQHwGaD6+bEfbqkA3ZBvDQKnIjzv0n
2s1OvqI8x8aoFS/189SrPjPF+cb1So/4rGrmPuqP5V0u7VOIbvW9ce4MNC3NCozMM+Orz0RezRs2
yXTqbkA2fpjemJQfaLsMGaeR0EtQ82RwL1sFZdzl5jZJv+QJborTVut+pVWf1iKTXOfCLN3Y2WC/
YRcrrSJvyWQ3NdZGIvO2YCz4a3ZjeKCVDKg/fk0Hie8LT7cJChnW+sFL/Q/ZRYCvNTCpA8xzm9xn
x+zsnOpjdYvYSUKwQ/g/pfFEFKz3Frl4UhClzTIFYmYt1M0NvHlzvAA/VijtrEeXgqNElRQPhGFz
b5ELJ0Y8W25hg7QXRGVm1B/iYIag5a3xgT0+HZjdXnrZk1fkLhgmZEwHmo6XLzuru09ZuQm4PVxc
6MR50NOP2xBcP4SS/88HrUkDpUdi56jsLk1QQ9I1lSGWRNHE1ExM7v0q9evcKbfLxrIrp1SObCiR
gCphCFlHQab6LQqNezPceZ6MqcUIwFKebWc7lGN+qHRvUCSRUbxbv9fCfY1sxUxraVeQ4FWfmuY1
k0Fpxcfo92bx8JkkoWtRLVSHUkvlJRA51I+YGwq0h3/OkXxiW7wiQDX/ubb4lGfs+7rFxDMGp0HX
ZZbLraLKhNGEaQ727F8b3K2VTGo1tNZsHNk8lBkZZz3Io0713LD0xiA/qlETKI9QcPwb1/5tlrvG
zHlwiN47aI2oH6r02/+uVIxJSsja/zbAhfJt7NGG7GgFlGv1RasCBVIBJ5RGQjAX9FEyIW2s0I+U
1aNEN9feLPuku5BAMZu41VZRnqlWEm9Tpy9xY34wLRSZyyG6vofscPIZ1N4WF2QpJpMwidHpx3FQ
zu6qP5G2fLOTLmjGNNwKGbGpbGlchJ0rqx0nHTtK9DDvzlPyaUue7PX9+qKEiQcooAwArpF2qzx7
Nt7z9WokQ3kG91mwluqL0k3hOOSo3rVgutrapxgCpklS38fq62xswbzUQb1Zp9lCM6qKb0kB3si8
fjRTS5KyCu9uRhnKRnRRXeWnLqCKME7gL0AT6jxCB/pMbhSo8jBVcYgw4pUqG+QWxk348H+g2tyW
DxVFJYoC27nOdymmw2L7Q2e/Xd9wYZDZ2eCugCE1wHXfAphNB1B8ulrYUz24bkJYAt/X8Lj435EB
ung9UNJ9iH1jM7kFZDPUd0ji/DdPN1H2AWkwiEBjOACUDFxwoZNjgMYASIjc9Sz0EViH8lD4pREB
5Z7eM2ZPGbGi6CJFkoxZAdCxMIbcy3OfUDNRy7mbjzrQAR+asu3ekngxbgdtfFiLcvw+J1bpE6dD
Jd7OXElSKfqGe+vcgsFbZbujjWg6GxTyATY0fmWfULSnexNcPIU8h57pGo4listGHFq4J5IQrLm1
32Qe+YmStlTnmnkFH9/2Jtmqd7E0zUkMvkJ4jbtE6mqjdX5bdnGQVh8VXFAkia57qWwTuXA6ZW6D
YdYEt+2somfRGKeYKpJUXHSg90viDvSSW8Zsmz3KsN3qL+OPHO0H1ZV9K9lKuCNdj7RTk76oUDJv
QRdumtPdPDfzc9Y1ENTOEzzpyfhldJpT5RYvs6ncz251r+Xmu+ms3ybs+PWdla2aO/5zrxdDR7Cz
6WYfFiV7IjVtvXn7dt2M8Oqwkcvi5YaKvctL5fQ56ReSTvaxx6uDRmpo3jb3FhMaC93Fsw91mH5O
3jE+f5L2XhgC/Q9f/W2ab7oNoDfPkOPqKGNi8tRr79zQPJCweJA+zEW3/m6RJhdpXG2wY5rgocNY
x5iOGvnqnIYxym6L0xxANCcaoaj8HId/M/0Hkd5/t5evRM9NtySqgSgDHObyHh9olIQW8hqAx5sA
5BTh9c8p9BowgeFlhfsPEzaXx3/c0mHomxyYJ93wbE07O53jQ5D2dN2M8FK3d3Y479z0bVa71maX
E7qlNgSyskMfMVEJKHc+/RckH8LjiRED3BMQFcd82eXC1NncSL+2ztG6W6L2nniMMjnz8zeWRkDx
MZDhdYQuYzHgNQbMUL7grofBjAel7evyvAJafD+2xvBCRqp+nWyKSs5M6INiDrIijvBGBGccpFUN
cCPxJUXazhCsarCtw5hDhlHNg45uAaYfbvNhDSvz+1JngZPJ+hjCzd2Z5SKsUSSgK6WNe2rpdEOz
zZsmGSm60ISDvj3Ym0GXy9OM2O2iL4qaATiv3Br9p2GSeST7jX8EEwe0fgaimA46q0sHKfKq2fK1
1I/qQXlp7s2b9CUfvOyuDRSQezLmmWi8IblUZVy8sN92udCyusU2gE4IJwGZPW3V1TNcIklVZGvj
fLEBa+LaGqhpZCp5KMFS7utuY0NLUz/Vdf/9b872bie5rKVOcm12G9y3Q5SXEQtZaWSDYBvwV/aw
rcEIJrHIfv+1b8f2eJe0WHGbNYU+MmF41VdDBr1QwjhyD8yaDEEl+2AshO6MuXq3KVbhAK++5Yz4
Mc2fMfnZSHZRmIftNpE7Uou1GXTR4Y4l0ATrkN1aqxOgW/imFlZob8ohX/NWso/ClaHhqWk6I2zk
S5YgLV0xWbYwtrMi6Ffi61KWG/bt//hSOxPc5hFlnXqaoZwzRWuo40o7EvTg5yDx9R9MYEwWhYUl
SkYu8p81cftobmtG1FnLcHO7D+zmVhtQtADcF2lB9UJe5ZKWwit0Z5G7QtOppKCSnhH4Ia1ujM8g
jvTjKpK4vGwjuftM28ypHWKAk9XDEs0huc3OdmgAXHMioYrOrazWKwwhu1Wxm2fn9RM68zaUhTE3
mpRB3gZE/WRvkLmWycdKdo9HubZK7w5N7YzgPa0fDSNxPXdNwkU1pDreIkvgpEaFXtOAneIhKFub
V4ljDhb2DymIFgIlhpRgjOobcmC0RMULcH3H659NdML2NjnfgGjyoAwEw9GL9bWYXjQZX6Ho/t//
f84rHLNJ6lXBgxFZwBJQffSVVguB0D+OAGZM/dR6iWmdlUoLri9Mtpmce/R1PvXLpDrH1DFLCOHQ
Y2G7H5J5k9gRlk53K+SxJyOBCtTWoxqEEuOzDrY2RjkZB4O3fsNHA4pnu5PXhIW1FNRGgVXQgCUE
o9ml92N4qa30GqetvG3fWCllOLaln77hhonqg3S+Qryb/5rjHzZVRopkdNGKW4cv3eR34xpN1PyL
aL9bE/+mmTQ1y1UK/4+7V0o+adLavdjZf6+CyzpSlerV2On2ydiSkJbVCbQAkjAoNgGtFYegDIR5
18vvUkP2Hmlwaxyr4dU0omZJvOt+LXyosH/+HwssDu/iHpiGKnUAzSmmGMqTHplHN/Hqm+yUPSbQ
eE4iVWpR8PHR1kInFgIUYFL4daPtLCZ60+tTUcZ4UIMFa37rPuTQIkM7j11axL7RPIwqy1kQBVsJ
sSFiMRYuxnHN5b/lNhWuUavmkT1xWU8CSN2oar3sYIFwmA0xnZUP1zdXuNKdSS71pZYOji/TTc/O
EuJW2dIP4O75/5ngHETp9GXRTaBwLPfNVQ9zf1PHkpguCg4Om19nKh4OKuicjbEADmcl+GDGIf1u
hBWqnpan4koBSXMtZegRmwNsCugYiJQAnHbpkXatUNqlSK/dbom09lHfHrcpjTaT+ikIt+IBPB+P
qvPF1tTAkgGd2QXC5W9Y5G/jXDoVD+jMlkMCUHqDmWE9ORZ0PG268ZGiVuim68cklWnuShfMXZpm
lqwDJm3ZgQA5p29+ZBi1/I0pyfVf08N1hxEeg90CuRs0HXNzVhMaH7fhXdN+JFJOFvZrr+0gd5WA
Lg14FeKk5/LdOmzB9EiO9Ov6uFlBhUHsIrA/pYftpb6TGRYeNtClsEooKMx1zm0chW4bGVDZMRYv
r75b+slOJXgATZCUwjl+2+C8o8gMexzzdjrGTvNIzdJr6xdwHzyQ7M3YNs+1h6BVi9CidaQTx3Pr
9tYqqG/XzxviaJJAs8+90QYlyIYcNZLeq1PyuaP9jZVv/3tRmCmBMQ5dArjZr7LmLsp2aCkNRg4A
MoW6ajvcWXbjW1YXXPcmwaaDGxv8Qip6aozW9vKsLjbVBr1E9W6sEm8BdMZow0lWupAZ4eJPqerq
6jYJZmw6cCRk4PGsDxao2q8vRXQTuujvOLqOMQPMErOTs9uxrS4wH66iUKFNARSjw+IzyElTr8Z9
wcj+MFhhdDKbglfHhU3OaY26WGutMu2j/jDPwfqToJWEfG84FrfWQ/4l/WK9d/cocUuCgGhH90vl
/FgZFR0cGhpagMb8ZFjrfa5UkZOmEu8QRbaL5XGRbazcuKRqbp8Y3ovxMuQPTpD57mE6pGfZ20P8
AYGkBmGSDgFGlfMTi/boB2YNWP3PeDAGTGB+e24DBqToDsBQf/obh9nZ41KneDR7DQcAUh0vYzgB
j56ctcfyZsH6mii2PdlbXxC6XZzmf9fHOShxzFEvxz4+1fbXdP3Wy4RjRLWECwOcN0IpdUV9FZWf
5WH49gu0gWm2xA61hynUQ3rQH7OP1/dQ6P+7JXGOqI1TaiwF8LB6u/r6cFObSbhNt2ny/bodEczG
BVINyTL6OMg7uVvJHcCmnFJiHpIvS0CCSYErWoGFykwNiD2bZ61STzZHIHrM7a3yOafadeao1Cow
0pGx+rSMrDONGr/CA9KrGk89WSDoMSq0Of9iThCWASKDPBT0h3hmhK3v5mVwMcHkktse7Jd297yg
XXV9V4VhZGeEc8ipGlJNrRzAJ8fquGj+iF6KQyeJFaGP7KxwXrlO7TinSWWfLAPzV6OHCp7XGoVv
u53Ekohq62LXOHdsqWEplbkyNk/nEeiQJ0pAeUlvVtU8uOAg8KBM5CXDD70Yo+tbKciaLixzkTJp
stJMOxCyDauVoQF+HqkW5pMVqNXPTNMlI57CSLLbUi4JrJa4basc1lxn9ZK49KSFGpkF7rxlZt70
aOxl6BZbXmlAdjKT7JjELXgePiSxdkEtPBPI2Ea5mfkxwbdRHX9JXNk1LWjE7r8On+Zo1jRhINYA
KvqUHMe74Qjya8w8akfZxSwSdHAx8IAWHppc4HHhEqrEjrOEbohT7JWaYaBqOCp3KbDYco124Sfa
meKuS4jGtsUwaJBzhRNYyiFtv1/3aeliuAtym5qmdS1kVGw25dfgYIaQi8YuMHKpDNfKPIp7d1zs
HFvuLn2b8mTRFFsBTR568qgDpvRoM9Lk3ku2+xLjB+lJsjxh+INWFhRxwe1tWdyZVbUF7eRMQXoG
BDRbIDhvckhZeeqL5TFxk/WYqJ50FlTwRAWN3G+z3OG1qZrGE8WubmN6WzYJJJMKJffn6WwXSuwV
axOmWyN7GIuOG2SuMDIGVnRsNLe9hNgNadrVOtpTGvRgezFmvxpOlSHZVdGmugRXNRv4xWAa+x27
z2hDInRLKsDKY8OBUBLxQBF9mDoZzFG0HEgtAZCPbADlL245i6sUa1m6uJnt1dPbziuWl24IVBln
D/s/vFdCPx2yN2CyhyIv97FKeza6LdnQmey+ZsMnxZBcWbL/z8VZPIPLFdxdmNnIXqf4YBDZHS9M
Cncr4Gu1SRa3sd3r+hFTz2s4PWbnyStvdOqznJDNDbnfzQ/XT5boMsTbFaVBy3VNjZ+IBKdrWptN
m563eIw057E0MGisfaqSr5obXTcldDcgQ0FIhhoo0AyX7pYa1tTrFVJeurT+Vjy0fRqmyvN1I+I9
/G2Fp4rTcbkrsTU7J7cN3JcNAy9QqY1P9uv4rQb3zjt5A/JGcpD+9AwMlDJwBlgwkPjyjaaEDpDn
ZggUSJD5RQ+kssw1/vxMyKcxs8p46fBq5qfkwZXmUCXu7YNefK76z2UfdXgBuXd5Iam7/HlYmSFk
sUBfgbHTYkvdxYQSMq4EKBPzOGm3bR5My03cvS9U4gri5fy2wuWZ7TDEZo6RzhNJHUQdlIe7sILO
nr2ciEwgXvRx9itiK96tKNPsAl2eBfPnxA6ntQ/jrxKXY3frZeC53DPucrKBe0hHcwLsogy6BieX
qbIpuAxRt/32j8CeDK4qWxQX69Ccm0E2CZOl8W2eKcSlJS7952G9XBN3WPuMNkncT+4xJT+hqQGB
0S+dLpvIkBjh88pBG2jSj1Dd0YybdLpP85Muw70K/RkXKYgyMQNq/mLU2339flpsU82BjibkR4px
fScc68QHLeB1HxA69M4M9z3GUVlHmibFedKf1QZy9pVvtIdpvDXG7/8/S/yHQRBCPAd8cHRvB131
G3CBaJ6e3uujZE2Chzx84PeieBjTZLWqY/cdZmRdsCaRIVCaKvcU5xktisc+I16TqK/G3B2QYbx1
eRuW9Q93NO+GngYdyZ+uL1zoLABfoGMLvV10tC7PMWZqtyLWRvs4JWE74VN2x7aQUbkLz5UNCnfo
cjqobXFvAsg6zl2Vl9MR7D9eudRenh6vL4N9nz+Cxc4C9xQwi7gHTSfKMJrd+xRc7f3RVT9VnT9A
esdFXy75dN2goDKIzwikIsrpIIMzeF2cutO7PukxhTSft2iBYhL0ktKPc5QeOzxEPJlMq3gL/2MO
FyP3ncZ2U7ItTc+0Lgpv7BfNS3pZeBIda3DewhGQ72nOL1aC3bFeKkeZNxM3brxa4KHUS9Nf7Mqv
p/R7+heDwZDg2xnjPlk30GZpnAVTI2CgdUl1rxQjqAr1l+sfSrRxezPcE24CBgw6sI1xnKoxSMyg
bmXvNhaFeN/bW2C/YLdroPV09bwF4IEs5v06ASo1AMJpF/5mr8fcGk9FKX25CVdFwMhtICV3/2DV
HUxlofmogN+HUW4U90bI0LLk8/xN+TwHWkAPMtyxMG5pO5NcMDbQNtJJq2KQmwRL6Xe3brQc0c4H
4wfxtBf9TMIBRFFS6KAoD4B6KZ4fYAwEmzkXPPo5byvgnavz8m0K2BB+TcDMah+YwIp6k/5QJbmu
8BDs7HF+qU9QxJkNjK9m9hpgENyn+rlpQ/mMoSj0glUXcsiYkwWelUtwaJb1ZdfVNmYM57D1ltsR
47mgX7TRnG5Pw2H8WN7JKvCCgi5O3c4o9xUH1U1MSKLh7Z0Abewt30D4FbYHDRxmnm37UHGE+zBu
g7/BL8A0ulIOMN6OZavcOYkXusV6XxagCC0/sGFkxW9nuE/9U43Y6PowezI2BeEW70yyv++OJp7o
07w0aXXO6se1DK3kzS4klUihu+xMsL/vTBjW4NJi7uxDsU0eNckBWDavM9PQAuP69VAmeIVhBxnA
GoTuNhDy3A5OzVgsmlobR0xzF5anjEBLZmFxQEpsrFHxASfwEIeysXVRFra3ym1iq6uZZbXg60zB
AdXqQBZqUbmdFj1ywcAhWeKfhcrLJXLbiSmgYnOSDqlClwc9qTZ0mKEXYY3Oc542rTct5Azk7VkZ
6WktZhkhs/BaR/sUsjZgO9C0X59g9zk3K5sm/AQoSB3rE3NS8AY+jeAg6A5JILvUBe6JDIIx0uGy
xS3BZZ1ZskFZYgGct8SYinNLm3s7DyUbKgifexv8eLaRqD1aR5Ar1w79G8HEXxwob2jOelZURMoH
2TiMIBFjzLhoQrPXAU755XGgG9QCR6amzSqmPSQc5ohJTMu6Q4JTZ+MQoCwAJAjEYbmdS6FV1icg
STppced1g/XSFG2YUO0LQI2Pkh0U3LV7W3wPbNway4o1AGu7d7f0xzcmAF0dzBCnTnU98zwdlIBI
0kvRNrqQasX9omKJfL1eRbkqz6t8/MX/NN45p+q03kLmV5I2CzrOqBjt7HCXXZmDPJY4q3Mqb5Pn
Ohh/OKcemGive7MieiCzr0kqIYJkCVNLkD8mMAsWFS6YUHdOaT9g6AbqUtb7qivza65BWSRdRg0z
MbMLQN2wtF3QW0X68fqXFB23vW0uthQqRfm3HFAf0d9mt/QgpW1QWYwWREssEEUe2wFyAGNalweg
TOPWLWMVZCmjl70xMdXxsN0kd/YUzBEA+75x89OV+otwaRCrAM8knqp/5BJpuWXDlpXJGaMP1GuG
aToXQ2z7q2tXknFvmSlugbnh0NrVANgr09e4WZ4L97vRp6/XP5WAk58NZhngd2OPRot/7zQJBdRd
HabjeihvLdNbfzJe0upgfSf3NDRBFLqE0/MKqtDrhsWr+22XyzaVbqOGAmXO85JWvopyE1k/u7JD
ID52LvI+14BuEKqCl07i5tMA3wEzWB/O4T/4aBtJrQUSfMa7L7vBRVmfgy66AaZmC5GZj8qAmPdz
mYBEFuCmqLo36pCpmqyP6U8mYg98YOHlT/aj9DYV3ObgUEF8gcAA9Fv4kXMDDNwUssnQiitcf15O
ddP6c/bqFoe6xsuBvGbDyZAN+griNSNuURE1ISlk2JyD6mbnqJVau6dp/hiTj5asbyveTWDoiIaX
FyZFuDhC0diJFad3INo2hmZURukD7f3lIwYkA6sBUyXEP3DL3sqqbgLfxBFHcxWYCE01/ngwDMMA
FjSElqTJPeCfPOK81JPk5pEZ4XavV1sHk4mdeYxz+1XNQcla2T+tbJCkzaIjgPYIC1Y6m0zmn3WQ
ggDtKKjkMBHGRGnraPvqBC1Ip41j+lTeFZLEUrSsvTnuoiNglwJ8GsCIKYF4cBvGbuxRGQJPcGtD
eAhpI1aGAS3+WMdjr+dlE1tHE68aMgX2lHvj5BfTJ7V971zXq5Lu+D/HKwevKcxcusDIABt0GUla
o860Ce+tU6V+0M3baqr9bJaxq4myYtiA3wELbv3Zium0ys6yBAyf2oFBz8vIQWbwMoRWNLyWrzJO
ctG3AiGdy8DTYKvgnznQNzXsMqXp2W7xQs2ilfxoZOQbgmsaPe/fNthv2OX5pQPhRa2E6NIGntkl
PTQk8evlOcZGljJbgmT1whYXL6aOuHEL+pszxsS9pXx10J5Z9Kda1v8R2sGrxSUAnqMzzB/djazD
tCaYzOraKLV7zyrqoFAwI5t9ve51Ykus8OmAwAqn+HL3UgM+NtkzKL76U74AnJVp3jx/61LJbSxK
A1D4+W2IfcbdZ5rKNEsTBZjoIRp/jm8d5tluIJAV6If4pb1dg8E3vrYvirxYwc4NV9S7MMztZdWt
yBYZp63+wqpOjDmtUTzzrvhQh8qpkBE/Cd0RuT4auEj5Tb5HvZrVOipx6Z428kNtDgRDxhm969rH
RKm9699OeLpsPNCIAVpSnIDLLW2dCijhpTBP2mdd/ZbkQSs1IXIPNmcBjlqoZWIc/NLEVOpbskwG
cmBabF4xGFHi1HcT2b7QOJZcJKLl7G1xrhiTgWYx1FvPjZbepV37vCh5lA+Nf33XhPcVIiwQJEig
INLGbZvVJNpGbaRs9oOeeQBBHmxwAEObiTkho3lQousWhZuIuI7xRxsQAh5HsiWZleUrnp3WukZK
f+o01QN7CXr84XVDwh3cGeLOWNo6wwZ8fHGeO90jxgmj/V4hgymIHBwXyL+r4bYPXIvb6OZYzeYY
vkqfyfRNbR468ORokpghSv/2ltglvQsZM6rv/yByLa3xavdYQpTk+oaJ6nCYsfl3MTwyQYX0m24o
xETldl1DBpxCPaDw+nem/cZYlNYbaRlcEJBAxs5EwiCBiCo4t4HVbJOCmpixYUj0Lej9FEj05de8
fhald9dXKPha6LQQHawmeC0Qm3ufWJta22NsZedZ095yktxOIN01HDCOLvSo9jKeGMEnA5MJwB6/
5j1MHssEdlolKzdckKjuBVob+30n8XHRRQITFpJ2AzkFENSXXkGUqupGiqGe2Qr0l/K0gu6977z4
YEEtBxK0K0azzuTM3l8yVIHgIF+Y5p6UbWKv/QAo81kn6NrVRHlqXOvJ0GMdFXf3f4/uF8aYG+28
X1kAAdlcaBDZZuzZ0+NaJb7bvl53D+H3wmC2akPiGVA+VnPcGdGpqVetWsenhT1CzKClL9cNiJ5Y
Lphg/rXAOSBdnQqBoo1P2U8NEZeiiMJmyqaz89DnEOxIj5A1CxTJXSJbF4uUu3UN1jL2maWAimC+
mcZ7dZIwPol6aBfL4i6r1XCqnowrxoYPAKNpT/TE0PRKSO77d+Co2FA7xKtP1zdTMPQF/YTdZnIB
fpncem6zNjk3gNCA/ykJoMz2AuU73/04HQePDRFA/Oe+OnQVyGEVDH9kkYzsVBRSdAQwFMcwyQ8G
l8u97bQ4bRkE61SboH97BYWwZzl3a3zIt+lwfcGCZxjW+68pno9wHZbetraBkUH/LzVowb15YYY7
18O85QnmceNT6eKkJd6whc0oucxkNrjjjBRAAz0ZJOfq0reBpF7COJfkGaLb7GId3Gmue2twZiZr
pz8Ub/Y7FKfgkdp37YWcq8cS/I3F1+vfR+IKfI+lqeNSdRQCyoO2y94T1d08W13yY+LS9G3sSPVK
G2t5u25UtpPc2da0tcQARGaf6hFEmLQ7Te52T7JYUt8WBvud73EnvGvUHuxyLUMZv8z0xzJ/j81T
B1mD66sRfzScJKBLNWKZvLIzMUoMGDfgpDM+M9aU3icf3ZA8p2/KHRsXS89LLct6hEvbmeT8JHcp
cRewxZ9N2Os8EyySjBb3obtpoZj9AAnPCVrdTKhYhj0QfrudZe42QAPIpgYjyjS6KmyhaddmYaxK
tlQYNQzoj4Mbk2G3OQepB41apAD4ZYr20iyyOCiqpbj6zg7nIZsSZ2mdwU62QiWQqY1D5uYpOzFR
wv9CXZp9Fe4he2GOC/59PQzoslA0/B+G91/3zYEejZc5msJfCo+S2Ptrlv6aPS5PpUld1p0JtDXT
Od0iApwwyqPH+EPWQjWFqcqlXxgPSBq6upd8VQ9D0HyUHA7Rmg3UqVALMXVLUzlPndpcAwQfU5t9
SE/xeXogN8ON/cokptqXPPFl3UjhN90b5Bw0B1leOzfY5PSk4WSgbVwciltM+q5BBQ5AWSFYlKfg
aW1BBhDZl/Ere9rlKWbSbVmikORsNaXfp99a9/X6DooO3N4A5zQTPKbVJhMcynnslc4Hu7M9Mkoe
GaJ4sjfCeYpip3q/UOg+tQ71dAxKFElojoOnJ7L6Jfu5vE8CoQf+EddFPZEvjKUY5WrQAAFctaLe
NOThln/YNgg1TK9O8fS/b50JiCNTzmGAfO6hMfZg9wODIGZ4jeVBH/r3xFpf4nboJeFK9IlQFmDD
kTCi8k0Izchwh5awMypvNtCimplEaSO7Z0SeBqJCsC9BIBoQfG41Le2quF8260jn1VfIB035C0/b
G+CSqBZCjUSvMQTXYsxo0o4DeHMnGWWVaBUWJBQh2AGIq8HX5RUjHvopRkxakXW7OmgjwusfXeTK
qL6DkxMPTFA3cNtUk6yaVhvjiGv1MXNClaCCUgDbZMoeEKLIhk6aAwgX4L8WXwXQ41mr9B5ZdPK2
+r+07IJS9eJowAxwFZWvMt0d0cnZ2+OydqNess1xZ+uoxw9o1PquHdD2FQgZr8y+Xd9D4Uf6vTQe
F91ZQ7JtCfj06uRm1Z8N58P1/y8M0ru18OjWbDWqpU77HPizLdJCsHoc20CNmOygvIAsW412+dwZ
MIg7NRtu+aYEb8byDoj39eUIvwy6j7/gpcha2A/Y3QHa4iiuUsf5OVs+N3rrDYOP8Q/PMnway+4b
wRwk0BgWcOmWDe/+ox6UWF1idjUm9pRWyQ5KPt/UhMRRNZTfRyAKAWOfs3B0U+Ngd1l1MxeFfder
mayfLNxUy0BwtXVMBfHt5A5Ipk2pEmSg/fwVGoupF1PZTJAorqKsoTN21l+sIJf7Sgur6FE5NI6N
1Z+pcgM54HBUX65/PJERByAY1PtVDLlb3NWX2h3REpT0TkTrPTN1n13wRWbKJqlnCL/b3g53fNXB
6mxQ2TAS3zU0/O4FJfkn91CGSS2lSRVmfjtjPMigr6kbVxmoviB/PYb6ux7N980z4/EtDkwijP4k
T+ZB9+MbpvJavIw3UnSryEH2P4G7TfQmwYREbUMs94nesrpsGnTH5pv+9A/9Q3pIPl7/kDKD3DGn
mQp4+QAcNsZt+hZyh5akAMA8gU9d9iviUlnNiuMkd5rqrNiDB4LkByuFVmW/BStN/Cn+kVoytgKZ
RS6w9EvrrJqD+ZRBu+3GcKkGX8teu+a5hVw7ZlCub6AwKqOjgh4HLjQ26Xd53orcdebBZa/KYblb
kk8WBjYa0CJX5id3zO4T3fpWFdTrsySaktS3qPZZ8guYU/yxxYgnhABS4WJS9PIX5Euski4FsN1+
Ye+j6pVVxKY3Rg4m49MQnvudKe7cm8ZKLaNgGHrX25LPcU88qsgoJkXJCNq/BuAv/0falS3HjSvL
L2IE9+WVO7sltXbJ88KwZJv7vvPrb0I+94hCcxrjMxF+cShCJRCFQqEqKxOlWTwSvq4njCcxzvhe
8tVsNitZfBuU5TTloykuk3f52+26/8YU5Z1hKoAnPF9BlSV+XzQ/61mZO8sA5R3Caqhz12OQluMQ
QCDjwLFmk3a3ZLME8vPNPSovPS9FkYzGlIHCSeO0qWHJjChBPOjMwzY2qCd/gRFtKZeb1QcDJ3n1
Zk35omP+3MVbWfqWgzIBrLeczjEyqn1HwGg4ShoyD/HEr0ura2XtQUQOMhBFN6dUM7Pkr6q/FpAt
XHaD3WqUrn1aorapBY9QIRWIUlBvk6w+AKm0HXniQ24i1N9WLruovaNqgNY19GYUlMA0XqHxQ40x
gaVV7SrghySX9xYLTHfO+Bbay23kCV6HAYrpmJw0+38YS/5imDpemqoWGT9WUBVZIrvHA1xKrMuf
c9fpN0uj9i1tu3VeSxmKWmPqJVHoJnXBMLHr9RsT1Ibhsdhl3YxFpMttM/ll/az8uLyI/cC+MUEd
rDFuW6PlIDczHYT33wiK8kgmd4kqAuvmZ62HPmGRvjSYg08wuTaY8uTnrdsu3y+vaO8UG8gK8YAk
mup0xj0UolqVqRQfBj4QlFMsSmacyVbWHFqFCdvf8wHUdmGFDHmdAdznQuKkZVWyA6ef0hHTz6Ud
u7odQYDxSm390ERdiamIsLtnG6s01L2OtTSqKriFgIsJ+kCQPb4tXlVTdP/RGd79ojjGHzkwKbt+
DVBlKopNW0aTPxyWQ2uYRDoa4hmT1XCgcM1RT1Zd6al9Go6qc3kv90IjaBD/a5nylwXc7VVSIcvX
e80aql+ZahmZ7nYjox1wXlQGdBncDDoZfEWphgoWjTKCX1ddFVRDyREYfTIOwdb7PvcWmCE0LgiF
QH/T9QdjBsSsLOfoEEnQ3otEW+B+Xv5g5wdM5VXeEIFNAjhao5OkLszUWa4N8FbjOukrM0XpLPrz
yfWvRqj0qIfkddgNieIL2vchOunij3RkoNfPrirsBZl15jFxh2naMy5YoY/VsFfD+CBet1eqVboJ
WMWJ7haZsADalU1wT8L19vb/bRGTmiCaBAkTXUPL+nqKqxhgufWht0nFv/LCK7DsHUT3n7R76Z2i
zVFvoE5QJy0DC94hXuRrrX/piugH1/CMC+SsQ0+boTw7CzMdLNgjPBrTiwSbP/Nmdqfbo9UEEyZj
INkS2fF1xULK0Sf3wy5iBY/GF2YJecpHViXUsyjRZr9eGivvvHVEhVp9leKcscKPgtPZvm0sUY9n
btTjpY06BTDv0a4fa3d8Ux9nc/BSF0T+ZE7S1n3e5F+MW/2Ghf7a/76f1ukm9jAu3ARVodmPVb8a
ABWJGnetIJ3Bg7O4So+a8lrzq5WXq9N3V1nTPKlRbKfycygf2r60Lx//M/wM9dk/Kg2bNHlJeD7R
xxSjaoN1LHKzfqzuQOqumetd/ZxDFPNKAL+irdyylOjPKO1oy5SjrXKf5REhb66L6iRM4V2UK8d5
iU29qk5z1dlJ2fm5kn3PKun+X66aHO3NqpVIUWalhbP1roBqBu+AA+ybds8HgzvYXRAeU4ApxJuC
1Ys8u4jpRZOAvzE8QDpew2BgdiDyhh6pY4ym8dTZ4D35B0pITHMkpmzMRRW/9NMoICjegbTNJwxJ
fKB4RL6RzdVPX1b02qi7V6vXEfqERehzeFEEURKHN+BEUU3G3tHPetoMST42a4rTVg6NBsDQOCB5
xeyHrnRQCCW8zapLMg8rFZTmSefEpsZhFb3BES11toq/Urt+iYLJ5W3jGUjHA1RVWcLcZ3iijzWK
BlgUcDWjQEv5Zzun/BBFIrhErlFxc0uID9Zv4OMBgSthqk7sgUnwtx8WNzYp19RbXmiiAUBEHrMA
ht++6k5ry4fYIvY/GAGGySpb9JcBBvD4ypYYJTE6p/pYNEYIRUJZh9YXdcEZMoAcUqlLHn8ID6U7
+hJee2Bu8S870O5FszFDxR1t7ic1FiDxkLWSqRdvRvlcJN+jnNEF/VBAOLtmNnaoPYTgjpaEnCZ5
6jUBdoKtxx28+fje4cjrt++zJd8WN4A9PGXAG1dgIOdNICxudLMLRi+xw/vm+Ke0//QXpraYnzpR
A2Fp6C99+mMNx5u2nJ16bFnl6d1UZbN0Kuz0wjIW2YIXFZ4b+RV5cESODJT9TRRAgk0cQIOQgxiA
S5zLW7ufBG4MUyGo1vgqyzjE9QQ3WQBRXB86CoqDhn0TtFb9oRkSMoyyFkvFo3aI1UoGSP2gST9b
2R+M3mzlP67E0FtHRSLIvMlJkuJwCCfVE+z+VELC6Yjhu/fZweTCt/4n65zQj7gPi2AjEFQMFeD5
QaVJXadOi1pMAOcQSOOAhEjuTKO4b0W7Shmc8LtnEiTtaK2DSQIcU19jutGO61BpMei4dVvLBYsX
rbl64nLGvS/u7ZUI8kYwzKoyukFUiBGSqav06D9SGwBbmys0zXt8yMaSn5Dq+oajWS1GJwH2mE1k
uu7ImQNulj+GfZOvqwC7qWHKC5ojtAZMAaHjPhRwi3EC587jGkhi5MpokvdC6HRy6C5p6emjCAKu
2Sza9pCsJePJtPcxtn8CFQi5aqqWOQIrmt4kdrJ6RZpawMgyjiT5LXQYVEiHHvgMWTnjewYXSlPV
SAbwShp+EUm6wiv9EYDVDxVN1vt/b00qGWYTeIx0qPSU9tS0vRHN/OgDLGI44VpYkmD0flVm75fX
Rc4bvSwVY9kS8CB4dNLtjWIiA8BDUhzQuxAWwZyNI8eDi+iYNldcwfDbsyEVeIsBphzAQfC4xeKo
wF0uiTiJNQgNwcfXmpM3+6odBYMNwg6Irv4DqZOzXA6uqUNDU5AIugLTxV8PpC5XDQYdwygQTngU
hB6hsGl9lJrHBfLfeJkBPsoM32cRB0YxWgT2LcA5SAX4q1FpzfqxKGPdX9G/jxqoaL4mHCTCroWc
VYo9f/cQWyqkY8DihDk0euxnKKeubVYZ7EN4AYSZmcVWGWguepo/e8PWY2C2K3xe0W6fjMfLrrNv
m+wj1kp40KmDp4gcJ0+LVvnidfEc/uqs1QTJmP4I7vXWAWmlBRTdnX6v1SbreJw1jnHewVyrQZRP
MYD+Oatb6ZxWtkQruR2s31Q9mCIEIZ4lQmWTFeTODiMxhkMPSIsEAVH6MIJGNV5FvYMwMy8FTaZZ
cRm/hnP+pwkdZYa6qNIlVrMhwkW1SIW1jJXX1YrPJ7LZj4ycjrEgmnMFYxND2qUJNHqFtjuM+D9v
GVGkvrSFsOT2ZTfZMQZmXsyywkdE6EZQy+LBGx3LPYpmaxNUGJ2eFwjysZrCZ819OMTWCl1hTPsm
73Skqt7oSq5qdTcNJDz5b7iD1dpcb+RbUhAhgNLKXt64x+Uwjz6LzeksllJ/A3UrS6k8z3M9g4il
KMAh2CxOnpW9WcX668hh6lX+Fkui+6++Lq1fhptW5FcZ112kP4TioelOlfx82cT5K45aF/UC0Ou0
KQdjwHzw3RRb8SPRGYldABcA7syt9aAciIadMVqX7e7E7i9bSn6+eSD3ZRMqVT4AQdSB7A/djLC8
u2yBuTLiuxsTs7BgDDWOwLhyQnKop8FHBQVagNpfjUTIxsqb9MgfOUbGwnIU6lYK1abpIh20E2r9
U8mvxepRHT2oz4WhlfSR+eeL3IYvmvG+7CYQ1UJvISAPOAj32nVpQij4hbBBCojRmNsMI9P4cdns
zrH/YpW6HKq+WMQ8E3Q/W8xCjCx9dVuOubYdH4EVgvwEKSTG5qgvWajCpFQdiskC9EXAZrNetQ+g
B408PDDUIznv6H8Gf7wyZPjA6xK0LvhsqGOegkAH9O8hoHPo9+caPqb4s5IZL4mdhX0xQn0+vRsz
aRHgIkQmTQATBFPeYe/6/mKCOtYrJwxjbYDP//e8oQS6wu+lnaKLJ3iaB/qaxMpvcKP6LDj6jmt8
MUwd7LQs4rpdUbkI4XpG+qhEmY2QyfJ78om+pLYIW9t9og53OhbJwoW4EiZrhYi0BKS/HgCkZJX3
6Ct7/84pKEcUVm3M4Ct4ZaqQooFORiuAWoP5fN5fE0Z7BZL0oWv3NWAZMVhJ+Woma5qcOWgfSG+I
oBj6e95nham9fUJDDcgjDMkrZxT+4Zhnlcjlhid1XjufZvG4JozPtufmGBIg70cebEpnKSR52yYC
rpZMAgQkedelX5f3ZdfLERnAn65hMFymUX9ViwcdDzdAHwijD0JzTWB3RO5VUMy2NbU7iH668zMh
0GP5BNlz2gFFTEQD5ITkB6x9Xzeri9Ct7nKMBa3x0zJA0UR3eQWMWzKjibuXDSMT/jREOZ/Bj4ZS
pb3ql1eKy73ErgGKTqQ7z7zfMGpiuxtGuGNAHoYMnH5vCFLMqUpF+PNyT47uqqZmHVsSds6+2sYC
5eJxyoGFswdz+/yeNEDNkApq9d68Lu+/IeQCo1x73lwg6c1/DeJx+nWb2n6Flk4NVhzZQ+OYtME5
K7FEA68JMhzDGiY/L+5R9qj7gzemESRGheYPmJQvbwuU/nsT7RoXpKoWQBMBy+LlPcOj9OsC5VUD
x2jU4y7RH/TqL4PFtU925HzHyCOU3Ii8TLlfvOpZmRcTZFqCNlCOYSB52S2kNRnvo/2N+qC+xPMa
aEzqwkqqoS8V9I/93v7d0l1RasbIFlGD4yaTdXx3P9vGHPn5JjnkwGegK6sw+dNSy6OpKE0XyPmS
R/blELUbJjZ2qDABoZllStMqORSjbKd9IMjHaJFsQWbYOa++fOTxhDr09/ej9smollBcsxqSUb9G
OzzgnfJSF6bx1wJ6W9SUXwbWFcxaGSmUbL7gUjd8taqRBkqGq6x/n8agL2Srmhnp9O49tfmAJN3e
mJkbOYRGb6N5Q+bHuQDetht5fL68SX/z8UD1gLEWUgSgTi03FPoIhmDNEz3dW5zwOXE4NLKAPQLT
OWAZCiss7a/q0yB1alsjU9JaR/pCvH0NCBNEbnNO/obKihM7Q4w2C3OQgmWUOmKRWs8TD93VAxoP
0nv7QWsgB9pfCWf2DplEqX+C/u/H5W+7Gz+Uz5VSB21IMilvciQ1v0FI/QcIqfWY8WPfHT/tUAct
EcVRjkY9CvrcEt6l1/R2DBKnskY899STAsoN5x+NuO4/9z7tUucu1brE0HtF8dMgvoVUSHg3NBYG
T11jsTs7PE1X0+MQ9N9Fn936Za2ZOoKJFPNjEmFDuQmX6dA4Tckf01Bx05J3L2/jfhqy2Uf6HGaL
2vJA93xIq612bEGsJoBWGHr0LJAr8zhSWQJXV2W+Fm1y0AGTIsNSOlK63lEO/2xcinEu6IpZ1XA1
ryUF3nxp+H0Syut1lG4GDCH88ScEQg69KgD/MKQpqlSUMdZ0qetF1f18UewwQwunT6/5LHMqjB0k
RvutiCHgIOmenhtXkPNhBB3iDV9v8q/mqZhjoHeOoTCk41rd2OOsutAcMYvCMJOsgsigwsj1yMG+
ZI6KNlBsytUlCjEjWt2q0dPMMTKGcywABja2n5OKLE0hidnCwwB/EC3ZEQ8khkZ3hQV8zNX6wjmZ
NdgChAaLh1i1WJnludN8tU7FmzmDOKke93kAaVIRQ8ONcahTZgeAZYWKLmHULEmrYQShWeTcLJRy
xLhbLR91pTQsPYwUy+iTu64tBn/OhNSUsw5P4KH2Qom/E1J5ddapfspboWIMrpyHHrL8jy4W+FUB
y/x6La/lOvGxVImBlPKQP2zNPD61qWrqI2vWeCcafDVF+e3QouGSS1wKonKoOjY3aGc50XX3LXzg
PGhIysxhsp1Y99Ui5brqCra1Mlx5jPDPEF4uHPjYiUyucQGr3rTzYPhqi/JiQIDVspHFDF4c+bnd
QYvBzzztWrAUS3xJHiDc6lyOQ7s+JfBoe5AhBvz7unVAFfJNPDZQDeYkc+l0M15P7cwIdgwjtLRP
DJgVzze55keiBEFJ49gWqxVXFWMtO88GfL7PxdCTGJ2sRNWiI+3tHA1A9Q78MQRspaExxh+ZSQbZ
+LOYtrFGuWI1LiNmvMcMjrE4BDBSv6k/Opd3dXc6Vm/rj8s7xVwd5YgiZnPaJOwFlLBXF48HMFmQ
jiqRWuBsll/su+JmdZQryuIy8OGUZIHsqb+6Dlrq2V0MaK21/gqhyiELVsiW5d4p03/dQeJJ2wR/
qLha4JQsGNHkFGzlGGWmzpnZdeuIruqHgjX5WrAyLsP9qLJZLBVZZ2GFrGEOSkXSU+JehEe8mJCb
LnYDQZkjtHOsy3u5GzA39qhcbZLBL6+OfHxY4vKhxlAC0VG6hoy8n0flt8u2zuaTEJG/nAoqWRPr
uOLlOE0O6WBxGCwcPAiDm4mnXsmlqzgLWsZg6YkHW2Vih1kHn4ouvQrigFDEaHirBSATjURQbSse
Y33kl/zdOYREN13VGbMsagoemyde14O1VqbogOnFRYO6AFKtQ0+8ewS1eGWCERGQVRYD7cVzSexT
t1+LpgQnrdCuLV85MqxSOKmbXFeGWT4jg/OYz8Xd1O0/zkPsUXEnL8co5DDte8grUwP4GJDS1Nbt
arL0H+Wxs2V39sC75Ax+yxr1v+S3xDQVgqS6E8KFn+NDyF0tlScNkZlEx6x7ubylJLZc2lEq9oh1
ZchrOqRBGN4YYm5NnMg4gGdMdNtDQVZCBZq0MIp6zOcUVGPdYXCGQ4YhH6jZqwcZUxEGAI6LqwZg
N68Xc/0lu2QGN2L6DmsrqbhjlGG2DBoXH/gkiIoXOb8Rm9eIO61TxUjA9xPkjdeQP2UTWbthySKx
ggRj05pDbOme6GTP0T3vSD40TS31tN4sbneVFnYVxH7BZN1jnVIqCiVdCzkWLUpxn7TB7/kjkrGx
Snl/c2+RCReUb1CQpzaWGxZwXeRyGITX2mBpbuNpjnI9OqKd3ggOUPJMDqS/ubQ+TVK7WKsTZv7W
Lv/IEBXXOA46XnGm+q1zMVhj4Sku9qbxjcWI8kETcnZMRFS0RRSq8JCkoivyf4AcdQSCOEDLNTD8
2f1dRAcsJ5MsVMlcglnjgtoenPWh9FhFpN3w/vkH0JMhor6ojTah3LyqbxgeF3innp8uh4L9q3lj
g4quqBZB8ioGgiVNzPIxtgZP/Sbcrx4Eb9IbCN7cQhqQYZL8ygvf9SPgb45KVRZdrQthRGaI3SIC
bQRQOidS3pDf/pTf9iMObZZHRdReWuWc6/g0qELHMFI0SRWowcQ2JkyAWGCggc4nWEgqsLFGBdZu
GdUByY7hRwA4msDnWooUAU2CqeWiuxIWDhAW5XmMxthUp4wF3WG5C3U087ETpLDA0UyMGhyV9hjP
JlMOmGWEOoy6UIkFV3DRIRmeEuVGUB87ieGTu9fT5itSoRSUZ/FcjXilGVoFNEljSoPKKHSfz3FQ
O0WFy7JQGwkNsibQn/hD/tiZJKVRHEzeYuJndnSfqCKxgOG7MXqzMCqgCGKvJ3wcGv4iLy8NN7rZ
kCZ2lpS3kH+39UT72Sqa12is8snuNfhp9+Pu2hw4FRPTyRjJSIezhwySGJoQjPlDNt6I9QvjbO9m
MBtTVDiRuDXuqgwU42kguIa7+uAM6p5iWw7GAykQieYIJhOLlSQyvPID1LZZYcIbZZq3ZXwoxMeu
y+1peU86RsOWZYMKJUmrrqBfkrigl+6L7JhHkl1Knc34gKy9okKIvoKVOKyHLJgOsw2oudf8LHzo
vR/Vx/csaAL+MbMX4IxYE0a7qwNvNljHQTYIPsWv+UszrEo+KFIYdJ1oZWLm1EV4pS8jY327R2Bj
hvqI1VKkEYeZvkOFUr4pJrrdzZnZrlJtzrzRmmvbmSk/uqXKe5e/7G5U2VimPqwy5WEdC5zhd/lD
nLyI6v9ShNn8fvKBNy7YtXWvQv8JlNKqr+M1JOduNT1fXsP+W2hjhIq+06SgebzUqAQ+8IfEzw6h
rTiEauFDmYBxUbNcgrjqZkVGXQ7RgOHqQM87k896k1v+qqpXxpJ2HX6zJCoSq61epvB5dHQGS8jx
ghZcQnqP3vd9Y7cObsn6V4zUko0qYa2PCseJnoJ7o1P0wIjNorsNJSdcGBvGMEFjZmaDi6Umq7KD
IT4j8C7Km5G/MT4gOZln6dTnB6QVBMG9MQFGjSyxd+urxG88w8muBvt3++ZP6Tc+8qmNMSpMLBEf
gTM0RnwXr5YoWBpb7BgHlfXNqBBhxLEhDXWEQRjoAVvDPL9zRvO6Siw4Nesw0RMbSSjKsxC1kNKz
RxvyJZMXHYS7AlU4hwyjzZL5L3eKrHxzoPgkG3KAw0jiOzntLVHoJC/h2lwCkVk/ZcQ7jQoV4bRK
4JkbQghnvgxoganvl1fD2iYqOtR5mEdZSh6CYAsTVnfABGqd/NtPRkcHOZMno8jJ209wY6s+gTXk
490HmpLMYiVo+6/bjXtTIaEWciCYhkYM+nfNnG3VWn6SmTrjugqh9pbYnc964+2/GT5N0noVoqRg
rjdXw0BAsamWimupaZ4mTvJXIfquZfXPHHXFqO9fm5Dv/+Xn1al0LVeWBcjfPgwaR0XFArEDpWcA
O2WX99V7Zh2Y7NaFUEUPm5SlXs4chjNQfl4cFeLXB6AGrrXUijzdFKzRQ//Qnn/Gd+WTzoD2MdxV
p6JKrCVKtiRoyIIQfkqPaf4g8YwEkZyoS6ujMoxCGjtjSkQuiOTXKklsob3K58SCUhxj21hroeJI
FmFutxhnMImL1xAYSdZnJbH/1emm4eC6ISlVW+FSKdOrQr5JsWWjc9nEfl1n4/lUBEkgtxuXGlJO
zudji4yUAW+5msJfszU+ozJoQRU9YGlksL4dFVCkoV0QgbUwWNPkSYlBf5D1r5ysuYzFsVydiiT9
COnkRcNFyXurq6BMhge5Fpn6j9r5fTdjGuMhdLQf0wtTdJTgLC84It0P5Cq0y6tKCYOpGQazlTKr
H35o8ruGGS8Ut50pqo6ozwalwTHchhVAz1qEsQTdgAYcma1bXpFCZGwnnnTTuasF+hIPuoL/7lzT
8ghil4552ivJYdaCtrc07aZiKVgyttKgQsfEZ1EvtAoHLjA1OoRhAunPJhZjyyjgP2HGPw1GjgmQ
Yuz/pRed8VlPqpLXMq6/NBCJBPxf4a2qWKEPTJlHJIbB/OAat3dkJpk1EbKflwNJLoOsE2rDxMk2
yUre4oY3uEH2FwP6uOKLkt1G4WHNj2nPcBqWJeoSCkW8CuNhzIN4zQQb+CA0mCJDsGajA8VbFf2I
imFihFASi8+PyOfqxK+rS8m45TxiT6fZTvDGEEJGerR/GXwaoJxmQFMe3WRdDYzi21hd5+phwACi
uDDM/E0S+2mHLHSzTZ0at7VERsp6aDCsUFfVA2gM2ZxH1MlYAArWV6Munj6sMXASZqGftq95/lNi
ecJ+cP5cDPmom8UA+gLJ+SxNgzTRTSNxM32054aBpvngKbi099S90zQJ12kpymGAqQcglUQ2Qur6
mHbSbqSbubZ6h4eaA/p7P/Wb5IVxMZCNv2SduoDkYpHbtYiLAwZHnTq/LlS7bI9GZmn1S5nMpq4/
NgbIrn5kw6HXG4thnrWF1L009lM9zXKTHuQ78tBWLXQXAPl7X620M1tvYVM1M463SgUSTo/5tIOP
AqW/vjfH6QCdL7e6xjRpU1rLD/5VN4nSpnRb/U8wACiw/CeE0RhAsTG0SQuhnBBOp7U+ydw95o4t
vRRsxkfdv3A/DVHRpE/Hko/RMg4mQJfm1zq+qqJDLz1CWiwW7loxqAAyvmyTcVRoyleQyfTCOmtq
0PTfq9mJl9IMR8b1s3/xfS6Lii16Pyt5IuA49rKTr4IZguQ7w5RU8ZCto92tb5eXxHBNlYouazXo
eqmVoj8MwBiqgtl1KWOnGFFZpQJMl41cHnVCG8SRZyS1KQsPUfSGEhTrmO32uCRQXfOYLYNwOIkC
m0jWN+gHCypUCGUv9JpDanMf7yr+it2S3V/Tpylql7Kw7nK5XcIg408VKkDRfWzY2fjz8ub8TWb3
aYbanXruqiHpB/i1DS44uzMbL3nCvZwfZZO0QRc/rD2Gzf1Y+WmT2i6+Tgduhpx2oF9n95KfXScf
41i8TeACbCmH/TP1aY66GJTcGJUaU1NBDA7tgbtfuteOJcLGskGF/xzjShjGjkNfrgEIlFwpkq2Q
RTW139WF9J6GiTkJc71USlXmYOtYZkT51hZccDYiK4B0yMfDvvXi69ZlbNSuD27sUQEwjGNgUWd8
ufF1Pckeb/FOAbZN6LwDLhTM4HaRMBjDKkayrFKHbKiBDowyKL82zXsVB+rg59JdEbF6hbteuFkc
dcDmkWtlvgYAifdUL/HJdRm6QN/+h/qSpYG2/y7e2KNOmjZiOGzAwG3AHZPvBHVAIEiRo9uyYE7v
PPBkbFrl/Yboxih11Lgxn0CU26aHAZmBvGBmhai/x+4cgYJkeU1v0APA0IrFatDvnoeNXerMdWle
rJBb1v1Jdg3hHjqjlhJrjMuS5SjUoRskadIx8ZsHfXlalkeuclaNN6P+9vIx2L3ANmuhcquM68ZW
VyFKkad/1dKpilnxkPGx6Fqh0uhisoipEsjX+VXxPQGGOdXNzItfBG+y88IsTvk1E6q6mwZ8Losu
Euo6n1dT0WMi8QHwVDsXMY4iReZyAnVbdSUdCHo6c5VvAyQOTOnx8jdlhTK6ZiivMxIUriAPnMlJ
iD57MKTm+wAcHjKFI89690oMZ6ErhQLKUkitVnRg8RJVTCXsUghVrP2iuoPIywedb8abMAmXUytC
Gv04GVFZ26EyLo1bdo2SWU3epF6+tOlkp7lS6E69FK12P8pFdC2F0fQgNMV4N9Rzn9hknsnPQiHq
vYpvksmEHM6Y3QKet7iRUUkPraDkgi8vuJvcJF7S2GmqrH5fhQwkZehfFWaUpNkvUGCJYA6F+IAT
DVxzD2k8QWAcI3IWz54uIGIUCRpKAhsUldTwct3pRo6alvDNiCczHK7k6EelvUU1kxWX3BiXbFHx
aKzqWcizCbnnR7oRf4g3KyBDQqZxZIbc3ZO7WRkVhda5gqLcCFmv9RReI4ECsr24Fm7Wu/XAQap3
8lmT5qxPSUWkCSDPsFOjIojn567E1udXEAspu+i+MmzGCWItjgpLRj9zKt+GaYDFkdBO8gEIYfvy
qbnKb1SU+pl9lN1A9fk96b5nuuZCVKy1EaDTBeFLH+8HTFzGL8qNhoZXWJkgt3z5n66SjVEq6WkE
Daxy6wzkSQZ5gBjSZYaaYhxJlq3LX5S1OirbkYaq7yS1iw9jwzvqgPn9FsDgqWCEvt1AtFkPld5E
LS92WYUjsCr6VWTEdhOjzpeUXqGxxtVYpogLbZ4ryZpxuIRxQa7lSSVRfADja+GIA2suj+GLGhVC
cijwlLkAPN6i2gU3m0ry4/LeqIyTRfc9NXnM694o0kNUiUvkKXU/v0pJytVmW2dJ4UjgsRRAPtYn
apClSft9yksVMntNX493K8LOqc3i7Dobk2IKUMGXRlRGuDU88ZmgrPasFNkp4xsjuh51aZnN1Eh1
wLRHTneWRItXu+Db9gS5svhbJnVykE51ejvw9awD3JICPC7OlRunqpJaChkj5ZIcb9Eo0QGC5HPO
5WtNsvmJl52hWOOgEjMjqOumiM1OE/Wfypzpd9KSQGYuGdbcz/tWboOiDvNHJeFzd9FG4XutTYQJ
Rqzq177Xs2CYWgRSsZ9lK+pU7h5kPGXhZFwtvkuI3S9LohSzqY7hYKdc1vHmWlTlM8oqnS/rYur3
S9u/dfHKvRtpgnbCMOHKsfman+8v797uyYJ+AtSZDE0EFd5XP2xHsVTWGptXgzRKvVUbv2NVTHdd
/dMEXddOKqXjq05qg0Q5yuMp7AxT6NysahmXJcsOFY1yDpKgQ9ZmQQ76QIkPfaVR3VldPCnpGHnn
DjULcKcyCvVg39AkRaeOb6yD+GUNC8OvfkX361VpT0+hLdvyw/JjsJEYOhWqNteazXz37d7SG8PU
cW4hJ56B4TtHnCfvzMETjhhyx1h9/8SewN492Rtj5ItvghQXxmE7RQi7fXNXLI+yMftosa7iawmZ
zMt++DfPIU0H2w3kwgw666wUowRXIXjMSI0YPLAv6i2kHHgTk0S2BJh7YsuayT1Gb5ft7vo/KHz+
3ywV8o1BztWoMjBFkGemxl0J0a88cy/b2P+MnzYoZ1nUEeNMUZMHqhZa/PiN53+ViF3cYRQZDXFy
Ws9yuM1qKO+otBq9b60GSg1vSel72t91TSACdqrLlpbdZDJr7ORvDsLn2igXUTNVRpCfDD98mg1T
eYeKAgj2BtmO32YrvqmC1A9fasuwtcfLH/VvnimflslX3zin1sWd1qygKMqvJhDD1250t0ymBEoQ
yeH9qjcVxkW33/nZfF0qhayKNS3kqIgwVAcwhQV1k9VOMIVNkMvrZDEfn/tlkM8VUrG5HEEGb0wG
5A8d3TOgfD1CV3X1VDP204N+z+LM2n91/tcc3cRuUi1NkZbrPt4xll5NzpDf1RqH2f0BPXsQNWfO
5S3cDdggv9NlkRD40ijpFbKxylw1RqCl98rQHIp1dorxJxNase8qG0PUzVBovcyVak9QMHAVB/Qn
qLEcgTmCCFLm4vZl4b9ZKyNRfOObXAsAfVwufLAgnnHPM+RUQSIoD//b9Liiow+OoRlotVEri3W+
G/h1jD6q3tCycMu3CXyhhJC89EKrYdV1dsPlxh61sAFdDz7TRjDpq50pqcDxVR4P5azLjkEC4lkY
w7PbEEWQScg077kagoS5jDDalaivXPzCsyYsGb+fdjw+5LNVaAHC4vlTL54SgXGp7Dvc50OCxna3
89zJ+ShwaHZG9wTlpYK84Fa4gRKB23rz6LB4snYdbmOQusZmgEvQ/B7KQ9e19jzIlmS8AneyLgzM
9f6X+yxIkJ9vHJsvZSMSa7z45rQ0O/WpYOF3d+/Kz4VoVFTvml7ipxkG9KIzO1k7DgZn9YphQs/A
4uLQvexprJ2i9esxI40SUBEDQgaO7Wv+jlR+K6/12wWqVfUNu3m0e4KA+VcB8gCpMP1QN5bGMIq2
4Hy9vZ+j1leNaz3NvMvLYhmhwkIdtQ3EQ0dwi0IKQRpvcmh7Nuof83wiB96shIoFxVgpA5dhkA2D
C8cyUg4gYzAvr+Nvtufza1F+XZT9mEvwbMwQ2HAC/VDa1ZPhzFAqIiwIbvnEanHsNwM2y6JcXJml
cZgEwHjRCADZkmu8klpK//Z/pF3JcuS4kvwimnEncSWZmSRTu0olVV1otXLfd379ONTvlSgInZip
uXQf2lqRABGBQISHu/3TwL8O7af6mFfO9kWwUu4nsyC+BZU5W4Y8wnvPyvu4i0qTgrATR8FoNxis
qmPtGg8Y2VUMRzrNj1AkuRERhHMdemeWyTHiQrJGNJ2zcI0XZ9FPSfNLsDCuR79ZYJ9/NgQ39dVW
FZTQTbCPjQ/jtXTIbjtoy5jH9nb124ByFYqgCIKFsTejUoNVRR0x1jPF3pr8akUEzILvZTCnP09J
NdUTmANHFAqi5rjOlStNny5vnsgIc/x1Y1UmZE9RsA5XZnITgfVfJIcpMsEcd7PBZZu10E5Z1F+V
euhA1iRkNOB/C0ODPDOEGskrI83u1khSEArYBbBfhgrqt/LnpAviBP+MvRlgPgaRC6IRskVBN6qn
cv5mr1Dw3tpDEt/mm3f5m4hsMd8kRm8yHQwrDdElR/RzJvuQL7mr5+6WiPgV+RgA621hzNdRoWq8
TlmWQenVvqeYqeFZvavA5EHhZuv34iSknKE//0PutbNIz8vuWxWrDsnuVcvD9PcKiHB1jA/GDa1q
UIvEEykx8I/f2wJpYrMz18kQ4LUb1Qikyhnir1V835qCIWHuoxj6OZYqWwbEbZgQl5jWWi/Qg/Ur
zM+bNVILKzmsde32m/llrebztGjBmPYvl8/Jv3y7P3bZm76BmGJTm6gDjqsju+VD9gM0dl9J7yyd
A0op5fBKmmcLMhr+hr5ZZa7+DEpmmpUC/JVh1LY5Gst3i3y+vDK+O7+ZYLwtUqKxLLsoDefhKmke
+1FUXeOeQVAeyzYUQgyTVQYY1qRFgbxKqPTJ5y7Iw8lXHtIAxERBh9ZQ619eDz1jH478zhzj0QB1
gdA+ntHCWEZHAyK2N0xHh+4PSr6XLfFLCDtTjD/rqb1oWQfwKPqc/zhX8V256Q64A49S5ohWxs+f
bAMdF+i5wHMpjm7nXiOGxwhA6HloOBg3+a0eNt86FE5ioh/0qiIqSDy5NYSdPeb0QfZEi9sI8GnQ
mrpNZruGBFqVUjYfZy3DMH6fenOyLIJt5Z75nVXmQCoA3A9djLu+y4+kv9/W7/H6+/KX4575nQnm
jOhZKkW9TT+cJgebqd/bZRL8/0wwZ8Oso65VKaF4nA9e146uvImANfxVvFX7mVXEhk6KTQbmxL7u
C7QlyVHxczBGF5+1sLvp3PQoKmLxD8SbRXZRKOmWa9LPaKmZBzP7qcU3prE6aKg71QJ5ABEzGz/q
vnUbdOb+Ahm8naKKRdDGju6TCYQpcQiAwAvUIo/Tjf0sRvLwT9/bEml42flYqWWNVMppFpagJ1LJ
tbqehZOM/BD1ZoMmJTsbsRTlmaREJMgWqMNsoHQGbCeJ71NTRHzMpwfcbSD9ojtTpalp9kKaGRtI
BwApvn27p5d/fBSVyfijeG+22CQ6gsxGb5RWGSaF7UwRBgMgtXNY5se4xhOrq920vpdEAyz8F97O
KuMFykCGYqjwOs6CpnSXoHfjQ349fklBPgcV06/RefaFk3gC1zMYR5hIHw9FN+nQu0WN4VtxhLid
Kz3RcdTEn65jD1pTfxNP/pwZg/GEAaz+E8lzzHVPj6Z6VFYRrJ/u08d7880Ac/DlzVBmeRqSUDoD
DgOeqeQog8v894yGjXoWP+n+5TZ7M8h4gbGOlW1N2EP963Lsb7SzdFAexmMZWJDxgXafYNLpX27r
N3uMKyxVOzVxDG4NysEKTmAQ59Bm26tsnoh9URBFDCZLLfUuQp8R0G/FvpUNr1QezVGwHoEJdi5A
SRdFaVMdauzFb4V8UsAEVM3+Xxw6QklTiQXOdpZrHEwJ2aRFG6SBwfs1fSGD4ArjrmH395mrXsci
NntDett36PBAoFzeElfPusPlZXAfeVDJMRTQ9VNhgPdBsEpizYauRxZmRurUaxiRRzDJOPr8q4z+
JmXamaIr3sXbflCGJO3xxLP77rE2rKMqGc/t9rkvttO2ZqEpbtrxbhMIltgqoPIqmtdMljY1pJ8j
3W4x441+yOY2kaODFD4BD7V2b61uf1V7bXaUxJqbNN9kQ8beMvP5Rr1s1BhDTWih1Te0oaU700E6
gfFLsKuiJTIxHkx4Y5Ok4FDs2ut+vt7STwPwtGpTepcPCi+sQyyZks1CTBB96/dfr+ySyWjjGNhF
+WVYvpbd/11sG8RJgBnoGgHQADOsjIVuHUul6VUoWyq/q6FxkN0AgHhV1KcWxd18vsnV1F3RYFAV
gRNwm7t70x9ikqmBzQ/IDflEbm0E+NbNMFZxZ3/KgUI1fsdudhifu8yrBX1s7hW9s8zibqWqkJLF
MGiiKt0uVz3AiJIbXVV+95uCHZqTfZhFmQ/3yLxtNIu6lacVZC8EKPB21JTnbZKj0LK3/NwqfVK7
rdEY4/Hy4eFeaPtlMu7Qjb3VmQ2eS039Sn6QHuy7zm8901m95Vo+i7yCm3DtDTJusaoT6KbXKgut
LhyK1TXyl7IJteYOuA4t9RX71yCS+RPaZGLp0NZZpTW6ipFaUBg7adicIUXhNWKVBLpdH6LL7gsy
oXQwe8wGt3IcEgjivE4YnvRPA4h28bj2RIBZrufvjNHjtIvbmMvKum5UAHEHCayxde7UVo7gfFAH
+7gg00bdSsZF9EqYuLPRaKlcZ5qG8Fg7WUAl8HrXAI7eAdgoKM4GVYJ9pZ3JHONOlLLyF/hmnDmc
ktHlJdS8cVbmm6nJUbiVBOvje9ybBeY09nrb6FFmg+i2SR7sbb0mg+LPveVCh1qQN4gWwxxCHXoF
ZOpW2x8sX1WfVVHNisu/qugQdCUmJMGIwaxFniTIReeUGRjcNhgL9qIvDWQdYtxv+lHrkOZTUdnU
q5/zZxVMY5nbeQYghc+CI8P1gd3vYBaadH26reYWAzRCvW2+VgZn8idXhlJOlYNPRWCP+tSHI7qz
x/hcbhmTPIDoMSw01/iBYQUvCgqMwxFHvqX8c3TN0k9dVKfmcoXu95txv1aKtqlvLcmHvufWXOVN
B+XuZqjq3jVXqKa7pRbZ3/MY2qqFI1typdzOSzHWBxkccp+0RanI3TxD8hTtDtt8aZWhANv+CHR/
Zy+2fTatZE2viw7A1rvakrebsrHI6GLmyhQ177nvjP1aaDa6c3OjiUubxCSlhNbRyfClg/5Jvu29
6qY+zn4v6OFzoXZ7c0xGYUW1YvYFxqvKz+UNNIdc+076PJne6K1ALs4+uVJujZ/yg+CkcF1wd1KY
bKJTSVsTzLWE+vV4aMB8ijv9YF7lVybmupowPtaisynwBfbB05BSHcCuJ0NAbz6Y3zBxfoImCNr6
7eMopEAXfUV2+DlKpwyASVjTT9pRsfFYjDztRjm1ge6XtqOL5mb42cPbhrIok202G63LSQIsKK6G
z1RtLnWnQ3MzoLZLEGEEH1C0nUyIw3MiTyYFyjGQQAd3UXogN/ItpS5Sz8ST/+KxujukJhPHNJKb
BdAToMxOn6vyXmo1h4gvWPqTL0QvdsAmn5AwJCV46+VwCCrUnM6gyb/Lgw1vfBnE/LYs2ETulbf7
ZkzYUvNu02UD14SdABoOSkFFcWTcA2QSkdNSL760NDao4DGxTFDlCXJA8MvWGRbi5tDq7VHy6kAe
JsKiCdzbZKKK3EqQGupwOgAjvCu0LbS7QhC56E/+uCQLD3LDoBTRTAQB6zkeroC4BiU6sG4/d94Y
96pjxt3PdGj8Rqhvx82/9D8GWUjkDF48kMRmRWDP5tdJIsu5TMveK7ICClhLETszAX+XFplgOM8t
S/D++mjdtICBsw1VVlB1ZXdUWjeMu0hZ5A8tOJSjT2m9uaQqPWK9jCDDqac7c/gl8PGPW/zeJrvF
G4mqQQesAdgX9C0XD0BihGo6TITOJbnefm9oH50xDn76i2vwnW22YbrGtdJq2pSExQuK9ycqTFMb
r1P8dGRKEdVHPzqIaQGQQCWrwLaDQg9O2+7WHbtyMRIF0K8UAtr1dkqBvEnKFcw0P8fBXwdBV/Oj
f7w3xyRKld0nRtVAH6uM7/vy2xD/vvzpRH+fiSxWMndFZGNWcNLwoQzMhm6nyxZEG8ZElHEqjQFM
LkXQRrOzTdNPUko/JWKARK/xu1QKdK14umyS5wL7b8QElUklFsZ3BuKns+kpUuPhMXQsSvUryZrW
MbruZirsY1wS4WX38Wagn0vTTQuDiBqgeu9PR1Op+RibZRKqJ2gYepDDCbXrzaUJbXOKhZcrz+8w
MUow5alBIZmFpCaq2RhZCfB1Mpzk7qmXTgrw+vGpr73LO8o/Jm+GmNqfmcqSvSaAJmfJt0R+MnLB
vf26Me+DNN24NwPMxpVzaWxrBJpKrY2kwlmAL7uZYk26LcxBfrDUvg3zdgK7vt6ZcuFkVVWuh6S0
LNdOuvJcw11TxyiW7XnUNFI7eYRCpjORSYU4tbzi/6itsXIbQ44gK5Wg4+xK8mBcDxiUPc5TXdxW
XaOcMmU1P5F+MlZPrZe2PixmkmLMQ061R2NOkQ9K5fI77bQhLNumOhjdFp904A5upbWF/NE2Sr5V
1tkJ8sTRU9tYk5tkGQpB8rA2w19EeqiNodCnEw2PEfrRdqFIXoZeleahxGGL/fGUQ+hAPw5CVWca
Yj58mp0ZJgSN3ThCpS8Dx2D9KZ+vM6N3JShkXT5gnA4sDsDOChOIKgUvmcUy1GBFTtU8Zi9IFN3u
sJVQdqJyFfV30VQUNzABNCxbUMhAu4Y5chJ0wJKxxIMm61tvqIhjQXl+joA3kHtv2pxeFvFmcbqk
dJFvJplcuJBIF0WUbXAN7RDKVa9a5vSpn4UiEAc3NOxMMYej7qV2kTozCUc9duXkqUu/aKtPjNbZ
okJwEDnFOqwL2vMQ2lV0AP2ZdXVLn6p5PhvBnEbO2GTYwhl6via0HLbHqfIGGaIxsadH2lFwbD62
Bt5bZpY5yKustCsy47w8jYtfZFdt8lO2fL3wTbU5ZdrZjEU8Utyt3a2WcYgBAX4tK5AnKsYBHBVr
dYiqb3P1dcq+C1ZHj+AH19tZYpzCgPryJJs4ov0hvzHd9qSVTuRTTgXQw/wS1c+5QR4gPsXQbLR3
WDaaOJsSSD6jlI1ETh+/WCJ8Oac+Tz/WmwHG47ZBjabNGPGWx1u38vonCxRF4MGej4lfhZAUzpzk
SqQPw3nwUquohiqaqaqGxhwRed1W6O2q4C286q7GG3QjvPVuCmdPvsq92RdVeLmnA5iffxTWNVZS
aW5SUtNrOYzj2d3Ws6JZjr3c1MXXahQhWLlfbGeLOR+W2S+rpkDuc+hfSJ842vzpb07gzgJd7e6O
qZocvd8e78EZ8lCUamZrDhbYnaRTdxp7V8RcyCH9w8fa2WNSN6vY1m2JAbucjtkn7WU9pGfpe34f
ea0XxQeqN9n8kq9CVLOPIoQH3awPzrYzzTxi4k4ZE2lWoOG7jk6aoOb7mA6BrgsGILjX6ZuZ11i6
21Erb+MpriwMQ8m/oHnbzp1jijQwOFWld9vIYqfXJEWI6kCfO7v66R9lYutmcOqg9pprYTWXZn8X
du711+yW1EgYuc9UzHTgWjthisi3HnTwLnUYhBHqIHO3D7JWBFKdFnhbmEw0IdZUmRioDOZ7cHEk
bv+tOS4+cVuM/Dup6mgh6F1OotDIT092ZpnQVQwq5km0DMzzt+OrziWabkH0M31tpShP1Uk0V8n/
hDuLzJ264o25TsAchZvx1LS5O9XQ7R0tf028fpwcE3ixhPhq4nUFpL3a6XTZ80X7zETNwbaXpZIp
33lLcqdvtu006+3qyun2f+f8xmGFGI2igNMNQ82M4/VrX44qNJGCrLnf2nCowroT1IC4vv1mgn0o
zaVadwvR86Dc7vGOcpv2Th0WTxNNNnNzSvAJop+DJSka89GqNqujVgYdR6roThd9l4vvBaJJFQdd
c5eKSOpe9XI+ON7OHPOR8i5Vqn7QEsj32SfLb28Krz1N58ZfQgIal+k/jb7GjVz1DP6TG0sklsDd
2N0vYHIhopZqZqkYiqzIk6WXgKhD4219SY2/+YA7O8xNt8UWycYE78M1f8a92uLbVb9LEZMmdzWg
0DKgzyLLOkunrvZKOiu6RRnbZbepbxetdhsbOkVNcNm7+KkQhotB+2ehLkmYfbN0NbY6BY8qWoUv
wWRU3ZLD4DgLagXzbQdNq5+XLXKXtjPIbCD2rmwUMkqBWp4T65QZP0ez9LbRu2yGnrgPJxKSg4QY
uqERllAzAu3KlC6Z5OtxljipMcbOoE7uZSPcFGtnhDn225xpWdXFHTg7Ton8oyWVG003ZgQtN+FQ
JAfOAlembxpa7aPz0u8zIKsq9FWWkINXL9qtDukjz/Ar9GkGJ72aDpitOqgviZ8f5+9CEUfuNyNE
MzGEAnbIVw6d3b3aYuJzlCowaein+oY8Ul619lS6g7NEByrliAk4D8OGgpPCf6XuzDI5WLp2Zju0
SxEaVX9qAU9e4sZRMvDHVSAc1B8b46gotLHiSFHpX/60/GvnbcnMXQAutkhdKReFoh3yIlCyayj2
XjbxLzfrHxtsxVgi/QIxDaxPPSlHFYO7Ewg2AgMIodVHgBS2MAVrYt9VTZ/MEoZ2s9C4jU51iEHh
s944qAuCtCxG0606mTdrJ/ARboTBACWxNQQyFfiC9+cWeuam2ttIysaQQkC2AAplODpbaD6iIAmy
CyhFiVRSeI65t8kkZ9W0WhGxJMjylanTljcpKCKt7dAnjRMJuV9427o39iElazGl0kLicHarIH3Q
cPXplWv+lG/1H3ROBXRPcuaaT4LTw3NKC4rNBiputgIdoPf7Wo9Wao9U5rRdIa5OSdqGc1OB3TEF
cwn9oO1t9jUSzupzvdJCUwm4AnxNUM+8t1ui1idbMYraY0iVKhTfbpwShJ8aVKtrEWMDd5E7Y4wb
FtmUVlaqxqGtF16sf1mVMyjsA6Mencvbybsvdqti53y3hWxq2dVVWGFgv/oZNd8v/33uIbFsjegY
YTPUVxbJXQhdFPxkpckxbt7Erq0+l/G3sXu+bIPvajsjzBVhAFvcNSpkDYsUoBFPA5uvBy5frzh3
vzfbxfCF5spO6rUCwKNoccyRkLtlthQrB9OS9TSgcGn3YSaLGl4iI8xRSKPFzPVxsoNEbYNtrV7m
uDh1WX4v2ERu7HjbRJ2JVwYpy7TRIC9RQJBEPUjPmCmO742H/kv0OHudEz1DRcN2iqdNtEIOtAUj
ZjvTTNjqF33utzqlr+XJWz/Dpz2Mmp91wBQip7/LIZfe+6LyM/ca2ltl4pc5SsO8gH8OyJYq0A8A
v3tGfl3/KIMKF9EUPVzeYO53BCMoKlLobhisjFq1GFIry+CTIqD9anxVuzOmL5dN8JeEzjNq3Abo
uHTGERrwzbfWaqZBdmUB+puHJcbEIoxHulRyXtRt48aOnTXm+Nd2OppGniXBGsWukhyTXii8Rf8E
m84Clofd0i0w5ehM1tzlGJKEMAK+TdAEptslzgZyzMmdMfKTHaIHVO6dcPb/AoOEiqVs2EDHEAA4
2bAYkaRSpxk4Fsnfjoo3nuJDpDkGCmDDCU4gzDTpu5Rdp62oeH9Dh8G22YdPuQ52tiBbAGs8JQUv
PIihQzF8cf8Z4RLNyNCY8dEcUI9oo2O4mh1ritNShmplVwbScmWBxD1eT6taenMJGnKvc4lVHS6f
TA7wDxuqI5O2gbuHcirzMCeL0uiNhLZ9dkU13/FK9gB0pAgF13LTFEyKTh6Y6J6B6tfrY0cs9Md1
jv1PYBIH0kOY1lgx+ERLSAaIuYazDvScdDIwQSkiJOF5O+ixoAcEVhCggJmoLQ95ohc5Jmry+N5e
TutyzkQcoTzf2Jlgz2gjjXm1pDnmqxFTLBAImZ5ZB70RY1AYGJOfl78gz9n31tgYbcfAYaqYSyvi
6lrT0YkloqEJXtKzN8EEZE0ym0GhwnC5CsCfHs4x1M0Uycl1//JauNVEG89jGwVMC71bxlI7gDJt
TsCfAizSYfysHsAc7Wkn63o6UI5uEojIwXmXq40+J4g0gAk32KLzBg7BFJw4kFixCm+LXTO6m+bN
HdQvQuQ+9+QheGnwN9DesTJcWZ01dVaA2rfO/LryCgPVPIE3K/zlvNlgXEnJAX8aJRsqyKjFmkjB
0wcdzHrSYQqh4rcerTAL6+f+WQQ24sat3dro2nfZZGa3StTVPZTBwxgU53agnRJfrHjL9aydGebW
iSaljdo4R+xPvbL5QTu4lfotU9uDop1XU1S05J57G3UtDemBCYjc+1UtvdV0q4rdjEBN3q/pcc3w
Sh18TRKde+41Y+sEiheobCP+v7eETpI0LRXINNpDabs0QcD0riuj9X4Cid//gs+H72lvFtnCr4lN
IzG+GuL+ckTT8Vieumc56A7ZQwyZhPg4iNgauLtJFFw0FqgTUDVi1ghd0myRYnDj4mJLLQIM3p1U
3CWZADLD7WuCFuePIeazKVPdTaTaDChPaMf8hqox127pdiXaPNMJbFPCPg/v8xEMAhHLAN+qYbGX
qNXi3m4LtBuP/0wr2LObY0Zh9lSvhqSBsBvIc4S9QcbP0y3OazVR08B+8pAjg8smh5ZCfjKvLLh6
fZVe2aC1bE6aUBhItFTmK3bmpJp6p+EBfI2L4CbzShhdjwVQ0iCjELa1eLfbfqHMt7TrRs8kHbSk
pPWk6XdRfBbcOPz1EPDYGBp4EAnjeZuOTrGsFHFYJ+70g/LVLWfpWwxMrCMf6Z0j4urnrkil7JIG
0maThZm3FYnlrcGA6iqT2Cmt7pdl9N7lVfFcjWgavIxO4gBZ897V6iybKYdCHbTZYzzLrqTcQO/A
raREYIj7wkfBEFO9OvDCwFu9t9QAv1ioOlKoeHXIY3kD3tiD9TBjfPLT+mO8QlfaRbnJ+HR5fbxr
bmeVzbCSudTmejYpRPJcAuo9SpgzqQ7jBrGF/stlW/y9/LNClvms0apoTPKyCCMMVNWlqxAvVlq3
a79dtkMdh03992tiUp+cjI2ckSQKUlDHNfpVu4KaohV8L27cQHqFHAuXGogn33+ursiTNbFBtJ3L
Pgrrfmx5ffZ5tb5XLW6ednYvr0nnrQmYT0REvNUAMXlvLqoHsPCpEPolVf/NiuffTbk5/z8T9Cfs
Mo8IoHwD6W8a2jXqSGtYViLNNW6BEWWyP6tgQh6dQlnTgYJJPLDOUuaCcAipkEd6FOETRBvGOC4w
1DMxyo34ZYYU27qxRPkut6SDUIdSKUIequCMw6poU89Fu1bINJI7ekFC5+oouclvAvAK5U3KnvAW
FJwD7hPvj1UVkeL9V5I0VS3TrIr89qCHm1eHyaN8p5zUY3FIcscUZQBcX/rvImGOeRMNytLNGQpX
UPFdUGH8TMXeJNf8VL+M3ohp/OZa90VJgMgm41qLoRmAiuMiaaKQQAdHt3wj+nX5sNOP8yFG7NbF
+hPpKzLXWxrGmuxB+cBZJDzW58/L8mgqhQNyDTcXzTCI1sU4WDIlXVzYgO92dPKveM6nL9ZiCQ4I
3wj4TzGIoskaWx8j0RRlraYgyJanxrjeyKOV3F3eO25aSCjH6n9s0Ni4ixTjskIJqoIbqyczcY1j
fqBT8INjIssOVUd803MxW+gvGeAghVYiCDzeWyz6cjXQmk9DC8Jnltd+0zDPmTxCKAN9WX9xgaX2
koP0JUnRd+owhC9YMffqMjWiUb5Q6wPXQTVtdkq0TgLAr/F6sLqnr2jo5WE+bidKlNOdiCeac+an
BKaFC0YxdTS7mRg29Z2kkwgVJRtisNfZJ8lB/n2Sv0Bi5sfmjldYcyhMiLmBc2eUKbCCTD7ZZgkY
tfj3nLg0jUOQztzlXrkH/QZoyWkvUbC91Ns+eOPOJnOgshHgp7VZiK/cFgGtW1kP8QmC5WWgQk1S
+SIaRuaiWggUhFGqQ4Hkg6T1oslJb08bEv6vgzcfXjqvCZpjcnvSg+F76Won/Wh8pQT6tFoXHSLR
TBr30UiIogNlhmex/PoDdy6kKcj8LTUCVuIa8/NXgNY/AcdzplreqtNdG19EYO1/sQjACcWe4IHF
uNCsllYu1YXtE3/wWnD1Y2R/ev4xhdvvxDf9+CgK4/wLEoIZxCQqvIZ9yy3qVk+ZpeQgLF5dEFp1
geRQ2k4qgKr+qFVnA9NkBTGSy6eJe4B3Zpkwa6x1RyaU1MOmfSm277JoJoIbYXd/n/733afL1tJU
NggBBTK4B9ryMdrOuVCVXGSEcf1ESaNY0ZQy6OI7qMaU2YNlCpgHOBmsjQsdCSWRVbwMGRNDmxnl
amVjYEnENXSAaEynju8LyLkp9hoS9fHyd+EsCfYMxG+bQrRlJl+a9XjV1qkGNHuWoA94tnJINzTH
y0Z4x3xvhb0pxqws8JKzIz9tUvtJ1bu+cqZcUn8tEGaC2thcmegXJWZVO7Wqkqc6WmLbVew4Dqop
lspzIenaECi1NHxdmsqeBdhcnldQ0TzIAWN2i/6U98enncFOljUIPVQoh0b0/KHBgHRzoJCJApxD
VNFW5IucZ56NZhkKcLqGPqTO+MRgrrExkznytT7xymh7sUDlbci5r0e6m2XGQfAVaFrIBPR39lgf
AQvXDO1BTIgeaeOxPlXnOngForh/kxG/s8WcYwhabJlcwB87RHLVrTyAuA+VT8DC/jeUrLgzXotT
uqJgAJDJTVW1nytdjuKwsAIMgFjK07icFVOQYfE+F2ZrgVPF0xIlbmb7uhkluVTD55I38HWQ6EVq
FM/Qmqu4n5+MToTx557JvT1mC4fS7sFyAgEZClfSvM2XOjevj5Scw3C9/KhGrnGn3BUvl48Jf5m6
biCjxzgxizexFyMvl7K0/W45FvLPzuhcObpedEyKip6enEvhXVhg3jHJutVVB3xusGyds86nbXy4
vBaFH07/hLfXh9v+WkgXLYm0uA6sWytxVnfx6A0bgST/nHhgjjlJv8er14IwAHUC2/TUse4GBVK0
Q5CfWpjmeR9TclstYsi1oTV26D9r3uLbV+hRQBsb9yuAuQJr3L3cWWMCuTRsBqSVQGFGWdrQGvGS
2+577vaYGYJA5hk9EVE44R2U3frYEruVxUCKL/C6/zZjetOhOkelmz2nBoD5G1JwqEorZ03gidTT
LuwsOwswjmlc26uBWpK+Sk62aVC7X5b80E/LKthXrikN6RnKvlR7iHFCS4obEHFCdajv1+6YNyb6
BkmcKddDU+gC6nGV+w13xuiO706rro9mu3QavYVmIMwqL4NEd32im5pfL77lyj+keyopUZ2WzKmu
hiPVylKCy0dJtGTm3FZDrUnDElm+VDbOUL6Ao9HRDMEn5D2j0Md721jmvM7xKplWMxGoFvdA3lhn
4Om+J8/Z5+pb5KCE8as/R4ISpGB72bLqPEcZWqRJFc7FMwSD7lqhyAmvELRfFVtN7aWhWEi0ogna
OfTxEh86PzpSGhn6AhbBN+jh++AHb3vIEuKqBYZKhykBFXkaH8d+uGrSNnHMebmKIXN8+VTw6gvv
lqa9P5wplJ6jEmOCmAirUYvxtfPgG3SE72H1BlfyRC8G7jHU8U7BYKkNVDlzqctSZGHIbSK+BQwM
0G1Vem1VovuBG6OhroMUGJMoHwbpDa2a15z0eRB/Jo9UQyU5Wq5iQBIL/R4hOOM1z/3wwXbmmAtP
jgo5JopGgimLO2eq5IeU2G4aAWmmz461NJ1Td5CGKPE5k/L+8hfkb+jbWpkNndR8q5WtAk2GfJry
b0W9Olst2lD6YP24QoCPTdTxTLyY35+SOsGIxaBbGZKW6NSg67qB0Qi1XtcSRCmuM+Od/l9DdLW7
WLn14G8xK8p4Cm7yrcOJlAQnnr9fbxaY0J+hEZ9ma56FGyQYajWAPrir5QIoJ9eFd8tgQv42Feai
l3UcLnUwgG8c8On2sII15fK35xX5qTzCn+1igvo4G5MkYT1hdUU5A5Lj5KBatV6pwkKx6MMwgb2Z
ipwsaFMAeXs96EG8CnaMmxfvlsLmHXMBno+2kArkHSgQzSe8YzAZ8dB7dYDZgWMMzCZ8ScSuSH/2
hYPN5hybqm+dRu+ridyW2Q+tdCPzqsfrXKoOQzS4pmgmiR9wDQyegB8ZrVSWYdS282w0ZROTyn58
g8evn19DM9YxAD0BqjIQYfj5j/SdPSY+tAB1QRV3BMAdApKaB5qCu0IBjnNxZSSt8vfiyRAhcLku
tjPJ3CmzJI9bMwLKjwnAbvlhGMexOVw++SITTECyx3pbk8rGtUXuzMUfxs1pyZfLNoRbR3/ELhjl
0ONuzAWJG+049W71GOFxQQ7aKfqPcEssRKjSq+LDedxtHROd+nzqKnvA6WhGF/CIUMJ4dvZ5vKI9
fVGeIdpDJkiVaad04InMAhlMKUvqgPAoEuHAuWFjtx4mQFVSbXVobNn+REhoTG0InbHT5c/EN2Fi
fEMHHhPv+PdfaYBodo8SCEZbNyQsdXbOJiI4bf/itH9sfAhOClGWLTEgKHEsxtM/GUXqzj/SyZHu
4Ue+6Bmm0o35cBAA8IPyMp1WI4zbVmOa1xuK6j5t1RTu3G7ZLZFMAlTX2GjOCBqJ7pzpZnfTWp1u
n5chiR/kZCp8WzUHFdXFRM2OkR6T2YV+1LGqVw0TQtmsv2hjVc8gcZ5nvJ3lYbxBcjHNx2oGhi0A
arIkhyzvBuDms2i8bSkb2F3VT/XT2Gvr01aXwkFN7ifcLZYJGONoKZMSSVUwJIZr1Z9H+fnyGeFn
8DsLTLzIRq021U4twWKN0dpje1JuTMy0yx4VwPmrHBejoLiaQeOE8uv7EzmaTWJF8hD5dXOnJpmz
SY/5X/AO2DIOJLpVAJYrbBliI03ZVz2GRRrTV8vHTb6vh+DypnHjA1oJaG6q9J9MfMhJHQPdMZRB
kSS3bfJDytUw0R8vG+GnMDsrTIQw9MggnTWAo+S0XFH6ysIZKBs8BmxEOAW+G+9sMaEizcwuz0zg
ZsE+ujoTzMX3+hcbwry3xQP6Mre56NwJ9pA9Cq8zGqUyJUH5uwqofkR7DbLAXHK6A52CqdFV3FCh
F6EWRbvKvlhBJmumHQpVgQJCLDP9PIxXm6X4uIfHKDSsxUm2W1SxXF008UkPxYe49bbF7OM1yxq9
0kDFFuZG6dpr6WzGya40V+l+ZrPggPKAwzb0wUAcgbgPekTG0cp2WhorTuPQGkCMYbxooFxOPOLq
t+pti5HW69mjwzfK3SKoc3Dz+51h5sVnQlyt3OwanO295BFJcog6ukbcO7IoCRFZYu6BpVrXqksg
QjHWd31xGtfFkRavFSmpc8/pbkFMBEYFoAeBGhBxmbYdOyWFPl1+6FQR7km0GiYMz6tJ2qTUpKCt
pV/T3D73m3Iz2Jo7Wpmg5SZaEf3vu+StnWzViPIYEwYKJkfH2knGK3BfX45eIiNMurbGmG7uDZ1S
6f8Pa9fVI7fRbH8RAebwyjictFGbXghprWXOmb/+nl5/1nJ76WlbvjBgPQhQTTWrq6ornLNL++e0
sEJpd1nEdha6+jSUG24QgDuDRJMGOy6SjEJ3YvPP+h3ZNKnvmp//YPBp8xKvRFI+2VikHvA5YrxX
T7MVXY8P7bn3Ehu+GVt081Pr47o9zo+suLmpKnIdYFUBUUfSaQy3Ju3Ffuww+gFGTeCnR5awI2Ne
HQbKVVc0AXjGMJIte1wLpMxeazigzXdDgKSpMPXhWZ/vxPKJZ21vb+U3azGU2WdlBI0FAec5vSzY
QAwZZrjp7tcCKGMvl6JumwJtgumKoKb2XveogZsdoxWNN7O2iTeTqbU0yuqXKR8zLYU6CSC4sH11
ag7oAQM+geyhdyOryEGiMh1S1uKoC6Doi4o54EjfSVfiXnJH8JGOQJU/DAfdHiySLDRgMuy8bnTC
K1Y3d7MugdkRQrqCzR7x3WZXfgQU2mAgj0dwCPcgZB4iEKIRZH9SUSx0awnALFFi5581Q7LlWQh/
Evr3BqaU6Z06jc+LUueaAhswR1BAWMF8zqA1w7dsSlk1yKmjbXRpnGp+Cvx+3zxVR95Jnfwm3IP6
3OFBTYClyNBm8o9sCRX5j1YklYXpaprAhFCBa1yMmJW6NTyRomLkqraYuoFgxveqWzEnn7bMaCX2
SypW6lIaz2j05stLWxylYV8X53a6iTHXNkWPMvfEONytWw+6WSx1SIBzBR7S5wg0ZhPqLuCgfoeH
LFzuVr/vMfxoTU7hRE5hzSFGWliXheQD9GVZC6XyhXGWMboXYutN9gJgUubfUsBuFg8kESo8mRXP
N1UEOgjeBzx2EWj45DLLs1lZavCkGygLNpI5TTXjgUBizReFViIo15bkmN0adCBf1kZ5UIPgfpSm
XWBMd9GoXU3FGJtCKzmMT7dVhsEH+6UX5eG6pZrlVAcmZNbYZDUssBvNTB7Go7oznlmduc2m2Voa
dQu5cMgMsZzJ/luDOyjZeLj7zaG25acQI2oYF/vBWn1jfTgqwkc9dscn8Pf6mRKYSj88VpXB6Htu
vrbgLzVw9yKXAITWZ/vnQl5aSgnQ5Vh0c6HWbvoReqjqYwu/uold7p7x0TZNfyWP0gm1Di1sxhr5
kP5NrR+4/tQGj0ltV3lqqfo3adzJ+WT1+UtcsBaMiCpfjfRDVcqljTngWdMU43daHB0AxvkN+/SH
tKhvlDi1Ja25uawqQxwNecOnujC3Cip3yoTsWTOL8mGa9zJ3Uufby5L+xjZ/aUaj3QhRmpXtjIIk
KR+TTWspsfT7P4HyGuyTmJnFHVhoeZuu+uNL0nngLDdLMmFua8+LgbFv5aa2imWWTLnkXjFxpdoJ
zNeapeoR5EEPlzXevhkYPAIrnqyCL/mz1RpzFMlGX+s7pQmu53T0Y0wKmJdlbGZQIlK+v4RQoaGR
sr4OQjIS/9C9OxjdJ1P+hHqFs1mpxGZavZZGxYS5LZViyRDlW8Lmrlpu4sZetx9fn59FrIOw0vgN
GiRVX8ujsuq4V5SgSnscoUmmxMiDpfsRv/TfEje3qkPrggdpz+dwbRj4tYKfy3PemSwPt5kTr38F
+dCrxC3gy36oGz0Eo7eZnmVnQbrYRBizIuDtLJ1ZVkNFKdUolaDUQsMXk0cDs49i+3jZZDaTppXF
UBHJkAOCvF+rOwkOO5oigCHpppIyAt/mxcPYP7B1MBWDkvrnM1PlMuhCAZGIrztbKbrGbCP+rVIB
iCkVO0UArxWYNyKsAF7WbvP4VnIp/xmMJcDCU7Cvi8pBlh6rhQUStnl8HwLoUdU61uRONMJ8r6Zm
MNjx99nJ4cx0v39eeC/6Th5KmaX9cVmtzccD3gx/nSedAvIZz3Va0qi7cc9dYXf4ubmL7ppD6GcP
2VmxllMcmf9gmYEYw5dwtBJLXXgQSYGzTYC2xWvwEp9lSzBDpzsEsaede1ewQquZTOMa1TmGvozv
+J4SrO6cwGmlikISSP4ii2ydlfvUKS3dbp+mDG+0bM/2NtsiAd8liKC3x8DHZ5PVJikzYhnzalwE
sh5xOGlhb11WazMFFT9EUIkMoCqHUhtxK4TeDNTBzBJ31n9G1R9K+Fbm/mVhf2MzH9KoO6j0RZN2
Ne7Cklltbne+dAjs7HGorPI4AyRw/iFhuT5kTjZuJhVAWsBJgrsB89KfD7Ir66jGMHnmS5z41Avt
cZKEyOS01lcBOD8M+o/Lim5/uA95lMvkS0WMVRDowFYAhauPbtzmjBR0+9Z/iKBsIwibYsHsVujH
+a5L71QQJ47eZS2+hnIMxOCRBy4DoMiBqof6XEHdDlpilIZvRCZ5xnJn/rm2lRswYu0Ci1Wn/eKg
iTQSXIHswEMYFVqzhssHRYA02et8YM7sOtANiDtWa/hrykDJoYxBKMhvCCGHDHqjhUXWziKAOxCs
pPh5+MbZrB3PL+ZHSaTMYckGrmkrSFSr10qazXD0KilDIL2XmK9k1ilSdmGoc6wkeSWDjVTfS7th
J3nG/v/hFCnHgXnz1sg4jJmKQMiPrOoKa3zXLSZoAdnyyPmBxWJE3LZGAkcu4zFO+nafL3HR9lyc
JXng6yfS5yw90ScFB4ngUrKnk0kc+RRn3r+ZwaMFjYwPl+CztARkBlWeNTK2jv4EMZTOf2pH/BNz
+eBLVKOkUTctziq1lmJD9oWr4ii4KtLKaaccoivOEu+qBwQ1K2GTW37xIZRUKjUp+27Kk3k0/Dhw
ktibq/u8di77EIYIel2sijgViC2x6qeGbqa9cBvXFXK78OWymC8O97MmBvXomJe+bitJHHwt5U0+
uh541r4NSwKVdzSNwRXa0BqwPgzNvHdzZX+5XfaCxR+RYHms2d/3wYsLFkjDE5VTJbR91RiAGcTA
4ASkxv4WEJf74lE2CY5JhSaJ+LQ4GO92AoeV9X99Y1BHSrnJFuCouBaof+W43X7uJK50ngWTEBtw
PnNdlHHdaJRptYmBIZF3xvsgeXcvHKrDBEzw5rayCjZ3Awkll46WcpLR3NRzVJMZeZRv0Li2Jgyr
xd7oTk5/jQFN1mLqdgD45UwMyploMSpSqpoEPijYgpfhVSZc4174c3wO0Vqo74NX8l4MbVZ2x3Ar
dAAP8yYFKqam+jJon5rRMhS0F94CFuT55t0gBAAqhp4Fnt4zUsVFDoe8VP1hvCuS+5p3L9/uzZi2
+vepz1XIihikhqH681w73bh4PadaUyba4tQ4ojFZqYKOUMJCm2KoRdMxtr0B9kp5VoGIr5j6kthj
zXi7bXpH1JYlDEwCWf29QrV6U4DNN8B0V2/AOz4O5a4zHrWScXZfS5XkHq9kUIenteD45RCsMd9V
HTuf4C50puANDqm/sofgv1bVKHmUrYdcseQKkCp9BUj/PJALayv3sNbzhNtsotFpctesibKvU+qU
TCp8drzWCVWnq0h6yAAbeGJ9EUtEBXNLcNskPj4YHTFLVW9atQZxKoAshmueZzRtGQZBD+NVvTzM
tYaPVeZvYfpjEfeh4l2+TOR7f/F9H/ZAjwVjoD5QOhLI1MGWgYfYvsVDaLYs5Puvb73P34ReTe+n
DvOROcIXIXbBQo6+J32wgjeDe94Pfd0MLfkQjQ6rq8k6QuoZMcQ14DOTQvO7sLLGMDLrcbD0RWY8
nFnHSIVHbgrUZiT5L/5nJkmym1WnljMrFxjzONt578cH04nCKychzW2S83mkYcqZQIEWdnlSzjLm
BgYvdpkcVJuBmEDqY+QU2Hc0MMzUK5OYiAjEBLyboPgbTozXOcmySUXzsi3+jbP4kEblbUHNGVwM
9hys6JAcY9lF9oxVxxflZnLI0hjnNk/av57hfrfMD6FUKjcA2MSYDFgmF9pqBc6T8o+sy1mqbbuK
DymUHY7FJGi1AhjQMDODk/QEdE4HA1wOKu7FW/FA5gl0Vs/yb5z9h1DKKgNJqRajRO+LwFEIdgyJ
Gsas/+Rhw/4/Y7Nh+659iKNMMxMnBcxvgexX4lGr9lgHURVW4Y11jlT8aoa2jKoKeWgH5tD8ezAx
XO7f3K8PJaiAFWvBMGfYZ/C1O1RPdxi+IG/ms34X7fjdxJn/0eSpWDXmvFiNJRwHKokP+gOMwjWc
1lWvAhMgbY/FTeGxnpfb+dOHhlTUQuk7Ufm8wmyoRzBCSHgc8WZhLTiRX/41svwSQxeih0BvJ7CU
yqAuymxFtUfebSQfyHrmkH9nz4GSC3RJHOU7JMx4Zl2LegCx9eaP2orsP7kxMKjzD0L/3yQZH+pR
boNPuTbpuURDbHYqEZc6ABdOtdhVe+SxrN3WZh7MpqrqjCRx00kCIgCzLGjaqWhefA4AVa+WyZjB
JTe2jgF9qTATTI619miH1uChhnnAy4Fhpl83e+Ek10Kpq6320txpM2pWeLLMFiEITu7KGw0gTZEd
nhQn9A0LnXxH2+fgcsUo1q7ssHLDWpzerNatfwd1/RUF8EWTDOUJrrl0zPcJxAMI28fYY++D2D43
td/xCGuZlEeIZLVEBqvLiIH9O5NNcE92wwk2/HhgXU7m56UcQmLkNSAh4RA6e7DLBWGiPnHYYsoQ
4pW30AIbS2L+Z6mUT1hqAPm0PZ6ks9fZpLhQW+FL/E3F2Jmaoaw2kJKGwQqKW3d2dbJ0OYjjymAO
BnzN7BjcxLt4P5gDLBncIKhwcez8gtxJ2kes5VE+YsIaAderwIHNjtEfhhvuZRvsOW8AF8Nrm7mP
tuUA19IoDxEk/ZJnRDuwkxMmG+6RjNMJj4EN+lXgQM2YVEr20s/QZVWYN53TWjSVbehal4HyFkY0
7xsUz0u8uFKf4ImxnDzLXOm5qLBGH6WXkWJgYZyb3BKr8JE1HQwncEEXXGSmDDJ7dAdYl3Ir11hr
SDmkBXwAEw9qQxANDK4+W+q+93KvTUz5KvelveiGFgapGAnOZkK1lkq5n1KqSyWaySdFv1+LTbIg
HFsyISayxB2gElntCZaalO/JlbIy2lJWfa41zHjaTVpgdcwkZPteoJSONR4NiHCUuXSJxAd5IqJL
cMQr0MKyyF63QbmEWmbnsV5km09BkBn8kkYFsJbTuKoJkHC3DvE0MYB8hMcIgxqSB7olM3xKbc2X
/viNRGstlTIYvQ3UXk/g4Za78k2OrPenk6faXbKTr3qbbN4GFotYZCtbFXjCqQhgHwzVUgc7g+ZG
zztUdEr9XIFSTi/9y2qR7//Vo30IoM6yN4oySidkIX2uleBt77pbDajh7sIpxd2cyPqx6ZPm7bLQ
rQRyrRV1lFmUgZWilmUkkGRkMEWllMR8lu1vpuJrOdRt0/Os1ri2U/3iiOkalEhBBbsvHlQ32gfW
cndZKaY06qrxmdAF2QwD+ZPkObvSchCXKJgsx9JDYhr3l+Vt3+yPL0fFeS7IRuxrDKofdLejel0r
rwv387IIpkpUVBfzvhVKCcUdzM+5bWhpZ+FldnkwlRSy2R54RmGbYYz0klKa4YZVJDkrimdjEp2A
203l9Sii5BeVjIz060bUe0b66/wkKpanWiSkZdWi9gYMy+EYngmhQv4S3VW70W2PYmwmBzJ8yeqE
sJSkorrIiXkXJIHiT6JoGrrbdk7UHir+xMn25c/HuGY0J6sQRgmH1zvpgJNr1kEvcs1Y/pjho2he
uGiaY6kLAWLVLzuRR28RUOH/TRHKX+SAf8ZI0rsipJWPiTy08v+7v6A507o0MPKhh7cFGH0D8Br9
ucK6Bnpyb8Dj8fLHy1pdvsCYev/8DovABCQUaan52E411fKbOqJc/zvljg8XKNBl03DOuIIXGs2v
UlcLrkY9ZXybv3lR/XWPQJLwWY0h1fIeIUfzgS+mXA1HySZvOrilwgRyo5/tmhPLsW9aHOKhoImY
YxLp0Y644Bfe4EOIlHCF5s6MZoZz3U6AVyLIT1hVSXlNzOYZYdmP+dlVOLCfTsa3qdff2lyyRQmr
NKCbyMb8AeBQjAotiUpfQvJKNGXtYDFbWpAJaf4y3aForw+emOxa1ot8O4vCGeKL6Qr+pHx7mwwD
H+sQ0zqBN5JNb1Q8sABofNdeCBNb4RnHabRYILfb3+6XWLol0UtTqoiJpPqS/t1IT3XDGGTajlkf
etHXKutjtWozZLzVa3gmY0ahA62U1KwQ+Csv5BkXYPOVtpJH+fN5zopI6QrIA2+NNhedVRSipeiF
abTyPkRJjmNRCbzr8NVEPg6RunNpEcp9QKyT39fn1loeJRucMg2WAFP4RqCun5UHbV/dzMcBlZT2
YOwuuy7GR6QjCy/3eAnHKRKrzKqBbq1rLPPcdI4fp0oHlYxvAT0EVAc/a3Yad2irm4q7vawESwR1
z6ZQHLk4zDWfG+4iozfT6n7JWLhDLCFUCjoakKLz8I6D/i1U7Da6VRf7sh6Mj0GvOKgtL7YK5gF8
Tvout37LWivaHN0g/uh/noJebFDwQJjTGu3QWJjdAKWWYTEnzFtiMAZIuUuZmJ3khcs5qH8nQq4E
U1dLlblATGq0qgCUZyqCMy2FGbG6vYwvpNF3qe1EecIsgr+kg4m9wQDNxZJFfMYSQr7hKpz0S9KH
YOvW/KLx1WgXa7u2YtxJlgjy9ysRfFRP0yDP8OcqkHqbzCv5ZCfVGqt8zPB3GmXRNfYCZSnmVL97
xdhtcSQof/FNfOpCs8fAiwT3k/sE5ZONF8xSkaTWKxXB8qZrcQEV9akwg96eutyUO0aNZjNrXhkd
0X8lRM0SMRgAUO13hteoL8mEKgb3Orc2z2dW2O6MfGZc4M0XwYdEejZwkcc5A8wtvhzYzXmb77xM
cQrMHLCejIxPp1Oqtd2U8tEMU+caR+d005B7Mxw8g/sZCZjp+XHZL22X9lZ60RlGOUddyOEk/0Tz
bK3IFXJTOvcjKjWL04CGrH6cRMYjkiWWLgqr8zIVA3JHPHuKwSTP/rGzC2wSoK6HGZX4TkWSc8+5
DG2JM7oQk+mZQSMFRHcji5rfPAEekiQegZ1aIaAIgA4ZozbEkMe4DDTsUTwspQqkHs2PYjAzVT7v
KLv4xPsTnkYO7xbOCDQP5jzwdgXz46PSY4R9EYZyOUMs0n1y9RP7vczR2gZg2XgADzBn+RgXkq4Q
q7EuVn2D6xE+yHvglhQmVqOcCYxQTnzP2yWqESG4S4EqctfvWHkII7jSg4SRUMS5BhgGHwycZtth
o4FnOFSWBMqfNtwI/PlIQoZQBd7ElX4xeZdNZdtSMEynA2gJcKJU8EmKZp4XHjW+uTwPQ2x2tRvr
DPNnyaBcc5uphcG1CNWL5GADGag23bi7rAY5iK8X7Jca9J7/KEhNL2P7yZdQa03f1ORHHgNYNhMY
7pihCs1jCIwBrIwGJJCC1bzhsx2PF1Ja/o4U4OxjAB2dWE2nchtDqquMF0K8g+Du1ZcILZaKYVlf
wb9JiWslg0ptAmyiVEWsIIk+zg5nljfDIU9N45wS4t/6CBdsqofqpFzL54aFq7T5tVayKaPTmqZs
OMBJkzmLHHA/SteavfESp7V52Sy2/f1KEvmeq4Cd6UBICApo2bz+2cYBWRzHW3lnE+SowsmvCotP
wCfA+IJf6X+o46VurtLwsxIO7y/oxhfM4mrEIZMVzuaQ/5TOaWkWDwmGPpTCqjFGzirtbOflvxQH
7eZnxbVK7rmlRVKZHHNsbYb75XZA9kW6kaw5rs07sRJFZQ4dJ3GTMUFUXF3rwcOgHGLx9ypJKyFU
vtBxadUGQPlAnzzOTOmJ0NFjk8YbQblzFF2QOe+YCBtkR/mLU/mQSZcjuilOmlyFYpEfeLkz7RaP
UDSwd8aIvV8SRFX7ai4Q1GTk4eZjsK8CULdlDnZsBUoVzOIKtp0MLPlRH0mU5xGAhTXIgp44cNtg
nZgHcDpA4j1gwKAVx/eoyAkWBuFO3UlkLaZuFl7W4qnPF5dp0Q0KRjykKx4THq2JXebHDCKLWzbI
7mYespJG9wrCMayHUQSYs3oCAcUO8Ef2q3o3OGTvj7NZK9JbX28tjfp6OSeWZZnjaCf5WyN6S/Ib
Nb/1v09FA23hkGe0FSa3c2cobpQC28N7nYXqx9KCigdq17Y5p6PnrUkhKCh5M+l+Z69FEwVAiWvv
RDLkvq2ccSlJeh72KenNEiNIneyOEJ+0bu1njuFX337n+b4WSH2ZwAB/jlx0ul+3txH/A7wLZXbP
iDDk4tB3dy2D+jpRHHdYW490xNEEgLZHCWW22Ms0U8pNwATaZDBiSuzsW+VxTBCgrY+GDJPAluP1
AIaezyfa1FG3yEGN/WvhJu/vq5mRHW4W8NcCyA9YfbKuKhe+KZHRByfuiuAahU51IOyNZKZaPHDP
rIx+K5iA/F3G6jwvg2eM+mRzLYA1L0c9SU3vxmWv1a/hyEhHN5OCtQxKKVEsO1UfkY92Nm8Ngdnf
YIXdLhJLekm+v9eBW2sULNaAB0M1GtMRrM1BW6oojCrtaIocUp7+umTNirOEUNc4UbtYbSZSBsGi
btlDTmYtaeswrH4rNK6OkF4XhydH46iFXaCfF2leVfuFYC5jYoIVIx3coTwr0t1lmSzNqIxmENIm
C8hrK9K9UEOMVJyY/3ZZxt/Y+y/zU6gwKfSz3hMuI7+crZhgjTpA+j7mnCd4i6Vi2ki5ZjW2N5vN
OkiUNdi7KKEy//mO8Zk6VwV2xsHnHYBXW8HCf20hFQ7u4UVGl9Br5XbyEv1kVUO2TnQtmDpRUc2k
NAly7FJV9+24K4zHqGYc6JaDWougzjOdtZjLOtLRER76mXfkTLUufzKGBHrfbVQzQxXDVvXzxI/T
1FUi1jbw1mtlpQO92RZpfJwkYQzDUzE33d03KWZtOECtNAwL37S+tSQqSxKTJe5lvtR96Q4T23gw
IMcFqq7d7dU7/kkCBmvFGs/atAGyBa+C/0Dm6Y0PVZirpRlj3R/nHTc96MmLqt1c/kKb6dj7pv3/
ZFAGHmJ5Zaz6mAwVkxXIFGkn54g+adTnbnAWb/+jPMqusdupcXEXgTnLnR35W+yAq24XQl6Eae0c
KAkME9zMbtcK0lYec3M8ZcgB4A3VfY4gqdv6UTmVILaZd0wgoq2UQzckwCVgSpvXJUo/jN1orSTn
ZN0puCF5VOjEXnFV/6x+tO4IvEH+oO5aHtXMf40ohVftWjKlqIzxjUrRQ9lHIdWUB3nfZPaUnrX+
NkfPZ2x2YsTaoNk+3JW21KUQKgndaA3aEgwFom10h5zRfq9iMnm7Nr3JhzA6odKHvE1KQBz6uow1
sugsMlvQmxduJYFKcGSjW1B1gTqts7h14RAU9eAPxWlRDL6a3Rlz5lJhMe8ESzEqTeWzEhzpQSQD
E3YcbTLQighTXHFOjdn+zrD0A8eEGth0nFjUBfo+ILoEjfymVfIIAIVM0cZSAhr+rTjtg/EwxHte
cy9f9+0DNQyFJ2THIOb7LKWYxHbuwkT3BflnLV8n9bkpGQPBLBGUIi0fSDHAqnV/av2i/9kGpvGv
2b3fb9aHFuQnrM4qbmM+nxuedO3JPBb8Meaxsj1rOmZLEwIMjMkYsMBLdMm6rWUhjgUy2Bb7c3Y9
5AdV/n75e2ym12sZlLtX+zE1ahU95+q1OBqv1b0BE9duMyAxSnuwbYvg+IsYkx1b5v0hU6aZWsMa
bmKRGtVv9XO4PC3/nroC32cl4MvC0bRUkyAiNJPNSIJAn7n5KfZIzWTy+ANrbm7r6hgiqE9BvAru
CoNyeuEiqk0t4AwzY8bCbGVJydPCPfZodP/O1/olSaGXMPlFiARhwu5gjRWjY/+g7LhbkKA6vH0c
X7EZ+Q+Q7TZd+od2oEj/bOzlMi6yQfZ1AUECrtXkCpByDrDs0K2JmTQSm6aBCWkdeK7YMqVXmibe
GHMlRjZQVg9LVDm4yPblM9y8VCsJ1N2VlXBJjRgLEYvscISb5cDzjJyGJYK6U0ohGqLYARhvABBn
cRr47z2wxy6rsZl+ooHx66SovKIT8iVNJSLEHWzy2Ac6860BiiOy4B5faczK2eac2VoilU9IWlTm
goKhXvUb5gUIX1Vi51YquAPp4HGefGjOudvvcoWhK1GFrtqsBVP3SxMCXkrePXov2QEHxLySs6Jh
Ok4allgHmTE3sP35ZBUsymB+k2geiVDPAwDnoeHRh6CMGYOroQndJZr83/qCH3KoKB9E0RKQBM6P
jsYViSOh7qhIRHt7xLRXbOvYvmdmv+S2fj3LD6FUAE7jqA/qhB/8BszJIharhVthj10ygF6z1p7I
Z7kkigrEWt4GQUUy38ENdwXZjwH4wj8oIG/7jA+VqButLfDMcxhI8PaFj7VLdw794aA4HXapc1cf
UCVn1Sq3bx9yJezB84jPdPOcD5ZASweUAci42QPBliDV+cWTrzivvmbzVm2GmJU86ixjvQfkmtzK
PlgxRvACXNfjncAsIG4VioA28ksr6iQzsI7kS8zhJMH5WZwCnTf7kTc1MsFSmFIXmUIG1mGRha7P
0o5ymFOtlUMVZ4SR7iSjsVm05zx/acKY4Ug2G31rBSmnmVU1Pw8FNjsItXAEqMb2rJPs2uvMFgCm
V7pJ9g2xgB+a4yPr7m36ldXpUv5THGO+5JVc8XvwCTa9Ypchd4OyDqth+zdaygDzRe0eX5PSUufF
TiuQ16FkqnvgxoxvNczO4gkhBIBc0e3KSTFuUeMuppEZ6sxVtc12NXhOf/0ASlOhNriBHzUJ2yaV
P91jDRDQ145sDkhUgAKP9h9qZDuy2Bl9+x2nuhJNxYpWa8puLpCaJ352TfqOpcVZPahdA1MEHlZm
sbwc47S/5GS1EhhaFKDjEx0Dzao1W3IJR3z3GNwb32M/vFbeuJs/pRtMH7udnf3S90t2lg1SUScp
SvAzVpJ5ALyWyN4D1/CwUfqisEIWiQ5fXPpKGhWypjlqgyxKiGURWmegjk1W7LU25+VuNJloYDOq
Ndt35i9LwqsRP2j10goVJSnzYMFIQO13ylUZ7JuZNVzBUoryrXLXA1tHFVVffFG9eCf9mEdL4y3p
NLuize+WwZEkliPaTGlWB0l52mRQ43Hq8UjtFcx8Fb5RmuQ4J9S+yPvBK4/6E6GiiK9Yo4OMy6nw
lLNtcnHRMw2hq3Xkvf5GCnzCo24vXrRYyp7ULROLv8ms+cCqhbE+JuWXMm6YxAbPcz8Qdg0BqC+u
YoPJY7CZdqyOlnI+gREW6aLDzQL5GxPA9Ru5j5EbesM+ARIwFoOjN+0mtAgkdmYxx2W2X9SqQJ4v
AJTGn59NtsimSsREEDrMbuPzp/wFTBEAWpkAtzKBprbx+MBi5iPk4n25mB9Cdaq3WPKyIHcDSGpF
r/IjS3sMrlMrezP2wyl0JyY9DUsc9SbUsgzr8wUKVIrZgbSoNQWTbHqPruR0J9bzetvHqYqIlrOh
qopKKSfHTYRqPpb1RwAsL7YKVtLc0izFE231kbXHvpmLrIRRqqljyA9zhetRh/VtrkQO0COtpEmO
ZR+wvMCm51nJIse88m6ojCzaRLCi9BOWyN1lZwBsdsIGOcH1ZJf4Np0OnvJAydY1SaYHW+U8TrnG
wILLGKMB82b0rlH+oQxXWsEowW3HxJUkSjEMcQkdyC0VxMSxMTEpj/GVyK4eg+f0hL5jbIFs2Etf
u2+hOzzrjLnhzS/4S7jCU761NsJeFnl0jPnmiFWaKnuSuiM3MGKhyBJD+dFEmoshn1FkmtwR4AZW
YQd2dQA+0GjWpwjL87nTcRa6GZhdCy39MQktwxYc5NRgkOgPv4NehUkNdOMBgqsbPD1dW6FTLsVp
xfsILqrXCUJihYE4gw2Rtde24cfBwykDH0ARAbj7Ps62MtthLvQgXzCGmnWAqzQqky+4K7V7u5zK
bTzrPkmhbEhP0yHJWhBXGmjvS7XqGsLTZQkb9wEkLTAQCcRMhkyPWS1t1g9a34f7oZVv9TCwp5zw
l8aSKYLbrsICmnNZ4NazUQNFKqEWFSCUPrkuHIpwGKTlf5vlISa9AVO0H+3AVNHuGncsdIyNT/VJ
IHWIPGBv0wJtKV+UXUVIzUkCVnzGSNK2HDRQwGEPEnC6VWBWfvZjCkbmMb2T83jpJ9dkTr/6MV6X
R9XNbvSzdH/5EDdVWgmjVBJUrjCUlMfadVGZRv0YlpVZjTf/XogKDAwg4KP6btBDvbUoLdPcZNBI
es3kY8bfS/ndZRGbxqCKgoLRGYwi6xKlCEAN2nGuQx7MrIVfXaf71HrNfcUhe/nv9RiGx9pahdXW
Akk4Wt1b1O/4uCoWskZeng1ULDqzt6uzvGPFUJJiUdnIJ0FURq2kYiVKEeipyzLeTZHhiCFML8bU
oig8Vx1/DkXDY5zmllmoiqIDkV7SsAdLJZdAeZUmmUeSMCONdnmLEEAkNt5+zy3WKJLzgloQS8+t
XE9bC6VyzSaSuVHtUYRVXzBiXojmhJQEebzua6cm3eWDqe0Va2ZSZW916T8JppLMugxAJ8mJij9W
lu7JTpya8nVsVW+GR+BbeSY9EeN46fHaMJerVjL63q/BKxMfe85SY8ad23D44FpQZUzRg+FWo7s2
cqIrC9ifOeQmgTn0SCr728tGsiUBrAUaukOE5YgehMKrAKkdObWyBrx/sG+73WUBW6ekI++HywBF
m0wv6ZfpUIew82jfBKk9A4W+1W2O+XjclAJHi3RYAKoyvRfFcRK4yw0wyuonzjABpIDRk9IbDsut
hB5Xej28pHesebjNozMMdLjAiC4iC//sOxKNG7g2VThfDMj0cY9JvCab3cvHt3mf4Ax/SaFyKqXM
jSqKeRJICHkAeBlLqzNls7wPsWOWnapTAOqty0JZmlGOoxojSULvu/erqjIl/ruxsFwT+dW0O1xr
RXmJGqjU7dDg7J5aJ7/tkSwiRBqWcNO6nQNGoweS7JePl9Xa9PZrqZSLwGhEM0eGzIFgvrU0QbB6
5Wy0boQi1TC/FPEp60953jJygU3b/PiC9A5zrWd9IICwwwfbkqljqwdguzVzH4b89gsnSi8yc+mg
yknQEsbH8pw8iQ/ajszHj9eE4F4B+GFwpbqdbCanf4AdR8LkJeFU3OYFo624EkY6XfF7smuAzpsj
oW0zOZnDbokS+6PFYRcAzGxI73kcLf5+HbVHOeYaINP6o7ycI8Esq9EJKtHhu+ueNZC6KUsmhQsZ
7LNfdpnwQGzRZBAx+S+gY6mV2i2WASy8UW+5oHNVleUvt26GoaI1Dh5zgJ2r5G6udOs6ORWzehj8
JE6sMVZNQwLdljrbQcaYOdjMUdeiKAcWVcE0NkQUaJoI9gxnvQIjoDDJ+mrs/kbdEuyPH4pRjoyb
ldjQljja58J9iI5GPT9lLWsccCsL0HnApqDUZKBVSV+2mcMMigYHtud2BSDcW68B+JwfHxVQR6eu
mlgy42m9lbPC/aMnKunkP40yxiiXkxy7/EAZA3g3j82UwgbHHLIdHXhtw6nwWPsaW11nnUflRxQI
0ZBBNzPUSEBttsbEkNJZswXnuRxzUrL0uIdJQymPUL0A7vRnxwJd2vBknwRTquZtv/RD04l+BlaZ
8IxFtKp7veyjWSIoF81F+KpNVwCesLiuwmMvHGdWyX4jun1oQbqVn29YryFbmDBRAfwSwDKWR25h
hM9tHTRR0TRJ0iSaYlgI5Rjxswf7DtZCgmejaGwjYO1Ybt1eAnMriIaKPQPg6H1WY8BQr9DxAgc8
cBXpLl6YoGsebYI+zq6Tbaq0Eka85MorzVpVBWMvAPowbk/j2PwfaVe2HDeuZL+IEdzA5ZVLVZGl
0mLtemHYss193/n1cyDPtFgQp3DbNzqiXxyhLICJRCLz5DnXHRkOGLjfX/76W5X4s0UxHjYDiNKS
NjXQTZH9+Ena5a50BI37XvpWv1NqbsrdU+4i1/x52fJG2F2XVlgAVlCRcuxLNfSTpnai0AkWTH1X
70HAjVD0LmQur7UlNqeHTFmfg6L+DxezDNEH2uFQP8RiihPP17fSx7OCDnOeOlGdEb1SYBgb90Oa
pgbWVryh8pfQgrpurPomdLjTjhv5wNoqO8A2AyBa9hPmvquX8LrzpKNx278O/uLTaSLyanKKq5sf
77NqpTDFFrEsW7OeCCDZpVehoYsB4NYZes5jbPMMrKwwSU4Zp0WAAcfIH8OdLEPmpJetnneseUbo
zq4OWtdOaSelGeZdQRMoKRbJrFh7u+zrmwFwtRAmxVADodPCBg1SXXjrxAdJtS7//c01QNVWJkC0
aqjqna8hyKClo+noHkrKT727NWq09p3LJrZvXQM3vIRLXiUf0XG1T6Qo1SShdB8gT4we2tYqIJcd
PgaHwdUzK4NjA1bzN3F9ZZP5NpERjsguqtBvjO+DBjrtV8IroW968soEs3WTpHXaVMehn0lPS+Nn
wRH9FquOd5e3b/sL4VmOngdmadne2NIXqmZkKeihTAhyTlegh+pSTizfXsqnDeZQAiY+gIQqBI90
jqmC5LgUCRDpbs5DgPLWwhzLoOj1oohr2ROT+7wvnGzWbXni4mTozrNhG7AmlDForRo69+dOvSyi
2CdmaOB9RdNKzLWkp+pQO4YVHRI/uK5/8EYJN3PZtUnm0l2kMs5qqcJYBjTNXiiiKt8v3yCKQR28
8IHAe73sFlyLzPU7REYgBR0s0kVmTv3YgPXkdtz1nnqInQW6HM8ci7xtZe4nqFKNipoUiqfd9ZoV
HulUPBXhSL4FLzLwtPxUhmORvX8L9MFUs6A01cXrkNw1NedsbabniErILIE1EkV2vKWR8hINoo6C
GCkRP9lhKH45aBg6DW76qwCwhkN8HzrlgbOVWwdhbZf5eKCU00RFaDSv1MwosoNIUXcSIophjR2p
BnfoJO17mwhRu5P0JVR3fd0nGPkZFmKbxSJ5fbtEHoTVlX3QmqANz6ccTLGXf+X27n9uDvO9p0xP
ynGq0AaNvrXxk8ZjCttMeFa7wE7AVJGYkChWKUMSpkTu0rd8rzqo6VvLd1AVOeOhPfAeZHRjv4QG
FS8yDT0L48tQgqwAxaGos+KBntEa4/ceGmgB8IJGsSsa1Jk4Z2bzO6/MMZGoT8MGle4cmBHloWvu
JeG5in5e/krbK1J0ncKyUYBmbjoNQFx9UTEQlsKP0p/NlIBk0hMVT5H3xfJy2dj2ej6NUZdZXeU1
6ces7CbVG5K3uH+LCYr1vIomdauvn0iXRQN4CQAAmT0jea4nQ9rgMhLvmgSqIAY0BONjUThd9z1v
narS3cur2sxQJPXTJBO91QRY2BFFYk+6712KZQ4c2RtKR7rD/NIO04o/F14ZfPNwrUwyEcBMiRi3
Syd4JhmcYVS9MJrsy8uiv/rSRrLnd8YIpqDDRKJ8C4XrotOAF/JbBZIYC8cJOathn9F1OxudHoIT
CVUlt0n9jsicUE2/+pfFoIKI3gretiabREZTmQV6gGnpJXTqxa96sPyatgZvv7xpmx6+ssMcJ9OI
wcgtLmg564MVmLXdiKc6VZzLVrYvnpUZuqGrgzTqdV7WiiR7M7FEW3zKIA92MIB6mt+779GxugZv
4T645tGIbWcNK7t0+Su7RaHWcQYR4v/lwkvBNJPudXeyPzCQv3jhdosbyJBW9pjDXBJJi4WSEC8H
Jhs0bdEOc0a/5R1B1ZLHaL59n6yMMcdYaJWWaKaJnsGLcC/7EwgyKG8PcZe74D54r3fj8S9ohM/W
xxzjPmyyxaj03pu0xBqHo5kdLnvK5iFerYk5xBoZGwIqB8mLl7emPwoEvCyxNVevKmQYLpviuD7b
JC3KMBLbBWsZpp2kXsn6vh44aFWeCfahMYNR2qRfiJQPUeeNmBzWoWV4eR2cUMG2MSNSKKSkDIhl
4Nba/Rjf5vluSLmVk207wKijqIfCDJu+DLgIjSVuZJwlYy9YkS1Irn4I/dwWASryhBN5Eg/NcOJJ
KG+xOMDpPg0zu6h2xdgK2RL6M2rKFL+IEr0EWkswnd9Gz+NuRjIObLwSHsho8Qgftz/hp3H5PIKk
Y1gWkrTIXqiGzhwdFrOye53X76Bh9ku4pwKvYPCRDFQOzq0E6lznYSII4OAawIGPOn3gqLeDnT+g
qjjZEKTkFAw2P+bKIBOQg3IulrmbQj8yrTbyIvWGyL5IOOWczdxmZYUJv5EiTm3coTaLZP6Q+qbb
gJjgP5Cx520fE3YhXTyHUS5LANQaPn0cBg/liw7EqXiQr9tjydm8zQI3qIEUA7RoNMQyHpmg+COU
Mdb1fxSr4HbCpUJVtccDj+J00wNXxhgPNCahm+EykldluzEobD373QTcwQj6V7564OeSGA8kcxL1
MRAyKG9rkY3i7745dlaYU7008LJxy+m8VTEOWE9dX3U0NIIBrkEw6ffLAXM9ju5TSC000Q8CVw5v
O/FdbSXjj0SrgiJqkGsj4u/0Y+pHTgcSmhaIvtDO74Vb6fVybP54sl/aVsYz9VQYliWsI1+/oaPN
sa9c63vFjVwejnY71dFVgGWAF6ZAtfMQgoQ0SqQAhW1gvHcU1kRFQzGTCyWvfMcXDaU3/ZeFrcwx
R0AP0q5dBFTvF1C3pPNdlD2O6ZtcfBsFgE16DsHZpresrDFnQC2johHBfObVww9zuiHTSeaqrtIN
urQi5gSkS5CRJEllL+16W0ofzcmri2MUPgnZvtD2mtTZbclrPW8ncauVMedAXup67KJY8braAT7/
SobeXLSb0GDPgPwAQIKyZrVHrq7W5nlf2WWOQiyTKMpmmd7mw8dQQPyG8QsHSdDuPxBg27xuVtaY
YxBO6PXEBaxlUCqT7fzQ2iH6wpqTev0VBVAKXrjjZeM8p2Hy4yod51YaMeul1IcyyJyqCXGZepwT
Tj/QJbdhUmIt1mbZxAPQE99kn4C69lU6KBBsGkur/Umn7vvn/3ZhTJLckByEDLUieypyY7G/Scbv
rehcXhdnWewYh9TLbUnmOfQD87YZfqbcathmpv/pEhoTQGoJ/Ehq32FY7KWSrcWRLOlHDvzYgpn4
oLMnnzIkQEUDI1bW5aVxnFFjgkm5JI2QQ+ENIjPBrumXu6rWrECRv0f1f7uLTEyZjCZfdBNpVrHo
N42qXS0RT6WJF/i/wHKIpg2pjH6Pch9fFz8pE253DHaa1V4JGZ7V3PElnmswoWPqlVYS6yXyh138
Xdm1++lHuofSS4ceP3q3UGDxltvLn2w741p5CxNADCGrNUVZQPPu9JDERkvNGQ7FofRq6ItrPODM
Zj6pGxJATpDPxYTG+V2qCGndEExreu3v9rv2lGFYJDgId91162FAhq+Yx7PHHOgOv6KOcjQ3WlfC
3d3uc8zBVofWWdxuH3z7i9E+jLr9szw2VQgEYZSq1EBVpHoShNyNq1O+FLvLn2wz+hqoXonEkMkX
8qDKmMB+JuN8m6DEASu/cBcrj5dNbOdzeDBRdLWG6jaT8+RjXsRqqetgO1lAWyAdwDTxQzGhfgu0
CWYjlc7hvkY3v9XKJhO3MN02gIKH/BFw0my0dk/aVWaNjgyxssAOf1xe4+ZhW5ljgtXUNmncBgXG
AIqfdf+gDvblv7+Ja0GB8Z89pOtdlch6Oaq7XkdPKDh1V/V1eszeMf51gxb5XnhLH5rr9j57M1+T
Pa8rtOkgK8N05SvDZqxXupQVhlcYN0JSOsNij0PLifVbw23o938ujwlW9Wya7diHxCMpwAvX2iyB
BDrLiPEujWK065NJi6ypyZrFBTHQlFm5EBr1rVSQ3BezsD5oo1o95KDykXurD7V6n3XyWD4tlTQL
O6MZZH80h3KyyliH7sXlj7N1U9EeOMB7kAsDcuN8i4RqkKc0LjEo2ofeBM1jVTuQ2h6Nh8t2NrPQ
tSEmvCaTOlU1siWMRqTfJdBkFrsEDDXkZACPU3zLAG2SeIkTPShs4iSbEpEAiMQBNhnPDqC+UmhZ
Hvpp8dPElEmpu0Xhav2uV676al+N2PrnZOQsdcvr1lYZdxfmaA5azRA8vfVV1IHV4xRyVsYzwTh2
3JSLmndD6CsYduqyu1CKLGDiOL6x6dmyqZoEYD7wRrCCCVoukqmLZoin7xPv49oo7f5xONJ5Tcoh
nDrDk+xAFOK2P/CIO7eX+Gmb8Ze2ztEYn0vkNWL4Q6lSH2KKN0LIXeNWsFVE0CZhiSBjNhg7nVbH
k9zXdJiYSsnGbvqrAINWANh4czKd+dvlc0C/DOuSikgwrKGBR1BkafWaKA8L4AllL5qvMxFYhr+C
5K4tMCc660C1K+Up6m6esVcAx+0OxtWyx9HGEDHNdsPny0vavCPXFpktFHqySI2B0uLsjy4BX9yi
W8J1eOqQr0kQMtc7h8tasP3ZPveReXnl2TIvmVlJ3ngHALexp+Nr5WhB0vMuvgXN/47Ht7sZwNar
ZDK2KRSySivzyG/d2ZWfaEtTd0FJ07lUfGh+Np1mx6thbR0C9KwkhYAlHEUXJvvAWFJX6tJkeOLQ
27KaXWWT4qVV+s75glu7ub7CmC9Yg/6RVBMKE/OdcVde0y6P8TB9a534tqZ7+VeNkdWVyXy9OpL1
sTKQVbUYV1N2Rv0yVI//5ZqY72W0qtC1aU4z3tlVwPggF3ZxbCGYIOPR1yd85fntXTRABY0ZThFl
2/O7NOrV1CzEEQWrG0iUALFk3GrOewudKAOgXR4bJP1rbCSRzE9rzB5qrRBHXVoPXq2/RC3YK0hv
gQs0SPU9Zye3vHBtidnJajTJ0hm0ynGfhPv2e2tBUXQHZhKf3IH5NLylifDfwFoxN0cZFHWMtH0E
nVXuVkdRCMr1ZfBG8YHM9/10t+AMTLwu+OaxBswD3N246TBSwITLMc+XQQpqIMlRpaI9JwyJBjYd
lofgppThlgMXL8ZCYs6ubn2+tV3GWUiVKZnS5pKnq+9oj+TdzTyY1gx1Uc7X2/JKrI6oKngeZFxy
514ZE5VMSqlBa/GNNtXQ1boH5YLwVF4prngEco+T/mwu7NMe2/RMlVIvtbqMfFW5AzbZraXE0Tpf
aEPOVcozxDyTWknr+yAnIB1JWlusv8UNmHKKX5JgOpe3UOZsIdv/7BohaoIZS6KPZ6Btd4oDBtFf
eET7+Um5NrwG6jzpi+Rqz9leqsDmYN5yy7jyxnmXFcx7YaBMlDDIc/4dI00fhyGUI78DETclB1IT
h/I7Cvtmn6mWwquHbCbPK3vMqR/1tMqKCose7QkFVYjRouRDOwvFngvU39xgoG4JrjodzNj031eH
PRmFRU97I8CcZ+Ppz4ljOOW75DfXmJq1ohOPr3f7g67sMfkziYAPkufio5u3l92M8laCZQm8Eg6d
xKRKu/IhsxFQITJBR03/slME1sh/1swEniEgU9EP6KYEp+pBOQzPpqv9NFOreaLnMviWEZsHkdoO
diubbNBZyNBVdRzDkYM7TNndUiYkSgBHR2f0vfjAx5BsJbzrZTJum8GTjVIA2nqRfhMZ0tq8t9Bm
dXJtgXHUlvSaOBJIc3S7ZUfZJoA16xzKZUCn3mrRyn9cjgfcbWRCaqkHWiBQZT/h0MUWQX2yq/dz
ZVGdCWTZ1vQYQ7cw4JFl8+yyxShpGpUmXqjLPM52sAck+mQolgm4041wgvPiaPaKx3uJ8TaYpfPI
oDVbqUJDI8/ghAeqcBEBzteCfJy2jniSZNxl0ki4igbqJBGjBecSruQ/kgNlsofAywg2jA+dTyf6
FY02iTlhfvMdA4IPVCkkSQJ5FnM6oE8CIupB6r3yt0YscOJTEp88tKGPfKVChfK3CJVILqv3Jvhk
bZY5IekYpV1sYuwh8f7ozE1XktX/IiF4kShDonZMb0av2nMj/ObRXK2XOTjSog0L+rw9WmbGXnQB
2AWeH5xFsTeCmAj0HOHNxLtVNiM9oWQIwEqq4L45/7bzIApjE8mARO1AjxG1jgJuxOYQe0PutF5/
y8+Tt6sYK5NMnmDkxiKWAS4yYg1OelCGXf5YiVb7Cmj/A5I7RxEswxWOIXRayK3mcoIFb8WMN4uN
3GQDFHN9vHUqDxfMr+YYS06OOn/hiofA5t1um3nRar3MZWpUmZnHMyZkpyi76mVxr5SGX8bkoI4p
58h8lAfZRwgmnf75nNTFVkdVGcplAK0RbdTQR1Z2b95MlPFkN4BIOL3SHkTIItBDG94kd+iRuskp
vg/s3r68yfSIXPoZzF3aL0SMwDBjeFVxAxqzTtiNy0MihM5QpbvLprYPzeeK2SAB+C+Ullt0RjvF
ivXZ6mQO9odngY0H1bhkKV2MKt4sc2+1I2dicLMgj+F6kAiIItAcbLqllVNfTKTBnfxOaTtRiXWC
n+ItQHalaeUehapEbvQ4gLkst7ghYDORXVlnfCYIhbLvhoC2N6JbmnA1B/1x3gHmjBDHA1LRL//F
M6BGCiFWEPGDRebcQYkuFxgYDyCTJKFd2TziGeIq4t98sZUR5oi3QdTN2YByxpK+lcVVzX2Bbx7p
lQHmSJNlAmWCnBnQRBxwK/X7+FifqPyHZlXfpQ+aifHAzcp5e8d8qFCKpUpvAPukWKbuBlI8otUd
sw88ZO6U98Jr9Is8XD5e28nGaqnMUQ5B1xkCZxdAFJomG7RRaTzI95NNp2czO/1x2R5vjcxxJkIA
6jBMKnhlA2DAsCtj5Ivjr8tGNk/0qsnCbOSMFr1CQszEj0thqWNjKQMP3vllHSoFhUMgVKGaw+Cq
P/fzNJdzDMrnYEB50yEcB7qr/hfFOuh3EwHggbJdZXve4fraM2esMokw6dPWaPW+AdX6SMc87AUJ
xAL8WeFWJ14x9EuQPzfGFhaWBHKGcypAXUUprSa8rZSDoAV2Fx9S7tDC16SBMcbEjaaNsx4BNAKO
L9gvXv8GHmW32lFmXAphksFsmvlRCvhnduI99b+4C2ObCSdqP2lS35aCN+iplWIKTfzXI7DUgoRH
E2Ii+uYs0FoqQ8OIemXyCv2HPB56QO0DnnD45iokQicB0erQRWYVBWTDm9AIMt8MTnpcW6Tg6SRv
+jwqTRQujsoIy56omHNd60KpoSJuV7NpF8C0AS54+exuGkEPTDaouh/Ud84PVqRXc4AZFnQxFiWx
O2CoXZKX5a4tJJFzL2/u2MoUs2OBVrRKEqiL18p3k+jLJid1+To7gs8OSnBwxCgSobO852vRDWOW
pVpfvHmBFt3SJpIljJnTqMZuIZobysVp0ROMu8XNz2IE844ScVCWXy4y+gsAozA1DBKrmEY7/wVJ
rpezIQuhX2YRQPbePOHd0e1CsLtd/mxf7xHGEhPYq0FIQ4myMs2+4adu+Wi6xO2hsKZCCFL4+a+h
Bow5JmmbikIRAnUQvFg1Pd3IrpNwcRKd+wm3fITg3GroaFPHZ5aVAdAs5ZEAnbGb5grEJyfDib3q
oGCujlbh8Zr4fnkjaQg/S6DowhAmINBFdSA0JsR3SZLJc4nmnrqnLY3hAMpsjw+w33SMTzNsp8tQ
Aj2qYrhmLe6z/hiM+7o5pRpnWoZnhTnMYRKUQ9/oGVjjr/vstq0e5/ibqmQ856MH6cKm6cxBU7s2
6WuIuKMk1ZQWVTsZDsRVCFiOweS54+H3t25GwJN0ULtSbPaXc61M2RwXy+KlTbkni+AAZj9b0hQf
h1z5WfWzc9knNp1wZY9JR+tBTqN20g0vMZWbSlH22dLtLpvYPr/oktPEnQoKM44e5lMqdmQKvPQ3
nSCtdrELii4potMC4PjhDeF8nR+kfq6LH1gR9J1YyGbXgWsAqlZ4pvvkBo1z0A3WNkB5Vw2G3WYI
ueYYduMhVLb8UQNflwKeEFAmsVlbLKSdnse14qEYbSEUmnh6yVcql2eYfhDWH8ErbhoKZkqkL1zQ
ghklgi4HlNqALqw/1aVtAMNGqbIC0QpCizs6uOUjOvoUBo1UlAX4PNIT3Qx6M0L7lZIZZbfkiopD
BTuynx31CuoQ7n9tkfHKqJvaHnRRk6dHFiUjA+O2jzblc2xTFZ7Kr/Zck1vnfL1Iugmr8seo90lA
DDA20cYQlQ4FMlAFUI+G4vq55SU8m04KZ5FNyIVTUm9mU4OijoJpAOphwsN9dtOjclhAMV4cJ91O
URxt7Ohtrlwu2oJW5Vj/MQno3UBLDE5dtgKcBGJeFhGSoFyGUIxyY+gvRZVauvxotJJVNFfTfNNw
sTlbqdfaKrParhKycTDAa0qExlbNyRKlX+PACTRbfmpiT0H5rSMxYeNMUhdGhNlhTCl0sR2bpyB5
5EQyeqkwm0ezHWAC8OUUMCmeO0k/lQIeSeCfp/XHwUvvUvouw+hYesPDBGw5yJktZsuKZJRR7AjB
yXIS0Tm7neATIGwZDs2MU1Behbezkx2GXzonS97YxTO7zNnTJYywkRiklIsWW236Jtbu5V3c8IUz
A8xJk+eoRxQDHMyortToW4QVFfZlE1/7Dqp0ZoP+htVpVsJqMrJygpKd3bqTM7s0aE2WaUPOM7YS
q7FRIuYY3bgBzmwy11xJMhJUCRijp/owiWAkk0cU4QJLiJ/+y9UxGWoOFRJj6hMNTSvKEF2eZMGK
pWPwgSymim9GbiXJMeBm4rT0cMn/mdJE26jq0mRYYu2qe9kOj1R/U3o2r6uj8KvB+Fh0QJsu3pHb
fz9ySL8ofehS/UhNY+kpu5oIQ6hhxIR2kmSIIkL0SkOElnflDj1z3n2weQog62yoEsaJRZZoI0nL
sVGFfPZKaV/rppVgWvjyV9w8BujJAMaB/yMrP3fRrjeMJCkzzHKZidXh/VYXu240OFY212EQIGdx
e4Nnloki+SDM89TnIJ8IMqsGknDiPCq2sjuoDHxaYOKF1Kt9EvYGmN7umxdy013RMe8htHrTEu4k
tEV4fNVbb98zi0wA6YZqbPraMOH+Ih3xBs4nPIEfG6OLXIGara8EVkrQcdNb+gsHZtaIrTqkU+z3
aJlOaHHFbvODzr5F1x8gTIyv8MoUX5uXcHW8BxWQ9SpgM2dhPj2I8IUZtfWPEvEAogbIV4ToSE82
Led3GPDjIiLpR2IP9sokW5AziykH7BozyqCbjS3cbH4A2KD6oN2o0Bwdn/WHf+/8a3vMRVpPQrKM
EJH2oL4zCUclP3LnPb4iQ863kYX69HUpRlKrCcC64cG7693yOrKbwqLCAZBwsg0rjoEskFz5CC4E
13RoA5E3PfOxc5d2ljkemThnoJttUO9/k96lHUVtwYWe09FSEwvCZPfQIEOyJ/8Yj9m+PdT6XwSA
9U4zhyXJBqEscsxfAZP6OtbqDRJrjomt2jHKaQSvHoxOKJDVOA9li6F2YVUgLRpQYS2c2A9Py/5P
G6g98sgINk+kKSMDA8u/Cs7/c2O5FgdFl0eJ3yjfzPw05ZFV8jLJzfwBxI//GGHu8hQFDJRtwesu
HPKnRbHpE+SDtm4fRo74LmB2P9vzfGUzlMqoseJZJ+NNzp7Cfq7Qa08XFGhOGTgQih3JrZHgqfVH
ri5eHG7ZfyujXZtkDqIWpIEqoA+BxhBNkkpApjB0mHsUWKuKf5EhrY0xl5HQmdFAFLSz2/qHarh6
+1sRD4W0uxxbtq48GdIulPDLgFg4k6TM0YJ3T68nvtSbCCtgkSABr0ezFS9lWp5BPoLLgb1WjdIY
MmNsoZN0lT2omIAS3HCf/abs3OKBvP7rUQOEMhRZDeg/yQZKG8zGiUlEslhSZ0/pj0p7OxW8eXbq
z2yUAiIeXC0SHlBfILpCbKZaF5LEV+XCSUtX0F5FzIPmMy91pb+UNQRmZFFRgUdUFXZoAjBZLQcU
OPvAX9KBOP3bB67A/RiHe77sCVuhApkJ2haAWqJwweTJIxK4MteD3A/CO2GGLkh70HKTE/223G1t
hHE3vQ3SMW0IqG3E00waiwQ/L69i04AGOS4gmlVkvkzA05Si1MA1kPlG+TRod3ntXP77G2VhnJPP
v8/EOghF1HMKmlOfkmWmPvRG0cBPuOCozY+xMsN8jE5N4jZVTKj49NFLLehOIGm+mc6Hy6vZ8uT1
apjPIWTQ4TLIOHixBM781puC28WM3MX414MPOJNrQ0w1fZIHVS8kUniZEltadDfqAVAJ7uXVbOa6
KyssyKqfQiloVSn7II9JXtM7zSN7yZUe+XVTzgcymKugCMtWFatw9trhMctPqX7QuDiEretmvRwm
kBXg+x+7TEa/1Wu8HARrg2/uE+s/QeVyHMFgEi+jrES9lgFErgV0LBvBJs0PU3+Rx38/U3/uCQY9
wKtiAzK8tM/mOQNyioIcy7tgtCqX7AnU1yFtA050TnfxK+rnwyIBuhHNTLRaGCdv08JoxApeIeqY
ErFkHzJRruYFV/k+3Ku3KmAC6m5w89tu/zflIdyqCtRPoRahaEy0mJY0zoepG7xJT6+UMnuISl5P
YtMRdZTZoEKBvJLl3YYP5rWUt4ioEpS7C9esY1teOFFv04gB/mMq50pFM88/WheQ1JzmIUVUbXVL
NptTI6Z3TTpOnPth8zkHOtV/LDHuoYVZAKwHPpZ6oix/9aP4Kt5WbnCj4NKTbsktrxXBWxr995U/
huAGmBu1hJQz6VxTJY4cD7dd1HCyOe7CGFcwMnma+myI/c44FO2x0NxF+Zmn+wC5XRQ4Q5lbATmq
xOvSQ5B7Uc/Lwqibf0kmVjvLXCmi1BRJjtFLf67sxLRUf/EoakW+Fb30UXMWsM49LkAbQfX9G5dk
YisFXH9W5gzGUEHHf2PsJ1eiT5N1PAxe5fs/FErhjotUp25yabHMfZMsaBl2aghm+B15oaig5Qhc
McXG197wrbILm7tEjkn28hH7IEonfUG0viLvFBsvQJsXpD/O4FIaPfBScVxq87VsoL5h6pjhxQgJ
cweFnTr00mwCQH0VP+nvyj2ya6j9TWDvyGZr3BmUoOqKXhlQfbB5FdzNh+zaPHM9oRAYLGEMhzIe
QQax7/f5PnhowRkoXvGpUbaPKRoWyIKJQthro9Xaqu4E7K7e2T2Y4OI7Sfj5N+kDpHX+zwYTChpj
SE2jlgZ0C7PbcT+BNW2xjRcZlY6/u9tXtphwYBrgPtAGpFwhLglv6cXnRC6hdN6D50hIK8HNIl3Y
6X0gfG/G2NwpLfJANAM4l+PGtuLKUFAnxuQ+mEuYn9HLcaOkUQ8EZ+304b1RB3Za8WhteEaYyKMV
QPaWEIfwSJz5QPy3Vj8nOyMEyovzBenPZY89lRClCqx4oLH4ri6dzF5MxdhPMwvcd6o93MRvgUOu
VWeyoUJJRa400UKJzrlsmWeYOYqk1lR10KMcjAtHrQTGaLoB5amscWl3t94f6xUyhy4a6zSWcpRY
1bfJETH0Y7y21z18Ndgtfi1bmPK1xEOOebx4x+2ybUVxE5KigJ3pdKySieItEVLIj+MQBnWePuHB
D3wHVgud4MnUj2Wkozgfx0h1mlju9oowy5XbjQEQVXJeaA+qEDdWH6Od9RffXcdbX9RFHbg4YHbO
L/F4GOew0ocZaGenMK3CU91kN6tOcShmKwCbKSWRsdRnTDzwwiB1XsblUMUjeN2gtY9iFPNB6jrL
5iEwCl9XbCN35/TYh4dedlT1+2UX23rd6MCvoRIALJsksyVaKciNUpzn2A/eqEp6cpM8Tz7xQUTh
irz32sZldmaL2dA2X9JIF4PCD7L70fSF8cBZzIYrnRmgP2CVdmWqmhtyDwPhU1Faysv/XlxHcPMZ
L5B953Jrba4IAALItQH5/6UlVg1tIkeBlvmC9AuqJHYfccfU6Kf+4goKkn2UalDXZSso4M7PAinK
MRwnmqNsg8UmMZ8Ts9YbS++qUxySqyJOlw6l7Lo2aujkao1qNTJ4aOx4DOXZUoSk4FUtedGXObS5
XmhGJUMQOC+fOsExu+9S6nK+5sZL9ewaYdKtxeiNQl4gkmOcZjdCDhI5ynXu0YYW7+bcjLSrGMSY
CrKxJEqMWUAV80XWZICxOCtAEasn9mRGnLC+mbWvIh5bZJ7UuI6aTvhTgat+gn8wt4rn4JB6wUti
RRjydnkdrY3vpa1NMldJZFaIcqkW+rV4U+eZZWi/AQXhfLANVz0zwkQtaLIL7aQhlpCb7Lby9F25
B5gSQA1XdhKfy3vx/+wjYqSCuAWJS+a4zz2kuvKxnGgT/k7bj2h+o5zZHCa/qm3RaQBS4gXmLSg7
MErgN8AEAjIcwqyxbyItE5VsAqzBvOm8HjfBPgVWKQYsZPiDVxIdDFofujvhlicttxmt19aZCJqL
mJw3WjE40OZEdU8HralEY3L4DzhAN77m2UqZ3dWKJckHuQMFrmRB/2SPYcbn9rV1+qvhlO15/c+N
FOTMGnXgVegOtElRKhXPDloClQ6mO+7ojApv7GGrrXRmh8lNETJzNagDwKAs6T166LzoFjVwEAZC
uFcHuUj9HwxNbkSXM5tMqtoG0Gct2llERm41k2bV2pUa7CM5tC8fwK2325khJioXlZgvgqADOHST
eMS0RLd5LXYgaj6E+6rBORQd6VF9DywZjzfM871etr91IHUkcmAPBM4BT0gmyoA+cNaiJkVRzCe7
1I8nKFspoaVczzscR7tSLQIZAl5/dSO2nVlljqSU6FoTI6j6EXL/PrTBd2mFPMjU1jdE6w9tE2Bf
IOjMNFiLTMtKI1YKf5hxEcnfZ+ABhPJIuOnwpiEk9uQD7IDm2flBIJmKDxgvBcrNGEWHqKOpHAzB
GnQUGkZHdHKnqq2stAnmx3n8XdQ/2FxjnfEyOxmqEECr02L0MM1wDczKqYjll0mcHRlsUEIXWUJf
pxyn3TyRyirBYZw20QDC7Bpw2YXQDn5pn/JD5kwAeBeBjZfOgjeXJVrFaeRlo1vwPsivfWZWzKXf
CXIK0tAi86uX5V16WRxwcN8EDzmIr+7UGwr0SO8B45K/XT4lmznjp1kWnG8KiaEXqVR5BoG2nCZB
A8GUfly2sfl+WL3AmWgKzMWsTt2se8nwXJag1ZJdsIK4cePLwstlU1st83Waxpao5jwv2zgoYz/r
7dzAVHYFcTnipr2d4tW4K/GS4L39t6pEVA1XAYU4JikADTo/JOgnkECc4/yjJyPhww3P8b51hL16
CB0eKfxWfFEw2ypjEBDYS4XZTDKp4IqpwNhUSMmugO5CQUDE06accYrNb7Yyw9xMRSEbVd7hLVEI
b1J324qn2CjsYRIsMetczkfbwCBjAz/XxFxJ8Qw9NpIAK0/E36THFFawV/N9GnnmAo4EubPLxZnU
h8tWN1dIGWlkRFHsJXPSjUwTQ13HV+uTg25YhfI+S0cShPYcOJctbZ6xlSXmaMuZ2k15EMW+rKhW
1y1WubxftrAdtj5NsG4vNYLcY/I68f/gRMBsoUuQjrfINQCugCAkqiUIB7woeGTHW5nSB6/Pn11k
m4SGVE1SbAxU9ZeOL4Nup3f+h7Qr240cR7ZfJED78ioplZIyvZddZb8ItWrfd339PXTd26WkeZPT
NY1GYzAGHCYVDAYjTpxjxfbkxzeVv95NmEIgNObCj8Jf/SXyr69bJkeLviP25qk7YjCnTJnmQoRI
eXVW3kfe+5voVQWC0p6c6M5EctE5VtA401G0Y5dXoGbHm93GUzlwn2WLFbcd6cdKngQ04OIbtwZI
NPsAVM/PvJcuM6naL5j42i4zFYYGz4B6jfDKUB+6c+HUp+VeDg0yQ3PoMNIP/YvI7V/LwAr5o1zs
ULdbLhV9ZCvqBxNo6iALomPjTafv2lE4kvJxwac0YiUf+7VSMQgVhkgwhQZE2oe+sEkC2dsZlCmU
xwZ6KVoIVMJBeOXVOVnNVJRQVENS0HUAkoPaYisV8wjltoWIizwYgAQeh8/arXVoQGUioY9au/Vd
czOetnsO1wAztO8MU5ubJYOoIzkXglzF1KtcoIYsObU02NcPDTvV2Nmh9lWoGiEeq1YErGxw61uI
viLRsG4HOw02EA6Mp+G5cNbjdavMILgzSsV4edW7dq7BUt40n2rzV69xmn9MZ9n9fiqcg3mi3mqz
roMcFdA10Z+7QTn0seV1g8zpKHzUZVHRhd7ZogL6Mknbmm1pE/Srn0/KQZADwfjRxIvdjJChqf2m
RzwaSl5yyryy0ORHhx8DokD/XB7+SMjVSlHG+p2NVZDtBcVwtyWgqdIWMzCkzucEAIOYvKeeeKGH
Hep21in3lOc06SoVaETCUqdAu37LnA7jqdOh9Zob9bbkPaXY0WZnkXJUdV4VK1mLEs/wLbVBeOvP
Dei3oSlPqBvjO76MC7kvPtwnO4u0l851hJruFkHjlowm5qHgFCcohOKhI7jcGQbe96R8tozMfszX
qUY3TrhbD+bX+LDZ6g9TdjanPktOZ9cg4cpFW+QhL5mnkQwBgDkbU9t0SV8YdTCbRJiWNUAvna3f
Vi4zPMsCWCsUTCZCnRQ8n5e+Wq9W1he9tgC0PpzNryRuLw+jZ96t7nRsbqCrxckFWAFgZ5BOgcYc
GpGGSfpTWe4OkCPuMHxiYRTder0eyVhfDRMAYB03QCsKKdTLlU3ZOkJjUDCCFSDyCVR+40ulhJH+
1us8GOZHAjFEmr0tykPirZKELYvAz+at4Gp8S5zyYfgMks/+Vb6rA+i7HY0fyj0QK9fXyPx6aMCI
6JeigkIXGDYpG5Q0iSHRDf5nG8p9NpBnv67bYF13UCdFPwvvGPKeudxHMOurrWqoS5B1N6b0BIVS
g5cfMmPW3gaVH66DJY4gUlcC42n9lfotKGdwzSGWhKJbHAQuvJ+3JiodVMdGrtZYS8N1iFwMnaHK
5GnZwLkIeFaoe6CK0ihOpwZtsgZ4D6ggFZMj1RwjzPqZKiP/gQaMYoJg6fL7KNYomc08ZpgBMR9I
LDQeF8PWz79Zv6qf5uPyNydrZ5Hydktt80mezDoQ+0dRaGyriZ1ieVRa00tn77r3MS8XVZEJIkCC
QOT7uMguk960BnWCsdoCQaj9rEoOsaY5GFk/1aly2yvp0SqaQG2Wpzwaj+DROE4Lr0TKjCTo1Zlg
asFwAY3kFVPIQKRzGgW9+FoPntJ+EefAym5UWed9TOJ49MUGiPU/pqirdJGzAfNyGbohTxWq9YTi
PPqk2qu3HZpQcLlzUqwn/d4e5TzyVCxzKrdpqFe3VvPF2AYobfso5s3zqUbtzhCDsuctknkudouk
/KfIywiy7+BANYGBfGgAKAXj86MaDLG9PBq/h8++cRvJTKtkABgXqQJYORVjeqHu9EqpW5DyPS/D
adJOOk8JihnHCEk8+u+Y2rNo/vGh2aZuSoBinkPrbkJLQrnVDktIelm5l938BeuEAS17TcJEDbBC
MrWR/WimtdFXGNzpIM3U5LEt15E9ZiLUt0Eio6R/U9DeG6SyBbWu9EyZqyqY2rtEei7HcE5es4Lj
IKwUYWeFnktaVElY+gnI+U5/7GNfkD7JvZvpnOcB2woGznGroZ4rUkct1/rMwChnES5AN8X3VXW/
WqA8+cyJXyy3A+72HzPUCWsrHHYggkfIlqaPPS43AseDp/fIsTa8jNM7NByP143ybFJ+MemLZUKk
Og7T+bnaoBEiHaGE7P53RihfsLZmKMbKWANJfJmMUEo/93/nbv/sHZ3eTHD5ZlisPGyLwVWMh3U6
rhGuUh4ZF/PcgkETU2kEu/wBmJ3VVqGWRVthWHQ8RFCX3WzQnjgEsl89VA6P6oT1fYASUiT0hCVw
d1Ip1RrPAoZTAe8zhzKY9e7VKnPXTIuf178QKzvcm6EinqHkYlVqKzBIiuaAksAGQclfJKB4aRkq
miJYiEo5QaSCKXBsJHS4QFUpb8IvMYfs+/VlMHfrjw2ac7mc9ChCrw512e1VU35O1WLL0v11G8xq
0m4hNL/GpnYj8I8qgVcongVhJPF1OnW+dKvhEUvkMgUvBeWN/MZDkTDBAXvL1FfKtHQeoglvvNkZ
DzP0W3QIjR0zdxbsxs/PUigddcAFl2PyMH7beDqJ5APRCQeKJDqZSCDEhVSLsoA2aZ8bU4JKYeyj
aRjkgerxp4iYlW8DNXwN46Y6FOOokAShAEHLIQUGiuXxIIIHQPkWuamjPJD2y+obLjjwOH7DtUk5
JyQ0x17EBBF2Npns/oUguzKvcGsgIAo725z29e9IcAwwHUjvEEAsmcr6I60HkL5fp0AvDpOCcrPu
gBLqtlqdysTwMpkaFrgkFswzsjNKfr7LkhOzh8SbKkNDI4/seeidAvO8GYc6jvnU2C+NujKtWZ9q
2ZIh0h5mQEFUnpwdIsU2nN5N/OYNUWb9zBtcYa8MRTTinXjKU8dD06H9kBcY6Y3m0Z60tzR9K3md
T+YjA3H/HyMkLd9tX1YM7ZTmwAQP39Ov9a3mA5vjbOr7AG8SjlwWIWZk3tmjfASAAakUR4Ce9DdC
hUAkT8qfuVPX6NZDfBKdGPD0X49wrH0E+gjTP+/FcpoNas2h8zJkFgAPtelPcvzdLEY7GjDzdN0O
K60yUSzARaqBdkqlPHGQ5bhrIyMOjcgTh8HW02+d8tDxurkfea9RctnboXyxNs24KK2sJEIKkGSs
D9J3Paw84bE6EWVI9Swc0FlyO397qAPUfoPypD3x2WOYZwKlXvn9vJM3+KXrVNXSNWqmrIH6QLQP
Ck9whK/pkcxyEciMcK/wQjbzS2qEOBolE5x5ynm0rYs7sM3GodgOdtTcTvNbNX77118RA8sQvSIj
7XAa6loQFHHT1kg0oI3zLZfxrjYAHE3tvPuLGompg6QMuReIYj7ojgxgy5zyHON+RgJiXoiHaaKt
5JyODet8X1ihtmzW0KHO195ERX44g+8+VMH+ToDYos2Pxf+PNRCPgIfGsj5Mw/TIlBRBbY0g/joW
7+IUyPhtUQEHMFpwHq8TxjhxWNwfc1SE7KOuGLYBJzvVTbtVbgTLsarcTbiVpo+Oh+4xRuffvxSY
yylX30RDW0u1wbT52+IRpfvqbvE7vynt+hzZJgRboIvx9bojMlJzGFWRmSoocuHIU6urhqGyxK0U
kaBM7oiMAXp6zbfyC0Ai94Mz1E7NebG9v5ovUyJYxCeykNAC2ETPFoBBbEkHjBMF+oMGKQ90zM+k
KFmhlUKQk4gtQKiRQrlx6N3loHvDwbQLPwstt+JiR8nzcPfHwIUsEAcAP6Kj4IbRGOr5CE4BTUga
OQ8nMQ/0DNNU0/BTVV8hyYs5fy3j5MGUL30wR6VpcVRU8RyLZiApj6lm5zV4V/Aaat84X5V8tWvL
olKzJdbBZ7Jmo1+co+P7QLHdHUi/6D+ZD6P8lloU5nEuQ3SSNUWfWSqIJcVjP91F232W+NcXRF3o
H0xQL7qxXUxh0vGZUBu14/55lHjcaNcd4UMrSFyXCBpzcRoKcneIB9FTS0hJGkYHbGRhT73A4xeg
w9iHNVFJEY7i0mhVRehhFFArZl4tPMZQsSRY+k2751Ec0sQ/H+xRQVpT9CZGmXXEpCQhMs+8NoQW
qPMduu12+aw8Lo4IRGh2mP3kiMN21h95IhZ0sPn9J0ARXEYzDBWo9xfFLg/EZGiHGTdsMpCwHrLA
h3W2xcZWgYIlhJL1t7Y5/IXj7CxSMVWd5bS0lEj3Ta2x+9b8bkXV83UTdB/8w6qoGKJP3TZKM5xT
1BrdKYdmeczFYvQa0EZ2Q4xJ1BwlFRTD0tOWZJmjNpbAKelxd5YKLB24HYRUBmsyEbLtgvyQPOVH
1dVu3mldv/E4eZhHHsy1mK4hvJJ0DF9WQ6rGXtUDfX7MShB8HMaVR6vHOvMWJmzQFEPubNFVnDhO
Cl0Xo9lPzd7BuMxs57LCEw/kGaGuvygdoyxvxDzUoq9T0dvFFHC8g4QmKhTrGFHETQdyWvI6uIyO
1qLVU1kSzmzta9UC0TJo4L/FJVMKhzwWjpY6Bmq3vJV9YyuzwrnfGevTZUklgxGkbq5QgbPoukSB
FTA2jepBtIbAtHjcu4zIeWGC2kIZ7jFEg4iiRnuzpF47DXa96Ae978AswyuIsRwd1gjNr4Lk+QPR
bymWa1rM/W/RPoIyXfwcwgUjcKalp71yxY0YNzbQRuhyg9ZEJBokl5+vKPvM7CRBRZQeguZM0rIY
EnZg6NBtyZFuEjx9iiOvtsK0CkA7aa9jCJAu0ceDpCfDNIKeTHzIy5Oc1bbWe3326bpzMs2gLoth
Q9XCVCW1OFmuBjnHPyEm5uy8fCr62dnm53j9cd0Oy0WQX2KYkXSh8b8uN3EpRnEE9bQagPPNGYux
tqu+cS3BCOdZDKKx4vQemF6CqhuYmUUDSGSFCvtGLMTJWhPAgIuCH6jlIrc6qZgOJYJ5oLTj4D+Z
+7gzR90A2Zh2Rt5rZlABeJSIbgQX0dXv28Sdf2Wd5/3CqGiSzmaH4l+r++2v+RdkcbE00+099U79
Ut0CDoRK3/VPxzQIhkeAH2QdbJnUp0N9CIQgkMoM1Sy6yYboMG68y4uqkZL7k4gloU0D2Dh43qiP
laxLKszlYAVQL7clIczA1r0RqC54TqACb6dD66oT55Ox1oU3HeiQdbQTwV186ZLVgvG7BB1mXxFR
hlaeUz3nRH6WU6hEC4LM3oCSj1pWOi11vq2kuzKhADvdNyYyATOypX8rE/J7A9HkwjQ8JH6hOne5
FiHr10TsCLOJ8RyR2b76JRtU+7oj0IX031YMFBPQ0AZrKl0XUaoUDykDql3ZuQiyT2YouaTea95r
j9KtOOKRSrC2oy98ylr7LxIOkm78Y5wkJLvMUdExnmksoF+uo2Z0J7FOMQodCXYkgAv9+kIZuc2F
Keq7iY1mJoUcA+iRQ+7HOm0t5qN4PDuspPHCCh0ytijaxki3QPVZ3ctdnDpIDc9Lnh60WPK09EdS
wk+QUgSjYXCyRXqFmCrHwCKYupGFq4ZFU2y0m5hoYi1lYdV/qdRgVF6U+W9M6OAC10zZQueccslU
rTVJHuYkALTEKVBIiyE5y+OjpE/Y+zp2RiinmEZhajdwpvnDBDKUUnTQwxzRwJyr4nDdJz5cKLQp
yilA0mbGetsDowJWev2d9NJ0gT0AELr0qhtev4z5hXYro7wjHVF/FPsKJK1T4o1montKY/zS2kng
PKx5hqj7ZML7aKiyCFiR9j5Vfha5a/DyQzq801tHfr47ukaerFGfoH62hooHsLwvASs/HMf/biU0
cfRiWH23RUIWaubmaILTRhiYGTl+wN4uKJBAYggpKH0bpmWtr9IGJd4+fwJgNYI/GBwEN30x/d6u
PyaosoCW9MUUV+gYdqjY9jr0sXj37YfKA22COpyFNkZyp8RL0CE7IuOMWWKTkjrwGd76jQuCIn/x
/gVEmyObunOARu66VpjwQFiPS4GGXePFB/1+M8A6L4NGGYLir5zTyg4Mf/aQOq1RWgqK2kVZmNvJ
mXCENGAGCRZ7exSeJ1QUGwh8z994xFBsR/9jlTq0USzKsaoLM3DM6PWeyLi0iqItbz95DkIdWStX
RWnelhIiviqkXqHW6V3fPp6TUwc2NYZtBqd8FpTlU5y9pMOXJf1+3QTnA9Ft8RlEDpEhRErQNvJp
mExX0TYHOEtHVVNOosdcDSawJXBnAXpiUd5nTFrdyVDQDkbtNCatrbSeVvOepcz17IxQDleVXZ5E
nZ6EGkiRR+BNnC1qQZ+nu9f3jX0PmQRQACJk1O2pdNwUV2Oa2xkCxk7ZOoYHkUzUzIsX017P/0nz
g+lspoHCOKhUUIah0uRFQMo/r1UVKobfFTfTxhmwpEEEeHQiF9kZoAoUSKDjTLCQi4gPAlqNoeIb
j81J2mzp4XeHT/1mgAqAk57Qwz8fzFL72GC+aFPytQyX79KXKrLJG5F0kfovK9LakAj6Ns/6Le+h
yAy9MppJULICMgnNh8tYmFtZHUOFLkUeQXSKytAMtJvFIWNyyTMPv8hy/b0xyivrpi8Xs0mXwFrv
1fVBmt+s5Od1h+SZoGJea+TtmEr1GFi4qerY24CPmHhPD5YT7tdBRTxgngSjwnhssOaWo1Xp/bq1
HD/krYOKeVammJ1aIemvx8hV8/bJQBlrNHpOp/T6Sgy6VRJH1bRmPS53YYAKSjHZKw9rRzacvmzR
ElVUS0XdSqWbiFqUbnW9bJGvQFazxcx+p9tiddfHt4OQ/suXEjm7aPdADQTNCrwjqE1L1WKdx8nQ
gli4N6zXTnzjspYzA97OBp3WFZZkrUrZLUH0PLlE6Qf8FeCv1O3VHZzU+7eTrO+BYW+PikfaUEcy
GBcSEBCsUBYCf6VX+dvt4hBFldjjjZOxHGJvjopD0lJbaV6YQmACflPqnS3I3vUTyt5BdHYRwKH9
hiLBZcgBS5vSbmuB9hwkbKFcDsGf5nOO2Srh2B2j23/JavR7A3fmyEnbZXtDuaxLMUBfIheyxl2G
FvjOySwDUZp4rzKWrwO4+M/K6PimD1FcRqvga0ur1DfKtmqSU626MnuGhpY3JujX7FcurPrj9T1l
RYu9YSrqRcrYtxaRP1Gk2C7ikzBBN2PikmGQy5U+y3szVNzL1kbH8FGHynpAmE1BBRgQCYIGghjX
18PKXPFWf6fUQ/1NpL6Z2uvLVDZTHKhGjSj+ZCanPvJ6+aVNzkUcVtLTdXsfqh/vkWNnkPpyVpFi
9HbU00AMW5Aa5sc4AF3rDR8sQo/G/3bHnSXqU42j1A5lu0gY15wP7W3/CATRYboDrYgXAVnQuuad
4qjn3KsOqWvdg9mBs1TmCd/9AdRHtBoIupQjAsocmlA1H4+ZB3jDt+QzGTrBC2XyeNgt8hs/uM3O
IhWW58IEjURUZcEKiu8FwOF6qO3eWm3RvEksVwC7yfU1cpZI48jLqB23Xss2aDbp91CBnOxhyHgA
O2bqtHPSdx6uXWCRQEhpba1mIfWdD6Tzk3i6O4Wk7yO4BqeDwDzhf/bw/Y/ZGctw7hZrmEHY2h3E
FCy0flFwcgGJGb52Nsi7eWdDQHq4aMCahYVlt6s9nKv73M/RqkBQiTzl2Mr2oIPxhpAY8zjTeJ+M
vhSK1GjQPRGCZgFzp+iqRsG5d8gRvuKFdK+/FxKh13IMlg3xwQDBVi8cR+Gu0TSO89HQcvqEv6f6
u23suxaaGlMOUWlIVOYnzH9ATCg+RD/iYMPscPodwPJDAvRQ4153e+YjArVNCS4Nth0Mmlx+QCtO
1zHr8FAWNbtJ7ep+Lt4n0RNXAse3N36XoZD2WHuo4PBGUNi+88c0dcbruBcFvQFI0UjRHM/PQ/eU
m7+q4vMGuNj1ZbJd5R9T9FtdzUWjbuCooTa2toQeucGLkTwLVM5lYaBGNmIpDZRqskf9W/43NbXd
h6J1aeZIiSUdL81wlms7m98W7oQyO1782STqLGNKrFYG6ByGnbu+I47rZzJcCH8IEx9vyaP5yDvC
7DD/xyR1hPVE2nSUgTBSkSegxlRU4HLHaQq7ol2DvLZmkOcZ9+qWTxyH4K2VyhakxpDwXMqFoNru
Gy11GmxnJPFmr9l565/TRTNWS201Jwt0WaFXLIapn4fdqULtmEiTdcfC4apHcI6UQWUK9aYJ4lpt
JXrGalh/61zzCO7dxI6fDcwVrG5+NkJCsC58un6+3i+uj5Hyz4ekwsjYL+gfZ0P3vxdb74DHovfa
oMa9xuPLZ347VK4hTYh0DwWoy5DVzmKlzR38dEPnU/UX6zbmhkXmcd7ZoDeyKhtQt0Jw1ijvcvlG
lp8E4zsoK+omxizzsY2+9uVNi8dvU/qpMdpwXM6O8v4CakeTWpi3dc4xGQ7ywc4mI7CE9nRsbPlp
C1WPvHt4/sN0H8JYD8kgorFFRYC4N9oaFEh52KTiUWweWnVwpspOtre555Q0mcvbmSI/3914W5al
gpJA6y0qfi3m55VH/8f8/ehZ6yLUySX0ei9/f9uQ2tUqQnCtelFjxRYmTo+DfbZ3FqgPNCpDU9QN
+lum4ajhfIwP1qP+SXg233kw15P247pHMFdkQCxMh0wq/qXKmGUJCJRQdWNQi8fKuKuaX9d/P/NY
AUYgAZoEsD0tmyKMdQbl0gpCkfJZAC/FBML2iJcvshfxxwj5+e6zZ1lfyxOI0wBFSh+JwGfRuOWx
8mfXCnUfWsuqza2TMi+Z3cKoWI/JBWmqU6gSl78WV0bfM7kj9GZRoNrmXfoJLxhwIyfH9cTDnTCP
084wFagUc27LZJ4R9eEbOMYagLHlzy2+M9Xjf/ftKG/vtG1Yms6Ig776ZUqnSX5d1eC6CXqK5XeO
ulsN5e/5HEebOMDG8CV/2VxUYe5KiIaAryIsPxESdF5+yH5c7CxSCeI85tpW5HqOHj8Y8BwgkUij
r3YmPzqDfCD+hOoPJqFAE+7y3p80Oxu9WpqDJpOFeKkLOE30FjnlSQHXgnyQTuZ95KVn0yViGxFo
mkBhCsa0jBdbWGcRIxSgZoeIkfgB1EaYZyMjWpNAkR3jKb8VMUww+e89hQWeC32h9dR+3v59hFEk
YCwti0gXgxHn8nDGpdkvabcgG1MmGx1We+ZNa7OCpiJD/cVEYRcTKTSgaDEa0Mhvco48QQ43F5Dx
u+E02JUNKQh3+MlzIcYJhDkMRhC4NjSfqZi5xXGcdZtWhPl6txTnebgzo8KZt/MGFuPr54PxyRQZ
wyCiLAFnibL15eaNspmmEUhLQ7y2Tc3NJ3D7fLpugtVourBBRbKmH9JZL/Q0rM4QcEDn7JjeVIad
/NLvNodoToGIQ3rltWAYr+ALq1QY68c+mYdBy4NmeFrNziZSKPG2HUCswlmfjD2iskhYAjGGCl1H
Uvm/3EOjLCt5QMbnK3ckUgOa5er3BSCPQjjwwwvjXriwRj3ZBi3RQPImpO+ClSVk1irFn4+bjyIo
bgYbdOve+KnBoKWuQQH7+lLZe/pnpWQndvdgb2JAD5jWItS7x8b0tfrzKL9oPBktlk+i3KRgDhIq
3pCUu7RSzdZclstchKNWuEpTuilaNmbCmfllrQVlV4KslCwMdFJWtKWp4iqry1AQHia0amZogqGa
sEXZ4fqmsZaDuXBQg6EzhDlf6gYCelCPMe9ZBmp07qyHcevsVfav2yDHlHZBi9RBMJYHygK6V7OA
YQoEwD2G0HXMhaZmWFWad90E6yYFtQ2UjGQTI/UfxEu3NVIiKCpJCILjwfiiSfcWyNR1V3tI72P9
UPYun++TFQn3Nqm9K6t6FgwBGmP5dtNBaHRR75b8KZ4kZ1I4vs36TEQBFsk3mQ+l/SFT06ytWi0O
pv4LKDPsWf0ZLy+cPWQ53c4IfT/rhmKVhVpHgXis9RO0Cp3WKW+M2+WxPE+FrUJe8Ax/97jZJGN1
qigiQyY8BUCLUlHDXNYxnyR03VGbcHXw0RPtLeOQvYxuZNdudzTuueyC5N1FOeWFTSpazHIfK1b/
v5Eq94lmwmRrhzj4zyZjGHt7YY56BjYgpkUYbjW/lO+U6LRtlZ0aN2b/k/MNyVZdWxZ1ZcKDIF/e
l7Ef3ZjH3N/QoyS9IWR0Aa/QxKq8A1NE8AqAS2vqB+SvtmJ2ySgx4HQET4xXgZJduiVwMcIdp91f
Xxkre1SRCCBWAZ+NwRlqBytFW/K8ymOc8MmN/Xdkxm35IBy2o3IESsjRHMIHOfrrcfb/Lc4YjakL
49S2NmkfN5mox4E1n1rFy/QvBg9yySpYw8Y7bTmGTyGwRd8skA/DdKzgEzWB6aw7/U2GnrbTv2qd
o4KigEwA1l6UOb1viofr28vKIi+skzO6uz0h45UkLdCsYSa5OqlweRCF/KTeNS/kMYd8nJOYMC6F
C3vkwOzsVUmsFlmZQI0S/FlNj/zgM2dFjPB8YYH8fGchNkZweIENMMR0VfxiPXXnlWAaXeGQxgco
zj5kj6jAOrHLm9LhLY26F5LE0EcpxlYWam8jaZUWl7M0ZsBUkBXLBCsEQPDl0kQtW8reyElZeXFJ
z2uuvfU1n8FYpwM8WXvFcaockeskzC3d2aXOYJm3SdLL4Mm7Md8ASljO5IpI7swfrZuekaWkdnlf
P5m3KedbMteLq0E3ZRDJmTStfy7lq1oq6OjP1v0m3NTrYpva8fqm8mxQDlmKStyXEF6CdCDQRM3a
QcOvSG1Dzf8i50K+RYZbUHAFLw9lqR0lIVO0wvLr8WtZuGryVumcUiCrkw6QD25zSLmDw5FWXViK
Jcl0S8jDsfi5Woe8fk4nV5JTrOxZbINtPqgxr+XG3MGdTcoru3LR8lktUOpUFHuSXq3lGGNy/vpn
IpnvhwtuZ4RywWwZRXDTxOCMQcLVhIXY2XJb2eb0ZIr3bRtKaGpft8h0erxBwcoBHoYPXL1Dhg7R
lpRasBXdfTtJh1YUDqKATLkSIxcJ4sN/Ze9DGjboCfRryMwu5iOW7jikiitr32vVT5eIszZ22Med
gyeiJoItj3zTXZAUURhds6bOQh2MkAbRHzolEaCjePuCMWn+VvOSPWZw3BmknD8d17FZV3w/ufhc
Yg833gON5SBghSEafOD/+8BcamRAHtaqngRp1PUhGMzQpJmaxO2SrHA1fUw8QSkax9T76qjmMW+I
hlVQUPf2yQbsdnTCiy6PwSpH1MbNB9Xp7XZ0wbJpt+fyU/F+5fDV6Fm7KuEfVPYwe41hOcpoCvrS
pZwiPzMmgPviTA830D1zHnKsV5a6N0OOym5tJaRVisEywAniDWfxULjxwcRRh65CGwwoV86f/2Li
5cIidZdOGjhmFxlvx6Z9yPTSbrpbXTr8+wMnYXIDPCcYeDXp21Qwta5vYyMJpumzHj/Ei2pn0We1
LJ0l42SxzPO2t0WFr9wohHYuDMsfQzUkzGj1zXpPZCkIB4cQ8MrlXHuUN27COvfSGFdhe2gCBVPR
7ewot1NoHCswOsSD3fBQP+wDAFo73HDITix6yDYbNkFd9bGAsqcAbTPz7Z1qBNDCPj7058L/T/Bc
TP/f2aQcs+60upFGCI3UrTNmIOYA7eJ1J+Eui/JEU2/HbgZYMWyg5UJELounBST0p94bind6ueoZ
g4E8rT22WXQPMYuNUcsPo0WrCpnkpZEJ8DS9rR8VfzqBHUP9JN7psIqX3bMk2LxTx4KwqChbY1Ja
Aws++n2XB12OUoxNFUUGlY/F61+QoleYzkGr1MuD4lY4Tre5awW8qig7vuzMUp8xUqdJKYpWCtpD
dy4f+6M83FmH4bAddB/8k0VrIwQIHEwX+4xAmQrcwSYaVwpVbJu7qZ1HGWQPWVDcv5PCHaeQUAbW
Lp4HHvfdTDaPTmHAvfB/9uiSLF7Ts6DWSxREi608qaHitjedBFVzm5CotUFyKt28sscTj7WAaRjd
TslSQLmq0yDwNosFlODAjK6sp8J4HYdDUT1aqXv9pLDSQIzzo52KSTgII1MV53zRemEUDZSR6ltJ
P+qQ3dZ5LxHmed/ZoCpGzbLGltaBnrCUHor8Yag5V8I7MeaHb7QzIF8egBGQj7VecOyMWVNOhVVD
IUlt29QZu3a4Latlwfu8lqvHdhzS0o41dX3qp7kCzfUSn1JB3xJbtYbsIZKm+UVSSnM+TuasHCpR
Hl/qbCo8s58Ew54FXUM9SIvyYzlAE8KWtUGU/QFvnrM5T+vLZtQpIosJHch2jA4gLYXeVyQ3+RHA
5jnsUylbwayRrAcwOGfHBS0nye+0aT13I2iCe3FW4u/DOsuFV3WrcuiGBKSHdZPfT9DWfNVA8P5N
FMVUcpOxUDypm8t7pUwNzo4yzzahfCZT4qgG09wwhTSglDQnmPEc7eLcyPbmomLkqYNrVnbxNfHN
b8I9r+fI8kU8fkCyQoaiPrCsKGIzZlqN8nZVnIfyRkEBpeSk68xYCY1AcJtD1xbICOpKB218VWSQ
fQ5bZLM/srN+TFF30x5jxOWjfodZRlztULV2rh8zZtjCOQb7Lw6zrMpUsMSfsgh1OkA4zPuta1uI
dgKile9YLViTuilYFM4lyDp2e5PUHTgWUZZhN8GGNS4eWAnf1H7mTNywTOAlYuC1j1r+h9dWJZlr
3a2t6VeqbMt4hacSZxGsKLizQL+v+kkBuQn0kHwB7Ca1JDvlNNmzco4Mi/OJWN5ngI0QIFDULvAM
vwwiumVCiQLqEf5gHpP+aYPQqsHZLuax2tugvGDZElB/pCNAknf5o+Jqpw3EN8JzdGeFtZccosP2
et3vWB8IvBio04OpC9Kn5Oe7N4CclHmlSKg91eUPUU+8AcwS/50Fsq07C2MtReKMR46vV0dtTO3Y
4tE7Mc+sYYjobhkoJ4Mu+NIEXqDgKB5qze++gB7Ay0tbOUX3MdQ7RHe5SX8MTnIYbV5+w3ia4to1
8bnA+4wnKpVoCHHcQlws6cBoMp7rTnTMpP0Vg5mgzISfurH4dTorjiDG7vUNZfghvhMGXZGTo4RB
R6glIhABwrM7Zaa9VX6avxW8oRuWDZwqkDBJSC8+gMNivYA2lGXpvjq5g+ZP+U0jvFxfBsvXSc8V
zodOERlIufxqUhTNlmAWadh9rxSol75rXmW2mR6kh/QToYrrfb3794eYyEAp+Ovx8fCfS6P4/+c4
w50ZtgpoS1HPOjxdXxbjQMEAqLhAWor2KI0QNCWlT9CBjfyxvN8apxc4B5bVpyE6NRjEAw6AoPcu
V9BjDmOuhtryCV5W+ByD3W9xjKPudQ7IzTk1AkZ0vTBGhYcUzmFtBsbKGslVZ8BQZDRffTEpOEGC
dYRBv4rityKi0oOk9nJViTgI8Vwmpi8fs3v5BeTxd/kzqKQ89YuOCrj4Lb6LPV4GzfBy8AJBzQS3
PUiPaJZxOWs0MRIEvG3X9ZgUXyp5dTGEeN0hGGHiwgjlcRiZSbNRTczjO2GAnx6HA6ET4U138dZC
3U55YmrJVgENK/epXWcHsXhbat6UAPMzgbEMHE0apLo+NOZ1fWn7fkGTUD3mjyix4OlMhidnMDze
/6YhFAe7+Ml7ZLHahVAugkQleK8QMWjsUJKJSqWB4tgnzCzTj/KRaAESWZ8Uzl99Te+3F80RT6Ba
dre7fytdD4MSYjz4QAiAAvGeupWVRp3qZQDJU/2r7mw9LA94PX8b0J+ZwviTDPoH/kwbKyFE+EUP
HQTgJBelrpdpGsUe6ou6Lx7Bye0q31AJfKcOJchmY3ZaDvKUcdRhD0FdQ5UA2CLqEs3BDqeMW2L4
OdSojO17bvwPadexHDeybL8IEfBmC9sAyaYnRW4QkijBe4+vf6c490roaryuke5iYhaK6GQWMrOy
0pzzPeI/aoURgPfiF+SgoIuNGlLfpMJ+USAbyMZW80jnlyDtdTeFh0sTfe3i8S/6knil4IYWSMDE
2NlpWFFyLGNnIRgTBnlw4uQpb1k8O5+UR9TbEiL0T2B9PEl0Kh63fa/lHa9HfgweTB8VYmtxyBqn
YGeYRzesNQAQBcDweFexMpe8HKJbVhl+r0GkEog/hQz+gIaQslAAkvBNE+vaZ5BRrsj0A8ElkeER
l6PZXpjZCqLeDHjACJUxZzmgIuLKXfXOBK1jdmhl5kbzrj1iYgpjQPA7QKiffrpZF7hcKmCPcWKO
GEjQ3HowE6cA78RgA3KS87q7CmDRrEC6a6ASQM5gmmCfQq5wKlifolVvB7CYjO4M0N7MAZ9Xb4p4
+lVu+YNJXUJ+jrafrTjqiq37RQfAAgbdRE9X0IQlG0Wawwsm1hKdwg0Lk/WM3o3iW5HUlVTzCe7g
ktM8RcCPTxjON9z4EQuJAiZ1ZHu1eFu/Km5ZtrP3RfGyBjA4L+I9K1LOOMdDXKwyB1hDuXMMPgYg
ZfMKCO5HoWB1TPcqPupWFuUQSt4rdVuHIKbC57wDyCbmIIwGO0zLspQv6hTrsdknJchiWiW8GwU9
81t95m7DslL9JaqAw1nN7WGRw+VZTVXlveFD0R96Tb3BSmcYW0NV5uv1wqnzfRmJ/YglolaFo6Oq
fNX0kz656xyvhZmL2ehohRFGXqX107MhqgC57ZRq/pEOUr3YkdBkT0KjzKmV4wp/HJtcsrux7567
BUjxpjZJS2T2cQ64lLQNp59V1eYvibjO1/OcRUBRjJTsR2gsxmoVaRyqJsay5xRQaV3n/bnzSyir
YqgLfZWz5Flv2xk4y3p10PjUXZI7DE+aRfF8WciulWDsD9OtIjrq9P2gN/miGAbGhI1Gvx75O0F7
4sLRaxLWs3EvlJEhSYCiEsAEegwBT7q87UKpDBTxZUyfgBBZRo+XddnNWwjUP0q0aJ0Ap/Q0luB+
F5ZYxk5i9CIG7cf4mDgzSDmfM2vBZIfg6O78HD7EpvKvCG3Ir9OhBZNoqIKjFUaAWU+l12hdxpjf
jQNhqOy+vR+5xC21zkpUvxK+XlZ19zQ3sqhwrQlDPGhSkvozapuhFrdmEbfBoIUx4/m7G72QiOEy
N3iMqYlUYpRkqzIpmE3GVPLiYGUbDxMTKahXkS0ZN0XNFXNACvaDWVno3nFuBNN4vWm4JHrDAcVo
6FS7CY+cmjhd+2Vq3kKe4QR7p6liOAblBeR+Z3hW+RrnGSh7imAA+Xzq1eN3wBsw3lzkqqatA1sG
EqZKCAgxDSgqqRxQJ/q6CEZtQRCJLFF4aTNPyH9UgomlAYa4vXfQNiJTmQMY6BQ1EnHp8EAIlFDW
mlzOY4/x7ubNWzmUeYgVZ/Cj2hZk4T574S3ekexMNmWba11Cpc1O1fc+1kYibRehpmYN3+EZmQ6L
pTb4b/DE5OnP/QspM08KxADkoZfPME0Yi2Ieh74RBnP4Tczes4LROiOZBm0QWxFUJsIXCUpCYx77
JfYFr+MuFcyqyjv3f1OEnOamHphFrRTqUVQE5SzY2AOpythdcsZ+0L6x/T4tKtWQl2hu06lrMdpQ
HUvAUbZOeezZueJu8gZCNjyJMceKD3OqTL4WqB9UmnpYAvTFD2CgArxY73Aecn2bDeiwF4HIxQsw
ZcCp8fRbY9SSIo2AkRHEohGErR5UeXJQuuhan3MB0xQ5K9buCwS3HRnEB0g5dY5pyKFLpmP9fKqt
5if2y/rY5p0SkwcYrX6XvwuAT/qpeaLNH1hZ6q41om3wX9HkT9vYSbTOmt5qOhZASvUdRJwfFZCA
L5vijgggHMOp0MPCwhX9rp/jMFtLRCW/bREVGuwgpowD3JWAIIs6IOZRAJJ/qoSWJqJYNXLkz2tj
ScVVoX2/rMJOtoRnNL4OZl2QldFBPMvSsFYx0BYMxl2mvJWgZS9hHh1rCnbnskAHBxgYZLYMVPdE
0c3XELOSbzU11A9ynNlibJggkawyTynXq7B+QwZ7Wa2dkAr2Mxk0QSBLx/Q0FSQirZ4zZcYgWztd
KWJiy4rX9D8uy9g7uq0MyrYbI8z1VW7iYF4eQ67zlvkImC4nBLD1ZUF7L0p0wLAug7CtgMyQkpRi
12NcOtkAUU/tqy/YT7TDg3Lffy3s2GERi59BeKNahRFRGVu72M5BhZ06ux408+EaC9xBxdKA5g43
0Wz2IONDOcISfcmbnd5aruRvSWwazBbt3vV7Ip3SVW6w89K3ReQPASjF/9k5sQbX8HpA3EQ2a/Nj
x1B0JEm6QTwYXVMSoDd2Oc4KoMAyQDaXXHhoIjOV1QMAkS5/QJYQyvjrrhx4PZ+AhSF9JJnXqrVZ
/80sGaqL6KiT0SDc8NRnEwyQow9NgdnN98Hp/Q6rOuVBxtqiDDaD4eovENxOxFHfqY/5UZikofRT
9Eq5n6l4o8issWUS3aiEQsc1hUFbBXkF2hWnH8do1V6uuxiEmtiBIKW+9VAfyG1Re6wa7d4n2oqi
bgs+HrlcnMTI5wsPxOQEoUH88wLpiTZUAqvn0RhG+tIDY/bLojQmpjLMvHZDibEtyFKFSmCnsSyN
JAf7g9F5GtAstPJlAb7Fn5v07/PCoNTppxkyECAOMwD8kvQRBTy34HqbMwZGP3vn+tscmc5T19+Q
C6MYhl3qN3F+LxSVVauVd1kRlgjxVBG+nbkYXgOYe27JHWPmQFeZFs5lIXtvTuw7Ys4fNx+clO4w
80YylnyE7kr/XS6c+G68Jnsa44H/aGOrdwRUzJraBD39X2iHQI6GGFBcsBBOhbcuG+K5H8G6Js+3
vVqaS8/yUeIYtI9uJVCxLW/DOesjjDoRwrDisPxYwLr5Gt0Tdl9SCFTA2/VDFCzjbxZrkLbgise2
Oxim6Jr1srZCE6t44Mr8bM3z8Kav8evl77bnSlsRlMtmCt/pWg5iTJQMrCW7Qt/cNFrWEe48NmAb
6MWjS8PzIj0B2JdJNUxtIvgg8CHwg/119tK8gEjIzQDsjgdBIZqzZqcJjjNzI5tFtsiST3kZmEf7
BcQ7USCk6muqSzegKzeL6K0p9JseUgWtsORMtS6f7d4s64nalOeVEdcoqJRi5+v+PyCqtl6b0QjK
2MmW8P4Zvhm1ObB6kDuZKFrfQDklpRENl/6pw5epVIAnhAc4SX5QpdQUy68zqH7jb73xEUZ/EYu3
woiBbdKLWQiR9Q5L5msA2hV5jK3iZEuXcZLkHjzzwY1K1D2ZcsIilqIMTlAvDDKnQOM7+jFjPP7n
7CiYXVEjE5VW+SFiuMduWEPtExYCQHvJoJ+vC7diulsw0mAGtQbYSDHjdpBsECn5050soBEgOfxV
bvVvDIVJ2KIURkjTyao6WL6wA316rPm6ri0XaSlaLNNLaeePA26f54V0yOxUtQazYVnNzjVxIpGy
mnCetajS8aCowp/SbI3D/WWVdiLNye9ThjLIAIXKyzQLwtnO08dkfRj/YlzvRARlJQYHDiLVKLhD
Iz7J4fd1Yqiw90z5fEmi9k7GOmnYebnjlmLMgES7BMmRbA8ZWFStX/4pmrFalnsfBAGTLLThhQ+e
61MTGNK5rnFxR8HcAh1dyloTZTQWYj9LCHVkPbc2QPHFTn8IeK66mQ5dFjHC4M79aSBpB3aKoBC0
fuqKUWI1j5O2gQs1irkIBz36IXZvYnVbqCwD2LMxIK6Bok6QyCQ2pU2D3cNUKoXG5xTVqYvE5JoX
ncXitisEnolWMsrCMITT74IXcIUyI75LunxPiofqURs6xpHtvRExzwBKXryKdVJ8PpVRhaXMxUWH
dcZgdRWAtBSWarfOP1tq7HWqXZU24qj7scg0cakKPEPUwkvF3Ap7R12yP0+oT3SibsNV7gy90sbU
11qwCwDtqXTG+OflILProduDo+JmK3FNCUg4Ag40/qcO1x9Gy/AqOw5YAyHnt4NItkZQ1ETp6pNk
7/QzJdmSLeUw4cH2ycouYRgVwFJgWMVrvnINP3Xi++nAmoQ+81lKKuVQKkgVEqxwaF4iX81ibja8
zLK/s4SJEkHZOOIMLwKTUPM6ZwUfewdiiNqffSw/28JRf8SkhpfdYRnHkw/8N1ZKT7z05O47FU4b
fzdrGZ/0Bpab+NLURi8EF0XH20b+wDAWliDK7OVRbHNuBSsu7yXH0OOdGp6GFVdL8Ix70QV8qJ17
LGgFltF8mvAmYxJWA5Q8C862t0EC9CbUtuxIBzII0zt4TURW+K2J0YT54/uEOlbKNUROwhJEmOeB
IQBwLB1NnZEsMezyc5x1o5jSq0meAqQuyEPdAT/fi640T4xPRoLEJdugLkVcMvE6qmIeaJKzYuIl
vRXf2gJFd9IuRo09ZELasiRSdwroqWWs22H6hDRTJbCzG7xVfSH7hKWXvNasivs5Yh31mch1ujnF
agEOk6auwBtrzd4wCW0TiF9s5Zi+xoupvHf2ZIsIZvHNwELaP7sGiGjUrrGBqmAT+vNP24huUh7A
YAnA22olNGPlfa6/q6yrjSWDDl7Y82m5EfNm2tj47WBqqe5KDePByRJChS8lFaoMIGB5IFfy96gT
vk+l5Mit6Fy2xrPM5vS8PmcbNueVF1UzJs2SB3lz3zR3sYCCQOlp3e3MMRTada3fX0akItXUNkuq
94JyUI3HOnXn7vtlTc6fqpQq1OWc833S5wlW5fTnBdxkN8AHcvVr/nEGPQa4XE3DZgHFnuP9UiKp
eBTNcadEKsbXgNCPecAGUCWqr98SWGPWsNP5JD0li5zv5kut44C0ZuQR+2JTjC2Mi2ImV7+WbhJf
+LnYPOYhWLfYvg1iIx9gA+AGP0vfRWQGaovpVK6+17A1PikP68rCajjPdz4V+y2Fik55qaJMHVeY
GfDQTMA4ZXg9kAABgOZ/scm5mxYgifuvTlRs4mrg4wtKoQGyp/RX3CIHzHI2ZmhzlnxLwKsUa34p
nTzgEIpZe6v73vZbOBU5yBBXFy2Sgl1BHmlBbE7tXSnzZjU1ZqcOrBRoN+5vdKViyKoIrRQDjTHg
eJsAd66HufQ1TFZKVjP8i0Lm/2Ojv/Sj97TKWlLqJQaNJ1lbAD3NN+0o2yTaE6I+4ym/YQ337zo9
mTIG5CSw984WJRqt6tcohUTRa69nNFQqT72LvOJaCkLMCGXu9Dqy9sr3vuJWJuWJGSIzFupASd3E
UWKqoAqYCuUtzwe7buPjGhsflyPbTuQUhc8KJ+417J1QDtI03VxpyVgESZ9E/tJUIC5vp5RRxj9v
KWIhUcDSCRaOwPKKZ/tpgJkBqLDkM3BmhU/YydxGMHsrJkuI3fwVyC1OBSA5AbBhb8pH9m2+u6zk
jl9updMZc98psdHHCtqnA/8yz6OfzK3dRv3VugDVSpoCdTbMbhz9y2L3z/aX0vT0nCRrYm1UUexn
RfElK4FBMPMJQ8aekZ7oRt1MLfIFVS8BWJq8lIlJqK8Kb6nN5svgkudwapYgqKsOlzXbi6uQChhb
rFKgwU7PVmPAeca2A9CRercnKxx2FEjH7yTrWw7MAeedUHMijLoJkXJJYyaDda1zhpfaLbzomkAD
E5T9xGVBZOw8ek6EUQ641MBMT2M8AyrlysgstcflV36kPWsyZt8mf58guR83V24fy10rZwtmmOum
OUxlh8J/NHxD5aZ77BqJO+hjhUrDFH+rx5D3GN+PpSXl9gU/hAkm2PEW+VK85E+cSTySQ5u9vRKf
0EyBP+bvrPFtptVQ92PU6EZe9i13iIyRj5xlTLQgxODycRya8WOOq/R9rDKDN3ts34l21DSiakkt
N2smKAmkxBX1LmZNMe4kIicfnLo3m1KT0lzjjEOBVcgpcrWFt8fkj9ulCIAgJ0RRFI0ebFhQNix0
SxSLBXBiR3HwUAe0irmxuPLhL77rVgxlvSpQOmK910EYeZPfFc58EEgx3s5fOzd6kt004J7id1bm
sWdMW6GUKRdRHBZTGILLrbCBHmX3+lGWD33MxFLaC6hbQZTVArBq7fMIA6epnxyk18JbH4T39Ofk
EpY/pOHPSugyDnQv9mxFUiYLKNJ17CYZSErXIvKOzuMVS3hQPNnlDx1vZq//ozzKGqdZzSepKJOA
bPGXQAKJbvjbBYPe/AEj+azhl72kCmapY58CNXsMWFAPJ72otCoSB6jnp3ftBxksIuOH3XWB8lXq
5B4zbySGTlUoTiRS95XWVkZq9DNIdqzQU63Uld/K1+xGc7ALd0SBQmN8wT333mpIOV7ccdIs90kc
9GXp1SIwlpL6Sp9eLn83YgaXtKL8ro3lTFG4Pg9a4dqQrpMIVDvDc6rayfBxWdLevbHVh3I2vhbA
y5ICya+osNaEGoehH6f4ppGOXXS1VH4nszpfn+nRJeUot+vnthLjdCFswpOTgDqrPSgeF/AH5gWx
6+BY05QwKwGEBBpMoFKqcu36JQpat/upBoOXBNEz+pj/NIT72ZwOLGrNXfvYiKTOs4naCPtTgFIW
1xsBCEP6bTcw5n72SpoiFuF/qUUdoNFHPXAy6tgX79Vg8nKUbSNTfeoDQBlZix1fteBu6yerZ70m
dpUjs526Rro+dNotDEoWagK2AJLEl6V70CnafcG0j12X/i2FTq9XvhKjWJNif8LEXhOQvdoVELwr
koh/My2/ayQbcVTMAo+V0mTYjAoU7VslP8gsXhvGodEFaA6snYLRYT8+bbnSVCZBM+tVtEJeZLyK
WIKo0JTLWTZKUw06cM41AGpR1nfq3xQtCTXDf03g8wbY5JljN0SrFiEyydljqL+o9U2eMoLf/i2y
kUH50Ny14sp1eIOk19Wxu1+/gdtGBQCscR+CPCS5lSaT+VDeKwSfKEY51aBFYIaXUAjmve5n+N5f
A1HpSrcHd77PX1SbVOYKvNBZyc6u9YFaHejrWHvBCMlp3h6PRqN2ObZDgA5h5uFgGyIjB2BJoMwC
vdlezgHaDca2yBxwk/Tvl68QlgDy7xuT0OYEdQBFToKiux7SY8YqnOz9PjBuyLY99hrORsp7ru4T
I0mx4tvaxfA0Cc+X//7z9i+SaYKMAcAWpC6oW5wqAIS2DsPsQJYFIK/kGi5S3DvhqHgAaXuJgWPI
uiOIKdEX4FYeZWqNrs19rQL9q+EPEYrycZNbHdDnjOHpsmZ7EWEriMo2o0GKl1VptYMuP6ZCoBgv
emn/byKoBDMDwYkgrlIUDCG23sZjXiPlC1kxdPfK22pC0piNjdVyAkLlAXls/R19vMpMjmSdPcYb
M1+AuMChyAwUgsge3y6rx/hUCjUZEJVGAbhVyO37oErBXhdGZjVaicDCgdmNPxsN6c2MVY9lYY0w
AFvbq7va/V1y7P3cXg/6R7mYCV5bvJlnpsSZrFUKlo5UCKrHAmB3AnRUyVcENtH0PDWD1cwPl8+S
YY30HnsrgiK4XoDVEQEaF6C1xo0x/8UVuD1EKhRJwxyVYwVVCuGpynIzAsJXj5LLZUWITV/wX4WK
Fxkup7JC7/UQjqtpi6BC7QJQgt+Ubfo2jN5lYXtPga1KVLBIRLXR2x4FnA45V6mafdVavXYlr6lZ
ZIwttd2bdyuMChhV21d5HU/cobUBT3FH+IoyzFyFj5NNRuEim1UeY0qk4sfUrYWWxWISxNeDQ8g5
Os9wisgBtbkpofonH8Ovlw+UKZKKJTqXjni9higpuLoHmEAyFYs5EncC+6V8qG+mg8QoGO8+eTbn
SkNLtWsbN33HFUEtL11oNlzI2YlUcB6fdXJpdrOy3ChCGr30ywKEzjTUvDnvZOdPNceIE0BHsLCJ
UScRN+ppFE3jahTKoag84VaF5tJhfeWsyBcCAUsdhQ1Ca8YFdBZaKIH01527WOyrCoh+0UOa1M6i
Ojr/vDBh6kgYPvFISg71SSeuk2SAXmJ7QCmsSQAR7V3X3KWK3/e6renX3dCY6Xy4fJwkmFwQSvej
h3AIU6OFcnLcAjM3j6x4UVg73ucFeaIaQAEAe4X/6QoVnYUZJGli0YEIubek74SAsYxBNU3Kq/Uh
FNAfG+5qNtXWmXKfOREIlTA5Amolhfpy/ZhqqRRjmLr8kh0BYug0z0pkYvZDu0mPhLis6skM8B+e
KCWU+ox5VU5wkg4niqItiNuulDxjuOL+JfRLL9oT63QYOSPFqJ+xpCag8EC0UrFY31gyqBdlixrw
2ieQwU2PcYP65SufMPKS/VvhtxqUVeQgq5G4Li0DOZKtsvKFyFHU23YpDy1m/S5/lXMnVmF5mozh
aEMXEDZOowa4W9bCSIEZkSVozqwmIX6W1tIWMYBxWRL5vrRHYZ9TAjiFrpL24amkrtHzuMFaDlby
w6DzgEGLwiiwkhiOe944gE9pAuAlsQeGeUJaI6zoyHyJSiVmwnjLqEzBbKwe4MiV3z5gVMa/rNWZ
OVDSKK1wYY+rXCGzG9Pwqe2jayWagkb/82EtSg710ItSQ1IaqYlweoACdTC3gmWP+EjezPyBNYx5
Fh8oYeTftwl5wq9lrfeRpyidmw/HKDIYt9WeMWw/EjnWjYRQBn/DpOIjyR5pQ+r+5ILU/M/Xuoki
aKAAvpKAV9ILyzXfLh03zuAUHJ6z+UvNWks589TP38fsMiH3AEQddec2pV7IoCAD4kopWpKSOWDp
rQgh0fwidAXDVXfPDOPY0AX71xiTPT2zJUkTQY6H0kt9cmbjQfL+FaYFMVnaUUEE8UsOdTvwWTzP
vFYSB5oc0hMC2amZXZMx3Mhldod3bW0jjWi9sYR1qVtMzncYlfipfFnt4WGYsJOSvupIS7un8b5r
HCz2XHba86AHs/gtk77cUWDtlWXuo6DW1cKq++41j7vsRR9X0M6DufRP93pgJVimMARg//AywKhO
VTTqNEsjaQBKmzR43HLNL60jjozX0d45boVQ1jGEujoXxKPq/NlQvgjM/VoSYWiz2AqgzELtjSIp
MwgQ70u/OAiH2FYczJhhbafFrvUfIzKQQ8OuAzYDVLCfG5Q+qhIhAwtR8GyyV1H46LmHyzZwnrZ/
CsDWOpaCwB9IF+fQ+VSqqpFKRFTAWrwSqLc1SA/9Myuakr/07OAwwPFfQVTornu1GRsjw1olOsXz
/GGkjzNgM1vOXEqGEexefsAr/yWLityyiKfIEkmVpwDGTgQ8IBkzJ2vQpZO4rGGLfcV0go0O4F4M
5p3adY7V12wZqzgYQ/Qbo2Zwomi2C45/AK7ZuxCy6HnOC0Wfn+y3QMqRlrjOUI7MK4zSq0F710G3
8QBcfVt0ZzxzyKTecFA+LhvKXtgFztgvLSlDTAtFSWVOJHlLAqtPPNCGo8P6xzOOlG6Ue2ktjzHb
Bdgaq+6L7fvcuhqGui6rcl4MJUJkbPVIKLeihUsJadKlMXi9jtDyr7ExCnyfz8Xb1Yk+8RJYxafz
1/inPB2pGAHYOAPyUAU9bBa+iTBwNNp6UATAIxM0Uzj2zmLrrs4TUo6F4dm7Zrl5VFH+VurLmKZZ
jPnbPnHGyTUiAUILSxLdjgWUtK8hlrQlNCCxEsVTPlDzPFfFRY3L0i1ehMTEeoUVoqPxpJqCVTqY
40oDlqnsKriRSbmBIJXSlKrIOkaQklhDdCtJ4RHgfHgcj8/GkjDyjv2gspFHeQCABOvQAH8fZqok
F5srHmdNtSkE4jV68NbIup33rXQjj7JSMQ+TUNQRMDtntpP2M4YJD7MlfzFeak9/YE02kN87C9CG
BKhICSwMABs7jWMJ4CmiWV04v9LEF1ELr6J+cUEU54xl9mMI5ftIUxmeuJeBgN/ol0jqE0plM2eJ
BKjrcnrVDM4MZyTZRwHHyvB48n6jdAPwLZBtQG8M3ega95TK7Zo0U4KkMfRikEZFTnuorklBPWYV
GEWGLOotOXWaIiScICNyyVc9l/p1yT9VhfFFixqvyeUA45OxuU71jdLKFm90Nxw3tQ5D451yETBp
sbCoE157jS5u8CXWxIexwLCcP9vQ+NBeEWrLNGBlKHt+gQ1JrEdirxCIjnT2v6AYV49LHvpdbLV+
4RReCIzmzCeYN+xhw71QA3EymQzAi8P4/PdNpjwBhqtupDYEw9Hq8kDYmb8lN5HXOqGJDcCb9Acr
cdlzRIw0AwUbmEh4TdNz9y1fDL1CrgvxfnAUVzgU1ndg7diLTeqJrKWq/fPEdi4WxMESoZwpiK2M
pixgq5NF+OY7APASdFrN013OZ369nYRZEjbSKK9fVj0VU2lNvCXrrhogT8Tj4ivTjRoGcdGYq3pl
cLGZGQ+N8Z4Lbla/5SPLY3YiuQSSdmw/E4YZEJSeRh6FL/Mum1pod8NbBM05vVUO0f3yll+lL6vV
YnJcvOLsevYuO8mu7hu51BW5ViqfVwualCl3y4N8bP1++fd3P6UoAl0IoJlA1qKJCdZ4ToeyEWVX
vRltdLW87Lk3sU1xnWI9pGPMzOxpg8FiPBRQ8AGEMhV3DGWMs5HDc05eb8KMM/uSVbvcK9TiYsBH
AksFyrQyJSJeVNCa1XIUhD+ywiE7DI2XePpohYf464z0KbMn868cYiuVMo9UrRSxGGK8gSBScXOX
s1a0+QFl2XrKGwvVaDfAbMVRVqGPi7LkEu7dZrKrYxFkN5HmFF8IsQm2b2WTuwstVrK2G2O2QsnH
3UQ1faiqBRWAKOAO2QvgEwG1r/uRjwcS6BEAR8FqSu0Zy1Ye5fbTYKQEUzwOMOrXmINYdg5qBTPD
JPeeKicGQ1/wTVKMqAfEZPUwekmfRr+zKq++CkM8VZQAARvI7JIvPV12PPLXU9c9WGKQboNhB5x0
ND9wpnAShmuFOJgk3soidzEMS2WtNO8J0QFliEoudvbBDnP6yRJJ7DmtQfTQ9eqqyEI3FEtfwqzD
ZV12TQNoQcAfFcm2ySfs9sY0+qSWhx5o877wqJi1P3i4aQd/DEglKvfa8l+knjvpEpBJEImxaYaS
uH722dJGXXWD87EuGnqQaMsf/PDJjQ1aLBbf5bkt4lMhmABzl0ww0pQgwwgGOFHG80gBkU/FK2YS
vjHO8PxbnYqgzL3Bfmgj9IA/l26xH6QHQCq2ipvhLbkenemav8Zi0oF/YAglcenUCk+FUqc4FSkS
+ETGkPcLAQUkkAuyCY8mVs8xoZ32VSSgl2RcXqOhnQBBaMR9N8igt8eSuYYFy+Kgh6vLUGr/Y/0W
Q71K+qXX1b7owK18T/Dlarf6ET1Pd3OwYjylvtEjkzWf8slrd3aO8DKZNDLA+kidY14IedhIauqV
15Uz2sVxOmLxNrkRjlIgee2LfrvYs7ccANkjLzZDX/Ljl4RTXp4XfKhNepqiRN8c27vhHbuB6a32
AEu9Lo/z+/yDfzXeWN303Y+5UZk65SJVuV7NJOBkAgNJxtRcLGBq+U+xhwkP/Gf80lGUQHA5DWDL
ooJ0MVISb+6+1OPPdWVE4Z2b9EQA3YicgEPHdyUiZPVz+edtUFm6nRhmAlBbMPK03vAqsrxuz0BV
DG8SDFMCD0Zpla3DqJackXiNI30Hf6b5z5ZOgco9IeRO2An7non8lijQuH5aui6hboQoiQmm2JqG
mX9Mx8ThjuuhvEq/tqvDBYUdPbISI5ZcKhsrlLyUgBwDoig9NCv5DmVvq83MJGYU7s9Lf1jm/HWi
IJM4tROxWZpoVcbEy7FDkt9qjgLmK8BJMp4Blz8c0DhPxSSTWHJip6XeghAN8gZTSBjpyJ5XYfFO
wTsD5T+Ztsd64SspQXE4kBXearvZbMbYkWWGHudr6PCrrZiz77JIk9j1uKad0Ju8xtPtCukjObOe
dXeesx1AGDjP0OTF61Q5ww7qhbnj1JBLvBakyi0+0PolvcsOKl78sU1oyvLVir9Gd/khdaYr7YMR
HvfuuI14GodPneqySjWIJ9vimlthlmpwNe8zsbOZgyJ7log3MRr1ogx6B7r3F9cTejsxIlZ8TaA6
mhssBYBCBW17zEnyd5nf+PNR/7aYqZdfx7J9Wdk9A91Kp4JyP5TSvIwzhxm1yiqF5xLrJJcl7OR6
+JobBangNU9pVQE4CVhwge4Rcj7tuLZ4XVV+hQwlnyyNcQfsxZCNQLoHCHwGue2MEgm6+kVZXsIY
8yivUvWVodf+0QGvC6uvKPfRm+gAZYiySILnZS9RYi0vnTU8j6/9leDxLrc6uRM7rKnz/+csf8uk
3FCq5hm492Lyyc/UedK3zPueYAHIIaguPMrvPkPJ/bP8LZCKk1mbqUVprLkXS1Zvt6CDesjd8K6Y
zNmK7lZHef5szrihwxB8XrklVoMKFRjTQKBE46GBxE+TihEXkHwff4xPxZHAxcduZom34W0xgKmQ
qFyABOWW9Y7cveORtYsoMxI20M8X4OZ1ApC/fIn4OvSjn/J9ey1aOQBthCP3Q7zlvNyJXFZqdL4Y
TyLeRiKVkU3zvMTA1CO13ByRrn3MoG8O9A3wPwLZQLwqX6brEr2pyGZ2f/dukK1sKgRIwBQfY3nC
UwWNRcMEkVpjFlg4TDV848kmCD58alWsm35HLArXMkFsRb8eYNWnV2MWgyQuxc6lG1cx7+iV1NnR
GnZutWqcxTCmHVfFngao94CdT7BVqWs4FwWuyWcU4zIAq+JCeUCRB+tJHXbH/cWeHpfDH2OpAnx7
K5H8RRsT0mOjUwUicXZ7XwBLSearwN9m9Wn3FVMIHAZKcmh2n4pBeVdFYQC4vlP5YfQvBYsVefcj
IZH+7+9T7i80Qz6gP4x+Df9mZO+17KMiyPg6LB2ojxMvCSYCloTzw/55nsAKoLBqfCwJ1MfI8yUd
FxkSUgDnq/dx9p1hX7vHpBAEBJC9YeKAOqZW5aCEjvw89YujauVue8ivzMj/fD963NMVizN47/0o
A40EOAAoMQug+z798MMU1qANRkNmAYKfbGmHxeGAqUEKKRoSpATIJC6W94PwyIqOOzeCLGOmQgal
HTbmaeZboAamcxOhDrWkr4bwrWpQHR2DRGPRau1McaBMsxFE/pCNC00IHEMZj6kX915P8HOAbjct
jasXr6SRVxdWw12LS8jKV4jPUK9jQrUF38H2qXKGKtn3aZi3CQrcohcdlIPutw4Pxp/WWkwWyt3O
WWogsANyKQTpyHhPVeSLVqhUI4qDlivMLmpMTF37kpq5c8jiXNvxgRNR1GlWWSFrbTKGfjG/x/zX
pHEu+8CuKtADo84ggsLo8akqSzZUgFMRo6CbykPcO4OEPcPqkE3uZTk7rka4XH7JobLJQQZ51lwh
IrWZ+LhKIE/NlKeyY9VIPhFvKCvYyjFIL3JjfYLUrHWio2NFOtX8V/5G+V49IA+wZD99BGGJF32Q
2YrMNmwdlrE64hfe7r3YYQ2p7CmsfK63ga0HFLJUbAEtiwxsvQhblShSNs2zHhpWtrJgR3deIXhv
Aa4Xww6EjJxSt8X+yJK0BcZ2r3WM8PZXktf5bFatTwg26liJX4FDFUIA6EXJqavKqEWuxqsRE4hr
AS6H5jOAxYqFWVGbbHgniV2AIBPY3w2cDm0CVk674wrAqv4kicZyB/LL00+rYzGnqVdMkagq5oij
w+Bhb6Wywdsz2PGhuU2wMCOzFsV2/GMr9OxRMskRKtNo+KyKn+p+riRWn3emFC0MB9nXDogymEEQ
MPn9f6R92ZLbONPsEzGCBPdbbqLUknq33b5heOW+73z6k2j/M01BPMI3MxG+c0SXABYKhaqsTCaV
DDQtCMtSFPZtqTwPUmln1cjh2aN/gv2IFOz9lwnmrNeqGWsm6IoPUmqkFkSPMjcp5NqJAhyRMBOt
ouG9tjZOAbQV4S+4eACSlZkkwcTnEoQW4xQdFJvB3iZFlpbwCg8bvU1Mkq6sMLdqjjQYJVvAOcXH
FlNofn6QoYv5WIMi+UB801kebgezzW+1skdXvQoyadY3gDiLGFNUnophtpr5y20D3BVRt1xZmNF3
BylFibCMMEYRv4Ov7P+0GZMTTwtmq0p0sX+M70kBWPXLBveZsiNoei++YFN1awlzJ7zMd+uRdmGL
ccIxDLSpGBbaYH+HZ0V0tsaVT9MhOitefY+pKOf2ZtK/eOX2q6/FxA15XACHQ93wYDbjSxQUd/3c
go5Fe5QjID7VbP6Zqv9iOuDCJa+KUUITyVXelUBOZPtuL3yOnHgnnNAS+Qy4OCcV36ovrDeVbYb3
UxEjlQXBpfgofRG/Uamn7i7ADKPVnEsv9nj9/c2o+LGlrB5KX6VFLsQaRBjKxpEDHXITvT2Bv2fR
TE5etxG0kM7pIDyH4icI45l7VJGFSZvmBk0eE7kk+LXNt0KFQkBVWUNncIxthKsLY0y4asIKYt50
gG7uS3dS3Txtnarn1Lm2DveFFSZcNWVbZHlIx/R8DYoP8cF0zVOPkU/ai+P6Bt0gxv0vrDHBinRm
mGt5AAAyHhpgIt2VJ9Mecbin0/9gbeOwoXMK5WyohOOeYTvRyQRp9zJXqd9XIEypdQfCiG4SWYYD
SWRXWKD0LqsW9MB20VeJdxNs+OWFdSa4YCyx08cG/IsQsjwNZXyejXwvZQAhg1HzdlThmWKiStHm
ZdaoYICbs98k20nqoU3AF9r/um1mKzZjSXgDIMHDxrIZXiX0RZKFyCPlCcPVZWNJyA3yxifLY1bc
EamxgJa0FuG3gimX27Y3rjkUEFAhBWSIgmmZ01AKkOg0cAvt1OZLJX03El4plv6BK9dcGWAOAvhJ
Q1HXMT/eH4T77kGywDDgGkcCjZw9cWa/SNzbK9o+eiuLzGGQBGTjoi4UOzD0QbBz8lO7dZIzJSPk
y3WSzaO3ssbc4kWltLqYq5i/x5NUOdBp0vBQgP50dltIrZiufqqPYHt8QyfwnDuxk36/vV66nIsN
BjYKT2LANUQgsVSFcVKMLC1RHoNoQOhkp4ambyeMVsUD7l2d+UsrLKJVjrQirYMElUi4qKFZYnLQ
VVcqGqvXDzO3z/TeWrmxKpa7Qa8rbTbiWfFaN9aQ7gFBAfVn3a9P8SvlmQc9hQykdzPZCy/AXKcv
72vFqJIBEIyGQRjs+Cox06dSijBbER6AasB0hf+HMEm30yP5MTu0yMzb3WukG2OS8dloyqd2HuR3
UGtP42kFQVtU8mfJEr4234iVHUJHO+ecDuXV6adm6RyJSlUkQXp4udKqzfpIG+lXLYtdV+bHyeQe
x6sAABsQDYeHQoHoGhlczqYgimEP+tF7Wg4rIDrT3U0HcBHY9bPJvQs3lkRpxvGQJVCcucKlKFqT
kTSGuV7v3Tnuz/IccOZ9rtIVjVyYYG6grpXUrBtAkNcskS1MdzPxuiWzqSC6XL7ePt1by8F8MJqP
KHoBFsz4ojSby9AAwH0ABYdVyPul4rxzNsIHyu4SxD8UkQrxMhcA9soIpREPxriM/Uh6qA3F7jTV
vr0MGoQujzNGQUFwJmPYGZB4tqMQFf1STNkAcZZ9CIrGDiruKOJxJ0+vAYCgHAIQQ5MBGUWl8L1w
uTq68WhCAUuQk93g0aEJ9S44ZA7mlaz5Pvok2ard1Zah8zGj1+GR2qXwdwwtqeicXB4kqemFMugX
gAkeB4yjHHUsMnRjlHtnR3bBjto6gxvdJY+hE3ecK/z6C8oA1OALYt5WooDmS9uNXOmjUAO8M+ip
VWs2xvz/cQkKN8vaBOMkUYkZKUEZ4PFB/rAAdLIECyToags0Iz8VIXtQY8XvJ163+Nr5L80yzk+C
BOQCJMPV1ptWJd/HJufuvD7J+FqYUcbULcBegMBfbp3azBG6iYbiSWJtq6a5i8xnIxqhHRRbZsj7
UFvLgSyFhmIe4EJAaV9aA2/oKEAnGHPLwvgwkskviMg5Z9fJjyZTEWIKFFUw/spCKbM0C0YpmdB1
gh6rdKzu6YQlHfOeXkNurN24pRWq/IpCHVhzcbSYaytMlkQLmynYR/veBfjJKYAhyIHRrp3eAaW/
U99Xu8DlXZfXHn9plsm5ejkErZPY4aFdnSPhLdCe4uDldsB6R4FeRizYUIBrl9GZxDdjbIQ5iY2h
BzxotI1d8VA46WPg9JIHIm3XeAEC0RY94LT3YNS5wxwmVWuK1RNff35zravfwdRtstQY4jJHTydN
xnMVllap14/lwCkbbn/JlRkmgGF6ddG6KU52xkk5VG/QQOzTnbYn9+mLbLcP/b3xOX8GU5dw/Mdc
dBrd6HfhVXoy2KJoNZC20RQN8uZyafWNaiU8hfaNhO7SBLO4Mq+CoZJgIsys/vdw7DHGH/iVYUPV
tQOx5zNP4Oq6WINF4QqCODdI1lWIV18edbUH8ccSolFF/SL1EydXLNM2v0qH2SkdYS/Ezm1/3bj5
IA6vQ1oaE1gmJS1nLJb1PEUTYmXniYf8rNjAKHnaz+Z9WJzO6KLFuuPN8G3u7Noqc0qarJww5B2i
og3sGZUkWRK7x2mogE+YIeIBvBsQuoF/e7F095izKYkooAO8jTkXNHUv19rVGLskWhPv9PBVjUdn
KR7lYXAGiINLY+BMfcULq1eNRw1YopVFppmftkaVtJOU7yKMtwlW9WzszZOwS0Cn1XIWtxHCL20x
9znKGHFlRgIN4SNkZSjve7yTdmga/w9MEBvh5WJhzM2OgQIZ4zem4oVERUcnabPXnBSVO+B5xMk0
r3PAy3UxtzlkwgPw4pmqh8FWJ0wnC0Sdnxty30JbxjC/Q5LQnUZOqr69PMCCRRCBUtn1S08hqZxK
84jWKghJbKKcyTJZRebedsfrex0LA2UC0CuoYKIDcmlkJqOekx7lm7aPHmQj+KUQ8/NtE9eJyqUJ
Zu96vQ7VLFcjqIYN7iSDZlnSMCWXWpH4lpvebWPXkCfq7asFMbEkqXQ9hMIVSqSABRZv4ifNjt30
NfUptnR57DAcKOxUW9Qhk8ObP9n8YivbTERJRJTyywDeXxrnWLUarbIMwjliG7uJ/hsG402MjuOJ
yNypo7iA1LdKQOFeC5oLnQXiQJIHiJAUQgf50ruVMXMuWPqzmZB1YZJxRBXj+C2gdNBCDaA3bBlz
rvpVmyrdbqq1aQdAx8Cbdt5wywuTTGGoBEquUzCXewji7mjE068FA/McT+HYYIGW4FPv0qrGTmaN
j2kkZH8Qjyz8/FgAxIXJE0pwyKt2b28l7lRV1TEYyPapA+j9qMtkoDyDZ6uTqHJxLvEw81G0adHn
HDIOHn3ragU5OKprMrhytSu23Kwp5jKqJHy7++B18P4StFNemgySpmiG4xYIbG5pdmudOh6yQODR
kVmW5MDsetBczZjRU8pPafNg6Jje7u7KjuOZW59wbYY5cFE0kTYjcJMlEV/R6zkWGJ677SYbZxoU
ZB8rYc5bKoR9vQAOBCRz94B3pAPZndAeCv3zbTvXEAaQ1qwNMaesLoDHMEds2bxLwX0hQpYyPkV2
aZtnubWG31kG7FXmjn5voxrVW82O14i8+mhwS0DygIs1RBPtLOYXTEPaDuYYAeolPzWjlwe+IR8H
4Z9uKKwo0CrBasHxQViGrTYKEKLjwdzL+m5QflXii/mPFQih3U0TWMAwiCZeoU7mpVaiYpSMfdFK
VmM8TuJbz9Xu2NgtALkAjsQUmQmGUGa3QqMKijoo9T1leUm84fPytOhWjAervuts4men+i7VLZ5y
H/W3i2BM16YbRFVRqoEYJRMZ8exWskmoQD1R/iqXR0n9kkhocx70ybntkFeOTw2hOo+XMUIxBkQv
MwM5WKAViTnbfTq7kfGzUgxLxfzrbSPXCSNjhdnFSRHSKqgCoPiRMC5gX6AjSOKeSgbHHo+egFkS
wHBwBtQhUS1ErQkV3cslgTVMnioB1ORS9BoNgaVLuzr9cntFTEj6YwOwfbieSVXdmAx4SuJaSs26
8rN2tLLkS967/80Ak7GFKJkJZEnyQ1gmAPf9mCbeg4Hx7Ksl0CWuCpFmCCI/occSSGVrO1l1IaSC
r/KjyCzpcfaqb825OkQH3mN68+sAhkPrgCLaeczLKAK1sZlkY36IAPXpYq/TAzBrv97ePbZb8X+L
+7DCvIaGLFbVUDGHdxXFuLUEKCyDNKJ20Ij9ZJTgT6jwqubd+2yN4sos4xYVRqlUPezzQ+fk37rM
7n9DfhhvTvlMXspjHr2/5inqjyeJw9tVxl3qQVW6TKvzQ998J9CNUQM7RJmXs6vbLvOxq4zL6CAF
LbMI2knSPfghKvTW83c5zPSIs/yoPZvvir08KkDmVXa1qXTtK0eVxUSYRnEARydmJoUWVdB7Id+L
sZ2Q2NbC3Ap4CQdvN5kIokfzNCgasoEsmK12KSERLOtuNQkj7xAycf5qbUz4bcxcaPRwEvxoPziy
N7xkqONFnrif7OGT6GTn9wTV400WstWfK7tMQA7NnGjQiyvwgh+c+VtO6z927Zi7+E3x+QeDt6HM
dSZVihrJXYdo1gHS1Zxn0FxPhfjP7jJ2Uew04zBNUq+SMdpX6WALKTxlEfeEh1XmuKPGhJZJa/o0
atvAV+8pE4BwlqHTzq+q8swwoaQbQNs9a0D3/aGXa/wcYAQ+5/P2l9FB9AsFXZCVMo4wkQFqeAvC
sSKokb3UvRdPZocOFC8h3L4xPwwxLqBqGNXoEszVVeGTQZ4x48YJTjTErVKm//v6fxtgH3okzBIE
J4SJRHKMx8UBv+/OfConr3kfrNYTi5docJbEzs8MYmkuJICMC97NP8sY9G4qWJL/47IYP5irMSiL
AkcHZMzfB116kub5K6hlISAiu2LyxZizt1hrntpGduOl90ZR2zezzvkZm0tFRRjNeNQzryg3psw0
K4GCduPuacA7sl2eOOvcvFtWFhj/iMtK0epgyg/aqXfH2BYs8TV2tbfsO+USJVb4onlD6ko8eSt2
UuSP33wYZhOSMYno0DimDZQdRab9af2icMploObsIQsYieowzoUBmlOY9rEAdbVCHkqRZ4HxlQFN
hE7UTbzHteSXVralBRlAh/OhNiPGar+YVGNpVPDJ6shMBR/jaR3QJy0qwAGmjREIOzfxs0fB4QF2
eSuj/7/KAYZZbjNZSCF9mVR2WLY/tUb8fnthPBN03SsTk5HIU1Q14INLn4vwjYQcwOVmQF/tG5NU
DGHZBTlNfDtjhra2Lce7pTiNBXFVcYSo/S9B8m6viO19XLk2k10kGO1PB1r7SmeL6rGb6D5EXpg4
ikXpeWc/mnYB8idOVsM5ymxJG5MMGhkrCF/0pLTG8mnOeqtvHZlLv7X9ycAtoOAlRsn9Lj8ZAV1H
ms5mDG7U+znLrTrjMRfQE3N1qQBi/JcFZgf1boCSNgSYffle8kAl4Iegp/8z0MWHrfKWw9zF3VJL
pakm4CeM2vsuBidi0fNkqN5FYm+tiImzAYYyU60Cyl7vrYRA7LnwEgxni5mFRo4XOD/ID8Ur71Mb
9EYDOGyiJ8okw8vpOUtlYQ2RoBb5UAcggAX3caAmVsNr/G0eN1C/AXSIKewrxGra4m6OJiC2wehk
GZX42xALZ5DxJsvVY6LOdjHqVprEnBYSO1v558wBZIMGJwBFQKZe+mRiqplhthAua76Un96povbG
Hi2C5HNDKdpGJ7QTNy4sVMYeCi4wcNNfV9aZIIahR71L+jZ5n9igPM8lkEyqS7zCFRzt6XZ8YZGl
V2tlzt+ChlYq59C5Fu5UMH3vFHe5y7x0F0iWvvscPlb+AD4iSIhjhKP2C0h1aa+3f8JmqHnfaHBu
SOBtuNztNM1D0+wRVEnVWanwLKXQEEnTO8K5HFgA9PtSDbSvdRUFXHBzMYGgD0gmlyV42+jILLGp
WDnZg4QCKTkvrdy6YNemmDCQT2kQtCAPPlRmZsXZAsiBY/BmJzZfgGsrTBwIl0gOA6lDgefVOAX4
dPlO2Y8Pyj10u9HF5Q2rbpZGVvbYLxUngyFnkwkNluf4qTYg5Ba6yj6zKnds3eKbCqJpTHBk9vT2
zz1kbZd5rrWGGFfdgN2cU1BQdPpRViOnQX0Eg+/ebVNsmZN1EpWezlUKEQTKaIQpKo+dRw7ElXyy
b50FmD6qzcqr429/QcoxAXgTrXUypy80xKiJ6HMXyIb5nYZVsEH6+hw+6AcN0tI8g5t+SWQTNWno
0IoaszrdrCqh1YtkLxJoJk75y5SRxVLbbMfZxk1DEGYkOuRgABRjMsxUFdM5qZsE1eI6s0zTIpj0
rO4Tx3AAUkQYsUuPTwDJs8oEbqlXjFkIEDrn2a9zv8bhk7ja6jRMsLcv5hD/Xhr9ESsPmcNa0ysp
p7qzuxnTo5QgSNkXd60HAs/ugFEpzN6jNhneK5wm2rZzrkwz7lLNVVy1ZMLgqo7CXeVhbLVyhW+T
TftNkcoVatjeT0g0yJC2wJQ6c/CAyouyJpUDXzYRUiJ5bw5gzh64eMLtLf2ww7hlE7dFs4wk3Q9f
+k9JbOn3xF4AoNIS4JkwmNLBdywI2fVWykfF84yzrlrM6PZFJEHBlyJhKOvSmDijCu0ByR5AZk9Z
iqrEyY5Ba3GOCf3b1770sXDGYUeMzNeV0Zo+eRwcysLc3cWYAFhsqrqu73mIsa2rlvLMAGqDbOqK
s38K0rbUCHSgM+lBM5/S8n4hXtzy3HRzVZj0oSpNInRRmM+ZhuaUj4IMqAo4KcCuBjrF3J6K82ID
CbeDmPzIeZdtx1FVAb80ukUETcvLM1kMzYg+fjVCv/490DyXu9iucPpRdcBJdFBruf3lNk/GyiAT
BFJR7CeJKOneFCeLDPci+AxH3nNzO2NZWWHOe1cpGYga69FXLQ2DP/KdsVcs5PN3uccFhNGzfOWK
K1v0mKzCWgxkPpFbAcVKYMEeKm/yxZ8DRE2g3l2dePfQdiRbWWMSpDToUjmewV0aKZENYnm7Xdwx
CNwk9ILItJRw14HtWW8dtb0fB/v2x9tsLaG3/be7MIlTUkddYmbgkf8jpYLe/a753KJcVVnkmepX
AGfuz9xzsRlpPsyyiEITAHe1m0V0Co7FMT2HfnxXvsulaRhpNGerOid+im4qD8lMvf/q0wJgrKJh
BwpcFsuCIUtlygst3RvlT6l7mAbO8dtc1+rvM9dEI7TNHMZIrNXy1MmuCiqYAcj95dD1L5wvR0PH
raUwoSUZ6imZjTBB04McKEPW5BtHBXgL+jgSONY29w2E/GDcRLzEjNblkcjqeqHlnuggxK+93qBi
+uP2cjYNgJRKAooD4uwsyWbYxaAODorAF7QfXfdrgaDpfzPAfJkoboZanAgK6vLPvP7Sc/WdN7/H
agXs92ggx9A0FWTLvOpIQ328Gw49xC0pcQfv+tp8mOM6wey2CQ7UKzZ40O03QV/mo18cqeJF7PZP
AJ55+uOAizoAeUj3iQCCXCQOr9ixGbDWppmFBqVZGiLaiCgxl+f6UNqCLe/qfWCJyEl4DCVb9zSU
EhQAsnBdQ2P+0vHyThSWooDjjWNW28DMW6EYlLYY5d/7PP0XrytcmyJGrAlw5CIT+BcTRNxZVqCb
L0PhCbdlklltNliGxAm7W2FibYiJ+a2oYVRd03GckNeRcS/NnQMuaRRSc0+KOEWcrQvahJQeIVDT
g1QBc3bLXDMGIcebEbhcL5QKzYan+oWh8ESlN76VCXUHQkQ8qsDPyxia5c5os1nLDpLSWmb80s33
kgGuavf2SWbxgfRhemGH/UxLCQwimXV/uVcey2/Fg+wUz9Bst8Qf0afwoXzI3OzEq9lvJVYXVplv
hnZOKIomUD/AsdEXR/1L288Pde+3UArJXICbuFrWG9njhUnmcs6acMqBC8dt0tlJibcAUE124pmu
Ou8Hl1KJcLkmOSbZvqPWAsiiJMmfJwCUpTHMh4KfM9nmLvdiR/7nJ269QvZZZQx1pueJnh1EGTOD
QK+CzGauT5HEGbx9L1Qyt+WFISZoxbJUqIYA3zQE2QBFaT5WjaUXC+Z+CShud3UT6C8FiM/hua1B
em8iZtM6gWgmup13IzkJchFiIrgLlWd9yfKXQKgFPHozKXsEViVevDYkUeYlpWF0mE2Nv7ZNpCtO
3qWtN82K+NTnXe6YeZ+9pn0zVw7UsjM/7br5PICQz+t7aUzsVpiN3SxIy1PZJn1uNUGanrRRJm6R
J5jtmJq6zbyFVMKDOJDOA3l5puwSo6lqLEec3SlZ2q+qVqJ9leh96KZTvzjLEsipRzpjvAMP8wSM
cNxWICpCrdoJkizXj7mRKnsxhXKxu8xC+RwPRoU0wiD152GOw8Sup0K+K+VsDLym6afcBdmYdl81
gn7Qi1nchWI+fQkmHZBPIcvqwmnNsXaVRU4qkP732pscBXFpo4xtTii3YJikb+L4qyoVUmvHUdog
ssu9Wu1rIYISTh8UoVWbOm5qYrbEMYQJl0wrRXfjkPBY7zeSD1ykGMfFown0quwrzcgB+tQqOIei
4X2UWmb0iROyto7V2gL9/9WTIsr6DNDtEsCEr7NNp83pjGz+RQKuP/ewz95texsh/2JBzK2pDvXY
jVpt+GCgA0FBPuhW1RamM0GuwPpvppjn36IEvRrESnao5oes3OvLm5E+3jax1dTGcqg+BhpjuFyY
3cMLU47LIpqAfxPtYZ89mxgEJA6542UbG/fyhSFm34AKULPaADxB12ar7EV7iVIH+GMLWwl6pf+4
LGbrajXBUpNS8McDVYKSfQ1N534P2nz/tiWWRfz9xlxvIHMzK+KUDGIf5pDYme3qhXY24OkeumT7
wZ/fEglC7PpOdokvOLJq18ru9g/gfkHmyu7DIiVd2Ak+gTbi2FaSNZuRpSeiG7SzN0VFamGkurHy
NvFVMeE4EL2a2eC/Xj5zdZdKIAygfxP82ejNr3E/i84MoVdLCMjgBHlYP4ylJh3KGZGbs3D6rLhl
mrnCxTooyjlNEwBBaEmtBja++ty5kIG+4wkmbiXmJsqxmgnCXRXFJuYrI2JrQigMKV6E1J8KZ7oz
3QzNKyqLqv2L0taFNeaTdosZiUsapO+jiNMzHVWSIQ0noUNGqfAb7lTpZgxdLY/5ipOaaWXcCCGG
n4ujeU95DdTcCo9oSrjDE59WjW7X1adb2WM+XdSD1jgEBcseiXpkz10nebJcAYHdI3UQA4X3ptsM
2h/22JrImGXJUmlRchhq1OvtvFYssFFzwvX2oqAKghI2FBM1ZlFBpzbqgqRiH46vkrzYnZjZc3AC
xpAzCbiZpYNA7S9LLMlSP80Yoy5B5tRBuWBx6FilqkMM2B7fyDPVDaXF5E6wyoIT7TZv85Vh5qWf
qWEgCt2Ugkn2nhiTFZTctz7PBJNNqqOC2B3KKWWsiTPrfULJM22wx/Sozr8r5wau+sKJJdvfDj1b
MCegS8YqMZK4iLvFiJODbAWZCyowF9Qukoth1SfFEr3mDEFGp+8sXomSZ5c5eFIBNpEqN7JDBoox
HVXl9kiI3Sz/7oRjFJLSAOkoXTP9b5DiYPAyEdIPJThXd7O7P1oygb283d7QzXWtzDGOsuSCMdUT
ivODeVDVpyJAq2Gxup73Lt4OzCtDjLuI4oSifG8IfnKk7XbVjzzB7VC+zv8HqO1WSdc0VtaYbAkq
nuoMRaMJnRSqogEeJ6jy6ItFI7OMLkBxSk7x99tbufk6XhtlMqfOXJC7VSivLWAdoqE5AvF36/WI
zWCLvuO55BYY7GKRTO5UyEZBCtKkEO2sMAfZ/hLO5CHc64/zsdtVdvTa8KCVm2d+ta3Um1YpvDgV
udEGoH0ph8USRDwTebBUGnuvLpyVBeZGrVVI9jURelJkpx1ksG3LeB7wsdjcb8Wc50nOggxD4Kg+
+SNSrrPqB458rh11l75AjnDHy6p5O8fcOUpk9qaRFwDWFG+1kliY/LrtfZs358fGsWiMPFKlrhUx
LzJgfikd9l39Q+AGJ3pIr78OppdVHVQyOguHmFKSoEaNRyLgh5R/MfLIg+qGGPvKXBOakbeXRL/B
LWvMIZ4GUZjrqOr2ao361kh6l2iFXeWxJ+YYBwhSYk/JtL9tdHsfP5bIHOJGLfqoEOLsUFY/ZiC7
um95xbmc/z8H98MGc3AnsQpNqGEKvvk8ujECRXxqXPOcHjWLJsXmntugpMfm1lYyBzc32x5XTp0d
6lRyE8Fpc+OetPs6+CqOPAal7awHfFR/eQlzhouwC6I4BXGAYpyVQw5tDciIPyTfM6vDvxlpjwzE
HCVKv/3pNmOHimQLfCRI/VlZND2uOwgDavnBEL80YBUDLGiOnkjs6HWBkaJPhfR82+Cmr/xt8EoV
LcAbpBFTgrnEIjCsAGlH3RXE0aSCMw6+eUtjbpTykwNDYzI7mopJFpByAbOrgmnilthxXn4ms3yI
c6BMbi9q2ztXxpjQKFXLlIpZnAPvSG9qKs5cecZD5ZZ7ICAesZ3Of7TIBMdFa1Mpq8H9oDwau/6M
fo1NcQ8UcbG4udf7PE/Zah2BPP+vDVXZVhsVeAzjGv2AvLHST9K++6JBvjJBpVdorTnENaCe8EWt
4RS4XBElGreuDuPKOJNzCVpUtpIEkOUiWQbqYAlEzAodUFLNooKBpsM9kZuRdGWRSb7IkCiljrFg
4K8kr/lJXsNHYx8c6y95bEVnqpxk2KCAbf2utHlP8s3Qs7LNRPG40Ls+Mw2Imc9fpfTebKATmJZW
GruognIi6xYW+uK7MtF7GKo6Do3J8LsvGVhzmrf2VThDpuE0gLbakBB6oNxx0p7kl8CN0CcO7iKX
1z/YvOqh2w6MuUylqpnoPmco4Q2GGPjD9FmdnqqFc9Nvb+jH32diOWASbTCPdFwDBTpDeSbxnRjs
iXTUZM52bmdJq6UwcWdohc5slXr2hW5HfkfvUyHIkWY7R6fCwVPL493525HuY3FM8BljrRarHBNY
pqQdhqX6Dp7Zo0ap+AweQwTPFBN18P1UTP4hBZTx56XmVKitLaaJPXIn5bbvib8XxZYBim5MQK1Q
ASDeh6WD0pvdt2rmtJi14UTSzQTt44PpTGiRQFxoVLmSvqPXKL9/81mHjAWVEQ8d3ttx+5W1ssaE
FSEcI61vwJtjnJKX4oGSXkD/d5/dBSCxdSS32UXQDvt8e42bnw1JJpXvAlkeK/2Qg9dzWorO8NVo
fCrM+lSU9e8FJbGi0Hj+Tx/bV5F6ZYsJJ4meGzOoNXDURFCKLcdauyuT1KrGxRoEXxk+VwrGDsJ/
MaOC0ZePJTIRRFX7UcIYBbrV72xcmHPfV/5kU7G5nq8dtXkdrawx8QRl4SJMwkn3Gyd4LAaL4jYE
V1qsMLclF3CGN8Kpm26eh5VFJqxgVLk2emhcHgK0FkThSREeCY9mc7vcvjLCRJJ81NKkV4pwLyi5
5nZDB86AZB6todBqH5oGxO31cfHFZQnvdCjhOFNZpJy8jbdQJsSAIT/JBIoGiCK36DAt0tk5D0e2
eR18rJMtGOEukJRJD7NDq35RM8+YDr2BJBHDTOPj7ZO3vRqVIhvAAqOy2IZuUfWEQBzUz5XGG2rt
HqMp6B/0nPuNZ4bxDnmOatGczWDftHJkle007Oa6+C12E++tR13g+nh/LIhxkRkoGhNZtO5LoBmv
rUzJlbslrcB7H5NBVywlHsXGQq9BwByVqQgcUMp2pm0AhQdkioxBQiZamzqAo8qIjuj4GJzCJ8HK
QPQpPwm/KITb8M0H3gjVZuxcGWQCdqWJTaa0SB2aJLdz1OJQxjGGc957tz1lMwVa2WFyPlUG9200
YWGLKGpOooeJl5nT4Ny2sukougQQEbBfJvhH8HlX1ahJLhW9E/D8aiP1TjKGb71huG3I09XgmWEW
s3R6DRJdiD/kxrPat9YkHCuB15PYPMWrtTA3TSFXkINScYvp+X0eZE5WPNbR7I7DZzwUrNv7tjW5
g0qkivwUvg8lBibi59BdL2c1C/fqffrO2lnbkRMcq9+Ko58nwLJlQHkAm+MxxWznkyvDzNHOS/CF
AsNBh9lA3engwTeCKniy2311SB0l57IucS0yRzxB4aOb8y7ax78pTxHG52ygLAZLsUanfeArmm07
y8fWMhF/yYQkaySAeYj0lirndHxWzU+cz7d5YX/sItskG8D0UUUR5C2UEwag9rKf25pTgN78HYPl
RLvb9rZd8+8lvcPSV8esyLsAcplofYx0Ii/8HEed1VSfltBTg9+3TVHHuwrIq5UxJzrVurpNTcQN
Mdl7PQblypE7ZMGzwRznlipZagXS/o5oB+Abdklk7IcJU9SgeugrqDoqwlsdfzdKzHh1yZsazV6k
4sHa/Ta0xVPnwbu96M1giWoZxjDALYg5icswBmpGjJeWoBgyi5d6CW2Sce7t7XtmZYEJLmk1kzoA
GwjyydqwwVOguODWBGF2sexRj6N55eiLpXt7XdtH4WNd9P9XfqOE/TgpKqQZh7i1pym1wuAeYLD/
ZoR+7ZWRqCmTqorL7CBHgxeOj0MPpTHeCdh2mY+VMGFL6MQ2n+rB8JPglIjOpCR2op7T6vn2Wrjf
iQlWE8nNKMwycy9CowZS8wCmOaFgBX7zW/Qon3LIpT7l2mQCVhTGc1PGaLgs9+E34UtrUSXk1A6h
cXdaXM2PPV65j+MXrPRhB3WetokBB1EnT24my5z3ClhX/9teEia3ChtzENQFyIXOUX+EfgSFHDqg
mtuDPblDa3XcFs92i/PjmL0PV698sWhCVRhE3G49Jopl75197Ql4dGBPoq+8KQ7eLjJRoxHLpmuG
Fml/vI9Mf5SfRm6fgmeDiRux3Fed0kjJoXLowFGFPmpcW+rT9BQ890eqpKTNjv5y+8vxjNL/X+2i
XOORIU9DuB+MHYCeXpBjtJ7w5up5Vpi4EWrLkJc6HclufCV5MJdTkvDS+83qwcofmLCRFdnQLzNG
Q8UDZpjs+NDczR6d4+VOa9F78fre/DtAESZwdFIkxiSrw/f6Ln1GTN+pAFV2Hnah968+0Cq5Z7wC
JZ+2wFQtOOMmL0Fc0nxuZr9dWVrZYJygMEKhyQQoEFBNlfms/IohPUj2oze5wu/kLnUye+C5BP3d
V5u4ssm4xKjpeRhDHfMgBoOdSOCa5o3obzrdygLjEPECHeluxqqSorAj4SEcY6uMODWH7Yi+ssI4
Q9zUWgw26wxM2hQWUJ9ywNLI/WJXIEcuHgNX/DflnJVB5gqpyahWES2kkiq19Ok4tU8qTxV+O5H/
28hVx0YCZEtuW6yK4l/fFc++mnZmacheCrfY8aRYOR4IhvXLMCSF7RgBvYU5mOPigQjDlqz8FePq
3oL7Q/PQxOAO5nFtMulvlKu1WFcAN1FdN0weYw6gc8zWMl5aJ34okKTFktuWjunfDrm3PR/iNJdr
HcM0lUq5TA/T/P9I+7LmSHGm619EBAgQcMtSVVR5t9vt9g3R455m33d+/Xvk+WZMyUzpezy33RHO
EkqlUpknz8m81lj8mIqaFiITXNCwkqga1AlEChLYKUDsI+v7/7YGLmKYxZS249Jiv8hzYDyHIt5g
djb/PTpAUuf8G8V0XApVwd60abEzNPW6t6bdBA4zVb7RYsu9vJqtWV8LEmb/rzQErMW5uWwOmwQj
zCyiw92vWGEohsq44pW3wtvjcljSZS5gNJU+dzJLyBpX2bEmD1PhLh0djYPsBkwvmJgWVYD/xdUB
44OehkFMjfMHhfRapiUUrfNHsDu+s47SJyW39QVPc8xpu3isJI5It3AzkTc/rHJOIk39XFltIx2W
brT7zNO03FXKK020fdve/mGHc5aMaGPcdEiqNTlsD0MVja7RQn7yS07yYYZzEohATHGd9gwr2F1V
u3y/7C1wabANE0kkMB/47P4fpjgfkcFNCAEkxPi4WJxW+VaTo4QH1yI/BZ3XjbInWNpmRrPaKe5O
UarcUotUCvz+2L9DZIKnHqF38RJM9ored/9yZf6zOh48JYVNHFYqDjcjfQh+F6DSGEcHKP0dm00p
vuWP1q/LC9w+cx8WuetFHzHpmbUBajhLi86DQ5IXqgve/QIv5NFaphnns0nQnpvKbrDxXFBtSf8C
QyEC1cdCuLsDamBZlvdWA7rxfgbAMgml2tWkPBHdINvPKwvE89CaBwSGv5HlTDEwsPlePIzuWG8z
cq0Gm7Q4TNYvXESni/3yTy6/ssfdxoC50yhjKlitB0410EOF30KcMEgcOyWePmLJKLbnlwxyn5Iy
1ophfF8gdNSAFk+vyS10HoEIEWFQNt1vtTbmOqtHVpEpmH7LdCQUoPmS6l8pPaQihi2RDfb/Kxt9
nUsFMZCxddovlEJj0zfzL3VKV+vgAq3KBMR6gqGexpUdAopRXF4YOtf3eGaJh0s2c4CVNS7e1kmj
FkVZmAeoVQSzI72N+/CIS2t5MF4HlGgYv0h2LIAZEkaozZtrZZqLv8OcyqSuAZ/OIFjmyc/qofoO
8aRahe418KuufBqxXrO1hTMuLNJe8kouEvdBqkV5xco19uBKvcMQ99odFIe9+Lqzq2c26CJhvvGO
KW+JqhxbhHQWZFX/PvR8rdsYaJ7myMNxxYUP0Teyt65ajx6nRwY1QMvCA0npffliXStOYue35oMo
UxF4MV/9VsI+GUDXmx/TRt2VDRQ98vQnnaovefIqjnInEmy5qLWkGLvDrXoocJdnmL/FU4NNiOi/
QIJy+f75l/fUR9zmTmcxkQhIKfSAIKh+pe8yTGMaNzJe2AyCpv8QssWJLiPupC4Khn7DFI0YRrfX
3DEexeFAekRvgEHhOWAtFSHPhNc6d15bI04UI5BTRPDRM7DGoHAwexcjhjNJvPw2vO0G7/KH3Tyo
q33kDqrRkK4erNw81DNxdWKrf+jqYC/1r8tmeL2sv8YZTSjLYkhEUQj/QIiq2hrRMgz9pXaNW+lA
j+kpcQ1MwQAV6syJ3b+8p0ugkJF8UQl3MyasjHOLHJWgbftW7fz5GICFNt/3u+Lm/6OiunkFr+xw
sSfNMeFQq6BMT/AIJx7ov9Pr7JT6o8ve/MO0nyrRudhOPP/5rnzAARMyVMgCC7cWHkPGLva6Qwgk
KjsV7ekrPCLInj6scWngqEqWWbUgsKHXWCDGFQFIubPuGT4a7FXOZZ/ZvL5WxriERpLQ5dJV1pWX
jm3tFJITFz/y2FOpgAFoM2auDHGJzDI3dTLGlXToISDdyZgVML6Vmkja9l+O98fH40ImkRdSDwHQ
NfS69VhQSY8o74MReV89M2IIUAWI7qN/CZsfNrmwaaSWagXje4kmudMc9RTfS06UoZucHNgUu67+
V4fkAuccBwbaJSBqlzqHoelBZ7CXfmZ29CADtysCrwoXyMXMOYbsn5qwgTBUXtmEh+mDByvAaHRj
N451F4sQn9sXw8cX5WJJSKR6nBp80Xpy2yZ3umwS+P12SP6wwEWRapiVYS7YF4yvhuYRFXk7zlUH
JEz+5QMmMMR3tmYMyc5dsjD0ZTzfA7RkKxKAFYLlbMM3/smJKE+1TLJiqkmMcwxp2czvdoyJZTiF
kM5F1245tleKx3oMHWigL69v+8StLHPhqopz8GeXyAW1V90GVJDxIyIiJ46GRJDs8l0t2yKjm/6x
sslFLWVE45qWSPEtzWvb0Q2Cyr28rM1tW1ngwlUAwYB8ntBDhsKIO8k3U5N7WvxAdQGwjdd3/uvO
XhniApamj/2MbDI/qo90rwCMMnqM8gD0MlfdSb+Or0tU6qGAYwcvynXkqaNtXNEbIQpn84pb/Qwu
hklmMaR6jl1k1Q72zgR9LvhKwZp2DHci3TPR9nHhCwORVaSZlnRoyipzyKxkh7Efu/3lLRRZ4aLW
oMdSDl5d6WAEha/U9QFZ0+Gyic1LbfXVuDiVRZlOpxS0dvLkNXiNgOJcyJUpWgYXqcIiCbrSxJOZ
kie1ONZfKmL/swaDH3sxa2MAEzA2Q4qGK5rcVP0hyqc7KI63//uxVWQMPwCjDc5PluOcv/7NUVOS
VAL5rlrcLkBUWiLmXfYHzt+lZwb4KFgZ6BFaAZgewDbnt3hMxL60J+LeKjv9l+xwMW82o0UeFDXy
1dvMZ0p3yiHeW9fzLrBLsEGJUuvPLnC+LC7cYVIGDYZi0Q+jbtoVUDPaKOhLfw535xa4cBdDd1NF
Gdw4RMWPsJ6Bcn2LptxOVYGdzwfm3A5b6ar+AyaOaCFDw3Bjd0rt5dW1OT1fPpOij8VFMn3IuqDK
delQF6e8+6GIKLM2/74FEC6FEqtJ3h9hqyUsGh3CQTbxKFdA5hzdlpYgbm1+ow8DfMaQytYYSy1m
7WbMt3rT0mSnPs0AlRoyEWEDC4Gf/NiCdDlIngwKBcrz7UhLtW6reMn9DmtZLMXCzFnyJivdoxoD
YqG3Vep+YXdWFrmIOcdaCkmIOPDzpbBrWAXY57KFjWwVPrYywUWZocIoQUPCAuglkw3w3RoPSQLO
9MEDA6jfngoR1dO2R/z9FSkfQfNMbXNMvETHFMRk9XifBj8vL2krrIGzWEPwlMGxzZM9Dmo6U1ro
oZ/5jEKgA6yT4u0pqo1smgETO+SoLQa45K7lpa8jgybU8t9bzUcTlLMa8jdRb3HLv0Fcqb8XRID6
Zp9zdYDMeW7bWu+tg5FN1zOFNl0374M+EPjBVkijSIRhgKIUwncwy6AYyq5GRjPP/Z96ED2RKGzs
WAlfJ6MU2NrygLUtzuUwSxlnddpKfiKVTjgWz3VZ/M/vZyg/fyyHr0GUAxl7PY+LI2lAvtm8lsa3
TBeANjY6zOdGuHutT6WuUTJ2QYMsAg3Y6TCADep1yhhhPQiPL7v1Rvfm3Bx3r/VKl+jKDHPhbDcv
TLc79iQIWLupz9o3wneswCXeI8fK84IWYdWsqeSzqSbZ0w/q9yyyJc+8Uo7JA6Y6DnFkU5xhwUI3
PX61d5zH53WcSLGB86tax9pw6nr00sB0BV9z0wlBBidbUPi1PvGZakMyzCMlqN4e0xvlqr/OHuNv
mq/sw7vQyXfJ5PzvLJXYPxNqcQYkhXGiGdht9T1JbUzqsAyJP0B3Ly2Osuk3wY6UpuB4bfslZKBN
iMAAi8APxYBtsQ2yZWIbp+w0L3O7Q/vCMrvAyQWMmBtMBWxRH7Y4p2yDoc+yeMR43Rt0Bhq8ntmE
wLWc2NNDNtssx1O+xa7likSbNvAPsMxmVnQCeDdY/c4/p2blSxIos/Qef3MvQ45sd3/Idx0EZYmd
vEqjnfwpCeLK9rf9sMrrafaSMhq1nks+wZH/r4ABBVM5GnhqsYcalKi5BQ76UGgWCAMDjNVOWW0v
ELvs7obse2/dmbpIyXYju4E5SIezTI3oJreTRqz3IPGsk2NUmc6k1LaVXI2g3U1IutNCUZV44/jp
qgoCdeQeTGWTszY2VbrkRhgfexAlScmp6+8vH/B3eDKXrWEkTLEgGW6ivk+5JD3tRy01h7FAGjBD
x7n3JleyW2c4YQJhp6LSn/3ReeAVeo1Oc2F/BaSN7VvZ57ZvVKbMGOKy9Ivx+9B+j5bXfNxdXuPm
lmEAQFWZfL2ucRdQF1hNMcgQhVFI46n5q174pvmzkRJQvAguu839Wpni9qsraT2CGBZFzcYl0ObT
ZGExeiPu44N9rIbbsKScFmk2sBr1dppOM9pNIF87dEfrNQSNBLUTmzGTiWR/N265M6vcNuWFpJHC
JOExq5565aW3jp3xMhWCnHQrbsCMaVLGDIp4xUUrQ8+zcA7LwMcc0F2xxK8T1NjtKMueUvDnBS1G
Wyn4LIdw8q0FT71Ocr7iK3//ADyYzqMJSIUVYliJdSjbK7N7C4ufY74b6H2waAJLG9VVeL5OcPng
4FHCiyKFito3A4WqTg3qj8cCDHNIVG5MP94HuIiMb8YeDC9/iLUCN48DZEk0BZJkGuVpIwZNkxTL
xInv9V1gXqnqFS2uuv4tGv3L33LTU1eGmE+tbnKLTJKcgb/+EOT7cighVHkqTRFeTGSEe21OVVsr
tYkTR3R7XkqQGf8oJGJfXsnmsV6thHtgIqiA7jkZ8MDUoSgDLAQRPZpFy+AcPx00M9S1JPUjM7Wn
2tOVe5XsL69iKwuBx/2z8zw9RN+kgTTF8DjlMXgdTQdCFu6E0BFfSdcG6k3ojzeA9H2hQndmlou/
QRONQJUkwaGYY5t0j5JQWIXFvE+X2GphXNiNW2lU26FnWuis0Nzu8z8NTwVGsYMAJRTpROkc+3uf
7OHIKqpBVEXlFTrquaUx5C1C9PsVNn6zK773u3nHxAoTZxKUt9jWXzLGeTjNFIS9DAo5JbQg5fYt
ASfK1DyMNWTipH1NngcR/dpmhFgtj3P3AeiQCC4PiPM82UnwA+ouyMR3nXwyUu8rPrmyxTl+W2YB
5nTzEEME3ZXmFbfKHxKY2A/KnvUdyx26uZJr3oj4PTdP9IdZvqg7FhGSoUaJj7OJj5r+UWYPgoVt
+whEblD4QOmDr0jIw9CmnQEfkQ7mPauwpPv2jVE0MkS/CLa1GT6opbHyh2wCpnEeanulahOpRod6
hIhyfcz6n3rwtQV92OASj9TUpLCq2xDvJdkp7vRTd5qOEiAEWJD7v5Ov4HJcLYjLN8hkDYkENS8/
mW+m1rWqBjSQe4jM21/ZJgMD6gaF4qqpcr6ekoKquWaANeo3o4pnQywM6Skdrb12EJEzbhUnwEkA
hVc8pgmk7bizPGdhlC/QnjpSUNMz+JXk1YltPmq75AgBS0Hk2HTylTVubaWC520EQavDMN+p02x3
k+D1sOl2KwPc4V3SxIyIGRXHpgbMvXltQQhS5i+Xt2jTCBo8FATtFmaXOd9OxjJqpIUEfgbt2wL0
GWUHPgkBLG7TiCUrsgKaPTAps/9f5SpGloZDt0DCO1IBDLhvst+xOHXfvKZWRriEaJTQagHd1HSY
bv+aRUjc3NFbDCLIEJJCVPiPi+K8bViaYpkGSJ+jVG9XyS6X0fGdRW990ao4L4MmQdNqpowBUe8v
NHGcuuZdvG88VugNa6/+ftkhtjPn1Xfk3E4bVbntEhmFxDeklYzPhEFyErf5jvZS8tw9A7BS2N11
vNME77vNu/jDMl+cqvQpUsyWRMdmQekyJbZUmF5fuUOr2kl6qq3vdCy8y8sVuKbOpU95iw4AiWFT
Sw5V8MNAFqCCseCyka0GB47XPweAx/CXY5hgvk6bQBVaPQEeZls3LUtpjiy+S671dNne1qJQrJHf
y1IQdedcs5zVoVOTOTj08W85fh2nP4kq8H7md3zetDbB+eXYGESZlsQ8wJatqg0S98GJZ2MflZIN
pjRbRrp9eVVbAReaJpDNUDT2tuJWFdZ9SRtdSf0EWXypfTe0H5cNbABjFDz9Pyxwi0pJnmrzWIRH
XIYAKqqH6WDcYFrg+F7NuzfuvoAchEUL/XVkFniTvzMhriJjj7tTUmYz9YuOfkcX0deq6Lo2q6cx
0dw+XU56XjtjKFeu3EROVxePi0KfLy97cytXv4HLBvJEnYq+kMJjHalPGoZ27URRM3uQ6b6fwKE8
/lymSRBlPnsodB2gOsCKp/jkfMd0TpZunkHgf9BohaEWPQPdg/6kqHR/eW0bOcG5Ie58N9aUZUM4
64fWM940rwTojlHjELzFxu+it5jQGnebLrNWFKpqMaUAI3PKBwWkLjFmnKGrlXiFWHGT/frzU8hW
B+EsnaD8jI95frGOdOgHQ8Gpm4/lzQj0ROXRF6aOWjhfIFs9t8W5CSHLMstZCFrje/2RVhDmkL3y
ProNflk/zUfztr8K7HrHcMoiCMLng39umTnT6pAMY9SHdUPTI0Ttj/VC/sxiU5BrfT4D5ya45CGg
XaKYeQRuEM3p1ZOuvarkRBvohTrpIDhvm8uxICSrQIMZyG/OJVUjoEMU6BnyOh0M4k5kCP1QZILz
wyzCO6ZXwU1bWnf5swyZbvZCmuRj+xY8Igdz8OpzLp+0zRO9WhXnihNJIjLoKN0n46OJIxZ/13v3
sgm2CZ+8fWWCrXrlBxUm4hd1rlFhKQF1aNOJ4Klu2W3UQ2YNGJvL1jYubfjEyhzndkEJrasxhMNn
V+VPY7ccQC7o5H57FToyavWiTRPtGeeC1lT2aVxOhq901HTmYnkJ+mgWxUNWYuW/IRIRXDp4kNFP
DUDa0DBOx9bYB9fBkVHqdgcdcknlo7BV/DlzhUq8DIpBcCERAsm6893SqiA3hgyEU8otvU8Q5P1i
N51SJ9ilsa3W6G+KYAqf88dzi5zXT2qOT9gsiBGZ9tiBlaGGfptN++xX3IbOBCDmoum3g1R/wfXX
K+VcH31+qqcQ0oN4/B9z+IuEp1qUKGw5x9oE5/plJaXaMuFjtuB6NgbbQGfxsruLLHDe3qvBbIyq
mhwxKfZWWu1TXRu7/2aC8/A8LWNFiql+MArVGeTSSc2HyxY2GrLnLsDliHGbBmNAATM2UXzdNX6/
j1z9prFc9XXwWp/YM4M254bg421e/Ov94TJHyB72lmowwYv74L7zlUN6Ld+R27/m6kaRua1AaCmK
Cf0GmSqYuz8/WnKSVFSNF1Q1mtGeS2BAgRSYnFjPRevaPMQrS5xXGGavRdOM2fTWm73qDmwW7oAx
AnVPdpln5rYQFb91jayXxvsIyBWzwMQGapNnoG+jQXcAbMS/IP63HM0XNhZfOKLQu5H4w21Wy+Tc
pogzfZ4nNi70Ft/ED4rL6LOI37/VV/qRMXao//Nb5twg5y9tN0RR2DKiSBI+Wsr00LW9d/ksiL4k
i5ar23KRSyKHM7iR1Ij43QI0yXzqHy/b2D5vHx+Or/Q2edTKM5F0KPSkP+XfKDG70k2CKcTY0fdl
7hh/ii/K7cOm6ATQEtDtQWT7fGVNM5oyJT1Gq3x6ZPgHPJV2+pF1ZgNHhLPfjIuEKFTHAw3wUW6n
+iwpBqvF+P1I7rPqe5g9CT7hVupprQxw+zTHetBOkK7fj8fZ0V/UN+nU/4bQqW+0UNxo3QjFK2sv
4wFh3YnUNbc/5Ydxfv+AJNV6qg5/cdWgMPFd8qpD8Bgd5FP0bRFUTDc9cmWMywgi2lpKlpqhn0r5
rrN6p8GDc+7rrzj+ygznHqRQ8pQYU3I0rR6itTsIwrpWJupSCfyCf3qpSZ7NQxpB6eIY3hRPUDN2
wz81MBmhB+HrDhHOrYsMsv9fnWd9tlRIHUGeNB6BIUltFCoEeQyLcp9yQwZEw1sSeuwqyx1XFhKJ
MP1bKF8psWmbkV83LygwxvpDZggsbV5goIwxZRO8tTqPWw3VPJxqYKeOy+DkcuuG4T5lI3+6SB1g
O0BRaqqQQcfkDl95U8PByPIK94l6C7LkpnE7P79n46d5yagRn9PKxryMsCu7gbVAgF/ZZRfr6luW
XRwFLQ2QTl2DVOMIkgsn9ltftueDaJpx0zFWpjjHaIsFExoxxk2wq/CKBoKkO0GM2jy5kFEHVAqb
BfjI+WqyImTTdyaFbO0EBUTFTtyYOvNdepX62U3opG7wQETsMZtG4YymBql31XhXf1l9wpoM5lgV
yEjj1Ie6nR3Lkz1KoXt5bZtfD/hLIkPriMgWl3Co6hCb7aKHRz30Cquwp+jPywa2k4uVBS65aPSE
GEGdgH1snz7EN5CsPVjgr4x+Ko7sVk56K0KFi5bEXVlFX1ZRu1j0MNRPVXyr16KmxIYBYOYxYkRA
IA9+K865u8loMd6Chqi81x9D5Ep7VNZwWYV7SwYuIEO3RURgsRExYBK4cBNtKiadfO6BUJ7VUCLF
R6TpISDSoe2JrY+PQ/mFniXQhytLnEN0tR6TGpwKx9lwKt8CfSt4957kW33PpsdFe7VVZTgzx3lH
r8lZDtlyCwyndC+9qMCMDLb0jb50OFXmgyjV3dw6Be9+WdWgh6Byqwu0MlNH9pCUZdk1dK8Ji91l
fxdZ4BZkJrlchBaa/2p7NIbZtoJflw1sxVYK7/tnDZx/43tpfWe2kAfC5KPmtE5wp1/XPhvcFrWk
NlA98AbQH7ExDoo2Nve94nQ29CBFcO2PAXXzzFZf3mkLPcuRBhR53eAWJDV24XzhhUBlNLGZfogM
7VkuLVyG1Byt0SgPC8MsWbvcEHFos7/AXfewYGKqD01ZhFnuute6zgxpaJYHbW8e+z2jfxghOSlq
y2/6w8oMl/WpyWC2tQl+/6ic9ta0RI5eGaKH6sZdQTFChPVYAGjIBucS5WIOYWkAqFag0tRliyt1
P2fh8NVWugxkMkX7ySIou7+H+tWVZGHYgiQphuHihJgO3gbfJoC8w35f55ZTL/U9nUDfZqT3oHNz
pSy4ykgpOF6bK0XWZAFgqJgYAjsPhHM6hlY3WOVBGVSXdLJjBmRfN5Fgynl7qSs73BcNtUaTuraI
fOtQXak7SLr75PFv6jaRosVWmkZZLvj3qjhvj7USPUMJon/qrZXhPpFjB/Rtx3gf+zFx1d/jE7Tk
hcQd7Ft9OgEfVnnRlRHv4zotzfAYlHcTOB/m8IF2h4Kc2u5/f/qAE17TDQtqx6A948KIrKOmIRcG
k1l+7eVbdBrsUnYFcZFdu/xy1kY412iDQGo1gvmp4HXZaQ516r2Emf6xtGWXQQ+FxZqtCLI2yPlI
UoRzqSWBgQgSHlBze1ZQ3y1O+mt20m8Mb3JMW/XmQ4rh+D91X7BaFjc+rxboXiBXKMjkOJcJZYk2
SYOWDet9VbsJoLbhGTqAIBUWXZpbZw5Fjr9N8ZEyVPpoMjsUePsgdCTFmVF2i2TBm2jzqllb4QKl
NOuYs1TAG9960d101dzVqQ3meBD8z7vWj07jbbUPHkRHb2NGAX2A1eK43L4xtDY158JAbp89FVfm
/YTpaBCUnMr7ZJc66vXgWdfWPv4xfZv9ai+Ce4q+LZdLBnQpmr4djINaPc3V1VLcRPPTZVfZOubr
FbIbahW1h3rM9GFQ0Gxervvouxy+kfhnWR9DVUDavHXVrQ2xta4MqbnZhBqNkcul9T6XoystUkWH
nG3HBbfn0bE0ruo+0MFoDCIZ40V7F/MLrvCaZYhOcX4qWhIXUyCZo9FSr+LjBPKf4lspGgkQbT8X
QgBPLWKIRaOxMb72ZD/Uhh1Q0V22GRgJJh8MDY9YKB6f70s7FLUcpmjL9/rJCmU7JLuyTG1Lv1Yp
9GRSLzf9vPs9N09K70uzwDyL7Z92bGWdi/1ptAxNa6FcmTfPkeHFBvRC495WRBMBWw9NdPSICkVn
aMzKfHZSKdCXLSyIzhuhWz+bkANCUUryyjfpGmQXDz0yo72ozbe5OGhn6QDloDhKuSi8ZGVkkgGN
DwWT4eCKauPryLoJwW94+QxvXjUfdnh0vTVEeNN2SgaeCHXXo5nNFMXF7i5YDt+bp0qrzKDV1A9p
Nj80ieaNeeKSEBLmaNRfXtGm569WxMXdJEJHT20gUR1o8j0wOPddeSMJVYY2Y59BLHQ3kDASvlbe
4t5sw2bCJRxVld1O+bjsDdInt0HQyJkb5xN0CeM6cHVoHr3UaWfepjXy9K6ybHkGWQ81BxnzOnV2
v4yYi0oxpd05YZdr+uHy99j6pYQ9sQCMgPozf8lKw5xXgxE3fj5inre5UsbKlaidWzdm/oVPvzbF
3bSR1cp0Nsz5MDBFUugTRd5giUqPW660NsLtL1BstVIlKJL0YbTvjPQWrKNHmYaGXUzKj8vfbrOK
AAZuqmKQGC86frRrWPS6Us04PQagjQYcXvJA50QfR1e+wj/sMkcXSZ1tpuwfJj8Nc5UakFWdNIXH
fPaWnWRDN3Sy0bBIbMaj1j4pjc0YrBTR1Oa/rJWCIEBViflptKuPNDTcy9o4DDswL2GuaziAKFF7
ZxCWD/RBexB8XLZTfAAHvgrPPfI+Oc3lD3gHkgFzNvRA9qOHsZ7dAPyHoxxZyUHHhK/AO7euXFXG
KBH+LkbY3ssfqywCirYFzSGfe9Sy34Z2rS+CLOWdeIBfD4BHmoqrEEU8HvMdLLQq00I3DlCNZ5LA
Yxy/oM7R9pBXB4Bi389temrxJIM+amuC2boDpdGPISqASxF82q21KgZFKwBPP123uJu5l8H8Vwa9
sdfu6X5yx33y2NmQSXBKHzx5JwnJ/GWLm1HXgC6rir6Dirnc81QgT6hZkQI6m9WUXGcLCAbjYtfm
yn80w12LSdIn9TwD8U4iFKmqnVxbbibCQ22+0TEt/fdi+JCZ1boKzFBooBCGIXtwkJV/5lDTKP3S
7WrogF/+dJt+szbHhc2qLce/dKTrzFh2RTe1x0zt5d/yEt83YCJ7TtpQ9TVzNJyiVKk7gv/Cu/wb
ti6J9U/ggqoxSXlq5MDODZVuh6VXa4Mdgipm0L2Y/rpsa9NVwFCuodEMJBivp4GrcwqkGqCAcb5t
wUtNnlXNvmxi0/1XJtj/r476NEsDBt0I+kNQrA7jq076ftnAdrDEUC0mPN5zAK7IF2i0CWqjMg70
NfHZDA5u+oflvt/VfrnLrkW8Gdu3AoaMMbYHhLbJ4+mNPmgqOjfmQbntf8u5S8EtKHmQ4gFs+4ZR
hJhoLYtqAZtX7coo5xVZGkwFQNI4bcoxJK+heZtEL6lIgG/TCqgQNDQsTYKU93yzzKqhjTmD21mG
rKwbab1HlnlXZaS28bp4ubxxW84HDcN/jLEfs/KMOhitqmJAJkOnd8rU2hUt781METjg5psBTT2M
vIO+DzhiLlBldQMQsQYnl4ij35Y/JVuBdpzkGN8KoJZ3xE13opbHe3uIv39WNnn+imKa03JqUdoG
eFM+Fk/lz8Z/v1ZPoTfYY+hmp9ZVnMZOjhCmcsvb9DbciXQNN+Zc0E36yDf5m0CWYrXOJoXJczPS
efZWmk7hZIff2h/6NZN7a/aFM1ZeJyKD3Tr1a8vcN28DPQ5Uip7CgvF7qvwmsmBXt6Lk++QsBiSh
A/R+SFfO08kqzUqKnmbbg+ldsnZG81C3LlVLJym/XXbUrcWsbXGOakRqkOg9VCmHHmxa1zR9+srf
N1SZyArel/w21ZIxpXWNeoeWPqJUaxe6oDS7+bGg22ziz78D6c9PWplk0ZgQHOu5BBk+RpuKxYAW
yjcMCQgu0K0Aoq4scfuu0qUCLQHOWl51wFccK+NJyR4nUVqwuSMfZj7BOGjc9OjAQU1Bf2vK50FI
18bCKX9+wSqi6pjl00FfxK0jMtQiizXFPERXTN+yvi5OnTe6utMAVy7KhllCdsEYHyxUlNKGXIKu
agd0A+ryIW09PGntNu5dAhKj/isVKXw98GOYMqr1KneZjOMCDRkLElRmlOpOEBmoo0TPcVYJUsTN
bVrZUc/9brSmvu6SHE9qFJVn04tnEZ5n099WFtgvWIUBdLHzqmlRYVAS4pMqt8OivUp1BDUtFiyG
bfmnXdJBZGUYbKSBcFFAawqqd2B8OjaB5jdJ5Rm16gSARTtF+9z1/WtTq7t2EFI/sY/0yS7VwbNH
dUAR+A6OZiRaPagJG49kBDux15e7zu5dkJ/Z0b38JTggVVcGuRw4VDNaty3ccZQ1Ow/tXIjC2mxv
r01wDhhnZb3oyQA4OaQ6LLyrl5PmM76Sai9KnDZ9kAJhwyhSNMIz7mmgWwKPaGAeKtraZfxKUsFb
c9MFVwa4UEGNilLYyI5G8dSmvg48wEB+1CLN3c0g8WGGp9pLUlPqTaMvgNmw7MZ0AsVLxxMBUqm4
beLnL9xI6P/iVQDYkME3nqRAMpdIqvNjlnaocYzQmh5oKLjCNx9b6ocV/m2Xa0EWLBGs9PK8W9D5
qR3T+rNvZ2dWUlulf8jmNyzw8tK2sk4NXF+GCk4zDY5+HjHmAZBbJQQjFlH2s3Ky9FOdPF02sdlv
Wttg9/EqKs1StETmO1nqnu7jQ70Pr5kmWHoMPblCGYeRfnYQPB0Su/R66ISJig5bPrn+AcyZVj+A
wUr6JcBIdTD+LELdpiWEGubKrokIlbCVWqwtcd4fJh0tFamNjkU4ur2m2FBbj5vIS3Bp6iJM5fvM
JB8LUdMBEx4qKSCI5eJGmbZZG+lIK+XZqd6YaGh8TJnATuNF1NYK523B5COuNAivWm63i0XsWVvR
hF034E2E81Cec6ksR1XXIBrhD5LhqNC9DEQNts0eKd4q4P0GCAyTlNzemU2nY5ga7QaoeRGbUpc9
aRPX8jQIhtv5E0aLILUFIHgpWtzm0cD0AYIkeBPJJyqLBjKvpDcgw6YG36UguymqcUcGEShn8xsy
teF3QkFZ5lwmKqxKmXWQyxfhz8p8KhcBblnw9/lISRs16HTGt931li1R/ZdVGN8vn/BNr/9YAl+/
lCLFQB9qjI5Wo9hhBVKx8TWWHgpSHafw8N9scT4/B/ESLClqpdT4Lsc1yPZf62505hjHWXq5bGvb
A/7ZmvdSyypuyFUDDyAQ+zO1MHTDcXpQglk+Qc0g21+2tOHm4GfTQGKigsEZYEe2iytTXVPKuTot
gy/fB9fRUwZ4ObJQuHkH+mUveEyf6p3kf6GLcG6WfYGVWaloi27p0WTrcIuCTDbakbvmuwzR4dCp
H+NdKfAUdlrPI9a5Pe66wQ2HCkoPxVoUZTGb51faVdIZ9tycJPoSSwLX36iFnZtjjrteXgioedLN
AEofljcmXZVfgwrpBvXtZ6aCLmJh+HzUzs1xsQpzU4QuNail2rqz9QEfsRZ8v3cI9KUPyEULTZpy
Qsd3dpBg/xevffoaudTXrxnpCV5jSBvZq0wE/dm4bM4Wxz/LJLOWrQh9Rz+5YupAVxZU5UNPvVpO
b5Wn3U3O7M5POpRN3oVnRZ+W7dSndeuEQdFZRsKzoJt6HoAzQDb8olWACwcUM7ZlEK3Jt2m8E5zF
TSdd2eK2sekNK4OybnYkr8E141uNIBhsZ60T7/sfcYmJD8VhOlYV6GYNoWQg28HPK4X+AlNhMMHA
fe6zbVrNQdUjEmj7DnMElscYvjFkvReskr1bLtnhjiKkBDJNQtno/dHBqmHhK9Dc+wkUb1+oEcN3
9I81cecwlgi6SlWa+sZjhQG/ENMR491VAcbqaZ+6o30vIvD6nPGdG+S2kGDeGSPKU+FP5k+pBoGd
/H+cXdly3TqS/CJGcCfxyu0cnkWyZUm2/MKwvHAHd3D5+kmqZ9oUxDnovtHRN263IlQCWCgUqioz
MX4f1ZdKBO3fD9ybpXEHUu5BhVpYeI8OaIf+WHGE5aE+5pfqp/KZ+TE4ANMvg9NmoteCwE14HJfU
RXI9Mry/J+g9dcfoGh9XZT7LRSc2ZL2zVmimH+ApciO/EaW5u4Hu76J5rme1VBoM+VIk1HHrAOrg
jHp42z0FH5Bw1/wIDtu8aEGlDuZgN1XOeEPOxnW0BK/V/aO+ktiikmDi8fX+sFVdWk96o7AwI1dU
HCsIMRnkU6Hf1dGXphewHX1MJ1an/GuMc5VRjbs27hZctvaTkV+b5grDt7dtp7r/zgZfCrQn1OoW
Y0xP4FgFRiP7or5Iz+lFBpkicEgPM6jiBeFyd1WYkAZ5o21DkICLI7Yyx4ndayRsMTtTvQ71vRyL
4Ccfiz5Y1cYGFz/0uRgj26IklA/MmwE5xQPgrj2+NT4D4F0EuyhaEucViSqnVaPMLLRrdp70we3m
9pg2/33dEauyTPAmoRcOrBpnZs4jI8ELqguVFISXkn2N5+Fog1nptk/srmYdZbUAisME+bq52yRo
HHWd5Ggsxcu1HC6ScSq6n7dN7EfBjQ0ufbViEuMU6ZhGeSouMeDUhVceMsXvAuMw+YZb3kthcrUE
frEbhjZW15VvVhZBJxuBwgJ7U5P/6KUKUC7tUbCyNdB8uCY3Njj3jnLAxfJiKcK1NrcCQTIvB/yY
HCovFTKh7ka9jTHOz6ex7OZlGDDP3ce9JxNyrhgUJKSsNzyNtblgTlHkGZwDqmksSToF2M5Yegs4
1nkuLhSjEmENMMCv2xu5Brdb+8gFP71MRruIoOtQlrOT5+l5oM3RaKe7oQKgQpOhANb5fcMEMXc/
Yf67pfw92USTQboM+hWSyejvVEqMUKu76UkzhzwJNFD6AYalak0V2G2V/mKZsqB5bYMJTCnYs0FL
+pS1hhkMZjUcIyLHk99UJVQrEY4qn1bTKNgogVPzd6tBu7woyELD3EwSNCJky7G7r7c/xv7DaLMr
/PWawcvSBCcHA4/t4Gpg3Y1C5S6PTqBMPuZB5P/3eswIdhuLXBQahjntIwWXH0bWsgYTMtcyE9xE
wm+9bu0mHiQGwpA6yzQkg9PVwPLhAsTTSH+MqLNK9Fkubvmwe8xOykss2NL1aH70b2CpUcgHV90H
/Z8M0aiQcUTRKHPy7ID/4ZTKOakOffFD8PV2XWRVDzEAgVIxMvZ+nSZhGptBKIwnwgpOS1BKtUML
+oM2qMD6K3VFj7+duSN8vY1FLgqmQzHpeYWdhcWAes2T5E4PGtTa4SoP6atgfbtPEwiyrncWkQET
er8+A8PEQ6M3Ky5CCTRc9hrmQz1IbGC6MBW1zneD4MYYF5jitlkktiAwWe2JRmFVPVFLEIQEJvgS
XNRqQxnlKRi7u9MEygr5bPaClGXdEt79MJGJZhwerhZY9t5vWTkaWjG1kH8t7HCYDlp9n2nQ7v1V
jndKLvg+YI66bY2fzW57XeoqCFGFOVLN9qUvy7T5pdS4UJyoTthdqpat+qotkUVcS8nTY4u/Onfz
NrP+2FlvG55a5+PkDnmMhmGFkTniTZY2GU5Ji+a41ElSnIpErr+iWMagcljP6UNbSxQtETOp59NU
V80vzIbZxxIgPCgYSDL9VumR1Th13RSlVxM1Hl2FsTE+KUxNMWko9RZDczJvTozVUeyNXWwuGF8v
Idg3TEn+oiWKTp06MaJfLcutgHUFMd1OzpbRpVPW0LvItNuzXqjpxbLH7mIBR9N4hGrm5xgajd8g
A4BV6n0cJQ6SoRaXBiavXb2Z5Gc771Io6oGairXUln2WafqjUcX26OWLqms+TezhAn0qO4xyO0Jf
JKMJOYJjiI1PE62T5bGqjFjy2GJj+FWuBvlclAs5L6gp2o7O4uVJx6/DgdShQndlJJ6zAJPXsumX
stykTpyn7GmxQcTr6mmU/ZYX04xBtYoygKuAjExzIklmd1bfstRvVNQHgnZgGCtUZztLHFmL0S6p
BmM0XIMN9mUYC/1Bi/L6p93S/JOsMyn1WlmfMYiYNYS53WgUgGbNRo4MusbYp2MNA3mtMPmRupFk
xNcRskvzL4W0moyxmDm5JyO6CN5sLGC80q2u+VaWJnJHve0sR7fN5ZksZXafJBW9VhhI/zXl9ST7
1OrM7miOVZkB0Zef61Y2f/dlbEseUMO5iVnhUblnbcpqV4lBGu10mJ/v0B3HYp6bkUS6M4HYucLI
X8tO/djLYwDZmuoIPHUhOaDCN5avs9U0P0om93jkk1EHCHiUc+0F/OHxMcoq+3M/9aDLr8ox8lON
FIqbStTQvW6YZGDUaDld4ybJYmdcjGRyBkhBnRK7yp6WDNI6FTo8yaGNmVIe1KHLZndJyQIwJq01
yBJ3OgA/fRwPP+E3Boq1XdIck3xYlqBv49xXm6GWDvpUGhE4L8Bxe1Ca2tB80HRLs18OmtK6WKHx
KHdWBj1ohZE/5qKxe1lj+m8cosgMOxXAsGBWcLDR6Yzp4tA2Mdy0sB4rs4MIIEu7UXMqFZ5wmICx
KdxmKBFtMFLW5sdkkNVHC1wEl8guB8hHqF18Yu3cHHqkVr7COkLPja7G5LPax4DPZiMuTeyGjCEf
w+7YKY/ltnbidolKV2tHaJuq/ThOB4Xibg0UkuIfUzc1B60wqO5KBUn1z+M0y8dpQu/URaet/qbV
6PQ5VkPZschNqfRnJkc/JDwvD9M02i961idohgGxqbuAAkSKV2XDAqWxplCIl1lL02OUnrTPjUGA
G8tZwoCBMOnsSStg9bFKYvlpLvPClVGqTBzM9yyfCmS1zy1qpF+TSmHJV5QQ0++0GeUh1GUtPXZ4
lLMrnYb0Tp0l+2Lraj+5zWRFgVlgNjuIUxoF5Th096k+mQ9Goy6fk64eHvXUoK9qpFhfE6pC4EqZ
oRHp9GgWHJQ2nUAEitg6XttlVI/9IFWfNGjphTUsX6apxD+znGoHeRnSHy1J0S0z0liHrKuxIEAP
4M/DoYza8tiCpbI8lDlCrpm1+H+ZBdo8LYVEgdIb9RSqdhoPTmI2VAvnumGjXy4lM09gFyzqYOjV
5dXEv53nWJ4+1bXefCU9uMwgVar0sr9oyKIdtVh1ZzQdXLcHaAxCcgZ/Z/4JWGr9oPS10n221T4Z
z2luFINby3lhHhOjBxInH2JSOW3eolug99XyYiSjmh1IqecpQCN1HzmA1sjtwRjNhRy6aSkfWCNH
83Geo/wBdLfQjFN7EnUOajDSeaHTdD+nxA5iGLEhLE7jycuABBoAaiJgnJy64Qhz4IRgZYXrAglS
j+nW3Oz6y9BgyMafY0pmZ0mmujiYZd4lAfpS9VHO0ykw4sl+JMZIX5OIFI1XgmoqcVSSFX6JYHYd
Mzt5irPEuiRUx7YSq8DxhjLbMhhaGMXjEEhGXsuO0hP6s0UbNMPVOubMHfASuTZarh9mTVtAjZZN
9avUdjSUqkT/1HcsfUlVaTadcW7iz0k6aebRphqwpX2dFVdolqiHIirG2ikSo1L8gtkLjuEcd8XB
ymTgyJSyxUXeTir0WYv8WbMr87gUOqsfrGGeugfMZ5V3SyuruGuionL7acIrpYVi2PNkZPDpxQR1
fUAkE9IxozqopptUab24Y2S0uW+UvUwck8nJ41IsbAjapa3mw5Bp8NxOVSVXHbPiAOZnTTn2UaUZ
4RTL1aPWa/18VageHQkD9tnpm6UFxK2bAbCDJNfyp9cjOVQRzJx4sqTuK9ja7UBPx/JO7iQ9+8qi
uPgc9SbwRqWZGrLXjEMO3LRZ2C3G5mh2NaPKNI9S1Sa/UT7W7jRrkF81O247h1EzCiJKksohY5Z9
X+TJQn0XQpmHqBzNJ0wUJk+pnuqtY1hZ9gISPQV3DPiVfi+1lSzYYllC/WA0Bum+rakZ9Nju1gED
aGM4RIrLwpUSE8pky5xlJ5B0Wb+KsrJVR7GmsVvJB/rOBdoRnQiDpIgFdqs+UzNTX9RmrBSHItWa
j5I19F8MRR3OcitZGPle5volozZdfKOe50uit+Q6TYaUustYLqlnT2bR/+iryPQBWu9VvJWUiFp+
l5VIQ6SZTL5cNuW9NjYDdeUx1g4KW0C1kJQNldwKJI/nqlbaL320TBrmNWlT4dmV68U9U9TuCZU9
hTmNYfdSOE+DGr+UelIcsmjEII0ZLapPSGM9ymNOLk1Sy3d21ha/i7kccBdQuf6iqmN/l8bRcMgM
O4kddaT0GTMRA4hFWad/glLHckEcsQdvbPrhachUoznULQSzHQUABUwI1Ib0+fYjZS+n3yTcFv/W
LMdG1kEUF+b5sctf1QQFGoGJ3Vf61gb3ztMpRutZnManPog+50fIoAFpZd+P3sq/9B+QIq5v8BuP
CJ6zoJJKJWrzbglHKNzrmONfKX6QwHiYsMB8jiJ4s+xVu8ASC6YQvFdQ/uSKEAWVI50adXaC1Dw0
aqzlUe5Hp0mqP1YfH25/rt0X7HYv1yfNpjYQD5Zkdl2fYi+nbwZ6l/nhZ5U6M5qlYsLC3ZX9fY1Z
3MqSJUXuxWCsynPgBl4rxO3G+tXlIg7XndFBjKNtLHFllcYwyiQhC/qEI9hPLWhv6okL+poDVSqf
2LM7ZLJbqr0jK+DSEgr47rvo5hty9pWkmpG4Kvlp+bL2SsEi4NueAfXzt6mc5CSiPts9dht73LED
ql/vui5LThIaGtMx7fwuEpWRdo/BxgZ37BbAyKqytUkoHdXTqgeYX+szPa6VMfkY3Ym0efYqR9tj
wNVWupwZcWJhiks1PGn+JCE1ovdjFlQiEtm1BvDheG/Wtf4hmyOAwfq8VMe6OCXK77T+jZwSGlRu
ZUDxKncydLOb5OX2qds9BxuLXCFHBeuJHmUqPXVoPqWF20df6t5TR8FA/w6yA6dgY4evfijSEOXl
PId9IKOGAHIQprjRL2oBWTh6ybkBD/CKilUM9x8owr6zzReYaZO0hM6EvgVNPFtBexT06MNmd8Vx
uPQupqIeRVCWvQIggfwmOpaInjrPcUjGWkIxboHWIbnrG7TuNdHw2840Kpa1McEd7BlPibbqIG6n
qaAHGe60+jplQVM+VHODus23vMMzvxY0JETr4k53aeusqZo5OUVd4RA97FMRRltkgTvbhTJWzBor
oJ+QT06vEjve9vjd+LTZNu4wt+1soKyEM2bUn1s9TIZfOSgGb9sQrYE7x6WGSpuBzkNIB+OxSnXM
ltqSLoiCooVwR1dDtolRu7gKmZI4Q0+dMgGxkPn99lL274/NfnEnN9FyalsqaLxaj4Zr23Clm6bH
yQVhR1AcRKzq+2nAX3v8FBNtLEVHjbEEq8TaHpign7FKN/9LqVFUNt+N7BtjXM6RSraMJlFTnJrB
QvrO7qTiT95D5aj+1iyzwCt2K8AbY1zOgWomiy0CzyuS9KAk3RVqeQ5Bj0rPFa/Gw0PLFNEcyG58
39jkggRh8oIONpqjuJWdpSR/WmV4NtL6a1VPIk9Z//4Pt9fGFhcbWtp2WqnJY8gCBiEScACGaji5
K/kkPYi4+HZQre/CH6/q2hVZIRGwFIGkUXZX/tM2BCVIWIBzoHgAUNAlnuUJzoJohVzsqOQWQMEK
Ub2DarSCtocVg3XAXDOpQ/dVRHO9v0RAQNBCggivxYtvTeAhKHQV+h1zstLkRgcasDM912gnMWfl
Kl1HJC1v+SVY5m5kWdVFiYLaKAQ/36chNaqBWT+Cply/thftvg+Ha/6kP/b+7DXB+rZpDyIg+66f
bkxyZ2OChgiEDsr8VC3XUYFclYQsIf0hF98Ea9tNHUEsbxtYGsgJOfD1PEZZrdvoXCWg1erD7ppe
B9TsPs/BGM5n+y79etvg/l7+tcft5YwKwERLDVzlSfZrmv6Mi0ShMNO7t83sBrLNsrj967O60vQp
T06oPxfWi6q6qvFT1+7V5PG2od31AJkEKTN8LsLLp7OibZR0RhsrAi7XZFB/rc+66NLZ9YaNES6S
zNUM2vc8Tk6VJTv98jMuX5ZWcmwhv9vugcbvMnVigDWPV0Fk44KVrsSoDWAti7eOLUn+fK9iUFcc
snaz+40xLnqgwhT3kE3Fm5NVvpQ/UohuG4pjAPrfoZDSXCUR2nD3Y20scnkIS9R0riS8xfSZhIzF
LqPqg1b/uO0Su/faxgqXiFjQd5lpDpeIB5TjliYg3Q85nRy1kYOqAdiA9dnTbZOrA3y4akAgrgFZ
A7JjmTtVQ9w1WqoA+VEDfJVnmCsqjrct7H6sjQXuQGHYf8oLGxoDs1qO7pKBgL9l7iJ1hTurxCnz
9E87Fb+6YvRuG95PuDaWuSsb5VZChhlPpdazfmreqnHUBZgccGKXnsRg3v2Ea2OPO2xkwKBNwdD7
jPI3hEG+BsQqczTMha3HIK4EKxR9vNVrN69cEEcaHYroQLSVxrk16k8oBwq+nnBR3FmzdJphQBAO
gpm9u/RYQHfWvCR3alB69CCaZRZ+Mu6cAQ1PLTIr0dG4Tx9M00GSDMgrUh/l0Lv1AVe04D29e7A3
34w7cilhbOisHsJv830bv0pWAACwc9sRd2yAyQl9LjBKrf/hPlOrRjLADIAlqXWFwPFNBtd7RAWa
lTuR/p0R7jvZYwEGuS7BVEfzabSfdXJY1HNVCDxub+j2nRnuA2lQke61Tl9wpibPfu4Okbd+H8Ud
vORYH4onEUR+zyXeWeS+EDBWcZ01mDayr/UlPSpHCSpbyfPgAQYbWKFoxnf9dVxAtAFPAyeDqYMF
mZ9UJVUX4XaJ7bCexvhZtYou1BWyLF5a1/GdNKOLlPYSu6RjMRFB7rFznt/Z5l6INSksuiQxDUsV
AyO086T/Ht4LHYC/q+PfhIrd6FpbR1OYJHjmzuvgwp/bzr5XoHpngrtRVElCcw7zK5gizX/ED/Fx
/DNdinWM2e++NaUrfR5Qokr8f1AufWeXu2cSyapR0MfzOjOPqAw7Bmb1h9YXrG73LG82kLtTJptM
mLCEFfv7pPtJiQfT2jvIXZKjl+XoCsZlCx/jsoI4LHANc/35JtRLZdmnk9HgLpvB1F+P96nRi564
AtfnH4KWVWa9REoImi/UkcdXWf80ypfJfLGVB7US1L/2I8lmJ7mAxSpqyAYKVKH2Bc0xLUhc5SsG
CTHofmlNx3hr+6gPtz/f3tfTQQaAJ6CqYeqBiyVgEpfmVLWHcJoRgg0WRG0fNmwOb5vZjVlbO9xB
nq0hKcnbVP21eV47MOAccrPnOViVjiRPdG3uvFlwu4ACS1vZt2WZ28q2JRBzjFornMroLGWpiw7J
iZHlKwZbGseeBsE27jkj5G0RHZHoo5vPHTX0sBZM6TAWAk/pRPrrMIjQjCIL3DFbZNyXSm1QIPDk
xFVP0Qnd5CA/1P46xBKudBGi+CEyyZ0wczRaeeiAaJzqe2l4UhTRmnadb7Nr6883Rxh0C21bgI8C
Vyd4DnxEipWRCX3nXAI9BWgl7WA+UumI8QeBO67fg7/Ttt+L84+mnEtK1JaGSQihFugEq2EH1d61
tVq4wtrO7kaCopdogMisWLj362zylEp4ksZQlUgeVShYLGeQpAXwSB9DtFAElwTYiJ0Xhg1o/r8N
cjlJZIEbFkN8q2KLCa0Hdn4TTBNqPeyf6o0dLnrIUhuNbQdG/eFk3ccoV4GfWvLlcLK8Veo8DURk
DrsxEiRXqxocMFsqz3WVsNRMFgsE0o1fPKJkHJSQocFYpmccFl8F8bywxbMbSsAdicYfXvHgIX3/
8YzBbo1updUxBgeVuQsmHOPv9qcoGDzQlQXsbjokfurFgfXrtpOuXvHBRzeGuc2FINI8lhLg0rb8
eSKPtgzD5r1En26b2SsF2vrGDheapzaVMFaH4Xz9Chl0YEEVyKAPL8uB+W89T9e6iFjg9x3nr01+
KDqulrlkERxUvfbeKhWbeO1RDtdy55vb+II1CvaSJynIrWmuyjnJT+14hjC4C6aCVdJlcuwv5k9y
fSs8/ieSCWtUvvEN396SmwgnaaTsTYBJTpmWPBdgcsHcqmv0rZ+hLq/H0VlOhsOypI1DMEwMYOU1
0eVQykQcdP/PuQGRBvRDwWbIZzIkb8eqXf8QTBsV4fqVa+qkV/VxaZ1V6Gg4z0fhQ2U3yqLW+39G
ubhXWj2brR5txD6wDyqYdIHCeBoDBVR7kS/E++9/47/WuINKgNVTFAt+LB9UPI1W3nAGYYq2dMxH
SIr9kJFiG2EyCp4o++cHOAUNPFhoQ/PCZRLTUVSMUblHrShTHdnFOOm5cgeUdg702QTA5g0UP4iS
0913hb6S6aJYZRDrDZe3ca7UrMlgdYCqK/fLt+ln9WP1awm6enetP/nTqX7Wg+7LPwOEQE36r2Fu
p6FagZHiSivDuXVGfwqzewI6luWPvh5ecWtkN03YmOMC4Tgx225LGh07fwTrVxH0X0EgsfJ+aeCg
y77Hge1PgirI7g26sckFRamUFhvKVngWGiNYX0ylVO4LhilI4JHjHBwLaQM2YWVJ0XyP6ZycO7Cc
P/6TqPX3j3hjZdh84CqVtIbGehnGhaOfFk87Dr+Vr/mBufVz/QPH6DvwJL4sAKzskT1sP+8bpdPG
bN6YtJZTsO7Gf3oPRF7gWZuOkGx8ol+L81Q6EI5CqUE+dl+L39Yv+eH2qnfv282i16CysZ7GY2ay
RpdCor/WXTglj3iVEPWxYcFtQ//P+bGQJkEIEFyQXH4bx8ykEvihwuGU3hkBDbLH6VL6WWD59Hlk
DjkM4TogJkxidh0aXNwgfAVoGufo/RKbqZJAk4ZgbH4eT9EBN66TfJH83snD8lcMOiPxeN+uP29M
cmcoG8xBHbXeCrXFPJVG7NV99z3LzO95ZN2B1TmYWnZGQV+wx/srBZ0y9NsgUsHPx9iqPUVqjhDV
yFeVPCfqSVefBJ9x95ZZWbFVYulrhv1+NztzMdsSHzOM6SerJkGdYzhl+QSsVQ9l3QXD24NHrede
umQi7s1dF0K3j+j4L/gIeSyUEuWE5HmRnuYT86YL9McD+WUJlzNx40v+qXxhB8lrvopj/96iDeCf
oHKiAPbFT6BClkzL6zWBGl3mQSAWZ1TyDf9fNDCJoJK6934B1BAFWwvCEh8Y5JvSsvJGViscyQdJ
/d4ywe/fK6nbAIEpqmxBePkDg201pfLSxnCT1lulrIoAqJ3lgCL3aRWoE8X2PafcWuMcprAiJbEb
iLWO4E3LP89tGEXebadcfwWf9yG9XVmxIVKHms57n5xzDbCpQqEh6s2Lfkmqk169LFTwzNtdyMYK
d6jtZQGBv97TU0U/LWPsVNVjiRzz9lL2pkxR1lhxhUhy8PLirFhlVGo6ECwAZL7FqiM7ymhj9vBs
kfbC7rZtTHG3roZLpy0WzQq7OECZxVEhZaN+idLPt5ckMMPzZEhJDVxYq82hXswORWU0nq5EAsGs
6Crd3ztDVtDiAOEwMK3v/aCxStsYsgkjAR2IMZpK/S7VA/GqAll+x/LYmys1ckg7RwFDlc6vJAVJ
+YKC1e0V73rK5u/gLlWi0K4alDo/1VKQDw+2CcbW59smdp8Y4IT991q5ClUuNVI1UKUL1c91uITK
MfJyd8GMznjJoNMmvtOEFrkLPI3QCSEahmd7NT/E5aowXrpAznuJVblj3HzptDiYehRQY/kKwKgD
zCSANqbDAEq8vfpdlzI0nBBoI+Frc39KMym5lIJsLLQARQjo0L+mVbbUzliPY+ToKjUFx3IvTTIs
SF+izolhGl6QvJ6HTCFJTsKGzs/ZpDqLVDp6Pbk1ohI41ahgBGsvgdja4xa4mBFZzESNjlOwlpTy
gwKB3DU6397H/W+6WdfqyZv0T6lixqaySk7yZ3K/0j0iM1pwGYwrya+Xe/F983rb5O6n21hcf76x
iAL40BhqpodmGQdkedWM0QNizo0NVeAku6dwY4m7FRabVK20zp4UOXUMjCEpuVcPL7eXIzLChWsT
OusMuUp+apqfQ/oTECEXPH+Clezf2JulcJE6SvuuqCc8erV7JVDAjBL7EI53ypCcVlGe20vaD6P/
toapNe4TDfGkAJ4ahcDsLe5sycHYm9+VEqAl23wqU8O3FtQzqk7y7TgPZUIfBX/BGiA/XOjw/7W8
D5pwXkQHZYUyiYr1kR8C5osOl/lJuet9vHgDEoqaMrvlMYSRf1vjQikAX7VsV+BmSZ+Zt5Lmrt0S
DWdgffD+By/s9fDeWh13uLOu6abMAJBkreNicg30k+uAZfJcXdZizXD8B4QgCJR/F8id8g5TPUDq
YXa0MmsnKx47ctXUf5RVboxwB7vRgdC1l4YByqGf6qC6LocBRf7/7DLaPXYQYECGBK1tzFW+d1Hw
FXRqmqRRmLdQlk2jwMAkVhqLpk92w/7GDLemVEurqaQwA1Hs1FGa9CHLI59Fv/uYHNoo8W77vWhV
XMSKZlUu5CS1QjslB3MEYLadAtDhiqL+7vHaLIsLWgPQ9CNAtOv0q35CpRBDLvXZugLUfhyOIpXv
t/GSD+6OhNZYJVfw5OA20c7k2Ihb5A2jO2Foo7ujQXmIT3qoOwXohZljYC5cOkynf4Htors0AAXB
cBT1FvY/5t+/g9tdiTLT7gBeD/FGbu7mbJR9E0owDhsVlBIlCdW8SRINJq5beWvx3FbbqN3ZTFJw
CbEmgFSlZ1r3yaJ7kuGq8Y8iFpDs7XvQ3zVyFwV0sXIMTGHg164Lt5pRf8YEmEiEfrcGi0Gb//ui
/Ds8UytwTFQYbDPugcCNDqarnOvX+tyfTPBMli/qayEczRKsjBePnIrRpl2LwQdiRo5puhoSTKH6
hsjIenA2yUllkszKLeitTFrp2fodRT2jNgW3+ervN1zC4q6bcbH1HiQL9KShG2CMz0nWOIl6oJko
ARIZ4u6ZZmS1Wa5k8Gw8D1A76IHOTf02EuQLu5v273RB4V/f5RTHkgoGkJDl0CfMZXYxE/ppBkDy
dnTcL/9sDHFnySxHCO8MBBhdj3mqzy7US/3+rH9K3bUSU1+roHZBmvtPvtfGLHemKrvoJMNaU7w8
00JJrSYPD5Mc6iWt7TUNJG9vr3P9LB/84689vorHxmmpTZaAnCY9Gn3i5J1oEmD1sFsWuHdyPnbt
oAIFf0rC9gKRx1PuNt5aZ5a9xEd9X7CBwvSVO1aKnTB9WjG6a/lMf1ODYkcdDV0Nk0qi8tlHayDC
XwvMhqVARIeQ1V83h5gk01h3haqGyv0M7ans53QuztSRDsoVmFL/v/xYnDHucivSaolHXTJCMPPT
+bVsv9z+/R9faJwB/taaE9voDE0FFic6KJ78BKj/0fQUpKexa79KoyMcoPjgHpxJ7pzVNdOiaLEs
wCzX10bq26Ht1f7gra3L2DMeBUv8EEA4e9wB09S+UGpIYyAdWUteiFckiECyxty2cdeJpREjnsw3
BPHkplkAu7lnDoZViWmxyAjTOnek7kjzxjWKZ8Hibm4mrHBnDV3SJJbmSAWdm2y7RqAcc7wu0tZD
P81vr5Eres6IlsUdtq6ZSw1Jh4raCKQqdGQ7ijsJKa1Fy1p/vjlksz5EUlSpFgakos/rkU7uba9o
nelUhSv/bSmKwh+Tjq2XYCPXsLm1WFCw1oIQEONLCob1Co9oYXyVfq8U4ZqbB1LtKC/gcvlH308j
BKItoHzj67E4C6pJFVPB7RaQ+/wI0mlXebCeUMv8V/wSRuf9D/jXIncc2mVKSdFGVjiUftQ6OShe
Uz/y6LlSvH5GgjWG9DvxZJEqzsdO5NsO/9swX6gFIVqOwUXJCtXvg5986r9kgf6Cl+kP5Wi+NN/w
JAmA7QZ95bl1k++i+bf9SEdkGz0JsDrKfJNFac0Yb0iJIOxMXnxcITzxd8kFvf9JQ/8T5KCH2992
d6M3BtefbzwqnUtDrTskLmMTaOWxmI5V8o/cZ2ODux/KHKgkTQdTYP5sfVsuSF9d+X74BvnHi3oW
d5PXX/fuZl8/4cYcd1tAlrcqIS8Oc3Rxp1b+OkDV0pQXb6kUQdon/F7cNZGZsZJr+myioRvfrQJh
1eSmT/FhRRcaDSZok5MimBP4f2xCiEeRoeDxoZdLy7asZb0HLdbJPlGvPCVftLtsdsqLcVolV8uv
4sCzv6d/bXLrjBmZilZuNUwvrrTE1NNe5RowlP40ePUd0aFw7tDfkTsL3PNDHvj2LRFzLFnVQEDM
3RyUFIwpKxN3oXUgWQMe9vdt//9Y+OIscFeFbteZoaVoAK0qnSBcdkCv5IGG5i2yzWcR17doQdyd
QUBjX2GZarig4ZilQUleby9o9e6P3v93x7grQtO7Xk0jaofd6JHhjkn3evlAQe2rSpN729R+sFwV
+f7363DBQ4vmjoAZdu3Tge1ucMrn9oKWh1e5NnJBR/KhfUKcNFxcM6gPkuaIqEE/EoFzX48LLd3A
FhkMeQaYONSTeYIilS9jxNWrKqe5qEGMkdDiCdJzy8vtpQvdhgsys94XlV6Y6BuemtZ5U5nw+2M5
YrVVuGrniMAHQovcESQ1mBKpDKzvci9jhGNVXyjO1c85WPe2cEVQX5GjcjewZM3ViI6lHU4dqMj1
ayNy1P2b53+dB5JwfOqptkNryBCOZFHvKFU41LFLeu/2dxIZ4eKHWqWTKasKkESQGgYRZ1Re5joX
nIObW4WVcCFkaCoNlJ41Jv2k+4qF1f+Qdl3LcetY8ItYRTDzlXE4mlFO9gtLTsw58+u3obtr0TB3
sGuX36wqHQE8CSd0T5zxqMtaDgGM09AnU06yKZeh5b2TP66n6bk4UITpJIhXuwmImx7LMy812M82
/2PeEMu4knTs1lWQCc1viZcd1qs4dOrGB1Sbp/vvCS6xK5lbqSdUtf6rC4Ncxq3UMknmlSjmOwZ+
dy0/FG+rs5ynxkoxz2naZW5Ft0VorWfwNt9onNvmqQzjUpZGiotKWhEQFK+cf9TdiRS59XdqyXgP
jahxHUemFJhmb4XjaHXJWya5fyeEcRi12K9tGiMPSo2bGuuwZJ7t7P/nyth6YHwsxk8AJ68njSkZ
YBIbXNmTD3gaRJb5pkJDap9C+B4uH+uyIyTIgn5NWc0F+9+1jBTdOEs/9MTK3NhJMLozglb8SKfn
eMUAjn2zo9yFMdc1UBBRrkeWM2XZeR5UTueIo3Tv9ZxNGq4KdSED4UENBPMcY7dGOtV/+Lb46XDf
73UjY00BfINJKFpFmdzsUD/S2TEAxThlh0S1/R+G0fezxg+JjAPRAd2rmjHUvK9v1GixhRTbxOlo
1SrHZnke8t2Vbc4mYYcsFmUER4AEmzeg5qhvKd+6FoSHrLJQY47viUsZe3mUdjzdYLwFoAaTutLB
RxQqohX2IEAyePk+9e4X3OF7SXhzNrkx5raVIALrIOWJRv7sLD5UaNpglwe8rfbIW1biHYrxHErR
DVNEBClQzTci3skRJ2Dy9ILxGaYQol4uojxTDfqTWoY3RTIcxvLbNKacMi/nJO8Z7Obu8nKt+jhE
iWaIzuHymuacj8OxW3ZwWZQWuevbDqGqxT4ZPFG+2uPE83i8UzAJRj0baxYPGR4NX/NHNcHsZeqE
J/3c5lZ6T0kRTO5O/n4F+SP4S0zOAQwFwH+3S3Scv74zIHn9FbBR8CpCk+GJB5jDu0Z6AZvPZILM
R1izFDE3OaTAzBGdUuNMLlKdvWBFLABANOmNqZf4UjPRrBi87hP6Jwom4TJHwv/oQ8WJ8RcfYkRk
GcuXoUuaCvO0QRohCEqvBfHCASlM9aXhwUdx7Imd7h5TDCSv0fu+/NW8fhfGJ9m4TXgTpjwtZL2C
mYNvYFZQfBx9VQ8dbKdwMhZexikxjiGfh6xWkgLVKNsI3TYY6Ft8tfTOogWVykERHCUVd/hLA2Or
fks7DWmI5iMK1CbIsBNrxDCh4VAI8a/lvfi4fv8fZgk5aS4LTKXq8azmJBxRU+md6lqmaHQeOlGo
c9ZApFscCZ0o4mov/H2aHd3ElgFWCw0TTTaN3eOJVtVIjFRD0pYn1poo7iC+pGpzCtM1UHuduzdE
HRRjfL/IY/LdMgMabgJnE+Snf9ayzOv0JUcAoxuUaGJzMsQde/hFHKOpZqLCoRSGHohH2RtL+mwI
4i9ISwsfKNSolPd29iAZ3h8MycuYR91cLKPAwMYtdCNHbkrbOCXgbqLv2kn16e5KJv7/XHi/Svst
utWqDuoJtAOwtVJ0qt3rV/o6coL1Xr69PRMb4+ZOziMJoBXB/DV6X1qJnfqK+KqP8q2VYRPq8tfb
cTO/iGOCHWDOJlkckcrJ5FmJnpf/m4KeuTQmsMkqysKlGSE1BJnkkl0pBZI2haeCHAuTmIhWr11o
5JWpYzxkdt7RByIrBZD6PQiW6ZQPCFh8o7/9g37eL5dHA+0mkCqqBqKObtQCI66vMLhlG6jo69P0
l9+IyXqJrsJjivDTafsqyIldT58uK8FekfuXgzAeYzGqbF2SSg1M7ODR6ZroTriOzo1Dx7vDq+kw
/61ExmkkbaqILdCqguyHfmPGqOUjyXIAR+7Jx6wAPGiERX3OKXlawriLFl3zssY0CQIAhWDMHeM2
Xh1RtbXH8LB4hgUDc9InYTpqvKEsqgkXXDIb8rqoUqW1RQgg4m0leVlbYxiLp457WeT2M7Ixbpka
uUgNtH5owxLMqm77In0y7X+KlqDC49wnx/HLjO+I1a4SSgkpipFZ6s0Ctgy0KiI388XA/JyB2QA8
43QvgFch4PlImXEqWidqCXIjlL1dw5+ucy+8Ve//GddtwXLh8DI+rkDGv2Rxt8xyP8kIcWrsKO56
SOz4ucOAJg1uXo5ezOW73dcXAwPCJiaSMf7/q2cJk66M07ENgwXANJF5X1bXXc95xu+7/p8y2Hgm
YOCi1mrgGIMU54e0zLGlqLxc5F0Hflf8DyFMSTgREjE2lsQIFvt1PL2G32cPiNP28ISN07MCtoO3
42iDmgmQr/MLqK+SYAavMjAzgvV75K2fkhtexONcrcRoLSb6QPoZFQRh/KiCO1CTv+fr6+XPt1dU
hSV+HJvR0LWORKIZgoAUN78tT9EBj1UgLfsUZLa09Lv0WvCbWwoNotYW74T/xQ98SGfUtSaJKRRS
Fwbqw4i+dudrqi3eUqrx1ldCPoEg/Yi/fWSsuxoiwEqBAsReadHUy9ykBD1S4lHcZdXtTpFd2/xc
eldpUY3G7ZnYWGThvMIo1IdxHMJgAuXt8JhWPI3ddWobAYzCgg4oHrOwh4DlczPUQEMfrRZS2uLt
so7wTsJcmqoUYSKqOEkXSXZhWHz+hl1N3xyFUcLCTCUBLFNhYIKzQUDPp0LhEZgYl8/Bk8IoGxh1
zHDQZilosGFXohg4JKUlcZe56XX8rmMfH57+GZtcSwd+BlgvMLK1EsvA2hBl6hVvUW4U/MLj05fw
vg6TcylqWc8oRIcBCvt2h2ZqyOtj7QcVLIhj41LTwNTHfB6Qrkl5CfA4vF4WF/zyd+Mh9GjNR3Qo
IQuve7v/nT7EMd8JfG0DUQY8X4bsRRs+FdGVXnGqPnuFYSwIfshgPtIgwTbVFTIaV34VMebffO9X
R7klwANND+oR6BmH/LtmOpdVkHuVzNcqRSUmywSjpZyihRt7JXHRonBbC4X2ByJbJqeGQePv79r4
cVAmYc5ndZwmgu28Lj+AZiwD1rAG/J5ibJyu9Vvzfu05PQueRCZhLrMFiyEjWuBAxfU6Ej6lU3sb
jaojZv3jKkvP+qATexyqR87d7jvEj6MyqYg8j0kP6uowkG8GNzwSCzjHNsg3ogY8MIMDoqtz4pjf
Wh77zb4F/pTLjvwXGsmwlxxFx7KK7Hj0M/52/75P+RDB+Pq4XNrUqHG0OLE0vw0otmetW/KdflSu
QFr6iXOVPHn05xsfJpUrkcCHGQbG079RkTxyP3ylHmw48KAZ3isFF3SUnfo361IqitoM0YEiXv+t
8/X77nW0iid6zNEmR80bQXQOTlFbvJdSm5s1czwOO143R0KRa2YFH/p1rizwNmYA040dzVnB1Hkk
NkpCNxThlnPLPMVhnFC1zmNBBChOfiqehdymCRB6luCDtEMCMKTeN52Oh+3IsRKWXatTzdrMJC0M
Bsz+ACLI13zVy73srN5Pn/If4WCt4BVIcNec0+5eskSwJ2zQOUp218lsilCVcgR57UxpvXKHgBwH
D+kFahVaogUiWTtsOVJ3X9I0bGE/GQVNhXF/cTmVWGefQeWynEcVlLPNCaxU1Zy6kcJJk37fwaAV
pI0sxvHh4SWX2MQhAeCX6DQchcIYLR091eSou7HujC6djmheuGsR+1n8RjTj+khRFms8zVog+mC/
Qp/9i+wZiyXZdJ8ssRUTuY6l5tZ83dzEn3XnT5rv27OzLA5C2eLROeZYmzglzzUK9AXInwEJSY9c
+0lnF5wO3n4k/TiyyrjEPCZGB9bX+H11TgGUISjODxTvWPJyLGrwACF+Z3X/9euqjEtcZCGJhwqj
x/Epe6Z84M0ZBXFwY9Qvuo0Jilvlq4k5y/Ba/NzwKLP205XNYZkMrEJMjXo5oa80+kJLMmuKDmmI
oZcRDRBsAXwpMhBLlalPOJ3MXR+1kUx/vokEGTRaymWU6OXxagYpsgA+3suOYd8v/DRRlfGCokCA
Z9NDwjhpV6mCNYoktOd14g3X7NcON0dhcq9ES4thLEUN41KGnxwmv7qn2MfhI96blRVflZ95UwD7
SioD1EmjzkdlKxeZVCpyOkBpwqfqGZT1XuTSVUCaZfZ2dcPrl77PuPwWSTfyGKMo52xIIpKiiHGM
DvIhBu7FfOyC9MjDTdyNIhtBjDUIcdvlmFVCWhkNN8qU20TrvaKaraxJ/0QDN6IY3ZeHGuDHYU6C
ublryMPAheujf+ulS2NUXNUykIvpGS7t7p9kB/hTqTUeEfmxcs531rsKvzkQo/BSBWaAcBrxcAe/
pWCVjja6AzY2gd92wt4ERm4mRMPwipfm8L4Zo//dalS1qWAEeNQyq257tzH8XGgtUF5ftmieICbo
jiCFVZYCrrkFPS0qdWKPDof0qKWdd1kQ7yaZiJuoQjUmdOSrLj6F02PRHqKMI4JrwkxoNeVJiWal
xmGc7JrCVTY2qOFvZ7sKNC8+rhxt301YPpSDrb8LvZDViVGjqqg/FTMYbiTMDoO/GPTq1mjyeOj2
L1DFjhzdWDZY0O2oUKoJQyToiLaJq6N5TxYME7U8qjieGOYO6xyYiatWY67ROIzJoxp5WsepEe/N
CADv4OdR2AxkllGiBmkrCfTIOYe+fAiAqeroFLEFJNb04QLYTf+y/v0X5TBMzQB2H55EjL8dkrGW
Bhma3rj/7D/QEXfDwd5DUHnl+a/lMW63Q48yklcdMPBu8kYZP8zr/KpGDZMWTLX72uGcbzf6A9YH
rWuK1cpW97VQLxqlhPILQNuhz5MwUG7F29YFtbWdHtPvvERyV1M+BLIB04iWpRGHEgJ7v598SfsS
V/eXD0WV7Td3vxHBfLNOLdUkaSEiDeiJ+sPkUXRh7utuN6xs5DDfKhmkEEiwM8ZDfYyNvIxX6F/c
lc8r+GamQ7PwPhXvWEyYBNfMOmciHtFgFkbnQrNBGKtY9YMWRL7w9A/cSJ9Z8XE4YD1u4VzqfnK1
OS0TRDs9LcMxgaYovuxN5/qBXI1fMjRm6QsgfFmIbX67/B15qkJ/vslMcbt6nRagpRbAEBfeS+D+
K2LTuiyEd6tMzMSur7bqy7uyUHBoIxigLLQIclnM77hC9HWxuT4mZJJxAnavMUWAb4TvcsIAXgtj
FLU9WdxtUZ5iMlGzaAwDvJ3ohqrAzKWIScX3+tA5mBXxAInB6/XuV3cAvAmUdABj/IbZWLRdvxg6
Sq1pIAA3V3uHiJxStzhJryKKOqUt3y5gfsoSa3Ypc1Hz5f/fsqfXC5w+IgHaBb6MMY561lczl3Ja
wZ7xMs8dTbCQGuOt2PvlWfgTzdxIY2xBJ1kGzvosOmYqOFVGdJanwRojxbmsNO/O8DdPppnoLynA
RARtxq8WIKJvkkm04GDUdqVZcm6rr3T7N3R0W3tYGgdJyqPyOjxmAENuDtzXBv39l+Qz55SXopCX
bhxQcJ1c8Vm9StV3+oIZI9VNaZUDl06A/sbfJOoyVo1BKoAWC+O7J4BsdeqAlmiZPJHhWa452d5u
9rX5/YzPBuw5kWqdrm9pTl2+atKd0YW2mX+TEsLxLPtv+o0s5uvpvZFJ6oo3PY1D6Lre5N1V5Cv4
aJQFLXVLcOQcEoPLd7/rNzdyma/WzX0xCh1aEJp+ndW2ACK0MLu7rJr7jd2NEMY5lxN8M3as6B7c
4L4nDo5xGmjDyC75hVTekRgvTbIq06cS49z0RQWaWS/5bAR0pG92r7WDLXxSONnmrh4aIvDfZHAq
auxkbVFMkjx3khAk65MhnQRejrKfWCKp1CVZkQDNzCiHqY15KuqNEORQjuJz7K26ZYKLElQkNH1Q
QKPx+CefbCOS0QulbeuUpGgkin4P5JMI69gTFrpUdMcjZ+Bp/67vMAFRZsgEVCQy88mWVC3GIQcv
jnZWv/4DLKc4+t3oio5kJR4v6O1qyEYcE1+7Nl1kren0YMVl1q0ttn7Tf+fc4K5WbIQwgdUUTT00
pFXDcFqJNoKt2IM/X+mu8lDRHez/gZRv/1gyRm8kKtdkHlYD2OxTI8Ojp9M8efpcwnfwKj37ZW3z
PzKwyvVrlAmjNTcLcKvBuKCDr8aPXLIoVofpisSqf0ivKN4/jufpMH7i3OdeooJldgmIzwBkhiX8
Krmd2tBYxY4ErUebFB02G3WXHN+hB7kasvfxtsLoVW/SSUA5jmO8VMiKiASUfUADNO7l81CVZoPX
VgKj8iGh8yAUVGXEjrdufBNUw4rbW2EMLsvZfQpvBTHKLlXmImcE6AOzVz7Wp8VV3PRBcxpQ0yS3
6Def4yMvy9t1WFuZjO7PUpt2qgItUW9CZHPP+U3hgzwpz636DXUSNx+cueY5EZ6CMOq/GjlecqB1
fE/rhuvYxqzWk2Ipr+9bqD1HHP1tv30/QoikENXUYHO/akiZD2Uaxkt8HD36FhgPtK4ATmzeW2DP
NULMTzmMJvaFUDeDhvRxOCpHxS0+Z+f2MB6zgGJ85t+LL5fVZVfxN+IYtcyF0UiVETi3sXDuOmyr
zTxO+F3FJ7qJAoIIUAB2M3Mqu6IpZVMIFtWapQygx+eZBArmMC+fZF8JN4KY9FCqk0ovqlJ7H1QZ
HymZz2gllUXnO/uz4PCujncwqp8bn1HEvVbXXREdVeGT3v+Yqhs91m2TN2rPE8MkA0SOdTNtNSnQ
GhN9njRtxNGPjElqr0iqml9ycxQ4JdzdBA4aaGgULUwEIP6vR6vNMUuVFdhMcmWAyvtNVQ+Rcj/H
D1Ptx8qjKt4piSsX90P2+icfcSOZOW0YNnO46B0dYU2/oQtUezSG9m7yqB/VN4zHc9zy+zPpN7ve
CGTseqlCYUrCCZ1EkEAZZ+Lp3nQ0Xyl7JEZobw2Cd2nlueQuC4iN+USL8tFfPjQ16Ut/AmvyGZCo
Zhm4bJrhSNjY0MlZqwX774Qwhg48nzjuUnzSMbpdkutUvWsnntrs+64PU2fuMq6zRarjGMnjg/ID
PVLMM4ygaUGXgW4tCQ5vqmD34jYWz1yckGOdgmDAKYjb6qYhM22M6leTxGuD8uQwd1dP6QqoGxGF
8uhBbIN8AlYkx+/zRDBRWxNIL83qBLBj9b7IXQAMyDNHxN7zFsxTPx2x8atRS6VYSmRCSdKY3W59
a4vXvDkZyn21JBxXvBtUJALiRNGgZBqMpHaW6hJUGrSp+yAAXLPnMXXs3tZGABP6e6JCk3VMWRbd
vdD4knluuNVv+kf+bpU/D2EwmW+uT0Y3yriu9DS4KQh57e6J0uOAYcoOrdLVW0t0Cmd5MR1ePrX7
pT6OZzCRTKiXOCrSBVFSPM/hfSbcZtr1OFVulv6/sLgojaFz8Z8vZTCOvmznaFk1AB2l0o94iK1e
cLua4xY4H4stvw2prKfhir2gXvo2J241viyhf9m5cRTOYBzPJHSdYUaEBHkm2oUu3g9j/nRZBO8U
9OebaI8FsUnO5lAIhPk27E/x8C3jwQfzRDBuRtUnqYwF+IAwCUTlJVJOPfEun4L+it+V+mdgZwlp
ja7tMyDIK0FKTs14bzZftO5gqpxYs/tq3OQPLFnlAkz1mOjYE6dtUyAU1Kc6UDHxmjoYmVGv57vF
yw2HAqEpPLC+3VGdrWzG+cRSpyXzImKHiVjmg7ZYxAGM/KdQtkZMgk5Oa4ELbwh6rAybDi+d2P+E
H/fLOKYZOXCzjiOcBnmu59DSix8L4c2y7Gv7TyFsRh0rhQn6lmwMQkFtXC0bZztOEx4o2e44yeYi
2XKrAJrfIUdJNKjKq0j0Aall5e1RnkBBvVwN4pdufeHC03AzTyYOVgMG9hJsBgeST3fDwN4S5FeU
jzNH/lB9uWwNPD1lORMbYTLVtEcHF+gnP2Qvc2X5sGLHe7blY3z/D/6JWVv6xF1G4SgK21sVjHEw
9KpDOta55fQjQf9KN3mz+xxrZ/uppjJJo1zpUjBjBq+bRVubHmpgkcaZe/kiOadht4FVZC+FOSp4
/5c3JpCZ28ZDDf2yjN0H+Eeizi5E9Wm99jKFR4qWyl37IFV1O2oeiewt5C7Rv8b102WBu13NjQGw
HZZOI6nelniLKL6mO/3jO4bdu240ozWdKPbmXz4F2A3hSIjVWuiwIWz27UmXlGtzCL2pkzgVet73
oj/fBrNeVcikA8sla3qrDu/W8ttCOFVynvLRn29kZM0YFlqEV41ppFjZM+wcQyxV62GOkJNu8k7D
+AxtTVeYErJBZX1L9U+thqEZ3vgUTwYTVUgMioI2BtptWd+Mql/OT8afQKIiGfvp11mgi6wtFbMe
lQlVtByVC7oQF4QnOkYrnuq7/2Eom2Z3F7IBdtyoD9Wlmd6d7d3kRlcUgbk8qJRQyea/cnnmxK79
Dms5hCl4GNEwNHxUPl8zN3Klb+TO9JPaomO76p/VCD+ulN39TYV57eoZjon2hlZsdKZOYQMwOKjA
Cs4FWOcoCbvwm3ea2I90KjkOyoASDacV1kfpejqdJewOeeYaXLRu7r0yya/QxIXS1shM29c8dpo3
FXEsOedX6p26uCCyxtrZX1qDzPiPSTD6plWMIZjmN1IeDeOg/AH42dYY2BbRbEiAYsAufGAKTjYD
QDOVnTHljR/vFw03CsL4DoJn5NCKWLZHGB6RKk5nyiAVVRhJAMrKVQdUpb9MjmXGlchSnhVt3WIT
8YcMajE6LW8kznzVnZOz8DS6ySfw+jpL7SInuBzR6GEu2TuTnYpgg6y6BJqytIkjo9IrgIQuFG/N
4SzHHPfPSVIV5vncJ2kHwkGcspBFS0r9BoCel0/DU3yFeSZ3Gop3IDDXgyS3wIvzTKczjVvArbZY
qHturdTtvuS8fS+exrAUXPKU5Hpl4DkbPQMn550azgsf5zvlZjjNfvlHM/ibqKDQotsmjqpFJRtt
B7eZRm+GEVnKwluH5IQBtrWhmkPX9zUkUBxn4It7xu1024HUAK6Dm3NzfKTCuI4+JqbY63ghDaq1
hM8o3Zgh7w3I0XOFST1EdUzVGR4Ea49OWByLfrREwdaGb9Xq/ZEOGpgvxfIPSHAZk1Jq7CzU2D4K
yIB5Ksmlb9xyderCEhaMcgCE1cVWLrcpsG9dP8WymX0vgAQ8T1YMGXWnvnmoBE6yzfv9jGnlRmlm
dYtIlps3sljZK3f4eL9PiemGf98cm8+LiyBFnZrJ2PtTvxJPsjV7RVt58AwYUgiIk/jIy673U9IP
kYwpNY3eSNJAnxDV81QI1mLc0GXw+CtHKfb170MOvd2NySZd1BZ5hK9D8wDiJYd3am3so6qu8FSc
JlQ+ar/7wptL2TetD7GMaSl528nqjKpLYlwb6NMnMTb8Oo5m/Bev+yGFMS5h6gph7lIVL3QDw4qV
r6g2Nia6d5aczDEnqzk0vB0onj4yYVoRE5KDHhxb4emxVT6Hjc/5ZLy7Y4JylKS92DUimnkwY3Cx
WeVD8zlyTTu8aW57P72LPC54966ayAbGCUwMrxsmIxNTiWNlLPhesjV72fV03flY7FIA4EyhoLBK
DHgR/bbqucgbu3awEcw4LU2vwaVcrICObA6zg7KDZLhr9Hr5Snc/2U8h4CX51QjmtSVtCOqQIA/P
5vR11W4v//794s1GAOOjVlJKywiIw3e27uKaOOaX7AhcH7tziK14y6N2wIAbtzi/bwAbuTScbqxb
Lnpp7RsUGE3JHqArSDtmi05dKr3dA301vxNfeLP/u19MURWDqglGaRmPIkV5pgwyQPUNQOgT8zGW
dKsfTkZUupxbpbf2W464kcQ4kQWgIusyrhgSwRor3XhJHyJfBtEIdlc5W5y7+r8RxXgSucZCZbfk
apAOftffaM2PRIgtFdh8Xcx9Ce6q40YY40FSVaoFgDmawfia3k5+cmdgj2e9KwLZxnL5TfPCJd3m
SWTMm4xVE5YtDCANircFu17ADrpCTuKEN5IznvljbrtDpVg0/KkljF1LhY5mS41ujuJ/lr3OXq3I
1Q+VDeYK8GI1gXIQ8FdwviL9pRcURmPsvEiMKGqkd5hMivSd+XSjouU26jkWoDHWPrWSEisSklQi
nXrZ7fS3Gay/vBb2bhj4uMHfIIJINc6Dhlq6jPlp5WkM3UJ5umxh9LP/fl8GwLIMHbkuO1uRRgSp
5IwkxJBER46uY6O0QhPskPm5au+mKrgsbl8LP8QxOU85AYKMZBjAz/WDSGRbVHmk7vuZnPIhgnFO
WZRVaoQNZRRZhneMmOV77I1YxqZEwZE9P0UOL5Pbd8IbmYybEsBhryzkXaZom4D2xqo7HXKTj9j2
ctLjdPizd/tGJOOu5gHweKOGkj250THyroCPrb4FPKujPGan6FHwpRMWRm94WR33ehnP1Ykldt11
eK7Jzt5m0ATCsA89qO7Mz5TqrvVNkMbYl7Vmv/mzOSzjvBoD8BT9FMlBlYevCjGcIex8sUA5qV+t
Dq+pIpFcU2w9rP47l2Xv2iD2GVRsjag68Gh/ja+1gfGfqSyA8oienSZ5Q7jaHXEvC9n3lRspjD8R
82XRw9zEPqwHkG4XlEkAnyosbP+WtvqZhgVso3xfgc/MqzntWuRGMpM/hLGuFpIKkMUBrSZYZDwW
nK+36ys3Ehib19V6mosl1oJlpmzkT5k+W6Z4TiZeQWm/GLKRxJh+MlSRGFK0JopoBHBMb0md1R+B
UCwehiv5VrrnfLbdWsVGIGP3ygg6YkHATr1wWD3Va/yeuKH3j8B1snnUyDxdZGyeCOmoxCue91r6
EpZva+uJ8tPlI+1mQZsTMeYtN8IYYyUccJ+RC5BFK1q9YThPsV8AQ/WyKO7nYqwaDPWqVqlg/5Af
Bnc9kStURR61dywv1N8dXmqw34vfnI1JSJK0kYRmBnNd74nH1Vsd01uAdv5OpTU406N6xOoqVgz4
jXiefbO4TIZQg3LdNOhe/wK2TjqNRqAqj5Ev3YiVZR5zd7qS7oWE51iocf0W3z/OzPIxC7JmrkVa
GUjC+iBx5y+Fnb7IoAjMvOlK/kQ48Z33TXXGnazGoKq5joU+is9GTVC/Dg/gRLMp9oru/NGuJ9mc
j3Eu5rz2SUze2QiJV3+qH95xJlDrig8yql3pHW8kmmODLD7TUqVLHoqlHCTLYMtJUBogC+Gt0/GE
0J9vHnVjoXbJgsFrPIkDSbudZFQmOXFtP2fZ3BzjTOJCnzBEMdOKl3SswF6ZO8U58rEo57f3IIh2
eA0p3qEY11JMdWP0JigAys6Vl+91fgYim3XZp+zuIW71gfEpDRzYMtVAuY1GabWMvnTUEPycfW8B
BNpJjRdNWANz/jzF4W2tYCk5kq8qRfDqXPZHqfXAG22vIWKwovpmn1pRbzxf/hN518B4oTWVl2nU
KzlQF+Jo4b0ylzbALC8L4UR1dlyQqMq4zAYiRZ3FII9wjG7+S/1hxwKHUFE7DWNogTkA3Ck8Ysvb
Tb6vfrtY5Ruesd5wxS287WefH0rLTggClc7Eph8uLz3NKNJGrUUhMNRrLLVG7TtT9XQIa/+PAi94
CJAGiqpGZOabgRp0HBcgzAexdl8J3wfxupv+RC0+RLAdKkPoiz5GXQCcXvVJBiu7LKueWcocA9nT
PklBL1PHKWSQmv7qWdaMtE0X1mYgRE5fqJZiANuACy1PfQcbdbZSmESMxJo8NCQ3AVCl3dEeTuyI
2DNy0xfpYQHlIQAmYwvawVuu3j+doWoyIdjlY/Gb8nQ1OnnNlKBYRn9Ur7Ky9mXNvWxbu1NhkkpM
yuCqg06M/hUb70xnyhfVwB22Dhrr6BRQsuH1XvdL5Jm8stSun95KY/x02oZxQzSciUZwSKLVPS0o
/w0VYX6S+Wv5u150K5Nx1XO8iuPagODA+JwHzbV8kAvLvK+eWlC05890fCC3BZSgUQ/GbvWfNaW3
8hkvni4GPiAsHQDYo9Pe5o+i2z5on2pXvptdcGP4/TnPrIg7ws+9bMbQO71edDLHSiDd9af6FngE
+Dfa6duMZVCKPM0rHXCu+reVxkxBQpr0AsIBSv35t+xas4dz7Ex4bFrETq9WOwn+2USN3dBdeKCE
u5b6U5dBVferLuuxWRMT++1BYjzk6ylTwdlFFKtPueBFe2+lj28KtqFfJYWhng/xCjZwyZ8WbG2W
Xn8AcQEILjC3nnAvdjcT3cpjPB06/nlZR+DlpaVjjC9l71Vx/S4EY0F9Lp94vocrkHF6a7codVvi
gOZBOq5APUFF8J52T0SHjhPxivAcXSUsByWJpk6sJxhpB8Af5Ydg0Xki5VPjxNdd0MVW5PGOuPc4
3F4p44qMMolKBfTfQV6M1phXjqL7xHRr41n/A9YydSuK8UBFoi/mLKXwevKxGINUuVNkn+PHd6MF
sIQkyVCJinj6q0aO6dxEVVuAxqVxKLEyevNPdW91Tno9eOQ4naTDcMheLkvdF2oCfAS7L9h1YDxM
M6ZGFU9wbSXefulXCVlL8fpXIlj4qT4EvJUmZggS2ERpCislvpA/X5axHwTBzfTvc6iM45CLTkhJ
WJkIS6Gvv5BD0ljkXvYnlB3Fxuct6e+q3kYc4z3WAdRoawd90EV4jOEmjD8XimQtsm7ponf5bJxP
pDKeI8KGVW5OiLid8VAZp9B4a3mg3+/zBL9lSJvzMM4CQ3KSIIqQQb2TCU4MUEA6y7V8NV+ZLoWL
IDZ5k4/5s4SShPICZA7f5E3a0HNc+hsY/Y/GuonNwZAD7Yl8lX7QPAZMPC4pMKdHFxJ4se59/OSS
QMZ/NKKZgNQLBgd+6OsyoLC0MkKsX19NxBpxaBCKWYUX3wmBGsycDi3NGS4JZzyKUa+T3ukhhljr
JbdMQTrOxTBY8pr6WZ25y7Q+lXJ5d1mVdtvC0uY7M5mMPEZlCzAs6BIogqS3JrIkYKmc0aB1F29+
lt+mmyYGElZ0w7ttnhYzjkYwsnGNslwPsv6LoN5MKVKZ9JFzPI4KsdVxKYzrsk0Qg2oneqNY4BQz
evUzEJJUWLLkraLtvv8218n23fJiMcOJuuw4GFxKad74mOc2wIAExgnZliwhIGB15zgEqpcXVIft
w5GoR1+xgVTVPKoYNelEO2uPy8grYO/KwatMFkFIi4cmY5BLUrTmVIClWze123SsH42pd2KMa+lC
xVmDe4eF+e1MG1mMLSYhJj/rMpQB36ffxLciuGSwmORMn8ZDYw9v6iF+MN0ehbsFKC/Ra3uNCR5n
uBI+5dxm6n7mtPlbGNOs1kQuizJXABWbP7a3jQ+s/CtKp4hhF2D0cEdddlPRjTzGKDODaEJFjTLK
kXRnBwA2nzE0ZDyEGJHL75ovHCvhfVfGFDEplIvEhP70yDOiq+5zN1vF59Tpr+TzateWBjjjQxJb
XHr0XfP8OChbdp4Wk8xjiyBdubMnuvQdnvjG6T/TlLx+yK6L3YhjcoJuAI9ol4EVXcCU4dqvAK8H
V5DSp16I7MAgAN5TpK+XL3fXzW1kMomBWXbNFJcgZBLGlw5dM02Gix04UwW7e/kolvzHMnV60Zsn
fyQrWl8MeKVJdyCHLvEmPNGNCMqnkl9JNyNAKFO8KloQN6L+heYrjAWGYl8+K89Q2OKzEEkKTBYX
DAK4hzoAHAHYT0CzPNsNEPMEh5si8G6X8UhFlBhiK+I9DLayMbf1m/5EXzbRkdwLubOqaNbQ3QVe
kZ1mPxecE0sMMIN+2QCGixb8i7Qr240cV5ZfJEArJb1qK5Xscnm3u1+EXrXvu77+Bj3njGW2pniu
ZwYDDGDAaYrJZDIzMiLWn1rxacysf/khmYijJGK11AlKOMaJHHQ07qLTclZBEElbhdqRx6S7/1bb
+A8TcZZG6LQ0wndUT/k1COrcIojBmB4l1uStLp0m5A1M8naOiTldVfegL4WOhBk/rct1M13p2eHy
V+SENbbILKZzu0gRJJHXWPe6TLdm+ESBoJZwZFx2O3eb48fWmtNWA7dOhc8n3kEryx6+xqk3vkj3
4kN21IM8QAV9dYTbBFVghwc+4PgiW3Lu9FWZiIzLwsgjS5nv0967/Bl5BpjYoo+TGQszfUklL1o0
4XXDyXx5YYMdSC/FuTfWDpWJKYAeApjmC5syThrgvKTDHTwiDJ5fMEGja0ojWyQcrjg8NWlvhctt
pbhx9PPyd9tFhWy9gv4dm6C8RGYISjd8uL8qPEkQQfFVdgBm9jmW9rZIAaMzcJamiq40Ey6kqlql
UYSl0QsPRmOBNwCqdOuBCvUuNH0fXnhut3d+tyaZiCGA67jIU9xr6XSVh49CFlQ1Z1m8VTEhYpJU
NR1p2lVBpiNTf6Ckevm7cQyw6UcCnea+7pFjisOTnB0ijecBPANMwrEQ3ejqCS/Y9Ijr+DTdpw4w
+86YgwyD+FRGU+GY3PNtRSQmkECgbjXf3nsbn6ujKjEzHRarLJhVMAIpZ130jUT71Kd7t8Nsfwsu
+TJsEFvD6ueoe73Cyf+px7I3rELZw1RNAeGtwfz+KscPtBha85JxUjBsKX8LU0+GfmzDiW67haKt
JcbLamHJWjEqQuwRSurIWMQjrW7IVuz+D6BTGiwvrMtk4FpmJ0hzlLe0KEohQA1Ywg0nOvSu6qGa
d2U+XvZwzmc0GQccC7XIVzUPjzMm5FDdtkFEa0niVVV+GQhny+iHurQ0JtMVl4wsck/IscgeNOOx
GK/X5Jz390X4qEaHMry/vLRdT3/3ELZTaAoJyN0hhXUsRL/tX6TKVZcrIf1x2cru3bRxD5Me8c2B
klZC8OxVxmOli7bUPsqd4mpaUJg2hs69Pu39qPk+LA+1eSqM1Up6l/MH7K0TDL6Gamqmpossf4UI
dExr4C556+ahMqSCbjSEy4AxUDvlN1RYwRDtwefW76lvsPu5Ncz4TiMTdRVMCKT0Hk3liwO4LUAE
QgVAuQ8H6huXbDG+Iwjg5Zia2ECdhgKfSoeKA1CJD0gDHHgty90vSqDBZKpENf5Qcig7gnkEscHC
QPMoLlYxv46lI4Po5PLW7UV/dWOHiSzZEI9aqPYmBqhuGpTV9PT5soHdDGNjga2kh0OUawNYKwB2
pT0kDHQAT44puoD7Ut/doDcEtioBbvnHvVIW4hrRB4mIxqNCJcliL/4+o/oydJg9Uz6TEqobe0z8
z0KzAZ0K7jG6srdRdC9+yOwfogdhxgce9Gf3lG/NMVtFavDxNyPqhOoh/kkvAR0C24aV+i2ARp/L
2Tfm2IFEIQ4Fva175OzSV635jvkwi+MZe/fM1gJzePUIUSM3kRGGp+I3peAMUVnpvDnIbyJb9nlM
PrsAwq095gBHlVxiGAaICsoaLxILdKZvGPPQ793sUcktWrDPbZUHD+btHEs7klZJIar9WxsVE6VA
e+elJdg5RCwVuznzx3B284XtSpkLwQDQRhpbvPVoMbC+lXwExluzfhtfbQ9D5XxiJ6leHLqNOvhA
WRKqzOzIQMQEXcCzaMsAMeXn0VfRfc9+tjZqOZyuy17Q2ppjnhI97htDFSCCGmelFZe36/J4eUF7
D4etAeZki8tA0iSWyXGqnk1MczTrQ8L9aLxVsOd5FstZbkZ0abziprmXHhPwUy4/tTtag19BpcHl
str1i8262Hu6baNYMTQUUcWguIdWylUECkyqVVsfkLZyrpbdRsPWGnO+y0WZtDRJaVZgHNDKd1XU
h79EX7On9j/Im6IOeByunK/69gk2uZAQTQXIISCdOAnX6wL+SB7BHs8AjWobA01OIKoUG+SoZfea
+aAJ95d9bzdabD8b/QM2BrSwiXt9wmejaBZ6mFLP+NJbOSizKg+YL14SxVsQU2pI1aocSU2AxpUe
I+DYOnAhXV4S5zi9BebNiiaooVASMCj1qelkt0kpXCUg93UBhSCHf2eKCQ2rKoIbhqBv36x+BtGK
2HDC+uWyjb3cbLtBTHRYo6IcugXRQZMtaGsl02Nc307ip9gwtnaYALEUGDZcSWKgUg2svSNgJIqS
3ST2YkLUtfL+B/4g+ivZHHdjkr30K2kslXhFjtF6I1QVO+ur5BtoJplQtaYALggiWw8Cxgq4oHeO
j7CEY1kdr7kAcTZEw/DQ2cNTdSjs6DDb5kFxIXhy7q54IESeSSYfiA0F5wyJ5HFMtMc1X+w67k4g
UOHFQfp7Ln1UJmKotVwRI8TtOGFighbKu96JjqKHMtspPtUp57Tx4i5LOSYWmS7nPb2NH4w7xQMd
jW3UlvkEXCzkCAFLf4ifxPvLZ2K3Or/1HCaKLKE+xZ2BqNV70isl3ksBV3UoVxIVaxuJnXN1nnn7
R8/pJqyoQ5ZpskAz1Po2Sq/E+hxHPmdZ+2edyBjphx4D2LM/2tBNocA1jUu6FTyAtIUzHfqNMd/5
E9xCd9Ngd6NFPCpxwXtv8iwzt2fdZ3IlyXgBauLDOguva0H8lhR2JdWcztw/7N37IpmDsCbqOgIo
RnurMybES0d5EezeWjwdU+JULkTmeAtvbcyJEPWlF+YWETRVfub9Q9YcyyKxKigecbZv/257Xxlz
l6ZGrocJDaEj6gMgn7yKAvCV0hdodgvkkwWiVB6TFo3+f572d5PMQQhbiDC2HdqcurBYzVJZTRio
tWMaNyZmIhJejXsXHQNG9789lDkFVTOPih7htAMTinShQM3ujR/VCa9VKEQgeJ7nE/95+A9R5t0u
c9O2tYYxZDOChv316EAj7iAB/QevGZzQ6u9XN0VJH8p0lzeU/tJLH5e5egezGKZRg6eWkpOC5VqI
brLujAqblUacUiF3gcz1K6+SIcwzPizmSTEbrF1VB+G+fVOJqANaYdIcwlvfPyR/f39VtvZappNg
CngVo6aAgtm3AS0SAvoQSlDdH5YXHsBptzqz8R62+DpVBhFLTTDwImjAVkJfbaXV3hSefry8c5xj
YTIxRltBJW9mKCoPkKgH8WytB4N8I69O219P5t1lY/s3w/tXZOILMYSyEWK4iTF9z3onK677gcOz
vdtP3X45JrSY8RTNoYS6Vu3QGfnSMZ4Gtz/mDvLap7S1evTB1av5JgZD4OXVcaInOztBIiiXSCWe
v+3yK41q8Ifdaobs9jz26jc+4AunzWRCC0FfqAIIHWEaIxr/UaID5I549YHXapd5/sGEk5DEAlmK
gRZnVk+wQENkRY1tnttHSsBlOPcqAGrJ0QS3JAgIgI5LjoND/xLjRueUFzhBhmXxqaR4Ldqxw82b
hZiAWa+AXHnq1uJKQuU8jHtOZ55njokz5jxVKbSKgPjRvq/9ax+X7jwP1twA2BDFzmXfuXwyMHnz
MZ+JUrGadK3RjlOfW5F601Y/J16v/PKli3bARxuGDCkT1UA3QOndEhT0bc1DMv9DIeO/BxxDZR9N
zGI7KaKRhLj0mufMrw5gfgmqo2ZnXnrgCQfwvhkTTbIl6kqzx3mLdKetTgbxCy7Glf7B/3zUdJGJ
JnlVDYVuTngi/8Dj4G3aSz2SB5PqtfEF9uhffMkaXfEmcw7Vqi8aQSfHr1DyTr1WuE6SIJkeol60
w+6r0N6PECBbRT/SedPUl4OXzpYKNV2hzIS4VUXxUY+u0KaKwvOcc0IkzwWZaJJlwgK0IK7RobxK
k0dScm6z3Vrye/TXRSYRWeUhRCm0U48DIj3o7hZ3uu9OjWr9kG5mO+ocAF1a4C4Jh4ST54tMsEjH
cFrCBWFyzjxFvFnFb2r5ejlEcBKfP/SdxmLsdBRAkVFqFgnoayD2TJdcU6RGc8boGLiEeXcaZ11v
V9HGI8V2Ib0WIlHPw+9TeltNjZWNvy4vjON6bGkQXXzJTPHvUZ2fTHJa5x9dA54ZLlnln84HlJpo
QuIOabmksCymc5VJgkyW/Gj0T2njawUP47yT83+0wIS/Xiwnqe0J0DrPceysyIMxuFR8xVDjtThY
o7u60tNwTZlkeE22P78hLEN2VzEA5cF7mEkJ9EmLDbk30qAYjKsl6W77ubbHGeNSwicgxtQWEXUV
A6LQrWJ83WiGKZsTucCzlD7eEjcVofew2qsr++Sey8rzZ1Ck5kDcZ5pQ6FRZ+soOBDnC2mhR0AXG
qT4WLmAWt1TwenY1O/F4qfefHg9zKtiikJsRQliqbhW95KVKhvyIiQr5vq6b1dKrsHRJt6ruZcen
H+pjuKemFLREDRGykiJzgWFeqsi7Tk2DVfWl5DqrXiII+cmgJBfG2l4Mvx45CfjOO+ajSeY+k0PS
56sGbkczctprnIAOgK/s0AdjeViAmONPxux6pkpMU9d1VQHK7OOdBi69Qi4bPQkW+bFRM8wt21nU
ukTmJP67p3tjh7lajKZC2xeMYoHULHaaeFXMI/vhWWDulrmXcpJPJA2E6GnKnHX4dtkdduo9dHPe
PxVzsOJwAelgrfWQhqVP9xJ98kmwTHe0y7cugwNBex5XBmd72IctkZdKbbMlPJbluR5BUj2k9iJC
TCp3OKv7M5XC6t5ghrosi9Bd/OgI7aiIsdbnoU+f0FpidQdoyttrEPvRKx+oubtZG2vM2cryJkvE
rEwDoA+sNg+tceSc3t1AQVSkEwRnGHfKx/VEuThkYi0Sf15vo+kxMnx+OrNrQ1dVA8BMMJeyjUFc
V8oYhuCIzK+NoPTS0jJv4u/y2byj8Nb2MPkzuAdKi7NVux8PjFiaTtkURJU5S81gjJ0mk9kvW7+/
LvzmKXbqK/KQrvZw/ZdYCw9Yu/Nuh3sYmBxVoMsAVQz6N20yjShsB/QaZtMf7ArKpqf1lU4a1yjL
o6xLjvViyabVP9cY1ll8seAs+c/HnqkoSD3BsKFpuszSfupSWiEP0cDXpPwqRsdoazsfZXuOjnMc
feYkYAZKFbFiUyPsjSbWSpw0g5QEJvGTSbSMLPKm6RFYaauVjuPim+IxFH/N06kGr/blvd3bWjzB
QPgGBK4CmoePnxnElVEN1KKAD3pbSt+k4TO/X8LYMRwHqtqECZJ5LcRrGsuG35Cxtgoljy2pWH5e
XsRe0FI2RphAKZlDIkttlR3XPHUSUwR5HQjiJ1AL8Oi56Z/LXtEbSyzMN8YETmNIS3KEIu0XHVKq
pt6forB51sXaSrUB1HKcte1e0Yqk6RLckAq5Ms90WUTZYQm1EE9O81zcK36ogYFj+kERAeMJcvUm
z+JeZIbqpfYXsaTKjgEYyVRVSdwQXzqb58SHOslhtFHmoMx8icNroOxec1tzTGhu1pnI5VgTn4qu
l6ITfolO5dUc0AnZ9lcC8m4+zaK6t4+bJdKfb6JL0crtMg99GfSTcqVG6VOmdsdPOOXGBI3lGxMr
EbtEpSVbSDMl8/1g3pP1ReZx6eyUWBCpKPxQkgBBBLfpRzO90JhLoacDhhvBLAe4Y+y1V6H/BkLw
eIienfc0rCkE/4kmjVfMSUuKFI2aaESh8c60jAOl3UcD31at7LE5vpHdcEcsdrfq3eQfbEH9DFHm
oq2OjfY6jY9y739inwBxV8EIohHQgX/8gJWhmXGi10gUqztSHcb8V1k6XOzVbojCjSHJJlFkQHA/
WhnTmAgCHSAKMz82S2syDunsZ9GXy4vZjxYbO4zXRZBVqYg6lOiGqL8zPwVL6nLu3cnp7QqIAO7h
pdHnj4CoYVTEMCExLbGpQTkOmgqtnwSs1eaZgiuhwPdC6YGyB17t4R/W9m6L2anUTMKxnafyDRhI
caOt9DbcA54ctz8Itz3nY9Lf98faqEeopgTqIzbbykGhONWZHgd15CazayIEd86sKFZZtpiq58lQ
7SV3CiptJrQZkPazGY/UoUQLkr88QOslV6CR8LxknEfRTqsA+ZRkYKgaHi/phElS8ZZMymQwo4Ai
VegYNGRVHf1QYZKI1yrYjUy0WIOMRgSzMysGYuoadOJrQ0CPbPpN8RTI7g/FMfZpG573TN/bKxVJ
MXhGMJLyhxxIUZYKZi+kNJD7e4jvWQQ0eHE3u314nVRfOu6H3DvPKjIaoLvBbCKyOdsQ6s2Ym1mI
xVXP1T2o6PF8yWzdJlb1uHghqoqxi/n8y8d7LxZqIp6EGpX3Ndntq/q5ExM9zYKmyy0FAr9R6n3G
AnJ9fEbNVNjEt5zmAWJoESwY5Y9E7O7FSPQvm9h1DA0Cxf+1wcSoTA7NgnRJFuAa+S26mRse1Z8p
6D/6Q5xZEg//vZfObM0xPq/P4oB0Bh+NSpFREucI2HbQYiBIQVuCA9LYO8RbY8xTiZRNOUPwOwvq
rrHi4UarfxAu4myvBLY1wgRCaR7yehJhZM1tEgxgogBpmXgr3UnoP7dfw3teq213VTLiBtiRJeCH
mRy0biqxqSHs4wP0+CrFppdHw3lW1f9/Lx8ut7FDt3KTM2UIxlWnowIGkuHXNgSGJ3HBlOtk11LQ
Pwugjv0fKBL23npbo0z+GRtdLNR5lgP/KnnTfe5BQM6hYzF0JIFaBCc1GF0Vzu2ye5Y3a2UyAq0p
OqVT+xxaSZ2r0ZxDtzkHbS9IabIBDloCJhGNVcwCiXK3DosRHqPf7Wt9Dd8HBXBhQ8kiOQ0/wgfa
l41PBecI7N7TmmKKGv5BsGL5kkBG1tfF0kMW8gAFnsGKvZ5y0oP5h6LanMjD4BhnpbsnYmOScZyi
UEC5Oq0oW12HQWPnSElVJ79aAwBcXFE7aLc8jp1dr1Fx3+iqiVBmMAc9yUYRHxc8mVH5Sxnu5vx6
LE6pGnmYNXE/s7qNLea816g4pTjvaZA9GwfVjR9KKLv9HF4nR3LBPCNYBQ+u9Hai2dxHU03k3XRA
QWfHgRojyoxwClMoKamBYKm/4rOMzbOVQ+yvhaVCjXW1DT8Oqqv4FH3vuMIr+16E3sUbeycqXsz5
GPqEqDX6aMc4yibTw2CG+hDp0CeJdbWeLQF8GxDPycAcvIQx6W3wjuQYV5ZGs7PUsV9Fp8Spv1eG
vDG/Xt6Q3aML4k28xomOXI3xNm2c22jScYEJzYmsGGNPpk859MYEE5Ra5IndWo2GT4c7Y7s7gLL+
lupomwfMsakWL3/aDRUbe8zXrtpZ78XITAMILaAAlfkKGLJEEUoDnARjtylGWUv/+/GY27/oB6if
jo3h00HmGKQ3DxKYuk1bPoNhz839NKhP6VOM25MD4Nj3qI1lJhHAxIHSJEMRBTJ43Jpg9sFR0duD
RzWuJ19/bHkMtLvPZY2gfKkg65bwPx/vsymVekETobkXXxfPTWOXIRqAtMGinJYf6Tf5VTh0t4vP
6z7TV/gfh3djlllo3wM6Eq1ijrkiKnNpHFtXD6Cldbh8DHazgo0ZNgTKuZwZs5lDIvQBGBJFfArN
42UTO01uZAQbG0zoqwilthwzmitK3nimBEaxp9znV+B0sCLKSCB8mTk3836CujFKv+8mDVFXuVoE
MIoFKiYUZRBv1X72Jh5HiWd4oXY/mPztI2xJEU2JuexlAdDl9GtfzVbaPHG+4e5V9b4clhh/XIlS
KgXO9hLQrsGiWmDG7630HDuUewpKALgf+1/1L63kZCAcD2Ep8juDhJmYiGmQt0dp+lV21ypqH5zl
0Wh7wdtZwqKmIVInRj16mA/9temtEHIDSnlyZLCy8dHsvO1iAiWZ50VbM+qQiycbvzuJt1u8b0Z/
vnE+XSaVIauj6I8eEAPrteZXkxufs4Nui68o6zkgxyhPK++VxIkZLA9RFUpVDAYLkPVcL4H6tcit
9qhc587o60/Eym/GAGnwgU5DUHLef7mFTCQRJkmv1jgEN+Bz9i0C21RxyMAUbyFqfbKlv4kpOhNT
FmlOq1pCeJyGbyk5DFJsLTxiUp6bMCEkE2czGkGkFcjalRyids7jLPiHIIU+uqmAWhWdqo9+Iqhi
PCbQB0CQTzqLRikI6JR+55h3lNmprngX975jvhtkPL+bINxTdoiKi2bJQf1IVX9DJ/6uZwCTJ7eR
LVqCg+4qxzd4ZpnzYEZqq0kkShGM6+MI5ji8YEZbCiDc5awuFTHJuSQC+7v3vlTmAm1qM+0UDf6Y
6+tZqcG7aFbq62cWBikyzZQM1OQUZgNLuSdTUuHdSRvgtBongRG1QC2d5kEt/N645wIydxe2scns
YZ9KY5E3eGCnx/o4P0pQSe+D7Lo61jeAwdmdP/CeZjyLzPaprTqTtTPQm1tvxP6kCpzX5q57bFbE
bNWgh2VcylESNMXVqAdrebVyOf53b5iNDSY86c3US7URmr56EBQ78XHF/NRRbKnvx8Pi8yZTdhti
2sYcE590JUyNKJ+KIHyaHcnBaN+xOphwDMMaHqEn4PCKVvuZ8cYiE63AYFVGnaTEAWanVsjm5pjx
BwM95Cdl738BVfEMsk0dDUP+UV40cUB0FIezGxEll9lPXwyo//2OffFK+sI5bbt7iJ7Vm1yCoSms
569DiymAKkWjgsprUloQlB1R+y7d5YqHidtzSiIi60cRhLbLmB0cDSlJidymQbeCFHKGzOtitQ0v
Mu4dLTxngEszVFUEPu3jDQC9ySyWQjX7DwFQ7hnafwZ7RDBTm450lO8vf8XddRETEAUAUAA2YdAC
ySDGtSGOIZ7c2qFcjdt+yG0p6X5+wgw4wyFRDZQY8C7MwswuVigE9CiU54w0Vl7+SodPnWqyscJE
Jo20iTw0ZRZ0bnyL6Uug3lb01P9il+Bl+bsPma01Jk4paj6O46pCNBeKXJCHdk0vCYxb/anD5GXu
5xBO5FVtdzE0wH6iRaECwqKyTwujlw0QF0hxIFyNr+GhBidqLVo5hKO0m+WcHSF/dBB6IIcSh9sp
3jtvmFvQVLQ7RVCnM87ZS41clYWcBuQkBjSiwLZPzn/RbfNag3svHAAkkBtLBm5t9iSUSpcZq4ps
q1AwjzJW1ijeRY2rLedByq3LzrlrS8ZrHphX2mhizsCQ902kS3jTF/mvdfVi0Tw0qr1I34nOiVnU
JdiHjb6xxFTdSylWRnMdiiDrr5fMyyFNLX5TEp443V4Y2ZphdkqFZ4r9PIT+2IJ9pNGuhLC9u/zN
eCaYVGeVlUxaZFpdMp+q+UYsPlPa2a6BiRiSsZRlpKIi96oeJDpKfQAkuDm2Fh2L5WLT6J97aWOY
yFEP5Vq1oRACmKn9gJofADKdV1wLQOEV3uBX7r/7ekzoKKYRdfwMi1MXdMi6xNXz42ULe3Fdp9BF
AI/B9UeY/amInpclgYVxsAr5ODR3i3b4dyaYHapEoYjMRgaOGqWUWHayxhey2b5sZLfgpquo6ypU
rRvx4OPNkYNfW09ISXPqyW1/Gqf2mLnSdxpni+PqGn47W+0TrxC2+xbTgflEyxTNe5WtczShrKX5
SpBQLHbkZ646WclhDKRgfh5xES+8+dPdyLCxx+yXXORtrI8ApWvTi5h3wSw9tkXlQsqGE+x2HWNj
iNm1LovXKddbwZfhdkpsOgKBaMHEa/ztrwctKt3QCeYxmPWseZ4VRCShP4+CX9cgYNbJuaqHq6lo
OIWO3c6GDmzbf20xS5LNqkiVlkbV2AaUxBcJlbZyqbgaqS3xDHZ9kD69AFb78BdHcvVS+ZfdlKbT
f8QPIkOVDNASSHixXpo3S17qaX4co6t+mB1dOZmlKw3Pqva11txGaT9z+HSouSGZwm5qTD7aSfAW
McT9mK83aX6S0heSPF5e066nbEzQNW/KVos8Nb0+rmnQzg/ajEQKwgEZN+XlWGFFGIDsaMURd/px
bOg8DSXpqiBblaXOaBNwgnnQDra1W54YA/WJPzbMIFCBxQiILrHJjDCJk5KvUxro3WRF8s8k9C5/
vX0DUEWVCDJ5/PPx69VyBo2jOMmOWZNZvf6gr5zIuPvhjHcDjMtl02AqSdpCHBinqzOvoZVqp2vN
CRe77zp9Y4YmTxsvyJJhUOKwC/3stxrIEFqIHYhgvuinBYLZ5Vdy/+8+G+PXTSppUtSgTlOUGK5a
nxaeuCTvszFePXUJEtxW18Du8dyAcl+PiNWjNnp5GRwrrFcPg7qozYDjSSB7tr5qIEBuXi6b4DgY
qyaSECWN69kElk27b8z7pueUYXYj+PvGs7ohehYuWpQv8rGpUovkxOn7b0L0Ks08wDrvWzFXRSlr
ELVRsZBQfEwnT4cZ3nXOM0G/5caJY1MNa9LitDdo1qka2qFnteBkXLvfC1haYPAkVcGH+2hj1tMp
Rlc/P6bZFzwh7AK8RnNyS0TOud/PiDaGWA9uemmta9Q91JP+AF0et/kqvYhflrNxTsmbIF3mhDc9
r/PDsWuyE+ykDrtU7mTRnyBipVmSNzvtOT6Hjz/y56KwoZ31P1Vu91Oxv9drslPtIIAfMXRJh+h+
tNcUdZgctDs6akk7CZ97CQCjQGdBDFlmeTla4DUzo8RYUV1ZyY1yXT3Jt2ivHefn2C880+FlDvtu
825P/ug2sjZVnYye6DE3e8toIVOxXOvl5C0aJ0XZrVcAJvr3yphz1gs5oJ2RHgIVpZ+zGwyh/Woa
CzqGKNAVP8dTewpveNfsbuVza5Q5ec1UJV1kUpzZk342f4CNCvhlDNsHxXV+09+0fLr73bO+WSb9
+easL2TRRg1tyqP6FWA6Ok5aHUhp1754bgtXCQC2OJEbCD5cDse8faQ/35it42LIpQKvISVug2np
7uNOA1+cDmGE9d/uJHMni5WaFt0oCEchtiipP12iiWr/FbTRLSrm0gJvIXMG4Hfvm813ZeJbMZp5
JoPyORDRUSDiZOUrJ6flfUImsEHuR2paCQgltctcRf5OpBeirE4EhNDlvdoNKXgYo7REoczAGH/c
rFSOdVmdcBTqUQDJaDUGyNdejDWfLKJ1Tt+prZUKog0o3HFqhy9QzPXBpChxQvmeq27+DDZLKKNR
FsKoLo5RcVhBd4Qmt8RjU9r7qFsbTMlpXDJlSSWUlHOMbMVL54TtFNvaIgdaI2Qu58PuOcnWGhPN
WnHRsYkT2PKdydVRtkk9wW5e43sZMMHJ77no3F3w0dYiE9XQvhR6qUfNN5at8ECVvySUbwRbPKqm
pT8tYLzGjZXa+S9eQZQ6CfuE2FpmQpvZzkouYAo1GL0e4nGAAAFJBzmFf/tNmYAmaHIEjkspOw5B
9RwGElTDKd3XrKFJCzpvF+UpXoChTnFpaUwwi/N+VPISKYYsHvrB7TTNloc7GRD1fsK4n1bbZiZb
xED96v6yB+0fCYWgHQGaA/HtObIJo0YZ5vFk4KOiK22A3Mw8lzyKkh09LDzTxXcbzMYptRrPiYGR
J4hC9dVf6pWArEPSaPHym8QWCqsDLM/tQUDQ261qiVb3SCUfPpOWbv8QZme1pZL0qehMZFRS52CO
ub1SBBWt4iTjPXveCET/3NL3RTNbCu7hcJJqtCBbRw00sEWLrn61+mNkaaNTvHYOHSgCUfU97swf
gA1xMwHezjKXVtKlmYruTBZkraWdF7d/pDD3ZUJlhjZMyrv2Pr3jfeH96Pe+aubSipUqzmI6XiHN
Xj/ehl2gCAeVxxuw+0gGZBhJqqqh6soSj0wANLR6GGsY2VtBAlgE1UE9jgHYFQMB9M4V52m2Qx4H
D97YY8LskixyFYdzjNbn6qEgGvRXkxf7qv//J4/7aIiJrqnQD8ju5jxISWaJspfMpdWv97Le2NNK
7HXoOFfibpa6XRpzOPNlJWk9CHGwKm4JPGmKtu4MWZLW1k4E/fLIToPhivtF6UL+OB6bL8ocxSWX
tZJoTYqRkvJY3SjoXY9W6/bP4IpFM407Zcezxx7H0AS31oCaZecmNzOGPBOXCiqKXumKV5HHa1bu
3lWb5TGHr86ydMqjSAbboOZB7hiaMrFfc/Gju2/E7e4x521R8rHvjQWh1ZM83e9uqDpl7AjPrSvZ
63Nryy+TL/38xJ2xWRyTzRWLpqnVsKRBb57D8SSsR23hpKa7jdfNwlj0vJJ2MR5WuDMoUkoBfnvB
02mFXuzgyF/aN4Ge9Kp4UFN7/MLLAHaD2Pv62OmLZRWTWUuQVE3dd1O8VtLHXJxtUnBf+LshWgIE
3lQxEg+mho9psQCUcTIVGe3w5vSa6I90JrP35QcVt8LzX9TXPBb0/dX9bZQl+hUbIpgYbEyPelq+
mOHwmBIT9DiGM8i8N9r+KXg3xeTCujhgAkJFrphmlWVOg9dq3hINtjEEgyBYlZbaq+xddk7e8phQ
nXVlNQqQ4A2m1J+izoqMxiYzBnd41Jv7Z0/R0X7ABIuMVtnH3RvK2qzjHBAV46n5Lb2iq0xH42JP
Pa53feEC3nHTBuWBpyK1+8Q3NnaZO8JYxFYzgEBDh252xts5o30XsDeFlv5tPGQOBFw5+Sm9A/4I
1huLzB2xtLIahxpupQIkiuMdWTj36+6eUU4W8NhIFGH08UuuVa/UstiD5HBuvdzQLbVsgIdvH/Ix
jK3L/rG/bRtjzGLKSDeisYOx+Dhh3N98iVw6FYJ0HxozUGS1l6uQn0Hs3j+g71A1EGFhJIhxFmVc
pkKoVoILYTwmrnkPiq/0RftKRZxit/ouJbwISn/jH5tG1dpAKUYgWcXcsFKhJyIZ4rfhYWiIdjaF
ffYBHdrkjwDuRrKNMbrDm2fEim5gWIp5HLTJvaSdivBpnDkL2g0mGxPMldrJ86qb+pweF3QqCkxQ
zcWpS26y8KmvwOr0DaBujqfsuv3GInO5NqjfAdnRQ6m8tbrFIm+i94KLl+5D+7t4BFTsNPBs8naN
uRKIAX40o2kKaB/1R/0qcjO7uNYC0aH6hDzIOmfXWCBOMS/m3JI5PA7xndnfrtJBU3kNR862sfXd
NM6SqtABeKML6lBLVoDNFX3ew2O/xPS+WSztsj5oZja0Ak0o0QcAjUISjP4POngq+p+Q+ESavjHG
BCx5QcdMq+Q8kHJ79VS3Rl0Q8ueF1VvmV6pmb+B1e8tDo/E+JRO5qmTWk6Ki72jPCCBqA20ZOnnC
+5Q8M0zgSMt5FZQ0DcHXFygktqLZlwFOVxN0pa6z9EuSfQZ7tP2cTPToyrSS0gWUael1/jh9w3y5
qx47B00O+L0XOby3Medgm0wowZPHlBW9MP2m6y0NauMTj1p090bbOAgTOpKFdFnaZ7pfG4dpwfhT
GoTorie5xLvOeGeYCRiAyE6pIOAMU2226qZ0oBT/Il0Jb4wyFZCJOdT73MuR8bJN1OQ+Rvspnwat
lso46OvTSIKxuw9bTkrwD+cZZBQAywJyzKKNzSpsjHRoFzwAqJpe4hYH3aXtNsVd+AW4/RW9W6M/
39xfiZZpaxlXgG8/1BCeuQKs3zVR05x+mOi8gQi2PgilzTvQ+49v/d0s4/ipVNV10QEGp96Bwc/L
veQX+r//R9qV9saNK9tfJED78lVrq7vdXmM7/iIkmbH2fdevf4eedxOZ4TTvy8OdiwEmQKpJVZHF
qlPnuPVZ9cVD5EghX22DSWAC+pKfG0s5fz2petluZhYmwgQG5qEHKUuRp46Mp0BlyfU5mZfa7YF6
dUQ5T+y5iL4K1lRwx1LYKdGvH0LFiLlKuVSKBaZh7uPLP9jaFPTWSiDjUb6eePO57KLRbuFUpMwW
8Dt5OhOZA+1VBemp5fT+6jc2yLTd+cQrAXBcigboE/UxazaG/FgJvpS6cnoCx8/1OGSfMj93kC6D
1WYuRX1RFKGoHIXipmruCvm0cYfn2RfCLzNU7grUf1+v7QCukRv1uAYLNEEVNwObZo07CGCF5jQ5
RqD7pmjPJ14bjLeN1FW7ZfkAFQV4SSKAqs0z6ruIx3FNPP73TPnX+qh7dZmqTS0FFPyb6na0Xmvk
QGULfnDrvpMF7w8+GeYNNGiRo3CpURGf5Fm31nFShO30rVTls6TexPpwLLjiasyWws4QFeZmHTey
IQCCkYT1tzmI7gaU1+pQuuEzgzIBgWje/1wUFclAXVXl2JvmYYGUX6C40sv8pb/ZIkd/MqCxnrrR
Q/NGSLRIatQEhYO+3/VtZX5CKHiYpgWoPACk1PmdQEmuTPDYaaO7MfanNWxmb04vNQ8nzXTHnSHy
57uLosqUbeuzKQfwsLJFa7FzI7LHgUt8zQztnR3KT4Sm05J1yiVMpmR38alyh1Cy8/s8GP3Nyb9W
XvfGp4BiH5E7q5TTGCg3p/Xag4EstH6QKVK0ZnRI10+djS5JIE0e75Rkr9PSoJNgYg5Hog5lTV5l
cGfOeDjG7pJLdiV+RS8mKQSOg/zL0n4a+ujX7D5c1C35LJugLjAwuhSq0BpUv44VyKYkp4bQB38I
jTj9b6cKGt7/u7KPoNkZLPohH2IZidk0SE6SYlI89yrpLa2hPaxcOuvhegSwy0I7e9QpnQoJxom6
qQibV1D1Ty4R8kFi8TTjRh3Ppt/d8BqynG9Hq73OSyRMca62obVcUNmop4M1f4l4xSeeFSq0W7GL
h2XRTRC7vonNqVJDQ28c/i3HTEd2+0dFdqIljZA16PHk76sjvpNK7HQADaRFPAQj29x8hLcw8uc7
B6nGdIyKFclf1jS2Anp7Qx9uNjCuleXmVFl6V6PQsbXkVp2V27wz3vIiPyWaZmtSBISw7ppK9J3j
RcxdAMEiGO9BiYm69OcfJSjgKTSLHuOtZz2IwVyq3iFNcutQdDMItXInNXn2qK+brCheWWuehyb4
AU2xOOiJBb3gwXjRiuZkFdkzMs+XrNS82Jjuim44tMv2VC/jM2fhzIN9t3Dq80+jPhU6yApBDC35
+CColz2iWveoBKZNRtqGwMKso3vdKjOz2hmlXEAd6wZjPbikszA6KofhkIfWEVwS4XUz7MNvZ4c6
1/utsUQzwVfVHhv0GMrjdhhQ8yynj9w3dv/vgpOoj+zsUQlBN7aQQpUGSJHHjdO1CKBFPhRixMl/
WUeshSEVDDmCW1JUqCOPaO4K6apGobUWx6SNT4mqH4wWiMXU+Ks2s8iGTLp/fS+JQ9LH+t4mFSDT
0KpRkmWY/sZEaiZ+TUfvugGWI+4NUBEBBvQUroikPu7ueuFdA6J94aYXrLCzJNBhkr4FtKypzgzE
5aq5qEsBCKHuvLm6A8k3T7qodhs2x9hX/mRkZG+P+lKCMpatZWHXosktXqVbAMAJKROhP+grB+wA
ePcdk+fJa8/GkaQakWNxxK6YFYX9b6C+XLtYaRVpOWZGbyaXPLatf2jVSA3NmPn2eHtMfUhDS6bN
EKDTUL6P3j9KRzk4mmafyGzwtY6YfrP7pNQBZqWQ6imLBZSGqz/GodX6kvr4B665M0EdV+Uw5Qph
CwhXjEBs3eMwftFkTuGHGV87G9RRFUurXo/zhjL/6vVmZ+MBaP//VkEdTmLdrnK5qMlx7s/RdB9F
N8IcXDfBOtf3rkZltU2fTssMfzsW4T9QNSLKwK9DM/dKVsA9D1Ql5mipqFrrJc7bqUtCszddIKzc
rXauL4QJ90Mx9KcJKmgwkjAOw4iac+8RJgX0Ug1Q6dQqRpFHf4JMcuYJX9vvC4hTeHIQzIx2b5sK
oAVTRFItgRFLDoBhSp9FR3a6R1SjQbWPpySQIn8iGAZK7t16qSgyliQZweMDNJEfH+pjdRurGERc
HKLtO34XARn3ODvMjNudRSqoxKKppNE0Qb8B/I0Exh7wL5GKivo6HEVwRyQepNC5+BueVSrMUlFb
0kjIAE97tW4Nv3wTHrbYlp8IY6dsI+bml/7EWyvPKBV5VmltqTxt5dGYTlsPXVNgnNKv1/eTmRPs
tpMKvbIbDYBipwRQSTHU0bYDE0OQjvVpkdHByKrmSeySlHOkcAKR5rlW1X6WxkzMj/r2BlUsgJr/
hAQGTJlgAtDQIJdp3oh+KQ2olojoWlsYb1vx2OLkUsTNqLyGqE+B+hmkyBL0vD4n/lZR93UyDkKo
yiokGYNBDfTcryLOLczYKVXG0I4so1yE0U3KzBgjrd+6FpyYKFmmEb6/xfkWDCdToZSBGToL4ji/
EXQbG3rhbZZnYZnKdr3eZ9tN1v193clYuYQKxQWgDzXAP0DS+nm3GsvoozYCn3lnBk3Y+KRbAGAL
nmVH8lbkteRYa1JVCxMyQOagck+dEXI3t1014D6ZYk+0PNO8TXnjZ6w3Aq4RU8YAtgZOzo8l756j
caSr0MKLhY+TfjsPf5H3CIGpbilUKwS351z0rDXt7VE3i74uU4RRNylctAc9edRFvwc/Kuc7kb+E
9uq9EeoKKYqs7KwRi8rC7K7xozB1FkcEubhMeA24sD/mmhTMI4NKAxRzH72X3R6Ci2oAFEKBxKSu
OVrzKFS9Lc2cO5lnhAohXVC7VFv7MWwUXBjiFJaKfCepAucgZUUqxOHwrAIFmvib3sIAWkWrKco0
LLvnpjzNPPwU7+8ny9ztVawlZVw1IB3UVvNsKNulWnjFRWaY7tdAx01tRNq2GaQIbgIRQAqa6It2
JvrKncMvhJO7hfY2gBZNDLqoCvI/2ttaI84THTB+EZDFyi8DKejDgTtyxTSDMRoDkCzCfUYdPgBR
qUOSCiS7JDVaMgiBsW2fF6BMMwqAQ4oOacLfCYyLVYqnTSHFCc3/B26QHHKfC6Yg/vrbroFbB8eO
CBomGiEybJbSQ7YhCxd/9khjyQK1zj9zJMqdFF4/EVjBAyM/jVHBkxqRHK05bmrDOkog1E6Sm374
v09uoUimgR8BJTQVDYnPnj0ZUhHlCfSGOvUH2uN69uX6GlhJ+ScDVB41rXXVL02dhIO/YBxtQ623
cIk6hEx4agOcbq54WLnpG6tdDbtIkBUQZkGDhXI8DfIr2SSroOZ/rULBluztpYjctbHjp82RXfUk
uLlotzwYqczyRJREIJkL/gVN+vhdu6NiIzTvZrpquJqgmBOYx9zbXoZbItWd3ydu7rQu2PEC8Y4M
NqgnSO4+pG5iJ4cuaL4Yd7xjhXw/2mH3P4c6VbpqSRY1LtJjkop2rt0Z6pdGDOSqtkedk5Wx3JVg
UaAtJuoQraB2XM7nehXRPAhV8V6rD9HwlPaP172JkTBDKdNC8w7CAbpEEyeAY2pOrAQAlSox7aQ4
1+ZlTFKnnQPF6B1TOVw3x8ozPtmjdm8oSxHozKUEpVb+vLx24RgsJ7wmY4+wSAt/guYGhz7RHxUt
QCEV6p7Z2nVDWSSGIsKMzmQXqHMwJSC3ab3rC2M46Sc71LpwilZppsVIMabS7rZTaZ6FGcOO6UMl
HEQVU04Pf2KQaBmKOiTGaNRs0yerkS0padZN4ceUNnrwkInnrIvV3cXCftmhbrWqTmu9rBdQ8b0P
P9rn5g6P8elHh94ExihiqEuYiW2ie+f17moc/jvNU0ayoEHQFWUIiAnhIKDqlehXJEkUD8ZB6hrZ
g6Bb6ZZrLnAuBxY2+JMZ6naQV2MzYw2TDcnoxJsDqgrJLTAQIzjGgsTbNjpb9sloZezGL9e/Jts2
RIVkItiIrIs61DdMCRRdpRhh/mzdkmGtzO1ezDvNU2+V9+VSAgc3nnijHMx9BR0LlIBBnIKWz+er
StLiPMv0rg2NEmTJSRJukFvjLIyRg2viLxv007WKa/QJuxSJnkRgtGRCnDyX1tiFNq8QoLHicgU0
SLBRR/Qnm5S/DDGmh9UCYkbmjX5MvhLws6nYQD/fRIfVJyjvTgU9fh/b1xfL2U+6I5Ghrjj1pZhC
c/IyT19zi3Mf8NZF9np3E0ZRPaV1BTrwtoJyIniW4sYWFAy+Kx3nlcFbCfnznSW0XMu2KUsoNOiY
RJ3UxI7yhZMofXT3r30m6myeIQOb9SLGBVXpiKaneB/dVBNiToLiCcYpJLw+J2dUvRjtP3yzyuHS
T/CWSZ3ag1LkWT8g4tfAeiRKQOWNaHjIJACzINmuJfnS3XUfIYu6tmgqPQTezyw0HdpDvXkxZX+u
n7qZE3M8E9RZIguJNEcinr3l8DAMl3Z5iXretyNn4bVlUEdHVItyV/bYOVEX74QMQ2c9RrQsKRDz
yRUgSl0vyXlTFGcs+2BNzAtIw/9/y6Qhdko+1qpa1/kxje+tJijzL/Ho/8nHwrgNwCnQUaCnKCoI
HYvSgo/VdoUtbm9VhpNLdK8bYTvhLyOUExrNJFd6PsbHqn4Ck40ABqvrBpg5Hkp7/1kF5XKqoA5g
kChQE8tftAxog2m2q/W5F4K5ezJrlbNprHlZHL+/7FH+J/ZDnI11awCONdtW4nVx66vCW4mykuCN
6W2v/RWrPGU+3i5SDtkWgtz2Hc58A5TEoeJuh1WwccO89TOgbx9ynkjHOFUsdjr7a6n0DMVkGCmq
2ngTAXQzvhMYaxmIRFy5PZN8Fvpoh+vfkmuRutusWImKcUQvdT1igOkMconviWs9TEd0DO5Rud++
XjfIPkx+fszfJiuStYWOeY+xtiI6pplhLwo4eDORE8ys1+XeaSzqbkOOqy7Roq5h9Cb8AKmELZ2m
k+rqdvo0fGvRpLW4tN28pRGX2l1yVTW2U16uZVjl5xwDfCNkyhJeEZLjlxb5ETsjZWfOUDLAQbks
p7R9y3kdD1af7NPGUccHIQ7MigI1jSwEJoEwNnUvRg8iRuFm82R7AP2zk/NuTt7WUUdKklpJj2El
whqP+VFdiMRbpWwEVxmHjXN6cT2DOk4It5/VFziEtx/yffreILgzV4C6klO8G/fJAZwcJ94tzftq
1GkSd42mdtOIWof8bOpno+CEMXP/0DtQwSiJ0XNa27OqZGtTWnMJN9z+85AfDF3zp87wrgcv+/UG
bDP0r2Hkt4ZLJq5rn4jEOc4yphu0RzUAjxieF7GHuvt5cbRjAr2qW7zbPt41BSePZH88C4SMmOQg
tUSqhFEkE5Q3uiZBWENus71AfjuMjXPv/9NqzF0RV1LA+3zM7d1ZpQ7JFPJia6YDWaXgcSPkumfp
01GsOY82ppPsrJAcaRfa2pb2baGihq1Wf1viV5PHzkAi97ccywK3nQGYDnpZ1JFoqamwaHGH7GNA
njjahvDSj3cZFzvKzOV2dqhzsCgqwArrIgr1m9Ejxd7SIYMYmwcy0IA3gM6qymuoxPxcFfl2u10T
86IV160nTZnlXHqAjTqDtxHhTTS7eZplbEf4ZYw6HDclVcSuW4RDkouTLVbJcp+gD+0so6X/US6w
Wxh1JmKSrCXyw5jnfzNu9aN2iNw0yN61oA1R2XJ5S/uX0Pq1Nupc7FSziDNpBHjazZ+LyQZ1uwRi
C6RYvg7RyNZpLoVXBOrD9TOFt6XU0ThqSW5K0ZaHNbrr83QxOr+MW877gvz2K65P15oBg2sF0+iT
I5qwTr/cN8N7keh2HJ804DMzHoEo+TTXzFHnRV3pWT/J6K+Xwl2VNvZSYU/V8zA7gtK61/eP991o
5gDw/XcJ8FpJuIyg5hkgULUcukNXuFUCTcjIrl0htM4JDwPPWqNElAwUUmZCyfdz3CmburXKMFqh
VIH7MIu690RKHxMD7FIN4D1p53PWyfqGe4NUPKxm2lfCpGCA2hPA0nOBfIIvh4vd3C6HVoMGkejP
T+b3Qnf4RfoPQD/9RffGqeBISk0SWqD+j6B7ciSfMCGCNPOrccj86SDfbZfFqcl08CmHBOiRVzVl
Lx3vRUh9iCLEuz/v9RD3zaDmOqrOSL+G7HaJAlF4W7PGmdYFfQLvT7Za0iXQTaqo4dM3xThn1iYX
6EnMjhmUz+ax9KBc78dftg8R3hpYrQ5N79RVeSUv1h0FLYeflqmVmgB0ZOrUIPecR2cC+MYuotlt
BukhablToeQv++2jyqAzIKoY6IBSF26cpgjHqDLAqUngaCC3vB2gVregViMf0ND1/qBfqAEk+9Mg
dQNrY2JFNb5mqK/rQZS08qLpS+2k8tw/cz4hb23URi6ZZQkYx4fWyGhXT4K9fmkDICKAxvFSVPrA
7CF/L7lK2ExHlS1LAomubol0DaU30racRQl1vsTOL4KtuP0Xc3a0B8NRjlD/cCNQQBXH1NfQM+Gh
mphFb2lnnTp2BatWQA0XQ7rRzS8SeP2kpwzK0Q3YU6Zn4Wj6ROyYGyzMg3BnlfKiaYhTqNIjt8cF
BooYFVpG20v2XQq699kdQ1JqTwJSbuT1uhk3JxEqA0QA6goA8lBnUl2COb+zQPE+ZW8jRA7k1E7N
e44fEZekYsQEMhLEaAra3PjX56OnApJLapoJ/L23i4R5vMavg+gpHR3xB3RyUJHgTeiwHqCwCGYT
UUFYou/92aKcDplcG0DUEoG5/kE7QaD1Rrtk76OLFjuR/i7b4PoqmTu5M0ntZK8NqPwlE0AwsdsI
3yPlwWq/XTfBylM/LYvKc1DY0aoJI8NIr2aPHDaRK9+N4FwgDiJzkiqeNfqdNFVW1SRygyIgGUDx
l0PjrQAqxSAJjLmSqf/yyYCEIOJCMiA+nz9ZkjSY/VEx+62AYOHB8sub6jB0NpQIwVBIhuJk5CDi
6l7fUvZX+2WVykByMzajeCqssIWqVzVPXh0Xx7ju/qAUCASO9EEorYqGSHnHNiqCliw41OZj9tRf
SAtvOCxH/ZYAarugclROtsr+ejuLlK+YeRvl6NGCEkH6O0qdVevscjyv1bd2+JqU7oD52+Wp1wU7
UV+u7ynj2tivlUYDRdqQbjreu2Bjk++SbYltQU0er9tgFXQ/GaHOaSmrFdHsRzUctfUlaouTmItu
Wjwkcze7+lp5mpqDlWfIVxutfY7XsPLlT9ap87qYhLlchRF4FwSiMtnTXeyBpQFccOprd6ldIv3F
m5nibSt18WOqaChqs+7DxQpi7aXXOKcL7+8nf757BJfJXIuNAXQV3qV2U2W2Odmcj8bIzLBtIBnH
aLYBwAoVbVbVFrlittEBDPwawCm9XQGoql2EvxdHcsq/pG/6gbSytafrhplRvrNLXQeVFNV52orx
UZrs2si8Wf6WDbzV8RZHhTj4OtYxM8bsWLZIx8av29i4QvrcWrxHPftD/dpFKrKHuWyqhLAdCofx
Q0leOaE5GaiucszQIEz/CBC3/27003cU9GTLLRDyyjeEGGPEaNZ2UW8Xr/CQhrnXPxYrBcOBjMlr
ETkD6MKo4DLlCNJlGXiw//NKmpH9XaqD+qjfTp7igN/BSW6S6MCxS/aNTlNQtlaBYgRc0qDJD5u2
6FdTx7klB3ow+JML2aejEduG6ImjXYe6/085KHNSNFNeeG0U4h9XzNM0iLG6NVGbx+ZBLKJvHZrd
yARBfF4OA24mqfeK2HwydV5uRs7J36xKBIhEKIYkkwoNK17bpANs5zguxtOmxx5mTbypnO5UbYI2
SllcjFo/gI4mGPXlWZ963tfm/QAqbOa010vRQsd9Gz+QGHVQvIyvhJeh4iKHWJ0qE4OZP1dLhU4T
lRnG3XVM/d3I7/I3yY493U1D5diH4hN/eIcVqTtzdCsO0/ZRpqpEXhmkJJtc2lypXJ4Fsru7Q1uK
F2VQk2IJu1yz1/E0KbyLlnWs7ddARWMelZMB/soorL0RE1cYaX36aOgQZdfH5pnwYc0DkCucYOS4
Bd17E6bZqroOHZbemz2USoCUz8+iPwUxV9eSt4fkz3d7OGypZo4Cbod4/lJhAshUvl1fDM8Aldoa
2thUhEQ5lLa7eL5veScHi5t279Z0HW2N1y0eZmj99d7qJYoLOYgbwdHP4+sIjaYSvPvFQ+1jYuI7
d2yLvTYMt0A5E5gtWnh9KVIhspS6wngahDMzm9BiDR8vBcVDW/0WGDFeFsF6TqJ7oxkG8KGSRUPv
1qHJ66nMyGsAM34fgLjp0Bi2FBhlsHiVNx/0yr3+Cdknx84oFQa1UkoV0s0i1N+Sp+lMRlHa1zQ0
AiEADcEfVQTM/SKpbA9vCHBgb5oRptbkmG3l90V80FH2QfMgSMXkoankV1kBubgkhrVmBUs5B02r
NHZmNYe6t9xxKw6LyIV6M6+p3UZQ0TLJ5f9CvfWb9NI8WeAlSD3TTVS/90U/do65m/pZoF8qHqUO
84m43xMqjrR+zSOAsVFHSM9moHpoLKArBGSD8UV/FH3QhQe80GJljnuTVMaapaVh5SqgpoL0vCiu
Hvlrf89xLWYI7XaUuoKVsRCEUljB4e6PiF/Bbh6n7zpkrGV3uelw4PHg4lxnpu5cfZiRCWRbflx+
KD+s1x5j76ZbHVDUy0Ei+l9I8vCWSN27rRYJwiq1Jjg3QZ39gxS8G8BIjUDBs1489af4+/VNZRsk
8hGYDBAx9fD5TK8WuexT8P4fhextGJ+NhAN7ZCapGoS+LEUCow7wqp8NaNaKh0QedaH2CJEozNZE
LiCBgX6XOgRDWoK/J/mb17pmeuMvozT4fu6mRJzG0ThYlexna/PDGBfHWmXOSCSzdrBbnEZlFcDz
rApYHMGnjkOdMBOZfxk3SL1RNxttLs6Y+a1w/0FqC/VeTEh+3soyy+okrfIylG7VY3PXAho7Cnb5
SoilFA8SJIZtPF13D3YE7GxSETAZiZyZA7jw9PsuVA5m2CV+jgbQUTsS6WywuJs8QdR/2dVf66Rc
Rux7Af/HAzE5/9PTzoOtc8jQOtgFDyIPL0v+ut8y+19LpOvozdiYukIEgLMpOa/Wg4IxWlMIoefo
Wktjr1tY85J5tn/+XCFN/9ej35wOeauGQuTHmaPWN7XlX/9yzOtntyrqHi6lQliRV2fHfFTdpLsp
47CP3pJJdhrRWXnlQfaVszNHXcNx31s15m7RjDikl+kMwZLKNh4IFIHEePFlHWweBQ9vE6mjK1q0
wsqSCmzqw7dyvV+0yR439/ouMpN6E/0qDZQFJphuP4dcO+utsiHqwskMF+VLaVVOMZz7TeJ8LXZm
ujNE3Z99NKFrlusAIx4hOoXpULfys0fxZjsYjlW43bOMlCHzsvv5wK2AMvNEDF0rBh58GOWjbK+Y
KK5neVQ+inTkCaEYdgv03upmtvw9cnjKRcxzDDRVsKaYZHbp86bOhdklWK4ezpDxygwcYdxOCvkr
fovpnQnKHQsxS9QpLwQsaXKJUi4kjv3mgHsU/KS83hBvPZQjGpmCcoQF30/GYBJqexD+vu6FzBNR
FwEAIBz0InpDn3esMiNRy2N0nwa/fyY0ExYG54bnGPSn/8W7gbWevTXKH6pREiwZIpaHAa296itG
by/QzJPuccs4QAP3TvmiPF1fIesM3pukrrZChdhDs5WQtlgfqxqoAvHHiomPobEh1OCs1V89Txaa
Ba8DX6KBBrilWZCGpu5uXRuGTtFBm5Cd48vkV+HmkmGT6UWLwe+fQvYiqO9IuRUc9Yfmx/ZV4MU8
y0n3v4CKg6rVxiUfIbJBXqO60wZZD+LiMpTd9YB2cf5yfY/ZXiRBYhl4eADiP87w3fu9bXQpLVIz
wRBo/fwB53OrU/Mu3JN8hUcxyHQiSLF88Hqic0otbhjXuEwIeHDp7svxfuWKaTB3D5PaHyyNvxM5
GHmubCJUBTAh3oCpFOAQ090C6x6YSEyccLnVma0MIEIIxyZYIyy6AwzSiDoexA2qtdAefFUdMkMb
3aXB+EN+GjzCfFVHLrdsQDCW9EGmA/hDWP1MC//6HPnjoqRlZ1iYcokHN52+tb2bRhNG3JCYSJIt
V4FamweNx/3PvM/3dqmABD2RVsxVHiMHsx5XcH6hiSp4TeYIBrTfyJQy4Cjpd46Hsm6ivVUq29Ra
sRgrEa8R6VGADtIP2dEdtFVP+C8fdLR+5F23yPRScI4osinKwOmSP9+FhGTEc4S+ZnzsNd+oBuAk
uFJBTD8lw/Fo5UAihX5h1QUo24aqT8LkLB4BqEJPAI1a7Z6QlxUBd36OaQ68cGCWkpBg0kOz0Mkc
8kw25o86UwUqEMHJvvfoIYVdMB9WHg6E3Dy/+SdEYjX8D0PzBuWffTJNsTLWgF5AEte4qaMaWvQd
5yvxjFDO2PYYFlprNTosGMs37ax8V3mc5kxH2K2D8rx0GXStahRUoDfttRShnya1vFIt2Yvf9krH
8YsapArVMmoZcp82W6OuBgj/iX5N469/Y/wDHJ2mXT6hI4XyI+BRvFuGeYLsrFIr21LFjBdzNkIB
43hmrnjGkHiWWDxLmBCXJ/SOzDpcVs1vrKSzr4cX88OBaAewRfxj0qwq8SSVmxqjjdAtL2p+N1V3
Tfr3dRMsVnwT2LmfNkhA7EIYMAmo4YJlKdRssqu9s5yqE9HKEVydgxVgLwdkTiCIAbkKjc+J8jxe
hGHSIfQu9HYZ1b7aDq99l4bX18R0RhMsDaYC0BFofT4vyVDWRDcH1PQXwW/0zQbqifNhmO96XCk/
TVAJMqg258wwuhHHhALMynbQVlcKCC1c6ZpQ9Txsf11fE3Pvdgapk1Ycs75Z474M5/FbUkp2kR0K
tAevG2E7w84K+RU7ZzDMSQSBB87zpbPcTGqdfv4rzlFprUYbupqeljpaedD1BQPvvEoXCd/fwntn
mzoK80VprFGowcMlCtsREYYRnty4TLU524LWQqFiHueD3Ah/j6M8BOnSPyrG2uC/FLlTF4oUjNW6
hnkj5e6qNq1T9brucDaI9RkgKoXkz7JADENnvVOmrcU2mXFYYURXs8m0XRuod81hu487dwOHHGGM
4o0csRx6b5Vy6GZrY3PsLCFEmh/05hLUGqcUx14XOLBE9DkIP//nD7/o1lRbLeYkM8E30d838GxW
Fd7uMddhYNweun+4Y+nAzOMoAoOPHIfCwXQGtwsByzhaF0JiQhqxyZFHH8bMw8ydRSpOlcwoel0F
ZRSoOyFqLDuyRwh92sIRvswQNYbYCK8exlrk/migrqlKb/B7hEoPO71MHcuq8SozpZiHziDf/Fq4
UPeSUBTLNukgSOlcyVcw/GACoyfcfFDIegtncpsXm1RJUWvyYlJRLTr2ompPFmiGf6hC4WDmWbJ4
sGpmLefXBuJZ+9kXSzlahqUDF3+82vWzcju5kGfG1JbljJi3u9vus0t5l33MbPF0aa6vUxepRy3I
pQBSl9GirYrJyYzUrXHvm95qfimmr5yjhLjev39ANA8+L7OKW8EC0NI4RDfT9EF+mYOiLbmIKbip
kWK4Iy/82C4DMj0RPIR4D1HBYGGUUMkXMcH4UX2BMkY42L0LKli7hFIF7wHL4moyddDK/8cadaSM
RVpNKRA9x7qwyUOkDSoJrDp28b18Lb6ZaFy0L1bqZjeYxAg4e0u+0297aykimsWoyGHo4/Pe1vOi
JEsnA2IjWhtIKRvVzvr3pBG9QUmdWRtTOyp03xry3hbat0Ftvl3/BcxclXCL4EhVFBCrfv4BYOw2
UcqSqmNa6OYp7erxaK54IBlV9mPp1pz3aZlZ6s4e/WnjIsf8Faoxcgt6jLawm7S7EzvjICf1naBr
t8sWB8U8nSah4pwNrKtD35mmvrO06RBSzjohbFqgiBbjuKqDo0bp4fqOsswYcFw85mVCMkj+fJea
mGViosZVZaA8mFoU0gqtruxcWpbjEtc8vmdmrWd/b1CLSlclgSoWSEDk++YcHYmQsfCFgMIIvOFP
KvEIFAPKeqiQoLT0eWlZXScxtFUAZDW/yeJtCup4PeMhg4kH0CGBxpeC+RHwCaHr9tmI2OtKNpoG
yVgnzB5mvjjb0kPn9WdSL5uAG+KNf7O+2N4idRHm3aBqQgVwfKn6JojL9Mo2zcq+7hasQNsboffO
wIz0JixSWC0vlZHYmxImyWJPOq+kw7oaSN1PAYceimb0W6wADfUwWx3wY6VoS+CcEy9lDKZu8RuI
zq+vifm62Ps69a3aBiPFco5O/bT48YWwvWGkyUX1qAfrFCYZ+E0M1rfaW6S+lVSsxVLqEJsaq0Cr
jxImQiROxsIzQX2ppgEkv5NaQNM7tEBXJyp8ozc57sAzQiUqi6q2+VShRitPbh5VjmwGi6xxjLBc
YbdZNNxOTVpT2uRZCCWrfFmB/BZLTHuIafqumrFfTSNn51gZ5d4elZWIUF5IIH6MQu1g2YUs2l3u
cjyOs2/0fTVPmzZGgJojm8yeoqPsSXbmimiYPcuvGwbo8ttc4jaymNm5gWE2JD8YoZHomrAGq308
NaCrxvS1gulrE2zqL7OfHIYby12D/0ILj3VRGrBFlL7Bq0EXhCUQJFvjBrXU3B49sHocm9MKFaTc
58Ho2YvbWaJCKgKlW6x3EQbo7sdvlVv4Ah461k0dJocCffj+1HA+IvMb7gxSAVZKSNAztepCNfIS
8dxIR215uu4nrNMW70OMzkgqkjudeOruEq5yI82XNlnCNn5NQJRttQ9bmtvr9OO6nX/ZvF+GyFp3
hlSx37ZRN8Ek6huPVSg7eOG8iV+Nt8lLDvqJfwCSX05fj/uVUUduPGNk1hxmkDVIuWErWtvbeZz4
nGUxPxGYzDFtCJEYjT45ZKMCKUrflXB45VV2wF7oCJg6Oqfh5rRPMdJ+vbR5QEbm0sCgjjADGyRw
Sp/30ojKRIy3Nj1mi6z7i971rmGuZcBZGyvnBqgdA5Vo9ANeQ/lGZC3aoCUayEGTB3M8J9bXWDyk
lqcJo5tPQa/edptnRjXnMGZflhrcEbOFoLelMQbQxYMiXYnUNyqC5bW8yCDZyyGnKawgvPtvpBKY
QYAOLnhuwSuCl9Tn/YwswWzkJdswGQvukt5exZOVdvbyN2dDWRkbJiaxIkgKWZjD+GynA+BskkyS
g97kz/o7EY1J3MGOYtcKBif3eZPbrGsNk1oSBhPgK2i3fLYXKeZQ96Y2h1oiQ7vtMZ0aJ+oM19Jr
O+dhlckm0fEGTncQOWMIDwSv1INFHuRqmPXGCqv6K9BldqJ5GAwY6veyespi3layfHNvjfLNWO8F
OW36/AjwuoMit72BeJW0xICe48QBcxd3C6NOrlYyLWM1ovSoGxddn+wSXI+yJDjz4Kw5j/Kf+cje
L4yKbai0p5oFeZ9wPA7n/LAldgvFy6ayI1d1V78P8SZrjvJ3K+SRY7GiwCLxhs4BHvk0IHuNalkp
qrw4Km2Ym69y7Y9p6ajm/5B2Xc1x41j3F7GKBPMrQ7PZUitalu0XlsMMc8789d9Be3dEQdjGt96a
mnnZWt0GcRNuOOfTH1gBrUniMY94o7EovfKcGiTp0UmVWi95wBAdSl0GlsO93AZMyxCIN9+5wYca
HIwBD06Zxe0s+qVWthVjiSNWUgEtkgBBIQ+KmzzUfgIZBi/APxn/pU9o1ERNnNVmXEpuzvaIXXt0
+4vR0+cOHYQO5FSZ/iz4muSj2dkySiKUI4JWsRlDKHNtUMsxw94gkCE0N/ftuwF8NvPtEJihiMGW
JtuMjb8TxphC3G9tMUtbinpTB+zT6agAD4Ycx6PgUBxH+U4OYwSDNWvJaoGTIvrLOlOKy+Uoq05c
O4urHUC/5op0n36lDwdDYwmkIXSNmOUKrOOpjCL6FRPpmz79BCyC4EQcJ4KZ4jcBzDXVU58ZcQ7v
aJ2zyVk8875+6gOA6riSDyae51kF7oN2U52Np+uS+SdDaZ8qP7AtmJjTr6o5mIUihVaROAqYlefv
1wXQO//46d4EUAXdJXaZnUraWlZSOCNkjnMoDfBTkeFdl8JrZCGw0OofAKSQFzBiGgUl5GaJ1XAi
sVPXp6jZ3Np4brNbDev5OFutpxh3/Fvpvwkkc/wi5vLQ3YQhY9CF9YubGpexpuGA8iMFHCO+eoOB
rDxovTIcbwvcGtba70Wmxv2siKPIzQFT/2EaaxwiUmcUjDHtCreenrfhNhINc3KVcieD+abqIBfG
mGC3nMzZKVKfSVuCFOvcYahyElVA6N/6oCbIrkD5olwGht6rSRNVWaHlmFvJbtvPA0C+Ew+Nh9VR
0V8FHb1IXbgeBJOb6PODAEhmR8O1aI2VMkG9GJcGAJn+HMPMFjf6SdlS/h/gu1wl2clj/D2prQab
+vIYao0rg2QzLE/JQQtRAURFHlpSOH1YPTZCBDLC/a47wUx9BE3VWNH6Ugnlk3SY3Qic1RtgZNY7
9UfkOYODpSpn9BrHNBy0xjLADgs+NVdR334AOy0edRl6cnUah6pxXnLQAs6HORO1aflCkDdjLpEW
Vel175zMpFcGaYiFWvH0omatS2RvqF4Ehs7/lG9CqCvdCZmrsViR9wNmKXEAXJM8zEFyqG5aAEpd
yL5F6TkP1wmUGmjQwp3RLIHxzeBpnUhWKxIaRgNmYMxQB7Kg6dRAl6qDBLv0N/JzGRZ3m79hp/cg
gtLl1cTfyWfs3+4VgBEQpboMBQPPwVVeJ6iMSomfHkVBnXuFgN6XQfpF/SjzdXPDHpuurKewsL/H
2Wc1ep0ywTgKb7cGB3qTQX/D7gbtuSOotE5KGH/eDoq3npXbPqCxwTV98rMPy+c1ccp7YVOa6212
cpl8pTNRh7f1DpAZX2Zfw1rbgi0/tKVQh6rvK1e4hsXVVCSXukrnIG2LURytrAZLryLwGKyu+vP3
nO5wLCIfI7qYVrCeBJbBDRQ7eYyioLerZYjN+K53pHDMG+WY31DY0s6fvSVoAvlQPxg38UE0JsH1
qju5jNmn2tDEWpShArE9tEPhbcYXDUQUDTlcPyA3r93JYXSzNZu6ytQIkyoBHOhxOv6mITLD62J4
JoDnPxIxG8OBqN68V89NQqVmTfUxtM3IGaPYGbvHqBYI4XqVvRRGOQCfVgESILLgUbZDu7n5k3Jb
n9qgdnOM1k3+eCt9kw+dU6E14KTCO6Pfig30e/GMruj9lMURwSG1qfaJajtEEmScXAmoMoM8Dspv
sm8ru1+yadLVOqzL1enNRVw9510UICQIsCuw5KKzs9qL0qE2lQMRWIq+5flNm7ysomviisB7QFfw
SjSRhL3XhQpbIODCA3pBI5n96GqdhXfpoEx17k16LolAITnVGYzp0Rhj6RjTYZ8BUmp2ehWDYSXW
rWdzwzu4sE/qoBxIPJ5J07ht3AjjC8+s9kIZVWjKpDQllCpPGvjXZbf1bWxQ0BkhMMsE5H78ap8J
EKjmY34vhAGgf5tVQxwWBWcdBGbGJW/ahQItLsuyaqTi1IMXtAKvYR0osWN/lw+Vnz6LLJtXswSV
FCUewmAzVnWY/K/LI0VpVgBSaoFyAARO7Zbu+HX4PDwRpwLq1fD1uisRCqTffnc+QMECorWFQICn
+4nb3G8OqF2wFNiGxg2G4J+uy+PZHF4hGNRVAYyG6tB7cQMwtsqItGDrMJOzRnBCk2R/X5fBM4m9
DOYbyppC8jIzMPLQjFYwIZI7c7NaLjBkBKcRSWI+HrpFzaZuUX7CAEeCfy3t2Eqac/04vOC1Ow7b
GmgwMmt28QjaPGz7aeAH7T15w9afKpDDvxqbwIuAdA5vxfdXI1vLkI1RgeQju43Uh1Q7Xj8Hj9oE
fBEY8qWhC+Uz5u71UeqA4AAs4NnF7ljhjMHwarrR/eBMr91xC1qAZWKQovDtUFc9NFuuy+de1k48
oxZ6L0mx2gOppIFSDDeyGWy1QB+4iaOqgzKMMoaCl5T+hp01SbqeRqTUQAbwhYJxRq0D4Ohzc7O4
lqO3WCa+DIH6okc+rzCJT/sml4kCpjKv7VIv6UmtANRbh2vR41GcOTq+a+PJc+1tlpc135LC1zL5
AhksQszm5Xb7n8DcLpYTLG1apPi0ktO8niZya1S31hj0w+v1e+Tq6e6szD2CvFRZY0sB1yPw28mr
mPaV4JI+uPydAMaqtRWsGXMOHxU1Lt0rmY4VCpTR/Qa0KUCDhdePI/hubE3ZarLEjIs1PS1Fd5LU
0tk0EvRZfpcZpd8tcXBdHP3xVw7HvhUnvNUseYOm0FhKmTI7DI50qPFeF8M3tn8UkmV96uqm1uWp
grGtd217kOPvrairLdADlUnqK3lWJqmcilNlf1+rl1j1rx+B63ff1ID1h2YXTbaBaBVW7VAFfbQC
NzguAQQ5T5bXrYS41+WJzsP4DuwjgBTBwidb0petexr+pPaxM1CV8RHa2mVLpKANGy3flO12Uj5N
hWDij9d1spEqYYcDtTIw0zEy1KqOsy62TMBbr/45vfkNM6l3rvyc3VGWODwq736ttnf90/F2CCkH
J/queMdS9LT3fjdDGi/JRjuFsYYl63sNtc7Z6pxG92TpsZ68qPo6Nbea5unKvWx+xX1msyC8cTUe
JRhAe2EQEXuMzE+YjW5QZECazIAC0OZzbk2+Pn4VHJQe5IP57qRQ37ULMFZvzjkKE+YFxwQYvcfx
7xagWDoYTswn4KRpgIkjWDVIvUY0As0tnYOGD9CJSE05AN5qP1mNXS8o85hOfLNhA25wQB0HrHBR
JYRnC5qsERBVoyyB3Y/3x9QMbbHWSE1OY6wpjt1NXhONiSAh4Bn4XgijNIq+ZOOsIU+01clv+x95
bvpdqrkbqqzXr42nG4A5UNFBx1ATGKTfH6dvunoF4CAeMOmrOqCOBBjrRGQDvLC1F8Io4DSPxFzs
6TdbOSU9KF31iRYgOrRChRkH/WusIu6lMYpYYZsBaPIJxSr8F57yEZp3KYoLy1Sc0SzY1NvnYzy9
ScY4QQmLyvrNjkHu0S4EcrtoNF10T1Qtd9alZd1kj7m5hkTVHGX8Va7PlogKmat1qo6eNbZi4Slo
gN7JqAEM3YMWJj41Y/lX142HEUREYBN1Z1nExMVLLYB2+m9RbGpht3nfzOtSnLC46uT5g56G4GPJ
+h+a+XhdwbmJ714Uo3xRoSVEzmysNYd0YI8CdDZYqIm84UR7reUBOGL3qiDJ4EENoGH4dkBGCbVE
LYFtdylRWUEXyucKC1/f5+90IsYKo8SZPRnOUBsc+QAGi/4eKDdP/+PJGeVUFiyL9KtcYCagCQ3U
bNPjBaTeBFY1mP4Ov5eJLCEwDNfcd2dndNWOmqE3hjwHFDfdg8HePEAQwQ1Zhtlx+EvEfM61jJ00
+r/vtNaK5i6SM0xHriOw/aS7cvC0UQStw20k7O+TSR+srNG7tIFt0EVeCcBumZefNY/WWqqzKPEW
SmOCTNIBj1QqlOK0njDygFp7ddzcxiEO8PT+CDTwna4y0WaYl3RaMi0JEa8PG1Z5DsoRLzSQeXrD
XfOY+KLepcDRqIyj2TpplNfcwFtU3g6R3XxD+vQNxGte1g2LI7ACgathu3e9NBf6bKXFCZmXAQTL
83Ygrv0K5np3W139W/J9wQpsA2QrUXQQHJOFfDIiw26MHA+azEShOK+NxJMTsjr6bGzuYAshY6g9
fwh8b5bwYYAAMx4NspP4ZH2zHukTanFsV7vXH1dvcKvgT1oXO5NgJ0p0w+7bVprBgSwPy1mfFrLi
AsfJG01wmKoKClDB9bsUmDo7CYQFh3hS8cgJZ0u5GRrDxQjBuasEflMkhXEo8ajLa7nZ8NJpQfwt
U1Y69P8YJbno3cN9lOw/IeNV2klvSrssUeIE9gxIqKawxwx7JztI9/z1i/3Y3KF850dPm+A5JDIK
xsFUZWNH1tykIUb9PlWd6mI2Nhi06TQpxdNmCTZ1uY+g/TkZD7NOZTEUS1eE5efuU+KWp/Zs1156
Rif2kRzaQy257SbcUaJu5KM9WKiMI1nHThuNU7vIMJdStPY5/bohtYbfPS9yFL0I/kOG8SaHibNk
zEolBZZRqALIyJn/phQlwASenahySgDzYgPLA23TgwhUi1tb00Cx/u8DMoG2nJui3aQS3e1DEc6F
Q+P7gvZ2fjt63XfgRx7/qKG/F8kaR7IBO7VCZOr9c/5EvvfnDpA4kj8/qI+/4cO6v6xD4utf9V8i
ZBy+P307LmMtptzPq0oGMJe0gLQAXXddGKlTNLGD6CXk2uFK07EKSgDcoWkX291pT44FS61MLieN
gspLT9ZDBrrY7mY+xL8IRk1iL5UdIZgL14nvxDKmkm54YltaRpG4QJ+At1KSgl179CgNOkCDf+iN
KECKJDLR2I5ludxUHLT1q9SJj9VB8jWsLG/u5teH+FkU/fnZzdsR2TfnmKEk0pQq7BJQtRTajIQD
2uwU2kw8t8T15jthTPpv51Y1RCvASGfULMebrL9dos/Xw5JAU9hGnDlWvZ1VRhq2Q+Rt8s8NUDW1
8jCJiD1ER2H8DOSk9iD1ZqhgnW8z7gscKQJWyP92GsapqOrQKfU4p0CRLGTM6Eymk5udcSo78q1c
QMt4XRzV5w9Oenc/jEOpyg1AHQCBOsXy2e49TfrZ1qq75H7SYvJD1LClP/6aNMaF6H1iFJk0pqdS
DmfpZ1N/v34a7mgCBr7/7TXY8lCvldMyDDAmDRDQxEekc7HSN1xKUq2nnKgpyx6qjuD0e1HQRRXs
3XED+04+4z7AZ7kt6jRUp1Y5T4Xq1fPNmPqD1LqaCP1EpPaM32imXjLTqgF+Err7w/BqjLVjAUYp
7gf/+lcVeQy2XBDpdjdIhToDEIMCR7RBKznDaT0Ux8tSmmgLmJs4vH3ED52IRLbVJpZp4kARcAdM
0YPgQowvx9d9vOVAqaEAi4wpvhV1nk3xCmVB9egLUB7RSMfObIdS6XoYABiGvQ9gQHeBbDrRk9AN
U8/30RbepDOesTR7ZYyNi/QGo+4LUGkc6WXxrYMUCuks+b7rTRiTi8VpWWLycCtO9vqgxe5gal4m
Z951PeFr5JsQxkEW9pDCnazFSSq/DvbRLtAb+R63Am0UHYVxkKa2Luh7K3U42acK8Rnzt0Qggp9S
olX7b82gv2GXfJCorco6x0no3GR/rkD5JT+AtGkCKF7sys58o4bynRDajV9I38ll/OPWqdK0VCne
IX5+Fx8LL/bJQxnKt7lwpFCk/MwTpLDltp827FaDefRnk0zBVC4tqFyXhxTYInqj+5o5iB4iIg1h
3KOWjXm5kcv5jBOABo/KsXldnnqvDiNncG0g5kWu8uu6WnInWbTdV2U8pZ6qCzFXUmB4cgJsJaIP
sFyV4HcJMPUsVyCPH+X+0R6Wk6hFG7pMaqxiaI/JAzDK74Ey2v+kBHUgmD9Xbvs6CxFwqAF/8CZ0
A0/DwpOiEMb2zMlWZruFgeefF0+6ODLtga5FY2pSXLLi+q6dNMYGlzQel07d0pO9HBqMPiUHwxtj
vw11LBmKHnhcg98JY4xxaqx0kjJlCk0jlMovan03NoLlAe6N7UQwdicn3RYN25ZgaO1Qojrc6oId
DyKSwJhbVqoS6lE4RPdzAh3rcF+DbsBwFfBjWbdTiZJwGjkFaCLIWT7NPmilvL8LYfeMa/S7czL2
V9XDmM3zkIZykgRLc98YWBvobT+a5But/GJgyEBgC1TvruklY3uthKYkCIDobssA1iqU/13tF2Al
UfqnYJzk6bo8bv71dkA2U9E3tTAHKy9Ckhyz4kfbfLalG3kZ3HIk/+PR2DSlHNeqAvYTBiZ0rGMo
x8WJbpPE7RKM9CjuENjhUB2uH49fctidj7qBXWAap2mpbQJF1RYfYilVM17F4N0+pNhzuaUUM1Ug
TQKPxrdArHZhQs7CBidjHoMOEDs1wd7CpCl3+lgdTH0NakWQvP+Hw72JYWxkSZJt6kgVHXsfg1hh
7leb17Yooi7uSuA7c2+ZUBAU3SNfZ97EMkaRrYq9xaZehjnA3hIXnGZlgOjnfP2q3Srub8RvTxZs
EoiEMnZRxIa+AT0jPVXWS7TKbq+lzraebHB9ZkkquD9+oROrXv+6QJbArR26RJKTogiLwpUDcjIP
ymv5Ev2yblWEQfDW+cUT5fBVBXVOfiK1E8wkuVOHAqdOMIS8SvV2K20Tem1lLL9oyfgzy+fS3WJi
O2Mz3ButUTwtsx6WZm3eFDagf2LTQG2pyc8d0b/MSifCSuUrHGBhgV5IgQDYzzKAx6vSpTkN10fz
Pn3qHYpZnwwOuW8+98hFikBE98h/Su1EMh8kTbupwSrg70bWBohnar7qWQq04/+DbJjrfXfSGHeB
yZ5irWrMR8vBcpB9/VhjGxSs8idyQGnJU79ed0+89E6XMeiCpUJwZNuMUkeZuqZWK1mhlGqOnd5j
EsCJokfLEMjh6vObIJ3F+5PaKa+7Uq/oxT0PqdPezXfrSx3od9MpA6Ps6C7AB5ePtqf+un5EHrsr
RurBAanJOjEMdrhsGOwmJ8Y6hSSgmU8ZbIF+Ig6YnkKBJHo5bOjcS2KSLCVeo3jTkdJhB6fBEvt2
NFRH9zHkexjBCCgaaOde3u5gTJolt+YyjVRcW25uDz5JlDoXuXKG6dP1gzGpkIXr0gC+gdV8LArY
CCfvYxiBv12tyE5DfWgB+nzoWpFLZ+LVBwmMRycGWHBTvQeEeYzf3/orqFGEywfM9/otBKikFqaR
gDTAMh5Jmh11bQ9LrgrZj5YvmXQ3RK9a5F3/WqzH+C0HFJjYgQL2hcwaVbwZHdifsaJEvhW3VOVq
8KlmK5jusUQn7A1zL+cfaQprWaMOrk+js6NjrZxsDCStmgBVjicAAJ0YrwKjJ9BQGJc0b0Qqh9SI
QoUMrqz/KDIB6DdXAK0AEMqmCSjH9+pVJJZepLoMIhI8nrUV+JGieXGuBIJ3Fj0HDkK97i4JW+1a
suKsiE+Ffsztl15Eo8tTX2Dy//P3qfzd35fTSEvShcJgLhIwlL91Wu1Ekign4EpB1AM5ItExt8dc
RD4YZJijpQrbvxeP9sxwHjCp524ejmFxso6psCPI1jcuumzsZDJfTpsz1aomAD9aGBOp6temBkF1
2XmtASNtZ68dSNhG23luM3+YpkBgSsyz9YN45sOiR5kbwzrHWFyTgaQEhLzDZRgHDDWiRysbJz7I
YtypVTQJFknxeXWghqUodGihHiAm3Yh6gkwm+UEQq+/mWiRZvUZHa13cxQjk9A70iiStnE7zrn9A
5vn4L1GWAtwRimV96TPvFDMy+nyxtalCfF/9aMC6gP1i5Z+SDai7U5BGpkBH+Sr6Jo85Wi2rpd03
AMbZ0ukQg2CB5IeKCEr2bI76+1TYktOALAQwa3bzKI4GsrVmHofbPcF2ZoPlse5GC41btUcmmIY0
VzLDmhyvf0xe/ADJ1T9imSBV2O1iGjXGRRYgvZpEvk360TE2NF8K0eAGTxSg6xSQ5RpYIbOY77j1
c59ugJ8/aaWZYazQ1F10srQb1FWmW6MYRQtDvHuj6gFQL8x8f+D40Fuir9IS4WjSoZj/LtZv9SKK
8Wzyfrk209SxJ2lhtoCwuOox+MzlMlPs43qqwvxYHLSH6ia/tZz1FujzAFQXbcRxT7UTyDhMu1Ci
Nc8L+zhnf7X2vaYWziqs4/Fiy/5UjIes2mUsk2FajgAmnb4kD+ax/Ct+mUpoIrKycLyXvpav1xWR
rY9++JKMW0xVvVDTSkb16wswNimH+t08O2bvoBJmBi3WJ03Rrj5XIwHkBa0EI4Ihs8ccCHb9pLY8
ZfNNS77M8a9E/pSOgkc2/8bepDAHI8ti5LOurMdocdKlcQuAWNgiOFnujVm6rWHhmuKgMULskjS9
XQB3MANuTI6yU/PfUkdcLgiY2OCzAasHwPIYEcm4qZLSoElLAkzP+ahRumgWac7mUux240nUxWQH
hj4IpB925+ixvmaZgFPMw8YzAmsFcAN9GU9HA3xPo7d6eBaAxUvg7dk1wA9SGTc1jvkCSKt0DJdD
FGDEEy/W4pC/WA1ePZQWLP+aYYwcz1ZnBYOjQFfo23T32vqXcHDqEKznITFlXiUN9m6XuUFJGwzs
MIEyUMCjOAQixedpC2j4EEGRc6EnwfQcu2SW1XxOrGOsPm56YGqPAmPmWRYgADUshsLxYuHm/dVV
KZY0xiG3j9pjdxsFUeuaBwzmBtqn8UuyufqpBb5VVgtLPdyD7eQyOtpCP6WsN81jrT4O9edcZMvc
hGp/MEYnZSChtSpBUNGC7TZ/LF1Az4TFMT+IHsLchGAvidHDQsJwaLUBtQQUlwfpJ7mwOQ/O4G9+
jNEuSthRBcKuEc9Zgar8AoQJqEiDqQzhdFO8zRvd0lDADxP71evkklDDqDolYdU9EpQ/riuLSCQT
0UpJXeq07uMwyiPHmr5u9eqMpeA9xncmu4MxGpnmSgk2xS7+12ZS8WyBR/pHHAxY6S293HKi0mlv
RFx/orMx+tiZyljLFkX2aB+74U7Bjf2XE7i/XQbW2ShXqQoUXUaEKo3VVLd4aWI2wi03Xx4sZywm
xxKOv9NP9ME5XTDsAcUO78R4DXWLrUztoBt0lYDSMGymQ0L9rJ90fML1xhKSynPNGScD3h/W8T/g
LMs2qEga20wAOxvfRbNnHtRXy5PvrfWgBxT8uD/WgoSYe2MqymooDliUvo3xXOuMXajESsKpQMo9
zL7RRgFeUIfrSs91kDsxjNJXvZRMaq1Kx9YGbNV2E/eRm/SFm2xfrgvi5lVYdbQJQBsMhbCDaSp2
I5ZG25Zj1B76vzcPmOxgTLQLQGTrABLthFhd3JwYwywmHhVAJAPG5vtPmLVmDLaGqDytj6Offc1P
+Rmp4/rTcNpPWP0DFIu2OddPyXt+gvaAkt8RGAKb/iyKbg6GVFhHo0i+DKQ96UN6J02ym2PFO1FU
gZJw9RJ0kEBvxKohAMDfn1Ae1iFpCJbJkzJ2p6j2G9G1XWbEPhgbMIBRFcGKIQDB3oswpNSwygUr
UcVY5p2jdimKVabUVa5i1DVG/4YhthwwL2uHXh66F5S9e+Ikmzbe5ymp0luQCmfxa5IWOfos20iW
87xo6uPSNPh/T2NBNnfpY61z7TJrHmylU+xDOVgLVMJssCaRA9PkVoH9jbdaVo2dX/cZkPyjbc4F
xThecVFHLRubSBQCULukZLtEL13oYPgYJdjOsgLAIJ8mp/FB5uR0riRcyODc3V4Ym/uASGZRNYCm
nEYbyy1m4qVpcF0ZebEGImACeBUSeq73d1cgFVfNscUbDRWe/EkDDCuFdjY86rSawMDUsDBt5Tjn
dzIZlVwTuQZKtrkc10uLuzoAeDCkLW5gzbrpQYQWzPFfyOtgaEANgoKyhEOdBI0ikY7HwPjUgUww
BsJ/VCqeSgTvQpEgxlGu6VyXGQqpx2LqnK417he7cbXE8Be1F9wbx/W/OxOTIgxmV6foptvHXglI
rzkywSqL6KEmEsLYNSZrpcVckBnHmLarv8TGbbn2Am/IDqDSnOCyvEnBPFErYAdQlXpuzKVPKgzo
/27Oj0tgzE7pgmDkMkauHaN7Oh1QBNbLcS4FTSPuGbE7+m/xTABICrPvRrsuwlQ7rOMPdUhdsDBc
NzKODA3EuBe2UxUDRzQi7HyGBajBYa7BgZuPT2b+GG13uYh6RiSCOYYuY0EtkWpMJes3ZfN3m8Lf
JoJIwg/PiJEA+FJRrWKrmWM7rO1KQJFX2VhLawACTAnD5odFdybMUYgtl+edkNYA3watZgCYs8DU
maFnsdma2IcpHC07aqcGBfcldjbTzW/JTzvQ3e48ChMrjt99J5Ya+u7C1KycNqIDGTWRHzr5kymi
aeGmHeggIAvGwSh51XsBsiEhA7INAJjnjlq4S+JtXu6XAWrSirOqrvSINFU4F8a9wL1YxqCLSpJs
aQBm53IPohPM0FLEQDncHmlrLBWC3QvlUa3dfUfZnBZLycryNOqOgbvL0FV8nccLZvQQZC/jjz95
YexPyNzcHNeKIk1GEa6yZt/VNSrwHmifjABUMrHpDGOtP103bt4h4cBsGWZB0cZYxjd5LowibRca
QYHd5ucwCsltbjo8futD0jrC8EnDCJNuvRPI3GJv9H0NpDHAO5+iYA7qIHXBahzSxbvCFXHzcqo8
74QxV5hKtZ4VHYgtkvlZjh+7Nmi23DWN+145yMPsxMI+G8eVvZPIXKE9FUoVKz1GJdPb2nhIo7Oh
i17Yok/IeOQi16N1HtBrWk/aiQ4KYO/UiR86TEyJ12r5GqJDObBiitoqCxcja33RFzakGS+jb4OG
4cIygSY+EHDcDq5MaHmEplAfdGQnkjlgoq9VK3UzbaZRxuESdcHlRvOVI8U3x5A+oEaqID0UPhid
b0ST+vSPXxPOBKM0XsHjPIKUzJS0QAWFgPWpB8dFghMPIoBZjqvGaATeNSpCLHDIGf0s9LWMVSOu
TkWdeWkeP+TJKBrC5mgkwgEGL9DCA0k02w1KSAlcyAZubDhYgeGOZ4xEY/1AubMTV76lSB22J1xr
4hgekOPQlAdSogpCbsYM+rSeMqsiQOfGMigAkP35QCdARW1X7tlo2ROno/w1TC5ejnlVycqanTYk
4ZsvNT/tSvD96C9l1EEDnNA/Iqgx7qJAFRMZ7PI63oTgFq2qR7lHaa4Ja+W/xIa5lJdA8QdAag2I
IHjUvxc0qdABfEogIhIpiArZs7QmUCTdE3h8jvfAgf6Rw07BkVi3E13q4HKBF6GAzhs7MDfjwQ7K
Q3wQAanwv96bMOaCkEBEyZZtmC8pgaT/qcxu4uFL0YvmDjk2++5MzCUtKgjY8wnfTnme/fioPkv3
GtxUFOqyn7wOPl3JH2oouvlJ8DWpN/ioHm8HZHKhIY0apY+LGjMGEwbxJafAlEF/V2HQz/ZHILVb
qBXgn/gg2kfm6/6bZCaQ5qkBftgcCKyrEbld+1yYaJzUf5D875WFcVBJj23oSNbK0LSx6Nzdlmh6
Dcmj4CPSj3TtIzLeYknGXNti1F2Mb0ZAccOz5+o1rdGNpK94IMa8/o8CmQBD5KIh9tpFoJkGf8sB
Cz8B+OZ7D+8Ot76PD4rgncYLou8UlAkqXZ7EdlZawFBG97p7oGSNFDxZelQuSJDC7gInggIBDXVc
FHQxesVSB8e5AvZlLLyhCC/d06Xf6KB9oQmCJNwO4VqACbY3AL4pH5GAZdkos5YWzaKJuLH6bJjH
QTvWVpCSu7IQ5T7cwLKTxlg6MpStqipYunHWTlXQIabRh5zl9d7s1UH1ajyvhwtrt5iMkHNS8KLK
oNbE8iD9z3sPLcfEqDWjKkLgmjxq30bT6z/TklPtpmf52dQdRNTpM/3KYoh2jocDHzptBqBWjpVX
ptJl6e0qk7GIjmM+JMj3iFR/jcBUaLmzKXcYSFXnBDR7AxE1IzhuBrhKKC7rAHvG8BjjAeShzGdl
XOBKVeKoahJsVXMgki4ay+GEpXdymI/bRVVibKhAgYf9N46YDfuoQ8riLf6avLwLONmAmAecM2Y5
Gd8J/txBi60JE6PtY1KeCREFJI6aUiDufwQwX62yhsFqW7kLo5cknH3ZX9Aresn/mi5OZg03P3ka
w8pvAvXB8K97N+6N7WQzX1KfiDmPIN46KW1o9rMrYdkfmFDXhfCKG0AU11FJ0TAeAJCK98Ywjlpq
lp0En302TrLfnlKfMooVnyVgjNRejPd/L1jbYufAL9U2FKJQhSIGBop1JthGMsnbGulLuNxj3Rs0
berN4hDVmTrsjABYF5AGxTn2yh8iKnbeJ90LZvQlJutQpGVahFbu6BgEMhJ/nT8LvignCtJHFl4B
CviBPnT9JBS6DbtMspMFnaE2AGyaH/0F03wIQOn3SyCP6gETdVG8AZoJms/YhmAp0ON5tI2lapSw
7p+S4SyZyaGVencARVyNJTHdvo/yGxIH2fhXpN7W6ouEyZ218ceq+u+zjHfPIEZjkd1bU60N0jFp
z5bypawmsC8JIgfP5CkjqYVcngKMMJlotU6WbmRbeSrGv8bcLUZBEsP7mqijUN5T7GMiLXtvD/Ji
xJO+oYNqx5oT5b7W3RfbN7M+CG6New5awUTPA1VMthwLlvZZaxJQC8tBc0t3P3u3dieMm9L5oPET
OYrA9Xi5C+BU3yQylp6kuV7aM04mHVGJ8tugdJFNQJrsXXBc/0AZwIqlywrBrD0Go99/yDSurQ6c
fkBdXpF1vgCBw0n+IK1FCH2TwbjntpYluQSF/FFfu9uakDsji1zUoAUOixe092IYva6KdomIArzK
rQBBZvooN7/U7auOAUzDEmyc8oqyOgY+cU8E7SnM677/bMs4bps8Ag17OGSpY3SOgm0jK7QGF+0c
ij2YnJQH0dQFTxn3QhnVyAclmWIZPRajedD102wKjJY3m/PuVMyjOI/tYqnVtcKUjOwe0hjPq9jB
P2c6XG0HxCkPqacIojfPlHXcCzarkW7JbMWkmfHqzscKrwPzXqoVJ+kOcfSjjgWVBf6VIaxYdHkK
6zGMpq9pVRqlicNp8qcy97rWI5gbH84LPG+L5eD2e1QFivEwLA/EfJwHwaOEF9TQV6RNRRPtEHZ6
IDWtoZHqtDoRvfAiZcYKUOaCJ06UKXCVBOsf4GkD8S9U871mkqGdNQs7pZhmmb7QtbvCk/ziRn2c
LjxY4sr9dYEqu9RiD1rRTM08hl2nNy5wkpOAyP0YXPfEXOOm7KaInSqePoxxJ4jUsinlySk3Naye
yGjyZLNSHfpu/Q5u5+XnMBJRoOSebCeTMfKuxRKpblnpad7k6aQYcXZf57mIMJn3ztF3UhirnqIh
lVSJdtUrbf2EVaX+qKc9+EBk7UGJzMGXJFCmKS1mua5/Um5SqSOxQ6ZjYjKOpUacsrFcsc5TnZBn
aY9RgDlvbzq2P7VnMFrChzXAi1gE1s7NKtEWhAVCMIr3zEXGkzb0jVVKRwqgKn+uT/HjlmEUz8wB
7UbXZWVHekheWsWX/uTRo2MUA49kPBVgG+9No6wMYFn1to3tQtp9SU/m3XY3+RT+JjnbAn/Dtfc3
YeyyPOBamiaSVYx3G8dmSZ06+wbeI9EV8rLY3ZHYNfmxn8GrZ3fpaSrc7BMNQsm99D39P86ubDtS
Hcv+Sq/7TjUgxl5d9QDEaIdnO4cXVtrpRAwCISEJ+Pre5K2qtONGO7pzrfuS13YoNB2dYZ+9yyRG
rgM9tmn4/cyhcbFIx37s2xGXn7/J0MJZmD0RACNkUMkFcRsQc8DTp221G4HION8zt2zK8Xhw0iEn
DlgvzsyRJ+nknYI8ociROvqz0WeCLNuCkDszr1P7FUBbCehhSKUAsvN+XvDz0K8lxxbEvtGGptfV
OrxqLyREm4f0CkxMW3PGhT1mrfgZX70Z8Rixowf0eOQuwF167XyerxWAmqtp70I4eqHKlIcSdIdb
vadXwI/yJ/tFXv7kyTvbOHZy5ngvQmcpXABX8X7mtoWMKikD1Ag5TTzfujHKzyyfvXy8wqcsOHTF
0dEHc4O7f7SRHTWyGpnd7oppO0M9LSy+hmQ3SCCN2/7MvThZ03o72NEprSffqM5Fk2p0aGiWy8S/
tq4XkGC/8dfgX1uHaekmIPViXdJ3iQ/NRL45h3o/aWDffovl9r65KzIfnKqCdjDwKvyyB7AZ/KAo
o6PLGCN7MHWZm1hn9/NkCPF22OVdezNskBtqOuqguWpTX3mAp8epTv3NnyE7pFSyjzf21DP5drjl
fL0Zjta4NX451jugBn1IBlRe8AAaIpR+Px7np8n8iyl4c4KODmrLLO5UFjw4CKXe+td2ujBKzBfB
xsnU5k94QrGH5O5mWvdIZpE02oo6iTMFGK+3rpElOZf8OfV2v536kYdQQHhgLCU2mE8+KEntMQli
e62Lpypka2VXIEV2zzXI/mQb+mgZjhwGA14UFRLT7tuX4KuGVXx4nj+Bg5yn9Wuwi9HNYW2Ci+YA
/jh6ALHmWXX0k640HBEP4n0eUtHHrjTrBR2aBXQ+rMfPS0IfHtmQvaj10tRBQdWyOnfGTroNqIij
reOnbuYx3FeMVQGkHIzl7CTN5bwm63ALed4LctWKhD71l+KKA1Upt+pc19ip470kY32o3i/AoqOH
YYiaKgDrJd2DcOGaGQcRJTtzsk+aq19jhMc+dK66sAxzVKYFiFGLrE54Nr4s6W4nAb0EKCVUmdSv
fGXdLgRpyEbcfXy1Ts7RBboIOCOQdZCjKxy1fcMnHeRbTV4l+Q5E2Meff/LEoM3y3wMcXV14Qv3k
tG29pPSACIMQWTodqoylFfINBgBSAkKJ+Rz96+lpQT8Qfdiug9jyvWXSkw1x8zlGLM7jR6TyP6vu
nFFavvjxZYS/8O8hjk6HmgulJaOoFChmfS3tvPk8DoF+sCOrmjITgY9l9fFannquIzyjEXifkfs6
Tq25XVk2prObLVxZ4CSavR9LNGGcea3PjXL0gPIROAqt5movQKfGTabjVezcfzyTUx3rSGaHAdxx
5PKQfnq/P3UxyC4sihzQmvGSowVOojDuZjjh6DD9eKyT8/EhP42EdhiHx5qgBA5mic7PYhc2X+xp
P8xN4niffmMM5JNR4fjZhXZcNZqV4HYBtQYqncTytwyxYlmcaaU79eQsaVUsHED04Bx6v2bDBJF2
OVnDLrJ0m4xWlDV5sSlGe0UsQHVUmPTTtPt4Yiev79tBl9V988QHYa4gqFoEO1om+e2iARrdFHrl
weG/ctJ2Fd+MQxacw/ue8hhB9Icoccm8ovLxftRipHY7Rbi+xoQp8SCzWmxm71D1N1CmyT6e4ilT
gcYO5PyXAjw5rvixSUXtNMhm51CedhAB5dPv2ED0wIdoBACM+S+JLrRd9IXRoPg2aXnVPnir+SLK
rFfrq8kQgj6qJDq3gKcOPTILHhrF0QYMB//9AlIaWnlXAdlF+24d2Xw1NovG48crd9LdXMQrUa2E
Q+AfewNxm8MdiIExHItVgMPR7cdtcNm/lDuTWT/Ow5BOmtw34x0dRj1AjKHL4f+MbNwIbaWUlxuL
DDeg0l1/PLeTC/hmqCMDJVoXyckSMQvMrLSLNCYX/vT54zHOTefIhxx5b1ELdHc72snrPO9SChCL
mftDa86lmk4meN9u1dGD6FdD60aKlbtutSR82jUSB9vpy9IBHG8QXaL82z+fE606vYgArvu+T0DD
eDRBn+RIyI6YYGzdTuLRG9eheyZzfer2huTXEEfz4joK62B2QasCLui5SEfin7u9BHflLw/9myGO
HnqvhAPKY/DSDFnuQ43AgQ5bvq6e5vRno+VZCtkzUzrODkBY1PaNNVS7sK9VAqmjVHf/b5rFnzkI
IPmWjDT2B/+9txBWgbJMI8EguTDyL+7muI2+12ghfZqyRRFWn2sQ/F+sxa8Rj67UZE1AURlqgRDE
25vNfJFncl0+OKmb1OsmPSdXefLw/Xw/UOIC/uDoZAQFUU3fePGW5SsoYqr+8/A7z/5SmIflcyHj
e1wjtHIXoFLF0DVHUm2BHhZJ/U55m4/NxMmJvBnlaCKgdVJq6nm+i3I0kwXqwEi4QSrrzFN/6s1F
to0s+E68UscI9QBnrlVxHu8mVAIH7xl648VwGzt7+7ds65uRlgvwxqdQLW2IdnmEvPdVya7UeEXO
iQqc7MALoQAPchZ0UMI+vB+jHqZJStHaO42AMUi7DTr9xhTQpWzaxg/nrNCyBX8xEW9GO9qioof2
alEG485ryqTyZYIyE9TgkmYwqQy+F9HDbxwJdLOjQxQdBYiM388u6KdyQscvcDUOKDjay3G448G5
fP1JOwSnCE2h4DyIj/1Ny5/7YQiDCByz3pTYTwvWEjSzibOfkD27gbrU5hwm/ORRfzPkkVGaLaXj
UC2NGfK5tF6MBjD3zG06HXoAVUbQbLU4fEfm3Kpsh06xXe3tvZvKBJC9DOLeCD745lxq+dQKgnvg
X0Mdi3QR6TCwZNN8Z4MBQKNluHbOPE6nFixy4eABFggc4jH+sBPdGOdjg+BGeY9Tb/8wk35kYXMm
Y72syfH5XhhlUEP1QvSBHp23grYV6yJQp3lQ/YPC9oaAxUOcZfE4PZtfwxxtjW9TDW5SwEUnP+Hj
dzWg/vb88c05M5Njb9+M6Ek3ClrTVajwgNf6MiJIHPklTeJmuGyYSElbZrGyzziUp5w95AoA3Fyg
xKC1ObqyNqdNJMJmp0aGCoqT+BSw5RiZfjqc2a1TlvztUEe2j8c1eKG0E21b74WqlYEoFW0uVHQ1
Tmcu06kD/nako3NBo053oy7YnsH7shATDvxM9H4yAH07xNGZoCIvaGd1i+yis5Z3yOBn7bMNaR1v
jVbJrHosPn18Qk4+HW9GPD4inSimsI3R1+feLqDX/jBs+apF1gBlNXkRbz8e7sQSIkRD7QVeig/2
mqMlrH3X1LZA3/HEb3ICDMKZw3DiwIPbAoyToGBbCCiPzh0aR8YirgMbCOUB0XuNq7t0iJwj4DnF
MhTYUbTk2lAZRyPm+/OtXDF3ltux/dJLBCf5AkUschWm/l0Dihdv/SfditxCwAL4+YffWER09IEO
Bf6Lc9zTwbzZ8qnMUW4hmGhZXurgLCDsRBgQQGX6X2P8pZ+jnloKJcccXQ8ajZiLVmbx2gCeBTU7
wAbPNvCdPBjIGqBIDwIIwILfL6hl96yNxx5eUroQSWI8sVng1wt3dnMLmcDzufblI4/MPKb4a8ij
s+jOkpKYq2grKbe3pZiqay5asepbjs5PNd2PMYvPBHCnLvi7QY8uuDIyiCAiSVEqKy00lcgNzcK0
L1ayg4qsm0G25SDO0dydeGneDnpMaDB5cz1SCwTa8fipMnQTz2nHzlFInqoCLmAcNHWjJQzKw0fr
WbuoiBkbqZf8sbzK9+oxqgDuSKebYrfoJfVrdg/qCmF+w2a+G/doSQHxpnISoIGb5oOOknK6pk3m
WjducU+bPmXhtomfRlBY6YMssqhaf3wbTy3ur2n/BRfECMK82RbVTpMSadB1CJFAccasnSoLvZkj
yvbvr0cETRcx5sCx10/2LaBdqbiWr3VaXFY/lsA8vm22fOOy5FyLybnJue/HDSPDvEFDBpg6WUCg
ErVvzkkNL8fi+Bo6qJjAbv+8+0dTy705t5llN7txgcZMoKRrvyNgy+xSJE0ut7lr7n9nx36NeDSp
GCLzBQQ68t0wv6rgceo++/wccPLkwgFosGBNwQzvHF0GvxsHwyfA5cc1kqyAlNO1UyTBg3PbPrlr
5AAyeWH4GQfl1GOO+C/2nAVxBMqgIyuqO/SSFIseD7nvnqJ9u84zvg1U4q5ZhtbT7ON1PD0cQfCN
WYJU8BiVMxGb8tqey52AGsl8+ScPvXsfb7o1gA/n3oiTS/pmtKNtA/tAW8NyQkBC3/tWOvckMfUZ
+3zqGUJdw4YcPLpT0J/5/rw3cd5aqAE0O+T3LlAoRbnrN5gv0NEEajjXBrcM+FfeDxHTiLVs4gAW
xfeDfxjls1OeCWZPrRTil59JGvBG/QwK36QchEEE4/Fp2ClBUCqBHUYhPfH96UyNZvFyjq8u4iOQ
SqJ5Aknxo6lIIeO587pqN0WQ7F6PLnoY5k9Ruztzzk7O5804i7PyZj7SbWUgBhEDEPFn9q65UZCC
hQLN2s6aLUQnzsbmp/J3UJwNQciJ6+sByPp+zLIcWdkxyDrI1YSMYbOuaBLsZLYc7vagPp0r3J0y
g2/HO/IopXStubXR2ywmJ+uKIGPkZYZkaH7Tg/CLn5XUPuUpuzHIzXFtAVA87nqp+rgEn+9Qo0oz
pdMK+Nlriq6zpRf+0+UEwA5HvYuu7s/qop/yLN8OvFzBN5tp58pxJ+OXe/tWQ8xHbmpQ0ffos1so
Ef8PKKFTV/rteEcbCZqbmRsf5aj8deFPc1fylaXRg62SQqMx007oXv2OqXo75tFmTnVfG86xuEWU
6tokol2F1jnAxsnb92YHj4w987XvlFZT7xzrK+itc8tcN7VIg/l3ctnB2+kcPWbGVcxoC8V/8LJA
ym5TP+pEqSS8XcTI7E9FdlaK7NymHfl0UxP4jeoQB4fNpRcdAv3jY5Ny0qL8Wrtjj1hZcx9xC52s
pN/G6mqwD56z+v8PQfAsQpsCsIm/dJw4ksUBsqSA5uU3Uh0ca2X/02b858v4X8Vrd/OnqZX/+G/8
+6XjkygLOhz98x/X/LW9H8Tr63D4xv97+dN//+r7P/zHoXwRnex+DMe/9e6P8Pn/HD/7Nnx7949V
O5QDSP9exXT3KlUz/BwA33T5zf/rD//j9eenPEz89e9/vHSqHZZPK8qu/eOfP9p9//sfC/z1P99+
/D9/dvWN4c/SrunYc/nt+C9ev8nh739YQfA3FHzgU7povkJb6+KXmNefP4oc/AiMuQvNUADCwaUQ
1HZioH//w/H/htJ/AMYMsPTCgVriF9mp5UeW9zfEMwDmoqkCQTEKpcEf//py73bp1679R6vYDdoc
BolPdn4+8r9eToS3yIk5S/7DRa8cPvPo7oa1LkF/UtYZ6Wl/PXCft92t1VRt1MYpp5NdHtgccHR6
WfR7N5l5fLSh5PLYV3MQr8qiauvLvi/vqKeHZCZdvpZN8eDkAUmU6aExWbld0kq9svVwA+I/kaio
6PpH1dbuygqsa5YHn1SMdO1lHJdTCpqDrALYuQ8gpyia+5g411VcrlgTTbuy9oYucfIyQWXm2ngO
VKZsAzo310s7KkSRTCZmaVOFOmli+V1OvqqQgatKyBQSv0pyA3x4XAjfSlwXCpgU+YvLtkTcS6Ns
rKM7mXuJEkNWEbMxYXNVsW95QF/8rr1n+aLqMA/xaxV4020nvXbtTf5WV863wRvjdgtcbz2tWjJA
ZAZJiwI2vrH78Ykj6IDrg6LV7MRJHYCjMOX1bF3bLDBiZTmG5ug9Hqv2App2HU3NzElwYDqCHzOO
tjWsxtmlc+K2OifPwnFmZ41ZFCtvih6GOSBiNxc1ZYkZlHisy9AKE+1HE0kYN5FZhzYjbWILJiF1
nsc8vCdNyYdUgbGRJXNDWpNY3TDf2xGP/K3ntfGPvHejcVV0ds0Twyy4uRFvrBX8SKsFPST6PNNW
zCHQZNFg60yDEsVJlB2b/BKgvoalnHgd25kebASJa2LfrPKm6PJUjT0FBphMrHTReNHb5UrPTT5u
pLKHce1PUH/MptlLWGgOExEr2cs1gc5yalN2Kw0kGa38Ak/pg91B+lLV5Y75OQmzoI6zphRDkvf5
N09T4qZ2zJ2cr6PCTAW/qDwJO25I1yayiiqkclr2WEbFtZgBNWCdQlGnavldN/oAOKKLukipJ5wH
kBTe27MNHenap68ksuaHYq6ny47b/LO0enlV9ar4BC0YaIz6aOHFkz7Gat3VJopSNlFXrgquS560
rBzNToK0GzTg3uSUzcFoDzIXPrR9nkXlRiJBN0VUpJ4kJdvqpgI+oXJ9CpQifj3MuJCz+eL7JV5y
u4vH+YZDo8rB8edEJQPvpf0pL6AZnfLA5C8FIaBYqfPQBE/K2P2Xhf+nAo2Z49My8/K6NruutaA9
78/teF2aOcQ3cyoFptWqDyDkhh6OTyUbnwjklFSiLC+Cjo4IwOyZFcPcVZsmYLiQIE3j80oZbnat
F/ZeNgIIwy6sGfT/K6VHV3xrfDre23lcNJlTRvKTS2GSU8uZZHnZg+Q7T2cZu/S6ltGIcoDTOSzJ
qyreTO486G3rj2WJvtNqmoHCcuYvrJqMlUxW6fhZgJUa5HaySe9tB54HaKqfyurH1NO4uiYehWJp
z2eWlhKsZ5kqWUwfqiacXxoqufw8+TIPd2HVRV5ixW0RyqQFoDoYEl04xM+Ibliw0Tbq95mKtM/2
rpi8NusbUTqrEgbMPMf51Fe3YRlNAE/ZDR5Z5ldQhwkbCTJUYhRa3EztNRqJ2CJGXggE7e2wtagb
zRlUHhGWowmgaj5TQaAQKArdx3fCH4vovg+jW+55tHmxhE/mtWhGnIUGKDH1Pe940GVgjcg/1U5j
l+uZ++RKVjaNdqqIHI3EU1GaS1V0eluockl9SQhSr6uJwk6GNQXLlRjc0E2jilnztndoxG+lJeTn
JigimBKp/HLb9bnFEl33KqzTSMeghq6dGFaJMsdrk9yl0BqkjkpNo50HCrZq79mF9lJiyYbYaV9W
DPILFczH3ulyZHWHxArECOblIJ/IHvfes9N86O2vFa9DXNGOi1vX+CSJLRyGbC5lNe95zis7bd1e
eFtX93X/1cSquJRx1wssX1s95KT7QevZW6spjtmWQ5wwFYTIS0sz70fn+0xtOtaEqUesYR3gGRgT
z7XLTeH429yL6yb1HRzaqsTbkyAoozTBsh7CPLfNvmo6cTPVg+LJpKpZJlPoi3VX8S7EbxH/c2fi
dpMX2EyvJlAkbFyRyb71Nrk3akQXyu+eS9FdR8p4sO62nCfA31QPgsa6sK9MpMA2PNm9Psx5J7B3
biHTScMJzQplmR+RsZuhSuuutR9GTDpOrJA74UVdCTUkhNNNCzuV5aP3tWOFewPP3IMSCw1qnczC
wq0PZ1Jktllq5Byv+j6oahdkPnVRxknj48IkM4fq74ULDtNd1LVh6nBubmyXFOHaCFkDRCzDqdp2
g8v3aG1vMEHa34Nju5nX/hhrkoWkNz36TAbhp5YSdpe6i2apsgJwU6NbgpvNFEpLZQ0fIWnmuGba
C91AGSdh6AF+4sxCw4ZnTT/Q2MB7VAmjpuVXJTSP3EdkntSui3t22wgnvLMiqxjgqY3OtnBGh6R+
xf1PQkZwJ5yOcLbjnON/g+h4ESWPlI2XI8BeRENfki0X03hfRd0VuqweyinYKy+I0yruDmqGVp2t
epbW1IPShseD2Ep8+B3+XVvK8Ka2i8XVmAYLjfetqYZvlBQViPi8wl3B/oF7TPpyMxDmfu9J5e4c
PYvUizV4vdD1baJHhWaOOwSFVqpHbT9yLw+szGBfbhoiPD9Ba6aLW2vKfA3SdOMfurlvyrUyjX9F
9FSSx8DGC5rWzOtffDrNzZUtrN4kPRc6DQA4iTMXBNP1dU4a+moPhfe5HWL3qtdwBLIadOFoOla5
5d7Fcd+/4MEcNmMukJwuZY9MQ+tV0l+JWorrkNoBWVfgNe9WLnVNxokTrwaCp/CO+RRQrW3oQNSA
ZZI3bEBsW7n91ezFk5eBdM4ONqR0cpPEbq13eQdJAjRvRENbJEx3kd7O1B/iB8/SdLiw4pnW114h
7PDeIR0vdxC6KlB/MQoeHD7Hala0GssqcVjheanVmgFEGdqV+Hzm6Od60DZU/2Kn2DVjj5dr9vGB
Tl3U2zlkUHJEIVqD4ZNzEBWNuuKZltOcpznzdJ0qt2b4/1Mo+CP+TvWpj2Ko3NJuDiD8G9H5ufW9
1krqqA5RS/aHgK3mwDLVFwdPo5/y2dCvcZGLZts67WwfRihKOLednmaIFM++tMd51UfebK476Gd0
MTbd676wXIj8uyYR1/s6nqBokPnBBKZiGBtL1isnr6BOBc73Jf71RfnYxZH6GvGOXwUilPcgbqhe
6lYhS1Ma6dPEGSr3pdYoLiVDzMIHr3UYO+QSoQpcKAfXTTnQZ4NIaGflMkpdLLCblIEyas20DRd2
wHTAbQ3Qabf2pWW9+uhai1Lc/Q55ccDx3e+VqZ/Rq2vMepoiXl/X8dCPB9UY4UF/Wnn2WsgOslBU
KO+WjxTcimVHrkB87oGBs8oDsbN4NT2AgzDsM3iZPUSHXZgl+BlFNSSwSY5K7KIvmyyAoi6/hNGI
nssob0BcWsazBBK2xc4HoTU/UuMiITujbfmbreLpaz03U7/qQEbOLsY4nqakrqitd1E75nlaqt5l
T46FQ7YOO6/wLuKSUfJImSwYABGMajQ/D2g0Gi2Cs2LNuY7TxnLt6t4TAgbFaLu0nvjUDUAMEhRI
rqvCp9WWiBC48AiN9s3ysNZYcFqp9oJPEEspGzKW1+3gWuoph4kCPWLv+xZGqZzmMkAJ0F93kape
Z2uMycb2ert7tJir26tcAxi+biIo/a5rIfvPqtYKzdL+cBk1onpu5dx/ieEVuCkpfSdPeiec4lXo
Dp51MfqNnrOixp6v7MkqAJny4fNuqADcPAuUNANk0KpepA58FJW1jWSPAzL81xFuJEloP7t2xjhz
oww1GctdubHftImjnVBmrOT5mNq9iNSKA7RvQXEx9rn7CaJgefl5hDXWe0ZjG/02eVdweBbCg60q
aXQTkDa8b20x30GrdLoRIIrlGxbY4kUO0lH7CS2TzS04BM0nzqOi/uY5cGOgr9fF1l6QXj5FM+YA
H2AozJfQanyAi0JTgauXTgZGuiwkuXKi3r0FO5Kiq4F77ivmV7/WjenpBWqTlbiStmuVWQsH1exF
PQMKxdq8rC4oAwHVKqhCamFRXLTFJf0Q5ENiD6UNcLwcGIhlqt5HhFOwLsdrHQUjaHuKKfiufdNV
SPRxq//iace5pGU4PfvToJFsRPTdrURfuFEiizYcEtNy1m3CqKXmpoXP2idN12qecXj+4CRhrVVc
zayzx0s3nDwoGrHewtfRvb12nNqNUqV4165G0dHoGg+MmHcIRBz4EiMbgifT+pBnbzRdV31WQKhZ
dOCNSSbwD/+w6tDs3UHCktdDOuvvPmqYQgEfDXJwxHGwDn51awjIdFKvlfzHKL3e2yiUkr+ysnTw
f2v0hY02uWQOtO5S05bmUSKqgF0PJK4loHkm0XMZHSIORasEianh6wQuk0+FGeZyDZb2ov4ayTyq
PrlMV89UizZay2rqerQ/j6ZNyDj2XRrBa6wSD7E0S+0RGNeEVzVmk/v5+BSAX3XK4IpMIPQz5Swu
dalyOJaQZLrhuMdV4g+yB2V1EVmvA51DvncoiG13td150zruK+QwSdPkaYjDwzclQ9NHqrpcWhtI
2cbBmnq9+l64HX9ozDDUmwZoUbKiqovJqteN/a0Jbf1C9SiiTbNg2hFF15MDMqd8BkO3VwXNlgxx
Tu/lLLjCU1XP/GufCxYmk2sN0LAsK09kJZHVk9CsQ4QKytG7POzqMXNbKDImQ9Hyredw97LTQnpY
7cFnD75G1nI1sIGAsdojeHHnuuzAddQ0oXvLCJnbOnWb1vk++eFUJiyH2kdGJmmCVUfyoMoazw46
nMMaAtskEAocxvlsIZtgxQNbxQYdP5ltkdggx+uiv2GeKxpnA5xunQ5lbOKDI0gjLizWmfLF9+vG
PxiE1+Ohtgz/ghguV2nO3cZceo5yYJJ7d443QzGYCx/hfpTUg9eCabsw5MVtJ/9HHuQcoMG5U4AC
oSJyG1FtsVS6VIKk17Axq2w8Ydk4AMiYEDlEfOPbQ6szT4ExLB15KKKdMIh5Es9yQ3T1zfaEmg2d
H10BJWk7uC+nuL/mbsjrXV3oCH3SQhVekeluoerlnswvVK+6z8xnstyQsJpt+PjD8Ny0Zqo3OR/1
D6fqDnIowq8M2Yt5Z5FWuEnr0hKNVk4l/KTzaoZFVVG3mbUkJpNtKL7YkamDpLTabj60LgvJo61G
kJq5ls6rS5AWUwDXRqLtLRUwiXXiuCzut7zKfdA9D0CKtDHqa6KMd/5E5iulkRIaOim+hXi//NEg
lcFV3Ce5IwncWS/Yl1PdYv3m1aRr/yYXVviV+21wJSCgER/mwbgSNR8D14PiHcONCB11R7UHnuIu
DtdTDHkgyEw+kslRT62Bpk86QCvgtbcAJ3HnblwB5Q67aAqyQaon8XU77zsXxOas2sLd9uhDyVGJ
T5cwJ1j5iPr7fdz2E8vcse7LbZWHjbNtsYnOZqzH+ECCUsI1Q2ZyuiA5A0mZo1vC1jq0AMfVEEOY
15ZBikc0rodrPlo1imWieK1UP/tIeRD1GmjQ7SRV7jzAnYbRa4ifkrwRqem76FaDpN/L8CDO3b4f
TQcHpMYDdueyIP5S0FgWKYk0dxJicD+cGU1Hl67d6sfR7yMNDrHSM/eqGGKQw+VV9FKMcQMoxOQZ
796upCM+M2+EkeFkJu5tMAwWnjyqwLw71khlwNTwvSk0/wbiHO/SVzIsMjyiBagRQhk5CS7BIayn
vkmYYb5zB4uDyNthBIbXdAPtM+FFcPpqUz6AXT386pduj+cNKRzTShgWLFf/BLq0+NALjY+dSg6I
bN3G/RftMqtPvMH4l+M4D5kblchNKCRqQLs6gRGhCbRVrQI+zPG2gqj43QCKq2dELO2hjEi5ok1T
f9eBrm8awSI/dQksYBIpSZ/sureQjMv1AGBaPxVQk+CV9rBnimhokbqgukOC/l6Ofk5XrlMUdBsh
k9enQd+jgRUxdmSlRuU9MlBICRVpmZvoHk5HVF0arxpVhqoRC1L4n47ZwSktoe3ROuNryBDnIHEY
5a9QOY9uCxpZF/ZIrD2tTABodTQhHeMGdl6tZuOzMrXQS1gkJAIV3G3Pq7n+zOegVSvJPDNmLfzM
i3YoDh101eC0ES0OQYH8ICxxCYEzDuBkGs41OvZyPwD0IJdhnw5Kg3YlbvFqGOdKk0CPmxFO6E4H
bE7qnsi0MZXUiV2NyGkGVPZlCutgk33pI8u6YiDpGa5IWYdJbSPDNptpXcHvGrd9BxKbhEO7C0AO
MN03SeHhQcmKRjrjyjZBXHwRZHCuqdUAJN8i6hvgC8X2XW2BXjpFJDKLNUjxcpHkJYCyG1Ro4+Ie
VVl8B+rBTOwaT5b1Nb5OfKUDEbfZ7PWGwguktd77dTQPF2UEmuo11MUk0Pc1HWjqaxjbVMT97KSl
CTi7dXOmL0MkLveVRWa9dt1OfEd0ZOBWCmFuG2nGauPhXRBPdvs/pF3Xktw6svwiRtCbV9p24400
emFIIw0Jeu++/iZGe4+aaEZjdfZ5IqYaYKFQqMrKDHv0gAnuUHeYUnD35ZU567eauVh4s0wdeRun
yECQEZLiF6ny4lmsDNSnurlI5iCCj7S4EpbiPdfJgjMC0JllJ9KQ1J5GtAbCwnMxTwFZQnQUlE7p
QUg9J8UYJLUwyG5hjkrliUkup49T21marZoFmO/ySknutJa+gMhoLLKTVkmELkQ5ooJskX6JHaiq
kl/R0MbQLJGQ7DtgUF7aQ5qB/dSvQ5IBzo85icZD+VNDca6fDFhddNT95xGquW43D5Cm6fQWlfsG
KoEQqywQwZwqK2Rw71mJGnpxKUvEUeW8Iupk1/00v1Rjk7S7CQ+uyTHKVsKIbzpEc2rHUVVMntxK
saLY6MBgDUjt4ow3bymve5noJQEZZqIMBKJTETMStHV23lAvdATSMRyJP/jlbREkDkVJEMvpbzVw
sveDF92k0B+W7cQrbkxQBL8lmL1Hvur93QTA719iaVRWCBBOSJMweBBjIKiHIsuDR+41DXUGkUcQ
uu55I21Cfw4gXowdi0hOgTVcr7WNIyWJBUXBBVfP71HbjzT1SWvbwGd6aAcpkv8OXsiaBIHb2uRc
aJnQapHs1t7ioxIXKMfh2EGvw7RRRXiKuNTH6+95aZBBuyyRgPUPMKiVld0gS6uUh77ikAgy+Jbf
VnBRGrqCewd7yngNKujjTJljPPNGe9d8jDk4nV0ATUgH4uYdDyu2buhfmmMa+i2I6OWolgBwVSPb
womzmypK7bMu8H8aravGKv0Wf9qq1AqEbS2QU4NEFggrncGW9GiLkkXQFfdTm/2ZYktqt3dDW/fF
ncZBWTEg8E9r4DmFQyLxpoL09EOeIVnMKdIzTW+gMo+hwu65Cu3+A2+E78ou9rPE0W0Rolp3eARr
DnyT+C2H6OvSUQDx+2OfnWEbpjYMa7NT3D47CNa3FNc3QrR7fU8vjGA8DjQCuoTRdB3y30ynOjH1
ViYmyTxcuSSGuJEk4ur8ct3IGoyEnfw0oosqhkVAdspq/ywQqDOrqFZcNSAQdkiD5ZBAlLXmbNiF
EzJmGPeAAl4vZlKlYFoNc5INnoMv19fBwLsvF8K4hLBA23tOsBCq3CWdUo+k2LgAc9s35tfp1gTl
A4YeOGf5Iigyy6J/P/PDOhrKrkYj0hVGEQXkTpoQE9H/b9BVdiU1qTiCf5vbSEMGIBEGYgcTEeNw
COsBNXwXN4HblNVbgdou7yhvGQE6AlsqUbl5dto+UWTSFRb8rnO195Q4zT04YnCVAUCbu8tr6Vvu
InCMbvn6uU3m61mCYVRxYqZe2T8qguKL4m3UcHHyGysDTYsG5n46Zg0+kPXnwrVZ6mPVp59hY7zV
IOYG4n7DqWyUop4bZ4h3vPPFjAF++uXKJhPtx4ZMiZKjlCYG+qHpvcxNA0pjlPcY8+Gt8JNgcBWG
ocZ+vkLGQeROaou6zxXX/LZAf7t7CqE4C3S8/tI3drHPb3WHeII3/8xew3fFSR2yh3jSqX6WTwVo
CrsbY3/9XG58WF0FIogysmE6iKV+i/WyqJGO4eBLeNDkGbjQFGeeXv+NFRV3D3qm1gXzakdIBb7c
THFJeDuX7anJ0WMxBA7olgZcdnOhvvCPFcZJVXMJ5V4SMRqGVp8w/7KEk0Xe4vqjBwPc/7YgJrA0
chsvs5YqbtmlsZfHpDuaQ44jOY3zr+umtiInPhGVmwUDigHqmvWp6EDoqlchNm8EwSMVT4/v0PDM
cCZC6IiipffGk7NYI25/nwlMk4IMAHAsCdNia4tQTyIgg8LqtEqX7ypEnKA0RxDK5pF0GxkluqSJ
YTij1iw9J9BsRGz9zLTBhIAsT4rBQrHBHRfzKa+Ex95q7itLaew5lILrO7ttCypGEkIO0L7Mxo5R
Z5qhlaouHtUAo5ogjqiQLne7tqw5ufLWMUP8/McUgxOthr4yxwamSB3ZIJm0q6hwhuHh+oI2rSgi
JfDC4CIy2PV36zShkHWS4I4tZtRiX9oG9a4+5/j+VpQG/dQ/Vthtk9Hkng1YSeTuqRCq297gzfHx
FsJsV1LNo6RmseJOhYRy0GSNtlGje5gqFQ/uvekEZ6thfB1ugWGUGKuJk1OF6mOpvHZT62iG9z99
G3ZscAJ6LUJZWnHFeY9KP0AI9SHGY/66le1vg1wRUy7gMhLpxp4lPG2bQdgjK1RXbSwAPip0RFUg
OjiHdPvz/LHC+JnaosDXo84DbkNr1yrJa17LP+N22F1fDM8M42imNdeduiSq2+L7k+kFwdXJ8pwT
BRR657LXBoQKQAomUxIFNgyEeVgYqpDkyDrMoHPzxwXUwCCVdKrnobT7VyW2UfFwNVDkUL0iNChS
UEjU+/IEyhIMDzVOed/fl2i2cX7ZZuQ//2XMMRhDVLWkUAFi4mHxF3d4Cve5E39RgskD2OUuC7jy
WnRLr+0FcxrKOMMYY4e9mA+j1y/2CC57r9tDetQ1n1S3g4xKWNrLjXzk6S5vWgbuGEQdYBi4IIdV
1EpbAN+0XBWardVNKX8TiewC5IYmG49AjxnI/M8Fd2aMusTZMUGTBZWq2qBXKmrXA8qQz6pjHWke
bZ7SPSSEF0/e8b7nJ2PPxe6emWXqF11VDHG1mECF7pWSapf1NngGQOQSqBgZMGZ4l1Tb6IIcu1sD
hLR8jdzN+HD2C+jfzxZOteFaA5g/VzSm6haUa8NtUxY//8W5NeC4ILQUoVZDP/WZkaUzlWw0itwT
yeBa4MSZC9GeAHG+bobhzPz/r/jHDnM8FqA30BnBYqgWXPVsfKViGYNtntR38JC5+lMOBtjulgoa
mR754B0Whr750j5zWJRFEkAeEdK3uXlA88+yRadEKQwKjF741oFN4rb/Kj4BheJqTviju6l+GfeS
YPPStc04+We/2ZGNOUT/MRHxO9Jl3xtfIrF2Gl5qsX1kMCEAAhioECOHX39UqJG1khSLlgvSb9fA
q8y0E8xEDc7goc8QR3btxyie8sZsN69nDE4r4DRBPZdNflWU5KliJ74xwPRVBXTZPgYWM1pkjjdt
nowzQ4wzFb04R4YCQ5HwRRkTAK/frrvrtgGwTFISWxR0GG+ZoylLLEFAXaDS9rq6+K3y91U+PC8t
5O3gtAE/C3iP1h8J2CCpRmffcq2nam9Bhs5ylIDchyhwR1xCza1Pg0EhWmOHHOhFxC6jDrqaeYn0
WTQCJASdbaLBBeTHfgTHyPXN23JxXM2UeAZhxTSZzdMqoKaHGraMunaFOr8FWDEYs8a7boaZ2/19
pMHtoIJaVZVBSspcDOqAjqtFwswLbya3tau7/MYCcbbk6V8EPrXD5g6ipqeBRxnVDpFZ1RQvnYC+
PKoBkF0Al0R9qFMUPLqdckP2xffxBHBJ92K54uP1ZW65Img1/9+uxDyywhy9iLmXLLcQ0MucoVuT
q7yd3LrPUf/FwlAcRcGZqavEIQGyacR9TuNF9hPjd+XDfBN5mCwM0nsqTqB/UVOHX0/fNIxqrI7C
M5Rw2XMWxplq5hkS7RDw7b7+aAGXTmXA57Xb3OCNLG/upKnhrQxoKWrsTNRYKGM0ieGXojDaEgBJ
IPa5/q0ua+n0TJ+ZYJxEAFheJSGyYMBKnDiFVleeFShj6j8weQiGjnnXhP0zAKjAjoQQoNdf8hj8
qLW8I8ucYezIOACq/JQ2kpsPvYv5K86r8/oeXFBXQ0XQqpsEe6AQQXdDKx/2elTxpMUv2zKrfTBY
oodGjidh6XHLKXf6YdpLuH7MPTnpSJqUlyLgXaqfPARssvZn3zEzvo6lXd2QMcmQXcgBCuItpL9F
b9kXT8mTcjs54V092MUjZG5fwlteEYS3o0yeCBhqMYgSPnmfWo4ILqXRJJzrbrPuaUHUj6qgwHfZ
q6JIlw44RNhIcT7NjxwS1eEueezv+HHuMnjLILylccAA94IkMvng3FjyqOdAODbTU64D01GWgB1x
zsmGEdRXTLC04z5CnZHZswxShVoWY1gP4tKV3Yro9Sthirwzq0Xe3vFs0e93luCKeWqEJO2BkXYi
wRs98Api9BCMVDGimi055gKtgdziS5RcxjZZxtSmBZYohWpdMrGgxyxGBw7SEEF1+Vo8686k7gSv
O9CnqDLZ5R0Q9LZ8HI+8sW2OYbYsV86A9y75qLlNh2m7SQ53nQacfDjiXTrOe7XJfl0PextbjAlV
MO7r+JY0o1lvMQBPwOvKTegCeohv+KALnY1atXPdCg3P6zMOAcgzK8yHVIxRDXP6ghC0d0N+zLSj
PNxlEjBPmd10Ks9vaMi4Zo4u+sxvMD0bGYUMc5qNF6AfO20Q7rNjuQfj+Q/ea3PjhK8Xx1RpIjkk
mpp/WgOdwLEAu7ryIDmNLe+E5+v7uOEecEmwQvwWg5CZE94WViYMFd3HBaGS3FXtsxTVvpZBOi6b
/OvGLqMj1nVmjLlzga2M5LoewccwInFS7A4s6NctbNw1axPMORskYPXyrET3ad9meNX1j1AqCMAq
tDcCYI8x8Rlct7jp7n/WxHa+xjGc+7AYci8xg7H4UZr7qHu6boKzbSwlDUatjGxqUFlXYwCXhcQB
JPG6hY0H8WrbPittZ/49GVB4AClR7vVQZfG7PQZAMX/ltzYoUCGv6pvPZm8PIJpudjP4SfD+ER50
CAqiFP52/adsZE3rn8LEjxmo20oE5AlHjdxGENJs9vIrre8YnviVkqdhDOyhwbtIuOcBOjbKdlDo
hc4gfawgULMEIl1cVS0QXAIwb3YPhhT5VzQ5EPEcUDbErBqVzVVDjMtwgtmWD2FsHpkRUl9Q3DAZ
t6p3+qSALMVNC2LL0X6WfiXDXze4ccbBN2OJ4L8DxIKxES+91A5VAWwiOjJK5mWAuXO+HP0yTJBc
maBB9MyJUtOQJ4haEE9+yJ7RyoCuD6Zk8Y6lyQn/FcsQiNEn33pJjKeEWYlhTiElXud3J0oflk8O
gLZlIHjVDsVBD8NTmZc+9UeFp06y8cVWS2Wun6TNALq0AJMppYcFvM6YiEw1zhfbuOLObbDiNVM0
EK1NAEdIBUxipJXkdKn1uCjVK+gFjnOuYlRO437EjZvuzCqetuuPCPKFRi0zWM1O5Jbslp3poqkO
VhRKZMNLThhSe/YTXnDApW0kDX0Oa+1sl9+LU7OXdrGr7q1H8amH8FP3LT4SP/Q4nroRUSGahmKY
oqE5i0f8epFdDHCOgXFdT7oTD2agO+lBuBUwFeAgG/P0I19P7NJhEE1QBIPuC8SIAW9cWxw0mSgV
jr5rFmDFLfej9FFYAieTvlzW2ghzAAfdFKYpggJc25tBhPZhX325vnM8C8yRGzNrAgsILIi1gdk+
2gnlfBveRjEnixiY/9VDbFQd5+5YWn6aW3aNEd7rC9moF633iv6Os2AFAotBasRecKW7xc/uaYFD
fSvf1a/Ng4AaO88cb+OYlA4Tb/NCasV0S9VvX9Nd5DWijTmkWIK+G972HxYYIg4L5zK9LFOtF8n4
eaTVRlOWsJpims6OCRDjIZQpIGZZoI0pc5xje09BnYc6KVV9ZKti9YQLKM6GEAJY4FPpA/ItdLOP
pLU7XJztD270oMnc+sJBIQyvKkytgPTU/EQRn33DeM6yEihiwQXLyjOowJ3sjsj+fJP5Imr1p85b
vORVolJ9O2W4SU1OOru53nP7zEc11Rr8IRFerpTgldrH7G+PJOE0eIVHfKvg6JJufc5ze8znNPra
qkZg1wD5iTRPbWovycD0FeuRa4g83uYtjz03xiTrqSmXgKthcV39tY0gxM2DevJWQ7/u2ddrJmuR
axFv8VwEDQd5M6tnvfqaJJzcdnsd4DOGh4D2jlWOTcg49E2uAOsMuKran2Yr5oTdrZCFQX70y1B5
Vi/QKE0+YYJvwBNbRH3WTSe1PRSpACoDTeKVuTcakQqq6Rr1d/RVLIsJwFoaC2JTaLiK96MHREoW
1N5wQhkD4Hw/dfSn5EdnW0HhgfWmxrOHf2XTBIA5dDjiQDBKkCZSLspP4yjm47yYCJxk9IYIc8+z
daPGs6ubBKOUL0lzPzXHCJnX9Yi98R1XdpnDVihqXklzCXIlI8a071Fp/h4cQZk4/6yMOV4lCBYi
6JmjWZ76cf5cLd8iLbi+iI336doGc6qAb6tmkAgIrnwzO8NJcaVd4sqjHe7KfelC4o73Pt0KUqtV
McdMiomSaCZWNb2LzuJqxxJd6wFCGuj8/Rcs4pf5IxaITAdtMkUCSxzjoGKOcSFIxefe18kPDwqK
XLYKwBsGqwPe0jY9At0yCZxoCtoFzPcCY4bYauDZQWUcI7vDa5O/Xv9aGxHKwv0BLXYV4x8gN1tH
qJnEHbT0CtOVJsAStdcwe+vy+wyT+tftbC3k3A7zibIIM8ZVj4XI0ht0+5xWa/43C6wiESX7KgwL
K8Hw74slRN9VdeIxcm+8nhEOINVi6QhQ0BZllhHO5ohxRFzHTe8ovrazWkfB5Cu4/kW/fkaqVTnR
k/Xz+t5tnCjQWFHQsa4DZi+x7e1sDpvIXIbIo6zEi+JW6o6OfUBH9lnF9ALuyBeBZ/My4sMmrT/C
y8Gvx2L723wpMSqEuxE8biAapdrdfekoYDB71dFbSEA0GpU7br5Dz8469K7NUj86uzFrDG91WasK
tDTyXYEWMobXoXzyjYKblF9ZkH75F3uLHf2U4TFB7su8WlBIK6wYPCwu3dvWLh+GIwlal+JX1R15
0jm94stzAEDzmTkaW87WF5FOGAewH4KZQA/BxdnUSA7SNOodzrqoJ7IbCdSYiiUpyJdUJkjJBGLa
taxFHhjO97UTurnhhOM+9sEDAFoJVHWH1K5NO+rt4qX+kSGC8X7CZZwEx/DZT2C+ZasvuF9FFe8A
Vz/QGi8mDlU3fJL9LhDeyh+cFW9t7bk55rkDvqgpmSQ98pan2TGDyp92LZj6ep84i4Nh0gNKptwq
yWUhm5IKgZEQoppolIM5dP1BC5CsFmNlpB5tJVPFBVC6+iDTgFIPl4P34psytpjbwAT3G1Ej2KKj
goL9qe6QepY/3hiYUDHs6kfvm3ZjugmIyi3wifCO58UW0x9gQKQD4Cs0jy1msUlhSCDa1lJvAf9c
Bvh/wusuXtxHnxZUUIjhfgWQh/mIS6SGSZRbmLIQJkzhgPJiSkGTAY4Dg1N7opu1OiBYBOYScfBx
ldNZuvWHq0lJUUsA5Bd17Bk9eQFR/x4Yi3stUzAoLD1z3HPTHpVQMZA0SKjrre2RutYkFJ1STw3w
cqxNt/pp7AjEKC0vBImkh5at5JV+BklwECv/7QgVFqtCX0XCzBHgt6zUcIjWdGG12FZdISUIKZvJ
RWucJxR9eT3CjKEgZzc1CxQnnzits+i2tPkoxGWWea23lLYBjE+1k+9mUC160OgNIr/B9HJwfWMv
LirGJuuTIYgFQDOOur4cxOZid+aRuv51I1sfzwA5rWFiRhbTTUzJUGisuNNBCepZkDcHG1bROVGT
3UC6ULFbqQUFd8jTIrg8Cbh9QdAPHWWIAqtsAc8sxxxEtWnuyeizE7V1ozJIMA6N/OBv39zYQRNr
Q7XQQL+dHYgk3SJjnh5fzYrE3RwXtma+DWDY6POv13fxMnysDTGfSqnTRsjyHu4hRA5InhzV5Ag4
bDkDshWI3usanqlsplSIg0zaChbi7uui3bXQRYqfri/i8rtgEWcmmEUscQ1ygzDJAMYX3SVXbZw4
2+yMB1HnBUMaEtgQdW6KeuXZcVKGQW1H5ENeKCX1V5IV7aFTlbe+6tB4KPUZ1JTNozYNmX99ibxd
ZELVgEpLWluwK8inJAOd2vylSn/+bzaYTDqSBvCUCthGRSoeC1lzy5i8giSUk4Rsutyfr8XqZHUD
aS0QiWE2WnkOweWuNbyRR54FJoEMlbrLdQmbFbdvQ3uf4HHzL3aKvjdQEkHSxr45ckkCze4EAwtm
8SZtb0Awphd5T5tLt0a4gfIJnVFDus/C7kYAXLVcBFFgo79P89cQw1MY13DD+a9vIthBVQVpqUzn
ktlrF7orBaCmmEZL0xLMf8DLklDxrm/Z5yzr+uSsrSjrk5MM9Nwg2HgJmO4FTwXCNIH0CKqoGNQS
PUCgMbkZZ0+TB9k533D68EbFrPnM+3aXpQmc3/PlUu85O8ILYD/xkEe5V49QTaDKLp2dg9AZWg3Q
dvG4OfdlyKD2UJsG87+pYwB3bU8HF2EEQs0cN/DoTc+1U76QYwZ8AIgl3AV9nxgrxlO/cDKOm25c
/mvTTGCEyqMJBtyYjqpgiNolXoq6T3hveOVe8mRbFm3efOhlPgyLQF/jfWPgTf6Zm59tbiMIlTEt
sKjmH2MXDM2bZf3S1dKru9gdpQbsLipnlZehcW2Scd+yKsCGkJDcAytspIAYS49ts3q67r6XIWVt
hPHePiLGCKh07pFGGcFbQp7TtH69bmN7IX/SC2YhPW0NEQnpxSA8gEHFt7RnWfp+3cYl0IF6/1kO
wyykLsFMXmkw0jstOBa6fX1IXNB+CJ8ytw1mdajEmGgnhwjYsOvGeQtkTp6AF5uajVnuUWLBcPxu
JaVrNNa/8oc/28ictzw2ExB/YIUT+rpgG63JSxfyLjHeUpiTVVpZX0gRlgLm3xsSEkerQMTFE//8
DPEXQfPsazHXPhgj4jGfsRb6lI2OLbR6Rj+/B+/8/vqn4foFc/nPINppMF+Ye/lr/715Fj/ocAwt
u4h+ux99Kvae4xGtOfyKKmcv2YSgEhQNtH8YIis0GYwmv0wZ7EsAal1f4edr7speakxWAOK+ZlwU
rLD1zNhJ9mrtTHuQwHsWSjEzzsIYQKv9QILZTwdH3Jm3qFDcGjeY3HvLXWtfcq5d3rKZ466TtMjV
BMuWBnD+Gr5A+YRLDqPF9m2nIxbjhWnhzcJYMZOMhGoBJqHRIbe0egeV3PsMzZoSQCoeO8JmlPxj
jC1G1EpcJVqESS5StWrlClOnGM4UQweMc8YvH3+IYmeGmDS8G/t8acBN54FR0W1IesqB91Emp+l3
dbf41z2HtyrmEBa6TEDzBmPxsgRifyMaOccVtpMjFJNNEXwPqPwzMWtS9dpCiwt4vv10ih3jB/Gs
3M4PJXBgA2pligOIAKb3iZsFEOly2tbhueNlk4/eDGe/gQlpSg0tlXLCbxB2xlP/Gv8c9oXbCI4W
2dJt9tq8CoF8Wm4wmFHY5iNvC7Yd9cw880kpVLmUDJingrN55QD+B9VSIbBewx/gfHevf9NNBzqz
xnzTtkOlqx5hTY+znY5gU8uozbX3pQhO6OnXdWPStjXQI6AAI2KbmVrFBG5CIqs4F9lJBjMB9ESc
fFc+tk7khT8VlEbRujjQ0NpKDk8ObdO3AI9BEUGSpUtKoKyOIcQnwn0JCNoam4rCqr9qx7rt7HS/
BEgFg/h2udUCirYSj5nTO9Pb9Q3Y9C08lSBoCh+ntcp1DgySwkZrEO+QiIqO7OhOjaXXL6mD8LAD
kUhl53twS+3EnXyLwTBQoV//AZfjiNj18x/AfO90iEGrK+IHyGiaeOphcSs/fRC8/Ov4tT6J7nj3
XwC+LprWjFHmTgWbtbioM4w2ce5PuXWUReE1CbujqJgIV/Jdi9KWHfbWSVMgYHh9yVvXC8YGMaiO
PhVop5hET9aSOCrjGrcqweglWJYTJHXT7rqRyz4YXSIIMcCIQZuvbHE4LhRBjAWU+kDTlPlkV3+y
n8nvOUiNXYij8JEAW9GY8hhhGAWK0RftUbRnQCYttNjUzxm4wo0Oz9HNAAzdG6iM3niBgkY9JmvA
PAE0LIGgA4yVnWQA4yfEimZM+JHsqUm/mwuYrcniEVHgRKSNdX0OLmBcFscE2t7rI1IKc1cpIQyV
3ase+grESDjfiiY4l0sxlP+3wBzCMU+IMjV4iCZ7ssszt4YudAO0UpG5iDw8z+BZY06cOhAzH1q8
93UiPw6z8EPpMKcuWlRMCYzZVXKsi/Ld0vE0rJKTSlSO/18OZJnaakOZ02cUEBYfO1rWcOmMtXKi
DEo05Jo/MdfwATVzJ/LlXfyLV2HYdpl/9pmt25RLApmKAvuc6Ys3JoITpv1xBlu8QHh5A8dp2Of2
OIlNrPYwBe0IN3wZ8J5LWwdaEK768QkNAxa6OkqHpnTR6TNQ8ofQoIyLhndMtgLB+W5/Xu9nD39D
y8BHqmC328bWg7j6BPCr9wAH2cV3BQx+XCLEjQC3ssgEuKISoBhM3TkH6ikGS5th+Y1Zc04Nzwr9
AmfrqjRpTBaoHHtyp3ga9MwwOu/0JidN37qkV4uhP+PMTJ0ZqZIK2D7MbA5gfHequ8QdDNs40nyw
DixvOejvwwewhcfhpb+LPajB/aXaJvAm9MggPiBZQL/IZHtSgxz1IvSC6FjJYwYgl14PThEbnOR9
02ktWQOkTMbY7Sc8+2ytc1dUopXDyqITWwC1tiA8Xg91WxYAVDPRQkQNSjOYp57RGxAfM/DRlkjb
Z6MQEOJet7CVrqLd+seEvP5gppXjmUr9okFGgyazXd9Y3jsG2z1yxztcvOUwnp4XaPvqGf0sC8iY
ZdAbOWnIo8fYjJcSPomIVihgLWxDrYmqEVpINFtxhbvwYPm181kuBBK/PyVHxQnRws4xfMOLl1tH
TJIx8IlyIXrNLA0V6fKqKxI8zNO6tQUwE4e5CcbPhvPJNs0omF8F4J+y3zIXErathuYX1qfpi9vH
v7CtdhhxId5b0V86M8NcO22S4x2TwIx5Y9jf6Is7svemC5TFfeXV+y7oYZZzohjm4t8H949RDM+u
vdEohGwB+f5nbeOQf8fo9iF09RN9PoKl3LufwGEddB5gHg7GFCFPGIy7yk3x5Amunwu6OjbHOP8h
zMmDtteSyCl+yIB5LihHoVwVg3+Ul11snghM4mj4jCD/kZlkyZr6AQz9MFMQvXwi+Iy3kHXj0S9S
j7hYDKQigEXQ4TIsNcBMpEVu5wotZgOczyRytBlb14I5f3wcizdB4ommb9X7QNr3j0W2FFaUxhQW
FiyqQbQbb/D4xxtN97MDbwM5S2OLYZDgkJcBikJeXnZv0qB7UTI/lUO/F+TwNGazK7QNLyHbygjP
F8eEzDbXRgiH4UWS7Js9kDJ+GiigylB3/zKknO0jEzEFmcRDIcJUj0Gs5dmSnvXw4bqnbz0pcVFS
7ilDMVSTpUiukxQJSImHyOArvnVMfOtWd41vg6c4KNH8gp7nDe8i2GrowCaGiPAewTFj0RxSI/Vq
GwH0MDoFkvgaM9zA4mkPs4thBx+Kigfegd686M5NMketEqBUYAHL7mX7+CfE4o+9P4PvFAcCHQLe
VcBdIPNGKa0YKt8JrOnf9AD6sylkqxzzDeNgmMHskd264y76cv1Lbl0M5ytkLoZojMVoQhfak3pw
4A/f5/5tqkTO7bOZ4Z1bYe4FRZ0zDNfBXaDftFdOSOmO9DGS3qj2chiOrb84/X58EsC7U9zoj/yS
11bMPPsBLBq3GyVLE3Isc5a/WaAfSTudkytvWwDMCFUHDfOezC0Utd0MvBOW2Ok/i/QjKXlYeZ4B
5naRTNJnWZdmQGZ170KfHIa28q87w+VwIHJgUKeCe5M299G4XV+lUbUI81Ih2aIsYRlI8Z9NkCJ6
y644QoGBEvmBej0NKsgDXLe85YZnhtn8a5lD1cxon7gLVUfJbjJNtGVen2crO0EzAOrbVLdbUukO
n+XekBSQzQIcn94wgcPXfKym91JcqCodbx83vhXGX0DFQFEFIGhmvpWlp03TJZAVHB9Q0fXh8+60
g05XhhKkYx2yQ+TPnLR/KySvbDI3TI35So1Ag9aL9/pBOyZP+j1GEGi/g1IvzjsdVNejw8MEXeY8
IK4DKhulXRFTaCwuO1eVakF1E2wGUdoDvdvvxVKE1FrpGIm6q6bJrSv9Sw2VjL91mLVd5lvmDdHi
vgYFGRQsHRNawSKQ6Kp73QhvcdRrzxxGIPKsQ/BcdcsJUq15vzyWA6h8a6Bd0rKN7b4S7rDsXVVH
vK9JL+l1+oX1AXMKXi2EJkBD16b1RpzVZAAlVId6RreXwbW9HLudFtDbR//Bgy5slDBw5oFMhOaB
qF8OkWj6XEPfCWxoaoWjLzud7GBWEsLhQe9C7RIESVAJ9q5v74bLro0yHxFNLi0uJuhndj5Gqya3
XwCNKQPQLlg2ppsg83cr2/kd71q/DDZrs8xn1eeysERMc2NyMIfgj7o4RJsnezFzDpJxo/extsTk
D2WqadAntQD3OkS7JgalQgdhGuDsMS6W3kGZ+i7bzTvTMZ648HOaLLAOpKGMoeJdCe0Fg0kmoIM5
lmYB3rLW6yFa6jb3AOjRsthcI28y77sDmKmB+h3c+IGbqm3v8B/jTFZRZCL6S5RbL6odCFqMmIR1
ix/1e/Iq+lOQnijkPgJSZeYc2I2EjW74H8PMBSZ1wIuaFPQTfpP87n7Zqc+UwGLcy3Z1w3siUfe8
ssUsTXGYaaBqB6OXa0iTr4FIYpC4EObLNspqQSxRRdOSqYO8PHh9lxpx3Ghv67kIjLq9U8r0XWvN
w1AD9zko+zypMk5Os31A0UVBIUkE4e+nf58FwKEyFMDr0abP9vXt+E37kXwixibIu4QDWlaVE97y
erGbvoPaFSj+qAoLCxkr9ARQZgmOS+TDCNi2Wj9r5IMTeTZPx5kR5mBKS2JC4A6MXiR3MwvvzTaw
HpWbTLR/s2ckx4Y4Ed4yGLrkQRu3nfTMOHM09aiJZnUGleHwdXAp4QMQgXb2nT6d/lXPyMC8jQSJ
Deu3oMD6JolKpQlHGmRBRgVF7A8dMSAPwPtVedKH4rTgCeFlc1sr1CD1AgUDiTKssGPpcjyLDYS1
qYBJ/V0F7AJwP1/66JzYCx0u293GOTy3xvYcakE0lPy3NclX0NpZjqEbfU5NRdDMiVzeBNylQZMS
k6JYjAE4Cdxa6y1NcwMyZ/qUenIFNKM8u20bv1z30MvUw8RjV4PShIxoJrO9RZIg2QrnMkG9wPyc
6ez98cSnWd6YF1rbYQ5CnEXgsFaUxItl+VuuiDYqSfuwKnH7m8FQts/alJ5E0wRDDlT88pnwWn8b
C6WD4gqG3VB/tz5d6SzEWPmspDjmdKHDf4pm6n9R89moLn0OpP9jh0moxH40hVSTCOx0+09+r+A3
vxcvu9hwDizINAEDhaiebDBXEL5orGUgevdCcsgbC+0EXuP5MkLSpfxjgb13BtVSwwk0xp6Ak20D
K/TazfpJMc2B8yrb+jYI/PA+GaJKAMis/ZyIYSUqpZZ4fSg3iJOmX2Qh3hNW/tJaslcIPTTmrfje
rEeO5Y0IgvWdmWYyiB6zZckUqdCs1CvZD9UFE9TQLHaiEBOYhYGBDU3oZttqYjFQoV8VTBYYwUZi
ym5vhBHnItzacSr4giI9prAuBomKuUlUgpvJg4yo6mRiITrj0Bw6U+B1IniWmPOYQa8SzVWQRkWz
4VAFh6WU7YxH+XJ5/WF3JeBiNIRG0B8zxYrKSvCvBQNkSuIz+CCcyux8It3LxpM58MiiL6utlPIY
FCVQwZBhj7FVpOGEMTY4EaQjlNdkIosLTEHnDIvW3ZhtAarLClUG6JBpnPR74ySuLDOv8KUX5RCj
yqnXTneprtrRwAte9GusM8D12piLABqVo9EPJoLXjIYhSHMb5Wg2N3PUB399HYB+wjBxCOlpVJnj
oHZGUg9qnSJ6Tac2MPe0Mt5x5/s3vI+SUyuSrOB6Q+RYH3gLUqFVb3UYc1bAI9PkbqqeRGnifJeN
tNJcmWHiSirnpaT20K5KgEsIPwq3ExxoQRtgu8vfqm8fkcAlZeCtjNlA1DljBTT7INkq3pT8RpZ/
dTIHkLBRvzUxiA9eEqpeCTZOxtNJ1uraoksYge1t6+twX9zFGPYdPChQWA4eIP8FN8jWsnSIukqg
5EHHlyU5HZYIqvMhTM6qasvd3SC/qRav2L91jnRU51A102Q0KRmvCFEu1CXgoz3xQHaF277kL9EN
Ku9BZUdO+wTMGk/TZutc4fEPPgtZBmzQYL5WFgqFLlXQoqtk1ParYOkjuweQVlL/dv4d9OhgHoS7
o9qJZgZzWSdTZgj6DH24CA+BNpzteOZ0fi6/kIUUGGmHpQH+hyHA9ZGqpbaFu7QgUamnwIpkLxHN
ezHt768HiC0zqkzdAPxMyEoZM7Lcqlr2f6Rd2ZKkOJb9lbF6pwcBYhmbmgcWX2PfK1+w2FLsIEBs
Xz9HUd1d7rhPUFVj1tZt2ZEZF4F0dZdzz+kZCgzOrnY2efxU/42VYGTXAZQaThzU1bN3JTDHaIKv
MfTtStsXmgUO6/YmC42FQegzKzk0M4/mmUFKWiRYScKCke+V4ibRl06q9MvHfhsJ7R9LmUOHhAoN
45FiKQJIqCZDaYs9pP1DLTKv0LK9sH5Y+kUZAjZKyLYU6QLi5fRAHZufXRtZyGMHGw4FKHIbqiAp
75cw4mfiJ5iQ0orwRjhC87qBHbZZQZTYQCOu83UIs0LdSgGdfLTB/MRvyuov774ja7MFDQPVmswG
Q1FTPRVaCBHzS71l/vdGzr41KTQALD+i3zk1RqL1vTkKaLyHqKBVdM/yhZ135l5CgKcSRHi4+yA6
PgsY7FqhCfj5sYydCHTUWb0CW2NLbiVRtXjQXB65yxn6uXWh1Av+UwCUZd/l2EOUg+5MMQOZVUk7
V5nA+zW+f//mzkCQvyaQpRgEQjBwthybgDLIKPQcNHHhZbhGAEvcLvUoQR0ATNEotToTag/dZexP
Caq87CVeFMA4s0is0UQVCYhZBJ2zK38YG5QoIAMOsNqAzs69ZQwLKcM5C8Du6F/URKCYnFkgPSmM
VO54Uglzo+eDgAI6mTbfv8ozhXKMpB+YmV1NFg9Vo7BhRqIUKuKicHRlblVIT6Iyv7fYItTv3K6E
RcQTaLNgW879rpprWq5JOqnaH3z1lWM0ottw/4s500MRdb8MLzxvU8KSNBRxHFAoHG+YkPalRRoM
3PYeecGc7/SgYCxD8Uz0ogFvBh7KduOVvnCJnf2Ef1idMztboEkKLYcDvZNESO1Wwl6ajj4NLPD1
gGeRZXGMpc6r4iJLW4sOYNMs0s7xWsomH2rjr2XMb3leL5KYy3M1u2eOzM02ywhJNgjfgz7QWDsv
BSpTmD6V07ZSCq3560nq8dpm36zMBPjaDFAkNTogLNlDn3absq0WMpEz1/PhkubFB4tEnZVb8g2O
V2ZzXfG3tl3CkZ2z4QCEp4GdBJjLefu0rRsr1xzETCoDJLSqXSCRPJsuddTPnWUDkQyF66FSiXgW
NCGfYkUMttMvnWWtcUnrdgAKyyHQqsK8EQNn3Pfu48z+O7IoT8BBtQsBmqLE1kB9M23A7/jeDLdt
8qwMi+ynZ17hkSH58wNDTZEURthxSVw1vZDV8AGYMKSoVuROzhVh0JUH2XpYolU7kwI5R2bl+g/M
op456taQOb75o/NVTA7Gbg8iUnhL13ifpkDcQ4MVykT+96910e7M+QvMuKhxOjm+nnnG6DYWhmwi
n9yZbu9De6GPXdDrL5dPzzgsjBaqNjByICs5Sb8GEErRRsGCEDKvy6mHpbS7+35tCzbm9RNe4EqP
BcKDrH+O2vsxXJpMPvvycKZ1UO7JkvYc6keNlqSJAnhfE8STN8W+Zl9EvrYdvCloJ9eAL+63fwen
Jgez/m12jvfD7ZLxzAQlmG7Ubt7aLqkS15rUBYd1Lvg5sjMLfpyeZ6DwBu8XOnSqZ3h0U/aBdaVu
h338aD3SternUEZ4bDYpds5efYufv/+C587i4UJn0XFfCB2DzFhonV4YU7aG8qwLD7oQ/5wp5cv3
iUsNRxA6HfM5SqNnPTctrLPDge/v2M7y8osh6O5igOO+X9EZvPSxrdk51yqD0FqDLUnHp3rEr6/Z
rgG25a5V3em2vLAAciGJ36J26/2d5AaIE0k+AoU9as6TG0cM6QjdFwaoS+dToIztrYk+71dXeeU8
LKxV+o7ZJS5ZByVzHBA9iIaOfdrEMGg2tY2EYmDf0KBaybC56BGBQVQaZR3npt6lfhiUS7HmmfDh
yLJ0DQfedKAoTkxliC+6yq/qm/LW3hpwaGYHV7YEij2zSY9szS6MoZnMMrccTAh1bMUKBc3sOLCt
JSLApZc52zgDhzx1o1osKIXiJvZbRB5b0I5b44NY0pw859eOliSf5eD1MdYMqYJmQOBA0yJtV8an
xISHKwF6c4gAqZELMPwikkae5pPtAnZUuVlk63NmlVCNN4rAdgHyqwMld3hjIMcyyy9KbuYvHoYz
94OsqstOK4gcUUs6XmWXjBMZFJDGiR0CsVpmrWkAyRLwgI5ol7jZhhdAvYevC8fiTChzZHe2Oau+
1iM2YZ21T3UPqvHRb/RF8qwoAW1cOgaq5uue6qb3Sx22sx8WCEW01wBMAE5qFlaTanL6jjbQ0Iw8
dWd4QwyiQ4BaQH2O/1P3uttllyej5/lnRSvbJOhpy487Ox91wcaq65zoqyEruSj0dbNdjijOxaSA
j/5hZ3ZAZDwK3S/YkdPC4a4D1SB3zQsJuaAeAWZnvVRsPZfsHZmc7dieRnkc5zApEQI7OSNd3ZuJ
60gJlofpCsNXq2q9OG+1uNLZV+z6IcIRsiOATeVcdIOzwoIcXQA5SPR3d83Bm53lR0rcxj2QLhFo
a9soMDIXhRAf11WVu+b76KPNlgXFeqk0dn6zolxKMReDwsE8fU9Dp2irBGb73deIYsAx2hB9UWMy
L7/HKNsS/OKcR4DgBeJCUM5ZJ6xzVW/21IihIaeiUKbz1bC0Y07Fi9C/AawMIFrocJ3WWrqoLcNW
s6IvrGnkkX30wq+KVYTSsNvtJTL/EtRpgLqtNFdTMGpar4rB6x6bDuHA3/BDh88y20ZMaDrXnCLG
2MhwMb0nN/Qiuy49DaP94T3fWk9Qbtnzhav5nPM7NDrbS61ZKE7Y18jjBd8S8j46H7UIfYUslSQX
DM17SpBbxxBm2MtD0gfRh51htnTYty64aV7yFxO0wOQyXaGM8f1bPRcNHKzPnMXMqSoAP+UqGMEG
4Ta242YVKk3dQr3nDN78aB/NJWT7UDVB0fLlAuIRo7OAuV7XG5xJqUldPMlDaWJQwF9CLZ8/lH9s
4DlBQIlBNTZF0su+tBeAgEt2Xtuf1l2Q35QfKPMmfHFQ7bzDOzA6uzEdM6mm0MZLHRjonSkE4r3E
t3I39QYwWntqiCRk6a48F28dfsjZtRWxAoPgGhaq88QvMhSH+JWudF4oKteOFpVsl/bN7PbKEaEU
EdhJQYkApg8UDps7HbAhSCVcOx73waHbuzkH5tUMvt+wZ18uwPbgxUGFFA3J2YlU0qhtLPSn4JKS
h2Eb7+rNu7w0QYPvgd5iweucSyrRa0ORCgkBCtrzajM69HXFpTk5AGUbbrxXn7RXnW75J1sPIGSo
d0WD7KBN10Pjgl9Fe4sWakln3DySZ1AWIv8Ah+480Ox6PohM4PCwSni8utTjcMELnIsMwPQIWDhm
Z1QpMHMcW45UUSjhFLclit3M9MGWhvuZftGfT4/js/Gcec4SOkAGrLNI68joLBxRC/AbkSyULo8/
Jb81uF7Sy+RJ3w1PrVddqkt103O9MhhEWxNtUyTOJ1vHrhwWGTAYgdASn1OsB5xJvfKGQEYE5dJW
lTfS6QL/bW9e0aEA1UJVG2+Vghl8DOL9cC8u9ed+LSvs6ZZkbvieVxg4rtbDIrBqyfjMs0+NDVYG
B8ZbTDqLV8kF88ACTDTkj9M63jqohpSRO4Iv5XHp0JzdTuhh4NDgjFLgu463U8MErw1gJoPwMbqZ
/BQqsGh+QlR3M0Adw7gYfsSrpfzozOyZYx4anS24bM1uyiwYVW87X0EV3npLP8VdtmKpyy6roAsa
aL7vi7XzEX0KAMXT+8VyybktffgMswqQOqWYUmZljNKMuTMRdk6bbmNcF1dFUHvLCrTnyjNHa5bP
c5D5RpmuQoKnjjHOXl/YOyhMbtijtcfknQNmO9NnqCCsdFx3sjyzWLY4u1r0122wecFBzWGD4KYQ
jQhZHAzv6atkGc2IZ11Gr8Cvu8mtzRYD3nPOX2oZ/9viLAYkRoTKmAWLo7GKHtSAuMOmTjwWu4TK
5HuVrvQlFsSzbgPASEBHCMpDkIg/fslhkwNx2cMoemQr+VGBHm8haCenZfjbUh7x1aOdew0KMh4M
lX3hwGYXXEga0C5POLgQMv9JVobnpChxI09rfkgav8xNrgjUgbxxm99HmxpQ66VtLC188wTzgm1S
9HE+qvCTI9m0YvBZu2tBzIZqg8ZdzvbJ9LJwqZ+74g7WPJ/U7tHrVYXAmrsV2glBgeWuFU92MPJV
eo/uINLx9f/T5uysipb0PAxhU92JJ+KLtXkTowEqa30emNkul4OJs6v80gi1IDIAGdTjjSSsyLYm
Be9VqVvw5VyMmLVcWNSZNAJ8zVKG9HcTs4u8dQqGuRg4IF2ABG26YLVL37p9sckv5MrixI3R9C8W
R2ROXb5UP0WSqAKGggb2vKU7WQ2wXNCJkAFhEO4SZLvvAjKlkt9uCEgLIqJxs/gNT5YrrQJuimI4
6kN0zuViA7pTiz6RR7Nma8MGbZ9f+MmqwwEV1sYQXly5mhu2LvOXBABOndHM+Oyg9qTsq7b9WjKA
N5BwqbTA9qX+E/Wo8JFZLB3Mk6j72OL8Xg1VDKo3Otx9OJg+764Z6prFsBBunuZMsIINRNAuxYQz
xqyOt2mZt71pWUi0W8cVT0Ywlp7ENwIGaLo1BvUqzG4vlTJOV6YBco25UuiGQhRgzu1RxS2kZHQM
PSvdGF4YQ1tt1T7SXQBd/nJjW8rSSCElUAsAHPC1/IM7c7SVPk8RUQciliTKfblXqPIEKZwF8NeZ
JVl4T8AvScIheLDj16hE8RSPNiZXU7ovzE+gdVxGN9+f99P9j9rzgY3ZcS/jrk1FCagUZnPvEhUA
tzIxfkRAXfeW8/i9rRPvhRmHQ1uzcB06WrbCE6hH99WHkb+FEHL+3sCZAwULIE4kFsposhNz/MaS
qmsgV4JpQvtyWmEADtce9KZ29jtUGwK0moPv7Z39QAfmZsFEC3HcKctgbgADlB4/cCtxW3jI762c
/UQHVmZegtsEqHcTY1mNOnjMfFD7TcTfs4h739s5jX/xfeQEGOSxkBWjT3D89jKhVRMrMOpmQLhQ
vWKv2g/Uq3CXTs/1PtsnT/Glvgbn1lO51b0KUqxLZ/jcBgFcD6h1HbQdJ+mVyCPRpzmmqDVDel09
3KO8vZA0ntoAUTSEMDCLjpsGvDjHi6QVJm0Sjk2Y1ZXb05tavH//Gk82IX4vINDwfuCoASj5K+Q+
cA8hYP7mBEW3L+VR9bUcwIrA1unWiAGCptRHOLKwD8+ZtA0AAtHmQN8WU+DHi+KsjcvEtkM/Qfwh
+ftc/mgF9j3xmm2LosaiwfnORw8JLORQKkHkjmx4ziwU9iTiNLEUf7rWIV3olIgtk5V1Na3bn9kV
kek3ymJLy5Tf5jCslFYdeBCA6oBgPtkfYa0PU1MPDKzsne+gKp9AzSaIEdGiinJn3I8+hHqhmKAt
4X/m8ezM8DwPzyyVZZMzsqBvWUAA3iBhfa1Wb3FfeCCj31dDcR9q2+830vzcfxkFgY0hZS9RcJjl
wJNOx76LJxZkk7VWs8oPq3yjD49Jd/u9oXMfEzBZXe5VzHTMdTo412rCDBXwivHKGMttOGDcJ29W
/y8rzmw5fc66rAhhxTI+4zTb56Pjhl2xcGeefWnwX47svUkM6/FJQN1vtNScoCrsQOyXfRoArGqi
dzGEuXBznn1rB5bkkxwc80HXRwK2GGzGyrPMfF9FYZDxeMFdnSTogB9iAgZVOyCEDAshx7GZ0syn
1u4BCalKN87c+kLzyEW4Btuhp9yloL1WbvtmwyDi/CeK3/KXHx84lF+wD+HGoL5F5lmVnSWIUacB
s7imr2Zu42a+ZQH5hq84BfUdCJzW+fP322TunyGLocEgtCodzIoA5ny83rE06wRDyJiYzQISQmNF
3H9v4NRZwgIGH2R0is8HkPOxBbvOuga9khSpIsh4DU9NsSxZx6M/eOdWKiiiFv2lTAWPXqS0ida7
iSAVjcWvlP1gs5QTSMUZHX8X22ObyKvBDr6FPuQ62hv4nwXXcUInId/ioT35PAf2JiA808iYMDdV
uh3zw1vNmx4ahEMKlovuW+rVlo+JhrXJFnXNtBM3jUAbvW/EEigGI6SYnXQxVWErCgXTTUnltbx0
S31baBjcSxV0wZD9dxzDivhRxB+n4mGM1yrp3IlUD3kb7UHpGzD0l0sbHNf3XSK2Zqx7lnMV08wd
p9p1IMurqUEW6Qse6szWw1AMRiCAxUNIPOfDDNNI64w4giAStkRdXU04b9/vvRMLGJSTU0oYDUV7
9yR/71MDBd14iFctQZ2/FT56rwsmTtySjfl9G9Bo+Awdl/QsJsWPpigdLNXXrXeQv3pRFHkleFm+
X8jpIfoyA4I1w0CyB790vMGi0NDLNnRUIAHrrQgkWXl5mT0b2NHjtnq0F6avTleF8UkJ8MWMO0ZR
nVmAoyo0zowhB3osDc1NaZbZRRE3rVu2i8IoJ7sX5XawriJ/0MCdjU18vLKmiCOlyCMgsSsL6ZAF
GLifa0Z9WxECRLbOQMTC19+/zpN9AZuSbJMCmEMgfjT7aDxvRW42HNqbyuSNBBKntFtIypdMzLII
UTVWFFUwIVjlZB6y4tI3uQiXmIC1+Z0BIBX0mxDEI5xAujfvBCl6Wqo6iDkC7dZ550+Tz28TP17X
H3Qv0XDi5TfQll4kd1mNIm+8UlaOv1TVOamAzp9BfuMD95fz0e6UkMtnEK5kKNO8CJrs8aa5jBo/
DxCEBIYA5edkuqzxQTGzmMucZFNfz2Ci0AweVQcj/rMXDho7O40iPAPFrKXbYiKjvOsiV93l5pfA
ZIouZ1P7ZeGB+TmQnRTQxhqQ91q4C04gGLMHmceR4BChRVPgQVQdxe1+E0epb8WhZ7YrGquuadpu
pjz16X3YgSy+z1a8jwMw1vsGr7y8GDZpU3+oZE8ccHObhRdqw6VBxXqKf9rTX4YYz592loRGehY2
iQGFerw2H6XjyAPYZxdDBCzuQGhVecp2qSh2goed25wd+awKk6KWb4iP0psBiIdBdwtVR76KV4tV
v/lJ/LImiSltYHxQrZhtToflE+aPcED06+jBHt32xnoGcHPDLgREWrypAWfkX8VsgugISYScNEZ5
DBNes7dK2yxG2lIAXlNvoF/odWnqlSL8iyHxlxWoxCIzQ5MZkpzHx24adC3sCKzQbj/R2FMa3R3J
4sTCyQsEvZANrQY5l4ny4hzUl4uhz7Vaj1fUZVfRjbXiayhyutattpKaXJIb8nv3PL990IA8Mjhb
VyPMYrTGHFSsckJguBRZ6Rb14/dGvlKTwxgRVWiMTGNd8BWoXZmzfREWsR6P7ZcGUR84GCG8Atfz
D+W6vMufJBMsIG+X+l2HXjN2CbjijRWESN4qBie6dCLkgr55lPnoTlklbWRWJVt1K3tHNpKBNtqA
y/EvXntfK0agiMsCuIGTcfFaD+MCqtCotpPcmsDlFqbvLdfHYSFaOXWB8tX+YciYRStQ3wAwA3nM
KrmA9Ps2XE9biT7Nd81nG0F4F01A0++CUUqLJxARC2xX3Kj7wuuXxspOt5KO4W4kHeCrQkb3FVcd
3Ex6PYxsmLCVCv6QY7QL/20snMKTTgrFnXNg4+tmOrDRGW1Lsghfr6puCxACJhjoEb9ZSHN+SsVX
CNL/Kfqok4tfmgWqWAIJEXzOl5Z0ujbFYZ2s2GsChWiQEUlQs71lF2Ps5io6q0v75yTN+VrpgUnp
KQ5WqttKRFnSJCv1Vq3dPjC8Zs1MJBZQBJCtTnSOMjnPA+Vx5v/VGcS5cfmpD4wng5LFgNbAK4io
2QwarlWRNLn/vVs4aabMzMznYQud9fpYcrYyLjPsXLD1Y/YMUwXP3HcgRqR/Wopr3H1vdF5Fmduc
xaN112tJ0lZsFfaPBrsH7KGDnwmX8C2njvxox8xJZMO0JCLmOJasxsBNp7r6tOS6T+onwJwiHoWU
MSrKyFPmiUpcIUUNoxLKQquGe5mUN5mCrkRvM9/8Lp41TldD7pMgfF52pCd50tz8bIc2epdHgzTv
3MfkcnyNpLKK3wat/vDnlH/kLXHsuoHCktVnVIIdeNbZLZJRJHyWaPKVHjevI1RNCnNd1+WGOx9h
PS3skxNwG4BeGNGGbBLoR6EuPm9IJ7oZlyDKVQL+s4KnSYMcHVuCstTN70iDfEt+FnfktbmPfhjM
XSJ0O92nMP8FAQNnFXAbs8U2BS31vh6VgAzZymFQy212GgXyjA1L8FpZtDh+r4jlkepiOwHJgdHF
49NuABhkRA5kzCW8Nt5I1CBdm6tomUpcxmIzSwhqIJ2OwSTwps8rYNzIBIhjw3iV0/aDTWQzxuKq
T3J3HIYVEOJ+H+Uu0fbmoPpcWSC8OH2jDsqmEt1m4WBAjvd4mWMKZVVOdbYi9A2Tal7T3yLP8zrK
/nJMdWxIPsiB91SjcMQgJgzFxY6UuR/mD9RKF4ycHgY5rIvwAr0RuIF5U7hu41BrNAu+s6i9epjW
JihomoFeRdpLz5ZmWk/dGebfweACTV90IWHyeEmjCBWuliJa1ZXi8MtUN/I7q2j0JbaqM1cCvhAG
/VHFBJMP2t7Hhuwoj0hkw2/K1FZxI68vIc6Jash2vJBwnuyS3vzVC0FaRLsHuifYG/MqdN2qTYEh
jGhF04sQgAVW7Qvn2WrEQrL6fyztD0Mzf6lVYaxqAoYk+V56ZQTDxoC7JGsHGgjgOlu8xRctznY8
DbsxaltYNC2v2kJ2ATXSad2v0ku2VVetl9wuhi2nkdLx25ztfYHiYKx0MKnd2mvgwYDTjxGr5DcM
uKE/UcaX+euxR5H20PMEQaQlkVDH+2XKaD8l6RStsq2cnqFvETbLF1PJTbVeYmWVscGJMYxbYQyS
oNxpz2IH2xbEGh0N73OUnbidEzFPIxexDlVr+50nS475nD0Dmo3w/lDZgwT88eIA6ynVnOJlgg7l
VsVcru2xDXL4bbVvAB3SXiruWTvVBwniv4o8//k+/Bf7LG9+X1bzP/+NP7+X1VjHDNjw4z/+z2X8
XpdN+bP9b/nP/v3XZn/ruvos7tv687O9fK3mf/PoH+L3/9O+/9q+Hv0hKNq4HW/FZz3efTYia7+M
4Enl3/yzP/yPz6/f8jBWn7/+8l6KopW/jeGe/uWfP9p+/PqLidf4n4e//p8/u3rN8c+Cd/H6Udbz
f/D52rS//qJY9B+od0kmP0lo//uwe//59SNH+wewl1JWCAUJKEPJQm5R1m306y/kHxjPBZkc+k0G
2hcSu9GUQv5Eof9AtwaeHMUSBwq9YPv95V+PdvSN/vhm/wHo900ZF23z6y/HbhrTSOhIoLqP+gRk
ZA1AuY83TMknJRsncDk4ZfGKdvLKccbNwdv4p8lDE8dZnjSBei7q1BrGC3CNn+zJrrFLzMKo/gD6
OGfQAkLjyQ1D+/F7O8d5+pcdAqgVMEyQCUPPc3awK2ts8W5RqmJVN23VvOQA8LZjmbuVXZY/TH3s
d61QABG3iWINGyfLkuD7R5hlm3gGsBoAcQDKS+iiUUi8HL9OsJYpekKpCv6IAWwv6/om89Mf1h3H
UIXxjks2X41v+tJdK0/1H17mX1Zxo0sCPRz/2cp7EEgKpmDlyhiXqypT/N6c1nbFrsIkjxbCiJPP
iY2Jb4pti5lcyW13vMRGz8qCNi00IOmbauxsNNVCc/39ezx2Y3hx0J6GZ0bsDngyZkVmr9HJAI4y
B3TlwsEB76VR9PdZVNc7Xlijq5CfKktCjyj20nzabG0IU+S1boJWV6Iq8J/jtSVhaXOFExKo5MEp
uNv3wOzRH98vbnbkpBETR4GgCoN5F3Tmj41k3WBbippZPs/4rmX8onT61fcmvqCLBzvidxtIB3AU
kIg48x1htWNvozCHJERQsZpihV0RkN9eipE264R2P7tEJVstTMygo6mynyaOmefvH+LMOkFfKr8k
rj5oHc0+opo4ao0ta/na0BPXIm27jaNRLCx1tvflSsFM5IDGEX4SGIfZ3tdbu9EmVMx8nfJbVcGA
X5k8xiTGnd5hMOX7JUFLYmaPIgcBIBigJgBzQTtGZ1+vtXNulblgwaBnw7aOordeLdvkokoK7U5Q
2n6GdMxvS6ui1ynu/x8yePVq2g6VN+l659mN/kEpc55srgGGzmylrl0zz50ROpGG7qd1BY6jQlSx
7ia6mj2bSpV92IJbEAqxSuNnNPTPxlQGTsO6965Xw63eFShj8bK9nxLqdF5S6/pbaumQTgDTL4DY
zUTXY5EpL4OdqtukYGRflKg3eoNeohTmlE19E4+sf05ZHu9KAC2x94HFjNymAls+G151Ts2PnDR6
j4eaOsXj2kALt+0ZtCdz9YXqQnVrToH5RjetN9287vQPs1EwMCyYmq+d0E63NOT0srFSVPlrW9uk
Vp08D1mp9i7BxbhPeB35SRQSpHTDZNwzvS8fTDUsAs50dV0ZJtkWw1R7Zm1t9CzT1jS11Euj5tGt
MiT5hiQEzDl96qopehVVd11Fav0BTuTMy1iVWS6N8wYz/kDU4X1YGXgLrSF5D8NBcae+63xMAA+3
1GyV1s30CEl6UegYNSnFU2WINUZKtavBIkCegmhjO1RRt67G0F4ZvDG9iqmV7o0pHye/C612j+Z2
sS5avaxdCEmrH6Zi5+WFkdmOT2tjKlwhzPKqjkCdaAg9XBcCA284teFvQlcxEEGZ7VtKyvelEuqP
IgMbnFtZzbjq9Yj6dWmoDzjdbYCgkuxboInIHYYWG88gXfRBWcZtsbEiPjVe37UJFQDJh6QkvqmL
TPdMp0gFNGDDTJigDm/hH35L8WknvEEMU5DKr3gGLRUXIsCYlAtJOD5YdTd4EXOS8Vlj6N86QZiE
ihlMjanXfsv7Gr0APcLFm5NS+YigE1QAV8gt5quhlZo+NQWp3RjbaHQNPb1Ejmi9ZqFVPHWagg5b
m9j1OmQOEAE6etyTW9sT9+2kUNa6UUJRuU1TH8Vz3dXSim7MKt7QiHx0inKrAF/RlUC5hrFbGP0Y
pLGh3eeTrbnqYJTeOBSP4GYLGtW8TAar2IagFN3kdqltHCX5EGmzU/QWTb6wgOQPs/OnMZ66G6M3
MTBS5MwTcQVRjFbUQTz09UOYj9qKcpFvBiWOgipk6RutUH9sGg3zt45R3gH7Ah59MnYfyEOMCd3F
0XNGHqCld8PT8QOJSo8inGGnvjoS/IzUtPHUkjR3SRRh1rWzas/pdbSnLFF4hOf2bczGOHXzBrEL
szp7P1is3JEx1oDoTbLWM0PbDAZzQh9hMKYLAfD3Kh6d/kIHV5FX5fpr7dD0GQ5ocnWRZ/cjr5XX
hITkJtGm/rEnfAfWX83tsvF+IvqPEU5rhW2j7Xt17NdjpQGRPzETyrYK93uSaxulIN2zU7P2ItJt
5tfh0D1j447bsEPnNNOUeGPVaeLlVtPeQbbWAmGCOdi3g8Js4H0sI4sQo40gfKuV3lhpVQUYsRE1
We6WDRDlEua84T1NVrQZw40gU2p4dtznF1FB+vd6bOwLntrVW5NaYeNOrQKsuxpX1n6qa/KQZGFL
17llikfdhKu2ag08OyZR77KkxKHHJwacrBrSvaOFfE0nbl1FoCxnnto73BVKmG50beCrHGfFi1J1
3KJrMd6As4vddWJMMEQEF/fGe6VIXQtI9Z0VkW6rt2P3UkUpiGdEWEEDsqwj5UdXa9n1wEv71gjR
9o9xJXslZZhnDslDRGl2YZZ2eU1zJ3uu7F65LxR1pG5cs0/dhgfouBZdx8rQ3dbYHuBk0aGReBFG
urmfYpLunJiYazNW2qCTgx5ebylkcAkLq85t1LKBc7TD8i5NnVp1Gydz3htUV1bEyFTqVqU5rhOD
2p81BuFSr08H5xK86vZVP0bjzylVaOQapVG+FsXY1a49TeVTRnO4XI0rIuAKxl01bKu1AFAT+Ns2
6p44Y+a6RFB+z+JBvCUEkjo9zYsdRrOMR7sb0rVi3zm6MibeKKb6QcQThCynGkOdtFce0R0cd7aI
+qc8z5ynhLTOT2AJ6E/N5Hbo0qwYoWIV0ociTzaZRvZiyjdKAn8QGRygAg5GpapV33Nb/1A640GH
DiiGsewwENbQfEKNftqiL1dj4FiPUBuvW8dLG6Pe6kUtgti077Fb8Whmo/uiajcE871BQtvohzVO
iDHsmg05XmWRAgvbCig79nRcGWEPjEAb0f4q7DqL4SODc/pSwFlfKbVi/bA1Ht7HFJiHMnuJSmVT
NVX00kREeVEUou5qu382dSBdHSfZtFqcMA+0HyAVI66ZvaWZ070UsWZsaUyKrTNx/apQY61188lQ
fgqAGh4yzuwgSsQ1T0LqgQ/T4Rs21lm9g/I2sKDGMNTPVZWMW8ZC49lyIv4cdQkbvQFiCZuJG83g
NhjVA6NUqroWNAXgQWJAVXN9ACUQZ3nuJk5c+tDNbLam3SVbc3DeJr1DKYXkHPtDtUsvdjrt0mzt
zjUmllzipkH2YIf5vVJW1k70dvEbSTFr1GgEaIoySXbRZPMgtVJla0ZFsyKYGrxsm6K+iBHbPCPg
qn9TNcX82YMjGhiOsvfVSc0fhEZ7zxB2uR5JrMQgnjUsCFSF+XYoBacguBN669nC6u6LxNF91LD7
wiUlt6D1VFWVq5ZT14NXQFcBDawuFLOGoF/dk4C1Q7HFqLdyiUQbTE9WoYMbaWI3k2NE15Oj5Nem
GK4TjQS2xLZ3SDN5n4U3oBk33NJQjIeG8WQLU5NnV9wIBMRl7ivCUl9pSbyCz8VY0NTGK9RdXK1Q
aWCZ2RTkKdP8NDabHVLZmIPWBhCVEkXxfdSCMSTpVYGbKTR3tpk5gZqVTkCBtnG5agMPrscJgiVa
b7KRFyuEgOAGrxJIE5b4csDGZV5V591DKUz1FrFfs8OWz1aFLrmdq6b3nVpg/iHk3apSBGSrG5uj
gcLbtTHq9Drkzk+gl9Wgh4z7Ra3SZGNmfXll5SZ94b0zXipdo70DajFdGnaSe4lQdb+e+v8l7Ut7
I9XRtn8REovB8BWoNVXdSTqdXr6gXllsMOAFzK9/r8qZd56ERCmd59FoNDqa0+2y8XIv1wLLdzgA
ZLwNkw/JFIHPXMQiTxwDpdbB2I+uVWY3STN2WYlVxgljcxoVjD/gYiUPvo31ZnGrNouGZsgEWYLt
FBXIres59tIRLYuDUHFzcMZEb7hTiQzn0knbDiBGmbg8d6MSLPVulocB7KXcbazEBQy9eIxVQV8z
DUvt8DSmra7TaiTsUxS3/e8kcsovTqeaYBsSIR9DawKVxy0152hgTYqGxKdy9oN0JJSfZCvJpq61
kvhXjHcStKZ/BEQ61WnQ4wwltKUNx+0gbJIFlInfJASYzuX1RBEa+iWeeTvNmylyRFumRGkczKpY
BN4+9CW6k7aq6Q9ewZ1wG8aVRkhsBHqHjog2HunbJZtGDjZCgP3cZWGNNcR9adEEpq17CRNrCexE
gn5cPMlBZUHlJjfM86PfzE3m1A0l3ukKOvBpZWYPQoMOtXWmdEVv3GZUqRIi+Nyg43VfIN/kKWTa
PbRfw0meoxYPc6rrKVxy0fPyiA1Xbyq+9Cary9huYapd7kbj94+xmlXeKe+nneoQ3q31FH0WI9cn
fLFhV8TGnK0/zrh49HJiTemd6DxVOxhflI+BoyAXsUzEKTKcNlJnHmd9nkD+RXziPkoxkMKHKNXe
x1+z8z0LVZ158jux11FROj9EhQceyRmrvk9RhLTLqmmERvDiTk4Oa0jEZJq6EuDdvl62YcK6P3EN
lHgK6Cy6eIHol5PtfAtLuK754o2VAfy9L6c+7Xg8xT8CKT13g9TJ0buuK+Ixo0NPviFpH4HH92Hw
VivRfRoqU+1pnYitr3X4cyRju9OkiVg6tAtQGK0zLjZfWpkE+AOKnCC7UNy5heu1N3EzxyF0SXyv
+Q68zDTlczzDdXCaiIc0g8pMz81wYmik7bkIFezWWopeb6+r/TR1XlZqjaRJ91HtpSKqlwc71PQh
sXAqIz2R33uEYxlp6qQ5RjLuEKkRjWCz9oE9LUPTzCeK/OrROF1yS5uCnQ030Q4FfTBkF6/RaSfb
sktHbbAJg6VJ4pwlrf9gejVb5F9d87mvElVk2G54G2ho78oi0PvR/mnGMZ+09D+wkowf6liVp7ga
+uU8wvFX5M0YuvuoNbDrXEoDfT9udgx/S3i0ZFl+tvXYeenUGH2PxGveRsIWac+Iwdb2VaPxEKBt
FcFWZWzuFin5wWBR2qydsRSHShfWz8DQAxrb72f5zcJxCfHo1IcbOAQqksa85XWKLBHuZ2oBriQc
ISokfYQMFKfBq4dogySyzj3XNFtSNctGEojoCbAc9hf5cvwMj22diX80rW9SS5Aa8aKZdqNbzZlg
kEepOvxxlIj3cyDLvF/8D3y+RGAAE524r7yzB04MNshcix8tQ/GvcQEkT5PO9VBtYMBNhVr8cRic
NEYEKGmiLNJO+1OEzpzpdqL55Nif8+Ii0+pQ+RW0BNMZuOKtpNNfmGyhV8GrU7/o71Ac4mcnkdWu
KpLxPhxMlyd8GB4vyeLDmFA4jyvH5lRrs9Fx8NerEr1zOzP9qhW2UNQ7n+dafRkCiNlExoNw2OCJ
bPaxlOWSmO3SOTMaoAqa8V6Dl43bKk+aWm0posxsGXqV8Z7wG0k73M9DsBzszP3Lr61ueZuM6SCX
bhcTZjehjJIP8zKPW2Lj7zNrPrao7WXMG0impbAPMylKzNGV8x7lmb+e5zuP6PUl+1IF3SeJV3Q3
4Na9l2jKfomawDtFtPzeARyVJAZYvk7CajrQZI8nzKJYM0FCMKIbOqj7kc9mV5YoNiDagK7CUM4g
+rbSNOmgqLcRDs6QnAd8XauGNCjhGQrLKJ61QVXkfedhzzohRHCqBhCs2nOATO6nE+76/YigeUOK
Re4L1bhZmOAdDnqYa3N3wuMuw5u6JOy+60yYuX5bnT1eGrg2+8rJ+2Twtvg2/Q2w6uGWqJjmC+Dl
mQuX+rwzajpFbWz31BVRWjPtbDtHkcyrOP7RnTnoXXY5lj6WhzUBnCJjW4HFV8pT1AzNB9oZ3E02
Bq7KLsNZxXw5qbJZgChe/G1DKH54EpVfFiQ4ZyfCdm+5M2+C2llOkbTyUA59DI6LP31CzMZ3oE0P
X+bSqXOUVbpbAdeJrIVf3HGI9PIhaeG3KkTRnInUFIoVOAB5LWiwZ20EvK5iA02pcERaRcNjOMMY
ynF42aQL86uD6Jj9OoDseySdJ4993SNt4wCo3aHbX6WmY85vFJeTTRsycR/SEldA6SnnXoLIIT8n
0vhfyyhBHSoRy/CBDNaCgSQ5exDcQWGjRyLzswq8C9nA8ViXLhqxWAU4xZQ6RqE4orwhhXQgIuNJ
hlAKdoE1tm31py8ig0wLSAQoUk7RnQYO8jAgf9np2UG1QbqX0wu9SoLYPFMCUVIgoARDSD9sqK/c
41wIctIM3qlqpFFuw8gcNe8AAmv5GJ1sJIJH1KGaOfN773L8oZF/33qde1cI/+/S4c1pHe6e/aiu
/xqfjA9eY72sZjH95C9+s0VtzO7iWPVp4Q1qO0RDgEwgHJrd2HfJHpTS2d+ywpk/xoMZP6J0Vei8
dOSwk/Ax2NlmDjPHhmFasaL4SEaE8je+TNq7tivwTs9RpFMgyXCzDZHA4ySTh2kIiyRNSDzk1EXu
qyD5VQVa7GfeIdClC6jg7gzGZdH0CJWD+ARh5mmPvIKkBllPNhvaHwYT69tFe+2eA6hzaAyfUrAN
/XSKoSNee16/mYeO7ZhO2MEplfe5j4lJYUCBpa1onJk4tPtBDMNBB+VX7sQ/BZ1xFw/IDKrJaY5M
NvpejqI+EVOTHd4omU9ox/7qClKfTB/PN6JuWy8NPM53Qz/zo9Wo3w0BvRcxTmaPOkfmFQi0qVdO
B3Q5oKuEJP4ERuScd1OEv95rwR3q2JCZpIUjJbxlMvzL/aafm25jjUu2nRhQhIq7HnIVs0phIt+h
mCZ32FzfCtQttw1zmi9BaYLTCKQvQt2JnBGJqwx24nNK5tg/a51Au6oryclRrgtHQ/MggQPKcEfz
bW1QfKJDSbc9K9XGpagVsuUbrI5+qkijyFypYheXY5wpWDEfQwfxRaVCN+1EaLNxwrYpGyHTluhP
s66rHJW4b6gcQWpiENMNwlk/I2xIinSwxZhW2ixbYWyN2gd2dsqFxeObJPzn3Nv6E4w6P+Icq83E
UCQKKqsQtlcgV7WoF03Gk7mth/KuQlFqq1XkfG/8Cp8a8q8nXPbypiXddydh7q1mojn4AykeBZr2
v0D49XDHdovaGo65QDFjydqYLbcDMiOTDhwV71k7CYrV0sT5iPJcWoXZeAtol4EbQ115J9V8XmRk
23SGivgPIb0inZXfpBU3RGxbJX/Ey3hy2YIFEuwGeBlQ20kr0l4D+JFC1NS5b0cb7hD6QbTFFfFW
ImQ82V6A5yjG6C722cgQvvUwmgdQ6lyhGAKAJEPRr9GZi+huh35ef+Deor4hhQYOVHX1DaRLh51G
bfGv22uIdfmNuq0cSjK6TCrMfW7U3uI35EsCRXPNnU9IK1CXL9ohAWC+uWXlN76MN7CnTJ3C3BjY
GZxqJ8bY/EPvDSVSeCu2VTH0tz4ephY4Zs+FjY6X7HV4FmWkvpf9FA9bGasoi3TUL7uKNhqKWi3z
twvvg/tx4tmETp/uwdUrxbmEpRDyTpPhYoIA4MLHi+gXAJlx4c6Q1EANKG+boNzH2vEv2vXDp7ky
wLKEzXGZG9QtqQq/mdrvNroU7i+10OU4JcgefV//CWMRpDwKUKITJaKjahkfgU2BoKwZk12F0PhA
5BifUFccoe64uCiLjtGUoTpW5gb1gT/Gbd0Mjor9d85MkjqtBzosgnmYthSS2tsO5LEuLX0cV/Ts
LrKxRgCTC1kxKDi6RtxI9HaRyNvQQ/mSoqhRYbYbMNgmkNdnin42S5q/YTt2EM8TAyiolcF94rWo
JeXUnyGlFAxx/6Xx/QqJvkRFAfHHTY8L9Uxg7fK3clSs01j2yQk6L9ENVwiOodP9AdFL+1CGbBZ5
OxUEoMU6GdFU8pcRMl8O+h5ol5NzURA4cXiJbg6Q8Ef5SrfhpkHsHKRaJG2YegQCDXumiuXiWNBB
mr4ik38wgwGfgy3Nmdsp5+EiP7DKvcZ3ft2+hWMYbMlgl+MBnLXuBWKJYS/aNwB5yzGdu8fZNRlX
+fs9wNdtzZeDXP7/Z1g9DZfugLOO5qGxYx7ZyhwQa13rRK+QWOFTXxM6Jz74b4B7vEISkMWfREW4
l/ti0DfWqPDoczaiQlX8CBywP5MGuYoNWrHzF6Tl7hja37Qr4yYNXbgSILkoEHEWgIa8P/8Vn+w/
vwyvDrkwdiKwW14uAKk6MdWOR/NLmTMPhZkfxrFAxw9F4LoblwzGAWFmXAcXfukU576AFWJdhGJH
Les3i6fnX3ySm4ijtQZ5inYzlgcconbj1KgMI40rw5RyJ3p8/4evlMeefjiY1ARoFywobKpWP9xy
KLPOo0bQU7Bxi2tAbxRwfHvZN+wn5xNUf6tqyvgcNVvH0faGDWb42dCePTSEJeZKM3lFxPjn9+Dn
AO0AkSnIRqx4SDqagMXmhubQnauhCkSa8WShWvtQUz7uusg4H4GabLbcQXpW8vhvL2O7M02k8hGd
joxA5D8L3cHLJTKb8xSU3heLkvgO5VrEjmWbeBkS68rNOulOnyPk17ny8FRJ7vRX2vBr5Mtlv8bP
J7PqiwfC5yOrmZfbAcrXyEjSpg6SQ9+VMp3Ava7j4a4nNIvIdM/ojCZeLNJo4tVuEiiIVwjgtXsN
EvTWKXrxq1aH1ZLaWlR2fCj6FRXUsi9KAVWVzmAubecN+ttsW9xfU24JV0ikf9YCJjzAx+A/gKW+
PCENdWMNP4A4x+DqmxyhVuC6nOxiE14kTa0b3hHjQNA2drot6Jlnf1DyBCNYkgbMzYZKou4rijiP
k+mvwsuQtyFOxsBVhcqhNceg0PENurQyY9VUnkcUYuEFEjoQKLQQxgBwgKB00gUUEjVuV6ic0ak4
o9BGb5F4sgOLuLNJuIN4NpZVVosJFiKxjNIO2JV9W5nwbma9t+uqAZ5nA3NOyWDLDy5qm3sgPorP
Y+wt2x7s1kwFqByOeBG3aBSAVklaL2NzAasOvAG5pQ3MZdD7hgFxC1ZnFBe7KZ50ThvR72owqq9I
RLy+nbEN/7v0kEh5ufTuNNKiB7QoN2CzUmdITR3l798jbwwB7AekQUgC91C8My+HWByx+LYCOCkc
wnnDgqjHWdPtp/dHWeFMLnsICkQA+gHLDzGS9R5CNrRQYXBZ9cQ16LDGVVZFxS+nhe4R7VW9f3+4
108nvVjpAaWK5jk04C4/59mrFntFHFQxju881D+4HPq0aqfd0JTtv4OPPc0LdC94IFAcEKDIXg7k
aD27SBkpGKzhESJ3Tlo74+9gmB/en9Bb6/dsnPUr1SgjNWqBFCLVjn+3IN4/9iwEKgYm1F0fzlfu
v2vDre5y4U8LSLOuv1HDAXsQ1aA2JdOnIboGQXpr9z2f1wqwydBb6RoH8wpY3WYDS/qjtqhJvr96
b22H56NcfsWz7YAaeWATlUT5DIeoFOLUG0sVzVTpXBOavTbSauNBTKide4mFi5aD8hmAP5+VvgKL
fuM+BpL2v3tufZYEnnaCgg3sySAMdSJFIh7jYtBwE5JOpmZ08sbk+4y6Xeo1vLtysi4wtxUU79ng
kGJ7uZSRE0yBAWAbBxkoq6brOJouJETVbzD+iKKeWYL2Y8xL6mdJxNHhf/9TPuEJX/4AiOahdgkN
AgCREbi9/AGzqBpivIjmWgVQBFQFZE6aPm6+OqqEHehi6MaZkvZskDwfmLH2GOoRjSC3Tf7ERky7
OS7ifTcN46GbugKd1gLlNHS+XXQ4QWp2ISKzL1FpRF7goOsZdPMOIsZ4dNqJ50NDvazXi03LGXUC
XcQ9OFEBukedv5UmaG9C9L+uKGQEl0V9b86rW4bXi2ALhKTy2OvrLdGwB4XY05Q3FnWHkIUByPv+
8DmBw+deIaGDRfIMk5CpFdkSS+juyiT+HXpl8xGX5fwHEILlMAUTNCgphf8bB8FaIsSpJ+8Dal09
EsOludUjQDpEFF4GaU+OYYI6N5wCXIUcO3N6J7x//9O+Pjux7yO+cYH6dfFlVzGXQamZj5B/yZl3
VzqPlbiVxZVr9PXRidEgC9CJoCANh+7qIqiGuGR8iqFhnnT6lrjM3aLb3kPoy+0PwiHxfUVG99ES
oARoNPMrJ/eNmB1sZajPIFSBDg3kSV9u3noBogTwswXyvf2B3QxwIoJpKPwbipt6ey1weyOIhfgp
MPlIEwIwpdbQ3ABw425sPH8zjCmsbLfq47JvljyB4IIDEF960egIpuzauG99x+fDrhYZgj99E7bA
byOQWz4ikk7ObOz0b5T1r2rTv76OADumUCUA2h/svTWbPfJRM5sgzLQJQRGGfFZaQ+1pA745Cgxp
eSTwj5hy8Vt9h334fAXWfZnH6lSS0AdFGZsW/IU1QRIHgAN2BFDD1N5ix6See4Wwd2UAujoQF8jX
bKHHguzijxc/TPGVA7fKfS++AR7aWZcUEkBxGCmtLvMxFNA79PD6eov3wQ5hRiZIqgH6BMTH9A3V
3EOZzIisxy0YvEfays2sUfiS1dkp+4wJk1nTfQVLYi8t29V99WDiApxpd/P+zbBS8Xj6oSQGlB2+
S8CAAyD98twEGumtLRFmAdwFHyKgxHPeu/1Xm1j/WNuo+TqTyb0hJanQJY5h7icEYIZuaK9cxS8/
yasfso6WbVW3zAsYomUyzXdSxr97PRdXhO7eGgRekSA1g2eD/142/bNwBaX0AM2eAI6EFkABP06l
fyVsfXls/pkGTLMioNkRSUDI5uUIrVMQUgonyoVl5U0QWfpVuVBIaQtZp+jIqZt2mR6bXpI/V77k
y6fs9ciXuT+b29yUceB4i4+dhHJLC8BimvASGB00X4A0RtEz90ORL8EmqH5fGftyXv7nwD6NjUAd
bBacVhdt3NV2t+goh0uLjwfNiPqP67bq4EviHymTw++uX+I9uhDDjZ7MeBgn4JipL+VmMP34sARl
dEW16YnBvP45Po0hJAp1fJgsX+7RZ0vRwgV2ioBg33QGZuMRnGc6LMb8x6+irY36Y+gX+xJdN6CR
vof1Fp67d6JmG9kmt1b+RNj3ZSpChDO/vH7I6ghu67TIRzfeqAKcStJ9BAgwr8yxqIpt1B6XqM6A
MtloFuyWIjpJGkEOKM78ApIntiXHIHRuEkduHM/uKhQ8BZojMQPs0bA6taXGBed/owplsTqAvVOx
qXmILvWdTmq0C6C2FHrbBPCHuvumhNwhh8gGwIKCZfroDwu0KVi9GyCKs/QorIp9iaZnHYc37nDi
7Lse3XM06tuR8fuKJnt0Fn8BALozUZwxQDPrUX56fzuQV8cMZgxugEQRD4gL1tr6UlnieKI8cTds
QXk6Kx06nReEJXPuAeR+sgXEBVCzLttjQSv3bmDVnPdDkiiUuCMOMIWyn4Ub2zHtiibBmnpoitt+
BIvbt9Ag8SuzgdlP+w0IaABVuj4QU2qTQtxFzjB9CWZ8priR0CEJ5wK6Pd4CDAt0dR5DjQ8nxpI+
dEagq1pMgEEStuU8AldilgwSBzPtP8omjrc8NtWpjXs27LUK/TzScZP7SNpuiAtqxK6jLbsmRHeJ
sV/s3IvnX4RnA0QYFKbXkdrks1rPvuPmS13NH0rqNRkL/PHbUI/iqD0NRHDH2ZWc9GVY8c/pfXZc
1tFMJwFidbWg2NIj/BwE/daUEXp4FOJO7++Ml9nv00jACKOCieoBAqi1ZBunwcwDYPeB7QN0IA17
QJALsygoZhkPYvId+Nn5vx8yuAhBg/ZGLnzel3eBbaMmLtDmh4RbCDghk78vLy9r/C5LikHt3x/t
9VLC6QaylIDtg8CIhtHL0eiFAmEbCRmsWctTAdHmTe+2y05wVOLfH+rpRXyxVzAtCN8h/IRiJFiZ
q7F8RQvL4CKGLsYGp2D+5cGYlmyi3UXkl+dm337VgJu0O0s2ztHfA2jnXolzVmE3PigkVkHuQyQM
GDyqaKuLn4woMMLfB0bGMG8NTxftcPewwJ8JrnD7q84nr56Zy1fE1oEpHhS5orWAss8iT3Q98hi5
IUf/kd6oG/2LPXjwEeLna5qqqyD/MjcfIgig9z3pdXhr8QqtcMcyjm+ZNKFEtG3hOxKKaB+2BSLi
Gne4A4/lTWKlm0cqkvd4gOmWBRRSFxWvxwyZZHN0ZoA+4An0r/d1CPooSnFP8tUI4Vb1ELey3TyX
2NdRSx/8uL8nNTpuE2QOMk8b78pme30vXaRRKIBcWJaLdsnLfe0vSRcBmOcCOFycAGXKw0Qc4nDI
fYV3ztorw63uiSfLFx/SCdhQAO2D4vxyOM3QxyK6R2HbDQGdaIPxq+eroE2HTgEGD2T6lXO7erEw
IBI56L/gf9yLXsPqxarcwA4M9eucMv+TntwH5P/b98/rywwZFdOXQ6xjJO0BS1dEjZPXVMNZtU5B
u3X6L5ClSEcFZkiHvLy7cvmtrqNXY67WsYdpD130ZVriAYjB1BFfAtAX3p/Y6491WTskEaicgcq1
1juGTo9Ca6Z18qAdj14w70I1NFkydnvfh/Tb+4O9OSOop152BmQ/1y4ZCVhbheQ9cGoa6duoOu8Y
SPswdO21TtWbW+LZSKstr6uiDIdWYCR3RiMoTJPhx/tzeXPhno2wKrjFMG7xAeZ1ckc332sO0Zi6
uaUULcdC/LvE55+N8Gyo1SsYQm0In7DDUArPfAx0xDVbhzcng2sZQsB4k/xwNQLQPxIcCWzvxK2y
gk4pTdoN0iQAo+/eX7ZVs+4/JylCyop0A5nc2jGctGVge3Vhr2dzDoyGqnPE04eLyF8V30A29Hxd
mfTNffdszMtueZZS+D3rRO3iJE0ocU0w8a3uS+VcSR7Xz+k/n+nZKKsnPQ4bNYTmaWbe1v8hz2xn
MmiOPEZfQEK6cpTWRYpXo612OPDqUxIrzEm6MT9GC7NQjo7dlLsuywrVAVFCJwqg3zDyHwoZ9S9F
mMxUO4nbBhzevSdoc4MGJUDDI+HfFl7DQipWwRZFdDnknEpz01QlxKzhH1FfudteLxZKFoF3eSMu
6r+U+C8/CdU8HiX45JvycdnaH1Crg0AtKilwxc3RsLymoHnZwM/CLST1L4dbZ/aFA5QcC8GJCQBg
GDz227MN5K7LPwVrTYp3/nHwrqVSKyk07PXLqBBogbQHRTVsfazcyZSejKtgUyXQ5I2O7llkcPwF
fSJNdjHkJa+pWIaXebya57MRV08hEqO6BXAj2PQmSDZgKXSbwjUy86VZbtw6IgAGj37m8AnA+EU7
GbQSoB+KvBaBaAwAJo8VPXrlUkNoqSfoScZ9cS8v9YiFKv1bQK0Ilfam+wUWpP+lkqb+UQKOqg9h
j4pk6lrOQfBlerlbakLApIXROh+6/itNgnnPR5eBEUQGcxDEeh/RbwKQFfIIeVXBRabrEgqmRxUm
n6tK6DPXyj2gjzfeAktb/qkg1SQzWTJA4ZKguRljhlTUcIK2eNC6+9hRYM2GgQKvZRxGfSrGqn8s
7NheqVE8yU29WOZLOIDaJkA7IIEEa2/eyrEasRTuS8x5N/sgd4IfojbEQQPGtsuPSBfaS92WVn+8
cUpOoUKLkLlonATNxPetp+AowNW06RsHsmZu14pcB/9Ssvw/d22MHjNkamH+6q4iiKAodU1Bq84F
z0Fs24ZfAE7+JXlmNigXsrS7WuR+veUvK/NsyNW5bjjAEpBPQNAC3aXNRczYxCn6b6k3boF3yOu8
uvYxXu351ZCrsy1w/sAxxpAqj3YEsuzePj78YocI/mnV8Zq49JuRBU41AmrIzePzv7y4iA1L1hO8
+2UdT5slUc4ZLPXpinzIyv35P5/u2TCrF1nUQvaeRKgEv73upg+b0bngP1U6L1qClFUWG1AjY/iK
9ck47IbBoR96He/G1ps+ljCxuWMRii91ZLLeaUZ0wtigs/ff8ldLAexLhN7Upd3oXiLkl0vRAYAr
wKyD/ggAgWfRiyAHvavdvj/Ky9gEJj9QsSPIFxGeAvAXrDO5ZOk6ZxB1senDck/g4QaNjWSm+zq4
enu+uDz//0gJKjg41PjAq/kkbl9Aid4BwVKdQgIaFxzoybVkbHVCLqMAlXZBLiaYTOKttWpnWkD7
M3Ed+O9Nm4sxBvhvB/KUd5NT/TE4vL98V8dbBT9eKUEh4FCMvIxHfthzCSfdCKaNzZ7+qfNri/gy
U3o9vVUUNE4tcPlicZ5skeW53oU7P2+OV/1FXsZ0r8dZxT8gjFlQ/DGOYmJLhgg0UFBVBEh5Idl3
Ijh1rYL+FMk6/U3N4uDCFA/+ILsRT90sxZVVfnUUsPv9izQTToKPu3a1dewUhkIbPAgSfh3Ab5IC
sub10s9Xwr5VKv8U9UFsEdI00GVCc291o7vwK3Mow7Uwy+6vCeIPYwEsKFC2NxMHgBTFnisDvlzm
f+4haDsCPQ5KKKFr/2ejVQG5Femgxy7Oc/S77+Ijifz/zSg4DuhBw0YldFebJtAgfNcLrvCkg0hD
Y286XHJe4j2+fxZeXiX/mcyzYVZ7JmgdSMZc7m5wro+mBnAM2jPnJpG/aLRcucGvjbV6J1pgx0Ap
x9sLiRYIHbbFh2gKH0wDPYamQmnv/zaz1XPRX+owFcfMkuUTcf4kDuz/hm2irjWx30zfUC7475da
BZhJ4YIhNjw9tuBNQAKlOpbHBiAReAeI28Lf1Lm87r725vH6n1HX5RcjXdN1EtOzoOkCPv9bTOLT
+yv41hCYFi7mBE1foCBWj1nvsXCowKFjEoj7DsbIY/b+CG8dpecjrHZfZyE25nYYQXhHIUMYGx6I
9/n9Md7adc/HWO26sjTWrz0c1wsPPJxPchAb4rb7AYIH7490bb1WO44rtwTPFCMFncyATQel/loB
7K0hoPjqQfQV9lV4al9+EllXcTdPSKjHBSkMo/4dNfbx/Wl4T3CBVSwPXA2AUygXg3O39m6aUPNv
27gs8iS2A0xwW9Vv2nYcbmRTLqmlA7xwodaTs4Kz1PLwVM8uyrRcLodu9J2DGUGwZ21yn8x27xag
dzOwQnV1EvKPX05pZ6otbr39RfkIChfHwUYcskVIzSlptvCnBenCi7dQL9Qp6OodeHX6x9yaxyae
AbBd5Bfh+mOuJes2PBrKVPRhDEr1dOuaok8vKqPgq0HKZTcOy88FhGVQNEvQBTs0sssgadJA9VAL
qnS1g9TsX2grqE07xyRre5d/CItouYmKKU2WNosjDcq/5F70EXT59ghyGozxGDjFXeW2myFxLUsX
dNqgsDD7oLt5MjpQwsojdbtq1/ssPI7Kqnt/EbAX0IG3ZU7to23e9+d6UlOWAHQaCHIUlWxyDQ4O
ep98yEMoO+TUoD6D1ipkn78l8JlFYxf8x/YR4HrYYEWQFmrQdqV9NKSQVrqbrQeGGiw4QDWMwVQc
kjZfHNhIGHpp18I2Oq8D6Wzswk8WoihT81Aqcada+R0yJRAnzzT7PX6bxu3Y8c3osyOYA9serGKI
TE/lrnSWdmugKAXSAySagOVodn3tNSddA8KIPTtnbTQud82kvE0QOe4HVVa/Sj/8uARg2y5ydE+o
OtWHMjC/Igc8QR1P7rk24jAt7nd3/lFPLsl6KDidkcHhiwlwk8eR1mBTOCCk+xEgWIQZ1OijJi+C
J4WgpDWf3WDyLGxrK/lbDB1y3nqBrA8JK1ttiKHs1IHtnoWsthkB228CPBbMv22BhTzrInIb/Nmk
HWHBs3gPwAp1OmW6Qx0m8vV94CwjjF0vEMGEOOKnrhBj/Pvn6sWZW51s9J51g7s2yUvPvfWgdpdM
GyTK59jjV66pNy5dVLaB9Urgt4Hq5upCNBb1nopr8O0gsRCOTuag3jEP3pUS7Rv37othVrdh21tO
DXj/YDkmGcD6ZjEABBGoQ023719YrydEkDYA/g4vP1jOrEsP4RxNugtAICxtfxwv9J9uCXCAlvpK
SPvWQMhOUOdwXcAC14muldEIXn9d5EBpgHscZHhLYGj/699P5/koq4UrGijcBWYpcoePdwn17kBT
3kEoZv//OHuvJamVYG37ihQhb05l2o2DGWCAEwWwQN57Xf33aFbsvbvV/Y8W/wknE0F2GVVlZb7m
/TDX64PBrgwWXbIQqjTWCWbvd1WVRZTPRb6fnWnkGL0bkOT0qkgORazou/fj3Xi/E5CHMcUQLNbp
9l3eXWjhAgnpge00nmHLjvgll50CeQZH+q5/tb7MlT3Z8efhgLPq+5GXCbu8zggM+O6t5qjo6ipB
k8PGouxVsRNpZd9NVAeeBX/RWyuC2fM16p8ITljJLp+1TeMO5f3Y2qqhDJs8CyK591FTQpIp8Xtn
1pG7sIB3evQb4ZVnjeLlcjXCADMn9fMkCbyTINnqngyFZ7ZjjD83lv76ycSEoOK5PF4Uk2rd5UrM
fjOH1CYgYCGT6CRteQpxJHT8HJyVGT+MhfLy/gpcpy2XAZe/n3Ublta37o+V6ebm8LuPs6/4925V
EW4NajHWRJp34Y+s93NDSyjBE9B01VzVXOztj77edA68t0MyI0UhDYCQ3h/WW5K93llUejTwQYbC
S3K1pbtKqnJT8VGUiEYVmrXmJ96YNqDU2kmwi3GkaVBNrWLPVjUfkzGqnqKRi/P9n3Frf4PQUN4q
6whOr34FIlghOLYJqGETmKcEbcEDuraglaJhuEPhEK2yUjZ+I9uyVfm7dYbQqlgcxcAW8Ca+XFcp
gSXRGgB4s0Khqt7CsZfaZz8JBAfRH31jnLeO3zeJYpP6GgLiq3Eip92Degqh2ulF56CegZWLyHGS
phtH1a3tio48ajIkGYArV8OaRLGV84Xq2ojGJ1jPfyL4kO+v2a3deh5i9UXw0ce51o8+t6PyqZ2i
T6GvvNaqAinzUAbu+8Fujccku+AJxxmIKPvlMpmRKg2xnptuVlYqWk+Wm4jN7/dj3PwW8MpkgSQU
Y67qMPGc0e4LGgueRJ2cJJTs/un0SX7QpFQkK4xzW26gfod9oyLEFRT3CSyUrcL3rS2yCJED3uEs
AD1/OVIt7JQQ+OJiu967wSH+GmG0o+y1U+Cod9nuP9gqLGfl5RGgc5+hZr+Y1WPZttoryMHkitSm
ZFMfy3vRoSS9h2iJnMYx+4Cmi7dVTLxey8t48uUIjWSUi0EkXgbTYkYlLc2991fyZgSgjgsfjiLJ
2rq+7yrsVFTDdKMRiQlQg9KHbBZ+vB/k+uTgPz4LstqSUqegfymjiSWVT5PaUOWq7biObXMcNvLQ
28NZtKthn4AwWm0JkN6zlQIXdPVA7u+rUgkcMy3zjSNjVVNeCmkAHIFYkWWAlCfW5bpgm9mbEe0G
ty/y6djIwh9QnRh6Yjqj76QZJeZBH0MHITLxwxxn5adW7RGqM6J+l/bI/Ja8Gb+8P8fXHwM/yaIK
S+keGMP6vMScIzetkZ8UTuX0kFEnvYsMs/FyKK5/RUBg9AA8qYFxKouLVf3axAvBsk6pxBm0Xj4/
FKH/XYqGDYbr9S23jIZLRgEgyMtlNcHBEApNktV8zilZEXOGCVrv70wSJaRDDwWPzVguvr0/hTeK
e5g98VgCRoWrD2EvlzUXCm2wElhsrYsT6WMb76gnL0aTrYd8bYswBXY0Wy+0FUP+bTNdRF329Hm+
VE1qJsZEHRzRaU4m9Yxn6+diSiPnu9ZrUGGBkuWhePKhcNPvvqPYxY/iabhrt1Qf1qjMZV/T/MHZ
ixYNucX6fAN1nAq9oeuugN7G7nuDLI29sJEawU7t7DjtED7w7c/gMdP98BHdi40FWM6z1fm6mC6o
sgruHQL56qCIwgZYB/BrFoAHsRt5OvJFLvosXrv3n61PG+FunEvn4dZEFxqYi5PFaLjxvfVSUtRy
813xuTwgh1kfRsdEoMEu3OhJ3qCL3NxoiPmLsJOY8Cu2IkT2AbJ7bLj9bvL0H2UEyN/GM/mh9gY3
rJ3Cx4Z2s3Z944gwz6MuH93ZRoOj2FlTCdEhxFUwOZRP5geq8ZAUMb+E+PUqtJs+qrd31NlIVys6
qeU06gYjlffmHhRF7qJrhLAagCd6cPvsc0lwxZE+F98yN9jNW2Yl74+Z0vDlmDVjKlNfiQweIz99
5OqWU3os562Ne+O8gpDDOMlHqKOay884m9qwks15xF3CleMTcH/rJdh1DgrDrnIvHXx0SfFsdWL5
0+S2zn/wHFzyjtV3gwU8RiKUi5ee/OoIGds6zKmZLJlQfowOqMU65d1iVifebVpZ3fhGL2Kthuq3
JjqvEOD4Ruv7xQU+djNH/WTtC3d63UqAbnwpkImBGtAYW6Qm1qxmPzN80Z8pSYqn9IPqNftsDxRn
P56qY7aLH6KXrYjydbK+JEN4tZrklEBHVnOZJzBfC65ZHHbaQ6uHjoL4IaK16Odmd/7go9o1crOH
pwiwyzhbuLfnx5o0XjYHpxswl9XResxzZ5IV1zTRnBSwbBs+dTU6kHXuUgWmAPfHL147ugbvn2jX
ux3LL2jWXJ1AzAGcX27DQC9Hvaaa48I398rZ8ETtH72yNu7/G/Afg5yHpzdzBMRrnWUFaWohvjVr
bgVgX9oFh2G/LIzlRc70a3aAI7lZbqd7zX1/eDdOE9IOWLI8vmEfwE68HJ+JvYU1lDmSf6fhNDn9
veJWD+aRAp3/CbbyXvESl2QZDY77zP1f868L769zk6cbu/Ey/mpvdApgrCohPnpZzuwqbvNAA94O
PkmObNcP6JDv3x/xjUwT0DoYE43phs667vypyEgg9s7+N146D1epA238IXbxJHBRtbT92BG2HPmu
N9FFyDWsBfykHzQJ0h9qiMww51o32u08hB/p8G/KFV0FW3JJlpLyNGUc0VxOm7ODs0czyx+UQsPD
B5KdWyGC/FgXhvRBqov+iy/AFyolla6QEXXmDsVDFbl5zCFeOtQ8+EZB2X7NgPm9TgaqIU4VycFx
YwmWRb04XPmJS80ZIA5+OHgaXf7EOEJqPh6MBao5fkUTG6JI4KmakzjmU3gn/UYhf2OfX+Ulq4ir
SQkxfFCXLNxLJckt9e+J9ltqfujDFvj9jSD73tBW35OgJoBkU1X1yENSW3kZFXCa6HocGaynHwFB
ZujLuwnOtfPDf/ierpuPHB8QjNnYVHh4Iq4+qLhF9A3kqO4lafEPWpvVfohU/2tpknmpBmYAOZLa
I02xWjqkamN47aDK9N4KepEpBQqKudA0LVvHSgjCHbJ4sxOWdHViK5y/jpWProcItJ9MDrsGmm4l
KoV9l75OvYl/oBpU4BBj/DvzjFadrnKmWDPO2bE4OP7UoVCqtvWjrAWRE4FkdYvckD207YwnKu3d
NxGJ3E9hNYDASWLpUAnwHQGEIeCnmaghd5WxK1A291BlhrLVtaOOjr/s21Fgdc96+2CxdR/LHt3K
HmWOOysBt6N2frKfTIUOF4//iGlo0pPaqWiAtzlWVihkDvvBgC9TIByM/+1AESKSRg6DFJuow1J4
6fd4H5hOiWx6bA951ikHy9fa50JBR9GJZklAJUIZFRqGYwlZ1DeKB2vMw1PXNU0BfGhuTE+og8yF
1hH+zOM0ppaZyYWD9hqat4PGmZAKUberWtxFEOhHJD9J8TGzJWMQehTNW5SnJMy4elkcv0dlq5wG
tJyUvVRZ0EcUbHc+8awLf5WBgk4VQoYoOmmHFEW/aLKl+Umue0wv7kq6evRQ808WVP5yUQ2e0l2W
ILc7i0dxnHdCBs20/aL+zOdCeNJyGjq2CHj2Ry+2E94eymDsKSHW6LtHhsZTQp3E1q4LbhnmNxQf
i97CIiQm82zUarYx1MOhYxhrHLcRnqPrqs8qHkB0CZuMc1DUjllX0dWYEDEZczX2kI+SXBTmETNW
UgSruvmltfxwn/B8vovIHp7GRmgecD6MnNrU24AM3zA9Vcqyn1iRFjk6n/Sehc7A9gcmz7RPE0He
GyP+Kw4Ku76bJGKCJRzCiZUzTXndHvMiqV7hM+gfQyGfDYTTUlG1h2mSW3sWpKJF3Vg1X61syH7B
02itO332jVfJCNNPBfqgW9fUjTOSMpGmk3rydDPeLs6zY3zEylFBRV9DcCE/6qduX2FPq9q4CH1o
nYRS3JaizvXFyMlxHnGVhhaVmNVipmpe/nVyzFN2KnCc4LE+O8K+/vgfcuwbN9VFwOXQPhtibyZN
iWik5vW/sNtw9d8g9h+X0oCwlw/hYXHh3boHtkKuqlnwhWlFmJPm1W3hjtkfkFS2qG/BWDencpU1
TnXSz5Wv4cXxAjfE6R6ij8ic28sDuH7uPzeHjQt1uVVWtw59QZ6+tHAlaK2rpZOUVonSppVBZIoO
UjUDANBfuk2hQ7azp21Q9q1pPONaKKvxxX2NU1QH1wL9hGPmj6+TOH1VVe1va4+rVGZ1mSICa+Rd
SBijGA9JLMLX3ShQXZeK3kIgViOryItw7FzuQUspxmEBb3l1Oh8r/UVX0HxvnbGr0OF60gPuueZ1
UKc9hioeRkF3af+sdYbTqI9WGX5QxNiZh+wYV5+1UNv3JpUdkopU/h7VrxuLfPUkXX4qtsYoey6K
OmtBJlx0orHvYZzg7barjOkQCNMJgxlvkmNnLKWjJEV3+IftJQ5lnnlbJ9KNTXYRf7XoQRgPvYbA
89smax67fbL/ZXwU9gsE33e2CGRrKZJ/a6LGwnOhqEOmvlqZZJ4stWxhTA8nhJI8ZHzviyM5IjWN
zTrO8n+tvh+K6f8ba43YEkeU+buZWK1bHo3eNr5qu4byUfLbz3E0s1EI2eW/5Z8tD4Rgs6Rz67i4
KP+uTiXLCuLaXIba76ofijsfgH8dTXtyg2W47hbT68bVchFutZAjLfK25Qnh6X70NIw88nRxa7Os
ZvSKLb2KMQ0BmE5l0ezhREqe1VN0hxryT+V+PsjfxslBhG55b6UnlMSRut+qqSwzdragS3iJ2hGA
eG7PawheZ+ZIJ0Q0cee85Pr+ITYoLA/g7sLcbkJ5Y7RvCiKrcMQDzYxCEht2XSVIBWsum0rj/G1K
xUtbmDClGEZgvXTrdxPXSDDjQ4itXtlEByoBhu/UOPyontZkxVex9fTgYQpfCwRG4w6puZGiuPqa
gSBs9zOWUPJsPFetmeNagfGquGUEfDVb2qXMxOo9JohVF5j1mzhgTEYuRV4sNMJOH+qfVJWfECqq
NsoqVxF5/i2ZDYcZYJarF6AZRQDBOgqn82TyVceK/LkXLEz0UP5V7FIxpt9NFUgbSKd1tYHNQFhU
ugyexyaSPMvPOss4Rh44fZ/QcLeMkYIt6jS7ik77QeRss/UZ2RBlkRkJLOB4sYafhG40/n6K0KlG
EKm2i3RUkfAO4o3n6frZ+O8PwxmZUwjQP6Dh1Q+j+BQZPUVdKxC7O54M6g6vKfWpq6P+g9Fg8pqO
Q/dMk0p39TpJdl0qJnw4sfKxEHXhAdO46DGrUuNFSovnrBILt+5JS236YtNzk7XzRqt4dYYsP5gC
gwkfX1aQYFiTbv05C2ZTjCW3H3Lzg9yjX2lGs/F1485b3TlvYZYqsEEfBejRmvlfz2paUp4T3zo5
Um+j1RSdkn0DNrwWHTVHWG0rRbweGRxSedHRQLsDeM8q6dDrus/CLpLcue2kU4T84qHK03prxZeK
w+WRQRh1EcKGRafyDVyuuK5V+JxESAw3b5Sd9KU/UIQl1abN/rK18a8/N760pX65aDaQ6KyClWGN
YULuo/hnRfiI5rlNw4oHYqMgD9zo+GxJer9BV1gTchfZP52m18IBt1SKm6v0vhXUfjAttoiVtyLC
bbK4g2mGXvNcdt8q1eQB3TtG3asvuHXENnI2kltQOZn6ZhM8tzQlLmZ7+S0wTpDtYLde6QRkPfm4
ISKP0fZB4ogVmN6myoePwVwHJ9kqAvyKxNdxsRdatrVdsm4bX8zVjbj6CavpmAYRl+WQ1lgTN8j7
Rx1+ffnU4n8Y575tddKEumSGVR8WhAL/oDu68TGtJoFeJGqPnLqcL28yGqsiWNEZhakMKCsX0Ox+
dTDqyXHUBCuPwvBtyEb5Xd2HJL8+2lM+fZ2nEucg5/1fsVz8Zyvx748AG7Sw9dEyX29FCXS8imIH
WDY/pAYb+B8CvJTttk3cvmoexkF/jMe/Uw9eGsKMHMrqwq596yqtPrYckga+SL4LXTmULLfvUY1H
UPX9od2o4l+EWXc/5Q7HyhyNKSCaAMkyF/0dlHdAU1uPhmPsVUz2oAM4pSNs5pCrL3w9Qmv1hWOh
XIcaFSp3xLqhcaKYpCqZZu27MCbKkwDJ+mMXd8nWiJfD8Go1Fwwsk8spLa+S9L6cNaWkneEG+hRR
Liz6EsO5Hll/9NxRauyab5aPrbdOD9rL+mags5BEGObBeX3F+zgSPeiYxcbPujUZwDMBk8DflqX1
5dRNuQiyLRJc2RrsMsLPPNem59RUjklU3c26unHUra6Mt8k/j7f8/SytMJBEF9SOeCrWWC8461kf
gFpsMbKunwnsYtB01M0lKucUgC7DhNY0VIYGOgvrTi95DtlbxW/tMTuGd+Zrd7f5Klr2zHpxFzga
ETE+uEKDqWi+T30E8LfJu+K+y/3paC1SdLkw6YesTy0Unkf5iWSt2kt0EzAqmzGw40TfWM/V0cn8
yurCC0ZDCy3Fq14waEIY/A24O/EUHZJTe1gasfLh78soqzirI3ocwxBvRDB4wReEeAfN9vflrn+1
cKvc4/sJE22Lar78j5dTfDmyVUI6CJhjjhoj8/EENLAeTup7oVK8qdjYouvU92oOVw+yRtV7bWyX
OdzPyNrd/9tlnhDS+zA7k9u91L/1DVDG9WdxObjVfs10MvqxYjpr9UvK+Opy6yV7e1S8QRZUE5Wv
Nbyl61VrDIMa+OB+Dvbql9xdCjexfY+5dtS4iwlm4mztk+txqdTVERVWF8QiaqmX3+FA58FP1Mh0
S8R3dyUV4F2Zi9Xu/dvkDWJwuTf4z5fs0LQkxEPXgiZQkGLUqLGkSkrF/BmUs+jghp7YYf4hwnUa
neyQt4B8LOv2VzvUgmfiwr14fCK0w50DkNrGHxt65Z4mjUSVSGiw1TNGJ9a4cDMcfh4yUQxPCWJ7
XjMhKtIWg/U5mmdEFipcFPO6jg7o9+SHfjYwOCkxwBr8gNp+VyXuiI/zCTP1cefPFW3rZm49YInJ
PquRTJBxtUJU94+ZDIETSfPsynoi26bQ4PiGsOBxqpRuocbF35oelksrT9kpCqTuDsCkTGaqHfo4
Kva8i6ifKhl2XL4xuVEMTEIcNekoVi0HDiam/+aLY5TWD3HcD6dGSDucLC0JK4lwPPaIrGLONstO
JoV/GByu062VHhD0b37M/7y/Ztc7AwzjguReanQUA5br8uwiKONCHQAK48cYzhiY3rXFluzM9YFx
GWH5BWcRUlVPNXFGw9TScLmK0zB1AD1UOFHV90YwbeAStsazqitXpcajQS0t1+xwrUto8vx4f8Ju
DgfwPeJdtKql9ZU2GkPj16WGXVEq/NbESf6uFBJvV730vUmRi9f3w90cj47ir8nrFRrSKksSEmEO
mowsKVfL5k6bpHZvWuGmbOdbQ3/96QKmWBrxPOqJd7lKRSNQQO4A19eWkntDPUHKM+rgwQgT7QFJ
w9CN4zp45bE/RnakK4WbaDECy3kbfRQqOoySnPdHlDEnEglcmkZpoFaGxc/sV8JLGGnf2kzSTymu
PLsEjdDDHEz9/m/nCrIRbAjg6KTNV7IkRkAFGg0QSp/5UL+YElaRU9ca3t9G4aFNxwLFQgN93jft
3rP9XEWL/SaPHVeS/wh9xOtrq+azemgvyZnGowfhX5InSuirWygfDKP3AxqK3EeSW6Wq5Qjz8EnK
0kdEAvaCIH1tLFqCjXzXdV3gFFpgOKUVbfQybuSkYPvxSaSUg3DTOieNgr43mqjx3cLEObtT9OqL
KFb6F7z9QDwZVt0/RugcThvz+wbZX21F8PzLuwdSHPZVq084HuVQVTMNOpxQfZg72T8u+OC7UlHb
AE9njv7RGpcO9pR+y1DT24dCHNlw5ySsHFLlHhErXBnR0/PGmjfaMMbI7mjTXQWm5NBleuHS7YV0
MXQkZN1YOWWD92zV0prtIv1P20fGro9LtHmn7EcfQQEelsO4qmQuahUgeWgVCu6EfvRhFqIYXz+6
GVU9ZxsT8SYmezkR7GcA+dSS0ElFif3ymxxjVTatZAY3qUeF3YlTc5+U07TLYQvfUUiL8FwPUbyJ
vtUDQCx/FoSDWAW6Y6DF4YSCVO1MBapfLBUZFG0ISoAROsfS/Nqry8Z40NtMtuNZw2V0Dv5MYtcf
harBHiI3ITNJmuHNWMWfIrFrNsa2LrUsvZJz7bM1fryldR6p1OsoJkm77jny+oPx+d9ikgLQeCMd
v3FoX2yp5e9n36yQzLrWZmD1EkGlnN9q6oPFRQTKCGHqLu83h7fs0culw3MAbRLSLg0Zfm21dBFp
El652QKQhPcHa312k4N0GA+/TIwIrH30j4702VbR7GZU9gn+RhpbZn03mYMfa7WSLJffc1y++vNO
r17+/vQjT/ifEG9+JGczOdWCWsMX8d2xFOfHKRO1e7VOxOP7UW6u11mU1a3XVg0ygnwarmkIIRpi
0WPqS41TxuVHSWn+XnmFxTqLtqoyTYlQTOYAwwarl4IvOTefYyo6nhi3f42ru9z26lLwOpu+iAu8
SHiYe+o0NnakGaeulu8LX97IUq5f3qtAqxlE13c0OnH5vv6Ye2s33+V3GAbQFpScBYyxJUV06644
n8JV+hBweo5hxM7j8MaotP0olp+F8nEYv2hm+vz+5rhRj7tYrlVCKZs6xtENscpE8KgcGnYWNY+z
kv4YkiZ3Qz/7lsvAzN+PeoPNzC4x6R9QCYQiuKajgDyTBwgLS6ksePZNJ23cBpwEqG5Mel8oI5Tt
zrxDl+u4KRt9owyKYhb38LJP6basFtNAPn9ucalycUZwY93aVVXpNLJut0Z3yLLuKCP03mvTg7xw
PzfGfSMDvQi++jpyRR7aFGSmGwZdb/e9b/dj9iM28xfkK4AtferM7BgI+KzE2od2EY4xYauoLYwd
aevH3DzgLO4F9DKxKV932K20m5Q+4vEc5jI5N5pejl43z4Ye1hvDvj1qOJSQJ3FBWfMK54nXllXk
RJIt26+PAY/I9yf25hlHT+9/IqzKG9QmfVWPiKAbj9mMUvSY7cJSPvnt1vl28+M8i7TKJ+tRQvfV
5zIy6WVkuuKERUACcCd17U4yvrw/rOubnewVPPj/jGt9xGkBD17BoAZn+NgfToGi23GmjK6li8lh
iDAcpsUanNIg6t1Rw/yhrgTkuxaZyKRoNmyVbm0Yrl/ap/TX+XjW51JHOcJs+DFFCMKw+ljrH/ru
sDHiWyt5HmR1IAVQ29MMkX5XTOrRacv4tUN+yMu6usKQHMDpfgwL1S70RjjGqTzvu1oNf1fdXHl1
HOPpbkw/1TCGS0GHz7YwJPY2fuHVkcltwMGFVgbPSDr+q2no6dz3cSxqntKc5o6it23ujd1CL5tK
u5wcXDzgO40nepR28R9oR1df0yr+aoZS3ayn2if+qI5enFJml9O/TRlWIZadcHazGlUL9aYDJxci
2+IlYZ54SjtXh7KYwodGi7aeKdf7nIA05zBmMKDJcSJdBsR6HZ+cUmFMu/Ze9XD18ERc0RAVlLx6
P5Qba3hrCs/DLZvwbHxmOJby6BOuwZPZnudsHyEbtXEm3UwbzqOs8tZ8LAfcTQE4Dg7QaYCAyiF2
xW8j0Jf4rnja/HSWjXeRJ68mcXUIRkhIWQXvT+LJp/ZIewDFaFDoJ3WHMfDDVoPg7ZJ+L97qKBTM
Rmm6JZ66zx7TY/wJz7Nd6dv6XnSG5+lHs8D63exYP7ZOc8Sq1p1P/n3yELGwkhM4GY9hO/ol3m31
8Nd4ircH0dnMrwFdqlKKePgu6+sBfh689J/ltyzwmqfgMD0WMGsQK0Keiu/0dwAt0d04IzaWwlgl
GZmqIEPzthS13d8XkNVGG3KzU6c26FY7aOkBbq3HdTX8cv3fuAFnuzocKj3zU3lZDzTdH2OXMuH3
wa3t2gGi5/0HAuTWMFdHYWkFvhEDpPDUj0jXutVHLLAp/HqtB3gNYJPtb3y414njaoyrw6+fAdei
7AIg8E8eolFAAWGn2gtnqPWsU/ln9iqOXN/ZWM8lL3tnq68RtkKrzGnaMNDe7Pa91IKkf+1pdIV6
a6vmlxlVXCP8Emh/xvg7YqUbJ8lVzrEa9Oq4ahshbM2a6K0Gn9WC+KDeK9LXQfyQdFv1sqv0eBVr
dWj50oxGVEwsoB0uBAGP+vKhkdVdLtyLPkXJBxUHhADSwMYUL0f8e1O8Or3mDDx9tQxSe/laHv3y
LneLffEL0HS3Tz0t8V4Ge7OBtLWuqyPMz4DsImrAuu6UHSWpOdpNHxpX2C+PD+SBq7+tqF/O7tpH
cYyFBLonn6igfRnDpzzc8kq5ebOd8QZWX6QZ+TiTiQzINAq758ydtyiRtzajggMzsMoFv7QuWsSh
kg/AoqDOZb0Tpf+kiMINOupk8yeoKRvf+1U2yHydB1udo0Wp+/UULhQhyJ4qJMUJYFZ6124m2rfm
DasX0jkdJNKV+fpUNsGgF40M36J3q8mVT8o9efUrXY/xufe6Y/a01Ue8mR/8X8wr13ElT/zE9IlJ
frCbUTYX+p3vol+FJID1pe7cLVjszRviPOJqOrHYa/xJaUmwvsB2sgVbOdQ/oY8fF8qFddz8vK5T
ZUqt6J+yW+jS4tBymWeJGQ0+cUSii3ac1tnRYxTsMI73FiqLNHkjuHVMUmevf+ZO3FlbwFblelWX
/gXGacteRa1v9XmneLJ1ejzJnjWM/feqrZe+sNZ2X5UwUk8GT4QYccrK+CEIWf9RTUMTU7B0rFM6
oGDjejWuUD3txuwuDRXoSYLe+6qdV2WE6YJo7JQytJ5FdR6ojAeS7wiJVT0q2iDuxEiQYM9IWfRz
ipPMM7Kseuo1oT42g5Du05KWphyga4/t2TBk7jjATRqH1vrSy3q7BdS5/ow0NrXBh6/z6pHXkmVl
WRllPs+Sp7bFXhsU/7j0tz2E+kq3l4SNj/bGrC9ta+B2TDudnVVdbibBB1fCCbG0jWPU3K0trdjr
u4LxnEVY7atu7sqsG3vOoEr4OE8gJ6fip6gPG5i9G8+Si/2zJgtDURLbYGiXPJL8Xbfz3QLTXPQV
qJFsY09vxwOgSUkMHhJFqsvvpQipo4c6U6Y91cfue7gT3t5A1YfxIdrOF6+vekb3hkGFOISfyCpa
NwVWAW9PxiXZ3C/HnQnFAofkTQn3/49xLWjXfyOtEhhzVGhtdQDeFxkSFNRdEOWCk0IwL1z9p/78
16kEA4PNw2YHF4JD3OU0dqmg1VMKVUXcEw4UdGfHu/Zu/jg685f6ef68eAJJ396PemNPXgRd7clw
kNRIyLjaCyR1leF3JP+jz91GlnTj07oIsuQzZym+NqpZIoyMbEp0u8ifg2SrKng7Ap1CCUkG2mWr
I7OX86GTKk3ygJ14ppxyNMXCFgr0/SAIUlwOo6RTx9qpnECluau7voKFp/9+fz1ubzrzf0aCocRl
kLmadCEJctnLfy1eOcaB3pFTWfbo/RfJkJvLjyQIklFoP+MwcRmNBlbSSjJ65c1CmRiEP1I/7M2+
2ugjL9N/mSWztc/CrL7ZLKlavDEExYuP3DR37WHYCfv/UEu4zvIu46y+WKFL62qsTZm3ZPEIfeVu
/IQ4410ERt20x8gRgd+lXulsaSJujW/1/DBg5Op+wzTGR2XHU+tQe8Yp222FuUEvuxzf6rXRmUqv
pKRKb/keLuZ29XlRhELv4mWrnXNrZ4A9Ro9hEb9FWuJyZ2RL202gBr841ToqalRD+1XfsobaCLKu
eORlIfTZTBAUNShrQA6hl9LI1tZDePlo1vvvbDDrwkZRdVC89eLfVrP6O3b7O/9QHKtdTKJ03PiC
t4KtTjtJg0ImDwwqv48OqbsIonSuaccHDL0OG7FuHUk0QxbEHYq+dLouVym2sH9uaEFTgUw/1b0j
PvDYtXUbmDjFmtP48P+jz7cgp89Crg6oQsnMsBgJiSu0Y7QPs3YY2z9iX7lt8mtjeMu7b71u57FW
Uzk2qRm2lPW9dhc9GrsK0R/DGXZLKrNUh7YKYDeItZdjW71DG10PkxTjYG9x4eDExZg6tLFwl5CS
SYL5SaKMUQDVrEJH1tNEd/Bvo5uvVfpdq824LD5qWmsrcqRpjhkK+C1GZVzZshnX3wOzrHCvjaN6
PMaNHJ4wnhUe5aDURrv3xWa84y6Whb8/eS9yztUMzpFl1GmlKTwQQqcdFLcfIf/muZelsku7MEkm
b9KHjX15Y1teRF3NY9rKjVKlAd+1gGiSdaq61/d3xs2nAV6naF3hMg1c/nLfm7Ne6eNck6wr8UGR
Q1eYogfZGB9Mo9z4nm+O5SzUagZTHIyNUeq4U8QHAYT1ou30/mBunIK8cxagFx5l9JdXp/osKSmy
m77k5RPoTkN4rgbxs1Hl/7wf5uacnYVZneh9H/hB0XEu4Z7jNPOPuYpcSXic5cB5P9CNEsHycPvf
Aa0pJXzhI3KbjeZ1pyVxNoOndJfs/cMAN3g2HpPdZolgWYTVQXERcbUfmi5RS3EpncfTYw7xOn8K
3e5bUh+L47hPdlsF3Rt5xkW41Z5QckvhlT3zVfl+9qzhS/psdVP3hP5X+tHMlO6+roLxz/vTenP9
zjbi6qPywzSxaqWVvSrzbSOodoFISli9akXlvR9pa8svfz/L10Uz9NG87xVP6C1XKeed1v+lXzu9
DrbI2WCWb+IsRI1rVYILruwVuCpIuJAinOzE6taj/o3EfLUxzuIsk3oWByXuXIj7kczzvr6vdFv0
pof5rvreQ1cH+SaTO6mvmNB83XahvJXKQ8mk62oB4zSuNOgXrmHTDqnC5YxI9mA3iA/Ehj3s1J15
CL2u2r+/bLd25Vk8bZUMVHLZwlAsqRvJDZ5fpjMJ8LawGk/1lzrZArjdOrXOo60+uVxI1dmsWMF4
1L2mKHh26Xi5yO77g7o9i5gWLEKkWIW/8dfOVjAxkR6KlJjNeCiPyv0iM5jfLcVG3vybogo3B4XO
GqjLNy+/1Yc9tS3SOc3MyVWqBz25G7rQi8Vy44C8sVAXKdTq+9LDoYPxSlrTVBG62N9jKAf+d9/s
HLiOG5fLG+Jv9QXAdEM9yxSXtv/aKWPy56lrICl7tat71RflpZTt7s/C8itO8Pw+ix8Yrevb0kMN
jMlA8WupcVAZT23ZLZ6mw5Zmz43T5eIHrc4xfESHvBolkjqqDhk+t7BFNvbMVojVBPt5r0U9Okme
+RA8R3f5bpEEl76rH4yHxfNTPlTmbiPkst3fm+bVgQYovYpaCohe2ATWg953+j9+G8ugbBLLgoIW
1nhPCNU+16sOwr4m2lI1yE913dQv7/+U5R5f/ZKLy2k1v1li1GVSD4onWdN4ikCrU64d+0B1+niu
72Y51x9iNcwfJbOkktukfiJvbPAlY7n+Cf9XuV2dRKmg16kK0BFViZPqs6+m/tBGpZ1ZP40ouzdU
bWOX3/iiGPP/BVwdRomCim6NHKlnTdJjLL0YVeQpIvKntAJVdYszuxVtdUqUIplUOVBt0mzZgBir
fZEAVeuN6eg4ZL2/mrdu/XN30dVWHpJ8ivWiot2inGRkR43iA3LweAR/fj/OtagmNzL1WxwtoNFz
Za1uSkNQ0trIqU4PJ+1TDQ1YcutdehS93I1f9Ng2PlucC+IuvkOUr95vpnC39gzatEAb4XrDgV0t
YRPoo6CJ49JXGryG6o2MsChdHudXEdlkjrnThDaGum77NXraevndmuXz4KsVbbQCaOssU+0Q/h97
X9IcN46m/Vc66s4abuASMd0HksnclEpttmVfELKsAjcQIAFw+/XzUFXdbaX9WdPfeQ4VFY6UxCQJ
4N2epX+yKnR4Iw0WXgQI/HtSxO9d6mJ7WpxoJSS8qS0xVNfuJPW20tYdtiH0Yx32blt5/er/3ovo
J8M5wwcJFSob0L/4QfSCgGQ3Uwv4N50tud5DY/BYp3pT7Nrb91V6LjpUP17tYrmGkQT2b4YqSxBx
cnaqon4KwGLY9EHTAwDQeZ90Swj8IqY4jUYpP7gQ6XtArVy8A/t7u0f//CIgMcGiBJa5GEpcPOZp
7LnoF0jHw4bKVXIf1w5kzN3U5+5u8dp3zp+3ecNfV8OuCeHPh4r0cmRY9DKA7Bc4WqYIo0PnzN1V
4MnPfvuuKMTPXieyydCFHiykOC7hjK09h3zwYeHUlway6Kps0foZoLDSlaGV1qxD6gf3YyS30gDl
6bH9pEyzrRo+3QSOYO9U+m9X8583Dr+I9YtACAb/x+r7LjtTo9JlBG/UzIT2Yx02FTTJNKRDxfzN
dvT/18WAY4TqGYQYLt+pA5s00XUD9NlpaT6gAVPJpBKVA38lA1FI8NnVO+2Tn7xX4q8kLIh5gRl5
SafQ2KIytiGOQEyVzTAzpzMDqvmd+1o3xcUWhYl2BNA/RIVgOHBx9BFPxSXIbBSkjeKmZ/rUDe96
tf9k3WBpwgQcumQ2ZIQurlFFrgwh5+lAlMbJ7dNiJwPSPbHHw3tpt8vNr6OJ95PtBwgwOhokhJkA
Julv10XTjI0sYWSfhWIe4cw3WsGV1aMtaZGBnmFSqPsk6kcGX1hBEq4W/4rYUt6yeKhPWmODlrB3
w2NX0OuLtN55bALhvPL9RNICSq2hgkxXFdJt20BySMDdA7qXoZtD9UYfizpytiOr5MafQjiN1hUq
ZjnNmVqs4dwVjv5sVY044g+MO497/UNoN2Y/aobx/iLeU8q+wByuLs2wSwL+GPUSJLmhJv72aYyV
RUrWwVKbR2ZjTLV1oimbJpgVVvIa8ilpOaGnWU7Xfmvfhu6yCzoIfUqEoRhdxVg+cPPgs2rrV/Om
ayH02km0FlXmx/WzUsW+5OGhrMVVMb5woVIXYqJuDIEuwhMjFujVdAmCzjuNsctXvN5UFKygYrxi
F3azb29qQamhu9KG1p0UqWEigzrPYdCQqp0dKLs+/XpFXdSB6zN8a4B+cdLAlRZEznY18D64B6gq
opiev+nNsnF30bWV//pqP7k3EB4h9wIGF6balxCMEu5aE0KIvwFXMKHtoZ14NpA2mSHgpES/+fXV
foial+vjImqWZoYEywhsQ+XMYbGx4xKyK40Mx+rggwb1GZ6eLTzvy9h9ghJs9NHmE4Uuy+TZB6jg
jPfvfJ31zX1/HmHnvvFmv9i82JtUTt2reXm544ciG5J67+fvg4leZ9q/utKaFH4XPgxdpY8VXiqQ
bF5K9n02FZm7kVBiTuaThYeQFdl4M+dOGuXRV3ltQ5HhqEBhsrNVbn3cB59Y/p4xx0/269sHcNEq
tf1ClP661uzDdKM2aIDl+CI5e4EfCig/8Bp/GK44SuVyGyToX23IYXyos1WzFOL/Cc/19bT9V0fp
v94oz6t//Df+/Szk3Jes0Bf//MepfO6FEn/o/15/7V8/9vaX/nGWL+297l9e9OlJXv7km1/E3//r
+tmTfnrzjw2Y23q+NS/9fPeCJEG/XoS9iPUn/7cf/u3l9a88zPLl7789C9Pq9a+xUrS//fXR/tvf
fwuxm//r+z//12fXTxy/lvcv7XPxt60pn1ocG3/+xX/+2suT0n//zSLO70hDQJjGlgWRDyJsv/1t
fPnzI/939I1WP3WYt+P8XY+WVvS6+Ptv5PcQWBKUjhBpgWEHgvBvf1OQYMZH7u8gYWOyBhUZRE0X
POTf/vkFb/5cwn++GjyPv/79vWfAejr9e6Hjr6/mi2v8hSYNZNou5TccHho6ygWTucGBsS+GSG4E
L6HbyF3eOUx+uBISffiggckPQCD0li+21LTYdKiIJgnxlh0RxVfTw+GziOwhhZ38e7jKC3AecFJ4
QqjacDYD+7C2O9/uYAz2Dbh4NrZBk80bo4A2YvB05kgu6L21dYBERPh/V/Du7V3isnC1AKUHJlcO
2OnRpXil3Uw8cAkPkyr20wqaYHXPkwImCMp+x4PqIgX84UoXNxhHwi0klGmTxUw5mBdJB9ofbeZ3
WiYXEefyMpfRNHBa0K6DNkxa7T3W1PncBCQfvOCxIMNx0fW74PCLQ/71gmtSAoenKIYMzUVCaDt1
B9GeCZ7SBy+HYtBuNZPwUpG/hxj98VW5gM5h+UegLwZYIm9XCF8gq9K4fZiEAebEvD/Ntth7q/4w
Wubv1GE/u9Yq67XWu1DmuHyKgCZCRV/gpsroOiB9boAanSyZzOY9g9nLfATPDzN3HDnYzxCwxmJ7
e1tQvnNLFylnojPkcg/mg4ZXFHSN7+2kfbc7si6yfx8f63IH2REiLTA7BqsOr+ztxarKakJSg+da
7dnO29Vbbwsv2917TZiLQuSHy6yP97tw7FMIP04RhOQHcifox3i8++7Y/skpeFkW/HCBi8yC1jYb
owr3sXL+16AqrkG/ODsZu1t9vqZjcGV/lLmz68/Qu0ebwklJqk/miu+jx/BjAev31N2ZXZsGmKCM
u/fYKO8954vD06aRqKIB38/fsp3aWiDcqP37zS7Ejl+/z4tDpdcUzWILD7oHtLCGoqGEylGC0d52
xVSjyCmyfjfsvK28hnswhh0uGEle2h4mkikgdPP3mvIX7b8/Vxg2DEBaPv6HntHbV19yjwbTFIcJ
PXWbdu/BHwvcryZbcxyVk0N44g9R7h8ZjnL2PlXlJw8e3k6vTkuI3qiR3l4eOul+pfs4gvHIuBnv
3Nv6bikSkRZAlkdnmpCnLou31bHOmncpYRdDwtd7R00MJS7g9uPVUvztxXtFmsEqMIis9sO+Png2
NC0TlbMNT00ewkc0sqFHUWwlzGHfZV397M4JcKweRqIhfCTXwv27PTeodvQqNPESa5lyQLWzefYS
r2C5N4IoCUUSzsyhKv7DudqfN/39dS8bZOEM0JfGE3csmKUIP8e5mY4FpPhncpoMLH8ECKzeV83E
Bi6d16OQ21+fBq9A5ItTzfv+K1ysOTp5gSpAJMatO/DPKvOlbO5R22482mx1JU9d9YUXWA/jzTtX
Xt/oxZUx48OIDVFipfRfvPESER09CzjGrMst+Mhvh129tw76y/+C4PZjArHOE/99rYsXHBRhOJoI
11IbuQc5XhzWGabJITD5WO14Vm3a03v97J8c5G+uefFyO0troGH6OHEClTj8W0g+/foJXowVX5fP
mytcvLvSMx2zYtxVg4jkHkhOsilfhwWAtyfdS3liX+TxU5t0e2dLz07qX0EV/qx9qKbv1jPk11/n
lVL+qxd6ESALX8VBjT5a0gH76aZQLYfvXnUDjOSWp3F65tf+k9p62VrPgu63AZdpY/L5cWV0Kpwv
mKicgh07x9sVZlvdkRT2Ye+F19cG5a++5UV8jdAAbzAzX5dChG8Z7ug+TGFTDr6w3r6/9H66Clbb
BReuSpAsv4gylSiLdlhXHvQG4WjzJeLvTacwR/5hJxFwyuHOtLZHSRBfREx0SsJYwWMhKXlxw+IW
dXlf1R/4CBebXghxAPKyntNmpoOVBOEMnUMZTIlraHulYVGNycCCjR5V5hDI3n5Am6ffRUq4N24x
FqlZ+PjZtHzcQsMpTk3fDDdj2Y2fqRPpfcHNeBpVC2/YXlaw+dE1HFLUUDyBcslvNGyNrlzu7yWw
9LMzH+2CwDCKt/ENmrpj5pRDDD1u3RztWfrJ0An+ZYDEcbr6xl9rtPF3MoR7Ivy692RyyBkmRWzb
8z547iyj8pgsXk7d1nlyhD2nwq7ae88L65wHbMymJhgfO1j05KRU6hMAguOugCDCtQU3otvKxPJR
ee1y3dGZHg1TPYQC7a8mYug6lap6MO7o3ErDgqdg7swdXyp/p9AnPpaD0XttGn5wvHnMtFeN8Wly
HCsve3v5MAdKZIaX8sEG5307La13aIy7JGVnHLyIBu5MkCaFccjo5IPVtyluC9Bb5evPg+TQmaKC
Sbpjeom/jQLK/rG28m4iTZVq4rJPzUjiIp2p7eW+18gXa/CAaemr+WNsqW4/CHgDAPwzHGqvpDsa
eNNh5kA9hpaaISHSoUisCOysDwIj4v2oBjWlw2zHd4V05G3v9O3GtLE5OVUU3HLlTgczKQW7Ac0P
toYMdOZa8J6HnsMCh8OC3+t4rK5Cq/M3sTDsUfu93DNXOrdBp+EYOxjx4II3ck1JvGwcVVVVMixu
XO8saUFYWynkYeXUv4iOsCOK51LB3KlXZwk18BQZobONh0rAvgQKCXQKHz0dTx98WJZlXd0FWFow
PtpWXZTEBaTYrHHZ1IDrunlnu2MLUybZHCs5xYclsIIN3KCnnDBAMmekgI8zDO4+17DUuzJzlAdO
XHz1a6vC3xot/q2b+9nd8lBAn6twZnUqRwwgaOjT9iHSg8g8u8Me8vsWGptlQXu09C23nxN7IaZN
fFZ4j7wt2EMUcnIdjy7/QOH9dRjFQk8zHa1DWPDcinXWkCgNF9FseQwXPmotzX0d13xMZsDZ/MTv
eVGlrtt05qpWBedQWyvNcorkXG704MKbzI26b9wuYsgowxEaGPhwBmy8Jpb6qo1nfYjGoDtxi9HP
1MXWSppauNeREKpNnEopg7zLm+DJ1UBKE+ilQKblPMRVRuq+uIF+JIwOajNSsqUxqc+B1zk6F64c
WDbVjoUkLWbNHnBNlVbYdadyYo17BRe48qv2pnmCrxsGEW0l4EtlsTiN4ZPz7KL3/9hH/vJF1H1c
J85oi0fa2eEZ2lq4a6i+f1o0Y7uBCGwMqIyKJxwQzqaEpEi30TSkVSImwg693dW3YiT9Hx2Oitwp
w+bKDrhD7qgpaZDjZz5VpBknaK96DcAJhJy4cJyHHiqzua8XfjX4gnxtgclPicLku9SEXLk4w7cF
c2snsz2MvT4UcOfA2M8FQP+mj4S5htgqiPlNCAydVwDPwcM2uCkXy09dm9nZoHmwJ62pN0Mv6RcL
csci0bGHihX+YGcqIa1utS1c0HBvx7rww7NmhYHKABnrPlkG4PJGXUKKdQrijc0I/wDFv6I5V9Ba
9459Gdk4yyp1FdBiObiDVg/EYXwfMtc5OzU1QPX5JBOdI2S6lOVYJeXgFwAX2L6WWd8tPvylpW/J
bSv9QqbTUno3EBUj9TYsAjV80A1b7kNqrCl3FdiOe0jNQ3GeKKj9sQI2H+m4WDE8R6vIeRyWsVoS
1rPpa217XYi+EMSiMhUq/YSBcHFXKvdRhjK+7XkQ3YqiFFZO4Ns73hm7/8ZljaJnjIvhNNoNPAbs
Je5B6B76b1CIln3mq6I+F33bPKPPqZE8FxYddoyCsDyNnG25snuWcIh00szTWm2daYS2nK4G67nl
3OoSnEbqFFrD+MmBL+FeVJxXCXDn9RmOm72d2SP9JEaFHvM0+H4BfZhRIsMqApPDipbvmB+L3IYj
yFFbQ8AAORkBNEfbhYgk1o0PQqbV8V0T2hAM5FSfh64rcupgfJEhgoeZ1waAMM91AcJw7fiV2sDE
HYYHRYmCo3dAOk1LZstNG63Oi8G89DIZolBtl0CIa82c+H70GDwHQvdmkDW8CatKPWuM0fhV5E7z
R5j1VtcCGwA2ZVrSfOajOlWyMfeVoV4mkfUPqUXtMs5pG6u9ZzRAEMvczkc90RpQNFgM3MViKM+2
a1cW3Kk6fRqEaw6oWfor08fywBFj85I0jUy6NhwypAJBBsfQ+rEq2nLP5shN5xHoPYcskFlzFw0J
37nfdMOEbC8oo32D9ODcFPMMb/XBSjm15+fW66xTTxjd+U433zDqhlGmnJYcnMkgTvLgvvOs4ORb
gbeBQ0R58K1lAFUPssaIzdCLLmEcnDn+TF9coD8/Tl4/72BIEJzYZBpkHHo58oJhzzn1BwokEYqf
sKfJ4vFwA+dLaDSEkboNsOVujKoRqXhlmQTiju5pqheVTr5d3Tq8W271QLwDw2EpQjgyNo4KPlaF
jJ8iJujXQAFPTn3E+m4e56SYmnJPMIa6thXEpSW0U9F7gS7rwVphKIlHlx4Wn2RMe2Ijj1pnttJr
fNhQzgMsDWVXnq0CDzVZatLsCnyz69lq2W3j9f0LjkJ59EDMbLHyexQD04RGM1RWXOj5y7LbtUoN
T03vm11tD/0m9s1QoO4c5BFONsUZt5xWxnzx6g/aZa1Kodrj51TweQO4jLUpXcSMqBtvSEPC26k1
4Rb832XH/YUTdLXr9mQg0oWsUo8lCBt6GZBVxdWGx5jXxUSMt1BfhpCz3S9b2RH7yq9a9WFW7zUF
f0i4Me5esVMO3NyREl9imEYrnqohVnDAIlESSUTgviR/0QX+bwr0G7jR35V965TpzRjoHsZBLQZC
30+AXn/lnyMg7/cYAGPUIKDsAupEUO/8cwQU/b52l6AoG2CqC6ImPvprBBT8jhECdLFg6bwqBcJT
718jIOd3dGXWKTDsYNCnAKrnP5kAXWijYwYE/C2AKzhj8QXhJHXRdGCQuw4qoCWSKegqkUhUJfkI
zpFKiBWDJhS1jCIeePS2XmR/O4tQbj1tI9eOnEaeq85tc8krhqH+AA/shAftdKSt0s9NU7h70JLM
mRAFXz2vGSB660/7zuNsVzdL+NWvHPYRuIi2SEAhFHDoitl1pF29F5TSP2zgo6BnPddHZ3J4zjn8
a9NelPGJO1AadAefOcjaNWrjoeBAbGBoltNQtVU6RHI5KmsotnZpz0XiYq4JLziIzwIJUHrPYQxR
cSrH5SPrzfjsA8/wTEfCj3MYuU/NYhaaeBMN0rhRzZXPcLJCqxczliCyd203hJ+KaDSbkinvjoBK
iu5cQdytzdm0qwZkD/hp0oNEABW2xLXiMWtLI89i6qKHYlL+UQ+92s2Sgf9XiQmiUsYaIXJWKlYl
FQIDmGtBOKDPavEwTJuo97/CcWsC61ssBcRhg6BGPaFCYyWDPTddqtt2qW99Wi5xohmZ+cZnmvJk
dL1uI1GcfJqjGTgbeAhtOsf3b4FYmXaIFPyr00DtjSK0pZ1o7RvKpjFtF2fcjaFbbue6bfaLbIej
mdhXILftTRFMbLNg8rbpoii4mxvJPtUKsi8aKsDTkMzFuJUq7rdU4rCPIW0PbYSaQAwT+iNA1Fcn
e3JgXuI0Xh7D+NFzpZ/NtRqPtvTJqeB+tymq1k49GkUbz4w3gYgeYu208EXm7Z505g9ob5BUNRCa
RiLgUeRUNKPSsXb9Enqps5jquvUY39HXCGFFdnkmr3HDjab+apDITKzYr5FLTGk/1YgN9DXqiGix
Dk0fUATGNSzFXRVdN7Mu93INWqaXC0xYauDkLZd+hQBB/FREJPjoV6FIdfeFB49mDYKT5yy3ccXq
W2f0VCrcyoO5WAkj0dpBBO1Gv7zRHaat8RpgLQoDaboGXd52BWS0Yv4BJVKcwSB3OYp5aTJYQAQn
Z1zmnbcGcTmW1ku1BnZ70asV9hruhfGGRKwpAGsKABzXtKBYEwTSgYc5juRQvGYPLHQgzrOmFH1s
Wydo08/Pek04JqufNzA5m85G9NEeIZ/C5g8pyoxB2dablK1w9+WmWFMZdHLKvW+q5rHxFhjfj2gw
BDGq76RdEyHXarpDwGt1ZdY0SQ22PsGntsZVIlKep4LquwIYJ5rYa5oFb+AODac1+VrCsIKa6GtO
Vq/p2VATfY+uizqpbqS5fM3j2jWlUyGdP5rXPK9GxgcXEGift5F9M63poFkTw7ZexPW4Jovha94o
/swhQyI36jWzpK9ZprMmnM1r7tkpC3louHRoUUG/MURitGaq45q0Dmv6ytdEVs8z38k2RnYL5Q6s
pzJoWJCY1ww4Gvz6yEQtIZ6JBJlDaCNXr1kzrFMIxkQmRjbtIK9GPYIMu3RNfRaRi7zbXVPwaE3G
xzUtXzwfGbpZk3X3NW/31xSe9o6hWfua2Wuj2bZY030SdgwNnV6YKNG92zwzZEVnC3ljj66E+RbZ
DWRLMNcL2UEytxpOxhJ+ynvzDZAeOt6hLyCtfAia+BZCJ/EtSKGPiFnFna1CDfPHIETdojUGp5bH
YGzBllZlVcvMvdV1/VdTVaWVSl33Ki26zvh2MgvLpL3l6cZOapzbukhU7Opr+PPQ9jiXbAwPNUhk
Iwjdjrnzqo5v3EiCo7dAr98P2VRtoXsjoWIYuHsjgZ9NwSZADyPul3lMmtX/8Naeq9iIpPKk30EB
oURby7YYVMgFUrSE+6LQiewUg17daIXhFY3x7jp7oCYbYd2BThNAtEBSjpFn4KsG4nAQ0xZHi9NO
hw4nZX/mU+lEKUZSLRjGvZWWfmy2VQ2P28gKSwjT+aIJ/Yx1TstzUP9wOsZ1zK8r2tZtXjU+bHen
mQH833gU4xxk8OiixBHOYzXWFbAR7eJNSekQxtKhZsNVKbiix6G7a53FClMeQMMJMrbKlZveOPa9
HlnLst5iszqOfaMe2lJjgUYQo0+UVGMKfXqm8wDNwBdhtcXZbsdZJ64shhCow8VmCDh1DG7wY9CF
eyAqAP2Qd+NYkYwNfsMTNonwHMPmGRjJkJYYxDUl2BqBKTdO6xePUHvvPwHBCafp2YadbEytRz6r
qU+8uR2vams2AOkXnvvNA3i9TuCZNiCs+8GuiUWVGqRNaRnX9KQaiz6XlLAt1CT928K19NXgdLDG
jawIFC5h+c+eJarPDNL6KTaI/YC2JyQ7okW1eQ+z0J1FCD+RYI530eQ+azNwdJyimKSoawnEXbV3
X1YW24k2CnYBX8a9NZj53MxxVGOYVtS3YESPx3GCy/zkL94VWrL0WrTtCH1YWMMD3gW9tr1jBeVN
a4ftFzpAlDIDxZI/t6rB2pj6BUJXmBftK+jdnGc/pN8CR3l7SN1BZm9h3pR6DeSIO8wFli0c/biN
xYO8qEHPCDqwpPkjQgQsAMgJmZWKUcu7AbLwXmLaUWVSieDONKM8zopitAEahrXxPaqtpOgmtDvr
oHmyDUzo0mkG57sLxRcjSt7BLX5lxIPOCE/yhZXnCiDw/nNZw2mALcpLZvQs0OEF4fuWM10s28WC
D6UnNAhXBSCwfaLJhNFbBH38FMpNR6y5hwam8DmQOOVRzpW1nb3W2fpxNeycYHKvB1h3oM4ReJvw
Cg1ArOrdb+D9dCx1tD+fW1KVz0DgDpgrl737UlEXovTB5O+7qhMsHScaH2nkoFk7IqgVNBw+FJ6h
Q+ZNkXowg0a9rmax8Tp7+oJCuwL5PwpeaBOYM+BfwSdvilsOLeq233dzN2yrwjj3AvyjFh6g0/gt
DDokZ2rxut1EB7KjvIe6paXDM5xT+ufY+OqqDZGVZDA7r6+DPuxT0cKNrg/Hcm87lpvPYzTfElkH
LCG11wOH4/j1vrGUn5FhaE5jJ4c+IXjke1/3ULKZbPMpEvW4A+gWwtmL8YpzHRPsSiDo3e0Mz6EE
+Y7KbKwgNwlR2G5dv/AOY7QA7F0DMDvJhm6ixvezcuijYxWJeEPrcv5aE4n8zJfes27nPh08Ai3R
KS6OaMuXz+ESwAl+rvg1qmlotzAdbonXXE2k1xsPeJSTr4g8wPWB5IhuMGrwHfM8O8bPbGTsB9ca
/CyctPyIUBhBWVuig15F1td+Cvlusoz9bR7YsA9bStAN4z5MDYyXRU1Z5kE3gOxgucAhNq61H2IC
ZbiBwJmI1NEhgiZjnbCiCbxkbMCVR2dQoG+IlNANv5rWVRuF4gSO1boH44ZGdEqJXZydCce/zQCA
j8OhyDBE954bGeyBLdstwfjFUiM0Qrs4R1DdxbMGUhsCiLO2Dj4my6yxcj6Yg233WV30/Lmm9Bpl
+F3d6+00YkqxUzGJd1UJ+9ddX6j4IwPpaV+gLQfTmfkbR8dwr0O05jHQHIqHRVnzFTQQ3edZBuMN
pPaWa+1wwAVkwb4pO5rOwNBoeuWrGppNfJZ3lkGzoyZqyTx0y2/AFm92IIhowIPccBvUsKnLamHM
EdZ7oCaa0Nmir6q+LfGCY/u7svUnMJgfJ8IRlMqgRgicLaAWl7rBolzdNYJOpFx2XxyRxorkhZjz
X1/lshkBDSEXRBFgmCN7NVFdP/8OWOApOFmPTKE1RJoNQnlW/KWQ/n+dCHQi8M7+34DUm6f+iZmn
+W0nAr/yz06E/ztSVfQNgBEDoQP//asTEbi/wxTkVVQMnwBuAjjAX50Iy4l/h/WSj3YEdJtfP/xX
KwKLECBWYOjwR4HphCJZ9J80I96uQIj6ALe5uoO8AijhLXsxiJ5rpL9jwCCQzZr71nFNEiCvT2Fu
+d5k/p0rvc6Pv1uFwEUYNBlwJbtwbopGIbvBTKTr6Tt8LzzeN5NoSGc4IFVjPwEftxLuLw1XKFdg
WCiv2PgAx95Manqaag5nPUdPgB90kt276KSnFHbmJO86OMIcxAI8TjZgVjpuELcmiFdOUdg/zXXT
s9zYMvaShnhTsQmCRiBmllXPsxr+XyJlUuL0ZrpCDmyJ4NRPS0d2CMzldLQwfm5ykJXc3bjU+sWK
HW4S6ZfuoUPHcz5E7kCcQ9ww2R20E1bOPka5VsEez+ofbf5K3O9tD8nSQqxiT5jT8T0FDDSpu6Kq
NiUs2LsbaFmjKxMrHNv5APoZcOihkfMV5nPhwarUQDD0kqBhDUaJ6oCCorLBakQjalcqsIFSynUP
pFdg46p1j572EVPyEmmcLwb/MIZjEG0HaO0B8jURHxDRrvkyW1G48TgMWjZ+KAjdULSKxgRdIYz2
7aGJYOFT44A7LUFdBqknLQylLKLUY+TJUN9i6tM1mwXijuRr2Ee92LhzjKiBQGqLfGwHbaMcjBc9
JE1rt/BIYQOGPMg0gwk4HduF23tnrM7+1sZgGeXeMBiwgJYuareURGh1gAMpxGlqdL1HF9wpPtQ1
tsCq/mt/U0Nswny2RzB9WOmA2s8xZnbxyDrkX5yhSEiHpmRPS2cFQHa6qI9zJCIGLx/+ieMhKCXQ
xgGLbmzUmmEFdPK2cdH/STCV8MdsiWer2tEpjmfUP22Lh9m3kw9ZXrFcIb75dYYpdB1uYAXrnyLk
1DxpZp+Ph4KMVBwwIQi+IO/gfl5HaKUlcd3WI9w0FOnSzlXTcxTVMdjGIFoicwODAjVdWOg/uFTz
PXoDPfsgwQVyUjQGUA6G3F2KfW9ZNUTNQy6nY1F5js4qFXlRDi8POB0utCzSSRckuLXX969SwOyH
IGs6+KOaUXN0SsA4XFyCDliwfJxDA3Ku6Jrb1kPPH5jV7Rh42wnIFvkgpRfaxyHoRXFDFaQhCtYm
Rd123R6AL3EV9ABY7jodkz3i9EHVyMGHUtxUBLNz5W7jzroClepOz+ZlGTCSxIGZahvFDc7NrCoK
DDYxlEwcp/no9P3Xhup7n/DPS9nCtdjaMyd4qMdih6k+RPJBmUkC0X8CKD9rmmXLYhgdcMt/aNv6
4zCVyI34wVfLnSmbbee5IOnbEMmsIUdfAg/oKDyu8EPXsmC7oOQQ2xo8tBYT2XD64gZiZlcDKsNn
z3B750DcM+GRcwox8MGwWIp14Ix61d5YjMAeJozY1MOCg9TBBgkAwIQlEszgQKLaAY8NQywL36iI
RBPsi5KOCsO9uhW7MXBB/lJh0zw4bSvPKF49QJxjSBwC5Q8GbTJBlQvcFGdppxQ2oDMy28AbIDQw
wL8tbR2I3KZLY+DWQh3R7gI4LW8Fru1vUFGiB9b4DPYIM4o0kypmkWcWs/qBNjT2sDAGDmBkPw/h
gbrj8D/sndly3EbStu/lPx44ABTWUwC9symSEkXJJwiJlrHvO67+fyB7PGyQww7N8eeI8ThCISar
UEtW5rs8RxTSPY3mUXW06dnGj3oZqcWN1KkJRSXYK9UtvjB40Wb2lHh07IrarXshh14GhgGPDIqj
kqvQ955x7M5URO0xIob6l/Tljan6euyg+JrcqHEZT06bS4lTqCnd38m3a68d4zn0kgi06I1Me0Xa
Gi0Pcs+upcbweK0OlasbVekjc67Y5mao+f29zpjKU5jVi8eoqKPhLkvyJvS0WjeAH6Qlx/rUDLse
+IDqJdDQSZdkjCNOejB3D7WeLfeKGY/VronVKvfGVlaiY6QF0hAEJNRFaKt3qdzE03QjZzBNrD/z
ZhIWsii6Jul3ZqhOU3eWtSpSBq8y5iT2zKyVKRI5cqHmE9tpNEovHXwj24ypmRabYpSUc1PrvnZn
QGh84j4xUROnsg5kLB36T9Y8tHcKJowYumL8VcCLrdWtVHX2c28P9pMsuEOcyh602UnC1KYbzUAO
qgo6a6spyZ+DtgCjJB29D9FCwpJ4/QCN3M2yUX7MVTlpPylBg3vyJNf5TayY8pM56c02rrR2+JjP
o3TbUUISWZ18T6lHffUpZ1ZOgjiMums7qcPalh/VczuJARlLxYg+haFtZ06cx3btTGmGP8rY8Rrc
NVZQ/+EXJoKkDvCkwDhXw4xmBDgOa3SoaQnpSZcLtMcbw5puAj0Nco9XBdiLyOSMPdZVlIL2yyve
x7VUuVa6vPUi20hTwNWVAXOs9iNsAn1biZ3B0ozw1hdK8kdh2Gn6BfDMSAeV86hQ6FAadf4JUXnd
/mrARp4PWVb7sVcovKrhqPlG5S8VFpW1mhhFUDSs9mBINmWXmZSnxsFycu7x2I3tuM73VRKE2me/
hEzsoH5Qi22gMGXz1KM1zJtu7tnJIXaZGJeUgLDTVDrVAGE7H+YQFYJwV6dynnMBSOZ8X8IhsrPO
TSpr3wPVheNtyFSCB3FvITriOy0Yt9EZAnWOD3ovKwN3DHW0H1kafKB6+qEFZYS27THsacHHxt1k
x/vA8j9aifRsdPVm1sLZrX17ayr1w6BXs6sOICyW1KbSlIOeZAsI55Hy/YcA3QKnnpPUaQLtYxfR
vc1p59IxPg999iMuhDNWvLZVO3BKK7vNxjb3OOYOvtYazrKtC8GTW+KXkhXgTMlJT8OTb48PiVGB
ybBlFxvtY14iCTHWv9ORwqhXsR77Qr/TrMoOP1si66RNmCvCONuSlcAvCdTj2MyF22ga66uc1XCf
NAledal/0EL9TMGqCF2MVbttOmqVO6UtQLCRrKWj4mDPp0gWyrlV+1LeTgKvHm7hwPyM2H/8PRFq
fAeMUaq3IlqUDiYliKtdZftR7AIEKYF9hd8DtRiQ6ahbbMqo36pjsjfLCGvn2S/k35OmSSKvVcDc
eV1Qa+bWl5R4cgOgyns99cstmYzfb7M21RPX72TMLs1cBtdV17pUOINmaaSCeQPSVR351LFdVqAj
5zDqEMnuE+gESUSdy7K63utsE8KZriSp784gzWS4WqUe31KN0QpHKbNp3LXhdMhLO9/oY3RLKyn4
MOr9DOgsRyxO9Jl44MhSjxInPXV6GhkFButUHfatD6jDNee5+ZbImg5opRxDOoejiDdAv3o6ark0
UOSNxjEozkaHK93XuQr98qAqk2IfrFYvxecmb8OzSYWrPFSVYXSf80IupfMYyFWhOkKEuY6NYlHW
hxIJ79t/zfny9zol3PS2OoXgLmCVkD9TurK+2EZshF+EaUqBM4aiMDzTGGVx+FeS0bgwRB1ugD2p
CEJE/AwXa+wOg+lywgvDF3m1/VcbKpVSyVm8CUg1jHMiWSTaSdpW8i3lW8yZX7we3ygILM+t/+CC
6WMKuHrQA6ETocPLo/DyqQ5pvGqKBMBCMqpN6jYjhY5cDZVTySgdnc7WFfj26lW2BIQ3Zy4FAoSu
4HxcBtT6xFAkLU42CVVG/ENl/Y6HCoVTKrJXih3mW2NTad0g4MW1t1Y37ONAi7Q4SjZ6Xqcf7ML6
PR7i+ixZggw3tNEmCpvmLzLd/xUm/p+qsXb+e2Hise7WdYmff+PfdQkBDAIOKjLtEFoXoug/dQnd
+g1RV1aDkFX+Co2B/9QlhPybTJqy/OFy2SHG9p+6hNB/4yzkL1LLgH3Lf/9KXWIFJzcWV23+gSwI
MWRBa6yIC0OqDHT7E4EKEC1puNbFmfbPrnf1ncK/lRr5V8XlYHVTt/Ws+8GlT/Q9dpujcMzDNVbU
aptAJ+YfVWXGBEaur8RWer0DxFqg1dPX+qeGNCT3+7M0XNkhlxB6SnPEwGwCUrCuA7Bfi5dPshyJ
qGLMZm42HGE0PXpwZ1uRaN2uC6TuYxIXnavX+LO/WBxvnDuXJcK/IwNuYYgUnvARuTwGCppjoyKh
UGjlI/L24E2DKtOuBHlzeC+CsOZe1iFjpMfsIk1btBRkFyKRMAV7/jbQ7tt53kRjcUWz5dqgVksI
d4Bc0lQ+Wiiy0il0iByyOl0Z1Bsrg5OaQhq8CuBEYhWkMFrAmYOEAG2Wy19JkZttNwfVp1Yew/qv
0+yC9f+SO76Sh/jrM3F4YgkAmcN45Xmp9EUzYe7Npqj76LbLAQ0OVS19AjXLa7b0m24H51UD5pfS
mNXT5Aln7Ptw7IIrRbafYosvLqplqQo0XRYuL1I1CB1dfks6V+TRZW5ujPO8lT+TZnkZvncU2j92
29k1tsYpx7LrF8XIl7Co/aAwpC8HzCtOO2Dgup3rGHHCkr5QIvFBR083rtUq31g56KvLtk5JAQuG
9VVFAQRgkRWZNPoyNwDj3kQPv7zhLiIsNcwX1dBh6nTF90MTgWn1czJY3yRD3b4fYkVM/rlaULzi
kMZDwlgM1C9jzBH9VnmZLJJkrz4A/P7eHgHle8PhH0mK/7o239jcF8FW+8BSIqE1iO9tOunGrHon
bk9DRWqaUiMh4xfJtY331ma4iLh8xBdTODVZGNIU5CPZdz5AnuwPLfozkr/N2Zkiw6GTbxJNde3e
/PUdj9KzpQoWIdOrrZZ+VmZaM6DJs+nUe/yqHMt+bKU/3/92r04VyvrkSYhFAExBxGI1m02Fiagy
BPUm7WOwaghxQkqV8ysH5CoKY0DNyoa0zuMJPag13bXxS6QhOlqRTdR6YX/izbtpx8P7Q1ntpVdB
VqtQqnJ6x13bbhI8Ttui2KMO5L0fYpVZLiHQuFj0Cpk0stnlz1+shFLBU/ZnCLvaqwPKCUXh+dpD
IStOSVHm/WCrhf5XMEFRln2l0DtZBRso5oRaBICk1HneNE/6+L0IvBnLVj35DBDzytje+EagRG2y
KqrViwnV5dgUk9ejkvY91J6boC3c2Me2THl+f0wrPuKSBcoYmHJIkLtxtaw1DPJyKJPemsdNg9zU
c+jG3tCf58kTO2PbfYw8rdq12pWRrTfwq6DLY+jFZxupEShw38dN8E1sEZdEXah4tnfFVvLEFZ7v
G7N4Mb7VR0vAOkrIDYzALe6tcV9MX4R1JcTrdU7HiToQxsKmTEawSqF0ij6FXQXzpswKR4Xw5E9X
DoVlPl7cuczXZYTVThLKAOtBCudNLtWfeOrigQABKe/0+waS45VlTkb/RjhQ0lDxOelspEAvP48v
IF7TYpo3KO0MNhlv5g/7MdRH4ClRqeq7IJzL4TDqU3QE7YZkW+SHi7JZrlUPYzhr7ES9G7I7K6QJ
5kQYDzvUldM90BRxqAoO56KLasXJ6gaXowqjnvq+YxFCe6dnPn8o9XxwBmHV2zGyqtLpEHs5Ku0Q
bzOKu0caAIIkgOKMfRMUes6053muPlWjHDuSlqQQDTrcRAYwonHP30cRW/woO6AoPr46yB9nwEpH
vYDtpcDiwg1BF8FtTAnazUEnTDutqRQAQMGed3N0CxzxwyybN9JgUuxLk2F+rIbuoQv6zZzSVTKh
rVfokUkhiG5lcETdg2Ur81Glu9IYRzWxscdTw2RnqBPYvbkIKVgO2aZTzHRnDm1hUB2vNMsbNalN
99Hy712ZRI29b6qs6R7zGv4LDvNVVcAbAQX52a863/8g+20pPJ7dthP2vrWFTZpt1Vw3JwfdHwP4
tVFl9dfEL1ukI+aShMawBv00tkG7l80WObxGA+GQdA39vUI9B/M07bDy0tC4mcvfa72Tv9hyBdTc
HivdqWGF7jJJaQ650XdUb61kfgar0m1E2raCVBvMeC9MqA+RNNz3lEucIaSaKolBv8lm8CcBsLtj
TXU/44jOy10JMZ7SKaK0uxSsxqEx7XZbxsp8bAUguim3Z0e22x4QWaMfjUQGawnABU9tK2oPSYFv
HLJ/yndptk5NjOQ5vN4bAVTWLPrJqbLuIc2a1KPRIdwo0mMXXHJ4G0tacYBUAqgcLGPtjGUT7iUF
8KtZGeBvpzS/KVicXmVreGXTbd6n7XDQo03dFv5Om2SUMAKz9mxDT7+zG5mwRpl2sjKnn/jF40Ob
0lHrxjG+lUYj7OmLitRyE8Vs9xDCnkrQ7iZAzyrfZ4pPF6TzYSSGcA8pOfKhs/yzr3LlOVqCUDQA
NvFgaXb5XcsojotOFPR6KBO7Bap83V0f1cGgufBieCyn5fhB66jW2368HYFrO5TgALClHPET2OYP
6LtUj/RsLcdohkK4aTaZI4WnNv2GyrrebdSwQjBqlqb4gNeWDehxKABWcQUDr1bVQ9MqFv7MdeN7
LEvpKQ3MDusTTokmEuVn3w+0vebL3ws/Ks+BPsAdLvgxhjFZd1Xe5HeZH7Yea/BLZATVvlYSzNSm
KTyGUqx5fkcZl9di+hDj0usKfAKcrDDAhxZGZ51InOydkcvaNkoEhoZFZeS7qFIQAm2nnNF0mu8V
EehdT+Wi2cV1pPwoB5oSc+0PTjzjnxzoVfSUJuHgBpbW3NJbCW+0vrTPVPjrMzTI+GDxEDhpehKf
J7wQNkFWlKdas9CfyTL/Q5qawEZLML+lGrMK0ln5WHI6/8FKDU9FjXMgSEH7rmmE5qRDqx20OlEC
B9bZ5FLJVD06dPlm6MV806hz4NEkhG0xh/Nh1NTwfu6N8DQDQ+vdymi02zkWOU1mdJenXqaDhd/e
dFbABO4jI2k+TZiHOIEsLA9qOkqZ0JA8M5GbWyuz5Nyh0QuqM5ODnQlw/mQUMuLuk1pgRC/8T0ms
qSe1UdoNEHW0IgAz7gRWGjcJesgn0qpsN1KIOAxTmT/RQeeBGZBdfSimXP5DyQD8qUEUnGCfGd/j
KkBftPSr1lW1rD6VcZPtLRC9EByHmk7xWIO4d6pFCqDu8+gEhKZ0jMow3ajWlP1YoDlohKVRY1kg
hU+U7/WTbORAbDsr3LK+bRC2GGMyN+Em6WV0zUpf3Cadat5UQ9TC5OzyM3Rbg8sKpvsZfkq0STnH
NvFg6N+sKoZqjnHHMQjLdBflpQC1ONj9pldAX1sQvo95UeX3Wh91H2X6rLSvs+pmiGbDDWwVbKQ1
dTcTJ98mMczUTbrAP8L4z4+IICAT2YF1GDpjsYYrKwRskHYBJIfKn1eF2dJvg21fTC1qhvT/rMT/
M0A5bZSDG2soPnV0aA9FLx5DsOd7CvolctSCrdYp0X5pru9DkOMHgNTWZhr6YgOdO/hTb3ppl2lG
u1ezWfasQC+wZKXo6sxx2D7IoZ95gFnhzUHnPsMnZqpSJT8MlhHTrB+aXerL8/epDkBlhNL8aIlB
241Gj3+E7qsnCC/6Q4mG3L7qBmsPB7A7RdEYkm9bitjOQTB8NmNgdmWlQEWJI2D4qrIzDCVz5DTt
PDlWJC4Qa0P9XNn6vug3VlIMmxBTV5AGwle3YdXpp5lG6R3Oxv3SQM32kG/wQe+jaqPj3vsNnHtG
a6gOnWzILWQMNNh1ma7fh6IKvGISyCfIQ8mVMfZ3tpjMs+rL0hb6p/8s1KqmrwlOMeGfHfJ/gAKj
WPsa1ZWyBfBcIg2tT/vCCJ4o+OfHyOiFFxpD6oI+bh6DOrc2RQmoEqo85MPWSrS7KsiH0osVG8H5
QCl4+mq+8hCGjUKZBnzQqFrduW8SrKCkNOGxVVgT92Fht7cN3YBTYUb555lGzhc/EwWdqwUIAe58
3gYgF8+VXGjfzDyTbuVZ9AYbxOp/1HaVH2yoDZt8BEGuZI2pOrrdqg8kBzpayLDLPNQjYYOVrSqd
4MTYtZvHjU5tSMn9yk3UfEZC157NaSeUCVJOLKwfHTI5gdeLvtpHfoH60zD1Pzq168jf2rQKPQy2
4QLzbIW3FpjysO9zZfweKnp/NyqhNnpDJJQvgJTQyaOEDAhHDhbtj7lR78pCHytXzutPdW3SvApI
Gs/9ZJBEtmUq7cMpIWVoQa2fBnp/JjAVzHO2SWRH2yac6z+UQqWBCS7je5iqKNG3OUffIU6a6XvT
z/DW9AnCt0PjM/OMqKjBWOd4kqA5oIIcyFvIJ35T1pDZ9aruwUS0BnQm0hru0roLuVRqyfxszxny
4E1TjfdplapfpzTN7wY517/KaoVbdDckaeWM4CSS7UTntXEVGS+tzk84ypHpIPWX0TK/A6KrAMwB
aQNXxUdqRDV6+xb77L0ZdPLkSTCjyk1VSFBTO6MM7kQup25PUuG7FOhn3VV6M7E2YW/BrDZi/TBp
ot0ndM78bVZoQ+/aIJbY3kUU3PlDD3PN12qWSKFL2rwvQobGIaeXyFVptPS3liKFR8Vv2z/7VrUz
l/lHSj/rxzzYhDW439poW9vRgz7nCVjMpeEkfqv5m9mS8l0/kqAqYua0G/wsqFyNqwbKYmz097kE
S6IKdfIDuC1hcjTqMpJZZGbduhCNxnMq913GjyuDyisnU4EAhngAoGE0UG76Np6PJuk6yjBNNt0N
ftAjvhKhaANMTbKes0ELDsA6AnfSDP8uIt8HrRRB6dFyX/XCPFDCZzubitOMisgHew6SA+u7F05c
K82m6g1jJ5eRDX4oCSNvzGEHB1ITRm5U+vYuCuAPb5R6lM2N3M5J7eV1gZ56k1v2bW8jBFP2ulV7
4Ozs50gKnod2qh4RaATcAuhsgKiS0OAlNyKDhdo8Vwu/vC7dtsd5x4QN3G+DAMqKO0UCWEBoAFLe
ToXcuaMR+e03NbO75KimZjW6yVDErVMUSRXtu2Duj60N8XJAtZorMc9vJ2u2Aq+qm94J4rmZHV3y
zbMxiHKhkIfGDlWG+ThrZebQ+6k/dXUptpyIj6GMjvEQ9t+GRhOHIanIYG37flBmsW98kEdKsChQ
977pQSGdPQBB8wnCoe1AJeq2eR7OH20+I5lL1rQOPKSA8lpWbaGvc83WA6gilQvHM8vgB7kmTxW0
UVBb8X2zI3uOpAY0Yl/BeJIVf2moy+ZHE3LRQfET2ttTFaiUiZQ0f064XRH1SEflc1T4Uusgzgyq
UI8s64uwY+H6bRdQ8R5R6xlHM4IeLlfo6dQRsx2Lo97GWurKSTGjeYGZte/0oMYfVLumFtkYI/Ka
KmhocAd9W+9ksgXHZr+4/4Kthg0qxPJNDR0EVh7XiVmVlYvNR+dWeXWt1Py6MoHiGwhwi8YIjDWx
emU3qh9qhkSlrySXbiY1dZCPuCl5fF950K9E1n52+l5G+qmc9aLcohVT1Eg+73lW+W4O4qdsaO9F
afzB3H/MovwhTWMEEvr6EePDK7We17UEiiK0SAzEoQyL/7ysJSTt1PdCjPKGa2nQ0hu9+6NBhasJ
Ht4vZL2uBAoToJtJhwDmAZKcl3H6msVrtJjmFnGIQ7lafQjq7AOQgAONs+gU6L9YDKYmQxuEEokO
nVvT0RS+DBhnEVZsIQZDA4weqZ69OBnckq33/rhW6rrLx7uMs1SfXny8YgySasw0Fb0ZhOq4nhzl
SXKfJ9sBleGO58UP5UrIZeVdlpsICYseuy5sM2gSX4bMpDJtyg4v20UaD/00t9hFo1N+jI6897zB
07HezHfJc/TBv70mvP1GQXIJDndco81lUdy9DD73EciLpa2m7ZIHzU02vtdIzrPhBF/b3fIUvTLB
bw7WotIFNAHrGW21DeeqbNqM9ivGvfVB7K0DgNQD9lCn9yf1Z8/l1aT+J46+0sClt2WFTfvTIFjf
iv14aM4kVdiXp1tUS27CPYhsbE0DOtvxvdhc79OsdyJ6CBYNdUyeTZt2vb1asGVdCcrIIV50feCa
ceWq+e+FKPi/K82FNwJRskbqAGwliPyf1d8XK9bI5G42jUBsguRIxusq/p0yfk2M+/dndH1+Mp6X
YdTVeHBgaf3KKmmJciUF5ZaCGqJIm/eDvDo74UfQ5wSLABhl8flcRZHyyOoHg+XhR1gHJnf6+BGG
sZe54Z95f4MhI4/Xa3iZV3t+FXTdYx0zdPtko8YgiCrPlqPZGfc6iHsH/+pttd3LrXOtv7pSf4U7
oZHh083WDQA6Syn7ct9ZgSzPnZmJRfDeW/oAwRH83pmSq6s50r31KUXmXrA6hye18Mw/3p/n9fG9
ir7ehb0aaSLQchTRdH3cJ3kAEwXc7VKO/VGJod8gZdFv34+5bpMyZBNFD41Uh4a29Uq/GZN1oQ46
K8g6x5+i07y3aHtYzwHHm+RdVdtWV6fqKppY/vzFtmjqKu5Ue1mv7uLCpJ+sQ/xZ2tXu5Pi33ZVT
TXm9Oy7Gtr7zURwYdAkY96ahSrsJTm28jcHpb+wzqgGR0z4oj9lHKJFff87p/8GugF1xM/x32NXn
H/mPufuRfntJCPv5d/4NvLJ/W0TJZZYa6Ca0vPlxf0vTmOI37h6uWoM1uKxFTtS/CWGK/huZE6e1
yXmK1NViK/W3O4EMi2yBQ9Jwgt8nWF6/xAdb8oj/3E9se93ih5hLE5DuJnvjcnnK7SR6oKG8PdVk
fNKnebipWiu/Zpx3eTkQhiEaGjkh0BG0pn8efS92Qa8og9YhtOyKbJ7cIZ2filF5tMZu9ND8Orz4
BFfBTT+DMZmA1nCp4vReG9rF5POZ79e62031/KTBpsdOpO/r3a+GoaMB8A1oIweose6mj4OfhLLd
ay5M69/zMvl9CLP0SlK2nrefktigQPGqMIHerK+ESYnTNkp5h88xMjVx5dX1w8hL3tRu3x/M5cEB
soH3Gavqn0DLL/LiA6FOG4CAqWkm6BIE4jupfJ668srx9NZoFmIk6APqUfTSL4NA4Rp5gtOxQH0D
0vKelMQpaqD7107dt0bDpc0+ATW1oLRWgWjHdencaq4mgb71htQavjaaOTZbM5qU/ftTt8rx/po7
AP8g8wwgta8ctiq0BHkCpYFnPao0y278x9/nLZJD24R0ofzT3PRufNtuNuo2dmgk4BXz/i/welrB
aMI1leGJAse0VqPFTAbmTrYI8ohav1PM6KbM5F0NJ2jXTc01x83Xc4uCgUziyooBhbFuE2sNwEhR
jTQWZeiItqAOK+8alC/fH9SbYXBfwZ6FZa+tiap1johHyxvSTRsbI54uuREyAg8oy17p478VaHlx
yJyDAiuY5c9frPwenDvnHXJyvSn5OylFu4DaoaJ9EphOff/1QWGdZQHD1pY8efXKUauexiuW5e6U
xMonwaPnCZ2vykXhpb6yKt9aFC9DrfKOiPoU7WPEQKnOP0m9qu4GRGjaUtmZVq5ceea8GQx3PlJm
ZXlRrebQVChZ+uPMmogQvx37Y1RA8pP7XTLND//DFL4ItfwqLz6XWnR09IUJrzKcEKzUyhHNGx6O
vrGhnTdeSVDX16OJXIfxIhq398toPJfnGD01AaCgrPe+JfkP3aRX/8NaB+mI9bMqkMDRVt9Kj/Qp
1Qo2MMJoSFRlforFbIyqxHdDSeofvz6BJkBvjOl0wM3qag0atIYxDJ80V2q1ZEfL7inImty1I1Qx
3o90iZxazkXQUkuKQ4JBaWb9VAulhhoo2HO3g/jr+dTZYX/KXzNTLRdC61HKxcdQkv+nqBYoN/Kj
Je7lJwMYJkObjDXKyc23KjG7bTEjxYj46eTEUUNXTVEB7HTNL6YDP0ercVaBnVEpfa1eUnkUaQ0+
KhxYAc/EZtHnkD+9P6GXz6W/J1RbENuLDsBiTHWxGv0FRwLuSHeNIN+adeMVqKPEN9iW73Xt/v1Y
bx2LZIX/xFo+7ot9NksaeUZsCWoG5j3/gxQO2Tsf6/P7cd4Yk8GdiYQbC0UWSxL8Mk40GsinaGRR
FmpfU/Yk6grlD1ykqvZLeBXM98Z+voi2GpWUS5BU+VXc2Ub4dZy+yUhfXVmArw9DVFCWshI5KNtM
X36HFzPX1oBkqlgRrtyWYYq0FKrFCBOreYncdZfrH9HN+/sB9l/RuKvaAUuDuQORTpKoQvIwfr7z
XwaF1oZ2Fno1GAMmB1jSc++g2+hZnuZQ0JebTQGIZddduWVerRLCLpovKhQQqqI/U6MXYWULwEkA
adOTp71v3pl0gzsjvZLfvPpol0EgmlxMKKKHi7AhQSL034L8a34Nsvrqiy0BlgfYIh/Bo2r1xUrM
T8quw5cNKfdgm3Zp486jWmzVKE+QHEilzftr/s1Z4/bn8KOSjEvD5YDELOWNRIvLlftp5/vJKUJM
DAzElYX484B9+bhbFoVts7t0kihGtpo4WuBVUkJX8JpN8KCew41PFaL3UMLx1B/m92CDKgSSe4u5
d+vCDhw+qidsUT/98mjJEzWc9uC5ANZd3aEKIoFlxVnv6lPe4zlQCktzzFpXfihtaF4tgby6dXCk
exHOWlVcmylH8Utkhhve9B4CFE/K3vdS8cG/4T0zu4oLW/qshdtxoM3l1Nd2/xvfVuOVS3uK5wCZ
3urbgpgay5m+gVuqsupiLutORvDVhJb4y7PKg21RPFFtnVbEephNbDQWGkNun9lemSq/BxVoVzCW
74d5dTxTvbBgXnA6U5mnPH+5VGd/gvYe85JSy5bOkTRHdw1iih7OBw6d4X4n50FzZd2+sd91diK1
OQoGbMvV0ALdigMT9RWy1ay7ldOQxqaQr+F3X38oJBh5G3JZLyNcVwmGyWrDDpVpd+GFeHQIdAAM
cY5+6HjN4u/1gAhFusUMAuklR7icxHqosyCZJ/o22RTtRBjCnlVwW3j/U70VBUA3qQHvMio6q5tU
SpXOkHwNSbt0RBr9q1Jf21uvFwNnCCRBntZ0FrFPuhyH0OaCHrosubECX1jiop5iwI/hdNKUXDqg
B/f4q0Pi8Sd40moLLpm1cBlQj4DJhAAy3bquqs/tLOpDNCHa9+tR0O7m9b6wEFVjFWWkiW41kyVh
JDAcWwOBXynavx/i9WLT0cZY+oa0SJY62OVAjFFCSVbh4RfNYaue2hlU8m5sK8TTWh313Cs7aFXj
JgWlKkUF0RIL+ZZH2SqemkpUdCxfwpUWGvhtckx2+v3SZqp3w/5aE2H57C+vGYIBF+f1h9oY7KP1
wottIEmGVpluJyWLg1n4TUg4xLTpdsa52DUgf+4xbvj2/pSul/tfUXnpAShbipfLn79IPXJD880R
eWo3sVDw3ER5pt8A8ML9+v04b386dLnoZFPjWZfUu9Kq9ArAm9uphU0ihwrPhF2bLNRHNarL8Mpi
XO+xZfvSnWDRQwklK1ndH8YU+YvmJcPy76bpW6eCb7Ixf1SQhKqjX0y+mUMakDQI4fShq7XmMPSt
ApjfpC4wxbXAFiBJnto8nB64FOxjBebuMVOT4cqmXk/oOuhqhBryjZGsx6CiB2NXG/YJJW15G5rF
cKUO/EYg7sWlVs7e5lW2WiHDRE0sinlWLwj/FLwjer+o0lSbX1sgjAdeJJVmjSsfEu8qjG4iRRL3
XJFKOUrbLjVQnDWyEbcK1d6+H+qNNc+jgmq6Qc8OItdqW5cy5sZtwIj0Xpvddqh4J/XqlWl7M4gF
bR+qJ+W39XYu5qoxMxgQFPim4FEGnH3PIVz/L0NBCFGh7rFoIa5WQa+NS7YRUYZQ08jFa1AEoAaz
eb5SmvpZKHxxOvHDyVtogVObsoTKBXx5TvRZDlZ5jgKS4PCTdc4PgCnc6hxul65YSznAre+v9/1W
k/hX1KX3bkHepd69uiqLTlF4PQ9UA2z/CTl3pLKnX1t3SwiTHJLEwgKIwgF1ObC8txNFWXSa2ka6
x7jlPvbnm9lWvr6/5lY9RYyWV3FWQwFgmsZIfQbeYo1aHJPfJbf13efO87lP8vscdoObPb0fdLV1
/4qJa4Os8X5eoFKXYwuisUf6KuO+VFDpr5Ms3mGK8BXV/79NNf7ry3m53F8sjyUEDg8Lx5olbVGT
vYyEwHedjagluaaaowtO80jg+kNe7VMz/hYXmnblgF8N7a+AqIBqvMiWh/NqOusihWpfUlIM2qZV
AUNnPWJkZpB3nmlVmLe8P5OrhbiEWzQdKKEvCg9UaC/HV2uUzaW80gCJ2ranY582+/N4ZUxvBcFk
A7o2YIKluXMZxMKUokDOVXKloHS7xMMm4UqEN2YNfUcWAl9JKEB2LiMUyRh0ek47IBqboz11D3Xv
Be2f78/Vm0GYEB2jZd7mxurTtHMDBSRsdeoApoZzQpKo3+Uw5b08d92VAS2v3tW6s5aTbzEfMek/
LFP6In3RC+rXZs6U9dv60O36/bCtDtcLNMuv/DoMTWQBtgoW6+rLdH6D71mVYjap5MkRbd4a8mok
9Un31Cph4N8EVpIWaFPxli0OaOGBEHp/Un8WlNe/AgCTBfS4dLvV1a9AWhzjAh4DM99mn60dqnfP
7c34RXU1V4BpQx4aBbsALugh8518Ex9zN7pWFF5irH8H2NUURLhU+LjrLytNY5WX7ILMAIgNgWQ7
41iHIhw3aIU1o/P+mN8Kx4SReoBqA3e1CpfPTakjn0lHTpNPGJscY0P+Azj48zCLwHs/1lsL6UWq
L69iVTZ2ZclIvVsO821SPA/I6blF3+9SJTvbgfp7jWgjVdxr4hRvjZF+4z8ra/m9XizgwZJGSA6w
1wpZBeH9QxlaL88+Dra1fX+Ab+5K3rOQMtkooAguA9WLAfo48u00C2B9bDsd8oGRtns/ylvTuLya
/x1ltR/9uWinNM4CD/zyERvy/0/aeTRHbgTb+hchAt5sAbSn5/gNYoYzhPcev/59oHRDbLBv40pP
CylmocmuQlVWmpPncB9b7qNxuG7mgqc06RGDAcaRkQwu/Fjf+sz5R57ioAGS34ViZDhNUq01lJZJ
BE6f2WQcpmFQEKD8d75lps8FL3R6tDHgARf21Tn8MG1aZ445NDDKRPF/+UjvLC6iLLEqh6TKZyZh
2YNaUMsT81FTe/2bynzRSkj3oa45L486BFykeJVZ+Ol8edB2ZQ0kvIKj/pCPczgXQ7V2n39J7xiM
O1qb4Zgjzngjtw5jVffJ7bir77PdGkfQpU8JmTitCxUnDqL7/Fd4lYEQUUvDpxdM9dar8/qYCt1a
f+SiFYa1GSeiMUip79xKppHddr5Pzwc0PeonENoU1Pavn8pLV0wxyOEhhgL/u6QhMxu0Bq1JMUEQ
WMc2RCuEwa0wWzkj82dZOuH3VhZXbKyg0qtMaFyb8Y7pihsrrO67ETWpylu5ZRdPCBBOiFDgNqCU
uDghyM4wW5Hz5jBJ9lTciA6jg/tiK9jyUdmiE8r0mq2ij73Jfk4beV9/ZarwWVxrgF7yKe9fvoXn
QpEgRguYbVXqiAklJs9B4/Xp70wr0me0Q9DCa2JITgOoMnYMbq4VZi5sOIUZykD0I8GrL1uhlSEG
qlAXujPC5KuP+S6tbow03CfDv23RcCOpHpCPmDNVD4rT56dURzUgjWo6GlE9fc8qZVeG08rpuXBG
35tY5r4hhWLFykVqgcNkNK4oejRs+jL0JHf0UPZdCVs+3DsSU2jIqI/gqSnGLk6QHPsheNyWewfn
jCsbTF8J5hoW9aIRw9CpcXPtiBXOt60ejIL2EtuWJf5vFJRCW2z6f78QhsFnIByYExW837mNmNG0
ii6/htP/bDJuFIbdf7DAoL5MLk9B/UNVombKUg8SuD+FoXS1hl47EN7rDmr+kWeug796Lr7hZ/ka
XOnzRSANqVpJQTptVOln+BlvwtR/Uovmu6kwWBvIxqdO+7fYD0DsTK/geWGAMwFwLT5Ob/nDNDVs
nKSgHc34Ljzc11f1sUw7m6CyiG4k8TnlxfNlaYLo0WRnjLXbTlvJhY1HtP3bfitvm13/K/913dz8
g883cbZG1GFQrgT5sfC/fouGLqJbjKXKjG3Zk6mMPyk35k+FFcmD0wbGSkz18XjTEp7xrUDLeanf
GEfehYi5AFv8oM+R2+x0qEYXXfLp+po+eAV2kKSQHif8wCSgy4/kq2JbU4PhEVbQyi1it+5h65B8
JVlZzIcW+3we3ptaXKS2CH103zNEmu3iRtm2j8OpaL/U2/wg27GbN3ZabNJ2e319i0iOBJHaDkiP
mdOL599cfLPSN8Wpbn3SdyOz7utCJCRFnmcqTCjRhSr9pZijfnPd5uKcfLA57/m7zzb62ZQqZCqO
FGm7Jpdiu4OwRI/KF1S93Ou2Fkfkg63l94MglOYPl6yuhHg3IpZQhuparXEx5TCXsM53cd7ldyvS
wrLo8vYtBRWeRw2hI3secCI/+mw8GRvIMPyD9yy6lRMMNlQre/3p+jIX800ff8Hi8CDX0OtxVPhu
843CxV7apw60yo/zMFeyEVxtZVsX1+LDgufI5P2CO7OWqlwmHK98/Y+uzcJwuh9k+7pRxM31ta0c
l2VK4/ttWyG/QZndjzob2OkBtMbXAp+KeJKxspEfF0YZgeIZaBeiGiD15wtTGrnuJDANyB5XdomO
XFM72mCsLOnjqTy3svDLJQ3+mNYSEJ4YWaJE+1Yn/xJ2yhdCqhbQMGK1tNc/NNZb3YLGv6J6K1rD
ZyAD90UcwVXS9ysn4cJSmCtCzYTIm5m+5WAdMto6TCLEMSmCQAqagqHx4/r3X7Ow2CzE0s04Reja
ySuGhSrPSaIv1y1cuD1s1rtFzD/h3XH25SBVJKXx3XlaD3YBp7MbWzrOt2ce2slXEsyPJ1q35tFc
UYfxj57wItqwrGBANHRusyAgMyWJa6iJ2/aaC8f8SghwniK8VQEoaUoMX81hM4DJ85VpvqwEMN8M
8NdJrS1G0SnQtG9a3d8MM8lNUBzMNtpIcbhC6PnBLhABRgKBylC2/YjirmfyjEQJKL+JcniflyOg
MbFg4jMz0FiIp3aHjKH5oMN64TaKV6+cyvNnjWVT/SbdJOqldwHz7cIh+1pajhVyhACGiyzfxlJl
NbZetXCcARcSfuay1IRuaAogvq6fpfNv+z+W6YqD8wLpuZxyBYZr1pk3+G4v3fuM8yvSQUY5uTTW
Wv7n1+IvQ9QFZkCBTAoxD/68P7Nk1BL8t5bntGJ0NJs2d8uKEbrrq1lw6n2wssyKEgqbaieFgftX
o1/Zz41+z6aEfQxWmsWLTtrftrgNYGY4rATG5ytCOr0ba9NDDdMdGRBO3JB3LN7Fh2Avbn1HtDOn
3f+7l+xvo7hIClrGnMMsTkot5Tm87SYnxS9MZ9JhoR9RRbVhkvmbPPx/bQVd+mIodFGjhn2RRv/i
i4EcrstgQDq3YWzeZpIut2FbW/li5w/YX+vBrZCU00MHrKmcbyJUD5moVTB8imn3LRDLG1GNNr2x
Cr7+eMF5VZgYojNNvREcyLkdC4qdYUBCA0Boc/irnsln2tf7lQP4cdOow4HBAPEMtEVaTvqHjaeS
/ENQkUHPcJAg7kYl8E58mNm6vVO8tR7WMvNFQ3LewnOT8xV/9xr0llULEwqurvScHYLvFlySOK5d
Ymc/zWfmHLdYXRtdWjxBfxtl2g4gElUOLsC5UauSO1mgC8UT5O+b+8gVnNJND8PmryfI+nR9Xz9+
PlJduIjpWEgaEfDiXWh9xmCb8c2cd6Suv+u3xlHeR7vrZs7z6r9WxWJ0vDDTUgBgz1clTBmspo2H
ZE7Qfxb07FulpF+gdascsF4KslhoHGem8XDd6qUzAyaDNh69cZUn6Nwqk9R9CaGcxxTAENR3AHjk
yEkAh6eH64bmj/JPxvu2PJo9DLVZlKbgv19cglRKzSKcEsEBso90eSTH0c8YwjFjNwxWCAdVjxa7
Y/p9ubLCC58PKmngBnOPl1Hj5WkRfdiKQwQzxaO/hx3nAIs9na21z3fpVJ7ZWaQVfh94cDNWiETn
NlpoW96BboOgCTBX31F/4VXWLvwbNexyT2cwBWk94Qon9Pzj1SHHqTVZWrdFzOakfRU3czqcudNe
/i49dRvjODilYBMqye7czFO+JzCDD5mjrgFFLy6fEJrwibo1WfLi++InYj1sZXThNtKLv2eS0Kn2
NXzkxrFxgs3qds+h7GLtjIhRH8fXgSdazqtrKFDJU+EFrv9lpsgIj/r3xo4P0iZ1w+1aq+jC4cUY
VRP6ltQd3ijZ37m5JI3DfuwN343lWAsh2QyGep8jgx19HlBl1TcMCwm9E+aNpa94n0Wt4+3iANgG
eAGzyttgy/lHHqQoM+SxDF3zdqYFyB+lX4Hb2Egrv87uFWndX9dv6ttqFlvL/BNFXEIyCtbLT+lJ
IaLvphK4IWSHm+mg3Vv3EH0eEfh5rTaIpD/JN+UzUtAr8eCFXQYfxDAUcCeQEstPCjFmbpqh5aMO
m4l3aTPRkKhzRohRVeogIxlRpg6JpbfX13vBBQLimmdUoVthJHZxceOOGMa0BoTIQr2HJjYb/JtJ
QRDavW7n0pc8M7Tw8KIhVy2CcOFb0JY+TZ6NO/oeO4D+v0W+Hbe27649XpfuJahOC8PgTwxALufH
Ry/bdtRFjKLPE32K98l96sAKqN1OjmfX91G8SmTxFuguz48+BzvghUBELd+UJtPaIguzkPc5v0PS
HNUQeVsc1w/MhZCbSV+mzCk6zuMiS9+uT7LnI1MVutmNtG136W6+F+UBPTB3zdletEXmC0yE90sm
Hz3fSHnoFJTdhNAdjxIjxcPe29Y3sk2VeJ2p4sJNAAIKlJEpcIRBljew99oRBuYQLaUvw33nDm5t
s48Q6d3C/fWq349u42Q/+q9r8dxFuzNtxTykYgGSPl8jWuyxWo1K5CJAhvKkBCVe5oiRuLfqwQER
uHLhL50UuAH+sTc7+Xd+FU7tPk6DMnKzqXGmahbbkmw51SFKRMoaOpmCMh0ktQUB0PXLeCEqoM6P
0ATgYGpXy761AL1xVFph6naV3tllB4ug4GkbBpJOWZ7+SD3B25p1tW9T7/G65Qvu5szy/A3erTkk
2a+gW0zdYqgeGMe5FTPh5bqJS2cVwgViHlAvM1/+4qwSSUGkiPa5Ww/tRpjrQXkLPBVeyPq72H6z
wofc+jFEITwG2VoWMldkzm+/OqPdRfDnTO99uJN1Ba5eTRIkev37Ub4xx0+9+jTgxEPvwNAuCti3
ob6SD3/cU4hkSHhm6DsFwSUuhZZQDPIiS13Pf0zrH4pRrhwX6eN5Obcw/4J3X031NGEQOxQqG3fa
pndzchVurJNPhKc+F1+mTbPLYXNRYBVYq8tfcOHnthdfkxkGExWdNAX1ae60bbpBQM9u3fhBtgtn
3at+dALn5hY5nZFWJphIPqApHSU9O7U6/B36GNBTNL6nTbPmdOafvzwwsqnPnVE0Fj5EsX6gF4Ea
56mLit7LMBr7oA12Q+LFK9/w4iF5Z2fxzptBI6lZUKRurnyC9ZlhsLXW6AV/BiEMANbZqxCvLefr
IvZtqCsqlJD33swFoJfJEY7Vbi36/Vg5O7OzHKwb4rrSRy1IaLeX33yto4ei+M9Jrz1VQbdCR3Jp
296tyVy8CWYz9EUCss21ymE35AhSxJ9X3NWcGyxPwByfQBICHIsBgfPLVZtaWUxwE7Jt4uvkooL1
Od0pO1jhpw36vK6+NpSz6ELNQfVcPgCPwdWh27/MnFSDKUjUC+fr3G+4Uk/WNtoaT+Xnai/zzeBu
3c3FhOKz9NCe1rAgl3b0vfHFQYzzyAiRGkzclFYv9Bb2OKxBqS/d4fcmFlGfGqa60QyY8IvESbt9
ywCkFSMOlai22H9Z+X6XbvA7a8u5HKvxJ62W6tRNDsFvH0p8B/lU7yZ0grthI9vZccidHtXzr9ft
LuCsb18RQCexGM+MBnh18ZTyDUH2y6zS+yxAQ86QqbhBYoLuSuAajnlQTvFOtXs3mRBBsseDekpu
/x2/zV+/gQY+sGHQKbOI2/nZVWpUtaOZVKGdtA3s07Bio9ddNM71tV7YYosyKINICO3QElncwrFF
dLbvMSNMN3LZ26r/XVljfrxwLtlGSq5YwYSySOHDsJiGvu0TN7LIMbvwlMJ+fn0Zb8nU4qrzNwO2
Z6YKHNQSPRIIckOHsmK7jsYz2OMDH89FxemeVoeDsM/kIBPrUtrbab+vm75050mDiDZn58yc0GIL
jRY6ClGAF2pOSzLExaeNYNnyRtqjaSbb/oP2pXutv6fUEJpbIXfC7dpZufSS4+Q0atozryaVrvPD
ApsumtnqlLjVt2HbHepds2+3yM+6o5u64n4tcnhjoVjuNngwhRgXuawPFKmoHOhVMnJqitw2HytC
F++2OKg7aTuBcOlO8qHaKEf5ML5ke+kI1MUJXZ9/V4QV//6Z54ryzcF+UwZnru587UbvN4JKZcEV
W8NWimOBqocSr7QLPx7hmQ+JOALqBRb3hvJ5F6ZlcZJ25YiRYIopKX4KEMK5fowunGBMAN+SCHOZ
glgS7PDYBsKYm7jWL9pBfwRCkNoGiJM/ksjYmaPbwo5iu5vsxl3rrVLDXvB5s3mGSOiO6PQuFv7G
G1ILHT5W2G2bm/mtDDfhrXhb3mLLUY7WUSYEbRzhYO2LIyn4ih/6X5b/j/1FdNh6Rp6KBfYrV9om
u+Z7dkB4B7ZKhp2/pYdgW7pIW/wf2FMvHGZWTl5K75w67oeKn6W0jZhPPSLxzuhkqtP9zh/TXel6
9xQba3v+DVRvDh7FsW5TfjJU/iO68ql6DMAkf8pXEp2FTOrs+c9+z9KVMa6EfjHqT664i79IW4VO
HLSS38zdzPZonZItjm0zOPVN7RYn8VC3TkeHQtnkma2fBHdtOOxjTHj+cxbubSRMy0UBzzrn24+m
UU8m6bQSGvZQy/InpWfCdIVn9uJtA87AVsxD7stGTKl6CMzlA4lJ8ZT0LyKJ5vXLdvG0877jL2V6
L8qSorub4NNP8iKhp5od0jt/b5ySwI7/pL3jHcJHSpROfjMCFhIbmN0dQXWT27Vw7YLXpurzz49Y
hjdFmyGmYHLkoSXg4wZOSXxh3pAdQcYaHK0VzNfH2I2OONd7BqQwmbBkJlPErs7kgTU3hk7/s3P8
PHJGZV95iV31n67v8IXEdu6/Ew+/8SfinM/dsgVYuBAUrEWHcD8DRn95rvQ0PhifjZ32Bab8k3Kg
dFjgyXo0fq9bf8M5nj9QWOddmifymSNYlnwhlbCUcKJQYch1HgHaLwp9a6hl7zt55suoY43VCBHR
aGZOpAw6Eh8+ykXdvs6ZhrGbvsq+m32HVkFhUCh3Q3+cugM6rOV4aEyzemUcWNT+TP2sDDcpCUwj
gzHEoL39NMoyV06qqbrp+yktXEtrk+fr65sj+cXyAC3PrOvzBC992fPNDaZZr6LUEzdDjqgQA8ey
0o0cU3Cqb2Plvhm+X7d34UKe2Vs4ZyVFA6bSvcQt5fxX1Qk3klL9h04Pil7vFrWIunO/9/WiY1H1
prnpDpk7NNDaJqdZPhCdX+FhrfR6cRd1Guc0XiD1WpawDRFgtieyKiUQ+c67qm23mnczea/qdGc0
a7CUC1k8C+RtBT9NmPhhmqQGsluVgTWno+Zxrl+3W2Gn7jmBK8f/Y1AP7RvHAtJXjInLF4SxmrEV
RgFttDS/KXryTpXYK1lpgF7o55xdsqUZqTEtP9SIAn089Wgb32Qe7PJ25qPSdm1oa699aHv2XDVf
a5xdDBfYTQ7/XBgh4z6/AeKssTHlQ0K4UsiusfVea+etaMaMYUkI8eo7QAQIJuRVLowL7VENXr1/
bC/z7OJ/bM8s+pSUtuNPxdX2Hcrl2+wA3XRA9J+4ZKtEbaHsSs7w00y31NVWm/uXfDoTn/T2Z/Zd
6DrPtyHqxgZ1LWpPctOj0iEJuvUl8UIj2napGN11BQPcnpIdrruDCx0ndoDHi4wOQlli1nOzgVFq
cdqRb2QWNOZQrMFA1riWI/yg9iu78lfhd/L5P5xqjM7tSr456K7FJ8dzMHJpdlwfCNvV7kfb7/o2
cq8v7WM9lpXN2NOZDYku06LAEQ9pIaBJlXFHK/Ko+Y6q22a35nou3FCmvWaQPvAdoMOL7zZV1agG
JpUpNCd/1Y3UMEKaNrsSt7G5vqALlvAFlOvfVDQ+EBPpo18EXkNDolQ6W81kt9E9x5en/2JmbnPS
WCLVX8IwkiiSSwUaJ7dVJKSUCjMqP2l5BwtYXq5Ni146fjMZB7CPN2tLOo4RGewwTFiTGA06Ynaj
f6I+mqFuIwQHoxCtl9TMRybVycaNLE63hj+hcqg2/U6WR4aRBVN81Eskea7v9WIm7S1054cx5wPi
EiCbvsjDjWLKRoT35icseGAeYhvfFTf6bUspMDx2e3+XvSrH/pBtgo1uZ3dIQqx6p8XAyd+/AcfP
OAaoMGYnz+9mXTaemXdsTr1BXYhuAiGO7o4c4/QePNVaw+tSaMCo5hxlUfCkO3NuLjaUYLLK2dx0
39SDHYprgcHFE8xKyNAornzA7BlG1/RDTVygwWWnqF+illgnWgHLXlrGnMDMXS1C4yV7UzGErVbN
zQmtOQoFGlPokF4/HBdP7XsTi50qzFBsmpJXGaIVrTxkB4PasOBI4Mt0t6oYMkE2ch+uuc0LWDqc
JtU9Jp2sC2gey5+EYvRYWu/kXxqICEhud6Y7HcebcTsrvvwf0AEXtxPWDQ34LVrnS/luWI+t2FNo
ayGXeigfNeoYTrGnWdds2kOxyzahW6zRSV9IVMFi/WNz8SxngDmbLOYtTNvPlS4hmKnZRob2m7S7
/iUvHcj3hhZvhNcXWmG1LA42zlcvkY8qfLd2VxhrlPoXXne89gwunh0Ksc753RrzQVODAEMUTxEA
JCsda9fKvK0CdUUH48N/WNc7c4soX6qpMRYK+ehQNT6aeL5xAxN4syOSqD79/5lavOV+Y+beFFBz
qaTAUcvhIGc/W31Nr+ZSlMjEJXVhlBbe2AbPN7DqVBlKbPq39aY6pMjRwgfpGCfvrSYsuuoNipi/
4ufqR7haULuUXMwq74xac/0+qC7opdQUfs5mGqwQffm9XO/bhFmQ4nvbDY6oh+71Lb0QudCw/cfg
4rDMSH/6Fqw1VrLemZlg4N7cVz7K0J6BCmajqUdpEDZjWXy7bvliYjNTYEBAQw3xQyJVRSKdVqmd
b3t9NyNZ05tZ/iTcrvUnL968fwwtOYMEpS6E1sKQHB6S/lvLyFPZraQ1l9wIrJoyUDH8Jd3/8zMz
MkMpm4FeurogHiwPjGXWHLNYuc3yfKUFegFuDwUXVfuZKp7GxRKbayEq2aGp1LgdxJEv1UHbp386
G3Vv4a4FXO07ZmMnBAtrBfxLZwVIw8xOo0NIvpx7RZw8MBlKbcE3IVlFN6snPEiOa9TBFw/GezuL
a+4BRtLFQWWUG4R6ufPcjsxQ31ar8fTFx/W9pYXzJ6BWO+bwWx65fmMe5Q2tT39T7RPadF4IV6ad
OGsT8RdOylytB1g4V/GIR89PCiOUlVj45KADOobW3AlkoLJH3blLVzzzpWoakGVIYFFNJvlZvqdS
zdmBC4xqWuLk3uYWuRPjG/EDclVlZPcv4332S3r0H8QZOCba9Ur744IzOzO/2F0G8qKM/giZvi6b
j1FSDnYWTiVVtFDaI+w62Z2FbnkdmWvKGxf3mFs409NSh14+gX5VdqIlkGkOdfmll9EbRczTFeQW
zXllrUJzcZnvjC0eQFP1ajHOWGZIUGOHvhJtfXXyt21T/dYFtTxZQdWe/M6CZ/66C73g2EjN/lnm
4qIURpmoqTBSZM+yk9E3od178p8paf78Fzsa/0Awz0T1IgY1vVSNh4pzxMBW+pyp1XCCZ5B+Rias
fbkP5e032mJKUPD5wO36AQshR0Y29PM7Zw62DMLI2Pqbbi9/Mn6MW+iEdmuZ7jLmXNhbUm5HnRoF
6qRTbPKVe1Kjz2GrfL6+fRIzSVzqZen1/fOw2MG+RvO1r2WkesQoTm4xOOVHuagQMveHYYIdoxCE
g9EHjV23zcFLorHYGE0vecegy5tTizbvcAcRxOMUF5rbyXpxr+Sh0h/rDIHkfVgoyWj3YtlPtlGb
aXvUB508WorqDU06jy69RjMZdd3QGbzOVB+9Xo66k1J3w3hEOkN10OqA9DArqzo9apYvWXaSlqr4
FMaF+FWDXZcBMkmk+I4Ee/orispgupPG8JemDKcq1t1Uk297xNAjpGAryUXZTDtJlgDv6zRah9hr
+xe2jLKeUEm6E8nC5N8VYBOZRxPC4MXXqji0M60b3SyQ0ExXMiM/aUWZcezSTH6Eu5uOvGeIR23K
Z5FxwdHB2Z0ary2MgzGYfn1bJW2cPQaFb/z2C3Eq7Mio0SvKCtGFd6jFalvAmCpaDnOjGWDZrBxL
14yGoLJDIamfRx8KODtEDiLa13FTdk6T1aXsVF6W1HbXw1a+T1UIm1PeSKcL/f7nJCRi8Qtpdr3a
TLWeljthHKHS6KpCbREkLsJbZq1DdHfCgBpfKUhVh1i30NHGqKp0Y41JvvMS2KXtMBPTEk6YSS/t
RBClYKtldfXkw7yp2MCL/ZtClasJfhwJTt2+aTZdP1SmnVqRju4nyrTwxqSx2W6k0pB/SGXuiaQZ
/Y2n++MtqtzBoSvBt4ZackoGMXKVsB326JwH9IwF66UUSmDZSvhKDeQ2gHEE/vC2uFUZ/dGqeeot
bRnVaKpG3GmBckJGO9sCRQz8DWkk1GJD29nZqD3UsNaIfofIQKCj1Wt5ve1rUumKYb4Xk/q7pyV3
ilV1aPGaCc9sou7UoBdvvVy79xse3kzzI1toM2lTcSMj2EVQ/msN7zhoUoqyr4iekQNpV5hzumQD
SdBoSONDW6abTvaafCf2xZM69H26S8Dk3FL0NSNH7/qy3PQmkNDnvGCuNPGC3p3GyXTrIKDk0pf7
1A/11yzoxPtGqsXuPhFU6zU2jdL8kouBX94jXZ+mn6oolWyrbDaGp/X7Jh3kG12szXgPjySQlVz2
femQDt5oq1JiBRu1kVOZFREI3/ZoqZ6sbKrCDYE3Q35hL9E49ILo0dOaG6WNNN22si4c7a4KjKNH
jdZRstga9mHT346JLn2V4X6onkpfNO9qfRBfg2FIHwShUoYHEEhhe2zY3uBT7TX+gUJ4VKHyGeSe
nQeRMThaZpbbdNJH1U4SwzqEcDSOt/DHeqRunfan7lSt33XAtB5gU3ZyIVGg4ZWtXRSb8UZoS+HG
7I1e21oh01KbNJTScmM2aaNDTmyUNTP4nZDcTFWvNoegYCxvG0ZlF9EuUTlbjfxJ99vE2isD2jKO
YUKC/dBEgzDYraUL/FVxSRaJdFUh3Y5eV8m2HIpK7wrjRM04KOsneQxM0e1bTfvUl7UsclDjytri
SsvGZkCbprsk+mhR4y3TrYeOCNyBCLC3TmOMN/QYZQP25GALawclviRUxU1b1/XDpBT+oym1WcJE
aVTCJDAk7SlsJYA6ohDGwp3USC+aITyn0vhSydGdXuo7aTSewUORAo8h07xZ8pCpdbppdemx8IN7
Q89KW5tGZEmtKO1uQ0EbRpuBkvE5StNYtrWij79VaZOPhwF2lm4/VUmT2a00MPpt6bX+DIKug82M
gqlvJ23YOL0RMjuR1tFrWyqNo7Rpf2f0ssXcSCQktwRW3bjpYd/80ZctUOs2rpVfVpoXwz4QlPzV
KKTgAVpd2bZqD5ViMZk2fPbQRiBHNrahUubpMYjiUDrmVQY5valmXbQPUkH1Dt6omv02S8Yo2aVd
0oPoNjVk6us6TW/6NoZMoGEu/0vW8RK5TS+LBXytQuFtulHDNTZKwGD7MEYWFyTCTeUwMVtSu+X8
jv0jE/a4Eynl/20VwUcPSIgJdA4Qh8egPi2lFtp9osmC9tDkrcxgaa1kL5GSx9rOiydxtGuxie8t
qQj1zRTHHd4uSpJZxZ2H16k1K//ZBNKY4s8EybAzJc9/iobY3JazEr3tdUSLtjA1Wv5V9nqWp3ed
9dXIGtG7UeE2NByxbOC1gCGWFEERIOP9AdxVIogeigy9dD+Tyl+8dgYQgaKM0dU0BCPdFp0wTY4o
Db18kkI1LY5iGZq5A1tv/DPOLQHlBEk86lU7GDZi4J60CytB1F+ivkS5GtCjLu+1TqphCewN6Y8n
GcV4QsCQtjx3IS8drqOsuOgrTS+t6PGRxCjQXyO5aBExBgsI3WdeZOVdXnSTFdkDnP3qfS4nyZ9g
rJrcaXRfj7aUOuNgz2zvRMedUCPiyY0afdMlHVI/VTbJ1Mt4+3UudFkathRGw0PZIvKLDAsIifCl
6afkoeCp+26mgRjuIgnWy69D5En90bTC6Vfji5181wzoj93Obni0h7jsOHLh0Au72E+E3I2rHAoM
sxj02uYrTryvUWDotoeoF+cu03aQNVDhnbSct8wfu95y5DaRyltF9cZ4PzaJkrvpmJgNb9WoWLbG
hP99MFWj4aCGqnrbROz74NNodEJt975fti+m7nUpZTOpf66aiEE3hMVytBniQItOklRX5UZOLUJt
dQo7gFWhGbcbudabILclvaRaIot1Z9dJJELZEIQ6CvOKx3s/2EEWl/kmZ4r2YYzotu48Kcq1rRrC
9/okp6J8Owt+7QfPnFLHigZfBRCYGwIMhUUVZ7ueuOSbloeVf6fUba7fm1E/TocU0SGycMsaBHsU
DB4BO02DXD5Ovig9+X4fjY6mRbjvOpX0/i5NR6O4DRq/rjddq/jysRe6rPkdgVZLOjuVkzRFkELI
4w00hk2x98XQDx1PMM1UsUdDy2myl6X1QlwH7kRpQGH7uFnHRF/ik9Z48SNNkkYX7HAypnjcq2Id
9iVSHd4IiWCl1OLD1PbKUTTaLvqqKGUpn7KkUGrbSuM62A/FGBzBuQQyKuNSZgW7POxkhuGtok/3
BFE4uClT1OZoRG2nPFmmFHlOJdVxZNPhaKVbuDRRBRqEKC9+S16JzJICMGhMOABqr3xpI8/g01Wt
Of5Qi0zuXlV5MLST3jSCQgGsV5ioUhPRPPZ5Pal2KoQ5WJSkhZBZKILYZz8ZWLKFUOWGKJ3V/WpS
qf5TVmnXbtQgmybulpl0uj1kEZBq0ZqyYwH3arHtmiI37bwr44e0V5RiW0qtJbpEXKP1OZfaxDgB
ffUS/yjidqPB8Xm4M8I9MUWCyOMJfBhyKQ22fRCl8b72UtNO2GDtzkyFSb3nUJbSpqXEYOpboRt2
RVGW+S5Qyym9TyCqF0enkBQhT9Ejy/xnhF31754XCj7z3IGh2XLR8GSK4gCupeAYFzas/GmzL3q5
U7Y9tE/1t1yf6riiLOolr76qZjd+ncihPen5RO9aa9tXZEyGe6XmAm5zNQ6mTawNzad89OV430Rp
8WKlFbDLuLD8/lYZ2qzoeaNMf9eUYR1vFL/2hq0cmf60D2Kvbk9JbMqlbWllK3L6k1Sk3tz74Z8g
DApxD2ZmrH8VpjcKRyMXxOBZyrLE23WjnEDQpkR9/JPOrWeMttaLUfbaD4C1ncCYtAeD97R6NtVm
MugSFXX+K7LaqZwj/4LhZKhUy1NjhqpAxab0KMt60YSH0MXStNEbEn4WkOzmjqD3Ub0LfXR++IOZ
xL9TSswiX7lpyxsNkrDgLp/GMHmQBsQD4SkswsKGU0u/iaS0ffDMsH+SzA4hOr1t4u99VwS3Zqdk
FmKluOBEEbrSVT3PCH5X40j63U+AeOwakZRkaxq9CtYxMbOngWAwcXQz4gqo7SSdjE5nrj1SUnSe
vFC1CD5J2OyyLDtEJOowyWTbi5p22AqhAGkaanhvtMxNNAa3LWyZxu9Iybrya59xBVylHwWqjEaR
3wed3v0eu7z8f6Sd2XLcxtKtnwgRmIdbDD1xFEVJlG4QMmVhnmc8/fnAfX6rie5DbP8nbIcvFHZ2
FbKysjJXriXZBfclHVw82PDiOY4QIIjTsaFFZZjJLhO01HoixQtlryA5n5+bKEtTrwgblbnFQc9p
ZslK8jOEWIPu0mhYfWonlZzx6JpGMKVm1KZfTKGS01OcJm3wDPFi+N0wM3LyCg0w7baaFVlFXKEp
7ukiCXyupCib3SjXSt/aVcZbEv5ortMvE6/xyLInqlevYonYsMcuT+ZNEkOMYbeSkd3LZSlQfc/U
gl8wSwRxxNumwh412MI8sy/L57TPjdkO58nkOVtxYTlxORbPolmPvKPfqOO7dEJSbpCm/mUKe+WY
1HH6RSAfeqE0rD7ScGWqxGq6/pBGuT648qzBYCL72X1tishKKql4S3Nw4NElSPGrMlpa7viRGcYQ
0GeUeXMtrRpb4jUDgsJH5MStB0YcbYhR8ueSpx9D4hD7/ZjEqY6cbO5n0+ZNl5H0yoXfiXYdCAKd
7qqUjxXyiAW4tHKSkzu5GAzRCyJlrG4G0SiNL4kvatmnIfNbc29ValE+CyLH95RzSc/fAoMu+tdW
EruntpzS9CZJauGojUH9kMY4RpFXD3PafEFnTw53wdxFvj1kVflLrQvxbhYyvLcSptxIbZLIVvgi
S5EYeEFXFOq+79sWlFpXVBaadeQBodXpamX7/jT1rkH/Ts0PolwW/ufKLDQJnOIgOorsj6prADG4
N3ikZ8pNlk9SGhxGaYimZTaJxzf5g5cMxVR4itxqCuE5rB9qJag1L2yqOKRCm4OLma2y3ZemUb7y
gLLkJ+QJrAC+GQqvbuxP8r0oTsqLn8vB30w6CvGDTn8H+a2y7p1GrhmR4GYZ0/smKavXaJopw8j9
FClfugDFZnVipH9H9abT7oaZkXLRr6X+kCi1qiEQ6OePBQKSkMExAActNKZ+FUod5uSeHRfWJDeW
ZVeK1Aa2JQchU4dD3P5MEilrkR3pg0+iPwoMlmZRYzyqhjp0B1NvkuiO1Dh3E6ukxerj8N/FtjZe
oKWKlcNc6IQbnymF56YN5JLQ2yGGIBZKmR37QCapsGZZ+yaIIxI48BCjpmbytnO0MjSfcqvKPlEn
5B7NFNpHYhKnws4007y8Z6C/rLhOVWH6LfGiscO4ib5VfUpCZYvyMHEroIDkjQZ5vtuHQznsjXpA
DEStmR/yu1oslt2Dr1JXKhILdbR6xW30LJ13SS6VnzVREBy/pVSkyMMYH/q6STJnlpXA2JWp3z/W
/qDfQx4u0dqjQnOnoKY6OnoH/OlQzdS+vLoshPA0D+3g6EbDuFkuqIGrhTpwSa2dtM6e41SpSfhH
goDPc8q4mWd1NrxZ1TrNDZEE0gtbwBN/j30KyVNHvGqcvmxrqLWq/m4wC5yUeQjxfpA5nXz/Bgl0
o2P0zNa1QIlsSx35BjlcHgdNTNKfZi2r+25eWM7jvPyk9UNpOcOYUPTD9brSrqRBfE4UKQc+20gl
umV0gm1FG1XJHsecuXe1H0jlEkHfaXJCsBsmMd31luo7RiNV0t6KA/WXUITtbWoluuOPhZAdOtHo
b+dUjJ9rq+BRPFpdcOsL1Lp+ZHJVq4fWjBPRmaiazafQF2GzwmFLu6kk7SkqEyO3rbYSfwRDZ+V2
EsV0JIpWsAN1EJVTXCtTcxALf8opf05qExanMoozY++TP8DQXIUCj/UhU/8KFEN65g5iiGzmgWwB
1cl5QFohVc/eInntEp4hiVM1VXkDC5LyiFypHh0SqOgMO5G05iXIdDPyqkixSBrC4ibRoHOw1Snq
4l2uzYprpJ1l92PWuKoRBMD2M1Of7SWL3uWJZCxo2TIQd11V8YUoX2k2GjX9wSyHhp7pEJcHFPis
0u0KiXqvlGZac9ujw8fTpFN01HtFRpCT6BOqIgZvHMPvul9VOkaGi/qnPJMuqWH6WhrmJyRJfeNz
XvIMeiqnXD3IJEQ7vxgUL8ZB0hfd6OsvjQ6tuhF21t7oSwpJfOsgePITsY2cBIWPxI4G7VhwtfWl
TaoC/UpfUuGyc2BATt/wPHdTLSZaz8FgeGM8zk9WawSfhDQYvGI0/EUcITSjxyBRivKTReH3p5IE
KLIiWmdXYhFKngQyLXfpQU3mPoej7cugDT3gMdG401OAPraGpgSjhboSSbY0CACQA0lLvKis4xwK
aivL74xJG9qYWTJdcZkvJgeVw35wB5bFTdyGgXYrU3Y23d6f1f45bEZT4iFS8liS1bB5nbLUiB96
hKt+l1Wm506FCpd6mPreaJpDBQ6IJ4GeDYLdk+NMvcArB2KRQ2PWd1D2TLM9h1MceWRnpL5DYIb7
1IiGT9QS2l3cmGPtTI0lhw8TDx3f8edhFA7Z1MXi17wyZ+WgIU6DzLtUNMljakphdpMx2qlygKU5
OpSjQmVTaOYi3utg62hsxJaILGoYlcKrNXSt9tLRXqWGBreD9jjKE9+nKSbus2bhSLDVUo6G4yhp
IfwZg9Eow7NmDmFGihn0nO2gEQNn5L2OnqyQR+1RDasAqXcALgWMm430qIN6k+8KuYNZmOZNaiN+
daCcl4BDl1/JlBbNHt6PVjj0+0AefnKmAMgF5q6INWEnjtZoJ7PwMw9rwxWHprubw5S6ptyIR0EM
Yg9FJcvJY+MvtfHrVx5gMpWqrnWoSg9cpfFJgp4NuJSFKMDJV8XbKexeM0ODzCFQ9YnMD1RwLPZk
ysojOPjKuAe41U/HjzsyygKp+6gfs4LcKcSXQAfND6Mruk/e4Mle/TDeLlzLoZOc5mO8W3hYU1ty
RBf00W12Gx6svejmAPGYCPyse8Fuq79+hSiBxj4YVcCdi0D1WpNFpgREPlIwBeyIzsLu1R+WsSFh
Lx66jd7sVcDfua1V7zALeqDzutZgS9rpyinxfLejKbzj/Z3uy/3m4q62wEB7MJQKcRG8fe/73kbT
p7Cmow2JyPe8g639czY65qPpjs7ojfvJLdzptnbSPVz4+48/9zXgAhDHf0wvfdSzOTyp6rWYwmML
0iQ4dIw5DrsGCY8tM1fhBOd2Vp3gKZCKXFNZorgfgFEurFv1TXnTuMK+3Vuu6WwB2q8ujHkZEJR0
F2G1er+wEmBP08VSC+74PwsjNT5s48WvOwvNX0armN+kBfbeTtwlkx5WY+vq+9i3o/LG2M0HzYue
feHEI7bc3Mpro1Z8sD8WVwc0DqgQZz7KMctRkKtfEV2fnbwvqP6dohMNGyI/mHH+9VuEmwHcvrs9
EXHRjF7YyRHrFZne0SjirkfKao3GILjOFiSYiCoRLBuf2m8Li5q8K3a+YW8dknUz+j/24ClhJBmV
2zUPjC8GlZVQDXD7sUg+l0NVfNNGwfc+Pg6Lu6+CH/AdBeVDRquh9VkhUBi9ik0zXvDGU+lqte81
MzfVFrLs2ua9M7M68GHYzBFZ6AJr1twFzNzsjafk9r9ltr4WPeGWoTWAHifMDWsQvp8WRYlaCePF
gqQy25Q8UjGi/SAYd4pf3dWJejuMheolovY1rOWnMBY24szbebvYWUgcoGRifIzywftzwks91CUG
u/Da3u1bgNTl5+xvANyHpTvvKk71mVfc0foeQ4DpO1uUqFfCAa7DaAu7oDABufz5WZwDEhaW9TLQ
vcQ56bDEOTqom4fzGjZ4iTcicYfp1wulukhpBinVqbynt/7ktMd8J/CIdjLJFX6MXuCUjs/j+JMo
bgCarlwh8GEvw9QwXxKLVmEoHC25QgyFAZIofrTyT7PJw0DeIzFM9ZcZBTipPj4pF+dRk01A8RJA
omUaYj0yYCaosDS8QF0R5eQ6U54K6d+RZL/dFnCMoMUEDQBzKmtwYltGeS8F6eC26l+9eIqjLbzZ
tTVw0KGTY2KNeLbetBZa43qoejc1qGYwPGIFWwLTl9GafTq3sYrWZmnBTsUgJH4/eM1TvjOP1Sl2
1e8wRHhpDT2QuqsekofhEJ+EX9atsoG+fBu6e3fwVj9gFdISvcpyM9exw0WYeMUdxXxHu413utvt
IRB7XETlGqbSm51yyr18T0l3dGPbR9beuk1Mu//+7z3HgsGaCUGC7AWPdZGlltaLCDIkdMnC6nO5
RTdycRbeVvzHwPLnZ2c974aYBl8wuJkvHpWm+dGK0a6IRk81ynvBrPZhn2wBT6/atAxACuDzL/PT
PqFupvSU3GrX3MfHvretXcLY8zKxpr4Ip27X3S70mt3NVmS74sSQgosq02M8xaB0f79aRW2gfVLN
3g0FQAzaa5VuTHJcIAYXtq4zA6vLatTQV05TDFDAT2wmvEjyO3rNgoGM6ihveMeWtVVCKiYi9abC
4o7wTxqjRb7+YvWvaqxsBMzr24YiAuTEFAfXwD3wOVHfyXhhmdSgHuY7wRi/fezol0uBQIO2EdUU
sPK8T95/GT8JytLUutHthR9pE33JCP20PV4C9fCxocsklPHUc0uryxXxkRTq6mHgjKfmYVF3K5ga
BXAQes0vWFbdDXsXadJ7e/IqqE116IPJ7cu3F9IuZCZKuPefK/hR9J14+NUdtualL0djVxZXXp5Q
OBuSGIu56tWv+VH1FiIL/TYanBREi9O5PEB/6IfpkG08By9PNnsLdTsvQtDr5nooV+5neoepOlKr
EO6mQX2ZmuEeCO3joPE0DIZvwNGljct1w+aaASeTWgVhHVJQuSeaebIyj/ehMUmghEFDpt6UdNZ8
P7a51R6maEyrjSN/kTAu0M+FERQ1ZpC5pGvvXZfynwyaBX7JwTH3IM0ZBa5vmEE+xqctKPTal9am
Vr5U1BbF5VjHlAgsAXhAB9vPrw2HvTztCA6SQSC1ywm7pCQpw3yaFkibErjQvfACzUSKGRTMHHG+
X0h9tgdW1guD3P3cprb8prNraPQbumNmXbrKQoYQBtSGTXssnjaWtnj++/udfJbXBCxFTL9ejDwM
NT00hpYH3hLzjrscwlNpD7OLs5AObj/8ru3kmbn1XJ9YBxKFRpIys5pPVdygpD0eP17SlomV8wlZ
4mctM4pukd+oo+iALN04X9c+zdki1gpRkii2JoIWxK9JsGvTcCz/MQyKjSvmsuiBB5ybWX7GmQc0
3TTNQc8xXig7psHL1aPlZLfJY+AEGqPrIIazb5uSExsOYa6unVrLhCEaWRxTMC6c4m41UMCq3MEN
nCa3S9XeejVfC1fwZDEsCLCUCLkKzrQsazqMhMixThu3asQUiJa5EwC7NUryq2j0vVaP1sZHvHa9
nltdna+uKgy/bLEaan8NFroTYILEeEGUyBsf8ppDnllaz0yoRdhTJ/O5fAAW6s3eHLcumcuKAK5y
bmL10XQY2AKlEPhoww0MnuZe9eilu4n5sLyNtcpOdlvw/qt3Kqzhps7IPKNm6yAPnEOfk5ANLC26
PI6VOqIHM8sPwbN+joHdavbsRL80xMkd67g1RXvtCJ4bX4V9c8yFmroDX0//y0y/zdNrRzX/40By
9QCeG1k5Zmbm6OVMGImPk1Pdh4D49sHJ8FovjxzeXp/zwJmHDb+8HJJcvuWffV3LYHZzGYUyUfJt
SMv6Fp2QibinkUa9WoNnauGE7u9amGGB+2zYXsoY68vg3PQqEQxzK7XMLAEMw62tUOZYiPaRv9uI
0JfjU6slLhHhLLIVcqSYgBcrN4WOvZpoOtPRVWgy97PqlEoMMKKzYzppMYJ7dmNAqmNVtigUXjJ/
B2cMDM8HCgcTRK0+1s2vje9+xbmALKHUBLMx1aZ1zqbPoWUmKt/dCmGC6iJnuJcOhN4X04av2vhU
PRdQoo0bT+3L6UOAC2dm12mbWAtDhWRd5TL7oCk8mGL1cZxab0RaeagfQrW3pyYC3AfAbOqccpxu
5PYl7NIHEuqdkiaHjX24Epih3VheBpQ0SX5WnynOOhAaMvsAUIRW5iNonJ11H8pOTFnosDATAypp
nULfp1xJu60zfi2qvbO/uOu5m9BDGxFiIHdexuvGY3BaFGCS44zI9HRMNh8mV66Ec3vror9hUOOM
dNYLONMZ+9+T8Fc7wnHgb23s0j1YnbNzQ2u6s1Luihi8Ff5/q8M8ZN2/dm5zbP9XB+3c0JrSTMok
yndgu90w+QF8mGhJm20CIl8+RtnRjKDHGdqHeU4PEZiaXrDN8HMAqEicq7uhAfuaVoepSb+k4ZaW
/ZVQ8+6XrbK02e+nbhaXLYCRQLqJ9tpeIdRsEbtcflL4yWFckhfdGwbfVi5EvhHUHR0Pdwp8T6zj
n2MvSDbEhqWdGFukK5flW+b4lpomNVR6jBec6Cb9aPB8WJs/68u758RL2kEz3ZZ+z6eF2kHYJmpc
YvJ7X3pvc3VII0kKFx4NtAM80IYQnHR79TegnT2T9Qy6Qzy8z/6jToZS2EYgv/yIMMzQItMpjbO3
68xtkIxRK6ZWc2WKg8t9scwtb5fFL+PxInYFL49JSF56uGzBWRygTF7pViIb9K8p/w9/y/Jv4OIb
a7l4tMK3u1T4TSouC6X+uhXHSUmDNIkNDqW5X8TL5aP/EPx3H21JT95/NGyBklksKqgSrFakZ8x7
GyHQzPw2fgwdNN2+RM5ET6EJkXTbCqTX9g8SXpo3cI7Qllo1M62kSYSong23Vjw1+CoMXtR9/fiu
uDxncDqwdeCe0HaRL8gMB/pHjTwabgMC16k10xUyk4QpZRJqKPp/XRrDGlczQ8jwT1302aYygXq2
ZEG5PzsMzD20mfEsxsaNXAW/P17Y5fFaTEHDvhB+QF+4LPzM91p/CioxxJRQctcKJTUUc3hUEoQ5
hORzk7b/VuIA2rBze6sULOuHBIZE0XCh1/LmKnLESHA/XtLVbwV0H2dYXltrlgNdZ/QlMzBRmffj
/FsM0OCVmN8qfn5s59rWUaY3TKhckd5bD8mb/qDmZYod1eCRHwW16gHhTry8A2FqpNEvWetePzZ5
xdOh1kHWUyd7g+RjlbHLWppKZonJusqPU6DTSC7Q2vStLQ2jSyoFvhPK6wvFBzQAHOb3ftFFjECV
KPG4fZTGwBEnoRPceSxkEISBdNP5LUOacl6CQwu7v0Fy1w+GOFRfP17vRc74NmS9YAdk+N+oRq9+
RtsUnRXFYexq9sKKzsgORZxy5x+7nfyyPBUWkilz42G0ftCujK6LOLWCHiBS5omr1H5h12LwJVfy
/ccru+j4rgp72ipBaCU1UoqaaZJBn/Y8w55aX4b8NWdAyB/10B1T5WlU4v6oROp3ZVTtWoukWy0Q
j4URz3ZcMRoothWwKzOihiY8T7PqDWb3RaUSvPFuungLr3/sEu/PooSZan0oFPzY/gXO7edFa9pw
fJeCzR2DF17+lO0EIogd/PXxLl244ZthIGqQLi4Mk+vWPAOuEF7MKAj5dxD/3WV7kJpu8bydSq5P
1srQGmSUNJ1cMT6buGYLsDjrmSlSKgYCp9BovI1FXfMv+iq0cGmCw163OsVdOmYqGLiYlEbaiXd0
w/XMNt1hFyGFgtcxOeA7wm7D6uJQ53fy2wrPrC6/6uwbqoIUlRXCtC6lJgVIBTB0aBTt+ic5wHan
f2uNq4ObkjVFc8O0ikmfn+fNjukkD/YQN9qHP5Nfw3/xCbdMrq6yqm4FFKmXqnz+N+M2djp92tjC
dVqz3sLV5VX0NEL8ZrHgUDT5Lt0EdyDR7OaxdKZNZr319bIypqwS30JTgyLioQ4Ak7Em9S4ume3v
n7Lx65Bt6dRe9f4/vrF+sMkB8qhajy0/1O0WoDbKgDCMfdnYvw0zF8+1GEy9L2JG3KMs4xZPIO4z
W9mPXm3LB6gWdtHufxPMzw7buowHR5Wl059NXDX37SpqbQglt8LjhuetqUBovyZDPWMjPib38snY
VXvLo8D1UhxFN3EJjVuH+ZpzcPvS1F7YL2Ghe3+Yu9lqU2miLbTQ1wt2cUo+FZ8WynjhztprDpCJ
3XCD+IS78QWvrfTMrr6+CJgAZSycHjcjX9Xdm5qi4zMmYcufF6hGI0ODu1mJvWpU4hlGekqnca1N
YmqhlQ9jwO2zo9vnJDeSPR/6w+jQZjnou20R1LcXwzpWWmcWV6EkDMpaF2S2FxKUffswfmai9VCC
92V463u6Ewxbfmw9C26p8h6RhlPgDA8wEIcHWP1vsgdIRLZFN5bz/tFvWn1yP12Id0NzSYXATlU/
QaM/MPa8S5yG4op+0DR7RLFg+QVbHe1r5/ZsO9bnNvK7/+vfcjkz3RQc0kp+YjTl6WPvuurUf3Z9
fVSrgYm9ucS51OyzPp4Y5r0dIDRJZOVG1ayNJG/L2MqT08pUJ1D5hDyJ+ZdYDG+rDvYYU4t/DFl8
yJdq0cfLu6h8LxEdFl5kTCCvgvZ3lfKlitGJVo5XJalt7hMAxQsDf40jT25wp9sLAxvR4rHcb7Wg
rn/AP5ZX/pwNDDa1nZC4JUQNkXiq5N9Bv4EEuGpDpoCh0Bvn7bC6r0rmnqQu5JRK5ryXs9co+jG3
w0bgW37oxSE4M7Kqdw1za6ltjRFF+0vSfifqvZzGTr6lXfDxWtBBex9eM8Y8wyQJEzcTxJxJleqY
UqxO1Wa/4RJXvfCf9SD6996Qb/lMbqqsZzjVt1Jvh5Sg9cdoP35a0GZ03Y+lU59Cb+tWvFAhefPF
P4blJeaeZYNiPVnNpAew3H6mQrmDGABkvXiavPbXIuezUFZ2L6MH+cP38bSQ6KUnpto8Jllu9A10
2NXwfvZTlo9x9lMmGJv9oeCnzBkaNKhDJXaXq9nG6duysj4C0NegRRpC513vqrzwrEJ1P/6YG9/y
bcvP1iFMtT9b8IC4udLsuuhTwtROXT8m0lcj/PyxqUv/pAQA3zOYVhVCx7XbqDAZZHkypq5U3EWK
WNopCMYmjLYS3sX93h83jeEH/kKUjHt3LVmAHhiUG6qZLhFrYXeeW94p7ak4MqfH/NzWabj8Ru/M
rQt5dVrIViljLvoK8uwxdwMPAo378WRB4Zt+2U4truzj+frWeW+k9QzdQqEGiSlvIUF0jKC2FWjF
P/5cFwg0S3y3sPUFqvaoMSuLHZrGOyhIkL7s0BSf3AWFstV+vPTDxRhNa7QIKSevA3FdiVDGLcTP
eaPZHQwT49/Ms9up3DmbbM/XN/B/bFnr97kRIRpSlm3pjn4LO78cOUrdMxM8JRsef30LqVrL/A08
Vl+d33zqgzFg8szN3kSK5oPuMuf/DJvXf6FcfNUR/xhbl/ZqHbaWIOtKuDxl32Mg9xezecr/xit0
KGwN8AugU9cgcYRzy0prmVurFD3z5sF06qL24ZOGhEEPf6pT89QGwq6uo9tyMp28TR59wfjXNyqt
h39+BL2k99EXaktTzCaxhEUheAgKiTnXbHn71T9y6nIbQfiaay6rZRZo4TBdP1uSHDYGM2DSIptU
V3Wek/EuzAMIdDYlmZcayjpynVtaZSMmE9taojKqIp6ig4EYEJTgCGor3udFp2NTEe8yOWfw7mxh
q7yk9SVF7mCmcNtdehvc+5+y+/A7dGYu4dJm8ru49R+K58DJNkfUrp3AM8vGKo/Ve62VhEYhtEAb
uowVe3FjliDHrcPHQWzL0LLjZ9db0lWWMDZaSQukIJLAxkc+C3ePXm60CLYMLYfzzFDsK8tALiti
yHXH2MQcURUr4w2/v2KFyhtVRUOj+6Gv4wnkfkB+YD8DMvtLCW9imLCgHdjw9yUorbzw3Mg6juRa
PwdJShc4U1v/CMlBYTjBGJqCIzD9q+5myGzbjbBydWGw8XAHkIZftIRFeUrmaobFvWqyqLObWvT3
UQO5iR3DBfD9Y6e4UqBl1u6PtTWMM2FqaWyKEm5er7+FRPEQHKujfPj3uotcoQuHLDIXKD8YDLys
vELPYMWZWJapvUCUByXizwa+g43lXAkb76yswkYTCjlPzQY4oBPdiwz3JiCpgy8LTkj5+7/obl9c
NAvT8KInpCKfRDa3fMwzX8/nvk4jf5ze+hvGTrLjxDE87UfvBd9hNHet53artXPhk+9NrpOsPoTa
oRMqnpxQOVtqcRi1YKel9BWqrbvloudsSTDx0rdBwJ1GGfwx75fX+BoTgwUYf3QZbsvdeNB+WPtF
Kinelxtuf7mT702t/EMoswlK2nByDXKdcPoaQG+14RwXt9dqNctPOPtYjWGU6rQgAtPbsrepag8/
o8Owh8T0vj1Nr8kzj2v1Nv8R7MKNzHi5Pt7FkfeWrdU+WkGVTApkV2/ANbrp++SoMkqwhSbZ2ENr
tYdyFspVWk8dIgJaAItkFtuTlvz98TZeWwtNdBzeUJexstVaQjXI67RaQCTQMR383vJyBeCfAMpR
hmc8mccfvhl+TWBR+Njwtc93bni1uqorx6QdcUZEnu04LR2r/XuAn6a1+MfsnY+tXdtLFT5ZBYFT
Wvn6KpL4SB/Wmgi4K6XlIhemUxT5honLk6zD0P7HxCrpMCQhRp4gQV0wGJxwzG98iOrywX9BwXbD
9zdMrVuiRRWOmZ6wd1yl9hBHdp+frFF3g/7fyu8QMkiFmTti+g3EzbrxPIxwuIp5BJlzJ+/LsNrJ
8BT3meJ9/Hkubsn3ZtYnSoD4QqprTtSUZ9CrprB1hDG0WP0WyvCK16mKilCyCY0+GJxVhafOJiWy
LNZT9cGxC/pveokoTmt4RkYHzpQqy/14ZZc9c5Z2bnH5lmdhquphbsL9Fm2CLrXn22Y/l0gTWF+W
Cn3x4D8Jt8bjdLNZUrriI8zDQJoPnShiVOtefVpOTQOicnTbFwjrRS/zmn2xD/bZ3ypMGPJOQ95s
GUXSX3wbqNh35F4QIBLo+WwBgi4fi8sWnP2U1RbAWallTUSkfiMBcEIn/+y7r9kxPSQPm1WLq1/4
j7G1x1Zlng9MQEHZfWv+0Pd6avfP4pfwQT9KexKVHDZmTzjNXxIUX7ckwDb23FgtNNJbhEHnuuP9
ndGVqPrIOJgKypZ7IMjlbVyX01bv6drJIeiArtHf6CNWtdGCBLMbEwYemav5SnDr7CGvv4qhtpU8
X4mgS3T7x9Dq5HRF0sh9ClAYHQZvbI4WhMkfH5WtpayuIiGokF4ZDSxU5gl2vM+12TOJstU3vngc
4o2GpIqyxHDVpeyKVEeWPEZcBS1IIRuK2ic9aR6CSP0kDhl85u1DZnZbE+jXPOPM6FqXrUukqoyK
BBokUHhaYs+ztMusnzWk5h9v4lupeJWcqMZSaGIMXSbdW3b5LN4Uhe4z7MfyCmXyZDPwrDL8nBfx
k64mP+Nq+lpxn9tDB/pPMF0yYTdT1MExMv0/b9ZgnE0nkrN7XQwP4ix9Mjt431HKefCD6XfqF6+Q
qR5JMZ8+/uHX/IswxQT9couq6yLqbLTIIiyji2H5Br+fzPHzaEjB7v/PzMrJIBqzeP0RFue8gG3t
Sya9fmzg/xHt/lnIWxZ+9gHAkmSqoBAE1D08q3fF3rytXpZ2kuxOB3kL2byxbW+/5syaIAPizwys
9e1e0VFZlrdukmuuu9ScVaC3CswGqx0Txi5M8k4fQRR1nxIr3Y0pzBTq9M2EjmAjh7rANC/5xpmx
NaSu8JumCHLG6Vrr1E7dyZdK2IGzXSZOuzHoKckFh7ard4ZouqbFsEha79VZwo9Fr5p+f/wpr66c
JWuAuZf1K++P0uKpqh9ZowsHGA+MB8061vVTGZtbOcLyP1qfWcz8Y2idndZiTAbUsWoQdeVz/qvO
7YVjxbTNyG4XpfnNa/JasNVRyGDqBATyRS8hinStzvNsAjqgmo7sRR6nPIPzy9FA0cye9bWGNtBT
/30pkC98ZlhZHPrMYaGRDEaxy5kUS2ktzeH4Gkj689g3R4jkPchzb+pAOYhVMHoLtQ6Mo/J+aBGf
NpWNz3vl6QNsnnkyKvOIfalLJnH2SwxwKNA79trbxGNyQhdlv8wfbelgXTuhZ2b01YJr+GmSXoYB
L9VaW+2OibzVPL/2LcHJwGBsMC/IQOj7hSSzZCXpbPK4Ge8j+ZCEX8wt7P21RZyZWAe1PpZ7Xck4
l1Kc2Qmh0xy+fnzY3ubw14fgLMFYJ6xtksFR3HBx+V+gDr0XXoNDdFM+hA9K7Pg78yF4oxxq95Ju
6wfBbQ7pXt64gy4xAUtu8CfJWZchrb5q8lnhdliwgA1a1kwDuekuI1eWH/RX6N1vkxfzG2oBgrtV
Cbr+Ff9JsPSVO/oSvJZ1x/qrBWXRis7ciwjH7D7e5qtWztKDJeadOX1nRBB2T1gJU4QogmM+dGiy
eB8buYTTLvt4ZmW1FrkpuxCB5dGVR/EnNN+uFUG12flHRaLXO1lfTUiPF0ZKCLkPSil4Q47Yzdgd
UHE5+CMd975/ga3Mtcxxh4biaItR+tfHP/KqS//5jev5K3nUZh+8dQ+qgDSTbg7c9Rv+tLHZ6yEP
VcCGFS/8IKJ2D6dy6Uhl/L0ylM79eC1bhlZ3dNhLcxa3EIQ0TVM6aVL2t8qkjzcjrN8bV/T1baNj
ZCEWCvJ95UBNAi8t8i7kl+3TEDbwzG/BH5f/w0UgkP+xYK6cRxsQ1kN4gxFw5TuUdTeiVv+Eo/J7
1p/+N7uGhJ+mWtYyefj+LFixOWq08niXmjcyzHR183MOXz+2cX27/thYXe05lKxpFbFdtfEUhnBs
SpsjvNeyB4Pg/z/LWBWekDsq69ZkGUtZF9USO/Lam2a3AMFlO/TkDYDI/+Nw/2NvPbAqi3kpoQtB
Cq1BcztDkGjooO1i42HwW0eCTtjWa+SdhKnfMyj+2GndIWgZ4GS0scynAJ0cZT9p5VOEaFKqRw9t
Kt600VYuef1M/PMzjdW2ZBW8sY1Wk1SN1U4JoTfUc1ceHj/+vteSiLPNN1d3L60RKUQiZHCjboiO
i4qGbSBgsVOr+laoGSwOy/hFlpuaRKbtjh8bXxz08qT8s8Q1L5AwBqgvqhhvlgnmzDqF2TGHKbg1
w50obXz3LWOrGDOFs+ij4jO4yK6QBow3cxYdeBwc41a4R/To8PHarj4FDFRKGfZDjhXeo/enU4zj
1uhM7uLIV2hPl9ZPiPEcQ8lPRi3tKzj6bUB0L10enZIQFEcGW14bupIf7flvP3VJuXGrXT3KZz9o
tQG4fCahakByoBZ33H73jChsLPqqz/4xYSxH/ex2TsZoaSTis1MaHXLDP85h8nnUtB8be3s1ZJzZ
WZZ6ZieQqRl1EVUjSWkC2SmYq4Ajt8z9b6oRCzIEz6mwL7R4+GQZ/Y+yqLrn1qzku7yHzHMPtX32
kguN9PfHP2uJhRfurDKIIfHJIZFYxWN1FvS5X0gyFEGPvaIUNQRERuEYGF8kU2Rw0QSWlmeascEg
dG3XsYmKK8SdCyHi+92I5jIvgrkc3D74S0eOSb/bTLsu2B2Wh+25jZU39/lQTY0O65XC6JR+0p3K
Kb7gqS+Bo3gL981WLru1qJW3SkzIlaYZQiwXfct1+abIHqpp3kCZXnArvC0L4gJC4DJcqi6/4syR
rNZC1Z6slbtn8tSf8zEP7f7/kPZdS5LjSLa/MtbvnKUW13bGbKlCZURq+UJLVdRa8+vvQVZVJwPB
DUz3ms3DpGVXOh1wOBwuztkZVn4xAUAycFB5drgrbpXg/zHbPJasWJ8Jp0IRGUj8ZZ/iAUeidfFe
qTH93Jj5JnPEx+4zZE4/L/r6b/ukk3gTeDzGTE97u1ULc/CfZQCJecjxTMlqqiSzbfFQyUSGS1iM
htA5ALQ8jF6ftNsXYlODfwEFOoJq13dA4tD27SBYUvF6/vSdttmToP1bEl2KBgCEGhYCshDJheQO
ACEB5CGm96uNdqm9R8+ZCyTITXiRv3eO6mLaD4gr44W87oCiO7wI2+rAngNbfhRidhmwZEC6xXDI
sX1pec6nRdRJXx0AGN03wSjnOzGG3LsfYHi77e3MKfZIWgA6AwzaptwwUyVLB0mbfQLllaIpyzTD
xyfUIw/+Mh0EWGBX8Srz/PKzxBDnODtJYHwbECoWk63IrWtk4VOvipHJZyw5y/fqTB8qLlIlT1aT
DPoEG29fPvjrepVaHUZVil284Vbdalz/5YmFL8v6vYsiDcEXw7lOco2cT1dm+zzq9mVWg1CiXZ1f
wsUL+k/NkPw+XsLOS4ssSeDH23Tc6BK37yL++ryI87uEPsFjEUHQJ95gcJ09DJU5deFLVvhmOnqM
G+kEjIT41W+jA9b6sRxwyXKiD8YUAFYoGNbjaguIX52VPMi5KZrlLcHPYDia/0UmoCvAcIi8P10b
7dvU6D0N+ApA63YCEL6+NWuASVikUy62q09WZ+xpt9KXkt8CqcOt+DJAecl+aXKebcFK/5JmBWbd
1WRSD+gUA/EJxtOf8rL0QTZRyXYchJ19fkOXtQYMkSwAcwZRB3UcpqoHf4eGG6y3ojswZjraQQQ6
5GSpLnoTN73POOeLl8i3PDr/CTbSQSo5hNF5fSME0toHqbuhPUX6xgCTRTs8FgILb3lJpI7GBODt
4R5B6evYmCR/bNRG/Ep0VgBaUjcEOOM/gJdfOn9zOVSMAwJfFTQSkNPY2nvykTrKW7duTBC+roAo
KN2D25ixe0tvkplEGr2KFziAJIBO0JYiHhw4AD0JKocDTfTI3UcCK9ghIRMdn86lUTeBNJZSklXI
5NbAZFQBJNpzN4YFeHBYyjjdsJRbPB+6wAPPQAdKg06/BoIhDlHSwXqSunm4Ti791ehKzrhjDSQt
1qzmkii3NvYFQlNQBsPdpDftKl0pew1UDl89bxvW2OKimXyrpVNuutcBWsNxIzYt794Fb/rMQEdq
nT/WS1HTTCEaNBHZanAI58ghJZivVhPN1LXVFICNNmQZxWIQ+v14oJNIha+Gvph/ec3JndBy5uSr
+rlywAJnV3v2Xi2v3p+PlS+K+lmcMElguwyCdrIn3t+B88+uhen5/OItnqqZSpRLBNBerPBlrdhx
+TGhpaiPOhBgrrj4CnRgjI1a9E3fsuhkUjYMzYB6Ah74v0B9lBUB9WH10i3d27PnF50MAj02wFN8
PKwlpUeLRIAOsBELZzV9wfDvS12WQNT780mkUFc3ZvrEPsnh4Put4BJrUC/STQMwfTZm2aJWM1HU
Bdrz6OaUMli5VzZgrUXsC2bgoWSOShLHfeL48CbX0T2n441MHOPM5qS6NLraTxVbu/QA9uhtCiff
/ARtZQUFixG/PpNFeQc5z6umJo+6dttizBcAlgo4a01FM4mr9RD95Jfo3elWIUpA3ZNufQRbludd
NMrZN1DusFESMU4bnGkZjwpwva5bV9uyXzeLR/lbDO3fm8YQwA2M22vS72Pjo55uzp/j5QtkJoDS
g2t9WeEEmGIjRDeCqiL+Dl6rTLluJy+2VbW+8cL4Av0Krdk1quicF79onTPp1EHIFC1Afy5SHmPU
b9W2cTGAekjbgJHFX/RWwCMFdCKoJBDhHBsn6J51r4phnOMY7qqCW0c4DGUfXCjyrQeI1fNKLV4s
39IkSik5Nfi8nQbErKCi1wp1F3PBW+tF60aWWE1DS9cykJHQlUtgtIDyRgVUfdIFchEjsy/7zTMn
F7fgdn4EY4qLnMBGNtSruu0PNTYOyDyu1FYvQ18z8tvigsJH30CdfV7+XV2Qr43L/rXYtFt9RZB6
wwNCEgBvmRvtkK2FrZpY/kd9lV7lLg86Bo0ZNyykB4++hPIMuOuMskPNxp64bjT9IbqupOogtNKh
qvwVH3BO1Kt357f7q0RHub6ZUHQLHFvXKAl9ooPiESMBPUbPTLE2y21xJdmR/RNsr3OMLe+OG0wI
3EyfXmqynNGCfR99AXUbjx2aUoFdjUPMCReYXjHbAW93BejZmgckknB1XmOGOLosWqaD77UCnJKK
WWteccfkYdQ/k/BTCW/PS1rwD+hXUJDZx8gP5jio/UxHsAarlTfYrf6YGNvSk50yE+zzQpYSrzMp
AK043kAd53XICUD3uFJX5eEnRmJiGnvEAv8R3N55tdCJeiww5kCJPQJb1eY0dGZrcbCNwI0NamRW
t+nCLaUhjOZF+FgBE22UYfi9JI75hAJJHCnXaD21hFp0sib54BRhDwZL3gWH8UWVsFoMiUOlj8RM
Lv2CbTkwA7fgm7Q1P9GRKAjUlyRKWIXTpcZpvMZR/iHzRQK84PE6ToFaCa0aqiC6AWZLZJWOCjo2
oPwFJqEqQWvt4OQ2MP5ZeRDi0Sj95oLpkNSIZaFIeqG3jdvJldzM5g7js7fmVmg7uZJZd/TCeUN7
NqhlgNWgaDJdT88HUfIEL1ftXjH1wlLeCT8ZwREJW3DCugZAmEVXtLlNcN8xY9UFW50Lp0vt1ciP
CQdrxQtz0tbeSloHyOtqsansW9szmxoD0ZzNgpBZuFIMQAFiThJJ3VPkDWNoALLc4MYOUET2Gkep
wDGL7HY9MTzMUqn6SBJ1eXFNmBdq3pN3LfoGb/NrQJeBjqO0BuCHmmRlm1UsOlhcFE337SPLdy9F
YPMPoJEqg97PMqHHAocJ17hBBkaORN8FGb8vi7FwjEbOHS0MrrKpvqm7emR5P8ZS0yNf0uSJUlij
ZJEPY+bwQvRWjqJ/BWgXfVuC1s1KQ6F1vDGdbDFVwBTe+O1zh6acavDgHqVaMzk5uDMKxZHT/OK8
b178OIFHcxzYO4BRQo7G7FnhVfWUBDXsoGhKt5T2efgOclcnSR7+L3JAdnYsZ2gizpcLUnvrlUd/
LHfhpNgYa3VlnmcUyZdef2iMQV8laIiQHqa9/9A0oP8FZC8KYslVhs4x4Rr03uC3CG2FEZot+OEj
UZRaUtGFbYIPsQPwJvdJasXlX48F5hLorr8IgKp4JEsIPRJpzangsO6KVeO1d2POPyqZz4jkGQp9
hcMze4jB8dwVuQgcKS1JbRCB79RI6czzxrAUEGC2E0NXyPcCIoGu9ga8Zqh+AatLNjlYSHrVrC3C
zwPo2MpuNwQ2meUGlnz8XCQVEpRjExV1DTfkx7eEUdgcktAOxcIN+acBnW8MDUngRF9gc3GUYQDt
Wud9oAzZ45bQXY6fuWVYwasOes1qxW04xjE+qx26Tynt/FSeegEvEZvzdXNKFEs0LgsV5df002hU
1u28aCS/tw/SKOVGcGcrgwpp0i1SewVICzvM9IPit/vRg5/6C4CC1fO27MZnQqlQtfDBF12QzG/q
N9tJ159iT7jrpoG7GI2qWuclmASCClweQCwJ0IqSsDA/ly5qEKMRhiPEJid19qCQNB9M43BbAFiq
0rspAO+G/nfO37cQOvCRA02UWp5HmS6TPo12ekil6QfDNsn2nNgmQQAkqSSQAFE+Xx6TaaoHRHVl
tkNz7Ue7CtzGDMULbuU9sumKF61lJo56vtWtJk06uNvtVmvQ0CKC52GyGCotHrdvGTTSkF9zA4r0
WLbJML+qqZiyiy/kzbQF/psb3bPgsBg6iZROfaJIcRCR/Hlf7ou8uU/+TurGQLWIR4snmMQwJHV8
YzZd3nRRqql2Uz2pfm0m5YOh3v6tdfsWQplC7EWenA0aHPEFcVPabtoRHrhgjQQCIAtY/dXLV/NM
KWrdOhCbA5pch1tEChhcBOsSbd25AUY2APWJSFic14/8uVNL/1O9E7SJuu95JcVtVqrddkquAbVt
jdpo1UOGMlVuxRKjaLwYTn3rp1H6yX4qgetQhsBxsOLkXYs5V+4jRxyq1XnVli3wWzXq5RkrXDho
/AQLTKuPPMgfvXZgBVKLtwq6UQAzzRtweuQbZsEAz5dKOgSK8YXF0N21D+na33aWd1vt3hsHWE22
/hbtWXScy9HBTCz16hyivijy32L1bWApPJ6bjUkGuJqb9LLdsYhdF57xhjKTSJ01gYv7KR0RMZIK
SL3qQGtQb3gwbp3fs1PUaEGdy6Hf033Id4qeoVmUlPe7j4qAhCCLiMeQvuGry8HiVlxoRU67NljT
90uJzCPZlI6c7mlaFSEnguira01hKHeZ0WGskE8Ks/X9PXjhitpMy1TBmEC+M9rY4cPMcMQOGOfn
F2LReL/Xmy7YiagFGTWv4EmEqRkrqD1AlnPFw3khS1020BiPax6cveBwppxbkOhtESeqYY+Wfs2/
ApPLs1FFA0cBYpRqVR1ATArAGYZuy4fmT6k0IGzRZCBUi4gL6HKn4JEn4QxHUfE84BIrzmKWTS3e
5hiOI5DwaJ80KEcgaXhIggKddOD1zQWhBufQpeJLF4SlECDMf+uq/VMeZvKOnUIb5QKAerB3rdUC
e1YmXZRw4o1J6uLimkX3uHxmMBugqXgKYmCF8gaTJDdtWnDkNYeGdiDeu8NXrDlZQv+g2y24gvC0
i+2cf2PFnIvXx7doGuMhCStB6QxspZ76LyPAJUzRa1eZH63VrhO2pZ/7j0lX35+32yWpKrgaFJDW
G6A1oO6QMut0xZuwoZgnCIG9JydWUvpAThx4F9CDuynUdlqiBAy7XQpvZ2K/2kxnzr6UqkAtFFRV
Jv9mqDFE4BUWyIPO67Z08GdCTuI0OeIKsOtiRUV/MynIx4JSmwXNsSgEmTyCIYd5Trqml3n5xCW+
iqCmCrfRmyqXjLBi6ZYHD86fAqgdCqe8M7oE0V8dS05cb2P1h9pwVsoCrli0hG85NDNjwJcyoh2t
t9H9vamCXrHipjoEKX8baMOO58ra9AKN1aq0eFOo6MZCUsgAtRGdA5DKIUqTbAKNx76x/XXmhvft
M4FUJqj4EiODstT8Zcyk0R2DkzHouTHq4CLe/yw2A++vN2UzM1U0IXiWcnfeBBdj0JlAiXorDz5O
c5/DBr0hs5ss3PRlsxW8zK3VQLPSNLyQghyGqU1roDmuKl1jpQQX7QfgJxpqBjjjX0syO2qNBHKF
JsIIx9gaV/7Y30divYkSAIii6+PxvLosWZStDkblQy8DlYIgRcfuGG+MprjT2tEwMTzCSEMsXrnq
t2ZflcyZZmOHYoEfQ1oDFPbAktYaoGRedLtw1KfM0SJkeI2rvzEYS5i+8D9eBbsNTfkV+NrUeYTt
KEp0s0h+SH9jhnAugIZ0S9uwHWUPsfY0yXt5hIEoqW8WYu6e36tFx/WtCB06DFVbhU2Oo8B5aYBp
9/4wyB2rer5s/xi3U9DPBgwy+mFZeMB2UJQCEDTge1UfpjXhbBCA116sWDuz7Eq+ZalUCBZ6opw0
A4KF37Az6XW3I6GC7laff6eFDhcmsr6SRlr16GpcmkyFOhKWKO8+ffBWyGsAtLlPgCoLIjyHlVFc
3K1vaXQNTkxzj+Nb5BzKUV2NRv8gZfXzeYNYiiVnCtE0CiUGHVAO52B4nOtXipP7n4Gum1lZOk3G
OrungSQIvcDeDacvYZSRfpxkLa+0A5i+bOUyuNLcaU3qXsKPyowwOMLKBJxGG4Q9DBVnUneQMZZz
HEUmQWJobQ5hRivtmq5a+xzaqqtWZvQGnrq/YzlE6ZlDqnMgryaISGytHi1h7C1O2fJeb43K6/mt
Ygii+0S0qsAYZi6MtizeNdJFx3+0mHlspqfzYr4g/49TGkcK0TBdfoFSZaFNo80b+caXMW+M7oQn
fcCgAkrsZhYVmO08xCrQpcBk2Rr3OVda/QgUh26ozU7fqcr4I8j3hhquY7m2NXUXqLrVAnC2aXVT
8t9aXL+S8dr0z5nEW0m/AV/4auI/BjDI1OVD1//oQCin9YNV9Z+VHrykFbArimDbyiMjFF6wEtTV
kXlQRAzln5B6eENlZFoPK5HxMlUxJaelj16qMp40pwdZm0uh3e4E9FFxHEUsaR2bnv+RRD/Ob9qi
GgimgA2BZxq6wI+NENS3viIXkWfz8WR5rWTGUb6VGkbu6QsFhjINoJ9/iyF6zmxdVEuvEQcRZWzL
u/bX8SE/dKGTua0TXSUfwN51BTf0zdhJV4XTXlQ3gPewisOwGu5bOzkEu9IzQfvJ5j5aOBvzD6MR
ZVpQBGYJL42AljtMyoUxvIQ9iOC5wDm/zguZI+zk9wrI1AokstyR/AXAQ29HS7Taw6Cb4NPBJeDq
JgfksRc/AJPUeanL2oEtEFVNDQjQlCsrVWFAHldGojYMN5Wu740MBLmar61BV8PEqVk0VvlbGvma
2SaXfCJlSDGMXzcqaYGX3uLSlG0ebNx4gGcr7zX8y7zYALTFuqLtFHerALwBKsdgJBFox+QQXlRD
Bw9h84n76/JeczCdZqu7uliDmME+v6wLbV9HQulRv1yY6irpyGZyKNUr/MaPBMz9gsNnKC0lMRyt
Agy/3plFJVrDlK64vDanlrfGYJdFgKhtBjcQjFs+AqwAsIwkqWnNCbj957+Tnr/EVCCOtYb3IMjY
0HVMzwk1U1INTZl4gPExnoxLbs3fyKvJLtwstorH+t0fdoLDrz2rcmveZC0TZQ9EOhqB1C/0cE3G
j8f2MDSBnmihptl5Bx7AAbXhislTTf7GzLF8ycA9TYxbIpATVBTnN2MAsPcU9HZ7cHLY7T6UzTSz
yguQYzerZAU6REFiLOuSXgKZlCGvCQKPdKyXjAZPJLUgU+OBVhDd9DLHOLd0RZGoBZINVKA1wxB1
ha5Ce2Mw9pEc6jboNy/6qAR6/jA+tkmxq7T8XmoLJ+iS3kwyVUclvGHEW+TMUIt6JJ1yG00cIjon
CvZp/m6oCJAjYCNo8FZDd9/pF7H4OHgsgFTaQ57oTMVD6D6R+kklW7nCoITWmdmlH5vcASNCruoa
rT3ehkymJspDngilbBQwL00UcpFuJ6N3y6ex07TZIWvQT5tId4zTSBQ4WVZkfVRQxfKKRDeLKoXi
eWpC+qxdROT2ABp31STjc2j+Z0ax9Pvmp2ZoDoaJwgEAOv3YSjlDCLIkNVSwMQLOx+IVm3MURwOz
tdLaIZOHkwokfopDKVBXwNAObEFyaGbOn9PkOh0bH1y76jTtq6Dw36JSlm/kDJCJjIUk9neykIjP
EX8pGvqeKdW83hD6po91MqO6KtBFM62QhEIzGnsZqWfOL7W+RVE5igzJs3IQKg3guZIpkEkDkO5N
Kchq69YUB+meodqijYA2FgTTeM9gpvl4GeUO/gZ98RruUOOSBxjqmIO2O7bE92Dd5dZfRB/7Ug8j
sZjpxDsH/S6UelUCRlIA6Gj2oPVWHkyfscC/n1dpyTDQfk/ebujkAr7ysUadEatq1+CEDYJwAR73
tSfrm26Ibv+GGE3++XBDepDSRBq+xrAVzeZx1YKSwKyjBCVwVt59QRvkDLA3IoBzwcFM7Y+ieD2g
c6GNEl34QG5OjXsgLTMumAVXqPOgHCUNSICZB/7c8Zq1SQoC6Ab0Il5Muj51TNX4DmeV/bZ3oxvS
Lda+eSww59Nr7VgodYL9jh+4TIJqUViHr2Du0kBtkvPRx/mNOr1cjsWQFZ45CjVNvFBRst8FzXgl
AVdPZDJynjp2GB2CXoyVowXakCgfgd5gQa4CQUYX6XsSiSsgB/JjaXNR6ZzXh64C4QxBkoQmddTy
QHpI5/S7vizrQYRCnTs6IzBjnXjVFiaHyF52G/ACtOviabpnA07QPdA/JcsAqhVlPODALnm8lLXO
5U2rQnJlZ4nV2Mib2t0til5wGANGvSzZDZ9ClxXXseR+RS+zLRTCqioGHXIB+r2J4Xa3xTp4ClzD
UlaTo0fuuDaAwcc6e0sGiifUb3XpfsNy8AFcHJVI2cr8fShOV37AlYyjR4f29JrSFQatNwbNJ+ZJ
2CRL1Q5/kOeaV5pf4ywW9zq63jrfdADHQftOCfqCbc5IDNF1h1/fgB5ooE4CiYWO/rDRYW2gzQD7
mtw1m8T2X0jCi7sG5O46uWe9EolrPL5OYcBoX/stjvJpvFKWuZcRcYFt54JVISFTP07+k8Gau106
+3NJ5PabGU7Z+ygb9Vjc72aGYM1+1C/EPscaUf5zAEuG7wmQ07yDCBQzOaBuFF5IkwZubXYbGXPD
KNeZ5IqQIc1EJgIxE9Ns0KfRubotraraBQ/fqgds+orhdpZPw/euUX60UqZcLMavtQRDtIZ5c87K
n1qbt1EhzVaKnVksQ2GuK/XCL3xRkSaiZ2UPXwzvofiL0hRHgR2c0zWbk4NAOfFaFkZPiyCvRtBq
6cDUsAUz3+PNY4/+SjcJYa+xYfkZlpVSoUSlcVU18VhZfktabqp14xACD1ZN4DSUgJGCWAPTwAC2
hgs/PgxILaJNSmslW03B3QhAOK8LLPAErs8byuJF+C2GbtscRrXuRk7QAebFWUJbmb0YX7TDpwz+
t/+bJMqPNFoVCj0G7mxP1hI3jhMR8I8KMnm+uu/kgeElF/VSwTCHcWBeQ578ePkENMtFKgGq8XTt
uRKzVz7PN2ioK6w8YqEsLW7VTBZlEW3NB71gSACV9lWzy/feEK3jjJXLWpaCwJ/kFhRDp050nYn8
OGQ8QpY03xax7CqleJ965d35bVp0HOR98UsMdYilcRxyOQOnm9ACwCmx25qlyGL8Ks5EUHszjHxX
DzGhjVs1Ig4tIYdUnwFsj7aqK26b2v26ZnGGLjuLmVBqkwZD7GWlQsSnAhA7N+OHobXGV0LfGPdm
hIGLV9mVyeipfX49iTIn1+dMLnWOxQ4kjhJg4+1K+IySp6L0L1PfkbPIyWpW8/6y0eNZwAP1Ax0k
1MWmtp7X12Un28Z4aAf/Cv3uphGAT47V6bNsJN+CyO9nN3WNdFuQRFjMxPPfGtU7KEXlnl83lgjK
3BuDQ3Z6hJFoQY3+AjmrsutBSP4ipP/POwR9r7+XjDJ3QUykMQfXgz2oHMY5rvDT6rwiy+f2WwJl
7Tw/yZkwYa2UMbfb3qmHwqmr2/NCWKtFWbfR+3jF9IC6nJqnkleGlT/UE0ORJRngT+aBAQTI9xNS
mAp/fqx5yNArAhYRmqXG4J9Y9AwS/gReSqBZOqk3AfQ1VmMiQrgtLsKbVjXbazSzHLgYlfcIVcDa
jLasKcqlUzMXSlka0GbFspEU2S6Si8yQspUW5DHa17wdEOQCxi24uIjolMDwAtgUTij9BgBV1cDd
kO1Wva2yD733GE+UJXOTvgXQF3pUe23ZRjKcK99fZGByEeNwmzQTQw+6GePr4AD9HiNiyEPhcUBZ
nIT+K77ocJ1zvjOWeIqUlyDgahMH0H9gowvBuScNe44FJ7K0fnOxlDut41xX07yXMGZSllaYHgbQ
MjF0Y8gwqKnvoORjqetAEjtFr3FUgGr3+vxpXdqjmRJ0yX3qEzXLdAQnkoHWlSbYcokHvyAzDuzi
cdIxLIOeXkmQkHs9dtP+xNekEwPJZNd4DxASoyU9jE3D4V7Sdvtzgp31CiD7fnTfEZxJ1CaQMEQf
Cy6iY5lgjYJ1jzHKOoJodVVs8cFLAXAyDvxJdQFaUxaJycnxPRZIEz/zXlxFAp8D0ygch9csi5LV
kMiRjbJQ4URlAaKI87t3+s4hEvEcxvi/AmZRultHVgIQNNWom3kvtW41mxhcmWpgJsJqcL6GrVlG
f2IvxwLphh0+RrFH66vJTmsk3QCHJqe8qYhP5/VakgJ9yNg8Hh463dkyJBGvCQPUylrDFPLKrKaX
kDUVyhJC3bcVrzTVVA6T3YaBVXTvTf1RsJCtl2WgSRHuCeCy9NMJRQ9Z6GoP3VS+aPLTCljINnAA
GV5i0QxAOPtbzImnRZ2j81qs19SaHMZbAfbjb6dD5zk/uUCYb3rid+ijNRdIvaD6UqrHHMlrxM36
lkzbd2a8if6DDMmJA4S9zQTRrCOKGDXogRonOwy4j8rHqEUvZ4xTxJJBNnEWQrbRAAoZ4KzZWT9s
x7DYNh7H6Nle8gxzNShb88Q6LP0GIgrxx2BgGqf/BB+h1fasguyiLjqhzELiHSOWlJ/lBaC88j1K
2ZjZSK6QXOatTFUnRt2VJYXyrJ4RJHJSQYqgRWj5jVz/LxKvAiSIZMR/6yHxlB66UnZKnwiT3fPJ
npOVS0z/2+edzOKezERQSgzg+81iHSK06FmYZFMqrsTwUqpZWZqTGjnSoChu4hlLuCfBwETZlxdE
9SjUHYqZFXdQ/IQQMY3xeiwzDgWguFmDw8RWgnGnTENnGnHBIiui80T0B1CRSgfiZjXsA8+uu9AK
vbtw5EwZJZr2hg/eI0RMQ/V6fm2XJOo8uvvRWKEpmFA/PlJJN3YG3u8tBk4qjDbrm8qpN6nLqgp+
FcvmfohoNpdDLS3IQ/M4idEVFo/BXpt2iSKvU703O/nH2EymorY3cvsUhIpjdK3FBVdSfxkWL9z0
wkeaqUzrsmSNkS9tNxqYgIWCIh8Imb4S9zN30oBTt4kNMDdGm26DhK4brrSVaP9lYl20aqM8PxNE
JalDUQtrTWhbu6oabc2VufAGXjHWkORJzpgWIx3v5TiWaZzH2EtCei8GW0Xdkrzm5DQW4O2K2OZ6
s2HFGbSHoYWS388WURl0zpMI3ejQP2Zh4GBEi3Fp0sefkvDVJDqTUHtVmaCZ1bPVrrIm4a3BSFsU
xWbCgqE8qULRkqh9iiO/C3sZkgDzt1KBYyA8cjexVbsEgDxyqm13P65ZCB40DDptHXTDoCYOuKXD
EV0q15ML7jGHM9uVYBtoPKst5P3fqi9U5BCtHdlhsLzL6Ma3eBQdxg0a4CwUdFlAHycFSHoh6E1V
gQ+rd1gI5VZdAaTlJl6jdcZp1qUdbxSHd1Fj2cbZb+jz/3of/p//mV/9dAj1v/8bP7/nxViFftBQ
P/77svjMbpvq87PZvxb/Tf7pn//pv49/xL/89Zft1+b16AfAToXNeN1+VuPNZ90mzZdMfAP5L//T
X/7j8+uv3I3F57/+eM/brCF/zQ/z7I9fv9p8/OsP4lb+a/7nf/3u8Jrin/1P+lmF76/ZP25f0xy+
+eef/P3vPl/r5l9/cIKq/xO9X4C75AkgNIAK/vhH//nzV5rwT3BrGiLGASU0hpEBngyIlAH5Z/iV
jFqeAZAxcLHyZAAbiYCfv5P/CfgGFSBnImZFFANA9r+/8WgbvrflH1kLqLwwa+p//XF8BJHq0vBm
lzQAmiLpgQ+kbglgCvGof8XcrTrkK64ZzByOOq6DdWjczVbnl+S5pOM4/JckdI6IAgIjPEOp+EuV
RwDceiF3y2HmD1CjZmlcdmFon5dCvXK/xCi48wCcI6If7iTVr8dV2PW80N5pl6SVKXxRdp7dmNK2
O4SYk/0PsKqPL9qfElVskaijxQNcZdTVjlsMLX680d5VmNAF99Ngq6A93BlO61akAmyKprgrL4GB
ZYUuc46VHNjv6/eXdDJ/ha4t2BB91QGnPu3jhO/uZIB+bbu7zB52mE5ZoyV+1ammJps+my6DuMtz
Qil3KiAN1Ata3d01qO3JVgYIw24t2/kmt0Hm6Zzf0i8VTqShZwLdLV/985S0gWtkvpGE7g4gNKOp
Xea7Yt9iIriz80O8M97KbbqN9966nQ7ZoTuwa8SLa4ymYdRZMGiEPT6+CevKELh8wBrH9UXS7BtQ
JJ1XkSWAioNbrc+9tIKGHBB95Pweow/nBVARxC8zmalAGamXpEKX+wUxUsEF5KTbRzgVaOMnVnkZ
3Is35wUu+BUFI2y/l4x+DuuZrsa5Co0mnHYeIxyh+NhPpZWW/vq8JKpx+UQ1mt0pLfWkEEqIIoNg
XWqpmBBAa+FLh1QMIj+L29cXnqmvI9/yDqxQkwIZPpVOGWeXDIWcNrANcVU+YNAZyKaOh8zatGv3
gY268FO8KS+iG90FQ/kaqVBmW+qiy5uvNRUdtkZnFGGGT6iwAMGzAHQm8JoMaGyWXekz2rKb2n+m
90/OJDo3DfRMCRJAFY+PhCT7ulhnLRY9lk2vXxvq2vDuAMkzmrLWm7HnRBxnVWHmDP0hF4H5Nr4l
PrqCjcrEbJuFESnwmelWkmtOZkS20j2qUmJV5UHM41WtPgEnzPTD3vRINrnu3BZccGNcWaMOkDlu
LYfFdSjcl4Z/zccfRv84Tfwu5J9jY8flkZ2i/xGIMMA4ekn8H532FgQAMukL4MPdVvJj5ElmNnwA
h8COYswo1tlDBXiTvr+Qg96q4ldV6m6nPAW59kFQX7IoBrRo+Bnrj3mao4hW4dUYYshWktaj55tZ
qAP9Ltgr4avgKXaIJx76/Pn6x+g9TOmLMm5q7YqbNsjFm5kHlJh8o6efkeSE2lbqNFNLDh0a/it9
MA10CUnKS8jfaZ1vRlm5b5EujborOf9AxLXOm1shvRiVxOq6YgewAVPrn4PuJow7dF4XUHpfqKrb
A+nV0jt9m/LXATQrUdBIVcweCK/6kDsZH7id3luA83Mlo7SKSllF5V0xtTtJrV0um674ECWdDDhY
dZGamS5cTAHvdLVyVzbvao2p5lT6qEb9UOHPpMM+yH1LF9Yo1JkZGkySDmTLnWeLk7cVW32lofs1
FkWzShUznWq7EVI7TQczKnnAIEyuIlQwHm8/ctwDN2x4+Q59AZplNJJtNL3NC97Gk+BI8icuQhYv
aNdZWa18X7L4+CJt09Rsu8QhRG1FgymwLEI5yvVQuJkaDFi0shsA0LQQVLMvYyvCqH5WNqmZj/2q
71+T9lnO0KlrXEYjYBxj3ooBVqjoyTYqJYxo5JveI5BM0hajG9dx9yJ5HpKuYmka6XhoNG81GLql
e6k7ito6ad8EQ8GMlHcVR5hGS8VtJfJ2BthEc5IfeCCON81dmSZXVZaaBmiZ5U649IpiwxWj1USp
BdgEU9K8qwjQ8kYymRkwwDgQHKpdYdeYCG2q26q9FIzsQu7Hu6GO8Y3i+6Rql0XbWehvvJdkYFN2
vcvFihkawb4vbgPxTcYo+IS7S6tbaxg2kQqI5al4QokfRESiKTS7siwBzx9dCAHaPxrVrj3DbsvO
HcbUyRLJ7TJj7fcDODiatREAMy0vTanm19w0ukIC5rFp5an3ISduZP+u9V7jchtDqalGi0fxHOnP
hiqZdbUWhutQxhqlyLVU2LuqNHkv3IwNb0bSVYWp5HraSR68ePrj/1P3ZctxIm2btzI3wBfsJKds
tapKqipLsk4IW7JZkyQhgYSrnwe1v24J6VdNz9FMhKMP2pYSklze5Vla9oNpZNVbvwYzf9J0x0Mk
GaYNibRORzFPO3LX2teuuTYtEHI7emz6bKVBBnhMTI8l91pPAlvUeOVkp0HyVUyQ4JCXMaU+aVVf
BwuVV98Fp1ttAmqjHbzUFuu2ar1WvBQttG/Bu1THPnAsFup8M7X3DvZN1Q6+waewbWUUA8vuyuEE
wOdBmZ4hFOzFdITuDCRaQDJUm20FKHiZmmFfyZuSbnK8sRiyoGHPuZ6A9HJWy/shhZAo/p10rV96
CsRSVax1IwmHfASng7urTBWRa/frKk7ho9OngSyKTauQvdpoXiVi+N3moYmzLeEuAOfZLRzwfE0r
fV4fRSLPBhqYrB680UK1PdGChKeRUhY+j3/EDJdVpq6yDgJ4/a0rnku2HTLmSYt4moUQOvspCtt3
CPeSQoeF2HnKtqT84TTKqhulByq+l7c9CiEtPP9+Kl3nSXWVwOM5KXufqS98TPyE5F5uw/HMaWDD
U0L2AW7zRu9b09HkLJBKj/nalzpwGY1zM6aGr5SI4dtxL/FJLGmhrdJvEpx13G4OMRzks/z7lA2A
QkmPG7Dcg61X/btIXhS02GekAIq+G5aoa8YgUZTf9G6zmYqLoR0nDiLACM4uTtbvNP8elydnhJbc
cGnsZCM4/E419QH47VCBeVmbCNiSVmFSVlGt7OLyLKotwclYzKhrnARtt5O49JpyRIvV8YV4zgzb
M+U6jvvQLO47Wgbm+KiS3xbiL6cLS46LEPoMsVS3Dpm8pOmjuFWg62h4I3c3RUa3iVF5VD5i93nD
+NhCFX7sLU/ncqVngekUkAD6rsYvrWV7Lo5kB7SDIilA2ArKGt5H+LGK3PFkP2J5zAzvmiE34WPo
SteHFDkshJvA6vpQQIGjLtHmsXJft1ZW/cLZD8uJfaJPfiIB4UPlFwU7vSo2KqGAzeMQsY0N4yaO
ANPvoWjDJ3RIFQYovQ4+DPYO0M3U3LftMeGbdJJ+aX6jHLpF+toqQNUp5R3DkV3VDySl3gguXKoP
+45Dylcv7nHwR/psqJwr67qNw4K5XuoCmAnI1lilvls3m7Q+tlkbdeoa4jYhx6O28UpzNm2He5/B
MAOAKPa7TvaicaEGA5luBcQC85mCY2cj/7RLFyKLk1caMN7KqskvCEI3gApwv/uWnPaV1u3gSBrg
cNyZ7lNJq5uU4yjoYWSVmaGSq/6gDyuuOJ7WY+UKfKIEOmkO9t5tDgVLMVXQ5wwzyJ0axh2v6Y1R
YGyWbWx72wPyNoHTZ6VGVFZJMBLNRyrukZ5tuxJLzepOHQW5Keu3ZufuTChkG22UgbFGPQWXdoLD
OjUPFTmpk7GfyjxITOXQpaOfZG3QQ/dGGfSAFj/6Mccnsjck73Do7Br4f1lZ5bkSVY2/6x+fZPif
B6JvgsJFGtOYVZvXJOkvyX21gfj0SockGD7aASJHfolJjq7hIj8Pv98MuchrND2mkBzuxcUA18xU
lB0UM728+c6qW9lWfp5kd7rVz58/aGzHb/Nma/fsqJeqH8tDYm+Fqq0VMoF2PuwlB4KzKqJSXOuD
vyoCfREvL7XwMxeRTdep3QXR5KbaD+Gcgzm79qa8BZAzjCEtUqxwEK7Kg7LSQUdUvg8bdyX865Yk
1z7TsmTA4rZsy6FCyWDV78XGjcoIunS7OJpr5BqDg+i117865CJFgbtWyYHJ7y+Dnx2q2IM72nZm
ALR7dnklPlzPiuZf+dWMzzn3m+JyEU9xnShFhyGHUNyiMrlmEBObDejU9bC+2mK6Nt6iD9KPMDTO
oYgzl4FC1EQiubM3djCL4dFI2bgvX2+2z6si/6z8pUaNTbjN7TrvLuq2gttch3toa0Kqhn+j21kw
pA30iELUHrpi7n0BhrHHr6BqF6ifP7nvm0f4kAR2Tq/YSAIB3dwMSHeFV6KmIA7qml/L8j8tkbwZ
a3G29A11qd3hc5Z7BZU9EwJq/c44iHAKhyPi+dU1qOaisfXn7SCnDxkW1Pagyvp+ATW04bHtxOLy
lyMorpgDe4Ib9nfzIn24ePim8OptddPtrhpWL/CpH8deVBWKKZVuKSt66RjEDFTbE/atUqqI3C6m
dnGmZ2FUoQ3COKJWaWwq+3els8exY5Vfp9pFVIZPcsRYqVynGXzTs8of61tDpj8y5dJkKvLT6q7P
zLvYmraCm1u3ZjuQsIPSJD4S6HCqsz1VzXUxxRGM56Oyww8NjfjJhYoAOf825Mp2HNSzW94VSJ70
9LeSnUp9CmGOBY2LQYEG9rot72Fzh9h+xfPbadiIXvHKMsiHyE1mcDkbPCs2qCdGLF/HhpR1nYtb
YrUP0ujX8JJ7okl1EFzuewOT3dwbhX7SVFzP3HpMTLyk/suo2yid/WxOfDTWuiu9Pms86jQw+E6C
BOR6pGNeUx3q+iek1gJdm/MPGM62vzgBM6H7rnQw8TBolOQpGmnKJWmZQLjCPYrwmqhAKQmgD9M0
zGHL2yMuS+v+poC3lGdPw69JQdIy2GunKkZfErha1dcw0p9WmN+sxMXpaaW5xvQSNe15n+HgDGeS
cxFds6v4/DK17dkGzAJaZkm/LO2c1EPBxUU8xuiSsREG06Y/bTLwtDykRFAUbdZ0D7OMW/kNOhT6
Ojle3Xbztvpwbv/zEEu8nYNIDKk2HiK+mVDAR8nQVzczFblapauvz9D/YZv9/cJL6F0s6yKL7Vpc
5CN0ncO/zLTlzjkBJnQ/H5/Nr6u4nXnrfvV+i61N7RZScVPVXXg4hPkL26appz2xTbzLjvruWn3y
86Xzzxsulo5k0mEwChWvS6eFwOWMAoC85f/V8fzmqy1v27FsqKbor7ctaiEW5KurCHKaW/sYux69
zEql1xoDn1d+3wy6uHItFaJzgJ6Ky+za7az5abyBjZSv/CKuJ+9nsazSd0D8di+IBP2v185833z1
GZftLEIzqmS4HcqNM1W3vVsdR84PjZkEJXQJrsEsPq2nv3nVxVWbAoRcoc8oLm7VbUUGwqR5g3Nq
b7IrMKnPOwVvRlpctDDuTWC+6opLvilOs4PMTChUbuAcgzaWcns1NPxsP6D96AICa6BduoTm6IRP
TptmFCsUd8+rYBfc+TJU2GZC7PWG2Wdx2tvxFh9OGS1RKJwIxIWqP3PEyuPskfM8m70XR/tK48X4
bJ3Ao3dm/OoOepKLDdhpsZF1hoMdkA7PSps9JLbo1gMpUVBQENwTZNf2FEF+wet1OyyydduyTamK
dUHoDaoqu6oce6/nUl9JcgN94BVLXM2rxxe9utjWkaSVJ1AMLfLzVP/I3cFzxyw0ZLvP+HQUysoi
SoiEEmV3cFoU/qBW8oDL6soJMLerP2yIty+6OAEgrKMbbSXppXJ+Eqb7kLCpoUvZo0gxBAUzNpl0
H5sBQuJjdzTidOXU9Bkap3uO8klv2/sK28+jOtmTXN+ogxvoCduyTLvJrO4+58ljnKhb01B+2NNO
S7vcM+MmyJTpwngZCeMaYuvTjfD2hRani06oY0GkluJ0yW9xnIGXpBzsV8PKMhTMv3YzvDaKl0fK
2wEXK5O6St01OaE4UpL1kw0tYOrRrfHg7upzBeEn/9nYGmH8iFhjxYKee/CQQuT7qwi64xkMIpx1
X59xC1DrX2EopAXg5wgOBkGLGd/8TQ6FjCbpx3nxKvKBaDsiT3nVwWQNhNUJ/PXY9nXmblPX8B2I
tun9ryvjz1P8dkZAbQN3SUeDyQBsT1sK35Ne6F019s4Zgn63vDdIBMOwUENpXW+Ms+0AlCQHSHtU
Q1TH/VazaSiV8tiURgvOQXcrNct7faR/hWO5yZ4b1rLf4j1o5T345f87tMtckvi72jODad6hXbxf
De1efryFucw/8AfmYpv/gcm8AWoBWOigt83iUX9gLvgrNM2B+4Caxwxymf/qD8zF0P8DQRaoIEB9
+9XBA1fDH5QL/ko3YWEGWP2rhTxC1X8Dcplvx3/WkWUBvIoivW2D/2lrsyDH+3XMO6rYtRRNJLVi
k1rFqiaw7o1jtMtSwJkDaZ10WFT0xXhISLFGPWmlAjkhpt53U+0md+DuoJgeH+/7qYA5HvcrlFDT
wvUpenJxi7aBomzrpAxc48UUT65TepIDo5AmD3XRfOu6Koq5HSVpvtYa4IEH38lZJOspEDY61NCK
SXKxSkX6kJgt2GdNAMtppFnUi9FDUGxjlUtjD3y34a4be6AegdKSm43QlKLQ1Nar/IIL6DF2+xP8
XMAhV8LCFRBJXBmoJwuKIwK/R4Mt0ZtFcPvXFL4F9bwPSz5O7OJ2A8ynhwpT20SCg4Y6grRp35pd
Hvbcir4eab4+vvqEi+ul5nWRyhqf0NVvFf17f82S3fz4KgQUDnQIIBIHit/S55s7StXq+dBEJLnJ
1Nyn6HAUUaHFPpqshXqBNTfKzoNHeHGo053BaFRApDDPj4K0UGajoVEXXlOm21axgGh86IwWjct7
iYWTIotvRewl+PkcV8f8uwQf966FXBn5smPcKSNkLlnu56Ly4pGFY83CFiS3zkzCBn2ASQFSb2ai
VYXHrC1n12Drixrd/C0xAeCvYI8AEQbRmvebZFbMi+uhbyI0QPDE2Uo+54nqu91Dx/p1oVU+Wqam
I/GOsVdhUko9jmI83tcf+tPv8OYxFpEuVW3DHhN8h9yNPVA6vNFAZwISX0CqX1lT76+Xj2+8CHVZ
bfZumkgcCwZM6zTVi63cg7nLlTd6Le6+X7vzzOL6BE8SmfXSOBT9hLoUBWa21S9pbW1yNfbKAU1d
Wq+U9KFx9/ZsIG5uG7U7TcqBsT5spwfdzfzJxFzXqsfiMI5/zt2Jr2f7fX743yn459EWN7yJZknf
5l0TAUPup9IJihSqNN3cIE/CpOXAkCmh0ienr4f9/CP/M+ziQHYVOcZ1j4/M7TKwGPOYnvtt3Udl
3F5J1D4eHO8nf3FEVVaW1UmHocCXR++58hL69PXLXBthcTSlXaMC1oIRhvGpcS5oBX79+z+fLHD8
gahCorRUup75lnXu4JDttKMYn1F0DdvE8tz4+etxPt0OBlyaXAvmYJAUfH8AZI5wJW0xDi9Tz+1X
dXevXvPR/IvT+mEzENAPrVmU31gih1oLUlgqxYqjTYETDpHbiJsuIxt9UgOAL4KKAK01TR4EfKMM
qpywzZmS2f/WuJdAECW181u3smMG6yXS1LnXKfJbLzpU4zL0nrUM/5TMLeG4XyultafyW16oaxOd
21Qr/CpNj+hPBhS+MGVtrdT6JRFDpKIG2LkT0BzPKn9RTPy8U2+VWt1q6aEnpUdYig7f4JulN0yh
Yry05jf0SqZmIyzwkM0i4JO76Ss8v4PdzbFrFBd9wipKUEIdaI4jvN7EUvowrgniTATNdM8VDQCg
fF2q3VoMq7pWQ9aWB736BaC/xn5mjfPbMvt725rOJJYn4UAj4TBk8q4rnd95B8NGZfB7rQnjHG4K
PSYuT3cCE9emMMFiTWCiupSBwQeOYEhqJ7CH2wadOGV4aoANUUxjZQ3IKMF3qWnhF8lB526IJXJL
RXEoWn1f8JcOIQR413eCPxcAeOBunF9hqKwo1iZvVE4d+1HZz8n01JkPTQH/ZXSPM3oby9KzQVow
pRvAmSiY0G5mACMJ1w1HCZBSm99Mkuw6pLZD+m3gsO4s2NZ2VzoF+qHjvjrlN7Ani3TB9vNyUbIX
ntFIqvnKMdMTPk9AcGd2uCnoCE9EZu3HVH8hnYxMEp8HmZR+pjqtl2jF3tD1GwautKckw8Hoh3PN
h3XntCvJz3GKEvC4o3ob1DwLO33wddXeUQJ2JejmxF6rQC4N8/WQ4WvLxnOY5QOx6nVIQqUKrT/x
U6F5MMJVGBKfGX+R+Edo1qLyPMJfCsCoEFXxMHO1DRfmxkl2DLsMxvabPP9hGDmCMxXYo0OVIA4V
N6b6V0RQ2n6udGsngVcf1LN0CB/T2ggpo4Ho3Qvtj601BIhD3BHWFgj7RPdTTwF1aDxXP7AuGtRb
1Uy9iSt+3qYnRvvIAOFc1ujoG/1jnpi4/YCTAURzKmjAusRrkirS896LO7QGY/3GTfuAl1DiZuWh
ccwfhZo/ZeZ0rGx2YNNwageypwhlVfNZi5MtPJg9B0Go6J47E7W/CmV7pQxi51sP9i1LoQHGfooR
cB4oTda9b0IgpXGAKBOjrzTtGSrLYapOfuk2QYrWRQNMwYsWgx0mcB9qWpjh8R3gG0SyMgfoFcNJ
VLMRSbvZQQJ0qBXAM42+DXHxXFPCMp32dVmsG13sKGeAGdQ3Mqmeavy2TtdDwo5MV/AEXq7lHknE
kRUt5mFA0Zt50COMMiUNxvy+tJA7cLoGIA8L0gKi6SlGUyXujDC1zYgNY9AkNaAf+Q0hZzQ3wli1
fEUFDlvG6NzoYas03hxM6q1vJ+UdwHCbYej8bDQ2RSLDrKmi0lbQm4nvDbNZ27kdEKz+yR29Kg0p
yjomWiHu6BxLBW0hBtpvTWuvRve6p+3GdSZPGel6YrbflJM/v2FBxNlu5arXn/ohCfPqbAFLhI9T
DwfgY24zmm3Sij6RRrnLRLOVbbzXRw2N82EFT0rFRospB0Byesr1IjDwFSwc12JsQpADgXk7i5pF
GgbS6joy6bAx4zJqWnNtxN1GZi62cB8BvgDoICS7mRsS9RaBZgDkFHKFyQNWzB9pDt189OiHvUF4
CJ2EVVw4u7RJHlwcUEoh9lT/rcKjs1VvU7fbjRA/goesNyZ7K0vuHL0/GPzJ0pNT00nIrd3UpA2M
EWVLyCSPehU1ZQk01aaCJgEroSKI427I5UHJ8/sG4rS5lu4auz9qDr2ZimLdWVBxs7JQV8pN1p6b
pL9SLFv0FhF2gZPn4A88vYgG+cb5yn9TWFHGCSXPjjWRlbEtEGC4u3AY6NAjQula1cuIgpiY6Hkg
R9NTuiKAs11oknRX9OoNRPKBFe1vlfS+GJwrj/YhIFw82SL8dgpSlQjImsimECVr4qMaA9IEIKPV
3pf4lm5LI/C0gn8ZeixGXYQeRpeDoQNBgEiRhe+a96LLV6Z+TePanWO9d7HHPIxmQmYadSU41swv
/2baU6eFToVe4OWc2rM7e20piLY7cdupTcgUyBRIN9SG4TgHAHnahqNuei5QsT0njwk+RWmEtc59
+M/4TrfTgSq0gG+fc3TYGnkm1pXZmd9MwEZtU3gNVL8N/FauvliphV1jbwb7XpxEdhGaAZwfwAit
5hkaJAMMpIQzJDdGcxMW4iorQs18rOPQMBGdJG3Y1QBbkSEaU8Am7PHQGOIWiM6IGL+yIrlNlfZ2
3nPA3N9bCX1U2iKwpuS2bN2wdOlN3Fdoug73qa2FxB3u2lp/GiCW4aRnO5moJxsZ0XE6t4oapD3w
tcAuj4P9iHbuaUJqouow/NV1v0Q2Vjv5bwmd6a4jQUK5L1gBYCoCDVwkRo4NDeDe1+tjUYz9s2H+
+XJL/AyOwBgW8+W8LA8qzsS0OZtKNJdxyET2PeZ4uu+2XctWOHtj90pk/KF+NPNrXotRNugfkMN6
v26gmyGtBnTriLFVm3VRvUkPGbX2ovrDBPlX9cULo/jzZXHx/6wEufrFZq5au/xV76h3/29w7Wbu
5P9cfTyzEsD66n9t2vJH9dK+rULOP/hXFVJz1P9AOBjaSq9uNqjl/LcIqVnWf8AdmoW04UALqhay
3P9S7az/zLLzsLPAyQANdaIje/ubaocC5XxOuyiIQO8YB8a/qUIu25WgnrtQAkbmo0MOGLIai1y7
6YQVOzZ1zn1ya1V7ae1589Rr4GwokE9HxEYT1xe4FAv7xZVJUBjfqNiaLgw3CGhl2W2jl6sMGPc3
U/lJDW9R+EE5dH4uaPbg6EN5liyV/w2NpjkbCuf8V0cMORS0RfzaeQXzgLPyZA1efY1dvNjRNspN
IAKipg8dfhSGTWexp/LOzMaGK/p5GqDBX4u15sKtLwFJp/k9WaDLpGXQumBCWGt9ggqcOqxJf80M
e8EUf30KJKIEtWFwJVBrnm+MNzfC1IyDmbiGejbcOAuEmtuHwXJVZADjj7ZVAfEfNGvNiZpHNq82
hoX/9fX0L4Fc1qza7KJ6jvYtGi0QS3v/CHzgpWHEdXGuKIGEqz20YYbKrq9AkH3NjOaODuUjHnKV
uThz20n+EhwX8CARA3al7obukM2IXyNGHAojHagZP2Rj1oMKMWOM+ynSrKS+8tSLCAZKCvNTwy8C
WbxBtA+KCgVJRqhtFgUWjXyEtg/0TqozW2EBe8STIYT7gFEBYAmGEV/P1/sA5ePAi9BJm3KqqwUG
RhNqO2MMtBU6xatriIZXsMs/scKfccDOnR0j8JZkEQilFrfHlvLizJVU8yxZALdEgfqd+lOfDwmE
F6fO4xK4+bJyHjSO8n6Mu8FTW+rsINZprWO9swOrAiha0lQ+pFVWhAhynRXRFGOH9gNoT+N4B72x
30o+iKhS6gRJGkPuAsMbu23ANEwPNu+YJ0zgu+sWGsOmK4/gCwKlnGQUob+ATn9sx3P+Bxs0I+1X
mVkfZ0EmP9PVdd2wYpMoDblBLQbVYye9zWNxsGA2H5WusanBMV71na6BxJMfzAZ2SJybp2RkDmhd
3S7rlY3eAQHvcvCbQCWRzI4yyxhQBUGfoUGJMqmmNfIwwyNxgqasrku/d+lLlSbrjBsnLuvSZ06n
RJ2SIPdw3W+iyAB+MbsmMBLrV1w7v8ZCjJ4KN4DN1Fl8zQZRbtNc5OHIpuPYESPoKFkrqpCbxHLw
REUe/ctl5cBqzXCwgc1Zs+U1dHxzELhVwcZczY07c9XMmrxrYwUqPJwivx5mUQvGsprHmYVVZkMo
VV/qcEutt6Y8MfQ7sBUzVC08e9utekDIAuuBroDv7j2+qU86VAC0MA+VjXL5+gk+HPfzE6DFoUME
zMF1uFzYKgQ9jQEL/67JDOyeES9LTHvrmMxgXtLTcSvAHdp02ph6M7TaM1WQQnhOUcEwmHXndnm1
jqt+vII8eV9+xMwAY+niUoACASqDMOl5fw62I9VHiiv8VEE3TjTQgUAlYWe7jF45Qd5Hc38G0hEo
6K71SlF9PxD4cHE6wm34hLwMfbrcue3BcPQa1V0XVLtMffbr6ymfj6TFUYL4EUqJrguICz7/+wEt
2k0K6GL52UrIpsK27YspcC2KhsrVC+3j552vcASpFoj9cB8wFveqYSQjByFUOWlF+6C0pvTdvGxQ
lrC+E2prqEmRLWu1iNr9eajbs9FM7OCUZti4UEuumbqtDd1e2QpYWEmX3EGhEqxFswkVVpy1vD7j
DvteV8a5arW9wyE7osvpPndgSTXw7JFbDrpEvXnOaB0mNnRjC0KOUNXU/E6A2wZKBFE7BfW7svHM
ydq5FfgTLDUycBVBhnOdWEV1KtlZI8ijORgefqWM92YMbcSYQKgDvqchZPYjuGjmIOmhX9Bojebr
EHnOCQfVqDUf7WJCfodlylul98dG3rdOk4L4hupAw9cV3tAblB712QJ8zlwdQnsCWwC57Sm1yHlM
q19QNH3Opnw3JZnfFhulj8/MNSWmJJ8JL5bPKgsQSWGUgR6XN6ib/Nas5kLbuPfLWt+zttVCVrib
hArHqwx+22M9wlrA+tbD0snXu2bfqmwv0TsH8me8iQWeWUVLCFbmNvOUpqsDTiB5qlYxXxmiX/eJ
cVYMtBKVSntGe7lGW1I92GMBcF3abq1ObJxaaa+k5n8p2L1bvoiAEafhmkeoNvfP3y9fpTaLEdLU
5C6TBLZ8tBJAIpnKftKoEpAinytlqMTiR0cfDgcANqU0+90ngBObfYmCDgwmfXc06I8yjpUQBQUD
FM2UnFlFhlVnMMBrGvg1RWLQ0jszRotRyNno0E26+sahtbrSJWl2Wp7C1USVSZhRDaUR1oNz1Kdk
+MlAjQR1aUgLEaj1jCXjo7qGVEOOVutE/Lwof0GVmT2YfWqiYJ9b2wTp/iPLDUBIKrB2jGQyLmre
AWPdcgG7OZKiZcvU/lulUuF10jlWtaRe2fRinTORrkaFOqAKtXcacdmRloniS2NgN41aKRFhU7xh
k+iCGPaQHgrSe8WU3U8iE7gdogzFc90ISznl+7Qsmy1HmBxpuf1I8uE4FFqPTVLhi6KA2LZJumoc
u/L6Tho3MapBvsOdIjCRbPhNreKS79NQtyHNTEARRrFGRQvP4D+0stQPE6QWL7RjJHC43NrzDJKh
OedVi8KhyvttKzPE3nGjHySl0761gE8AMUwPeNskG01y50bjdwBNqGDzuoSC6ScxEplre4pFQpsT
PVI0FSh5OwantizB3qsz4UOinIRVZQ6hXlruGvLzMnBjG8Z5sHuMVDV2zzForSvLAS0a7mblQ985
2Y4MGlhxRFJ02zX5WCgosnx9HCOje38cEyBUiANcP8AqcO1cXDS2hdAuL1IHF43VAP6h3cSZdv73
Y0CghRiwbkJOuRSBq0YCGcrRsdGjSFCorLUTMqA/YKR3mjpv0RefvcjbQZZVM+qqisNdey57onw4
ApjdjldvlE9HQYaGqxLwHZjEvd/+bVnoJKGWfarJyoJ8xL6FIW22qmnYGn5xKwqv8q8rZX+4M/GR
oJmIdjms2pCZL5NlRJYNUH42imVPoE33jfSoGDwbt8vXX+pj/oWREOBDo2XGZ35w58yg1k4mRdin
1CjRXDVwSckRTGwctMUEcWNuEeZxaFfU1qScHLcVQVeRG8Sh+zaTFzdlsJ2s6k0ztd/7LLmYfQOh
7RZpe0pHUAOT6cfXTzxP+LvzePHAi8+eTANT3Jrbp94By7uCOueLwa9NyxL7h3AM0wIxKMwN5gT/
ff/ZmVGYkmmJfZr5UyP4aqDyHbPVGAGJ/3QN3rwQ6JpjsvejLbI6p5pk2kqMZh3pIf/eenDcVnJf
7J6Ti/ghfKKisujld9cG/jiXtoZFBh1r4DtQAVksMy0hLeG4zU49K7fIzdcFp79ArbryyT7UGRDc
4grF8iIqYv9XgNzbOkNmDs1Q2LF5okND5s7SyrSHwjMF38lh+l6S9hAP48aUPeQPkytJx2cviQtE
g/GhhVrWMrdhAqhgwfGSvP7dtA+5cbHQifp6UX48JeYXdGEfB6Fu4AeWE5nOyokooZ7MxPYHYXl1
Vl45tz+J298Nob9fkb2OPDcX87cCgs8YblPZbkj8AzyWQFe+f/06n0/ZP69jvB8LgbLqjoVtngpo
pQkwjmpgC9LumsT5/Gveb+X3szbP6puss+QZ7gjkDie38tILHAju4ltyme4QSZHnfJ1uYxZ+/WKv
+IoPQ8KMUoeTCKR9Xzkxb4bkxtDbJUmtU8YbfQdSnXWaNNkGsT5BWSUdn7H6UdiYVHafdBI9v8Zy
/I4r5o4P9HtLJubLavoldREmhdhMBneuLKXP5h7X82v6oqLbt7if3UlTpKwdfGfR+9KkXqpPnl5e
K7x9NgwIXyoE5m1iYF+8n3u9VxSlcVLMfS3X5fRsmXF0Vab1s41vQsMNsdgrsnCpAagqWZvYiTBO
cQ94u2ogqxpjwDIB00QPs4sQtI7e0HVR5fDQEvIaT+WTfflu/MUKM+NaR0qDOgyFLEAMDXNjrJ6/
XlLzRC1W1Lsh5ol+s6LssowLzeqMkzlC5Ib3QvHNoWLrRrGQKeh1DXq8/i3tmYKggV6pGiw5XHPZ
AKPPdDWcrLAnXHzGTkhTa2iFCX6ik6+GMNf1kSGscpRWju2evrCoXCUPX7/yZ7vo7aivn/3NO+u1
aRV5j2lVxsHZ5MIaLm0O0xJUMKQvUnmJJ5NCCp+MBzUlxiave6h1duNvnO7QlBmR6cJBFHqofbOJ
RR3a5nhlF72Cmj9+lr8nZhlBFTodJCHUwAXew4CpukCgYQ2Lz6DY8V+Qi/ad1VxnghIJBZm1CJLA
Pn09S5+vvX+eYHFg86TQUguF6VNBf1vORVz79p/s4HcfYXFITx0F7WPCGxY9/82dFJixjCExi+WV
4uAcUS2nEv2jWSkR5nkfpPM5tRtpl7lxKpGoHWurB6RI1Jn8ZjPrZCVj+13Vh+I7RGfV26+n8LOR
cURZOD0gBokOwfu95fQ5zYZx0E8u5JfY+I2oBQxTm7Uj6n0xoZN0TUD/0wMLFzkMoOFSpH6IVMr/
TdqZ7UQOpN32iSyFZ/vW6ZxJSJKhgBsLqsDzPPvpz8o6R/9PGUSq+9y0Wo26nLYjwhHft/faiawR
EDEpfBXadRFnH0qq/rZr8ds8q8gphQg/2kxp/g47/oJZ6ktP6DyXsRHQwaNYxn+Z3W0et6WSZJ3y
d8gOW/WNuvaCM7RTATHr9xf9LfQKv7xXThjmX7mxqZuz65k1JQzFxFPcN4XrB+bGLLzFFMlXksic
VrFXwi6vs3CEFHVhanw3dClxIjM/e8O+tE+80PP0KjPkUySuhSVthrNLMrtIpf/mBimcIGqgS4Pa
xJhVHo2hHXp/KsVp0HI3A47SRcY+08UT5M2FCi8mQudly9gcKvPSwvzNtQ1h0Vyks8hBey62CKOk
Lyjw6CfsfascBIqtOIpm7lXj3kv0tQQzKbfuGvuSqnvO2jh/EahSAQDllA881ZotC+R6qZY/MDND
Q8AeHFUnEbCHoIU6lfG7lh/90FpWsJDkenKlAaJOMC7TYLqGBJRAWQlM4XSReVCVeFWkwMnalzY+
hFWHCltb9JgyEhhQ+iAo4wz/odLhb3X6vCdEhEcS89e+k156epNFoX6ytRMCKrcZTn2mxU4o9ilU
rzFaDbSKo1Bsq+ijkJptM5oXlrtvPuj8BJ3Ot/w3oHn2ACO5TEWC1uuk1j33fKX6LcWYbUqoXoba
sOhPTd/9F58rBip7XZrQBkkhs+/4wP80+CM3PRrR1p+OVli4WmY6VVEt7Kx6tVJrEXi/+zBcYfBf
Bkj5ZBXKokJzWvinDAJPM1WHdNQWheEvDHvy8OVfiVJc2LR/81X7/EPnBvXJjnQ7y1Tt1Ha503U3
ULN+XvNJuZyvS2S02FRazhppXsHfEf5pd+HHZqPjxucwpWp/0r7vacqV6kMbK8c4bptd3skb3wej
GE/yhpKvthG9T8Cq1e+NrvIRxUIkjJvigzbBKvbJT+t79XoUxgsM29HVKHY6mtZda2r7lHjUjgwj
C6FF1FRJrZvMt98LaVj5nb2rbTNF7qtl76GN9SmfJHUxwLBbWIOqk4VjOlM+GdR002VgtVu7AeCk
GJLv9F3y6CvNExSLVZhX/XU40oiWswKTRfueWsNR6kGsZWdOoaaWDsbHY1O2k5urZbvQNHqudWav
rQbdrZQ07iRnR378BjDywciBgAm0N1lR3fajfKPk5sLImt86bBtHksxro1dXoZk81yUJz7FHeJM2
ru2kRaqV34/k+na2tCqDaFeqw2ucpq95UB4tdUIHishoT2SNfAPxAh2E101box3fBFCKtLOvqevf
Rb6yL4zqoBZ97ka6/+G30o0XRktbtNGx1G1sO9241szMtcm8iSglx0bgQiklVtRWCQNP2mYh2gmQ
HPkgUvAR5dIVstujGTQrkRo7juuszxHVXF823DyWgFEZd33YNAue9zY3w6cmb2T+tZ6OBv8/G3hm
MiixE2TdIS+sX7VmRg7bzKU6Kq8hswEwCOYHUkDXpR0fIbF1C8/Xw0UWleXWoHzhssO+7eLgAY5G
wNSJxVbOcn9Vgjel0SGRUtUZIWhJb2HLTK6u9XCyhQldYIszMuK2qrc5rKnWPez4bdzSMU8bxHMa
3ZJBaAThmkisA+lRiEFxJM8f2REXRy3MjwBLdkoUCKcf0FdD+kLujxW6FwOAJvt59CMcKcX01rSQ
xMzYvIo7a12a7UrVh60XZ4PDNpN8XUm6l86aVVHZ1jLy5MY1LOWOQqzsiCS4sybvXjeL6NR40D4p
KKCLt3ddmq6HMLmvxzG6yqJmo43hq50jWrd87Vh30XWfTOZ1lAY9Xr+2OqlnjTv6VxcH6q3cyEc5
MJLNYIXxw1Bqd6oYTpWpHznEvtrK9FY1OADN6V6blGWMxU+ma+BWXc+YNQlAivQAJareLKmc9xth
NqpT1al2MOoyuiotGW2HSFA+12a56AMrWZvTOciitculMthrEfnN09C1OII7yko5WXyOcn6A0dh+
/Lwwfbss2exEBY3Tr4FsuSrlvkf951QNCASlcFmOkNVGceFT8PVw9dd/xhbwHJpufYmBF5GcdVE1
Kqe2aqy1F1SSO7TlPminxtGTDsKbuTSkYRn1Qeco0vDY5tr0iPtj2uIcM3aS3/6qkaIvdS/EBhGa
/+munIo0500M7Zw5BbXD2aF66po89PvQuMVX2i68YtqNsAb1ujiy3LlFVjzo8qWD/N9cp8+HkPlF
z2/n80dBGqRiCmrjdkp01PJkyr2ENW9cSoN3zzIeS84DkTY9dJbxAKkvd0O630yo4D4Yk2SFu1w+
dBDlF77abxWJ+GF4OyA70nPj7EbLqXC3Fs602ArhhEbT9WTRMxVSP6FpoVmdUul2mTMPlQXpptQq
cyk6NAJgS3ed119SSnyRy51PW/gQ9XPVUkDOn23Oh8wuxZirysk6ZNtwE++zlSyceJO4Z7yVdmcf
kutk0z3EN7Te9O3PQ33OtuLRQMEhCBKhxDlCRZntgTq/a3pELeLUyPJ1Ew3JwmoN26mUHsYlItqd
pw/1KvKzcDnhi1AV+ECFXl8ig3+dcpxwLaK21HN0PO7Uf1+6ouHbbbtyPKn9nSHGpcE3qa/jC3v1
L6dMUkyY14ZKVgy3O79ZkK6VrErScEJmu0eqsNbrcTv5KW6jrREqGym8iC87F/Tno1nldECXkpAh
dPD/3pjWawJ3jKrdgq1fx4/jMljAbqGjuqy2+oZcOtQRjuGMrrgfN+Z9sNHXxipYUurdXxpp82d8
nliff8r5p36aWHWkUuPMTeO2GValXS9rhUAy61JV80tDZX6Z2Vms7gFFMl+t235XbJsbf9eu/Ptp
CWgUTM2lMi9figsP+Pz3T3cl+KyI1kyCkyKhUWubPr8yCCRZAgF9HyPLRb6wC9I4dPQMgRY6r6do
ihuYV/VeVXCUZFV7VYZ15QRD/mQ3dbpsLbKZIvWtqjrLmRJ8AZOwc5c9bLtkCodONvZ7MQ3wL7v+
dw3lyNHq/EYUHD3H6g71yf0Qy0fN8w926GVLLxn4NfKdOVR3aWzQ7cnMl8SQ3+3MOIh0LBYcnSmX
ZtpB96zXRCpD2NjD1iibtUr23ahpT40M5by0MJ63+TEM8N1Hg4zKvlqGfqUtjXHcyIkJxHWYbnOj
2iGzX/qjDPUlyHB2h9ptaEWbsCCsqCUms4ikJSvRbexZuMy1vSVY/Sget/SF6uuxSW49VaTYEhVp
XXaj5ejkDYI7U2/9xN7YWfgIFYin6YW7uEFLkEeBBsLV2sUiezuvZW0Vb2Shb/2WtVkeu8Rp8nLX
2SoOmkHOHTXsbpD4QaOWenBiudc6mo7cqoQVnbPDcDpp/MNWnNLM0MKyNL0JLEeogXpulmo39WBB
NckJmwEsW7uTa/+60uWd2fSvtSqRnKvpD6GnK+tEpKqTdp28NnPzfYrlEF/SmK6SAg5P4d+WobIN
q8p3isDcFQMyl0iRTmWQtKfUr58BsOpL3/M3Stddy4X9UkvY2Xv5DnUV2Wp2v2uaae/3+WLMq2TR
xwNEDixQvcQW38rwJQT4iPwaH6FcTKtWH/WFFQ75ykoVJMBdbjmcTmtXak0WhlCF6qmFcXBo1Cq8
FZK6Hs3pZWwxPdrdrw53k7AqsU7twYOewKetER9t4PWcaSIiDozwjqy8CZfNBBiVrfKkYQPyZI9N
dig95RLU3LyuMBpG022RVYhvFfMljrVdXgbyNXI99aZEO7JRhuFWDNVeGW2SMzOywgZ5etQwy0ty
fUiHagKjrSluZ0SDk/n+jW+XijMMwcFOYblm9qBwm7K/CGp8WDKuVcD4qHqFNt6ZCgjezlKKa0Up
N6ExPBRw5RxLT5CYGoy1MZVaAOED0IEUg2Td0pf21KGFXN7cSh4mxGGSvCe15/hlG9CzIxW7IBxi
NkmhXLpF55W7SYXMzLd7V+Re7iR6+1YHie2WjEW3N/0U10kwbglmKt0mYWynSZi7DaDmq0zFAFNM
9hspixW+WfjDCT5uANStsfNLrJKiN5YoBZAN4uWs0I+StufF9ZssV4yJpjUeaQboC88Y3hnjNf5y
DiypXXdvYVq/ppHVLOoqxISYDeV6amsdSnVhO1aSrIXEu4o8RDOdne8Iajadbky2UqX9RiiOPjcu
HqSQ1SKStHyhBs116Fuckap2ExRxC0pjbFwvSqclUQnKKvLMFYyK+8mw0ttSTfGrtVPlqAOJZcMU
K44WD5yuDHIvy6R5zK3O4OhY7FNfejOSHLZ0GlRIjQyyj2vw9u0ZXVQ2j10tH/xBfOCQeUpj71cW
6PKi77u3LG4fqbjGbjDSXRtKPXOb3gyYMtpuaLSDltvNth2FhvEMZtKAKNnJNelQkeZQRMPtQDiQ
gzUV18tw3VbWQ2CEb1KsxMsw5rSmRZXYeHF742UlMyfvt0aC3S+MBG5Q46ikUMoMYljLsX7TsP9J
avgUngG5TZXekdL6Fhf6e1DGv4oKKF3RfRhqQ4ZFFZ4MyXppTPnZUHAR69n4xy8Adod6pbrYuHWk
cBpCh7iSEN6VyyYan7q6HkAblOvQKg6lEaZIvHRufJKvyKssnSgdXmyjefX8HPtUF26VuGmY7T1S
4ih7h1v5qBb6KjCsvREoi9QAaC5qCex/6h0G3frjhZgwIbfbk0ohzKz/6HbxXiQUQbAkV55/G9dA
NIQXnbLAsxb9KOWupYC+m8ZD7w3wtjBaejC05BwddyQnPDUE8v1YHLxYqCs1Sg+CBt05i6xdmhTg
Ar+UnDKV72DJq7SD/b3gQMJ2WdmbnvYQVsFtSuyBIw9gqTg0czjyHvBoPoE2O+WVgcFhmD40gSer
ldvfqJsyLpc8+9mItQ97phSEz5EOd0PvImSX45QQj6QcOlZapbCv1ZikG4sDrkjtd9MKNxCObmrf
/JXExanzi4AsjAnLho3vNWnHB/qd1K9DhZQI1dt3Cm4B0cDlHz141MofUxv2qkBuaFclAPz8LBoz
8W+B57y1Ms6PeHFu4WqCARE4rAov+mjslPZRjzBNj5pz4SV5Fb15TDHBFsXwKJXDLTD9341fbPrU
5l+W/dEJyu4lFeGDUMMXMY33sY8LWkSS40Ehh03eZAu11HxGU7+NyhhjeOk5uVxcSxqOND2Nj1Tv
7LXstYDhzA7rOSj5ycCQPel2ssjkEkFSnji+rb+Fir6DwbDrR96Foj1nXR8vbQP/XjFlz7IMMMHU
k6t8zI7UN3jQbcfuHUSZIGxHkcKIuIxsVzM5XM0789NMb6MBeVmYGVq41rIffIykOTtWV4QSKvmO
JdjwQzy4anEdleTw0hQZeFi6I+z6GLTUn3Vjo07q3VCrT1kk740hphKn1sfOHO5N8glJ0ZiyhSyL
m7TXXsAowbvvDrIhX7d2+mTYSCnw8GlUXYU76caqDq3AaSvlo5oADUi8UIdvExbxJt2W1dlznj/V
dgQpM1Cuxyy98mhBLIgPBOuOP3hqriTLe9SaYe+nw3XctYeoM+7rrNn4LLlOlxVXlOwlt1dblh+K
OGXYLC0l2ne8vn2jCHgvEEqi8r4Z6g0cic6VvGBZV83VaBD70pn+WgRT74SenS06uitOE4rNZA0N
nziJphnW1qnG66qaya5lNe5teV3VrGCVLuGB5BZL6npJH1/Fnn8/ZPHSj2ggozYn2yT2XpPU3vQT
76+PpxtLSRWqZFYCvKD4KPX+FUF0uw6S7kkpa+BMsXGH7Et1DK+gFKelz+jxb2HgrLoc5gi52wtR
yh+oPF3M0Yuy6e7ywswXVqE0q9YreNaK+N3zFkZNZWvbBwuahLxHI1kMhbdX8FDWnkVMRYtlyKZe
6tjR+JaX0VaK0t9tkC3HMbkPwhBKhR8dSiXbsBn/4FvzkeSUJ4piH5UwFduCAuR4Oza279DRuGlq
GzZhNLzjgfitCcqVUyEe0xrbj0pcxyph5b/KBP/shVPv+QwyP5V9KmzMT2V9VU3ntU67JQqB3Aj7
xnwartKlv7QXNXhhB5J9DeN/Czxgqz5fuPi8YTQrcJz9e59PLEmECHzIORImW+//OXukdbUIluaF
w/25lfDTXc5OYr2kafE06dqtgtcDZNzGB7Wubf5/LzM7gRV9WgxJ4eu3pqItvT5fphkFFxtxjWlf
x+pwkAWsr8vlM+Xn25vXDCThy5JvDuK2XppPquvvZFR7f8nnq8sc1C/Futlb+3vs/XTOLM0oq8x2
Ere+spNasTRHi63Y8JKw9w8HuJNN5b1XNkd8mcwC5dViGCFkPhnj2VVYLsZpr1vR8uex9F114dM4
/tto/vSjkji1+6nLxa2e6DAjkPF3fzxLx4ARXpoy31+KLEabHiezfzaYZDMgxiatw5PinUMVYiXa
9JlabCXToBdRqx1hFOHoZg2oCo2UIrctjG7RRRmpFm12UMP0aRqEsSgxS3AiYKX8Dx8FwmJBH98i
dpFOk3UeLZ8eRSh5VeenknLUJtNpYe/3NE+qfBWUrz9f6IuG82zi/HylWcnMjiItorWkHPW7hpzT
lViyeu+IC/K3VPdX4bP8Xq2Dl/+4fDO77KwYWxdm3bQ8gKMJiMevjzq2ekn1Fxfu7susml1mVrDq
4lRFWMLdKVZROprl39IOwqyFMd0tYX5kav3MI16nAd/oXPZeu4gqlmkXl+Trf7Pz/lm+Zr9ktk5q
lsTXvFaVo/dgF89e/4xAKnZNuVgHtfdSDwQdgyMaxfinGuIXK+DEluTG2jNVWv4WhgLH/DVOnNfo
FS1ROG+VLnuO/JiWTgX6o/M8kmvGYTVGOA/DSX1JBAoBkFMbnBNIv8u2drNuuDIgDEpef0i9fjsh
fML30gJD6IcTcTz3CGkeEQjaUO2yD6tpXnujwSYTtYdQq57w3ETLxPKA6NBEA1UyXooGoXE2Xwdn
z2k2M8tJK71IzeiZ1om3aKXkI47pwNgZISvJuLWwkqwqHWpAa1x3Q3SU8FKyjS/pn3GGZS+9yu3p
COj9KhLpRxDrSCXIK3YE8U6ZrFH7UCGujFbwR660TVWpD/zlmZaFsUAqzruHJpT6qRvWAs1OvBZa
uZeLkLKLoqztevLREEU4Js0y+1XWyj4GKWRhO5KjZBEU5irlz7TBkO6JbEmV353CaZdZdMxq6a4M
rLeg9zIn6djrl2W98yZStdvgxjaDFKNHTARNmC88MwBw1OzMtgEeYpCYRZqUW4j+Kh7VYlNM+W+p
DHbq2N+atQR0pG1uSX1/E6NyE9kTTBe/407kd0k+VxRMdW2rkrLUkP/jnR9cvap2Sg5Iv+gD3E0R
LqwISn5R7kSpBK6hJZITWXK0DDPy+PxM26G4INi49bZhQXGwickGs0nmmapuK0R/1/SQaIS/iix1
h8ygc3xv2kgdZyqr25F/pOGJxq2nJ+wX+/h31irbfGwJ1WvlX7YFHdEEndFHJX4BW5Jd4cWHUTb8
dWfiQkrboAGuLN8nnU6QX8I/P2aR7fh598KTuh5l7yYL5fve9Ex+Y/3YafGr2QPha8zq2c4n/gkl
h7KsUk0E1wIai2SbqTpJ1fhBfyx4D/ts3IF/uS8owyw6BYdfGaQEVnXanySTOMTnzdbo6QCm2fQ4
cNJajJ710MktDsTA/62Y0dHupmk99RpxToL4LaPJkGFoDNuw7HdGJZ/0XlnaUZ1yQjf2NqivuDGf
s9xUnM5PrqbijBUMNuRSvea2fS+67q3J5M1QdhRl/Ehf9V76h52WspCanM1Bl7yRs2C6shHd6JK5
tQpcBUpFQSkgagsKMrl8pDn12jPhjJX788L6xRHLZ+Psr+aUY6I30+zzbu3TByqK6syT0fQciQCD
fTD6hIkBIvMms1iEla+5Xmk+jEVCeo8RjCvJTI6SVJyCWPutKd3vQZaeRVxsZYo0ji38aTmpdufq
db8q9bJ6+vnXftk68mPZrimwIBA36ebsx6rDFCI6SozjdA4fS3fCWHES09jAkJjhaFisGyp1P1/z
a+dgtpDNNpKSRL8f3bZyxN22UECyh0v4obv6Klv2m0vhI1+6IbOLze4QnKyuZCGf05qIjeHQSFd+
fkFB8+WU8e8l5goaq7Zph3d8wEzIlqTMr2ucPfZwazQaKX2X2skXbgiIxz/jy6inNNJTE4B0EbpR
IQ4ln+T+Ilzo0mVm+6xClQM5omhzRB36Zpb2sxpnKy2uLwmlLl1ntstqEcJUuT4qx2m8Dlp5YetP
4iJv59Ibmu2p/CLpRHceBGZnP2gqABBWxX5d95m/DDpdWuqBMV3YYX3ZSJ9HhQVoAWMCepM5Kd/X
7A57casc0xYGmShLsqgqKvLlMuvj7MKqc76BL3uoTxeb3eDQ6KXoJKYUYHnwZk1lOGKiWv7zzL10
S+d3+Wlpy6CbamPnyccu7FbVGDotxa8xRUBT3fx8pS88jr+bbwuqis1uD/PEbJSnFgCoos6VI3q5
36XWUmdF8jmN9MmkcipcQ2nanS3GdBfq8rveYV5N5VSGrqsWCzX2T/FYEh7UqAvfR7sglRUW5yI9
XfiZ3+zJeLPoUcFRI9GchzVLeqLSY7HGo35TP8YbvuwLj0iZ/m8uV3hzcRP4zUAGZcq5DPOiEGgL
Z29gkFuToKDxmC/jx+JKXoWb5u6cd1ZtOAoaN/5RuVI2/V5+/vlG/3r6ZwPsnwvPlgPcp1QiQ3SM
ZpG0rtJYDp3CnCYBezoUzutkGl4HU3mXKZ5dY1dO3UmzVuM5txADMxUw7Srv6pORUZel6I2dnWTh
Csp2HsT4x+x1X7N5MUX+UDUqITldv58C2yktlD/2GNxEw/A+Ia512t5bpeqIKT8cV6VU3laI/si0
vDYUOFo/3/W3a5Ot8DHXLQvB8WzHnZYeBfLUFMhgkj/IzPYyZ/5Q7d9+vsy30+rTZWbfQzWx6B/H
kjjaxbQdRpCY9mPth1vVuKTG/W6ZkCFlgJ0AkyTmolTLaznS0pI8Gr2/7dNgYXj+3c8387WAcnYh
47CER6F+A5qpinDKOaXw0K6S+/66odPoGM/elbcBCHpN1udGefPv8l/6hSXwm5f1z3VnTzHUKNSo
xEodJfXUQZ2q2aXqfXdhVb90ldl2gj6ZZSUdV+nJu7RqCIfRaxNeEld8854+38t8R4HMVSoGi6vk
mrmMtBbmwIWn9e0VUEfh47I0+YtEpsjjMu5Rph2rqSQl7EpOLzkvLl3h/PdPH4u8Ljy7HmXBNxcY
hxHdSZl9YeP17cv4dBPnv3+6RBgFQwr0RT5aDOWaUxQuJjeufv08oi9d5Tx9P10lUAii7TVupLYZ
ybHq9IG9pP514Y38rWPOl1gODP/zSmarzUAksp7DJTjWdfnSKH3tGr55X+vmPlTqyOkb85dU0SgO
CoJ6u0Fzy0C6sBJ9/85MPA6sePA7zp+7T7eKa1oqjJi5W/kPpr1sLtpq/8LXvt7k/15hPiqmySCw
9Tx/iCtSFucUGj11EMKVL2rjqBv1qiZi1V6MT2S1N6/ya3k3brRTll/p2//iaGAIHAGC/4QRPr9b
268nkKlCHK2yqhcJ9A+tolndetMlLP23z/XTlWZ3rYtzWCoMjyMKI6IYbHk14ZV1fh6n33xG/rmd
2WxQa+ZCUGcsvMbbYP9uw6PH50r3L4jrvp0OoOVMBgiFEmW2AhbyyF/aSBz9hET2YoQsWtMyl434
wlL77f3874XOZMTPg7FPEUm06HaPxsgmIwTCQ3Q8Pi7IJokNuvrnp3fhtv7mQX0a+kMr+kaVPXEc
23TpScHGCPtTFbYXbuqLH+1cHkACSW0doS2m4Nnja1odhgyq42NY1BF2nWiVV9qeDzY9XI32DelW
mRU9mkVwYEOmbn++y28H4v9cnfL2v8+0ltKc9rgujoPnbbup/BVl4+rnS/xVC3+Z4gC3uDf4ANac
tNApCuk0dck61rvqKl0Sj01ESL4q3YhTiVstJNcDiXzhwX73/lB7qrppQYlC4vrvnRWSTx+7kszj
IOGCMryDhGRpNPzHn+/uuwfI9gkDApZuRZ2fS2QS4FUrrsQxBhQyRPe5dmEJ/naAnA18Zxv3mVQ0
W4NDkU++rnTiiKXRcKusoohJ55e+fP9sVTWRYcpbP1mHUO7+qOSq/jfP8dPlZ0tVj8wS4T9vr7If
xhwLTDkthouWrL93MR8kZ0U8aAXczmJ+kMF7pY9B6U3HJO5WfQ4vPcuiPYK21q2KTHcwqjyW05k8
ktn7IAPqh2LC7Ycz19689On9tmYH9FEz+D14C+eCYSPWWMgQmx/rZQFW28nuZfgg6SFeBqtiWT2i
J3fJvV8F+wyBpXPpWPfdSvf58rNnjozCaNuQVw4oELWi5+Mwp9kie/JLVeevP4/gbyeKSXUSNTrM
vPn6beeKmRdqPx3Bht3i9h5xMMFnKDPvwlT5/h3/75XmC3jeNGAmPa4UbQusKTSm4wXkxdtyyxPe
hatLloJvjx6kqsGJUxWcDPOVp++CavBS+XzB7BjrjrqP3PAB5uyNvU7YR5PYPqyjnbS9tPh8Maef
V3WOiarFsUozqCD9u/p0Hi1JI+gFEHOQUU50TxIjI8hfTidpyemVTurScHq3PCKFAga78u/M48X8
1/PS8GVSwWcCyYuZQ54jIGKj6I2wUFkDEf6u0jglAmjMaZoYwPwHK8UChLbXSbLwWg/8F1XN1xDn
HqkrIw0ZJXv580j7O4nnv4cdAkUcoYNc02Y72imKJgKLx+lYoewkgTe7096lE340N96GC3NZu6Or
OPldeJfdwgeGGnlhMTtf4KcfMDsT1lqLSM4czGOJzGXok5VQMtJZDHOpNtU+CC9Vgr+byJAYGQk0
jgl7m32EMpFp1PvP5aD4lJjNUkJgTS+8jy4d5L+9EEONLCDq8zgO/h1vOO+yRjKZWijoFjlJUpH8
IokrM760Lfr2QrQIQGbiWzHU2dfI98w4VeRmOtryh12kCLoO6FNXWfD+81j57rsKjMsEBkh1i63R
vzekpblMU0Uaj5SCuthGInaJLiZ/dRwxSUEWyQDPmSTqHNEMNjjvmAnTETfmCsnzk1cIOGOl9EdD
V1mewXKAP1bpFGeOmclvY2lf1Vqy5ov7kKr6zjL8K+DFiwJy18IfyYsZ1EdFwidZJ7sJexqMWJfz
9pGzPeKxVt2XpowpcEQafNYTd+10q2GoCjX4o4OxxY5MI84vHrWAPl8qYQrUhSKWRHCbTqHW+wQO
IEl6xtGQVTeO5VNXF+2691PMeQbC8ORYaBwl0vamifCV1h6Me6Xc1pFmuqjvyVBFUVd0/U0k4cWP
aiHvwVmSiUOtUquRmenTPrGMVZVpSyUtN10J/B4rolOG1mMJ2w/18WowuuWopFvdS1RHHZHlm9mm
zeRdnoc3UTUdwkGunMqS1vZIS1nOdnEUkPBuhau8BWMoy9NrlRjrCTthb9TBIi+1+8Qo3sw6bbcN
pg68GZVrE+3h1Lr9rLX4spMEeIHavCo15IK+VDZWY50GESDUkkwCkTpUhH6O897niAP97lBN4l2r
iuLKGN9r88TnZjO94OldGbr6zhu9mWhbu7oWlMu4gv4N+3/ZiCmmGJ8l7pmkjkuxvAOc9ur19nUZ
sk5rWEZQrUULe6Bn3lz6aHwd8ngOYcTikdc17OCzk0BvT6nOGt4S6yl2vlr/YnN7aTN5Xge+LICf
hvx5en861YCKkMK+YVqVS2T56o2BEC09YAq5r1eYHLblzfjrktfs6339O81mq76n2GmQAzpmA6sc
aNLed6JY/bxafNdCxONk6hqOujPnfLb+WWWX1bmnTsehrH8NdZ8sh0n+E3nqgxrZD3aK4SeuyGrC
VkEKT1JgnDWtJWk07YXT8Hc3q1FC4yxmcSaYw+atUVgBYna2HFHi5gIjOR+Yn2/2jOz/8hIp9VPy
14j6+L/CkE8vMcKgT92c2jsySWJpR1JgJKMbjllmEMFVV1dTHuE4t7srfWACY3KYqMybw16PYFen
uSsqw2VR65aSN4a70kIQk8m0VCylw1c++MeowGSDxfR30WjN8sLP/25X8vnnn2/v08+XzXjSOlwx
x2GlrsRrvKv24zMMLreG7e0QeLQk9mqD9NztoVVjD36oDvafn3/E948QULROoY5v5myudQKgL+yo
6dhNH5b2GOsX+lXfzTM+A8qZHq+Bm5mN+caKkAzCjDsCEr3rBc58I5NcaHwXKp7fbnE/X2i2o4lL
eeismBsJUXDxlUR105plhBgi4OhgV29+bEd/IRN6gvYuNtN20dWichkeJ0WJd7pNO6Zs2fbXJVXF
NEsuzc3vtgy6DvqE8xQA7LmmgBKa3totm6B2p99kW8kpVu3B38V0xsgQS67LldjXm/w/ShUEcsrH
HUg0mBGN2IEvx+Z6BACSFblxHPV0N+nTsxKPa190zyGoxP9iW/l/ODuP5ciRdUk/EcygxRY6dSaT
sjYwslgFjRDQePpx1JjNYYI5xLm3l93WjAwgEOIP98+/trUY0XWbyFVTWeOZ1p4OpXxWKG4k7S0C
R7609jjvDV3UGyxIHf85dxc7o0SRkOojqOM5fhZOiupAEO6LoKTY1TvCyT2o5P6oa+Ci+W8ul42v
bcq3n6yY9aVRY4tyTkpEw2rIhB0rR6MTrhhlxZd5cyW1tknl6hR3ygYL3LQy590tIn39BYt9Z0Yi
A6qhRj93+dBAIRb9lkY4gMrCLE+ZIULE1VEdCGx5vBI1pQGRJ8GTShExES3Eq7DuMWRiYSfw8zxy
7zv/+rMWb76MxC4Bj1g/l9JWhYkP5p62XhnJ9w4tGki78BIDPakuBR6JoEhxaeCFl6P8nEflNreS
E4PhTRHSDwg1//7cpbvjC5d1c5w0IkyWcJaRKWozETxpQYc8Do6YbpjWZq27j+1LG4tZizAdGiOq
aWctruyyjuMjAqdzBnFlLISFCtVghCgHsHmq5gopopthGg0phVZCaxns2uTZBDXGTqVhWBlo934Z
oMkoxYqYP+DBvB3pvTEZLc0n7SxXETR7ijeMXdDS4OdnfLcU8rWZxQelm00ydfGkozKB7CkIibH6
pn8MB4Q/JE/a8gdbGUTzE11+wTPeHBU2cU4QWnw/aapEycQk/axY/Qvr4iuv51wGCFo7pXZKor3W
xlpt9N6zNFScSdEkNmfLDS0xaSNqI0YSBOPP00j3USbve5KtdO3egP3SzPJyFOpIsSoyGbOvcEqb
N13MV8bE3UX2awuLQZHk88dp4QtUA+W3ADklwD7n5rM7T7vcGcAKuiYh8xVUErYsXBkp80hYvriv
bS9GSs0U0ncQrEE1af0d8/GkEwLWD/x7jiV0YSwKg51VGg6QYKWIAxiBiinA/h3/Wvkh96ahrz9k
MYKEqOhRHOIYsvvp1XrN3qgP++LwEh8AWYcoY1uf+baBLXh1+bm3gQA9HLfSlqwhyGmxWUslWo2q
PupnPp775lks99XwLqzdY90dRv9pZTmM8hRgGCFTtLNlKEDh7hs4/H5+hHe/B6iCkMQ0S0GXm05B
RPCCrEUg5yjqYWr+ioiAMuHx/LmV+6P1P80sy6xDp5Xg02NNki/NvgNtQgmlMElsuNWGrRFY28pr
DvzJ2qCfPzd9v4M494A6BLXrst5a6SKwNnqpn00c/PMRMY7RVcaQ+LmVu5PnDPg15DlaC7vr2zka
OTxEpLPISj/QTR8w8NrnzxDVAXu0U3etV/cGBorHhoLBhxLb0m+ENCZUxkc8T9bqgSYP1C51WNB/
7tS9R4cqoaRjstShLFocGMQx44QwrDvQJSItFImZtYyoxjWt7d1mUFSDuhdVwm9hXGaWspJZrX4m
BT1Lmhog9+i1E9WVKfneajNHZpiGhWokQr1v31CpgXw/Kc14jiqUx9rEQz6KLdPhgGwdOwenoanr
lT343WE/l/FkhODNyMnFExRG2awza9DOwq55lUd7cNmD+DR9pE/WOybL8pGd2Ul+KZ6kzc+v7u54
/Jf4DfS4BIHn/NC/HGjni1tUolpMTk4ibOOQbQvfRFiVm8MtEA5/YleqVnp79wGbSAPUUEoX/y9h
70uTol4gCi2WxnM6p/pMw0VR478j3M4QBL6LAGVBWs5XlqK73wF2EKiMALoJf8ttNzmxaKJno3ZW
sNGWmC+1K0vMPwnscq3Dbe3/a2Hu9ZdexeAoJEAowHedKm+wFkU+zHWZ3UAAaZdgFBxHRDdDqMJs
QSw+BxRIHaTCEEckbHRZj1hbOM5FeG3Bn3Yk/iF2j8A4mM+dlJubjtai1wG9fcgLAeHh5nigWqPa
DeRb9jQBHqejxAn7cZlv+xK6ZnCkHF6LfwsDXvlGJY9J1danxrBSGy5iwy2ptDO6EcQ100OY615q
rWBSIjABwH4ps4PQ1QERyoOSjb4FfhQdqr2AUwsquAbxLOyqx6HzGYJuNpY59AFs/UjcUUwPIReP
UDqMbqLqG2ZQT6utfdFOG940QDegqhlatHB5NriIjz4RxNGEgx7txr78SwTx/efh/X31RVkS5Eq8
cEx+2hJALZblmLSI4pivFsDUetPz1DEZktzKamWA3bnqRlMIDkNQGfaqWCRv33+WcYQENVF7zqMC
HxDPM2SyINq6Aq1jiNNrWlsgpJlUshF39EhafaVqszbCF9MWiLW9bPJYPwMN1UKmUJTnn5/lvQYs
EWoqXH6ZorqUBw8ZTJpYPjXoqd7z/qC0Hz///bsX118bkG+fYFNoPKFgYKG+C5HgdnisZtOlbYJf
6DBcup2SsPJELJJS70znxKuceOUnzM9o+Q1D7DHznBFtgn9uf0GeiB3NU3SRjonoYIQXe02n8SaK
++6UxNEuo+AiwQwNKzhIGz/3/45mDiNIwcQILawhGf88nF9mEKmSx2EiXYdz1eRil36dMVuAB/j5
aY2ufPe7wJEcnnt4e75heCcNhOxeqbpz0SvbseFOCi2enJivtbCymn6/NwXB66vdd/4pX3o1VM1k
VLFoXpK9HqShtDOzI0VqEwrbNgugy/NMuOeeUjDOu8aFfTMWbfCm1gIqvlfZF79jsQKAY5KxFpuS
S7Vn74Y/hQjPA2TDjh0KEc8aG+7bx7JobbEa9MoYqUZhmBejh9GOJwB0Pa4Ml/lzuBmsiyYWH3yO
mxAk8+rWpSKq3SPRjCYhjY+plD8k+i4W3iZOdxEyeUhyknvZXml+hQjw72v+8l5TsMRSNZrSh8QA
LKNJk7c4gmutGeDUGDLyKY05PwxZ+wRC7GMj6+nKhPttN3jb/aXoRpDR+Thh6QMt2VkRQ9Wgu1Fb
uRH5d/fyw0P+p5X40suc9zKivfr4gbuDWx9z6D7kt87pXdHVQ8FFPcddu+dfG6lLAY9YK9zoK/Ss
9gYoLwp32OkbA4cEEBcCeU2e/W3OWzzHeSR/6WGmlEOucLSmBnFY+eam9+sNX81slecRf/skYelB
pAcuLJAzKi31E/HA26rhIEgIIfsbv0u+4pIAGbGajfAinIEaryx90QfbwpYe60DA3Id9kFOf2yv/
03+sRW2q38fP7e9ZfKED7QSJZbV+kfXugEqFjQ2EG/chIKYQ+5UeG8kTyQc3R7orWGx/FZU7RMye
mAHEkozg1tQKK8VyKkCbKQeGpUbKKt3EXW2DQQpbB/V7TTxOQD7XUh0MQo/LDUCLyX4SW2fqqUu1
k6JNR56YCFCKtG2jxC7RBzdLih3PUw83ui6usGBS5XmA62wUrLu14vj3t3/7FBaTSAerS66JTLuQ
tDknVPAQ6eZVefJWUMOdWgl9Yvo+NviRqcnvbELQfA3FC6sDsdE2Vifs0lw4yFH7JCY6XqSgrOw6
vq+K8s0v/Oe4/zI+a1R6EZFChQuYQGfql0HupBu2wZ2oq6209X3SRjqnpikIYRVV3H0tSmVUFae6
R6jbJW9/9+MxW8saXfv7iw1OZqZaNFaKdpHMp6x/7qL9ypx8Z0zfdGCxB8XuKRG11DIuc6yIyhzL
n2VqObE1CLYiG7unxrY2a3HMd5b42+e2mEJ0BCxTUyfCJdmI29EzfIQi+3pAwbaDKL64Wp4S9K3T
7rUAsoV3GqxtZ+6MYtyUwdOOm2tMLcsXl5eUCxwJiReGg4cGFcVMD5R495JJpyw37GGk/giq4M+P
+9smCtyOr60uXqcwVgMMYsV0AXP+V18LjyNrIf0sGtGmEpDcP7e21sfFu9UFmhllPc4EnjjMt2mQ
byRPDNdepjTvgxbz9E2vFi8zLahOsklSQaiR/BrWci/9RUCxQv3NCog/r3fxNWqwDV9d+O59H18f
6GL7LcXJ0MhpPzfNnvkGbKnUS1zDGYG7d+CfP/wXMsvvu6jbl7jYnk61JlKOSQGfDEjqD/SU+HM9
DqiNh/VF8N5kdvNwF5vQbMwzvEj0MH4fXN1RQogqY9sIkNuX26uvcu15Lpa4ZMy7hoLjcbGunWtB
RhGyID+In6h4l2cZE2j1p/z4eZR+97ouPorFgkKnumFSpxkX+ruf854CSDND6YVsQTx0yg14bqiG
2MrTf/EqV77H5UpBcJFNTKQGYhqqNrPqOffyi3VU3XKPFNTtgDZj/3/s1Lvt7/JUrA29rmJ/aF7q
EuiSxnJ6kwZKvFZiXevbYq5J0nyMkkY0LuaUBQp9rVTJK1QW1sZl5QWuDBptMc/kKmdg1koRzmvJ
IwR/59rJZqa3Lc2bXh4Ugbl28F35BrXFlDMlosIUeYzwDdK9ueWnIQRT37H+Ej9ePZl9L9Qs3thy
lpkUuVYkbCjkYFaQDaEU6LbiNMEaY+x7bXXR0mJuUUZRHjUrF/5NpdEWLEC/ezG8OaYTW771rt17
dQhLNSR43uDm+Pd7vmyVmEx6VSk79ZJZicN4yLI10tK9DcbXFhZvKsq6cazkVr0MeR3i6tLpC8Hl
vb0yBu8NiK/NLF5R2plcyZiqQUIFJIxbQ93lGgf9t+KNu3rXvP3c3L1v62try9ekq3lm9q12USJA
ekoAfY8juRS4yP+5ne9+QYyHrw0tZn/o2TmqIfiI1QAMMptsjbA9mJvpxdyYlQ2PtCPDUYRyxDl5
Ak0Yl0HkxA//BRfu+9n99ocsFgaBNSM1u3k2MVB1N/0sr23zFH0OL7Swq+iPMf0vtkpfe75YFdqY
AaWdgl1YdI2jiB+Avm/MsXA06bryjFe6tixLlKzgSYTL0JldfwFuK9rikg3eBTsNav9lwFXK9K45
6k4PU3dtIgMI4/vmSVGRD2TpuNzT4K26PUxbXWG1NdMmDKWy8GjTgfasVUGJizPbmgPA66o0PFK0
QVnkugvZAiTEuYoLH3VO4kOicYRIoCArDZgZcrCtksKJhD4OY5LK23wgDva5YK83xi+e5wIE1yN8
RLSGOq8M+ZDsOkMFwjiS3QbVfaggoeOOCXfwwkufp/WuNNkJ7GLfkPNTZOgIU8+STVPiOSXSCwwF
b0IS7XkzbOUBJFBVY8dRKx4nGXVzi2UugJ6RjaNtMCZIWGaR32cIZZOkA2lVX5o9gBro9SI5dbq2
HYYo6JXccISSXiCUwaIlX4epfW2mxFMjkTl1XRK/kckfq+ZPPJNfh749tBb/TVX1UR50R+UTjsET
kOtl92YISeUY5ijstYT9lTqB2YMpHKkh9aipQ+3SonghR7knmBpo1QqHDr0VYTauhNKJePyizZn2
RdO8DEL6zKxkr9L8SYitjQ6wk5iDwwDk9LWuNZDVp8RF3Ets8y59N5AtnRHLE8CIBNkde/xJqsOY
SpBUiGpYxiwcUv6Bb4o6lTLBD5v5qiaHihklfosYWTuJwBUcpfY1FmWnjVVfhhbfjgCxdXFH9oQb
l2ukNp9Dqp14W1yZWJt+C4OsnRHsnPr2U4uASq3zbEslutN7cQcr3WtUoD7dAQ7bD+T3FE9bKuYI
v7GekPHjqfp0jKOU28LYhqlWvM+XF65Y1VsCbVRniX0wQeZpZ1R30mbcI23udzoKdonrIEgItGCO
KWGN9t5M2og7q1pyhmlwrSE9CdX40BrVpemjZ8vIt8CxRraZWymocXwL3e8eylWkMRVPIKIcCLzy
YLNSJ6elD+TmXxmoGg8JLgGvFAkeAxRYlAzwu0HWDwPvM/D1o8xPxALu6bgxXAoxl0M68womWGqz
XqY7qxMREyDJGzWt3sZB2lUlYMgKEGSQDMvEBeH4KGeKzzJY3OWieYFTzDe1SQzxNI6smV4R/7nt
DTI5XQUEM2HdFldphc0F4ldD9SooDBFZdQM9PsBrciW8yXr7C+XG56mTgcgV8dRhPASipobjIZ5D
vMizEfcIQcmngPf9H6E32Ebp1MNMjJdkKB0HWbKFRN6AsTYcoyh6Q5bTpRKHQzXpAKNToGlTQo5K
FSd7otYI2BDBI9eBSI4bSMuQdJVzCF11GOYrs3B0ojZgpxuY06bidzWMz6OOL0Eu2/6cM6Couhbp
SlIUdADl442WIWbhh6HS3qYGgARQl+DrUtUHVUmB6egV9ik3+QVOzvMgC6/JJAc4Nrp80uwsoufe
yEItbQ4F0gKJ2F4zYNAErB4wJSU2M0afJ9NTDOZRORQwaWHnYREWwhIqOnpDwM2G79IBWhyY7CnZ
c1V+EZhxSMvoaGrpBRhrtwWoq8WFIdalja5kqcta4CkBz6vN8g1p55+5pT8iC/HRjOPQ6BrT63ge
u6CKBbQpPFkba7uIKgQJisoRZindBn0dVpgy/TOSRDql0Ek4pll3O2jnvLHSkBxYhGoWHcmUAqiu
jddo7D4bkl01rs2z6cbUrOvYUsGtTQH/L0vg5ae4wdNLETLSeKAuGyqMsriCCY5lUSjVfQiDxGeM
4aw06abV4fYuS2PTWyl91kak4YyAv29LTeQH0yLkOkWDF+mwxDYxx42IobH3aMzrDb4KjHVhAA5G
Hjw5i3aJFgEDPatFyZS/KHLvlphRbAghYltVDcPrpL50xlTCUURTkHAA7uTEt1qcwaGIT9SWlPhZ
n4oeuH+gjgTAEZ1S4tQdazVxGh3macLgXcUJDlU/wjCX5QikAK0DGpJPOSb5fkj4QUzZzG+ARWfQ
8LAtJNL0hDwgKgfUZrl9y+vpg6XQPY5SAhg5FK9B1OJa2moh85WIlgWxgWSiQZWf8TG8ilpWeUg7
3GKa6Dx4dY8WsECbFupIJysKVxpNqAsBzXXEMdWx9iAMQ5Ban+eMe9yqNuj1KUN6V58WiG6YNO7I
rZJ6Up1qAe+q1ygu6oAy4dkslNSu22GXySCh69P4SyuIN1iWJ0fRKe1hkkHKigm8T1V5itIAvYRE
RIdGU/RcjzzxMwPxGRZcQMYA0wGpgP/rinIz+5hsxI9QW0bu3zah7AjmN6624zo7ylTDgbfkpZdJ
qexFEqVbxnJ4yJGwlnYxDFSlFe8mML59zDQ7pF38Buq9dpgwQUrZm2kgGdCcQIa+Y7HoI3Wp2CS0
/JNCGuy1o/QuAkeJqOK68QaDDs6g95Yt6tFH3yKUsdLL0EQQFEB4whlCQ7wBqxvRgYTZFiUPOk0v
XWqBYK73p06miltrTT4rEbAfHbW3SNPVzYCgvoOZCSJ4RdboWUCchQScetfK+HBOxMqtiwpxIGUP
yQxojpWEfQoldJMg8iNE50U/pslz0WoqrGiC5lgtYcjbMNhHRwpcwxXlYTRBt0kUBDu0bNinrVrZ
IzEQWyH02ZZHCG5WS6aHCa+Ld5bXuxGVZ7VsUhszTefoAgJA6UA6j5SMbMBmxwtBeLKCCJxI51lg
DtmGyfSgatEFycdOImm4IStyZ4zlfSSYqcO1btchh6Jsh1DTWu5IseEbrfqnaYHql+v0kZnScbTK
zZTCxM2qyS4pTQJDNAMYwZAkgPiSukWAYbxrY4RzcRWX8AksbQMZ99wQ3pCl97eS5f2MEhWM/GDS
bDPUsNKNU7ztFGnLeb8vyxYQ9OxNBN1UlyYoPCYkTMqqcMQr25ddBcQpggVsUusRghP6oAFLcZKn
LZheKDs27VvcyQd9ZHB862ZmF4o1bds8gfQiJrKDuuQ2I7VHhupBqtvcpVbuF9gw23ml7hlHkoMu
yUFNeCgX7DHCJiGeqt0gYk8gZM3eQICz14MkTQQdVx8SmPQWTY+yNKjoMII2rK4RD1g7iDdZ/EBg
xISWDpYY2kyOIGqeTGCnA3tt3MTF8As/GhllsOm/xyJstQMtUj+XMfsoSFTBvTtiqEIWl/Uf3Jen
Nq8i673Vyyu3RsFpreKR8w5JsWoBxr8SCqJAsb5mu7gyaywzefXAYRSxGxjTPFCfT5gRSrfKI7+W
6DXq5MEBltmjfV/bmaJUvxpSfBqpdI4sUN1xJ/YXcEvcZSYwyVMIje0kVpMDvOznqJmeMmxMRIzq
blIJEicKQCdRXqrqHEjQAqlsiPc99RJueXrB+tTNZHKSBvaVqdY3kYkfWhTCY1PU1XYqox1y348T
w2asR8Kyq6QF/gqZOlsfDCT6kM9Bpp8Mi5RtWPwIyguSHLUKGFyjQSDLyM6ZoeObET5UHadxNfVq
kR7bDBcmlgXXGOi22RTIavdUqfxPpCVBglhNZ4iMB9LihAIiQeLllTBsRYF1fq43zM8UhEfU6YsV
QZ6bdyys9OgoxTEIwySYAD8asJO01QkruxRjow4ds0c5JsJe619qAv1aVDxDGXRFBixC7JLKVSGb
sJu8+bAGyU1KE6uK8dQOE7PB7nnBglnZglIdq0gO64qfWhFwXi1xm1zd9IRdx6p3BypltpaAR1ty
sPQqRLxWmI4Rb+UXiEQy2wa2wIb6BQJA7EwfcSIxsMmDvZJm6cdUm7ITTRIWwt6wkDyKAz4TsKZC
SRVEPd31KeKDx7xyrN7y+iRDIh/dIiiI28iiAtvV3MMKO991oRaGRNdR52HZVr4C3VyLgEzkecAx
W81PunSx132scmQXwKOp6ukZPog3mmYfQPcpbiJGHwkBEW7I8l3XMRBoVWjpa9iEEWTksSx5RpXF
zyXlmWLjUufjNZZxFqn05om33FeQx2Ir2NHZsiAn4TSoWytrvJEKz4xXiOKAtTRjzSsCiLZxwRwT
OR84pJyzDojhUsUv1zrY0wGmOCoZCMDl70yvXE2oyp2lD59KmqMqkERPES0PdTx41TjiYNef8kg9
Z0myhdL4qrIUl0wKttfYp2d7lJ2cqBVCKpudy4yyLO3J5LBIUbUu/+f1mptD9qJeA5uujjzFWL/o
eYPTbxxIqr7vIEcD/HWlZHOnonbT1KJiYyC0rDdkalwk8Zq1vrZaE/onK15ct9y0sCjFEJqKo4rU
yAsuirktK+1jMRafAmONU7HsdWD8IUMYnz/pdY/lHGelKBM4jk5waQNWmccM0yWn/mDKJ7kckU2j
mp4ixPPUj6uFvGCSPSWtWyVIXCMscou8AnekFFBo6rqAJMMTSlK7orAaJ0nIRhWiI1LtnxKVHEVB
E6DlrQV8q2ZAezEOEYgrOQi7CoysfDM7+UUpK8TJYk7RQVj2aKnArknkFKdnLJeqOfzV0vgZ/xK6
O6U9GhwBNUQa8BlXxYvBsWFpzf5VVtX9CIJHzloglUXuKAY3HRzsBUeFsM2O9VhekcvdKfopUHlB
awVa8HccosjjoqOkHy9qa13GSfwlR3WgqJGPG9o1icV3AxiQA9AhquAIwQhgLHk+RUYG3KvnIwrB
osMfdWcKjYcU/BDJMcPiYm3W5EffAjo12QR9DTfZErhFkFssqvhNWYK8YzYjSuq9x47YfqKGzw5N
CCM9avkIBITN3bHO4pEf1qD/d0Qzt40vqsTdkE8iwTHoorQ28lvkrezNGo8O/vljaeG6C9Ggh/Xy
9/erSxgTQN/RwS0BnwMRobfVN1FKGSjqyYiri8FHNrxfnYCkmnte7PJNu9d9cwdNRXxag5V8K4vP
DSPGAdZpEIBgF7ptOOEIBoP4dLho/K3nr1KxM/uVu/1vM9GiicU8ETOpoIicHy5Zh82a/oEKyc+V
07tPD88OwCmowOHXW9QuzVhIkSFGxkv6LL1iP43TkhbZ2i71ygARMy7I+g07Kl7ixa7u/dz4vQf4
te3FlN4btY6kSTpeigRcGcS3pWbp1jlzf24Gpge8icV0e/NdLDopTXFilbj+udAUcmgitwWqBMYW
K9aWS2J76ro+sSfaDcCrD36R1b+Qo5tiB6Q5CFp4pZJ8pciBPIg0fhjrxm00+qnVMWpPDe5c2iZ6
bboqdhQF26TBQIxjK0h2hwhqnNxVX5x6eWMAKuoYVv4mIAVLsfKTFbFTYlYPIASjXDyCnT+1B81s
T2aa7oo2ehoK4aNtq12VmPsG51alJsifzKuLSLP3tOoQTiecjbG4ao20KSdp25kdGALDHkGaftOM
hiuj9m63jbIby/5SlvkRZikf2IH5o4xfiia65FZ+qOeQUbWofk9guqFsmm3NMQkAw9nE5vBmmeZ+
GInTj4gjlEriQCuj2opJnnAD2tisEd7SPn80ZWQDCrkVOYIJ9a488GPSpBc5ydq/dSz+EngOG7Mg
BkzGTp/3QFFVLIylOLerzKRQnxvjZpQrSOcJ3dW8+A1kQeemPRAALQTriI4/ak0BVVWaPdNYlW06
ppPdsSbGpq07VRow81pUhQZyLZJhRMkmE45wD57GfDroYrXPexqWUnqmhugPYu8jSm6mdeC4NwLQ
oUSoEQv8gWJxS1B6xyYXGjUEeW9GUj8MghT2irHBJ38xqHVtYwXRt/FcNg0mcThmLRaUKuySJHVG
hqOOwXbYqWaQw4vbOpNwEGE+srHig1AjKTpps8+JxahlTpHimIi7Q2LZlk7RBtehgdoXbzlhmp0Q
wSmY/qQZxl91rF+FNnvV1KLzjJqgXDqYiGdFncwaXWC2OiB3VRxxIabGhiE609zCYQ7PMxYNKGOq
CQeM/nVM2y2WOjiv5+ITzxMQegfuYHd9nXBQxn0D97o6/1MAE4U8+Ok1KRCxVab8CMRv72qjIDgG
0QF+sfIB0RxIrFUsnLZyBEuGGarDdtYmv5Emim19jtGIEEIpk3cKaV5KIiMevRf2uamfEHadO4Ja
M6eQzE+cccLSQi5DmmnFZmrH6pRGzaMpZm8Sg8BOtgbRaUSUbYRmg0E2ukAAQ/4JI4WNfRPedWNK
J7mV4a7OkMwhRpDPISblJe8NBNopVVBQJCAasFXbUtp2j5nIcaiNnkTeYwgLRRqWyOF2OwnRGFEG
YcaY1o4wkR3KiI/gC5yKRqoeoYPfScAGIUszsVPDPALiHPkCNf43Eo6b+WoxMWp52yG3cdQvGC2a
nSbdhnRy7A+y+Fs04p2EXHlMMf3HXNrRWZu4MBvbfEKU8AgLeSuuLBJzc9+mT0vCOAMFHkkLC4Wc
2Os16TWqXnpUM+vWJbgx7LGdRJjJzzP1fCH4U0PzDfGXq2wK3HxmccvCVam5VcI8UIJ6g5Nh+HMz
/64DF+2AS4jtgiZqUP5Zi/UgE/MSETNMvRhjDrzohxmL+14qgrprQl35nPL82kc0NI0nVSduWdaO
LtXPiZa8NkB2UwJ4QS5u8I0ieNxw0nJll/odlyLDSaIaEoxosATAXnH7HFjXcZkjS/CC8EmUGOZK
7p9cQt4zIClCTkMjwtWDLp6YhWQcFOjy37KGii6oe8gXdajyC0EBtoSTtxa1XlRdIg1FVqQXxzLi
52t8TCvPcx4Ay+f59fcutn4wpxuiWOjqpfERa/o7D+sDougLJz7kfywHp5M9Q+IwEs+I34YNrhIi
x1jZKX3bSywe2eKVmoJZEhzw9Uvb7E3QhdX43UC17ueO3lOR3LyYxYcJY0WkiSQxLhWinHtR25UZ
UO8tAlHh+0IwLEfgK9FzXKB0Rh20kXb9+Qfc0S9bsHWCfIhIXzg4lpQWTPFRnMj6eKFW7csT+UTp
0CnZ70hK90L+VBSvMupxnMiuYT6BIBGO2SvJyqDiiQtUgS9HVTBhYebCnlmCg+K2k7LmlDNqD3p5
0ji4g/p70f1tRiy4o+pUQgd6g3VWAPHUMS+LOHjng63F4gEAOodhm9AimX5qvZhMMHKU13gQkImN
HC5US37u/fd3fNv5xW54TkBgNKq1C9LdIFPewbpip+LLz438M9zcDubbVhaqBbzCAaXG3Ljov7AY
geRMbAMURtNFUROP9YLtw/MQ0GDNN/9P4f//b9hakm2LAnIolSvGpUXMhpemqe6AOIF81kLtw5aC
LjE1sGq2MUw7RQowInhIF1KkG4rtkdtMqt9mhtMnvESEC9nEUv5ZRBZuLKF6UgQRsdLZoeRKg1u/
Zs3L+u3VKKjXQf2gi7O1EyTJ2xkr5gMIY/I4XvQovfLMoC7KaZJdW5P38+u5cyKaYyMgwgClUvyG
5i16XRszmY0Xk48YYg80/ftzA3d6gr5oKtISYMqCJ/y2J0kLi0BEcSghlPstpvfIRMTTmkXxbiuK
BVYJIIs4FM///ctKJwIawHUdrWi1J3RBL12V1ezQu23gIUGXglt+COpv22iimqqaxccLsIodOcTS
flrVns9P42bMKiLEDv9pY7FiJ3SwEI1aoo1Q3aZQmjZh5M9CWtHNcGJcW7nvvn0ctcE6V1UF3vbb
Ls23rSTHdcglH52J4LZj1ap/rwU8K3Ai/4WTLEsoVi/i8pbjodFC9BS0Zitd9fnzELvbBqg4sJuD
tAX7920vJHgqudpn4yXuMYOK3JaE559buPfqJROOZ+iRrFmadNtCDbcqFgq8lgZcuZEPD7gvcxEj
+PRzM3c78p9mlqUXC+HcjCnKcJHV5qHVyt/c1FbAO9/2nhhg4MaBeabhfRvKosiCPAxBH1BRvCDk
0UHp1+bGrhLCbFhjJnyfftGSLKIIgu3KPIctWtK0MtWhLxj+2SgIimckAOjmXfYKP3LB1Hf/D2lf
1hs5rjT7iwRIotZXLbV6Udlut7tfhF482ndKpPTrv5DPudNVLN0S3GeAmRcPkEWRzExmRkZgltgD
EcV23IFc8yB72Wathra0bSBgA5MRNgjEDfPfz7yCwuMsA8SCn8Bd5ZYRB/5lN9T1/vauLdV8CApT
tm5gChRgHOH8mRyKP5HM4UPvB8869A/S1wlq8ff1Ltszr9+Pz+Td+smOa4w+86kTnAWIS8HBCnp9
KP+ItzdrSCPTAec+xTBDtx12ZBvv2u3aV1wyY1nIkTCvjKFlS1heGHcNmrQUJQ9ivii9WvqtnJ/Y
wA8Qf7qXm+RLWTTfrbr9NE4WnUsLuwaCQ00Fi4SwfRlaNpxRhZ1iE7x06MaCKBn8QWGNyvftLVy4
eDinYKmAK0SLV+SX6SwTSCKCql3YUadCA45gkuBvTGiYosebj+A+XJ7FEfPzOZNQvZbwRkJ3IUfn
53+zIKRz4HzQNFrOpccq86oCPVu28pBa/EwEZMZgaABAWnQeSkxLUL51CBfS16R9y9XN7RVc54rY
cfQTQH+CrQDYRThqICEEaMHEiR42xmG6gxbUffsVEKl77iu+dow24YPpfVoB4bLgLTr3WVZ4Kvh8
jQzJlQg9xZb52Zk4mIDXlUE0DHbmKy7jglmT2vQSP8kl5m8S5reqvPIIn3dXcAYXJoTMoQzlkTYt
QlTSG/c558PO0hKyw2jODmPNr5KadqCP1+lKZLx+wmFpqiIbIB0kICQUySHSkmQYqUBJvetr2+ms
/FD30r0xZKqLzqXsx3bM71LCyGYsNYw+xGz6ffvUzDdHXPnZL/j4hWdeHolFXhq5yUGs/YJhfa9N
vkV5Ab6OyAOXsHfb2PVc8eV6RS4gqoD3uZLCAU4XtX1yl3uFO1OXWm/DKfHWZvIWbtz51/34NWdr
SwGZqJMKXxccmsB3vkn82+31XMPphfUIV66SYsMu5v0Lv/S+5hpuviHH5kATL99IfusDgYxR0c52
IHLgGLv0hKL2c5K5v9faP9cNr49fAolEgscCyNQEd8+jrm8HAJdO+iO943fmJn1L/NCD8K2fTg57
Qdt9debx/3N8/xid86WzDwxwMpMU6Jufus4+1Yb0E4S5JhL7+hFPe9MzJHOjl9GbbNCjOhSfFrTB
kpEk4d6A3UEH38ml9YHLk1Q1eH2xWHLl7sks7iteeV0qrRzbhbQPLlVFfw231ABDxqWhepLbUk5q
fpoA4wmVt8GwHD2LHSupV+Lc0jbCFKgNVeREM131pSmDTdDUyFt+anSypYb6XVcq+y3HUKcVhtsY
GLcyBe+vzvdQXr7rh/KFdigw1SaR7s0WMKfI1FZ840IeiJ9kayYI+EGgKZJRlTyZa9UhO2EoHNBn
5uWh7oQ8XFn6wmU1kevawPvqGB8S5xbGLKupnUf8ZBccUgLlWx4NKwRJ114eURcEeGB8AjOnJtar
jLAeZEkb2hMf3gqrO0x8Ao9Q7qakcNuxBt5uLW9Z2E+YxKsHTVlw+JriqhLU6JIKSOATlM7tX3Tf
bycn9OzOqVun9zBtc5f7qKWvjS9d7xnMImmX1fmLXtUNELfUvium9lRJQV2eOk1xCp1++lrMRqBh
gJiM94E48gyiIRKlo9qe6qzaAI4IqtPU+j7a6NBmxhpj1/KK/hgTIrQ0aomC3lh7AtSp0SIAioD2
iZr9bYe+tF8apCagv4ki8UwRfHn/MAzS14pZtx/zcj9rgOQ8QMnv2Ib7xiY81hiNIitB5Nq7zMEf
p8REVwPFF+HKg28yU1q0dE5WXh/jAuwzgK8l4aEp6UqOu/ANzy0ZAjgBzbk4bAtenrQEsCizBvhe
VwFRjQv/858RlLtgk5NVFU5TZNrQKsVO41QvPp6v1mHYd8CbhHvble6J2zp/N3oIhRZ0KMBzaYA4
TxYjoKSFEbRUFRRLWtmpQKgRpSsHful0QHsYywED7EzJKpyOWDKauGxggnqDV4PANIfenuQObvpQ
Phk79Wu5XYXRzAf7MkED//aZTSHGWrjHQ96r4wmCM/dGAvqEoVC+Dwr3+07zLTUyd3RKyI+8HX71
QJWXJLnrElKtCVktPC8UA58VYQm38Pp5UTKJs06eZgRRe5c99Q/FoTfcASRGaNP6s/KMpvpgk95+
/iyhVYJwiMCL3RXjT6exVqrzci6F9P7og1jfBR8nEDUg/dgAE7GLNmtTdNexSIEanwy/CagxnKhw
JUHfV4EOu+enjBWlm4CEru1WlcFWjIg8o+XYsdiqkVVE8wSeESTd50sACiioDaizQFHZulJRAj6y
knI02E9d+LXPjo2eOGa6ctWXVnFuQzieCk3ZZANffpKje70e/CJck1Zd8I8XqxDSvATc+lwb8TYz
uh6Y0Mazbe6O0Ekc1R+3j9qCf4Tm1Nw0gLAB8jyhRq2pdRNSHgGQV7WeGmk/GsO6s7t2hY9scUHg
eEVnR50TKmFBdaLKE9GwLbm06YbJTRXNrcIMDZVhJXW7pkIA8yDwhf+amjOiswS9yceQNiNWZGlN
BzqWCncol+CCczsBT1bnx3j9eXbTAhZO6U8tHjCAmEzMJX1m7Hles90wAVaQQ7gxCdPQa6S2dYC5
eL/95Zc+CWYJDcwmo4iEgvrl70wBvkICkeL1omFAtQudpsMYmfoFU2crMXDpvBqoauJfVNbRiri0
VOH9pEoYdTlp8ktv3432asq3aGEeu4fHmpliRQsN5USuTYYgUfzIImQQ6bP1glFYxY3capOgGeWs
FTMXbSL+gedOh3qV6LASCAtlQ2ezk9H8Rr2CNF9u788HyZgQhdDeQpUUnMGIruKZbQkYuiqJdqdE
NjCBJHOylQzzsQSdL7JZNcXY1Fhiuq9/SJLozcjMzsvUJNoMseJXSqlg2AmQutJSnmkXylAPGjvX
VvJ7CuHsMpIKzwS+zck1zGvd/uVLd/r8hws3oKj5MPGU0pPVQy6tyHRfsYE2Shvg129bWtwD6LIZ
qPNCokHs1U2RFmVhZHSn1uzQp3kFf9aKhWtILa6zYeAhKqPhfs0OpRVW0qdc7k/TM3nkXhlYW8Vr
M6CmnQjjTLtkn73UPxQfaC5ognzNvt5e4VL+A/t4CqpISeSrroRhAfOdKAaOGYBAT6qrvjezGGm2
DXdG7hK3+d26+Xd5lZVn9ohXpw9E1WixAml3VdzILAzRgOCEnUITcldu9mT2ruIBFeoODjqvo+ZL
J+utCmRHWi1wLh6g2VEYyHs0qLBeOgyca02PQc5wstKDSl8j7ZdOy5WNXbSBCieepnBN4Ae+tIEE
h2GoSGenQcEwURqC36hjTzq00Fc2cOEFjA7ZH0NCtAYLv5SlbKAniMkHkGbzq+997/EZCn4XPxG/
KZ36ZPzEtOlxrVa2eD3OTAtRz6Y5oPAD3KLV3sURL1wrwyD/yvrWPqRw29HmVIeowQHVthhyf80q
n+zsJ4BQQN7a7JO3DoOF3upre21pwhFRISRgUCnG9lm/WHPqVyny5pBxdf5B6IC6kI5Xhxi0urCO
M7D5tkiBZVeqoOvdHoGc8KrfwKP9RXaCty+KUNBFQuooLEaOAcKM+rA95Y29Qe/Iqcd3ICCCyt7c
3qylmH9mSBQMaJO4Myt5NqRjPojomDMk/pAeSfTrtqGlQzFLIeIVhaweOcbl7coluYaChtmdCgNa
Uhi2SjFr2e9uG1k6A6aiQYMXjWEw+AtRvxn1PlUUdHfAp7Eh2svEmXfbwuIyABKEcCT4Kw3x8Vmn
XTqVROMnzBYfIZkYdKoN1g5JW6mSLa7kzI7gIxJ9irsCc3OnbAjfW6UOIl6ubP2aCcEXDHY35FWK
tLTUkq99B/ZKvV+JVWtfS/AEkiIxiSVRja91yu2XWvmermXXayaEm5Ixqk7MovWJc9tp+m9m/pVU
T7c3fSnyzcjQ/266JZRsqJYTqlM0GCIDFVdmSgOA5WrvgXnXU82IYGgSZLe3bS7vDqqkEF0F8kSs
60Upz1urUfkpLtgX1EUPaVK/3Dax/On+mFAvryQmlKGLybE7CKolOLaH7metrRVB19YhPCqiIe5o
Ng7VSU0Lj86EGmtP07VlzL/g7HlVySAWBkVHddIn22vJrusJhiJW2p9rRua/nxuhslbGdshPBkjd
JfsIBk8f4w+3N2TxW828o3ixQO1dFJmDUOskqSGtTkyP9ioGoSVSrFz6pdwDMjT/z4R4lM0JdVUt
Az6nAUueY4QQiNLxmnEB18s9VDFAAJQSugHPz8oHXAw0iGTyzIlvKWJhUDFGFU8jrE2WANG0Oq+I
fHsoPRqvQcYXLSFPhLwclMYsEeQ28N6AEAnOAwGdhYJZRXX4ilq8r2urIpbzxRdTAihs/WtKuEFo
DLeWgSkcVOOyBwvEbrx0wNr0LLngrTvUP2pn8olfPe5ABciczw9LIQ3HIgG/R1ZsX4mFdDYOjDKj
JcbakycToLH82Fefj6kzrmTGawN7TsRDOVa9VYCJYDzZWe7F4x1QFSvVgIW7BYQVulvEUvCuEpMd
M9X1Shua6kQJlLwMTBIDR9WtIbWXXs82XDiQiRhuwzNGSA5SUmWooHCUMLOx93MKWgxIsvlaA6C2
fW/pLUgk8CELpmAwJFEO4J+6j6Y2dck0fatNzG9VoKTBM68sPXRkXlQNQolD/l7HaQuCqeqfKAZl
/W2PcPVpwGo89/3gDebqs1iSqfI4U7QU/PyYnsewLlh3UlAbvN82cuV2ZiNza0zH1wdgXXDR/WhT
OuXZAHV5HWBmsMp4hPFx7eG8uBYMoaKyBL1oYDUvXaiVdbmZY2YM0iu/co7GLYYoaPXl9lquLv9M
Az2je0zU3EwwWV0aUfMOlCGt1QddsQVfRFxiuF4B+/Aav+nSYgAJRbEMsxjoSs9/P48HRQuN0Nzo
A6D/Hd1+AVuQA+GXle1f2BkcWdR7FOC8lasODqmLNmkbvQ+iCIr3ph5tJ4Ov1coWlgIjBplFqNBT
ET8ZY72mM+gKB4b20pXDwQCllRl/GqI0Q3vOrAip4FCiO0ulqQ90zGkV6YD+Uz+ebm/+NbJlNgKN
K3wxAM81sUxQJBlXgG3tIWLE/MkD5/Qj3elbY5NCUnTtsbH43f4Y04Ws0LQwpKZYDEegei3S3k0T
AKp/3l7RwnGGEgqU6lErBRhBLCmqkxmHudn2QZHJDyoIMwyZQci9YZI3VTZdk11bWhIArwAgqyom
x0WMRSWD/COBRHmAkXvw0RcnvVFOWrYmwrRoBjI8kH4yCITkBE8soxKomGbTB9q4HzDEYGnQylRX
Pt3S3QEmBfnGrKh9NcZcA56XgJOsD4j9syMA/9jmZ+MWTtv8zITzNBfqvbzI0D/oTBqU5j/mE0uB
XQDdxe0DsLQKoqDnBkTGQrGR1awyzYLSIAN34aDXLvgCV5axaAKFcmSF8AHo7gmurMt1DpFvOJl+
GJxS6iDEwt5vL+PqBYVPZSsQbMO4INQfNMH3D2AnwP9gd4EG1A5eTK5GZVfRCz9CbZ5P29vWls4X
fCZQLIiaaJMKK8IvaUHBbnZB1SYgvPjetJhPDkvvtpWl7zZrOUKlDVgZ9Lwvv5vNCKRHJ60LBg6U
FVr4KVgy/jcTs3s4izK9BS7CiCoQpTSe2tF6IB3/LB523pizRQjxkhSkm8YCixglCgab5ggO/8/O
4c0mAK4Ex5NhA6si7D2H5BqTE94Fpdwnzlgk9wwJAorzbG0SaHHfzyzNO3b2ubJYwtujkLvA0r5V
8ltqHlV7LY1c3HXkwshgFDTiRfiSaeZGnvEWq8ktEAhBmrkg/u1dX7wsGCqE20KxHaXiy2WYSVbw
Kq+6oMhp5o10aF1wnz5pla5s7SQFn1C4Iv9xvSi8OAHHwn/QqAYTyqXFlHShlKZpF9R2s0eT0sAw
s7qGXVg2AtZPxBdwcojw8TQzIpCohm2QtD8GCi4BuvbGvP5w88N5lnebs+YrfeC45FbNwBkdTFrm
2S1xwuafioErMvFCMr3c3qXrwwZjaITg5mOTruYuB7NlxVDpbTCyzOnleGeA/5qE4/NtM4tf7cyM
kDclRO6zSCdtoKXSUc4rp5Tbv9n9MxPCecPDHEroptoGeQeyFCn1SjNdycyWPhaScQBW5pkdvGcu
DxhSANRPVKUNQM6ArvbvRMpdswT54Oc/FjCFyFw0a06bhJX0xZQlg9q3QapqbgK+zoTyFW92nZEB
zTdT92Ac/8PI5UriopK1EXCEgIIzzgQv+WCCDoU6Eh9X3MDSzoNUAabmhjwGEC8tlWaXKXo40UDl
YFwwq9FR9apwb3+xpeXMcf8DowJ2IuGLVSMIVkatp4Gh3ucqO1TILsE5u8+VzW1DSydARwqD5hMe
tEiXLldDE9ZEdYVEBjzDfh0+R6AbZtWKTNeyEUDe0KNB+Ux8LncpAfczlOYCs9mhm+jFkGPvhzUE
2pqVeePOwgz4Pi1QvOUUWrqm04XVoQNZabImJLm4M3jD4GIiClwhGOqmaqQxymhAxgc5y3yDP2Qg
wJbKH3+xMWd21MvVoAYMDjBkGYFqHGPDvBvsh5nX738zItz/EVCDvDVgRJYfa2DQB+2Q22uayotf
DDM9QK+gLY/S2OVK8PwuUpqHXSAloA3NIcCVSw9TTb8ytV3JMJcijT5XqxQUTvCPEDA1cN8yJSTI
MGnmZLV9r4zkn0GyHvuW3sOF+rc/34IrAFZahieYdamv3rV53A56PCE+q+27aWDqEbQqty0snGnQ
kgFzi0oDnI7oOWMt1msUhtsgpvlBL95aldzJ49NtI8IGYeIK0X9myEJhBhFa9AFwndM0DMkUZLnq
qOboGjOMBZmA/Ou2IeF7XRmaf8jZDQVsXzILLZ0CHkp3RkpfivyTr/8rE/MJOTNhkDZnmGWnAW/L
0zhms7DuC5ic1hy0sDFXdoT4r9PesLg14kkehW6pJ3gAAs2Ur6QAIjPdf83YmFxREHJA7CIsB5T6
vMf+BOF77wNT8kOuXL4D2eEPkE47BMyZ92uDQSKQ5sOmjtK1AeeGiiyZl372CdMGUjkQKqNB8lq2
3rQZfcMtHyHIuZP3EApLQIXtQAXZBZwlcrujtLl9SJa+LAYpcOLRY0dLQvBJgNEoVpPwKZDswVcq
cgTc46c+0PfbZmavc9Yj+M8qz8wI0UJO2qLlaj0Fs4ZJv50ZbOKdultF6C5dLuASkI+izHZdxdVC
c+DEnKZgHB+tLTofjsr2sad59gh+WyeenArVI2Bz1sBdS5cNo47oI2qoIihiXTeRGzvtFXMMpNDY
NJitaqdhBQ6xtFWos4DLEB8SSYrg2Vk5tYlVazywDXCOp2TL6SamzL+9U4sLwasOfGNI766IJKKq
66ucQQJ9qCzXSn6Z09p7/nod4H9U5i4Y2imoGQm3zLQTuxwkVIw0sMUDzvTbLOf4UeXe7ZUsXC0Y
wj2GRvOMoRULeardZGNsaBMKoWhrgJlJ33Tfi8iFCEe8Ub+FkTd643MJIQOnB5vwe7KqLCxESBx7
/AJsF0gzZLDOi/1rEtMQ1LnqhFSs8YZM33FTyYBv5Y9aHr9VXbmSl39c18t7dmlQyGPGKJyahsEg
eG3d8B97Ex0SV/5lbxUfAmdf1rzX4lZCZhAlTBSZgBe7dF5yippiFVtdoJjR+9R2LmPhC7eMFce8
aAbc4ejNoCiCDtClGbOusgxjWlOQa4kzRMMjyfbjWHz6fuHbnVkR4qXWjjYJKZnADGw7NHypAPyl
+evtQ/kBkLraoTMrwidLdK5Dvx6e0IjyyqNjC+xgFZqbQgbnnV7WxFFKS3KzknROVFk7VG/3lEB/
O4k3thrKnqmML32EYJAmrfLcMzC+d0221Q3oD2hMPZWptMYUufb9hfCbErNPwMo7BR2I40vuhvFW
z9bYhdeMCO4NMgD5GOspDZSw3w4NtGahqKUnawNBK2bE3v801XWYlHAKY/EO9ie3rkFlAjqb29t8
HYfms4Q2H7JjzIOKpV6tmliY2WwK1GlKkNoleB8n3QDBovFxstfG0j+qrNeH6o85IbwinU2gQYYN
Gg9D5bT7/pSDTnFT79iG3VmDIzvFMwPJ9e1FXgd1LBJATSx0RnLqQv6vj8QCnzjSJct+iAYtiNEL
AuC3CKAt4+SV5WDwCrKrmbzm2K9jFOqOwN6i6AxSEFTSLv1BrzZU71g1O3YVLDGb7Jg/Qlj8Bbyi
jdseYt/21L9wQSAstlAYJCCoUYVrWxUFUWMTyXQ1ftPqkxTvW3vlYSDOMH9EC/Sc0OEA4An0CYKb
U+0eXN4MPYjQpI8DSwavr5v7rLcmpzfVXRhNj5oCZsbYnh7VqlsrTX7UUsRTBJYOVbNADwLwoHAD
5axhoJuAA4xKcLJCOB2MiSZVHH0y77n1UJYWWP9BGJ8xQIugX4nISYMqzd3eDn8DSOdbSuznPRj3
S9nVSANKzWe7B72xXLhkbHf9ZweCP77Y2S8WB5eswsrDLEfWlVkg0ctaKNr8o2ifZFe6siKccyTO
88NTGoOC5U+2An7bsCg/V7S5siEE7lqe7NFQ8So0mOFp8cGYMrdrV/ocS74PU50ocWM4A8VnYYN7
jMgTpSiR7GO4wVA2PeGOFW9ue4Wly4mpAzRUANu9rj9LPQXjWTPfFOVUgj844StXccm3nhsQnF3X
Ki2o6FHhGHKwl0Kkh29sC8gQLoHkUYPCnHN7QUtu7tyeeC3rMu+gqgU31+T3LXlKJ8ApCIqd0LOw
lNKfUJS0qrfbRhe36uwrzh/h7FmYTGUTSQOMauGdrt8Z+l1frZSj1r6j4NIik9V6rdtjYCiaU8zC
0AXH8Ase1+hQ3V7NoinMa8ioSAE/KmbiINinZRgxmLKKTdU2YISM8nslzsBrLKV/k0nAzr/WhANS
THYH3mNkpaWeHicOxZYBd7apAIn835YlnAw9GqgxDfiCmWx5xLjvm2pDGOQrvdt2Fg/D2YKEw2CA
VZWjENoFdil/scLOT7LuR8TXhrIXb+6ZGeFATLQpMqmRx0BPIGVGRzdZA9ovLmR+JgPphvxIHKAd
pFYb9boZA94d0g+1jU1Zq39z2P4Y0QRIyqTKrZSxfAxSY6f0b0baulIZ9PFaBXzxUGMUAk0Q4Cuu
5C2Tlrbg2sqmoFAMbwBXN7hcoQop52sNnYW6lAXgtUx0VCXRPxIp2NDr03olSbAxkBDInRxSLacS
oB4rhi6Uw+7YS/ccZ476dPvYLZ2Hc7NC2l9WmtqoJhbISOkgAWigVHbbwtJ5OLcgBCToAtn/aVVk
PajU1RLUrGw3sjWQ/+Kz+MyOmPTnfAgh/NbSABDYvcFmfSym7yMEWY+bBqiE42do1x+MCvW2uMyB
gwxB712Od5JWaitrXjo2qDCC5BBMaDoS2UvPPo4mdNVUawzK6IlBHVGlblh9LyAXevvbzrdVzOaQ
ICOdQyYHsQ3h2w5hwTK8dcaAQNqQKw8lCom2mXusu1eA07htbHEjAc8yQHs5z+oIiwI6h2R0GBCu
euIkRHEU5dHK/yImQkb2XyPq5ZdTldqmRIORsf+R1D9M9SWJVgooa+sQXhbdYLRlk0e401rpSZBL
rSroEVXKyueab87V3pytZL55Z9FdL02zLbWKBmHWvNBYfpJwuzERzx/a2gALfQ4V0khaCyOL95lA
EhsB3UCxd178mdXMzJRMy9UxqEE0DcTGXZpop9vnQKRm+Mhj9TMbQqhSaa9iyBUZeetlr8NddJw5
gvnX6J6gBAUdvXiXOvU2/ItAfG5ViFwFWLantoJVphu7AW/ClBIng35btMpksPgR5wFMFDBnMI/w
EUcMpRqjXI2B2acAWA58I0XtGgRx0UeYwDqiqgYcopgvDaU89qPRwUi2aUjqWlLnjOC9hD7Ayklc
XM6ZJeEk5oMFrQUJywHN5yu14q+Fpa7NQi5eqjMbwierWwLVZpDhBsQCx4BZq89qmdzJydD6t0/f
8mebmV2hXoqeiuDyIsTPujOwGPBNeFnyhqvgxLzwJbbG6/xBDyfe4A8gH2BvwPOJDi+aIF7ZVVhT
C/4V6Y1t+W7a0tf+UfLWDveSs5jpZIDgnPF8Yr08bHgPACQOQ1tXmzptAmZAWiLV9I1Wxc+5xV9G
o/lx+0subdm5TSH0M5NPkTxmCFKYjE2iwpe19ygZV67t0uGDI5pp4sDfdEXXOSYar6BsPAY9kb0x
Klwlfv6LdaC1BVgn1K2uSJSGSI4io5pvq/KaND94zJ3pkxT7Hy5vFs2y0fVBeVpUTbCGMhsrNcUq
0sxj1bOkJe6grA14LeYwmDkH7IbIKHaLCEJVi3DoS3ysvPPLfSW7iT8cTb9owREKOofMKyBfvb39
+URFiP+s7cyo4B5SaQJmvSE8ULfRLieOWTkhBIB8yUctc3ShEQ2NGLfY5Pf1NkOz7Vjfr1VfFsti
aPcDNg8qC8sWy1JRX4CHrgF0MoF2NPghdadtMT7F7PAV+c3v1pYzt1S1N1DSPTJ0Bf/CQ56ZF2tM
cRmmFYRTcBXAr6xAxXhsNre/8uJl+7NAIiRPjSQPgzxIPCAF5mxajIvH6NevJE9LvvF8GULyNCSy
AvZSgwe0fuG57lWk85jdul2peLeXs3irZ1QYILWzKIOQQ8VmbebyxHkwEdI7UQr5VxA4/9Wu/DEi
HEy7bHuOERcehOqbkn211gh4FhMZoPL/XYUQtFL0BPpSwclPXrOHMiB31Sk7FKCX0B4tp3oxX8vv
41HZ3/50y5v0x+j897MMjU8ZmH/BbRV0zS/OoyMpD7JK90NhrkTK1eUJGVPOFElNUP9Dx6Deh4fo
mPkfJBbuuDHepEPlZYhj+srJWIxkZ99UiComJVVuUoMhTcs2tgSB78wM5DgYwCqrKr+hOvQX6bwB
dMX8cobLNIRVjlNdDl2Nh3NY/lZijItIEIoJ1ZWPuXh/z6wIy2pSiHun6ciDnPweeuqCQc9p5N+3
j8bHBNJVxoEUAPgn9JJRDLg8G3JfhFxW4P85OJXb3+SuO5XP8WOy7TfVXr1rD8N9y4FQWfW/s/u5
ZVg4lBOVra6XVR7oDpTHdvrPwqVOsR/36SFeKUkuf8k/axT2y84knZpVxwOodAOyobk0oq6c6ivO
Y/GanX1KYcNiK4XobW/zoLV/VFXtRZPiSvoL5gxWDvzyNTuzJGSkXKZhXs4ZzgBgD+o29ab4PpeO
fc0zEDiJn/uVsU1WaeNWPqRYA4vwAhs6Dd4+0V/Ag6tLz3K28tRbMyFErTIsmzCGDlmQFvImafUN
6E4d0HOtZHCzI79x+jQhbhlRaHKJS02g09iTGPknzaQvt6/WvAm3TAgBC+BjKJwNWMkk90HJ6V6F
3L1RstopWpBlQWrtKRoUaN8p3crilr4hCkHQo8Akxdz3u7zTOQPrCJPxioB6ldsbdxGerkn9F60l
wIDxWkV3B95D2Ki+0ONSzWZEDx6rhnqUcssHHGtz+yMuLeXj1QXIzcfk3OVSporyIh0p5jWm7gGC
gt8wQbufbNat3N1lOzZo/tH5RQtL2KzMGOSpUXB3jaRWnLoeniqOucMxkf8Gp4RQ/K+l+WSeBWM9
HUKNdEjLqoJ6fGQO600vHI3/cUHCGSBySVH2RX7Z5tVdxDvqRgyS7V3Xf7u9Q0s36Xw9gh9Ht67h
UxfhnTJiFjhpHC1eo7Rb3Bw8UTFCi1a5IULUJhLaVa7CRFYz6HuaX6MoeuAhWaFRmMOAeGGh5ftf
M5hDutwZLKTNQmgwBBRSojEP91LxQAnKI6YNcLB7+7MtrgnsiGSWJQKaS9ifNperUM5MHmSVsm15
tGO2tGmkaOX+LOyOjmoSJgMx4IpRGuFct6TNDLvHMdBM9DLrsZnV119uL2Uh7s14bYKcHGyiAPld
frd87immMpK+GqL2YQuEEZXtxLEI2xWdsdJsxqzs9TZdmBPCbB+HvSQlNgssRn/XVg921NRAmNBb
v0gUxeWqDBLINP1ZRewQWumPCuMjk5HFnpK3xB1l7aD0bmNtamoe1Aa6qPVw30PL2W26LnJYlW4i
bm/V2pTdFGXNEfKlCQrrhqo+2XKZ+wazHiw9SiCIlR6ahB5CqIQqSujSWHlVoG3pFDHtXbuM0BCg
JRBycf21AIoTcr/aUUId9dDLrS/Hujc18h04jx4ZMY85tV9Vyep2vRUfwQ2+SaHI7Q5qg8EE4DEb
k+zjSUv8UlMPU9PpTjYqlqt2WuZICtuUfX4su2pHwe2sRumuU3u0QaPWj1rdB2bS5+r0pS6kzjUZ
34KMPEYaNKmuZpY+iJnv0Xc2XSPvf4xE3bMaSs4G9ZtZ5ZPlLHSKXLmPSvkBfDChL7cjKv6t1e54
Sr5HaTgFdhxPXtpD8TwvvjZ5ibBn9tQvY2a+9x16i4MOpukYXdk0SjLP0Ko74M6ge1+pxO8y7VDQ
/Jmzcc/0XPFSubqX43pb9tzyeNLdT7b+llh8p/dgcFPidlNUyasu5TuzbmSvkmvm23jOjBZ0TeWu
dbWp2rVo3IdGv4lBqgfU1E9V61+VwdhqSns0U/WLjoE5oFDkH1nTbMZae7Unw3QpG77bIT0CnnYs
tBo6u1Hmj1q0H+UQhWY9+15M/YlxuXP6uviqkPC5VDvLtem0hagsB1FhCaHz1rPNwZdaslESy42M
/FvZKumhHyv8OJO969gyO2peUOI5hqZ0GC3DY3X0TEt2JEXz1rTmfRJDax6QHp9qPHEqySROo2d3
kLOq5urZ1jLQgmkYUOR2dGC6/Ltm8f04gItF79L70Zb2KVjZs1YHedO4l6PmgZv5tgRHqgmsrG/m
9CUZwm1ajfdjNGGOT48cINnyrayXu7KXZhq7oz3iR5iNcowyjptTlN9CvXqgaIFWKUaAtC4poec+
bUiov4NXDezvcHYe7YqfqD+A61tPf5JyPELwM3HyOJqcMQdeOp+GxLGH5mgzKXZsixoOH/lLSqKj
nOTvEU9fBgIazUKLnWZI3icNIrMU02elBpymEu+byXyFSCd0CprxLrcbn7Iu8sFr+wNbHdQpNBmh
/vuTZU3pdpL5Xc76Jz2p/Fgj+0rpcrcJ7c+jtQHkwrg1akrz5LJIttKFqOLxCUcfEoFO3vykfCU5
XohQ5wZERrnJwnSvZch4yLCvfRs5dAydcpgco24QsNaAeIvW5j4BXrkQ5xMFlhop4yU6xzyQ7Rop
keKU49Oo/+5w8rXm6+0YshAOZ5kL6KKjGmfiXX0ZQzQzMnsrGnjQT+2zBDFomsVbyOL4t818tGSF
GA/edrg7kBYgLIrTuJbMooiCpAZltwnDmNbQ7qOIMaecknuZy4e2UGo3T7MvmlHv4oR9aaKebdo+
Cx2pVXYkH4qHPC9Dh6bVRtJJtMegOpgDChx1FGo3ECfNsPXsPYOaDQeOx9Wn9tjz8Cm2DFSJK81w
hkoFkpCyf0AIXG5Zm+KyEahKcQO9hcRikLFKNvAWr5MagQ/RGga3NlXITJYK5Gb/j7Qva66TV7r+
RVSBQAhuGfbkEY9xbqjEiQGBGMTMr/8WOe93nm1MbSrnSXKRih331tRqda9eK9HILZ9kfwxRV3G6
MH/uSnj6cBqbQ6qD59gOwWcYkuhQMA6NG6PwR/TTO0JXWic2sEuGSRvdnjbR9ZQOHi+oGw7taahL
eLQ0f7HaYrwWoflhSeCsbFa8Z6irGGb4IUKNu1oPnM1o2Y+NTAyPteZTopRP0ZiU+9Ia9ro2Vm4B
l+t0WVi5g9FtRYOr4QZE9lBsRFcEEv2ft4qYxGSoExIH43CnhM/90Dm99SysLYm61S15ZmcRZxgJ
WraaGoeNU7aPjZ+Rxg8KhBku78gtK4unvNkRMsblhCMNAfMoJMcx+UHEVglrw8oy26yEScfRK4S8
Jq4gZNiNlLudEnuXx7K+Mv8crsWjupkmbozKnNwcBlePf+ZUeia0bnHx/U+zhtba2TfhKC9mrU4T
BGKgWrtX2HM0PoXaSzi8XB7MGvoZruK/NpZiEpUmK96EWH+mOdUL7nEkaA1omxjOhA4gN0wc4fHv
7c+twtz6LP5jd/GwpgNiqslCDjrL8/0I422ZO1Ot+bG1kcdcexycj3CxXsRkap1YMZ7wpXqwULUP
SySTLk/jlo2FY1fl0Pe9ifaiKs4Og63cgr/27zssPi3U/BHOXtTQ+uiTElg2kB+43Tj5Lftejv/y
nC6rKYoZWZCoRTaWaAFJX7jyLY3+rY3FerRqKSIhcAkSemUlqLslR0iybSzIqiuYs0Lor51LAvPX
z2ZrVCxF41E73NcxnI7ZHQXcG0E7yOV13zIz7/IzM3ISvNcF1l0xiENw64xd7xS4UC6bWT0sZ6NZ
XAY81HrgaDFl/XCH96ADEr08wcuGPv47O4vLgFjWNKaIUO9ZeZMK0PmUrpK+5nLccKGrMdfZeBaO
zQLvAijpKC43O/NMjr4k1XZzwE7s6YltytWtHs7/b21WJ/28SDaSnjlkILAX9HBnDuR26LoNWPXF
fQATC2/WqgqTeo/DGfP8OWP8CEKHwKLJ4fL6bI1kcXRkjrAgqeb4sStvkY/yBSMbtMFLBrS5ag1u
BTT9Ie4AbdiyVBKZjCe8xmxB2y/2uuN0lbjlx/CB3s/XyLP8yyNaa+n6ZG5xggxRTVxNMxSoW4Q4
eqrs8iz7WY381epD3Yl1bZeHNgRJqUToSo9tiqxGPxxk8zZA2NyRFKlmvYdHH/rou5Ko2LtF5JVg
I3LCLtsSq1tdgbPZWZxENhl2lpASC60AaiZ/Dlsqy2uNl0hkwWWB5BraFssKcB+XkdKAJfpPt293
Z6sO5HkmFdkmJ7qpIRg8Xs+ABeuhf0U6INT8rb7EtWLZp08wz8GZUwNwi411B78ZvYwfgHvWt+NN
dUOZM75pQYWm6pfmdrpRX8FZom6RFq8epLPRz18/s91ksSlAwCjvmX0y6BvgCV5ZbLWxrS7imZHF
npvsyZImU+R9WL9b9T6rny9v6q1BLDaJCkCFGaN+ek/QN6tGjVOyWxb+/ndGFr56GEkmSw5fECJX
J15aBl7PaKP6Mf+ML+/Is4la+Om4tlqqRKS/FwoE08JvRf82Jszv1AdavrRa9PGvhvQHzHK2+JXd
oHu0MUq0F9JTCUCHRxAnOnH4P4BG0FgIOSJggfDqX+ZygUxMwBjYIAQhb4x+N6dboW/sgbU9dm5i
sTx2qEBrEjJE97lWRg5pkKUjNd6tfz9j51YWCyTGQVE6FTVfnn+HtgsoCidHJxtGNoZCFvdn0kRF
RyyGfBMj32KBaEAbjS2e2pUQBzwoaJ4D7QrS+EsOAKbLXNHxokLk+cSbAHpLACmlzrD5FN0ytPBu
SNV29ch7RAOF6WjmyWSHzCrQSvPr8tKsxDifBjQ7ibPNbNZ5W/IRXtRCLoU9NGbhaqHp8eYFWpX7
f2dr4dCQBxl0JcOtZJjCrZODlMLL7EfGPybyl3Tsc3zwaVwL5ybRaBmHyFgj8236k9SOZTb9XTQF
vCGYF0H1gsMJLYYvOjHYYWZbNWD6NnS5qwbLqafcHezauzxrf962Z+7ti53FtI1tkwnWtkVQMeWq
KFQPzS9XufVE+8xn7aMwfhtQBCTqqTdwA9LSS/P+WydLpJriO4g+e9CdHxxzQKKeKnq0I0P8SLNp
B7G2E+n075ypzmQSsWehem/WwBg2JrnVc+OhQluqnT/1avdaKINXgs2cpI1f5sVVlHMHQrFuqffI
w4d4Hg1HmY0eCxvkGAjZcZ76Qw3C9UL3ohzAQay+r0eJn8rE7Vn1CrpED5/YIaJ7sKw3aVa3IE7f
mXV6rK2ny3M4n5avU2iDzmxeM0hzfN7lejQQShPIvYI59zUS7DQxe2OZFrfp/63SPybmj3B2kAq0
nrC+gSSyNvPWNndt/MNS/xIS98XI4rSieTnHBCdDMBIQzGvxe8+LjbfiMtT9YmOx3QSecK0Q0CyT
3ugirL1Xb+rvw5F9I362Cz31F6XO8BLpTnEvvPFQvY5bCaXV1QJwGz3tNtLDX7japqkqQ5tAt5tk
vwhrn5ooiTaWa9UGCr5o39fhLJZJK61EgRmVa0hddD+G5CllG75udTv88/OXCStpY7dlLYScGhRN
0jxzIrTsK1skncsw/D+LdWZm8aJDba+yQhIPAfpx8qM6eONNFJBfyQ3wyX57hDzXyXIiF4xnvn2P
y+rysVpcUl+sLx56nSCToAYmMSu6Nohi/RuJW+Tvk3FwmxE95P/O3OIU133D7IFh96cfA7yMYbyP
/G0LD721cItzrNfEHHgPAWoR+jaedaB6dRh5vDySVSPQn1ZBqYms9jLvY48paHlaGLHTDrW23rXQ
iilxhfw7M4uj3E7jVBkthPpS8Zqbcq+hRyf9a8Lz2aWejWVx0wpUItsqxU5nzSOuGJ5uOb1FeP+f
XWbowN+D6WcG+X/2rNC+aySTmCyCtvkeqHBcFDr3QjxtY0Nz7HILFbTmG6C9BkJKNNHPTuizwXEw
wXFW1pBw4r9H89C0W3jzZTobQ0LCD5h7+B8QWYGM+rOFIU8ngKb/+NhpB4FAdgds3SG5CXf8xQ7q
p2LHT3TDsX89rHOScYY6gWEK2NKFzRLAs55UcBVZcs2rdh+ax1ydHOj6+Jd33bzgny9bEFxAXxOo
NzD4AZb2eXCgP+Q5uCNlYE7FTaqGmgMVhFNHk0erCD0+NJV72eDX0/TZ4HKbQ7pOqztsc7RueGHy
WyO1Dy3SDStfdwUBtzMIyjE28If/ad44u+DBAEXqPIO4uq0qUNCF1Jsog78eyCcTC99DKlGWeAjm
wSAPEWCJIXsmoES9bGR9HNCMNIF6BFHt4jiR2EaLjISRsKgd2b/34eat9PXEzlOF3BCiKoCQlhd4
b0hViUAHEhhK5k2GYrsiEVcqja8SUl8lsUldOwsth6j1LjbE7WjUhtfZ8TUbtbs4qyZPDVvhEaUJ
eGg9tla3tUdXtoxugNgWLN0zIbS62KMV+Jdqu5QyoKUF7RzjDcrCpzEyNzITK/cz+WRnsTUjs2GE
t5WEcI62s35PjUOv0yDeJS7b9x6KvOl9444HE327h+RxK5BaNhTNfuaT+YVvbsHemSoRzPNrc989
aU7kU7+4Lo6qJ91tSPLa1gJlD5jrwHEDcafFrIL3kkOYFZinIRep3xn9XnYs8S/v39WlOzOymFJq
tgYbdBgRzfe+fKvbnaJ4/4MJZPfR9Q/pBhAZfPZgeRlHhgFFEhyRX20SNFwDGd+W7PfqONhMlQEM
Di6D5TmU6PbUO6UKQlm4+VSdGvGR8S24/R+wxsIbg4wB1cNZj2omWP48lrRFP5nBrTQQFlWg5l6q
bmPVbjTS5toq2tHlal4duqKCrrod3lKNv1ER3/ZTZ7pVnj6aILyI+UQOStZe4aq/ISVD1VWr7uzI
Aulwk7iZkgFqhlzshqdaubF0UE/B6c65FiTCPn90Yk3CnHQbtKMicdLpCfAhB8RqTisfL6/3lqFF
HEszAcBYGssgpd/aSt8X4g4tYA7l1cbeXZYt/nMgQQoPHlBkkdB++XlIzWAXWkV6YNYg3DK+yEfu
dU7n9h5H9m2TK3Nti9FZuQPcffNbarH2lqxtlqokD5SkOHZd6dWKvbfSv+vo+DOmcyuLWyvSJQCg
kDcLWPfYRD+7YnBSslW6XgkqELKAPx1sayvEWXwUjQKojwhUXsZO2wLOwscy91pQFzpRFuv+1Mm/
5Dn6z8jOjC5czdCjBlVUYRUUAzr2GEBGXbq7vPVWd8T5wBY7QgW3Lm9UMQT8CKXhQ3ice31UL3JR
1PQ2L4S1m/nc2iLfa04UDdph2wZAf3IHTc+VU+SW24YA5mXFc6Qo96hT7+I6AWVeW/5QI+ayCeip
gbrVZLhGVD1LK34bpqD6a8Z5XFbnn20Rdiskn2bimDawJ+hM9brL5OOgiEcZlxuTvnZPnVlii1Rx
p2RKwkTVBjQsd4X5YBhbUG/d3JhptnBeY46udADChoD1+VFRwElKEgJdYFPEiQNFAGSNeZXa4H8L
Myc0m96JYmnvmbSC0baCCiR1t4XeHlMgRYF8ynZlnh+t1H5DOJU5eAn37lSkjWPg/eXElfJqadU1
tQbxLvs2cjqDVk5iFIDKwb3r2RjUltE4EFl5bbW58jhFBzqabgqQhqf2Q3hoo7ZwCM8+CvDSuaC+
CQiTb7ZoT2AyeUR/jsezAReH6A8TWuNPU2mhyynvW0dHq1+rSGiCC/UmS+RVOJlullhAnsrBLUZ+
A8yTTzJ7HxpT7bVJcZ3iAZJX6U9h05u4bBJHl92LJbN7o+8OlAP72tuRx+Lqtq1I4haG0boGHwnk
lHPhc9IXP5iBxFPThKlrWKk4abRodiIajhVe8EcD3Lxe3cfWiwT61I9lY4EpvYneFFqGbgopMFcv
mszr6rBxUmQloXUSRHoORepMifGIbaIf1OJgO6WiH5001uhVm+CBTkueuqU94XxmrPa5II1TF8Zv
q22qmzYf4xdIfxiZp1sh3+l1PVwhquSOVtDyhNztdMg1c/LFEFp3U6qZTgVwn5d2xehbspk16RXq
9sIG0Nbo38CpFTqDZCZqc/UQgnQ4Hnc1rPiKbZSnlCi9W+YjeHVoN6DNd4iwi0TZuNbIRi+mFrQn
gQGz3YE1zS0kvJJdFnf5VVLAQBsrhkfH7CXjPMC7e5eZ9p3WV+j0bi3rKku6Ym/qY5U5rV6WrlT7
JHM0oR0mZAN2ttk26PlFYqskY+OHqIWOYam70L9p8R/QHz/2KIqUmvUEmPQxk9Uvo6LtQVH6xk1D
Ju5Im10bbY0mEio0D3Gi5g+mEb3pMW93uSInt03jQ6NmAonmWB7EUE8O6BBUkLVw1YlZlHkKsHpG
aVI/roHLsttUOEqRfx8UFJjyGY6mJOE+1/eJ7ofjR9ocxVgKv4eCtivq+oc02ImPQHLzFMB9bSp3
ZVKiRdsaHNpHqUMjVd3bsXLVWkrhQUPYy8fMbRIWCF1/BsYhOoArEP9TzqKJOeRFBz5dpYoUuyTK
IWHSpjUqq5MAbNpK3LhmiduA6sHhNWIxJbSv1TRGewvtOFC88q4HlvJEp/aVSttX0KnWF9lLajYa
ois8imLQHhq9DtLNiSLdJ8L6EGrDNY3ElcRed8O0/p0AQ+a0U3dPQ2sPomfPKrXe0fSo9eMIYnQ1
qDU8uD1UfLMJ9NLDUe37k6GGQdOo+zg1pGsb02vTxQcjlE9jW12rESr7HOVBxTJTV6Zj7UCKGNw8
yiMJzc6vpxJFcNPaJRVAX30Ry1uzB9gWGjGxR63xVTIldZhSF3sojrcuiKnRaJeqrybIp4AH57Hb
iuSgcz1xIDb4cwxTDt7CRrqRpWd+D9IAR2j57YCuBqenUu7GJEMNQauSXZtxzInRQWWFF7ZDYrwq
45o+5WzMD8Iev7UgrfQ00/RbVaT70BZPDaStXVoNb3An70Wm3LSxiH3UWSeXpsktPJrwOpU6tIEI
jQzr10GVD6nGcdA5yysvJSKDpmN7X/XdeJoSlrqsClO/aNhhyPOHnuXGETRxo4vwlTo8R021RyHp
BkhkEKOjauWwEi0JpcBGsIrmvQVHdJZnumeHFDzmepQ/KYIPozO2efWWyFSvXbVQRQ1hzCTaQ6e0
eqvQAPSo9+30a5gKcRXZBQP8Mh9uCrXIBidTTPOZhKNxGyX29EvAa+2t0i7cyqivah1kn7SMUq+a
1PwYjXoFLuQJfPQFr05GJUanJcnDFEbJ1nN461JcBNoZUOBF0lsdgofkPUoGB2kEEGlc98NblRVX
nLR+xzK0elzJvjqxkH635oOZxw4VQNUXsVNq8a9c3dLQW3sAnAcEi0CZc8iCArrYBEUnnEJHV2hy
LdCh122hPFcj8n8iSraIlRvWcDPLrSaYTDCWy9ydAUAQJt5I/C6bkv9ErngzAU6GIwUtskX0EaIJ
hFsNItduZ3zoO3hO5TU9RUHqJkf1cXLniO6QP2+9NteGx0ww2SEFoEFfazGPWj9OkyqyLojQhV9n
75kaqPnT5YiZrjwFKBroDJRtoBgLvfLPb6i6BPQL+YUiwKpFOLMqeHmg5yLz/CWLlSAu08dpVCC+
01l3BksVNzbtezhQUEWF4U7rjJtGQLqYxL+asHkpaHPIK3EnzeQqMsKAx+y1G+0b8Gs9TVq7j7V6
n3MQMuL18TiQWTiu/mij8Q6kx7bPUe50i7SIXaXAQwTx7TParTJP4sby4kxjDs3YRyIEMghoV/DD
HGFSCGIw1zbLu64ilSMLpXMEqd4j0b2bVoWWhvJJ0Zq93rNDD0S9C2n54tQzlkNGdio3cMdLmqN5
q1CQdoJAByjUOcv+eTrjimVZOo55wIw23YWGtbdos5N5e2WTQTgG58RRhEBICaoMBzr0P+vefru8
pit+4dNnWDxLcq0LOXrxRFC14a5pKShowMoGBr/iDTIeoE2bVDfV6Vaj8cqxnzXUoPnMwG6NKv7n
oStWm5RTx0QQp9GedD5YdrrEQKPbRup9dXhndhZuD1A/NBzWmOIyAfY25dSNoXTiDHMKXkcMVyHH
0m9SAa+8ckBLoOvan+QPgPmfR1dDGCgXZZQHFlHvFQqhEyMDUcvllVs58eDo1k1gxXAkv+jpmEph
t1pKoaBKyF4rzV8sLq/SftyiS1uxAyEy9GyBVBS+ZQldrdSJdnFi8sCOqNsmoTcooZvVW/x5KzsC
jDDg/8bFYzL8+jxnHRlU+LA0D2I57MP2HeBHR5gIHLqtYuZabham4L/+kDV/EYpnQw+3EVtlkCE1
49RO5YbHzkUQkjnEKd1oU79kZRdCL2XWvQGjO+Zy4ZwFtnZPSixVSEvD6frGL3LWORoiD63EE0X5
Farx619vj082F/cd9KOasUGVOsgl9+fkv0LGp65r/ctm1rIon+ws9nocxRR/DBGAXLE65FwijiMT
Woaz2E+T4WaK7ds8SR7rWrlnEb8mzaQ507DVNLBy5D59jHl7ndWI+tIiJbqvRRDJ8FvbhLGjVFsa
lqsbB0ynKIai2wbllUWeZAKFez6lIUcOUXXxKnCLyFXcBFtHc9P38UAeLk/u2qDO7NFFtkQkrQW/
1fKgJtyt2YNstui3V5fv3MTCETe6iMuiTlOUY/iTylnp5IOeuGC8MNFPaxybXH8rgXlx4q6MUCki
P8WQPuJ+3eheWZ1bSwXUexYIQyi++CDtoJha000omBz7H4ab7fQCaQ9nnlrp5pFre3Irs7kkP5sv
YEjX/GNzcTuUJE2h86bKAH7HaROk3bvUCWtyLUDhnvUn3j+1eCrow/7yus6+bFEZwCBRqEGzPJJ6
yxhxbCJaQ6Ac2U3oY4TtT8q+Cw1EXqBXs+UWXn+euC/G0BBrz+puUOtZTKzaRFwdbbsKqDPtmmO/
7w4NpjV/aPZ/y2Y0TyiKN4h6gaxAKWo5MN0YY0I4gl8DjHbNXeSn7ryEyikLttAia3N4bmqxdixT
KFQwMKwQjA66hqscSMYURK/IMXiFomwcRW3Fh4NubdYdQWEKEnkLP4eueTu0pVUFzXt0q9yZH/Wt
fNMOtlv6xjs75bUzfKgeijXeJt5+HspyBc9NL3ybnuRWrUCsMTBv8Gg8aAfFza6m0+SDe/u4aW1r
oPPEn3lSAy1Xdi5grcNuiY/hvnb0A98pvulp+8klO5xLHwl5b2tF11wAppihnREahAwb6bPlTiT9
pCdY0jJzy6Puxblj6o76WFxrLoi/buqf9kYITtan9r8mlx2hRVlblgR+PMBAqTP6usc9NFJkOxzH
9tk6yivqJ0c70FziCTxH9tqxRgZswx/MA/uywCi2oevbgAr7klpVMVOIlqe1DEYLDdQWD6+bCNg1
cqdq2hOtzIeqRaOzVNzLbmjN+QOW+V+7y2w8ybgZpxAyR02C/hjA6FuCUQDamQNF3gsEHpE0fsda
cyq7+Im05aHYZl9fCfvwEQDFQZERTmpJWg8yNovEHGsuvd6nuwSExvFOuxK4VU1n9Nr75rm/2izG
rC77P1aXDF5FOnAVjEDwU8gGy/yKxEGjFW5ZTm6oCE+zdhoy8eU4+j2hLhlS7/LMb4x6SVMudWoo
HVQoAruhhxS8veCrdsM+eabdVnz2p2T+dXP9d4aNeS7OznMHio2SqAKOsuU/Gx2lYwk+C7QaQFiY
PySN/Za23bcRMqN+F2qGozKZOfUwZI6RRc+NUl+henSM9Ex1Cku518PMBJkGiLTBolw69VjcqkV8
hLqhCvoApXemtoGqTVb85EYI5pGRH/MJSbow0uQuh5vzWnV60UZ8Z1rJ2tN7/BMkyo/MngIy6r4a
ytOgJDeKAdXrskBiM2vyG9JH5M7oxUkFsZKjVcg22pa2i0gL8Qk7QbdrpWL76sYpURTq6FWMXHwq
vTpqf7b58C5BuuCplBwyrQMJVNIHZg8G8l420Um39dFtm/GbZoZewaoMVYsEPDncuAOwi+BFbOlu
Ro3kODaasR9oTb2+msNbfhuX7FkLq9AJeUmcNuw8ve2/NZkBnSHrYeTtqR6z7lCZY+bnZXJVt+S7
yrpfaVc+xlR7ttL0qdWRWkdy84ry/LGk/MO2kSidNPIsoUJoDonpNFUvnSmy0QJtcb+2ww+LZded
RncpUqhmQq9ZNL6mae9nSQ02DCYeirDw9dR+wqS8DGn3Syfc51l2P5nI4SeV+TiGAMgi2YsMuFJ9
71rzqqZN4hllfyck+xbihemAQvsJ7MLfW2JmbiThlexcA1Xh0HB/yhmklgFSBwWIoyQDSmwp9MtA
GelHKb7dHqDDzEbjf6ghnruMJUZEA3ZDQtNTBmwwdpm0PFvfXT6eK3H3Jwvz18+OjIy5OqR5WAR6
/Y13H1r0evnnk7XUzycLi2gCUgiJUZt2iRchCiZmUcUuckSFX2TmtREbnZOm06GP6n0ooiu705gH
De3XqZsClHkaV0963bFqvB27kvlU5Op1PwO4ZD6CdSmPsG7KNxqTV14aSPFG2t2gjeQmrazW0yZk
o8uqkuAmQNbXtrXY43X3q6rQR5ih4OlMnfWWjFbkx1VzL0ztpc9z0zVDemNondcnwITU6Kh0qsr2
wii2UbLpf9gMKtIm70soQKanDvp5h7qqjnkX9x5Nc3lQenEDp8t97I33qGketXICF9SojQdMQuIV
Ue5YJlK/2ti8WEl0gsjCieb1S26Me6uiD1Vke0Zb+uZkXBV0RN8fyrKadit4cqdFyZEryU7J0XAR
SgolKYSB7Tg9VyL+phvsSulQc+UG9McF8oYy3SU6CisxsZ5RgkEScTIPXHYeMcvHZIhBRYIqW1uw
n2AiesZV8cjL6rYb2he1SoVXFVYw86TYUjCnZ03sdiy8YTOtUlabj/jR74PScjcP410+FKo/y9Ll
BShDwjR9j1ls7kUbn3K1+F4YyEt2IWEu3MK3KEJ+2IZ4i0WN2xF7wB7GEsVceWNmdeYkqYIKSDu+
lYUC5VouJ0fk1alIEuDZqB37sT67Shv1T+PbUCJ+023NUVsQi0bVlYxMRBeCSmgfylMdDTsjJzmE
5OrUgfDEgwy5QOkPzJ1l/BLmBniSzdTT6hBEGRkOvdYw19CKG+xUtkfbiQ0SNQscusjcCy3d43Wa
A62l/raHJnMUG5ycoYCsb1M8WOBI9Gg/fKeNHkwQt9rxqr+L2Jz2U2pfgYCnmYN7SY/AjFQic+aO
YMunSv9W58orCKl+xzRB8c6wJi/qiWe14raIZCBBWgaeGe2+7TuvErxy0Af/WzOrADoTKF/Q6qap
uzu1Q14TSYHfILv21dY4lVQFAjMVdxFiD5TY9Oc0yn6GY4fsD8pa2lDfmJH2WuvC3rqPt67++etn
vsWuSpFMllIGza54MT+0a3ZAuLMnR/4iX+zT+EgO/UG7v+xw1h5LoGmHNAXgQsYX/rtWi/tS41ka
aJWC6IbflbJ+YGlzBSp6QBNUVm4EOKse9MzgwoOi7TxsExZVQZ1X/igLFNCKrYzBnP34Etic2Vj4
UFOLNewgeGljX9zOssfvdK/syaHeMLS6Ymd2Fis26Hk4lJZdBIqMH/NWnqp+Il5X0tjNhfzL9rk/
T+jzpVo8v4B8ULWykWUgwdInen8a2VbYv5YRODcxvwDPtmCuNUZadmEZlGNzDAu00AFzVFH7GriD
Oh5PI9iZir7eDxkfwfJSbByBeV2+rhs6a/EbWZBlFo2r2jBqIBgNLNQ7tVE8gEXNjbtxw8z6cxJo
v/+zs8yelTFJAYbPyqCaspt41FuvQo4QnqW/0sA66mcUxHdVVyHBk8XcLYjl59SEo9CVvaUXW80U
G8NeCnrOTbJUTygPqPFORsMBiaTTo+J9+aSvH7x/Br2I9jFCIgfelAEYPn3UwoNYZ8+XTaynQs4m
dpHODpHF75HC4oF1EwbiNj2k/nTgGgqc0Q31+YvqCS+xHPVne2jeNmyvH/p/xrdwLHgXizZMkbun
Tu+Dw/0wq53L2//11P9jaF7Os0NChpLZXJvPYVLtpIVKbqaAYXH0KvXn5TGtLhmDJKkJxLiOCu5n
SwqYL5WqLMqAq/y+6qJ7Kx0/LptY3XtnJhYnvkELeNiDBjmQSCLl444VjZdP7cbeWz9xZ2YWCZyE
9WaHEkiBjWHf5feawz15kB+dT128fvabz/hVz2zNlWgC/AKut88zB/xdk+WdhYZM6HHvhV/ss59J
AOgLcjYWGMDL7/x76G/Bx9cuU5T3mWZpOKP4y2erKtBbFXS0wS86Aa1nx7s+/qFpIBSdDzTbSN+u
bQ4UjJBQxSsblB+LKR1Hq0UBR5eBrhhIBSU/6nBTT3nDxpJWAbgia0oZ0k+6DjygWsajU0u0x13e
g2vThrcfkntoBv5ar2SENR0BsikQJmBdGY2dOtTRAjIM13ZHlR0Dm9CGyZW8moUbZk6poaj4pZ01
s/LECjM0YXQ766QfxD45GjvjsJX2NlYm0LLQH4e3EvbDl7Y1AIGArqlR7wWVbOvUeXfSWKwiqld+
6UP9G8v3NKIZxWFGCZAUYI4u3jK6i0YY/BsB2GlKco9P7FTp6CG3BYhn6R5P63crMn9NnDwiR9Y8
A7GJ7ErDgjpK+fuo4k0WdwVYTU1zZ9gRpL35XjeAWMwF+52l1hFXvO1FZXglhHUNvMpdnIR3pgRB
DqWN9PQG36uS5qZIBrwjhn5LK/KL18EpsdFlAewFozZa7j4flK6QCh9N1JaGCh8a+cVjS/TfVjcY
/uWt9TWROVuCFYYucLQvL9tfygQ3PVFgKT72L4Yfnd4NZ0z+VHNzd8vtfFntP8YYQb4StVwIbX4e
Vt2A4ocmCKaV8DRM3LGLjQvhqx9FD6RqMoDjUG/Azlr4NYNwJWUNLrnejW7j++RQ7RWX+n3h/KfC
sDWiL350tgelLcB6wHWC19vnEYEhWKeIZxPUUhJfUsDtODI6zUPbT4fLK7VlaXERWWgnhZPjScDs
mRTRQA38F/IerqJvvHhWFglYBcM2UacFbYi9GBK4sK28oFoSlIP9TCrgR1v64/JY1nbdJxuLwYy9
pvOIGEnQlu2vvmpzYHOTxEuGb4KAmmqs7e9JPfwukOB2qMF/WEVx3RrW7vLH+HLK4G+QJMcfeB5A
JxbbMRrAZg224iKwzcMIle5utDzGXv7WCDKzKCESkNNiV36ZzlrPwrDnJEAJrDi1aGbyw6HGfuTZ
X29GAChBumNQ4KLI3AX8eTNGlVrXXBk0jMe+Aqr3pc6jGwayaQHSucuj+rJJZlNwTOpcfQDQenG5
Qg+oN0s0KQZDqKKXJYyuGst6vGzjy47/YwONxugA/n+kXVlzpDqT/UVEsC+vbLW4bOO97RfCbXeD
EIsQYv31c+hvZq4LM0X0nZd+6QhnSUolqcyT5xhz0ny+HD4AvWMYWA5QjYDosoNjvYEpPuLVhqHv
31cIJ1oW4vjcggXW5NxQ2VnDiIIKhy74zEd97O0fORiEDVsGQ/tWDvQnJJw/4s6tzcv+kh6XypDj
t2BQT9qD9DoUn9UxC7urOCSH3leC6U3fEz/3qo34sfL2wMgeGOiwTkx+fIv06Oab1tTkKP347FA8
p49WWD4Uc3h8Mx+NO+33zH3WNN64Mzc+Mt+d5dzyYsUsSQh6Q7Ccd5lfKca9mSW/LvvKynQ6bIBq
WgYOCgF5eZcFcDFNN2FXOT8MKojVimNnh5DF+lDD/kA+UZITLpiRN5Y2u8byML+anZf+5TAZ8j6o
pWeYG6+Ia44F+IqvC+B3Lq/u+02Ypy0doFOBJZ+ZtM+toMAwpVKOqh0qzl6nnzAS57cpIA+mvGFp
fR+/mFqcVZZkTAa91uwlSsgPpoeZwthvQhA6eew4BMJju+rl8vJW/eOLzcUXR9U63WYlWslF+clK
lGeJvcW9qH5//WILERVVJB8arsEiMVDK3s7x8OZ3dcBPRtjuusbrUMHFM6v5IYfZHhqJe/lUhElY
XdmFu3UH1jf2yw9Qz89QbQy0hyb8AO7rR5AB+7CeHKmHTpsCnUTMO/rpNd3Y2RVMNZ53gMjqkNeQ
QS+4WLZskQIKDFZ1N+upqZ4TGnvjZQaXnHL0iCGiqV7F3ufl41wZIIdRHbhHaIIDN75MwkZI1JDK
nuo7eUeflcodwc1/GJ8AnbduxLF7jh/aU7bP981t/ZDe6fcb5tfu5Ffzi53GrJnTgoFzLnR0/uSr
QbOb9qlP0RbvfXtfPSSbM4prF9Q2VUQgIFdRNVt8DrWCjobcY5vBHpHxxKum2ONJG5K/fxloyG4N
0BM4OpQ99SV5ORWG3ULNCmDPXg9o3aN7ATUOm0Iw4PI2rlxK1CMwWgk6I+Bkl6jSbOgMNVbAFFab
9i2ygEge/5Kz3zB0VDHx9EOuohsOkpLzKzE55pTmHfCxZaajH0a6N41o3FUTdeMaLDwC2fn8ugGM
C+ET+JglPIYXDQHNb49xL0z+jRzdsuxt2ASlL3bsP1agB2r/0WYyrUWUziynEENW8ag/lgcjFLfa
Vbc3D7UvAmnX3fMn5fXyES1fO/+xiFIwKCtMDTP/i9sNnByPJVZwEJraOzlgYbf/GLwhGP3y+Nev
t/9YQ5YsI78Eo8cyhNJUaiAKZdZR2QR4N7jzbOblBa3soA79ahSIIIqI9HKxHlsZTaNTwR4q8bvE
PNH48f/39xeRwVBrOSYEf39AgQ2JeK5uFfJWPO1sBYsUXMrVKesLWFAKsMsOCW7mm64Xu8vrWH5M
5qMArskGzYCNZ+43tTFDr0xuiQGu5oxHzD9S1MNf+vG96WWv0PUn1b7nE8Ok62+lwxAEmEooU0Ob
lEFhboEK1pb89bfMh/olBcpFBRSMgsuFBraZ/O7akx5v9JHW/OKricXNyiFzVVut4BHRdVfkiVs3
Gzs6h5ovedy3DV2kPZMtML/qwALgPrdWKUI7Jh+yUX+MuXMatdTTnNo1IWO0cZDWil1kdvh2ICmH
w8///2Xz0pFwhTCCzQO3gojEbfM0xT66i0FyGjxpx3cVCccXtL83MYPzZVouGVzU+EIDO4dxrYWr
6ga6yaJIeJQfxMGZfIoOhOk2h/yIGdt/Yw3fRVxrVLWAVVvGekCJFQ18t3XUEPWYqUFJw1StD9NE
XJ43kFsSHjhxw0ypIVMwhpe3ecVFIaeDj5iDZAT6Yotd1jswiomc1ZGd7xRBdyCFDAQh3v/PyqKo
QcpGnTgr60gip66406dI2RrFW+Zzs5+iDTB/YvDNBPxwcROSsikqhxZ1JB8BUehdfts+ZbfkugnH
cDypp/4BI58O6C037sdaxDkzvLggFs9yUB3kdZSf0kh+tvbI5gwWSJ5wZ9I+DEh31/kTGAEu7+ki
sfq23sXJ9Zg07/KC1pHTXdGcBHbxLoopUGQpuGxoJcScrW9xeBjfHa1Og4p9oxbHFElrZ29R86+t
BfS7lgkCHeCall83vSXtyKW0jmK5AnCMQT3nmlPjjjVbswlr/q5got2a8wI8eRZekmrMoAYE0iML
48kNBvd6lWAebYu9eN78RQTBdbJRbUIdyPlWoGk4KwajquqosLrraciucoX5OmaBYtZ5zVa2uHZC
iqFgyAH6TuiELOJVyo1BtgZcL6d9kJTXAe/Eyy6wupw/5XYZKam97K73gMjkcZVgOYbs6+lvtNrd
PKk9e8ZxbvDwrvoCFoHbjJo4OnDncT8fEqPOucQiJZHcKX40oIIX3wETtRGTlpXWPxcI6RR4CBH7
ZDxRzg1ZNaBuXTJVkbwrbvpd/uDcy5F2px3tUN4j6768hStnBMamWb0MHoHHycIaqPpIyhq9j6pe
+e1UqeRWibSBPJ//xsLrwMuND8ks5zqj3c9XBEB3PjAW95HSQXm31n4z6HPbhb1xQt/MgMUVy3C0
+ZuFNunCzFjJwyRnRRUZndJg+r2I7LJB8Kn/rk0JXj7UrEDciNKOgUr0UvMNNMedVAxqGYF10dVM
5rbNy+VD+XPGZzuGlF1Fzq5iz3TMrC7eWSWLi1anRRlZtwPApbf1e3VjgSfgNPzQj0ZYBLVHd/TE
1Lv4h1s8mh8x6Fepvz3N990b8UuAVQfBHioxDvzk/OxMwHRToWt5BNq8W7KnR/MAoEzr6yHfxd70
d52MeWuhtaHMShvQavvGWAmSjap1Wl5EwrbeMKl5kyjy33vJmYn5QnzJ31o9YyYQYQX0DphPzPp2
ElAz7KWNcvu3cIGVQI8Z3gE9d4SNxb2qqqEoxrjJI9mGbCgBJYRnUrJT+04Naft52V++xUFNNnUd
bREMGWPnlt+pjoFZjOkmWP6KVw1QxYKm0AIBl5IB+Lf59yuDJoAmO6Ajn6vEC98kGvQ9i2mi6ME+
pRy4MOehNBV0R+4uL+pbZJoX9Y+d5bhKJsxR0FqmkdQcIU8A+b2tqeKVM4KFuYyBUVW0kxZnpI2x
3TR8pFFqftaDE/TaTyJ9SngDXl7Jlp35/7+4XMKlQk4JViJDUxAYB5+SqADnSJZudAy2DC0iYJs0
vUlBiRxx/qMbgNOfbgQYk/9afQsng1FsTC+C5dwBrfX5ekCOLE2qYmYRsJSuovwsMC5B4o1Sycpa
gDrBoaA8N3etFpWFLC2UyrESGmngYzHZU8IJCKggiUaN4K+PB5bsmSkPU3zfPk+c4fFTxE4WDUPt
qzrbo9nndZi8EMmW2Mrqohwd5SbENhsDiuc714DgQEug0R11nD8nVqd7JbWe+mJ4Qal7izd7PobF
RwQltH+MLRLkgRYANepxFk3MeYsd6bczFLdChRbg5f1bt4MnIsqDSJSXtPe1A5RAxo0solN3bYPa
H0Raxk1mls+X7Xwvns0DcxALBVujBsmSpUtANoRQs6xhiID6qxFc8lEPitrSmLm7RsdlZQd5gfG2
inkP8lyq+HrSvTZOSsOS0g23WVs2yvNI1wEjwIHO///lVltyCTadss+iUkh32piHtBZvigkWmcvL
XvMZ7CqyAHT3UXhdfIGF3hljagusmvU3basj7eBHSUoBY+VmeNnWSsydT/B/bS0+jh2Yh2RLwg47
A91htijoenPjFFe3Da1uILxAqfQNrJDnau1gZCeLNPUXUz908NJp/P3yMrZsLDxfG9MmHlKWRfbQ
uolWBFwe98m49fxYzlTP6QrehqjlzjVqBWdz7gKKpFSQv6RZlLNypxUqATVTVfm1hdFqlVa6b5Le
dFX8Hr8i4opMZPAvr3T1wPACQkRRUGVYCpRBDzztkh67CT7uaxkiQUMuPf69CeDo8ZCDp38nRmdN
aySiz0nUAdVVlZ3b5htf+j8XdxmpvppQz/eRqGDBohwmstQn+2ZXeNCmcwBqLHzJ32LYVtb2bC7B
6nPT+TslrgGqQoxEqFnUSEYYg5GvxtxIjXf3pGKWQ20/iA0aM7W/7mTz4KhF74LuzKOYEcpot5FM
rXnq19+yWDnoMfSccWBh8ySyymfunJi0kX2smIDiJ7AleIL9ydjON7ewKEIpkJSR2VYebZywxKyx
Ko9/HaageAKmb8cCATCuxfIuZEh360GDJ2odwH/aFQPdXBcPhy7b2LP5I3nuLcg6gHZCdg3uZHuZ
tjGJKNM4jBkEICVXk26VGmNcIKMsky6om4005LuzwBjeIkC/6gj2S6qGpEMiUhNEeaEHfW+7BIix
y/drDkaL5SCEgMZ67hCiMbSM79QxqnJAsOpBEBZUIySWNS1OAw6up1s1a3Zak0CkvbWGje/2ytIA
RJ0lX+f+DQrK547BQZonZRqiVyo0zaWddaXH3c/Li1u1ATgvXv/ofZjmIuGZoHHgSFhYBJ3TV9mi
uxr8D5dN/Emavm0guIfxQkV/EqnB+TrIhHHVPIENgC7A82DoV1JceU4trknZh2U5PIHO88rQxW3d
gxmpyDE5SmPohsRyqYfyaIFdUpowq1fNLJ0d/bj8+77fPwUdOHAxo2UAwrKlhmGWWYSkXUwiLXdG
WBc/oVY3BomzxQa7kh/BEoCA6MSBgQfF+/ONyB2aghfRIRH3ywOLMF24H/a1PwTDe37cbqEvSb/x
+YM91CcUqIuAL3mZ+BGp1VOuEmQmhvhUTd64xEKrh5XKu2lLYTaLiommhu40MLMhsMtB2xqlm9o0
GjHmrMgcukxZfhJF88AyvfYQrgtopZepRyoVQAtIb/p6CwhtIXd/nSLgt0N+XkUZFP3sZV1DoXLJ
UdfAQ6wa3Vz5yFoL4z8Pl4/+P/RKS98EvBU9GwDoZ/Hd8yOROWUgVRxJhAHYwW3N7gZV1/TUi/y6
yppQIiDycGryKFP6ZPYc4zlZ8WmW7S7P1NsO8GGv6qvnfqz3rBrfEtYm/mR1oPBkH8JiAe90zdV0
AepGkKkgTYQal3wy4xEUsoZeBnmhzoRvN9QG0ImaFRhP6V2n0Qq0oORYWog3pbVry+pjqBTw/WbC
s1pwIo+d/qPtwTkJjRrmmwp7qkGPqUnkvpHs2LcaAwSeNnlpDaf2CoHResu+4rW+U5h1lefizgGq
16UyqsqiQntxEumeZvSY2907j/PndszC0bITH/nRK9NA8Uvj4rOkxU6xCqDKe/gC769iMv6IhfKm
gezP5YqxVx3nng0m1D8Lczx2ZnOsJAN8tn316Uj1FORtsufGAYAr0fjKC6rPrsmVnaqOV/pkPoKO
WHWNVGBYtS7lgKblFcsH8W6IVPbbdjjqVlafJD07VJiJ8cGO4xkp2acleRVzI0rTQmeSIlGy5yTX
n1CiALuMlFch6O8fYt0iblLa7cs4VCdNJGCxGMYj5VnpF5l91ybyrpKbh4qT50GtqT8N7YepSPPk
LHsmLDNdUtY/SjU+JY4VGhYUMzCgCXB3qyWY7XcGrxjJ5NY9fTfMlANmm05PDPybYDBKnCtJ0u6T
Slf9KS4dj1KwG1/25rX7PhNXgMZHQZUVYxrnziycwsLEPZLNttCaU6IMUjBYgO6pCYjLtWryGyj/
+jaxfzV91jxyi4QWQ5vQydkuNUCyUMcTWpXdseza66Sy9+Dr/Sin6pODL9Yd7ORGlnrwoFjA41z+
6SufIfxywPAQpcBntYyMBeOtDcmgLMqSfKc7dah2/UbH+//YnX9szO+4L+/BnCSTPtWwEfcTBZ3b
8FqUTn3VxLIvGvMBZzT+pNRB11RLQXE+KFDLoBluIgKEB8D6GPXpNB6lvgZLc8ztZ4Td5pRpOj1O
TqO6Q6a+89ySIibJ9CZ2ko2IiKYMfuF5sEI8NFGVwFse/S598bG2wGsNvH+XRXhUgAins8JJdJC4
rUEGbI/dbgSrGtiVH8DtXns1J/e8d57kWtoBsbwb0wmSxT2AeDlV79tW8dPYeKo0PVAtyfR0Nj5K
lajdTBvfHPTsoa/A0fjshofJbn4xkz9PWvGriBPnBE5iC0OZIuKdGeLal9gjmbgG6CN9VFsn0AeI
525SDJ8Tc3J5NjiY2B+vINhNjlmjtA8MXVc35eAfrmbOZWomGPNR9GuLkwjzJ7WLqm3mcbk9JrXS
YtpbVw9xWjJXlvFPqrJ7I5M/FNpbntn3HebotWvodfyWk1TyuS6FXV7dM9ZCTKGQH6FOkYRiwDhM
jBikjDUYLsr0RTKnWyk1PA74fwLy24QZbjkSUAhY8U97KMlbTemtRkh3r+biSs3j3hMNLbycqzsU
Pg89cNbBaGenpBkNFwJPERBmnSenHXaxPY1MkgK9olcM095GIzMwIdi3aan8litVCSGGI/yqaQxX
6pTnqiFDkFX9YyGUdyaPYAFoupu0wJxFqqK/NBOia1QNCrAecKv8mCxo6FYtU0KhZO+QXzsMNtRu
YxsM55WdW65O4hezpm/SBHXFZKg3ekarNxbNL9TlTNzZZe8QD940dhrkFoZxP+b3tXH7LyLCl78/
2/9yW1Nkpt1oJFkkIbNxiyqnbloOGxFzJfXDZ/+fRSwSMplIltJmyEzb3AcBkRsjB5igWHl5KSsP
2nk87x8zi8jT6nmqd12KF4Q3he07CKKvLK/znJ0eagHwsdtC5eq3SHFucREpVE45nmawyMCLAJxq
e0MDchypT4/VtXWvvY2wTP32BRe+CnNkogGmVjeq3d8RDkD+f133osxTQ4yXmJCYiOpgCPNH4GJ8
sI8e6Kn11TDdg9T7agsVM2/leYg8N7n4BBa80oWZwi3bjoI7/ScHCzA4guStQZcl9n/Orb+uzZ7R
0V/8k6paqwoxnylYz93yB7o64qT4UDu9Ul9Bvm4/GNwtQVvlye62gsfG7VsCB20wXQom4LigTLpt
zDJKHTW87LVrdwPtRKBvUTSeQQLnCxS6mpdlOqXRCMYlc2j28mDdCkvacJI1M5aMScUZL6UaSxrn
2qljqeZjGnELJPnj0ak/WL3x5fz+3cTPx/t9Bqyia//HT7+cVW4O+YTOdxr1YBXHQxTM9QxtWyjX
31q8vTG1TYK+BTb+j3eg4KgBTwTENrbvfPPMrk5Vo8LmpUamgbdLAvyNaD/1QqVuJfevSVJI4O+P
UTcAQ7/H2+zl8umt3QOAFDCEaKMCAyzJ+Q8oZMon0bRp1EL4B4woAnkMV4LSak5VzJ4uG1s9Q0x+
GWg5Qu9vOTQOziWAgdMhjYTYkeYpFyeRb3SF1xzeAi31jNJCSFliB7hea2VRsDSiVqK44N36bcgg
8rq8ju9GkF+hto4MFIWXb+DfpkP4GGMUHnveXHG83JhUHC+b+O6KswnMHKs6fP4bs7AwSZeQAvVE
w0ifgeyQECOcF2zg7ThBHEZn1q/LBr+fjYpbDIAUiogocPwZF/7i+wlicEbxxo9GJ4ZOyotRfVRT
v/Ed/e5tMDKLfxoYesV888LdVdjnddogfW/kPpCAqPeIPk6AqvSvymCZG+ZWz+lLHrz4rmQ5QJhm
O2SIGZWfageoCPqXd23VAlCkiAozMPBbH1DXcBwYJ4zyOt5puXIDRduN2sPans3Tdig8IO4BgXB+
Q/GcBymNwJeqtuhLzjrNixs5BFPNb1Jpysb7atULAHjA4DlKcJjIOzdmjzESfYh1R7XNfk9FftON
3Z7IWwLbK19FOAIeLoqNghqYV+ff8cXb0j7TwG+Efes9c2fc9oHqlWH6YOsuPaJ14EHmBC98nbjs
zbCCv5x6QtQ9tz5v+RfreVl0UlbBeiMxL9fwHifhZb9Y3UeM4YDnAVLvGLY4twCovgqRAYlEaYrB
tLhEFUd29W4j2K1aAbTIVNB+U/CWP7dipVZRSoqN2pdd3Ui582g6sYyiyxZWes3LZwjTf9tZMk86
gwrhE1QBorZu3DiVXbCD/YuLhC8D1oGoCmjewiH6rqGqlavoHMXvSnYnDYd/cSDIUjQN2gWwoZ1v
FV7aqIc1eBLn6CUP+t6xtcPEtirxqwfyxcq8kV8ciyACqEnTohJfYzIIXGrgaQ766ee/Wcs/oXqx
lmkuNpbgYI/iuC7Q06oDK9Ze+lrZiDwrmLHzcD2/Hr4sh0pMxgAPOtZNMPi6BzWvAGW7oD4M16D7
2jihVSebW3mzzCzG5hbOnOmVgfkJhJ7Krl5ii9/aw8a+rX1TwZr3PxaW3EpO3gkpsyosp2ShrmAy
QzJdBwSGTbJvpbt/cUhfjC0iQCnFqJpWMBaXoB5MmHNtWg5oLppm44G96nNfDC0OqWtjFTVFDs9G
O1DKbbdVagi3dRtfhtXNw70ErgaBBinjuS+YkCgpEwsxswJEF8GTu9yKM3cAu2kqaOZKqrFJdT7/
9PNHGvzvi81FnFaTzCidubE1j2jM/gfkOzpPvrMDlbPkbrJIr9n7k50AsIkS47IB1dp9Az0whUQg
Gjo0923tDuDKBvukV2SuvNdeL7vIyrsXQXXOhv7b3mJ98tAVksx1NBWqBAPpZnnTDOq1k5enqa4e
wWgAlc/B/Mmz8ZBYxXudtVfAt/9SKut1HJVf5QhRpss/ae0SQo0XJWE85zDruPBa0Y9JlppocyTT
qyJ+1unGkrf+/sJZoW4MWQk+4e9DKwaD427a5xuOumoCfRpM2iOL/YbAbydDmqtrJNI12eVOKKX/
Jq2E3DuQmqAEQk90Eak6pxjbKR5IRNtZi/GJTbvLp7Ac4/2ToKAAisQB4Dw0/BfHYIJPN2M50IUA
LYAeUhcgRx0t30Y9F2xN9rVsExKg3gUFxmLcsdKQfGFPmP6qfzVyvBOgJA/QldFcSbIPUpedqLCv
aiblWz909tDlDUUjAakcavEAci0+RTHIk7V+lFKMQSb7ug6tn831nL+1PrsB8G665oPrRPQhDi7v
kLpqGMEBW4ThfFyg83Ak50JHDb1ASpKiNt9Sy4+LYicXxWlyuidTceBhtuUCA7p3tE7xJLP2C0sY
vl0XeEZXx7wQYaaCR1hOoJ2W84yhGk3vE62L3QYycEGL3B7FYNJ4NjoagSni5lC1ZKPpvboOTBLO
KKp5QmVx0pMlep7LQMwIiUHaK1Z/Q0DpymD0Lqm21FXWbAHaAVOz2jqe/Od7ltcQwrFYC1tqgYLy
eGvUdlB35osmb/EYzi+rpV8A26GAOcuZyxqLr0VTOWqrNjKJ5FalYKJT7pLWkA7Q5LxTOwWkqGYx
uTnZaN2sfQrxpMC7HyvETNFiM3UoOqocnY5Ix142E9oSwkZDWxZbGJlVQ/hEYBoCM7PfEBfD2Bul
oaAHYaa27faD8lxKUIFUKrqBo187MgQZDLajLjUXv86PzBDtrDECN586+SrP6gOkPytfVsrDmBGx
cZtXjSGgzVppGBZY5uCmRkTe1AAY5QkISvpQJNAzo7lHlafLt3fVkInhANQB5srX4vIqTWfyojLT
CB83NPrczGAe+KNcKv7FAwktB0RQoGfxtlh4/CRJUIFs4RCTgU4eVF/VwhNb0+drH5wvRpYVXidj
WuKgdRSB4vtJZ/IREL5/49j/rGP5PSBgBCWJ2mAdztHJTwALwtfuLx/K1jIWn+aybmvhoNAQAUZ1
W0BYx4rJhoN9n6HEK/LrVi0OHlKhMZVGRCCtha4L+OPAIOfHB6gWWH6pBLNUhxJgOErctO7l1a26
3FxsgDiDZqD8eH6R8gEwX2XAjQUu4R3KyZVvcO26AzJ2iKGpeNnY/MeW0Q8Ykf81tqg7pYkwakOv
EWihd9rF3adiq4OfmU7hy/J0w7lVb1hcXx6oOAFkxvNpieARI8T37BnbaetXhQNx2y7Jn0vVvqvb
jYi0GvoQ8/7H0uxGX96EhsGcWhrniIRhgaKVw4YCtKJuTb2umbE1BVEITw4UyBeBTwwMx9hpKUo0
ylXT2ombQxw75ltv3JWjshTMp8zzgOhQLsd7qEb0Ih6tFCNtLCjKoz6NGHGFGjIkGjRzC2E/x5uF
Y5xZm4/xy+bFOW3TnBtp1E0D3moU0thgDZflnRYT4IGAGrJl3xhs/7I/rmzmDNqbM4x5tmiJPE+I
rll8nOvuoBRqpHsblCU1HlCXraz44JmVhWdY/QRNGgdWLKPwEwhCNLHfJpHY6iKsBCp7bgRh3AfT
+xizPd/ErGNpaYPWOuKKGXQSexaN2Ggqr26YAzw4XhCo7S4TCatNicUbLKUxi2PCp4da5S+gWdsS
Xl1dCkqEGBGch5eWAzjdpKVaAYn3qEvzUzGRAynqv/8EzvMGwMog73PUJfFrE0MamU40jaTMfoeo
CEoQunrPwJW6cfwrNwmGUF8BFA+T1suSp6lPw1TUKW4SssuieZ74i6a3bgqQl0i3HnkrrXIQSQGo
j1luG7D5Zd5sFFmrqBA8Qcu4DSa/vxHUi/04NHbNQXiN5G2TsKz5tw7oPDgj8Ob7PsspocxStGMC
boHboXmcKuGVmA9g04/L92gFRQ9aCLxOwUkxC70tK/6g2Oz0AY/7KL5G2QPEoPHe2qk+88gmexIu
zHlI+sMEhOE/FBNmDzGXqcUoeIdDJfSOcRQ5oOl6LCAvsK+SBlISQv+Z63XpxoZ5Q0updc0JdK6Q
kIkImqKuKCSoGbTELTr2Cd6a68ZAR1sj1i8ZDyiVaKUHMlvkdcl0a0nVTSbLn8TI8T/kw+kkNy9q
1VM1WErBEKFnQwweSn1f5+1jr5s7mdY/yzELzB5jkGlVJkHSqUeNpfqRy5wDFwQMS1YUERCrR5EL
vkuT5kjz5G0C5YRnAM3kx7YA6pCIgAyq7es5eQCIpggMqH8XIB7cWd00zYQUb2mVhVauZMB1XE/3
nceaSBuUwyDpaBGIHvJaGbSmhFzuzVlYpxEUhKMgvo3H2tcy7aqI7ZPZgBSKmRBjr5ChcUHfVSJC
SaM3SmP8ahQGaVzeNQG2KUiKPiozQFYgZDu41Vi+8pEDEzlGbZxg+krDH7BM5rcdA36oLdwklW+z
jh+hZGIF+HDuTYtCikl40McBLcsAASSoi/uOPEK4gJKHttdeHFVi0BWWHuXWTj0zba7s0QAFrP6Y
1l3np/PTV3WqyssziNHxBtqFZqoox6RgH1nZV6FAi8HjKpCkcY15PWuyylvI7I6nIVa7j6yRPsDA
mwWO3Ep+nZayL0/6tV2X9iHrJhClWuoDk8rCs7MW2I5GCgRkX6AnMqA0XhJcWQvP7cHQdiBiUVyr
StkTsHTHUml1v8qIr+hN1ED6yS0xLQB4aEogylBIAWsgVuvWtXXktsq8rGGHxlZVbxr745BY+7zJ
sr1l0z3Qp++sia0DAZsFJOnxd/VkHLx0arsgm8YbKrVj2FQ9cIsGZGhLnX06g30cu4m7cjFSYH1j
5il0+KwbBVVHaN5w9bVLAJLuuTrcGfU4upLeoErY5796lMs9roCtnENsZidU6D13SVL6ORsMr8vN
a1ltS6jP66d0qkuvzZhyl+t9D2VfA9KNg+HKZi2By7CP92lfv2NU6BAP0OnMoWGPcv8+kRyBYk+D
STkpfhkn42DqH+A5pR6HBtTY8wNA6mFmtmPQ5M3nYJbSVQOX98cUhAqTjodQ3bcPUmKdHKF8jpZD
QpBDAmXXzHInEnmVav2VzxwP0BO4F2DyDgTYKzGzmVnepPXMzZn8OGS25GJOwPBVi/Nd1w5Qearo
LcYbxhMR1s+udHholeUD1IpfdGlAA6FCmdhkGQlE3fy0WxBjkIZi9jwxf46ogdynZpLDLTrpSDGu
tp969kmh9zKY2c8RMuL7ts720C3uglSIFsi/NHXR4r1neQlGPYffa4X229byD95DkxJNoJ9GBWkr
bkAgRwXYWSrZVU5s2QUh03OWxAy6KxhaG5l5iNGu9s1pOFJQBXhQ+bvtNOegKhwa83LUzMg4YmqQ
80MaTwUmA6cBtXxiqi+cm5qXcf1aHqVkX1HkO0UPnlk2vphF8mNsIF5ZcssdurL3up47QQq9rti0
Gh/QgtJVmuqDQaXH1OkVFc1xqtJdrMZepQ3MY4MWVGb1mznjizDUh7FmtxSAUaSJDnP1Wn1VrPjV
1gcIcibZgccQB9Py4k3PHSOYGnElaRUY0OqEep0AWL01VI+Q4QFjsvuulT6guzCFk5mcYtkI7J6c
GtnxTRTcg1ZMB2mKDyhytO4A2WuEfgKeXrvKngzIJ7ma0v3kpN8pDq93bV4AMmqoQLvHeuEqADW6
nWG/VPogfLuKoc+WECckcvGmyozugT9QPSanhZ/VmuZZJcJ2Pw3PtGkV+H8igoHIcAwjO6EckVz1
JXvUAJOiqTocEzt+EhrI+SHWG0p6/lJrvS/ANuwpab0TOnuW037vUDhFmxZXaCEcR5A4Gb151dfg
JKXJCQjuOySXP9RczfYToN4PqQ2WzcJRvJIhXxnqPvPZQLSHkdbKXTxJ+xYu4itGqvklB9BUkqEV
BvRs5rLCDo3BQak5rnrPsAH6HZvJbw0TelgKe2A91FY6S76juPlBaVuPnTp+aM34KvAwNAcq76F1
CspbGRp+YPSSPfBYh00zyK5DxhLK6hBr0s0P1LUBEvujdavzF0dIWJJd/9LqCU8j9JrcTtiVT0f1
0JXpIYlN7iKLTgC/laGBxzDMG3d5WKj5h2oMQWO1J5ujUWxO7b5IiwATkDurArBVIfzUObR1y4ok
EIjTApTT37spxkBHNjzgwzvt+FCDQ6qtH00JVZtWtT+NMf4EhBf4QNuSAqVVdwD63lOoslWdnoSk
qvC5zsdbtbLwnSn7Rw6+eTOznjlVkUcMxX1vFs8oFt6oZm/4DjHCQe92LKtOAsN9TZH/khuMujnE
Hvx20rmrtL3uWv9F2nksR44s6fqJYAYttkBKykxq1gZWXQJaazz9/VB9Z5oEYQnrnsXZnLKmZwRC
eLj/opSfDEE61qW2a9Vx14nRexj5CUlZ/KbiiKiI2d4c2FKpd2eK5BrCVRp7b4GWP/Bu3cquhuCG
Dpu/s/JNFpudrcr+MYmSuzJwDxiMk98JY7FvDe2qHDixuqC6bWOZM6F4k1vRZY0p42b0IQPp/o2i
o4tv6fWekRcbD0+/UEAwwoqsV9xdo6shCB/YkveCm7+6bnBreuabL3UbzOhiO+ybTV0Hh7TL871c
S3s++1MkjHy+ztqPSNnYBvmHk9dSgqMdlAW9USwQ8Ol4BeT5Th+KZ0PhdtDr7opWqu+QY6Q2ZNWX
xEgwO8wKPPbi1Ol6w7DJiSq7SeV9b4qAv/pNrimvQ87OVSMJtHZc79GmxI7K4M2YjxmrzJMdN++f
hYFNkJVoxfrCTSVBWAjQFo6rN0GzXKA84UM2yhbG9ektoLUrNxEPhTc8jwBwDJQSci/46XbljpLn
OSzEd4bsXcv0mfdG3zwaZrjvx7K5kZHpcVAO33pj9x0i7jdrOkbjPN/VWYaGtyzsAR0+jxVpSal5
x7jW7zB5EW2Rq6YeBGrMlnZgZaWOPMkaQq/YMKi70U8FR/TaU6vp/Or02kqKF0lFs7hFmCWRuMfq
MbNwdpTPWRy09iCr1aYYEYmGyrMpVP1ab2WJb1ocAe4dIGB6Tk4WYEsFAHerE/5Sov5Afi/bvqVs
zKo/6DJ/tR21cyBL9wHr0pbj9s5LayA80kM1YudW6ZuRPordWuOBvPVnEI7HtEclgXfABsPPV1KG
32pVv5uD9+KHQ4Vmm9tDGdIT6C1WYLdC/AIZ6ndp9t0mHszMGUaJO0hwBl/XHH+I7ytLh/0ot4DX
q7/kUX4BWqQ4Qa39EJX8NrDGR0Gu/DupVC1bb5PbYgggWUS1eyPnaBly4X4T0LRzhHIseATk71EQ
dJP1w/cApljn5deeWe47QbmhovOKmOoxkLGOGJPcHkawPCCLXBtBuEMqtqrdp1xSJZQl22gtdxOq
6sugC8+jIP/QNRR66RWY+2oyXkcn9T5Oo2c58H9JkblFsPi6N8PXrJefx7FAWtqQXzwlu8aL+ln0
ixc/5vTTkmDYwWwzr6LJ80/wIV+mcZvtZDU7VkHGweVVR6gZyGkm6U4xy6uh8g+jGJ21Pj+lZlDY
8DVurSROdmLWbFIxHg6ozvh2kXePUTZeC1rnb9I+goAk3UWd+u6neu9wEW6MxruLfEPY9b4H46nR
RVI9TSABTZ5jX+nYfuV3LRuuOlFIufI49r3IL+zYaL5DZDDuY6tF+XAUW/LzCn3rTj8HJey6ojt5
frfPwuhRrXOc8SDqxO3w3qnxiyLyukcB50axyu++ImOG6kaHCg/cKh3UXRCk4V7wpIc4kK/lqt23
rnbMS/HOGLX7XA9fNTnrtn0Wb8Ku/h72ZYivrPjDDWp1Hw3hCMWvOOlhOjhikLyKtRxseLxybg0F
l4ll3Aq+8jKkJvpgkyWd1H1TI/emqpp96We7TPSfS9070w14Kwq5dsZKjHd9IGyGtj9mmnzVeM1T
2UQHf6j3RhPvtVICrpyOTj9W92bjHeGU3KSavxnV4lHiN5NmmE4x+Pmm76FSKf7OMsd615olsI60
9Zwwkx8Fs7zxZSorqd7xfKt/lyC27HxK26y+uS7b+jx6PNvqePjRJMWv2hKrrU+qbw7cN11sSAc/
966kQKMQJEFe8WHGtGXx7qsDBF/RrDdl3lo7M+trh9LHr4FqzMYPVaSI1ebOHRLNyVrrEW2Vdu/J
MPtVladMZtavsFnfDY9DgzSVOy8KdiRCB2E0vuvjCMmqN1o7V/qnXBSiI060wDr8iLFa1q4OtWPV
sKe6QLwN0xIzQ1H7RZXzpsdrE29O691N63ajpZLnaBUXfCiE150+bNE5OPMUeDSMrNh3mfaaKqG8
Cy3hMJj9fZkH7e88zJsro26kgyF2/aYPxQeMRTEsb0vlxp8cpd0w3A+V8PPPWab1KjMP8ZbFGDx0
hdcfI53JFrThl6WVoEnF7Jdh+d5OSiVMNkXv4Pa1wjEbJUev7q+Fkj565BZPPZ5nUdfcoOS4N/BA
49nyo+xFHIognjpJ25z8QNplnf49DPJD5FbCbhijehdr7TXGotYuCi3TjoygdVrVvQmn+oCbieha
Ws23MhfBc4hdYPdq9eoh9GGTOkDnKv3diJ2v4LmS7Rn9lemPwrYQKAmMFMniqLobJKPaNXjpkizX
nRMgfWH3oELFlRLarBz4dy0GQAFCOeok/zzrXwqxwOR0Xoj5W/irTEn0vTR1LleXZqXNPzHAFyBb
w+sMeOKssN5iRyzkphmcC+m9Mltss62DuYoYnFOY/w4zNVuo3uMONsdI6H4d1KbrRWiu/w0dm8zY
g71qF8dkh+Xp0+VRzYqP83BzjSm4rJk7mgAHc4B3uv/WB4NT8USTjHKHReflYItTOEkm0fhFqGte
TudUKSzZEgLcVIdr0YQ8qQkvLKyH/1uYabV8aBb4ZGlSpFvBubfi98h1914WP3pquTKa6c986En8
PXUkRsofxfEv1casMRSvpLpyxm6N11cTv1tUXraXxzKHEv4dhVkRJ5rBQtG+E5o2VYPJfk+++tsb
SL/R9lAq98EqrWlhNdDPmZDzLD4Srdk+GoWqVyIlDs+ote3SUACgj5dvnVWR4wf6rWl4a8Ob/uJs
EpGQQYaEGjuybXMkbscbIxGaAE5nVnEf36GdiiNxeqOUWFoLtx0vI72Xr1X1R7gGFppBLaaZRemf
VrqIV8uEfJgtE0VqENatwjMwAZdroHavBT/fyrAgOJD92s41+rltNaysm4VdoBqALGRwCQie/iks
f1iebUMjUMKTGIp460Qe7w5JMClKgdteWTsLJWqQJJjA0sVAuWPeWbD6dBxipUzPrqpINhKh3qGK
Unh+Y91vJXcM9lLotvdBO+pkjaR5TR7JNqVu61ZD3Gmb6625V7LMc/RWDB41P1uDuyzNBSLSEJMk
gBNfupWWXlU4E0R4UUn6TRmo12DoX71CXyGFLIbhLEWCw4C3PVegCPAWrkfB9c+d+iZp31WVVdWu
9HfnnZVpPdEO/CfI7NjpXFHMY0kJzjxlzb2xw/J9p2/KbbtNTtK2pAmxirtcWMKfQk7j/rCUqlSP
5TQgZPvDu1Peqjtlg666d8Ujcqe205VxLI6TLuZ6A2Th9CM05CdRZH0p8/ZY70Vub4SCcBoi90Go
lQdVoSx7eQHPur5/zyg9I5piKHB/sf8ZO60U49APzsnYdrvOFP7qeAsXbXhnKs2mtapTUpffa938
eTnu4nKx2JwG1S+QcrOTIbYs+iWqmJ2NyIS1LGxM0MF95q0cBEvbk2ueg28CRdJD//z1ktSNZMs1
hRONjiu5A6Jo5fHJbdu/Km8NLrdwsoM8IHlBpwtSzPxzeZTcCtlVhZMsPALwulUU6kpYeZMB7tsw
PVyewD+dttmxTiJGEmMCIKJBO5vBkWKY3NUKxldqtNej3i449my19G23DmMHrju+77jwuoLnCO6T
MPa4ZcF+NIcr4IP3owx5N9TfrFG9SnL3IEdIWET1gRz65OrpTm6yxy6rvsly9G4FU9tGWmlkz3uJ
f9YeFl6igT4mdJs5pquwwtTrQt09hUeZegrNxMBR9vV38SnYrZmgLSV9qqahMYtQCtI1czBFmUKs
sZQgO0e/Lfop+NJT+HX8x+49fMm0reU5CYpVK2nS0uEBnYxmMJeRRvPt8/KTBEuQjKzzzkkx1Tzc
zVjne0iidPDyI3l0pK+pzc9hTH8mFSEH+Hmayr1kzWBlQ6ZSrWgN/4zyw3nYa7Z+ZVy7R+M2us23
9XfJwdznsMZYXtrN5BegAUGLyzwQPo+Th6+vAu2PzomkbGv52ax5Opv1ypJf/IYfw0y7/cNZHAWd
2SV+JpwgKx/htG2UQ7gRHNUeneynfDCOl7fY8qgm0CZapOIXRmCRhLQHa8J57h0vbjuk9BWsWW0u
BkG9h3YjRz0Ex89jGjQxGyXd92iXSvQKZbsRJRuY/cpBuBZG/hym7WSjk5REOLXWFVSC51wUd0O2
RtFbOgINYM8TC1qh3DZbBxgTDDiuRu5JqgbHC94C3T+k/bjNLe1Wold/+fss3Y8fs7xZtJrncwoq
FLGhBPmb1jVuBENbSwCWLsiPQWY3iO9pgq/WXXQOJaphhpJeq6X1WEfG76Aez1Yf3iSddFda3prX
7mKyA5AfvgOii2j2zyK3eh70YRGx/FKSKVfr7qJwI+VOamzi1I5pbtmN5ndXY8mNRnc99joA7X7X
b6Oa4v/luV5YPzjvIEEKbdliFmcnWewBVo3d1DqN1ZYa676BX1NGa9f1whf9FGX69w8bvInMUJbQ
TjtnYjs4rYyqGBn2ylZYCMJJrEwqeFzXX5DYYPUaITf86BxIIo+uWt/EFsWYy/O1sGymOxmsDDai
HIizbe2mQliXshueqYbdZFas7yrYK46VWvI2LGBBgUj6keXlTzmR/sP4eMsCxcEwEgLCbN24XS0Y
XTWGZyOl0jCIPluxT98uj28hsWJ8/wSZbr4PX0pFsD2k+uqeUFOyu0x5ktX+IJj6Qc71FYDx0vdC
74A8h6OY5TGbSgQYzZo8NTz7Q1FszbC9paNhbC+PZzkIMLcpF1G/vFRjwQub0i/dUyx8i7tTIJUr
C2Ip2wES9k8E+fOMWUKIxBclR9gU3XWWWgcrFTZRiCBXrO28rHISod96gnSj0XRrNfnfX2bTI3Ci
mFIN+AJKS/1A4P8vw3NpWM9Sq0qAI/DWJUN5vTyTCyfFp0CzcVbqGOpdi1J7XcvfAdpf+WaKetq/
VYSeEh1Qo+ASdRSK4BjOTv/AVwwv1Cmk5D36UZoevXc1/YzW798vD2hOhZsiTc971oWogC6eGyUE
teC6w0jp05Bs4YBL6jZ7rg8VBEOnuqGCvhGvkb9ZeZgtJXLUQWHfaOxi6GKzZS/zMELkKXRPlK+3
A+WL0hf3iBrboi86voYdsgwRyHpT43o3tN7e7QsnHSEDRf42sqItoKiVJbSw5/lFE6KRVw6WxbOD
xUzFuo3wEj67dX3QBWSwVOVIWn1rxsLK6BcWEf6pkI6Qy0Dxbp5IuFEUI7ephudwrHaBEJ61YHhp
5WZF5XVh1yP3CAkebRgKf/OiBTQgBBJancd9JIi2hhezTf9vZSwLV8GnINOP+HBUin3XGua0ISIj
1h5xs9tqZdzYspFPjt3dK3qC+rYYWMTh2K7Bq9dGONslcR4WVdThRN7Uf2B/ytYLeSKu7JBpLc7e
opBlYDSiyct0zut8eauAHscf9qyP3jHFvMv0XqLhaWjFvSd8l83GLrOc5z3QG2GNnb+0Kqkf/PFy
pMY4R6SaESI/hYcxeTe0b6qfqU4MnNIB6WTaaIasQYmXJlSFXYnarDn5U84SIbVoTAgAPX2Q1v0p
SNJuNMafK9M5/Y35dEKFEwGMISsE4/zzilErE94imCc4BT96TXUUNXZGQTpYHZBUK6GP+uKKJILF
U6sVGyHKtoVprazapcfWxCOVkXlhWilIfv4Rsg8PgNqBCeG420qbYKsKds2RByR1b53C29UDb2HU
9C2gOpDrIikyp002og67IE4p7h3bYxHtk195u1OP+r2LSLd8aIXfazbNX5cOXSDTompLgdqEnvJ5
iLFrjaZeN/qJLsMJ2BqSfamF3kcDKBJo2Mrz9euZRomDp+T0RqbrNM9jorQpsqaulFMf3QRFs61A
72lr+rxfl+cUBMVq+hkIs8yTv6Y28wKxR+WUl+3NEAlbUXRXroGlEOjwULWDqCl9ySTKZmq/do16
CpRyFwrFocjXbpo/c/F5B1BUx/ZAAzs5le1mx1Yi+b0AANs4uc/tZgBont3pDnTj7BcAmZ8hMDgH
/Zff+m5q0egPurT11hqe02126SdMi+fDsa35egpOOA7OauHbolAe4RrvoLHsCyE7hNXaA+sPy+tS
vNntWvhlUwliMi1/7yC8AuTs/7Lu8oN7UPbDJtuk52DXXPcqftCXj5spVf8aGAIiXTbs2ua7wBtN
lZfmGJxDbzzloOso4AAk3bfBUxl3jrd6vM2Excin+LhwKyHxT653c75bKeix36QhI70pj82tefSO
YKVxEK9WdtzXm5dA1BehnUGWUbTZKuoML24FKSLnLbqnvAv2mi+CDAblZRfTg91qxbs0tm6xhV5L
9xc2O6GpwNF1o28pz66JEcBbIKlBcE6L3B6V8CAX6IBW58ufbuEAkzS4/jjKsBG/9Ef7xqjgLeSs
0U46SHnl2/lQHYMo+UExfH851uIy0UH7UdyGaTK/+GQP2FXp0SXNQqPe5ggzBxGSO2kYFhtdLp6T
UQ3tQFmVY1rah7qIZBr65mB21NlMugB4JdBe3O+O6MQ/K0f7azzo78qddxT2XEWb7ND44P3+teTG
9PkQqEUKbiKmk/rPlk/bp+hqWg15f7GJcMlL9qCVLLvbTRof3q5YWa0LA2WhMMTJ9g2i0uw28kO5
i4eSVoxoQPgfKWkVpXgERDOh/sLWdnk9riRuiyHBdExPXh69c10bRcvlFriReVLjfY70dR1rtmW9
tmNxaKOXy+tnYUfgzvi/sbTpVPhwnhb4vPo+StfnQq1vehE2gQT2prDylexpYU98ijObRk0VhsAH
bXkq82rXisneQqbXVLxdI60xvZaHRGGfNp1E53O2NPM0N/Kh5CBTA8EBmHCdCbtSD58vT9zCfcuA
/oky/fuHiatNSDVy7wbnoEu2UYm8/yr3eeFEJs9jg9Guh2o6XwdDMPRaSQEGemS164t3DaaIXAJH
iqxmN4Ik5z+BW9L+NIpi5VhZnEMIu9NDDznXeVbUWlkumj3bezCNLSjbDoHhiPd8vtaqXws0q0vI
bpp32shbTxyGPfqZh8wAzmpmK+NZyJvRjuPYFxH+57mszRaFNWD2LQRecK533VbBRnFCF6HUs6tu
9MNwyFaqYwvoFeKZKlXGSc4V1PHn5UGPWI1oL4ZnL69gX6Ay7ER5ou6p+IibbFKYUWvht1eD28xV
j6ZXvcPZpKNN2NJyvbxUF+f4w2+Z7pAPS7WJJxGPEKyB14GH1utNOzQOYuzO5TCLWxwnNbAGXAz4
OH4OU0VlBy1QMk9jUWyyFA86I9ySMm5baWV2FyPxzJugMwqen7NH0KDBvxYS9t7ox5vGp+avbPLy
O0XflSEtztw/gYzZ6WhKRq8lrRmchQ6OnKh074Fo3LtlvLs8ddJCXQnrS549kIywQ/qSWg/qYBU5
NlLnAT9eJIISZSd5uXtvwWO6ztUewrx20hMpcmJQQ1cdluelMzR8SNrs7VWQZwkIiPyFlu5N0zej
gzxefjUqBpYQ8XgGBzQ4Y94eKwRbbV2w0vsh6L+HgyQeRyXflYL1I1IylBVrMPMIblLDqjJaz9Hv
yKr2ktskTtCSXuc6qiWy5Y1bHSqdKjaeU/j9M0TRm75DBLpNZAekbeJ4RunuNavKbTCDkq1F3bWu
Rw9my48xsxhgk/lWo5l/0CodgwSr33lyHWxLK7mKKoOkpVCLJ99DcE9MRtS88NK2DVceHM1NDo3e
QYwU6/GQJOWtlcOZGwbrLUrlK92MwPLKKcS8ZhpPWeYOEt9vudCeojTQrz0DkKyfN4+e29wGbjVe
mw2mMU0zvuSZ5O3GqnvgWLwrc/Mxq+VHTyiBlsvqThrVb5UeHzo9fUqU4HuJWQnFl3hLSRRviUKO
ndjL91NSoHuqsSvyau8qSu4kugvrQ0O/KrJ6nONLWK4abwrIGVl3rNVauqE6+9ooCkSSTDbg8/Tv
VVh/E9ty5Rycjp3Zq4KiAfV61HRhC88reBC+e7GiMXxW41ixDb+zHE9E8VbLlW0exN+UQmxWQi5t
VoiUgGX+9CDnFQv8IOh84G53akJppwf0zGg5qsU51NcurblG6J/U8EMoebZdazXVDLPR/bOfG5ot
D126ybS0cPQkey8U41tteddtq/RbK4b7GvWlTPc4PA4UdmzRVX42ifEXoinZZgi6e68cUrhaxloH
8WviAJwf+vQfRBYDnx1eSkuZIKWqchILc+dScuQd8q+PLRR5YIPTZ8JRnAbC55NYa8nMi2nKVSWB
X2neBYLquEH7fPnU+joSzqx/vuw8SRCCtu773CAMik212t26vvufFo+m0k2A2k514/NI9FzGxEES
/PMo+3aknkf9W+1i5NSs3Chz/bT/v3T+CTSt4g93ZFjmRidCWqeuhoXDaPs/26Pu1LDFNwgAAWVI
Eqc51vv2uXjH22RzeSaXKisyNyb4XISoeZvOvphem75q5Jl+kh79p/iU4IQX3ge36avh2eqm3hY3
8YO4kQ/BfXeIXoXjv/Tp/nv4Kpx+OGGAUucPYw8SspFJpXJCVnA/luKPXOHsNOHLXh7oNI4v5w/4
F/S9AJ9+eRpDk2kzTQ/Mk1C84d5ux7V/LNsAq6dHX2xWZnXp9ob2Tnt8SqIpvX3+piXeQUIJJ/Pk
I6HfYoWEiEmavFwe0XIQ4AD0o5SpvPc5iDHWVmCpqXJSqnPiUy+xVOqVKzttodnFVgMi9XcURvM5
StuC0lX9REG8wnoUneAA5WYjbA2n2kBfOGEFcFhbk4sDM8iu+B8Y2nk6Z9ZuDSTalZHwfYmK3tFk
wVb7H5dnb3lgtK4kisyThvRs+tyeSxqgt8K+M6RNctcf6/t0l+2n1Dx+KY6Bwqr/98AoZvOfoH/M
PT9s9k70JKAwIzXfuN/X5pUhD1fyWolk6d6z6OkCEoU08UX+tGwAkMZ1oZ9ko4FDA7VNaK6oG0G6
7n9ensXFUEgp6iCi0PuZo5WaQVACpWcSJTVyeL/jKQQPGZm5xFrBEy9HAh6KDy9tiDmAQoFgNNZB
rpya7OeQhPvKMzeuBKuwUleKaEvLD02+/400exgKsYpDUtQpp24QEQIY7RHp0sEaVw6kxZwB9AJW
iBaikF9wGQ02wrgfsbPQOoBS94A3GEYbduQExweofNt6O2w8yy73/x7HRneM1zW1OxHh0Xl3jnpL
l4po7ZxcHHaoaY2OG3l7uUKH5PLqWHz7fow0m0pQ7vXoG4DZKmhaTj3g8CQXSrPTmvTACyK4Egfz
QCIUO76n6o4lBnug79u6p7dUBtFu5ecslTXwKEQueXL40XXl81nmSVlTSON0LB/1q+422fMg4QyD
wne8HGkpP/kYaPr3D9u8jvvGTCQCNYpIA15DfOzlcoTFRfphKNO/f4hgBoIgUoBRToN0Llxrkytv
obkSYwFSPC2Uf+Zr2pMfgvDxonQkQT+5mJPD/qztsJZ3oxmMiGJ2juUpV3ApzpWiwL6XzW9Sqe3j
cZAeI8m/L0OvOxht+Bdl71Mo00zLaSDe503x6BXqbVFXj01m2JVSUZZIhCshHU41eC+nM+s1E4yv
s8WRJ9HTAzJEbWl+Vdaq2CVBJeqnyJJfhk6/MxPtpQ270+WPIn+NM00YySIpBqKeyqzWaPQttMtI
lqFwg9pMOB1J6M3XNKE+4IKitlNNfcwT6QBQ707uqhtaIk5q6liMwVnU3OxF88qX0kfKhcQUzVN8
xOIhOgZu+qYY8batC+Q6sDyJWx4Ywr/0p/yTi338+bPtWoWuVzeDRCdPk64NOXnNxBrRdsj/l+dp
KRf7GGe2DxGPKwY1VtRTpzVbOLE7z8g3udYe8S08xRDaL4db+Cp0Wad0goLiVyB+GkZKkguRfsrj
4BjVkkAJSoULPGq/Lwdaqr19ijSrd5l1Xeqi5+mndpfdBdfStbVNOjIl955HLkXGlTfKwjHDvTsZ
DE2QcqqMn/dn19VtNzaqdpKl6qdQSDs3UFcU25fKQ59izM4ADY+NUIl75QTYqYbPvEnfqamMG3dT
KbZqm4gwbYzeLh2tc/5DIgjzE7SBRklzqp1+Hp8YmrHlVYp8AtSx6bM7D3dKbc1seXGEwESAcBCK
rufsBYSNehokWa6eyjflRwsFNDlI1w8PNTobvL7yO1Srrta+3MIOABj/T8zZQpGCvo6VpFJPcLXB
tSIlWr6I/U2lgtj9DzVLEKe0rnToXhK91s+zmFZtG5Yi4zNl6T4t3GPelFdq0iASkq0cgEtJNbFI
BOGggF2fuznWgSDixz3Kp+I3fseJXSFDtA03kQPkz70ft9rEixqz3SpYZOFqp5eEOyWFJB4N8x4y
5qXC4CqVjA6dd+ieI9i7VCLvyv3al5O/bro/cA0qzbyayaFm0+n1kOsES1FgqYixTf0mfOJRtKsP
LdyKp6ZzpgSOIlB2BAh4CJE9cORbfevfGqe1/THtvc9vWhDLVFN09IL5tnNnmrEcBS0FLnHSJYQ3
iu9V1DoKb1sd2sDlk20pEpBKCB2oZJPsz/aIlBSx1VildsqQegkGu5581ss7vxFXUsavZzU3NYYa
E2eAl/r8SOsRicoiPdZPgHudyJA3Gv0Lapqby+P5+hGnMCYvCaSjAarNbiAxCdFsTWr9VOEqZjdJ
dC3VzZonxMJS+Rxl+hUf8qeoHUhsxmQ4wafdFEnkaGnrUOd0tFw7ojxnY3i3qfxs62GODOL0PmlC
/DJ7qP3JxvDqm0TJdhFg/9AqbMweHFHQTuiVYHD9pBbetpT9NZz64sSg6oJIPjwlVPJnP1nsm94L
Xa6UIPurdJNtl1trSJrpcPu8bJkWFd0AEB+KKM2VruVCk0M8oajLlrFD3ddGWWVveP4mKc85zsrS
uOa09vW4/RRxLnvtRToAlMpi+QKjqUXFtkTE1uDijV1Hw2iN9vJ1t3wON5vETjG9qEB3/VRwRxrx
jSr8KlAdy5R/Dz4k0ISOo0rJhM4bziiRJIOeatoJrZgrL0B3QvdX3t3Li3gyh0Ja05yI959XhFR1
ktkWLVqPhov0V6LwvQRELvtWy+wqVtDR0pLnFv9pO4o6aVcWSmZzCkGpi3wUs0PUWMAsxJsaJWa6
OMAwS189Rb181HWhxG4mRGLEL97EXrySNVx49UZeMztaXNYfBjHbiUajIf0zJWaDlG8Ul9aUsXJC
rkWY5Sop7pUR7RbtJEhIzuWagmIR9O7/cGx9GMYsGfPz1s9rLwXL0AQvgeS+U0taqUcvHsBcKLTe
QdMjeP/5czdCh5BkwMlYwEufPIk5tsy+3V4eyOIO+QPhAQACwHO2qJQkbL0wMLVTrh9M1A39NHIS
q7Lb9OE/BIJKRzdiAmXMOwWRXkoYzKecZx2iaTw15cECMZ9AgfU3/yUUkwY2FhV/bVZQbEdDLlQ1
1E8eGqE8/RzB64Adh05Qqrv/Uyh9yoY+XCyiP5lqsVdPLcRK0JcOkkhO6CPyixTffwiFZAOQaqRe
vljUmEnvaea0c5LY3ZrWiJZhi9BjvKvC8vvlUItL70Oo2epuUDJuhnLQTmZV27GCLYb62xx//Jcg
dLrw7bIQOpitPN1EklUdR/UkdurGHRWnAPVQ92+Xo0zf+ssVxx76nyiz8yaKhKxoGp6cnAsOz2rs
IiLb8t5Rcd1hemPVriNmK3tq8ZLjnCb7nYrM+uzWgT6Bqbnk66exRgKXDDSWrsJqdEq0ETvjv6xA
slwENcAM8GU+r8BOK5JEGRrSEQuXczzPy+JVNv+K0cG9PJOLiwK+4x9PbgAXs0AlPkJ9ROcS+NZT
WL/qpbbRPG1l6hY/1/8GgdzzeTRR5VrdUHN4Z+ZdjihAYjxrIcJnpGr94G7qyrDLslypgiydgRJS
DhONCI7sPHsvO9J3U+R7IW94E8b+o9a6h9pCpKSRVw71tVCznRW0/SjFJsnjmKX7XgNH4aaAMvJj
5P07jyBKSNAT0OfRwY5N4MzZ9dGrg56UCSUkwUM/SQ9RTf3Rlr+S6Onyspg20HyDfYwze0CbpVCl
jUdWUieo3TEcHgp5vbL2FoNMHhWcFHg5f6GUgRQcgGmop6TIj14S3CM/9nx5HAsvZibsQ4zZp9Fl
hK1rL1FP/Q/trX6y0DDhDFff1afyt3cyd5JqN4h2vl8Ou7ggPkSdfSYJdV4ojYl+6lJv13XBox70
DtWWX0K8lnothuKUmHrL4K7n2T6Cx7VgeZ16Gso8t4W0CZxeDPSNgOqZGq+RQ5eOC0Tr/ifaPNMP
2yIpfZkMSQ/Cxy4wz2XXXheJ+Hp5/pbO2o9hZmet2qilWmstlVL3NVKQHS4LJ9MrO5P9jSv/h3vx
YzD58+mkUVMcJS1TT01aQbKWQF8+eF3nXB7S4mL/MHOzizGkKxlSIFORkk+v+yg7pKF+vBwC++Sl
bUstT8JFBumN+fMydAdRrWQOImS174O0vG8S9bUwmgfUZgyewN2dEowPqVT+NCNkOkP1AFPuHCNZ
ZYce2lidnGEtKG7TkDJHF+dXjR8d2xruZZoWCOH1yabEOWcbmdZZGKgAFcHezfqHRmMnaQ0QIMm4
8tthm0XKa+UqB9nrkNqv45cOkXFfV1w7zHTEZ5Rdpo6KnWXKjZqHj5OLto141MTyctyud3S3vdGL
YJuq7r6tDaBnfnAVj8EmGI2bUVaPiaGdjMx98pV8I/fidnTpJgv1TTeGV3Vklk5D0dHOUVUxMXKE
/k3DYFARWA8U3RHa2BlQwQJej+IwOsSbJC6uhjDb5NGAQmkn7N1afKwGGSlXTUNxN6SMoYGCuW5z
67cLjZHXpn42jBqxZRm5ci0/xqZ4NXrFS97W100/9ttS0/8SXANDF+kpjFTDblTjhhzwBKrAAVN5
GIYB3V0tvxaHbucnvUVFJrv2LPlZ0+n0dPm+0Lka40lpXui8UzW013qe7DRe8LaB67OU0WeTw1+I
ntyga94w/dUhFPNta8XfXR+VF0tFqSZE6iI3hetWAl1c6g+i2z/JffhTtLxt0oy3kha8ifH4NmjV
j9pHJiyzBKfprJv/R9qV9caNM9tfJECi9lctvbpt2Y7tJC9C4iTaF2qjpF9/jzL3S2RaaGI8GGAw
kwBdKrJYLNZyjhRWd+2Ibe3CxMYn5BhIa/p7k8wZ2D4xGBDHv7KwaJxiDpNdp9anKq+9wiCJP2bF
pU+sm0bt5l0TqTsJ4MleqAOgue1d5ExB9LQg4udFfshm8qWc7AVMNQF76Jyf5lhCOtwEu0KrjLlb
zVQF6bmEanQWAczPPqbGeB9HCXGyxlaAlAvOCTIB2AtDuUkJLkR5NH4YUdjs83T4CVLSb/FAdgkr
XfTFGw6R5kOnay9NrtypFPdCT+6BSn6hWXzIZOUQzfU+Tixv0sk3TSovOTDKp7I/jEADB9XDcAGT
2G0jWXeDpcVgbdACPLCRpB/N3Il1+ljJ4a4u0kdAlpZOG6GvMes019TCwTWq/Gcm0Vd9RId8q/lo
5HS1AUj9UfGKNNQLEJXRV5jkhy4bQS0yH4dGuoma4mtZdudUVm/jJNoPjbGj/eBqNlBeK4ztIRmO
6WDrieoysL7tYQfk3bvGYoB9S+TPMkI8p2Q0c9tG8sahejBz6BBl+IM8+ZQ1GGQJmZkAsTu/Zax3
VTN9bdL0bEYorOnWPLlNZ+zwrNtr8YwsejoB0W4+hY15VmzpEyFYlskuP4dD+TKaUg5szVJ3+zwu
LiHpZI9p+LO0Ydg7Cc0mKbXAZppbBz0rYMgAYQZ8743e1QetK57UOb2Jh/JkDd0xl2rwIqHPGiQQ
nV8tTAStCau2UzSNMYwMGmT2otr+VFLDiy39M+AKbqOsf6wsbHOrsNbrGzLeWBHIlfTehjaNeQBS
/Em3Wtkxpfk4AaFFiWMbvBvNK4isjqMMWsgSbPEA9R+/akb3mdnGvmzN2A0V+btiRIPbNMqdMqln
A31xZSEdidHabiEPF7kYHxlFyjHJpdkxVQa2TnW8GMb0w5Ckh5gW9oJHe5MlxgMpgEufJsO5MICs
qrY3CalwRGRJcL9t3jwoygPSBLMuGp9ySNLRiGRqqAHacG8sq/NLIdrBRicCwiz8Nl5HoDBCdeLt
Hap2RaJEIO8ImFG7Wdn6lTbcmEP/E0jrGFksiy9j/8nz1OiJGvX369feZkzyVzY/6SLRkZSToo9B
UgKZ3E7v6vnQNKGAPGkzzkKGDtBtgAskfLdrpnQAAFPNMchb0BT05QnTg3utSj27RhX5AxohR4QR
Ojw0UXPhVrMA24gpIcqadcVVusDA2cyl5+tCNs1iJWT5+1WSA2QnFTg78ZQAt/BRj++mkgrike3g
eyVi2bmVCDmOSzM01DEge9DCuvSeuvFd5tb++AuBgBP7Ntzp/gNqge8WfVkGyjd8941etghvZoTe
8/iSRI9pIkg9bIamq9/nosUcGBFzoeP3UwmoiOFc30ly+tMO52BBRRonUcVm0+5WIR0nr03nBtl8
PJJGSo8ArgLXyIw8PkC+nVENRdnoxbLevftW0jjLk7RiVLS40wKjxNQmpoggrgDbSdSoR2bkpj+q
C+8ORexmxuEjCOw+lzX1kVa+LcHo7ITt8GDN/a+2YU+FxY7oNv3Gyg4Q7IbK/KS1f8WVSlzD7ILr
277pBFYfzltzWmRdYlpjYIZ37YQpBeU5ISKq4U0hy8iWCt4XvLY4e2ZaO+fziNrkkFk3Xdwf9KI+
95b847oumya2ErOYxOrYKFNUmtlsjIE66wclyvZKkTkGfabmY1SE7nVhPH3yPymFlbTla1bS0GkT
ZQNKAoHUudlzXuBf5GSdFC/34l3iAhxdPoKeQkLn3OgqLvG0XQyw0d+j4LYnmsr8/UR5Z4Gr24pb
4xC9OKQiaIgodeuS25V+QAgDIpmBfosYuTdT6z5FeM/GGQkkEBlifo7615dk0zOuPoFb/0mrWT4A
nD6YqKY4htb8LMtJkDLa9o0rP8KdtNTC/G6aIDHRfQbkOUhPbvUXoHzLtVM+W079gBkfzQlvdYFP
3tRtJZY7J3Ok6N3UNlNQACbOTHzQbH1k9VYSuA0EC0cL+DIZz+mq8bQMCPu6ijD1+hZt1TiXhgtU
sAF8Bzi/t0absnSQWZPBK6J9P1rCxAn0cPsSeLY+GyrTR4UMWVqN2YKsokgw547RqQMZszQGaR+j
RQczSkueO6mIFzLEBFX7yqamEWzasmTvzsRKW85WDDIyUJnnqOr1ma8OtzOK0+U0CNZ02zSAsoK2
cNz7PLLLkDdJlbWTBhd6ahmGJYCRfX3XRBK4rGItMakDqQR2Tf2ZmMFctwIVNhcKQw4Lyi0Qk2zO
l6VMV6MsV8agTL4OQFHVUSAmsyBw2j66KymcGiWYZKJcz6egGUjrMgMEWyM2BPxIFaCTpALsf132
BKa0r0WBlzLgrAxXtRa2HP2eGsktuoiId31lRYpz8XcUR5JFKGr+dWnfWiS6Lft6B2TI3XUxi+d7
Z4imbqGcj/FkVELeHjsA+ZVMmZHEsvIQc3ylY1jgEMIb2E7CD2kESHEFqO0ojXEaTXjFmnBVeFqH
Pi3xSFbAlSf9uK7P1rJhzglhPTJmeLlw9hJHFcvMDK389pj7aXpPMM9Xs8N1Ib+n0/hVW0vh7MVM
+lIFQZQegPbNa2+l76C0SS1HDpT76gh8WKfGrdq4eEYe8iedOcKZ5a20IFrU0AiPshUC42UZVle8
jXGFrACVE6oGmHYFH4PhSPHsGnr0UtctmvxrzTe1HEhHaA3fT4MigsXaimjWH8DdqGEI2ryxGnWk
sADiNtjfMGccu2WvgVCSVH6dtR8IB9cCuY0NQxll6QRjV7ox+pgALFwtpT5oFkX1sy2XBrATNDmh
k3vBe3+7tBPTikrWUYnsiPGILMSDEhL/uv1sdFCCjxX9QphkAMOExQPiEVqME2vhb1IgNUmKW+xZ
kD3ZCMfqbwYICIExTHfS0e7vrwvePB1/5dqLWa3MZmrKDhAZcCpW2V4yubuhNPb7Wf18XcyWU1mO
OYYl8LzGUNdbMaSKCnREVFMQTd0zo80ljMDKyr5XVfERhf5K4uv6SikN8qSjcchMapRwJ9dUv3RV
LriEtvXBBUSAZbL0D7/VpzAng6m2guPes19y3uyzOT9OmnZBSvHl+tItnuOdZ9H/iuLOVaFKaj7o
Ncox1a0WqX4cEifKblVyasFUBV48gSluWvtKHnesAGM5hXNO0EJgoccfZDyz/gG3j47rP4vH+Urk
/4HPvKQ+OlX1UA4sNOKA1kIgZXuLMKUIi1uGuLhTW6gkGxEhTkGr6a6FJpmkZV7aV+dBFaSNNs/Q
4nTRq6ChTYa7MRPQOLZ2jh5FtQS/mgWm5L6Nd+hdFg1gigRxgSkljEwFaEGCvKe7oTROPahibLDS
Xbe4bTHLlKdpwrz5EYx8LJVikOHvZNY7AGPaEylEilvEhr4xNwufZ/yVw6kzNHKfZgx9UtZT54X7
fh972Co8kCIQnP5AQUrdWwtOnZP60a5Q/L51zaMm2LxNM0HHEV76oBN5B9VF0amF1gUcL1kfUFK4
qNXgs2h0aSeEI1vsgD/JGOy2l/EZLO07sM8cUC9Khe6mWIdu9usM5kpS3IVRUHwavwPaAci1k2UI
XNXm1YLnk4peAkBfv2soB2CFztqlHa31jVMTTBcAL+zLc79DP2XkIibxjFv0WP/7OXYU/cGNghl2
wNi/m4pWStoCuGRE0drEaN6oPHWk2mvUFDzWNiOvBQMJNO2AynyHSFZRdAIVBoLIJfICk7MPFugz
OPr84cX6ZH+lNyC3OzRu+TRFTvxT1DW/5S3X0jnvPKOqEQGlH0F5aOwUAFtkvSU4jlsWuhbBOeS4
ZiMF4dUUgHwvbHeqMpke3m2YLBe1FG4dfKDsAHYUOBMY5uAcGegFulIxUZJnxnxr1RihIt14kjrR
vIhIDnfwk1GJkqymaCCrf5FucKT6bCVMYPebO/M7cUAIZlF5rPfeKLsiNZB8qSrwbA6/IuXHv3eT
wElGcgIXPWZPFy1XoVMuAbEbMGeoFmijhxeGl7FHQy3961I2ZlxxjjB2t6QkMUPOe41QqhHM1+kU
yCdMWN+w2+ExO42H8rt6mV39pPpg9rjolZvdidLsm9uEZjhouECo8WMaipY2iVGUWjDQI3o/d1bD
jkkv8k9b5o24EBA4mI7Ag5Mz74EqLYYHEi3Io9lRe1Cb1iCofS0NwRiWSA4XdSBT3SIpomFy1Rx8
tGP6Kviz1PY1mgZB5LG1bpoMN4/BZMyO88W4uIszCe8JzHzqn+cGYDCFy2aBNpsy/hmExxANsF3f
Gl+YKUCNRndwoFh3pg44mx8E1YLrprd1gjD0tAzb/5ax/P3KwOtqzse6wTGlUf+9s1hQhKpAxLK5
/JWoYfoGqI4LaiyfARjHbMTAk6IGuuL0bDZPdaU+x0V4JgkSGyrbX9doc9X+ilO51w6gYjtS5yhh
muaTXIA2XCnQACGCABRJ4dxobU1TZeC9HSA6I6ijE/KrMJ6ua7IxJwnirsUzoF0QcMI8oLFa0MKc
w1QLojZxG1rtkABwdK1waXPXziAZLT4DPtqn9vOUf41SAdHQ1mFC0RID/sjAYZ6JO7RolEhRQMFC
6unkxmG9K5OLDVLRRBHoubWWiFoWbFMgEOm895vbqTWlTCEBpijdTEp9G0hMdTQJ7HBTDPwPIAHR
eP4ueyLPGWsmC6spK6di+FprS3vJ8/Ut25YBZiZEKWCl4R8kbc5YGzLU6HVMmuFFaqC6QcfR/29S
uEMrD8VQpSB0Qzxb30xJtVd04HXRRiBm6+CCDOOPMouyK98gRzTKTQN3Q9q3nkK7S2PfSulrG7ZO
opuCCGjzpbCWtpjjSprdELTaFFi6f7Jr6MRSDsWC73DCYHeg7To39q0HtCfth6/DJXqMBX5j09xX
2nLmDg6crMZIDTz6dGxBx65Jr2nzXAyiu3DTRGzMfmJOiAD1hkuThDkj5hhbAD0ok0caljeRXhwn
vXi4biNb6gDYBAkKOBAdc/Rvl7OMG6VuYoRGefWlaGan6X9R/aea1R+4CJGKJAaa3BXA23Lq9JEK
/DU8MAO8vGk77aV6PxXCDoRNbZbUro2pUhnD42+1IUicaVKBOlF60/8yP2eHPnOqS3cOd8WxTlxt
N+7JmZ0/YhMmIMexgDaQznn6HlqxqkGpFkVM2vwA3p3Tl/FhnLt9Hh2vb9eyTPwluZbEHek6meYZ
KRn0UHdw8b2jhJ7R7afkZwlf2BmPlqjQ/hsX/r1EWwaY1OJ7+R7TCT1bMWk6NbCXVrVosF4xgNO4
6MyTDpKJlvRZyhqklNnPVpkDyZbZPjakwitV9GCVUubLFvosUSRzQLUMVAbDPka1wvY06R5Rv+m9
lmIusqrqQ55GZ9NO7zGX/JIsdNlypD8MYVc5g5x/jylJnNZK40e807uDrdcf6LU3QVP7P0XJW9vR
8Y00X9xY1j6k6Fw1UC1VqRvqglfqZvPUWhAXrxFg4rd9hKNA9tY+O7BL9dScGx9T677yNJ01wQlf
TOLaBnImg05ITUp7nIm2adzcBGrG/HTdKDff3YCDwGUJ8KcFhf/t0hlAPAPKD8YQzcf8WB/pwuLp
jmcgDRyTp/rQ+DLc8jC6mHMMXWkncC2bWY21eE7DIeqLIqngKuvP1Ad1e/OpC1o3f1QLBzWXFqmk
xAnP0R36Cq4rvuluENsDB0VBtx2PokQTZBzqHu+VFL34cw3MpvJXVB7SRhDhb24hhnsxNAH/+S5/
EptRJCUT5FTKXWZf0vrbdT22f39B8wAaFPI03P5Zph2VXYVXijzkzhQ9CCeGtwXAKy9N6jhg3KU5
h8M/MO6o7oFcQM5dWflIsw7Ic/6I4N50SUFHDZibwG/THlQbw+DhLSs+X1+n5TfeHaWVDO4SG0Ig
4kwt7v6EfjfU01wcCyKdwrIAEk1x0lMRufSmff2Vx79R5j6xpaaPkIRRuu9MzR+bkKFB0DykOfl0
XbWtcGO1fHyit2okGqUSong2fa16TK90APWzW++6lN/1sXcruAwsANMCz3weM0rJ0SFmTWipyn4Z
99Z+uBmP8yEDTJWj+w/xawsU+HCBck4c4hnnZl9e9ED+iEOEm9IMPJhQYeNCHoAIjvVUI4KsybNV
nGLgzF7XctPaVwLIW3eo5hGgGQEpHaQmuh7bxsmE0PKb27WM5QC4E9B0fOdDVlGtp3OOcKp/DWNw
N10IFb1dN3uz0HT/Rwh3pEab2Z0tYbN0EsjzdFBsy7XK1Oms6EaKGiBfYwrfNp0oeYg1EbyqSEPu
rGUt1WKVwSex3CNAy7Ew39FlorzG1tvlr4oqP6rI0pGkEQB7gwYmWOpftbx347LzKJJPCvKq1w1D
sKJAa3hrGWVeRbGVLKan/NRDyRlBNQliJcCGfw3Vn2y4R+uPk9SvevURD/9nK1F5eCsYYAaVBj5i
RHFl6Cp958TTl+u6Xd8vlSf7ohhFisMUDgQwGoAG7nZDdpQAVv3fpCxHb/X6Q4NgiHCGwX9MxgOV
gNw8LVSWcySq0Gyf4f/Z/ruXBG0q9FcA7CQIbd3VlXu9f/1vmiy+f6VJb4FusRsl3LnVq5yfLeTT
YvTaXheyrYUJBBKMTqOTfdm0lRC0wRih2sh4RPb6/dSQxzgVteZtEKmCwA8Zmf/J4BQpzUiKWQ9F
0mNyqE7tE8bMbL/14of4TA7AscoNV9TWuHkRr2Ry8cRgsFbK0GoeDLm5S2zLm+Vb1F+AAo2hfUva
a5rIGW6ZN0q6uo3nHcim+ZdlOUZgCZGBoiolN+F4P3cPtQgbZGuz1iK4hdQspdBMoKsFs934+Uzu
8lAVuAGRFty65Sbms6o6wiE1mpsI+eJWSi+0kXb/3uzWmnAXBwbqGyOfQZOV6RbaQe+GRgQGtK2I
hVFv8PPA+jjDpmGlGZFZA+2zBAwWHsKR9cqEoKIiKdyOpEA8VxQ0+gVT1jptcgE8qys1H4EhQZ7n
jy7cpqht3DOKVqxAm6ad3vTurH66vh+bhaO1CG5DYpaHUT9hQ5g776zT+CkNpDtzh7E4p8s9/T5+
sHbNZQIJ94WKOp+3utEAVY9CIoaoEKlw6gHXTBmsCRd5qpVnMqCerlHV8iql81AuPWh9dppIfWKG
5Ia9aLJ4K18CILaleQETSyrf8aeQUSKVAVTnVCHgfSAeUCOaGnc7QOJyMLhTcDRYoiax7eVeSeWX
W410jRR4i2TP7bMCupUdu8zUj/zBAVrraXzujwbaKO4yjx2qg2Cvl/XkQ+y1ylzgFBaqwWq8I4P8
xgKYhOEMmis/0afoa3bRjq1nI/Ximc8pJuhOIr+8eWDIgouHJADqXdxeo8OwRUiDvc6a13L6ZTWf
I8zFXVdwOXTv9fsrg1tcayrNXAPdTtBW/UtsjudE17wpHX9GsSzwY5t3G0ar/+jDrWWFqZiWzpAF
rhVPc9Fji0HEfeL23uxbh+apP3ykiWAl8XeqZXVj21WONjOtQcxN8xOGA3dUnY7XF3DbQP4oxZf2
81Eb83hAaJNY+T6TbZ9hCmQAwtTQvqppL4jYRGtIuNAT/KztkGEWHICQXeL039h+PksuhipNL71V
/fQUuqIOWIEZ8l2aRmiEsZYjXwIePEdLYrePnw1GvevruFmKWO/VcqGv9qqOExs0QHg8zHfWxX60
9phYvmkej8oZIJ6uWZxHF92aik9ALerYyBB9uf4Bv4/Tu6MAZiJA46DArPFjmE1fzLM0wc+wk3kH
2i90BFQn5TwAKNiLPsUPS747vm9fmo80VFioXOnW7wc0T+fQUb2rZhXnAlPPfXLoExFw3uYOrgRw
N29jlqw0ljc6BdBUrR8mPCpMJnr9bUpZmilQ+kDNgC85UzCoKF0NRNTMnDxJb1GwCtMDTTJBrL/p
sv7K4fM4YPqR67HuMRgJKpKylPykJm5Lxr3Zi1qvBSrxyQ3UJwok4FoMxkW3hAzuxM5FJ6I5EunD
HWmZxjPgkjE2mOkTKn6KE6EKq4EdiJWx/xEbX62d+vaQWXlLEZFDIYDu5661X1LLsfyQXRJXBUSE
o/rTY3xffUcrvcBPbg5+/O61+cc8VO58q2FllVKCwKz1p98cvX3lRifrqOwVN3IlUKYeYmET4vKj
7870St9lg1dOBbVtAnYhogVy1v/ATfeKQEkw9imyEe5wTUWhKWjnAborA9951rsYIgGxvMDxixTh
YgETbOkgOEWKqooNR06BmjXEO4FxLIZ2bbG4WMDMp5TOYIwOyH37KzqUuxjguBVgpvzOFbO7iDTi
ogEkUNpxBNRC0IcghB+SoxT9uq6QYGd+A76sNh/F5b4YOjoGTZfsjSlfovPWEoXkAj14Slp9IMgh
VzhS7XSRk+IkWY2gk1akB+cgWlkttBk1WrS3MrcbY0eV0UZbC0JdkRTONYRgFStQm4QbIqVTAFsi
aT6V8Uf6QVZeQFtWc7UnWqMAQzbEIxDdszeIrD1mKLedFHvXt36zi2ctZ9F2JSeh6lznTY0eQtXV
iiXaVJzkRALNGbPDADBH6vx7YgVNXovkHIEsF1SJuw7XeJT+nBZ0+lQtqXNdseVHrpxR/gkWsWwG
eUOLRisrdnS0VBuD6nYggCt7gcMWSeK8QWJF5owSEAlma49Cr9/3A1DHiVO1/57a/O3CcZ4g76Ih
VxJ0x840vtP60kfl5AFdyY+d0gjezwKleLiLucPgSq+i866Wy6MyA0EobYFxTjyS7K5v1HY8+/fq
4cuZktakcrIkIvKjvtNflBJFBcfI/Parcl7Is6Yd8YZLcWcyP8/9Fmeuc6cXUaupwDvpnO/oc6QI
GjAEBllGb/qo9syuFVyAIhGc41BbEACwHo+syZpe6wRIO5n2cn0xNx9Zq7XkvEbTyoAhqmQUTjCT
OrTn2QaoE3IAygJlg+7t69JECnG+Q4mphsc4xZs4jt1i0ByMJP2361xf7HTlnuTBlCQUBXFpQCPX
aMrWVdrSu67Hcm6u+Aq+UbtqM8sqUX5ELjnc17vhsKRLciFfwPZy2ej+/E0ky0/YVRpJSKlDF9Z+
z+d4V6OKe12R7avpjwR+lo7WwDeUqIQQCx3n1YDpT+PXOH/+b0K4apJWDmNSSAkyPaC+RVrSruud
VImeYr9ZtN5vyl9duANJ62G0EwV56dTOHQoIjGYMAJ7mwOrcgSGVfI/V9GkjOEGCTeJ7JBUZ9CUm
w72rhMCjAygUxjkF5ibapeUTVjYdTQCUkGv4gdraI2PtROpzHYvSuxs0Nrgs0E6Kki8GRpEWeytF
SqihA5xPC8KfoCc7td8mF1Pin4CWcKp3YH9zE2VHmGPgXdH5sy/fjLfF3XTO96K0/PaDZvUl3AVZ
zZkh0QZ9aq0/NOBH7Esv85eQeXThngBqgBmgr5FnPFy3080rDDQHikxAKgGOuLcLQGdz1EITYvX2
hP85depXnWnOINmCG0wkiLPUoq07VR8QoM9q4VlNDDdIXdLUTjJ8JMBdqcTdIFoUoc1vuUHkIsY1
+GoDqYG0gqt/8w4BoPeSzVUXCpC365b3dWvN6LYDZBMCjf5SV8Dhm1U/lPat+e/Z1mGlf4TpfCW8
HWaSKyk61WEimBm/TxLQc04/r1vCZgF8LYUzBVAeZ41V4OkRaeNDnOpHvbcyZ9bZ4NgVwIeUYJqn
IATcEqgFWCWiEtg88CslOQOhk2EySUKMTfqnDMiUraL5dfR4XcltK/zftqGl6u22sTCOmzZanOR0
HJh1mPLUIU28ywZF4L82XeRKHc5/2dbcsblY8jBjjlR4DxzN+SMl5PWOLUu68pFhFP5/byvQGg8a
kdDwqRutILjY2BcgMgBKDo3VsvFu2kwbWsxV2zULQjl6qa38SWPzUYuQLbu+NRsLttC5o+seU0aY
bONOlNJACVUqcGlpqHxZt7P6gTAJYzLAiwPGMaZZ+Ol2wD6EjaRmLACrmWMOiTOKEMm2dMC8BWDp
AEkPvk3uOmmjeBqzeR4CLTIcS8t1pwzbXrBQW6llVM3AVgcwcvzDc2Hk8YxkRGHIQXwTfavmO+mu
ORJfPYRHA0SRniHtAIf53AfkHAv6Y7dsAS05FliqADH4jjJBmSr0EGvSEJRFu+uyY65PbieaANta
RBOTtwSMWAT1aO6MajoJla4oWUDtRxR4nEhJ/eumtr2CNnrqgMwLYiM+lu1HO89ytYKteczX3Ng1
osfC9uOdifKRDHYWH4A7Jv7zbAaiAshW0WWhm0G0IS/9uHwaOMaUr53rMSJcF0WX+Mv4CIzWF/ID
cBxkAfOKXFvYV7e1cWuZnHOVtYyyPMVLVQcYQZGc8272lV6wrBvOFYpp8BNYUxszkG/dUW/mSTOU
E6i+sLm3uT2BdHJWwJ876LcYXvz3YTyk4Tij5YOA5HJRee38+nRqMNSgBRi8cDFajJHeYd/FIhS0
LWtci1mUXomxuzjvTVoqQT3YTt/LTiQ/X7fGTQngLANC4jLz9rvLfyUBcKP5NCdgEjPjqnONgQZS
owmeI5tbs5KxfMNKhpqZWhN3SzpOxsxZCo5L6SexUgdtLd5/04bblhI10SGyGQOJjv196LpbsxVN
tW0a80oZbkvkhI5tajbIQrRdgKm2W9PoPw2dCO5RtC+cOU9gA2yWpm/AV+70hHoNlu36Wol2hYv5
tcpA/bpFtbenldvi51U78yMTXiAjh+uiRMpwt+uYypjQg1MPohHY2pMuv1aJiApEoA6fIe9Cas4m
QGmCIpvONjC564DV3cUQ0X9s64JLCC3dAIMwOF30Riv1EVdHUGvPVQSAX/kDDevoitHhof8JF7it
L3WQmZhJzIJkvgdfBoCdAWYt769vyfZFsJLCbX+lFqY5doisxl24ByLzeCjc8b71EHBbu8xDA8PX
4rtA5nJ5cgmDN5pxaxdNbKgVApmNp+xywy+RyBlc5pUPQLnoHxNPhC+xaRQYjCcYsl7I6LnbvEgt
eR4xZIBcROgAWwKeB0PwqjcI6Re2Zk0UpMwRdMMs8EridCsUo9fBv8WCuHLG3ehlh7Byc69wyRGs
c4ajuNNj1DvJTvh4X67Pd6uqL6PxmEtV3qGRqpFcIZz5HU+M3m+4ztiJ9qMr7fMTALZFa7qY3zVx
nANs5HGK0rKBeQ7ZE+Ca3HTQHtHlJSGdZdyOrWUKbvZtgYa8UEljhpkfIuoLk7ZMz1lgGOmL0XYn
MFj90IzBA3/ha2eNgsf1poPX/4pbHMDqtgq1WWnkCEbKLP1OG+zL3OSTQ60PEHZgIJFYpmWAVRYO
hZND9QyQ7eYQRM3OluOXbv4eybZT1unz9WO36bEQEKE3FUxjOt+TEdJsLEYVbxvKvhrka5bm3nUB
WyuG+X88ahB8EYx7v9XEzmneAQUYBd0OLAXdZRzAHzt/+g9C0I/PjeXnOW5AecAsV9s9ZOgqALO0
1Akm1q8qAhncloApguhjib4dI4vvO43tFDk9Km23u67KlkH/WS+I4eJhatm1SvMYwGC0OEryQz+G
J12OPLXpnbqtjv9NGucDa8QrOWCicc8PlmeDONUOE6+Y8HYCaKWiPl6XtlWtxNPz/40BynHHRxuT
XmN4PQZGHqFHDdh0GLyjfQzwoNn2VCp7WiMD5B8zjX16ZlP+WPZkcK5/hWgjl79fnWF1ADt4Qpac
VXqS6XRq69LvicBats7VWlPOEVqRKtWGhCYrGVyjjp0bdywR8ewsv8E727WMxZRWiiRVlxME5ErQ
lTX4Er7YXXdS22d9FCGhLWf0vSDbxDQAnr7v8MkKvJ9KiQCJyZQJIL3RCUtwf2Xo+uuzakfqrzn4
IIq6+UBkiPKnAobY5c3GPz80KwRgaVkCdFotnptq9KIuFvjzzW1aieAMchzVEbk9wgIZFEVlN59R
PhQcsa3sJWac/qrB2RuRe1UDwbqCVzXz1Rs8qQ+mP+1UX3tpBSu2GWisZXFmB0aDbprIDFlyU7to
Eb+zCNnZBpjGIv2gJ4D7oYqn9ZY7m53lsGw8aHWOHoFU2SdtelAb6lVm/3T9xIlWmTNU4FTQqpJa
JTCY6caZ7fb2p/8mgQtY7TCkuhRhH2fEcEbeXORRETjmTbex2kbuIqsTU+6y5flYNMqBDdk9M4un
Oi4EU7sCMfxTJdcA309lBRFUjY4xw9oxOd71tnd9vTZvmb/K8M08C3Z819QzqkvgyezSb2MDxFDd
3PcaBQWKIDf3u1n3nf9YSePutNoe21rrcQJaf/RkP0fDVfgJUAS0v5NR5z4vPOELxG0Lmiav3lsP
qBNOrVuoguOx6TBX38HddlEqF1EWIzqtEsCM6KxzhsjyksL20PYrWOENmyegtwaEDR5rGDDmzEVv
q3TuOjzUUu0hnifHnv69ya8F8IZizZLdRIqKN4WKjGdEMrepJFEb09ZL8I0ULuqpG4k1qK4j4HWV
neIlviUdQE+2l73mlN5j9sP2RtEQ58Y24ZrBzBR8JkY/+BpumiWYcsNmBY1i3WYGmAWsYaeDPcbJ
R/3h+kHY2ibgiAKyB1QgKJhx+sVVnKthqCT3I9iH5PGUDt+vC0AG8f3tiVBHVpZqLtJofEq3tZIl
66Qm95IxvCZFKe07av/K1REAy51eHlEB3hczrZwItI1Hmma1W8pq6dBJwhHBfAL6q+y7nJSdgyeD
h2HGL3VoHlrQnzl1znRPBTqlgy6cS2KBGihSHvRSKoAPqUXOVI+ZN6TgWwu1e2ZDpNpjgKPsG4eW
8ezEYwgy7jgBBlOSg1vLWHrO2byfixQkW+PsAdyy3KUmiJLC1v6c6uUDWXAuu0Fyy6wDtQNGKeYR
OSgF3FmVXX6ZZjBUm5Gx8Aknowf2RuXessNTlJV451Z9gY6DVpNOY2/lL5YZ6/tuBgl42HXZWU/1
zyCTu0hoHXC6SNulUvjZ0ue7sEoSD5O9ZzWaLK9TtM8ToTMqgL3kjrMBUvcOyo6d8pTF9Z1aWO1h
GvNvcQ32uCakDgX7ryp1YFSjBDDrGlq8JqJ9slBxc/Iq25FWqd0hwnpHPXhUp6YAm1VbxS7rsREA
Sx0OlTFSpwB1W0/YMQb4zQNgTD6rQ/l9RvV/p1bdd7uS7oxc+0BS6Y39cHdbYUqA/ATA3f3QAMvU
jEEbpQuc1caJAwYYOGt1oM7ZIC55G0lOdRHqtSan9xU1Hcl4ZVlACXHAmfTvY29USWwF/AEKwn+e
IGlux8yKR4Coq6T2K4bm7zLqzjmGZgUabfWfAHDbQF4AyQ9gCHEqMbWW7ExXAddOuxsTWQlvoKzz
yqbE2wLmbDKKYUxpcCg4JHd12UqiL1huNe7We/MF3L4lcxo3sxql98yV3dlr3ci3vHYn76pdshMN
cG2EDW+EcddN1sTolxin9F5JQVYKju06kVw9EdV1t8TgAl0yIMBKtXjYtno0MJ1taDAUeXoNkw7t
uQ9MzUTTWsvS8Eu3FsMtnZUP/0falTVFrjPZX+QI75ZevVUVUFDsdL846AbkfZEtL/r1c9wxM5cy
Hjz93ZcbRN8IElmpVCrz5DlUNaEoeataivA13v221fylGsjop3V7a+d5jAKP7mx459oxoGAShLKF
g6nd5TEgWg9BYDsjp354VoraG7XXBBT0mfLw/Z1griwP4hMGlohGEW658+MWDXETKdJMbuOpQmM8
+9Hz9vZ7E2uNRPCAGVCo0cDQ8oXrwer0jhad4iDn0sIiSIL6FyNBtDddDYxWoJkNp30UgDhAbH3F
VdOQSQC1jWqhL2/NTvTpXWqURVdVSUxOINMPcaNlLnnKb7rn8rIQO6iXcy/xSWA7HrnbOgZrFQb6
2fa8xZ9sc1AJGwm3k1vMMe7mWVUnqK40D+qTPtusIK/c7JRC5QKvUzy68JnPjY1KW8tS0OSWadEd
WEFxBdFp3Nsc2lKEWOBnUqKNB+uKi1I60z+bCKJzRnFukox5R0qNkRPECLOmezAVuTN11Y3UeiNr
/7o4FKpBSQ52t5l2ZQlIcTq8jQl0XG8TM6TV4ObTXYTSWlM5fsN+fO+tf6Lx+YFH8RYknjOhnA5O
qGW01mzpsLQBjZdVj3thRr/KDnQuUHlNAq2F9ORY6ag2xOAKEBgIGROJ/MMUil8z+8GMkxvSTR8p
UVRfQ6EitBpl8Lkl6isqjehg9bHjNbF56EYLwpB4H7oQ50LtvRa/e7W7aOMIuaVKPGOMDzo0PstU
3AyG+GFwHUPihZ6hcpndEyUmF1yJR09WTPG7vGl2EqLDOrOOEDPyNKVoAyXrjg5BamawnD2A9LwM
ei3XruKyL/0OLYYQU2V7SE843kSsIWxoWvhDzlQXuWMd5FbJvO8/7srzy1LnUvI88Ie+/rLGq7cN
xI6ACbvF4kAB3EEgor8xLvP76EAD5J3cchtfeuJgXtLS0zu33FmnLSq/r457/kcsDqYWS0JSWgCT
Zv8aMNdTlI+1cg+ty40Y/vWGgh1QcELSHaOEX3ht7SKFrrYU9FRMN6J9bJDWG2KjuLdmA5eggcx8
xpssHw0K1WvwV9TJLa3BPTTlu36ghziTG3DBlWCG+GljXBKF+XkOfnHY87JvDV0ghit7e2eFzY74
Myeh8YdzfWuGeIVhDnz9GhxE002wC3+ZC2W1TIcaX85yJZ56ua8lIRIWfwzSPfDBDIQ6G3u1kqTB
mjUzHBPwBH9BVgFqEmdZidQW1PNQVI68xLF2PWoCKrsU6QMhPpmc/QAx1e+PxMoVBdI5S6NzCgPy
siXDspxMPukiwQv2trzqfet+BF9r0KLRyffj5Cmv6VN7AIT8fWuKauUYnBleZDa6rpR1TGO4Tm/5
MeE4fAl6Y+Vh0ja8Z8VJzywtMkK8TCTP8g4v23i4wcv3DuCePSvJVjl9dUVoLkIDxsTBW4KioBg0
xFGOPSwTCNmyZgiiWmVuYzi4oHbf79uaLcfBSUDOhDi2HL2Nhi6yOxWKPZNh+qqeh1VHj60qDzy3
n743tXYcgGX7X1vL8duOJH2bjZoDdSC5m6b0yonaKtDz9KK3Iw/qltcqibkba03qpVQUM6mV7pWF
deiTtNty2LXdJNAss0H+a1kQlz2/9/uxhDIO2p+nvjNiN1bqJw3El0lcumZ/rAc/17zytVD0QBjd
Jefs0i76m7LXrzsGsaiNT/M1f8UtMqPsdBsY9S9aQ3Y52COhbCYGGYKud81gek99FCpQUAuSN6tx
p72zxfS9+gVsPD10pJZILhf+jOFWXtaGCVJsDWy95NiQD4NsLW1lZToCEpqhUFdBZFjkIaJBmhIb
GEFEPvXOp+YBgsx/TwoEFgWwI87c14C2L+GkaswztRpb/cTYy9Rod7R/HLj5108MAMxwJkEZAv7V
L/wpEzrFHc8GG23X3FXyPDT7LZb6lcOoY3oRclOOBvmTJbmRmPoG6RFkQZr2TVGjG8pDxsZj1m+p
1qx0ULCYGRoLxwdEdonUsGNuJNCtiW/znFX7TLevBeiIXMMpoDGeCxMa3TFEuBMkL5zpXkOMl3yI
tuowKw549lfMvvPpaZGnUgLNgOBjGU/RULnSvkztLQdc/aifljr/EZ+MUA2i5GBwck5DMniRRDBt
B1dhpdcOWzqIK7VdAEMARwHSc8ZFLkskuWp0hKPUdqsmJGyb6Ymnwp1AJ2a2xG37NnC4GhTExD9m
vVdNTRgXLMiSFBS3+sa7Zu1G1mcyChskMMh1ls2+imkKa5IRTJyOkri1gxIGYwl17da4oLG4i9Lk
ylLluz2kl5TXt3VcYTbUuhEx31WsO9BUHA19erVAePl9uFvbd3wcPCshMAAK+UXorWVtxfrY6GBP
1r3a4l483ljG3xe9gRX9ZEU/3/hBGWgGfR/9NNABVVPyASDZsZii28ra6kiuBTkQKM1nySQAJS2C
XJVBbqqsEIAgqDa6ts1fWTH433+0dRv47QDoI2Ivt3N0JgMy97BBjZx4opO+1qK2+B8YwTsYzuuo
4MJa7kxaAtiXATtaqdpt3tt3wlHu/toEiq8UmQC4guGgCxMaH+tRj7COMn5V09/VlgzDynfCiNOf
fUAM/YLPUjWumXaFbe8byx04a71WRWP2+0Ws5TIgI1RBu4IXC35a7LjdppTZFlbBfX5V3GFEPECr
28M0VdC+6futYdy1h4sx8905IImfU4XFV+tL1JHRVoYzI0FQn7LLyov83kPpp3W73WbXe+WEnplb
nJ25StAnndBP6RRy6BzexqFpuKD+tN+yR3YYA+aRJlDwmPh7Lz8zbJwf2mYSFnW6Tj8JZQimvgSn
5O3G1n0thWLDPn3K2YE+XQhGYdsC7VP9NF1AAtoKS79XXU11RRUCxO4OfuWDR0d9dmyPhVWwpW62
5p94TBOwLwOB8SXVE8Rhkz4A0SzsAqO7vmJsjVOu3HjI5inEOeD9X5UQMzkSpjAscMYGcM13zCNK
Z0Hdb6FYZic/rzFhmnnOinDjYcBhmULnesGQLBX6aeQ65EZMNDJrorm5QW4Bpr6vRqhmbmze7OdL
k8B9AspnAMYH+Mz55pHEsSeiYW0xmwLLfm7L38IAj5z52NnElU7iJ86zwt8hvbP/3vTXfQNUB41n
FA1g/wviNE1tlH9xy57G+oEqlZsrG++jr2fuzMCfp/0nv4xMY5qcGK7fzNifCDWJVITZ9PGvlvEn
M/xkhU6pLJJyArBPsENjydSVxPnr+x0rsUH0h9EoDUjgRcoVjaJWNQuTyiXaCxNIgxX1x+hslhxW
P9gnM/M5+LSUyc7bImoxmTzpxOWGDRKduLlGvpr4Skd01B6zW5kquCurl4TZFxqgSMEky0uTNCN6
sYVEbjb+/P77rpDwY/GI0kg5VYoBsUWkZk4J8bEeI+cd5o3ytzpyTS8LquM0IOME3xrKqO5wY+4R
PIPe9hBq/h7RDo0IfHxUfkEH+yXx0/VG7wCWQKbQlI8dE7eaGl2xOt5iO/gaZ2Y7xCZQCpu3evF+
VPMqLiMHK20SjowaQ8vZvWw+pnQrhZ9/0eLQ412EniNG+RBmvqQ+UqvBVc41EGKwvXHZ7acQDZfL
rUt2dT0UZBHocqJO4Sx2zpwM1LamDLOvzksjiFtI4urTDN9p/xqShC/3ydLiemXDmPIqQeCUSRG5
iUStg2YihLjA7ntv3FrS4jodR8suBCRjT3kcX/bmi8wfp0HsRbnR2lgZaT9f0eJSjaYSMwG4J1Dq
7H3+oGDkex8Djk/RqnIjN/vNPZrutu7SVcf49B0XgQaU/GYVFY52MndsL3YdJC7oBd9Mh9YCzeft
WgSaQhmq2LAV7aR1ZsAriJHEL3q7yXO2dsN8NrO423pNVZq6wqzndEEutNgF/T/VAvCr7eYO99AE
5RBst9y2rC7qp12tprFCY+2Uqk+1euwZ28iVtwwswgR6PCPYEXGsKlFmblyRypvA9r6RGWx4OlkA
1kea8lLi4gaYHNTqdlxKv8v4y1DRh1ioH98fqz8l2C8R6R/HW2Y+g5wau8kwJj94yo1yae/UoIQw
7yW7tdCIeWl9Ncxe9GcQ5XkfKC7udUyibLUXNrySLIKImnaRpUuseGR3hnVloXTTaL++X+jquUZN
AyiWuQEE3ebzO7Y0eR7hmoV3HNpr67LZjZfs6OBQX2Ho2TWCeod93SpKayuFFPS6IVVLAP5CyrVE
tRhJqkVxA6csYwdzkl2Ne7J0PHvsr1PGrsGWBXQlpqUBKDArLzWK/VR2762gu8JMFVcfSIhk7aFN
xxvDBu2LA2Q1uos+m+gdVKO9WBuFO0aoRKJboqLWOz22iXqSlvXCopiHEGDMQcsx5t5QAlbDQRkQ
SfmoNMTxWMZ3cd1NrkPSfV0lL4PM74Rp4h9i+qNWlFObSOAuUysL+aSpyONY7KnWeN8V8WMq5KuI
GShK43yvaineHSypD05SHkkaoTeqZc/TZPSnxO6CiDYDMHTsZiqjg1CH5yHFzD/lCYbN2waIrkZc
NCBPupeOLYMspQdDYe+1LiOvH9qDoc0Vr/qC8PyFaSyUUy3cQnF2mh49xiKNvURkkHSsjJCV/DUz
02Np1tS17OhOyvzG6oxwEuXPqYg8U2tTL+PjvaAsdUkXZV5t5w88LbOA98qtXepjMFVQ9MXTC0wf
9sQ9Gatixwt1DBNBiJtFSXmqpij2RdIcjcmQoeGgE83zTA3zrvcyvX7CbNnRMZ3R/3tHxnsIidkf
7msgSM8dmSqKmqV2pQO9YXMXjMx5Dx7hZke9IUTHOb2rr9Gy1vd/T1GGdxjAWZAlQzr2pRzBZKvS
iZV4beaJP4C2zslt16aXUu037vqVeIDnHkTdkJOhl7CMSWrEu7JTclDjq/dVV3hZd6vXyt+H2TMj
i6DT5G06pXiqgOrCCtqhC0uAHAHWcDP2H6SXZ6YWoaeJKB7pI0WMxVRJ0rrm5IQAJAQ83why8726
COYwZIKMAs6BkuEi74sIDroaz9mY/eHo/cHMrpLpt4kI4ERbl+H6Jv1ja/H9ykJnYO+a3cGqfrU8
ueqybpfV5UarcmtJy2+XJMJQKJbEMCPWmM8ieqStEvZp5vUQcvv+bK1c8LhYkdwhOQd6Z/nc6y3I
0irSxixwlx+rwrinYmuobmUMY74QLGgRq0AJAKdzfnytkgKCy0cNCKjeFzbeVFTxhtFLQ9sfUHvw
RBFyLx1d4C22RjBXUgsDbXw643YgPGEuP+YIPdqO1upJ52Gsjld0+F0oIHkx6cYJ3jI0f+hPD1pJ
ZMFkNWDYOTp2qXZVYaJKNwPHUjZqGate+GnH5j/kk6GpHmwhBg1VlOyn0r/UfHQL8vfEs4h2n4zM
PvrJCJj3HJ7oTD+pvD4UQgVTWWOYG773tZg3G5kRtsCLYep4sTe4xtO+xj+DGwAt8kj+rIsdLZzr
Qr9Omtav6g0mipUtOrO32KIsjhyjm31dDD8lCDRbKHTqKdhDyJaY5eoR/rSyhcdTLdNpqWDMs8OP
rlRQpKyBq/cchT1J2eAOM4zH7w/ymls4KHABPAKeK23ZEK44qaIRRbtT3jeXdt/vkyT6Oajg/P7e
zlrAAIsHYsUsdYaq2rlnGGUWWVmEZ1tcN8wVOnjFeXT63sbaRiF7BCoaY24OJnHPbTRaTRplvqgS
9sDiLEgrVLrUKRjG398bWvtonw0tPCKhfV1VUOs+ac5rDmS/WnmNuqWzshb/cKP/s5ylNxhml+Yx
lpNf/ffUeenqBxHmT4MP6u196tnH/4eIxdrxQswFMTuwEOg5Lc6wmZESKAEUPfvQCG0vv4nv8yYA
HWl2q9w5wejpYb4f38v6SrTe1glY38J/jC9eplZB9N7q8GWRbV6lyYSGAI/9sgbsjxTKRknmz5Ni
mQV8XuoiQXTKItGq7M9S68P0apge6oPyofpZ7Ew/ORgXhpdOflajeNe/M3+L6WntuIM5wYKGJW4Y
TOmc+2tp4pz1slNPhvUEFc1rTGQMzrusgS5us/8g/OM2A9oErURcp4tdHVmUVaSJUDZpWVBrd1xU
AY23mOzWTjkFzS9k5DEK8YVIICo6rQVxpHYCaurgRPllv/lQXDVhoc0BPWPAGZZdODFmLBlboWEm
mHeuTLqTbgOt//cHHAkH6BBQ/TeNJVZC06ToRo68Gs5xyGtEQ9XASJ0SbQEtV1fzydAikoyaJSPQ
bs2CIPqTyWnjydGMvX+3mkUgKUkC1vmG41BlFLNLdf/LGZXCk3b5/r2htdOL4G4Bkw/SW2RO5w4N
Gu1Sn6SBnrihXDpCvVEjaoS1OpZeHfVbOnHzb1ueXtwnaHpBhwNw9WW4V/BeVXMyt6KIR6enuMq9
CiNV369pdYc+WVnsEMJPGQ1AOp24I33ZctQUNlAb6xYwMgHILQS1zMVXU/pJbesIbP0FigIDKR/L
hGyYWAGGgDgCrvw/Nuad+5SYmbWUZmmgP9AEY6gGUHJ4H3a5Tw4VIh3ewvPgaBLGwt+KsWu9EWt+
ZGFEGoBYYDPOLaOa0cYslujNh2M4PEUf3Wl4zQLoX0GkWL/hT9HL0PopqpzmtbjceoqvhNjP1pcl
QgiMDIUQ8EhDUJfESXLBcmdfEBvoOgUD3X2Xy41Iu3IIzkwunpaJks2BMcHiKuARgAFC7aSf9Z+t
eMPSiuOAU2x+/ts2tQBoPP+0htYAg8K5feokOeqd4aui2Cjyr5wxmAAC3JqZy+iysyVR76kw52yh
A3qbkmMM/P6wkbWtr+IfE/r5KrKiTFihWNZJi6MfWqHt+nrKNuL5CpYC9AeGgRYyFkLVpQpyq08W
KZrCAjFo96Rmnf3gCAiod2aTXPR6FHZ5PR4QbDARZVb0etRSYIlBtMi0178OJ2d/yCLBKRpD681i
wGhAARLg/A7Yv42Atbpln5a6OHDNME5TXgrr1JlkX4tTMpa7zlKD79exAifEiwEXJMYh5tt+WSWe
9AgSoCUytUEyvyRH1bEgKwCOfOvWINcAmQHK+6Nlwo/irbn7FY/Bww8j4Ta6kICBfllhWcR2DFqQ
iD4Xlgac2/P3i1s5whBsBcYBCH4L4M9FsgT/YyZRQSOrDxEmVLJd5/RuXzie1O7/naWFO7AUqmOG
0pon0lqXGAPzRYfR/uiGJD++N7T2zdAgVoEig/gHOsTnp6ximHTWwVRzSlJ5kdTAVw8bHrFlYf7/
n6+YWNWKcWYxTgSCnbmrmy2s5dq2fF7D7PmfLCRp7EyVUJGVKbOExZOuvhlx56bDxglaa0VAXeuf
j7UIrMPEdKnmdNaes35jirrFtLU3DO7vLihOGHtNQhtw9Q2rK1fVmdGF0/UOEW1kwemiJAdCEjPV
4qkqTq2eB3yc/uVmLfzOZFL0mIcewbH4O1LekIJuRNwtb1icUYyg2AnvBkAiCuYxQV91dbr93qVX
tB6RLQFMipe+PdcIFzet5LajlCl8Gs2GMgCfMCZByIfmF/vkQgkcjwfqS9MekjfNdotwS8FlBQ94
bn5xcekTK+phJpsGxvdlntLUA20fvYHgz4fBLNzKZf5ctouE92y9izOstYPaqxPQQt00Wq5NpLq3
mTH8HLU+2SU5+VWr1T138iutYPeEW2hFRvFVlONNWeZ3SjamXmL0zqMWDerOFO2PqqyYm2nNscn7
4joqoi087v9xkv7ZokVQIGPTR1Heo84+WDtlNC9ag6Bgm5lPWZeVPs3aa220K1eXxsfU2oU/ZvpD
h0ReIbbt1UzZfe8zc4hYfEJUoCig0RiTRK9xEUIw3TdVKcHVwaNHx5FuYT/l5vP3NlbCFCriYCkE
dgVonCXzRjzI2JQ5qMH7od61+a8hV/dteYRZ/98ZWnzcMTIJcmsUiICO80BE4xNtdI2EBTrEcv+d
qcV3o0OXQcEgh7ZdMxxSvfGM9jKr+SPpNroYK3Hj7OMtQq89FkqT0QxnegzTDpWXYovw3Fkr++BB
B/0RMJUA+mMvIi0XnVZaHER3zpTk92lVjbvJ6kDcUQ/3CgDXbibba8cBYEytwBnNBXZS6Q9gfvDr
gh41c7rThqzd8wqI7I4wcEn0/hSjAgiOfdCxkflcmntgMq+rmpZuP0XQpNScd6WyjoONN37r+HoV
jxdqB5h+D2S0xyb1V64NYTV3mQc+0TDL8xeF0BDsB/ukwB8zUBGoaLMUXfdIOxn2VvyUatU7mGWD
JlN3TWXdK8l9kupXbWpBXW4mte3Sws1UtXcxJnjXce13L6aLTM1fQbl4NWR56bdpCppsjXiYO7lS
heWAkhEvIxaPgV6DvSPSTMya58pPDFR8jNXksxrEkEN1LHrlIbfzoIqMQ91rd2XOf5mNeZu0PMMo
tUQ/gw5epo2FnyYS3Keps5fQHXBshoGrCONdqDX+bnWCIbSydFt1CEQi70RaX2pCKm5hVjcGH0d3
apLW76MkKLJip9cyjE3zQHiyK5rmJW+mK7O2gfzo9lFdXySDvRvL/GLIzFPXgYhL8NTnnCq+Hg2P
Q4ebOzEo8ImmGrmKjMLaUJJgSLjqAu4WpAp7VVj7YphjEMXla5NaQT0mryCJu1Ts9JrUOebziiQK
TQyOo9wFgQHdgKeY4j5NxwttGrpdUauXylQcLYU6Llrz91FfE3fqpwuAgyMvr1MbzXy9ABWlYbtt
2hzyfLwljXOBohYABMOvDLBGdyz4L4KmQ1ZKoB66mVNFUhC5Vpk35BD3xYD1kQ1EhbJyeg/yJcMD
98tjbWjANOfQiBp19P6NvjoKSGsWGkPHrIvheRJ18VjWv9UWOh2RNdUezeN9qdfHPGHXdcuJ25dt
kND2g47kWHRTDbqP6U1ONt4r5rvoE7EzmR5Ocf42UO1XRfmryBSIfkDJLOCS7eIMDGKN4TVGFeSG
vUcT1HE5Hw6DSt9oChRAEx3R1b7Sqf27qbobPkowmhl97jNVD4k9NG6O/4SlLm+yOhlxiECBoA1k
VxXTI6/iRxD3GmBSth8hdVgFWqQ+gYcR3MpJLz1VDpXXp+Rnr5EnWSGFm2r2OJB4CjNDikBOauMD
sPpLEQDwZ/KtMJnlFkZxP1HnYKnl5USLAIXoK4wiMrdzdAmMw3Qg6uTh6IGiIKY3WQcIQ1/+yCPq
pZz7VVwFitK+WYrTuZkN3eKiPQ66detY9Z2ZC8+ZesvtNPLgOJnqZ4Ud9oN5NfaZ11Jlr/TDMzch
W6BZ9KR3JcTTDAXHEPclUDFvY2Z6elUIl2TmI4AU+KEyHiZcM8mYvbJR7lQme19llW+X/Wtf+fVr
mqBZheEf+koUHYNJ8iYWYADIlfIegjQPwsDjUwr0U6WWuraeH4AaZS4GTy+NeIjdmkhoplbcG2Pr
Q8+q26RR7zOqPZmVeoeRscqPkzjIivjGJnnsoUAWpKIIMA+1kwaNXFvrvbIr5zByZBwe1tk3Y4Pf
KZTklZYFCItG5UcESiMaYSlM+nlePEk+OPtOpSHXFfXk9DLy01GcaoppdK0UN1ptBNQoru26Bz8A
HUx36IoPWicZpBF0uhNiSr0SGuBu1cgHxvD91ByXlqVXF7LFrBlj+pUOWPdlj3dXMtZKkGbVnZXn
H11KLjpggyolr13odFZuishDgSEGMC9rQ8fumOskyZ0pGErChQW6MG5BKhTfSBdYYWE0H40odnZV
gmcW4ANIxdVHQK4BOsLrCEScFjlCpfsXcO7XLSuBDIkwYFrUF0aSYMZQFlbsSspvBrzQysrAn2KU
D0WKoCCrwm9atGH6BH9XZTbHknQP1BSXvBjKp3FSHXdUwFdYRDm2IqZHk3HVqzHCGKCQfjtiYslV
eX9r9fzS1uuHTJUPY1mGhFcvStHELuUZtAkm1RdKFDZF6YvUehusUXVNUFqFRSdlOIteYTSwZ7vE
HtRQFeUUdjoD+4NlvFqi6g5WNViupWeTF+nNmzaO5QWAqBk0frPAzKqHrE08p1Qst1KRfPKp29Vp
61s0qf0km45lHh2bdrzWuhIDNrgo0cEDzYk6HGNObd/urGBWlx4y65AV9FIZxh8jsh1epzeFisaJ
VT/raf97MK3Rq6xsb04W4krbvGV9n+6ior9zsvZBCuuoZ1rIsurRzsTTkEqMXJJr25h8kODWgekg
92io7icye40aMQXgxdoxIULe5rqrGNbPSsNZiWT8jBbOD8AYJj+pSrzjldcenVa/FTgXlQrX4Qon
fiH7xivr6jXO086NUpCzYn7dMMsnOUTMKw3zXcms8gLjy4pvsPIoRfIAddCwmobHShXvfWz/NvTk
pUycX11HdgI0ZUQUF5ltDL5MM+6xViuw89kepBk7U2OROwpp+YVi52GKoDeCk8PAaQWxWA2Ws8EO
4qxFqO+dZzDw2bvYhvCP4AKIs/Kib7sXPEcPqdZcR5ECTFnfBKaMdsiqgsgioRGVSC+oFWaDCElC
7mQqP7Kkuo0yIFnHqXmJ9KL2u15c58xU3dxMAIpP6ZWAapnWFI+9oNjYYRKetNpbhVrXyNcLRJ8m
jGIbg0B5MNg5cUEu50Np4x7yUpdTov5WK/4L+dgla+FiinzjWn9IsgSOF+2jrnxOGUJQOz3h46Bw
k8vDmBsXZS8FVmrVuDnTvcmtGyr1QBHivi7ye4vHz3mdXEScvqotOHwruietti+cOpDZOFOqBcXE
Ri9Ksyuiy2Oqjg8MSV8VNVdRH18JBxNTeSSCqkvroGTjD23sTN8Y+LWjtGEyD7UTPo1umg9qYCl5
5iIjcFyE8SuztVu3BMrAbdI5DZKadWeN0Ck0tSjUFHTL25z8aLP+Ls2BENZYcaBmjFkwW+6Rtilz
2nodjaAgQR31JVE4Jg6k8Zzb9GejF3eGKA1P4SpeXY59x5D4uqDRA71VhA+cMb11VWf82Y7FvqLT
ez0W5U5J8H6tkqF2lWL0uQQ3IWMqCiD1uzlqd2SsGr8rigeLApSPVuPjFDu3hip/cKOVrl6BNGvC
nN6NobNsBpk85JoJ+aykasBHlxF/IsmjPYhol4lW87tSOJe050cnZX2AynlxSqIIapvUnK6ZzsE5
pOAiM+oMN7GCahwyxUkgy2gArku1e94O5i51yqAFUZgbO/WbYtBLtR4/eIvbVAzdhdqKQzXmuLvT
5AZc4TMjBseUP76gmIbcywBIrUEDWCc7QKU0T0e6e+AthIrGCtdH3yQ9MhnzI4n0G4Ay6MWYAsho
i/62HbEBCTWSgAlmH8C4yMEEWG29WlefrZ9eLItyTSI0EjNdGU46YLmi1h/x2ffO0DVurWSBpYm9
OfRe1KSt5gqC93QFp4ToUxkyOz6ZOsM/W+NF1yWHKQEzYsWfKe8zd4BEjyv1dGdIgDupzaiHQZdT
HsknG4BMd2IYU+BRfsMMHoB//7HXTNxCxo4TelPGqeY2Onjfomln111oyEF1iZyCOgaZprDacDJp
fWEV1RMkmSpPyZ2rZtQUVOyK0osSZZ/gLwlTrrV33agoeyl0zGg3CAcyc+AsWlNttPy/fkjQeaFd
iBkZLB/zu+clxEKL7KimhkCcLhCG6/GRpp3v0HaT83P+TeeVhnNLi+pQxJsUUkDQimozedQYmLQQ
VHq1DVDIOiqZuceqW8B7Og33rKkGhMWP37/Z19dKgOK2gWUDe9/5WkuD5NCFQQ41pXtSjQe05Fkr
NlxzDRZ/9pheFPqUtC/isSlMFOH4QYfIEfK8/GF4L3aN30MLHPzkYM/MbtLb9BG4fMRTt7pJ7tNj
tFGiWK0c/HNGnOU0gGFPGrLM8VTU72R46eP37z/n1u9fuI6p1UNERxW5x5CECYTGMNcA5c/vjcxf
69xrUJz6tIiF18iGOjHpYpDDGtkOeqyV20GVF894o/aymhwjFe/hpK2HwMHY9sYX/Oow58YX9UXQ
3/13ccyMrizryrauRLXRT1wDNZ0tcFGzGpyusiGch7c5RDB1r/XK+1Hx4hBJ4c4IqntxH9+Kyy3f
WF+ZPSMFgJMGK8n5UdBHgN+6GBWfVjhe3l+UqDDq5O77vVtzEFvFfCpG3HVo5i1OQtH0LaRtQRue
9b9APbur+ZbQwNoy/rGAn86XoZKSFgir2klhhWfK20Khnq38+H4Za+XLz0YWfj6xtiu5YQyQg8yv
eyt71xzUAmT9A13aDYf7g/pbujumejXVUGcBGXWxLxZleRz1mGeZdPW/SLuy5kp5ZPmLiGAV8Mpy
Vi/Ha9v9QvQKYt8F/PqbeGKmOTKD5vb37AjXkSiVSlVZmW/URF0ioxjLiJMvLe0flFxz6jKJPIw3
lsh3yrdUtS5ERirXkt+FxVDQUHIkNgxIo04HneVAVRf0uqM7JZpPu+G3Chp/xYKSdV7j7d+2ynSw
GbFPwTi9VCNmHZD03FEZfOcZkhIzKJ7tevy2vaGfv5qF+wZwcwxmK4AzcxsKwFWQRZjzwNBOClKK
71PTuWjnCyLHmhVUtGfatg81R+7wkjxnkgJ69YtkNI4yQMITaWXZCkZd162APgYQBuCjP3oiixZc
aqNY0kVSdzF04icjpj4wxLnPIsBVtzdtzmg+eQZOEqjbQLf3CebVtHZsFRVlF8BhnbLRSmcCs75B
ixugEc66Xb/QUhJ8qNUDvLDJZVmJbCUdRqXZJZ/GmxTV29QMBPu31jQCXxo4MGb4GmZbOY/Pofdo
thQ2kKV7+msegg08gZQQppkfwWZY7kVNgs9fDPDehUFuUXplpyh+QhVTAuWVEUVeHT2EYhqc1e+1
MMMFvzAbUguPFhD7O2fmo+A2sN299j1ze2dwFZe+d9Qjh2QX3AGzve0qq3tqgtwP7RZgKQEIuA6L
JqpIHR2wpzMzflk60OqNwOuAWSqn6ZzEi05Csoy1IAnwIchhcVmb4FS6Nql1MkXxHCbtpyHdTQUk
dB31Jd5JmPZuUJYynOC+HTxyloR8qWteaiMvt0B+CoACD3/XU6Y0ZYgPCqkQdUQJWuCiq0tb/H/u
ho5bDFLWiCYXqydexDAsZV7i5Ki1It6P1VwAiDcVrA4QtIEy7PUmBhIoPcswZpjxViHSCUGIAaB3
zHfoINKcoLXsKrf0qfku6rSvrnBhl1uhgTEISFXDrhr/0toXNd5l5rvKdttu+fk7gUsHXFsg9ULh
Apiv69V11liwaOi6S5BMrlTlN1ZUCUysdMCvbajXNpSMTKjujt2lLuuXMZv2daEexpbuACZ46tpS
cXo5vmThCC24ztg3NEA9aNJdiH19T6T8sazwKAaXIl7tUrTvMsMQ3PCiTeA+cd/VGLKplA6voP7W
rps7fS5zbm/0HDKvrwpsAvr/88AqDgaPRFIHqajbAG+6cgzOozx8zXLzrkbhXw7Gm5AlgifkSk/b
klUVkFMZSgQm8HfXm24mgDaYuoE70KHf4p8Eu+lR4s53oTP4hqsk+8JyQKW/vcz/YveDCQqJ7Cd6
3yCz8i5NgeGUwSVcH/q3WcQ+9HsnsR1TeUieQ1c9iK6PtQ+IAbmZfurDKHd9JGXSj5ISdRheU0Po
xheXLkTjbHtpn189847+McJdHpIOdhIwdaiY6W+PysH22Y7skp2I7GEl4MAOGKaBXFNAk/GJnFUi
RZLokBMZT6ZjWeAzcu3eyb1oJ18wUWZ5BqByrnquvmjH7RV+voVhGdBDDMxBYc/i6w6JKUPLm2rT
zM9TIZKGyeOA5ty2kc9xbTYC9XOCgDPDsK8dE/hfJZ+GvL8og7rXaXcsmeVWZnZoVQwOb9taO3RL
W1wMLacxr3KLTRdw/h/RwdyVavaLhO2+jlPTARhTYG8Fb4i7FtJ3/848OYNVMkr/YpsYJQlCbjnS
CFUq2UOZVKZf6wPxwMfm61XQHkls6cdygNBqF9e66PirK+EGlz6ufbxb5iG0610O1Al9Vz3EjINZ
nVOt8sE5AMhAjXp7gk6IL4O5/YjvnbhKrGDiXLV6zwTB6bEoLfv79ldYgTJgQmhGssC1oHDIj3Uk
YRjEeVaOl7IFIijJnuQidUiNQBRGr2OUHyzpRK2Zjzp3mPqrKQvHqqDbIOcFCoW11w8T5HsKH2LL
ThzkD9s/b8Uhr34dFzw0lrZSN798GEtRUI5QHCy8SgJTSCe4CVfO15Ul7qOEURmBoi9BrWuWP+pH
T54UN1ZkgReueD2+uQ6dUxxhBH8u7YOiAhoKH8QZJHaqoTadvgX0I6gPyVRddHSltzfwc1YNhkFQ
uROQMIIimx9Tluw0zU1aGReNkafIPBVm70ta6xRd5dH6vgD/0bbBlXB/ZXB2/sX7rm4qtE8VQMqH
TnvQlfox63LBAVrbQ6Ka+jyLhOGNj2x+YUKL+xKtQ+CT1d6EXNY7oAaoQwPgwB4jtMa217PmgUtj
XNTQzMJuVErJJeu+KYDCSHrt6eRxooG3bWjNAZeGOM9A/InQOqvIpUfjOzSeDGj3aET0yBft3bzc
xd5VtRGxrNYMpABnLZP8SHqeqsAbANyLS0mwd6u+MD9REVbm+MLlORAHGspsJMalyJ6a6qXW3v5i
yxb/n/O1jpRGXMr4NkxWvVgGtUXxyiRRjWn1CGFceJ5gwBAKj8YzWaMZk5YYF4bH2DDtAEo6mdN9
rRe7ojAwDRUKPGH1Gy0Mci7XNtOkNFFM8H6q3W5K0cdqAVyRnDnmBoZIZHztK4E6GMSaWKMJ/pNr
l+haDUCyUcIsqlrfyJF1pE3rb3+oFYb5eUoSFnD7QjLjowewcDuzQ398HEoCQeIsuAHuRnGYVX5T
Rxm4BEhNyGUJxGanlLhYunsomvxFyACPhwYO5lkTnP+GpDJYJOPdgkFJy0908OoAlxeNwbEfrZOe
2IKB77UvuDTHf8GyzMioJlhuXHSAERU3mVEeEj338zhHX9ZqRUxGK/Mp2GGMTKoYDoGf8mWhgk4M
ROnx+MEgJzmJD9yA7c6ztu3efhfRTq34DJ4twKUh5wZ1LT94OlpZnRhDqF/SRrqM0m86VIKbf+XU
LS3wvO9GkNVGLaUQO83fow4lmZDi5A2YCTnWtgM+LYGLrq4IY1cqiOlMMPXMn3TpoSPI+aDXBl7z
hu5lkCcUBjtsn4KVq0QFpTlILzENBaY4zkRFBoAXIyxpkh7U/msztW7SPBRABG3bWV/KHzvz1i6W
oiOT1MIMvYpwOhpN5FbGXzyYr1bCJUudxSKIwWKzyhJQHUQlNGcdI4T+DZF2dilSF/9oNHIPdBU8
OBCL0DBUa/M4/b5q9REUqPpFyv8lirGDd1vEjbzEbX16qR+huzgedAGUeOVKvjLL3S9M61mXS712
AQT4XKSWp3TtPg/j///T7soMF4BTRcK5zgApb+s3sE6OzHYUEXnH2sv1yggXkphCY0YlGJH38sl+
a+76J+UcePqz/DZ61aVBe9U+iupkK5o31pVVPqmx80RLYgBp5dMsvdYV7pA72hegOszH8CY8Nl52
zO8geXNI7tnBPJJHCo3Jn9vnYfXcgZ4Ck0sIKZ9G91pGtEpugPnqARvuhndQkxPmJ8m3bTMrQV+V
F2a4Y2fY05SEE+bZ4kp+sRLpVQfytAnSAwGxlxlFAudcO+WoDkKmey7PfxpEmDCALWkx5mPM9nkM
bqkuWM7ari3/P5cpAjiuS0TGNNaILBtwLNcIOjdUKheD+4LYu3bOlqa4wKjWVqTbDMQ1kErw1Ppr
quROCzqy7e8jWhD3fcIqB7qkxQQCi5T7on3JowwDJRM0LAVxXvRluOhYtCNjgGYOFz0FpkvRHYDN
/9FSbK6NqzUgnmAhRqKZ/QV3pDPY+kHG3sHzvG1La069+DQ2l8Lj04RZXmOQTQVIMFPi14biMs50
gD1pcyflQvyCYPNsLuZ2YWXoDYhjL1X1Q09SJ5+et1ckcAM+FczzEkDEeFAvZRLfxbrh6qV2q5Tl
btTAkLdta9WxQf+ggb4OogWfOGsgBZYPEoaXauVG15lTK7dT8hdxADRx6PdqBpqdPMl7SiFYADll
cgFKPUEBqX1KdCKIBWsfBVx0qFqgfobEljugFS2LoFPwIqkl+aQ09kNaKIKUeT59/BX/IXiFiRo8
GPm5KjXKYjtCqL6wQbmvKLrsekJdmxqSZ4zTD6zSS8EB9BeRB/VcqIh9fB91/oCLVClDJUEtUpRH
FOg/6WMPesbMTcPf226wdog0mJGhdYVJZ37cuI+immhZh8TPNB+CAfe7ibGvnQQYmR/09M6IAuUv
PE9DjRoDhgTqaHwllyQAjCUpngPDhGmh2Lz0vf6DijpUa2cJXodJZw05LXi7r7ePVdS04xxPR2Ru
ji3nrmJkTkrz3WAKZvzXTpKG8sjcN4EoKK/BJiHhR14YIEei0lHKpds4AIh9HBtBZF3huUAbmBAF
tSUZZXb+yFZtgnuuNQECa6GHHKfGTpet+1SuvhsUPoKK1EFTpW9WnfnM6n6Hun2AkFjssSQ+1jQm
fh9jjtSs2T4aJUDVtj1p5SACfIheIBIN8Nnz5UNiRTGqUcgxjAI4UagtniBeJtKpWDmKV0bmr744
FEqX2706xsOlYKh3AQhiQI46br+Y7GVAad7ACMH2qlY+LqrhEJ4k1kytwHPlFRm4mvKRYpZYe5dK
DChAXVoKHreNrBzCKyPz1i5W1bc2sN4MF4vJoDagPqV9t+8K6aAMupONghRAtCIurgD3byRFj8Bf
6fQAmgO3VO+NSReQsqwcv6slcR9qGmNU5sHAdUmtfRSAOSEMj5A7dqmqCI7Fqt8tvhB3AdCG1HIJ
FMMFFfF3uwZWvS0jkYSdaNNmv1x8IeCGWWh3880MhLGmgJ8Y1Fm9IJDMyRd3z1zt2fz3hZFeDoyu
kzEeGuXWIYg1Jy1HByxKblg+dvatFX6VoEC67XqChRlcupag6CYldELwqurvtt2B2WIsbybV9rft
CPyBr7dKGk0A4cJMUgWAG61Sh1WyaxrvSAq8bUuCw2So17tYlMnQ5KOKFcXVnsl4xmk/GyU/5far
QQW2RKvinsdZLE1GrqFsEtLw0BeD4TV5xdycZucGs0HbC1vrh8E/ZrmcmdQQ6nDXK5PzEl37CHzq
uQIBWz1TwBM61g8Y95PdKgjkHa3j2s3q+pnZ0W3S9KpjScDWpjnGjToT02EVC74WE0b8oEoDNuQ6
P9Vjne5IpApcea2quvytPDcRIyqpwZipXFin7O1O9YaqyTCzk50r8NW4oJqmLpML6ne2eegZCwVR
bj0q/Gev+J40VSZ10EmtXEq9A16LYgZwAG/29hdZPzx/jHCuNqaYwumiUblk9Y4Az6lVI6ak3/+Z
Ec7HUjBpI5KCdi5VI0xQJ6C0Th9rJXnbNrMGt4HKGyj7CBj7UC3gEqZGRhtutAByG0CNOOs1zrUQ
kGg1u+ZGOtWnbBc9jJC19MTkD2tFNE0zAOYHkTC6Zp/EVuOMNFpWzMDBGTgduZJ0jmtwWQNf7xee
/F0b90axE9WAVr/fwiwX1SMQx+CAyIAPsgbjS1F6q9Tli6yKMrdVZ1zY4Q5upIYA9uUlMHy5Hzet
y/Tpb8I4sVGMMzDiA5jsdWiAEGlh1dMEC2NzB3hzPsR7jIQLrKytAyxrgJoDMINcd97PxQWFkI3Z
XBRCLlWTftGH9vfUiKjy101AlBKoOdCM80/GGtREfR4BGls1P7rsW4vW/l/4OZiPMCkzkyB+Kk6x
rkgKosDPyW3DIGkzeZCcV9zhTG+VR/s2uE8u7R05t7+kSyFIilYj+NI2lxWlpE/C2lZAzD+Gh0El
0zzje8BU6SUvdNAKJN5AujszBmInrk5RLYMvLDhSSAYAmeyRJjiD2slPUbl0rFI2nKRA3r+9P6sf
AC/Bmc0W+EX+dQZkzVTIrGKgd5uMc2x0rq63ohf1CnEeWBTxLMODE4rSaLtde1JlqkSye3xmhoFb
lz7au9SLnpLb+gCB2NoxQM3vdp75ezzOqNoakujH7WWuhjvwY0C1D9L1c+We+wUJKzuwswEnuQ/Q
h7jrj/JtfA88dvSFPE1ulbmaX7vgrfhl/xSp2Kx1xBDqULaA+wFwwXfEaiR6aq1/LJ/5EiiYkgd8
ZkyJ5L78XSSftO516LlAiBcvGKhPXC8VtXXMAAY4tsY9oCr6Q33MdyCBfQ48Q3ayW/IzfkUrDjMX
Xpk49F59FGz1fEPxeS08CdA005AVONa1fUlG0dG2Q7gUpqiAh3jpdId4ta+NDkTBHuwLzsG2yY+m
7X83afLDJKFOVZYQoGBjYAjBcQWJd+jiTef8jDn00elPNsZyitAt9jOoGXI0Xvo1a13JE1V2V/Db
M1/ovxdv8oDKURoxNQOp1os6Iyq1XbfvD1l3zG6YF7qZN343NG978Wsn2MAEA04X4DUAa15vd8hQ
LctjfO6u1iAkdzAs0b0534v87i4tcGHMSOLKDCpADROwVFTGTZM+TVD2lpPMZcEDBja3F7S6h0t7
3BOvGXtJkUaEbOYqu8lL/Mgz3f7Q7dRdtktfpJ3AnipYH5cXdGMNBRYbOzinI3NzaPpi+ASyT9Zh
PBSC1a29IZaL407HEHSWTAcsbqrbYzuYwL1noEloTiNlgmMh8Az+sUcLCim7Ht9NGs59/JbGP7Y3
TvT/uUBTJb092AYOulolPpmS3E8bNf5n7v3pfVcPSYy8ob9YZuFo7AcK0H+R5iy+CH8F5k0eN808
/zAa47dYKl7liIoa4Wup59LGvJWLVKpOUnvKKgQoa7xV7GcVujgqCCa3v8caqhq4uv+EAoMLBWOT
mFQe4cjW7fhKD3DkQ+ZSN3iqjqrTv4jnN9Ye30uDXGQI2wG0ORoyXSse0+dYCYFAHvJ7auZfq4pZ
aMirgWDqUnB+eM7scsScgELwtYx4+Aas4V0kFx7UAo/RIGKBXDeF9wmKygRDD9x2tj0Zw6iBKRCj
ONBVArNU5FpG5+Qi2mSRJW4fW5uqA53vLysuj2pnfR/r6cXSixNpI0FZYd0T/yyKC66aFplpN/uI
RJI9xmN+gPDokRrK27Yvrq4IyEj0aJAHqDzCRAktiI7E86ECgZYJOjEWRLsJrCbtlDxum1pNr4yF
LS5+m2AS6sw5vZJPEWjvQ4gZB579bXBHb8i98VwJQvj6BbUwyMfwqq7VELRCyHD003CTPRh3qNwe
pT2ocf4He4K9/MiuF8FDsWg7KBWmmFL7BS/WfZllR60gh6b4sr2Ta8cZMpWARwJ+BIgu5/BG29qN
Pl8YsQZ6CnDfUONH0uaeUtn7QP4LPCv6d3+scU4vyUweJyL1l7KzXDmBNIiWPduF6YKCYre9sLVe
ypUtzusDEG7IuW73uOLzI/kNxvhmH/ryezg4wU110910UL0eVDw+RNnF2nlbrpJzTkPt7CzWGNDc
6b61dc+EQCGNhCMFIjOcSxL0Yopaw2ZCItbFK7F7pEiberyq+m/yTeiWrljzYQ3Js9xVwlWT84Hq
MVgbMb73NuySu+h9OqaenUFdT70vbiBTFzrsiR3693/2NfkXTje2xEznJLv6Te+qOwuURFD4Nn3F
xHoVF3RhX+vEm26pJxohmr8WnwovviaZU8nFUUytssxTo5aRjcQv6aT1nhSRxi9rezxIUfiCZCL5
2lqVtRcsef7HW4bnR9fCMBhfUjXOsNWNr+x0ywNg3pXcxkNK3Pn/g2C7wJ8Il7CYTDJT20YoQPWW
gWM/eTAzh77oRzyoXHsvP2NvJUe0vauRFU90SCdC7c76VJWE1lwaWRTSyyzCTHF4aJ9wSjEn8Fod
+wcGrsCzLAAtrBYjlya5T6qHg6WWPUbuBg1VALUe94mWHxSpvMsH3PuRhifOEO0jPXY7uaNuOdoX
hbQ/wCIKVHzRYUC9fBN87bXMGopQNljq8Y4HsvX6a0c6TViRB/LFeMqPw1F+oX5l3nQ/Jlxpym3/
q5g8tf6LNNjC0LECTDQobHgAQjBWUKlrq/4ClsuXQVfR8ZqZiwQrm0MC78fz8NPHyOqMRrlema0V
IYaI4MdgdXRskK9Gqe112g2m4d24x+7aO1vuHJm9CgyvbenSMHfbQGk7HdEu7y/1rvO1HfCoZ7Ds
ZbcQxLywG+MFkzwYCtw2On+mrcVyt04/4gj1AemhPmrstEN/SI7K/3JY14LDcm3cHaPbQU6b9CM4
QLP7nT5YeDBnx/HYv4SeqIW4+spYWuOcszGzOrcaWJvuIRzrWq8KpJJNv7gxfhtujaKKKCqsxaI/
BvVP1R3SJZWOxAQc+TMvf/6VKHQfJkJ5jzmG/vfPBdL0a98ECUc7FPPCQDhbO5oj/Rwf6huoNnrZ
Pv5CJKQKxS0BTtSCJG6/L57yU7grvW2fES2WC0eFoQRdxfAjLOluQJsCECponhKBldnbt5bKXSdZ
YzRhCw7Pix2CubIrQPD4UNRnVTTtsH3qQHB+vaWtRIwyZ3hthLbsJA1mVMJf2/u12npcegcXUcCl
luC1FMqXCEpKLl6ryk6Ju/Y1NyEyBywUOwxNGftSSQ86UPWQa42FUU3kOVxwaeXc6KQ5IZHHe5nc
aU3lVBXwR2jmt+lrz340Jngh49BREtONdepotWhgdi0zWW4DF2tkucqSpsGFDbLfLIocNIcd1stu
n2OwzwIBZKsKotvqzbk0yYWdUKFtY5cw2fjBHjonTeKxrzP9Edt1qqPexA8gCIZm9t/MPkPL/t+X
iC5zEahuI5YAPgHvfbL2CobGz+U9tN3u6UOyz47NszSgMe90Z1EuL1rxhy8usrCmNRuFRrhE+p11
mm6UZ7w0L/S2Pdl7/QZ89b+YkO5JEG51nnvBgFyANOq4ROZGbfrDOCQP9Ja6xBm99mEiiLeieq9w
mVwMAq8igcz5x30SPupue8lO0f2cbTKveQZ3o5+7ouArCHsfieFiZ0OQ0AftfFVqig3K5wn652qv
gRQZdP4CvxXEvo8NX5hq+yLNpxKHlQy6N+C5MgzfaauicdD9VUr1Hz/92OeFJbtU0AaHtsFlAoPC
aHwnmShRFG0bF3jQcdKjqsSXUr9CIqE8QgzLDY7anfVk2Shg104J/xCFmtXX9OL88cWdZiqZJskf
Bz8EBxWaefF9F3vB83BSqZP7MGq4UeLM/JatI0pABHfKR6tvsau0psm/6JTqOnQH+lyl37avFNGm
cuEFdE0DKSuzv2CuaC9ZuZdiIn9IRds4R+SNO5gv64RpCUVipZEvGahvtKEG2+i+7hKv7fQnOooa
vYJF8cRCU6TW6tipCCPGz7rEqJIVOT24fba3ThQ6PsZwFh8nxKtmyubQEd3oSA5lP3Ljp/oAjlYv
egzdWRtNlB6K3JEf6RySqAj6mQqjRX9fBz+nV4NsXHeip96Zn6tz13GKDkG/C3ciZxR9RC7BqaQ4
D6Y59TbsQ2j1YPYinhk8DXi0KSLhCtFVwD/R9JbYVQUUP66f4q55THf9QQJB2n70orN+hupc6PxN
u2px1FUuwACfCGh4h2CpdqC9DSrHOJHvgTCXEHknl70UtaGAqh8FcBXj33kIEhqg1mwomArcc765
ts4cl7KYk17F6mTgaCfas6rGBND3dtz3xP5R2VXpBXL/bNbaOZi091aNwNQHEbe0K++3f4cghPFD
q7pcZgqOY3+hrLrHHPUBajfHbROiU8GPrZJmqoy6tPp5UjE9Dl7/jDev7BR7w6+8sfGhTLArT5Hf
fdGet00LPiY/Izl2pZFWE4qtfTL6nUyecbs/kpo+bptZo1FZpoHa/LEXsQZsEgnNCc59vxt95J/h
yULFc9xpPqQKRUnn6icDTwbodiyimHzNMU6SIlUBR79QlH7sO3kSzIWL/j+3GCMk9mjOzVRbwpXZ
fp30QZCNrMfmxRK4R19pyJ2txjAxUxMxMCZXTrwrWwfCIjcD6G0n3Unu7Xf5L4g4tJli5N9bNy99
8Z2KIR8AzgR9cBlLfheFvtEre4EvrD5/FMjWgDULvQv+RJExtsa+y6aLlUH/09oVQ3wDcZmbfmxv
21L60bVAUlrmTTCTa2MQpYSoX2IBCiYVu76woLdFJW8YGnB/y4LftppvGjLqmRBSmh32evl2M+Go
20MPuH+NCbw0u9ehFwGmFSLtwaUm1KlajXF/toI/+PGo0BL6OtOFUPtJVt+qUEe1hJ5ZRQ7G1B+z
CboREeRSOhIcW/U1IYYn+BqrS178BK6SEoAXP0/iYEJHzjqBStmPdw6uZOqQp97X/HIPLqGLJajk
rl7FC6P8CWKKmpup3kGfKz1BJvjMoD7jZInxrlbRixWJxFHXT+x/XI6fzxl1qyiZjLKUlWfHrmhO
RaUJcNWrkXSxJO7kjJCykKQZ/EAhGNP1j1OLQWXlryq/Cyvzr1icT3nSazz46HQxm+GQtc2+EQW3
/xJ6/uwVl0a0oEWd6gj3rrovj9WdfKsdUEqDUIvXebIXQ/LrJd3/Yzfksop2tKohNOrpUiVIRlv9
hDG1Wz0ov7U0BmagPGHM69JplVuYqaux8NGq8oepUN/LkHqQU3djWaTYtdqsBhHSvwOVxmUghk6J
VTMQm+n7GaMG3YzSBze/2xzrvW7tRMmxyIO44GPFuVFNcTwBKdw5EWkPjXRbKPlu+8ALzrvONQI7
GqdSXMv9xdDS91Ifj1IWP7Va9NDGjeBICE4djxiWEgzI6iH2j1bUtaLSG2PB809kgYsjmgQlmSbF
oWNRcyRD6XfSy/Z2iSxwF7GiRVURgdPhkmnWUz+x2zgJDv/MBBc5ICRndSZFcKJQOcirfQwhi20L
qzjThSfzwMNcVSKVhup0gcrZq950sWPbRen3cn+0pGlfNNX3bgILVj1BrCae+Rb6M+qeXojhrSBL
ID8G8Jsl7bIw2vV6fxigTC5AYIs2mgs7xKChVAwD7iEUKt1cAkMo8OYCRI3ygTn69Kr4c6Z1Ls6M
kwTCfrDegOmeQgPPLN6UpHooJHooA3aQTHrMs/CH2qWTIxFIfeQ2JgIKKTgbRfOWqdWODMmdKWsn
JuOylPWv/ZD6UhofcWC9OpuOamq6RZWAGauDHpBsf8kpvSMAXHtZM953Rj84UQ3KZZL2EDrR1MjV
ZchSxFbYQo7FOpGo+lVCgoUk1ZsEvk2ryA4oaDw0cujZVtW5FjRGbuxJewww3+pUUrbvWD/ttYC2
fmk0k6tHGRLsJj1KrNgpQcuciBaYFEEj3jfMgDhKlJl+C+pgAD5Ow1Q/gYzllpDIx1So4hQZiRwI
aO4YjXfQPLkhASY5+zh7VGzjEoVorhQsPsuQblFScgfM/MHsp2NljvdSSBNHKslTw/L3wkKez1Ry
a1TxawsNMSezWed2JUREwUvlqU14GLXgvQmmL23L3ozGcsdautVjdrKs6CsGB28KBXpzJEpe02ZI
vSyVEqc2a79XhoPRmxi67sdjlAFPYIy3cmCdBqacrEw5I5FDrgwVbTYF1FND3Zfj7pQm1JeT5qTa
yKgmfXyq5IE4aK98m+rsVskhpGM2bG9V+lMmMxcKzUdNL15tjPPmuvUwmRIE7ABoc4AQf4t19Vdm
d48EIotBxu5Zre2GaIIW3gDm8LLatSrUv2hzaaTkqONFNen5fWQwEMrr5762PcyK+JPaeFajVU6j
IqPvQwWENIwcy6h63I4AHxUq3u/Rn7ZAKICRawyKXCcOVjhm8iCBstf6ynzZN8+41ffye32GZJTn
W07opqf0ADWnHd4Uf1NcnUlykVNjABmaINfG2ZjHsjKkGK5oIj8qLV8bdGd7gau9paUN7iqgVWh0
aWGBHrcGRKm9DbGhkvx9yKlnk6cxRuZAZ87a5227a2ELwgtgW9YwLIApv+ulGRTzC1SKUBkEF9lU
EWipCa4HQVqgc1lInWG8VQK3ASjpT5USuG0Z7gxFhN0VpQVc8tGNOBR1A6bYLJr8lGXgrbN+Vgn9
hlG9SHAdre3Z4jbiwc6ylFeYukIKUujo72v6sS5KwQNDsBx+qLXQVTMqTKQehvVNqu5DiNAllgYF
IEF6sF7n+3Of8JhnkiWWRBswTTNgbyqMUOyDI6QBd9abvpNR0g/vRS2f+UvwJ3m5e1xGMpDa7gF3
RbEowERODzG7CUi57jWoc7eyAas8SaqodLoaPjANAypfRTaJxTMppGOeJkqNOrt8ogdb9SPVrW6D
i/4ONhw0m+gzKCocA0TQ4zmzn+tKCDf6CFCflr34BVx+YJjRkCsGWCMyG5qSXaZBGRPTKXZg/Y5z
HXp9sxiEZKC10kFM9ZhDvq+u8vuqzOpTYmgQTAWL3tcml+dLZQRP9kQgRgZ9Mhq0lhdmbf7WE1Z6
Sg1YUVpWo9dBsCMyteC2VfW7CfKPVclah1HTtxjUWIPQtNwM8KLDZEMWEASCz6SJI4/muo6LbHxq
p+ouLsKHmARnlqaaKzcQYQtT3S11TPv0YCnxaa6d1YpATd4qu12sNmddKr9Prf7YGKPtmpkE9b+k
RrGzzZ4tTQbqJlbRURzKfp+AkRmqqsF0n1FT3cW2uiOSdhsOhXmXDeUdAS2zY46xvNsOeatna+a7
IxYiuv3xgFy8QaF32FRqk/bgeJqcWA58Ewx7VXaOZUG2thonFoa4T162qaoMYHC/yH2QOnLHvkNQ
XJB2ihbD3YuaHOVBnGWAJGDsOsl2lfqLjqOrRL+3N020Fi6KAy0XUzq/JbWxGF29Tv2wwJDjXxix
dFSuCKTpP83uMSRnRIEK8CWN7jT9tgUz5raB1d3CILKJIVDgz/gwALbZoRzTUb6EcgWhXsmXU+uH
qk2vshLutk2tbtjC1PxTFl4WtRH0jyNgRWgT3Jgtuns0FZhYvVkXJrhvT/WAxIMME4PZOACpOkP5
k6UivK/ICvflJ7ARqX0BKzLTvbp56jDN14mIKEVGuOtbGq0wqWJkP13N7syweqjlEbGis35uf5XV
Qv4yj5x/yOKzGIRASncE47V8ao/JQ+T9MPbxR94oGo6c94UP+EtLnAOQtokS6J51F3O0n+1YsZ1Q
YvdjbTzLseb1Yf27TvLv28ubvzhvc3nNcR7R5phATuZ5zNjAc8dQzm0UfZdt1ChD8h5YkAzetrfq
5ItLjfONPtTirqRo/OBKd4sMHOqyiG5hvZ43K/+YwOiCdonLFyDcaU1NiFaCfJKcyO1CN2r2xX7G
XzdH45U9FbkjT56oCbPqkQuz89IXjgI9UBYmA0oOxBy9Bq8/sJl4UaZ62zu4bsZGwPvgkuKBgCTO
izG3O4gP6ORUQPl1zIxnRkrBNbH+of6Y4V4XWZCrYxKgJd9ElTu29+gTCBayerLAHIUcaxbTsgl3
hFtatFJlogCi6T+0HqMjzDxCT/lVkQJPgbbmUOnf4ra/iy0LbjL52/u4ukBcGhrGSTRM4HOeP2Rj
VFHSI2Eehm/ylB/BOfs34XZhgnP2Wm2aYRwhYCIR9ZdagJ46kLUzG9KX7aWsusTCDreRUmAMet2g
icPam5T1X/LW9MMk2W9bEWwYX0fNa5VODcjfLj25N4ovZlcKXkmry8A0m0xsA89LnrUrCaDUXJP/
I+3KluvUge0XUSVmeGXck+3tIXacF8p2HAYBEjPi6+/Cp+qebUyZe3LzmsRtiVar1b16rQZfJGvc
lOlBZydu3G08lFaXcWFlEWWzvozTjiLHmjiGnpP7idv/z3UsPIvGnaiYzMiZQuZHGzSHyH9aaYu6
bv0hdrGQhXfl0djWJDHJWbtNyQ6jyEeMDYVqDjVQceLoIHpitxXjtjZv4Wm6CQZ0iMQjqTPE3gbF
jGnw3fduNu//lxvp32VZi3L9yFMmkMMDCw8d4IYEVHs3CXeGzbGkjbUsSWaEJrrURgXqbCVsN/Qo
gxobJ2ZtKZelkoWrsd4gEOaQUOFVma9oQIFGxU+TTz5yPbrhdKu2wNwLVgPEUnNZ5gWYH4pPBmyV
8S+lA9ZnfBs7YG/kLRa6dUMGnsSyMQ9kLG5XkaltnMp4/5v6G0hIPVDGOxUqf1wJvneEtXCAQAAK
GRnCHNqS6jJO2l6gftqdKbR8OGb6OVRvx62R0/kwLt3t0sriG9FEKuJRbruzJvXuFD/mxIZM9Qj1
rgbY82Qj/cGU0Ia9RXAQVc51qcGqrDyBvOaYP0pa9AgKQx9169SpU7N2JgskqBphxzYCUDqb0hDN
eUiHQaqW8/4K3GUlZCiSG86kxMfmeYNq3vWNdDNI3X3dWTubYlCo1c6jhhd1pwZc+DWpD6KE8DyY
PGcN5DtUjD0lin8NfX7QOuOur2UvntpHtW/9GMlggZF/U0K5WJ50w0mqbido7JfIhD25yQFCMtSr
YYhurFg5UNEPe5r2fpRUviKDgr6c3FjqdyBTutZLstM5CxKgvb0k4e+yXDzmkR3SiPuZYnp1Lw1u
YyfnIc6Zk/Vm0CXtAdycumuZxWkspTch+K01SL1jZZXqgvFOcYbCbgMEozAf2U8rh+Z5Xqhu38VX
RAClAlzFvoIMoyNVVR/aWTJ6uYVJUbt+SIR1XVjZLqkLiJuKPXQkGP6zjCZMDSGhRjVfCr3qHKha
37BeNZ3R4vsYmEtoxreyY9hG5UomoCIZAe1E2T70WowqJU3v4nGawrwxhRMPjPoaz65a2oaDbQB5
OsQ/MzFd9XqyS63iXpTKdS6RZs9T/XYS6XWT5QcIjPyedNq6JE6fMsO+qsoUYPEh9kEkdxi4kbjI
WgjAdMVrY9O7FMRyIGONTyKdfKaAq2aesUcTAu273BJeL6e530eINjwfwQVfm4EFiL+n5/J7luYJ
ajr2gekdtF21AspFhfKMfI86kSVlbmvzs2JP4zGrFPC5mS9pG58haX/EzO8OcxN1OPDGi1mGac4s
CVVuhkI3noXSKJht6AXaLtKx4uNzMmU5PEhPg1hX/FzS39XaAJ6HsRtQUR3UpnkpBmPHlZ44wp4y
R2no4IzoEjn9kN2U2vTcD/lVBjmMzBYx/iYZncKsbptYR+uhzXI/ASlt2QjNYZb12gqstYxtcM9J
wp861aeouaYoSTiiy09ln9aunZf3ZhPf1MVwFzX1MWpz4WQj+C4aCYhXkMK6tZXfKUr/pERCd7TE
lNw2QreFZo2j9JIP/MPVwMcHVUo7pyj79wF9QiWfXiRjCsGqU7ptKte7oWY3g46HiCqGQCl0y4MA
G75nXg4BVQB3SRUKynzWkF2kRifwz2Ms3cKJ49CVNRqtC4Sd1h5Dxyiw6JS4tdKZDpWLPfRIgCDN
5S4AWrf0bLl6QZUs4KVxy9PGHRr5kCXKvsy0myhV35CEg9cpZu9yDMBdnT9aEnvhiVmEvQlVKkVJ
LEepyj9T2zZuVI+2I/Lsh0XIHylL982oBWVmFI9jpISyhpapWaOhptqIJNPYuYkYrvSuYa7eqJjm
5fiACkHhvmRTEtIaevfZsK+b9L5UMaxtj5Y7lcN1yzJwcgp7r5Z9WKRKjxXnz2Nl3EomyE7K4RVD
DZ40lV7Zodgq9Y1XW0oNcXPROFUD5J410uM4iGNUxY1L0vKsRzT3VWKhZggJgthoB3ec0uPU0kPf
ZdQBVxXosttsZ+ZmuYtT7YaN002HTB0VVcvYU8ZPiAzUzfUodWzccmkPRowO/EzQeANhAFSoHqMM
PKJjYt+1PfR5jYpUTkEsbKKehq0C6XDDiG3EFKIfJNSRnURML8Bt1C60OF8bZjwy3uwjMkQO5uU7
r2LkNqbTTy2T3EotwcLUG+Up6vnkRtr4FmVaBO/WcnfE4BUlFfchrJQHeJ5Rn1f8ubfJdJwgGOwQ
rQxS2ZZAA4EaJTAmtywaoXpb2bFvtvFu6iDBPIKJ6q63zWqfS/W+m8ivSG8jl2jxXkAgy6lU1JNN
qYIcdRuhPxJjQmeQTknE3ssCLAZoMf0pIsmjDS0ctc3LANS3pSOrpe7TBG4k0fYqspTW6SxG9mNn
oElsSR5h5lFKWYWrXKj9qS4khGewjDnornv4OAFaTt2h16efRMtit6riGvpq/JmU0ujWNc+cyazV
A0NM9Uyt6FwGaJCrpNVBnqxbSTEf4oRorjJEhaMNo3Kk1BIYNkJLFYO77BrX6YuiN/up5UfQqvxQ
U9Cc8Cp9TdLusdNo75pD8ygiqGSogCXQwk49Ng//txMENblEXaMkYYp64Dnjje1hzgAzf3l6naZt
FxqiDjD60+8rqT3oPartBkoRh1ayfmObn/QKAiDJJPWhNY35Lxsw/iC3KA3kvvytN/ZdKSmlY1Zq
/KBzSOrlFNgfaVRvIkk5cK34IUsSFK8qLZgpqws3aSEykIzkXVfNY8aUwJQkuBzFua063HYakV5l
Iz0AOyWj5E9Ab2pJUIQxktBg0LCyqkE4SBipWw+R5uQ6CYqhPYi4bRxGkkCx81s43xWU5KlfatF7
oSvcpSI7i6QjjpJa8glV6sjjSvnbbOrrfCC3Zq3U771sFX4E9WhZjCGHXIyjdlqAnuivnsvEzdoR
d4sJCIBaWKNTN0XIjTljLaB3MbuPL1v1taYkzwO6ciJvd1mGf4ymxaPCrGDM7Mrtc2vwOsD43KHI
Gr8T0ehCq7rZDzUmPgoNXXfTTvxaGcFVnqV3nCvaXqHmIR00aClFEkZe8Nxn0bQz5eE3OtKgGikO
VYuGVt+oO6MbKzfOQWvX6uDRlCAhndJfZsZDrY5vujQ+ZFZ/hTbAszJGgBsMKnWgguoZXeknMvIH
RX/TKukGNNk7rmKSJ8VgFMtKCMrZLfKn+gjR31+9nj2n8TC4UmOfRAIBCT3NT3lunFnK9zhAnqa0
1+BT9KKOe0zoXg55HwkhC7Pe3OnkWgLoIg5kKW3dhsqnZiKegn7NE64GelXIsnAgs+BWo3ZqIJmi
ji2YVvUTqHCuR70/Ei362bTT3TRS7o0Ffs26vGf5VAZx2XrC5rjXRtOn+fRaZy1Ocw/qjalrbzqk
eCavQlKWYOGcGrdOIAivStI+LSLgSCTw0HSQIkIkocEA0i9kTmmY9j1mOUf2ICn2CYCAyGFZckuz
bEdlKDm20SG2Ry+ybVDYtm5fp7lLbWRwelTuq07/KVrIGdllciS0vrcL40dpFeepsn5odetJnXoD
NztEsXaAqARxpbp7S6M+ROXniSfzsDyjYcuBwzAk/ZhDVhp7M93giQN/xysWVwZ1pkjOHamRHmIV
Aliyyh2MaxpOU+XHthZ7DrwjzkzmNXhmZzQNAd94EpziKVzE7pAax5wmskOgnsFAUODrdXxdqP1V
KTf3sV3dyE2ae7lGMPphWj87dXxlffwTkmODU5a6S3VK0ORjgBuN+pHb8mMl23sAUWqEWva7T6tw
AkLGbfV8b8kthUysuEeOcc/Z+Ihu0YMVITEb6I1KybVImiBNjBoYl+5UGRAkliLjVaVIznJQpgie
nlKCh0Q6Kn5psgdWKgE1xB1vaMDs/BU8pFdUa2xcesYp5hH+G7Amk53titR4MQQCE4S6uNldGTQo
IYA5IvSaRnk71l3vj1K0RyZfAnUzvoNnJffwHACUMMaDRAFW1GIO0n8ksln33NfFPdejp7Io9yZa
vIgD2Fjmg5Xn1pA7OzQQByKWeUmTPKQJwCWNGdoJ5kervIKvDD5oBYnHJ7YzK3YYkK44xLCQ76uq
QzjrgbO1byglJ7kdXipVoGwKXxvBRCIjBZDI+ESb7CEmzXs2ZJi576BROyAlSkFL7uSl9kwiYJFi
PX5DvuLRyvrd8RxCm1NX4UxUOyPnfpwXrSNqpFi9SnxNr+94kh2BF4Kst+rpbQY8qUIK7/s38mqb
+vL5uigCTTTHrdHpQDFwxnY9ZOu8WskNbDtU6IkpmQdJVhtfnZD5qB0AAVCBPCqS+oOrRWhR8TPP
GXI2pdwXJvdRLdVc3NCQLqlBM6awUdoYLlmtHkCC46NyAGrPRQEJvVWLR33dnTM8ZbKIByjHOVMm
HNJsMcTOP+rry/5/TS1BF7zSOgS2D7Hj4o4ecDICccq3JernSvgXOyBvNQyiamAqnesYF3V/JU4U
qs3lvrxVvSSTgAXjN1la+hUhP8YqPov2Os1ObYXncxsXnt6DZvR7N1jdVXwczOQB8QSCks+/QiHH
UqOmFTkz5VYzBwc4/xNvNLeRq40O9WpR5sLSXFS7WKyWQkt+lDLlrCcFHmcxnjV4lLNmo/azikSG
Guv/rmixqWozsqI3mHyW8AgsJxQaMfxU5PZv2XjIuteYJPs6R9KY8kOmCdcGBO77LYWe+ep3/fdX
WFSGJphv6kkCbTjI8E/Quk4RhYvRk4S5t0pFcYmkPE0ls67Azoao1ZLb3gLlRBonKCQIJOtyfQNg
w+jwvnnIVCSTgteqXxi8wXvRukdch7gtT8sbIVTucTRmHSUaa5+r5FHWy1OSqamP8UHTLWPrLZHM
cIqau8ga3qppeJUs9d5ChPZ0lqiHIu4HN+comELD7GhCOv06rpse2siYHIMy5nUFoiyHKvq0szID
ACT2JynFXTRMzCXleA/007NVgN2k0KFPQtE666dnvE1+8JIeYom/qByk6WCc29E2DrU2FcE4JLi3
miR3FBqFI1FA2dZkXk+J26F66ArDdrkh7s1aDhozQuqUhLrWBn0jPB0oE4Nlb2h4PmcFpuMz9mJO
9b6N9Z2SMbqbXybVaJ6VcnpFPfhF14ceipAq3su27fYD3VtiAq5yaj2mdIGe0DdJQlevaogbZ/kp
Quqb9RqwUFDKYMT6WQ3kALLrRxCOP0e6dgcldGg0gwTZyVFFG5TCMycSmF0140bv9a44oaDhFyWI
AqzuUJdSOKjtPdG0d1pgZNPGRA6T/dLSTqlc+jZK/k7aabeQ4v0hs/bBnCzotHFNuhts0VI30Sp2
nuSO3QO2A2HogZ+JAHChyDXmd72yKzX9TnS0xFPLYHtZ6hN3GMefraG0YSY3j4ZRnyIb2JtysF21
Yq2XqMOpHRKUOvAG7orkMFbjfiL0F75CPquf8+OogE6/Ns3BS/REv0Fyz6+QDfaAd/aoHcRK7ucK
uBC/PzsrlXVgLjUQvhqoRQN/+TlIJIZkGQDYk7NN+9As5B3P2EYXZyXiwYSJCGEYOiTmFxHPTA0z
KW0DVeiYuGlkBgMYdBEY/czYwPSv4Sw/mVqEvH5MKLQKMCgv411Iop0UT07b1HDGKwsM9TVzq8Ry
TWlrKHp1iaBUIDaI6MFTuKgUqwAa1Tm3Uf9GVJly1QNhPphCRrcY777/XuqqKbA/42LGFQZe5s8f
TFGhitCOwARlQLzXleyJMnq1khxwuylNUc1hAUCRYc7a2gFAWvdzZnI3TfEs7zEc6CDlM50mUa9J
DNoCPDajAE/YBuMP4yMHwcfJFFwPNWSpFHXkzKxOeNygTEknIPjGHKme0FDWHSfVA9JYQ/U03SVR
R317UD2jFkmA7idQ6Srfmgn/snJjnpg0FDB6KVg9WWwySNIm6MNgTFPYbJ/rKPEhKshqn/8a5IY+
fb/PX6cSZmsqWifQNwUyeAkkU402MisOIgnu9Sj5Ocahf0iP1S2Ufc8o3Oj+zJmmutqx7W7M/dbI
0ZdjubA+78XF3T2KtLVEAusNT5xEeYjM/5ocLAwsNrPquszkAwapBojFCDzCHJuGU69sUdqsLgSC
juh2YaASh/PzQkipAB7VYkSlA+Wda0wocSsQD9r4WDNG+1NeN6/mwsri3Nty3FoTRSU9uhI+D8Zd
tKv2aMeAYGQL4bq1oEXAVAedqDVmU84RogmxB7yua7rFM7lmBKM1CIK2hk1bdgjREGE1WCbRv1f/
SADxB5OEYtL3m/YlPcSeQfzO+JhDtqHj9vnL4KCVbS3V6A8P1VWS9q8V4JR4t4mt0f/VxVwYmpPy
C1+mU13bRlIAUa1rR2bouyQxNxxgZS0qdEoJzitudbIEiNhaP/EpAn8wlUU4lsouzcfGrepEeN9v
2spaVGwDTIGP3tSXiHphjZqw5XqmMcivmqL0rHxLyuLrJTZLtV3YWJz9vI1ym9WzDcK1sMhM9IBU
QU+yNT02GrlBtaK+mgwjPbdx4pUl3bhFV+LsJ/uL0DAMsjaZI+wXibgjqGEoZRyMsvWQRuXD99u5
udbFmzjXlTHXaDOzmP+04goJY+nS9E8S93slOVP7GWoXwEYz/3u7a/4C+J79EdxtEO1/dkmITrLM
7mAWNfid0YtDbGl/pEndcMsVb9GIrioomkBLAKSIn80wXReCzDfWNKjvRjVxV4u06L+75CcjC3cZ
O4ZCXgRCgQxEu9L4VrbSRo644hCwYADmo2kQvF9OyDSlbmBQEjOAalujvdCDq1IyRslJJ3PfKZvY
ovVd+9fcIl7oIiUx6h/9uVXxMseILXUSu6K7/+wCGjEItOQ0aEoiP/38bTKtsobGwJVBKPWa+ClN
SqdBp+h7K/NPWVxMoBUzQcAJKgH7iwYoRf1c5zbD9WdDtzI9SJR5BWrLgtV+VSYbbr1lbeEKTW3U
+oy+P7Pyui1AOGj/avAUE+hOTmYcfr+0Fa9AcmSrUPQxkdwvIYFELjsVMAjoRZBnI71v0UJi8h8l
kf67f1/aMRcgI5SVUUvuAHuV8shFXv87H6MtEcpFPDCIAhMEUxAaYoJMlsPUNipzmMcoxnMPljB7
/FMaaJ9oWxrzC8f+YmWZugMsPtaTgFCfuJcy2ZGB/Pr+m2xYWOL+ekllPW2k+lwh8UeFPR43RTUW
pbrlIpZz0w1GSlvUvaE57Y6eeBnvxQ96W723T+VRv616ZwBdKPWyg2jBe9mY/88FLmKDVDRTEpXd
eI4xJlzwZ7v68f0ObnjCUrizFbbeKx+S2hJK6RkgWQXeNSW1t14zW59q/vuLrCjByJBC2gn8nHV2
MurBz/Qt6p7FCf3yqea1Xpgo+1KrsxybVaJKbNbPzQj+7uZ3pWzs2epSZMjDEAtZEZTYPtvp+5GT
cYDX1XkJLdXnbNp4rCzi2j8LuTCwyBLKiAKHhFh6Vgvld22q7yWgGaQ3D7HS/kmHemskdNUJLuwt
DiqEp8w0iuvxbEriFxhfHtADf8g08t+uoMWyvvDRViMEDFGAqc8cDBb69N51MnKdrdrE95v3hY2W
SoY8DmRAbDMMN5Mnlw7HIYGogf2Qms9/cXoUBdUN05Y1VNg/ewIHFey8c/hQUETLz6mxG6bH702s
xh/FBvQYvTZQTC+cWk95ISo0gsFvVB4akaFfJl9rTGsOGpQqI6ZVPiijjPsY+Ji/CT4XphfX65hF
ls6ABDnzKb3VcuO+UDYoI1ZP7IWFxUnqMjUpNWHVZ81sfKOVjyTLvbrQfZn9VSS9MLU4U7mKFm/Z
j2Cv5Ee1iv90Bhpo33+q1WMExRMVlE2GCYHGz95AEqXAcP80nrn9giIAOooYaFT/o/zDP6cI8tlz
NmepX6DoZJS5OoEZ6oyEzu/a/FaelUp1Mwsl6JP8zZIujC1cwC7bosWMJ5aEqSyupS4gBpW95Wir
Gwc9Td2AhAbEsRc+Djo5AcpzZTinkRWiDghg9QkPlb/4OhdGFksRGIKhNa/Q/gZdul1A5KF85DwK
vreyFMz75/NcmFm4NFMau4onUA1gcNG4lQNMme70V/m1cOuj/mty8+sB00UB5GZDbaPwvHovQW4S
VdK5+rSscMT1YMWN3uEhG9936l2rb03PrRvQkD2qGIwhSy5MlRtQPDZwhsp6z3PZLYutp9dycuCf
7TP/NbFIeDArXndtxGpw05k/+W/IHQazGAfkGn7/H8U4tha1qNgNWgk4t4Rd0+/jOwra3tIrflgP
dA983ME6kmMSfu8iq95+scT5F7pIU6TcRFsjRyY0zPAccrKktwm4s78xgtFQVAnxuZZHiuqNoJ2C
3LtNIBF7Pyk/zc7/3sT6xv1rYnGg4qgzc4xxj2eFA0JMr4zo9i8MWJqqGqpCdOQnnzcKOo1ocdX9
cI7kh4knbgG2j7+wYCOPgy/jsWovvj0KuLWhjDqYEGUgzMvezbYKaEsUxD8OfWFi8bUjFqmapMKE
LAX0RZieFeYnE3KhLvUlMEp2VtgPHuDnMvhWM6e+3dYNXv1QF7/CIry2tSoAlMPLlcUPsnxbkLvv
d3GpZ/OxRhkV6bm+ZEEndLGNpQQfBPwIR8jpQSUTqEUwF6Vneq5eD4B44w4wYaDm8YBD27C9trhL
24v9NfK0nXoBkafGryRfjhygi99R3pdciiaGoymezYPYk35/b3fV7Dz+oQD4aUKt87Nv0lQZ5Yok
eANM4w6oinsr2hxCnA/QRTHln23918aXSkA+aaimSNXHtnIo0u2a22F0s8AGy4N5UDQ3Oo5X/Mra
ONhrAUq+sLs4d2oyNcymyPsYPZT5i4l+2iRt+cxamo4xUBmxSUMLcdmIVSBxINEeJUmoAO1p5Fuh
5s/6YzIPmY0Pl+zyW/DyXGmbg2LLIuw/+zoLvNoW9HJAgfP522k26fuCVNAF27f77iryWkcPFY/d
NBspx6qTXBha5Jx1A4zVSCPUQ6UrUuZOZGwlg6vpBt5n/7uWhR/W+iQ4OMRQLdo1PgSHgsZVd7Ry
WO8nr82bGSKo+KBKiidvek5fvz8Ey6bhcic/gt/FVVbIHZ0wyIOk+tZyZ9IVze3vNdQXR2fCHFBg
gc9IeGbqiiY0ntJNxv1VT/139csbYpgGo5Ms2C/YI+8AF7YeCtvYqGovAT9fVql89peBmlbLONKe
6CoKrcfURysWvNwYnDF28f97TYtgCjUVJk0xr88NeEms7DUhEtj8t4bd156Vc76N8rYpky9gtwyT
Bjn4IjBcz43YqcxEctqZQ1qPey0A+9ZN00XXmLQ49ImqbG3oamD71/gS/gagpml2JQ5g69k3GbC2
14WfeXjO2tc4ir/YXn1RgAfyt0ZEV91lXi9oiCHQvtTAHBnuCqnGXWzo0pG0iGuAwhwVAzCB7w/G
anBD/0NTIZ1tIxv/7DEU/ZGqq1Fsr/kN0ZQTBd44JzcYpTpBCG3D2GqUQS1X1oESAGBgEa6HzIai
MFdxCFroG3baNdXNu+/Xs2ZCAxDBNoE5A2xx4ZOa1Sc0zRFlhqx1YwKi+O75ewsfqJjlZaeZwCma
QD1D7XxhIhs6s4fcIIKyhguBB0kQnQzZGW+Bnod8Ma6CjTVtWpwXfRG8RIpnpzkLQMv3s7JVFyYe
ee4PYA3zc98+bwEh15wPIuY29FesD4zpZ3ManmOKRUFCb0tDYIKLyInMsI/AoPr9Tq5+qws7ymc7
qj1h/kOAHUpgotKS3+ut4dctA4svlet6S3MD/SoLTYN+Bo1v9RHXt8pQNR2QtLld9XkJxYSOOR2B
BlHzH6TW3a7CLEb36/t9WouAGiAHsqlgot9ewrQY6xhPP+hFkAXQ23YnAtnXjls5wFqsQ1EDeG6C
gWF5GQoSEBMMogK0oWhPOD2hXNQ3sqY8gbDnL+LApaXFe6xrMW5LZ77sYuKHulAx0m1vPStXD82l
kcWnAeNQY+XAOyJtkwNMnGI8pzjE0InXQ+kgj3vAQ7zvv9Oau11aXCRRKijdaj3BskzA6CR7QHte
2n9vYvWGh1LOHOKQicIlPjucUjImehMfCUO+DHla2IWRZ+wN2Zv53Xn4H0E1HxnFpb3FmmLg6mTA
XYBGkjCkwh5VecO5lwQm/1gAZGOG1CCoLmHXVGsFs0s0Yv/JysDX+WMK7ZAF5dWWutPaQdIvTM0f
8CKO8lL0bT0AWAO69F0T0nAItKAOty7veU+WF8SlmcWdqlIjjdu+Qt8/ZYFIheziVs0xk60aTh2n
u7GMi71tJbvvfWPV/S5WtzhVghaA0BOYta0BY5ugOv2PNOIfnwrEIig2qCjWoHz3ef8smpoRRrjQ
mSfGTs3Zc2FqT98vYrWsdmFjqTjL0xRTrJgiPGOQqPOFP2B+V4PeMyanxO/Wz+5SjF/ELtly9NXS
wKXhRXIi0Q5DdBOo1rJ9iYlSxbH+FIcsUJ5Tl7xhhhR1gdYFjj53Rfj9mtc+HHrbBPAo2QQ97OJM
jxSAL6tMQJ0uTN+IMNggdQCwf29kNR5eWlmc5C6T1a5QYAV8UeSlC1O/fgXxROKiWQfxYMnD6O/3
JtcuFBAsGXOqB5TKEsjRW1qk1jHYxYwOPe8ke7ei5BW0DHh3Ae7+va2Pm3Z56HAPI2eBIhY6dotD
Jyzbniww656ZKTeY2+zctrZspy2b+ybWnky5flNY51kGco1a8BdRGg+pBAyGVZo7YWke4wLD8+yQ
ieYXGGF2xlQ928U8u1S3YdU1L1F7yLMbCWNTeiG5aaXu9TxGybI8N9QAArxhjsIjb8qMV0wuPbE4
eheTfJsmGNPK1Kl2eSKNTp8Uv4rIYMexLAhGATBEGoMIBEl30zuR2k3uPOjHwonW4FbH7G5basxp
YM6NzB7sAkbhy6LcU5pUXqHqNWgGrDvLKn7rwxQ27bBvjRYiMK20jwQmPkcD0uxlJY79qF7nGEZ6
YFFdHUgVS8FgD5anlqBPEIAaelmPWTk1f0jL+r5N5M1xlLXwCy/QFQvvOEVdVqKATCoqaGJ0H+EX
k4Py0Tp3b7FveRrKKJOvOOKI+b1AeiiOEDr63kHWKgBz8oQXFTpShr1ElqG0OOhai+Av7Yzbci97
uTftyDvYlQN+BKlAh6qm4lX3yS1mu+42jM9QmIV3msiowMij2jgRyyPObALRTyp153RkfknkoBuH
yWF1c8uL+JTXeQBAgFtpeePqpA82rM8B5It1lKaRQhJdAdz/c9zOSZ1aPMXGt0HjT0G8627xXnkC
f+l+blgkO+a1V8NuK6FciWuoN+KPRdB0JktASm83JMsSkNzEpqdYA2oDm0F75ao1AW9AXoxG5hxo
Pq8snfQoGVBaQZInLBCk+qOXuPpTETbPadgFxdmsnfoFnAn/B9Haj4R4ua2XxpXPxsElQUSB+gAy
l+LF3nViVmG6mRUrecDC/Jj9MXsPLKzTcRbBKB5il3rRHVSpQmOjn7ZWXDMVBch7oIbBX7QEemAy
Msr6Hludn8af9Z69DKhkXSU38jXEIB5qELq6JFBOhVeG1X9PO2Da0lGjAVMgPsJiFyARwOO8B4ek
5aaNjruLbNwj80/4ss8XFhaJTSRX8giGkQ7tm9wppskzZyL6fiu1XvMlaP+gI4reACAMi1PS9tAN
q1uQGNUe+WPezKI20z69lfwogOKUq7+ofzLwgUHMeis0zY6yXODcH9dm8xjDWXhxIkxmtQMsg1bl
wQ7GI6gTwuyudorg/6D9uXYsL60t3FZRMLGcTrAW/ej+DI+YIEXrEtyse+VNC6ogOWzlw2vf79Lg
YmOVGbpVCRgcojbgylkC+0yVJxtDsSu3iwntQQBcFAMHYVn56cB0wxkGXM4INbkDWZLUjcfiTYkK
08N4b+KYZesyHc+kVvjfB9g1z0ENzURdRAbJrb38fi2IDoZSnjAU0PoTebP6yhEYcmf2a2EcNO0v
TtylucUH7GOt1scons5p+YeDZl3BQNH3C1pzEYy3QpkBvbK53fj5TNdgCCl724YsbFP4edEE9ahu
mFhzigsTyzy/Hex2so2IgDmSeRl5S8AcxFSxYeVjGGh5tBCV5lONWTp9GRi5rFGe4Y2JGF2CUAnd
viLUftPRBZkTBPKUk8ogXpCSDburG3hhdvaYi5emNQ56WiT5dMZo/k1eVgGcdosG7aNn8GVtoIFV
AZifR1IWX0nitQUmsQ7MeH12gO7bA6atWleB9q3XFn3jWBCZk1PpR2PC+6NqeoKKhUeGsnYQQJ+j
rH03s8x2M7uhjiL0vWC97Nfp9CIiVBWUNNoAC6697UxLmVNAsK4Cl7z4heOeJIRznBPdiSJ/8tBH
u/3ggQdvSe5AxNNNg60UYeURAptgGZMJEB/wg89fYjC5DsKuBPJI9V2c872VvEuTvc/Z018cGfCw
zvMEeIAs0W85yTDnjybTubfF2RDpLreHrWO5embwo/WP8cIvyPiGmtP/sPdd3a0cZ7Z/RUtPdx5a
0zncNfZDVQcQBEAQJEDyvPRiADvn3L/+7sKR55BNGG3ZXh6NrwQdIqO64pf3zoQIfQFwyTXqku9l
H8BLmjRznJ1dvB+amSzeGN7OVGLNKFx9Hab+VQ2our9jtD40MVkJjTDU2oiUxy3UGTJwt14yQ7Z4
fuP/aGGacK1nWST6cjZuoxawkUVWXo0agn1AG1q3dWbzgQc0pEy/82qD+L3Q0moQOqrF3GB6XWtx
Td2Ssv6NxJnMg6IZ4P2AympoiCBMJAUPyKw+Fvhxmychdb29LGy6mYV4bpEYsoqBE5gZrE2GNgeI
AZC2c3S8ekmB2yVWi8afQ3Q/54dEuOi/W9Enuf8hSodRpYhW+kf5nV+DGto09upjs2WehDlD4myX
EDJieYSI65zm+sNpCnSvEfw5mMtE403gvFhBD/SrbuZ4OrPsdSTIGgbjm0GGyGRuNE5sRsDlQIHg
a4AQMor7ag7380xPPrUhfj6NUjnJGi/EKSEXNg/M3NToTHcuu/yMufepkYm+lWpC30txP27d2AH+
J43T6KpVr40sN/Vw+O3KuS4qInYajlhUVE2WG8D+XBeO9nFrJBlAsaSGZEFVOqhGmBGpZ4dOMww4
DngRpDnTg7ySsw4ZGsgmLV90FDpp2UYu7y4fS+faYGmxSBDSZAm+gs/TMxioGh27cNiWpW/FvmEG
xrpAdexvbwWqIpQRlrqCCO/nVrSuGcKKG7GcETDn89TMew2oN3MDds6zruuyCvUNxhOKnCbrAHhs
uQ6gmAH+FqM0GyfZ83c9VQoqEt/S5o6Ec9sHycQyqJqQxodko8+9EjUpSADsXm4F5aXpByCxzhUT
n20BmxNKPuvR9BjoW7j/pC4dt4WKqoksNvNw1ghkYz/RqRBdwVjpQDTHz7EV8vGoKeuwM3y52kLb
12kxtpmJGnwV0iF8C4uambiCiUqXNQC5dOop6gqJebO1aewY+HIVqG6H00SG82QqJpI6bzmXj4at
JCUIW0re4Ay6utMboITWXOg/lkHy2krAbBJb1wbcFgwqrOplnLet1QkcnhtqiuSrgdtJYdwhuU03
9mkLOI+8zLN3DRIO2A9XGnKxI9dzr+WhahZ5EiHGM+jCtVL6PEoR9Bew3Uk00quU+uCBM+MyKYlg
GFdJ3C4Q97w2Rs4SQVVnV037gr2TObXa0zgMHruwA9gV4GaJVtUPAAi2ZE++SV3f5lxujWqub8gx
WAD/FJUVAGE1C0EGXZtREEHMdmEEX2XsOgNqUC1O0QAvAqRf4uaaZ3GeVpthz63jPH0rcmBu8Z4d
axmIEGSAs6ruUSu5AUiy3RpRxbk0pq8nBFx1KhY4FHYZEnAi9zQOjDpZr6AAJUzomKAuNnjOk9fL
B8RXnfVzI5MDIgxlxS/EtNr6CSAKdY6K0QtG26qHaMZx9FVUfG5pIo86nxt8HcVvW6C8vOtNc+P6
eoMYxLjLtHqko5I/Xu7a+Qah+zBTWVa16f5qwOAlQzXeigXwV+tDGBlA9hmBP7vv0+fLbZ2dK9AN
gb0OJuCX8yIBnh4P9EFknOkt8H0WatYsuK4xL7dydrIMBC6ZUYP6mslkjQFYWiINJVBd1xC3esvT
ngjaIxqfEYBfjz/M1YeGJnNVu/xgAFUPCedeV9EqHgG2LswZlWfn50Mjk1M86I3OhdZXbkclJEG3
akdkZ7wgPkU1AOxeHrm5DrH3P5y1Q6FKvlKg/kkFi/Vw30hz9tL5BgDXwGwy7NrJ1IgA8e1zEclA
SuMADZuAI/LvmpMfLUzmhB/ErhEbJKBKyq6IlJ1aJbvLg3R2EaNC5y99mExI5rtdDWi3biujRkfh
nhLZB3Hk+nIjcwM1mYlRGMKw8lDWYsTdlVZ2qzyYOWjOdQNeepCko+ZD1aZR/iDVtMr3UEowdh2J
8r2g8MCJ9M3L/ZhrZdIPX4vB5cJjsMRSNQvD0vvwVmriq8utnLEtsUNgXYlIk5HUL1T0nK/GBTCg
UQU0EGQDo3YP7j6SOKCEojVSIUGLCfTxeJ7O7kxCMNubwEcAEALUrKk3Y8yUCuhnHctF7uBAqZx2
UVoAsHLmTK5zp5okCZDlSD1GVGGi1rdiUOkdn5Rb0XBpHz5VcJEl5VMGiXd5MM8tvQ8NTVPHa/Co
pqoMgJAYIb+kLohbzyy9sy2AdQymI5AXv6RPeb6bCz24VsGWpJmDt+yB+nW5D2wwPqtrmBXGriAB
/QmW42SPApksGw1B7bdC6b7XXXqdGsqak7qXWsPSaPTocYw0oLLLWUIvt3xuwX9sebLgU+TUwCbW
+y2ouXlgsLGgoiAuYj6aOYa+DiLEqKbJogqWIYab8PmsbooY3M1lMmyN7q7sj4Xx+ls7gt/XZTjq
oKdC4Z1YXlmpDFwW+cNW77/J4GbXAThae8fLjTDH1ed5+tzIxLHVe4Dy5qq82nrCbQs4hMKXna7O
aac3TsTQsbk5Hpav88NaZOsO6g68F+z9jyIOwI5xxbnFNhCzrRjnN7pb3blFP+PtOjM7SI9GeQeK
OTE309gHlGNo2xUQtYMxsGPg2/GKO3PonVUMfii+0mQBeHEgo1g9AESCpgIspTv0SRM45dAGV9dj
NqeXnsnGQWYtvFciTlikxky1qqLni8b1gmLLK4DrBqCBZCcL6aFQqbapl/4mBvrjU/8tulNm+vl1
xtCwjkZFBercl4zOvpLdNA9A2tBXS814DeKchnOsw+cOV8DEwTSHgw71iZPF7o8ycP1iN98GTWCC
uwvo5cUudxWaFOOc1niSrJ8XPRJ5Ec1E2F8Bq800MUYEkLvc1EBK9FcJwprFc1NsVBpYgaPdtipp
LcGR7wUnW1Wr4l5cqQt4Phxhe3nnnQlQf74KNiQfNkIwxn5c1G2+NUSqr/37cBssUlt44Hb+i+iZ
/KsBPsBxH9xVi2TG18xW5mQAoP0DrQsjbXyF0zJkqUwlJQMEYKa95wIQ/d0mEGhRqHuei6nSpiIF
41xO+yqeEQynyO2ltif6oSykipErSbMdRuD6cdI9aiRe3FE0h1jdK2ENLvc+vZfTQiZa4w/U5dXB
KVrpVTW6Xe4VT3yG6UlQqVblGeDgXC4jY+TGtFXLmGJW7aAY960mrbwRSMyhJD5xcm/hxNGuAoCV
p3z9VEsawl3tMMedJX49dSDU4OeFswRYSl+qHlswPQSejigh77BwOdjSjyAEW+hb/7VrTVZTozjd
qntTHzIzeFJfmrd+zz3NZd2KX0/1z5cxGWOAIGZlAzpeFElpAQmiq2ozbJCDYfa2BHBq8LjT2PZN
cFEQwylWxntYUrWhLknMRiQN1Ldl7LgzgvlMrOvzVU10giivQJZQ46pKszcFE/nHW0C8R6iHY+ph
cQe0cu7+8iY7xc+mqw1+S/iuEBVkzsXPm4yPmsbQE6VGwl1TUzy+jVQ3NoWg10kpJy+gjli7ALbV
W+klbEN1m7vVladpcM30ianq7mMEoh9TyoDjmpcNsiAz/ZvUCTypAU1PBoV38ird8vG4KGtkaLZA
dlfckPpZhc8GAypriwQQVJ1myqOyHiU4ZJpOdXLO0EigSOC5btqQdLUnALZSdbLYe0g6YY94+cJN
wWNhSLmN4xc+JnC+ZD2fkyxR3uRUXgZ+vQMnnJ14oATSxHFhlJGyLuTsm8fHV8WQPfUqKBASTSdD
K6wixX/1gqiwFGWsSFNzVu/F4MEohUUlZgtDrZbpwAUW35Qa1Tzgc2lqDZV9GCMrlBOFjHX9HElC
/aChVQIOupQgoRwItEZdWFqNtD4QMREBFwAijCGw8rTsbuQGwPdxMaAIhAN4o6eH9Xegai4HOZDY
qK89j8ScLBNeuri0xFbhFqXaSTZCHjnAZQ0QD/LO5UVxJlID1YDlXyo8aJchUj8vCmQPgn4g1muY
DNWBpT2D/IS2tDOHe3E25euM9ERjiDvBd45MiGkNwVDCvdPLQr0NecOUfRywoEHq3y536Yz4FAwR
hdZQ6hEOmPYo9gStr8FMsEU2oV2H/r4VITYblaN5hqPucmPnDjkG94ioNQS1/LWxTo9AbA+s9XG0
2+jRkMoZ+TTXwkQrRQqo3ItcDBnRZFSNddL+RtJJxEuQyvGhDxPdTcryBuDm6IM0IINJW4Ol5PIg
nZt2mD0IbkJpghY6aQBYtD7XdlqNiHFM/TbYlCga0jthppmzI/WjmamtCJAwjR+kU1pKZFcFDFND
m1FUzjfBHBSImED3nOyWUlK9rOXQk2IAd1lgELF/vzxWZ8SVCIVMV2SkK8IjMhmrBBgiGuDKkVvT
1E7Z65JliNpVkXKWxLXHNvFSmnJz2QlwUH/Vgj42O823AbKz5sd5gimqfNMItHQZ+cYboK42jW9E
VGyMKy30r3rRvRYjKaVqrSyDCIc3nyIF3+90gMjxA7/UvQFpGrq/NkBOv0QOz3Wephsf9R22qIOc
sQTTrcAJliqDlUuLCzPoRizpQF8pidYSLlR2ZVLdc225AwCJo6nNrewxkpEEJBw6SnGBtl8iZ7zq
0sbSDG/FcekKzESorSornngumPU6JeRJoAJsjo+RSyb4KXCnCnAW+Z6ptQk09qh/lyrukKQV8lz8
Zaq4JkDeV0GMyEgiGh4JA6U0k65ARcaobCUBFBhCeutn4xtXJfdVwUE37+9T0b0N+34Z9dFiLI3+
PgF1jDTK6zYC+Q0Iw+7FXoX49Jk92YMrIhRTKgOWSmr5CKpdv+gyVEq0zaYrgidRbxcFXyC2XB9Q
9TlSA3QmJleAWS32bkdvPHgSt6yS2g6z+MVA8Yge5WDBcr2NqrQa4SFVSFPJ152HPEsfXigzdDsn
CPW1XBYB6Mzqb6mX7gQDdHec2D8aKrfXPa+1SqFbxUVqqWNuKSB6yztDJkVv+CCrC29ENX4Sem0d
jYUVDdkGw2v7mX/wYuB+GjXiOFIkpGDHq0tAtIugmwInFyZKv24D0MsYceTEYrLSc00miNtCzQLW
Bylc4+BykWKBcEQFHYn4qoyqjbJC4Cv4NfSfkXI5/wxYcFNq/GPc91APSiRAl3lylY9laxu178hg
SyMhjxDbKCuoCBGCTdhLluj1T0Y2HJqyveENqNH56G86HiAsUeGD8CYA4KY4bjIZboQwLu+0uLqV
exitbX+oq/qJ0/QXpSway3NVpCdLNPa5Tcr2npQDvw5o5aj2ELDetDa/NcbuTogGfh1nFUeHVn8x
PA4BLiASgth+rRqA0JdQWUEysM1Ydc6/G3p+D96qtcayf3PPicRcoXxb3CA53tb1/tnton3j+g5y
YCwxDrGWokwFw3bpDJm+aXDMblIvBDsaaAlJ7MbXfiA5aZsfkPfokaZUalP3+AXABB+rEXGHXq75
JfK8Tb/IXBKHxUBlbbjjhQL6jngvpDnNBelFFDIAc0fcVmmlZZTAp5dVKm+1ifSq50pFvQJLws95
IG8gJuND2QL4NMit8pBxL4r9UhDcfRAM6wF+NMBhHYwWR0UoBFd9Xe8SUVrK+Wgnuvw0CFF3g5z3
9wC2GRUyowaUCDN54gcxiN84LxdoJ1cVgYbab11U7YJiJ7ytKk62/VEozLoRWpMLI7CNuL26HLr0
MUHuminXXr2OheQJ3gHeBAvCCF6H3CBSNx7r2Hi8fFifUTVwagKMGQYOXIdTjTrykxSVsjg1G+FJ
wgLV5CXvbco5x9QZ+YnUfKhMUNJQH61PZMIguPEoBgGkjutRxFuKHkJAubvcFya6JtYB3IEwgJHg
AOfG1BEgxEFbo3ql2rZ5Tlpl5QGIWcVu7pNDWs+5OM55qoEFjzgfSyFFwgbr8geDvwDraSInQJdC
TvxKWHDWq+Igu3A9l1x8pq4JqRQfGmJT+KGhOmvz2NB8NLSKdhlvJcvIYeotX1vDfUmH67mE93Nr
AqnaIFYRAPjzJU9IaWJYJpwL2IM8pgKEkOf5ZGCmZvzbMx7QNxR6ItrAMpqnyTVDL6Rcy+nlNlU5
O62Np3iMZhSec72BEa8iOmawQorJ0vOFEKxGXVtuQ+VNBPVgYSyj8Bl0vvbl1TfTzmm9fJimGNBV
JWqYy22Wg+ZF+CYK7lLXr8JxDqX7bEPI4UfKJ5b6l/w3oDWondqVaCgIIhNZY/c5fKZgSQMVb6Kl
uXm5X2cURoDogYSJRWSQMjIZP5hwI6hT4nKrdt5V7/ebIg0Xl5uQzrWhIdqEKZKQOjhN5JGSChb7
2JdbMFe+gkoNsHMRiHaTZHDEPlGJkuSopgJ3yZjV13Iu7nxIbprm9VIfOwPcx+HNgHphRfOdAURt
YfOsN7U9BoLttcPKSBRaBPhsoEfUBQkj+HM6alQwk2UPeXajACs2VYW14cGwFzPZMtSo2WVZIX7P
wPvP1/7/esds+/0wqv78X3j+inI6sF/59eTpn9fBa5lV2Xv9X+xr//2xz1/6801+TO/q8nis18/5
9JOfvojf/7V987l+/vTESuugHm6bYznsjlUT16dGcKXsk3/rmz8dT79yP+THP/38mjWA5seveUGW
/vzrW1dvf/qZkYX858ef//W9zXOCr4GwsD3WP11V8XP6Nv3a8bmq//Sz8gty7GREgXWQDiBZR8ca
6Y7sHeEXxJwUuJGxfSX4OVloJs3K2v/Tz5wi/wKSAp4VaQMNg22Kn3+qsub7e+ovSMTGT6I6E6nY
WFs//+UCP83Uj5n7KW0S7Jq0rv7080kS/pAuLGMSxp8EyEMVxUBADZkYTqOP6IBQuS5RKhl4+FSV
24RzUS4ruQFokkBIL7VUTMaEA8FdABpMVFlGjRsONz0CQtAsu6oqPf+2MZCu7k2eSUmk32dG33ut
yQe66mmrWoqyBMamXregk3I14E+lVty0Fbjnsg6pxfvTjPymtXmfJfh/utw+LdO/bfk6x4zNfDX9
qd/hypVhv/71lUuz16z66f9cH49xkHr/8esSrj6uYfYD39ewof5igB4ZghPJOIhHsBLN72sY7+C0
Rk0mQMsRUz+985c1LGCBA34LioSIlDsN/As/1rAg/oJgOJQM1BkiSI0V+FvWMLuyjxoSgrgoH4Lr
VAaUhwoLbLKGfXkEYy2YnRyNaGRtfsvITUBgTpCMvHjEI69bnRyPArnfyuZ2+/BUkr1P3vfLkDTk
oJEbg1zfvoUEzz3z8GFYf91vH/fXVAZ8uTZ27R/kZx6D2bTrO9nJcG3fKiLgekCaRHCRBc0o+EJJ
bwZ4UYWXuyS4CtG0nmHgsWvM6YAHM5d0quz7seXVL5c0EX1VjrASx2G4BLvAEFW4BeTlRcB1sdFK
zZuXityPpCfbhBb06JHjLsFbR4M+8GT5vNns34sFTAySkNsUlxiYPrmLbPx5enLJPqWHmMYWT/YD
ef8HL34KCPa7uviTwL8w8lOzpNdbDiVtGPnDS0FesAIIRvobm4THgSbkMcGIJuQQkTeNHDL2ELEj
3KABEZ5+EymsOSwW3WzJ6mH10BOc05i1FrMm3jkPDyl50OjDw4NKdqD5RmUO4LboBssd04bpwOrW
yEtARsw3mzyAg5KSvsf0cHi/e7+88Kf+6+kqEyfhHRHFy+NYo6/uGiZuQ26UkbTXMpD3rt88nbjP
/2B7zJH2YaPVapVmqM6WnQqJ0lbgUWMTPuQJcV/1hHAKDY9zMKuz08n0vw9N/q+eTl69fMhODUOY
2VGuyJjPx3uATpPIwl1GK/ISmh6pFy2Oi4juttsYx+1udzy2BMtx1+Pl4+nP8bir8Ymtj48fddSd
HDnKfuH4jGMCHITkcN2RO88EJiMOlcNbiNge4Mfp21tH3iKi0+uIXL+9leZ1Q97wwkEimomPv98O
5O6dHejvv7XA98saZmPyYYL/CWsKtYYz4zwRZkIFOPasxDpmW/4GQosJB3Y7tguw1wPzEMzSlCPf
etCoachjA6AQqVfsOM6AK4T0MvuRPTwd6gp5U8g3HB0FzprR5Okj3JEURffUwH1GOuuRp+wBzqPD
W8NOIHbs8FTDT34/jTIi05ebyBrJw1NOOnPllFay6qnhJFdPI31SiUtWOnmt8X6KHDr27+kBiB0E
Hx9xAq1SgjdWwH4hiORZeHUjUIE+bfAi6E3xcd5WlrINfEwbFQ5kGZjvtzG9i6m+uX3DRcG1haNq
Dnh8fqQnovmPkf57R3r27JhoHP8OZ8ec4iexff7h7PgXKH5zevIXvIJ/oZ48py5I/2R14VSs9VUV
A3O1Amo2mOeT9qQkKMGPzVQxnorQx1/uC5rQe0SlmDJcQc/CCzumKSVWegXVa4TalNDjdiXQkuTk
Ocdptkf6xOl4iultQyCY3nkCJAZobIZ5d7fHp5azQulU+n7pyieKDqqpVPjRceWouTG/CUyhKxwk
0ODGLnckCC/Z96wbFdLF2P1fbhAmLzjoI3L7fjhAv7yp8NkevfLWHH11ILOv2bPj7nkAYAa/eGe6
p2fijmnzNVJvPLrEW+SAfu7vfBLZ+w4fgf5/+w4BDCJzcrdPYA0wzfL2soL3V1bvjxmbaFuhzIVe
rkEwDpguAf3MnMS6f7k5Hn3bI2R76i9ehtmyZflxG+90wbjMwH6/9Zk99eaZUHYlcji8vb3NwmKe
N0N/XODEdf4vv0Bhdggn+sxYGy4/uhhCpgUEO3hXYZSO9gBxz7SIa/aUGSLsKdMK1lAdDCgWTHvg
LRGvaOTxu5nNPmLAdBWpZGcAZc+A+tbb35jmUeDlES+I+K7qMCUlY0YO3vt+87fsMwVRKZvF3Q4q
45MARSEnT88ugXXeHkbraQNF4clwdKZO6NA7siv2Ct4nG5U86Pg0ILfIA/Yh+/9pkxNLoL3FfgZb
FB95gJICeCqKDCD80PJpwzmcs9+k9PK6lNh+u7QfJwpbPtZixknYj75Ma5cgyumVBMxAXUa5EOgV
FE919FYlgLVtzeQIgBNwdTgGeBhbc7grrgadsBQlXG5FOZWimE4ZKb8S7RTq2FyG2+z1TtSe/+nr
nV+1E+3hj1X7N6zaOSliTNSTfxcpMif3p5g/vx+5f166oM4CLlhJR8n+Z31SGPkq78YGNeEZKXUy
LlwDzp8uot0c5N4pH+vrifajqYmkzYver6UCTV0DPv2kUIzMWQnRcFPAXwnD38OrPH1BJRPZOSc7
biSK/cKEL6z943Gbkud9ySxAeJgI3Jknl5aGZzldluS4ZVTSA3mDygCxDDfhe0fe3y4fzNPUqV+t
9x/dmMhjpZWDLuRq2ZFIR0szXAUbVnwlgxnFp4LJwUUsWni0kimP+9Rs1soislCjCb0J6bcLW7gO
zczxLM/ykYnsmgkSMEeQBQH8AZbsAEaVwYx3yIhYSbBogfQIl1u8G60SbjcFsDg8iW5KCmwf+HVj
KzBd6pk6bUhD+WWHxwDvxC125nKrEcA8K5R+9H0i6Q2kGpd+g76XZmaVpoQm2a212Ui0NhBa4QWo
TcEebVajIdLyXoUeLFrRIrpWMRapWdBmXTi+HdrtAlwn1LUDyFP9BnDpWHg9LQD/yFHXBByhFdqh
Gd4EuE/WhtXS/jRMAuUxUB71MDQl/vYOe8weJWa8wDpIzBpPI5P9Y7fAztfGaVRcquMWUtVijy4v
jNMev7S+JxJbkzOAKpZY38NyoN8SUptM5fmGx0zVESnU/xemM+PPCDctXN9bOFyB2sz8WcwVM5Kb
F8Vm2nbGbAQBzpbBYioN4BnxdguvRm1Ba3naPDONZLOv6R7/QQdlf0Kyf0bnYT5gbTgpfefMDhqz
tn17O1zu6V857X4sg4msjwGEUFTYCNDCWNeYR0cjSJrGvez0Ng9dTyHwCX27z+j2dRtRB+6711cA
99KHmGx3Ldm9Mv/N8i6l8CSdvNO379CwtgKFYh1asBRmrnl2dibi/t93dk6uwA8ugt/D7MyeLKcl
9+Gi/786WZAyfe7clRCYZ7WxQBWYLF6gbvFawFWoT8RZq1uF1eBfa4vr3lZhuDZ4jHx+nLzpVXrV
Wd4uvQI9Fyi73AMPigjRquFqDaxqH+O+cDKgxIOnAoi3lVM4sc1EUeb0C+Y/B5YxVU3Aa29RM21q
OKFVM6DSTjcjx8BjdQVeTau06qVG+1swEloqimlq4jn5deTo+KZBDTw3YP4Did5E2TW+6Zrton7g
rISyzwDGAq+1OPEDVMDI+M73xxr1HO30KntFw+8EkAcASzUj26OiXTM0KUuE9GGyF8SRJhLjnNTp
FrETI5fMpc0idZQnl0o4fXvIZBU3ESNQr1CZ7YBqy8rNhlQL3VItBYLTtYZFaGVXlVlalRmsavSs
PEkazWH4cw0iBECSdQLbBwuYh7FvIOGQ+m+jNQvlYiabByS12ZgTakDY6ES+kRzmKZCWvKnQ1PKt
99zpEGRwrff3/eqYOLvtA/M+350inMytcfduACYrprggqgFTFLRS+DHX6haaCTBpalw1C/YcNxrj
E2Bjs0JaQuw2VMdrl8/3abXSdxXnx3KbavGc6Lqt6ELMZwkRAjsAxNY66JFFByJs4I5A0I4mQK8H
0s8hKJyPIn9oelK01Mhp4A4SmmbhAo68sMA2KC/xFxrg90gyPGjMKQMxKi0C5m2Cp4pFjGD0c9b2
QaAQhu85vWNh7pwiSAnf0X5/B0J3FksOsGZuEQBIEQY6IOZzeehOOXhflIAP1z9xAIIVllN6ETu1
luigodqbuiORPKsuF1qKTGJT5AgAhHg4OQTKjQS4oF4HtjfSA/A5o0lj8lD2EIkBclpIUUjlRVSu
aI14xW/lh/oyzVPdP3L5uGsx1n5CG0cRqIykYzs8aMvmqjDs6qZ5mRkdhU3fpeGZ2ABgW0BlNGuy
o0gjMxVo8Ce/2WGgp1QB6ALMkZabCMVdI2Ld4a/0PVDXIZ6cQNvAksjoFYi6CMwG5l9iOtVI7sE2
xVYBNG+4H5nD1SP3ngXXK5QpFHnipV0GvdKAss18kognrh5wotXQOhHZdhIUBL4eEUk8QmNB3Rbc
fa+vqy3C3g9bPJSJTB4Anka2rp0u4AlU2feQAU/dlUFfI5xUwRWrmoXPCZoNC1jBP/TQQmuDyrNi
jqPX1xjPXl9hwOCrMXGelu/vUHfuEIpEbznzLUDc8RSCTPBCAy1qoOgyktft68N1SLkVIGUQuQyZ
Wxi6N87AQ2keFJxoGEo2ZEg8wZKGJQBfJN5h43d7wGieRhm/XNv4g094bBPMLf3ZyZ1YRn9M7v+e
yZ0VCRPL758oEs7HcD4cqRO7SviHj6lZITS1b4LIiPQIlhzL/NIIUgRgxHVAk0dGjXayx5hLgmXI
MLsMOU0hVJhXGDkrZs89IL+Js1BZ5MBnAQtPh6gPYaazhJvb0EGo4A0mG9ILsO/fIahCC/6Kywft
bA8mCmP8u+vBnM4L2ubPnqk/dN4/dN5/QOed2THAVvu83H5viqcgnFWtZB74U0DDZCU9nzvgNjIX
BXoGpwxswQ5WCguSVYieubc9PHMNrBYXuZnisju9ozy6jgSWd8HkwavkOq7D0wE8qCnCvImDwG0L
1YiZb4YVUTCD2NKtegcUXHO0EhM4Jbg1sEVip7BFIlg8Xu9hOLW0tGAC4Zuo9aSeldoSonajnV61
CAhKYFdWYVQyanTN4fFros2b4sKDeeVb4qIGnW25GaCkMRYYnf0u1oBu6RZrbY4vWDyR9X5RRz+M
2VSqybU7+lkuOw38lyB6gGXJ7OgW9t33ERtxnxx6u7eZysreG5YFPJ/16XMybEr23kBHO3sGi4wt
2PpyRPRSMBVY3aD+tpjdHZqc1S60XbtgPk8Vvk0M7MmurpcBBoMNx2C3cP3y+NvA4m0eR0QdOQe2
71UPG7m1RjDV8WD682Ae6phfkHo5IWx97m6g4aqFzxX4n2BuSmCBMt1zZK62ykS23CaEANo/SxQR
TXbTobmunGNC9S3L/NpFznZ3ssGhnUJFLiC2WsxgD0bJk/67fQ2g9+KH4JEf7BUkHB5AeUaO1jN8
8DBboVSysC1q/aCswif/dn1gXj0kgWnkVoHwVAg01jc2fJB3iXnHkurwPhC28fEEX0DYPFxCEuLM
s2MnAf0ugMDtxs7BNd4ufLPaFxgh1QYSBax8Zh5rcHBfFpqnvPKv1smH5TDRNMo2BPFWVzLX/l+c
24Wlr5mtUmEDKa8w/M0c0zzaymN8hRA3NoxkSmCZYX8lk8WeVdhSoK3DxqqoDId/5aB+FlvKw2PP
GhceyKJds8c9c7p4SwQFbOaGEV6Yu5sFClKbLZnM8e/Y9xIwcrDPBrcBFlPhhGaxZtGD0BZe2C8I
i9Au8H3fxLaFg4W5cGB2XCdw85xawCerI/tEhpsPLhrWamwHS2HBnD9wCyEwAQvaSXDdAXZsbBfA
SIntCFcWWYmVg5w5RR+Z+z4G3yic8jYzpU6xC7h2kjVUHfSnv0bKxDKEWylj12Oze1wnevLd4fS9
dR8US/0iwfc4ym3aBVOW8MjSsCE0C2YU7rElrBqBd7YZWEigsUFVAK8+b0b3vM05vdXTwe4tlNHi
3AFTkw1D+a23PGxG3VGd5rSJe7uGe6ZkdiYwVxonxaywIE1kYY7gCpLg3IF3xcnM2MpMsB5tRpxj
KcWGtkTMn7dgJ1ePOeGxtVwrR8wF0RcEH8IdqlixPSMTbqFtYCNL3coQhYJHisO6lEiOhmuztJl/
KXZwWdZgD/BjxQ44T5BFieuTcZ0scNJQ3zHAxgx8YZxyoZXuWASoRs8He0QPQ/h3/DXzCwV2iWfD
Ahmsi8BmfQd9CV7hrvRd6ARmjYiPy9IVECaBgw4uOA6k6xwcaT34fliuA9BcwG8BsA9w2IzoM7xO
GIf4qsSRkjs1XGC11VpwtSGGcoqfoGdwMcKJxkJbCsaWHYSCrWBU2DfBgQ5XHDufXYtdUWciAOHo
GFl0GjEpNgzwgLB+oY8G0H5grGI3AXkPDrcGV6SauaXdGjRD/idv15A2zECvIBcQ0Dl5vBT0ZsA1
a05yL0JiFCbIIRzNie4bc79ZyTiNXrcODruefg8Srh4Kc2tQp2WFBqwWooLKLlKcNgm5TpBUskYu
668pJd88li0KKx9muoofPiW7pzh6oLU/I/ljv48tVB4gdzSFsHtHUvsttPaU3u03zwi4IE+J5Qwz
T+At3ktphZIPGN+nk++UhsKykVH2wC6hwIPv6SsGjAp2NYjMGAuGCDTCVas6Bfx9xtbDosFsYOTY
+YKxxypRMJYV5p3FrqKHDI9OPkCMrGuV2B/MQcr8g+Asd4orzengkkW8EM5R/DpmLMNMdXCecvid
+LSCQvgX8Wv4Rgx5PloFjtwau4rHUoXowYiPNLo3II9zOFhDrNKNCG8mk1JsClgTKCzBJg2xgeAi
tPHDNLMicvKL4ispVj3rChPcEl7F5eGiVcvHj3EzmCnK+ejOh5N7YrHJuR7kLdDasL2YKC9OTmJ2
ZrN91v/qHO9PYr1/ZCKbnRPZBuoP+M9EC1E3s7xXbAEuY2El4BxvNt61huf1FRzoyJVeAE8CR4JK
16edsMpt+KGaPQ5LM71B8rRV4fBkx2WFozO1o//H3rk1p44t2fq/nHciAIGA16m7xB3j2wvh5WWD
EPebgF9/viFXR9ehKpY7urr27r0P4WUvG4QuU1M5M0dmjhEfA2BKTH42uIyPwW60IA+8DypUuGs7
DG5QSdD1C7UAzDH0YJssDDM8hSxQRbtQdKFTQsZP8c7jpyMzuGf0D2br2iOrI89BW6V8o4EV6jcB
VRtv76eQgSJWVThwer/cb7GWyhxrKRBGVhh6FqcsEHplY46/jqsMwJTnChzcq4G5L90LDloTrFt3
UBB0yy0nFSbL7DH3hZbjn/CZvH9y7OicsDgEi9GUB5nzD1MMfQvDssTNW9ErssAAgdM/5U87vJst
fhCKmkzfL8B7HjSZtHMZv2eZMZmp1N1gSYXe6+bOgv0PEXRt3OoAPyhMQeUXiLZWoiMPxxG/6MJ0
b/I/+RGm/86V36YqMgBHI09Y02GBO7olW62sNf4ecxRnNkh7l3DFYzL1V4Tp8jKKL6B2G2MnEA3i
/MJZtX5bnA4YLdxVnoaLn6Wmykcb7ZwJ3yjs4hTvlrfcqlnz88oioKdMDp6cuqOeOO+K09PiEi1A
PB1u4rVYJrCW5PBlWHB0HKu/fJo49WjiLHkuuVVMkmWg1EtaTBHdAu354sunzhnsDZkEPWqyuLK5
DE1YYp+NlzwpRTOe+eLLX8Qn1r8lq+uOgnk93Be/EVz8LbfmzPRSAujk5L4V5zihk5FtGppUXRL0
kZL0mrBFQoebrpQSaXumpdzberfpWnxrpc/Gk6g0xEtIluNTeE7kJeDJFNuXSCGBzjI18ZB8GpHC
MuvtlUct4/UUNxj6GBTXqIpgMuADhDIxukVzVkeSQpwzqSImd4qvkgczB94PUkwaGV4PoAcJlcBZ
6dvRVN4/NbnxR7PlpsoOpkzyQ7DEiGliMcUZO92J2nBWrKhyNrdPuhOs08FM2zxozSs9aFu9Kuus
3+vRPKgOtZbXWeMQwGAKLRO2xjR+F718b/RuQJ670bsbvbvRuxu9f2WjV/QD/gKxuS1usUrL5bSV
g9io4uxIaCsfaeu+y8VpOUMFki0WQ8I4TLf8gWqn7ra+IVgu6At+dRY3YGG5vM2WrTNYW+7QiQpy
tomEF63aVk/u5wGfg3oAgqAUxAJyLlAb1JZYKq44mjVK3i1CKJrf8JUUBn95fU03LfKRLZbcLKhG
8vkgtSywEGA3gquTB4VqscSrFq6JU0H7GyGawtgieMRtoLaBUsBfIyNWw/rTChTxcX/Vido3idt1
ublsWBY1/qWkMiJQwcWRZ2UDjpx8oWZWr9YpD3A02go1uDd4XfNojkOt3+XaaGTOBLxfC6Y8M/lk
+p+aDGcfywWShzdv04TiZSQwp2+r9kkB5/vkVbgmR2V8D3zq4Lq1gRzCnVvpTdlUp6RdHZ3KaPO8
9Sq9UqjoVGt8K5x8bNxWuHEvAH362j1XBwL5quwje6RUxJ90gPxolMcvlH9IJQ3SudmjAvUZr538
yeuqXY7n0aSDH9nTFl9bgr5Fgoe41mgR1YJyrNf1PX1L32yCjyMhiCpE9H30WiNdtcKSY7GP/acd
2JyGRaxRfOmjGhp4mNqKX6pxY7Roq91ZH8KV/VSviiKYRbRJTTkGmDKr9oJx1w4EfkCpHDGSFIN+
7VJXo6oVXaiwysPzzq0yns2Ork+vHniWGr0LwabCxS9c82tr/U61SwQ3HRxsSBvEOa0U/vn9wmDo
XCevuvgMsJGRoh420hkdvU2bPcVVSiF1Rldw5yu1SgRdj1dO3A70zomztQcnd9r9CtTmUTXetXP8
cp3FktG3AwEwkyB90zlC4fucs29VPAlSXv22H/11cmscV32qNfaxa1MBNdC+CJ/5vSJIx2m865ya
7HMXbaJafHB1Dk3OSsk9ziaeBLWYTSzAVJUMVahlrHACzUBlVQXE6jWe5/3j4yZCj8gjdnSqj2lY
91MCRH1XKHBt+RRT0xZL3ZFFeDkNVYEF6TDHWvHq/IELasYXYHc73kWWX3PWw/1b2UvDU5SGEwDk
Q3R1s3DpleiPsfxNVHUUoSo6VTyqYLRMYZe8ZB1T5cd6FbTKnfe1Xwpvo4vyld0D/19BsgRLW36L
glL9vbcRP533tZHe2D1MgivA5jQ8u8tu1t1FZzbWrjaMU+N5E60e7BhpHi767O4iO646+8cLAwIU
CtOVnw3PLrvCFOqoX5fdZDDL3roLnba7edg8tFCi5qOfHE4IKj9L7xX/1NboKgGRe2XnwA3bPu6q
dBBX/HVXO+U8fjY/D5FVJQivOov+oj+J+ZMRT8NDVPdPD/Apc/0Nf9+tk9BYDw/IudNXBNa38ZuP
Ctv1l74qIIB1PlX2VqB6KzcPqqCbx1chg0uwFpry3CmFypeMKu4ags95YAEHWO7Gr3M7jsHGbySX
zjoGDOW3ldt6shIi+2A9yLx8LChW0e8XADpHU56qb8DWdWfuNwiuB9YP4bdZnMX6EBDBYD2ABppj
AwoQkFsU5PFegedWwpQoqRJ+bSk8duFfE0EMW1BVevOKYF415ALIp14Wb4N9cJoZ6s1/8GF2qWrr
vZMHOYficv0DbwYWV85lcSTh1Hv2IyBgszLb8Rz4txJewSVowQ/SOB1YrFBWuOktuC7VCW65NglE
C7LVjN4ADurU4eQHACYAmxqLscw8K6wwMHs2r9BfvuplMcPFLiwwZ6HC10RQhDBxXa3uhhDoLeel
a1axvMZj5euO6O7sQSCLUaJ6Xmg1p8RndJx9IMQ8D5Rpoti+uB4KwzydehavB6vf9l8xjZBcVDiJ
6PAD9z4GjRAsmNfYyxNo+tOqN401wnunAawzZ2+cAUMyLy68+Zh5wq2/8PmMx7oG6HMNh9rBnpnB
DdKuqPWHNbo4eU4p0cTSydcRG6ZAiVE7M40rjOeykw5mvVNIbV3nK4xGxjVsAYEfwl2YEXo3gGSF
8di9o9/qKMSveEe/QSB8cfdFrWKDSsMsOhhwIqAEQQC5Twu9a3n7doO6+CpA6tlL++uo6utrSbB6
lG/CYnnwVcOfO+VgFm1YIeaRDDlptmKFVsGhkJoWi6rVAwYm1D6BdtQox7PxaQ6qxec8lPwT5HAF
yCCVJ+CYT0G1/RUaR7QijDaB0nsLOBhAfvBVqmENmOLK2VUAHo9+JdgDNuQQxKuuVDBkAz3mo642
3AkFwp9rkkagppQONwXpxxAF56jJWdRJC249oY0bNw93YwB/IIMWiZEZo1FSzkxQKOrOuS+vSXgV
mJpbAzRQrSmPZUCOCdRHeI9chglgiXDLZVJqWwVIUMeTrBer5A6gfwc8rvfXgNJAOAYwB6RMaNnB
kAApgAxl/A40cxycVayr10jKS7Mo4Jp4+3DK9e6oK6VGP7RYw1VFyqzxX3Vz9twWAVz6gmOdn8tE
f5e7haPE+8pczAC3hOukXOD7mdFa0kehlIkV6GzoqTANxhIgJhZGpf6KMlm1lHaSnblw3gc+qh0t
grq7Do9AFMoWV4sDrkMV9x84a73adKxoFjB1UvITQu7JLbg7egzkYm8YGkA9hoPGjLAcLjxYv2L1
VgISM1lTx7yjM0lGAx89yKIG02bHLdZNAK8iq7Pwrh3yKhTiZn7JPYLOyNYdvVlsczvWP6bF8EPf
AXQD+ANGxyyvAIWxIaejTOEBEBxpQuZlzVCaV6c1JAPtpn2YZ8EZd/m9xVBvwIwWXtM/BSsQMHpC
IthscaFr/oad28kc7E256FVQDlOAz6m/TVZB64VvHgPc3e7RyfwlW9NX4mdM972b+1DwjsjCcPCc
09OROGOmCV0Y3iQBWyK3dfC45B1DIKy00p22NU9Y3XPsmzIewgMFqlM02ATTVAtP2itFKRh6/rTo
6G8SKtwLubmC9OTypj5SCpwkp+PvglksvH3eyUYpw7gCJBP4B8cJmHuTC5vzjOik19RSqypZTyOt
Q5rRgT6fkQqohXY4D4tnOiKxplQQ47eOyj5yJABliCfjIdr4s8qMyyHdepOu8FElJPJwoippUmgT
hlDPU2E/Au27TKxCUofm7inA2D7M+dJ56vi0MjGcR9Ia5FCCDc/40l15VebrF2S6B2G9uCdu3q7D
OxBMXBKGmJvyBZTqpi2Cy1MJpJo0VrDhevTpGrZvp0mK3dqTu15GOc+qWqwunM1XB5GuVtvaPty7
Zt9b8IkpeLOScnlCudZ4Sq23xm9KATEoNtuSB2Hqkq/37V7NCMDdMGHmyoUoJdk+PWZ9tYlbWJ4L
tnjqNIBP64EITrYkvApIlSTwiYp7JlCRIMUWuZPIjmSXWgCoS2eT1PoqwWgSITa8Zr/Ovpd+NVSy
EYvSkx3MsSQXXtEsWIw5D7agpADMlBnVcIS9FgX5LNdauFOCxhR/o1J4DGTHlDUm/LT703jq1YfT
1xnpAIxhIFwaVJoZ2WKJ2ZJPapEXqsQEp+C8y0Bh6ZMehRrz+ci3ErdSks3ajW5tQ+7xHJ4SYbsH
fgPEZ+pdQgaQiQSWGy8oUCAw9rfRCRR7D17dYMpSck9I0HQGE+Jqi8RY6lM1x/guvJJvM7e06tRI
DV6eqsyDebzBbOyYMXNv6e9o8sp6FwppUz6XYqA2RN78xaEnmEzx+pBZwOJZWAlkQDCeMmlrkqEW
SeSvy1s81lw7oteBuyQ4m/Q2g6RUN30MMmKshMTs3okmPsxUT5a+oJgF2k/b0+CDVEdEOiVqMvKl
8TKaOmsmt05jyoSqhcqs/nYLeSBylyWKCUX2uUi07Hsz75JosmEAisd1F4Bg0w94xaRXfQQt+Exh
0JkO4N8YuCWTtu4c21XSRsqKq0JnQ+ZuFpaCemBhi5eRcq0sCCy004ca9s5yrLhIsLCElck3l4J9
O+c+zEIZBzvc/sSUFg9oiaSdTdxZJzhW39wREl1dS9MpRWSrub8HjkorH/vOIgAYpq/yEDpXXZ3y
87LxMio25/519hAbR3G843U70a1Tnx43kZFpucxpwftaGzfYjhljTuqSg6mRD6pxrFTV1FhotNMD
w8MU4wnHzJIWzrmYCp5TnVVdmIkWGm5H4R9VufBSh0sn46Q1sPmOVQFTUUat4byTWmOcOOd4T0PI
Vya1Shch6xkZET3uZ2fzeHRT3q1h+fc80rlrka5TruFQrAUZsI1suXImhyJpt3/BlfFhWufkSoNW
0IpLwSysuksmKObY18VMMRRyJtZ96m5YJmiBxG2kCoMsiWouGvihh1HNoYkF5zIbnHl+NQlbkIvI
WCxgONDdrsgJwQ1kD7iiFTzYc3jgScMR8WRCr7gJZyxDCVcDHxqXQx72pdPiNxUqyTPf4soSbUZf
9Syql0C0F59b95cHHUdK91b1D+eiZ1Vun/Iwcg5xPxn+CS4RVoYgQpGOqlm02MkWaJ3T6ByMvHC1
eZZ4FBs4LGT3I7l/ZJw6KnXS+OkLqsDCECg2mMb0y/pYlFApS/kTmEVliLjFZdxem/swLWI8Hlhs
lPJRJSrJmhGfwYYJOrs66/aWR1lxFYEMv7Wwf4o91iRMSZ/yyjpQ666qXywiyxmWc8a2e6fenhOB
MfacBdUuxBiqi7HCK6Mn55R2qs4c800DB3Neo6PFpmmObVWqbKm+OBMgUttmSkFauLXriCIn5pGu
JcNaL4j8J7Fs8YXt2CdGqIl11tzC3dboU3FSLebbzrsGe59070jtWlvqV7Tc1vEWt4kcgWPCIuEM
1T21wILq5ijhqPyxbLXKkkrcCjz34ulQ4h/njvznPFB0sKe0YMUELaMAplKTjCeSQgEaKV7mLD94
TJhXvkn0w6vMglqX4865aQE9sLjiOODo57RasUNyj7Jr85glvNiepivmEI/v45U7eWT25DxdjNgn
1S9k/A5YxBUH1jwjiOGhX2P21fMsu6ae6Klj+/Pk2FNZwtcjrflNfQuLM64Mxv1UwF0khAkiNEcr
4xUuTVnnylbww3rXR+0bJ53zXuISNPFHz29lt/F5IjCpMxsnZk89xQV3M3VUj4WpZ6xPzvQBlvvf
nnPMDKHFhDPTc4YDnszk04XyfQ+hWu0ImgSVACQsCJ0Jn3lmt8zsGf5xTohW8tZxFq6osBGmdJ5A
wcPjx7Qjk+9OmAo5qU/K+EL595S+RJPo5Fg8QAIToHLTUkRVFvH2yt+Mlt56oConfS14vlW6QBMc
O5zzDc078bIAgT3egTK45GKxBQjP+1SEMesoU3CbMfVP+KYVikaFM6k41GZEgQJx0UpAtRf2Pvep
T+EZmLDaKWOc4d40mVC6C3KMcLyMzX21WKDLRtwjmhfHiJCMEcA+EImr+ED2UXO4iCywI9wl6HWI
MHgOMp4bluJ2y7O6CgovfsoKRg8aq6kCHd0FJQEq2DfNg9mQ1ZH7pQBzXdjzozvpqbjy2F50W6y2
8vi/4PRGjOTa587kkaWVjBwwbmiCo4GjCx7MHJLzh+s8bkWtPvEC66paAeVunFmz5OMrty8gntqb
eBuhks2Nke3HKvGUEMKzKr9v3Wpv2tbDPKF4bo9Jm81NmlS9FiMIbkG8M1eLJHNjDuoh6GgNkiEw
Ie8IQiBKYEshWJUHVaDMsMtCgoRiXbpCuADzwARr3Kcy9Swq7W2EAhzojwOOSHlN60EFPOaQTD9U
YUvLE3cd7wxU40zxSJFDZzHM3bSPx9afD+W7zOW+BnK6SqxY5N95VieUfygjL4ACtwerKU9TOMkZ
2yyHVaUmK5BNcLrhySXhAXZ5LTDCHES7BGY4CUiTgBbWmIfrjrwlNXt+rTHAAUxzrWPyYglZ3cmL
UC+NDZxZAMjCGOuJ6tA2hEK6V0L/VdXzBfWCdaZmElffzixkS7A7MS9k3m6kyhvAs3jmpuOiGkbF
j7yiIk1U48dVbqHigxqXqdobIRPQUfuanFawjrTQ4nMSZKr8r8ItlmlR4RvmhCGRz78Y4mBhxCZF
BH7gdXI1D+yP6VvB7ar2cC9wi2fc5iqALFXDRNsUlXJxm+jCLbx4B5DXPRxhU85diyeuOw+qACmm
B8sijWfcVBUy1jlzmgSx7SoD0eOQ48hcmJQVbg4qC44ly04s0yKmSAsmhQL3YI/yXPW5plunw1fr
Qsow68YhGQIWDosvx9k7FcyYhn9LQWEK1MqNY+gFyNaYRLrdWxYr/S+zQsF4oBt3LoC8mlN6ng7L
3rYrgNqO674gzyMo/J4r15RlCgC5HfD6Dkyw8xuPoX7H+AAhUlDLLWeC58Eek/nlOmi8sJF+gxiB
5Zjp12wLyLySxyD3AGDOmYH0YxAxDtA6OVB17fA6pqanZlIaA4WF+/ydcdKAmapvJZ2w5cKO4Oen
thqrVd1BuMBpnEExZWVk5QrYiPkpT/Y/voGcUBNsBHhZvCY/CJDOX3QFP+UpJMy459hwihk9xFNq
rH1ac+Q7E4go0H62Q1WXnglwWeXap67l7B9I72FZvlg/LO9MfKRglbXR13o4905YrLU727EYHnSX
Ey2pfLt5pJCCshmKPBW5CxFU5GqxM5mrJY81kSSr+mGsRVyIwyyulQngZlSCEk4SxFPA16PSRrFI
T/CYSr++KlEJqUmv7sPSg6oOBZi13Hpf4TuAgquKpRYoyFcl05TfZp0Gr04AImjN7uv3ZjGy6mLe
hqptQujzaRuW2lSS7otuRg5Bw6MKmITGNb11KERRf2/JcG54VTNko0iPWaB39sn6Sae0pVVy7tRA
JWZBPaKtGheFiJArlOOywAVZQ5+CS8ATu/RPQE+MDzhUsBkoPt2PQKMIO5S4pWPYU43vkjophZNE
K0ROFeIUheEXXKOpnxOtERUBs6yT4zed2N+RzRRdK7+jRfg3Ipv5hpjIvmnN+AvERP+F7PZN4f89
u33Pbt+z22ogume379nte3b7nt2+Z7fv2e17dpsg457dvme379nte3YbZOye3b5nt+/Z7SLfcs9u
37Pb9+z2Pbt9z27fs9v37PY9u33Pbt+z2/fs9v/v2e3vFGHsG9ae/6WKMHXxZP+hG9yCcpEOaImZ
3/RGlzbX0rw8O6JhK8ZmOGJb5vmLmnppXjt65eQW0txIn7UkWLZHDi/oQwqNgqmUxGCVPnjdpza6
p5Spvb3tRNgHtb3z+Os+7m/P9IYj8p93pt/xqDdvpsY/k0f9W95A+4b0/c4beOcNvPMG3nkD77yB
/2TewG8JgO0bCYzSnQD4/O9LAPwth/Yty82dQ/v/NFQa+Qfn9z+ZN28rVP/VqZC+JaC6qUv9ewio
Kn8WcrSajWbDrthlq9y4ceSzejXbtqyV+IAu8Kvs6XuzRQJR9D5N4Tb8deBQbYhL8PY2//6AN5ed
Ns+z1XQH49UGjiF4dmgDbfKttgsL5h+RrCai87lAbVGBQSenCF8iZBuoZETiUqYrpUq7wobeFnpR
QpGJqNdFLBt7mD0QBIMu3XIbkIqoT0Wl/vRJ0f9WkKtSn69uI/FOp3Bo0zXEuyJWabrVqAHdg9i/
1HWpzkD6V9T9FIj32AoqlLyrQVQdP0XvqYgg6FRr0eOsXpaDt+HzDWcWzpMFnWX0llEqL9oMusQg
SBD/goiFoKThzFOYatQAL47oRSSWx4MvOo1lAp90zy4Yg/KCXlREEuJrUKt+kwa8NSQFMFE61WTH
Gc3Co1vq1Ol6OkF1od7EptlStE9HQNFXp+7fOV0Eu+K9lLyjWizUrTlzjnR3WfSK0VIBo4Kq0Yt+
O7Oit402P6rWl756eW36b9EK9ZcjsV6KAEC9enm4TkSP+kUXVXbE/iwhz/QRwoeCCftMuwvEspyb
6GTVnXhgpEpUyB6gjVpTjA+vpacq/pdCIoC2nRY9MjZ8FwgpHWkqEEvmX52BNzXa9xl4n4H/ozPw
W5t7A0n8VZsLt96f2dxWrVFrVsqNVvMWV7pUSvXDbImRd58f1X8vurJybMOUdfWlS+QmuQOTW6Mn
pVm3IW0iSalib37ywiMSrM/PF6fz/CpxBn9r/E6HH27v1QeIOrsd3//R8199+go7vQ49XvR62c4P
/4f/2uMt2kqlnYbOURCpuw9HcQ1hA2pqsPlD8zzzkVVD5QgdW5quResE1braGMV7nsaRflyTK5vI
yhcE2fRRVUzvwUp64p9++PGAOtvVrHpbh4NxTB9Nv95D6hWHjobmoX4w0UP0MPUi7L4ZRjN6RodI
AU5NFHyUnI+hGr0RCOSb14YfE7om0TxwpvE54Wxh4jLsa4F0xcqsM/1bzMw+81pT0+imH82Nqc3N
5sdkYxpL00KyF7KMpZnMTYmB3HJu6MxN+vw3VI/s3I+WTiSVwQDhJ5HNn/mfvrlCyTcIPgJjPob0
KkbDD/UzfrS8jwg1DWMCg8ZG5lT7tOANkX+EKZvGu3fzQQvvkPOOTmwyPOlwXEakkTdN9yOIWg7H
jqL+kPGmX1M6dl//D5e0/g8fhh/sDtkOjcWUk4lo0QuGa9uZbvw0Mykt/syWH9ZTNtgOKvSuN4Zc
YCWBdfz1+oQoxceGxr6mN4WDDFP/sT+bHXhkbzmuReWIplxUPiH7gLq+k3qXNbRbaolH5iK5JvQg
h9W5yeAUqtOAR+89RAY0mfVq/cWP5ktzbtadbOpsYR6ihW/t5N3zyVlBDmCbOfokK67FLA5m9UnD
on9cm93OrPu74Lo106OpMPqvDZDQ897UTqb+aIfrXhlZUhqQz2aTuWy2H50zU8ucVRpb4+PPdT9v
V0/wY+y8SWgDoR5Zu/O4Ob7+XCHQBWnL8DA3l6WZXt3GyrERLT64EzhU6DWGTsCWziIiDvmMFrur
81ZGrmsJ58URFqLmcDHeZs5+Zg6Z2b/PjVrRERs32cVcz+Ywp+FuMXPyBwhp1AXW6m+cdYWGw5UX
zD7z0dI9zkz6fnqtzow1vr4eXs+v6Xv6XEMZ/F3XWf9YGNgwxqOxAyH3+ByUOcRY7e7duIvUebfu
xPE4hq3Ie5s6cXfqdOOJ8V74cpxwsHDcn4+PlknoXYaYE5U/133sbFyUy8IEJ8QgS8AriZu4IcYB
YUBkVzjPx8ejA5NnAkG/k7huZ41VWZpO0uEjYfITgiikycSicjEcf7RzHON4XcdxRm4ySJKB++i6
GJnO62vnxw9/GD08+L3O64/OK9bl9RWku2UmwevF65SdsmPHryga0LCKnfoPXk24pTqFxKEEbR5z
TiKpQywKfZh51i8Hn3ePBnOWSFNGLJ9SmMnjavAs5Zg6Ogq6mMfnBOpJJBX0IvthW6Qe6jKCSxGV
xnX+YE86SjXgTd7V+3LdOILUErVfNtc/iYY8Nh2GRcPK0EycpPSgdsbBz8HPz8HPFt2Rn5+DcnIx
o6U/QlTUCVGgp1rY/jEzzrInRpowRIcUfUekSC9m2WMgg9HniAGFckbq9LO45IYDGGj8QZgb/g1y
aLVK7mDVkXQCb6IPtwhys+gMJGSfJ2zwOWjwIX5BjeJipi5vQIw1mLphyG2BhsOJmRA/kdsJk+ck
cR/DkHv/+I3gwvdr000Acl+b7mvTfW26r033tem+Nv3Na1P1z4QQW4RLzVqZH5UCyvpdz/yudl1P
a6dUon7Co3IIJsSNI8oMkaueYGgR95wo88RtUHd/jVRUbGFhf8DK/vMEmjfKpdm2vqiuV7NaMO2e
U5O9tXp507mgtgSMsjCHmnN6aL6df05QpRpXt+Z4NvwswRYHWBNvRq2y2cJNeA12TWP9SOMlKNbE
rfDqePkxHRxgvsS/hzxnXOpaDXNI0nE5N/zGz+zjFC7Kv/0BDd+5YaylyefmPDVHwpq3ah96u6PZ
XUzrrd5AJs5+uRL3oPUnqcEGTBIP17ja0gZp1VyeK3EZepW3UtO5vh1/5kRShHs1Z7JwQK8GEzSo
3+EzaZlpf7t0qsiYZ+bwARsilLdB/rkcbo29MOkw2zq1uoFDfNXeXkwD/75XDXIODAvO5/SzMTOT
hlvCR/6crc30c/O+et+87+Ymn+qftTF2d5ukgGW43tBwDislc0yykz/LvAa+0JivmpkjX/VjOqqC
HUKm1ct6+6aZx9UfvM5vnPsFt2tmysXP7D3/yW/zzq/v/nezr3kjDfCPn303xQj32fdvNPsaf5IX
aFWqdatSr1SsRqN1U4p0uVavh+NCOmhgRSVzgukcXnQn7+wIh8er0b4jZvCJ+wEzmbcwH1mnoBKH
QOw4RmPTgfPbwJYEv3nFCIVArx7uXpiYrg7GJLD9a2ftQx5j4E85QYAlZhmIYkTxMiYoCgikZ4NN
sF6Z+WC3NQSmpfYWbuFfP2TfXuZt9PGveZlWU7frZiVpVaxqpdko25Va3bpJTy+Oh+Z+fUXtpIwU
+c6V8IONoOrZnz3YQR31XQyuv4/XyT5GO+PZ7uz88mD9eXhnu41TCi/MgwM5jMeS/3MbWi9SAkMN
A86djNC3ORZvzWDiDR4XTqVvo21bdjo+vFki8IITykaeMYPFCWYoeJcgMUb86wCUJUhPAODHFY6z
K3mXjfexS2qWqT1kjv3wse5MXHHXAtEFUKk2vBNZBBvogHwBdEtQHTZ/Am9JSLbsv+soSsBswlWC
bh27g8caOOm9X++YZbvfRBa07gGFleGOFk+chBpRuDuYMix4DV6GM5e/W3BXTdqrp5QDwlA+bHS1
3FeCcvQ0/zzER/8J+smYC3mnZN122y+5+9RtGpQj0crtA6hBffZUideQBK+g9wqeCgFdtHKfNqSD
3sYwOfIRK17Ifyj762hl4u5oMBDocPDrxvYSwRp7D6XJzCQ/z70MKOaLS/Hggrb8BHo4+cIzyMU4
PwU4LPnUjkURWUr/OTmaDjklcF5lWsB2670CCnHPvVk7QQ2EZBtsZ/4syuPT8/bzsjNoicJvGM8h
b0e9RCAKqZwY5iT/3K/iAM3bl9jq6aA6P3GPTxzQH4svdHq7L/Vg0kPpMvxEtPKxPEhdwLWyMVtE
fqWzKfrB8rP3AsU8qZ2Tt45eRNAGZ2Sc+40OAy19S0i0gguABtyRQBbf5R5rf+JO/T8PwY1Ns+ZZ
5ZrveQhcFyT7dQPXf+cV18F9BlcG9/WYXHu32XtxJKNiwtEI7ix4ct0wuTjPoRuO5yb8tQH6/sm8
sUD3J/P+ZErj4N/qybS+W55uigI2x+vMrujJrAPoLrBBmJaOD7MvaRwSTEj0oOfi9hvBwlTil33k
VWKMB7x4nuN+g0h+ayVu0sP/GCvxzfJ9kzHcHbbbw3lXjI+M/aTT6OVepyRBYue1AhliS8MVGe/t
7dJ2oJdkjdKSOO23QdsH3wzRt7frRi/y77xdli79F55N7SZG/puHpvInqdZWpW5XrSZFNdZXYdjv
MIO9fWydsjSrBSuR4pcJrp1JWKu5lU8IZVmmr24p/8aJLdK3fxiC3x3zJlDbn2aL+TXnmM/IRfd6
U+p3Xl7Go9E3t7363bXdOJH5fLsvl3dzxQTn9+XZbfUWD9vUqUPQTPo0dRdUoOA9Nsw8tJDosB4y
FFKuFHVsJ2Zxdo/77y78uxO6WdD/Jwb720G4Wa//9kH49oRubOd0d26m2zV3ZX012XCWm8mUwp6W
P+tX4Jx0tmv82h3NIamzGmzibW9HCq3mNLZmMm5Ev/Zm6t/dkBvbaS8bWTU9MxOVXWv1ys40PJFq
TM3ZlbIXDNCPDaqNGn7N8x8eTvjL4tjfR6Lh3qAzk7c33ZV5exuXgkW34qwQTn+q4UKvyIBWTSjf
sOT+/IsnfWNc/1ec9LfP/I0J/rue+eqNef07Z1flT/DY39vWAjH7nW2tz6Z2q75kdhHVTIwd71+j
comqkhqCcgvv/K1d/e54N3b1rx7vT1cy267X7Aaoc7VYWn53eWsqdMrVEnBzvkVqbU2NxNv+aGad
1Tdms6qn8A/rxe8OdGPHV/vMTncpFqNlUfuBxSgj4DEx+dVsd46NFtLJmSIWkboAyyfDEJefz4gj
bPtH8NqTqa1M49xZvS2oe3DXGXWJv34gqzr+r87vxqxPl4tya77k/C4EjlEJNfTP1cPpYddLB9vx
rteE4bgZVp833etns5f/OHXgM+6kvW/O4rtRujH0/+hR+m623Jj9//5s+e5u3Nj0v+du2PWiZP6P
s0JPRgNV2XrjxkwvLsfGZXXc1oIMCAJYRKUd7iM1FxQnDDrJ42Ots48fO6QkVK2ilzsuolXULjx2
kuTZfUSq9asohBf5mCo+Hp+PjssWVDgMap2QWo6OS+8lRRxJUfC2NhS4+W6HwpOO/yr2cJW56U9K
4MAQjgs2wPemG7OlTVWtUlQp77tUrmTDDQKVaIY+r9AjRQfWP1Bul3a3j3CeQw5+EYIC1GODyTVM
LW4YlQOvKGByZ0Jv/NoA9AbYRdUqtYD0CV8WJ74ErLuwwj5SkjN53bIjACKq9bYeFScn6lkoyQWp
2c4kq0vFSh5TAPM8b1eDChBOHi/aEuxD/tbn7VY4hyl+Ctt/sHletFsj4MHOBCQK4Kjeq5NeWaPV
CvzHARSazaNZJKBo8lo3s2j6tkBZV3BU9njyK8hutSVKi5gX0rG1QJs3O5d4+4kE3GupYspBvXdB
X3XBUx1kj1aPm5CjfLto47s2zOxhEzVnznS43joVRv+NZNRnOjy0Fw9Zt/48DVcPklEtmXMb2xSB
4mThORIN/NUsY8oMkUKcu/UQ1UiKEKXEabWlzYgE59E/IxhYXjrXvH8Z74MLyg8bf287zSUc5chb
dBBuSeB/dw9PUTqeRPUlpXMl79X0P4aU4w0p0gOgMhG1dZQzBhFVi4RcEbV6vjlVInuXTEooO8K7
fkZvYi7VCuj9x29jiL+BLC0nnkEUHo/eqqkZI/5A1ddYJVHTEcA3ldVIUOHmdF/6cOd3KO87uu+I
2rxMIkomwyB4eyPd9JTDQk6CSyJUx3BA7Q+M7bH9LOkA6UGV0UCaJMB5BH+UCKLk1186u6cS+OXC
BO9LJ90C0aemZKqg+ql5WDvUxHlPT1zMlvGq8C4V9MHULEaqEkQJxNQh35dUp9TlNl5pfEK4MWXn
GpzM+XhpxxcDDLkGEVyQDP2klsjpdtsTCUGgJrB3PQ+UGPk4BBbZjGKokp+TL2uQlXuabc3PCyMR
v7yTEjTxCCw6mH/klDxtPj5RoHMXrzsq5DwhqXuksfbuGtg17eySVrcC6X7Q7GcdrtBZds4HQ17T
S89Ul85GFuT0CG4JgH5veeqLHo9+SsDuS0xu9kqib0qicETaOeuNESRDsQC5JH3N3AP6mSfz4s1M
Npr28nD744L7GX+pgWzMG/dM4pHSpMnNyoGonhQFZVf9leN0X05O3UuD6hz1so+gf0Wp4WPywMwz
PzqquH3unZlaQzRXBtugklBUGe+4Jmbs7Bmdjc76lf4AQ/liSH0rqhIfK2oTEZxYuWsWxJZ5iBCB
epoCWm8AqKV7IsWs/P2I6l/F6Y4SmsRPLlj9MVRx/YI8J/T7o01nZmym2dwboyTmjmtg0czJ8cvF
FwjX102tRounWrR6qm7MxJ8GNfPyBuiZuoiW9FMNxuJ1/lpGTksKJzPjzZJLtDPbE877AlAfRP1H
yTklaXAyR6QuQL5frt7b2i+rcC3JqGeLly+loPuyeHyiYYKP2aYvJQQNOjLm7tB7kXQYGgTSH6BM
UVqgI5WpSYqQjgBo97cjVHaQcjsjTKrAoepfUDdAbmfDAzThC2kD5FR2KGu8LCNlpE90aezRLVup
t4VS4zSmBNntcwJb5Pqaydy8tAZPVrf6cgpRzAoOT5LUqJiKafnbeBtboZVIfxa1WTNF+GKXkGrg
0bGZX6jAEuXPLux8Ha3bL61AYQ21lnMQ8Avfcbf70tQM5orpzI/HCAUgsLdDTECTKqeOj4q+uakl
SojVCv1AkOeXJxr7Cx0gFAfXkeTYNghiVmjNIeMWSIRNSRMLuaRZ9+Kz8+Nz++npGrw/BQzpeyH6
NPzgFpydJ0kNWYEeooV5f3qqF/HVGWGRiRnHIwmlUcUwytse1cPhQ7Q3fhS0RSywd0lt7Pia/1/2
zmy5dSRJ06+SltfDauwExrrKbLAv3BfpSDc08UhcQZDYSIJPP58za7q7zrRVltlcjZnypCQuQEQg
Fg93D/f/h9jI99fDIdGNrVvGsgkT//iJwQm1Qz4U5tR92LnVlPn1wX8PL12efIhxVA9GuIsbEJq8
XO7c+GMURPTZIIHqFxmUh4RjE8rMwBDETCgxz+ZPfua0VGgyjt5kcN88GGgVZ/zNHwnZKwktr/b4
lUte7240+PnzNXh7fR3oKebiz8ad/LzQRQWSG6G9ZV2tiRgXuTdbJV87/+riSIx+uu4XNSLTZ6xR
L4rcBYuVsHD2ESJQWaz8PIgJp3Un76fIf86hiLBeLIQ07afjvRIoDWMyNcxm0L4QUy7xITnMwiYM
SfAoD1GpvT/+PWA+O3vI2yeZMGlWBy5/xrxzyUIoHK/uF98WRLvDkTaVstiSvBlP7w1CGYvByEPU
xtMDZzOf0/lFDklk04jn8Fd6iFEI7thqUs0novfiCnMQgezE3XszyILdxXgsxx5EwEsc+my2Db6u
9PnRi4I36nb4q4RMUoNF+frK2rHpcTWNmcfCcbGVg1uOrrjidfL1c1K43MrxDvfDe4YYI0KfPKI7
fxfY+OpAEgGOMJAVYzWrqXPBfhm+K967EawhhXYV6K/b6QneZIdspEfihLV7TqEWd4SpcXPGaSCv
x2u6WxIIYH+jAJ0diUJgAkEI9RKEd+7NYb6T2FnCo5HLcMey6IognX62HCJNhcoThjH2R/iDYfSk
i5YrN05vrDwJqq2iNB0hAwMvnX8S+BzRS6rvZPusD9PResHW2CM3YcGhtnsMxncyFNgS4fWuXUkv
U/mRWHad6QW1EJ3AMI9vszXMS++ll0RMntkzrD5YqC4xzFDKBGvhcN6JyB+SkJYyHAN3RLit529o
DD4QuJrdbeI5ybP5DOoHIoQun5AGcEeAycw8vktSRBGi6kD4tucTEVjC7NPCcCOfLnakRDz+kFy0
nb3xjz2fFl5j7svD8YIFwfHXeF1DuP3OuJG2sRDe7oUkR6xPbP7jmQuiyM/BYL1IYKX5Gb2xmJP1
GF8ma4SJdYAN+wTxEVkT6AyiSbBKyKagTXuuoCVuYsYPhpKIGh76RnPXQk4FSRhPQgdHgStTe+Wx
1exFj4GWUTYAEZrRooZhWx5NuL3zuQQTRISR7yQqgNDpXVCPFbk2oMXE+MQl+Qp0g/Mqq1EkDOs4
WRCW7yVfiwUsSFkPLiADMiyV65PoArXhK7kPkl4ibTpBNdhGZobbin9wELmL+tm1MuQ7b7GF/keu
20NnKDNhXUxUmKkcHlU+pHmNa7jRc6TI6Pgi16P0zHgN7xBEvdBNkfLXc8cMp6C2yCHxK5v9fTB2
XWeqUh2df0I+JLMcgcUChmQIdRniNSbNA7WK3RIBIvyKaL3De4+Nk4eEUp0JSO8PafA4GUtj5MYF
rrbxgtGW10xgeLxIjllzPD8c86pmtv7xUTjmShkyrpZuo9Vb9oHFYsaN7ljyJ1FGeEL6Uy4kwYYD
fJ/8nKeUO/NbhpNvEu4XBXwxXsMURr9IBVS45vdiXXpr6LNcyA6pEA0npG28kD4eL2iSvHheuShI
5SEVgDwW/g9phBxyIK5nXwxMkswWCDORbJIcwxgn4YJMpHfLew/JIhivw1DybSQfCOY6L3nleB5W
59pLEKaspAnzhSyjeIYWG30R6cXkfdD5QgqvshruzPH3kiFbRYLMtl5MrkFvCsflAm2yeZE0GSG8
knwe+Fslg0hkw1GMDujv7q7wWN1lbdIb1PHI6DcG7t1U3BaisD945Esel8/36UK0bqRovCWshsdl
Y6RrMThYRkvRYuG+nLKa4zG0enT12vCcUI6A1otDONt7E3RNEZTCXsUWxGPK8D3c9us8xRRinh7j
krnKV/0M+QsnnIiKS+hklmdm/cxBagtx2MPnmT8cbASHaWmnyKocuj/Jy9oxhguxq2Q11uxuwv4n
/2Rve85UGlaTmyvfIwBFLkHdiZz6ajL2GHn+2Wko247B5I9hrczdG7TtcFASCzH6uGBATHu+PVwN
280LyQxQuqKibVGnnLQI0EPSe7R7Wj23MSYPpFXlp5AEVukfRs+KzUu4kV8luiPpPec/0hVyYXfg
poyOm/34oYdrFjFhJV9MD8ZtDONiMBgM0PdHARkyo4P74X2QbjUej0t+Lb6+ositTu4XykLChGOS
P+f5jIkpa4HhYsUxZGECs5m8WyyQViKQWYtM48WYP5zMLDAeZxQiA3UcXuOvBL3HDYIgJS/HI2dH
xNqIfWwUpOlH56ejlNSlJYEH5EOJqbdMGwwM9MsAZmaN7XpEfEIagPY0GlHMh8sDUAwGZzr6GI3S
YJkq7gaF3Zvuw3k64j73azJDJvFMIqbQ+LjRSw/uiF1mzh4YsAGNRh1ZV9ArlkmqBrfkY0S2UId2
Kg2xw0MsjGDlgg8fL2ymN383ejXRN1pCbixIygi6OZGSto8uRJuy3/VDEpRSEadNdolRzV4kaux1
P4Fv9kBm8cQJrAmSdthnqxTFR4ggJy1ZyHeP5GEmzqLC8LksfiDu/aFMPqKGdnCz2n4VV9gbOdy6
q7GoiDktCEb1oODpGsYFEyqTVEIWJ0Fqol9S3MHvhjvIWZWPKw6C80yIEDG9WDNimknGXx21CNie
+/DtSIfSxsC0iBSYK6sBaV9PDs5jRgjuhASzRB28s3/GDo9JdSyLR2KQA8nSZrxbP5gw+feumXUj
saXZnXw4Gz80+DBl29VDyoDXUAnebUSNUGSOc/99aKf7mJeWpK6z8RzeHon2wbKnHx7+fXDBFyLX
n2eSFl9MjrMucNhH9vEeQkNRNKxNOeoCGw9O8+w/hRT/Hgv7skDs8E2PUssR5cFzJxx87x2nyWJ3
XhPpkFPQf0WLGeYhi96hxBu7V/dhhqu0H5b0aPLwd28PesTBGVOOhtSYKrThNFtFZnjjAYlHRpni
6CfVoGiEjXDQIU5FHBtoTiWLhLQ8j2rCtU5GJddePpUXyQPT/bH9UjJ2JRyPdmp4CC8/uQ/yiSgp
qIlVYqfbGIZhKP2s9HAFHu3hXwf3wbnGu3GiM+x0aJ6R3+Vo91YlDTGMpuwu44erk5LuLnqusOQ2
C81bP9uJ+jnWIEx80Nxiog96jM025tn81ZRudpGr4TFet9CaGvREKNuPaP3iB5ltmejscD15nLMr
Q1okuAz74ftxpmLaMHvW10Tm0x0SVCNVYGi0owydNF0KjWzlpv4U16Q49wSM4Uc+EQ7ODpl8h98S
vDdaPBzfhogkrPv97J1rZAffpmgBqAvdsHaHbXAkKOyy3BNNifJIEhxoCmf6Y9h3IW7M+u5QB1eh
GfTGdmRHbdB3u+D95mVTRASyRSgCRwG00d7gkfYxAYyzK/TawvOXjg6jKy5590K2huZqgxWRnBzT
wY0d9JG/QuWJUx6fgNBSnyc6EsMKT2RTGkiM02fl7icm9mCd3F8uszTdhukb9nkUDXaju/fcgaNw
TL8iw8vkQ4e7d74Lpv4nTkPw8AzcpA8WYkP3iWM2v7qr6eml8Yf4GKcP9ng64zIgmK2PAQG2wjRP
TsSnSfrf2V3LtiYK3Dr5GrwFkxljh75BWHmqeWMRAQn+FPQIBDrbfvfC0DGCdfBShRLjBpN8HtEc
2h97Pnh8VSKb5YqNiX9KUL/cAmnV+5jpteUjg0b23Rd8dCTgZdkhuXLXj+nTOLmPlnUCqWbipPcP
SQClN+lPJ+2nspm93QW9T9wH+PyOfjnGjMawjoSo/CQsgrhEKq8McR/u4VWen9GXD4E4RYiilSuh
ZlR8ClZcEB0ab5niB3r5YTHcq+luQuLkM9VxesvwfBJxhxotHnPxiJtuf8y8IqYvLiItO4BdcYG/
vYlWr9LKZso+JRTy+ewyw/MzKoWCFx9N6nXuhuxGooXZAenYYTO47nwjzZPtCGc8mY67oT3q+2Qe
zoUuEbcI+1sNvWid9NKO9rL/KPhtKtmKZDrpXjPqvwhz7GWWx9XMwm2ZAncxAZ5i0CWjG2YujiIc
A0KzauMFGnkZKaENjnjRxvejvtvDIZ08wt64/5OgSJ5zk36IGQvveNqbvmk/9fQB4SqBf3fimDFr
PpY6WkYvurgHKkBdfH2VPYXhIIOWuM1oQNY2HkWh2f6J/YyHk9sHRKbi8tNHP1ckDVvu69vH23w5
jQ/RHL9O+iFsy2XibMpnSGjfxDcmiCKDYB7PhQhzOk8/rBAPx8kPYu8l2446Zh8AGR7G/jbc7Fzs
2tgbyX79upuhLMkOex4YrjlF0zFcT2xdW8gjPbI4j3PtlV68pB8sSDZn2yXPV6YMEyNMP1zue2MJ
y/w4hvNpC6gHtjSGl/JKk1v3U6BIfpBtwnQ48PNDAFnkQELs6ayftLy8+D+qwRBdeziMPy8RxxiP
ue56mcmxgf+J+3a+CngQHBNZJugyjd8nUpgw1SG5wnKUj1Bh2EfiqhOtbzOHVBNvlDDY3wMZgH40
MNHK8B+O9oR+MTherA3BQGG918gtmVmY6pyqUOUp23HUQJIOvpFnsPhNclrh2vQ/p9P5nDWA03aE
K+WYDAg8QEXDUvbXCB8PkBahBJepZKFPovfMGxyN0LwiC8nLlWOhHxzz/FgbyGIFvzkINOxGFZsR
e99in90HejgsR6V7np1H1wWgKnzhsG09d9N9JhICCxFyWgOj/zIhbGt2TyxOLQxUjjbqvbZR925m
TrZ6UQBQOKe6f4zNK9vPdS7MuSK3aipmjw7yST16DIyXDqVKFHahbGY/8q7s4dcFasiOWvbxzrNf
VHz3awrkSXuvEDyHYkIrJApFDXynweWCgn6+e+rahPX6VcXHCUv0kqT9dCHu5su4XnLk6pmvWCx5
mNvu6b2M2DqL+YXTC798P6Z4GoanNPfbLZdh08R3KHBJFGCLxa/df4WOPCjmatYu6e+54Cjor2JL
5GQQdF9iBMFiTUdgKwAMILaL2AywLEMhLlAPNfv0QcGn9nyDs0QMmwqjNQ8rihBrw8zO6VpkLqgR
WEyL+w7jv3b7sDRf5w6aBeZp6qzPABfIFtlSvgkX8plWVzt6qPRImZLa8tBZ65hG6/O7NLH9uqEo
noeiNZZDHb/WHgOCrugr2GnHNA9LOueOmun1YzO+hNeJPIdoNJhIqZk1c0jUw3p6iy7jclr4/Yx2
8U07zBuvHXbLlrHmKIofRmRchHrWvrdDuhSDLcf/LIL0FFx3OKHZt2gaE4KDeWATTmkzPk/F8ioJ
gyhJtuiWNyiKT6igdBm87QKM0T8yuU7TS8HZmBjlRYhPEuPUlE6hqxsO7+OmQHEtqL3p0bnGshs2
tFaowlX3PkeHnfbRgoUy/LG4J6VrBLfRjSkFoNEbCtSkQMKMrskDWu7BeWaGbKkNl6l+OxrfRsXi
nQPUMWekWNJDUS25wvDMEF2oYSFgpKvp+pSW73mC6pP5NpLIdS4AXUSWex4weJhLZ9Ar2Jlld1ZB
cnBLlKsCZ4cJIIXMmnwOQMj6Ht9d6yD/O6PtsIdB2sQYmzj0tR4us63hXtd9vEexLer4BMgD/Jk/
Ov84YTP22NHc/dsRa7IXVSPFr9Bk8F2zGwCGhMu5GTmpzaFemxihFdb8fiCmsF8It0rqxf3lNmcN
eEZ4cdtkC+dynbCnKb4wJSPZ2UhzzjUU/xCLyZPHit9LndQKNba3LrnM5CoTCaSgMx3iXfyhQvyt
uR8PnPS0Y3P5IA7qpfZfzaGKtVMFr6fBLTy8iCH9RitlW2sHZirc4AJMJYcQPajsHfbMLSqGyP4i
WC61THzGk6XsCDR9gm3JtgsjsYeluIyBZ/DmSxAj8JJqLvbmkntHc8AAME7n3rwcX9itkO/YiqIW
Ki7lzOUYSczyinLm3EqOXFu4dw6cBONhiayX406oormiHstrhCtHkagyUFUvvRQFIs4D1BgOdiiV
7UNu4ZcccZIeFBb4aQ+BOKJFFS2mZ6i9j2gRZwq4eNfIyJqhJu4Cbwk41tEtpgbaSxOVaBtIr7Sc
XyMtPkBgTowL38jrpRUbmRFbr39wOB/9qxRBgfXOtdd8lWnxmY3gOjzPDWBD7l/2azOk0XJ6AwbX
fai4Wiza0Sm012ym3Fqyj6HEyHYrjQDIgYoami4O6OtytT76BnXkdPYTmEOIyhuoo3lK1b2+n0Pa
A4E3P1ETXYfs4jyybI3kR01xiwL6ZaBD5ukVlY0MKsZsaWW8jWxuEa/p2b8PjfjK7fCATwsqAm2E
3lNQCPJAKr+k5/DK+3asYnqI2kXhwgPOX5kqRdotZLTkSmEXP/l2ZseMNmdux6cTwMqWzVMdpRra
d5lWHgeKYj5ofhkSn0PLdKY8k8znJEwKUYPryIauXKDJcrwvvOgSK/yQT+Rz2Xnz+DxpvOtMyLHF
2VGxIlC80BG8kfCP3yO6lbf4HWStYSIUwYfmp1zOBBxx8oHeRhdsvaVOzRf6QsNRoXvLh/z6+43n
icajyn5PHSvRjQLvbcUxnU8jgxQ7Zws1t/g7TE+0D043Oc7iwzcOGa1wxJIMRqfJKPCaj0Hw+tb6
r6cE3+IDmDjOagaTAaT1eKFILhq86tHkdYKPZ8CPO8D74hUEA3zg2BEvjXTelckhz7NMOfX0gtTF
BuAAHRfPKMIp5hLJ3fp4M8T/z9EfQgl9jkbiovpItcEH/bvkZGjJf/iGWGvusgLg5cyS4h16IP+f
fB4+ZWhBhuG3xl/+Y253vJOvuEnaw8XPX3IpXwAVI0VwTAySjBVzUrjk5Zz1j+kh6iRXxyn/WOd0
O0ezz9k0f0oHWOHRWZ+CYc7kmQsn/NFHoQLHhHUjkCdzXmy8+fx56ZxyeE2JHd9S5NNU2rC6d0HM
hR1LIRaFTNYS05A1kW6oHDExT+dzz9cyEUHAl3AvTaRquYYCZQVYa/BVuOMPSbT0aLy35Bml2+k8
xBjCUV4isJihz97jcgHLmfM5L7mHbkTs8UeEhMgwpKV88+ynOD37lIk8ldUvJaasSMwxOucQYF7P
PZ7MA18l9qdxBt4KNrq/EcyWTYzWHvvedBpP43jqcRrLS06Dpjc3ex5xTf1nfMHUXwW5nPs5Aury
/GuP8oi0SUcuIAUvnn6KMb/yPsXW+pxKXRYnFp45idtYGOYBfuEwfXFex7Hvez7+1k8OcamJ+/nr
8Zm0SV4DEEObaIM0A02a96j0nxSDCi/JmvKlP+VNHG/mMS2j4QSATPlPwiFyMjozyso2fPVJfRTA
j/zhNc9KXVsxCf0Nb3kgf8Pn/KxI7JC2xfEnP5mg21AKGn288ed84m/kyXg+KUQwa3qJ1Ie5EeUR
7yUU5Vk/bSBAY7MhN5Gy6Er5tyHBrMB0luZtYokrADsH+7XLNj0maBEVQ0KNMYDnm43EHG92jKKc
tRZelwHYQ7COHLbS0I7jRXdz8TZ8eIvnRSQf7XkEhlXu7cmB5DzeA9oT843UIe6AKRUL8I+82VAC
Nd2okJZtC5fkOc41qcqdS1lzhXq4lzdYi/NYDnlZCEx46hXgICaWoANxbMb5+xFLTlomdRUsHF4c
ww1j86xLzkiZfhds/jieV/JnJ4v3cvd27yszKns9Nx7a1ZyemNNJtAL/1HTDg9F0HlHsUKqVFj+f
hnb1CF6QuvA4RekU3ZtXc26Rnth4HF8K6NMGAKipsibggXbSjYV3iW4s6fjE6ozZm3DrsqjDO8n3
6TGssL9O42p54ahzbJEDysaH2WHyiPndIwxkXH1JenAxZKReyai4fAlSlgREgVBJ19L5G+aJjDw/
9BwG5pSB9niofcivKd9PebxnP282z2NHephP5ZeMNi9kYiFQnm87ZjijLcMSb+hXSmHQMd+lizm0
4DQSW1pGg3bEm6OPNMPuRBOI02WO0pFacbwUuYG0EnBO1KIC4YGgQc6JjJKSZYxjT6ZpNp1ugNhk
Jk9xPTFPp4dhvGG5iagApok5xleCI7XBYJe1wPL9JBhDFvFn4R2GIiTw4njZhgKmeIBKHIAszYyl
2efvC399e+RzE+gLBBr7HutclrasaSkvRlBIiSxoe0ZFq6CV9lB+HmWfn/gK5GbEj9zyueH1BnHy
XPutuxEJN63lBuTDZ/Z5iHBOTLNP/gcNC3HAaa+AYPG+jo0ZYKAjiWOQJU/DEBTydJ9ZnPGAPK6f
fbbiXvD9LPuTFIB/Ibr0l3j67+jS7+jS7+jS7+jS7+hShzPq7+jS7+jS7+jSVw52Xr+jS7+jS2Mc
nBgQ8+/oUs5wvqNLv6NLv6NLv6NLv6NLv6NLv6NLv6NLv6NLv6NLv6NLv6NLv6NLv6NLv6NLv6NL
v6NLv6NLv6NLv6NLCYH6/zC6VKIev6NLv6NLv6NLv6NLv6NLCQb7ji79ji79ji79ji79ji49Tc77
oqn/+rup/ndQsrqq2Ga/ryiOZf2C1Wrue/f6fLT0SPhga37kXwMLjxVJZi0cO+B+StY/ef9pHRwG
Jqh9NeCCJoHwEvC/W/b9g3eBYk4+az2IW8BiuD3BAciWI69TB67BAcrlFOx+6GSD3kZgRQRGoJBi
KhAJhwkp8aRjtxCb2F7rXUP++fmzHMFlkOsE54WMS1CDTPI1c0qUTEkzkwTLk6DKkJd5DJr5hRiA
2pNcxoJsRzXO/cscJEOPV6QwmusDOAlkfZKoKCzeYEkBEAbGVLhNz0sSJmM13oG6AxhVChRGqq73
UsYTDUqyTvX4+A6vNIAGu0IIuUEQO0cgxckHFPMsYJ3P4QSPgVJ759OQC+UNnOLLbbCbgzwChqPt
KwfIuaEcWoKuRkk9D7BIXwiCbF8DLQeGoUToiARPae8JIRHM04O9Z/kgoAE7BxmQV2RFvAdOBh5o
/xEZvgKZtTGH+S81wK25e/BNh8IDWAOv1wT6VI8gv+Z16evvgN9TrgXdkbzaDq4kBDXufWq4hg93
3qAvWeSGbw5hwqEQiol0yLwrqHJuP7kUOBXLPQJfeIPoQv41gTm9es77JTgOpJKfJH5TLc2WCkko
p3qAibivHjjRHYw8gT1UwhugLNrPLqwH5aADq+FMuiIZULFkYpXhmaSukw8ZV6hl1xJu4Y6MiF1w
I3j+EOXeIarJnO+T69Ejd0T4hEmPiJxEXm1DPk22JE8IyzAAgD7h+MTfkwogzMO+k9yyXiLpDNtw
9y4JAnKV0yNH4EYlTlIMb1n+JYUc3uVG+cxmxsMv5NkASwvrUc2MNaZ/rA+hra8DSSfPSQFvfMFn
EK4i0ydXHihOaW5O8+APC0mnyG7E9Uuj92FvIs0HVpTV9KzZc6R58W7Yxu0raTFk0ThJm+VRGx+G
zps8IO0YOQnrb3mjbflyFfRZj7ZnzBx5jGfJB/kLuqY+yaMVZa7gvxKQUUnb7y1M7u4lvckuFaCF
7fgQySoWau1/Dlb95yLmF5TmbxHzLWK+Rcy3iPnXRYxqi5byjwDsDhy4pmJZfdtw+vovhKQP43DI
746uRdYVrJhrdtjG+yqztfHplDSVb5EVWczzgmxgY+saSnxvYkvPrMfV7QALKHdpAQQPCNHAhe38
C5vWI1aA67DSyg6NNrCMwAYO4+KX9fx6iPRe1FvFFXpEn0zxwUk7uKrt76ywf0irItFvg5WV3HbB
qvVMEBFIwb5nl0eyP4era7zvFqcKlBJnWq4Gap3sQMU+A5993lyqqU3uvZ2ZveVFmyj74XH3o9dl
eZuAX3F31VvobEfadmEc4zwPr1XcKxNDiVZKdDX83PL7RWDsos4argByNAMTbqrKP71q4JyR66+H
h3ugk/r7iPZ9GBzIZ2u7r27vn4FN091z65vn+HbI2sNP66i7jzI6PIY1QEmHsDsnzTFSAUho3/Le
piMd/HTbuXc0t85vqOYRtuBoaZG+mhani9tpP1bbubpK1EWxmxi9F4M86kNkFOvzYZPfJrk1LO4v
2+Oosd/4X7OCaxWaRXbZDs/7pWOEeT8710Oly/angZEvjUem55H5CCp1WKlJm+j9TLtGznbRVKO9
PXvoaUv24yPoR2oHa542tGpqG17vsdUkxjVirHQAIe6RqWZKL+sZo+403R/eOiM5rf6Ei+jPZ+Mv
JBHfs/F7Nv6/zsZ/+3n/n9uv8+QPIVj/7d95//N86ar9dtf88vZv/6utm+oj338Uv7lt9fXR/nbe
/DZvPpp93ex/1v8uhf3HzX/7x7eU9fe6AOX6+Ic3QdHsm27aflXd7Ktu8+bZClolV/6rX/729Sxl
0V2+/vr7z3NbNFLadn8ufv/7V8kndiv8Nv/2X4v/+3ejjxO3jc5Vs/uqit+GHxUP+fFbUucfxWf9
awlfH3Xz199Vw/qLYhmOoRqKpUGdcvv642PjL7Zt6baumJYlX/3+WyEF//V3TfmLaep91eYL24Gi
lu2lPrfylWr8RVUVve9oqqOY6L7W7/+nmf8wNv85Vr8V7X+Y4/+4jUHjrqjsXvwzFMfUFfuXTE9L
XRWFus/1cU8P9itQdXswmj7ARNCqPyGyUfsihP5zy3zWZaqW3e9rpJzquvZLXbvCeGwLxVHGp0M+
tA4nkIgaC2yYrgYtcGW7jg1na6W4D9UE8vmGULfVMWRe7mVfBiXsIn1LC9T+WoWyYle5RrXsijpo
b0f3mp9hOyj68f4E7uq+dR/6h9I9hoVeZvqlhrW3i6y6DbaAId7as9vraZM+nHS7HuiFl37YmJ+n
+uQ6d6hu29uPRgNUZ7/pK7ekZ20/+zdgzM1TVKm56xzb+FaZ7+pKGWi7MjDK+7Ar67jdH06udraS
0xYshEPPz0/qYNW1vn7Yrov+2e8U2NYrM9g+Ekbe3177Xl5FW2iGKkNPD4d6URVm614vitfuj8Hp
cgiuXelVl3zdGHa81RvD724VmM43xQ673f3tbhuTfWX3/Nu1TR/KPrD3N6iE9zXqRX4Cq/ZkLm8n
c3CoVCUr7pXttsrn5dwGZgExx30flAdAWQ6WlRzrG+0+eb3HNakN6+Rur1BPwgnRezTuVj/6+eMQ
dfdVdnOOb6om/ChXv7ddqHSpcjLcsq6jqzmv1N3C0AZKzxhey+WuBwZPCTdJ32bxpKoT7KuTr+Z4
InSsSZLYzQqgmFwN9sZbuXUiBMfegg1F1Zf2Y5f0bn2vZMs0H25h6951BT6IBVpq//ymHHZBdYwf
PMd5l6MrKSMmcqwXGqpWCe19ZjiX0emoQjh4/GBzRItS/b5ZwHF/ABwvH5d3vCE2AE+H5bW8e6td
Hfd1c7Zf9bxLXxscmnGrTq7WdqRf++F/ERR/X4F/suJMXdN1RzX6tmP/uuLU201THtVOHVuO7R5s
/AF166mnLtw5X/+8JuFk+nW9CX+W5vRhX7SVX9abVuur4+Pk6OPdKi2thdZ/KYvbn9jaT8qzXytB
FGmm4rCsHe0X+qxD/6A+rvZRH9vvqyk+tZfL22qXHHE5VeAKdnrw+ChGqxx3jANEDmAFB++fP+Uv
/sQ/xMp/bcEvuo9mNcfmtLoIH7OOL+4R7w7CGjAE89htB+dBHzThA+iObf/Pnt3873rY0QzLthxF
MbRfx/KY92zzuO208VU/uDsVL9lh+3IvTDc/ttnltrkq0HjAxlZd72nVrrJ9Hxie6hDXj5OrqGb2
qE6jrgTDwq6m3db2zQYshLzwrJOelH1jXJv1y0rbx0YOquRtsTu+5zcIW3LDOzrZFcz4XQvBi+bl
5clbocaflHbc6Hp2K64C/rWomsWqAIg0V5erR+MfzRIVWrP85vJuWHncOspgfwS3NE9WLIiVBt93
neS9e6hYil+UZdR7TOo9Hrb66m8P+qjs18HlCmiEsXA0oFW3eXQxYX3qQY9w6y/KS2hWndeWE1NT
g1bVBr3T6H7dgkCVqrcNv42Lml6Oq4lj4O7V93Fh6O7drD37WnxWJWBnJmhZyo8G4oeD/Qiabmb0
zLCsy7g2IRDd/jCOrXdWcBjuwfbeVd7KnDSr41txOg9ON0wMbKB2qwd3C7cWEJk19Hja1X9oVdB2
w+72aZ31t+pwCq/OAhZ439ab6H45uYbTe2mbPnvQ7e4324t3740fR6Sb3bbuKgdAUwE708q92nwr
LRAwzYt/7RtDddcFR3ufOA/w75bb2Qonbo3DVIuqzghrTfOdyy7sW7vsoDzC4yVGhEf5Cq9jo8G2
Up/Y1Jy9d762/vHQIoBbG8l2HOTlPtCOXbq1J71mGzdHoDEcO0DsX73DGVyPVbFZ5Sa0NNouMOp7
ejMqcDStw7A9r7LLqUtWuxbMpjo/ezfz7OvnGku0u9eufbiGj3zn7RrISh29dc+VmdzsbmKt2tAA
vuQ0NprXW//oPkwwnven0Niu0rP6w1FSowNg8tS5jr6anZ3pYadld0uJD1stq/vXsWkBpbvDD97/
eTzFXQ7D/cnyt319plXDbfkjr0CKqyYX/dW6n9yqAJG9j1fy3qZWDomMZQCObO5D7WEHp+t9vjvW
eMf1/SFUzAbmPcUGiHfrjE8OlF6gn9zyW7A6HfE29vbjowIc9UG7ucZe+8x3XajujhN9ZwbX4jhR
HTQa9XSf7fY5g6EOj7kxN443b99cPvu7UwsfaOv2nOJj1dyDbXGJtmVeuI5Tzo9al/yJvBKx+39L
TFvVNLtvIDN/cU6Wmp3fax2JCaUfuIK7UOlFTXbPchgjTj/uYJRq+JD1m1eur0TgNH+ih/03Gp/p
6Kpp2rZhq4qoo5efH7N9seW0Rv0f9uHc3LfHQh9rSnrqgGhz9tGpKP3tffUn8lF9OkF+eVSqsFAs
NRseR+uXHahT6uqoP67N+LHVkqpr5v1u79o327+sYBpz7mO1uv9sWmN5vztBecVZUCjZcfXjcLh7
rY3CctaW5arOmqYMqwY0IEUFM7XbUkj/mtq7xd5C2J7yVVjYXVIX/cGRTd2poILKq/RcXyZVg/te
MzaGVaeVs0oeMuO6enS7ny/uzrzHKHEvx9416rcGUP0rAJ57vV646rWBWtWeAo3s6gImu7NN6Lfk
lIN7v1dOnXdW94GiXcZbrQB+sUV5vH1qlh2XKzMpj+dXtbwMb+btbVezB1inFmjP3e29u6puVaKK
mVrXBj3lsor03SOtur673Ra6VxfLTtEm5UH/UR32LKdGc3NL2/r3EwCIjZnuix96c1bi9tKfmuej
397Nl65O8zvi6dA3vF4NovGd5oEnqJuqX2mw3BYNjqXS1XaodobzqlicEPXvy/6+CLe7zjeKt3ZX
oKEWXvNQvAZJ+7+Z+7LdSJVt2y9iiwiC7uU+EEBC9s50/4LcFT1B3339GdTaOttO+zq1dV+utJZU
JVcVQRAxmzHHnCOuoeYA/Mq4L8psnZijE8ltbTVkhpQeC9cNHXKriVM/U51WNO+lQeEVJgieBHjT
PjGOWoXCjaqfdEybVLCLSYvXDDCSdA7sgbY2MXPv94v1Q3phEOQXikFlpFT6xcGOejEmJB7bgzFm
yAg0KyiuXB2ChOzy6hoEDp+amkJ1cnme4aWGPihrPGLXbxHEr0uITQUYwpdimNK1wIZ9VVz9G9iY
uKMqggtKZZVdvFBD5D4sB3M+dBCBtEIycirZuTFv6QzfK0Eay1CgejWb9phuh8E1gAKqFs2yG6XB
/EAq7EweNqUZ20mV3SfxGtnWjU4wmjX3co1s9WaorboM3SGJoO6XyhutGT8iY7CVej/pPi2kczVB
TCCN7V6LgSbCRIk9YnOzZIf6atnm++Z+ed3FcH0yTDI1EcPOKl4XF04xXaq9yuH29zNCvup3LntK
GWJuAsOLhJvJF7BtV7ByGCVqHjDeG3oDUEJ4NTE72hd2tDb9a5/wBwNImSmbuorvqGjaZQguGJlH
BH3moVIbJ9SMzdxrjrnYJJLYjFReiLvYpRhgP+xCCUONtcNQYaCwkVsFTEVVQCgwOzOm7npI4OZy
5ZYp8bMZ8w9DJDJJtCk0Y1USiDWqJZ+RTYd1tFHLaFWHV64X+WnvlrOP2I2ZgCAvHVdaSoGs5cI8
tAHOvHTfkM4i8fsY5HbM/DRrvVjJuSzdUgNT0o14S9vMZUZj1eOtCRS8KLdqhQnmUNctoZHeKaM/
iPikNq6O5K6bXujAbEU17TmmXC2gSJjlEFUxoPAVlM40dVYz/GninV7JPCqhdRyXT6zTdnppfKRh
5g3VgzIEKyP28hGzdmOocUEzV1XXVaUeS/W+ijKvzQ+paO1Aw4zU2EBG3Xpy8BEgRdSbYzw/K/1x
UjBiN76X1ZBrgbo1+/3UZX4bGTw3Z96Xup8UmjMZ+k1rpp4kms5TMgiIizTG32MxjwyMtpbkE9O7
Y1vqpz4f9qrZ2Y2ubttuM8qtNWCsdPCuEGUvDcIZDWh2aOaqQdUeaMYcqJykmLA7IiOI91pMnbiA
HAS50cbAZ3q9moOHYop5E1dWJpOTwBTnmD2WSbnuu3IPMMFOytPvN4d9D1uQR8qmQRRTUTRdvrBG
NJ27WiFZeGSQO66yFekxDn/eNPWz0jVuPLdbeZjuNdQ02lC3I4gwTTAV+AY1JgbrzRYO1ic55gbK
EoCc1tNTFUEoagxhb0dpxacs5zR7jBpMXI0QiSLIzaEDkUYcmKKvD/s6goYllIXG0NElr5+g8yDH
dyxX7MF4S8Jk3ScCU/FiX1Mw/1woVjS0L6Wk35RTcCXnZF85LDAjxEC4yVTVJAQq3OpF1qs2Q1EK
lqTHmZ6K/CQbmGHNYuWuyHGQgluSbwMKwvf8KomcF82wJt3sCWkfCMjFSJswO0ftbTIVrphvxu5O
zzRHiqVtHQtMc0Y4vpOmbNMDJklfQ+OlnO90c8P0XdzOfhIo+9nMt2WKvEF70/ubOoT+twJqBeKg
URyJnthl1YBxns6QQUuTK2HdgoR+9YLwKypD9ctQEd0x5eLlcQ60TJFodizNu7HQSqscKrdoJF9X
WpiCOXY7ZjyNZm5PweMUQAIF9zRVnSZo3qfEfBd55yQD8+NxRhWKbiPlNUS+MeodVwpMOw1SXvWQ
TSleRJc4cgu8ECLbjerM9Vsz7Kj6J1beQ2OtIw+UWwgfDD0yxRmS3adWQnw1lB91lfuF2exzodtT
OD03BagIKTsirM8sZmBMeZ95Vcaefr8k5FtwTQymAgpQVGoQlVxeEiOEknmSy+II3XIM2oYqmcQL
qBeYUGod/1CMadX2EgN7ic1Xvsr32OTi0Rfu00Ayrzf9LI4LlUnG6HWo0HF2NlcCfBS2v/Ki3/wo
nqYBzSWwBzKg3IskJpd7Ws6DIY5zZ8UvI9hR+XPrVY+Aj2cQaCTfuHLliP7DnUPCAkV4hryJmdqF
605qM5UkwoqjlMYDp2p6MwObrYZXfZYEQGvNbpI1sFjgyEiigQdU032meYHhCE19jBQA2wnU9sIA
kMwNaTdyA00qxLxIMOxU35IJo5XjeubC6F6iIsM08inNrSFpj6bZYgj2/NDhVI05HhbJkt+rzanM
vL7qnJy0Vj1jhnQ8WMZUrLNJt/Og4kAV00TspAYPGSEyLeFOSucxiG1a6VbfQbshewKChhwcZeC+
420F9YLeD7PjrHlacSLKVmErka11CXKqtXxO5qNcP6ctAiTFOAG499lIn0Q6eJ2AzksJsVcKhKC+
IXV1NFto9Zblrg2Q3U65l+Qaro0vU3HbJNTtUJBA8dmwpX52yICqSXYSROFzCMkPzbB7BSGeUpqa
VZFNPIBYNq1igenoGZQpE4hrQEwbCvQV+F7jn6G+zfXBy83JaqUPvccAxUz2p+oprKs1gnYesR7a
ZbNuyzIUw2DkzXJyh2nitHQYgUBpanKlhx4xe0OhAP7rDj5jHkoeUkxBFZOrJqMVAJIwq3CrI5sp
UH3nuSav5QaQWPA0RpBFXAImmgBCH5lrsJYP8TEQ9NygUmWE3S6hhivlxroWkqulPS9MJ0FQMEje
UIitHOfIVTJlV5dOZzZQFzZgSRPNmljK9RzYMoObKh+kOrSbrlurs241pbCbuAeIT21ZFc9z06/T
5BrKSr6lAgTVGcOUFU3Rf7huRkpJNzWsPspr1dUfIruFwBeB9G8IW/L71f7m55dHmaqJHApOTr60
7n2b6WWRzDVMWO0Xbu8pK0gAgAj2+2OI9t2EfH3QBW4rkWaSkKrWRxNnS+S4AdNbCOpEkqHG/jiO
UE7oIdA1RtugOuWJvM8niDwjbtYkUAS0zjd0wxWIDltyauLRyurR1U3ICdDAEmq+VZLeKjS2oh20
I4At6dq2kzs+RqAezl5mYEB5DZmwPnaJGXhVVHCi33VyzicDJ1VASCc4VYPYSx2ImbhVAG55pGpW
rD0sGUowPC53rpdemjpwaqC2SbTPtLXaQ5NHJ3ZcvY09gIoYBinf6IiEcl2sKUoZ+ZABccHxqmPe
9Uj9I+TJlXKTlUu2Bpke9kiVFSkSyyjvmgEcz6n3EXe7mdB9lqIsMilWrSMBr/0moH5XHqaxdgIw
USlOohK4vQwBmpxaFQNd4j5LH8NwG83aTnSEp+SoVi+07Has8qKovI/LHY3noxScmBgsvcLVXf79
DOzMBZZoNT4qGLpPIFJGI470xCHiz6C8lqNmE3AcQgCsRvmmSJXdsl1VaRuD1cAiXzW4d6E9T7Vw
p5DdFV2/HlKIw0LlvI5H/Csg3zbFNo6RfAnIaYeRbI3GuJkyelQ0sBSBxyrhH1PL1iESi7ScPXWC
RHa5Z/pz0uaAyqcVkR7YpFmEnZp51XdeBXG9GtJTmb4yp/z/8W5cxMAdk7CrBEeWrUIPao+gqEaY
15ysrt2NbxGWqS71YKJRXEWiXHjXQlOrJCFpc1TOhZ9BiQNitdRvIF3U+SnUOSga87KV5vz+2J9u
PpLjBagjRP2G1nUtoDqgzPURWkKgJZsgzzIMn772duzbxacyqs0oFSFQ0rR/HP2nRH/Up6DpZdIf
sxAxkvEwpkFiDfmEtJAt6U8nO2MT38QBRDOUanbDLM2srtWgOjS3J6JqvhnM+0SvnCHexu05DN51
lQEEOefzWzjknmE+txBVgDGxWHjfTG9pfVsDqapz4FhFzTvCVt1wpvQYh9Udg4hHp92a7ckInprm
bR4gJVSa1+Kzb7uLt1ZMplOU7jXVuMRdxzoBuD/LPeKzcRuegV9DHlD3Rk/2W0iGSdBEBcADyaXw
oF/Brei3iP3i2RexYZVLtTEEePYy11g5JLehN0HHR82tctNzaTevpJsAehPZuvNaV2ykq16FfH99
RhXVQNKgEwA5l+CBGOsoiQRK9w2GnJdG6+iBBoOGgkIKqcpkPGrghZXz/NSYsoe6GHJGaCGF/XaQ
KzsZNC8TJjhwQHqLxtJgJX8/+9/DZyAbikapwjSw9ii9uHIhKbM5CJThGJslJ3O3TeObSK+8OIjO
sgacWEbxg8iHVktuaBvtUzO+cv1++ErIG1AYlnEliKr/xV8+3YvMiPReHafhWJUZFwFCnwRgQuAH
la5ZaoXKnt+1w5HkHVLD8SGM7mKY1s7sHZrlrpllwIoYRt9Xip3PgZPP2EQa3VCzuLJZ32EtynRc
Yc1A+cBEUH6xWdGkKzmM1Hic82kbMLD/q61ZwD6FUETK30UcAx9SDlWsWW2krDV6M8QrUd9H2q5D
Va6KOoSHwyYv1kW+gpXYNPi+3UOoSLyRXW0mb5MGyc25xTD2CUqpwF/GXPhXPrlxaWUv3mL5+af9
DlGdUhjRxmPiC290TaAHULzOeQ8tY6jcMXuGfhGEXXax++8b+V9xpHbxWy0a8af9Sn/6Sqz6P4fy
ozi39cdHu3spL//kFxrV/ye8Kezi/503xYVIf+RK4W/9w5WScPL/pVCiyqiWqKAvGPjRP3wpCcnf
v4BAGqAyGAToy3Iu/02Ykox/mUQDAUEBJUpTVFTW/pcxJVHyLwS0VEZVmRIFDo7+N5Qp9rXQADQe
eI/MiGGaOjMV1Au/nhv882kZDQ0ONW8gBjQ/N4DioOCk+gBceJm4fX+Us/tmOITsJgi5ru/Qk6Ps
0cXyZ663bIJAj9DuY+kuAjlWjBs1GbgJPaxF1UmClFOyJpIHoihanUwrolZBLfNd6eypA80YagWS
cvz0EY7/VOQ+c1LoctT/U6j7+0oaA4kDNAYDlQ19cdmfrkLVx+VIdQWqw9ALnj2tcYE5otTvstId
e7csnZgPWLfYKA4kNT6yAQKdUAm01acZ6tYqhJ6yEWpJiwP5fWnqT0tTNeQhmgmviV98XVrfBVRL
ZV2DrTlktV/Vrjz7hrmn9VtrvEYh2nF0XzEgugHbJ6XPDMyf6Q6kCZhKrL6rI6vqIc8mmBXrxx7E
KDAaDzLiUHEsPXRFoTzeudIqR0+KQlHAFngtA8lPfdeI564ouYqCR3aftjs1dDWGLLR8IvqmKiQn
M2SuUZhcqK/OUFCiFop5LUGu6nRXbO5fB3T5iT7vw2W6hFJnHQimIX4QLx1qFxG0k6NzMbjztJ1A
DqEQD9cdI1wj0MmsyEsyaJ+gi6hzEND0vS+yGzrbDUrh+jVL+hX2+uf4fF7bRVysCFOaiwhrK5Kt
Vt1DRpnHKrLUylYLgOJ+DqlFlxaeCKFZYlzxm8ryr/+2MxfRTVgzwdoQT69KbgDlmawqtOQQMKoD
2rcYbwAfqr2LhAkmnaxIujZMaEfltomPH9udOKZgdFC7RccbVz4CCM+/q2hx6nh915JdiXJABfDy
Si5xEREtmwaAksCOIOQwEHssEdOnOyeVGmF1JimnGNkSdPVgHiCZqA1WhRYu6J3qThRxdZUeQz6G
kJFhwgYwkklXDtYFf+rf66Dgk+J+I0L7W4b8tI5gNJsibrEOwPZssLOniDedDc5jQPd9gG468wZ9
ctBRRFRoOCN49eLKF9Tlb18QW2FQ1Dlhok3Uw75uhaqOaqfVgXIaeBujaoOOTAr98+atNl4lFJTz
Wiw/UFLERB0QHhRItO61Lhqe968MNJ6Rx+aWDQji92b/LkfPaQhGTQsda1HbLDJ80Ei29Vy7SYPa
E5TRGu1QP8dhYofz+zzc5tDeAR8V1MbBiRpwVixAxMbH9KK8CVS6tWf5ZEB+R3suq5v4IaR3JFqD
jAgAbZQcZS3U90LaT9EK7FCj20jmNi1us2itE1cW698N4t9E4etx11G51LFdoAajGnMRfAVSo4WZ
ju81oP0Oqu3AW9GB8oBwPnJzlQNJJyVaMRs/dyuwYl/pA30r/ihr5o6ANyzxGl2jlPwtd3xZEiqb
wIFxgJDPUfjFr9/PLMeOdAoIlAsMkW8oemRnTzHuAnOv1z4tj4FZWpl00OiK9VsgCSl0qBAk0nLb
mrNVpfdlvRLGNgyhHjStVVBRImlDUf3Tay5RX81WifnAQFKBDO+0r5ItLQ4hZEJb8AueVLQfFqs9
fG/6mOg8l3BVPAVk5klZIEpyMrKdWpzq4jTGVzovlqjiq+1BqqwjtlgI3BpDqv71zdXQmPsmGcmp
eJw7TmW/2AabJZOFE0ElDFLp0iOboJErnnUZJ1eHODqOIQGQuM2gGte62TqGGHTvAs0sbiEfKl7k
wY6OoKdkL01vqX+Q77SQUZJufz9H6rcw5mLp3xwK6wKtY+m5dVPIY9Z2xHgITmrLtvLMJXnPICu7
0DiLfbrLBreQ+Fh69VNGLFDLBOC5DcSW3wJqpY/jvXabABpuAYuB/MhTtgiPos7pZiett5g2omC9
Ket38LZnjQcJX9gJUFduLfm13ve7YbYBNF2DGr7b2OUdETjg0yywxl/26ifbxuI5D0tzICfEMH7d
WwL9qkCLU5QMQbzCVUFZBg3hwI/SRaUT6DG6cv1r+fdF5Rwm9mIZyyn6tIxGkEmaDSyDrhpUpIWV
euA8gqYK2Wujg+xovbvqkxeb+fVOfn31i5NpTpI+hHFET4mfHY0X5SGAcd20sz1CvRUJzlKmCYTd
3qGtqkzR0Rz1V8y68i0suHjtixNWdlgvVWeCJaAy0Za+0nGt2M+uUpf4LeooPNAeIpZZI/5HQxwI
tNY42IQn6MAHFdtwQYU30mNgm1yt3T660QDyzwcpgqBmtY0cMfyhAYqDwalDE8HvF0T/FnleLH+J
Oz59NXWM2qQacbfrjusZz9MHCa3mOLk8Okg4wfq2ag9pezCNwiLa0tDXoX6ww9b+mXprBLh7TNba
PtB5E9hFYWuRLfeouKCrfNERh0NDrLk0SqNt29HfgClHN907omrX4EqydbXBBn9BGFZ9MtwZmp33
ix1YEH953dY71bSKW9xZ82Aek9miqgM+LC4j5QqQgEUJfvnj1cPvu6Jc25WLaIuVTOmqVCGngbkp
XaWz5Y6NHeNJPJG4HK7H0g7Q/PZgAHK/Q2mkQPucufhJEUEDNbXVcF0Ri2L1EJazZTeCBC+65CH9
mXFwtDNwWFxpWCHF+H3lF1T177fwwkuN4P7EiqjoqYTKIg9Wfc+Z4L3UYYlg9FZWM0LC3hEZX4qm
aC7QI8QcoYKGecDc1+os3wP6i+O1bPSn49XWxRjA4ZHTQkUac97MPB3t+h1UAnGvhVYGacMIozDK
1hHQsgYEzMZVI1mxX5m+AouNyGO+xVlaXdmnH33aJ6N5EY3FvVQIKVbSM1I7ljsJyD7UnpYab2u6
AkLS9QPkByEICBVRv7bAYIKAMLhLaDatVtds57Wvpiyx46dt6pW+TQtDhptC0F5bKKl0QJUgs42y
oF3C5+ggNqN25MrQfe8Qwae2Plgp4Z2wQRL6fW/YFZP2Fxn7tJqpJMUsShWrUXiL3NeePBNKfAkC
wRheHuLtN1JoTYnFPpoSVGYoylsxyFyQlaZuZNde7Sz5P+qhuKO3ndttR9RX0Zz7AaY2VB0bWIfQ
Ul7KFzNCQokc5al6CBABXGPbfQ/7vx4/ZTkFn97EzKLW1HOSnjEyYrLyly7GABOBmSAjJpggoFxR
G7Kyd2nKZS+44hmu+eXLImM7s0GbgKOc+7cytrS16SrQJy8X7ryy6TegevD6BeS2GWQNC1mrgsLU
NSrgBVnjmz1QLtxTLEdKMDTYAcCtVbNlOgcf0njGgijCUK9ZDYnfQEocrP/X/kk/Dw7BRBiQTWZ/
xIQRN5jwuW6K0C5Lm97jd1NjQYR+tFDnV2BJOqv2h+fmQ9ordjVZxgp0gv6geOJluB9vEQ3GOg8z
wKGlbsU9Nn2baHdqswKNV/Tgo9ntuassCN7XT2p26NDconomesb0Yzf4yG+aJLXKB8VwKYpRg9W8
Sc+jI28T0xlm9J5BJDs61tm9Gj5QoVp1Q9A2JlkpehH0M+jyffioF38KsdHMwzh77ezVOtzygmPE
LU+YlVcP8nPRrgI4X6in3kU3lQEWgtPA4R6N0/hE6ys58c8x6X9Mz99U/9OhZJ0qwkLgXACzljNb
1C5qeTM42W8ImhBJ3w8jnG/ptRsqXCM+agOvH+RjtEeLD7AO7fRUek0CcrEtsRX60CLiiJ2CSukj
nI8EZ2prkBe9iRh8Y4zxJPoWRCMkeHPizOOKlU4peMe8WuMF4CJy5fUuGL3fT9yF75x1IzLRqZSe
McrFEaOdBbBnJ0AkDWYJzXyYua46sblpQHvc/W1jQszNjYNA5IqhORhkBKILeqlUC1zD5EFdtfsx
tfBVRo0Phwg64jMvZrTNgQLCC+iiXkWhvmXqi9XQUbkDH/kvA+yr1egr9NhlEWKixtFqdOCgNsxb
PzadfAQdB+F0QGyFGxtJt4tTElrzXbHSfalwf7fDP9/dT+u42EkWT0oNsjecJ8HF4YyjfZ+HBrIr
ZB4YfIO5BK62KVf6E5OvfEXyY+L06dkXcUQHysgcLkkFvemX5K45gZ2pnPRdFVvBY3dEdgEx2Csv
vASb38L5Tw+9iBbKQlTGuKQQvTtNVlfx2WZOus55tkF3HWg3IS+h6XstSrm60RfBgGZEDcu6nuKD
S+MDiTARC8OniJNLriru0d8K5e9E22P0BFfa3e8v/deb/vLS5oXvV5WR5DTOKHChabBBBYUnrG2A
Ki9LBlqiZ6cZLSZ5co+UatglCuZXOV312AQ7haOrLapcPTwHfGojy+w9dMSR+XEM1znApXzHqPf7
en/2qf/5SOZFZQCoTJBJEj5Saxvokm2s2aYY8tVoaAy0AI2YIAhb0gq9zuwVrXNXI9wlp/ttvy58
ekdlOTEVfCwgiMxpuxW6OW7JtEcnns4cFQDFi7qJYfzMxUQya0KWUN/Mwx36CwUGpW2aazvyYyz5
aUeWFX8y6GMeGkYc9Om5+dP64ib+oO9ANZfyWuFMnnoNjyFXrol54dPrDMwvw0yz81w76JMjrsbj
tebrd1FrzXtUuh3FaXfXbuf3IsVXs2hepIoJ6kSJmIf0HN7n6LSwyGHpCMk37VsTcXKm+2ILfEd3
iYVmILt8RTL4PD9m29qfdsRLztoxcMlm3KpeYveefJ7Xyrq4l1p36r0mXDObdjx4q4TVbMd7fXKm
bfOe3EyGK+sWugDlhMcH1E9ffz/PxmLJfjtPF1a2F3JSlya+XngfapYI9n236uRd+5i+EJR4M7ft
OPoBc4OnMhooAi658ho/GWVMZ+HGk0ltZiK3ccFvHowj0qxZ4m3rR6OrxR9qu9GC+1baCLppJS7x
6hFevXio0MWH5iykGwBh0S1bGIvf6+/BO5T7VfpWPfV3JQrFlmG6AcGYMU3GpBxHdHsMy4m0h5xy
WfVNwU2QK3pOAzeV3UZ+YKYvZne+nx6b0AY7CjwahLhACztX39IbUDLza7SC77WJi4Nx4Ssq8A1C
s8+zcyqvRI4rX3AgQPV0LqaNbq40hDM2CdB4xqf3MuLFYJeZ3epPaWuPsjOjEbXw8MMOf+2tQutr
6wzRKojQmGoNyBZKWxZeFbtBvRnku9+//gXp8N/Ryqe7e+FyFFBGjF7D10/8YI3G6g1SrXCL7AUl
QLSj/f40diWyMC8cTVlXhmQouLmjaanIx8G03KvRYM/BnQSaSBb4DQperbamxXZJPx3Wrnuyyogn
yX6CyYDLwvqPEDSa4NyVVm+RPTpxLcWhm8p0W8weit2aWQQuBHhDEF0JSehXjuY/2wU+/AIzgryF
CR1fTZ2hq7XcTRRQsGmBgc3raBVSr49t/XFGRWFPFI8+ZX+ED8R0yu/QH9c/q9K9ZCtPv2/ljynz
55VcfLiYxl3fFUAWBo4YM3fnZGusluS0AcZB0RrrYruEJSvgNwzGukDOfL4eK/6Y5H1exsUX7aM2
CsDroye2ir2EoCvazUxX7v0W4xyl1bwD15J5aHLAcSpR27KCHKMVf9+LH6HXT4v4e+w+OaAGkE+B
KQgULjlYlcdmpSE/By0SFV+6Udi+mK4CKD+CBJ+feen0QtKKrukQ5puA5azuT/6CWIDdYIQJiopo
WLaUN8pRtSlsZdoafrcCtvM0vZXe0gWMoRU88AbgY5lVPdaDPdgo3axlsAZMsEQkH9aSt6capgOT
OXbq++879mOS8nn1Fy60zNFzE5htek4R4L9g1gBy2fjUAN+L7JjH4B0iKT2ADi1XmKHhll6Kagzv
XyfDGZJVnqzowTjH7+GAep2VPQuJq5geAtxUtjR9DasFrMNJXYFA9jVvrd9X/72UCIP7efUXnrgK
I9JlI/YeuXyVoeeVT39CtArNFt4kRLkeo11GX8V4AupiHuqTnK6qnQEGQLqLV2jhvwNsWW6Sw4wu
Xlt8rGJMMgUi7eTnxMQvs1f5MCLPQnN/BC+cbKbtcDuckX9hgJmGaSkLkGmAe4hprTfNQSndGFNq
w3OlrVvhYgYD2P7ayaiRZC+u51q4/kPETKlqaDIau8EfBZnjqxHKQwyikaNAPqPD1p0Kuxpt0bgR
2ucZxrcto22zfXDsG462CBp5kVujiFP/CZWtBmsQ2ZgGgf9C2QUbD+QU9GHLzSZKr9+R5fJ/DS2+
LvTilKlp0BulwEJR+l6AFam1EAZEmBfSr5J+JfZR44cC89lWmIKj91YwrTCpyBp7aqnT25Tsh1ZY
QQD0pMnQHY1GJ953W2VeV+FelkAGdQqMbRgzwLmgPndWqbqDHHHjTeE1F4XVeKGJBj/41KzFqD50
CxVcnlA7LW7z/sqV+iEv+PqyF4ey7huqdj1eFoyhxB9BE8Ew4fwjBZvab/UbVArsySY72YtqtINe
uRI/OKavT7+I4ioVXZddjKcXDIwVT8CiOI3mxpk9aEtkAQboxNG5RaubTMdUP0vhmWr1d8vJLbVr
sNu3D49GWFOlYHCZGGNFL7uaTUPSiryTozNboXjRAuuKPeM+xsAYZiHc2wftGl1wCwpVrofS1ntH
ufI5/tIJvpy9iyVceGqtSvQmrrGEQbybADL+AGqRHsDy/xgKt5Vfe3aQeE3WseFFKMa86WhffwvX
YMWD6WjLNmFrzGxhPotcEu9V4+N3G2b8GAt9NmIXX0yPZaXuKpRmE3GbmbuZbNEoM3UYeR06ts5a
Z27XAYYJvBgLOXJlnmPUvoNzomzz1AvEPWlhbSwUj+IX0KRiAsCutqkKHtehpXZgLLUG8kglR4NH
um0sOCAPvYIMaPRkWi3uBpCo2yTZty4GFAAVjsO1TFyg//sSFW7ioiqAaqmNfcM8SdLsSGnXVcEN
xQXGWe0xKGGNnv+GZ+f2FWSSdI2h07w4SK+znx1SzKexzQ15CG+MY7npdmHIXdUlr8O+PIx+7GD2
xqCs5BeSnES5AXi661bBKtmO6B5NrNGVnQggBAYLmACY0PaERgl/eu638SbzMQ4cLhIzUDD+OH9l
e7oyVgTDt6NDfFcB1iusUWDetkL4dCcAIvDwLl2X6rY4Kh6mfz3ND/oDNXnyZqyjJ+2lB6XEUgC8
jZa67XbzQyO25XHAmBWOjgQuVuZre8YEqeEuXisgVTchl2KrvE09Q9/EaHPCtoZ0J1Ebkz8pdn2Z
oMJzumOa1ei828We2lrVXZkc8NZk09zoBIvSjhiKM7/mGJldpSv9Vb7T3Xi95IrKNkRq+aStkdg6
SKn6R2HYVepLuN08BKX6iDJ3+gJMDF6vuUdFCzPPWteWtq29MzEZHXw4ZStzCV9ntgzNwroAsJqq
I6PRZH6g/Wt3ovf97IpTt1/Anu5U7dGEMhUO2pg382ZyliwPdZgCjqJ1mxeMzOnJMXsylW3CeI3Q
l5grDC+9QeFjnM49pkznblTflhhxnWMIDkKh1JdbAJeYnCk9ZnbogCKAKURW4Ocv6CczgEmrLpU9
k3H5rjz3WOJtcczX88bcw6qHN+laE1yJrOIdYCnmhnNiIbad7pJz7mChyLmt0avsqrfCtQSXtsZk
mGA7bmRfOXUrVP5lcBAsRjbY1occU83/h7QzW25b26LrF6GKIPpX9ARJSSTVv7AkWQKIviO6r8+A
UsmxacVMKg/33HPtaxMigL33WmvOMR+VFpL84J78xGk+EVdvw538or2qVI4MdZnG8eZLGiQ502jd
ZW/hGFzgX8nNFhBEzFECpTqj/Q9b3rUfIrQPpu0fwgbDp19uFYRm9y2qDvltW67SVYdxfnV6o8w5
ZR7HrOZJCJb+w0PkGNCH7AUXiGNvx2SyMkNfJYSJsdBWfBzvl/fMlkSQaOg0n6E3WCwK+YO8Ll4S
CN2NM0Q2nZ/qqwb9vhmGQHipGEuLVuf1a1rfJR6hcgM2xI8TFDhu0q6nLWeV0dgN3sA9QN2I+r9Z
q9lu9OPXkM892+GoMl2zOLpFin26bT/PzBY+8uZTEn01Emx9YebtK9YoZtsKJx7Ot2mQNVgkUet7
grBpVvJ6fBo7tymwSdEf7e5kCEAYH0efCQvTieNbwZ64NIXR5ag8gptt7OatQ/TeP+dAVOzFtn/s
DYu9wlOtapvt9N7hUV4wXx+9bsXxIb5NgMjQRiiTyu73serpd4rfrXAEUyzz0uSmunSlMhimDUKW
0Ni0uRnu+LXwte/n82DBzEUGbzuiOnCzwUTxckrsCW1C3790zUGKbzvWhqR8q3kxSpZT/i6bPAOU
LvkXj5hw0/Gg0AaedsBbzpKJw0LaCq9HV9h2/SY+3iFWyMK9PkDLXddfdKpPwH4QRCwDBhTarrg/
au9HoIZLm2F+dwOgr7hrII3Q+smEB2BP0WSeBtyPR7o+Db33lu97PESLwjnX9A4OoqW6rei1IFCi
AQvbmybcaUyYn5W96GV3+hMQQ/qQE0K/yVHi2VFgyrxJHaOvZ2G2apqh/q5kTjWsq260oqUnlDdT
GqQcm4qtodiMG2rdUeexk3l+pwaBABYr3zf+Ni2eFGzpdxEcEgCDs4qJlQ9y11TZY7Ntd8KX8ahH
dszIRTX5F6FkOWKee97gp73phTftywDcL/V2WELd8dWPRveNG8nD2Wpy6XyWfh/utP14J/8yzi7D
IKj+AHpsgZF+o+LDdUSEnhwgKPD45d6HXlJsjkf/FAhWF3QO66ubPyi9xSOYHaIHWBvL95Qq2NSQ
HkzrxaD7+SMewjvpvOFDE1vkrRCtdDCj5myeCZLgWIAAMQK4wV+yTUo7fS0jH0Ui9fUhDpaFr3c4
p7CJ+su0dBpWeIbkiDhxtp+hQZvHm1zFarCw43U3sB1Y9cnv+P3IVHtOIAEoRFe/Af+kHq2IXz3f
NYclr98OHeaEBPzt9FHcnvRZuBOK+yFdM5Mb36XRmypTVbyStRU2ZWnDUJIb3CDrBLSkagn4Kd57
Lgh7Oi3g85UejvJzCwQjzWyg4Vhzcc6NlEKrmhJtyCKQ4JKxMBcQ0+wmTUyJgsg+gTCLb3LFK3on
dgfF58CQdRsB32EhuUWSwIQ80BSgIsEf+BZpJjTYvLPl5T5JN1PzqBfcWtGqTbQyA/WlU3/mid0u
npeLfa6yu1JWfk3iOlHmwIazPV0bm3+L+/84O37Xl//9iBdHszE0ylMGDnxP07NcjQb6S1NZ2JXX
8fBlaHan/Sh4qQmBjBlUsq4mdh+Jkc0w7U/MhbRAjG8zONSiY+AM3WbojuEHrXSTh8GsuZ+29gt+
OE5LTG+pKR5OB5zKYW0bXmghpG4R+JQFe1J/30j+It0ix41lOxPWIpio3hQfEoB5Vpnv5fyK9PT/
0Ez574e/ODhLwCSVLJfFvRGZ2m25YiW2IpejQ2oNTmuxgtn/Pgqr8xPzj6/724vxW/umzmI1ncYy
OWgHFZmtGaXumXEu0iMU07v5Ck5BEbqLR83lvOEba2ld7boWXZmVBEx9+s/T69x2T3bHl/qdVVyG
iG4tXo6/jm4KEwIkerA8MxSnIUX78Kt9FLkbqLQogLE4LNal4KsYBGjTCOsz/svcFF6Oe8WON9Lq
dLSvPV8/ThIwt/yvV+iyPFKoE6NKqBiYkCU/McjNrUm2zrsOZtdKO5rG0lw89J/KZNeJJS7M8DUJ
CovWBe40S5l1onaN3vQu3IjM/GM/7RG4m/Gjijm6McXd3MuAb7cwtReJlmjCdjxv8QlyZ7/cp0H9
WSHiRO3NsK3GfGedOJaGfvL07xsL7e7Knb14kZJqYRRCWCeHExS89fK0OuY3YugkX/xjsPs37V2f
xVl2OjvawJhYQgnTypSD78M4HKHzXmbaDZ5Rxc+9yfY8jIMJjTZCtcRzmXkYpbcG944jeevABykS
Vniz+Zzg4vJVrNMP6al6aJkFOqodPbbO6S53YMvRchscFE94ibFKgB1KRyJtVDO9SffJ/Ti42U1J
LTT5AkLKs12+LZ5RJt/rz3OLLnE53xh3xR2W1qWTn2/ZK/mKpcKCPAtde8kgY3iL2OJoROXbBfaN
s423e1w6BpILSpmleZ7cWnUr/opZGSfA57I6BfqTKa2u3IW5E/zX60UNLs8YaHhwF+0iadF0gtSi
0GztSrjLWKTrEBlFBpVzHXJQ9JomONszI6JNLZCgpWTG0xHPy8O1EdqPkzv9t0u5aAjJ0RHsNddJ
0/qscGBj0PFsDDjIPTksHLnYGV6mYsVwY3qoWj4QivPvL+MbVfuvL+Ni91os2kVd9zTwwy8APDTx
V0b8ImMJyreEKE2m8YD051FT3eHkq4Klz35lkxgd60h/gF7olbXv5/75b9/IxRtyFgtYjUeuR97G
o1t/LEqPfbuy8MIPVSChe3PqLwMpydI+1yvZ5dDFGP7Knv7ze/rbVVys+ZGuVUDKcqRayHbt/M5Y
n8CmmMq68k4PcDF2qHW/z1nLp5rJMuFK9nXPuPjjavHbVVyMNAB7yP0x5irIcdiEaLNo235M3yJm
YGrev5+Enxfh3z7tYnJRLRRBPo9FcgDygcggN5PH0+SQOQFdBi/qJNlpRRG+eOxekkcUIOPjdE8x
ER8SForBQXWwE3YKRzWaIeomz++UHnTVqxhus2gvf+BtVaYtZOnieYzt2hltdR0eoiGgHtYZDddW
ErlNsp1KU9iwl2OegFAhak7IEPtaM+zHHfa/n/V7mPTbDttQQUxnUNpokia6MKkLVanlQCL5mKw7
swtO9MBJ6gjmgT305uIpXtWIpwrGcVfewG/Z359vIJ1KsuFwRGHzxCfOcvX7tQhpObb9QjwsWPgy
+6zTmXTro6cYrT2+Fkjrou4gwzJ0j1RbcvxxorP+WsClsWitHA8nhsIs3nRSzWNr6otNi0o0nVhX
AcqdRjxVNUw39pFrUvcfZDJ/XvnF6hUrkdKHlSgexAOsOIqVxo07i9aVpzkSXRMr5H8hV0dLfG3d
Uv9+N/787It1K1kKlVK2o3hokAYfOTxzNkExtlAYLxl+tLCbcFZqH+kROqWBCjUDAj/fU6gDocUR
gpYiqXsZaFx2ORpj+f2y3zZo4yIzdglSKbqtYdXNRl/OGzK0jSJajfqmpiKplk/n0+vpvG1YG9Pn
MQzOhTvbC0qqOzZRaNEMiTYloOOhSu6WS/oW4r5abKJhd22p+j/cBFkGTmfAJ/w+u//2+PD162GY
VXwRDq0WekBjREOC1XnwIYW5/CDqbTv4DQMcKrVrPsQfdGHzffjv4+f79NvHZ0Ied93Qi7Oi1tEK
U1maRTD4Y8khQbRw91IEXuf1LOcF+O+X5r+PvXhpsiheQHIdREY+iEjvq72u0peEYaQ8JQ/qCv+e
N9y0oym9at7k4CYezIbLeQcwIPic+wi7uUYHu3ZJF29Dl8pV0Sh8E8oh3HdkK5jqG8eyE9hSC2Dv
/JDV2L4qm1JY165K639wZf15Jy7eCD3M4eIohYhyAePJkWcuxRo8l6Lp0uHrWXDyJcGgtE+vIYpd
tniBet4WERpTcmL+GxyB0+NKpMWN9L5ZtcV6KTtF4yxcqm+ebi85rlVtJxv3XYflbVUo7BTbc+Vd
G1b8cAr482e5OAXkxjQKWT1xe1vCpjzNpSEdud1oV5R7QJTNstlgphC1G9WU4W26JLZbU35lab76
bl0cA07CQi7PR24plnS67PTo6BYe7RidfUxGY3QzU2loTcxiAjxG/f/v518cAPIqScWs5inXIQWe
Pfra/Q32NCvEQGXGR6vSfKjKj8Rhsf68/Ps88PP87rc3++I8IEfxKHRyKTKzKnh4yfk8cQGDcbYM
w57N49N2YHiJ3eB4cquCEEgqqH9fww+ijj+eg+/B92+rS90WYNxOPAea5klYHTobcPe4X8Y+3bzN
eTeP5wtE0SN3xJ70byPEdSix+LdMh8tgsdF0ZbmYiQt/LnLJKB9jaYx5tTmin2+Ynfi0Opzi9qqB
bV4k/lrXfvukiwdfAy1ZFFEkHmBbj5OvE2T50nizIfGk7rXa5a21/jeZ44/wot9RCOLfJdGfP+DF
g95NSSUP+jxBf4aV4zbe1DNklp6SbifxXXvd/kSPJg9/hdpLMWOWcWtdudU/bui//eQXz7p4Pumd
Uofziq4ZmAiIOaFJaJUhWzfF/JiDDaP0HKwBR1jiitqmDXnmWhQliRpMwseV67l2zy8ef7XIaPtI
woISIPQNepiWnr1X3WrArVKnz+du1y6YItNYlWmYksCQ3DeFPz+hker/+1p+cAj8cXsuXwPpPCld
H3PY0dQHWvX4KiIJ25grJ7M7iIbZ+MgALjHsJYG6iatFnvpJDWcMX8WMbyffBy0l7AcfqeGQr473
8n2yidPgKGOfiN5LDAAhTlxu7EinGFjNcJOmnky6QEatk/2Szwfa7zRFuriEd/akV14bBgg6cBFk
lffvn/aHkvTPn/ZCULzIpGo4NvM3bwSLkYYjTrAZUpMWPqkBfb5JBBLy3KNEvIU70f+hD46n/XwD
Ga2JLZpkvfL/3gT885oujjmpEZ6UoWIFSDTej8zplZskZNjGGRcJ+rJdh8JVI+8PFdmfHyr9uezU
xVE8Gj1fRJUEDcMNWadnlY5mkvjZI/lH59NuWawX5DKfFKiviQnqK+WcfxcSEIJex5G+juD0Vv3J
RkQFavJLHB1cpCKo4qUXM4W+FwSneaHhyk+FTMZGtOqdg8pNR2eo3b4JWp6H0DpwYmm9kT4sDgPy
nuj3XLvpP79ukGJlIsMQEl78rJN2hjhMwNQhXm46m3wMa+jQermiX/v4KZPzs5SsQE/LRBmgv8el
9Yq26hp4Rf95FfrvMi4OcfAHpeRY85UrrQUXoQJRY2nj7E3lI3PaL1rtoHIvKtrWqAtAcjPRpkOq
uDKcBUa2dsvZUwbJYYtLh+NXEn0RjBWR6aSRiA3PnMODIHk1L6/ZaXY7h1mPqKboK5ys45msLZ+c
kMaeKosMBeXm22Ma2eEDvnJAZsM83dBDLyleAQqTwKinG1ohgwJJ2NVaMz3oNvjpVbVqbqceRtbO
AC/QCftaeUonXPdX1+2/S+n5If3vG7vcG1NpGmgdoGlS0FKcoJNiCRTvkRkAbGdab4MChtJVHW/V
swVTw1MNU9vRVgsyBEkoEx6Eq44ddd6v/t5G/7uoi210JIOrq1suahGc3/RPIsWItVh1X2ghJlcv
7/Ru06S+wLjwHemVbFhM5MKHcEXetsGs7bjCUnOg0UouuvrBAFJZ+FLjTiSavoX3yTZDsGXqaAwM
5VdkaU+EvvySQNFL91oDjfpLbQPCu7An89qY1KGiA1TybC3wrzA/Q9D7WZE1ccyheZLoZkn3V1bQ
ay/TxXaeFlWiLWed2VyUTSjAFytkEPVxxVCYMbvVOWH6oEUzhqm34dMsfIjRnf3vq/j5APnbk3Gx
o+dk+nBo4ipwDRo3hKL9mloy4WF2nN19azpPZwp2iQbLdafUjw/lb4rAiy2kTwnaa4589Aj8sCJU
D5omO4NDnp0jMZlUGBaebdUFzDNsrnV0fujq8kr89ukXmwV0rzHVJj49yRwhRBXSlqZEAWMbJM/Y
IpMKw1MsiRY9AfVXzlHi31ySC6HXxdfeK/UoUTtFhyIOdAYJ3HzSp1i4QMDmjLG/4U4ToPQvHAm1
ulKa2pcWtN3PLbjwkYFCYUpH3dX00C1PpC11M36UGfCwS7ES6CgdlhEWCA3QUuwxOjjJTg/4IoLZ
MVTt5iRWVtL6NbW/fMRKOzq5cUcACj0ZSHmJxSxhJMrW0SacvlnvFieXPPj+aIuhZeBoK+hmKVZz
m3/W1M5FCjnj7IbTRiKBBG9bbxUUHwy7JG9JNIyyXeR+zolxebrV7qTcUpK7lJ4ZWoLkV89cn5Hk
Zkxej42HAeJc3tcLDJK7Il4vpBt9CI7xjaB4ZEjwMaMTezR8n7N9TRsFmRPRWB00kI5GGxWeEaih
AwJEfmysHiQVfWDiXlAHkyajOw1vGr4M5LLCV6Vs1HpbUjK2Vj2slsptjsr29oy9P+XbzaZ93S9M
AUujUL2O0Ll66qpHXd2J8bqOfnXxR3nm5NViGELSVkYJI+FnPdl20eO/39HlX/XGxcNyccpNOdWU
eoEqMD1tsszGLSUhGw1tHKgj6hIL0+XCTxdEzB1X/d2ACY9yL3yEOy4wi87u5mqEieyVq/ob9/Pn
ZX3P3H+r+4gvXfS1rEWHtlv38nPaH2SUAdMdGQI5ptCB/8TsemevDNE9RFa9aVdgKdYDYRPU5Whs
8o/z5MXPIiFHmQUaK6n2J2nd9H4L+ji2MHujSmFoKOwyAhldeW3coYYKb5kPLjfZnRTUb/k+o+vP
GIiOLOsjlSajMnkdMrOuzJK9lKFhCTSBgAxS1cZVGRyfBml9PtHoJlzLEiI+ZkatnDN8B43DLgg0
WVvcL2onii2UMilmXYy6RexINxp/aUrIpeaQe8MhQYmtcM58in6p2Dg41FVU3zqz/tFLSV+qjxRi
LOCWKpsFrqO56Ufz3G92pGuSItcho7vRbifRxiY42BpefR1dk+Zl40t9dMlyMBMqmdP0wJAw17fQ
n5gPSq0Th3dF1jN7BwHnYeqODOR3vSc9yS1ZorsEZLrJggFSKnLDMge3bM8iIJr4K2h/a3LKhtE+
uuEZB6CfCB6rQ1c8Jqtmc0RsjZw/JWnHJLNbmFbJzGK3mRPU6HNQrymQoxDmhttK2hyFgEIklPD7
mGrk1cYzkiCiKpfZrv1EAjLArijUbX9cWiOnMPm85Ln9ojJdKB5Udm9qRluJVKR/n3W5qRF1DQln
qAWm0WwXDVQ7Vsqwb/pYrIsDb2MfoQdub+v0vR4AGMTmGeVNId1O0WMTlP2VguLvBubFE36xRxBc
GOe1LEa0bU+TpSarpL5r5KBBBznRgtacjtGLqetBv3zUW7hDwoCS5dGgz9F3Zov8wRF5zhcJAhBx
E8U3V42d3yiAPw5RF5d4cSQvpSoK+0SOGAgNH0nuFIic9prbb9nLik9V35wUu2Rufq9vlNfoRoMw
pgzm8C1O2RKuxFw33tePs/ac+Dw7Vqzz0SqurBXf2oB/XeXFUY8AkpNBpO1yn3EGhhI42Bz1PhH1
e3q3rY9IqlxI+wQPxglC1ZXU2EsKOPlAKS8ifdfPt+ErA/Qxvqv6QPJidFvYVRVXyZ4MfR1Hq5NN
rqN0EtcVuYrpG1AtNfNpUnws9vCcrgrX/6pAdAXKJlRKVVSWUOEuzm5aYqit0GFA62ZHFSKEwMCJ
OFrx3UwYzB4Yr4mjdf4YKNWdhd8yS5sHU1cYX8rlCUqUkasrMnHMcyLzUp+PmL+twKE2qUfi4mSs
10SUyJb8AHqaPW74pZL0CVEBNaarPAvmGLpoFthDx9wbu4fF8UbFb7ogPHhVlwFCsCQFMeFjkc+B
eMLJhY3WBNVyY4RbIfFpO6R2jj10IIUXfSJb+23CJ0m+dM8qhJNDcJCGQsDvQYycXCY28vtVx+78
KP/+EF3+tBfnRQ378NBHlbxPN7MvY9xCWsNWr2yLle5nRNZeKXf/arhdfuDF65+OQ2yc00LeJ196
6uHZwbR8NGniqJa0xjJJpcgGdSvBQ5kBDv16ecVm/q1y+NePfPF2L6LYSJYFVwCF7Xkx2LkbMcMq
v5QgKSEYlF515ZEilu7Kt3xRXKvNqQ8RRcr7oj0BuvsVnV6naSItlLlyGwHmemyEu0n+1KUdWZo1
3vHIL8o9lkxio2vCLFWnVZhVnEZLZHgxKJrfVnTmsvew9/HSfqqyXaNv0izETKITBzEYf3Sq3wAp
EKDdw3Ft7ATGgAASl7eMhxoajACjG3JTrQpOM+ZcyY9K0lZtZQw6/GacETy9XafpRzoGRDuaJ+V2
IKuTtkhCgivCQ+d4vE2ErU6PftTeC81PGmfUCedcd5FbMSjpHAOZbnIH2UtKHUEk9Hq9HG5y2QPJ
zvkzLlbCyWUrlc7r8eSHC84ItvZOHpSdPxosSWLQTbenaa0AzpvupfSxgh945hDQhV8t2bBtn9qq
mFrL7uPfB7Hrt+yiuh+kKaqjE09Ji39mFhBNLkGy2rhWCw+koaQHg3pb6Y7YWCS3HpfrbFhJ2U5I
nxfSoUj4OvCM2OICvosbCoGOKK18qDDCxZtS9qpuO4bAI2/bYtXH6xJIW+12SVAdt0W9jQgJgysD
sSRd9QtfnVayQSCWU38o3UoaSZwJBOlpzFeJ5IutJ6k++nOUpePSKuiZd1uJVC0Wn8nvnVKyDdmv
KncUHD0j6tFMdPeIIF4mgvtOP7uLygtRLE+OQCYFb4PTr3WE79Yi9hc4NHF/cNTBeSz7LciRPPWS
yJNR+BvAyi0Fhkq4AQEooBKhAWnzy2WJNLAq/B78iuRVhElAum/NERHatUL72nt1sQUahaS3y9P3
Wp3ecShInIoNcPlrKaII8KoVR9S7Aq8VI7K7Kw/I5W7FOjbHYhnkuhrQVL8lLL9tE9E0xie1TP/n
8wE7ESM/MBq8mxkBTOLqyqddViuXn3axZomCIdDYyOX98TOnQWgLZn2IXNLUR0o7e4b5Z25ZuFc+
dS6YL1bKP37Gi2UrqcSqT9Di7M+lJWl+F28UbUUDvndIA8O5GrL9DU6MvUKrQex2W0YV5pVr+OEW
/3ENF+/hsVcn5Zgs5f1odbQdG0t8p55Gq68v1ufnyTq9MHevHOW4P17jE11EV6jkRv55jy8eL6mQ
tXYkmXAGnbbIkgN1sSokz2gQOniySm04dDeLgUCVXY7672gt4EyP1gLXi5nZJWhTDri0MLG4Y/lb
krTiTF+SNRtlRw/9X8fpq7QNyTUCjAHqM0GAnyWEg0i8cie1y7bg5U9ycbYqhikWqRvkvfwKgqr/
KvL5Ft4RHiM8nQhq7/HIzJ4aBJTTOr0tq6DRHaN6msNxBEgJpasLKHDMJTWZlegeGkk93Y/kkQaU
OUnqisNrCc1ADLSSxHLic8h9OFb+HPB26LJ1id8A1NU2W50hps4uFtoK2P00Z8jf9Gw1Zqs224ut
xZKDS5gDpy4x8AgqqkXNrRbeiVKJzNl3MX7P5K1BHFCD4nKVje/i8ik+XZM0/HAs+uOpu2gllSTX
5EqWyHshcU+Z3W6IUV2Lr8DSyKLZd7hl5P2/H3Tp2i26aEhMWdFPhZhxRoADXe6K/GZwz34E8grD
FCxmn0zR8XgnxytsGmdPdHHqMSYU3oRXHUfI6tQGDDlOp72OEwoHkkclQOT2Yz3elm8UoOtrI1vl
yhJ4qSWrCLOJzxLLAxdGa4+QZJ+wZyHFy+VFILYUoA7ORFmn4H3GheiQcAxmXvPh3b5NtuJPPidN
Rursk6TYcthTrC61hYUnprZOOlJjaQ/sj98CNPlo5Q/aABOEgtmuIofzM/JeAvcsAh/j2Pn37fhL
iHHxxnzbbH9b30klKjNRi+W9hNoXdurMjxRwWVCFonpSrP4j2ofWMiYK0YxnxnT+2vtETv/7Mv7S
Y15exnwPfruMsD8nzMJYgmKDlplN5qVI6QEMHjFEwYaHl68iMNvMrOKZphlcqMzG/BaS6XbNyrv4
lt//vR+wJurEumgAzf+8mK6a1H4wiuiAaDvH1rOkr2kdFQyQywfqFdAwj/VGuoX8HPRBk9ndc74q
V8Ks8O4gdtB3ceUdBhGHwir9tRTuisduc9zpmUOCFjMk/o49DB/cn+n8fx/YaQQne5MQYkD8x7c4
4L5L+aqXpsaYwW0UV7st3rgIXIeyR2EqeqMnHOrV92jQaZ/Fj3zVWyJGv9Oes1RQZLYWEiHPoI1R
cuOPxS/S+6bwLYUncpu3QYIVEJKZV6+OTueqgY7NoPeZ3zCNzURvuR2tetW6rc1riFFsV3wZ/vlL
t7DOvop3kAGD+A73Lr+7IwbUILvmKVvzlaxY8lbF/oQw7vb81TvyrlpzOet4pW2G55wOQaARSqKt
DHSDjxCTFbu2s7fnzhVJuDaXO21TfsjBeWLQRlh5aonYGN6iDdjBstpGeIQ3zSPWNdbrXuEZyWu7
zz0o883NaT+5AlecLbDLzshzxdW9ZYB7ECABSkAdb1mgq7hpYQgEsHqCaDX/E3/Fc6JiAnS4G8HS
o79wk9zEqwhH6032qAcSZTqGV/CJC5xYHR6RFgVpbZ/22gc5Fu2K3FOr28T3sod5lGFi8TjZ400M
/BTxUsBfgr72Mb6vZ6cDYMXpXvFp28fPhuG3v2KgQNT9kQ0yv7SWCV6vzagespRJsMeQrf+EF4SE
PQnO+jwI9jNntoHEJz54/oPxQayCZC/asIkm3TytK5bReQyliDOiS0H1iutTWws3qKs3RSDNwBnK
ke6ACMRPvDAoXnEcZ6CivfoX7HmvYOC+PT8cJXZIucftLOwNFCMx9sjX8y4+8Fsv6W3+zjQy88S1
ijDvAc99VZm0NPXOOT1M78p+QQ7lySVm4+TMhpqjDTAYXAvja7vD1chvax0VKd3Qm2yn+EmBdTlM
THWVbfMDOHydTxYYNlqSaOEezj75y8tD9Tk0Vo4NjV8pOCNVS1e9m93VUmyBTeygwQwWLTN0EBJy
WQFjEeMEu4FSgbr7XSLF7sCDkOyqT03k5YbgS1PQbPi7CGN+0GWb/j+R1UuqSsMdnrLXzCenTJ55
bHroS3vjaE1PoomBOAYbtAD2zcKPQzSNzcoKX8N1M3/x/OSlcjsyI1a2emsTaZ8FKBgedOC8/Pdg
7WNw8Q+l370XIBnx30SzDR7p/UqRV+Csq/gx6kikJLlElpwUl5VVfpWSn3T+Ulwr6Tbv7oAOwPbe
6dEjjphCf5x417kJJBF37+yMGMjDMJhFz2HoHF/w/jtIXZveit65leMvmrpGeEtlTLPWnQIVy+Ls
X5wJTVp+ozVmXjrVc/w43qVv0WPPZANvZwhHJPOq2FYWBG358tlRkTXzTaCb+6KZcX7hKLS4A1cI
b6G5NYhY8TRP+CqFO93urGK1gBQ2n+RVW4YZh3F6S+/OrVw8zt6cFTY4tEY2syYBGuYKTQsC43mo
XGE033SB4SB9VrlgxriEws5dSDJc0Atwg3u7fVzcK8Fsao79DAaDO25QUCPhS9z0gT9ltnucTnto
evbpjqBmJ3lpQ6Ah7yKzeIfUbEFc5a2rBERUYR1dkFvWfmJPhs7Bn1YcsK1Sr5lNsm/UVYNuCUhk
5xGmsUc7gPeFJNzQrVYhP3JrDQ+SikTTLV4K2TqyYmzTh27J3LjOfIK6O9AejZkGyp2eWcpXeDeu
Tr/KwiGQgcGylqwGw6p+MXULutyR3mh0w3hqdJodx4/mPvnoV/mjNELS727KGxl7s2aziG6jNf57
uBuAL8ChAGtbmMZr+qYFqVMqdnHAMqm7RDQSoHyWrbmIw8fT36eVVd7U3nFvQMiNg+kBCa1a2ioV
b82oTV5XKxkGAwVYbcGyRpEH1nqDIhwvOJC2w/A2o0dTL3cUHGdUxoPpFzhUww2e15li6qpP4Ue7
h1PqRJ9UBtVGdUsr30pnvkWoxkS7wP95QPIRHkgaQARB+7/7BLQPSBu/N07Qp3FFEIL+VN6oawzC
MI60OXHLWT4VrgAllaeBY4ELRIiju8m4x8IZ7BeH5j5zZ83gcas+nFgU9gs/FFmIZ8To0YlWy5uW
z1KBs1bvJMHm22E7T4/5t534UG8NW7lXiA4UTOL4wEHnN+hBgwihNwE8EeyiWRwGa9c/3UbB/C3w
B+z+6XQ73DCfdcZgSd6ula/kffXePZxXedB+GqsmoI/qlNuSsSSxKAdDYh4xg5Krd6LPos/ZkBua
MGp00m0Y1CVcN+MN4gRE3Kfrc8A3PD2mTrzrAVJYpR1+0MbMd6kXPmqrcpuy6EEevj/fLtfndfLE
tPJBgcjf+9JD+1CRwFI5Qu/zh8WX7JbOilO8w3DCaEZ+wwMHqyZIt+U2vtFdA0gNH6G+ng510NwW
PBMvNEtAHZRbeb1gVpCbcGaa+44N/GjzeU8ooE/laimsI4ZXEVa71Rmyp2gxqdffhTvBj1lfKQ8/
R/h4EJSeeLNOrMTsfolDq67unRwlJPajGAcwDy6P6/BWwn7VLfGjDIpDDglj3pir23qLiTG2+l1X
bKbFejpfaaRKP3TKSaxUtKUq6YqhXR4Hh0psK3W54GyCHGyOkOIikkcDpMhqpjywe9gZVoJ5pWGZ
iClHsofzVgMx/Rk6AqElOGEopbHMkiBd3P5fyFd/aB78cYUX3e1Ga+JoyOTlbj7sVLktgt+zU/co
cy3DHvWXxZhfTG/mVtu/D+5/SSE4uP/x0RcHd76uqZD7abmbCRkcFekP4Ol85/ai5Bxt3nT9yVhd
bZcsf6hc//jci05Rpo962Y3Kctdy4OQVwRygS2aP8h1YajvSuPRBEZcYRhjmk21gI8+4aUkAI3zk
tBoLB8OHaHj05GfQhcHOIxN92mECNKcJK7LNoYQjFhZLdjJYMfOuBUOqZc75wnGpu5/PAKo9UfCT
3SvfRzhz51/g9Hd+LqsZhUQnl8ifGjlh227PgO+DWTyQw3OaWQrBMmYLVDyaihBFQiAQ0pYZNjFl
fBIjayXxEZIo+rMSB1K9TqDoz9IafTPvnvIydaojMmn66hZUmdzu1l2NTYt1r3GzhcsuoolrJPxD
HWLibvyzfHtubwigTsczMy2wUNXTVWnKXLtfFE5/3JSLRlrfLvulXnBTisXLNDyl6mea3c/vQAky
0GoVN5JehspaTjczBF4tfAGK2NUJ21+2ustn8qKXFgvLrBOa79fhSAn5AifHxs4t43PInZOL3+zK
S/BD2/KPn/uigRZnWRUnJ3W5S1dUAMKHRHdpHuRquqUF39vf1RdP13546end/FelXrz0olzgHEwV
Y1/bwkEaXA2nN+QN8LBsBzBYSVHf6zf9jv9Z8WXvjtvFrnlUPfkV6qn+UL1pJqXg/eBGK6DXzehg
ze85wc3FGljPN4THBZro18HNV/+DtPNabhvb1vUTsQoZ4C0RmYNEUdINSpJlgCCIHPn054N2nd0y
7WWs2n3TF26byHOO8Y8/AKpPCJPs7WaOQNPqTf05dNnUQhubb/UjXmEv39sBVFVVNvOfeLlD4aCb
k+inaurip2je2tW8sYgNaZ9q+/JEpPRWfZYQu8Nh6J0zjQy9JIQ5Ij4vXk7GLVkizw3MzOmJ/zkR
Z3FpZwW2Al5EmnYxL39yyvnVVbfKK8G32Aosgg350zWD/5n8AMtFfG6eNZecDrt3A0JqkLZvaJuo
kicrDS4A+QTACt4UEP0tfAxAkBwQkLDwwvntmXtFI/9GnAltt55u4cswxqfBfwQIkKeIUkABBDNY
Ggt9xkzDgoLhSGa1UmEqmfjszYKlPFlk+UuF+Xkwkxb1Bjr5M7tiYjeMlTA6yvmbXLV981G/d05n
DfZCDFx/JjvoWJeD7CNlnxWPwhs+8fgTYiXyJAQ4VGNSlSEmxoAStsP5oDrdAzacZlLZU6jdDIuh
zAczYwFchb++RWoVrieWCrLTDB0/eRPz1m0DM/yA45RY1Q+URCpEGn9W7hMIGcUGY1L+evs6yOtu
/PXbPF1ku6KeBZpFt40fFh0xEn65WJ9TGwsoWuJkFz7TBqlevU4yi0hBsFZhzSCQdv2nvCpfVada
KWbiO8mPK50MN+xssHLn6+0ESqkmO4ZhIWuChiAcox/CugBv0d6ue4xh5gyEPI0vWXN7WzrqtOOX
2Xu44259VvglQLk8wUV9yiSz3sge5dyCFfkVFzEWSxPMpcIxJzUzAsUiZOAPIkaCoC2uZMMZ/CzX
1wW/Jxoz/Z18C3IG6VVlRzFvS1z5PcoaW1kM2ZHVu78Y7BkY4a5VL+KBR48AFa4xj6z34eIuNv34
LNwNLW/oZO85jAoizkn8mQECvGHh9F4T6v5BW97xz7G5eU22524df7C0WzThBh6mdIZlh0S8QpSs
rnDOfU/34mkaP19hoRG4QSXeDIkM6D4F6lF+arCkOqjnrdZ4uniM6buRTbdUcan/ebusFf+QZaes
dsrITURUYE6ByUyNN0yxTMol5kuTy+ygWcY8bWxmXd2pyF164skG7gcsbVR3PXwwx//R01wyoIU5
k+WnbDkhXENsQfdf2X3oiM+deyP3XFv47WL65of4l8+MlZCYweqyosvEXnMbGaYf4DTUPjTqUiT4
MtlCi5bIZ4iFGX2IIJMasqS1SdqjMFkExTov5+XNwR/4/CLSUiV0HZOfGFcWG4r4+DaTxS3a/kyH
jjiTj/lO/UnoMwmXTz4/yEjHpjSdYjNKX6V4zaemuXmxyLDrvGYzfFh6ukmtoxpgiLgW/HlfzQWY
tZiKsYTyzWRL6oKU/LzLIeMbVW0iFS++e76uCGdD8Vfp5pSFkvk2kSka0KTmhUuFKIND/IQ5rF18
9nOF9jpQV4r6NJHWefss344SP43tyzphCspkWSOrAWcj8oJs7FK2aFA2zWcFicqObeN9+iR5wgkv
qxZLavy0oj2grAP/hsT0K3krKQ5WGsHXZvCSMBefPCZrghU3DDHYeS4P2V55F9c0UcYS3x0Je6wz
WHW6JABjlj5S7DwYBxwa5tEiWcgUuNM5XfysoJOiZLR/8p6teLgO3r9Q6YY2AC0YXR7xKrT5EB3J
eivYYoqFhB6ViQ/2wHMY/ARIEfiDrxb9AKYcgSVt9seEWIuLlcGJ9NLHQemTuOJL7/mn0Bs6KX1+
7NzzA3U//560hx1Ez8UExp5EQxna0bpYXLcBYiUa4EWLxRgUc2EmOQXtvDyZ1VsFkjwSwmX4On0i
DYPTvMFA17DWpABXVhdHO4R79aVY+6fgAVH/WvIql3+EAMY/+QeaGdpIfcDyc2x8Q3voOiL3Qbap
r4QZnfYOk1poqNyi25ob7ty2YLguUVGFC+fMP9FDFl85M/VShMCFgw0XCZb3nh0n9TZ2J48dnxa/
SfAX1v6Yrug4dtdbgchc3u45I6XpTjtAeKIZ3uL5vVK3T/m2XWJTxq6zjY58Pph6Tx6lzWSHjbbp
v049de4fzpE5mavW36sbMop/L+t+qTTu6qmcIiOKz9n0oL1yWPEhSFwVuhWL9qK1jU/jmH2CsA7m
jNoaQ/hQ+owur4m/jaig/WCN/hRPzmXEcjrFpWuTSi+5ijLgJ1rd0Af2hZ9Ym9lkEfosYw71SqF8
suEbP9lxGUyBm3oZo3ZeyYL9TF8mqh2tajtiWJZqToMLu7hWi30S4qXxwpYiZMu28xjTcHA2k9qN
2Y5Ss3hhn+oGUUfjO33psNIfkZ3iw1E1C1myiJ1kzUdWj+C4dev2gIXmhxRsCQITQImyZVAV2HZ8
OVU8sqXzEFDkJFZ/LJTBgRetbfcj/FDfqx8y/td0tNApLPUdU8nzngW9ZsViodNojd0wZ09mIz4v
Kfhx4GQhaNh1MrhqmL75OWGvZofbTb3EAFG0BMNWjhytv1gGFoumLMxARrOX8pOdATevR8waiwdY
sFE9m/cwnNCnL4F5TdVOtv1PQDuM+LGgeoys8hirXpexYRU3K65O8XRfae6U/EMfP50J48wzBu4L
8Crcz1AvzOIn7SXh+Uau/wODqHQYZfFfDa9FNDLQyNnYaitunJyI4HJmsADcZhlbP1GJkXl9vr37
nSu9VCV4XnXitGP8HvbFOygoG4/8enm9HKX5RZl1h8YbaKaPlboOiFak5Wd5f+jAjN7V1z5dhThD
kQGxjk7ZA76SEn/9LaK7e66fr609SPeSubjpRUeCbGK3OzYrXNMYH/ETDHX1o/KI3qc0tReAYWJW
s9OHCAfcCU9M+GN/KfsmzuXrNvDCk0bo8A8W7Qmc95Slnwfilbhv8W0bjsp4wmdgOYMMIn3EyPJI
RVKHGIyE0lrEi3ROswO+FmpO2ZgFBkTQSFD94NrHO8HSB6ZMNZE7GDooEMF56cJNOTl2rwbMm8iB
CDURXnt/Trrn6xQ1Fy6RuIsC6gHBHZJDSoiaYF4fr9bZIQP0bSKsRaZKgLlogcBVGlZz7VQIW07J
mL31ePFVDrtNerajbHfDwsuMX7VqftNM/cn4oO7DmREDdz7R3CHuFYZ77lUqelwst4iVXKQvCF2y
qxf3VsbOs0of4fKDNb+rhOQI0GpMnU0RVrlZ8Ja+60/VW2ByoRi/QeC6aHb8Os0cjsmm14G1MyE1
KSJAEiMH1Efl9kzh7Zi508RQgOZF7AoNP3h+aImdMoXMuqAL9qbwgKMXssSqNT9+dlI2RvGJ9ViA
EjQx9daLL5bcbGP8IliaUs8v8SLEUpGav9sDSZWSDdieqBa+dCL5K+VD+uCTLAXsb6vQXHuXDUM1
zzmRzirvM95Tn0Fx0sIXeeIV7Tw0Vr6KIoBcNM2ngkdFey3hJOHuzPfLDWOoECzkxzDa3da9h8eR
xH2WZlCOoStPWNb/vjiLfx6n/9MF3k3whegiS30ahQ8FHcgwXhn6LJCMtQJ8PQCVAzgujSb3TMf2
hLsxvu4rutRmkwAD8Rmx0jndn+oE2CrGrz5FL7aCTbXOfLI0lrn6oAqH/kKefOvpULnwj+woPoNu
EV/WKXqPZJUsCzu4mtOjvmaif1C2EH5u1E9yY1F4XcEOaNZ+qPsCXzCwgzmV4EJ0a2Q3LhWCNIuv
hGAvkmTJv6t6BMamsIWUr5yP4Y2y8K2XVwPpC/Oat2Z/rmeqxPQeqpo1hdpOvHCyitNVE7lli763
YjWz/UKaReddxeoBj79dYIPBNkV1zkNf6USBhE5xpQ2auIHijjzUkZtr3LX2UXqtRfEaDIwDXjTJ
vnmgCU7zpFJrUXmNYHi/ifDBS77v71+ayW/Ddy271pdK4nANQnsmnKaOcSsHnQAo1cy/w7Xx0FrE
iuDyEj931I5jyNEfgKNfzuAOzWubaJpFlxDejlsNHj1264Te/8Fw6f5K7wAqIZM7Qw+5UpzAGZKW
aDOHidKAC6FSG2Ej/eYqcH+0u7pJLWPxdrlyVdG8WdXu1a0dXijA9LHb9yfE65f7dw9AnXPpLCuk
Zw9uKe2bZuLr/fKRztPBi2SM26zdqw/vr+uOZaVMCim/GlxXRnilCeLD+3IzvEvlBGw+zO4T4Smq
PeL+AgD6VwqAbJarJjtkJrrl6svMY3156F4vL8WbYpGlA0GGCElHBq1A7oPdsklo7APROF1qp7vz
zt92dj3vHycUTxjhORGF4QJtH2ETC1KDdoM1KDzjekR7MLa6Gver6yWdnrUhlTyc82UMLwxufKrM
l/F1c3EARSHQvRnOILD8+yIg/QHf00Q4l7Kg6bKufeF/377KOiwK/XoFTGURwGTUf3DkFGWwyZ1V
smXnu/51UT1g/ONE6VJB03RtsAayK6qyIWS1wgrQi/EjJmS+eRw5tz+8Ab+c290bUNddd55okrRX
XosV2XgICI1VeWR2DvB50E3dzR0avo6wCeaI1Uz8TNwxBcOfXvpfTuLu4bQhwhBFBuYdPuZMMTOn
8wbrwiuw2ZYOdOSB/Im59svx7rY8X5m0bS5w0UKyNGJLKmbXn8W8gSKqkvbU2r4FcMWeOyRMaBaW
fgfKyNktnqFTi5yZGDkZAS3QL6A9nLlFZIV36751ipieUhqh9knDHnGPxX97fe71HeRb1UKVyAxm
KjeErHIzgcYOpVnpC5XpHPoqkuOsEKWj067Eddx7ACi0vcHDmIL8N+N/1ovvN+637SwWhUs54UF1
FJHXcnUuV2W0iNXDWUE3B84XMraCsKJt02B+Sz1Y8+zslW8n6QJSxCSzQ6tuPQEzGkvILeY3MuFi
6ct16mKmLJCTiUruaiavvmRfcy/eMwm9kds7tk/+odb65TqGbfvbF3mJ0aJdA77IQXWdcWaGC5Re
619ZjYaV1LauuRUWwJ5uJk98jhGm6Lz4janGcz2HiDVLiicYQ25oN2NMPmM6bJL3T/zbnPLLP+rb
6cnTorgmqlBiYiMtsOoJV+1CrYYoM/zYc8JEUOpq6+Ad1iIh3czBHm8okBhgXhyJ5kWdnX/ixlHi
twj38I2WXDuKE+pxs0ffnpVkH4CMT3MvZ57SiZZBl6pkZgt3rGA0Zk8F62I8CGScoxDUQFOZR0AM
Yz4fW/3+cjpXM5r6epFAMb7MlFdtH61izSMu7jzDBhkjLTLDf/aH4Gl4OQoPhljem/T4/MRA5t0j
8KgBtJmyrSGjITfgqlTkSbNoxQXJH9mzEcEnmMUIJRL6JRM3enQJmo1wrP5ix8M/C7AQh8k7K5fR
UZ2L2I1gxWznjOnhgq2xgXgx1tBw34sICGsymeVLXlssmSDC1u8oZrWDuNMxj82tOmIoDmNyOYBM
cm3LkslwGqrDuypbV9QssmWQ2OpcFAenDU/8ZPTOqRbJ6vbCzLtMvAuuG9fZlL7WzFi0UwcW7CVa
5LBOGJ8RK8VFa5jWPk0eyJNR1vgUQpKtnpMV3LICYigBZvNoFxymwVsdzZXFdBs9AjoYbkHISWkr
ukVcgr+vbWVDLn0yp5iMp3P++AaQ1hPIisexZ3DR0mxaWL7kZuUaH+aXAQuXBvgCowsZ29ly1tR2
Xjm3R+V2vOE0rOwzamhcIUs30SiVP8WMwAw3DncRN2LVQG7q5yVQ1wUV/NMUFqc/uzH60E/Yk2VA
mJa2A554zwq7/Qz26kEz7Jv+OjXQ3AKUMK8lJx7mwCIASJecen2bF9vI6mQCPQYPe99SdjC+4DHJ
75C4hhyOiwsn7AxfziAcF0oXDT9ssMLA4fR9ugEtJ5Busjnv+f1gUbaP0Tb6YMjxHm+va02FPIa5
ymBtaDZLCGPdiTEpaD+sLv7lUpLbWcii8l7nsyEQY5goJicfCtHDhbVnbqywpFsmOZVM4vSb4X/j
iknECVA+LC1+DQxzYzwWpxyTNlaCienvgLt9ixk96prbiduAlcBAA4u22QNEvstCaOedMufMNZV5
IvpfFERnaB0QhfEaxyAcSQ5DACQnhh0jXPKjZUS77YItpHip2ue91tjV7eOKAXzzNc8mxADwbIuB
d+I/SsKzTnAZDp+wAeuAYYBwiL+Oe7Ga93BrBPPzPt4SfE+SCTBMbutnR/ay3Ve+V8sF6SS9ISu7
nS6DCb2Jua6d74fYi9DhWYFgJzN2PBlR7hEw/ZFZgXlWuLDr4rJP15NN2MKZw0sAwl8ydcjw3A9O
11gcr69MWMpNvvfzY0MXAo7Q2KQAKJ4R2bl7IU/Mh+x62V3XxQkvj1dA+3ZWgfKIoC6W1KE6cP2J
KzzwfkE3LIkiC0+Xz+xUvlS2urjOfU/ZhdvpJoDWaGoWhmdnLJLfAMgxtxziifNVwLKAPfDHBdNk
pMf2+ROexzx6x205gLXKQLt4QrSWFbNucWbotyUxIfEMLF2CNQwBgjmudrO4Mn2NZtdn/iPu481t
kdnxKY48Emkkoh1mNLZJQd3MqoXg2sQEaLqWWNYu03Vcrmq+MhXLGFI+oZI+wxvoFom/06DygQBt
QFD4aBQHszwtYH6jb7jX6YyQHyRKpe6J4kKOFleZ1TEz0S3ckh86i3HhXYK3pGSS6+9UFD1kjaTM
K9TyoJR4ufSvFQJtti8m5uwa8cRGyRkz4S37U5F9SueDXL9L0/cm9lL9RwQTahYjaMsrL1P2CVgW
rirdz/Athy6xgRoJUB88ysLWjw7nat6SchBsItFLEgJ+hvjqfMiIIRpdctubMxVeDZjPkMNSt5Hc
EqZgQO6Dl8IJC62WOZWhfp6FU9ysiv6IgLypMJgAHeKOzLLN5TnGCkC2OsOC5KZ/aqS8VfOBUEYA
lyc55Tb2EoySNEe7ORXRm489SYKv7SMgVIml5TwCVrOQJby0q9uR+ZA0WwAYVXtYfSZcQckrFpct
fwLT7lVjmrSOvYB5L42ARAsJnIeJ4sclHNhNzGuOJEW/assctu9rxdBjL52YwGwxq2QoAL0JEKtf
knA8bx+qY+8ZJwhOGB0KOBekg7Hm2SpP4YywFTNaqxfb30hecpTelUNxTI7MCVQGHsa+i54adZdN
DhFYIH/iRYwhEq+AVccuqEWowgKGKPUS1UkfmUp/qE/hnoCU9rJXf2BLQP4eLf3EAwmpAk/KbIW1
1UWiG0bLocdaJ/vEJYb6dAUo0xbRJ8RtXG7KbKEnZqdsDHneImKYT5xoTdwhcNr1+tzwdRNeSjzL
OlDdG0xZ+FGdq6dOvZRJWmfYwZjjlB2n+ipNGPH7P+UXEuUY4K8uW93KcXRngmmYzUfhTqzpCh4d
KBAoBO4V5Ego6355PoVH/IRVhmvC7O89zm/Gp0PV+q2c0u7ai/jSZBNJgNlUfQxYgXDkNR3ivLDi
3Vx3yhIC5L895F2HkaXZLZavdBgSQysHr6VqyxdifrCSkB8EEgQJctRfdsA8/lI26ne9XH6RQslv
u6GXQ/vJiD0diLiHG/zOQdl/2Y5Zyv4Jb/p+Z/W7O4vNeRAHBXW04haqjci3weRDjp0M1siKlw6u
VoEKoD11OjUKHRXsWoJ9hlJv5BmPUfvubrjm6/oZ8evQY5fFBxY0EOIhir2RvIrdRPc0eNWPwzXy
n3qzb6/WfW82EaT2HImitL9G86nICH3/P2iU/N54H7WFMcZWVZh5zZicVJKp3zA7+Ajfpq5CkAvF
1IIYBzR3Fz6MwLme/n5Txh7Pb+1a7VfRVeqHmyI6zTx2mkF/uUjOjzcK84mdr242RNXA2UeaZyAR
w1TWcK7piIPG2Ad4D0ues8iXM50Xk8gHrhevrScaVqvbM5Ni2GGBvvwXWZMjn4NxB0Wmys1Qq2nN
s/nJQBPC/IZdOZzd9FksH284R/9Umd7uCGgJLHFOHFM88AMZ2DHb09NFMnkBcKHz+wIV6+rmaMo8
OXss5olLCzTyrP4AnH7/lIzhar71fGdRrrNSzaU9U9lD3axeoZ1SeUlvEtzylwLpwFBIy7UjnvzH
6A0mfQ4Jb60K21ldglEMyRrndAF1IJmMnNufpGW/nNsd/CncpqHSVs1wblJo4mZhld2c2h5jG+LI
wGn2Q/Sqzqg8AEgEVP4cg2z+CBF9/9DucNE617S6LQacyh3As5s5jFg7T37NABITc8JQcAQlEke6
cONuOW3OOfXM8G03zmC21MzqNSoXk0IKg6Fqc3WmTJNHbrWkjB31bkmV1YkcNJpOrzqoIr1OPuCg
BVeuIGOwtcKzTWJzLphRYXdU2pHZAQzyTGJH/ymsGDiGHomUEFNm5FTOJ7Elsu551XIQueDoZrxN
Twy+8cHqqvklcOp8g31Q9nj2pKO6YvRGVMR1CFLAznZCWkNq8rcrMsjfJhSpCGTe8KCDoiNehhxW
mDulZqfguAZSB5eMEMKdSMQsusW0IZNl+uCnn0S8Kk/NQ76+HPsI7qZVXzY5FDj2AdXyox8XiAZM
zUlf9un8tjmxA7qZUpp7rBXFfOpkD/KKmCJB3Lbi3EBKd2WpLMxkJ72d1b2AGoXxrPCl/2pzp4Qa
tICoALKLoYGdY6w2Q+OHo2P4oHqcyZwi+jk9EWAOm6HkOobBvEbuXYBy+CN69helOJ8+E/7JX+RF
I0m4xpruusJkSZ9sizNP3blmJhw7I9yHzynp7ocEoICSTMUNYzk1DgSGym5VeY24uSTWmfrYsCQy
KYETbaOD/DFvISE07y3FcLLTwUBmN+abdEc75UerH6Vo1dMrZGwcFd9ZGx/l5r00PjLMCgRT/Ww6
Qrsecf2ZTabPabXv2kNDIm4fLmOd+Tf2bddjkMbWNJ4lKQm12zrA182YiQJ9qv8en5+z4jOQdJAC
knTgsxcv/K7wmOaeUC8VwkT8jFz3lXQKSaax9HZfDqgPgua/r3ri2P55t23LVesrEV4FfNY87+2Q
LT0MjAZh/uhoZeRY0zsx6E1scv86kIlhaj7RsbL9Dr2u3TdoTWpv5MpGdp/pcDbf1nM9q9LuMmmH
o10PUnu49Ot2HdLCtnigK2jFFDhbo9f4p1HDt2Xya9j7/aikDcdiBH85Ey0Up9mjaJ3trwCKxhZW
ZNZBQRjkUuODP/FPmOr3Q99vt7HUTrthk7/8HMyQYLk2c9wUzxSemDk2OFkW4jwUMEKqvdF6e2TV
nN7tnl3Zic00Q9mhuHGFZRtwBPUFYkiyeNwUtA7dEm3M35/xb5Z8d43F9G5fbCZ+p1UV5W/EonJI
YCj62vKC1Qys2kGrMDGx9lcQe2mHiDAcDBc2DVYl2Cb6WxktVZcfhenjWB8g/2mm8/1J3O2VaXmd
KIHAk+ims5uDH55ODyLY6SsjphehNs/HbkDcNix+UH4Domh39brCC2QCKWrT/pjoy/6yEs+c4dTK
tf3f79pYNTG921crpj3n5Ew10WKzOrCBkdAWQHKU63ieqvPBQr2zK7OZrggkZCJAG1yNbO7S2GJw
t81WvQrjvhh6JejBSHQDrz8OPlKQl9Do4fq7xJPZ7FcM6j2vPMnq2Mo30rBM71Y+I2wuTXxh5UOF
PvQMGEafFxd7OAcY8BaMTd3EQ3PkukdKcUO4WwSv3a2eqgl11DBqwxTZhJ42FG9oaMx6h5fHy9jr
KP59TTKEu5WwLIv8Flcc8oImwW4oEpfFDuwQf2WacPhGhGk/MW4ebwFGr1b6dREW5CRTrsFXCYc9
G3zcHjU+CmbtsXeyTZDT8WAOOboK/33tN4S7pVBvtC6pYt7w/3+TW1RU5C9RPfaObOsZKsexmdZI
uWoId0ugcI7TPpiyBJZ2E1qk0it2ucZwY9D5WqBvEIudLhp5n0aWQEO4WwKnvaalcsYSWNr0/ZHv
tsJe3skz/2p/JWzLzS7UKDwHCmMBYNsNg0KJyQD6OyLsyOIY2wukv29EhnC3/PlK1XTNlU9bgDEe
IsXoX3s05059kFF3336yMrPaYf7qqjg0QHgL8IQB0IdfSuTQ1ZlMPDSSx5FV7+/fuyHcrXq6Gl7D
sASEwpD3hvhfsUXPYDICRj0gURDQ2+15PKthWMf+MyZkCHfr3E2daFk+CLnKhTbkNWKSLsevCi4O
EycUO5gQyhMks2F/Ft3I31whj38I0SpItkTYwckucIgSyxlqXLSeI4vg6Ntztwj6lXiuJECUvazP
Ef5QAjK2yJzrq/FJ+mpHkC26RyBHhh+u78/y7SVyLs8IwsmFQke8/LfL4xcR6Fv9dLs1cV3WXzCS
VjjhzRnUlxi9DNRT4FbHf4aUr1rGyIx/pL01vurkb8fVqoI6uOLtiAYJ5Mwf8mensONIYW0p1kav
c+Rt/Dqfb8ebJhAKdIUbT0pwx+4DzXhgtJqGpWAfDdEQCH1QA5zFkUc+IjM1vpaxb0eeXCY3vCpZ
kitkpvCWrXIdoUP+UjwSH/pJzTH33/7dx/e1T3w7qC+Ggi6rpbT3j8XKX0xP172/m9qldXksDu12
yAuQdyPHHNkEvm7Et2PqqX+76f3/rMcEE5YWXPUmG4odeO0fkjMhLDiyJ0yI/37gP9KN/in/jK/9
+NuBVbbbUDS+6is9xl3RQW32yTwQS1VffM6w9UZyCnl8smcFsm6xxbTUTJjopxJJpW4J5VZp3KlE
FpzwL4s/46uL+HZySVBHN2FAjFPkBPljK8zz/qiG5HXjtxHYcJCfia9CTBQk8BqoQIkrLRin/usv
4G5hbCOpb6KE9xC3gKE6jtqZkJPEFr+L6kD1EazB2ow5yhiJZqRRIkbw16JEqqQqEYctE4ok/Ixs
M31OGhflm5Mte+e6O4duVjwFIPbjDFHxqwz4y4Zw74E1Seuoq+uvDbtFBHqx1SlGQW5pVwqtvhei
q4kXHdZvTKy+0oyUdHvVVuUggUX5TrHWBsuJsoVAZ1Ye7P5urp/6twqPHbI18S2B6ld6QwbVUFb2
z7rqZDmePXOFcvpFxYdxhwU8G2/xUq4HjCZ6i4RXDacQXBLOUxYE/irC6ZvdP0RNjOzL0vxNj503
fSTeMzazMNEECLlVK5p4LV5og1yPl+cVwNS8Xk0Bl6TAndRONfwiueqKFYT2dfImosc6Y0dRqaQt
+pDtAktVQm+s4FVGFtev3uPbO976ctLmNV8+ZBZxp+wHi6OfN3lWOa0tOwgrgXXwdunXAz0CF5VB
Xn9bo36CyIx2E4U6d2YQvM21z3LYdlwG3CY5YiBuuIA0DBZf8c/ItXl3hC01zlj8D3XzVBxQ36kh
3hcr7bnw40wGvMA3C2MY/Jc+UT66eKXiniKb/qzdMrAYixP6D3vDP4e9+ybTIJ9kgsLKlXzAt2rc
zkdJ85UIUjtY0lAGTHECHzKM3b+vmaMXfPdN1tembuusQvfd85AkU+QuA5hSfECDpWNhcIVRxr89
7H25cSFUOG2zWtqfcZunLuTtn+C8BNfSJISVgL81OKdbjQEXYzf6vtzQu/M1CEKeL5R9g8MCt9IC
U2l8Dt9QZxNYg3kIS9K/vM/3dUcZV9c4rajN9QcJhTYPt3sf6m510TeDFZzzf+7G/vetuq84GAKF
Kl4g0l4DB5FNY3HD7UNJHfBMOPKJjeMgo0FpDMofe6fui45mOmmVPmb6Jiwmzzid4/Xl4rpU2cbz
sLgL7//VrObP3fY/VzssTt8WnyRLhE5ROaqyrohcMyNioDW00SENmAa/wcQRCcNbDRPm8R70zyvf
Pwe/a73aYOD/D5N2LL9QbM9E5rDdEvdl9PQ2OPPg70w22ehr9eeW75/j3jVXSS+VVZLxWmG7PPfd
G+6X50XowGOxJ2t01l7qwPVAdvn3ZeM/tJr/HPduwboqE0mr43x4xLdVnM1oeTVKKvYYcku3xvwG
J0h0k5sJgyYCjWTSqD/25hUXtfUVw/tnZM/B83+xng3Axu+7/D8ndreeTbRLW+pX3vnq+ea0m8Gw
JCTZgRNj9ZRHKs6xN/2+ppAETTxPC965+LkCVAqWU6yE3OyKdxi8ObSFLGJjtOixNex+ly2Caqr4
MZc48RoSvJjjfBm57HB+gZHlxBghwXgZhVmGR/qXOyvdQUrBRa7rPOYVh2jwNJlh0JAzRJ+164Gy
fp6LV5zzQQ4VxMegp5AW//7K/YdO8X+frHSHLfl5eenbmrrVx8xgEdZ2SQ0xMcMeB5ootf8Lqc3I
R/3VxH9bUYJscg06keYpis1wMJpsdlDNRLap6sYbRfzNAJJOX0YL5eFS/nar75ayNAqaRu0LmlS8
eaA6D6KNIyY7gDZD7hCqb2f0rfozLvzP7b1bwS5xHmZxxBc96Jfa9f/AsfjRbQR02SOP8vcby66j
i5o+VQXEIV+pHt9urDjJm7q/1PpOMB5qe9CkiLdVCk8X5oqhz6lyZ5N4k7jN6ED/9/Xy1yPf3Vlo
Bq2GJEXfDfz3fki+0kpHh+4ubz7EmyeaMS4epysGaGMhIH9YK3499N0NzqvkWmk9F006ZimspXSQ
VEC0IE+ncklSib1bigU9LAJ5DPT/w5Lx67HvtgldyHW1DLjswZobR6jBCARNwtXsJ6RTKk6I1zxT
/TrxRp7074vGrwe+2ydUCGiCoXPg4rYzXE16kepDKvDpThG2ps4Z23cs5aRHPKPFLcSO/vL40J+3
I2fxOyLx61ncbQqBX1/btCv0XRB5ELbEHekMsdN3ixvjFhupcwJOazfof8au//ft6Jcjf+lKvr3p
U79NB6KYvjtHcz9e0CKSDiQu9YaMxDnGuPEudnthDGoauevK3eBBb+vJ2S8TXjVXuG0N+dG44PJI
jS02Dgm1Wfok91sByYR9SRw00rm6VgZDUmfkvo985/dyjiKd5oIY5MPXRv2JqN1WsHMFXiNwAVZz
MSSND7aTUj9Sn/xh9PLrfb/bLK69VqrltdJ3laWyX5FSTLPoiLkNG59cqyv2wQMrL5mSumPhITha
A49d+vBKfnvwvVKdc/XMCRSBVQZrqN7nNTYIKGtSL6odXObkp4tPWiiOdmPo8tjn/tWnfzt4Z5Q4
y7Xc94rwo0VavQe6Q/pNYCtUQeYk2VW3rU4UvXm5kNkxdu/H3r67hW4y1f0kjmJ9VxJDap+zZZnv
Lmg0rL6dY/YTTp5r9dDVq3qHNj+00+KUIBIJR14+9Yvm9rdd9G7RE/qr3t0CdrRonmuzHAMvJSYS
3luGi8FotEBjLqLrs4LDIDrP11Q0Z7tY5uYWy6ybhbnxCZskZ8LgAB8lWTwgS/kp2RkGmUAX8/Cl
e5AMi3E/HB0fR4AZyWav+bpDIVe4sHoSqD/lGfpR72rQm0+Y9uLYoArvyCmMziUPhgLCLjxIuWpN
+EU8D6eieyMuIsHkb/oU9yvdeLzFqZUPjh4MCLAnhseoYiQ2fUzOkCmcpIZUPzkogceVWjX8fSV9
q1QQtOzt4j91WJnKb0aKi4T2CqBEtqJYbzQBAypt1wtwfd7U9nNwniAzvJ2fcYQ0OgIvG0cRnuPy
ZIDNoCKBtFGrloTAok8PUJjSo7ZDxfMQbYvMEpkdkzrNTobJs2i23AnUFjI14f4cLoh1bgq3J/tG
dcFzCsKTmMZBjJZsFgIRjTZ6OgYut8gUxXelffHVTYeTPL9wEt+Diyu++xqxd8tAO6H7C6pXpV0L
HTkWWBWpeA/iMKi9cIP6HB65PSGUgBFCZvnFqxjMpvKc5MJDtsT4iVSEH9USk+biBM2nGrTvs/wj
Fa3b9BR0J4QetznZDpKwkzB6qhbMgC6lFcfzHCFfR/Bw48LmbhaDU2ph9eaNTD4Xi1H3mtvVp6LO
sRXaho11webnosyxwmmHOGqAPVzgC0v/6O2MR/Qa/hhAu6v7KJmDYRpmIiCDg9kiXmqLYBmvSJFb
nDfXA6bUT7jzEi4ATvkmUX/S0WDHOnBarx42cYM4LbNy1JlbrOYUfKnNQrRCV1ho6053g43k3hxl
A3se4Q1GSl1tZWt1zjTYicypV/w/0s5rN3Js2bZfRIDevCZNWkkpX9ILUZJKdEnv+fV3UBu4nZUt
iBv7vDS6Va2iWyZWxIwxUc3DDoLLOp9OrW3GZ7iWsO3DgfaWPrE0OMxUWpwFt+hUGQmmNzx2t8Nj
saOzHYIq3FRY5BsoSf2GbHVfrZXEoZfCpheNdN2MbajvUywoSd5teA+P6OrY+A9Cbzd/sFlzyxvB
kd/oHw0khPTV7otqO0OLyMH3kddgHgh5g8zMn5ww8ZEWaX6k9fNZWlrJOJ17yB9paagCmyZxkxVu
RkuRxtfCP70FlcOJoc/GNyYgqXVHOwLMmZuT5er5dniFKBHuVN8Zi924j3e27yMvXEEGxkQeV6Mr
uiH6rQyihaFDykDpIU5GMVDLNSjdJn3jvelvAl2Utn9Hy/fcAmFsQWxENxOjcTNSwcLl0ykF/kLl
iDd9Y6usKn9wEQWeRB4RnRCNV+ZMF+Hfe7AsX8heERhH7gVzxU83b1OMl2gP0ME7C3srdtoaaaEz
v5PELUB9TECeav6QrhltbbKP67MStu88cZpRJlq/gYA7rumyAArcb62tkB2CG/4w6XBjYVHQrgVg
vYPdUIyloxBBHoa/8nA42doLVp9ZfidQmQp2ajYDcHtqk9cdHF4qE3nnDcVj2D8IYLi3NAqGr7BD
MKeaOjc93UbprxQaw3DghzW+D8IdN8lPcnWLFbrUbUTTa3pAUh46ELoj+Beq9DRjrCFJAUzv57YP
eMX8P/ydceElrHgoGNojsNwWIOerr98M/kGN3NSDnwISwwAd265Ecyec9nFH2X/xEPzvSJKOCty/
iS6o4EmXcitBqXxtMjkSjtreBPyG6xwW0oGK+SlUmavBlcl3IJOGurIQS/375PL3lS9OLuMpjZok
I0XceHOfZH7Xr6UNcPQNR5gbmqcAkKf3/b5cimCXnvhiN5elQI4mlSduHD11LZiQyY4OsSsZROdv
3Yt3lmMs+VcsXfNi505EIRCqmmdtDZw2XX1XzQBUTwIgkroY2EK3Xbdvix936RXPgc1Z2JSYYiwm
CUnpcMsSCiwy300bfxthdadAdIk3NGDdtvtwvfBp/31I+PvTXhxPZEVuSzkhiTf7EG/pRgWZGeMI
uU5qWrZkc541S2XA7zN4/38ky5d6KFnIzaSdLwpoGAaG608AzABWqVTEx/aN8HFleZOxK2enBpeV
Xn4KVPckPGeZW03uVBxPYBrU4Bjpj4lGm+e9T3/e0qif4/R/xXBnd3lxktHKcWj9kLsUOb5scW2k
bF5SRw4ksk1r0WleC7CFC6Hj94XKs6tepLoyMRKzMWYg4CuCfU9ER6y0TyhPVS4dlVsFY1MUatul
vM93mG68LGVN0jQNYIZxed28CKRcEMXbqaHv2INF3RyjYQVsSMue8Nvl+GZpN2L6LlU7BIyGYI/6
sTpdpdBN49u4pwUJs6cDDJIBUL7l5WxphWspoBMcfzykDeHh6VbUd0K7PQkLw/g7ZeFfd39x5lJ7
oTGaZBRZKWaDypNDi3Ox6p7BlfnUmF9U2dZe08Pg5gjXKZfaTeyIo2NF7sJ8+mb5+OtG5j8/m8dh
FDaYRg4iogf5s0BxJ79ggFc909YJeKXCiMFT09XCRb+rL/911YsFujTE/JTkfDza2jneE5ZCUhfW
HXYRsLqOqOQxt8+r69TwIGljo3l6GH4pHqmQZqUcrNSW1EMbEJUe9D/9qya+B8UswdcxTiNQDZhq
dk43c2Zz1ggzG0wuyNvxt+KIf1o22zkhmwCd+UU9i1bOiA5umey7G1yj8LwydzVkhBXl7Thyk+Y9
fmHbQnMkP0byK8US3GNE+vMxzXqXn8ATYpSCJqBcw7qCf4s1SY8rehze4DwNzphynQY9uKC0O1SY
Ko0b0Gld/SSxMKTzjWlPgYKH0FqPvF67KpPbCscPfwM34ee3/iXrvlgf/nrpF7vTyfebQFRk8VY+
jZyKrgTcygKEpSEffJRexNN97t+jTfbbO1PCbPEuEl2zJy0fsI2KFr/yDv0QCgSdnA21wHqfENkE
jdMaGyVbI5DL4k+aDsoIs6uN4l8H430hvxTFU4e9jriJiptc2A0V/SROWRH3DetMW5f9Vsk2HQ3c
Efy5exOHpHE8QgMp8uvIeFPyp1ai9xerME/+sEDooQXdd5svTehnvJd26PQ4hyJaQzYpNm4R3pq0
MrRu3mJq+avBGCjG2REk204LjZUZJetaNj1Tb1cAhIZoYWZ/l3r/6y3PG+fZhMrjMk1ygwk1Z01n
OQIKhyvOqB5xqqfe/fxNlfmb/fRNL7ZhSxJTyVSZSIMXbMQ/IqBGZJO/h5sRW2HkQw54ZzfYMDdE
OMQOFuP9C5Be7Q6zHeFZaNxk3z6aL7RI3+IZYu3TaldhDkPomOIW//PNLi56F3t33OliE5wUWNuc
yqbG1j/H3+3dfzos4mtrjSt7nDnURmZPjYfQXSw9avPL/+F1XXZinjS26jLn42AwpWp4Yw39qgZU
sg8fBseHVBDM/kSP/RUGXleAQmn/mU0w5050SnX1rYJl+1r8nGneUvcEUVPCwfioXBmjLaP7wzCQ
DX9Wi8YMuBqPQaeermtORrDU3KonoUAywQkQyfyKg03w9vMLVuY976fHu4gATH0Qrd7k8czHhk2l
xdN2o74OYDeHXfKM0S3EyuPw0T5ad2Cdp4I2bRvLJ3ae8BNSAChLhP/MdPVeBOxLSypJlMZZuk35
3/k+7XyKXHZ6tlMjVmbIQgQ2xqDYCZebs7HmmoaTfdBvYKG2ImUDz3OAtVk6euCSbBDx/qIxhjSY
MRunkISNE7rNvGGx8KF8E0kZWGTLHF8UxC2XHLC+VsTCTxApR9OWXkbC6lzzpnflIdHW1iaG0I7J
AxCV0FGFAhghzGWO9UXd2UH7ron3mrlT03cFZnrUAbyF4gemAViPJzc3Fr+oDL6b1+RezAeRs2Dg
f1ogJcb8MZYeTfm6bG/T8FHunxX0q1Z4JXNSByxRWZ0n53DXVn7rZd1LrF7jZeOMbuqKQFN6aBnr
GJnGIzbKDxMkBARxWF1zlGbDafh/doZw1dVbg9BUwafSJfNSYpMr7KvoCUNukZSIjLUA6mxsiIAe
hCXyThT/sK0xYo1wfnJF7ta0+96RPvBq4ag6sNDiUWfFbkU3IP64mYpp0sp62AhQYd7Gcj36gHEe
WvJRZHRq+kzuCumGdrQm/GWCqWk5iw7JNlQfNIlKqf8oKbdqsCfbHZDwON1CXBMXk/7frQPnH/hi
JaoiBG6T2Ym3ucvWdCzvihs46AagShC4mHrMJlJAEP6Qoggff56k33W2nA+uyw4zfxAqXx8ZXI2X
/IYx7mkI1t4y0G7R2t9Ubn0YMRNVn0mVZY/Cw8LV/1265DiumwzsGQKpf1HPzrYnZZC7rIrJtUs3
EC6Lj5nlktNr39r9FjDU0pr/zdP+fb2LDWoYRjM3w8k4Jp+taYNy7kF1KODst5a6Lbqj/+HfSzPO
ayLtHBx7hXr8lda5i+VM5RuO4d+3cvHRFanLs67gVvpd8BtKMhYP+xPeKMWmJ3Nt0m+uED5sMXyY
nGiv/smJHW/qNQw+naTvDPZJqL3yjw6gWn5Iict12xL2ZQzshQJ7Tu+8+Kd8VGlgmR35sITZD4R/
tMFqz7IKaZlc5o30PI2HfFhFr9adVa+CR6BDmNX14xr/uJFrlSv6VuFXowHWH4iCyWezdUv0eWIB
gQ4X3vlNhfD7edqmgIm3ZrLvyJ7DqRne2v4qScDHGJRsSCE/VPSTqhtcfMXsTeu8jqJS62Q3gJRm
vSB9hupN8oct9y6lp0g+Jo80V3FmTF+NPVIVz3dwleueg3Cjb8UbnCzflOf+MX5XvPZzfkLThHpz
NYPwJju7Fm+qmaBUGLupvqeHXiXNCWzTpKPQK+cEfrOS38eb+a/cJ48k6MtZuBjsUDnq0Tr26ius
jBzMBF5z8zq6Vrzu2MyRc7kjAU6aXAIoAsT1Now9MTmCWLLSKwP/98npoA7yfjWn8b3yipCeKDW/
7R5m64o7SubwcfPXzKnrlSKw8M3e7GF2C6+o1IgrX3OceFa8k+5ZeUtvC3wLeze5RWM3baLyt8/E
wCs9t2W2fVClfxBkJkBfYFDi8NQdp2bfE+XVsxfway3+strrU76NKA1YZWNjF5SEGwFnOsoZ+k6U
9gNIoPCFMYT7YFg/+1QM6HBeUW4AheSK7yflRWC30ck0I0HFOO25ejTi9yZ+F15I4ZYY5Ql7If9N
6lbXXpOOYw8es6gexLsqubZUkFXxU4yupgruT0NqDydjFSLglgO0tQWXnDHZxsoIP8tY25S9J+Ev
Lr4TLYrGTmU10ElN7ye+mbniGiYQWMTWJI4pGmDhSF+D8ruSsdVMAJVQj/ZMAsopfYO1bIn0juIZ
H7+oseGIRrUmL96mV+RwU12Z08MpjnQEqDG75ukJq7BCJVn+S1ceSfcm6VXMuU3HFdmLyaJPOAaI
d/p4aBJsk5yhYJxo6z7PHUPe8wMyo/5wgDVNq+RttQTYk/4dBPy1XFyWo0NrVLq4HebS3OjODiEw
wN7eUdrihd6/LeXxvtED/325i9hNzE5RpVUjdWjd0XyITk8056JjQVhrF0CnlN+JcQQnydhUEhwn
IZBTWund8MVfc8xIPvLibhaiwE+0TbyPHBpaNWVPsjdv4QI541y4KEyXwkD2apy2SbWLAdO7uX61
WMn/96nk72eZ49SzTcZINEHual5dJmOoytoVwiSAAX4Tv9W/OrjGGvn8V4mlaF0NCwcwbenil6kV
szTTpkZGAGMQVHVwPd5W0K3kT39cxR+nyM2s2Uh3XmubG+rczBCoa249uLxu4y1RV9CXnXjCF4JU
AaZHVw32urfabYPRq3kvSziA4IAZIUU9psccI0f8XMJtuyXQYo6/YAqRuaFbYUqEYPSug1u5cJL/
vmb9zyauXiRtUtWwBE1jEwcoU2wbhQXwlSWIZqDOjcuPob3L3J7p6ICFXIgflt7uReZGbDs/aIb5
07Jh7FTO4tLkFM/jEWNz0Lgzhz7Br2Mxjvh3xPb3kJrv63xIGVGamTnXhS35pL2zsvN8eBryKbot
bq3Bek63nNyOSiIOi0sp4O8VSWevfL6/s+vHhVDqSsX125345b9roAyu7TvgFuDWfpOk0++WegS+
ya3+/dAXwZOmknROcrQJ6rqega6hLWr3wwNtDLS/2e8w5CY7hzs5HSLWzoWJ9P0o+0d5dili7Jpq
tKS4YNUx1phqucVEngWey/grsQsNm8Oh3M9YnNOwhAL69zmW5z678sUUPqXGyeoMNDmytMPso6lc
P9hk2iqOt3F7oMAssdu7ZestDO5vB9nZdS/nlVGEkZXXxlHpn8P8xcCtRNqcnKh5DfPNqBwnohcn
sd4C+bqy+/HDt0nULdzDvw/Hfz/7xQSzkgk8Q8/chpraYNBu/p4Vqxp1TET3EFSADq9mp8ztwnWX
nv1igsnqVIZKm8/6o1jY+bR2QSfQCdvWeOXEm9mGkJJhZTfFASqGvXD1+c3+nbn4+6kvppfeJPHU
qFy9dtvmgCUx4ovZZROzDbyv1AM3Izrj3hKWHnvpdV9MsbKxjExQEN0N1CuMTWLuKxGHSB8aBOFq
uQk1T3QMXNhYX4HPLD33t8vp2Yi7OJMEtURPJ9irY155+Wk3uihbCFQJzomvyUEHV8JawSmMVoSt
ES93+i9c/4sScbashUJRhVPDZslXb3YmviJOVgK8Qe5o4ECS7TnpnzZY62I4HC+v6kuXvwh6uqkR
6vH09dkTcVttM05SMwcW6lizxuDcxTkF+IwTJteLK/r8an8Ycl/JtLNHbwYxJspEetXONnOiaxW/
2FORpA8ZHT0Q+Ipk2w/39Lk4af2cBR8qnNxI3S6OgYWx/5WNOrsRJWvKiraiWYGGO1nEuVF6bjbY
WZj0cqGJQqDkScrSRj6voT88vnox49ROFA256oyjSLyJ6OZBxFLHkTY10kP5gIJnvEKZ5f7f5rl6
Md2sydAr2WC8owoysEpNXGzcyfx3tmRX3AWeXRZ2TP/HaaZeTDPj1I+GJDHM1XVK5rML9jjhWB4n
ME20Lf8XBODiukTfWT5mE25nnfF/fHDtAqlRBfJkiQpbizmseglXQ8pSqD/KddusJ1r7wGXhRrMM
+5HnN3r5nRURFYYmy5ImXl547E48d25O96cD9OiP7kFAVYuyFDEMrPWnsFl1b8EtDFxi1+toO7gB
QpJVjTvz9KX4eTv9mfoVos9hqff5uxF4dmeXRst10ZVTHyPyzn36B9F8fqXV541uyvbwvrHYXizl
f5PaNcTzi16sOKNiCPBUOEqRPhauBBLlJ7txIoEUbtusSnlbYVznypS4UMz9GittZYpP0+lqUh4l
6yEAEIKOjGXSDjCqofW4PKDCgQjsvxT6cz6z+BJpOfr8bpc6v+uLA1Xpn4SpGQPjiNMwJQQsdHCh
LBNgoaXTY6X4n1USsdPiKvnd4nR+5fkjni1OU3k6+cMcBPY2pDV/TQjKmZO2uGx0660aUtmAz7pU
q/w29jy/7EUkZkRdavkyD9zbwk38of8+Obhhii817WJwHabHGhZQvF5SFXwb5p9fd/4Q548bxrlY
13PMC+E7WEO2JYsHpJvmmdTfpAoLYzjapCEWz8zfxV/nV76Iv06halnirH4fEi8MqcXstPJKsbZF
5aYaIi+PGmiVH+kSE68N/MEstyVv7Py8Pn8DA/17elzsCrUsR2M2sUyxKTaYWwvujB2iog4aoP3T
POPsXKVAMEmhze0uqw4XRbcGjb9UhFm8k4udIuyHMgl0zgDtSAV6LeIS7F/H4Rq0vCWuctM1ZpM6
NyI2OVFX2Z3ytVjTbLQb1Q0JscUIdWm1uthCQknQGiFkl56Ll3i8OoIr3VXwYRp02ZaTPP/8Jb5N
nJ+Nh8tSZVeepHKqGA9Z/UuOngvl8wQJ27gmx5zdJfERUg4+B9lL0z8KFcLp6qYDDcVxLOu2C7ey
sAZcEmIDHYcq05wnRb2byJRvSKhy3nVyf4dydjZja5AULr/ypeterHpd08SiNjIYfevYN8AL91QO
lDmjbuu+xyos5PvcQi1NbOouffCvxo8fNs4vyfz5UpAmqX4K+/mDzyCCwygCjaQXeU6bBydPwzm+
JfPGtqlsVGSnpIZBUyBBZVtH4tEOWKEHpC1XmNScbKn28nEPWT/aBV7yRs5VUygn37T9kxbQC0g+
WFje/ZfWUfNiHY39U58UUcgeO1t94Ojdmg56cdwFYowNaHLAr97OK5erd5vFyHZh2zIvVtNCjLp4
zAjvG9T0W9+/x5uZAVrgDFCKe7/fD67abMPyYG2X21qWLn6xoKZycGrqLCbiqt7UXZpuuvRhos04
o3Jim9UtLH+MQzDuXpQZfJu3OZ+7F6soAX09+CJHC3NwI/FK7FqbriIKCyeSoN7QHGv1vdK8uNjn
aFK7fZUALlrmPC69gYsltAwMqU0tzrY1WkSO9IScYoLhAlYGE4GelXG00ehYWFZMLu2j5sVqabZK
VEkdbwDUIoL98U/o4H+BJe8WKD+maJjmDi8/L1PfqDT/2rsuC6uREAtqMxAzjLdsXSLQWxJmc6eJ
QNZCsiltWW5CwyQ1tv0Yecm99kmDkUVaRbIBCV75Og0DP9/TN2qgv+/pItw0smhstIZB2Dgx9kW4
BwDs0+aUSrrW9Tu8B3AeXlIXftvRdTb+vpRgZ0uXIHRpqenM+gQxiu/l+R/Ch/qhnnYNKvMwWR1K
9a5K7xU7CF8l6mBLccS3xZPzO7gIG09KI7XdxLcoaGxaqwCBiaohC8y93qa8kgH1LnMjFrboS8F5
Di+yTiRL52UX2HOvC2xIErpH0rlNdjTx5Bk3Sru0Oy5d9WKRk4IoDfWCTzyTKqXkYPiQIwR3oHMz
/D24SUUxIC/vFwbW0lUvVjdJi7pm0r7Sdb2bYUCPSUkKqda65VFDVPU4PyxccmE5uURyZknUirlG
hxG5IirHdv86F3aw96VVQSZVQWPJG20IS6g+9avS9q+dWJItSZIsTVG/ltuz4RwVhREoxAL45GDn
hONWUW5b35XozIhN1aZz0BYIhgxL9wB1AtE6Neix+hRU0XagpIzK81YubaPF5fl3VeC3fOdnOPKS
urfb8KrErGVk/Y2Iqv03cTjh13tVnR6lCK7yTvFvSppC9V+CouOY+2DiA2wEh16BCtwfC4xt8K43
MKzdlNewoIN6VQz7Ghsa7LFHuFq+SX1J2oN5LtZ5zM5nefI6Utfy3Ai3gjv/hPx1dGMMjwZP/YNO
VR0c2bQlBEHBKvsFKPcXJG/VRrwlggB8p0m1JkdmC80VraJzHCIJPCK200xkMbJNjtFFC5qmPITZ
VUrsUkvFatKa6yCDFg05tN1bCFyGleVzLbtGonR6aqADpA91XjgiDSsPFjqAyC4HN1beGpF6O74h
jmJgx6F4EdoigKCqej9RD5ZdUztasDsSvJss0FgaXWcPDc1IooJVZAZAfFPRiOMnIMINO+4//eam
zn8Hc7dfsK3yTfGsf8xO1GkOi3ssEMn9UQUeIkFwIbVrOZ8l9VOG9wuSiM6eKqTesuEGYeedtL2l
7kuGRRs/prT9D7bsxfs6dGgOtBX6Y6bOGTiy17lnaLs4uU1my+v+FovKKrnqduIvcYtz0InmX5SS
uo2fIWf9UAPALKz5nRezvtVpKNLiBx8hO/Osy7e0F9KGJ9zc4OiCCQBhm4NCba4QP8zW7DiXV9E1
himpbM+wxsFTsPoCczJPF/Qe7ZWYeeC3T9N2fuxCfJuQlFWoh8scQdZWKNZmhom1rbYb61G7rerr
rD+k3TNri+iGn0qBuP031tNY3lT5Wjp9RsGdFt2as3okWguBF/iF20YMt2v9kOEHRxmzCKpVR2W4
w3MIuQFytGojxZsiWyepJ6ePOdjLSDy+BMWNJYO9ijOvROHlB+7EJjpCnSrtoNS2Slo8QtO38P0e
egUgOS5tWJXU2kG0XuPqLjJuAuUN01Ucckbw1Vre3Kk6DVyHIn0S+199YnmDEtt92Nm9QonDmilK
EgQU5O/yvqtfxZID74Q9M2H3XCjWAGTRSDaYdF5tW8NYDSffm3BAN4qDnOWcx3fYLwfRjZjcRtq6
jbyTHYXssnaNMQP9bg4V9eZleEHOFu/idW/XyELijSA+Vd0+rm+K/DGMjkH3FIcfnKROxWvcuWN4
k9OLhXOVDKI5PHaSJygaQkVQ8VeZ+mwwxcfTFTUBBXKX1a+1GzmsXNlSHRVaUYuHmknbl7ruEKFj
mZFRNxboRfT3bYMPUYvvaelN+Ecih2EyG+0q8FmMPF/eBLHkxKqTxrZBegXbJtyKZZre8p2JlxBO
QuV0V0y/dAZJ0H1axxgYU34YTm+qrKyi8S4nWSCJeyl/7K39z3vA94eif5biLz3y2VI8GdlpCht9
upfuRxRO2MbLjhr80oCVGqvIsBEgI4rCkKylzQtARbGqXwJ1JeTYvsIuPgYvw3pATlJiQLgen+PX
DjbcuvitiVuGzHgfvAC+xofJf4akZRorrVjIe3+jmCYi++cJvp7w7AnaUyRHba5N9ypdMuGdLyGA
vFbUQ3D6CLHDQQITX6e4IinuULz3TnGNGZiNkmZOcUwne7iSekYSHIptZdnCq/gBCbDEZcxuGzsX
HZMWSGQ2C9kA7dvt/uyuL85xE4z4qBxU3nvppPlHCJ3bWpGd0ZHM1rdtvqbf+GR8Gt2upCLNgoTC
l36DmcNmGftUdvzSyRMvtT6MV45bnye3wQN0rWOcR5Vh3x6ru/pBxHYR20hzi+A2/tRvguPwVB7N
N/FNfcv+oAgHfxU9j3c/j6lvBRvnX+TimJIliZBbUOGPiLKTeqVh7XrTbaJtENEEvE5fSVojmUVG
TyuCl9FXidMUXToeUmBWHvTLTDbEfMWL+AedEbDA1pE+p9/YnRoIOVje+nqtSbuGHmKcOvGqxeX+
tBLWNLX+yep8lbzRP3myEXB1iq0DYkevu0g0XfqAFweiNo8KeUjIZajjRo03RrCmQz63x85t6f4w
H5OZrUErbC0tHUG+q7Gdvd7LAoA0ErgEKmEbm7VymOMhH/CVO6yKaDuH45Lu0aXvmDSwOD9/2e+z
D/+MWu3i9NOkQSNrrTEH5A3aeMfoGJnobdIt7RvI7wGcscYTvSyJgL7Pnp1d+SJ11J8yxew0xpSw
wVnLxErSJYd7l+xm/+/Jnp5ielCvQzqv5efxefHBv81cnV1+Hg1ni4wim+nQzGnUIjrAyxz1VeqS
vwbrgNkGLGm7Zjdw0FwvBcvfaOv/Wt60i4UiF/ysMObJdDpoRKDWNSawv2cfazt7o9RG0yLeg59E
sk57TL0AHgFiVpJX9MR7wftp2ZNnznX8ELxrF8ejAEGDYQSk0RqHrkkt4k3Q5NYXh+ptVFbqqvuU
bIEscrFDgWg5ysfCGPy2/nX2KS4OSlbdJE2pcX3zsfwtOaq6omdDpbWAlpjMKwynD+FqjhvrgWgg
4VSKwmXh5PRN48vfH+UiHzTo2CuqOsNBRGcWXM3kaOkqoseq2ir4h6LxewnxlRKOnXAUo0N8utdw
j+pX1ZwWWhycS1/kYr1t60GpM0bJsUYWqGIrmFVXdb5GeBxS+xI2lXzT98+R9o7BapiuyKqDpPPC
JX3R9/masy9zsSSKXT8BtpqMY2hsJ8kZRg/7LJoWuo96XZEqutXTe+NkBxua+CYq7ys0XjOZtdz3
0xEiDskUrOifdPyi+61ZrH8eOF+2dD8M3C85+dkcnuq2zPQJQSZ4vm38Em6Fj55mRQONtwJ/AKqF
FKzJaDCZbUKd2JsZ7dZaecrUXeFqez9fK82GpkrUBZI81+sekTU4s6TwqT4ENkoT3bNOO7Svxo6t
F8QGymXfyTZZaM8V2c6W3xsgEATLL/kvBLUUbNU/cbivX/Xfpf3lT1iMs1nLdHo2Q7e+QdhY2SYV
7fbWaMaljeTb8/8/30u/WM1PCW3+fkS9tiOPnAbAfVHEzkm9xpVwoKa1kUoI2VTD+/lLyF/+AD99
iovVXI7yPjV7Roo+bsP8hsOwamM6LCaOzyJndOvaPulrC+F59VzRPFSVOxY8ZN3r7HPg1LxqMXsR
gVCECaafASajzeuQ/opO72ajeQx9fKFPb2a8j4YXUfHywfUBGVesi3FzP3ZXHa3dmLkWW9AvZbIi
mdVhQUQzZzDjZkbDtayH/PRe+Z5cHMZkXeCwhdJa26bBNsfNN1yNfzifqy+WsQISb1FNT4hmUJuQ
OIBttdagRqyScDcCT4Z+eixNTv/Je9ddJ/p1pHjWPtKQY2n8Yqfzi5EntIMj4EdrDTWexS9Jh7Ww
56+VQ3Qr0FdEXTh9zY6J29R2fVU+VhMqfFsmNlzHN+WtGQCw1e5ntvr8DGvTEZ790pbYMYgpq1Vm
rayA0Mk5HbWN+bt+mjvhko2yD3bSvi+8sLH9rZp52pW2Tg/mwTwRih2UyhNejfEqOQhXucyBBtqP
F3Z3WEuJ2iEJnIFgn8hzWpvNfsSYHu9VS72X/Zcw2JacEnXgU1b0MfSbOnrJm32HBMoqfp94K3HJ
ks0ESCKaRwV1M4nJQxQcsogNRW12gTS4sNLpt8UuhD4eIePkm/JyQ87EADCqKdkEPSoHMEqdAszO
EWm1MjgneVn/v8gXzyIu/WL3b+quLE6KMifKMCLDDHCtb5tVLa8q4J7/BcJqIdrQL/d8swglPyXv
ORPrdDjayVdvhza4+op2rwHIZKHbxf9WpD9bEC629ljO01qQTP2IcTvFJQlKnDORcP1DbcnSnXAA
iawKaAapLS3tYvrSanSxr2e6ZFgVoe1R3NFqEacH+gJOAeXqgPQaos0R59lq/JOGm0K2LX0NK3vA
vwDYttNjQwvbH6HwS7UXM+7RAzelI+MNsKL6YCVzYdIYK9pgfbBvoZMmjxIUcmuTnQ5MRBPhhWs8
ErqnUK7T2DMbt7ReM8Ojp3x4icS7MKVPfQAYFOZwWMiU4C1frU7r/wHj/1dkoV9EFmqVF4nUE+41
jmAiV2jvOqTp9Gg46iq+G2huw6WoWgHzn42mAN84nK9lGr9sWVxZL5xnWRDDJYbgvBP8tF5fRBhV
HBWmLxFzyetiS7v93ElE4g608KqBBfHz9vB9jeVsGF7EEZJfN1besS/F2yq12/X0LGDa0JBI9VKH
rpWlwEVaCCkvhUsndVIl0w8RsZ1s/FyVyuHYinSRMDu3SYyl1FUVu9Vowihb5HswfwAxLWpVFo6U
xsV+nIxWnaSZPh/shHfm9z2jf6W8ToxJ40+/ERfO6UtR7CVxox/zKVBMHlvGgjx+DU1/NeHnPSWP
cnenKntgCeYhLtdkunLVNU5kwmnmzcqnoX0Tw72e3ITj8hlz4XhrXCy2Uhn2Yjch6CrTdaLBFrB9
ssGd07aO3jjvNSTjHjLZRrPcYsDFts6dhfG3dAcXy29min0ryihDUvlBVV5UW8RPAHICEjIV10v1
Tyk/FYKbuSPF53UaPSxcfyGeNy6W4Sb09cJIUMr4dNbLt7QJtKBfIvBimLQ7YbZv6cP7JN+MzTwn
rHpcegHzA/4w3Y2LpZhzbpxqEhmGUGADvpa8VtoastuRhzJue2Nb1+A7M/8wCXdL28D3hcZ/Jr9x
sQAmVSjgVkGUPpOW4YbUdvL6H4NIZn8A1mrxikuv+2Jx69UqDKaSASeK64RK8mk3J6YcWfZUFe1i
fkJPsS1xt5CRBo3FBt/gRcDVHPD+9MYvljzTN/W6GFlgZ8gEXaA1zzxbZ4ECw0V8vbjiLWy2l2Kk
6lQ0RT1335QVPigZcSYacVRxNJnboofDK5gp2lz/i7e9sMhdao+KnjKQ2X4dOprqVrfHuWM0siFq
6fnNbFIJ3WNxZV0Y0JeAAkEPy9KYX2980HdWQ3DgDBv9Ye6BmMg1fsb9HcnD9cI8/vYlA7CSKHTq
pnaZma58q1YKHc3EWB0Kn+68F+xVEjeXvUB1RBM05cvkWtR8bCvYLCoVvn3ms6tfnLFKYyiU1kJv
VgxABcTmIHHuB14i4QJ5wt3WwriZCtj4Pw6usytfrOBq40+WAokerQirN/vphuP0bHA4oZaiiMfs
Aou4WvrKX3KAf02is+vOb+TsgJ9OQpcIsPmP+mPVrCPYPxRtbrrxI2leFY00UKeuwLOuzGO1mdZB
iFbDi/WVdhvkq/GlcUeHiB7+XoaB6Eq6kg/JO2x1k9DjbtzO48N8xJwy8tJsWykrUJOSW771b/m9
5VSecQO28hqQAq+XQ3O6r2xjF5c2zSf8Jz88yKO9v1d2Afm635jd3gbHDJMvytTzH4rV6nP2li6c
4vCBOTvZa4Rcs3z+vxCRzavJTy/qYoPxrUgtkpYPVNNvNzg1yDWQufigT+qGfKo0e4H1vyEEGxBN
241iy/LXQyXZUqi3NEgvdpo+MtpSsGiIm6ZjVF7H7cYfd3Kwy40n9BZoEs1tRa9O+JkXO994+XmC
fi+lPxswF3tNWk9Vq6Safizkp0p8aiTKus/aPc1i/kR8waI4G297ljvYvXYnRJxp3TJ/FPVNmH9w
QDWIxd3JLRVHxjxwbJYE9d8GImf3d7EzmZgjFYOOJkQycNF+Lk6pDfGqd/XMpshQUXNs/x9p57kb
uZG27SMiwBz+NkN3q5Wl0YQ/xMx4zJwzj/67qH2/HYErqwwbCxgLGxCbxaqnnnCHVH71mrXWO/Zs
fWyaz0msHATr9O7t9OZ37G6nuF9iuZGI2Z0PbFdR24PJXHXMvs2eXHzWJ786jodVv8QJMlpBXv6M
bKDVfybtw7KSsifEnFz0mzZ+xQd7eD8FybVq7I0SugsCx0hRqUe5uCrlWwSvN3wIjQUVeYXAaH+a
88Vw89zXhmv175gQCw7TfiZSSlEuj1ICrtlETfcu7fDysxA0Iz/bEgjHR2a+aM/ycJwkLris3+Yj
26EXfCTRguziverkVSPDsqS9OXqSdt3K9/SFkee8WVz6IygF4e4VoAvcMIlnb5sIz96+WtGlom+j
Cjbu6/TzTSSWrXJIMekw76VLCEREvk/vVV+7qOoltQ81JAd8f1rrqm/8roKduOVayGBEKioxaC1e
GvXiYIw0Ty9Kbwbm6CvWof8cjidgrs2NqcPfO4ABnH9sshvGbYySj37W0PsLX+rxfg49lJZlpAu6
+KTQ85NtX0nvlhju37lGSXo+NMsRNy7k5Oo7ECRARhHkuEPZDTCM2Xyy+s0UrrWvZALQ4HX6oX5a
vlPz3gM4Wg/OpX7CMu0OkUjDPE43wyckGiKigX2YNyDJIbw38XBACunT52E46RibWUf6lBMO0c/W
N2NBDsC1XPXO+pQx2EcDz5+C5sxvvRnO47c6/RUhM5HhOX/SKqRuDxbCJPgHKpvsLTSJ+hu2uWb+
XOb3CV4nC2+k+ebJQgrMPiASW2d+EkRO0KB7mLNad0gOVxKT/DN9M714SDRQDUE70V9mXMxMvpye
MxYP5wnT3Walxs1ko6/tQT9R8GZoDslwO0qn5fVf0qZzQADcyf1907kaiBElQFKiRDfZ8PQfCDkZ
DORuwuQQd4f+ccZa8Cn9lmd++ku/xUpevdkIOugJQ36E6YzY51lngoS26gsIquzzplP2a/mhTGcE
gpVfTQ3mpLsQbqRrxDIYbtCeUZpDxSWNnEXl6tqp2f7zx6fpFYL2UXjZ5RKLNRRr0UWvRYE1Xcrh
yqDP783Of4qCuXbhLnfdad2KgnqmKAhFokbv1+e/w66xu6ZrnUwqc6jP54YEI+yucc7gto4CBxUY
DwYzUFflat4U+MbyWCpnOBwbuAH14n/EYkY66//nsq8z/zcnOkqc2VZzLupRvQ6PKogX7ZJyMd+p
6h+zTZaTBfVyZei3uRumN4KPIQqxu3vaLFdaQs1r/3VGz4xhQX0XEdCD3j5hV8YEmj64p+f4C2A0
7+AuKAiu2rsdojevv7uJjWk21EylJM8Bv6afR7DP6cpmBnk0Quxsqg74z8uNXndcxzMortQdwx85
MjlnDHPKq5KJZNBGD4b0ZFuxa9hfHNzXNOtL1fuOhbkdfZeleZZR1Z8/A9lafR39HDTrxSDyd3t5
b15ld5mnVqk3zpZy9Z72ZfNCqWXMf1cXWfPjJJyUCm6C/dBN6opm0lM+nf5Nduvn4UoJaKH35wWJ
TkRyEOgA6finfd6C8I15P6CrmPvtTYvr448c5RsRXOh9IPvv198PvWZ11eIOQYJ7LcHu2E9OqAzR
YT8jStn7JXDyzUwJMpL38R42BDvI3F3PgNmzNonIuZ2lPWgq1/FyLy8nFDpxzRxfCWkR1ggSKJhL
Ip0LjJqli+mpzk0j3+vqL7u6GSSM88b7xvQQgxrlz4l16Tfcrvopx8oCUSIwyldR+8VCC3cCkC85
X9pNtR3AmqvUDyHCkNqxqa+K6XaMHzqcFm/b45b3HzLpPlevlfCPtq+QAxWd33dr/jdrvisI28mQ
awAr5n1OY/4c4fm69eq9tg3o0bvKpywQVr+CkLEfoaSDYddLTsoa6hf9ikoQ4R2r8mroA5cFpm7l
D1/s14dHjc9N0/0QITdEV8jrwONNyBxaAH1TzFie2n/wY9xfdBfXVYzIXdOz50AxL30GC/MAeB6W
kZhuJVr2XXE1K1avptErwy2E5onxkLHdGSXCVrw5XmV/ByL0bjftzbfexeoky8dBr3ho6ylBrnl5
d2q38W7iJxg+Wgja2JCDcGFiiMUkRbTqr/3BDy5ucxepiySXs1IivJkQHqu7tjun41Gj4AeMPQQD
9RMa5lUBNjGnovRMZEIRA4uCRGWkc1Vlp/o8gGOZ1ccwCvrwLu5OWpBqPiDuzKITizzOiyTdRdaB
5uSyUWet29HV7U/J6JYAvcuHUPqqNZ86crg8AM6LEGKuPnydoqPmSuDZHEB7QWs+rSsaHBEVVVAr
5w7eHQAf9dhFj05/DZi4aG4W+2w3DyjlVqxW7eKdIGxRvV9/m6aBF5lsOvpui0RdYmnSTFSicttG
wvj4dmAzUARmyGQeVh+rQtS+BcHwL4Lw78fuNslqO2nahdwKPb7jaOvV5OocC7tkooXVMPbV9B6F
ZFjhY3d7gyav1jqDbm59Dx2K3rEOFMUNvaI/bsA5Kb/KfeBTi3b+OPi/z99Rf7/v/s6VlVAuFjI5
e0EQ+rOWfNeiW5I1Gxk8mp+WGYI+8B3lQbEuoKAxAWuyL4LfIPjU+4JZbVUj6hcOBiFnCdag2wJC
5DOGTwvfYnMCYcNFRMiDfr8L+t9339fHILUK066pBUG6buKmUN0xHPMUO5DRD6XJFZV0BHPxlfv+
KOH3qhu7KxfDRuhjG6UmyQ/YeriwntMguUkg+bvO0Q6yIJNFdYNolXdXndKZjqGYrHJMT5G6e/xj
m1PjSGrEOOxWX7mQYzE7S7TG2696c9XEtmUNnfy6sa3ON4ISbz3KFeuw9Vyd5UCeE1BYiYLt+3jQ
Nyu8q1Am2VltqXolLanlRfFAnA2HjVuvgGlZT7JH23ChHfIv48e+GqkmXHaziMZdUnhwdFDtlKEF
GsxNvMmrOqqgzIO5JMpmhe+7i1tlMRpK3/C+DiSw2FtsNLzwVFPdZXITdEfuV7/HWCyA2O7+y+O7
i12jpladMlOBwK9Atul5c1FGsbT4ovwZHiqvR99fXCuIdvMubklWE5XyQBUMOs53Yh8+DSSn4wTy
x5WOITKFwbbMjuhl368a/hsz9lVDOBtat1QAYJraRS1AusFAvXSVk4KZuxt3ZOqrnyV45dDmEN2J
2vtp0++H78bwUYaCdKwrZKvIqwzyucopMsviWUFcnZuYU2WU2AIAR1e/k1bOB8n9iU17DrLPJKCF
hwVRg/o6ib5tfkp4VFlXWnPdoC9Yi2ctWwz733Tn94/dxbjEadpWzbhJOz99jk7KJi32SLvaQ2JL
OFN6H4z8+7zvgVBjNyUDWoz/Gc4CTjlqPxL2xDXkrgjxhltnvkYEF5A+BKvxMSXFy11V+a4Owap7
iuhWfT/V/P3uu6inOG3ZjpuiQk+quUn9wr+hDX10xkMZtHCAD9px8z6ukydgAokIFLNt/o+Wfhf8
xgQusDYQ6sMax7cbs3qRui/D8FjZiBFViO3g76kfs+E5CW+m5jkK76bhykSPeKZL6QvCg2jT7hK5
ojWTHlAlugArGSzKBmRTEsPcqkPqHNOR2KfFJ4z/onO6i4dWEkWyObwS0mnyqh1WgQo4R7BJaP6Y
HrO16fvmPV1geCqKEYLYtE/0dWcK67rh2WT2YXrWYl+OqDLQkqgSSKMXEprEXxliHRMhBUP06Xdx
cUi7JE2U13svdo5Teh6ScyLhywCyWesPziM6r+FVk12rW/7eAfyFCQKETPDRBcu/xy2p6uRgspoy
A9F9+BjAFpimc/1WV2jLLMvtEONJDaB3E/OoKLq7W8EPEOQd/4NYqvRwjXPiwYDQHXv+oHD78wWg
KhExtwGmC0bzH5e2/z36e+hSNiCtU6UkADlulQFkIVR9TqZH0704j2g5ymIKiOCE/Q8uqcjBRvZc
wOibPSzkzuVd7A1fN3TWelP+Ek2z3wel/Y611i669XVoAgYkvKwVvGBzxbcO5CO+NpRoESR4+1kx
vijlPW1PyJURDQThERO98i7CkbeXeZSCjJnX+8XXEPuAAOuvuLswEb6OcZHx+8zPhcFMcLT3+CPT
kePcquicFCFTlePMPC0wIa1eW25nH+HUjldO9negQFsS9UFI34OPCrntZMt6rZEkOnG+jJoyY7wi
u+1PZDxtsGZXm95EO5+5y91FRMcUVaivHIY3iXyzETmMkgMVtte69BlLtCD6Bsp5OZXVvXM06Xwf
DVi8omAqOsi7gKbqxf9RSHrcOWjLWV6Ngh+YIBjOknpK1lvoVT0tq79zmAUP34OR1LCzx7Zkm0HX
A9qLyQYwlfLH9NU8RAxSCZ54TSKK+y/D5x6KlDfDWCsVz82ZmFASQ+ZysyuM2MGDDF7/otmbjh8+
jefh9O8C5x6QxHygyVcswxjWIr0w+b1yANo/3I+W2xOzu3v1hHMk6ulifzfBpbGXQaooneTaIY5p
/dHG/y7QRkgEqNYjuZSi51FIOJyq5asOnCV0UxJ9611UC9s5zaWR5HoyqI9Vd0rQdKGtTffFrZxD
anspnR9aXf+2ZtxrF3VyV2rm9HpnZzzQkw7aqcj8qb9hdPQFCXNYzWejFWWJohfeJWZrrPf/Edno
vcIgPxrQwN1GytbCXOiyGMgzQj4CBBfUQtkYQfy2d+mZUVuVYizgOOvON68W+0Iow0AQog3iTYdm
wMovh5nlCTa36LG7UjUchlijTCYtyV348tdo7ZOZHbucwkD2nJe/0VAUrfIufmk2u0o3SAYtnf7p
lzE8ymRCQQ6TC6zKAkk4Ano3nFu30c+zSDJGFVRhzobNeBO21UQq18aiCovSp0J5aMM7+SXtz93q
a17tPJTYwNkvDmkKc8Cuv1rjG+U7IidVd5yG26VnZE7iJIrpglvU2dWxxdSszoI+6z0sd3KkA5Mj
oJZIJ6BOcGz+2DiAqwixJHrmvhyV+zm3W54JGd+wTlWF0PUJalXzykxe85MEmOKoiZWH39eU+Z0u
OdumfPMJIk3KZgktWArhmuV/wAqYDbBY1yNMvAkNlyu081GTyYPNNeTEvNEenzVMjQ71ADyI/uvF
pH/kZ7ert+kCZ5c+v5m2hnSDKlyLfd45SR8xMnK0S34cRQjgV1D3B6nHK7jxze+XpzFJ1FDGfAwk
bBcUkBRb5IP5Me2vcL6Z0l9Kfld2X02LSWnxMiufGzdFtjC7Qz2jsD1nONKOqk0GunP+oCzlNWib
pX6s61OVQx+SqAjmID+YPwf4MAh+5NDquW8P6XwGEYJtpk7frCC5AR6UZF/pwM9QTuaTZPJTFiwk
VbRhsDT+pbMu9UmvybaPNmkwOHD+EiC5/gVF/4N8kH+UZIU464wOsU3yViE6Q5CnOVs4eLNYxRR3
Wapz3tr0WoI76hsGjh6F41tIfKQ+lLV+PQMbKn1+UJ37pVva14WwrS8IdM4utmuy3euGRJ5amifN
BvdVeoZ+dvy8OCqInoP8XFCP8AXhVXTGdlE9qWJJ7TRqnxUtl0B1GZ5kV7EdbKOTmQkUXRdnEvaY
VdHL7qJ6ZTDFXw3QzAhVKM1NiAGSAYA5vFtBxZxCFMaz41BdxyGs2aE95/ivS/dT8hh1z3p8DA2E
eBGzFLYgBJHf2UX+0VpaObJfWxAMOTdLBfVX4lN0rhCdfTyptyYUCibC4vvDB1uyvIv5RYj7Z6OT
Rw3ZEx+/iAIJTTpvTZ5pv1V3SDGBEE4AP+au0Prz49EGD9/FdmVU5XmeePjmZdPCr5ZnVACXL/Td
voNUxtlHhEYSPnIX2odactJqk0VDAZAIMjHVMByvQa7kVfcBfx/qfKHMtmiVd2G9swyjVLaCyDhI
T5hHjX+gIALcB8XHn/335dwfIzF44MOtzupuJ/BNeAG4Hy3lwFZ3ND8p/Rw7RVQmA8ycwqtuk4aB
KkGj1xUc7G2r/uUVwGO3tXjz2FKWQzOfNySpfVt35+SUjddtdjcax7C8LhTkFr5LC3Vosly00sMF
XDudCvX7IiQgfZjO8EN2cc1oc8VaR0Z2KIzcY4m9cVGkl02Ky76EqBh5ghcXfeRdRIuaZYnHTbm/
WMCugjVHM4zCs9voN8W5C3HOqo8dNomiFf8wlPKiu5iWllOotQsBfJP00sGFsrewqKQSeEhPCb8B
HJDUiV53e52PvvMuZOnOkKAnwrSubc/GcNpECFTo1pvMT2CW3yUH2o9Zf8VUjz2miJLVj4dYlqzs
AldmFEW8VnzdjWtUPXZuuwlp4sYCHOFrxN6WvoY+YlWCj/zeWuuWrssINhqmta+2DRorlbFV268+
KJM/wrT1MVFT4c/DcXQYZ3kZPstHwXPf21xvn7uLW90o64PSzduEBJH+r+Nd9cnxwViRBNuB+blk
fiOG3rz3id8+dIswb45yl4SVXEUrefBGgdkSg7Q+raSdCNpF3Sl9VL32WP9ieNatnjOK1nr78/sd
9vbx27d48/g2iuNUa7kUDXQDySGTi3KS3OGr0R62rKT8JDzCoifuYlfT6DFqrVs3/mn9svUoi2/t
yQZtBTQUwuy9cDuJPusuRiXz7AwabcINkTn4OrrmFHhXm+rCVm00XybPVr3ebetrIaJB9K67cNXJ
Qz1p9lbfnmGM4JjV/MJD8lUKVX7OnnRRl120mXZRaoKt46wZJ4fRfvOwCT7FyI74Y39YajjwF/sQ
5yf1UJEKHuGml8G/PEG7eFUsY5vNClNgnfvWW6MjBDq6VflNhCCjW8pnPaBfVLvd39AdFqz1vrJu
4lqV1JpnY+KJIzb2nilc+OlnCz0JjpcHAF3wtoLV3pfNZRFqYJMoxBY9MKo7PTthY6z61ufol4Uh
nK+sp1J5KMKD5oedC4RNuLW3rfvB6XV2EUuNJiWLFs5SBG8j8hE+RosVUToXJ0/bG7Igl1HKsdF5
A8Ajjl2Ck7WvpA1NHY0Wv0eG7y8owfdnpK4QO1iH+678lOOUurEWlVPVYXyKxqMskCR8N9F8E7z2
lXA0mANEIk72dj9p46GjzPTKBTgdsQSWk3waDmEp0vgQXE/7klKRU0euFDoXc2DQgEX5l1G6DCG1
8DZ9r41rjdSHeHArWu1dHMvLKq2bhJti/imjOwtnCEFZOCi3zg2QoazYJPHsC1KzomUW7fNdFAsn
R1VqixduPRkbtuQxq1C/xxAVZ1aUYAb952xebELOhlpE5HPoLprpCw6baKvvQlsTh6RfhvQKDpuD
DDBmg7jENPoO4bQbjgxbtFeNFdMSZn/v8ivebrRdXDPmRam7DZJNa+ekIusDoUHejHvrEKffTf2p
OJtfyj6osROWDo18sNDjhHD3N9woPl4Ie19NOnpur+umemAcDLR3rsZ7BY1bV/L1Q0JRCUq45mqj
gDZK9+NvoL+X7f9eBntfS1q9ZkcdPMP7+HqDgHa3zcuywW5mb342UeoyNvLyIt9MvtTdYDjc/mGq
x6IJNucEAA5doHZ+A5U7pp2ECl+nXS/O0e8TV89Qkbg2ugCu4E30VHKal6NolKJ9fIAwed/lOrLh
xIrJz9cf6AMhePSi/9LrYPo+n/PmBC9ryP35qVsPrXJQTuMPbo8AzZSQsQtkaB/Fwuk0gi9yyHnx
rsXvx23hvzfwrCRxu+LjU2fL2333JjMzQm02S53c34bKZB9b9d5CTWyFwlIR7sKthxPXl+QP9FXh
xuPL6Fb2148/uCDA2vvyNu3bMJ5j4Pg6zvBntbjKUZZIy7OuPwL4xTwNo/JjU5wFjxW9+vYh37x6
JOfalKgEnM4v6vuwuS+DqXrMa866s007oQBeG2Co/Tm7nbXbkHMnqrw+zibsfWFbqFocGyM4XDzS
EPAHRgYfv8ET2cvak3RMQKKKIVqih+4Cbd4VcTjDdOZmCY8lZAt/PHUawtdOC8878xZkZoQ5xMfX
mb2vbDtpgGBkkTfBt/OclgKE5j8qvuh5IBXZu2b/d8oe0VncRdRpjCw1mjmLqnHQqoMRUsdXN/kF
8dkDfnDrwfpeb+T/a8HWEoSwfUmrLWNY5Fv1wY6W/F53UXRrFYTPTuFhQyl6LYepFQRO0TlSdk24
IQ/ruTXYTR3JwextXjJ57Rk0zqGL+/3WJaKDLnqq4Mu+qie9OUa6lhdKVtP6a5z7Zr1bpFvu7GrT
eVziT73fow4Mr/cKwua/LPLs1wV582g7KnItSUmNoTrD2MSInVfGgYIBG6CMP6aYPSXq0bzLJX5z
Pb1CJt48NEvGOpHmhSGmc9cYlwqxVw+t+3yAoBA/xfW5+kQr/HH6uVnY2neDZy2wW1DdJopl3ghD
Y8VaLAcBLfpp76I13v60XUQD+lzmSsXJ7q3z4PfOsWoZpUfLMUKENkRBUY6Pg+RiJiVE8wuCyivj
4M2qRKoyDLpl/6eJg7Ur7zieekoFcLmvuWroix3Ut2zsrwsTW9lFst5xjCKMCSqhdVtkT054Nfm6
dWnLIF5e0vTOzB8z525Y78v8CfPo+mL2F2X8GtnPgvMuiDOv2Kk3b1/bUpJOE9mS0l2hbeKDD8px
YojVT45L0wGxnvhkzIjJJMM/mXC+/ea7EGco0zTrJdVJiZYMtyddu4m8zK91zN1uJfnUbrE1P07/
9v5Ud307vW+GdEiZ5hv1A4qZCVBs021pI8HOPlTDcymjYWLYrhkAT7Ihca8/nFB0iQuiz2tO/Wbl
G1NxEDwgfxmxTfd0+QwhHiKLdEKmqPBH7IBoBLTTWdjG29b1g72n7tK8ZrBVKWzZ8FnxS8PbYNC+
qq6enKrsIuk3VvnTMb5o5R+WgqqPvNHLMvhaV1aCTmMfHQT7T7QK2+l8swrF3KVtH1O25BjnnefE
w30z9OjHIHwLZqh1dbxI/6HS75vNp26/681zndbpl8WcthRKwcPjYF7p/nATniU3PFkP2TPyoVji
bNRP0Q0riDevyPA3T1YRjFnbHtyOlgXlWfVjXIiOI7SliOIEw0pcI4M19f/lOu+KYwmJD6cEtnM/
oSKBYBE8QjwxwHrqRxu7C9++qFjGi1sgorfdBbql1OOwl7joSuuEmAbktHQKVCAU+Cv50mazxUX3
j2TX3n7dXTGcT21kLj1ZzOQuywE/jQ3BoJe0FnGF3+x42r/Vqxa97C6iVZURK6XCY9MlsI/hnxse
K6URjwAEhR2tPqrOWejgK6gGtF00i9RqCdWYJc7ooLaADOkYhy9Ax4/yeNLnoDn3j9hR4hHaMIMT
az4KjrC2S96cuh5Ty6bLpcxBumImg8ReB7zRbaTNqJpcAuQf631uhPqCggXXdqGsDHMrUqINvQCr
pu/waI5+YSDmdhBsArpM6QH3wX93krTtN705v7lZlFbTcnkoUFmr2/acAWzFB/QK2F35dfEqL1Ee
/6Fz3ps9re0iVgxMI1x0wvbigqit+oBJiH14fDRUIiX/KyEeglA3mJNb/0i04u3Dd/lZk9pdixLN
Rl8yF/qouht/Sfxq9Hu/7YLIDS+onQSmaFT+riXJ2+fuwtbYqm2sbWVmbx3h5VAF5NZPihIDnea7
rP85L08rrDXEI1Ycj/5UCODwmALbW7GzwBPpftJ+Ocu3taT5NlXnrD+1MFn6L4Z+mfHtkO9t6WaJ
byW6FXPyU7BTRLtzF/vMoYb8lLNT4ggF5jMauGkQ+dl4DklyPTTjGrI9MSVYkNK9KnC82aBtn5ha
rG8U2flgHpMoyLGOZ14GnsTExnnrLaHKg/WaEGgveuFd/Jv6sMrSAWAoNKL02mpvjDSQmmOCpE79
sgBucfX2GHnVv81iXyFtb15ZXQ2rLkICb67DnihJ6U7wlmhJ0HnEpyk3D2aArm/nChV2BYut74Jf
H2vVqm3dxg1iFsqndDgUn0gi2E/grcuVlqsxnf4hofDNyXjtRb55Za1TY5ygKV5HKYjqW0pzP6qv
TU9WrmeIFOBl+hgtHSFKSNBe1ffhD7csdAFer1acBGX4v0EW0SU40QZBjAEyuDvdpX4xBgPOZIHg
SAnuGn0XBJc+NpoE/j1pW0uXdIuBbDEf4zlZ8TbVwQ5ztYbZneC5gnpN38W/IaMdg9YjN3se5PPT
VBF06num0YG+4IMHSSsrSKcGrCrckFDkZ90TEj7C3H3bTh/k7nuVgcSS03bd7CtNnJdO2ikmVZ4x
EaUPtfmpCd5atNr7AAYhcsYhbTvPM1EDDwVfOZG85UDk/GlDt7dHMIzC7ojoubv0TTeWdZUlSiPM
cYZjeFwho6EWS3szDrG3oDSsglm9zEJMvSCA6bsAVpdy66QxjdXJVbMreUUBL/FT/VTrx3K9axK/
25Jkuzj9u4XeKwrMal4Yncm21hTPvJr/2CZm+sSe3vQj3byF/ZUwTBOkMu8CEd/EkL2gwDyu/4eo
n1zDOWy3OuWgjWe08jNbTiPytXi+BRjjFBNOFutLMQdV+WwUyM0FYXEToSQv+EmiTuBeaSCqp/8D
I6SDW796IpPkwIIHUIyXeaCOLtY8XjuKvsCWJH9wsPY6e7SWI9OxgPKoDznidOPnbX4QfsmvhDeG
YHPvbYjmVXWaXqbVNbnF984E9tAgOOTqz8WZXueGiDOlixBpIXrqLoBZS+6YcjZvk4roJH+yZ8Sg
0TU4bei/kYnOphKyiqDYwq+5S9+GaZVi1X59V9m5zU54g6AzVwaIvlnHsDrA662uheHj/TvZsjXL
0dCI2E9lTNPOcmkT3U6xKTX8pvCBWeo4pLXyY6/4CzYZ6mF6TppTmN6JQrT+2j/53630+/G7pVai
QjMiovT9+KViyO88FXQy8JtrDwp+6e1JXW/ia+VMPFl8fESqBr9M81jhP4BIre1q98adNlC0HiL5
DGhhKC/RdwsBe0LDt5q9D7eHLPybNAetfU6+r3c5p3M6TNahSYI+PZa/DJir1/Ytnqbdj/g4cVXY
7uBm34E0+9Ovwrdf8ENlWFPyT+2isfnQjrzjBzMaHvylvavrn4503SkveC/p5qdjQ196cG5C61jE
2MgNn2rck01vYcw1fBpruG2IlTqfe3ziks9D86XpxoPVBMojFhKoh6LuOhaHWMbH6YvS/1lVgdJe
kvQWs0t19OsfxSfMcqBHHsyyQFN4SS8ITCFhkzFmSY/6OB42cy68dNOfdvhnaj9X1fWSIgOJJxyL
EKShl+M+OdwM44m7aeGvGM2TU/XugBupUxzm1Rsvof1iYlQYfR3lQ4FYM4+EComJZI8avxtNJ+dx
SD1zAMM3BMCfWu27ghoBipYOzpryQfkxXuIn/o9GShu5in4XolWhH0h/4EBIfnhOMWHFO+Kx/zH/
yG6UAgU7npvxCvotk0lVuSypt2oIbLpKyaVyp2hnZfwjs/weuj/ATGCaqVdrZ70+RL/K8DKnD3Z/
05oPcnUDla5cIL67nfaSJq5hXaAfWC/Fz/5BvyR3tOcq0oDuyokP+mP5S71xQF0+p+25S87WdYwn
4o/C8dRbGQuYQDoxKFu/KunBks6T7A61j6rJemdNR7xA1wlTU7gTtwsL+Vz8CLWzbV7Be+6j0zgC
l7pzpPP4qbyx/cw66IxNvgIvoll8QfaOKGI/atZ1hKgkCuwmqpU2+gHTebqkN+3or72Heat0QNkD
lnftR3bAv83Hs3Gf3lT6GR3tMDqsI4fTNb6uX53BV+5hTXTIb1r+KH8ZLtyEA/QEzAkP8CMavMCa
I/8NR8x4cp3yuvnspLfISxt/rPc1DrR/Rt3F+FqxZYDzYzmRx1clEloMqX9Un3lfliFixnULRXDS
Tstn/mL5S0uPg3XocAVgK9Cb+wN9N1Qyta+GdIjKQ1wH+KEVncsaoe1ZleeovlKdy3Ca4cPVh+q0
NUznn0t/GymuBm/mhidFABcZ9Zz0m+Fqag/xNfQXSB2VdgJ+laESOh31b8bT+CU0vSY/lNfTQ/KZ
dWKCe60/SBcpWKqr+a5BneGepU+QH8eK86HDkaXy25lenpvRLW2vWIiI6c10LIX9pveTpN/xbRfU
tWbIlGigEZGfgSWgJVLckHT/ZMu6zIao/AQ5wV+gS34/cJeGZvlcj8YGItePzXdMlQevQF0K96qY
fYSsfxAHeDtjJpCd1IoEfDKPdX6JrKsM+4/B/zhXU99vn//+NbvktK+Ntp8nckTzU+9h82p0J9t2
YSSO4c2o/Km3qtuGV1qAo2PZfe7Gc5b/aPLHsH6W7SOMMdRLzPixtUbmqX6CJHruXy35g+ge+ouR
2u/fuctll1Yp8rGC3LLZf+O2jbQPwsBXReoliJpgfkovZfCEcoHv14f/fex+gLzYZaLUm4gz4rR1
HsjKsWBnfqVDZiLWF6LlJl0ZJmHHl7FVFpJTX1P0D27f/Sg5svDbiLahbhf6EYSKQApR9Q1iOdBt
V3IOegIebcT+yrlWkZRzs/mEh9lstMfOuF2rszre5c2VUj5o68syn+ncuMPkxvB5cfDAyt3oPsnh
uaoeZMaRGKyGX0PAVSYiYEHVNa4+3cq1N7d0uI1bLdOYX2kiayNFsAX3g+s8kxs9xQj8XqtvnCVo
aiZXlEnYw6I/T4jqb3v1brGxdj1Gg99sbjsGwjJBqB0/PgyiTfaaAL7pQkjVrDtji7wQemQK6Jtg
flJOcEVt0oglSHrQlWFIi1+TRZ2A7dB/9J23hPfNk22Cgp5ulhC14rWceloBmDvhb4ZK9GEuvKbC
xxa8tMdlkYsbAu/n07+3+S7JM400XPWOHLPzB3zMPfrdQFhT3/TS7wjh4cv9CcfaWhR83i9Tfj92
F3vDpplne5O/6/wc1cfS1xoU2j0kFEtvil4FfCuuJzzX+yvZk3t88XzLhIEuLGMEt8B+gt0Ui9po
CV++89XsFK40/eOAHGZkdukXMn5fUVAKy7RtWT/66rvgq45aZ2g9EAaMwTdcXfy1QMB5Lc+Q1Lbh
DsKQzO29sRJtN1FY20XTNY2GasapFJEQr8xfOS5ezHqb2pPkRuv99mhDY+Ywk8YI+jB/Uaf/96vv
59XJ2M3NBBmEte6BMJo/V+ZLplfMWCIuaSDjwr7BPaFHGDcY6SoqLoVPU3jX4tO+KscJWYL2iu1o
i1ZF/fhz7GfYrb4ksx5xCuZgRFsCZff+JGFj6Mcn81KjRSB6oODY7WfXdZuVYVsBuFPwq60uCUL0
33FojILinKWPr+4EtUt+KvoEokD3+onehJsoTcp5DblNER/43p/ZBAjUv6rzyNWhfdzMRciaBdH1
tVL9YLvvp9STUax5vfEF+viTHNPdRJJ8cPvYT7Hqs0jvUH11ok/OfIuvhb2e7PVc0rLq3PnnCIrK
5PajLYhlQP7YdtdboVZ2j7V0HWqPRXK9YiRufZqrn6l+VOfNDdJ6Mof5eUCfLouu8A6w7OdhmIBU
WqSnepId9M3Xb3yohpvFRHQVd+TS5yLU54Q6qTv8uYYvVYZgoWuSGOaXQvLKY86lezT/lHHx9qfb
8Kb8glK+pD61RuMZ7bdR9+TuoqO0JJ3y8TmvPinjedUOPXKamLvUwVB86ZtPMUmMoT4tA/7UQaMH
zvB5kL9TQlewKKUzVfJMHh1eELrRKjFASRB49lN72bHlIdnU4RI0XY5Sdo2pnXKiR9cPQeMcKACG
K80HkjcIOwqvE8WPdsEWm97svVLtLD3K6d303gQcCEPZ+ohLQOgzZrGPYIGNl8T6bGQouVPILsmx
UuLDvNzUAGOl5ZsdHhfzTk1R6ZSks+3GxqNZ3U6qr+T8YFoG/0h1SLd+x6tdwm4YRjdl/8Gnhsdu
hC6Pvzzo1PISQ6z2MX78gRVNLxLHFgWH3eXQKUWcJ5vrX48P6r3udpXP/B0Hwjs5fiRA+5FCxqkk
L4Jjuv3dj77P7m4oGs12+i0oRf+Pve9YjhzZsvyVttqj2gUc7mjr9xYIragZkcwNjGQmobXG188B
s14XiYghOt9sp8qsrDIpPFxede455d28SODWZj/Kch1DDmwu4BWIGfzQHMHiJoZice0dIH629oqp
NoSJjzHGAUgoZ9lMQ2BSxVdZeN+KBXJe3PJfm0H00oMMZrF3k5WEDghFrzFaQb0lYtWJxZi4KGM0
gOFQW7EWhjIZzif0eaOhMrXI4rsIHCYW2qpB8QnxlO3kEz01/8FYfbwmeZnLUEMpDtwUS+Jcl1C4
aGc1gcFcleCkaFbc24TP+oCuz+KD1O4MpHfi9lf/y3++tv/l/Exufm188c//xp9fk7QD1bxbjv74
z4P3midF8lb+9/Bj//Ntn3/on9fpz/i+zH/+LA/P6fg7P/0gfv9f48+fy+dPf1jEpVd2t9XPvLv7
WVRh+T4IPunwnf/bL/7Hz/ff8tClP//xx2tSxeXw2xwvif/460ubH//4w8CF+8+Pv/6vr109R/ix
7XNee8V/bIrwOf4x/rGfz0X5jz80Ksw/TaUbhm5Sw0RbDK5K8/PXlwzyJ6FcUJMpSYk5lK3jBNgv
/Bj5kxtcSdMEDBMNr4bC14qk+tfXgLs3TVPhG3TO0A/7x78+46fN+nvz/iOuopvEi8viH3/Qc3kB
KRihihKFj8fN9/j/wzGSbshcU1P9NZgIk8iDPopvdcxYt2LmFVdeD2xavqfB0jtp7pBy4zXSTiq0
ksCBkPF1hBwqfF9yy9QJupsyXwtnlQMmoc80tQaxX/mjd1fU3dX1rOXQlbEU+u9A5pOjGXDjQ2Eg
s9ixWXXe1msPHJI0yMT95OnchKCZsUJIqou50OaZt1ZDem2eevPitgwgqnrli2tkhCEEIw7GEwK+
hXNgxl4RsWpBaBjvqfaN2T8aSEgpPm+geXP0qkMebXoXeYqT2Xwvycq9CootKVcgnogYtHdOPvR9
bGgLvLUGssMzw3sm1TbrdrX+AJvXPntAUORQ1zRmoGjMs6PZr6Ww0FiHTjenX/rPUXfv/LCDfVJb
JvLQttXsi316lT5D1gby1SW6X8isgHMDxKM6Veymfyuv0i0oX6FKakIAGxJ3Vy1yxj9qYO7nSbRB
cpJBdkACjHznohJLQLqyiORDKheNvkqqIevj6av26f08//+b/cfAjvd/v9lLUHB+vNDDd//rQkv1
J+NE5wpCBTqjw838daGp1P80OBVUCMJwiwxc9X/dZ8r+1AFvlaYyDMLgJ+Cp/td9ZvRP0DvhihsU
ZpPi679znd/5q/+2zUIqnVLJhORC6ibTx/RwhsqpGejSPlJh1KEV6q6zbJtyTf3MmTVcHro2t5Ej
UN9V0G2onkAbNiNkptrasHw9vmljrbSo7FqrdMONkkChy0w/FEXsPonYuzJ9/VjkEU6duA6VeGo9
/iPsjXtSOt+CxAefpq3p83CQPSpCMqc0/5klCorXEQe8t9Y2IIPBrSCoHajeNlEVaEPL0fxDY3Tf
a6O7Y6h9+lH6lKsQ6SVd25cGWjlZK2/LKLg1HNTjNSzDTCtzPEJlVTxKO6/oLtbq5NaTDq9PHzb/
ryfz4xP52cK/LyleRtMEVwpXSoyrxrKMc1epxDlJDilKH1xQ+oudTAzyzrg62jjGpIChEAaHMzmy
5q5kRaHjKT5BUpqAENWmS7+o06MSbjJjTXonfVbd5XoebEgDQlgh0OuoVQx8VDq4+DTAaQ3PuJVQ
Lkt4tEAM3W2KvEHDqwIGMni0I4euyrbC61JAmLF24LvrLjrf7YrNEg72Rt8zPXAi2dsQqcAQQl2g
7LnqXLDOh+hKaH0vh9OP3mGFT2/1QjXbzhaPjd88+J0ETqKB+qzvIhGf9GAmJD7fx2Y9LwWG1DDw
siEOAiozAEuH7Z1SH3Kt8OA6oL/7cqkzoHSbEgWXPohRtoyEs2vKRM3KHrjd2tWrlaTK2UselhBo
p6AHS9WNBmwIToPYObHiC7dl1Q4pssj79vUJGEfDglFumnz4B6Yc+zMkhz7YSFM3O82xI+2YFosG
rV/x0tu614N0lJAgpoNn+duJ5bMxh2P5YcwKjn1As1Qehwq2dgpu9Se1Dy261ZfI3b6QK303DXf6
fNaNs0FHoVfDvSqL7UY7dtjoylvVmYfC6ebr5Xy/MX+f9fNR8Ih+nFqf4gC3JGAnVRt209EFfKRk
pZUVWCWjhkZbTRZtvnv/34ihtgytWzvathQEJOsPf/vF9/76Li829ddf/zv82ujvPytU6UH5+z7Y
3+P+GuzXD/w9rlOI+q9P8/45fv3510dCU+Zfv6bt27y8v/xBx9/7YfRfQ8psqh4y7NTnNZbK1KmJ
jlDOpeCjmFRPBVqFqRJHzamswAWsJ7nhPZ5g//Xr3XzPvo9GMgkjQIsQzsBmNYYEZknjlU0pjtVW
reje2xrgsRrY0yGHvZyKesZNXTih0oSFo0JX6E2Ex/r57DBSaKLXE3EcxCrrB4bKkwuQBYraxTNK
lIj8tIN2HNKT5fdsP1BkevNq51zzZrKhbpyowGeBkKohORSaCUf782iNiVEbLC7D4tQgNUsW6caY
qVV2V61KqL7bcyhsWfq3DK2p+QoiOet+m61MYPLbQQB+LebtMj64K/BiTCbShoE/b4liREeXqm4q
xrA3nxcpK/3U6PpYHn1I7nnQAXpNcEofgxm7LzyLzsyfEYzCoRb/C5m4UVZiWJSPY48LYtTxItHG
pX0U3ncX0QNK418fuKkBRuct7bKAZWatHR1lP2s5f3DydPX1EBfO9OdJjKxxAppbzaN9cSLbgRiu
P0WzV/6e8DI3U/gdcXG38CrquhJUR3D3ebfgMAmzzLT6FBptcmX76aFsHN8CZ97MiAMQSQi20FIB
1T8/aXCXqyMPq5u4crZ1rb20iEpEWNy1nr5UHj9yI4MaJiIbXlEY695gFo2jxyQpT57e7l1aHpsi
CuZZTGZuCLEHaS8UGEt0QAG8lKJwahqrLMxuSyQ6kyh6ykn4wgJ67zjV99hGxalifGtwNLkbBtQc
mXdb21kz75FYZb1c8hpKi0qhIhgn9FvOyKo1/W9tna14lO783H8mrD4QpbHFxKYN6/Tp1COOlRKW
GoRQsBjm6Dr6rWfjOkTsaAdW9uaCwn4J8VCAorNX/wTnZROhbIG03Gpg9jMmuHbOLOcwuNKZqQY2
sLNXsAqbLkxDHPsqmkdOsDCTVdTpE5WRd6r4syl+GGV0Lj1T2JXe1/YRGrkm6PlVsyNQZ9cTiTWX
DCLKNXMtLkA64XbCX9SF/ViULFmHpZZaJY+XMbqTEJcChsTBVBHEdKEjBZ164T6IOjD9Vs6V3+gz
R/QvGsRHitT4RkDqXYVqB92cZV0YLz5tbwov2Oo6YKM8QcMq0EM0Ke6L3ASBbqEtjTKRSJCjH4Vk
9lumSGGJtH/NSPrNMSDemMX6LgvkznS7V1erD5GBVL3udvdU9+dRU0KiNQr2fZ3acHFNdAvGPrNM
2mM7AzxgMAzuzKz9TZeReN5Fag1gyEvV86NB0XKQF29umN66hioOeUce2hLy7aIOllUbQUoF3pz1
9ck7s7WMwiwpSk0hJGVjIgnpB7rQueafGrCahv2RlU9ZkUJi++nrcc5evmEche2XQ4MuH9P8JS64
ZjopME6S7mJXID1OJthsBtfr8wGjDMYVUQgzTIS4o7fIyY0gwIewjxHqu0kTzjvvHpTMVkHBDYrs
RQVuu68ndbZ4g734+/UbY4EdIwtpprfGUXHwG5jZYxV5T0lRXSGqu/16qHeD/Gl2GItLvLOYmIEE
8Wh2cDZp2dnIA8XfSm3ZJ5D2qu7ECbKKm8RHB0OVz3lnISm69JZTz/xYyu3dMH4YfKy5Qfs4T93I
NI/sNnqmc/8beFDbF/UQ7elMvtV36cwN5s1uqoPh3LqYOhghmeAm15ka72iSScOrvE4eOeAbAU0t
3l0X7pKVkBgypkoSg/f1eYFNnRFpSoOjK0EYI9sctH2f2ImuH5sZXeoz1EfrJbSG0VoOus3YKiB+
O/EkvkMuxkMCqIw7D4ZAQsf5S9+mrl6EVXAqFvZqSALmICvXFuYjWHyhyJrq868P0fl5NWGniSAc
zhXlY6UHpnot9kKsZ+Jve+2BZN+Iu5dT/EbjGjhOy+dhRjGS8P2IaUarH2UUlqs0YiHIqP2D1qXf
as/fBKJXKAbXdOZJQGezoLuP0GBrG9mucXUd+J+omRGAr2ERhqSqDXQk41BnNB0FMGD+reINKJtp
jLeknNqSwQqNtsTgDKeAMV2axtgvVn0Q+V0H95NTS75C7TLTLfKj7eB5kgdoO7XTTZnDwfpqyNFy
+SayP25Ci1O8Lzd8F6ygoIM+vcH7n+K/Gks6D1vzaXqjV4R3huPGmrCPPUgckCuDratSVaFZQ1dX
tRO9VoG7VZr+k+TykSTeXe6BCJbWaEy12++lbwAa63hPfeU+DqGb1YTAsCLUf9Qc8LXlYXMbN2rL
o2yRKzBpe7pcxakXrIMOYFz8DeRgS/4cEXTf9JIYS82v103lgQioQ/2Ldw7Z6pqP5thUW+tFNIVy
P3tQYIV0+FgmB6kZLt5o+i3N3aTye3Z0fVA1AMHtSW0WgvonqY/0d2l8BawRMyiebLzcOp6w0Wim
7CpqiwIlAsh31xuXWtEWwBsIAgzidfGizyCQNPlWnx2nYdTBmKNog2zvuD2CNr5oQtGYR1UnC78E
fMD0dkpzb/KIQuwyhMA9I/U87FHgFb2bQsa1f/36nTl3KDH4sNKGYeAUjG1Vi7QHpeDzOzFZvpQO
2XUN8OPK6Ccs/nsm4IurM0bb1NDZbr2wck+o9++JS/yFI3PQeEGAeNM2NFs4ogHOgLMnJrMITmcZ
WYkD6b46TANoRpsAc3c+h7yPxuPrFI6DBW+J7+rcaGY94fK704X3dllo27q344VMifsQ6ejSNEoq
50VR3yLtCsXugBxYrYGOhBocKvFgkFddnmwcOHKLuPBefCL41jMD9Pu1rJ141s98K+TnDYEiGD6b
gBUZBQ95ENjCRKB/DEDKUKRwlvt6wtO5ZKpMiQqczvShTWOs6xwVDomMIlFHNwNtcFhcd42P6xPK
g4LyZmruDCffsgx8bb6EIF0c3zTk5Drrrw/WeTYTWRqOvBATOFlUjbMDtCv8lICl+Sjv8YQg+0sW
EE2fgyghmrcLp7Hq79AK2nw96vlx/jToOC1Q8MSPbdKZR44CmsyBd3FOSE/9bm4AURgKILi34B/U
jbOpJb3bpTXiIzRO7u3eu42MKfGfM/s/DKGjZoo7ic0cPw1ORKCcWOga3rpgT7tozqpojb9duM4k
T9TZocRYw12Br49JsTHzsV5URAtMqo7hZkDzWu29t4h+9gjB5/3bQOu39LRJ3uMLO/Vp0MG6f0g8
I0lK4sBp6TFVL0l4ldKn0nUnrsKlRWQopQgEpcisj522NJBVz9LWPEoPsLkeiiKoDSR2uWj9Keq2
84gGawgrRRgOPDsjKezdvDJ7szKPeW4smFM9mCit0Dy+DoZmGU1AfpLzbGJ+5wmk93QAshHIDyID
K0eOcNuFIdV4bx4DpCnBHj2rftrz124JMMrLZLPbmdeNwQZQAI7lUJkcn/pCEpkWnceOGchd2MJf
UsC3H8QKTeArtLmIjTnxhFzaPjjcHG4wfAAx9oHLOO2jwkOmxYs7xyqDYpdJea974mDrU+m+wcB/
Mk/D5BCOwpc0BOdjyDWQVUaZuZQey6WxjZf1DuVuRBNT+fJLp14JVHd01HA5TuXnU0/zStdDU0Pa
sm9XBO0NWZVvA4dNrNylYYD1QApbwJ85C5BKm8a6kTrOyRHJggRiEXU7EXhT2Kjhjo4X7eMwozsc
1o3sq8qGi2paEVRr5uG9eZfNJbCxVvs9nsSHXzoQH8cbTuiHN4O3WtbLSNFjAWmRKAfBlEfW1Lin
7RQfyTus66upDW/mh6FKrQoMO2SD992bq1Y2gGWaRbtUyGlVnZZ+Q44VOhbol048VjymAgkMxFEW
Ef1DW3HouvSgRGVxiqposgyUjra1FGRIbrsKgN3Lhb6kITJpWlgD0METZQHAM3cd/6eXtXudk7s2
o+hhDIz68WsTeem1B+YHryFBege1jc8z4zSJ8sJo6LHJUcwswO5v/q7KOK4RGZJIhOkUdXaE6J/H
aAq7cMOa0WOE5ksAe+M5R8s3IHsNn/WL4iaH6mn/9PW8Lpz5T2MOh+fDjiHjqNoAcgJH4XrPGpP7
1tZ2HfldIuZhbhw+O8IFODhCjQMTHoZ6JTqiHZEJGARdisLKXctd0hriysUGJZjWCrTZ1PN7YXoc
wA5kA5QuTDgHo+m5QRWYTsuOPmiXO6QaKSBNyDsuv17FC6fj0zCjKx2HhrBtvRVHhS7bsAa0uZ0Y
4R1ePbpaGAL2WMfhk2epjYEXMOtFaRyhh3XlmOa6AvGnoyl4iHzdgBavAYxRgSivN++UkayVOMWB
MQMG46pS7bOQKXq7Q2RY67Vjg43VBqTZBJhBmiuzZVeZTuLF14tyvvafgqRxTq0lLc1i5SBIgr3d
x8oAgDrn2zLXv/3uQIQD0wM0CDEodF1Gd1MvvFIVfoFyqlxRILyb4ra1774e48IjygeQkEKgweAb
jR5RlkojDdOOHfsgsUrlgtObrcN+o/nNlJs8fNzxTn8cavSISllqdqA0ejRLc8n7/KVtkr0t/B9R
43w3SHJqIfvQOBa87LmnOsgMLgjZtbn/lIpsYZb+QneFpXdyXqaVlTGwAKf9nuv7UFuR8AhAIXI+
t0VULpRZgc0g3yT6Wy/DTVnduWKtUd0qfDnLSneZJvmCARpXtxICwO1CxAGiXGORie6KgHBBaasu
aUEViWpuWSyVjNwJm3wpINLhxMjBfcL9HQs8NlVakzAtbDwcdCnX4ZzWy/SlWqLJew0qVrZE7+7s
672+cJsRbJqSIICA7zZOkQUO0WPG8WgEnZwpH2LffGKES7MSlKImD3cGGe8xhD8yaxO6WxIZRGqR
LTi5NwXU3N61NaKN3NYrbaNNvCCXZoXhhnyzQuZkbF144ZJSIdV4DEU0z2P9GObq5uuFe3fERkd3
qP0DRofUCIptw5PwwZoEfeaKBDC4Y2A4chn11cJAoXZmGih8GYwtRNiAAL6mOLRg7rA1tg+yekaa
FnQTzVMms53wux0dynQxGKIidBCzFLBSdIXnLtCrBV3xFOgXAzs0p06zCjtyy5HksOo+fsMbb09c
xgvXHlQbBk4CEOvINo2elg4IGKPoYoF98hfcRr/1VQDuvoBMPC8XNufjOONCS1BKvazTIkDG17fS
zJ3Z8vvXe/N+akd7IxmCYh0OrkJ5ZZREyRAMiTzL4ERb6hahCDZi5i4D8HDJrbgCW/ZrOYuupT9d
BbiwiMBh6DjRRKA4NualMhydGiWkgE8Ktd+jt0u2znf9hm2KeTMXs3rFF+D1nGxVMYYneTxhcG4w
ZCaRCzXHPEkdCwvaBZwcs8D9zon34LupZ7mVgSZ4PbPqkC0lBaYt7t/6vnIspmWOpWcUwlQdMMlU
mVdm7F67NpSbEuPFY92yKPtF3UbXkLJYegZwmtAxQzIqXAtaHoxSQqMQLkYF3RTATx+EZ1oM7C0q
QrdHsMoScmXbzVNTofs4Bh8IhJPuO9MDYC8HXaIdm/uMBIeC0SuvBZOcJpOjkZMfiS+/9XF5W2bF
EVpiYEvwe4Ch+62XpqumEw9h6lZgMkHnqe0yqFkMJAS80ucJjbjlFNW1SWvg9Pzg9PWRumjgGcJ2
XSiUJMfa6aozoUeEz35KeQmy3sqzAuhPpgHimK8HUhM7ORywD8+K0+YmCPRacoSFgIPT4gkTodX6
0dptATIsOtixgJn3X496nksnwHwAySRRNgNmYeQ7UuqJ0owVKroB8LAJMqeDt5XA4ihm5b/b1Tl4
yJ+GG/mQHW6/V9nSPyULNO9jLYHfeBYndy7uPODKreCBPsvn6NqYeHou3E7sHvJluJ/KOLN2XoDS
PddgYKUdzgp6bbrQaDM7q3ffvl5Pen5eMMMBQAvrin/PLFDa+HmaUf9kH9hWh8KSD3pdAsTBuxJG
vYruu7U7UfW84EwpoOkMgHeHxoyxRYrjnoQO5/5JX3lruvNWQOzPg+VUBvXy3NAT8u6eA28+el2Z
bgctahLmsZp5z92bswai8ZAdFKScgCnTo1l2bd9NOSqX3nQ4pH+POlycDxfDjZ044sOo6juB5rdc
9+v6JpvZ83QRHsOr8A7X8eBcZxMpjAvW6tOwI6vIwr7LtIjzY5o/tCC1FaCNnzgr50UeAtQ9hU8v
h4Tu2Adz9UZUUQx6mW7Q0Tt6W+dQgkc1vZ1mM700G4MiPiSGgfLh2LV3+063lWkDhhRCVtZYNP2U
GMt7mDkyRegWwhNCBvfrDKOMjEJUm0HGUShrFqBkmffrfDco1QXXk+WxS7fs41jDdD+cCSPs8tYp
W0xnDhLreibX8XWyCoCHbhd1b/UHUMhNE31eMLZDPxTygAOM4gxiRSStcjQl+6cael7BGv1ug7wk
YiVtZezsK9RPlxMn5OI8DRQCgesCJmZ8sxsXZc7M01B8BLJqmz7IJficATGlK/QeRA98liyni4+X
HkvU/P5n0OHrHxY3bpssMdBWcdSdk+ffJBW1AMuylHc7MbtLxufjQKP3xBTog2FC908t3OhZCV2y
fXvPXyLwlgBsWC68mzBal6gFOctkIuS69GTCmOvIyaO6euauhWEdwmXDVrYIvKykaFF8EgU4+UTx
2jjw4SASTOa64dyTKM8XX0/84q4CnoJInqIrVw3n7MMC53XrqBqVwGMBli9UNGl85aCd/98ZBGhO
mFx0/Yy9+kbKPkW2yj4q3buWNrsWYM70G+fb/9MwY6e+Qv24ZzK3j9zfV/FLkm+a9ndJ69/dBriZ
gjPYVmSHhgX9sGBaRH1UopCYCKxmMegWxAxw4lXzhMh9GS1d4PWcOZ8I9NAKiV87etGQTsPxQIkB
R2Xs+4kqzoO0jv0TKbWVz5CjrFllVU5xE4KriyXmgtTRPSquJ9M24kXqUDmLZQHlubhMwIgcPPPY
eKTE28Z6/EBa7U4Dk5zmeHxZhZWwPI2+uY0bW03SoLoWA2IT2wDLiKAQa8MuALLMylmT+bGlidiG
C60iCxSh3aKowPbTdpA7lzEATl4gZyb1n129PjCzD62qJ3OVq+9SoN7NbX9VmEEAkIieLGOWqzU3
NbGx8VxDhoL8KGT7WgkNNFzoiWwNMKyRuEOPVgKsKlqs5twOoAedggevpJD1LbZV6ryhG+a6TIMd
iYC7DLonx/DRKdmC4V6VANq4/o0Ts9sqyu+RuDwZpn+fV/LayaODinU2TzwCGrg0OPQyeSYBZ1ab
gz86wbsza2JnX0gTUUeG/GkXBDcRBkzMhFlOUJ3SsFpHfm8vEpHeNRAqQTdDZNWudywasQwijhiv
rB/8SEG1p5C3ep2vzKC/9tooWgCcPATe3lMdy3u3Kw/U7bZxbawJiNZ4xVYhNt2SeQ9ETAGRwBTC
EG2SIBOVUWchTOZYnoHV9unBh9aYZrv3tejeiiq+Jj4S++gbWSEQenRoO48jF62qww2H5gdExSoO
IeC8fvFBtuY59FlvDNsqJDzvMEzvEvgCaKECtUhog0LPMSBPKTPQ31L+SkrATLw0uorRITsz+mjm
ZfCdqZPwmSRsrfmFP+/c4uCjI8uKSnJQDZCsOd5PHHtjUTWwijX6XiwXBITUlzutAuedW7cLKHel
hyo3lNVE+V3VeDsvMF81dIIBxN2sVJM8K+b/yLLkKQoDb95wctWFYLwXoLzxwQEICgB/pumIvrwI
GTM/ytdl7IK7za9vi6pfhcxfNZ6ZzHpl34TA687SPv0hhPajDMDjJ7X0ttTtFapwNz3SHJCpg44Z
gKYbrMJ9BlgPc22ABtPBDHEWzpjToY+V+dks8MR9FJJbKtK9q9DujgT8o/JRmwOp6ZZSHs5TvVzi
S9zqyv7Z6EuQUfKXpkuPelQ80hRUjFkarNvYeKV9CfyloA/EYa9tjE+GFra5zAEtBhf7DyxwiPCV
PmWEvWh695RqGgDW/Loh5m1ZxN+91F0T8KWX7K7w/RUvjAOQ7ZDzyfAe9qH9hrywb7HGfeihPJ/b
6b2TkDeFtBsPupsu7Mq5TT17bhDbtAo3nQcJ+o7raI74LASPXtkuTT25dkvW3Qm/BLLeIHgXjIQv
SrvYQeE8XiT4JhE6pZUDrjeHnJW/Eq18oH4PXYBIa5AsdfY6jT2rLUGMLjTPiiS192XnIPqSoBah
XWllbgCmPLf45tvs0ZDRMzA4t75Xg3WoBojbj1ptw3s0QwOi8MMs0M6pCTxRru3IneEar4FbF8gf
xxQMOSZI+WwZP4tKg2aaTLM55aReIRMbzuo4DxchyKysBKVxK4Wa5LIiZFV0zVVboMBgy/7NTnWc
hqi9ynDe0EtIA4uz/AXd5NE98P1ghOt5sAtk3c6SLJezPq+hkSydFjrnWr+RpBCg4YK+E7Fh1XF+
9iSSL4ZXP3Za9Jg5yP/2wDNIrQ1mdu4yC082oOCxfxMw74ZF1XUd+Qs/5/ZGdSyyoKED6elYB6WB
dMD86DPoPRIo2nxtVs99MNQVBucEWTn4feN0kpn3AaDIDKWkqLzJtHJFbW0FWA9uajnhjZyHBhgK
dW3KEBwgCT0KdGwvII0+4Fe1yNvksr1r83+jNwGTQL4fLcEIj8fl+jYDkw/lkTpqjK114ApV02xs
MREGnwOchxSGSWGzB3ON5qzPbkJaCiApohKNOboNMcqymptl8Fi51QOrKZ8FVbq1HWFuUJt9phoa
i7Eu1xVxfyaBuqLY8h4AJDcsJhZ4TB83uC/AKqKiMpS0kEsarTAar12n1ALtGIRWCeo0ZrFVv6Rz
0Fo5lrGvQKQeLvq3aENn0dMg3P71WbrgbgLhAqQknE10Zp9hoklSySapwxPvtHmYDEm6cGGAMf/f
GAZRESAZyLOw92a1D05amUT4StmEJ4DtmhB1kyBG08PT14OcH1YsJWCRAEAD00LGLllOklajHoPf
nsmXyHXuMsmmksgXMnGfxhgFlw3RYoi9k+Dk7oNjO2+eIXMJNsfkVoJMBrS6R/8q+lHeslNGppVd
L8REJpdDKm7ofhBjVxdA+SSOcgp0VwZdOMeHHdWCo7INkIsW5pPjinAJlIHYZ0W59JpkVqd0Fary
IY30bElYAyW3aofn4zHS5Jo34aJzabWEPVg3NlQN0fmCFnmu7qBYgbaDpk4sZfbzvKl/O3/y6VlR
A7Peh+OghFb3iEp8VGiBu08AcuimQpzzjQKYAFlvA7kXVJrGkL6w9yvPEUF4ooG2jkFC7LAD/Md5
1qC/kQ427Ofvnr7PA44eGCS1tTLKkEaEB5iAXzr0JgY4v6oYALAmRRUHtv8Ma8Sqogg5oqmoYnNm
NCBwzlZdOoG4PTcun0cZHXCXRY4Z0ASaRV6xUb2rADMR4HilizoSE7fpfEa4sFLngCcQbNV4RrVo
GqeLEWh7UbFp/Je8yGfw3SaeuPdfMw7VQI4As49aJrhrho/x4bRVoCSIU6cJTiVkQfg+WtAdJH5R
96FQxygf/w2wFk6cQjVpyJzzMTZa01IXWQK0gDaGcucsJSBGdpor3yfl8usjd2n9YEAGUKnC+z1u
o4ZzY6BwIrWj0KttkamZA3ckrvSJx/s9dzteQGTIUbuSqAOeZZp8w9E8J7WDk5eAXaEgxQ1wmGs9
SF7MgODyRuUR1AmPjWlfOZWAAnHbvzCTP6FJ9b5Kw1mn53TGkM+07CyJwWiNfjizOvQl2LpbkcHH
M4sXp6oVYiHRgcm8eM19YJsMV2y8wjiixgV5p76lYJQBUXnCPStsg2Vju99r14GZRDfVXMvt1kpq
gJUTmr5yFjxmMdhWK6UHFlbqQXdgVF1x3VJUTJw4e/l6Ly46GB8XaZQZSxunqSIWhUgAphv101sE
q/4O/dVbZwYKyBXf2EAvTSXAz185gskrE/T6+K8+NnkdOt64HXvBiaYHL/iRx3RG6UFLvtv0ru9W
X0/x8nH7e7DR04AiJq3dFHgWg1aG1Rd45wpsf8Wa336DMCs8dGLglzLOIKNB5ydBFofaMQFhh6ei
GRqahGODVWjiARo+8fhgo1tmeHyQs4Wb+fllKMKsTanOgdBB249d3bJyIo15ackMjtrLAKpUapzN
Ux1v8iJF421h3jNg/dCdUIhk9vW+nD/ZBD0/8AmGyrZEUu3zLBof2rksroAr5+5MsDuFO9aZoP/V
3ImRLiCH4aoDo4jEJDBYAAJ9HipwNMOuK2ketWwOTipwyekbb+88gKoZRaVJ/uph/T/vzwD2/rt3
dWRT0QgxMBoh25xzIJtAMwxtBdBhFUJu3VK92ZnY+y2YeDLZoG0hieZ2QNZAiEPcsIFmzNfLfL6X
wMUq4B8NHQjFs+rd/yHtu5Yjx7Ftv4gR9OaVLo0y5ZUyL4wqqYoEQRKgB/H1Z7HvjWiJYohn5rx0
zPTEaCdAmI29l6mG2ugoIMQXmDwlKmRcHbmjKj/836IsjpGyqNHunjr1ktjygYzeS2ui7uGRLbXo
74vm62gW9fVGqZN2cmv1InN1L+yxDjQD0mW9fgTvfosavnI4AooN4B6AN+DBqP+oDHy6gttB9iQR
lnOBYOddc6hiw0E5PZhuywP8HwNwsYudep+ft5iKawv2S+D5AP0UuATnImNUwmQjBMjosYX6RQGB
0GxfP2wL1GxGW+xEry4cAaoOTisA6524uPGuIYoA14udHk77atNIdG1JfppWe5FHN61TeD1Qp5cB
Huz9rtwVz+pHCXIhC8e98VDvp122cQl81zjBjvwcc7EnHZqiNsEm94KXxi4h1jErU6g+Exd0fHpt
11MOTYW2jF3p3jillgWmMB5yBTA+I9Wz9yIxLqnU0sDgarVrbN4ce8e5Y4qBR3iZ1HewyxsjDsml
k6WDU29VCnzzHAK3FlfZyAyXZgZz7oRHt4ETBrhmnCWL8x+CyaQhZd+jLTkzgkkEsFuPvt0Q0zNK
qf44G0g+dIH+PGlB8QbDTqYFW3f4dzbt4lcs7tWGEpMQJuevmN2mv7juO/icZTRevKt650QFSv+/
AIGewULdGfoQ+1mz1NpoaXy/CzXo5kKVZ6ago3+6WLttKr2uV2yoKxHIrolyN1mblKGVQ+dzjKUq
agr861D0tXeBUKDyDsrQAcsIhNs4fTJ9aEZo8ES8kU9j5//ndQ6MTkOLCMUfKM8twV/FaKWVVGrt
okG2iwk94PlL72xJs6yOD+hk8NkBGf/e5q4t7phsfqBzdEagw1w1OlLV3wWT/zEubx7Pv5EWaybF
c2eQxHOh8Hild+eh8I4GAQBaszaS/5Uj5kugxY0/ZsxuUl6AodRCkE0zyHlsHD2ES/RGbvG9uIER
GeDhYSuiSLSsamo8c1tmUu/SoWmeOsxHAZ9pzo51e9dsNnb+ypvwazT9672gigrnipV52PkynlV0
oC8D01gSiL8wq73ZYhn8kxgtMpkvo1ucNLx3h9YVwOLNTOH0yrkqHsgZZbbyyYtMuJs5kAu8nf2X
nVDZu9GA2wo64Nfj1db5vTrNUIQykVkB3Luc5q6TyVArGDhlf1JI9bll77Oa+5NM/GTYsouZD41v
wzZR2URVDr2mJfkLaD0m0bhQLuoR3bcj2Y0gmcGYc+NSWg8D4S0DGpXfa8i0FVPauDV9Hi39zHv7
nShdIDvjNm3UYw2B8pJ0FSgX3UZKuAJjxjJCaRz0NpDpvkEshV3WHSEtWDEQ1zKD4bbdsV16noGd
WtQFpuq3/0Xp7HPERX5owfnSaF2I4FU6NPZHJRip++vnFHTtJvDUfzAIM1B6qZmm1HapTCr6C66t
X4oyu6dgk//fQiy2n5va3DbSrHjmEwgRvfhrMf3x5xBL6zdc7jPlBoKoWBW40ZZv46TpFAfuSOp8
2TQnEULR50q/oFvb3CSH2XanfO1k0Bzz4zVsoYIH2OBtjPIfdvrX5T8T9JFcAMSFJsqyQNMpU86h
LWpheQyhFraB3B/AWmF/4G02veTX2i94VMCbxA3Mux7I/q3t9/0+wtsWSqs2ivsmSuKLw9ujjecm
9QBJGfteKcozkc9Frfg83dId+X5LfA20WJVZo/VUtq57AbXrb2N313ZZwvrE2Mog1uMAvw8mEPju
y2+qc17UaGODITbdZM6fFGZmdUM3bqLv638eDNpeQITrwG0vMly70j1OKpTVeii4+k0PNs2o7n9e
netf5t8Yiw1AU25lKmvcS4kOv+c+1hCNglIGlJR/jrM+Yf/GWdw7hBO8u/Isfa48gGgb4bzZI4Qg
mbfRX/teiEJDF/LBkPTAavt20DukM1VPwXkhhyxQtPGjdY3zIFzk9Hbv4+V33Xvaxqn/XesEgfCF
QAtDRoeVNd91nx53gzdaXTXiQ6lui96/A73WrMtDLTOcwJimQE3yDxRC7GCwnbsGjWR/GuVLmqS3
Xp3avmICr65VB9lAHLZBlz1EugbzKByuwkECog1EwFNQ9yLokOehEFOIukhUjRmawO3gK9KtI6sr
bizmXCQbduConTvbu8tr6J0Aa8Jg9pWLkNb6m9UNm8yg+dstT5fPw1+8bQHozPKmRsY+tBHYx2Ee
wwNRiWbrHQ8IwNzf1olaPdE+x1y8EnjtNIUHOdwLYHnX1s38aoKgzbSzca75Foxh45lGnh3TFpX8
oH3O37YAzSu1hC9ffSkJoqVZ0g8dMpgu9G7aBm5TZYQzlUF/VjbxANfW+mbaox3vkY3zfG0zfRr8
0mGnzKqRtRMiZ5BnFS5eiJQH2rCxldaOn89RFkdD7ZSGyKoen3XM4KDVifOoTIefj4W14+dzjMWx
kNbNmFYFRmJ6SVCPv0n2ZzTqA+dPP8fZGsv8v3/aoSNX5CBLjCVDlSkxww7Onj9HWMmsZ9gAeC6Q
vLIAL16c1glHFlCqinpxeHMiRnognoFkGp5UnY6iSOq90hR3ntLiBxhCvuiCQndKgbAkADSPxIaJ
NQRuQ/Q+Gj9PKjXuXFb7Y5fWJ9p7R6Uu97JGrWoALzBQpIpUuYRy9c+jWKkc4c2IIwxNllm5Y9k0
Ar5IZIID7q3fQan1D4QGAXSFaRvwp7BY3io5rODmEQ7AReQlwC7iPv36XWQzeZQ0U/6sv7l38C6/
cmISKVhtt23s3KW3xR4qmFfWrbGx7lbWA57GwGnOOfN3eSZF6/OKu+j4Gdl4KFo4wfD0/uepXHpG
zHkfBjYTOkCXhOLb4lYYU6UzCeTbL04rzDApLTgusf1kude6R2o/SwsSyKE7qI2c6XX4V7TmV5MO
afkeApAQIatewR8LiawgpGQ2D15VThGvGL9xiv5ERfFOrPw6U2Ua0j777cFH0XBg7Uk0+tKL7nFw
gCaauHYFzm7YJd1LB+ZslM14RdTxd4ZaTj4BatFviQA+ijQ5DhG46QqHhhZHeZu2z101RILBOBOJ
UKxN5uQ7I4ErKS6vABdRGXUKIFuszw6UCFiZ6tkxM6uncuieUsO9zg3tcWNaVy4bvKzQZjBtuHss
F6gpPCMBdCp9tgYe6V56yJs+bsSw8aJaO2JRIgZXDjIAQEwuDiaZep2Np7ly8YQZGSWMbvvxgK7H
Rpi1888DxXVWM8BCXK5/WlDqciiCXoqiDfN8Cjg3fIsIXyb/TTb5KZS3qNFOulWlGjSBL6oF4Jvy
ggtk6/BYGQ0ODjg3zLCA74D1iQFOoQgQtcgEl2FUDiJ6LG7oEwmqv4rla0F2paJeKDYqhivf6kvY
xUXFNNED3tnnz7V91cN5jY96UKrT1ujm/bpIc76EWSwJlnu8HmvNuBCp3VSG8kuDblII5PQFcLsm
8rI+Hix5YHr7wFkCgkfvHTjBfxgsuGwCfwdfYkgN0oQ8TO748PO2WCkkQZH009wvbriMZoqK3mT+
rKiz4ei7ksFFpY0bFYwF8l4Zv6vij2m3941a3zikPxj2FnFuZX5wA0LIBwiHWbtrMT+8tDpl1iW/
pLYF7wodTqiIbUGii9n+JDZX2/z3Ft8Dmk8zDMkAHgVNna93BzAuaWUAefncxVpshPRoIdGLUbl9
VH0YzXy0G3t1pciCEj1ueFB35zr9UlW9JLw3iKKq/48KJQMFNVX4W/axdpzCxguK/XZFaWVSTdii
QK9D1WctksUgO0c4dlOjcKWAFMj1a0nPTgfBIgMSylviGSvbF+xReKJAllSbK0lfJ3SQBbFNpTcu
lrgeJttHFyTuu5dKTzZmcqXfAZWpT5EWi5Uo5aDCid24dFIUQTb0tzyjB6sVDzZp+tCU9qFX2veh
Qd4BrwVguSvTV0RyI20z9bOiv2BZXGDslcaE4fKe3BS/FpIfQLTfoRy+1dleq+EA3oAOuoeuBJTv
Fp9hAPSsQuE0f84ccdaode8UFQAkojlBwihmCuN+KcmpJs3vWrDn2oSluUKK0NLHq7RtLKiqIBEU
on9pK9jrlcJPe3ozEZzBGSmIr0rwBjZOhJWn8JffvDgWNVY0UiiMgnFJZ+V9xH/WgQF67lDnBbf6
HsqQu+LOO5CHrYLT2koyUPSCGggUdPCPryuJp4x2ZQZcnTI+aP1DYTp+nRZA3TRbg1w5BBAFdS3c
1ODcLLtFhTsWTPFAf2mj9sJjBu+AMXb9KcRBG/4vOqsrdw3iYRUg+QAaeUmdnaiKzn8Dlo/zQH8x
F6U0wBthtPpYAqP4kvgqCWd1INhO/vw1/8kWF6cdYCg4WsGxg+LlsnFkuA0TdsG8S3JuTgw+DsUH
vZZhEgBVeIK1+J7u4C1+gQdmpN3dJg/1qfulnfnbdtK+NgU2qnj4sLP+jb1YV1VTgWSIPvozVAzO
nZbOuWFMsmnj+bkaBqAiIByQg307jXLgpFA2hYLqUE3X/ajxqFEAXerd/5zpBsAxBJ8AfgbJFSX0
xWIdUJsCDlu/qAN4FIqQoPVN9Fdu6M8/f8PVxxWkzwH7tlTUqJZt3px1CQoxBnl23+D5A6URuptu
oFIIq4vtEsna/AHIDTwWLLgcpMxfh+WNeKOC5YBKGFgNPLkzVAeyHxvvqJWNDm89aP24uIpni7yv
QcRk9BWSDu3CM8iEkNr1C47ylm0rN4NKSPTzBK7dGyggo4huunMtfXnlu8Ootlphz3Y/qLYc67N3
bd6afhqlT3IHahSkjKcrNxI3MBeHQd/V5nt1ZVK//IDF2u9G0eVmSeyLyWFkH9g7J55AwnmD4fvJ
fqh+sQGOKrDrC34e+Fp2N2dWwIwa6IJ+0wwx9bSWIBTjaoZbVFXUMfg5O93sgrbG4y/5wyqxT+A+
7Ip0b45Xg3fCnwo3fsT8QlgcQV9+xKLOBzWUMU0l2OZwTwPXybh1DUApJ5Jd98KAq6h7ZRbQO8qN
v/bUbiy0tWrbLKeMhiw4QwY0jhcrTbJ21vHpL+QiY3YPQAaJhz0N2LsI9LjbAcCd3Nu/t+CUKwsc
GHcDwLx/duzy4tdZroAI2w5INlSfEjrr+Ua1zUKeuFsfec56FvMLeUBg50BysWyYXn4dInfgHiYc
WCPAKRF+JHGW7LKgPaeRfRJgk+4UEvwvsG0rXxWvfYinAqUOWsqyNaqpg1K7TFcvXRNWNmhg0BW2
6IOqFf7UcrhL33mgZho3G4tp5eIGBAM+ClC7AMnYmXfap4pcMpouNUipzjp0u6mLjb0SNZEW1CQU
YKoruNl+jrg2u6jG4G2qATwHosvXgLVjOa0cE3nB575hjn7KLPvt5xDaSsoFVTIUs4DhAWR02QhI
NKMRiu3KC4c3JsgzOZQ452qL49uh7ae3dlxXvvo8S64r/1Ux7Uv0xf4sDQcFJ8WRqIlr4OBPT6bt
Fw2UTt3Q2vWDT+HM/QfPsdlAYWt2Vw7GL7EXa9cbrKFrJEYuynZnCPOSNcWtrpQbXeeV5xDgC3jn
znwzkOIXYTSbAazvZeqlENdt3vl5fbbGl1lYGMYo/82C+TfWEtQmOSc6UN3qpcqUw5RXodcbG1nd
6pr8FGKxJo22c1FoUyT475pvlH9LS98YxPqS/BRicWNZbl/I0cEo5n1mnWSFN6toAwqFht7vjrg0
o+yoXldOBKjQ9qJcHyF0hS3IdSIZWYywyw1FLylRLwKWrmZlviBbZxuzuKLqAUchEAshOgiFEpTT
vm5to3a6rCOYxrSJq4MepUfjutbC2dtiW2FjdQn+G2xZR7NyMZm0x4SiIXg9DcVhUHkkGxJ4Sns9
4tTcOFNWZ/BTvMUMGrYYrYlicG3EfmUfdjD9SQ41gB2G7XvHJuBBv98IOa+J5UWENxVkwpBtwCNp
EdLsSpDxgD6+dIMeuxN0mSsR2BoELJXqvXQBWjXLX9UgPxw2xfnYhMTsNmp6axkPMB///obFuh1J
Vul8FCoQOx0A3ii0wKOq8J0dnB0DZHa7n8e8dn59DjdfV5+uI70QLezMMORMwq5CF0mQErMNatpv
BFrdkLMrBC5dgJFQBPkaifUkL1UzHWYBy8mHpqIAgapSwRYvnpqhe6ByerKcrAGuu36ijoycgiKt
TqQL+YRW9cEYPtYavEEbC8Lm3iNoKL//07kA/G3GX+KFYtqmsZiLJlPRBLKQ85TsKkPFX6sn+Nxu
1e++r+s5CrSFYOGiAy+12LQg4vbUwiPvwvDnJ/v3sOXZ8A9j9+syRgTcwujNO0DfLOtZrtR0JXf4
cDGmHsmb5QDm5gBUiuwAaY46QC/JtZ81K/slW+9UgVMZOtJ5tSEzFoC7AHxcPik+UphZ1aKEgZiu
3o1GOwREFqNv8hHmm7aMXTpAh6FJXlNA2IxKfBglqDbNVJ+LvKpixUv6EK/Bc9tMRmg4/6j696fB
g/Rf6+5R+osVe4BhqsOhEELTW1SISr8kPYQmMoghKJbZhgYdX7mXoRmXDrBR7a1zl+j5bzur9QCY
XRcKAW2U5+J23omJZ3BwlggJB1Xcml37PCYM+CwHFmgtDGuth0pJb6VihazFfdCn+h8t7+4Ku7sp
IcO2z3Q1hpg4oLGjedMnaExxwiJUA97drn+FrMgJXUsa/bzoVqqrcI7F6xiCM0jTUNH9ui9Kjcum
HZ3+YjzYT/wwKy5DYWL6gHfIUQ/xsNtE633f83NErHBUzlEUXD4pFIf3Tq6q/aXRPyytiMr2hqTF
xn5fC4LaNAS05vLUtwKuVeP6o0xIbKbiNoUSRzekByarl5+n7/s7BeWvT2EWx2WhAR2b0Xq4NFIJ
4bvjNwl4a/Q89If/PBBam+i/qTOgbJniak5u017DI6UQPHL1MwBWYM0aoUtefw6krc0cmsNzqV2H
AtPyVoeX9pRArEUCXzFrdY07ae3cUD1YKHS5vnJU960WiC78OexqVKwJE1ZZLk7pxeHHsNFNSNoM
l1EmcUtIgM8aJIB3/BxmRaH96+E0H4+fLhzilBbyMjlgdNPf5Jid4U2406M+ynZjUA0+9HOCxvXL
oPPNd22nBfy6PvWP0JnYdVF9gPz+5n5Y0QCYf5MHgV/kUt87KnoJN/LKxZ1r7lzoAlY3KX4EVDzI
CBJhG6oxi0dz3/7WT02Qxpv1hdUb4VP4xRoGns7RpfTkZTzOnK4shjMa0KuoVk9hGYL0AE1U5/Hn
77C2yvDmnQF2GjC7ePt9/Q42gxC5VOag/wCi6bFFgjzsPYCXtAAanw/jfrOKNF/x3y6mTzGX315V
KVLyYgZhO5AYye5nz4YsNj8SOJeC7jHUQZedLaR2ZPOVuDbJs6DXXMBeUcBrawG9VE+ig2JFnUQ7
n5JgY0rn77QcHhrAKl7C1ooEHcQ6wC0kjrgM78luhoM59/YJ7bIdA/lI20oU52T0ezQ0ZSB3jERi
mUeUtGId7NkkCuNazGOxb+PiGrr9/4vq/+rcYb///1BLIXVbAmsgC4TyqlcLGPVCbKzG1QBIh2ac
LHinS8QnoHo5lFwmZKGq2DsWUoCMuRuVlxXoHJIh6F/M2NV/FFW/rvi0HnOVJfm8+uDkcMuOJOJx
fS4DF5qmN+wRXYOdF/YBhHGbF70JrI+N9bE6yn9/wFISQetlZlRapl4U+JRd2yhx6U+zAqkZOnd5
60sIqO3/c7j6PGg0pYGlnQv9i6zbnkpoabF8gHDvA61+bYoizNnJt1Xoza+lWaUGt9bXSTUFnioK
9hUqP/ckF/4o4aYK1wwOzaq8l4Esfv88iyv3FGI5UMEHshti4ov0GeIJDrrtVn9pq+tWDL5hPNbT
Brln7UOhUAaOBuqSOC8WZ2Plmq2UI5ngOqqQuIZAc1AMpbKxIFdSF5QH/o0y/4pPN6EFIoGmlVRe
7PFNLSnQSCBnaqk/UGWjerR6wX0ONU/qp1AFBMSbZMLlbu6aAypksKC4Te70QDykkXOdJ3hgersq
KmjojXsl3ELXrYwUHOx/c4vFSAX3eDsMzQDv5e5Ysr+5/puO+kNCjfDnxbHyyDS+RFoM1JC0MJux
m7OLeY8D0v+chElcP835RB9PYQoGXw0+r7KpDrOyE76Enifh0xw3oqBtXubwWaLaTmbHAtTLrjpr
VXZl5xYsHq2tRBEgE/zN5e7D2wGiySoKyt/Ug4Sm9jqMHJ0LZ2YfzS+driHP0CQAKndI3oTtHlxR
w9VH2Jeco0/SFuoz7bs/LsX+VAR/qSDzYKqtn9n5i9Lpp2rQryAGFes5ueuTYVfJ2vEzR38YG+3N
TpwkoIZ3V2fKrkrqV7fvgO7R6itngAFTX/7OmfoKYNcxMcrj2Dom3px010PEbvLUNBQl+WWZSedb
Fgt70bKgmaox1vjA4qbTQUbhYcqSmzqBbfWYuLmfWA0WJs6DaLRgBuZVln7lELePHFqGUzPBYxpe
L7vUUr0QOPt3XTNjY9AOFh/HneryR0qB4W0VSAiWkEKm+YDnjqfugT05QC3itmPtSfU8OxD9yK/K
PO3jrKRvql7/1RgEC5tyjBzPi8dOu+tatAVomZ7S0oRtRZHHdgbCpGFPfwxt9CcNxTfbhmra24jX
c5IDAs/wluw7L7R3jR6YABR6E5TQ0h3n1bMuDdQk59f4BGi+r2fKk8zJkyiN9z6tH1s1vYcY47HT
RiRH/fRoanxvNt3OcUgR5Il8yjxxckEvCZRSvVPa8s0xIcPneKjjyM6+tdTh2OigNZASssxeP4Rk
TFK/ygv8eBjG9S1WiejKcwUpuUDX6D115aOCGn9YJiRIs9SAvzNM3GHeNAWWsLGEoTACDby2CWU7
1YHhTWlUuCgTuJl8Qe8eNoX82UjTG1Pyswf9okjLye+sHiBdrlpDpI/GXyObjCAvlEeoJYJnKOuX
QYAbTpQpmFTtuR3NA+utkEJzOnJNmOUkqbgovY3Mm+F6ITYDETl51HX4LyRFSPQGyvK9cUydsboi
FjAlgmaQH3Bp5HIklYYc/THrdtLJqwC2NQCMt1YoYeG5czw1iScG7dAkqaC1AynEEcAUwwPRoFMG
coRoXYv4iXPIWp5FsHZ6KlQ19Q0NFQ/TGblf58DcWy2bwtHklm9jaUID0VIDRx8DrrReCNRhJHhz
NcH8J3Kr9JGq7NXJdOiru8NLQXIkh2J4SEVqR4rnzuwJdtOkFprJ0AENWg6o+5RROKbXbLiVtIWU
yQBkfTqqQFmnONCT4m5qJQuSXAIA0uTcH/sx6ivDCoQNbF5q7ZQM/FSgj6Aq2YIs55XeDaxTI2BL
MFXCToNkaM2Aj1B9R1lNBKVLXzyj/j1yYu7NAiTh2b4HDjr1gVWgZUOjCAKfFSyy0/ohb7urjLc3
hjEcOpF6vrRKJDhl0cACGfAeFaeyLxIAO4kHrQhLqZ8yGCB1ovxd62od9ANUVqehve2F44VWN8bU
NvZuPe4rZlRh24/hNEE5k9s4OTif9D1NnX0PxawARo9qIF37KtVR2mqoh5VlvhVNB4cnWw9NLsFz
x+HiNBAZLO302TWNOmaU35ZuAkJiYQu/qaojFe7v2uCnRG+ucYR8mAO+T9HAoghWptRX06SIKEmj
pIaUpIyYvhPy5Kp54CXWNVVJoLtR53WQHx1GuEvb75mFvL+XoalMFM9ZulMm8wSE+b5WtFudOAe3
bfdKKfaSgYddy3DKrYtVJGkIcsudxWrqoz6QhKOccn+s9CPTJhZZWn2Nch5kJKs6sO3mgbF6r1Oe
+Chd3aisnAK4Cv5NLaeGPyhUUhVbnQIy6BoWW99h6rMwa3iEtqiMzZEOR4tYkDQtVTiaSXrKjVT1
ITzZh5aE1G2Oo8t3RGG990n/kIxQRJa0Lk81t4kPZcImtDT5aqTdLbOSuG/dNFQr2Ieg0BXAKYXu
NGpDs1GZbhquvFsweY00NdlDrqALaoF/AKt55nry0lPog2m5ksTO5P32ckipWuYrzzoKK5Lyloss
SiwBgbdcqQO9AuRggtdPAaqBmh46bn8kOc/DFFVBQNPao6r3IGMreaSK5HrScUQP1mM5sUersoFX
bWB5Q9lw9mr3mPToWA5coOY2DWh0qZAd1IMGZKdAzyB+qY/JA+HorsyG2PgEkLwe6z/C0A8UgGVQ
Ge5AcIQ5A5xfcCqMjl82/a/Csj+wwc86RN/S1FOOTKg3NE0vLCkjhaExCkYElnzr3TS5vqOoffKy
e+1Z+sJdwNJLE5QttSnBkKJtClt25W1K04PSMRImiXeP4k26d7jlRvWoj3syTdBwIG13LpLptZ6M
R/ivwMvbQRV7VE9t4V53nUXAui8+LGIf6yx/KinwFKbSvOqN8aoBzgZRb+uiQPgaZpvKL2aoL1kn
n+yimD2jq7+tB3oyZ+OjWhgQ5OzNuNXkfcHYleSaBklTHC1DfdfB3retnGegBKE53f5yVAfFZquP
SZm/o68IiUOPDyeoxgUkH+zY6IaPekI9P7ef6IhKR9soe40mB83mRpT0oH3ATLUFihAAvrbEpDmm
eG25gQulyXZqm8OEVIQSsO6mLR5br7/WJ5z6ORBcvmDaiQ9il0NdNGwYmWJTJ6PvjqQPPOqcBrfP
okLhl0KDXG/STG6Qu2OcaU4ZDRaMhAlkgt2xNwN4x8RGo+8zyKkmRN5UzPzoE3oinX7rSsv2SQYJ
4LYTYWrM00QPQ50gj+99rjDokEqaxoZO9tiNb5rojtKYdoNGwyEpA69mD7Dye9fd/q/b4kidBHux
J+b5RU1xdqjqiZcyOxRe+qQpOpST6YdL6RS4kz3FukngQzLI91oDtBmJATSnd6pGrwTue0ghRJk7
7nKlwL2vZWc1N47AmIL4YEyHxuijRJrHlDB/aORFLXnQong6KM1V3Six5TVXhiKvhin9q6Cw3nio
1Y3y3Ffei3SQTOXESf3RgDR8MSXXDOo/NbOCVLIDGdKHTLBfjuKoPozAX4peFb7uAB2YGag0w6U5
7vTq2SOwUwGdzAe+fG8S+ljmWmDaGdZgCxns7lnFsc0SZ9cpfNeXoxGilxErcNq24IkUVPUwBqWE
W5U7/LXBFQ2yse99pamek8rG/+lg6NU9dEMvqdPeWyChIAHbDZ5zlZAW9vY6Tjj1yhYtNHLHR/gv
hSQbrlq3Pk5mnvpq34Sqxo+6wN2nZLXne/iqNoe6kyurNOhdHI9c4L/iydEGiRyeKrW4pqUWqqP9
0fYMAtKFAlf2xHwE4QmujeD7C4VEaoeuitq77zhgAeDpfmVSvDG3PDLiHfQkeVHH0fSHuUmROqWI
pw7oTobTkHagKLMekNre0v6SwUz83jDfG7u8MgeKMwYdGNpISE91dJc5eeOr4/BRQKTGV2BWZaXy
rBVICU0wrgK46mgxWshzIg1t1SFNe7/w3Djj8gyPSxEMwPszdLdDQHwHGGnZESyo8Xbi0HimKtiV
ZlE74ajnIspypwnUuk4jGMLdOT3ccQzYY4WeBd1h6jlhxdWTyIUZJNCAC/CtjpBAz/bWCK1ubEvY
4Ka4KzxTTULIkh8ygGv9wazbQDDlJDUV8C4b+eLAKkjK8SlUOxYXfXqB+FZ5hK9jADYJ4FC1NHzX
aO7AUg7GQhx10IKGHF7speJdt1Q5IBGA0VJZ3bYmr45Dg3QeryQ81swH3WPZQW94F7UqBRi7y6+S
vnnNIRoL3plRnix1PFAc8FDGADEp0XyraZ8T2Q0+Hri42l0WtygW+EhxY+IWPTrVPOxwPpmkgn/o
hGQjrYYPPrkPWmM/KlCl9nM3CbGRDnjHEcCPMGqOJrPvWU3Mpvq9VsS+lNN9PcJhAq8gs0s5POeU
A6S1j1ynrzp14qZJNT8Z2QE3LPJz0FR8lYIOagK4FkxKekUceYTbQMSbcR4bbmECJw7rjMowOmul
bt5wDluhHgpeWNrlfUbG2DTaXdIkMR9cKOT3TtjbeE9wCnihbMtz0ha3tcZkwLUsCVN3/ouQFBys
DBq6JRJgC6XJGHketg4cmtCng6qOqPcysSPuDrCDlFFHReSlzWMpstyvRvO9NcFesWsPAG1Hy8K6
806UKFfCzMfdoGQPmpm+pUxeqxlYX576l/JX6qr3zNTuBjpfq572tx2yg2rYT6oib5vB1fy6RzMx
y7pX9IpeSpa0fl9B0Sd3zTjP6qApIN2Y5seW2FGHdp/EzUGA7wtqtcS9NJyYVbOzk/VQlkisKrI7
DqebysneIE0dM907AJ9nHAYkobLtD5UsbCTKLg3MPD+bzHkcqRdZbtGCnUvTR5M1wxH4MuKbloz0
3oYIuZndQtz+weyQMLY2nm/GwA+jOwWtELuRcWT1dnpvEwb+9FA/eGNxZ7WZGXqivxedewTd7cxH
5DA1ZGLwZnzLiVn5+ciRrRhGzNPpeX7KY2/cgadUBYoBxwSUsQM2Tu+Jq+A52Wr7MbNeTcOEcEbm
4n3EwgEvEejS02gs3F3ViUjnB7W7td2gY3eKaIBAMn9r9nNP+KktTZCfQLBqSg1PWLC1acH+h7Tz
2pEbWdb1ExGgN7dk+fZqqVrSDSG1JHrv+fTno/bGWlUsorlnDjCABpiBojKZJjLiN4pdNcZPY0Dv
uYjcz6MGgc7yUK0SaiTNi0L6kSThl7xFN5LubgcZoOCpUireGxcHNvdjiWp87/7oOn2HUWLrJJzv
NmDwb/3gZttsTH66bVzaqa+9IHQiH+UalfR6hPaNYeO26qVkk5Xi186bFMFd4yklz7dHq3WiNnkL
4ZjvS7XSbChE3n0WhZmdxeF4BGvb70qUNTeRkD7pVnuyVOWH6Y6PAGDAtw3+myemHZ1miR5VrpL+
1Ygj1nJLcxxvQxvkyrjTBpADguqfRb8a0Cw37Ux3udmy8GCmzRutanwCgHefPe7haIyfB2NQ8HQz
7tMKiamegjAoCmtTqk0GS147iF5Tbbyh/VEMPGI5VzkgxebI1qOZkZe/oEI+FlUTOb3bl99iIdx0
rRkegCE2vPrIAEiBEhsGaADkQuD6ikxOVzX7ETd1aINoRsecNx2FiPrBNdMNP2MAlVgleyGRAzwS
Le9FKvRX+q3lDjlt8otOsxW8Bfa+Ij/nWcHD0EhEW6nGtxCQRtR57zxJXkYpKrepIH62TN53sthg
4dCX8tHKY2TkfUu0E94w2yosvjUeiiAADA6FvAY5W2x40dnUQEoBCocFe12fS7XQSGBoTeX/bqvi
U9IHO/x+6e7xwjhFO+NYf1sTUFwofKIRD8eXwviCHlXYB52gapl0Fmp/a1L86UgZSpashDHqSulz
qfuEARJWTri4YVU6K31GfSM2GL2357B8QCR7g5Dwthp1bFPBY7p4Q1TF0SNXdTvhYMTlbuzXSJ1L
1VcA8ZTgabMsCIDL7mANeHiYNDLze/WUfSo+Faf8tT+AVeYhYO15N/aPdKh2xWFl9EvdsIlLSpVp
8mifd8NSKS4FuUTDrd6IzrBNN94Jh459gQXTWqylDsRk+ITY7KSbPO/P+0hrC7EBFn7InhtvgKj1
2Qe5sjKghc8JyICyGB1FWm/zfnwam2hwBfp4TrXxEFY+mu24AtshnruRb+GWqScvuJoelLQ+1HWv
2LVeO7q6prC00Aq5+hmz0r0uR3QoRgWIoU4i2+a24J4/HulfgMusiA3LT8IXlI6OeDNSHtWlTyGq
PftJZfIo5cXUkkoNQkltebCoT8s6ePAgn6wd+l2hqr802TipboC5DnRst/GQPKmpbYKreioaN+RH
Vl+0IUNVpAE+498rWV9s49F/FNJq50k4FLthr206ILUQ0sJ/LqWmyKRZcIVQoMb1e7YVY2n0R6mV
xrMAEjlIzpL0JawMW5Z5lZMtfjx/C2eMrENwNhXQ+nAkZh04t02VpBS88SwTIo0/wUR2EoN2IlC6
jyMtdDjobE9yRpN9Ir2x6xNUzysWHsiUsx5ifNzJiDSI3KtfFPePToE9XfPgWxgZHb4JLQj3dIp4
Hc+L68RMexCDHK9HvT9E/nuZ+Xt17dxa2NDE4Q7l79HoUs1air6UDxLrpzk3wVHTzmlFNyxaWeXL
Y/lPjLkVlxjW05owm7NmuLbcfjIo3pW57Qk/P/5G+mIgPhCodJ3OxRx4nPpG0FqZ0JyHvPP3ilX+
FgSZ8pDf2ia1tLKiuZ5kyXe4ifdaKTxEo3IsZW87yCSxYvmYp9KOo/Q5H0rVLk3pWJjhcdCTk9g1
z0msflOi+Dj6omyPyNft+1L0HDTLHXdw+4MSm1/FgpQ49CEIRTyo2wgl0thQbFfHf0dtecSGgXcX
Dk27RRgL5nLgvZAZwuwL6+MYhKjmJMZdilizFFTDtk/GN0Uetnrjxw6Yts+jyP9Sp+MXXHf2val/
NYfwa5NIn9pIfxgEQXWyRtER4BmwhVLL722Zw8IWIGdRQNikQRfYtVi8fjzrC6cku2/qR8ug0W7l
DFLQGGXDpJPK1vTbhHBN+Xn5s/4nwhx9rVBIMBNxWqNF5kTpORKxTaYUr4cv/19DucFAYyESSDqB
WuOXqN+r9RoCbHGuLvCOszwMpe82JxdrzoLx1LWhQ3vn4xEsNEWvGrGzACJQLqGVgPGGxrsUWJvc
/JS3iNSrvpOXa7pbS9+FNAD+JCbqU4p3fUYNoaxWGKpw1FM1rxPs4rySrmawzfT6nx/08BkmIhjq
H6Qds3HRQfEkkW7u2ZB+W9EnNxY3xfhY+mtsw6Xj8DLOdA1cNLJbPdCo6hHHE4DieV8UZCVG3v0f
f6WlfHyC+oBc0sCf3WB+zE4tEwE76rP0Lrw3j9pdiNAKNiH31kNzrx8wqErwbHedNafzv0jNWb5B
Ok6OCOoNtv+cjVrwDE/hLbA+jtODy+7OlF4ipNQtJzr6f5AOq55LB40xLrn9yqCn5fBR7Fk6xeFK
acxQUf0Ww69ZxzO4KbTPilJu3DHY68NjNRjPmIrdCUpxF2XGU6goP4HX/vr4dyxhoZgDLnMIfiZU
/dnVariSGiTBMIGOe4TkixP4k5p2VWg3D9nv+lBuhb15x2OyHPbZjraDsyZeIi1PxX9/gny9zJS2
Kyx/BJlEV2iHbv6h/zm++J880H+8/1Z9mBeSF/IjtKgmajCYgNklT2o51t4gNeAgTOSlDam320D4
Du6soHApbEoh/BmDmnc+numl0+4i7PzcxpixtWoK9OdU+sN4bZRTPg6wdABdBph9yQR7VLHXKmCA
QmFb4k/EixAxute9bmXDLo4EnCgKX5Rhb1RAcMZ0KTbJwJXYM5LyA4WOlQhLB49OMv8Xz03yMjvg
XEsbAyEG2tVj7G4PonuKgJZ0Uvv54ymbPvXNJryIMzvgoA7r+IRqMMQDXoqd9mo1HS0P7VBG5nOS
jIfcf1HHZGXvL87fRdTZAvTcyCgts2t4SX01+6+5sgLyWvz7eXXoSLGh2CHOZi+1Ms8VwBKfvUC+
0wf9uVSMlRDLe/YixnzmBDNQ9JQYIbaEyDYHh2YvCjY5ggXi6MypeVojZS1+LJTE4DwiiHBjtpcJ
fV+qCIicG6+0R+NTKP/KS91Jij9jbe6mFp7frADzFjQnyOYweTIAGUoQkmeXum+UGrKdJOtj65GP
FvJJFrDQ7EO5sts8MzZxR9VLT/XnpI62aVE+0l7YDmaT2V2R9w4okjtLg59dKt9jkU5V1AcYknU1
QB75Xcuaz16vgEdDWrAGLWVD+NRAvGoPVCKF7ceL/XZTodwCadQgQ1nQ6KTUn8pyVFvnqsfyTYwg
91D8btakGaXpnLnaVDzdKf5MJjSTAsr8VnVVuSuTibUwHecK4GczdYanYadshwNlzI8HdcuKn6LB
rgTLbYA9nZ/mUdH1CfiF8WykVXIMM+83qnHexvPDowVawlRSKGaK+ktPm2dBpBspma+pNWAoC5be
0oonvag+hxQ4V37X0ixQrrEo+inAh+b6uHVEroOU4ISqR/rlMTpNdhej4x/kVeberaoGcyAp09vY
wIAKVvD1BeqOTRF0HajscuM/8+w5tXfxW7NDlmdX/pY/rYxsOj7m3/cy2nT8XGSFPdeYWzcJ5Dgl
5wGGtkbcmUdNiF8qKz2kqnGoiuoHsqB3lavf1eNWGV7IHypUzZt9pj+1vrmGgF/7SdPSv/hJhm5U
nuE1E1Embu2ytXH0Lb5ne/HbOycSde7iefxNX+LJ26xyNm621Wzyp2v5Inav9+Y4ApHgQ4scg/FG
/NJDntAgrKBg+wTV3Lb+KSp5FnJ2wOftqJRZQshW/YQjKqyQlQm9uUFmAWanu2r0SKyXwHSxNNXG
0FaaNZ2AKae7WUQqPDcOI8jsc/B2V6ZhGhkTyahHJ26khaCrVN4laLZZ1T0GSXznu+ZrH6eDI6XQ
CyM5bHaqp68IcS19Pcqq2G4ija8igXP99eIBsb4iVIaz39DCBy2mid9QAFvJZ5bmE8Ir7lYK0lk3
2Hsgbalbtw1gZOM9qgtbjr9+vClvcj8+GOV2np8KzMEb9ftUGHowkNpwZqQ/vLR67tzqd6mFvyW5
SrYfx1oczEWs2YLPczmAAmAN5wQP8sZ66vzHfxHAgF5ncagzqtk3EczUb8Fa9ueKOq0Ryc9KOH7+
OMRfhsV8/U0adryfaZ6ZcyfCCkkAYK3pwGVofJGBEO3SkIoUnjqovg0aOMNAo6oZcSV7dYw9eL9W
Gp720M0v4Io0+GJIPM05xoGHZiMZdn/2s+G+LSUVMg0Xc28Uoz3gWN22WbsDCaasfL6lsxJeMxcF
5mGGNi9JY0jeRhZvhXOd9UB6uju9aj4VIWU8yfSaDRiOZOUuXFowZPI4ryHdBY9/9j0bpYgCGPz9
uQQ1ivvvkzFmP1a+59J5gm0x0HfyNPzXpn1+cQp74uCDkimYTVc5BdFgAskYPpcjF48+iKNd9NUu
s+RuE+ba1lfjXRtlAn7S8r9YuyryZKRYEMxuKtWVpQ+hPyY9JsKvo/pDK7yVo2Qx4bmMMM3ExUjB
XYqCEhFhum9irvt4Y+2wEd8G++golLbmlPuwsNcoe4vL5mJg8xwjaWDEZ1GPzY32TRuAoo+1+F6q
Kuq8xldJW80jl460y3FOq+pynIWvtI0e92c3Kb9jqofIlOr/QA0emOR6z3QpGpRrnSOUCtRN5T/K
9N6PxmCa1W4rwbwOIhAK9hg6dCx77OxQf45B7uCS+S92x0XkeT/Ayt0c3juR2xL9e+xwg9UlM32b
2VEDSJ5X07TloT3OHpyaIHALA4snIwci+bnbg/V2ekfcNZ/jU7z/x0o4PDkvws0rHSSiah4YhHOT
P2maOiEYl1hZq0Is3Nx0uHVkuvlitw5PqBNYrWq03dnrewnVQeWNJt7g1G2xKkCycLiQwvP2wmoQ
xNC8/VTWjZdVYdohS/U/FkXFQ7QPnOlJI76tIQX+8m3nX+sy2myDo7nTJmP2NxogrUftFWD7pnrp
36rv3jZyhO/ue/yn25S2bAcc17ihCcc1+cqFI3t6tEwTPIn1zRthndAD+5OS7pzGMkSpAC5f6prx
ytJfuAIvo8yXfloCSYksolRF9g0W8kkrkicJxKVj5XTvgWEWftBvPr4qFoeG1CHa5BNz8G9R+OJc
qUWxbOIm6s6h6Z+RH/qllupKfn5TqWADUE9FGJKuPW3s2X4rtTSXxpwvKOXpCypOv3hlJ7YmBc1B
A7dnA6I/AyE0NiL+e2v3w8JBfRlcFa/PzSisijKXgu5/3yPdF7V3/J3Ffse3Hsbu42SAmPz8P0j0
rUWe3fP6KAiZpRJZzEGsB6aJeIUfb4ugvw8kL3DaAuOTxrScOodhqPWbuEkeRnTat2GkUXQHVtjE
EuUTF+xQGIR/Pv7wK19Fne2rrM5zSj38vOEUHKRDeVdv9V25rw4fh1mcBdRWSERkoC/zbKfuwEgN
LulxL9+36pemeB/HX64ybrzEX1nKC5cWJQ8yOTRIF9rwOXS6sGnS9hwXnzNRfwjRgAINXnyLs2Gt
unxr8aLQ60fg0qJJgCXwPG80lVGvKZ235wj6qO1ZPevYg58leuVTip+7nY1Bt+nzcAudNQBNOR6b
IT96kQu2KzTHbRk1p1IJPpUIPTsAeRG0SIZfQeHHm0EDjxpX8KK8pCh3YsJtEYclPTQdcVk3CH8X
kn9w2/41QpjH5rX/Bejv0U17EH4wmrYWhS3bjUqI03n4uc3lP3rRxStfduHkMOkXSLyvVNQ/5sVA
A9N31U1DBJnG+JMcZHepL62EuK2rMsuXMabfcHE6hd4ox6VHEd94Ko/g47I9yLSvJXI4R9dONnjq
9vuP1+vCPUrrBcgDmt5YcN5cbqHly8qkmSfFwgbYth9zy6xlj8tBeJ7CIEFqZn6fNJ0/yvXUsax7
aEw4QCjOwHPBCSL55ePh3LqQTDOIGBq7Qtd4QE3782IGB0mrh1GHxiB5xT4T+3KLItHXGl0NWM1d
Ayk0hPBaiOA30/Dk1dAm5B6djToUIdjEZzlJYEq6+Rlc9MY3TQRxk+E1SNWdGAenzupLu6R84Zhm
cKfkMkvZp0P58SCWaqjM0yRAMinLivMnsJE1daeLXv33EK8eq3176J1m0xzjk3b8ONbCJXwVanYs
umYn1Z3pVucxfWqA1lDZpngJOPBVFgRcVtcu/dt2r4KW8cXYZi+JshhdS02j+pwLCdj8vFC2hqje
0wVGcpOpzCk82WoGQj/BkbEr75U+MO06N8BlDsE7rNV3sxry3cfTsDrls52nNSpQ6lKozvG9frJ2
3qm2dbs+wzZcl5dbOLh5InKK0sYw8U6brdFIlUYzypkCeS/tkH/YV79hPn6OHsptBzEddhM5UOoU
a12bhRNs8iXHdxUmM2+B2dRLsSE3WK/Uk3pwYCcUKyd7m8mmyocLgW73v5A/nL42WR4OKxyaN3Zk
gpwnaj2a1VlXBExXVLuQtytfblqhs4T5MsRcTSOkIm1GGSEmr+f8WTu0B2Wf/bWzRiFp5YRe3C4m
fU+E2zSULmZTqJsuzBfwEGfXrzfYXT77iSBtIq9/DNJyg3XvLgy1TysjXPxuiPMhycT5efMASZq0
9s3gf0cYHMJdssdiDA4UZWbFmSymV+3q1kLOjgX4IBrMDsYperw58tEx05WZvL0TVJ2DHnoBwFay
8dkmMOFAxkWaGlynPqjOQvwju16MTkiztkBuv9kUiduA9hdvuL9XxsWVULXg03qXSNW2DezBwGNp
PDSKLb34OIdZNsUiJ9roUF4O8ACd6G3l891u9+v403+/iD+orTu6cmKcdXXXbtoE29loW/w2tlNv
in+0nbjJUfPCOW+0P479d0tfb47r2LNZzsMe5M0Q1m9t5le258VbuQ9bYOew9XJF8e08lX8nWog7
Sn7wfeNNSOJ246bFwVDjSbWhVfeJof6JUrHlx0IxgADr293gvVYDmoE5Dc5E6B5HE/67WLpQKqB3
OmrmP8thKcF7k5VNXtaZLYq9hC1A/K73OkUcz1U2fhi+p2IeHwJvGB/dyPpE9RGAlgiNSRfguvVo
F+y1tv5V9u4vRMmA/xnly+D1v4rG2lVh+07/766G5w1KoN/JbonHQylvMCl5MYoOGnat/0yq9CmJ
ladc7b6VVgobwviOtZtoj5m3iT20pooqfRt9T9vUrbZxxf5PUUB7lzIUgyMDr5oQdpnw/vGXuZVi
AWlK1R6BTxRRcEWd9sfFqghhRXQlAAdW5UTycYA2T5IsWJ8rdgGse1OfTFtxtGiTtA5mDvASVn7B
9O1na+PqF8zWpelnrhcg3EeWAeN9H/9qj4hVYeji7fsTVW/j1O/jU7rPVjbEws7HhhipEoPizVSB
vx75KKdxm/a+ezbzDNomyhYZ+h4rJeGFTU86y/sLc1JJpnJzHSSJ0Zbzgk4/m630pHdSYxtJuFOT
4dH05XwDYPyojfXvlSm9vYsoql9EnU1pope6mffoJMTH+DlFn70+TaUaKJGHdR+KhXOFYOjYS4Ct
JxGk6yFKZt42fdS4Z0EmbTXw0oMT2gFnonL58biWVgpcmUnNDNA3f15HsrSk9vVxABKd42xl5sND
aqanLC0ezEyybDkqG+dfROSmo2WGqvENSoseM8skG7UzW9kpdB+xFtchnTrSwD+hYrGWGi19ONMg
GaMIDKrSmo1QLYVW0CLiiaf2qN0V1EinCp++a3//CxkksMHAZ+E6YKKE+PusQDTEIYg8V7DOQ0w1
xJA2XmXajaRtEthkH8/jrarodax5dpSJEXxuTNb+VrYFG1r+F28rOJOooOLkL8Fu1RZ0Yeddjm7e
U52UQNtk8FyyTG9EZsaepM2qr9Bm95Nqs7hRD+mX6i7HfOefvzOZWAmAEK2gqcM12xE6ynueIQva
ObEee7dxKp2rSl9rXk9rYXZuUneRsf0gF6NbMPt8WRorWVAkFu1xZxjs7odxV/zOnzzVxs/Qd6y9
2jp8UCrfK5viNiljeBDWpi4Fwq3zg7NINa+RXNM4R1FpdzIkoCTf/Iv1Qo968pgg2cTO93qr15Hf
VZXQa+dGVZ+rPn6MTaosct7+8HLMbGtdPku90m4SVd5GoPw1hHpsTwfw3KaBt/difEdWftL01ebz
DUh3glWju3pD6ZIFPSz9kZuyc8bd2NrNXngMJtvw5/CQntaneaEKA3afvjCxaJGq84QxixWawxkc
WpX32bgpkQGFd7/rt7zNXv8PnkoLB/lVvNmt0YZioachJrAmj82tDFDoWOyjLxWlEmkT302+LqVT
s7wQcV65ixee49djnY7+izSkqEpEgCa+sOpuu234a2ooYr/o7RUa4Bvfcjwaiu7jWpNoAbR0HXc6
RS7ierFqDZqbaiAITbqWO+lAuX+DLBCiUNt1bdXFKcaDlPUDbBUz+utwOnoqrZtGeBUn4qfYxJtC
B6zTGV+sXtyvrNel8wH24X9iTdv4YmhxUJueVQZ4Wh7zz0iqFfiO5dtJ4Xxr7Ztn+U353R3MamWb
LEVF4pEeO8cDj5zZh+SybPqMd/A5tyynjVDglgXHQ3rk49EtnEFXj6nZd8sTP6K+jZGwEmf3g4aq
i1JsPw6xUItRuRX/gvpQSL/B/3JzInDE/vz7ovfuCgdXsy1P3W39sPaeX5g1QkHHsjjreF7P1oXZ
IsRguV371qJsgOQ+9KXiISvXdtnSrBkq9wVSzuS+8wSq7bSwjBEL4AjTeOY58lY6qOnfWxg1Iqf/
zamyclksPTDgiPw35uxUkaS8MAZfRPz8hJuO6HSBU7+CaT4gSkEbsd12R0SFn2vevta3tQ7i0rly
FX22HBNUkxJVj91zu0NPxzsIOBVlmKJXG3gV6ScE1DyHRMD5N+vzctSz9alolYKqB+TUsYczr0GQ
h1y+sj6nO3B2IZEkUlFg4VBpnnvu9a0qqVEUV2/iqfuh3CsH3UGw+I3WXnkIjqRyR/Uu3ocnmKjG
s/7p4+hLK5bO7F9sN7S++YqNkWWq+jDs3jrkTLTA/9JE1q5thpVNuBSGeh2GSACUKMzN8oC8DuMY
AT3j7Kfmgye693EJYjaO1+rBSzuDI8sAJwtEDhX668NSTUtDJIR21svQbhN9KxprgHtpWmuz72WA
sCKB4A+Tgsh1DD9MUikdeegWyIuXR9WJttnePVooTYs75Ee4Xf3tOjZ0YWhXYWcbMJcqQCzT+7qW
EFgcjv8CKYcN3MWRP1vrnteNXSwK6lnJsvtYl09KueYTvjR3VzFm68APokhP48bkYTTe1ztzL5B/
9Xe0/8zX7h6VIbhRJTLd5j9GUl2NbW4+lNauKU2SJ2cr/yapXwV17UiWbxcFaEkeCZP7NGCt2aIY
EiO2Ri80OaBGnKqUg3fSHlUWRLpNXpUVRO1fHtVsCV5Fm62FVDKh5eAQxwUgPPWbZCu/SO/SLtlG
L61ou/dasg+QZ92ahxxAjvwdv461I3lhF1z9hNmJjPyMa7kj6m5mIjfg4zD5iEb9uckFZAU62mDa
sGa+tHCIcKXyep8EGVhGszmOo7SRQtKJs1KoW7HTHpAyQpRyrTyx+Mi9jDObXauvRjCWsnnun/pd
2Drqafw8/uS+20J5noq71mbNrG5hc18NbTabbaHEXe2L5lkaQQ7L34T4/PE5v3SDQqPQgJHg5UtS
NyuTWeI4BLlAyjq+61/0feahXrnRnRCxElisSnhssF4R7fW60uLQUEeX8OvQYQfOhtbLclt1Feod
YvcjFT97a1Ydy58LzRpaQhAkGOL1eRxhiSMhimmx9dRThG7qfYGFrLrJ7uvzcGxe/4UXKFUQOjag
vBmQeXNj+5KLomvPC6sXYtXuIn2TS9GA9lOzUkiaVtp8n2uQXtB6gal083y2uMFSBKAZmoKtkVbb
aFzavvQQqd1hZX0sfaaLUHOcHTXzKNXcgP380Mt2+m1yiDIc6TTurRdM4OWNj77gSuqzFBNIGNuZ
IgsNqdltQNKT9l1UcIy15SuKug9W5K6MazkECGUZoABG07PF0QQT5M/Kwrcyy2GdIkUXrxo0TFtn
/pUmduHUUgMUOX/gl1aLzhb49b9Ggf57cJqSYmWbRxRtVl+6UwbzUbDZ4dRLUupqsapCzzH3E7bU
3QzfpvobRl5767jGp106czlSkbBA340e5ezY8APf7SIEUM5uXG9k6S5NqF3kK7yJxbTgMsp0u168
cRGJaEy1q4yzcJhuT0rdFcSjQbVRILvrnfLHZEBRWLtCWq2C3XqRs5kvY89SxlyRKtJJYnenbpti
CBe8wFcGtnLyXoYvwQm1CYpwytl9SwAO7PO96Tprl6m5lD5c/ohpGV9MgO+7QiC5afymFqNoI6kc
fpZL+IhjKaEmpkMXzCWg9OiI7YuW7Zi6zTfL8n6ZQLeDtNqMmX8GhuI0JToBUiPQj0+LH+JglYgL
IwNuWP0mb7TArlx106rdEbvQz3Hc+ndiITa21GrtqRXDT+2IpHtTR+gjG6mykWMUt5XeNHZ9bNX7
WA/PspQFW8gv4UYMg9qJB9xMoe2ilvw9QoQRjRxhnwvti1hKb2pUHQYr/lOG9OOK0N02blUhd5k5
Y1U/aakWIeMZfcvaFs8AFxBBnXTUbxA+RsntAEdvW0AYcjp5wNU594JNomi/w9rStlVlSNvEQCOw
bsrXIog++bKMeX33tdADnAeSHyXE7Dukqym4+ZQu+jZq9zXeMPwLAOIiGP/UxlAePz5FF04bWlCW
hmgH1UVRmX1GxdND08Tx9Szo3pOex0+D52//eQjaChatGvgWhLleKVqS4VLH8+dsAmO3gwD6apz+
/DjGlOnPzhioD/+NMduOSCZ7btmH+jmQXhClOnjoFjbRFz+3Dq22VbpvH4dbqtAwHkrtYEkodM35
FpWWoHTicQ/I+EgoG/foHa19SJ/rX2Uj09SBiqMkK940S0ZJiMGQlOY5y56ReNmMSIV8PJqFExMf
dxG+BqCcyaXs+gOpgq/nIx6D5zymai8GeCEg+tqupT1//56bj6TCZBNZZwgZzeLkBRDIXM28N7nW
4oMgiP42GySs3YRxdBo9p0+YRQpKxOx6mtdIa7fBXWXQzWtjFc1OVz9VPkuoNv0I1Tb0dnzkihCs
Ng5agytzIMY0NkX/PtPV0nE1od31Ke5Vg2tUSJVawkYz1PBed91ns2y9TTmqaO0LZW/zvnMRgfS3
Q+42O5wS8Es3E6f0zbu6zsklMP28T7I8OqLQmW8R2B5gKkRh+VWRoh+FIu0+/iIL60ubypi0yIH4
U7Gd7Rm9SrXBzRudCrx+kjaS7W+0x6kdlz2tVQD/NtqvPwuxCDP50au3OY3XQyXIA1E4Izhp+y6i
uKW4iVPXafyBQR4SF4NC82BED0nfP5kFrkBajut3dbKiYpfIrdMUhjPmeEdI/aPHnLp9t8n79KFD
FrXVf1jGrikwtFDfeoCDrfIngKdjFO5RUYdjzvOhqjUnlCo7HT+JpXeSksIW6giIZLZXNe1oifGX
tDMfoyF20nJMNirSUUYiOIObPmS0ghLRP8R0Q8LmPUVeuPQQadKNo9rnhqPUyr6j3bPJFb9ElpJl
0jQ1urDjRkO/0VI9bh8UlTJa/1qzGWr9rfdSJykngfVIsqU+2xWufBIk5BnDeOVsXL7LyVLwyiI1
l+evcK/PZKHMq/9pT9Ls2MD2iU7GIf/lOxmPggmFZ9FyvpvMs+Q3oz0OGRIp9sfrbSlrZwX851fM
UjS/yDVUEAfzHCpoA2X5XmpKJ0UjdDBWVvYCjnp6h/w31Cy99UwNi0vRCN+8yR0GLMpjoUYuMA+P
PWqEiuOp7T2idPca0vSObhTmUWiVaKe6eHpwPiLWy7PCicToSY9MzZFGtKSxELobR+2FJGPX+NJX
WcmRr4mQYpequ8SwAG0jR9yX1U9d8wF2AA9PSulzK0dvetifmmGknGOhJIx+PXqrYXg0hfxXm+rR
ylG7kDeaMABFXPaUab9Zs5kWgtGrvCxpoGrTWjuaJ8C2W+HRctSN8NBvJ5Czv8WUZ22XL/SbrgPP
5j2v8jjBlqchC0foBmxGfdCfBEpX/rY7rBWhF1h6U3FAM0FnWAY11NlRz6VFMUW10OD4Me5qTOQd
70Vw1F/KCwDPb7Idv4Agpjr8+eN1PP2110fZFBZvd7R8cAKaAzx9KzaMdkSvIgrlp0AW9/KoIQaj
Aur9ONBCi/Q60ixvsnQxqRIL8S79QT+1z1OLP9/GP4aNbONjc/fPqy2UQkTMGXnA84ifX9FckBbi
k8gUgY53xOCdR+jKiG4TwSkC0m1Ywk2kitmjArdat/EbHdx4lx0yuHFut7L1b3O06wizKUvd3qoD
V0NqyfwSphKWP3vNvQ/Fk96e9fHTygdajjZpOvHABa06u0FzoYgz2ddRovvuP8j7Yes7yPdtJ7O5
9lC8tyKKt8I+4QLYrL2NlvYaN6lIxU9HAESbJzq9mcteVhLbehW+qtvxgNq9U7X2lCCuP7AXv9xF
tNmRUnpmF6khgk7WxEqNXsPgz8dzeburOLLBMKOOhcXWDVy7gG/SRxOEBruVvVyKHKsDF74knT+O
M/3Q6917HWf6pBdPykTr6oaKiHpWEQYuXQo4ysknazPUlWr0VKX5KNCsigPfYeiLgZp+JTaOoSDR
XwYHX0TaOjgM2T72XjFF+udjY2OZ+G1MZ/8culJTHsbDBFleaGK22hNShG5vvbYkRh9HWup7mpeh
5OtpjJKwZz0Qqt/5z+IPn96c9Vh+1h3lzX+NnPFldOQMkTNblRxftdco4LcbD10+JC3wceVhybq8
Do/EfiJmXT3VX1TQzEKPKUDwNez1wGlypAF78zvZ9LAy6ttNoKKWMBXZecSy62bHF6amdSi3mnJW
agS/Bt1F6lIyVs7IhVP/Osr0Ky5WaAhgVC2DwSAth560x7aAsk99V2zk3XCsJrNOR105yKZ7eb5W
Lwc2u0nTOhPUrjMZWBvuav1s5D0AYbCycAnScgXatZiOgkeHtokuIOngbGdoWhpgc0JhEPGizPad
4UvnnaZV0+PeGnz1NxOREjeP52jTHMpNKOD4s1oxXKAAM83//RXzyu4wZNMDm1+hfs/OspN+S7bm
cXzJHhPECYFA7iLH+m5u0JeCLRKeMNHxcB369fE+Wjj1QJkBveSdPz2PZgkTAvRp4uqgrvzSPNRt
9b0LXKd205VDb2nKr+LMTj0dGaHML2kGDKfkR7/DTSSobOWr6nT7Yt/8bdNW7wmJYWC7792xfAlP
+e9/rsfIi1yB2UiOQeWU8uL1yhbqfMwDXFig/5h73ekeeINZj63Tbptj95o+YPb28fQupIhTxIke
DEkNQNJsx3pVm3QxpbGz9pQfx89pCigfY8BNBNELrtq2+UmCWGu4+OKW83HshfP/KvRsG6d9I7Vm
AuZrEr5U4Mt0O2Evr9tpLxxKV3Fmk1pgWTOkA12XyHQMvihAngeqN9T0EQ4EWJZ/z39HPz8e28J5
cRVzumQvjig9E1zkqX3t7Js4LwmnGNRp1Dqe+BqY3/5NKIt0FGEMherRdajWG8OqlGLt7Fm4IlUF
j/N+Kwimk9CfE/KvH0dbyKpYMJOyN2QqTaJqeR2O/NQS8OWYDt/gIP+exACkU/RrYqilzvjPUwSC
0epBTQUIyJyi1iGAWfUjwcKjtmv2CHztq+O64/ri17oIM9v8aN5ZcSdHfK2kyZzcq35lgvw+CuUx
/X+kXWeP47iy/UUCFKj0VdF252T3zBehJylSOf/6d9j7cMdN65nY+/YCuxe7wJRJFYvFqjrnkALK
XYbxen0Xt6IaeJ4Y/B9j+vg7t4mDOadxb5NjiZZBAXlCK3lb09/XjWy8cgkeVX+tcE5Y5EmXFhms
ENM1IHyjOOWe+JkH1dT4t+lKkV/c0H36jXp1I+zzawziz12ZDGyHZwzegsYF9CFrjC6nNdK7IQFH
DD6fH4X6Lr5RnPiQ39Dvko9y/G0cjqAEgGTnA32E4rVbhAxeGnvaXjyXvZWTATWN7IQ9CQCf5oJd
uygpRg8qTBVDctuMQ5JizDQJ0Bo9ynv7Dnhg84AWxw6I3EB61QUf/f8wjwofLAPjzJ9UOQV0W9Ii
VmUCpzveJG73NPyOv8uP+S1EbPfoMMpe5ueWA+C524vKARuJPTi5oBeJ0wtKQP4wtRp0DRQLs64x
FFMhezaMe9kKoZ0riOubzo0zi5FlvGTRPf3q3MsCaV9FQkfYjIIxoSBiGIMypgJ6i81AZGBmBgz5
aHSDN/irGVqvEDVYNHh3GO9scDV4HaiBXfndCOqwrm5F9Xn25/H+zGBCmAVFScMwuEykV6RGy7TZ
PC4ZvelNulNoFiZyv8978lvCUXOQwuyuH+Gtq+vcJrdGkuT20PYzOcbQwo4KpH/ZIvhaW15hnrUD
uCARFVVjjwbNTgXw9n2a3MRDdFDq3IOih8DUlmOgo462PeDk5gUnZ9YrUVTnEpOH/jYmt/o4uHIk
mHzYsmGxiUiUnzC7y0fWaVgta55V7ViZg+ElIyZLERKcqioErKyXnwZ1elRQUQfCeMrFUzLSCnD8
SOh1jdMAlEeUOmsN1c1/+/2/GlG/+vhMm07KjUU76hkQjtp6K6W2wMUu7z62BrYIEE6BMY+LiRo6
TbZVUO041u1TYwCtaEnz7dxCQHLNXVlLBRN1W00VWMHwO4ArOpvu+bqmRh2z3NJi9VhqLaiM9DGw
wdIBUdjf02r8UYrpWcPVgcej2XmaAVYl0yjfrm/r5VGGtsYn6yNe6JgJ444yimz2NMA/j7Qy8rcR
XLqjLI27tKTjzVQTzK33O1np3q9bNdjX+hpBvprlTrOel8ZirDL0uqBPK0Md00pO2ARH0iqvKwao
edfmaR7iB6l9pyO51c1415CSCewcyvlbXg1euZpBFf9oF2NX9LdFilbRmuwoRccnUzwo0+2AL6jR
Ly8h+jg9yVAVbuVvJZGeDQhTkjj9lcm9NykAVsR4vvZ9fABCEars+YMNemAnrSCnNs5H0BNBG/We
GPWdtBR+IiFvgKhFNEeQYW/2Q7bcL9Ev23jXrCwETfZBinvIlapBGbWPTVYAWBD7VQLVtjkXONBl
wEIBE7wBYMpXgcfhb1EJId+MWhS11QiCJUnsVOrvFMxGJRVdZJdu8tUSd/qSflKWxkJ1uVKxGnyY
ELrGb70+7qopg3J0ZgL/I8+C9V0Glq9WuQM5LaZdqwvWRwsD9TfkaiS87ogbR/6L+/MpvGWDMQ/I
q+OcoFYJM+CSbkDX3kDb1J00hYCZJPp93eZlXGa+byDbRSEYjQHu1Ne1BsFxSP4draq4k7ouAC77
zVCE0WVrbez5DFwcLgDCk7ZPBl1byGuoKLtFCwTOffQ8IMLntYtPb1e89sbvtZu9WdQpvguf71sH
/Nw4d8CzsWxLXHAKjFN5D740N4Man9e8gzdH98VP2415Xswtnq2W+5IaHefZmkvtCKAj+YYu7U94
aeKPEu3QN9Z1r5O1XVbO+xSFeAeE+dHjMqXaEz48U68cHAwDhGbef5OklbDCYBVAUTty9LiOwjGG
ykaR05frnrCRuLEfjcwQlNSWdVHkGOq+SMADAL77dreCtMLRdrbfKbeg/fxnXlCSBA5/eaSYRVB/
QoAdcgt83q/N1Yox1gbVO1rdqnO6z0viX1/Vlgmo+YFvC9coWEY5/4aYtbUStTGOBe4upXucI0G+
u2kAgCT2YkQxzOY+9SCpDainMtzTGGLWzfpFztba+S8WgbTJUMCJrKPa9vVqBoNBl9ljoR17I7uT
htyrdSLIz9jP5O9AEJfg+QPGh0uKy3gZULhVR6BWSQLEQ6ujU6dSKKPp4+xMBkgaR4jNG0u8k4ts
d315xuYe/jXOU/1VBPzEeFHYx6qMfuk033Vg+IugDot/us3aQt7TugMT7j3JbyDwdt9Or1ZruyV5
sEm/j8tHxs2szGXYzveWNYICDMKZFNrzlT9N3R2VPwYCnVsMnJlm4UyFFiYRCdbhN2SB/XgeQ4xD
jJUSZEg2+p6g6bG6mZbjJuu9slweo7wKklS+S9Teq3vNaTP99xK1Pkoxh3K0vAlsFVqPmT6ahBVg
9nmxupjxC+wcipG2BrX36KYCTTVtjF/oYf5uMfpXWZjgaUX8kMwTuM94PhnDY8ebuKe4m5E1dpAZ
cFK73ikJ2QElf7r+yTbc5dwOjxuPiZlLGkWAG5Q6vlWH6AcZyI1SpjUg3bIBPaCcOn1q4fIywat7
3fjWIg2A5dBjRucSZ+7rcahtKzFsRY6OtNOOqgmWRODlv9WJNLnXDX3O9/HbiXFzvFoYPOgCatho
kTGQBheHqefkMMmrifzTfsghWh10dDbuFfAenLQ0+oBurNO22XNj9Ae9aDNvnsbf4Kk+jbOUOI3d
qiAPN/OdBfC3elL+TKsCqcFseSxqgNBIFEQ0hqph1b2ZKkRYE9CPOaAkDqQO0JPIeDTt6jlXZchq
W6mocbO5n4C+QvMUuLELrAtDjJnqkqvHQgc+Xf3R2Zh0xqe7vpkbGYAOvob/WOEetE02D0uTKREm
TucE2sfZd7kvf8aqgedEy8TQJiKSwtqIKxhER9oGRk9oRvKnYY3GyaoxKnYEPc1DNM1hZJuC8L9R
qEeV/q8N/iRgoFWOVrOLMLJCP5YjZgMLTDuYrDXwOn+owT8FWFHRY+uT2eAwMAH+QC/IZJt9VscG
ZZ4t5Q2RcP5UL5aOaraAJ1OQ8W4UKrE2THGi2YQjcDFX0WfA80dFpqLfFYXLva0iJWBDV/QWfPhs
9or1BcAARUxHVBTbXuBf05y3IHyDZQBYjWMKweG5XnfSOnxIqv373zsl2CBACohzy2b+v+4jnakM
ilvTPDaDjEUluwzLSXTwq+Hd1PeG4KbbwLZ89nSYeBH+wkPpqz3b0Kwh79sIOwq1GNcMxtLB2lwJ
3JTgvtBAJwJ60+tr3NxKjJQhPWHEh3wloTKGNS/BC35UkWvKyezYWYnBMNGUnMgMO4xnLgmRNrPX
ZDjLaoAdm2CMmVhOJP+6vpjNIw3oBwFLPSq1/KQAnSUS9X2qHuPlI0/fetHs8uUrFh8IRURgm9Ci
v5g4XJKuxHi5rRzV+BXNQHeK/UyefFv2/ot1gEID8FkMBIB57OtuGQm0epNIV45j/JGB4WkShdvN
z2GhIGphChssR9xzlWrUnPsaCzFB7BfY4NoN6g4RtlYmKljLVukICHlQUYLtBB7MV5bLWO5JFynW
0eqXY9SMd3LSJK5VxbedKv2pUmK7tVbcgZB23yzmE1rHVnB9OzfyEZQcUNpmFHjmBfFeFQ/SZFgz
LpfkPR7f7BqETungEP1Rz+JgMX6uNBas+lIcT2McPcTSwQQCiUC+WmUlUTRKU6EcE8213ubYh5za
QT4ykixg2E2n+mmabnWbPEd4PqENJwlRhhvfGOUANtKBdwFwStwtUA5ysZg6XmyUvBfF6g1JqJMf
13d240CgScTUwjCtguDB2cBn7ZLG0EHHVWbf+iT+PbUFxWgDIa6lzU//3hgK+ahBA0GGw80ZK+yG
gmEWmchQVm5p7zD6fyAW9da08q9b2to6xr8MKxoebfy7cFQL0IzFs3qc2o9VeTL0XSKao9oIVair
oKeFAw5BN/7rSE1WSZU0qseq7T3N7lzVFFXuN0ZukFOd2eAqGyWcQp5VBF3wKPggEwEpMGOjyY6s
gW5bPpNkvL5x7E/8mhJDJAD+Bv4bFdN7/ChR36RaHEdyfoJbjB5ALS9qmz4sTfdW0AbFyT4CtiTJ
q399iaEZAqQwDreOXgXf3gagNjVLa8JQgpo/QJnvToJKsgPI1H9jB1mwZWPM53I0N8VcVJQ1PYC7
RRpO/XJI8u57ogu/3NY2WtCsBuepragXiQDg1RXJ1Tg+xfZouhixfjEzighpPKf9kjgl9I4arRJ8
u8uzDFVYFBFYkxP/44twhVxpWqdnNtrbEIEvVS8389uhCyXLFsRjdlA5L9HRRsDAARsQukDU0mgu
SRxFGF+pGbFkt/YOafEYllriangVJwMRfbmNxcEkBpJki+AVwy/OaKI6baQpP8nK04DqQBTt9Nny
KhFQ5zJyMPSpqsnIPqGvyxdjAEehwwRujGNOwymynHbZ9cu/R9J+QlwRNxByL8d/SDu3ZjeW+QkI
N1J+qIagS7aRiMIAAd8MGrVAkPPpgYUEtczWKDuRO/uhfGVjkNTNXcbBj8HfyhODrC9dAvuFCjPq
PIDoXuCbaK3X4OqU5aMU9ZlfELrTWrsNOlB04rPqjtr/uR6plMszBrFlFBjBioZSwUWdoCriwZKL
HmPh9uoY0CGdyEMxGU4EYEQtKwAdonEHwHehgmZVOhhAH9oAu0hAxnaY/dCWCAWn9KlSa0GxbQO8
/+WXfc5onOXKgJOldibJbASaLE70hxXDJbdgYnQmZI11cN+IZTs2EhZmFYSQ0EXBqeRPiNlqEV57
xXBM9vHz4Gt79cDoywjYhsAj7y2VoxxI0NwCiekBDSbIly6vQ+AdQFOMMQt8jouLoxn0Fv1OfI1W
jfyY/LZoJwg6mx/83AT7CWfbasTtZMwtUBzju/LOptlTH8QZIGocnRQAi59mKIPG2kD5PxS4mnoR
79jimFAcQSy3+XedqrS53pv4oEwhSGUMMm+903mMLkTyRBw/G4eXWWPIVGASALTnCmB93YHqL8FM
u4w3ZAfCAl/WMENf7VskmuoJ04jmt2YnWOLW9zvH5nAPCgxuawsuzH+W2L72j4VXufEd062U/nxi
40VFjsuk/isoh/ucUaJ2koJoe0zRAcUb1q8hv5dpDninFbKX7dYjs2jsYmMY6KtRFv7PfCiXAF1J
JhjtfJSW79NdMzv9HoCgExNuhFhr0CmoezRBdijuREQwW9bRRGVnFKU4gvzgq3VT7dISpU8s+UPa
Vcd0lx8ADHptQgCjEZkxt73PX0FFACTt8iz4wOwDfr2zWYPzr23m42cr1yaUOpMZtjtQ/U33Cs7M
+APQK5DeVKCQEqqcX16kX+1xDgWUfp5VBYFDYaH2e7dWnjLury9q24alIgvBTNIFOCNVlmROiTYc
JXA3N8X9oKpOqwrmwkVG2D10tnFGWcZZqWPj7PqumqagmV5A6+xfX8lW9Mbn+bsU7tDnhQQO6hRW
dMdaEGXMoC4d2e9vAd3xJJ/Igf4dQwtGgMxRcVVQ9suOUCNg40ie/wheP8hsUBJfiDqg2tmCfACO
ovp9ghmv3FUfzPv4lrFRyuh0BOBu24nGTv8pi1z4qIkEFg9ukGPxZZNhMaEfBknb4yo1AyRm0ruy
oKNTxNFvmkj3fYPTQa273ALNz0Jl8CXVVthnGSRS1CmwUu1Nn7p7SIYu3ppkmKkhYGnVzOmgyePq
gs0AB5zqrpmiVEYWaCCoyk8qZX6TS6ODCilG6RVn6dZfs9189J1kYSybHJa+ui/bDLhsTQrMQXqB
bGjsdr1GQHLBkCx470K0IvtBa4UNk2T4s1WoOGCwFdqOTqYZmPKSbzIEn5t2jMD4ruX2TsvmH3TI
jwNtf8X1MoFmlfwoo/qxUqJvODy/WisyHJBJ4gYgeut08QpJGLmbvGFulABTT8DSSBicNXu1dEg+
/Rji+CmXC7AESdYPs6lKN62B76ySB0Jp5eT2ArlVGUqXY0dfbTl+xgrv27k3nDrNpRuqk7c5pZMT
L0sPgRTMJ9TpCKDyYlZuSvK9EVevNagrPBM8I16WdjvKfveSDEFCURmPqhJw5lT1pLm4q+W4DrqF
+GU/VV6sj/+aO461MzBViizXRtuBv5NXKGqNI42HN6OrnztTexy6WXApXpx8mMD7G28OlJ20iypC
UeFfVavdv+nZ6PR2Eq5L7jMa/Otn/7I1DzvoyeNBirIIJq+5a2HIoqXsU9K9SVbvmBNCs2FBkr5z
Kqo6BtrzZv5M6XMfAbw3T24pbBFdJO+sfszwHqaqK5fDYWpC+qawbLBDN7lvxdPLTKYdhLlGp1Ex
UFqT39dXfLmxsIe6E6PEQAmDz3AWdCQqM9e7t7R/HgEDLv+0uSAJv3gvsiX9NWGzOemzqN3TvG/U
lpnA/kngU5ELtLsjLZRKUY+Ie4gAGwgWUXxBzCDI6EzynqgWNK4sSJ+fhrxzkIa7VvNDGR7y+KmL
dzhCTjyBB7551maAh9rm+6iYuwTjPt2KKLqoL+YMElxMZgi8l6/b/vO7wBWNURUg0i7oqGilDjnt
LeUEfhA3jjpfU5NDUs3OrCfhPFYhap9OFhFHs6vX0SxFWTPnVZ/2sR1watxrLJ39+glaOS5TyyjW
Uz0P9/Iw+UuO3kHL6KJrrU8CDZBDpyP549pO+j6Jkzd00CGssiaaY1NIrDRqWXurNub7BtKqkBUT
lQk3CmxIUs4uHOZFZ16C+d5lUHqk2p2/+O035cbYDx6uVyfzoe8oVmvnXAVPfWYP+DK8ISCKw7/L
NcnuwW8zsSx79Cxo0TVu/r3fYdYg+FbeM7K6ErnfkyIAdPwf6/xrl8u1Na1VotHAxSqH87sW6Dtr
ckDnM6EYwNQlJE/9L2qXbKmQ42J1Ntaa+rq1mkkTlD7wIOw/KRanOwmIJqf1GfX8eFf8Fj0nLg78
59b+tcflt7jhhhw9quFoQMNE77s/9jQ2zphOTOtExPS29Ub7sjouuwV+qjckGdbk0HrSg+luvZFB
YerSPei6n0DjeC9CwW9/Q1SekBhhiutCTUnW9NKWx27A5P2a+OlNfACH6QMG4GcfBY/vgAp716P0
xpMQBT5UZWER6sr8yLBprekogVkahAIDKEoeBpT5rlvgIgQgd/hjMemBqQGbIF6w/352/AppGqZ6
6Ia3NukDMu6NOnaHCmRi+oNdCdL4y6rMpzHEIhSo0EzhG6VrVqkGg8a89V7yGscOecPsUKjfxa+K
m34zduRke/a/vBv+WSE6VirE34HJ4K/2aZmMvp6j/q3zyUFXXSskoJ/tI9RnXYe8MhTn9NqHJeTn
3EjwprjI5tmCz2xzJwK8YmarsvQlHU3HJHstOinrrkU7OnbKD3O0BF9zc4cxOY+BGtaru1AKme0x
qsuIIiV7am+TEeK/jPvCr29AZ1Q6uIeVDyA4nyTBJl9mE7hjzsxyQbxSGiCtS5hNVPBlyiW6oFrx
SAvFve6t5OJAYEPPDXHuqg4WVATnbHgr2iQNMDmE+qKpeWavY6ERmYMKUk9es3TpjsbdDp3y+DDk
60vZWQQDbETzl3ImnmwP08HqxsijFn2GugrAgxrm30tZ+lnl8ks756j2rCl0jcrG1wBdNFP5ZzbP
rUutNPej1I6f2jK+JaURRov+PUdN0y2Ah4nK5K6KytRfa4jpaRaG3QEFyoB3z0750LKXQ3NIOqvx
OjxwBLuDs3r2duNue9SLvp7lJrUWMFNLywlxMXdrQ3nqCGjvrxvhg+A/VjBKhQIjLpaLmZUpbjW1
KaPlBIx2gF5sQOYQpd84NEOmbQsyqrkXhEHuzr4wybkXfobWqKBMOpUQgnbyfrxLIzDu6BUw4nHx
FHXZTosKAccid3YvjHKuNuqAO1Fs6Slbqj+r1rxqDbBIUj+pvtwsvR+PqwTmhuWwrpIgWVC5m/R/
bbPmqWagJff5Dc6i8lIUUU7ouJzm9+kP+dM+pLt11xyYcFodMFkj1ATvo/fKa0Nc5Pf6W7VXMGYt
Gnbc3oK/P4OdxrOfIeUjiHFr/Az5EAELPu6GYLoVT3PzUeuf5WLkBHwN+P+g+fhqpyBlVajmsJxI
ON+2D809Kyyj4vJgH6IH2ZsbsOxSwevkc27s4rScGWVOd7Y4cxlLk2Ke4pTta5ApsE3FIHbQh0Kh
r033PbPEZeE5Eu887bG8yY2elnAOgF5BUQI0Auw75o/a9wUSdHkQPf/LjIzf2M+S19ka9VmKkhVj
gSe9Kl7Ap4ah2OVjjTrw680/r8cFLjJfmOKSzVqX136pl+UkVZaENlfuSApYKq8b2TwXf3fyk8zg
bD2xVZKSZvhm6URdDQMZGkHVqLJC6B2L4hy7m6/4By9ZEre2USzqtJyghQ7JiM5dIZECQN2+9Msw
Ca8vjC9AXGwfd9Ry01aGUeqYN84eiNgCiYTQEfEVH/IvmLQW3aSiM8fjBamWpCQhcI3FNcLVA6OH
5LIa+BSAMnYHxmQvuheVF0U+wsVxjcYFHuOwWVTo/s1lIMn6nWAjWdp/7bNxsUQDuXpVVDP7bKM3
3COThXiJ+lNxW7wo8cp6Fthjfv3VnikD0MEGNTDmeMGPiQZzg6xBq0+xpVT7sR/NQ7P2PZSa9J+5
2tznma64kM0m3mrEA0j/lgI8cvrL9Z/x+Wy9+BlI+DA0QjDAwZ90uZvHTDXH8YQK9snUxue6V1Bh
xeMBtUJQ0piSQVCY7yInG6x9o2QFGKHA5dLnVefkVeTlZR8/pDJoDadBR8lwCBMMoLjQoEDxxpQP
eSN9yGl8v7YdFOM1/Nt+nb4bvXLKaVs7w4hTKDWgNayThrrQvYx2ULK6bzDg7UqTcgsB2scWY16O
EU3fo5HqoOQtHucSPRCVQPg2q4+W2X/0VSE7cpO+FE300Sbo1zYayINo45MJlAF1uQCVMPy2a1Kj
Sg/i7c7SelBvUqhOkh58MC0y7a5W95REu3iaD9K4Hkaiv0N8HqlYK99bunSrSutNlExHucsGzEWD
tzPpYtlrKgJNOEN001xEEngFgLJozRpAgAFr+vWmSYsOWWsbFafylt4Tf95Zt4yAI3PKAwAT3nVP
uDzYnDUukjS5CnHHLC5Pye34Pvmyn/zEk+MGiD0ve6a/QAwdCLuzF4eOs8neB2dxuUuMSR61BDb3
2nt+s+4YYw/dT7cgx0Q9RXSt8W9/m52z8x3lAklTSeYCXnuKHLQ7Jq8UCcP0tu7AO32n/2lXB69/
wUvus4T45YBxJrm4kiZmP5Y2ljgd0LrIWk9TnMHv9/opwVEKW5C46JbbYkIMDDph4bSAnaXYa1FO
dhFDud/BpS1d1NF6olJxmkAjKjWBEr8KHIit5NpKuXSl7kksob9Qnqy7GgPpiae8KiWG7tn4Cr7q
6wj2sGN7GFNXnAoKVse3v0hH42wesctx/SefD4kpiJPcQ5V3HL4kViBkyGWm01NdQYGXluWvPu++
TUVC3eu7KDLEYsLZichorxnLglNImmObKk4EsQgE5OtGPhNj/lOBvQh9bJRU4BicU7YGaopoKNNT
fFRBxm64w50ZMDEH3TdewLMGWjDjJn4QnT916zOd2+WcUDbauiwx53xawYPuVuUQDgZR3SUbfvRF
UTlN8wagdpnnsa/H8a0pVXgBz+vbbIJJtYs9m8a3BlgQNL320KR+sbo2bFcdQNzlNh0Y9TEh7/rS
z6IN2wrF5z+c820N1HR93WPDJlCzZL8ognHjGc78gatFLDS/5QSYrMIb2URF5oKLTtHrOFtwHSJM
ae+rZwc0x9Y47CCxGnciu8n36F6US25+nDOrnOtVaaWuS9fRU2VSN0JrNYpE2yhaGHejAe271qzg
g4XNXr8vgvlH+SM+pIgPrHQfyQ4omYQvtotUCx5+vp1s4Wdnap1Ai18kNT1Fd6oL4tpDHvaOdrCC
5GD4gpMlWiH772e2pGwoKfiQ/vl0+j7bM4vFSx5aCRsT+clKHUQAB9q8Y84XyF1ryzLbVs++HOgh
3mcP4Ii3/mQcO5dRzgFX6ZlP+qF9lh3Jq27KWcjSK/IcLpxU+qxJjQ5/pdNHmkJtNBPRvPJors8A
fL5ELnI0vTasQPTSU/9zKBxlDxhqWAdVWP7QMBm3rzAXF7lpIIpYos/JnXvIp4MbperpqcQzO39R
7T/2v5055JfGA9WIgWAoZy1F0YamruItM6QnE08t3Z+zC6VGK6hUd/qRnwSuupV8nW3pZxPyzFUn
G4bHDnanw1o5LTogkDgpT+woyq8NbrlAWNFglcSLe+dviPl8zZ6ZRKY91CU0eFEY0oP80O+kOxIw
txTpnwk8ki+E1XaXxbECQ0WHN8a0WxsRlfK2BcQVYP2g88TPvTdag7ZBXsECMMiLLLkaERQSNzNy
xfqPCZOry+ZKRDpWTfx8kq6vXaic2Et7CYbb/h4cI765F720NzPkc5tcOYbQ3DLysaCnMYh37UP5
kNQeYXRbYRWUhktO0Hh9FTji9iH7u07u4gE1/2DbNeIzCa3DAAETpwiix9SNXiIH+Jwn7S0HK4Qv
sLp5pZ/tLncXWaM9ZdTOWaRmE6nKrj5Fu8FLoORWhOkPgbXtO+jvGpk7nXm+3sdAYrRwFxmt4/Il
8X7SfbarWcgKr5tiIenyjP21xN1ANe3TWpbhNdKge9B+8Gr7u7IWjj7UATGflvlFFVE78dOR/xvC
/trkLqA+LdV0rLE6YyGK09rxH7Pr36Ox8NpSsp1myPbZKAWLZBzyofNjafCnither1Uf9pD5dJme
q1jP3XhQdzRP7+fGtP+fmTX3vVE+aqdFNuDZUwqaAegTmEu4UlGqyJbKbz/jPEejF8hcyI1+/dBJ
3aHlMEj0lKCXMpSjF3X6a1omGLb6dv1Db0Wgc0vc3UTtMV2XmZYnm9QhramjlyL6Z9HJ5C52PM2r
vlgQDXTgirXqfZnwqpsEpbdPTUh+y85jDrdlsSF3lorZklOd1/JhaKnlreoKqN5K7knW3JARjIht
rnlTXswOxI9ux7m+KTVtNyitbyYgaJwgjpvYP1Z78Zq1c42xDCe1ek0WaQ8Jt7c4bXbzunqRFL11
qnEzlk1zT4f+Lu0T6uRrCT6KRgEbaGzsqlZ5aCUbijXQidpZRfuS92YY0/WoalRDHo6ODgHTsLwC
xphWtaOCA7az1crTgZFzRrN7TNMOsIl6Ulx7Tu7qWMn34B4Z3BQMIuAPHFuvtAFjntasPih2jRHx
on9EGARPEpscvO4m24+9s0DH+Qn0ahIdLkxP6tMaqLjl510UlhA0Q+E2MF4Ut3kscZlAj0JgeOso
nH1Xi7u/IIgDvZkChhk5L4Zhf1JI33hNhol4JqjduqhEDDfSo6iUJfBaHjsOLWEDehUUSVscHRjT
BkVNNxZWwrfzp/8EvU+psbOQPq5mP1ETFwiDFkz3YERhCL/5MHloLuRBbAnvrM8+xZWTYnExrNYH
o0pGxHbWQ5WP677wYNoHL6aTP0X71kdm8JQ4+KYGCqAPsSca3bzsfn2+pf4umrvHzJ6ixYvRXtzV
IHtFSzHdS1CQSj2R8sdWdDt3Hu4aK7soGowcu6tBVomm97IsmD0QGeDurK7tFFQesRKN/IrQKW0F
6RvPUcJfihYXPKUuVRrDwgoGQIrAljOYgdb28b4ujZ/mpE0O6GAKTA9GkOyh+as1YtCZlPEvFfSV
paYMXkvTcBisMozMIkDq/DMyzMe+70+6nQaT0dyi3vYBnJqfd+mfdSyhVmcCLtuX/rxanoRZbQfl
FV8pKTBkUX6AYFCoJMLn9VYidXYP8WkqRpGH1IhQsmp86FIhlerCypUflYN8mxxEb91NBzy3xiWo
Vml2g1XhslAi6vUQZhrA+2OMP8yi9DUtCjAGv0tsy81FRJmbSc65ZbYPZ+d9MqWuB5czxTqtML9J
fkL6p3zE/kLlCt+gwvt+IahiyDeThQMhnCJj/sIf/nP73OFfMWFORylih79Z3X4PDFXjrOCwcedT
GoIxzVkoXm5d7u50Eexx8xI5N86d+2SclXqpWF0yRC8CmpH1i33fsH70jPJ5up88DKtIlh8Hwi++
dY2cm+YiQV1pTVlYMC29qK7q6zfFSzI4VWigALd4mNb1tNmtha3VrVvk3CwXH+oxUhhdLmqVKoSl
VOljVu1dp6TvgltSZIcLE1VvmqsaoXSdHqcPFd4UP1E0+PEyfo8cKEZ53UkEFb+cxUEUP18bl3G1
OfAicQZXNl+sMPuGQpGnPBsvsw9wxEscCCFqW6+fc3tcCpIsqAoZM9aoO6MX33RhHk5BB97q/7bH
8zcB57MOFM3HJEuwtvq93M+vyuiUXuyr+wYHFG0Jt3uQvonOpuAb8hlHX6bSEGuEnkBA5pJZ8xoA
QeRA4CmCQMsnHEVmdNC6wy4uh35PnxLopYKdL8AYsDc5laD7yKtZfF5fZ9+MzzXMrB8MY0W4Me4W
VwtSUH/XjvawBlD5ghpRFWotIGjgY8P4ZfpePS7vw74NRa9ZYcrDuWpGW5UkEVKeuHDQtsWEz6EI
+r1xYE2LJDAgpzH/aT/UW/pQHjCGg0jw/80nOe9V62WlJrjZT5V+Q6wbCyP3qSBZ2IyvZ+kOD3qA
P2eFhYLESQ0B3TqWQQ6eyef01gwB23pd72K3dacdzVxR1X+zsvq3J3rBZyxbQ1u3I9p2YzBCq+PP
J1EWCCNyn7ojaObTxxRD/dj3UpjPbq763DZ3q0w5WCaJnrIUmmkss4K1dm/++MyjMeA0f8cbYdcd
hMMX7ItdXKX/6axjHvHrVb5YNi0T6GXiKjVaJ/5Tpg5wac2H4TYh49HKBzfaWZCkcg2ViRh6orry
Zp3tfOXc7RI3UmyvPRqKLQrZafUyhDQc0WqPEt9IPOpNmPUVW928Ss/Wzd01fZ+A1jTCuidXPeTP
wEOlO2DMfWCXwhLzJU75PEN4+b85QOeL5c5wOiydlZgxPaXFQR0JaCd2K1QaBeFxK6E/t8IdU9Br
1CaYhgo4MtMn1IHQSLx29xOzIKyOKH0zXwUWNwPyf7YT+rBf3ahISKqAEbs4FfvBACjIqQ40bAAu
VwxE5dr9b95Ef1d4IUmM6gQEkGoc1XKVD31hhoa67q+v6fomQovi65LKuihjc7HxvqvmERiM+NRA
6u66jcuhNZZ+nO0bl8nGUAs0BxDYfb6ck2+M4yLxjNfowQjAgiYawdi8nM+scUEmSePIrliAW+OP
aZVdNHWceBDV/Taz8zMrXEgp9L4AgzpCWWb+GM2HFbi10tCDZXwsLFHKuFV5ON8/LnhgGE5TNYyH
nyqcWVyE647elTfQJUXnfnhInmRBg1H4wbi4kU3QLjYwO43q9fDRP8T+6PwcvPEDuZQ4SF0PzhCf
++qCCV679qLje00uWn1YYvZoB4U39k4TUkbIF3mja4bjB0JV7limI0yPmYX/+3ogPD2lmhpS2enY
X4LLGBJ7r/9D2ncsR64rUX4RI0iCdktXTiXfVZI2jHYCPejd18+hXsTcKohTeO/OqheK6CyAmYm0
56T37HnRUds1P2LIrp3pJTqIHeV6YP6PFvG9wKxtQxAbIwxYphDJnb4FZNkXUAY4Oj7E0C+CZwhw
nNd3LSc2w/At7nppS1RP5LCcUX7DtLbTbpaWqohm7/YLpPEdwLkYZyxIYQwJG8IB6x5U8pmAhj4S
QmQKrJ7vAHYmTQaqLsGyS36D7LxwyK/2AKouf3g1T4CscLuDUHEEhvl13RclAlKEIGZWcJ016nIk
KB8HsHbqR/Y6ITSmnrCfKvDWXx3EC3lxM+ZlO0Ke8RRuGvcLsxLrSRgP3y+UriY2Tvz2/bb3Fsnk
nE8t61LOpKUSMLIfdT49UEvUEVgdaLhwcF9x48W5FICDR4UFLdGdYXKkaIkMPXIfnuIny+v3yr4/
1c4MikY3vEfWgVBJ9NSu15kuLJHzQmycxylRl5/Q7ZtBdjSMr2lLYafeUuldD19QnXNZJwLLEt0u
F8SEc2hH1owJRUkCqryyr5Tz7c+32lW+uFt+4heLSYoJmpcC7YDotXhtX+1gGXbWdkBEtLxkW/8X
GZQg0AfH1rWf6ZrI1FgPpWERxsaxTW1ubZQrgcgYb2TFsxBzLzPr0ugWTyIrEWkTP/2f1JGsTg0q
Al8PSrZTAsPNVHfGQ7IsUmTP6sviZKWnyUPG8df0ikEUmwq8Eb8UMBZAPCgzeCNMdC2zT2YAovjQ
G22v+FT2+l53W/RGEBmL1q5EgrngZ0is3DIHvNz5GPsYi3aN9q0R8WMIlJbfCRhlO51Thvh+BoJG
3yKZSkUDQCIRnNdJWdmaRoaHMTIih5HIof3jbcMQSeBinLghJhkIVHSsd/GYuFavirRAJILzKalZ
SFnRpgUaYmHtaIVvVI4uO4Cre+w8gvrKBkAhtTD9UgXxDI/Ljoq5XuYDtC/Z2REmfRwbpM6v9Q5R
1Xy2dsoGLatADUqMlswb+XF0gZIfZEBYdPrNMp0jeicF98CjrOVEjlCqx1UDbPyeDMPeTOI/t7+m
yM0RzuMA/XvCLDLOjHk087eCUGqhsUzOyiZ8yV8xa/gL77FAqMDYCJc80TYezdiCHVAWOnEYOTrm
ZVSBnq4KuahvLpd78TYOWZdZRZUV59Z+MOK/db6LhMx366/fhZDlR1wIKYo+bYwGQgxlr5p37XYy
HLrN93b3yOiJFM+Cr7XczLeI+0IeZ94jFmVMacLXAtcS2pndJnlotz3axON9sbFfb0tbTdUuhHGW
3ozWLHdLaFg2e+yIurR/V9TOKZtfSXK6LWr5GLfOxVl8jw36nswo8xTlkDpya2WO0YQCjVg9Dwhi
AAGDgNrigS/LCMQOLUXOXlRYylKmYASOZ6SAJmxyimxz+0TrKcqFNO5T9Qro+7Qa0hYgDNQIEAbZ
GNcqfVt3FFeK3TQQ1Y9WwwekYQAQ/SJR5cMHIhlJhyHJBctf22d38v2yeqZvU+whbaeH9E7ZD6/a
Nn8RRYFrn+9SLmfQrSJLdqppQK8upgdCLUBCVnHhCm50zaIvpXDlkDStsyQmRY+swdrkC09BPDqZ
4oNW6jjdgSr6I7UCMYnrakPzUi7nSfp4JANAjdhZ6bTOieThlWkW1qMkhiG/bpS3c6r+laTieVaY
6tsRmq1V1mFjZQCyVdG023k2459ynjV7q82zILfDcWuWc+t1ObO2t29p7Q27/LGcRzKoPo4ZoG7Q
Ymkq7HInd3M6904NOgKns2ufTmD3GXomEPsdimeB5dV1C8gTgGP9xsHBGlpNk5T/p1bV3euHdqth
orp+rjeNoOXyXduuRXGWpc5qLddDkp0nYLxEsekZpqhZ/91VXIvgXF/W9Q2LpTQ7l1Ph5tR2AXfj
Jhh/iocXmJ9z+5utlBeuxXHur5aINkxKlp3ZAFwxsO44DVMOkQFYOi19JrQ52HX4poTZVgubyB3Y
/Aucry/qDGpNKab+7Z8jul8ut8ox74w2HX5NlW/SpvCAKyIw5a/pvmt/vxx4WUcHKw14JDhTDuvQ
YEwPw1OiJFt7ijsXxD+TqxOGnmAl/U7i0usLQL9VMdgEjfaxSaYHMHn8LUbFctJxeOq1/CfSetmt
Su33EKV/NJL+AQ+LifG+CN2uPvE1O8WSWNKVPsBSCiyOGX9BwPFao5oLoCjtEWB3hiNnQ7cppnpT
0nZHcvmvPZUlpk2Kx7g1Rnfq9Z+kR+UFaGyPoaUCxC4G6I6W0R9sMJgjSy1WzY15dPvSwi8ru8RB
9fl+HpO9oqSvpp4/xF11z2TboxWtgmYGoEIXvgFk7cHEmluvd1h/jnosH2BRc9sW7Z0+0xCIgMap
CzXd0bTmg7WiaYHvxUNgEgM/GajuwNQ1+Q8wqWUHiqNx2ZnUA3JY+swaQtlO5Ba+++xrOZzvZA2r
0roulwpFi9vylx4zopdfuh8/gibTs3fDXnq9rb8rT++1UM4H0kyOZ60l2VnL9b1tf9Za7NAC7z0Y
dLBj7IMXxYlb3SGS7GbWSSptd4pEGeWaFV3eMOel7DIpox5B6Lluo7vZYgdkrrfPKZLAOalICzMj
1Fo4KbM9dMkhCntBB2Lt612aKff1lGRm+L/h1GM1+RX36RHx4KZopz+3D7ISRl+7A+6D2V0eWcoI
d5vs6JbtmYs1gU20LfaiGseqalyeiPsqYcv6XtEgKTxaG3pYitUpoKPVtwUQTVyk//4aXx+M+0Tg
KTSmjFnpOWvjxO+pGW0NUwGzGEhSd70RzsDtxvLiRBLRk/I9U7iWzD0pYxs3ZRIiWDI7Z/DpIXkw
/cbGi6z4mLn0RLnC6kGNBR59gZb/xrIh11Qrxwya0lqpGhiFtDUScme18Y7VtuzOjD7JGhWMJq70
5BdDl4G9BzaAZS//Ov2SptzWq5qgeB25dNsAZFj6mTyEXve+NHkWrGyK4V23Ft3uSqnsWjB3u+oE
bHVQ8BRns6y8UK0kL7XihyTTC8SHQP+z9Hra9PiDP/fzkzy+zsAm0iSgJJTtCbQ5ByUdgrlEjYtk
7D2qh/EOUJ87VhLNlRURvs9Kkn/9c7kX3cpiHe4e91QgBJ382SvATm+70UmK3I44BeDjfcw270Ut
RYGH4gsq6VjW8Vj0sGv10w6NTTROvsB1LAbLRxKXbpbrLcdghgLbRY1gxQebB5YIR0DBl4HldaXT
Iw/BaNhouGXvhwk04bbwrxrwLeFc8cSmVje2KR6a/rcS6G8gmRw94OxiiwF92p19/IKuUz0gVUk1
Rqq2iS+a+/kaZrr1E7jUKx5j4M6RBoZn76z0s6weKgW78dGUvDUNDaJ+N1N61MDWqhIMed9ZTX4o
o+6QAFaKdukryy0A0o0NGLnlbUeo04XTnaRUbzD2u5l95gZbOMV27WwCvjz1WvQaQ5t4Fsk9otau
3E0fMphPSxtAuaA4epDG6SB3ezU+DLlytPvUiVrAf+fYUxgxWsamN7uUPXtMgnkigKyQfYuhTwlP
0YYbxS5+pmHnzZ3sRN1Hqr2nFdg8h7cpI0AX3Zmh2bth/qhLzUtekfdMLnb2sC2UcmN1gEHEcoDD
atB3KQDiiFQ3TOtNrCIuAzhFhWUEhJfaUP8ZgEtqsEcjLkXquHzxW5+Dcww0yVpTn6tluMLYEy/c
NYG+/+8o9ATGRTijbu0ZKEAEAYaSAysaC5BaEtzW75V+9lUgxcMFtD3guDQT9jtiyy316b5U/B6o
OYB52yqJr+xuy1sLNy5sWePMSQqttANMT3ZWzccZIEomw9JJKlijWQ02LqVwFtNCL7Q+xyfSNu0O
3DHYFm99I0Ceur19nP/H8/R/g2yNy3K0SFHbEOqDYbWll1JtLES/qTs/9ZAnb00vuxOv4vIkEhhI
vP5oXNBWEeQexQyPEKFkHWhuhdU27HHPnvUKtG1nvMcYpAIqegfENrpbb/7FFOv1D+CiuTAu46ln
UMxlirXFPmaPUsDsskd1K4rnVpASIAscKUDGB/EsAoHrCMCIIlJLFHGH8tB7aJWpnyDSxaw1uQfq
ANzgg36/xHhg7wGI6LBjwbA17+T/nUDjP7f+zw/ha/XtGAEuL0TS3L4BnDVoNvQHQQyiYdJSPI+w
9ugtYG7YngOaGxaFr0+dV1Nhh7qOuGec/6iV/VMeS+qkCaDiC/tNoMUrkSQgWcGwoyoEpB08ZH0+
tX0uNyz5KmQqd8BYWOaup0D1MFaCvQLntrwVt3YljovQ63hoR1sqkvNko8iWSCEG0yZdIGSt4nIl
hbvBpEiymNn5cihrM99VLn1aUGUGrwoANbuJBE5n5YNdieOeBdLk2hzJuMO0xUA3w9pF+j7pQV0I
Era1/OZKEGcPKCoapChwe4MLnLO76W/yYvrmZtjVf7XDfzFFvuKyL+V9OduLBkinJgMpBxys9UwH
xPROPQRRYKIzBhfzAbB3+UA9kYqsufArqfxDAYy6GFWpBPliD4SgBfBD3xBfO4vCq7Wy5pUk7rGQ
5orYtQJJiy+Lt4usr43k5On/WxT3WtRJMhK5gqiFlUL7MR8kf5mhAhxe6ojqMuufDWi9yJ7gNU3O
RStqSZm0qAkZK7dJTJ9Uh6z8uG3Ja+8fLu8fKZwpmzPNQIADErCwlN+qHtzagDY9mFL2W6/MTdwC
N143DiCG3JrTnO60KvPLNgCpqI9djydtxL6ZKMRYN8R/fhJn96U0J9MYVek5HSWnxHQjaUEUrzXA
YYqD28dfyw5UMIpq5oKdTwi/7QAOXVuKpCw55xktH8uQqm4Xtm5kV8DpHzQvLLCagzhdnvplKXm8
Y+RvPtLOb+QwcYY2fZsk86NvE+zOAhnLxf38kMLsYSatKchk1q4FxKeWDcBRogDb+PpBIVY0DWEx
pshnyZti05+4Il8dp0fJjgTVe30lRFYtwPkZS7MAxUdOVjJMRoFia3Quxm6LnsGPnAGEVTsDOd7P
CyuQpFOP/p/NpG0XaW6f/5KtN1MHMK2qeWymnpI3fkYPdl4/GCUIlEoz9GJFPyZl7JW9fqhHskt7
zKujUEuT+1j5E5YYmEd+0IIoTSN/whl++F6Jn+JC9rPqPCWx4QByx8Pu2E+zgQfrf88kOtRm9YOk
yiHPP6SRHPRa8zH4sCVMNPGwdv0WOBtlxDLoS/LA3bZto7QcR9E5U0DvQx/H8JBRwDdmz7dVcvH+
XHayMAnpiJdUjGHzHVBLaZTKquT8PLW6CdjABP0gc/ydT/LozNKEKLFPfoOYvnIHrLV4t4Wv+RwA
7oLye2Hh+kZVHasN6l1SFEN48l4At8CiFOjOTNcFcbdIEOezl0KHaaRZfGas7L1hZrYT23Ltzs0g
Qgj7MozrG0W5S9HAo7t4UTCxXhsOdv6VDtwD8dlIEhDldkboDHJFvSEG/2tt614zNaajIEfNouY1
xHZQPRR+G9qFK0XKsRnJaxF2lcPizHSioTRdWQMpWpg/NJN9Ry007YjhJ0P4K0Km7lhj86jCRog0
bmlcIIW2rUPWGiXqT0rpS1GYbYCsWu7Gxrafx9aM3AgDnodoah/SnhqHtCzrY9fWlWMPJNBI8WAY
/TuTs79hbYgc4HdLx+WogL0HsZAtfwNmHM0Kqb+qR8i00AFx2Lb1GAAah+MICna3R5AAJpFD9nP2
VUc7F8L6zHd1v5bPZUKRnktSW0G+XmMbqi6xbwADPvbDjjTEMaM9LWpRYLko1zeFuDgz592UuM8N
DfQjXwFDd48FpY3m6JvpTsauqwgXfqWwd33CxbFchF9V3hukTKzonH9+7RSfug2ejgg4unKGCMzO
gA8ZB9DA26YslMs9o/1sdFVha9G5keyj2esACieTC3LrFzAkbmkP2DckWdGkfFgaO05VHzBmBV1c
bXTg4E49BkUFv2iJjrh7BxfOom0qWDnA1Hl9E5Peh9oENwreEdmVHOxKgBpjoeM4URcYmZvx/bZA
bTniDYH8fGgal22dEXDRlpi0S8OnmSnHOkQBDsitGHcd0j9M+kMrDa3j7kcxvwyahd2wOrAwsGpG
DxEWqebyTz3ct9aPkoxBNGMxGewxRCrvQ7Cplya6mBkWmBVwjM7UkcLnIQSKQdihpwmc5Ej24nBw
U7Y3WhTAqDPa0Xaw2q2shk6l1W7c7Qy7elbkzqOS7ZNCtOwsMi8uqcEUzZyBCiZCrQuD49ulh4gt
y60wMP7+Ol4rOfdpZ/C6xNZixtYH+T16ql/twWk4no1d5ZWn7s4IDOjUVoSN9f0ZuRLLF7/k1Ihl
o5ejsxRnnm29KwBUzLFKLtCj72p06SP5mlc1s5HJOixJKnpXp6Ar6v/nd/f6HIvHuvAR0zDNqCLM
0ZmF0kGt5rupRLLUGf/zq7uIge0htlCXUOZaTFEWmmFEU3SuMm/R5Vp9k/+l3/lHCHeWzmhbmpbD
f7xru4t+K7+AY+/JDwjJqsfF13XbUISItGLpVyfjEjM5DBNpBsT0eepnR2tkd4hrr6zBv1sBsRWT
ov9GI/45I/dqFWlkU4lC3BAZromHquvHf6US/4jgHqkizcqZarhGWX+brMQjXe2mYO2+fZCVIsu1
SnCvU53USjfmOAn2RtmJoAT6xQbqTG/0UdogE/KFE3DrRvvPybiHqaytspMXBTFfEh2NrmVnrsc/
WIWSA7NBNS7bD1tRpXf5JNxbcKUhnCe0YnNG/IWDJip4zqonwxLUdVYFgLVeU9DlRKuTc4FxKJER
d413XtIOZEChs4o6QTd1zc3qloE4DQmr8W1rslTGUVcNhM2Sxt4KO3+ux3GnpvMTYYVA/9aOcymK
M+MRlUoCWjb71KEMXXS/YmFnWCSBs9kR9JZ1XrD43HdD46EKAWS1rEqOaj35kZ4BVBdgYHhm231h
VL1vd3KxYaD93uZdoh/rbnymRdRubhvEmnJeHnv50ReeGCtkTddJcXia1fTFMqOgGWu/RvB0W8zK
GCiy6oWn3DYBsWXymIsmOHpaVOZiVJLCDdjvMJSMPV901DDrQI49yKtd4s/MbQ0wMgknARdl543B
kIHWTwz05VX+RdNiAxDFVWWBcU5GERLCy2DEkHJ28tW3BXkg9ZJj5g6OsCy4EpAQxcZjBjYvG9kY
Z/xaMaCEZqXWqX5LnckFQ5IfBeXBQungYzm7BsCn4rl8Ahx/JwR3Xem7wAcsLF8awlBD50eqDCRV
xKzG+KyBH95TZDr6DKQrO6NCUKYNpHAxITZtE3sIAYIV0aNeN/HGygD2pysJVnukEqtTWfyUt+pz
qymRO6syeN+nVNSlXLF0/ELUpBb6SM3WOfdfx0AN1HQqndTxYZAHD1Ryc/dbMidBVWlF31H9w8A1
qBkV6CFnhEUHbkSKFBWIcO073PJmQpzbq6rAca1MY6hEUzV8eLgu8Mdx7sRKuqSzWRMCbM56wRbP
p27UD2UM9NtwwA7ukC9laRp7CkhOoyZBgmIBAgysEk5rpptClx/LgT6BpU32AcCC4ZjRbr1EQVMc
U5ZJgPbS4AtMdDk6ZyTgIdahJjJm2wGBeO0KCisa5STLwy++deCSuR3oI2Ak+p4Fquxkbvm/u1wd
7TEYJgTq314QuzczmemdfTKjHzl6OImpidzOilrhPyY4lw1AbvJVDr5wb+NEBzU0ButkhPLfPKvu
orx/olF/nBXTKQfDkwCEVKK8ZkzWdszYr7AHpa4MWCr5d5fHDklF/nb58Nwto6qGiBTMEGC356HF
xrwZBkln0glR9ia2lG0WN+BoU6zQz0YGZ0isY2FhsgA+y2kj9S2FTkxj/FdVkkNVmkGuge+XdqjX
kr81Mlo1PTcTYiXrR0uGTRMfmVJ4Nc3cGpxsDTvpElYsGxxw8BpV+qyqOqgyaaPZURA17R6rG8dM
i+7NCbR4Ot12ReJlkvkDfBInieR7RSqdkY61U4596YUGBunrEUzYdgoCaFKmLdBJpU+jNkWjhCuW
enVRXAAT0tmoJnVUTuBafVc0+tFYra+0Iktd1ZCL78FpfUmUicS0V0692gC9WVbizZQSEB2YmM8Y
Leyw3jYzgTweLcZubZKQBPLaASCq9dMEsmzQsKiaaO3uq2j9TdNsC68eaNtA1sy5OtrnkhphWeaM
dXiw47Ye+E5+Tln5ZOv1D8qSfTGPfsjav+BGDYoc7PTZfCxL8kp164h+56YCHpkW04e0AM8Y0MrS
GITY5ehoUfRBECqMmXlHqCCsXEENUhHwoeivo/ivIHe7dkO5BF7sOCHWaert2cnH8E2rfo1Z/HMi
x3DW0OEd/2hlWjiUdj9COz2OynwwABeZSOk21CrVYaa9N5mko4JpAkvRaHOHWkARaaq3ohdVeVai
uqsiD/fAZ7Uq92VvWydNHvxcfcxQaf2fNeZKAmcI1VzNUR7jQmLMi2kRTB2YghZJndSQBMq5FqZd
yuK3dWygb+tZo0JWhmhFdUFb1rgS2y6hSvkJOBYrdpRj9oRqDwAGBB1pwVXyy74tM1mBCgfKV6g1
xTJYSdtW8PyLRHA2kYQpi0OmWCcz7hxZ+9PlT7c/1prVXd3g8gsuXpxBSeupIZF9siebPRmGAcxU
OjwPyigj7rQduc9LxxiH937IaqefLQuwvP2ZlON2SI0nAy1kJx/Mh0pmgD6PfhALcOusyUFtPxx0
ylytDt1R6WK/l4zAmgpRh1R0RZz9jcoYx1GNA/SB/NF6ueEQT9n22+Zd+y3HTg10CWE5beVRxKUZ
hgXqVnCn8tTkXZJUXcmofQI+8N1Cl6R50lFxF2pmW4zGuBKTX0rjXXCipmGtWpC2ADiZGEDOnPK1
aZxhMx/oJjuxO/baPMooWQeJXx7Fw0iLT+A889UP4OpSZSmZczVA0TWJbApcNrjnh+Qzz+p0r6XN
gbaVBAQIW743bfkA0NG72WB3rc2eWTJsYnDLpIb2YtqZhvFC9SdYr099Lw2PYWH+GDoNow4mTR11
1J91q3xRwwKNH41kXpPFiYOU/VdfG6oLBOxXO7KPWWXsxpQYC+fXj5HEsjspZu7Y6PZpILfyTLvf
ThFWqkmqITwAeWFnh9h4HnZWrP0dx+SvEZudz2r5kyXmlpXSNsu6TaW0rRcb8vNslQ9zWB+NrIIm
hVLuldO4nbTxN5HCj8yoj0rb+1YSBXpYAJYSIzCewrJPPczcpMoOsjkftb63wDXTuJWUfzB59KNc
22JF5tgZ9bZbatC24lE2n/vY9C2lCtS0f0g0VviVhBMkraulLWYuzT72Zmn8VaXapqlI0FJqbtNM
kXejPWEvsag3Wpmfeq3x84ROThaGB3MGyXRspC8yeIO0iOouM6IdbQw3mQApAU5e5iI4epGNrg9C
qtTOIPXvcVoC8DIfRmegiu1MHSijJvkPBq1lpypnQVi5MtegLjN2qqohrrRAa3DtdmRbYmZqAvOp
aZ5rrIkn7Rw0FoBnRu2vTcbZSfQazFzNK4JMbFCxYB6znW0elKwYsPNHDqzORNCKay2Zyx/FT+LI
cmMrUVxapxkXMCFQdGfQHC6jb2oazC79Q93hJduIkI5XphxwGdB6Q7YI7oIfJZFyEA2hhkFBj9H5
KEwh14qc+YAK/X/G7jDzfj/ttED5XDwMSOqE7+hKlHf1C5a/X7wCVqaCKymrKUbv6gVQBtN3LsJL
trFee1d907AuGoD6+lE0/r3mvC9PzkUjhpxKaTkmFH3m3Je65ymsvdsP3JrzvJTARSNm2uuJPFT0
bNS/VAvTDOqrHnbusi4SIkZU1HcMDYhS05Vc4Oo6Oe1uEwoKgBFCl4n6yYcbAMuRk/4NX81jdcce
o/0MJHbRVxRI5eFItaZHQpaW9FyWDx19Id2vWRFMnqy9BBe3yc/jzHET5TLmioGpNGPvLrmXTLKZ
LO2Y06MRlYLwTvDteBTSBkz2U6zCHkvMtQxsdFVAdEXIdjuWeDL4GQkNPZV0gqBr3Tn9Y488Hulc
h3ZdU2ilvOlQgCtfO4Ceg7GmdRSAHxf35CdDm0S06bEyeHjlBiwuFMM6I0EHFj4xuyt3BAOVmMkB
XZW+B3Gy828mYFUDjlcF7TxcsMx3myTax4qVoMjIStiCwX6WXeSYSf6gxZnAINY0E+xiEINygAGo
o2v3EpqKnpRWAlHDTzl6Ic2dNYngjFZA0HGef4Tw4OCJqdTxVI7mqUxy10TUGmnpQ5Iw9Ju0l1wu
PJNsMU6OrQbWPzXz5KGqAZZ76o5IuHR12iis3ca56vQaXpoOiCnvCv1Z08pNxzeT3k/2z0YqN3oS
/hlSVIStgJoFcccECJ5a45bspYhE3bq1utxV6LVEoheOuVc6PekthF7kxX5og8EHzcCh36l/qw39
2wTlSdpg7W6vAI8PcC6YU9jedp+Le+RDPwyzQT9slKRUviKLvYjYShXNQp0T5GlJ5KZlGkQS2wDo
Zbvs3U6dLfAxKxgysAMZdMLGwkSKuaDrM2d6xNhklia4T6lv6vK7Pt7HebOT5SGQcjCDqHupfk4o
2viylWIRcJepYVCN1YE0L9i19A0z+ehT6z0Nx6M0MKfHgk6TP2EkOshioJjP7Ag8/Ke5u1OkVOQ8
lm2p7zf2z6/nvlhNBik2UCY4AaXIm4n5u+4ktEQkcG5WCXJh4kRSII3pawmluf2xVl/xi4vjssW+
ihQtmjtUUMzYM5TGm0rbqfXUMRJRz331IbgQxfmqOK967GiXaOi2AEuUZRCxVYCjtr0meTcVURVc
JG3xL5dWAPJFKwKx3hmzBC6+mWNSO6A0cXQj2be9CP569R4vglNOHKVEYUOTISrpLC+S/+rTL6OU
fUV7uf291j3+hSAu7GIY6lWSFC44Pw1+/fgF7w+Ee+mJuu0m9oR565ofvoy6uXCLYoBwlBU8qFmM
jVbjc9hUrm06WH1+N3Ug3PfPGJALfUPEYLZu0hcH5aIwJNJWiD0/es7LrgPEc/EJamW3MqtPzPNh
zUz/pKq5L7OWOD0FPJUNPGSQO+9TRfIyTNnZlu2HRfVSInWyBsPvZ9AlVwmKZDI2Y4fQHSbyI7JK
4jRVhY4/AzZMaO2zWRJ8MrKmG5evDOec8kzXjbYo0CAzmKvrlUdyrOShIDKHWxNF0arNt6n1GYYT
tgjVQMvv1fTHoNrPEv5Ipwljt/ssfFXsh6Z8ZrYUmHrt1aCZlgo/l2w3m16z7j6qTwMAC0x7N2AM
KVvYnxPVI/NrFIEBKIt2txVxTS8uD8X5LKucK0sZdYBVYkuNhX5a6k6ea/5tKWvDDFcvNOef8HbL
TRUy6wTc/AON0OcH+kzB0EVGN4VRzdOb9Ecik61G71mheGhT+VYD+Pfs1+1fspZ2XJ6X8169WsgF
XQJLNL2QKteONQS3JYhudPn7hccaSpU1KQMyAo0/m/qNRncN+TeVLwwKgREQF4fmIHedUdHEeqvi
Opmv7iefeGSLzP68IGxjnutcbIRQ4qvKfyGRu7eK6HkCmi7rJG+MJ7otgvYw/gJV+CPZgCx8225K
9CGE/ACrbvLyoNxlyvE0wXlAbHHX/NTvAFTrln52n9+hPeyBTurfaMfFKTmv3Bi0kfUUJp4WhqNb
AOTUN7e1g6yFVZcn4hwxgimijovjNxB7U11yWApewDR8Bdm9B4o7p7BBdWKFwRCi0ZO6Q3+cWoI6
WekUQ4sq2qnOsQ6IsUkgTnqDTeFanvrwqBvmdprvJQtrfJXilu39tKyMpOaWlh+tNXkpM4M0Im6K
eLiYSjerGsdGlU2TRLsb69Z+cY2cz0+aRDOzZvGUSIHH18xLqdsfbLxv1W56TbCi4dh/bt/raiXl
8l65RKPJ0zlni8xk1+5CVGNbIG/+Hvf5Tr8fF0hed/bDQ/GBeEj5EwMXU+DiBN+VT8F1UkTavHg4
lm1zHeOzzV0V/5nsH6BEdDvkV7fPu7JbhZznnzvm83EsI5QmXhy4mft6p6Pq/XsGmcHCFC1aExWY
Pp+LVwbVWhlguafGujdAxDN0XtE8MllI5ba8NXz8fHkkzqsNkdRkIFxCg+ppWb3FuNs99B/QOs0L
IiL39gWuPgQX98c5tFoZijayIuvUoww6JdhezAfBNxKJ4JwXuLkyGWPOiPFKGtR94tgw79unWC1c
Xt4Z57EArKRWPZiLMApRx072CpSABctDcmMXM+Vog9l7bftfIBcv3+LWt+LcmBnLyHx7mJv+EG7m
3bhNXQM4GNKGok4pXpUU6SDnUYawGeIOfJgnS+o/EnpvUT0Io3Ibdb9vX+h6LeFCL3g/UlcyaZfn
WzvG97MH9IsCxVB2r26kw4KRITlkqwSRm++jgL3JvzGrsIsflafmTvWivXVf+SACXhjbhRvxAnXi
m0HpUtBJVIoadXY3l7/H+HT76Is63vikNhffJh2Wh3OgPJ56kIomA5C9y9ntlF+3pYiedHvxAhfx
EY2aUQeGkHVqAfIgOfJxoRYz7uSA+CUFyLZoumAFh+HKU/L7YVU5dJlNMNj2ta2ModZlxV3bTQHg
GH6IqiarFcQLg7Q5v8JmGchgDZzY4M4BQxE43qb7Zec7x8D9jEcIuwVCBvEVHqXrM3Kuxqxkq6IN
LjWJneiVqA4abx/Ge3UEKggaGQB0wf6Io5zCg/4BLiMs87eb8D7qBY+gwExtzhuB2Bnz1wCDPhkN
CZpsU3VgmlH+FHUh8HsiXeXdT9/oxhDhtY3y8LHtMxdgsvtIVFZftziD2BjHJLbFD2N2uWRYVQ3N
ARipi4pUWCmewBpEIjhrwEzrkCglRKjIu54VYJUz5vaOdGK7/0Pal3U3iqtr/5Vefc8+IBAS3zp7
XzB4jJPYGSrJDStTMQsQAgS//ntc3b075eSUz9AX1ZVyjBiE9A7PQAb/WOBLQuwcvx71y9Y/I39f
2MlOWxIDPnvljFd9ocOxQyLk79R6jOrOh2pIHsYhw4wdovYasnws6MN28LM31BmL/47n4Jd7ietY
HMBJ1wKP9ucVQVtyAFAHXe6j2GtaLapVtjkOatCjnACWhHNY1+Ps+LTS/T3g6UqaUbv5E/kQszcO
EcUUIna5IuFIVuP/XLccr+aHwU6WVTHHDReGMu5d4xuvLgbvDIDzy1cB8COXcSCn2CmJklADtHdb
svsRpreFeC3sN1jFBb+eMV/esb8HORXokMxq28rBIA6mQOo466GVoYt6TWG8dNO5JZt+9VZAocMC
N9QzbdCdf54RknmeduOY3+t5/EYcAM/5IofoA/OukIlGhVOWvuFN+1aNS0c8x7K+Fn28QqchdGf3
Js28fVwCu+0pA2FC/JRJIAArEVhWG6XZHhpP4LOqgOcbFKFWngmnW/BBS5JfNuaCiHpbesVdQ+zA
FhrYARLhkl+YOJDBjZLiaSzNILZ1ZE7z1itgilvPWyuLF0M6B0ZzC5360JoqX077VNTgSdrIycTD
r5/IuVt0/PzDNmrkhpWYMZ5Ii6DSMpd8fv9fDOAA6OxQ6h1xeT8PUHcDl3RS8T0a7/4onyp1rmD+
ZW0Qr/y/hzi5hs5JcjGaBfkGTHq6q2I8kxvNtJyjX/85z07/129+/NbHv/9xhI//8vHv/9UR5lxN
0teTc6QPts7UijM75Jc79cdrPr7OPz23JE3M0WD3pKD5ZrAl8nqtjVCqYWlY+l3l8DhVmbeiyrgC
AAjBSs3Esp2K25xYGyMerw1ZPCblvJ+FvJrqpoROn9glRt2EGWqiEEwsVoZrlvtfz4dP6wy45xbA
z7YHujamw8mWWxiNi/pxTe+THNk1cwMNLG5zTlr1szrJcRiY5QFuDUA6xJh/vj9OMshYWcB22zmF
mMOY31ONwrHi4kUk6nq2peVXjIazA1Va7cEw5deX+fkB/XwCp1CQcaC8nzNkNtod7kXrReCcLglO
AZZRt2qk6K6j75HXC0uJTUe8iOl5V6KsnnR7UuzNeYiyYvQzFFFZK0JIVOKRbKYh9m1goM+c7DE8
+GknO54sg34TBy4d0+rkJZ3KtIBNcefc230tVyA7eP4skhaQSMfpV7x37qY4JZt4FAdBx27HcgNk
2HJ+tHLIWTfz7DdtKSM+C3gxpB5MxltSXhuTuzKT4c0kRhs1xYje3zCf6wx8Kpiwo3guBSPLxa7v
eicpHWJo4bLJtO8BdQxbQkKzS3eTjQhkYPtY8yC2nn99tz7XTBiHbAOHbDJ0Nt1P5Jq2nozB9aSB
auIxac1DqB0u2nUM78Wz8JZPofDJWCeBnZIiS9vWRVDjTsDyqD4NSvFoZvvJNULDVRsnuyzq/Grm
I8T1yiUoV77UFWgW6DCPnKyLrF6Oun+Q6gCb8uUkG7DwSLF0R/0subHsJzS6Pbz0RgmMAMG38nLj
OuJqkNeKwSDQGAK327LGCWQ57nu0sat8kUIuQcWo9ZsXcMsNZgp5vbp8VdU1PDK3VV8uztzzT5HD
yQw9SQnirJydsWnpferoGUDtTGyq1gVVW1NabX78/ONvf/zj3z//+McffxizsTZLoD0h7D3KFcn7
s5i0T5vp8SShgmoBJeixT4rahZpsXROLIgKN9yZQO3VQBe6tA8W32BcbI7TPuCl8LpGejHiy9U22
ghR+CzYb6N+3Rwc4tphXHkhWyTVfiE0anYO4fbl8f7jEk33HzcH9dYcJBZuyDDkaH15yy1zrzOr5
Obs/ua6Txy3FYNs6IRSohT5yvoMEFP0wmoZBGpQEzpfxPmf3JwOebEtghnWlnPHonB3fH3Pt7K4I
4BKBRBtmaOcMi4+7z6f19sNdPFm0+rir+mLEaC4YQLPt+YXFQ8DQ4aRAQj3HIY13hnj59Tv0eSnB
7EQwjNUSkB3vNA314iKedYdSpcxLDGBvc5ALWD6sjeIs6uTLafJhrJNlq4OBap9AE/Y+Zsl+8PaQ
8Q/L/q0WztIVczQl8smc4Ek20LAiwzJVLMh0uaztIkgqEWk4grgC7w6QpsQYohm3xnDcy7isAgnY
22S+SrQ7f31/vnx7j2EqiFkUN+gkZJiNfnSmLGb3tJ4uHfAAhUfufj3E14/gryFs80QoF3jaiTgl
67+RqY4UuVPxANH9nW28/Xqcr6fzv6/FPkXAZGSwq7jGtWTPRwOvegmQ8M0Y/okvP3Pjvox1QP6z
wWBhJibYSfgQi7EZUhL3MPsWt1CLSpH7Dy8g8cEgPgmOmn6QVUZTYYQy88GOsoVb+ZNAj8E8V47/
nAvgPYY1pAlYsOPyTwJHTmM1FotFfM87dommf6hHNizyWK0NiPCEGXQU/Qp5X1C47kVOkzcaO2sI
Mrz0sksXk+WYfg61fPBC52Ux8IXk6NIztGA8lkGgjPOXOINwzzRPkCybB4jopt51l8xXXcbfZNed
ycq/mjAfL+fkPfLcsTOrSfN7DzqCyRxaR5WNSUSkM888xM8OKz/unOMAQwz9ff5DMuxDRiHdsbAq
z4Zv4f20TK/JcoBQUHswd90uueMXjm9DT9j3YLcFNcGzCGb6eUUEgvAYUYG6yAB++jlez9oxdmPb
YfdTQjeiR6uhbi7zvlhOMa4YUsEaHUl3omGDwlabHtsSQ+j0k28N1YqUOnKacVEb765hboYUsl3c
WwmjvakKskcm4Cfjm83O4My+umU/nfTJ00E8auajyrH7loF6KNfDArBL+D9CYHZpiiC7UBG6aW92
ZIbqbB3/q73/p9FP3joAFRntnAw1P9LcVtSLvHznOJA67WnIiLVkllhoBl5FiYAgg7R4ZvqT1R6o
OoMj+GLhxIlQYPxszBxg+U6enRKuLKCAdE9gftDBiS2u2OLMgvbl/LAoA1QBFGPA+07GmDNvRn3B
u3d3yaXx6gRsi3r4EuY+A4WqrIKwdZDdWGfiq69GJQSbJuYkarenRTFowsNB1EvovZc0gQ1+KktG
VHDvfn1xX92/jynMSeyRI46dOxMEJKOGupi44PN4JsH7vIz8nLGcTJXYYLSsYCt578IDw4avZTN+
5yoNrfKciOGXyREYGUdFXAolmlNlwZi4aW1WDbkXPew8+o4cRNmFbQxvvmxvA/AH0FYRpGK614Na
mMi+f30z7eNM+Dm2OhYwHZhBORQad6cdbYd1gOR2WMeg+78oH50N2oqIPZbeK8riiyqgwGF3d0mk
/NK3vguIxX9HYXrdhcdZBDAgSsXnrRl+nkgc6DRqQkEQgReUPcDOPlkpBpIpK+mAj2rSJASOGWVE
7EPsXGaKI/109T8GYsg+LIoJZUIF6ORJ0/IoBgFZD8hbkDoYkeUt+xI6kgyOTX4ym2uuEmNVePWb
ju13USPHLyXlKJILiICaPosPujGuYJqxGMFWhz6gUpHXUFhtSSz/iaQk0hOyeNmWnl9OhIN2VfeB
qFKs01a9Lm3y7CTOC8lmskpmdttPjAVe24WuLfOnlmRQ2yDVZq7dIqiEg+7ZaINTPaTK58oNgSdZ
sDRxw65J3GiS7pr16sFUxRC0ZL6hXjUv0ImDmfhsNAs1EOmXhd7CaDB00x6/5BGA0UsDRA071SF4
VIBeQ2wOOOHAJWQOJ9J5wUCGbW/OAR3EEsXwRRwLn5HbxoZ2oKjKp/EqtdYGDbrMho7gMN9J2IRG
Lu0uh5iHjLd3tKPrqgG1i1uLQs8b3XtvwjSFb1IRNqn96oEkFkkN2WRVj491KVEgLi7q1og6NC4X
SEQvTdB1gzozUQsXsKbreQ3CTjVPQTyVcEQZDB5wUUCs3E6QjMwlDEt/VI2s9LkQ5U0nj+r6kwZv
EQhvn3rgMhDtZxp2SKnFF0UFyE6ZGX6S2lejZC+VLEy/G6QO2li9o5+wtlyyZE4GgUY729ij2qat
EcKJEhKJlf2UVsWNa9R51FLvxegBCoCa4r0Fv8rA6pIbRWdykcSt8MmAoJzGYDj12W1tgDIN1dQ0
nMvs+6CredMp0S6a3H52B+cFdL58bWv9qnhnoRfULu14aAJrtOASkox66xnDCzxiQAtVxntqQbfO
kzbiZPiQGlUHDdaGoFhZwqUGqkJVNUAUlEBINplh6qQvYBvWrxI4ly4oF+xQZ3Vy61rFUbZUBFPb
P85to4Je5qveop2fan01zRb44gUIcuXspzxHuNB4oIGC0wBDZ3rjFOYUztSd90A+XZWjATqeSe6L
XnxLmXjXttpJo3kYNfF8cPUuHdU/KG4v8wbN/pTUPu+tcVGK8p7kOH+QKoqHtoYndCZme4MoR0YW
KamfxrZ1n5S0CUc7v+hmRRHSUM/HxNk2k0Le03mbmECS22zsZdw3dwY3t1qNe3tk6DwNDmxExte6
N/m17KaF3ZobHkN21SQ30Kq59SaJikAFy2BljDgsfBjxIO31ALHAYI5N8ChVcUtq72Kas8OcQlYr
pkUGeq4VJV0cSSNdxbrZzrSHXCXfxPUl550RuvlwUJRf6FGgPIn5C4zfmpopLDgQIqPKaTaB9LgM
EJ29NWZyw6bpuQTRFwuEs3T4tIlzGtiyVGtIpWDKlXeptBfWpN6llmNgk3RjZNm9Q9BWYV2Og5FX
2xI41TayaZy8JqzCDSMksLk9b5wZnMmxeiYkBxy4TrdNBpZ8oq2VMzDIXNoFzFZ6a6PAyzzQyb3J
6/i+MeS3sqm/VaKsw1YVC0kg+msZejfG5vXUZre6FWson0E0QdL3NI/f66oHvcC+YIpt9MAGn9np
TeHEKzsrq4VjEPvZHGW1JF5mhFSVr2mhD03bgO86kaC13Atg/cG5bMag9hLtx7rrQzlCkcNiZJ8U
5cuUeE+pSBdZV0E+P80OnurXeF0eqhzVpFQ+VCnZkZm9OWLKF5zXl5ZI4MNjGLey0GszrsJpptjo
etgQi9p1YTsob4bUqUM7azfC1Nij7fQhn5ItulKHVFgXotNPaJtVkZk0rzbL68gsW+AEMe8BZGw2
BhnvSOW920KuXXI0Bq5dv6Teoi28Kysp1xPUo3Et9ivgXleDNS/tuoJZyUiasHZV4XcmmRe2oBUc
WWLg6LBSBqmdrezJXCckXxv1AHkIi2Ap1ah653Kr2ABkItatgjmDT8seciaoQI+CB142QRnEkGvI
cFqLlg2X1eQe4Pf0nLG0CcbRdEICoUbfhIz4RZVXL7lDHls+977hds8d1ywy3DgLBQbwCy/p/Knu
riuBoMA+gGwZgTv8kNZoIM4vLiDYZWIux865TSxeQD9WfI95elnT5m4yizvhZOsiRw0WTZZHDket
JZ8q2LUKfknl0PkldLbHyt1XhqJB3ovD5PDXYSw0HPcAvo0nAwsO2ucyza8hSb1MlH3Rq6oOFRPb
tKSZP+RGE1qDuhHuuG4nz7tGZf2uKwE7E6O3qXtoMBfwfu9n9lRa1R16RFZgzS2i8hjyto7hPPF8
lHDH9C6EJfPALdV7poy911vv0IW+MvoeOHNlv1Mab1opWdDZMNWJB2g3gyudBdTpRqy2hfFY9aN3
kA3vgrGR4KO0rF9AwajCTmw2OxRsI6eAymguq3YtsmQMK86xJhRDunDzVESmNNwo9ior8rohDgpl
OX4562vbHQHtljlma2+zqCyndZ52i65g29roH7vYXvBE5AtWzNtaJ2+ydZYJ9IFE75QRHD/EAuyt
eWW2RruEN5EK6lj1QVOyYZU705WD4pdPrRK8LI9WoVnihis1LTpPXB6l0v2JlNOSxB50i3ABC6g4
Jz7ssHFOiQDCz5gAwLcGuPSM+MN2gewa7ZcKJSUw67FK13N6SGqzDQRkZDIof7Vbqy1HxDiQEK1M
vp8nFEAGZ161cfZS8daDj2kb1oiVraa6Y0ftddUFnu7pYkybPsg9MHkVLIaWfT04C/TXLj02VMuE
J4hpqWtedbWEYY+TS2gY5U2gRFIFZm3LsObdjbBHxEU1W3IK0hoCD6SH6bPgxaPw+MHM6H4ey7Vm
zq6Jyxu8GS/AxMAe12i2sYTlYz7Dm9edD7PLIyKMOyW61K8G86kV6UOaQ/0bkvnTsumTKDPSdzVZ
F3nt4LsjgpKcX9VZQrGHxVFv9c+Gza6T3ns2aAnovp1fQigCmhtofvEiF1BYrYIJZTIQN5ogq7AL
A/VzyEbjWYAvN4w9jNMKwOeq4b51sJaUmi0d031KnAnUeLroSfEYlwjquYQ1KX2mcOh4KVMaJaTo
/N4CQXkcwP9uewgIoTsKubCIcga+n1vp5Zi5bogc9NVNCV0pqJtoQadn2mmogkvtux6xI8+Z/dL2
ljOlmNFtc09MdBhRFg+zsV2ScTI3xmg/MVRawswTd4Wm16TGPZS2HoJ+VktN4bZUZLqNcqanlWrb
HubHycM8Vt84KZ41w4zEwnYN7fUqsIveWGbDnEGWWq+U014ahK9sJI2BjAe4qZDmAhLLVQQdYKgY
OJMbCRS0jKOAO+nm0a8If9S16BelGji6QyrK5tZCXQBzri5gtEm8l8TpVjaR5Tq2ZgXD3GKpWb6w
OcK5or7TXq7Do3iRb9Z9dpmCShUJPb6h2XFdFEAqJ11LXB+6YEAdkQSWOi2VK5aVzw5im5h0V+Xg
LjXAsrBzx8ZSWwh53Q4CcORIGbVjz0/xjYiWKaimQWlPdVDylPqxUJgTqCTOrHvUCtNh6p3LRNDb
voifimK+NoAn6CYsFW3sbjwTQA5bp7AEbTd5zfk643yIFI0tfx47BJlme9EXyWum3W81naFPP+vb
dJYb6Rhl4E6IVfM0B4ApQzYCK4COFTZIOog4mm4jK70HA8qKUlncDVV12XUQqLFsuMx5lvStzoTQ
gBciPVvaajgK2e+kO2wgL7Ivefw41eb3vhjWJotvXA45zjjjD0hUILwA8mVrRm0T74sk3g6aR0hl
Gp+N5WU6q2+zIBuU00Ng+kFKLYvNpJKHxOrf3AyI0rpQgeGOGRYN73GoZkB3OVGBKTIopXp6yT05
YyxwVDu4R8bCQpg3Ycbm3V2mjYu0TnsUNgFtmUpL+wjz96PV7rUotxrsOF9z465tentR2tg+RlmG
AI20gBMgqCNuv4BeZuTM87pXaRwgM4ezseLXHscdJGQ6yHl8zpn8zgbl+sVgoBkmxSIdJ2NlMqCA
iDQPppk9mWLE4oh01Z3sleF0xwQv3rpcr+IpbYMphmhYSbBrQuI2D1urWPO4hqHs0OIts/myNJtn
L9XXYCLlwexB9hZ2yNAKtjfjBI3FHumIac5XvBYqKubW9QEwZH6ucUehZ3vZWOSq6Mt9IpMHOiYK
6jMzWq1JfT1lxkGbTAeexEHZiGiq8/qlOao5aKUXZinfgqnzMKt0DFPXgZqYRs3RHS3f0Qngodqo
Q1Hmcwh6NgvorNdjbjBwL/o7gPoPhSNfHcLgNsvYZT/1i47a78rEWygRhMETY5ZRxmB77Foa0COz
vc2q+l7X6cbuEIqnwybPILdbwZjb5y1qLZoMI7xUe2RrWfNilPobh9GFpT3E7diFkka9u11zCWGR
m4xDBX6U3mUxQSYfSgdr7rYXReKsBlk+FJa37hnUq7MGUGxTeIGw5106299Q5BgCo7A36FftlLC1
3zRFitCoaSNisiO0Ql9nHfZIqO5BGcXJKLSNuFp4+fyt54A7aWGGDq5tVWDr8VIV5UN3OcMrZTuj
H7ZyBV/llX1JDXyHJHVUuuotFeQ78eIXwb0LqCDXvgdjr6Apij5KZPEAzdYS9tpIq3LooiisUVhs
LIQqR9cJoWPid664sOJp400QLFbGrkzizHdwp8cOzXvYATit/T61U76sx2Yd9+XV0XMJl5Vmq6Yf
oCCJg+QxD9Kiv4L303LEf75sLIQlWMItPaSRhdeynLNdMhlIq+t0vh7qRAeG4miv91USOR3S5Lbm
l5NbLqRnoztRty/10LqbeUpKiMaTNJDcKUI3MzZqTCFBVEKzUU/IkfJW5EudSGwPiEyPqkU3ndE9
xE33Sp0YKTask8zKjAqGrhl1kkM1ZtgAULE5hiFkDZCfXw4WNI2zzIiGLAOnRl1hYuYP7YiSVM1L
ROUGuVUCaWvlDUgVcy9MVTUGGa0Copv+Jh7zPaQVEt/NUqhkYZv0YVW9rDt2VVfqRiXjspfstcmL
NwCPFlRNgNDF7sOQXaEnGnYiR6A+9eAhOnQ9oqCUJg5FKbC5sVqA5Rlc4BLka32D8tNUTX4lmG/a
3jdSZWsYQexyBy9tW4Ot4qQOzFudlVV2hyERUVzhatuiXKZ48ZiKdwOk4CO8gB6qQcMO5Y8i6sFU
9GOSmpFbj0BsZPX3TM9Xc1p4qwIhuQ+fahkwxNrLzCuAqBrBf67hHLEmkzgMWQKWqzscRlY/WFAR
ldAAsAZUOWMIBbTaeeC0fkj7bK3VAOWAEsFtXjm3Tgs5/rlEKNKv+tG8yrsUqy/dOaVzSCuGbdky
YZbZxWTZVe4NzFKumjgvtib42KsRtmtRRpCtdxDLDLiGeVU5V94iZc5DHxfZUmk7Dxk4NeiH4J40
OV15mV2trCNEws68Q6sR3VgouWFdilJl6KBP+jZC9ejGmjC8WyTXVGQRvAxHv/bUDSbPHbbVu9xO
L/uK74lTf1Mu7IKUQoGvZaueGe2uaLI3hZP2xdBjkZb9dB/3hrmyPAMIx+q6zMaF1bIby9GW3xjp
a1sVD5ayNhZwj5oV6yl37l0xXnpldaPchPlVrS+6psbczh9GJ721CERDWWFeiYJcxb0TpTzbtJgF
JhlekzTe0GSgUGnFdonCEqJpXa3cbjjwLruWs7dKXB1xlmxhAXJ8IdaT0+9M034pYXyjWsDmWteA
Ppnkr2ZR3sQ5ggdKWTQzGCFVppuE8AAwfQLFh2YcsF3Dhx0VJth88ipKPETYVqwmsO/k/TwZB5lQ
heUMTF6oUUdQFpnQU/TQ+XRQYPBQGdRtlgem0aPWNO1JMh+IMX5ryZgHdHSgTXKUBTWzBrRBp3/2
lAZUbEbwnlVrVHUH1CMdjR7ctAMs56hiAuavqd755KF4K77PhkI0jMc69IYdlUd9x8TOOJQl9BZr
K1hQpnpL0J0JeO8uKO3KtekAW58XKMMXXrtsvBaGO1hYVHLTNgWypGKyAWrNtirfJvYF3K39iT6n
Ser5FWpyWW03EMyf13MrdpOM942gy7a31g4SWL+ynVXH9JPZ6u3IjG9wKYss7LjIZ+Z1HKOmkCJG
xuUm1XJopiQUSbmvJFD+XIEFOoPirNL+ebDoQvAWNfz6RYzA5+osSfzW85CeaLYQIySn+qaEtazH
gdMV2VNWozGI5Kz0Ww4bpSxe9xWEdfFmFP6Ayiere6iKGX0SSKP+DqAodLdmpDGkJ1aAFEP80b36
j1f9/5L3+vqP7kP3r//Ez691M8ksSdXJj/+6at7FjZLv72r33Pzn8av//tV//fwjvvnnkcNn9fzT
D5FQmZr2/bucDu9dX6ofY+Icjr/53/3wt/cfR7mdmvd//o5ioFDHoyVZLX7/86P12z9/PzIP/+Pj
4f/87PK5wtcW72/v8lm9v/12o/C/7rf6+2+77FXW4r3L0LX4Y4i/jvP+3Kl//m659j+OKGwIw0MC
F8hPNEnG9x+f2OwfgA8wjuYv1F3IsWcjaniy40vmP0xgt6GibeFbgHP+/ltXI5TEJ/8wAb6jJmyM
IDhsM1Bo/jrdn57I30/oN9FX13UmVPfP38kP7MXffSPIk+AQFnRkoFALXAA5lXdPSoVmRIUmFaP9
Baf2gKx2dhcdKqtdNi6H3M0jydILbdUoOn9v7XqZZqL12RF5x795bYZkk1nhPMCBmBaPWmIHluVh
zjZ9B+QtjfG+ulgYoIsm5RZGSFsspWsJicEy3hLzyk16FDahq5C8accIVNtvY+zbLZY3w6nCymxC
e4LyB7TFZo1gxnbXoFKvBv1eTQh1OIVWKRLuioe02nbCi7p2CMbOuOFo+NVduaedvOPTZCKl5s+t
xBpbeN+Hsf0mkCD5EH2D/DH06Cgx91xzlM349B1+3wFoLU8ol5S+y+5T89az7qAlHZgo+0BtOJTZ
FXpNIWoS0quXJUf1W8LIaggb57oZLB8lzKg0pqVNj5bCKMMg20lrcdPOPLBaW/puP68tBFWelwcc
2ArpeiuvuO6QfaFeMghvSUkS1DDJy5FR5yO9QoNgF6t2p80+UDJfmg12WqtcNATLGLRfmwliR+PB
lXmEllGnnTuVeKgk9tmSDffKpldZxp97q0ZAw9qN7rrHPNvFLoQlIJ42V/qGzTCJaUC/7RVUQcFO
GOh4RaHBPyCfVtWLTdtjlgxaMgM+IZPOZWFQJA1Te+kWS4gWrtEDWJl1/aCqQ3EUF26v7eybQxSK
CI3YlKmx7tiEmYJ1S3fyssm6gLMpVDnSUKxHXtMFbuwAviKipn9wpjhwEgjw9V441LBxqh7yLEW3
BsJ3jR2kUK7OmzEcUth7yy1HNlriQIPxKr0C+TN6nbaFRp23pvzeru7nWAeNkW9gBgZR6DhM52dZ
dnAcmy2cziwf0c2KNLF2ZV+daUX/DH374zWD0gC6s8f32T3VA6rVbNqudrK9az6ZDOS9wY6GuoWf
jtjlBDUOnDs8uM6MetIW/fFyfxz1+PkHcMuIzmfrWHa2b1sZNKgNIJn5sP79uaB8XEBO4BifL+zY
Av4wRFtA9VQhNN0r5SwGnlPfmapoSquwdS77sQ40tBYrD60j99YVT9AIC2mBFlCr3399Jl9eKwJp
04XvIVbVY4P844mgKt41OZz1Gvj1xeOj5uckgL++1g9DnLSzsUx3k7BItp8tn6fBFI2X9jZG18o3
nsjDDB/7Y2q++r9d10lrW9IYqxLimb1qH0oURIdzIiYnqNM/HiFD5xxAFoDhHed0hFn2aIRO+f5o
NHo0Uh1A8A89GIDakTySSs8xyE78Cj6PeDIvU+kmrYvy1Z6iY+ZpOBa3x+UMOL0ZwxKBSiWNZAbN
g3GKiGUEUPPfuBa9lE4bekV9bTVdJAAgHQ0e/vp2f/mQP96NkwndyKm1lZzzvQkoGNK4hZsE9nZY
uTce5EFQvGt2/PLMmMdjnm7CH8c8Alk+zF1DFJwNMcZEcw3KQg/joYR5G3obdOf6Fg/MsEK6HJxD
NZ/QRT4/hxMIDi0T4hnHcTXYxP2yWqKuFcCrcsnWv77Cr17Ojxd4ipVqWMVMpPJ7C70cZ7jtjf2v
B0DY8+tbeAJj7Vjt8JRhhDaqfeaLR/T9A2dN8czyPeZxIILgnOXP8ax/8djoCa7VEoNik9K4fcTe
VAz9IMAZeCF2dbrqUQkCKuHMVR5XmF+NeLLIocXlTrWHEZ0lhHqdaF4dlQ7BNreB38nOSih/tWt9
eGz0ZMFrkRQRmPMch/uhWrM66knIs7rQZ6b/KWExbZIYGi4YhnnIRvK33EW3Mz/H27V+JlP8NdsR
6To2tUBYOJkiQwL/0ZiY+T5fNwBE3Yh1tar3aNcf7yFZVGv+YN0P+2Jxbp5YX1/gv0c+ZUU5CjQe
NmBksrQW4hpuIZ1Pt8bBCNBaWJiorqG8/HhOVOWL6/0DmOiaIOzQU/CgqoZG24ab7T2EuPb/J+28
duPWkjX8RASYw22TnRVaVrRuCFvbZs6ZT38+ejCzW1SjObPPhQEDNrq48lpVf+jeDIqbHnJ6crm2
Cvdfj71Pb71PF4ELbSTHaeq8VizJ/OrhhDtNqYp5+AAN6jfgIG8lkpJEcqgRVuOdMoAG9T6GXdkv
GAlcWvmfAs8mKaADc6C0FD6M1GG5dJB+WHU6aggqWJpx/Ii88eDpCu9gd523VO+NXrTjPrzFZWXH
RjQwGAvL9MJ29+mTZieqOKhuR7YufPBe6IlqlTpkfEH5rHrbXFWn0hZ/Ls6xC5vRp5izMzX04aco
Md0wOS+RLjGMQ2ZPFC3jOQYq6mrrbOMhJO9g6jG8LoafmjTbmWQ0NKAcGiZsoLmoVopQqYwIQPAn
PK6FVfSHupKhNQXEx+Q+4YhLx+aFPZ+YEBc0uDZg32e7YQ4CxFCSgUv1RONUlY1o5TsBpDTi4THJ
T7+Aj5Qpe3F8S+Vm1Rf9i+Ap+zjNb/zoNR6CBdj6TBmAHYVnPvKb3ESgO2kwMOmks3N8oJ5UDqqs
nwbw9nLW2bXJRl27R7FHciqOXTBt+ivoz53n5ZtUin71fr0T6mo3oQyDJCeNNYJmG25IFu5MiSJh
KoHe8hx5UI6BB4mtFDSK/sLS6p266tPwTV9OdmDaGC1YhdPqPvvy3B00jye3fqpRsfZ2sYMBwZ/D
UzwuqSl+OVRmoaZRPQtFISaP/U7VT4WV34zVPS9HxTcPYvQuZI9l+OF29wvL8ctGOIs4G5ZIEIoE
hIh+iuobtPftOodhKlKGjR/iynCiRL1Rw3CX9VTH5eCmNepdI2u/5REIhU7KQcxuorh8WviqL7NX
p0KPYgOZFxwRAK5+7odSKsk9+qZyyvPgGaQ1EAsjGewi+pWGCrgpGTH3MYGO87tvtZ0UjisLU5CY
6zF5PxRzJV/dCvWCN4f0ZSLMvmo2OgomuULVKMqpkagYhcFzYQ5HkrF3Bjz8McNqSKEaTYnZ97OG
v5T2Qrdc+ACJNBSgNnkSMZhfBoTYNGIJPNupi391zQel6G+aCkQpV3cReqmiIDnBKB5rakpDG/9a
iP7lFNMRz0U2gXcQdEaIPZ8HJc/CNFWiujv5IE5Ury9WIvgOCYB/m0CeAYqagMDytRD0GyC7fFw1
Dcp6DX5ePQke8JYLH/Rl7s4+aHZzRulUkPU+707TFUx7LR6CY+y0u9ZbAQBwBkdAzm4Tb+VviyPx
5RCbRZ5dl1z0lUlOFnQFJ0YzurZF6XehdQsx1NkNGikItY/kf7cugu8o2EntoI3ugIjBjsFx1xgV
LkT9OsU+DfL83JBEMxx9mDMn8RDshl/gd2yeWbb1MuyWTEAW5tMcAW+2aS2aNZ0Y04lj+Zq3P7DC
vd6erxvJ5+bMbhujFiWkWKvu1Jr3EoqcWfCuezcdjjPX43y9xn6eEeo0mmc7t8jjDbss+q1aD5QR
tzG3OxxMGgfX52AN3tS2EaddIrddbJ5BytuCZ4Z+wtTFZ1GHRgmQVAi7k9w3FKlAXgrKCpmkVQZH
7XoLL47WWajZ5pd5rmaoWO6dsiqzKxN9U+2vNlkSSfia/pj68SzMbJMxMsN3I95yp3rTYBRbn8id
T8t6cl/Ch/FteJPsZs/77uf//A6fRZ7tJlqXxgoFflQw8GKh1GRHQHYWbr8X1/RZ62b7Rl9IQZeo
jFdbw6Hv3sywWJqI05X+023lTzOQbNAUyAvMuc9TQvf1KEj9P9uG8JFv3P2kn6f8ho1Ptmpp/v3J
zV6LNpv2bUU1XtUTtovi1ITqLgeuA35+1VPDyEswbKVpN7l8r/nhJhi8TRQkh85SHKPPnaH7nibq
lOO2KQJxcrm2YP5szW9i4QFsC1bRIB5HK3tJGsWukBFWM0h0DeV/bib3WQTQkWJqMC5NhAvn/DQH
/+7C+aqq/32uTLJR9VOzrXcAQpz823/hor40XLNlVWDdEoVaNu0bnWkbm+BheviWiUMl0h6OS2+R
y6v476bNlpcs16WqD0xypSgcr9Gf+u5eNbrt9b1iRjbmsj+bhLO1VGadjl7dtLXvg52prnyE4hLc
ZsIVeN7lXMzl3fdsxGbrqmu1WpEipqHVrIDRf6sesvf+qHwDIabEK+wYbgPHw5nl+/+vnXNt1ngc
4gKi0DR6MUJmu3EHGgKVnxW4nDUH9MIevDQzp6ro+X6vWpHpJSbDF6NF29xy7bLrtb+rb5eFMZfG
cK7OGrfaiFAVsRCSaMmn9Uds1VFQpzsjx1tOfF+8efw9huZs4zJFP9bVaf9VSQRNYpj6Pl6NSEAv
J9Wm6XBl1zJnu5aR5aVamtOuNWhvwFAL9hQ5/5lNsguu8WYKE3xjyd738t7/n6VnznaVpNC6DDQs
54ui3npJdmNam4XpuBRitpnUEbZYYHy7E+eyepAcC2bezlpHe4Bvmk2hEe+KZQeAaWCu9eZsT3H9
VK3TnN4sfid3yTqRN96tutLfmhPs4lfjtETB/Zqs/Ly7mLPdRYE2WPUZRxzptHV8snzEVAuUVepd
XNn1atjIgO7W+daSFvUwp7bM26qJCh4i5DGQRZ21NUeyrcmbuj1FMAn1HIpVHwGmA5xj0ViSzddH
9E8e8ks8wmm6JcHinNONmwRknmT23WmM38H2rOQkPikYf7YDLy1QfnK2DxJh1fVcLnl8JeVNYt11
tbpXQZklbn7QyYm0nYyViUWZ8UFJNnmZ2y0vNiXxbFP2HEh0tjL+jLp2p7lvfZ8e4R4fg0qj8Kof
0EqIndB8agEdjhYqIRL1698tKaNQ8B0wdZrwUiiPoFXBUv0E37+p4872enldR3glfrRetW8F0bba
yEmax9ilEhCDwK30VWIqMH26ewOw2PVuu3TK8T41LJmUE39mo2TKvL/D3GhPY31QpYaSeQYebCHF
djEI4giTA5FpfSlbQxvLAMaL7QmXwJXoDnZW7rNg6cb4tQLJZNfOwsz2qqQH4FeUhGkwciv37X1h
Q6PkwbSdTKkpqi4qCF26kpxHnG1UflwnjToSscMn3tspjneYLkD+nbnzH5T99aG6eMyQD+S2OiXI
v9Sm9Tpo+sHgwl/9drdwNu+JxrMJHg1cp8UL69ey3tSdZ+Gmxp+9mKxId7GWZIv09+52uh57e2tb
b1N76ayWL23G55Fm5xnsBx/2HpGqde/IaxRzD5TAoHF0W2nnP3q31m30NApr3VFXEiJGIhejbHRC
kLjO9T6++CWk0si+ku0jLfy5zWrR1Z0kp+0pM3M8TICpFAvZ3cvd+neIP/9+1q1DZNWpW5XtyRW/
d4V8O2roL7g7wTOcUATGB8q2iIo7L1wyDbr4YKR69O/G/bkynUVmLD1hSLJ2uoI9FfGuLtfFi7KJ
1v6m2iD1utXsFqqqk6oHLJzX13v24lEEp57DALFJXTNmO43fDLEYVlV70m9x+vxWnoZn4Jr+Jt+J
H8XN4Cjr+h0i4bP1dD3wdJJ/ORcsXcZGS9Wn6fx5SAvTtQSoo1zORt/Ju1+tJjqmcLSWbvKXbkpo
6DFp2EZZo7MLp1lKWerHLa9+sboLU/R5oLoFoWznY4Zm0wsg/A+vWkjaXLzO0zZ5ciFRvirPmmU1
NgDFSAKQcVftdBNuCkr8LBRxMykyxO+CU7z+7z16FnMuRBu7lgu6mh71JYszzFrVA6BYuNlS+nw9
0qWDg0yyybQRUUqe51HjQso1uVC7U1hSx7gfpN/RkoarJU53oPkEYU0g3KgpAH/moCqrgeWfjlJ7
gijgRAZVnU6HFRuYq6Csv8NA3cNlzc33KKzw65b3esi8LcBTdLjJjiNKoSEFIeFRF2+atF+JcvYz
DzrHGki/FHrgqFGzyUB8SErM8jIaJ0R/CNGXzRiVO0jEq6Z+9wAfJsqPmnpjEvl2yBMJIVa7x6Gn
M8d9gp549NgI40rPBxBfsLUfw/ZnX9+Zbf88QJvBw+fYx/paxVWklFHhCPuT0N7BjH8tjHw9QGrN
i8SGXbmjb6j9BJixafC+zH3n3ozQPLvpU7VslWLs1oDqlhDdL5MyXKV1tKVqtqqtX41O/lYEumx4
vyVSD77Sb3u8uQTjPW/Q7BGHJ1WGv4m25chHiCS246Za5X20bnvSe9l93b94pbvyImWfl+YamBsc
AetNgnaBufwKJtnaiL+Dz96BPH43xgkkKGxDHx0pVFDirt26UbI3osaRJG0VwZAw5e6QJRaMMeFJ
8AGeDP4Ba0C4osFGErWVLOg33WCQZwGbr2NWZUrJPhjCZ88P4bY+S0N0yChks37tujbhEWPqlyhr
9I/CAEk1ydyOQ7iCsr7ulMbxcnLmKrRnN32DpPCIxfFKTJCtTod7rwS2OKDIGoib1rW2Fb1meib4
/qMQvvXWrm7g/kM2LFNcq+Dz5fgKV6aTtd3dEJ/qEp6gZW6rrtgUWn0bKdG9mKPy4Lm7KgSOGbzn
3A9TWGJ9h8WK+BPczaYu4JJAk4bhsp3wf6X80UAhL8xjwdXVjK1tAafAgEGKIMquHYDKaus6j54T
RYPe832sg2+yXm6QBbETDYVAK7KLFmpQguaH32H8fGumoz3A4JWMzrYS4daE1Bh98xrpGGvA8vge
36vzlSehExEHThELW0PxNl1f/vI0HsPlW1W9SMG9jgKd0vZrIerWVdVAAFdO+lCC4YRVK/bPYZmv
y/pH4cabGpZ1pujHokl2wuhuhlw/tND6veaN8UR/QjJPfnFwews29Y2Wao9V1a3MmJkfU9pEKpb7
/w6xC8dtHwo/37TF6Chw46VUAIVsrDQxfUuCF6QsXiLo03VrrIoYqXO9eqkSsUQIRP/LlyE4m+kq
yDWnF/7SquSxkKRfZexva7W67YZuDyx0ZU4zC5tBzy03Lo5CXcuf+KeLDwCOIyzmb4gQSOqvMtHX
fdPtRT1Zt0p+C66Vr5Sf3NbbRoW6EloNN2gFRGor3LiBIDhmKToRLCzDSh7EJLMDaz1myLJBD8wy
itVy/qpBgJYARg4alCA9Xgu8sOQU/0zV2DbSXQUuWiitg0UFGKoA7TSdchAdrt8Pdcq0updd4cHP
YWX7P3z/EML08IajUncsKHyNYJiK2jcluusp2EmBR7ZBPxque2uOdyqYtklQEPrMtpHv6uaeGcyc
FiHTpPcunMxNl7x77abYCCjr504O6ZHyn+bUubgvtZb0D/InImoK7kotjnqz1/uTjnMBFepYc0Hk
Bqs6TrYpxB7LGFYkPV7jYpvkJ698nmTFe3NTK/dNAN862PrmQxm5dhDeBd0PNfippi9p/KMWyKmp
H3G/Belnl36Ht3RjG9KPxno2gHWUA4qmmFTK94GY7VMr2cuN+a0xyNpXve3l+k6FdBJYB0m/7VFV
xJsW3mRkqyFeoO1uBFUdVeHGcn2nGV5VBLwM4U7ySttjMDUXcYb8Uch5YyvKuoERBd95pYYWS/ap
kF/0Ytujm+6+WaG2TmvPDlOfDYr5ngjrEQ2DDgsj4clALUHvsp3UhDch6zSNkLMVSRMK8R0J2j1u
cd8KNEWz8Elzf2SFvkE4CK0BgCJCs/LCfYBMZPkYxS959xE38e9RLagjPVtWfFRQXcisHwNcYS9k
BDz0QmmfhIxxAflGTNLdKAIRFx8C4a8Ex09h/Ohw3QvUQyc/xuUBV7mtkTw1ffVcprWtiJnTKBn9
O7FOqD4P8lYUXqLi3W0aSmTFTZpjTFF2gNrfXWuf9OLWgz3G0zCPpYfUKiYVhzXHNScmQDzVeOdS
twnH75ovr8YG4Wey5bLRPAYi+bVewekvskXN33LkrHDRtT18ibNgwEev33lVAQ8n/AvpyL2hHhqU
QCAzOpxrjt96+6Zh06iPQmEe2gh+S/zmjY8NiHnkGFZ9qa9M61mA2TXG7soQ47uOur/hH2O0FKSf
vrhL+ycJjRKcwdDUMzaWeIuJAkcPlvL5wfefEEfcZPItaWQAU6k9ejurOnTqfYhWtRL97LtvuYh6
DHN0hA3dWQ+ZR8afm0OFG0KiKPuxffA78aAY33zxgG2YLWXfVNPbhhApxipEckoFmCXeIOzCYd7c
WA10SXc3JvIhgN6uNhulYuHUmOUIu5YdqfaUB0TGIBJn2yHxt0H2Eas/Tde7i4wHTTy1WorOceC0
KEBmWMMMqhNnCPugiG4Fr0HpwjFFkRccgaf2t573XtXDvouHl7apjp1SrUis2XnF/SH7Iaqu7XoP
ZcHHlcV3Ua2cknKYJL+E5eCE6sdgGushftfdJ7lRbVdgBjf5ajASpHM4wTFT6AakEI6Zqq47NgBF
i28zrA6yEA6f8hGTL1fbW58ym5feJKr/3Ii04a1VrV0joljQq/sQ1pvbwiPwPZwpf6p+vK2aSWGl
WFmN8QSD8TkIg5tG0DeuWDiNMa4ztz+FqKxobbhuSoQEXpWPRtLWQE/tCG0aj7eD2L2NKeicvFoJ
TJdBflBr7yh28bpXoxcjqk8eXeSqSDBwb+mFnWL1e4OLYyiKu7H+qL1s26jWJo41Do/C28lsbRqI
acPb8Fyxm+7Z8J5kfOl6EkimK+0MK9rW4y9RuBmDN60cnieWa9EhH254pgOtdJsrwoM6TsSRwa51
/67HCiECwGrFO4/cvlmBZU8Uc6XKsN8ibkqasCUdthoR+ezG19G6MZv6wCGyynzDyfs7qUp2Wpqu
Ys7DXk42scm5A/4sHQrmTo6QdeUk0A1cozzk/vs49OtRcQ9hV+y18slDNmRIcWKS4m1rbpXS3PP9
PRJAig/Iv9Bg1EGS48YXt94mnbJm3XsD486DF4y0rq0olV2Wrp0Nv0zxhyQ8inW8NTBbxPtC0qjc
1rdVzhdkKTo3MPCHXRff+9W3IRdXigTrRacYqpyK8dYTWSnBKyVgu64ol47pyvX6u06tkK/xbjVx
sNPuoHU/TdOFsfKXEkar3OBepWwr8dHNqJ9ZH0P2l5aUYKluiuIvXg2O6L6y8wM7heoewbrO7gSc
U3SBklzX4aqp7CsBQy4A2KY4rCyYsC0cTiTB/fZ5gF8viFxLE8nfQke1XdP8rQrhtmyancH5HSnF
OvJwI9dOqAUcvUo+1KX8YGmxkyIvVOcm5F0SqyY0RdSPuth10j5zusg7qlV+O1QQ3wvddiv1JvNa
uzVEZM2Fg99ibIOLqejDqKp+Ql6CrsUllneL9zrpILixfvSzO8O0EA2+mRKPcZDfxPrPxMMkV9j3
ibgfXe5DTb8J6Y44HxC+IoUOg75GDI6rZxosKElezFzg34J/Iu80TZoXBAJ5GPqk08ibi9nWzMY1
Zc1tmIivloRgQyPbib9XvQw5dXGH/gLbu257UrwLxTtRvcHLOtNLu5KDhWyRdClddP5dsyqCFEut
h8gO6XXrJLXmTRTc5rGHrndMYbKu7TipQNy3iF4169hCEbYUdmY3HqEFX38oX/wQg60Vnj44XXOW
txqzVJekzOxOroAXuvRdbh6vB7iYfCRLjFIpScFJAvtzGsXz/V4HOtGdtPbIiDvWkZFwQulQ3IjO
ct1JuZRaNUjnWsBBLVGdJ6aDNhkU9I8oPMnDLsoGLia/KnGAR7HpunorjC8W7rGihgUp2gNDgHF8
4R6tIN4q4VNs7Ou6fGJj/6tslBuLS96QoIIH+atOS0fk5B49b1ciIpBUPHny5LtepfsQtJCnjEdZ
l5ayX5cGCNMDgAbg9CY51M/dZ0VxjWYSzVHfozsy/myqyADZ7tOEGR9/VNCLj0uQA3nCPc0zG+dB
p486S/hVvmGFmLlPY4bbQPpS8xZHPXIwfrrFsBG8BKrhUeLNWCVoMTWdEyqN7VuyA8Z9n1EJk916
Z6DqKJJvbh4WZtSlxNz5103Jn/OvUxAtMYKRr4MwBH17kqWVji21U2zE7iRbsxFHDOAzL4zFUtzZ
ovVFN82ajLhl8ZSI4kR4vNWR48iy3rnexK+RDJVsJ8k54Lx4as1SnrKr57mlhu1JFk5KdfR49+Vq
vVXMJYf2C0nlKRJxWPqiwd8+92U0dAoSv+StB2zvFdIVpeH4HIOVx0Yk78MRFr64Farn6w2cGvB5
gn0OO+tKKIhtpZSEDVE8TDUk6W4qfy9JB0vytv8gFHigPzUkVRRn6dWyV8fOjwilyuoqU1FmRhHO
dUFpR8m6MRZUmWfq1BMsg5YxYqoKrARs+Cyc7LmRXCK/MsEkunVQb4RgZXz0jnRTUVTi+beqcAR/
VwZq/BI59M3SLP26YfABlgLBRDclYKyz/RaxtDBoTJ9iVv2tini1hIv2tRen598h5pWIfMRBlKJS
C2whJFm4MhCFIX8sAL5bWc8jFC6pWknR2nKk/fXBvDxfgb78qbPIX4oBiGqgYKboDU/f97JOnwc0
a/t6mLT5dh1qi0M02Go9Zc7MhYLnhTPbUBUJnqyowZfhZPm8VHQkKyfBJ+bsTba6RXl1p2HcPUGJ
Oif6voxbutTLZ/Hm9C4R4ISgVB7pZWl0Ak3cZiiDVhpt9IvN9W69NGdQBoC6Kmqg7+eTlhyf2fiC
1JxMhOe8Ry/6cf33p11kvtzPf39WEcxjpdMFX25OUpGcBOF1FMx9379dD3IBuTOtOi55ksK0V9TZ
rtlAZoY6abKXTVaE39NNspW2EjYIWJcUC/WTSy06jzXDR+imzkW8IRYccbR1bkSKcX6/dNJNh/u8
386jzKZciqaXaXZEER+mq1O1AoJxi0jBCunPb+puies7/dyXcCaVNog0sgqt5fMMr+McfTc3n+BB
5V7ZsaI2/n8BDbpwK2egUCqflLm518wRHiJJFNUa/wDy+mBlbmtHtFUbsbhXCyBlTeHdVn4Pe96N
NhvY9Vlyaaqfx54NXK3iIoUGOjUoDS3iZtUi4HQ9wp8y1tdu/Lt5s1GLUBz6FzzUve0ZM8qk/ops
/ASfmdo5kJNypkEcNuOrt522y/yApFYAQ20jb7LvCHuBa7tb3Du/1qumbqfMIknYwEG0+Ty8CM2p
6CVQLW9KLk4kZJGX5Tt2o2Fj2rXqpg7f+nuTxMAP1H8W7jR/RvVrt/wn/Ny4U83LkFRM0J2oYZCk
NA/KUcPP7Btcpe5j2ODasO7vSPT+zG9Rubo+JhePZZVpPT0EMajTZvecfERg03UBUFF1HMBc0HrB
+RfkWZYmTXrb3FhbxMI2ERK1y5iIS5v5efzp38/urHmKsF2dM+W7Aw5/rdPulVdjN/ENQGLIN+2a
JK+5Qs5rt9Dwi1vIWcNnaxqyYeZlI2vajB3keiewGtfk9Ei2b9vf/hdk0+kHvwzzWcDZAiPlW1Ot
ImD2W1EcIV2pD9x+HJq6hvjY6o70rV7rm+LxvyD2LzV2NsOpgmpQ9Oll5Z4srFOeYAHeyt+RjLvx
8KpYLRpGXzwG/m6sPiOQKFjeSy5K0icNFILjbq2j9aHtkq2uOPL3ci1sE89ZvuJdeFOzks/Czi6Z
OfJURt8SdmJCyOtgTR5vgwI35GjXNpaAJ5dGFPoDhR9q3Ng7zp+gEqQ/5DQppu+Ret1y67m11smN
eWM94L57MJz4htymM3xbmLqXOpezXDSxbNIxpZy3si8MRYyIO2HEBUot1k79VaANoT/Va/cjUFZu
cUBzZmmjujSLNG5CXOCJaswZH7We6kWKY9/JG4KjoKlbRXlxQ+/Af3fSSLXrrHUq6adW/aVFnJGt
vmmtbOkjLp1Tmsowy2ASUcWYNb5SuiqFpsETMHaACG5BHpJXbL5LDx249XgdPwgONYl/0uVnUeXP
21TUNaGMU0gLzhS1wG/ZO7I+P/1X/2VihIzPkWOiGry4OS+1dTbB8qrzVARVJzQcuvvlviltrbLb
nf/b8hGfKA9kwgWgCuvrrb04v84aO33W2Z4cC5pYoCXLS6nDCmOq/qu/u9RboH8uNW76irMoEqKT
RQ++55Sn73G4G+OP6624+C45nymzoyUbvahGtWxCZ9U35m+4m0dhXXQrLAQkm23vXfiOAcX1oEuN
mp0qZuLGWZYSs9GOGsKnAe4G1yNcOjB5Z5kTnRtC//wZq3Z1m45x0Z60ah8HvmOqa6F+98NFNtQ0
pefnlabxsoN3qYjSHF6WxIHbFkM3dV/2o7hrtngQUmsGLTj+iu1/gPxkPZ+Fmx2PrqX1bSQTzr2F
m7/zDt4NKoM2r4d1t9L/yQw/CzY7D41GC6U+I5gZgAVWP5RttnTbvfgiP2vQnJ/RdC5egS0x2o15
qBBx6Q/gbrjBavvrM+ICTHfqOvy14C1jlabOVlJbSwI0XICAU96v3eePUz6ltyU7hPoXLCZSps75
OjH+DjdbV62pcV/LOQb6wt22ya1RS6soO+rFsxhR35SUw0BpcKGNF/ekszbOFlaKI7wk9n/aqG8p
qDXv0s5bgz9YD454Y71ETr6ojiNfXmt/t3Q2Jw0hL5p4mJCl7zgTecdJyttWNsFdu5E26DE7/av1
rV4Zt5ibrEWIv1iiv+V38Tp/9hzN+X92wWzSlm2iY8vC1/j71hHXqVNskWV9LZx2LdmgBlbW936p
TnR5E/hPD8xzLXkCqijy4RxMaMh2D5IWD1lxH97R3qP67XoLL26elFXAYkPBxyn784ngYeSlNWPL
PC7QQJUR6NaXREmmn/gyd89CTJ9wduhkIoa96kh70pvsDuOxRwsV8dN0IXWPpQ1Ccfx+vU2XptDE
nwC/qpJpnWesjTLTKiUV61OG8wuSoiCtk2yjI58LustdOBtm1pf/SrKeR5tNWKn2w5TLan2i7rCV
wAzfRiqow6Gujv2gTwXg8Sjynh7RnQuq4UHKyEzGVnKIg77l1hj8FiX3ezweBAHBcC+pboIO6T0q
/0FSbEeALSavhes9dGllY5SNeCb8JB6hs1EfMn1oJfTLT3mHykLVOYPw7HF0Xo9yadM6jzIbeACG
KU4ZfX2S1HYdqjFXxTBfaR4qttIo3mn5Xe4jUdi1m+txpx6fTzgDG0lAQ4CYgUd+nnAcobIvD0Fz
GnF3SmJes6FyF9TFo5E8lpp2K7jy4sl9MaaOVIImGqJpfXmXNEpee2pcn7DmASKGIVdmiCt0jQEK
CIgSe2SUcGH0vRaNUAplcijeozKPr22wafoe0KiM3GaRAZ+Pb0rXWMjeXfw83hCmBILc+ILr7hvY
K5pa1adB9m+b8Hcn/taNcKWqwPPcn34gLwz9pSVonMWb9rizNS8LNZqtSVOfivyjAbAjJbUtD0dP
jBZ26Ev713mg2UyOxrzQ2DDrU91tI/dHpC6IgFx6bxoUMSRDJJlrzCvGSCCHAvLx9cmMZGzcvrW9
xPrEiSkESyRjy3N96l5qDsqyJDxZliYOhp/7DTsqxt8aa4qdxSrRXi1CXY/wdSaY5Napr9GmiU4w
O9H8XFI9S6+aU400AsBot+keEHhHhlTCOl6/FzQ/X2jUhWsZMXULLZE/5Yp5LjePew/porY5eQZo
ZV6skeqdzFY9aOmLWoRO6YPPCtGFr9pv11v7dR5+jjz1xtk81AqB32wbigkjSYGerFbzw1OpU9cL
2IULCX8iGQrGpBNyAS7D50gVolNGk/eQIA/WW7ONbmvu7cVTelgmNX3dvT+Hmhp91iiE890AE4nm
VEqnerIORBpHHX5e77kLeZ3PUWa3P3LRbcBrsTkJj/FTteINfLRsFDX2zYn77cJ+sdSk2Tg1nhd0
sthRqQze4/Jed3eTzPn1Fn1dyp8bNJ/5gdHmhkwMWSo3ccgzri5W+vhoVPcoml+PdeEh/CnYnF4i
VmMJIZHe6x7Km1G90e1sqz8BwwbNRoIKSnXarZfkpBZaqMzyNIWZ6oo/tTB3oz06KDdBoDqqy829
AFZvRgtT5PKgYWo6paYm3bHP8xDzQDU01bo59T2vn+iXAdmzMf+63pNfd0Q6kkS9iCgXerNzUEAr
5krW9X+C/I7zY229/P9+f7aYas3q0iKcdgicOwftNdL+0bw7a8FsIZUjlE4J174TkFF3NA4a2i2G
lK9Crr4e+Krr7blApvrcYbOlZI4plrwpDQKLOADFX2PqUeMt44x/QCmo/zXjJn8I/kld4XPk2QLz
Qs/FJoeGVpN326rfuL+9Y3sfb3AlfSJuUq+Rd1z/F1oCMjPt843vU2Rjlvr2h0aygoA2h3uIxrhk
JDhDq0/atnK33Lo3/fd/0MkGlRvTAsWBsPpsTFtLikK8Z5oT+uu2AURxVMSDoT6HcfdLGn4Ncoup
TrDyhfYHlrBOkkb341hsVQ3p2mCMFna22RoBWQGmjeQs6WntwhrRIUa1cW1odxE8BDUaAZb7CyFm
B+mXELNlEiipXzaeqd0JPd7NXOUH86WDl6Km6+tdO9tUvgSa9axgafDldF27C/Nq62P2JMV2jGfM
9ShLPTZbJJ5oDe0g02MpwLC+Ve1+eLoeYbYX/2mHJKkmbgbTrvXlJodppaZ1gnanJN+xjAKrCjNt
iAAT45EFKOR6tEu9dh5tau/ZlSBAgAWUyKjdGdWbwUu7fe7UhSNtKcT072chPE2rxzQlRJ3d9/pt
CCdP215vxVy/9EunzWYZooudNhSidtcccO12+kdc4CT3T4F6tPMfIFswI1sr3WoJZTi/on6JPJt2
g5ZlpiUgq925cPxw8oE/qCEvOEGTkyE6mrH2HBuYn7id+atafCovde58PsZqJ+g9Dc+DdxmJC8zP
DH93vXcvzfnzOTLbngMXtmsL4RCrr7Wpw8jLFl/BlyY98102ZQW0mTGf9BgIK3hAWYSANvSovcFe
2Hrr/KcH2c1uPqSDu8IU5pHCTZMsrID5ffXPCJ7Hni0BOeYloWE8eyc9Dna5x2HOKY/N2+Akjr9e
qstd6svzYLPFEKI24Q/sVXdp1K5IRWG+sVTpnJ56Z2fal/bM1kLgpWKI24d2h1LUurR2vh09tDs4
NnbSbjHAtE5LWvRLjZqtAVXre7HksLuTVdFu6tCuxM3/PgXPu202zdW6HhNlJAKkZPC4AWLPC1vI
pYV0HmE2yYGPltFoMgvy8D2NxYMXvBvYFl1vxvyONRsb84+TzNleaIKXbRSZKOoWsjFgKDuEabiH
dYjJNAAKkSnXkNhpFvrveuvMOX7Uz0tXqzTmRNlSgkrCTeKrq74q1tfbtxRG/rzVo+9Z6krG7B6E
buXGXNpK/L36JX3T6/MN0vrnMH2ipWOe0ItuwAGs4X3jP11vyOUIiIyYChcjpHM+R6iiuHPVyNfv
BjOx++xDzt6uB5gm7NdF+neAWU+Nviebru7pd6Lobjoh5FoU7N0Yb00/duS+dQIw2ddDXh6cv0PO
es2FQMEmS8hKehgK1a4GXHU6ZWEdXd7J/44y9ezZDA989/9Iu67dynFl+0UCJCq/KuzkIMdOL0Lb
7lZOVNbX30Wfc6f3poTNMzNoo18MuFRksVissBaVK+Q07o3iIS7pY14/DwD1WCLQYoDo8LpK/Gv5
v+fpjzSm85m0Vi71vLYhjXqz5ZbFrvTSnQKGZLeJfUI94pU/AJot6o/ecrEmujMZUDe6DPkovqFh
C4pJLKUEkiJf89OdlmKq34n2MopLkfS/wJ5tbd+5TM4FxrTtyoZApo6nmWW5mp/pHioipk++xU+h
Q5D2OwLpVVD53wxwzuVyjjGh4AntcshtMFdc24dUx2S8gfchZrhySl3bLL0QjDSJ1R7/we6icG6g
ng2SxlXyeZkosKqkT5Wje0pfQGfAut00LwxK+oU64c3fTih9WtS5TO5gRjNp4rGYEYloO+Qmwfxk
eyAIFxjuajPR2IsGcEMD5Dr66/k6Si5lWarEfRNEbeJ1qv1hpJVXK7ngyLOr/sLLMDGmLJsGki3G
yu0D+0WKtUFvMJou39jgLTCUxtHCeNdlushOmEu8JotbOJXMNcDZZcgC1/eofisnxTPD3pXbGESG
N0lJjsDVxTS2nXxct5OVL+W05BybHVljl+VLEySN5eUjvVXAb10unScpxlNvg/oqyt3rIvkyvqJx
Mjk3h7GiMl9a0gRSGbmkLwynVZa7ItS+ZbHp2lm810K6Nw3ypLaATbOiU9MBLQTDstc/ZNOQTHBx
EJv9b3CnM15sENU2RhNUoNmuQZ8CxFMbU47/SgqfJpligD3rkQkpMaZp52O7NMc0968L2TbWv1Qx
uTvXGtpElUeosljojIhkr+x+hwO4RzF1fl2SYNFMzlRNnSaSnkCdFuBEoYpWgXLX2I/XhazfpJ8m
8kcfziznsjX7yYY+8snKDiAkWhzla/bK+t7p4moqmnMiHeCt40F9uS5apB9nnMry//qlmIW2snsA
/LgYDL8uhP2R9Xn/ox77iLOrV66MJJTRZBgkbXtTNbaXg6Xvugi+2/q/p+yPDGYyZzIiOoCvmNkd
cA00C+A2TvlBH/o9G9PJHWDoqYWXkr0KENXwSQTMJrJH7lWDst5Q9QQKKmBVjkAkPmKmfdElh06C
WqFov7irvVWkPMM0YBPA6yBp8JIbg5ONgkKTSB3OU5A6ag3AE2ItVeIN6S4kvwwVxLu1IAAUKMO3
UmW6knW6BDmjbhyb5AslQNcBXeF10xBowwPcRrraT6oCKWX6swVRcd3cZ/opi3f/TgznKRK7i+mo
QkwKHk51QG7aQFpCkZAqlgXRjkgjzl10U1YpBTMCsyG+FrVOFQKyArhF0e/rOrGNvnJweVDbZpbA
9xJDkAF+0i4LnRZgDOCLs7XXpfxQMwTq6C+5LpOflvnvSf5srEAbwYoTAoFjHVrZCBMH84I3Lu50
bPeSH8YO+eh88MWeek91iRM/SmKI4m1X9Uc4d74GqR/lWIFwsI05egvy4KkSKbhp9jYbPzNRskGP
36WrGtERkRW0hdm7YQhA+uymxYQ42s2BGGw7LDwH5kboi54iG2KRRVBkFuOhMM+3YTWA3COjhKhr
mUoWjjsZ5ppzEWzj6lEHXHVwX8mYrUMciVfPpXISukOoSXEMErv3x6Ryx+K7ZA9O2zwWINu7bitb
Kp0L43eLpO1gTRCmYcyONq4OMJgp9f+JECQaoZJJLD4A1zqjaKtUwyEAKkr7mk9BFIuMfluRPzK4
a9hKitAsK+ajgNiuT7f99NXEw+3fKcI+4uyKVIwBzTsRQvxJf0pBOzuaRwo+3+tCNg4Q9v+PJsx3
nQlpJVoVqQ4hKYDjpC81/XX974tWirOvNBlNuUqwUuH4hqlxJ8++APv/38ngzCpFF1+v9ipkAM1I
7wynDmun056vS1lnJD6Pyp+l4q7ZEZwUlhZDTOfNqGIWrRMrgDrQn8wfg1+XHjlEmSuq3wv2h6eA
aXqDhqWM/SkSyR1VNpr678xM44LzEWhLAGXCeTH1HJwLvwz6PImAkjduwHMr07jLVoppbAMTFgcf
yDPAR8AA9v2wFH5o/Ly+SQJz48laZYLmSbOFMrYZLAbKhONP4OH9Oxnc4V/GaS6yBlsSx085hl5q
zIpJogkGkbXxt45FewVtkJCCGMu3fts3jBai3+U/yY66w69/dJWiVIyxVwJcEnU1ZI10hR7ORGkC
AJzjYvsVKoIwlR9yVNDBhtZx9JYCKJdxvquXvka1iyyburQNVAt83Di0hatI8w9Tif0BTbhlYZ+G
sXgBJtmhyKeP2OpeUw0ITrZHuvGI1M1tUmSHHEV0ANSlZiIIb1dHDZ+H/jrQUGN0DS2bnL8tk7aP
1Khpg7IBwISluZjIFHiqdZWAydCY8mxya9VbnVSSmtsJZAAq+L69zw7TIbxVvmpe7+m/i/fSjbyp
/rsu/lOmajL4eIDO8AF1lZq0j3PIjC2AetXvuS7wjJsLp/0RwJ3uQm+TSo2ZUibaOglytKOIIFwk
gjOdopmLcDAgwhiA4pUXjt5r/3KZ2Cec3YT9KBWK3LNlUp71Oaiz9+tuQ6QCZ16SEapjPeDvJ9pj
n73F8fwvFeCu8qQrbLRyQoDWKL6hI2mUfvwDFTB6iEjRIJrKw1WVdYhSoAUJgEYBhk7iNETUt0LY
dXPxhmHWygJRlGYwBf75+7NtMGTaFWNK26D1h9ibbn+Q3zrG4L3yARjQnvVhvoKCEPTp8w5MzAAo
w4kZzX+ykmffwBl0m6mLWlB8g0SBgoKuXgWAv9eXcp1m5PTkLHqek7Qw45bpGYLhEWP4w6ErHOrn
T6lTu0B1FQ0ore7GT4nA0ADui8r64C8NPNLrOWvjrg2yDs3nz2P6qogQITZtnMF0/EcEP0NPOlAy
DRqUmoEGqhe/+kyQixYJ4IIVtF5XJCcQoGTAsQcIkDaKxj15dKnPawq4FRrmIGTgZvPthYUVTZSE
SxeYUvIwqdGb3McPVQZzDwE0tyjKUY8AdxG1uyKVDoTUdw3tbmowU+ZL/K20jFfAxD8Omol23xQD
oiMQOpNBlB5eV2/YdmL0EJjsJmZa+HeONZBUbRW1C0K8ooiF98GUe02pnPDtgPtFEZhqp1rLA2Hq
ZPVmhGTAl2GTmRNY8YuZedNMik67gEZKFtTwBXlm+FlLfALmsTsNME3XD8umQIWAfRVN96y0cmm5
k54MpAtJF0RaBRxyEI8YpkMN2x8RMoztP7jOwKwJ/i9Mduro5buUVkyW3UVj1QWaPHv2spxCM3Gv
K7RlxmciPvf2zMnNi6G2edt0QRyemvD3bAjSjqK/zy0YjWy7KLUStpGfUGZzgNsp2JJ1bw0zgj+r
9Pn7MxXSptPmvMQqhbW73Oa7pTo0gBXdzd54zIGWDETxVrBqq1cEJ5JzmagkmumENpEgjDMgKgHF
oHkYzR6TQ3/7VcxJYut7phyxLFqqed0hogHAZda41Ph63QK2nLGN9VPRVoV1XAWbGOBHqqrognIA
uEp1kGNMXdWxYMU2481zMVxMUIXUNkINYijQH5A/KneK/d32O4wqAobuOVTcPPPN0SkE+EObBnim
HjvRZwsIBJtMTknWIVV8k02gZKKiBoFNN32uGvfqt6dIGk0giAXaY/Nz/tnvp7ciZWXzyGkaZ3pq
PQVZR4wxSSlAqR2AKYL+TdT0tX0MzhTlnIWeJemM1voumE/Ejd0RmUCPjXnMHn1MApE4wbLyfqMt
9Ql8sDjXyngzopHfkEyRxXDYip+3nw0qcpgkiCNWAHGTRnGjmWmHrFM7e2CG/hLPP2jTvBh16S9U
BxJ88lKQ+n4RdYJtHG8MBCGFzIBQkSbkbAbjQEmjmB1GPTI8qttHvTZ+1kBYtgbz6frhIxsXyoUo
znZwbZDOTgYaIHzwoki1fGJTzUOb4uTEJH+3wsUAGLmRP2OIr3Ln4mtkV6ODSnhzIKblV2YWAIft
uzllQPudGfhHmf1c+tY+9pg+DjHwOcgnWSm8Dm0sTqKGzqJqQR3+kwMO7BGNEFNRVYL0++VBk8Mq
yyPQ7gQULQCnpEbXmeS+Ax/9GwozoWPcgPXQqwSne8utsL4NDFLiMa9gwvFSKmCSiipUEEp23/qf
yc/0oTplP2oQRP02bAdc7YjPwdWK3K7g1tmw/wu5nDuzq3BA5R9yZ+Vl0o96Jepp3wrLLyTwRkjH
XLJbSEiP0y0giUsn9mxXf2RQFdbXSDw2wEyNe++YmCSUTWT5MdzHTxNiHpYaWm/TwHrVaqyZ6hj7
xYtLRmdXueFH/HvejZ2v/8qBJSPK/W2tpwIWGt1EbKWsegxyLc/N2Ia2SQjCha8xFaV8Nq45dNr9
JYBvL4haM17qHgK0PQG2mH5TgTjSL7/WGPVGy2oJkkXX9ub99fO9rkl9Au39EcvFPx348Rqrg9jW
V3b6beYnvyqcbO0ADiEbQQrZ5X4432KgsrR8MN0LmnMEy8p3Iah0MUgnMfHJsdGf5+VZoN/msmJM
m4Dj10JVij9/cqqNVvEf/b7RYwZ25Mg37zUHANjs2Kc+fRWh720eDeVMKHf4iNaU0Tzj7TXsOnB9
uGlQuMs9A+qip8yTFV/Ugb+tJQpvgAhB+6zJ+bbQIFI1mxBI9S+kfwzzV0MVBMqbngw5v79ksK08
C1TKEA2NmoSnvvEYHQq/ukvujuSBfDDUTMWPT5UFlL/ruydSi9u8bCSZPWNAOUjJG0D+uujZFl2l
/Ogpu8XxevmjFrdX2TjaUzhAhu7kx+jQAtvPvl9OjCdWBDK2cW2DxsrCPwzHAFuBO2tJQrKy0JEU
yuYFWPyvDRBla+27hhvg+rqtU+KsoHcmiVzuVRWleanX2KsxBuIWQLITF8wCqYcOTZCNOorkJ6A3
EiMDbm3YuVzODqu0T7sOhKMB7QHNhwy0t7yph8KlNwsFBSeQctOTOroi89/yIudiOdOkRgRsHBNi
Oz1xZOtWMv5+aZtbUc4U82UpWnOGCDZQUJUeGLp22a/pSd4lg1t5TewwVsTu+/WN3FxPhCoGRk/Q
mcyn+Gy7WUqLlG1gDa+mdiRowqnMl+syWNzNX6ssHPp/GZytJFrbd4YctkHUZA5BO7yRgR1M1vfN
pL+oxr0qdzeyUR+vS916DgAE/Y9YzlQMbUqGPKxZfh+YDw/9XYfxjNFrHgA4shPVBkXryBlIOPVw
xxaEpfKvEMw13XgnV75Ao83jfaYRZyKAVq+0aMbxHnZz7kjgjnPl19QrXA3wFcAG7QBK8p5441fR
W0ckmHNhqZ5Q2QYPRqAqtmPmvxvzQyqebEkUK4jkcBGfVlRambPyCIN5VbzMx+SyDvJIvFrlh3E3
E8cAoRNCMTFyoWgDuWeIlEpplXcQre1BWzH7BVoG75Ybya39Fiy+BzxfvXwvun82/crZjnJP1qwK
wYZAcfwyEwyr7VuhCmxGoBY/6C6lSiaZdtUGdvUyFC/d8NMS5bIFm8aPtYNoSloIO95j9RHpjwbI
T9q4cNI62123f5EunB+RGwKuQpUdaFhhLneOBcy/NH27LkWwJXwuNyoX0uc9Vixr3ib5fQJOzHUB
PCTRZ0BA0E+E1BVgVlb5psTIzSSPCOIckEyM2fxKMhk+aQzv1JrIjmbMrgHWIeAggGIFVCdjeC+l
IE9ELndRc6/NFAcInOgLGsjHWLQ/wQLpJ9b0MfancKzBxVUs3vVP3lx51InBCsy4Bvg07BJNoVXK
FrZ4Am0SEph19asHgfm/ksJnVKJhCPOigJSkfOh7CdRgpatKlcCKNs31jy6f4dpZlFnNOA09yq+B
Uj+W1Y8wetejb6EwTy5YMj4n21vTgssJ4BVVckS91KkAVBxLtmDJNmNmQPibJsG7FTiknMekata0
RmgjHkJfX3q0TvVH7DZ74wFFH0aIR7y8dawb+aAJnpPb+v0RzPnLxSjpMKUQDOYwOn5Lm3c9F6Q2
RCI45xiVZtcrFCIqeZ/Y3ypQIJa5KljBbXP4Sw++kTZN5LGgbAGLBH2nM3iURms/Fb/UUXm6bt6i
veKj82yRJ4pqYBs0AGD4ST9YETV8yZLb9Mvkd8AckVSHjm4tGoNZN3iz0PKPkVjkMlhvDDVtRwu3
TPK7t1z1BZycx+IALjrg0Y+gv3LMvfJb22H8XQxnvbWJKspTgFYD086KCqGbwV00hUob9Lm2b5of
wwRiPrkUHGqBFB6ULwqh/gzq52AAFeoSAyATSVmdCmxlU4oiA4uesaBggvpyHaWaUimvsI4tBVZ7
9WKCLyOX/4HVg8vhLyH8wbLzjnYkY/5JCgp0JoBO86Yav103xi2zV8HfIKNqiOo6PwreNLNZ2qlK
g0+aW9N0JCR6u/I5L0RYY+x7+ehfxbw567SBHH7I0+6syG4KCVnRZdmB9Pdbbr4UMMPCRPdIl38x
wT96XTe2DSuJQEJWCAxv3UdblwWQAFQNEkPtdSpiHxeJH4MfuJEKr1hMwUNjcynPxHEbZoQJUTOw
GAcT8Fx6kA620VPZ/LY7UeAgEsT5QxQYhprq2LPMNm4H3UQGTXWVBgywRJRI2ExagOobUQrwU9Yd
aGPWR2E/x8jull8q2hw6EIwtleXbRnfbRPnNUreAUKm8UGnwKaL2ry1NkWSSDUb6gHw6O4hnd3Qb
STlgAlETMBVApE8vvdY6uTGhQCZA82RLxpvKuSD2IWeCjKpoLECB0KAxv0m99qOf5F0e118kIz1Z
Ueq1GnXDzjxcN9CtEPNcKudHgAM19okx0aCe7F2ho3d9EhUjNlcQ+2ZbClhoVmV61PkIpTmh8CL6
rY0eiT5vXctuUa5vBF5RJIq7XcysiQZdmmH/UX+TT+9AnEeKBICCvWCzts41pjh1wmhbkG3lli2d
Y6orFEWpQX9Lys6rVc1Hc4AjReTUZvbu+iatnT1Qs7BysD+UjwBmf2kai92XMAw7fcgQQdnGj5qC
0FkV3c1rnS6lMFM5M0Dbio1aW9LsAckDd8q+pz0YPdBLM+TvailKIKzt7lIYd6yQ/7f6oYSwBVxs
DbL+2sv1NdtohLmUwJ0ntCF0kzxG2QMmJr4qafwMS/ftUAc1XoUT3O0TXbmlQCZKtFxwqDbCq0vZ
nHkoid6NpZFkD1UMUntHva0e+8YZDo3XYY47yO/BdQ+YbmH7xdr+IRdHDR2dpqmCgu1yCwsp0pQl
U9MHYo8OAcFVIYFJWU+9bjEEOm7ZJDLwKA4prDSrcirKM0blTD3LHiQQIFNMGi8g0Jub2r++jdti
cHWiqGgjSODtxNLqfByL7EHHPd2O322aO6BAEEhZ+170D7GYUGY8QusWZLmUSTZDGTQZemy90rm4
KYE+TsfEs4sQDM/FEThQAne1cbWZwBNA3x1uFwQ/PBRk0hvhIufoJ9OQQ7YjtXarLsRQlrHLaoQl
SbS3pskLE/DHEv23GhuiQ7JaXp0YEKzpqAxgeflpYgoCjXFs9OQhvpUZVZMLPmWQ1vc78Lt49m/q
1i7Ib82P65vKwpCLqw5S0e6MtION8r3C14mbvJAzBVPpD5iDdIuSnLKq9uJE9awFQ5e6fEqxBddF
rqsE6BxAuoOgkwCzWjafXR5IZqqSibB87ELwQdhBEs1oR/pYJN3t5MYfO/Uw4r3T1gT0PjiZujpN
QGADoW9eCj5mteqf38IwDjA7wnj3Lo9pbypzFWks1TbVXpqhowxTcZboObn2Qpdi+LbLmuh9ih5s
BE5j4UzF7FdG9LWdsgfL6u8i07qzitqluEdCWntVke1RVjs2qrbPDPLcDcfrO7CpNODv0R4IgAeZ
t3UMC5dN0xRIS2uGEyPJoY6vpHi8LmR1kKEygJWBTy5riDX42mAWF21dmkkb1LHsgr/C6RZUK2xZ
esrGaUctoHfQDtzQiSQC+lk1yBhERT0S7xcwxq7fFkCvnqWwDfugL5qAgPZcjwaAFlXeHIK2uJGC
2NZOxrJrm0kETqLxxwmiASYNnQHuh64LzhXPhVaE1DR7KP2a17hOo9s8lb2kL4K2fV2W6lWS0tvO
qJ0FXBToiJJksLoLq+ubn4F2AZxtlIPh1i6tGkV9MObGVo+qEe68egEGfxc70clAiX9GA2D0LfUV
oIwKsj8bZg71caIB/IkmG5vPO9WlpOCSGIYgXgag5lHwsheFP9K4cfQeTSdpfCMPw1MdflXm9wVO
fYpuQ/tOR8Ooqn29bn/rqIPtxdnHMNd3FkQldTZJbTYOgakBVHPM3aayXQvVkX74qgM0Iob8WgHv
biYK37ZFm+jRMlQ2Q8K34Y+tnOWK0Q8ByK79RRp3aPwHPTtqkSAqx9vTAWnJczLnu7H/JdCaxdUX
Dh1aG5gSgm9FPADQ6EutczSudhIQy4Pop7W3gQDlxTtGchEBTTRCiUtUBFpfnCDgQzMmlER307rX
uK6UQY2LbAh6auxLXXHnGbZGpyV056Vz+yo8lVNTu3WZ7bI53otYntbOTAVRKRSG4jb6ZLgjRxcM
lPX51LN8oFKALUz+BdonQXiwiuYAT4bkDpIHiA5kvDIuVzVb+jKb57oP7PFZMaMdZbizxa0BhPS/
vX8sL6ah5ZSBfa/CADkh1KwstQ1kE71Tdg/W9a6277Nkcftx9FEgLcGMajco6yUuOES8ntgvaiLo
j1nrq8nAwYQHwVwz0Gu4lgFsaITuRa0PaNYe4OZPk4FBdXnxlVoWacyeTJcWC1mAckI7hM6KCZys
TNZyfAZK3IM8Ob15P9XxTtWL5cbIvugpeHTSOUiKQvW6HhDupPCMnhzN8k2w8GufqckoYiAqwegM
G6G53OLUaqUyWZQe3arZPWZZvMUZOqd6ZyVU82e9N4B/KLCq9bwd+Ds+GwM/r+FV9NWnfSlHsoTc
r9/6uC5kNznUQdU4kmvdpr9xPZIdMIEd7YDY10tE/QvrowPxiME0sG4oJuF9RQnedruuIzSryrGr
Rz+WWHMbdEMKVnZTjAaCJDTs2yoGkC5XVpln0GXWBbuN9PfZl5zsFE2O4Zl3owcsq4Du+zeRapu7
iWwsjqzCfjivYI52UiET0CFXirsvAx+N9F2g1tYZIQiaMWlh4cXCv4e6cGxyuzI6qFW+RLLfusid
D4fB1d4tR/k5LQw2ede+iXzRus2LWc2ZYPZhZxebrqTyGOoGRQdk/VJ+z73qDpiWzFaoU08OmrB8
garbq2lDKHiLcTdxWY/E1BcQCyHvx5g3vzCcTus41G78BXw+ruyUd7kbCa7vLaNBFGcjI0ZA18RH
UmmaDmbYtR2GY/Bwj7+HJHYSTTQksbWH51K4GCGqelR6VB1SAL3RgEBTs/t9nT6U9sf1JVxHw8h0
n6nDeZesD0k62Gjz1+3me2cRQFAqXkVax6hCN8c4YN/EwCoQovis3newlTO5BouVz2wl6TPcjw0U
lBnn1eLVO3BQZR7SSW4+OyFoVrzF11FlajpHVZ1SF3j3LcsBFhNOPSBA9NVTY8mSTjctnMNeTt2y
+9KnL9cXdlMAXs0mxtdVsCZzzsVOqTxPTYI5hog6TWofbX3YXxexuXcgGWZgccRajR0PLcBuFFPq
wWxtHlK8JeRycksNuJHd6My4FxB/7KJ5ESzd5gkA0yxcNLB5V7xyJA6BghQNsE17Oo7Tdx1sGKzi
f125jZgd9Tc8VzTk1JF24C+BtlloJ0/Qbtg1P4nbOvArXviRub0XOv2D0Tn/A/b7lm5IWIHCCqkA
hI3crtVj0RlxMXaBdLAeFYp2HtVrftEbzel+d1/G2/im/CGqyGxriiAD0RVj/OE78TPaSbgVsKDj
KfwVH8sjA480jtOj9aI58k6+lQ8ihsgt/4Jcsf0fuuTVrKyeV7Ttw7gPUuVLqfqtUbokDHAXCu5Y
dp3xMRQSKvjBTgJMlHMvtJ96Pa5kmGhMnKqPdkVe+T3RdkkyuVP9et1mNrXCMAO4HWA7hH9elmO7
lGmCN4YkgRaGfOtMcsoBFhH1pqD7d1Mv9JeoLBwlK0D2tJw0JbImxIbz5ChK+VQv7/mYnjrJ9FtR
xmIjMQV10HqDojjSYqt25q4flsYaEHujFF8elwIJNyfdzbXT9C4KaphW8qpn4KAN/vX13DwNJkAp
kS4FsAMfevY9jQgaabogQf1ssV4y5aEHhd51IVtLiXQIMn2fEEn8GINBWyphIhXTWCYap5vWxaC+
N+X2PsufJFU0n7dx72A4XGZZaZYE4r2Kri6zttRo/7IWfdd10wFIiZ4yfSzF4hogOgnjRuClt8Ii
TLsQGW3OKMWvXk6GblhqKoc43u7szl/Mm+gEJ7aLHkBi4cWPomLoxsWjyGglxYQvcvyr/FaTZ4iX
BpMGZfEj1n+UQA27vmHbCgGWGiiicFom/7KNSF2PtYI8qR4oO82Vfy1vEupnTntk7fySl4jGNzfs
UAEPGpYODQAY5uXCvLrMAY+uIG2EZJlTLjd5ETm5IhgQX/edoO6I3Bwe7IwRGjfnZUgSZxaVJb1D
SHBCaTx/sU49Smk35TN9Q6r7W/HSD07/0v2of4m88eaWnUnmor1KXWSMAuKJN0sNWIh7BCSCBOBG
qHChG+eHVZynBdPdMAoC5jEdgENJtku10Jtm27VT4hCUZ/IyEtRAtzaOEYMBOwTVplW+D3UL2sia
3gYm8F+LvHcNZF6MWthXtuFDkBJAmgWsuri9+f6Q1mrrKUdWDUeMUAcjnfd4fLj2k/pk3vVe9jDd
yw5Gi21P2gnOAllfcGy8XNZZ6Rqw4NzCjlpm9EBmwch/xFKa5g73Wljuqtivn4Bc5wPzvBK9Ide9
4rBUguk5AxU8lF/489CWWErdxJCx/bygwf8ufkbUnDvhO3EyT0+FhBZb9gn0F7RWIJxlo/SXJ8PW
4hq5H4RikpK5cmo5lna8vo4bNzdGkhCQKAxMbnVzA6a41vUMN80IBLlkGdya/DDjjygUtCtt+i5w
SqC35xMZj79tKi0eFiwfCh7xeJ/F7eCi5+skWeBLlAHXoYXoxMrqYF6SHE0I4Y1uSoeQFLKTdZog
wl1fRexQMM5fQJ9Ac86rtbIyt1mmqEFFjaesIjcga/Yyc3bBgPVNU6ddJOSeXp+TS5Fso89eXQ1J
ky4fiRoUXX5fk3ezXHa28jjY3V6Za4F+G2ELzoNMME30yWG3WutCL4qlDFWMEiEcO2SPoe5NNwYQ
iwDOOqNuKEmOaLJhPcAHW2EQE+AKBa4Q4d9dkzQBNdOGUG0fHTI/fZYwwe0qB1qfbLfztR3dN/VJ
9+TDqLjCpPPaji+ls9+fLbDagQM7NCF9dEc/aBg2S31CQNodQMm6BzQWuDz1O/soErz275dyubur
smVgcFn/1Vo5ZHumKTlYgoBwjV/MVhcODwRqCgA1+HZztKOppRVL6ueUCugCXB0nw/Ilt0xdzUF6
yZcPNDr14qVd+6BLyZzpTlWkWAuQkILQdFNaeJoseteKJLDL7GzvFEwNdmSGhGq8U9tfYTiJDsT6
soAOKpL1aC/VkF3g/CjqTkBckQwcv9+zGx3KXbE32wfzTt6V/njAqMB1p7qp0Jk49jlnCi3aoiZp
D3EGzd24z3w6iNwp++LL9x3G9zDNbSMuQ7qRz8ez86fkykICQ59VpzM+RnTgafVy1El4F+fLU4U2
OMm353qHgEvYHLGhITLjjC2QlclXSZYlNYYQQ8hKYN2NvrlbDm26J9qD6TLKhQUzuvtEPcoi4pSN
+9e6EMud8lZCX1JvUgWnnAXAuQcfU9+wedZiB3wZ0X2/4VQgzmYAczImovlDhxeLGRYxUTD2qXtt
8YanJ/qh3rLaEBnoxnayaA2hjKLj9bA20IgUmjGRT/fFjndxp9+RXbWLdtXhunFuL6KJZzoIjhFu
8y+xHjTWY2d0JKCtzzK3lQtkMMVBg4u5L/1yL7z8NiUqKuoahr5VEZSbeRnnTCPB8k6P7WP3td8l
D0AP9LP/YVZqHfoiN3YmjPNXZoS81pJbTL1y31doWUaF20Cp9foybp0ABJ5IVmngzVx1TqYUI1mk
DknQ5SlGKqTTpIlA6zeCBmjyRwTnRjK5sSeVRHAjBK0+5k2jpt6AtzrRXstekFfZyIVh2ZBRQekW
TcoYdLj0WVJUyxIKGGqgZrvZ8Lrb4WgC6nDQYA+eFLv24+KnfhKIqrWfMSznySAYfLvAr2QvZ877
k6xQ1HTIVGT+cupR+9jNGFanz0DF8KmfPRitD9TJ6tZ6r2dcdIwJLH38J/frxVdwnsXUpshSopzF
D4Ae7hs3LYBBEO9qP8IXeGXrlKUfIXT6ByieBlv5PwvArXwdmfZsTBDdyPsIYN+xqHKyEXtfSuCe
uVJmVmVkYYk7kBf6mC3fS27nZLfD7+olculeGAtuOU6AhpLP4TW8zrg9LdNIrzI5I4Ea+ba1L+N9
7Ca+5Vm3DOInSbwWQ2xIwhSBUPTGVY/0OCIlXbaAk80H9ypJamJUuCL+E/umu+4tMX1w1bsYND8W
laAuvtHZAZo8zC2oaC1CZYXPIc+RNIdS3ChBp04eSaMDTVKA0rdH0oMcVkUemTTuQPtjbInw8Ldc
kIpuHmSD0FyDOfvLIwuCjlYrQ4jW9fk4dt+rehAEMlse6FwC54Eiq6WNhZRTkNJ4V0SJPw9fU0xI
INOaJIrAo25eE5qBRB3e9Hgn8g2PiZTlRd1QOeinCQkgOrh9XPhxAUgH2dy3S+v1huRrqQ5nqD+r
FNPM4dN1r74RzqPu8dcn8OAny0iGue46GbQnIGCVbekFt4dTdmgMKtFwmeQyOpTMY22LYF3WdgTo
Qg1AvjBczcLIJ7eZoEfO0BNU9Dijox+eqpN1nE7zbfkoqnqsVGSCELFZaJBHGZXvrkgMaSniibXh
SeOhJ4tj1MZBoeDqxmxgvUS+Ev9qhZx3K1vlpHKWhGklJSM5Mhlhlzpx+CyLiE3XLyRIgD5YPwS/
aH3m3GgyFmmthBqGz4PhFnXUfCf50R5thgBy+tkec5TeU7fzlu9/02I4sZxvLWZllhKKJHMjd68Z
1Y7doLrIid3LanWbVr81bbypkti7LnU9HMyJZbt89sRAPrYmc4t62bCTgpE61mtuO9pJ9XIwZoYf
4e38HYlh3Udgp4OjzIObd+dDfgd8xOtfsmm4YLQCJh6iIABbcuuug7JZlSJUZIxovCMKaGCm4U1b
wLhq9elDbbUfc9rcFToNenGTNjObi+ABywDYWaB8sZgFNdHLZVAmtOtSwAbh2jaQdjDfIh+czbv4
MD4nnvCMssTQShpgu1BAB+b2CgWjnKs5LCnwO4fdFO2TQ4N7FFSedIfLBaw3QK0TpRfWqRym4JlI
7ty0VV0P7YT+0dafswP4QnfKYXBweec7yxl+Vl6yq75e39EtB4EHj47ZGTwt0TB6uaZhiMr9GBto
ODslSORYx3GHAsNe5IfWESdTTVUBecO6V5DIvZTTpMtEFhs5apaygXqsD8ifbmxX3U9fIjcGxbjo
Qbet2l8i+eaHHDX5muQwl5Qh7OytY3ZU/P8h/tk0SwDrAOzQMDWVv8mkYdZbAh4A7FoX7csXECEC
48241dHfhJFQIazIOsJja/lHIH9v1aNhNUOPMza6A6MyNXcqSiepQ76VT5Hb3UXe/3H2ZTuO61iQ
XyRA1M5XrbYzbeeelfUi1KqFWqmdXz+hbMx0WjKsqQbuvf3QQB6TInm2iDj679un5NqD/tXiwl81
QkwFi0J+DuvULslzZmwcwzWOdF4T8v15hAsQeMsKv95mpgVvPAsiDZjhgumsMR60OUet/mzF/1dX
AzjnjNuak/D55n95ThmNB7zhaNN0xV8TcyTLfqvbuo5usJw5VJx7hMqMKLw0ofe9mEdPN+e2tnbC
EJjd2H5n8osqul3Jp2DAh8uhn90W2V8SsszRwcq//c2ubinGqxgEtBLwkpeFYZNKU0FCGb5fZfdj
ldb+lFaHGpVH29KLgAzhLB95T7n0Fk2YiSuHL7d/wSoxmDfhU0hfA88Aj8zlJjRMgt5OBmdBwSLH
hnvzyCOd4QVI643F6quaymxrps9gNABi5GVNhQ7WRFsNimtVcS5a/a0SYLCHv+X6VErhESMf/ayT
j0oIOonVOX08OtpQOYnaP/LxNQpLty9im4T1bsgCJfxdT8exi3ZaFFM7knJhozLngEzu9v1rKfhB
ydVvlTCwgdpRtYAJotxJOvHYGsrbYMW2NItdGYWdNYB7y51+1nvNblh6PyCSpskxUjWooaR4HKZ3
4NoeotIMALJ2OvLz9je4fhK/bMzCpyRdmxVE4CMkIvTxzYNUzXcQq3QhEBLrwpGIZUdl6bO224E5
8Ua3rvaV20bQuQN0EE1sdCgXb0cssVIeYzyPVguypLaT2q2hxKsWD1gOwAjjy2sQ2l5VZ0RGCcmS
mJ9jnr8xQP2tFOpYanzueeKHgDABIr7BMrm6qC8mF7vKDF3qYpbys1wyO+6+xWSLsH4txEXxH9EH
DrS8Hszeg7pSISrh5+y+dyPDh8gYPOZOz+24BU6qf0sw+Laz5Z+oGm4VnOdIahH7AJw13yQ4bIBh
Fjd3EsoYpSne+zaJz5bOgXhvoE/RgceeBEp2J6W1bXT3XdGfpLiD3ndaBnpfP6emhbFwilvTJAKR
St7YddTDrvwwEOUw8l4FxWH1pmHQ6cDqrONnZdI9Y1BeEw1iI+XR6KFDW+iPo/Eaa9wze/Pch7/z
zLAnogY8mQ5A+HtZWdqambpdZUIz1Bgw5Q3U7vQ5lUzHanI7Zznm2RmJy1gTlIbig/6G+SbWT4PW
u55Ojm5mz3or2Zg6Ks39EV+rfucA5fGqClj8Lc+YnSq7RGWA47Z/SDS5Br4STfBX0/uuBRMKHGi1
webR/FBnoWsUYEvIGEifa4d0DD0W0z0k4nnYQciIOQXwAlKJ7mFfHbVI2oHaYdfZz1Tvd0X/h/Eh
iGp5T+VpH/Wpgzmnjtm+AbH4wDESOJUSX+iyE2a7UjfdSdSRDWd4whSKX2Mc26kVu1EobJW2thRO
TkMHn+gRRsc2gVLUd0U7uHKkQZThW5s/yahDqi+mmUF2P4diLuA1KgXS4MFIc9CZ8Dup+nsGKGqV
tANwy63lBqW1wUZ3PbIH2BGEn+RJOkg5+CjJsZOBmsk9E/o3MQYZV1zeZ5x5LQUuqUf6TUOO8z05
IcN4CU12dSn3RcwOVnNX6eh3QAGJ5phJf/u9NK89JqD4mZ/9oxmwfum0VFE3tFdrjn7x4CvJASOL
vk3lThPsB3qh57z4xUvUKrSDAgg0phPsk3xwmDR56QRZAtVwYws/Pq2cNn2QB+ZNE5iVEdlnymSD
zocEYnBGcZ8adxnD/AzxIRuANkMhouxGPx9Th8ARxSDnY/yhHxN4iAjatknoROMJnsg2tPsw0j1Z
Fm6CV3xQJL9NkX4lmT1aIJYNmIYxSdBnHtGImr3aIU9lB07+u45Lq0TVLtfRsjUwe1UYr9Nwb5ZQ
jlOlQBUY86k2jS2XDyZDQlWqT00CCHt9GKzWS1Lqm7F+P5LipSPtLq77XQjdidvbr1+94CC/zIK3
KJR+JqBfYjMuxUXV02GOzSK7LEaE0OXZQLpbmsaOjorfTPei0IOir+x+etAE2LJN7LIhtvs+UGvq
sepUh2+19sjZuBuZfOiTLogSFJP1N6XTHZ0Udg6hugqim1rvd3poJ6MV6LH1OlBpHwJD05WgYhi4
1l33HlbSoy6yYy0TR4y6I8jfHvzBQXNKLt33JMaYV8yw1b7H5HsbJ3YDnhVejyhT9kTO3ISS4PYW
XXM9IAmZUOBAcLeqebZZW3E0lubQ8mVE5Brnv24buJI3ISj+7HSDT75CaOUt4/rYQSoFOZudmdND
bxR3CUuDit+lBSySjAfj1iTWz+x96XMQMFvzFDeEC8tMdJLNiFkptNN1m/2o9oqTe6kbYWj2Z0Gj
Dyx7JhvE3haSb03DQfjwxfCSnRsapChRDpuZHIOXfjSB+Nl3D9RBBbI76EhNO2gn6nba21Ac+f/o
udNrTw6qypA2AWkQXKjZG38585Jp5QOJUcwaccYGo/lQCw7fVQYD+QTiReZoR+o3OTXtsHqroCDM
h3s9eY3IHa0fJf3IuHxfqL2rF/JOjdS7opF3eO2Pitb8hvLGXjVUV7Oml4ri74elH0qSC4jaef7D
Q256bYaPqtOHMTqq6bkqTwPEFYl6L6znUgd5Uy88BQwT3QyPWrMvesWm0zGND9QUNtPK+0gFvTO2
7syh9Ghdeyzdxd1T3lZeGYUPXTQedd0KSvWMErMdWR9V9nvM5MdUeVca4SqMuITJdpgxTNDzZJLt
Mt2nKj+BV/BT5o2jIoiO1NSzpic2YhhCEf+VpAkFYnSG9QrMqM4e2tcq/9NPgcnA7RSRI5nPrIV6
l/akDSdleB20N1GqG3fxM49bHVpghTESCaNIAFO+/HS6IiOXYSifcFYcC1CausQt43OtPBm9CYgR
uuOmhE5WBgXOzvLjIXksy+ahlPXEq9vkPternVYfWUFdUDcdLpkHOaqDVu5+6ypeEk1+Mvsy28qW
rkRRKlJD9J4BpgNo/PJXG2mhVgOn3Vku8GBVpVfrfGdOk3f7IblWqIAoi4lQEq0SRJOL3bG6qFLb
ioB+cjD9Dgq2U9C/s4B7s753o+3iwdti2lyrocFtoJhlzeX1lbxAYfSQ48D04HOWOQL/+Kaf+tZD
UvpW7WJW/F65I8M2JOma34JwA3CzMwZ5RWnQpZCELccIHARQg6c4w6k7pm7xs9hhDK32C4mvtisC
fWu05tUtBpsBQKz5qUa2ffkp8bTRYlCB657rahV4i/Fz8d648Hb31fcsGP8Vaoo/CJeD/4LcjL7N
onSCVjwQrpCoPNOifuBK/dTIv2tF3oKcXHsRwSEHZA/6YCCAzbv95UXsSF1LoocvyEz6ktX0O68l
f5jGxgN82AW1G2jBduNSYAVXrgXyCgiSzUDaldp+xHMlSwim/oyQKs3Nypb1M+1M16wPZh8Gfa6/
YJa3TSL10WB3Mq98Zj0ZEpKKUk0PBfpylgRKFwbuJDGExZJmn9Q/h/JJqX8neuQYOAQD5s8TxGDA
zznKoO7L0cvrYLhDqehIcvB89G9GTQJilruisgLDEM8WHR/N0foDeWl3aO7TOH8d2w457oNZ3QnC
HiPjIYuszqY0cU3ouYL7YcaVTQzxHhqS2461a/XC5vIbNzAdGQqQfRrvaoZKXmLajdk9ZAkykvgH
Gi6uFY6eIhEfv6dP7jpyzvRjWIV2HH90XerK6jtEjZ2Q/+yiuyH6levPcjidWjLeW+ww6ZjBAZFO
whuXj0+ZUBzFvO/4W6Ef8+7bUEWuprKgKgqni86M+Ak5MgZ2RcnfIiH3ttDuhvaR91hNgujY0vLD
hCEEQjlNGsc8Ie2+YS8tAQ5o+pl0O6v901XIe/KnWgNHeXJlnjoxk7wC6Q2V+kOb3uXAQ9V5tVPa
d9Te4CnPsdI7tLvPzLc8gwYc/63pnS/qfZpkT5ElXEsJg1YV3ypIsIhOtSF65tx+GK8d708ZargN
FDyXxSpu1mrYKE13LpIBCVJ2bpjiGlV83zLxrgjQ9otNxfn5Zi49FYRa8RoDEQfKwuLNj2sQHXM1
nYlexQu6qWSnPyG0gir1iR+AOMHX3Eilrj7FX0wuY3koTNZKPcLkcIAYQQ6gU+lEf5Aa/yKO4WeH
FiWx3e2dvVb0BFcOUABIzICBsSx6snCUWZhDsplN3K+QiuZUt8MaUjKalP9MU+FZaetj0qOvVwxk
qVba+LbXwnPYn90rmtq4MpdPF897eKBZ66WVud0qmd2zP7fXuGVhgV7Rq45WlpLPGgEutRJHS7Zm
111zZuirznpI4FCvqHI6ylvEyqDPmSJ1F+2zQC6WbBZzrq1jHhAFUAN6XissUKMWPY0VuMzkbfAw
MeBZWHbsK3uomD/GO2grSB+bHbYrTzyQWp9df8CPUJG8/DpNG8oJzxNEPoHwW7qfmM0ruwzoqfOb
LhCe+TYwB8MAJTfcOBjXCnoXtudX4YtTK8O2tUILbMBZyLw+1YljOPR97hX1SDdfuM2dPPVBLNiy
fOVzwjCCE3xJkNuWTluScyuuarCAKT8IzJidpAASMVu3fd66xQNzYWX+3F+WR3NElBlmAiMSMQK+
x9ufPQC16bOgdmVzR3M386g7PpCzujV26Mp7inMKIQO0pGXQSue374vpMldjM1Exi1lA1S0sJ1tv
LNTw7oFyVHsv3+prXDm4GKyIsUogMAG9scRUlq0gkNdW6vPQ/+iiOfN5v33Dr3wwArKCgchcQ6t0
CTOiaYNJzxA6BqJKAxaF2kOaO+Pw8b9YwV8HAAXGlgl3WcnChKnurDO4v9iVavDCzWHrRf7Uel8c
DKzm/9lZ5tcypFdVAh39cxPX9ypSXFMUf4aMBJAq1zXk+BBZVimoevmvPG53EdXsPFJdOfxopHeg
4BFlaQe9T70YhMx4AoxbfkiSHmUu5vCxtMGKBanqUU8zW9CfelM56DfYrfWkmbJvTjUGWJRgI5Ag
7h4HvbuzwtLh7TeG0s3UnpJEtqvhh2oeMWkDydAhKx5intp5+SQjKeW9YYeEo21FXL1hNqR+nSFr
3DrZF1UMOM2rSN8LPYQqe+TU8UsmiV3GTlUi7RF0OfFYH0mVuhgs7LAwdOrsZGooAeOWl0PiQHvR
KTDvOQ7B1ugjTyNHSSFnyqDJWbsVhKL6Cu8g+xAaCnLjUy9+gVljE81pNdMRSjARh9MPFRMDwaKb
ugwb2aPceFfoO5lj1Fd/0CIMvEPpFBqahp3kgP6Wz6yCMHj/TYJihapXUC0ebF6/lfQ7Bt/YSfxg
DtClMn/L5uBTfJwckiTyJPYctYB2lOwsTTB24a0dI6cJFdu0UBjnG4nGldfk4tAsUkcBlCSo8SAj
mqpntK1LoUg90UNs1J4SF97tm3DFK0BTFoisGVIEeduFMd5hYm0toHdTQSk6K7/lVMKY79+dlbi3
DV272AgKAMlCAQ9N7oX7aWkax4osoFYEYg7Uc2vIWmjJtOVp5u7T8sZ9NbPwNCN8Om108MHlA0aV
OY3hzEMPw2dMgoKMj72FIblWuvsUEDBlPMMzNfDy/QUWgUBA36xRuiv2IwI9w1ZdsTPcMAKGGSBQ
3amC0NFRC7HV/e0tXVORgFyZ1Qv+r/F5M748/v2APiyJYBzvvoB0kMfu8hMwGL7hKsau/9vcY/6P
19w1khM9b2FMrpwc5RPBZ6DTDfXIRVSNSWLxYFQJRIlb3YagzkmrZdtME6eNtjoT859afNQZ7zbn
pcA+rWb6EUPSSwCzJqj6N3Zl8p3OO7dQ48c01ZyibPZ9CkhSWG703K741pkND00xUCOsVQ0n7NKo
K0IxnQu1dWTeBiL6m6uPvOtdifTQlHva+J7rLcVACQhDAmI7cwiWEHE1ozGV2GCcwgKvcF+fQ9G9
jAqYtEVf/s0k4mmR4VpV8Uatwe1D2ZGmYbRznjzWkK20q9B4U5otkr6yvlMgZeIHmcBRYkbH8o1Q
i3ocEiidnHiXeUaklHiFiRuJ0muKEEWBXvhhy04kFwHmeOeoq/IzqkKHFNlqj7HIOYmcvuKY1MHs
yewduYeuaDT8bDQCanC18dCsn0/82hm4hnAIUYq6eGhKIkeShJjwBGiXnUhQBqqgMDmdBw2OVd7i
WF4JbS/NLR6cKZ5YJWcaPdUm+Ussdmf095nM3ETEOwAmfzRW7/BSVeHKwn0v0gMa9m5hUZRzJeK0
KLmozZZuy/UtQEUdCGMZQJz5Lf7yLrRlGLEsNSCe1t5TyA8oubEzob8ZE+qJjm64kC1r86n+Yi0B
zlc1K1gTyK3HqHAtlBuZUroMUqbyJhD9mrkZcY9S1YyXWmbzYTz2Qmqz6EwK1THKyEZi4WqS/o6Z
Lz74MB340OM5aXSnT9vdpBteLd7YVPi8HAMt5Hd61/3V+/H37ct77WdBN26eX4+rAJjf5S7obR4P
ErJFUOwHOyIoetev1mC6KLvAr/64bexKrg923zwIfi7zrlk5ptKVZGyV6GxpKUdLnXpFqO8aK9kb
WRgwBSeri7+nLN1r1aNabgkvX4HWzPIMqE4S6OegBrtYbWowaPKBIXlGQQw9e7CrQpc5Ig8w2lV3
lF29ActY5x2fchAzrWrOl5dlI6M2a95VnTi3RmhH6YOOfu/tLZ1/8aWPubSw8KVjhpr6wBtxjmL9
YGRq0JYPPfrPt61cAYMi40e0hdICNEJWVeTCMgp0YnMZQ5mPstPvmZdrACE5FEqV7KF6LBMfWrhb
VteOZbaK7wVFKhSGllEKI+00kgFWe7934TJdTI59Kg/RAQm4A6KV20HV8V3ZUkXdMrvYUyrUHkrK
MEvORtCdyM4sdkoaTB9sL7tIaphtmfZ0p1Ue2biNV5oDWDEEOoG8NZGsLimNQ2pJo6mWAp1N0qHe
7M44WBaQoFUOit8623qg147orKAIWxBUXoG92ChbYYyK8LnDS9swtOg2dVHWjnhe1H9NLPZzVKEn
L2Q6QZah2Jt+HfBd/ENg/C8w2a7u3j6q6wft0tiisiDnWYhCYizO3MAM+BBplNTtx1LzzZ699kT/
dtucMguyLS8gIgx0VkCPg3LOIp7UgbSttMaYIAkpviXv5hlD57wGKGnEs5bbuOmpSBwor+OFmSlV
xWYj69oHnPki878zDGOx4CgcOOFI9s5RAT6/ZZuYqXB7jVeCBRRNvpiYf8IXV0mkxpLDiohzXNoY
WUhc5Y8KSQ0vdvmu+YZOchm7GYrSzO+2ROy3Vrd4sXWNirTXRnHOh2knUJ2S8w2K2JXbPrN6Afud
y5rA7V0uTq9jJUzHSJwzrttJFZhyZqOlb5v6RoJ8JemyLiwtYq6qB4NzUHAP0n36u4GFuU8OskD/
lz1M+yqIX7OneaollEPfb3/BK14CliHsBDeP8GNJ+JN40U8mT8S568B4l2W3yO4Gecu7X7nnsGJS
SIfisKyK0CEhVWOY8EXgXyT2EKR4rwF89PS/LZiZ/0PjAIU8qKHP/0JKbflWliEo7jKESc4hqig9
y1+H6pirP1q2r4xs38xAtLpDreMbRhJ7t/fzmj+8sL24EQaTO6topeEc781fZmK3z+VjArc0naWj
eYi+jcB/PG/6w/kqL96aC6uLyxBLptkSFVYxbtKTNCkC9W2EomHtDtBxVo3JCwkDwEy2+1x4hdI4
Wshsk73dXv0yr9UhFIbkEvVHlI+RWi2KB0lq6KWYGUMpN90YUJMs090uwZR6SWCmEFT5hPhoVePj
ttkVFXm2S9F9Q66JhgC6RZc3NS9VacQIipm2Qfz6UD30vU196PE/soB6IaRE1AM9pHfKTv9ATwDI
sI2AZPkYLX7Acj6ZFHWhxAf8gDBJbDHtG21rkugqAPg0AXFlVJyg9wO1xcs1alMxxpyC6QDSGPEV
Lz9EIOa29hR5s3ZD4rdbip/LcgEszlBsiNEgIAccYWGxo1LdWCHknHlXuxFhD0WSgeUM2Yosr72I
cKgbh79vf8qVR/mPUfBIke0q67E8GFoCbSoG8D8IMW5yV525ZafPrHRAilEDdDuAlbOzP4Nw1Q3T
y6dwaXlxc0UkF4OIYDlLLCetEtuyZkhUsLHA5Vu4NLO4qlbeySEvYYZC4fxQ+bnhYPIQ96TA2lVO
5EJd9bbFq+sCmmX207Ow6uJSsgxqcAnAoGeQHA8T4lYKlQBtw4VduQCQE/uvkUUkhwFpBoecWHMW
inBa/dGUft1exZXDCAFz6OeAAoPK5LLbpzcltab5MNI4BRhrDFhUnlCCfRhrvPFR5EE79h/LZfhS
KkgoIKWijIJK3eL8V23XMcjAAT4s0p+F+VcCRE6I0aG1+sGB3laTn7fXeOX5hH/8HOwOGONKNWyI
ukiXajCNNLO8K0l0QEnSLWI82qJ97Il0l+cjoL7Thnte1cOwUFTBoFEP2BsYxstkNKyypm2jqTjT
1Np1OurmUxE00kDhLbRXlqvHKalDD/0FTxayG0ky4NImWNzlr1QGWn/UBzOwOoA+FNGdSvOvGNr3
inWvZqn+Gtut+syVpxAFGAi5IXOY+13L0ns46E1HI3k8SUzxiIAKWV12L0lr3ZHKOo7hXkIvhkEW
A5qHui8D75KFRoxpEbl7+4PNJ+Cr20XYhCoupJ3m1HeeRH75JocinUhKC/3UyYWrqvG7Fe7KOnUF
BsKqZrgRj15ZNwW6FdVxPMgYSbFcd5rX6hDXHRJPAxWJhOyB2PCBUMDkWXU/ma0HLV4vK1AZqn7V
mu72Eij5xuD/66KhOWcYgAJCggaZ4cLZAimWaCQdu1NKMd2mYT7kR/cQv98V4fARho//bA1V+Xmi
AAgskI5dPJexAtcujaE4oQJxalWXtE9dxB8rel8Yinfb1jLgNwAyAe0IbD9ch1kl6fJzdonZoPiX
dKc4eur69qFq032J4VWUbonQrPA0n6agPzMzncy1IigveWMxLWxOcps4tFdiR51qR59qF6iGez2/
C7PRB78YCAI2neI+92rtXgJPG1yz24tevtzzL9FRc8OQCix+pYMxFDlhFmPtqUNnUTfYDqCwDRPL
d+3ThG4A4z5HLvify33lmS4naSTaUwkQWNUVxz43DkMzeEM/ovsonSsDMtEK25DGuboyNB9QLURd
dQXonWgS1qZRtaeQWu+RrASdrm2cmCsrQ7iJIt48+3QNbrTatGAGjbEyPQuiHvLXBb5inzhTWrxj
BuRjkuou3UKKLj069hNoX6i7AraAvG1ZrBxFl2Mck96csvwjGX+in+IJaMrdPhcrLD1kYFCJxWfT
IKK15pzGvB1L6CgnJ8zEtTNFctUCeYWk8CDPy9eSpG9lLr0oZuyDk3fAEEA/LutnpWQB5Ee+K3my
r+AjOprYRdINDkTw/tE/f/5AJOe4RcCcQ/3j8liFfIJ2Wj0kp6Kpj3zUd0p8CjE7r7JcWgCaU23Y
WyHElwbn9+NrtUMAi5hmMNi6TWZHGHkFITOoNwANF3nGnjypx4bayb31EAWdP2vUQTDnPfXqjyLY
hD8ty0v4Mai7It9BjougaFleSrmYmr5l0UkpM8dU4vs4jipHazo7LkcX2ThG4/Y/KGShhbxR2lqd
+kvTKzBgIQ9jXBUR3knT10LI5dSFZ3TJ/dSkTtQ8Dk39AOmwDb+zfjM/zSKMhV6tiXLM4nm2CCeJ
kpfRidRQxajlszVNhpMg9ivJYGdW6AyAhfK0OsYErNF0au+EVr7gwQEus/i4fT1Wjwt+DJqawGFB
MBoVjcWPUdsOgqedJR0ZGoFdqOKg725buLbLwEBBNhJdP/S9FsdbUUctA5YnOlnT6JRK9d7gnbYH
UiMIVU/A0FZpcz/Ww0ZMs4oy5oP11e7ilNPEHBO5hN2W2hbG+fl6CywfCI+DGzd2Cci2DWjwVrti
GUr9xyra/7jNgPwvi5WZWg9jNeA4EwEOo97FjtxCTUczbAoGIVgAG6dpXsXX0O0/9gBLx8uNpvgq
5iVDz0ucnROwpWFeBrL8p4AyfDSyjajtqiGQmhHBYIzXqgzMwpntrkrSUQE+HCOf4k6xeYyeRc83
ekortzB/uP9aWl5LFF8aRR1gCbz5UJS2pfyVp00k8JzJrTbui5VFzGvFwO7LLaxIPbWFbjhksDzM
nQR1MT8ltXVvWo1XNrFDypn9KDVBj8Tg9tXY2NPPbt6Xh9iURllXOvyGAoGTpXynGJOqonPKpK1x
DJ+btl4uiASoBEM9ehl/9iqPwRWSsalT9LMlJ0Hypwli1RmXHK6rmDkODihrA0MkG+HL1UWiIQkC
P3oIkH269DbQ5FWkvNTmF6Z9SAtuhzN2C6VoQv5VLv7zMnwxNf+UL/uJihz0cCmRjnJU7UeePGmF
ZitquVGJWHVZl3YWj+YIRo9ehap0zPbtnmGy+A53u3GlAOLGKRCl1v90Jb4sbK4qfFlYahCepz0M
FvQoKPcs+OeRb8pzXL0TGFmD5hymva1AnphnDqaCMKSjJZUPpdFB76Skr5AxcJVo8iWN7cxcHDW9
9aySP7QVMIzNRm/yqj/68hPm///LSjH7WZO4rEtHosd2pn8T40YitmrRI9oEKpcgHtTRcF1JNgFE
DkpxZUyn3vhVsdhLocZQ9qCA104loSyjgHcIGXKBuAciG7cv/BXfD+NoIMxTNYBkX8Z6xsAa9Jpg
XHmUD6pfuAi4PviO3dMgApV0eo83bt+y3oRKGdIizDUA+wD6MkvcLubTqtqY1vUJk2YeuZn6VZg4
NSm8Wim/U4gDRK2ysci1w780ufiE3YiKqmY09UlBuhcr0l4nHahD3EO10InU/HEqi31VPG9s7TqQ
nGdbgqyKkAqotGVY1WF0tyF0mB1oZWug2hGSouIEz090R0abIOkiZ5KkU2VuBNRrn4+DBNAHHCDq
J6hpX57ZsVQnKGPo6jFKqdMrvWumFCOCgZMeVVsYW1jK9Se9NDff4i9XhFhNZrVhqB7T/MMA/rfP
HyuDBJFi3KXUM8b6/fbOrq/kpb1F2lvWepVJhaQe2/S10r6RLTjfqm1ozPk0yLwo7f5HgfByQVI9
dGOqCvXYHcJH4xDdZXNrGYSsjxAh7+TQIMV4gxDVKVCFN97y1WEFCsHEPAUIyAGFsfKLVdLXqMiU
4zEj1G169ZkPIeChueTXFdBxCsB0cRURm0cbsgKrXV0YXviqmupMYZhecZxk0MgLyS/Rvbz94Vae
dzYBfgXeG0imrDxvwhUTqoQwYaqjXWSDbY1KkLYYo5Vt3IDVkVxYWixmwusD1SpYapkGvHd1RDXb
b8ifroNWZdYfG2ljadc+G0YnoGgJjbP1OFAtDMtC0AwGEblVNeRIBuhvtG9y/5QAaJmlqt0PT/++
ncDTok5izbLVy85VOpRoQqqwGVV/GsQuowbh+/RxTP/etnN1bXN7DNVJ9ACX3Bg+cDCJu2Q81uA4
pRBqSfL4aZruVeFnZeOPsnTXRVFw2+gK5gEUKRAWoEV/otfQmbi8hKzSMdMeDKxjFSk+k7LETmgc
uVVT+hlXfgiU7xWMe6ckOaoVBt633V05qIfIBALfGP6MpXjvMcQmNrRnjdVuMrSOzhrv9q9cpQYY
SYVXAq08kGpAVFw8RSIcokoMsnKMZtRk96wMAWr0G/7rqpGZAokPDQjdMqVKJij3ZAgBj0N5igs0
3V/k6PvtdaxvJjVU1Dyw32j4rhh5VMPMn3qqlKMMZ1GC8SkKmzbCgRT1xmJWNxM1fRRWcJZAA4dM
8NI3malqNAXXjiaTPa3kftxym8mFk4P9VEDRTnTWhsnV4maT0OgAz3secLIk8dCqjPCDOu2o0eo+
nqCTABmZRCm80vy4vY3XFodkESVuDEkD7HKxOGYURmVK8EzhpNmk058nqd0Tjfkxtfaq3j+iP+ve
Nrk6HFjcV5PK5TXJMp5RmkXasUpfJ1B6DVQXQmpueKVrW6hCfwNwJ4CuVnon0Bxhregt9VjxFw23
riqL78SEcpg+/Sv/A3M9IF36X1PzHn+JJnqNm0UPpPCxsqK7VhHekPdOBCWa2/u2as592kF4BD4+
nP1qIlRfaQUwv6Z6nEcnjC++kdndCY/orjlqD1DJnSViCwiXPaJ678zEw/RxU5v76rbOw+DnjQVi
dfF8oMOVlj1gwsfGQ7H+RbLH5+FP/Kw+kYAGw4v5J/aotK2hOv/Zi9wbWwx2Mw4oZLrBlliYHaQh
LtQCsnxWm3idqNyYqH+SWg1ULTx21nhiPQRmlKeuFUGusgNJMblQqTYygXXig5+BpiyAYMbccVyu
XpYbJsdtph2NXIMo12jLo+lzSh9YkniMFqe07nzJjHeyFL+YVfR0+wRc23x0Z9BlhONeD+BLa8NI
CoDUjjkIUy3UReLOQuX/j0YxmPh/MQVgLeCecNZLTx1N8NIlRsMfi7FIXU2DW4ryvVUajwzZ7cbJ
XkX/2Faovs2qeFCUBJn18gLxRlMgRVqqR4Ch7U6X3dgUTgqdY8lKD42yWXy4to9Asqto12CA9co9
hcqoRdGIbKONvORk/Z3bpg4GpLrNh5574JfGT6ENXswuLzfevhUobL7D8+yfWWsD0/KW+yoZrRxK
Ap8wLH8ir3TCJH/qgBGyk0i5M+L4ccoqV2qmtySbTlGdHPIJMjnVMO5LS7lrthz1Opte/J7F22XI
ERGc4/fIh+LB3LEDok/lA2Axl9viCHYO8Nu///1o4f4g/gCmaNaJv/zaZpPxuK5iJF9p43ArdyFK
aNctdRW93jhY11wNZiyibAY4wzwG8dIUGZmoSNkpRzqeOlDYhNnbZvJ2ez1XjUBWEfMPwT5fPcu4
KX2fmY1yBO7LNtifZuK2xLeqrdfOrIWiOLI8MFxXjC1jgLhsDAbtkUXgrYIRNRDhysr/oe7LeiPH
0Wz/SqHemaOd0mB6HrTG6vCaXl4E22lLlERRu0T9+nuUlT3XjnBnTOFigLlAdaGznA6GFpIfz3eW
6/LvBsEubyjUF2B5wecIJ/KjezZbPc11ket7UsKYq0Lqw7D4f4Dn8jeJQkcDHTPlTJHk0h7xHnTj
1jHuDDjm/f7BfLWsfLiSn+6yH/ZlLc8UJB0U+n4oH9MKJpHdYq45emaZXtD5HNf06wcECQJiJNCM
PZ7ZlMUWiDlgyOjKBEYpfOYKK5Bxus5HdmYfODn4Lo8IvS/o6LCEgW5y9FrHIusVFUN10DJnFrhI
/MyzOT3LLENYMKPDOrlEgBy9BaolVbDghAGbGI/e9IG6k/tkpa9YlJOwHV0TwVtGqKyyqIGS2yWl
d9aq/avSdOEbwmAcZfdJWjyxKkKLFnViG1hYjGK3daEIhNlZDMMaV74OCHNRJ7eKEBslFGSnngM2
vlysUeJAcffTm/T4GNlx2hpJX+EmpFeININuvARTWarrDI3Wvm9XdlO9V9ByI/kM1kKTLziWMNXo
Vbi5QsfOxr/tx7BMGuxYi0IJBMgTdZLSwd2wNlGBxE/00PiDr8FvQn2J17nXhnwtfiw+9uczr7+a
Sh+HXV7+D1OpM+KS4oqMvVMXr0DSL0Vcw2c5X+eFvMmqc0fpn5PluN7DFeL6cIjH/zl6w/OBxUUB
m9K9ejM8UBnqobJv9/Y6TT1yV33PrtNVfzDux+3ZUNKv3rqPIy9z78OVZqBU1E4LaBA2j60SWUtG
wMIefoOXGmxF3tltv1MeFL/5b5iJfDk2MO0lQxdWFMe6Y9vRy55AhrfvWxbyVmwBrAWmaPx4giVV
f9/Z9OX3S+RXexcMTv854rHpPNOa3KlmR99PXPds896Go5pFb38/yFfLFR6iamH/Uk/1g2oPrbGO
A+0+nibPaqAIOYd/fjGCBZ4WMCUdx4OTziqvuqZRoMnaZ7PwNQLXUGgY/vZFfBziuKWqk36OKUyA
9lMG6UKswNIl+v0IJ9x1zG0MQaGxgl7h1Don1pid6mmL/QrpWWLT36WH/Cr1mUeeMJyX+0mYBppb
eY5f+fF1vfr9+F9sYJ+GP5rjpZCU5EOD4+VU+Wp60WTCxy4ULI7B/28jHdX7ugGTYk3gQjHBjBwk
djGhEf4wi3OMti+WLWgq8eqBkYne/jHdzFQNfbRtVACziTLTNt2pNNYZdNsdMhwynZ1p8H85HIj5
OKFDamIdq8mbjpj1CD/KfSnM21iTAbB+LWXrboazGzuD335xGEU1iMtamlL6KQLWlmZZZEXa7WtI
HYY1II5758l2l105PqfP005n2MK9RCkNWTKYtseXJrI5qUq7bPFuZoPb+GSnXdXfl0gHvs+jeEfB
DPG7Fbmb4VzlIr/ZL6+Ubemd25OXuuPzxvD5e2ifl2dUwBJO/PgeZLpMavgYc8ttmhtBsNt20rOy
MVCzc85ufxEEj4dFVQfRErIsUHgdwWSFLXKpUr3ZO0nhU96t7YQ/YbMPrBo2AfoIoRbs4tstsCBX
EW+5s4sFEq1xjOuEV/K9bqReTHcdeFmquaY9QeQAfFHbztfRVIiLGyvZcGDViOpymzi74VPvJRDS
18YqTvEXYOkXy7Wq3DdDv+q0bAU+kJ+n1I/BrFC0S2o1m1LLwraGsc7EPBzUfbMq3Tpe22BEKEax
pcWLCVPvYkIMGA5cA0G6iLPT7fd+OFT0TuqJn5LbWsKEPeqSi7YJZltziexXWWOuzDTSkB/LmqiQ
OzJsiW6EMUP7FbF60IcGqvpqiT3PDJ/MjesU+3K4mku0EPKXhturpIJPByICCqq7REfpYA2ehiaj
Qxg8aa4c864i1z3ZqM53cwIQaRmwJktWSdNve+cuLvvHMW682SoCrUCDEGAPBaqfzI+Wwb1cg3N2
B/0tjOEpLMlLeOD1zr7nCIsQr4X9NpRhNbcu6Vg4xCzMdZ/Spyy+72A3qWhXZct9UiCAV/KQWdsB
TumFbrnF8NiLoE/ILgF3BrB5UAoNm+RDN1yonepaPA/jNhQDD0n5w1TKg4WHPZj3MJOuW7h5DCxS
ejRSIUuwu/t21F1QGD0BYyM6PkkJy5Z5ZfAXHdbVPVzzZvk+2dm+0pULY+4fSsbWwmo8ZXBW9fie
5Des/S5T2IlhtczVKpSwrndwPuNDFQ70eYY/SZXCthI+vbBRdaf+rdB3evnQGJYHvwKPDugZp2mg
o4s9DEHXaSifZ7glvWhd4rZteklMJVCGZ6KnoQV1g63UK9UokbFxF1cwnBAkIqw+lEq5rkWyyir9
hdCI8CyY4Pjkws93SyYd7sWKa/Vyg97ZErCx6/G0LNhrmI70ddzRwqk2rTH7IBe41cxCKx/gdPKu
DWvAf+5EHs1kBI29g583CVXj2rTBYrfBK2+e1GaAi+J8oMawUmAh2Q6mT8zvXcz8WrsS9LLr0UqB
WSs4CF5so1ceW36RE9+pyU7As8PAdQiNQ62EVuV2LPykWfh6OOhO6fexKJGfkXkik2FRYU3L8JCd
O2VWL8xxTXHkMXfWOLiIQnUzafu9spH6j1xmePu2Ojo3xnBL6nnvjIULb/6os+DOoVM08Q3q5iCJ
TkalugJmHb1yVwGhVECdj7ttZ8CPelSDMudRHIMf29V4QXu/z6pVn073tY4OvLZCTQPv5C7sDCsa
Ch5UNolAonGzlHisVnepZQJ3gPQ2uecWpLc4gOS6uk944c/NvGPQFsUjcwsYVpXJe6LUbsLyB83G
AkViL+3uhPnDttaV+iSah6YpLpliuknZ3prFtq0ZrORZyCjovAJpBRdOElLjAdaTYa4CLIPt1Wgx
10nbxyJlW1UPELUVyfkVAGnf3EtqeRNl25hByppvO75W6PuUX1r2mzM+8h6Ra8Jl9qrOXucJKcC6
DNg4RUN2MWKtFHQjoDfrBO6hSiJpx25tvfUNVtAa7w5CXHgXUZzP0lbZOeR91GERrbaLZRc1RQSL
kBpWIXrybiT5maLtizMi0mOBuoO6sIjkjivo3BnrciZ2szdgj6fulH1xQwLqmRFcbC7KTXbVb8/J
uPRlkzvZjT6MebQbJW3MlEpizMUeWN/JDTY97MT2Rt1Ni6e5l26ovwgglSAPCN49b44gAKUgyKCX
1OMEk63ycFydTRg5PcDgZqDuARcA0PFJxDmxiyrtFLLcDPNBqz3dXjVdkK/YJvfQn4AI/BYiBwnG
kOOl22LTnylhVXpaxKKTBUnQoi2AyP8YXGxSxguDKe0ewiX4T1SXai528wTLwEL3FmgZnGKcImc3
aceLIntSGmipyA+b3syp7kPC7o3l7DKJ4CRlBipZuki58a1+vquHO0NHT0VHQB9tPCN50JtsxeGi
K2FXx7CEWh1biRZaRXFIesSV1rDqYiySWRHkhgH/dBvxEa9Di83LBH0+32qGjGLQ7kHjTf16OBC8
2LqD0B49tHtQX5kZwVInqLBBWta9U4CaOgasbrzcerQXJKZyu/ZmFNgTBlBlqqtafYBpdFxsi4n6
UAbJDs50otwndnqdgLI/29dKu6m7PEzIepLfG2EHZqq5XQ4BZwv9llGN1yhrHhvljvUmAjy7KO6N
wME0X4youAPTguYtmVDhzBHsmwOkbsFsmPtxdVezWwN6P7NcJ2MZjgnxdAf+fYaLGjUsjdzvVCD6
Msael7nWYPupMa/nCiijLS50XrvKoG6tSYn0sUc4Ht7iKdSq26aCJ5VI7kmT7biqPLLO9KdCvcpR
yMS6FVgt9aHnQo+0UlYAZZAY0cGsCw8tNe/s4irLu6u+TVfNoPvQP17M/KJDLFcNe3nCLnMUXaWu
wlMPC1hzkDzeFgn2y067dMCAsI1qYynN0zSXwYyEHmuWoWa+QinvTvE9VegF7bpbQe2ggxiWNzeF
8VBSLOe9jmyQJCLztm6yUBVZ0Ez05vfHKGeZ50frANqBy4xDxNrSnv5cDPe8pSVO7y2q0mlVwYac
pcN6RvqXlK9Nja5qHyILwmOmB08Br6SgA9K7fNwX+jsO0q69csj9aByyCVcCbzyI4iB7ujNIseHT
Q0w6rxcplu3vQwyWq3ZplWpQWeuCXhryRrOvxvGW2RmUdWHToTwcCaydhVdZt5JoXppaUUlMrN2K
D1W2Wyjxe6teoTMM8U0fYJ6GiibvcOD0tDIPkiTfIKl9O5UrNmNUJcOiNT+i9+4T0vsWXAlhiPSK
A1bQCnOnGOQwaJVbFGCnKXqO3K/vuuigS27daWCrhighiF1eLga3yreMPxpx1DZxpKZs7wCc15Nk
rTVtaCHQxRlbiOINbyBTRDNl/fun9OWKtLBCgNzjYHh8dLAGaCScWrb7FMEG4Ni4wpJuRg23pueO
u6doDha/D0MdHY7AD+vt1MRQTdYj0+lK8jao1XNyoHMXdITNQY4GKmAy44JYEiEh2mvNV5Ho3uzU
7u9v3akAAYfpD5vrMdcT4Uw5sZeNzjwslv/zCg/a739aDy7427mN9ex4RxCIyawcge0YbwkNUf0+
Uu9RW3liiZj0lJdzLYMvum+fr+8ICDFZEito6Db7DkhuddteiM2wZR4cAC+MnbVKg7NaoS9ekU93
dNnBP8CbSOzUHaljxMZHqRCagPSLQ7daQhRiFwUX+kpn65WvsIOPT/GolwCzQTSUNIwJbWdYxpeU
n2NgnHgFWGi7QfYFpwkVvQo4z36+LN1Oa5vlAts+xA5IkV2eHIeHEFhUayfq1xDUR0V0rt754sIW
9AXMQBj7QAd7NBNmvYXkT8btPsFRthT3Qr3+/QT4mUt1ssIDcHBUgL/Awo+uy0QOWzbGRbdPi/Z2
VG1f6cEu627o9GrMRURHBy5sz/FgbvWURQV4ey2xPTZXh7ZYpTp96hOKY78a2q30eusd67tXmc5h
7EZXm95EHW86eIdqVe3JhO9RL4Qsfh30e6hfsQaPbg7EXTPHsOOTO3UvyCly66orzk300zUFTPIl
fXgp3eCwfjQRdInjCFS8yA/blLsJXtp6aATlDWLxpg2kfKgQ3CaKgzM45Cleh1HBIoMEDrbMJ+4w
tQkzRU4k2xcs8xiyZ0ZFBmqrhkj8Chm8gX//NL9YXj6Pt7xPHyafji3arlVc5fxqbSDLSVYqGmrF
93L2sEn65+OOT2f7MuCSIoKWMZgcR69PVTg8LjWT7ZXqtQJiA0MeVy27q99f1+kosCrU0F7HDgdt
yHGIfdWgYOWOjtuIyLsBoiaGBEPkw/x+lC9OWp+HOdrd4ERpNR1dhlnXz90aZbgvIssfPGAZrcv9
yiu9czvC6QxfbFmxecMJE4aAx8wU3Ur5JLIh3yNEMLK1H5JXZ/oKp+8gRoB0F56PaHGe8BiZngnu
VGWOjKbM6yXCILNbWD4H7QRT51+9/X97nf49eYOepJCJKNv//A/8+VVUsmFJ2h398T8P1Vt50zVv
b93+ufqP5Vf/669+/sX/3LPXRrTivTv+W59+CZ//a3z/uXv+9Ae0BgC6XvVvjbx+a/ui+zkAvuny
N/+7P/zj7een3Mrq7R9/voq+7JZPS5go//z1o/WPf/y5rBj/9vHjf/3s4pnj16L+mR//7bfntvvH
n6phfMPehOrMBuNh6U/9+cf49s+fLLXUwhACrwOL0p9/lAKVLH5J/4bWOwQ+6PJjUbZtLPyt6H/9
SEMoErwjF8q4g1Swf36pT0/n/z6tP8oe3VJWdu0//jx6+xTk/6DbC1MAGAOgzX9S32cMPxFzedBq
mJjbh8E+0+Y/3TfB/F4iwkFYgOv9ibHJ0ChZWmmk+Bk0hBiZILVdHi2OjbaLihu7JtwE1+qZkvjo
utDYxKiLuzOsIxa9ydFqX6WgQuvELA7ceqCw2Bni0v/weH/dyY937mRJOhrhqMyhpSYdQLrFQVff
FJwH4ToAsRwLfz/KKUviaJijyqatlTEjFi4E7p0+u2ar1gN+pxsHG8uSFso1sPdFlJSEzq5VvfTJ
PEdOxhuJTeNTifDzO2CZRy8IL+ox4lHpVUct6RR4O6wwGcxQjhpy0TQfrECYyWdYjXHoSARYQ8gc
gInGpraAWMPCt7H3moX6qHxTp3ZdY4/VBvWgOt02M5DuIJIwb3ec0VWKwNIMB30+5KupclweF76m
jptZ3qqFikhRFXUC9zmQCb0qL+3C8gWk8VXtlu0DzORhkM9caNAvmZkHen5l5Ohl4JcA2alua0xe
XV1XSVniaGTDdFlNgyVz1Sy6dVelW32CRRsR1paxORqAJ/XI5Jzz24SiSl8+/13RdyLvXIPDBVdp
V10DgmSzHgtnq8xzICk/tK30GW9dBKCsDDEHRK0v1e5BOEOYI0KjdprQ0WbglzNkRyO5qkv9bkiq
JzEcZN7jMA1n9wTOotbzhEzKpHswDBn08bQtSR4pRbrp9fwZ+agAt7mfGYhdkK9szF1Vy/YWQz4f
iGfjNO7GskO+Zu87Q7dhNtLLeLIGFo1ztHarpaOXmdKVo/mgtPBs06sXojQrkHH9SVQrxyg9db4s
m83YFQrsF4w96VkEATcwbVOGCWAoxblQmnsjTyMRQ4N/jTTw+KJ+74ohNFSyGUFq6CXuVKNdOyWy
7TrqGyNyCN47wcPeI5YVwBrQzemGY8kxC76CNOa2bnjnOmYf9bZ5GEi6LmfjOp0ic0qQcqrWKwt5
cFBq02dho71S2xuklKMJRNF5QjNKiBiGENZjzaq1Y9Ww3GvhjgovXQQUzlX8XljJqrLzdarlO4aa
ky4oTgYES6sHvzCyh9yC6WFqrLUk9Zpmfm8gRasRXUhgiqJVaGM49ZYB17Nn5g0wBRtaRcIi+TD3
JGhyIzTVGaoLXXdhjOch/DexMlg3iY3WvKjOHKb0TYPpLs3J5SQoLHuWZoZW3dDsyZqpq2bbXExX
kw6cyYCnbMmBGJmXrBIHfEdZGa4JBcvs12i9ROStir3sAmEseEHvahizVeI6Hm+dcQTHwrkqGj0P
JXCRnBpPVmyuyYDEZUu9g+8qVPWZknhOPl+nNfSUXc7vRdGvoTe2XHU0X8EduIpzQF09a15JJg0v
kTUq92IaAsWxXGsq4dA/Xg0128pp9HpN7CYHxgzoT/IJzuSjinmchBqCVbCfzCHyZXdtgSffW+5Q
jxEdCGbymupF4dJuDDPjvqpegcaHxqCDCHgJhyXhzoO5IW3h1YC95ngL+wP0rhbWKiC9JkGIhv2D
9drNIB+brLhHD+KVLQleQwlFH56uDv82pYPlKbTpRhVW8KkAtfFqHghC9ki/4wOymPV+3k7mcwt1
kMbBACZ59tqV8Ksf5hs5JH7ZD9FIFybW+CCQSYVrK15RhU5uWz/Z9DU2Af/3mIsyfraMe1Pf1K39
w5LldzAvHpkGIMES7mi/zelFwpyVyJ7TpneLJfdtQlAIg7EdlqxyY0IGmdSan2l2WKYAfIenTL2j
dRqlkga1Vb6rMdtVRfdI20vTYa8ObNxoe4d2ljZ0Dym76c0fc1kEQxX7dSp8SxahDfy3UTANjOlK
ZBrsfeJ918G6r8pCYDdhkVCvr2Ng0PmqSp5hCBQVJr20euOVpvReNsLXwYqSWgcYckCYNUFTOtkt
GhhqwHoqjnhziw/Fywq/cJixz2aBHuBllb+n1mWc5xcjM/3Gvq8URBnWr9RJrku4B3b2jT1+n5Pb
Ec5wUjN2DM6NJEHTaHSeFcSAd8hwq016IPGqlHjUPX1xrH4/pLDqJ3U40Yc5NhH08kNVOuR/1s4F
i8nNYALxpbEVyWHHATcnjomwFIn03weQM4JYv6RpESSKjQRmC1AcJkjrlXblc1tbVYIAhu0CyFc2
MGNHVLKzy3v+kFlXaao+KF0P9Yi+ZlV/U9lbc2w3I/nR59clbdakKCoPFY7blbeZMns1iGMa3zpq
f530IBwbb7pUfJi6bdXa2lnT9ITCYfCo7J5rPQkz2a+LFDLYlK2oIQI5mzct/0HoVplehyYNF+Vv
wqZQ50giE7WHgN1gAMFY0mrNRr1HVxVkDGTVgDdYsnc0BhxE41AuERgAtF91JRoMZqyHFUULF41v
u5KB4dQXVblWnHxnO62rWY3mEXwLc4Jzt8nxlNfSdEIEjUZKnYWsGi4pHHDRB6N4lReHE/gID5N9
rwqxLSFKcATcYjHDJ+1JqlcaAoFKW2K3oojuHDcQawLWbpZ3dAuZZwWOTO/pbEY4rOklZuoJ01hz
rKI9um9dsm0qeEBrICERvPnmgcBTBXNN5PU2oTFQhCrSIeopbNhED/h2PV81xbsioIhrB09aE+wi
+Xs+ocY0xwsULtvZrKN0QstDVN7QdvdmoV6zqX8kOTxoGXahMYIzlJ8XWH+T4dqe4pcC4D2EuojF
CeCSB4qEcB0kDqY2LCbKJSyK7jUQROxh0FzTXrV6e2XTqzTGPuOgEU6u2jmy52TT291qUGcQMKYL
9BawdmrI0TLdGQixLbIzRekp3HdUqh3Bi0LVW7jnoVQbPcwSXfPJ4IqneE1hqALFA3gRA2gD5w2C
lmP+SYmIOgCpCYuBzDFfWGuSDKawDkdyDFshmh4OHS5fZ6vh7fyJ+euL/DDYUvx/ADliNalVwGIc
FXG1S1alX0M7gqQfr3PBDQq1bdn78+PvC/ET+Ag3loIPC60KdEIn1nBqSzskJKccG3IVkfGtRiUm
kkuHnTkvfXWsQJQ1DHYx2KmPWE6UsjTzGPW+vEyrdeXct/yMxshcYIzjh/VxjCOYAxLvZKLjxA8N
7/fwJbgtbO4gCgu9stR+05Jmxec7aT7Bisyd81dFav6UwnXLhm1GsbPMK+ZseJ+gjLzO8hnldb6p
EJDYDvkzS+qwziEnKSBdAhAXKCz1gEk9NY7qOqXc2cMYwAESrJ583SD6Couqq/DM74kaNUaxsqqF
SzIYqat1HEHr6qPFEJkiN336XPJKIoCCB1OyfGrffS/A7ef534aBcKiGIlIDGLqEM5/0BGRDHA7+
w0F9zS/MxSn+vth2W5gKb+YgC0bww73pzHM/dUA7GvRo5vZ6kunthHOycrXk/CnfQYLLLjXHM7dp
mL0gSkz1shl1mZs/xi8sdePg92/4F2/ep6s+OjLnNFenKenKAwdzEYCV28UPak7O4LCnEsPlOiFR
BpkBw8ER6fPk7fIs4Z3elrBPnnw0yH0A9mtDf5Ce4qHRA3OzPMqHmzjsUqxZsUuQ6pa655iwX1ws
JJuYYJBwA3c7Rt0MMzUUQTp+mCGk1Jf1H6fqaTjnHfQFDPFpmCOQgJlpQzktOYK9NZ+pb3p2TrRz
boQjfECrmxG2XYIfCMUZra5cjZxxejplgS6qIzwv2NJ/Ra6uSCVEo2AIA20PZ4uT58K08LUdD8+1
q5Zve7QyYeGD6tNxvmJZx6yaeTe3xaGu7dIdLaSsUglSwPjSM5CYCmxfKfx+Y/XMlP/qdYAUaWGU
wJvkJNKwGlp9QHQpP8QND1R+m41moM/R7yfYqSMRbuSHUY4DDW2U9DHSGTk2Z+mB2OrmV81qwcHQ
SNmk50ZbWkPH9/LjaEfIvJkUpc25tjy2OLImv42ycHD7EHXiNTiRLPzbLjbL5cHJBgYddNGxH/Wq
2skxmiEZsK0w7BugNzrK9aSV/jwwN2t2sfzLz+JvQc3/EkD+BDr/FpD+Xwg1/wyd+tdY8+rtufnx
x7otnssffyz/27/6onwu/vnf2o9A9M/P+guJpvo3EKwXlSJMJJDnTDEN/kKi8ROQnkH0RrogAtR+
YtS/kGhiaoCvgdvCzgGhDfBJ/y8kmpj6NzjNOfhQmOViOQX4+zewaPRzPr+yYJosI4EEjVLLgU/P
UWHSJY5F4g48jdJOubc0LdzExKF+yFnhNhmQY8ICBeRUdKMuyxFWwDSxcvgFwZpR12vNcxqqgpMC
boiy8KsqGwfHJunWcz+C8key3M3agriZMPpgUKUJNAB1R26nyjOzlRwpgAunekjmSApmbFmrgEga
T33glEJEg9ptERWXe4nBrXVsqOUhJyJUAOdsDWnUd4DlyIZkZRao9WjtEpWMgc3TZJvMCo5Pla7z
UFNbX51U5Fo18wrLN3cTZF+5sdGXvsEdJZD9AacMWM5TvQL+hAw2Y+gbHNaRLszU8krAUcWfUC8d
OoHb0QB581RLqK6dm8DiavC0VHwbdyQJIP1S4Z6VAFBKShxhMgpeWckd0MDb9pmXlelNyjB6otKe
LWjJrrl0lAiLM/c6a3yojBoOe+Mm48BydZQepSyCImn2Iq1XVAelqyfIlZELnEIABrujM97WaQGG
pxVlOIA44Lom0w6PZkcy9WECeFGaKnh7NhjcBq5dxDjJpSUQtqbmF0mVF27bc5yzaLtuclQfdsJu
YDaIWmjm71zG3syM22GoLx2i3ODs+2iY7a0CvnTdgKtq1ADSDCCT+FTZtdemQLqpaTyWpPYlsqLK
djcDOFOL+9gGMjYmLcy9wFgGFFXngahZCSGU7sEW+WHGI87KHkGwRuwRdX5wJnwvaPXygJL0ZTJx
bqz7d2mOezOhV5yoOph/Zuyp8IUI6n403HyozACXBFTNuWkzmOs5utvwZGWV9b6n3RYJy8HMSURp
GQ3V6JZ0Ar/+pTMzP5/gUqdP69rRVuB2RVoCg1cru4HdzLbtcb/EWACGLMjkQ0NZBB1uM23aO6rg
UIk1OtJiFShey3qvYsKzBzbjpWlsz+Hy1YmzDVVFjDM8KnEFJ/oqExFzjMlFr8FBtlSOJwOsnVq9
7RuFZgHm5+ygWBm4Xh3X3azK8zDjUoRIbQOdxC5+Kfb/B1b3W8Hxz3EH8dMG8C+3if+Viz8q798s
/niwy5r/1/L/eaXHL/610hOcHr/BN88A7YDCXEqxsJT+tdT/9SPs01AC2Oj5qSZOGr/WeuUbqh/I
cR0EYqBjiSUYn/ir7ah8Q4NyUb7BAhj7B9qWf2uxd45KPZAKESgOt2cs9mDVOPqyF3w4xEMeLps2
Hu3rQXUZVnzYoZIgqS6J8TY56w6Eb1/iqLUeJzA/t50VkDkUigeCXWJecXY1WwFeV3R20DUCODnE
4aS/iMGX8yYdLxgQJs70oMWcnYaLXN7m5Yt6309XNL9l1S63LuWwB+DfmXtpQSXADg7Qt9ofGsx4
L4Hko10nIBD2m3nyhyB2x1v7pUUvAqIYc0XVBzGGiJpX+JWmBQR9kT6rQ33yjDqQYzibvpVXoOx6
enIvzDt50+XuxG4qwMhsxsmZoWdnrDqY4TjhjLVag6m2D/vuCj7ls89fuH6YgGFf23dkm9z/fF/+
B2bW/3d10wIV/eup4zasY236x7r8wZ7LPw6vb/j37VuD/ywa+WkqLR/0q2jSvoHOhnjDhaWBMAIF
0+VX0aR+Q62L6YJAQpxpf1oK/lfR9A3lEJZ1/AxwkfWz1Po1kQj9Bht3/Brm0OJJ8vca+MenM/hG
whACeVqUIhkCMxMz9uM8yotYjgibayHT5gZCEeGuQbJHHaRVChtXp9VdJX3RUUXYxcOHm3f511Hi
Ywf8mDp2MvTR6dbsFWIJLWv9DhG/aQz61NR6Ctz/bJnv1bjeAU1YTaDOJrkeTk3pSTROdLJyUsRQ
Nqa/+L20E07/ihUkTQVctL5wjHplo5k2CwMxQLPXcub2kB8VswPMXt22ir52ZugBtVWCbHPIkMI5
ZSEQte001REttH1nm1F6Dpc7xmf+utjlTUBwCbga9tHF9rQFSQ7yRDD4BcQ9hacpfUAh2K7TB6q/
mNiN0dLwYtixZaBBtcYex6ANQTtB9hvRB8xkntH0oezPRcd8/QoAD4WXNRzCEVXy+RUAM70t9LJq
/V6zXfhcRpBXeW32Y8J3kgSG7YPlzyqBc8ijPZyzwPhydIA5P92tFZAHjhZyzjJoVVnd+qaCllN6
ncGcpAD5j8sreMm7uoHWet664Dm5RX0OTjqmbP18LAbcChAcgEQJpOV+vnYOSuZc9U3rA6NApTNA
yMUiq6W3sFLzflpgixmSuzRoqxhs8WbdS3tXJpOf911g8NL7/Zz4iQ1+OHUv3wcqTjAp4Z8FSwnt
6PuMRQFpKyRNPuxx0XxpAV9B/Jgalmt2NnE7bXzWeYWADeiSB/Q5UhPNEpjdWm6d2T5ljj9LdjnO
FrynRgH+wiIQgwqw6n8UxjB7sDTG+aVUVpOJVk9fFR5vwYdLuLyjKf6UygnOXPW6zLTnvEnWyjyt
VYGU1Lnx6nGELsyM6j4uvVpqb2MB3Dch8r2I+7Uim10+oxNkiXZ2Rxg2ocbUAvQgv9Oqe0xhyuSW
A96fhPYXJlYdf8qhK+ymRwIPC09Tcdoops7LHPulkDCqUWe1g5Cyn9y5HTaMaMTtp/kcOrWsb8c3
HKx3GwdROFcDz/v8AhRJVcVaJhFxmTzHCY4g3QvUQToLUrpn1Z2Z3qJb/H/YO6/dyLEt2/5Ko5+b
CXrzeINkOIVMSIrMVL4QmTL03vPr76Cq6hyJyqO4hYMGbgP9WFVQMUhubrPWnGOuqvLRJz7iUapP
qnkM74Q8O1PYVOfD6Ycf8loC4fiss/l6/0PqMsrNThIZiVlwExc47gAVPDKv7cXIonCL+sROxnZT
tb7I0dR7FGkxpjl9Ev2bXI1PQyX9FJLhLjTCvSGEhyDaNXr4OPTWdZbU4yrrEUvhk51681Ap+o2v
XPeSeOhb/6LV01tl0rdJV1wZlXmTKM098rYVrSjf5kDY2aEnAbyWHgSl/5E3/S2AgDPO9GVX5nXk
Q2GlZk5AHlqyxSyUE5MrASmvnb40KN1Z26oer1S/XlHaxlZkrKV+3HRt6HijadfVNSdqV/IJYMUj
8flHKC9KX68/xWBnCUqR+CI6Nu9fhTxFSpsNeu2EFv1CtK+kXf3qdOU6xa0kGQ3yiqa9jMX6YWja
G7EzsZhaBDCjpuJob1c589RU5MR8DjYHz8JpkKp0SnBbBzJN5HO0MG2xF379vYTQUX6kg0b1bPHo
ggSMV5QwdBq9IjyGVnfUWVeJrLpioa2FULcbxbxTU+NXJ5p3GKPsVMjvzFIQsHKPlW0ZGFVNVA6W
AsSG2IMBltrIFlZd5Zk/bzUZ7uPszqmnYzjpJ5CQoU0K16VVFy4nO6fLFKodaHpwFDVMFWZQ21pZ
3JS5/Eutu/VUFVd6av5I5Lk3K9Q/AGevQnU6CWr4kIzWT6+X7vIkcUUxZaiW/s1QJ5s6DAanZJah
bmO4AU3pKkFFFeeNsuqN4F5ID6hNz9RyGWwfvkRgXIBByWxG1A7q4v3rL4Kiq/Sqa5xySN1wrhpP
PY4ujLuDzxSaZD7oQsq71hge9eyrRQ7aakzblhuS8tVlSaDLqm+lTav3h66sblBenYhQu8uj8AmN
cLwa2XHEiRjxvMt93o2zqelHYBWPYiMjayE8bZTHHwhHNqGZ2BktLjw6W6mqrsgweGB39DQ0w9eG
7nzhK98CubnvNoaabIJ0XxrKhaYUTkGWdRxjqxKHTdN73wsJFCJY1dXk15f6HEvHfq4RCYsy51XO
MHDQTsZ1r5Mbyxd/6ZmgbKb+IpWKm1iNT41RfVPM5KkIxev0NurEWzVXvmbSVWxAxYIIFmEb1q49
RDf40W9zVDYey0YwJrdS3b8IBUZaesqZ8qwGOKCU0j+hsXiA2ONaHdnU1nCdCNCfA/M7yq5YuUnV
4eBHAug1AVOc+rPjbsM0vRS87thm+plP/rXB/H72NWfRJzgpUBUflwEVt1CRmFrjqG2zSSeKhoBx
UcXG6apCyqYrHUetO3NQnzShvi/18VsklCix6nyPpf3Fj9SNXiLuMgIwNXld79ncHwK/UncGujhh
WikNNsKswiQ8xeVDr+S72BNcr/ROwlDcN/kI1lgCAHCrtaSsS2L+EKXWrwQpSWgkti4Yt3Hvw87Q
4twFQ76HGIquKm1YFArxyguSa7nDYtfMgrMyVXC0VUcGHmUswW4zDReddg658XrGfvfQOH8wcKFw
ESsjAfh+/6F4rSeJZV42DlXZ7x2OX0jCOza6/arkHCu0GogCNfrReVGA7oqVrXxSS39vZTtNqShJ
kTgreZeq7F8bBJcJEH+HbMP3gOaGo7LstZts6i6MIGITbDx2bf+i9nx7aMKuE8u4+XzW/7gAvd4N
tQTLmBNa9blV9qaioAjKwFGvom6gwQwxNTvKR7uxQiYd/JHhepQg6uxNr1mZoLZBS1Al7l2hO8ee
+TCb8zuQOqN1BidKHWXxO0R9KHJPFxsHbKedZqptDWzQKKkV3WNV4e8VsckjGzlz+/PLWr7MuUo/
O5RmJt1i0csiaM4k6DVO2xQ3otZd9dxdZ/5QI83tTcupIHWUgr7WKaT01QNLuZOkxT2BlE+p8D3L
zM2ZH7RoqpGTxen2dVcOz5Rkg8UP0ryolHLLaBwrOojiZY/iRU7HdaBVTj/sZTPcSz4RgjXwKb92
qMBSAmJtFQ5Jfc4CsaR9zb+FTTnnd+TLyLisxeYsEqve7BreSQmdr5HwGweOIaQbTepwTZf7vhjc
MCv2BSq2AUm1Kuh3Vekf4MvfWanvptl9KxRnJi39N6+MGQtEJwN2NoAsnlDs1VOFPql1krqMV7Ve
BCvLqKRZs5fWibwiqyVZBf26sBQ0g6b5MlqSo/WpxuqpgqHwzIOoqC6BKmsLzArV3H0qiuVK9Anr
lSipCXAjaRoET0nK/0nUTwOis1UnJTBScvOKFJ2jNpGxGTiDXjnB4G3LWPulj+KzP6GpNjHYq5nn
pJeTUDhmnF0g49rOhWVEbI46mM+aKp88Y4KIkuNOjitEomNmBylo4krSLiW1UFa0Vl80mcYK/Jda
sS6zbBZ0mb7Ff9kVBAus6mC8sZIS9IqWm04i7JJGPhNZQitq+XmYM9WY6YGvk2bV4qtUUoVdSSO1
jhmqdgocvRVDR6RdRJIPQkpl2PKuN4pyGabmJjENt5J6R4jVY1/2mHzV3ZmvYz4IvvtcsRqBaGVM
8ubBpS8OilrYZMZY0OdhrbJ5TGuZXciQ2BO5W/7gikyuoYDg/JCB4jHuZ3cdovhVGv2o0YZPF37/
dOYXzU/g4y/iIAVidHZ8L59QkIyDLlX0CYxT4J0CtjfdRg33aNrM/DKoYggjF5XlVkfRP2TZ7ZnL
f/xGdbzL+FDg81Jq0+TF9aUkg3ogmTNzlL5P1e0G2VpLnLJXMYhI1RehFMX6d1hAN/ownryS5JtW
2OrTcJt2wzGs+Xw9H3FQANNF3M+Wlg2Z4FswP5tRDB8yLd2yiG/6sN7l6rgusgg47uSYUrcOMOcH
dWvX2ehEMZ0YfXLaGsZSH9lxKDtBiS68q64b7O0lMJE2E46IhDdISFDyJy9JW+F+ECD5Ndfs2KJC
fxK9GlwPl47GjZ+RIZz530tRIqknXEOa/jFG0cXUf/el4FYZPJqLmS2bIwLe9qsmu7oxbXpBvIxB
TZXl/dAb92VvPDVN8bNoE860q0ksrysPdwMGjC6P13mWO/R425Vpoofrco+ycusd+zi+K5nzV2LZ
XwzhYK7kWnwMBfGb0IJZ6ct9kMzsS/hPiC5cmaxFu2iASTU6gRqy9LWnP2mnQeQ0ESQKbyxEW8HI
aOg5H7qQmk7VtdcTDhipbm/zZNbs/8y8dF9JhZ3i449Xsq+dXew+LC7zYIGDymBFi0TFhcH8ZrHX
aQ72PDrR0RQYUJUoAF+d8VZQYlLgy6uqIJHdL0dU8BR/GqSxJjNQbw67AjYwnI4ud8RGb6hmoKzl
0MJJBmVLiZHCau+GvOOILDhjXn+VSh5V4aere68zQwIPp2tTMPaBQBvAqH716TY1AZ6MnjNM0jcz
9ls7Qpsex9KNmTU3Dc/S6UyZZpys7umAXkUEia3wLuHuyK5ya2C3ZWblKm8CSAKJtS9VxfYFEwAY
Kq/Eo3XY8aYUr8rQjIeONA7fKbY6VdVfKBInqRlQ0ErJATrdZdrWtpTFTpmg/hTDba+OuHOsvaT5
W2oSm5rZztcvmlzBICGlV2VHjbixnsw6Y1PSDCTUdb+MxGBqvqz0/D5G0oydo3MLDfiN5cU/QrnG
UbAFfeWWSXyIs9EWgFbhmAZSilWlEsb7IqwsiB9wSrTUd1i0Kts3bz0lmj0B5SUeiefW2s0bkaCn
LKUEOCICR8ovk+5OsDhE+vreiodbOTac0kq2PoFn1FwFd2ShMMhgnDp1W3bDRajrBH5aN0YbK6tA
4ngUEtJWxUQmGAr/pAfqD820trFvUJSsx6/Me247i5UlnOgdt9yKpyvUDVtIsA9dFIN6yDByhePl
aNCVH0ThoLfFQVP87QhiAlTElF0pMRr7QnDlptiGmDHCyHtQhpHLWcZzhLffy6z7ykDlnYZuZIJt
C9Xvr7Plf0MPZ/Oczw7Fetkf/f+x8ylT3PvX7Zt9DnWvybP/+D8NlYR37Zr5D//qfOrGF0D+uC3n
SJ0/pCz/6HzS4ERsOjcvNZy2zCl/9msk4wvNTtZi+jL4tCkZ/aPvKWlfXouLZPLJsgxh9O9IXJTF
qj/z/UAQzFlK7ERYhRarfi4lgxAUg3QfmKPYFXtBJ18TNrsvKmWDrFNOY6q5lSLEfnDNDgrHyvWo
9niFnnMhraIsdY08zdq2dP8LXWMpz12rewwnpu96jRaM67SAtLIWS48RX6cy598GLGUJr8xqX2Rm
73RVEmFYr4LKKyWnkseR8NxAKbVtH7eW6Ua+5dO+zDCxrdU0beDxQRFT2AyUlD5itvqIA+JA+xmG
st4eQ60BEpRTPyFuMtGi/hDJgoKfozWy3oVq453bpyy05jxDqJpwWNkncF9IE99P/QRPInjUQ+W+
j3vL7eGvUdt3rVQKWabDQ9WFX9UEKp6uF+k3gzpOJZ0Vdi6qzn/8hjkgAdc2/t2l3n2eajJZCZR7
TQxWQ7ETxtxJLJUttAnw7e7NML/5Ywv2ttG2FA5+uNpiZ9SVMfGhKVcr3em7tpa2ggs0AXSTG+z1
q+nMQXqxU/5wtXnpfbO0RnHZW/julPtY752SoqDVPDbysKNTcaZbsnSWfrjU4lVmiEeUaL6UcTcA
nnWlGb8ya5yVK3EX7xK4DKCo1oJTXkxnHur8zN7sdj9cen7Db+6yLsZEBW6q3CfitOvFdjMm8ZlL
LPYoHy6x+Njraggn2kX4LoeI3mjOsabc9p66/TeHx2IvZIyVqqcBwwOfFkwZckI20lXrqOtqYznp
Hw2X/4aV53+cekBh1v/Xy89FmPkpgoHb5+eXd4vP/Gf/WHykL3RgZaoeMoUGBsRfS4+ufKGIT1GF
OGlOoTp/8+faY3yRseETAEfRSAEWMM8lf0oF9C8iR3zE0KAAiCoGwfV3Fp/XcMW3Qx6XPwmIFEI4
280rJL/h7ZCPRNKp2zEqjkU/eea6UEfwMhddktCWIuw1raj9NX5KKzUM9pEW+yutlFDlxxzKB2Sb
gbEqUiA1N+zqJC0GheuL5DMbWTvotKUqqq9th5Mw2nBLI6hvb0zj3ahWzeit2kzqYvMiz2MMLlQ1
i3hw2yxW8wK6/zSkj1pU1YXBdq5J9dH5L7PupsIqw+RYp1HBCaXTVXNllpa+MTPPBycahWGPOTGH
ojdNtTatZMTV9J09v7i1WMvWKkV+QN2Eaj5WAWvbSggCEHWSIHEoKUS/TklRMMt0JccKniUzH3H/
lmHALnD0OVLhrW4JOKUkol9qHfLSQMlU2h9Wb/5Uq6F+0YoKnqip0OXoyiga3ayrM2/Fqi3XqwZD
FHVPKUL60+cBqoG214yTLub9L2gwwVpL0/6SKkTEaVdpCSBQ2x694lQHVALKYsAMFxry+KLqAjZm
KaZ0jKAvKU6Jf7Z4uNyXMDRUjBDAtkE1UElfDA25boQ2yML02AHCz0h21J8wH4ZU/OsNjcTWUWx5
67kcrUvLGTuHI+Gbb+k3a9wSTY5S7f0v4Ct4Ozg5McqDYvILONG7oFBmLH7oCraQAX2mYydt6FOo
172TueM22Ahrbdc9vP6G/53a/pNp5c3rmNko7+AlNz+TdKx+/mZjPf/dP+Y28YtmsHtWxBmj9E5S
yOxG0xsDOXMffKx/bqz1L5IsSgoTHGpvItlm/cafk5vKNn1WfNPv/GPak/7O5Las/s/jh0IAwnFD
o5NBReD9+AFtEvP5Cv4RtB+HXtWO3fgEsptCyVXtDG7iVuVZG9GHndnyqstdRI2XTqst/0j8Mk7E
dbAuttrROg5ug8PiLFttuTVbXm6xowAFXhuIxP0jpVRMzwfVTTf1ehZZbzp8JPR+t/VTvD7H41uq
bD483MUOQxX7RoEKEBy5y6v+KyVq6QKvuaM/+k/ySv7VbMLzqLzl9mlxs9qiOp6q2aC1Uxoce3tC
k12tms4uj7Sf7AY9ZnXbBu4Amn1zzhu2LBUv71ZbOGeChtU6aPzgWLtV4I5ubbcxzHdbvevcYFvf
IWFI6YCuks25BPj5OS5X6DeDeGmAiLq6T9QhDI6zjTbc6zuDPb548e++z+XxRQsNijEJ19EvpXVg
S6t8o9oJ8WTAPjbCfnr+fyAfzkvIZ/e2OMQYVgsLTTB9Xmfv0lTfxIxZY8Mu1RYvzr7Dc09yHlxv
tveWxxRmZkwHvMNdezscYHHIa0x+QJ4xrxn76lZ6lr8Nz9UzQJhzAZTnZqOlGIauadiGFkNoWAc3
2U3qIq8HuhjeBNs5XsN3zoWHnLvfxUTUIuWWs5QLojATnKyIH+Wh3Qb9gGoy2ExtRqZhrdomENI3
K8VvFu5zX+liSpKiyIBvlwTHpMkuevE56XVHCM6Ji5bn7eVcsJiAQjFJ1GIesAB53Hxa4c7vtvUl
hOJded/Y2TG9l1ziSxy0VZ/f3/KcuLjyUl9WKFmV9VURHNVEhTy7n4S/SYBbTjdLfGvQ9CNUQK6Q
GHjzFPY755JKz7yj5e4u1TSKywbTd+6Jbl+dIgiOUzCeeVJLJeiHG1ls4RKEg0UFmuGY7JrdgHfL
nTFfkt0d07v2zKH3zIBYtvOQYyvelMTBUesCm/bqofBGd2AvP2bFGmbw3b83ChbTiZlO6aQZMGRM
T+nwUk10WLjY5xdZdsA+PMDFHiZWcfx4NSvesK52BaR1xZG2gcOWYiNtxLVPQI+wmxPR/s3rLiaP
oi/i1pjHR+1mu9FVnHIzf12YwFblwdpD+nf6b/323Gp3bve07IHqnR/IRcRXrWFvl+PQVkRjqyBn
Uq2TL9zDw1u1nEJDE3K2QJkv+PX5jZ/7thezSmp5hTXKPO+ROGI1rO2xPn5+haWlcflKl/D+osek
N7TzQiAJ38OSENdSyl7QMP1EN305tp1LWU0Cf16YK2IQz6AezqwKxmIng/kvS7mwf2TXvm8rD9Aq
3a4hCI8eGyvibIWtpg82heP15/d95skuubUmfVXf5PUe9bKioeqtjHOKr3ODx1jsJ6S0Lky9ZNC+
ko1vsnW37fbmSrHLO7RrZ1a5c3PbXNp5u5+IskE2Juoi7F6MFZUAOzwarrGJcG7r7ufP7uy1FtNA
pBqd0qevexfhsd10F+06v6crwLbh3Npz9lqLT9/q06wxVe4r2oXb9pLcFxtM2rbg9HJumjmzChmL
nUJhCJ06RhxearMyaVs/RRMF86L/fubxyZ9vNI3lV92q0QSoZt5oDk51o2wtF+fnqrlK9udhNGdO
ZEsJj6hUGO07RqHg/xJjrJfdc1Md5eHpzE2dWe/MxZecejoGkvkw5GuS58JG2xH9klhrDt92kOUs
eXSw64FebIo0FGctxqVHyIoAlSzZ3xp5vUP3gIJRzM5Ch8987Ob8Qt7stQelKEk05GOfU8Nry8a2
PbFsPc5oAyGBn+cwmM59kPNm4pPjxAxIfXtRIxCSUp5e33LnTA5wwGoTrPEs7JpbEU/4Nv32+Ss4
d5eL+aZTxGLwJHYcYdDeqyFRNJkp7z6/hvS7u5Jn2ybVWbw0y1DUcjCiGC3YPKn1rjZ9q4PjXFQw
bJFMKcKmJvf8eXeuV394lNSFSV7DNqrjcXv/KNNeaapYBdtGeLFQmNfzL+AfV5Y1BNONaE660RGL
00J+urFgu1AHltQcSGOYgB3eZ1k/mBdkqpNqMZY1aXuNr6Ez0dtO9VyZzD1llUslOj8LuLCOCFAY
y8NQpeQGaEqve7u8pr9lG1YtURP2FEFwW70ucscK1aBwVL/yyYgWuPJa1I1ezenZ1Ja5NiJZBkSG
q7kE5BXU0dSgYnl9I/9bE/xPDIpvBueHmuDlz3a2S7b1u17H/Dd/1AMp+WkisAj6CTP1i7rfX80O
Tf8yW3HwROLBmN2PTMB/+SIl8QtJgshzNVDUxFDqfAB/+SJl6ovyXBGkdY/Jjs7q3ykIyouZWZZh
kmsSxUjg9qjElieEvC8VbUiMwcYSX137Ew4ESpujK4zWvNWK5G2T5P6lUplYJXsNLbM3AQXtTBC2
fAQWWVg1MzuOSlQrcfIryTsQVkaI0CRJsm0M52BVKzNuNqmPHiiGG1kt8y3OF8MZKmC4b57+b87Z
y6nh9X5o3IhYRGg7U1J9/5XCjdSGKIjG1y7EOu0kz2mlge0HBouVVgTj0fICDRpXse3T8o6PmDgE
oSGsKSKEq1JoSXz+i+b1+s0MLBNViMNGpJulMA54zO9/kKeFqElVwuRDCSmY0RBE09eHBI/jZPUv
TRq7oRT/+vyai2VwviYM7VnlTN8fl/riIWS+Zw6BbxROHgw3TZo8Z3L8K22EOxnep2zWZ/bPy03m
6/Vol83SUYhEjPX395hJJcJVBU5k5Onrro2czOhusZ6jXqT+p1QKWq9jpHU7X0sekQ89Kh3628/v
+cObn2/6tbjOcJ49/fL7H+GPelSLtU+8lheOpPBUv+QKBW+lT1/bCOlVi++cXdxFJuH2zTXzq1dF
5QHhbm+X1jnH5eJIQZMSgTldSh7JLJYxF4uFFkt5kDctm+4swhRgXamtpIFVtlZTU/4UWvFna/gv
qSid2dYtP2cuBnwGUQ8uKRX9zuJNyDg1JKnzARsnsbbqGs9003h4buTyZSiFzv78mSP6WY7uOZWb
y8EpQGyCp+D9Q58CYVDLWEcv7MEPj6w2so0EtOPUlZcppTZIjn60on1X2ENtlAjctGeJgG7cVLgP
1PGbWhj3iYqePKtF5DBye+AlXtXiUG7rJvplTKp+VWahis8iEw9T5FdszszLwOrUjcp50IZ8Ayo9
aW/FBIlwPfuXjIrQ91kUXrWaq3XqQ2iYne338b3UhRdFHV2kuYwpR912BVo1X5qhoTfaJIqYwUgd
i6ZJtNEkP5iN/hhZ4X3Yl9e63L2QFWrRtfVJreqMl7qYapsOEJrOIL43hr62i2oA6hwrD55RHwqz
Ydc5KpQHKvmhhokDNjoU133RPPuFtctU6DtClQmrsEoIFZGI/aqa26hXUXWYguAEonUKtOiCeIE5
NdKAcdL3ilOXKOArMazXUQiwXVMH+WKQkeYrQqitNBG+aU8VtzKNU2MRRhUbVb5KxRS7aoTJrEkn
3Gy1bBx8rQBr243Zi1VaMRgJLKCiFBmI0sXwro3IS/PGCKRew78bUS7pNRAUMxLSdaeX30evcnFV
H9OA7NMWKaaRTMF6aO56wfvu6dEuS0vlKpDSTdNqj1GNQDzlOF3KJM6NyJKzWAw2dRRXe3wgRJJK
g7dKNDbmdU3hbSyaHSAkeZ2VUPDm/VI8KT8rqfYQTxJ0qqvekbIEciqr6B1R7xU38Lrt1FIBidno
+Ib/PEUlm+y66uHOW8/TNOAy0bs7A+KEF0TkmA745hO9hsMZwW3x5WBjtgOppEUV0uK2aD6Dze7K
PtzGxNb1M9k7EmA0egApyNeDfD3qhyZSacD6w7Fqc7IrzU1rmC3y7GhW6AQx4HMMYSsjEOG7Wry0
pgs2IS13K89RrlLrX7WqeWB+AkKqTbBlEQzwE8x9V/qVo0Ia2WhxxUM0xFWkQ3yTu8Dt8lzDdqSa
rprL1RVyz8llI7HKtIrylBGfkkp9TMe+dWK5vs4U/MVei+1qEod1k1bX1pzL143XpkyShmbyEnJT
3XmIa/tU8my9bQ+CoLrF6D1LDWJdhKImgZsqhFnN+Il7ZHI1r1mrxfz66O6tpI7HoeXQOcSqvu8s
zbe1pi1cqJkTAatViPIY3UES8nyx16mbIrIqSJnjt6bG89LUwZOfP4aeRmhcoGwmRTp1NaZ42bQR
m84kXMHfp9aDKueYL+Xiu9rNLKFQVpwAo5hnBZc4SC9Rp96MeXbo9YBXi5V03Y5qjeoM6boUIbad
OoxmQsBTl6Pptu61GYPV5M7nM+PH1QhE74zGNFS2aPOh4f3ECKw+LFKvQevhyQ+tpjzIAEK3xaB9
6woJvZFp1CuPcWELfb7jf8XHodXxSqz5hNOSr+Pv/x72Hq9oQhTh2hLMYJV9a6WJ1DhyZBEfXJM2
UD9HVflVHoyrzhTWk6/fmAoSCiNL7qdMiu3GTHaBofw880uWYQ0y6mGJ/RBNFHSihCUsFmqd0aYG
rYqHX6J2K3vFisg2AgvEB4jkW70WQdbH4hbZ5s2QDpeeSipdyLZJlK6NUCNntI2w9ljilamPKGVm
xlZ3sPB1rcZcX4um5Qqeass9rFXclXHauaWYu7oP8XkofRYC04ztlijpFQ1bIuDQGtmlJwrbPpJ2
iQeyvlWslW5g1weG9gPY4aoxGU0TLHCgU3Y33BLzCufUH9S9Ovh3XdA+svisTcVz+rxkHvKdMITI
GJpt8ZVp/hEQ7zUewrXK6lSbphuO8TYyXlTzwvD6O1kXDtUY3MqWd5Nq8tHP1g0RyYDdnjr/mGTS
MWdd1CT9thiqdZ0nO6X21oYnYppVrzAzu1IyXQ5BvQu86EBSFG2szqrdxiQHyKu0e0q40ezQtqdi
fKqz7tTjvkd6Q9evR+QzxOGFXnnHcszwvwFGCMaN1BmOMj3BIN1FzFWsxRFcMO3KLJqTHLe/TKXY
l4Th4kVxKZ42K/Sth1TL1wPKAl76Pg1ElnsaTWGfITeaPCT3fhv+UQX8WwfPf4ds9Y5/9T9JBD6X
yP+1Cu/quf8P+2fy/JRnId/nH8k9czwPMS9/HU0lQ/7CxwDFStNRbcN++etoKmkmzB6oHPzLP7Qq
b46m5hdRZodtcfBki8k3/OZoKn9BNT4TsZjviMmhnv03QIeLpgDnFpTmIIVEhQMyIuKlskEbPItK
aGucjJhvO5OszM4mGdtZ5KEymNKvhp/Emz71XoIoebH66OubR/abs+T7va3OuZjTjPwqKMQ7g0X+
/RQeRXkjNFk0nkQVn8K4qqyjpKSQGM7hUObDwD+PiB8vtCjFZpYY157oUZo0L8e8Wddlem45en8K
/fMSKoFIosbxDH3S+3uBUQ9OWPbH01ztneuAyq/UNuzoWt75O/2RlGho5/5agzp/8/lTfEUVf7i7
N5de3J1sZFZtxuV4slKZ8arL9jASrKsNw0WStIfEjC4Eyww3Xj1spgrESlG0TqUUF2Ebp06Tmg86
4Ruc0eKDUAs/S9M81FpTrjswhaU57vp+RuozUu0mmPfarQ5zIRUv2TkkuNb87mowmxM2mugQVc1W
93WyKYz2hMpPcGPDOgcO/+3b/Of9Lg29SuhPGmZYIlUJ/ixPFZahz5/o+9P9h3c5f4Fva7qplxqh
nDFcxtrfRU12svzwRsvCa0JYXYwH688vtzjdf7zeYr1WOsUQxJDrzYVrBDDrMXLUlb6aldPGg/H0
+eV++/hATQM2nVOUlnc3cagW25rHJ3dACYxLRTx3Nv/tFVi+qT6IrO2vW7c3hfhQJsDByI3hRM4N
2cbXkXmmBv7bJ8acKkH6NaivLbnZ6Fa9qqy4h+RAAog7XBRu50r2H5qWc/3h96WGP14PRXA2dbKm
gB5c9Nz00Eo82KrDaQZPz/09ZRNsz0On/8VN/fM6ix2trISx6Cf6wDCYwet03Lbxwdhz1N5Q13I+
HwXnbmpRVxjzLsJAbQ2nMPfdTjcPvlhdiFphS7JyK5e9U6nwXfyoONdVfN9a+Pg0FxNl3qhxHArC
cIoOw/cMKqwtbU1Hc2V4F/e+XRB++fmdLk4KH6+4mB8B7RSTnE7jyTx13/3bWWGGPvKit1b1QXTE
7TlZ2zwelvMxMnmgC/BK5r34++nDA2w0Q4G5QzyqU9WvA+GH7D2cuavfvUDQlSY1IXL75q3Au0lK
jadeV/S+Z7ToZFffjHa2k5xi3eO9QINkQ+Jbe2TbPVCRmFu24u3nP+B3k6SFLwBBLYJtUV0+1Wyo
x87K+pM6SNtRl3eQuG2l0u2ZNluP7bn7/d1mgZ6QhDBc/I3VKW4HVQ6lcDw1jrmRvJV6iiDAA8bd
kzrolDcIXZ1kY54pwJ276jzVvZnKZG3KeyvM+UzC8TboFUow+oU04m1JpbvPH+jvhs3bG5z/+5tL
JfRV0WRwqVqNnjI/uCmsaBORS3NmdfvtPPP2Qot5puJ8U3tQSk7inhBYp700d/16PCQI1843pn+3
Fry92GKekTOrqcyISc1MOqeT7wOy4j5/bgvtwB/ftwVMQeGkCzBMW1zC6ALaFenrvNm7+j7fD1vy
61flvbr9e3KvPy+lzOOdbTP7+8Wgh4I9W9K4VDQEP/Ow7FaG1m5DLblLY9zF1BJPZ27ut8+PFZnN
vg4PYRkC4iklUYEFn/mwFl9EN3bxFOe2/pR8lWwf4PHKcuAdfn7R347EN9dcDJAxJz400OrhlDaH
JvseTNsuePn8EqwaDOflLInZCI+sRptOFRePktyXsVDm1U4NRWkuOWw1ub+Q8eK5QU2EWzNioU5K
9LHUN4Pc+koh7TFIPGM7kobldv0UOaMiXRSSuImBW6dwrdZs2AhOU/aJD1VayqStP4w3JlF9eppu
kP5uK7NGwRIKuDcMaxMqVgKYrdi0ln8jSXSGo0ReR0XpDL7/PJZxZ1dDLmxVod+FQNObuLzMNQVi
Y4j5JB8p5yaCth/l0lFC6rhprbs410n3akAwKJM9NKlbqO1j6OdXQzkBUayrxBZr5RIa4A0o8G+J
NejrwPKbFcVokFvDdTGAYhSU6M7odYJrzNbaenOEW20Eh7Epf43hcGrJhJKl+q41WjfAJeVDbiF6
Ubs0R3VtTPLO1NKnTvdAjpXadWkYAN+zNHELwr2u1IE2+qAVP8tQJlhPDa/yQthXhXpjeumxqfJb
scL7P2jSi+BDSNeIARpN/S5oYpxX1XDsB/4k1U6yToyqD3Gi8qunkGpOXY73Q5dPtl6W18zVe5K/
TpIYPeSydy/LJfXmihpRWIyI6LuDpwXPhRE4mkRA9/8l7Tp3I+et9hURUC9/1aZ6xmN7XPYPYW8R
qUp1UVf/PdoE32vLhoUkAYIEb1mOJPLwlKfYXebXuWvdVkW6htL48hDZ4HjMM0Jo5S4iBMb6eS/T
cT62hxyNptj98f12/rwABqEaKB+Qg0BOupzSmFZJOnsQuAztDn0fzX0ye3elzpsPxMcDgzUwdTVB
pQYNz1o+xCTbIdPL4VorMKuVkF6HPKDNbxKk8eVs5mftrTRfuf8WCPI54n1cdZGutc7UGUoWj1fT
U9J9vDUP+WYEeW0DObtm12/0UGxWPUM+ByAsiqse2sVIujH2+ngV5mPfVFaHR50LIrrXQmhOODsO
vxco0gRlIGDzGqxlxCuLLiGSVjLwKo/xpFVyP6HpLVrLAxks+n6nLLjG/36h/zzbEgsZY3wO/V48
G9nGr9Vj8TDtXGgRXvJNBt9Xj50AdD3Cd6r2h61ci+xf3JUf3qytfXyzVCrFkFTOcC2OHB6+M0d3
iIyo2K8TZ+Zb4tN+ffeg8wXwLp+J1bTNE9g2XBN+RFfCY81TTjChG4fwf3yl8+l8t1KvOlXPBMHJ
eGZakLEgR+0M4tV4cHYG2i/shIatxkLdz4N1RsnX+wbwEuxWdz6aH1eHrxKxoGmJoFzLq2Wy+z4R
R6VjKwqzX4YYcCNnpSZgSpZVqNsltJJ9Ol6hOOnluPhpt4rt+DLE4MhbKKqRbSxrirQQZWwoCGNy
3x+1cPwFpafGr3z7zv6BgVuQhFpk+vSp+MEua8fvizINW/Pd4ouvaHEOB03NGq4z+hvyv6gL7VO6
g42ir8ArsFl5nwt61b8PIup6CJbPOI7lpZCxQq8gJjxccyD3obQpPT1q/CRKfcwh0iOQBHOGBQTq
Ktr1yx0zQ5MQ2fDAS9oT7Q0L1h4VigrduDWH4rlryUVx1gj5Xy/jYhploWUMCZKPGxOiymZekA4v
tPqllDZGv3VE+8eVw7e2yiKiDCmUj1W9nWN1+sqO8WkMiDdc6a7Yijxw92WQrhIQvzwLzj9Ptggt
wqihIts083XbXgH+Q3IT33//XGtLLHYjwIg2GRLk3UoeX1H0hW5a3X2/xIJr/O8d+O4x5lf7Lm51
aVlTDX7Jfxs+0Cafgiyod4avH8rfuT+dnPP4WAYs5KlfwPAvDtY6WwtC5edfMMfwd7/AMmqgd6p+
QB8NMVMNLNwIJHQeamDKMZfaNmdcQpvvH3t10UXA1AYOEHuHRftojJCOwm0PCJMZ8m3gfif7cfR4
tFbIz+Tfz9eRa2mA7KiQ1llWiU5VA3mRY58alz4YLA/ydkADd+BxmVG+T3/AqBiTyw2c5H0l0LZa
EN8Wd8Wl2Kxh+L+8F9/9kEVGNTiTWuP3DVdNKl7Hri17dpo//Vqp+nmZWYH0/+urv8Ofd5+W5obT
JbUcrwT+wxBe9frJidCVgmfOEHz/Rb88K++eaJGuxSkQ9BWv5ifKWh9z7kvSD2vC5p+fB9fDP4ss
IXelDv0ve8KZd8ve7wFl0mIIGkgJyI9YqX+/ztHerbWInJ1Ki86ycQ/SGw5Qj/ToJj3o2yRAPhEI
VN5z/zffQU5CW+0errzMJUnOyqux7q1suMY6BPpYscs1evn+e60+3yJ+9gpziFMiNcuOEuOq4VQ9
2hE4zWH9ZE9eXnrszn3sdvAYPQg7XFl87QHnv/9uYwrkNvDkQRELWOCj+5Nvpy2saKwjDOch75AA
Tuf/Z5SPf4e5d99zEWh1ZgxVwrB3eCluWJlupDnuAWVcSSnmk/sp4323zCKaTpoaI7vFa23NQfch
1r7r4+om4e2lUqa70pKQ+Cz+5T6IsXn8u7z915/+QZRp/lbfLbqIphQINMA0cMvPfGYNU4O5+9UF
4hT7c0vU3q18vvk+/269Rfiamgl+bSh2/05DADl4gkeRb16MqN24t+7/+nSL0AIiQl4wA11m9TyE
800xHdLNzLw3ovFmPZdf2ZvLGrBQgFEusnq4ppPxDODl1nKr7fcv8Otb/59dsiwAIU1ZGW2KzVj9
ATq72eoPovRkaEdx6Oy0exXKLoF5gu38XO12u5n1aK1kHl+Xge9+w/yR351B+N61Eydzv2IzU9Kh
duzrm/wWZjbRao7x9TuFbbVqusAY/L2Y360FdRmVJQwFL+T7Md3Mw6LwctDQLY/f6lAVsF/Wbtiv
rnoVMAnoswGS5Sx7ptBEi1trRGafduVPp22jMVaOhlw77p+XMWBgiQaFAdFyGDMtoqiA/4AZJzEi
NYXdnmLAKM8M2yxbuY2+XMaGytwsCOh+apTqPd6esLXuauYw7ODgMUNftEpk8P2+/Hy/wqcA0PJZ
kdBxIU38cUsUJm0GkfQY5Hflm003GYOJb66Fqa6vhMkvHsidB0YQBjQMMCzmv/9uQ5RUrTMpquY6
FdMtUJiaKzZxHK88z+dthxVQNKnoyjl4rsXXKQDNAvwvrq59drTdwqvRn/z+jX21Agp+TPhmjLa7
HHNXDqlEC3TnFXaJbUe3hK+lyp/fFO5CAPlARQHbAr2Fj2+qdUZYWWlFd/0L78x4CMfJo5OpK/SC
z2U/loFTzEx7gQK/u1hGAWkvV2O3vtrndsf3xm6W9Ev2a7fwF1EH60D5EiZJlgH80yKYt9UAizC9
Fhg80f3M6+49dT+DHOJoLQR8UWRgLTjbzAMh3IDL7dxRkTgEoqfX/ucUOUCqv2DqG2iFP9bQ3ajR
AkaHzQ36YeW0ztftx+sRG3o23oG/LfqXy7FoZqGXn6dZjbI0+wl1k2vSa4/cFqG04keq0ZXr+POp
nUdDc6KvaECeLFsJnUljrWyz7qqBg4Kko+GnPgW6MVlpPn/5PuEhgMkrRtsgPiz2CE8gSU0qvUHj
kEBU98GGKlZ6BeScgxOoh33lpa2/fiF/+XxQpLdNVGyz5NPHE9C1ZmYyK+2u0FLwC9gV5tWOsdbP
zKfvD/NX321eB1EJDTTM9j4uBMMRm6LB3l5dDHVakfgkEaCS/FFqEpK16ddXT4V9iWkeaCSKoyxi
7Yx+B9e5bK+UpNtWzbaa+Qb0B1wixpXt+He/Lfcj4NHorGFsCXrcYikYY6iSaWp91asGUv1i6sLC
dPpwYOLJNcsqKie+UTV+z4ZeB9aP3IHg9aCJjm/yjNkRoMRvWUtQAsXpLz0xEw9+uxen4RwuLMO+
SzLqM4Ducd5gJF7LvZkWz22SYSiqVH7Cpp+dovzR+9ndNzc7z5yao1GTJ7fK7lyzcLdsyrZsJhSP
YLXoQh4KCuNacJzg+ZW07o4qSn8AbfTcCDBeDKiMx5D8DnoTimyJdPSVoL78NLBRhBUCQgYEMdET
dOeg/+5ySqBRW2RZ3Fy76o11WTRRM7SqFwwiV27Bvzvq/ZeZV0I0VOEyjRsXQf7jSmqj0l4pugr9
znonJ++hubFtb8o9vtMi+/E1CdP7GFpzsWevZNXLi+vvyrCAB6YJNoLGMiPTMVDOUyH6awdAvA1l
CyN9+P40Ld8imppQ+vln1y3yy06v5aC5SXOVCswWoEk+zWZOPI8sY8Vm6cuVkE3AwgCP8uktFjok
eca4bq862hyDagSJUNHi6B5yfU3b6IulIB43exLMyDOQlD9+MASGrm142Vw1WDdMs1CGfu+aaQTx
kJVT++VKM87FRDr2Gd7Ge9KntZO2mFcCJ1/0ez2T3qS6oZpowfdf6ou4BxrsP0styrnRdikdB8T1
GPwNmqEmn9CVAjadMcuvhjXwyecS2cRyoOypyJk+Y+ngNaFJvcQ7JJhtkwzEMnPc1vkfyjovb+/H
bk036YvcBk5wkJ+GpCSwUssuf1xwiEQzq0al0+6y6F/jrnXy+heZGjiRGM5iPAvQ4/LaxxWVIljp
9VXVhl2fzvQx26+6NWjZ8uTiXGEZXIRQnobjgLO4DouMqnFKSAX3QPQukzfp3H2/Hb5cAH6RcEQG
h+BTFaABkw2zhbG4irgHu2KnwJnxP15hTsgcVUFlhtxskUgUQO5OcQVLxJyaZz4of9SiXvvoX5wf
C6h2pP0oAJAgLU5qZ7aWrCdRXWEL4EHyFg56Dzx9GZyX75/lUwzH90COhy8CFIujf4qkiYIegaKk
JWpbGUKMJQTsw+8Ps4SdejLOU6htGWART2vCbstTi8wSjtogYevA185pxMdQFIPyDKYmGx7zIQ4M
Pj3AWR5OV5b1U9Xpb0XYKxXCcnsv11tECTcjWjpppH/sCfxKbnLnLVutDsCT+JA5L9dY3Iclhlij
LjGgmiVg5HWeBwxRsi0ua53xT7nsYqVlK5l1cYXPipVA4MWwivkPjV/6c0/C3pRBqDytPdtCBAAa
++Aqw+8JJRymqhqKn8X3stxBxNNQPbLmpZ60LYeTjNvD86kUXtKOcOlOvNGOhu6QDD9k84Oa5i4B
ebGuR3ACbxX4GKnJY9H+MRvu0Qx+gaWxUbssjJ2HJN8TwIdWdvbnr/HxFy+OKVSJG6uV+MWziNr8
elqof7Gtsl1tKP4txT4mQtjGSEZg7D57UC1BdW7VZhT/RQ3TJcB5dJxuJ5P9TGOioFcERWSmdFkA
L9+fcNjNfTraf+JGtaBCksO6kyUPws20YBQQGWQjJHsdm04BdUFasJBfHWrTTIOaNPZel2l5P9qc
Ba0BQpUKO+4Axmiw0gOc3Ifx3OiNaFdFI/5z0BKAoKEf9WZocFluhHpwrLE5toaeeboV04gr3bC3
WIX+JxlhtpHA9lZVhuompjXwB0UBHQJbu3HyLjkw4aI9pDTJ0UY/5WjATdWbXHGjVma/USaziVK7
S8DEhXs7L5KfxeRyH80L8MKYOp7gwghhE34W+BN8qmvlRqEAkxUdHMpcalwwNHDgkIUpGliPmFe7
E+xcM/23TJXHyWqbkGowzmHwoVN5HBRTzDewbDTOCNB/byu+ZTUIgjEYqFkPqQoHLBxeS9Ozxsr0
WAdjeyhFQ5TT6N1jQQbm662pw2ho0B86S2wUUxpwE6RBmo8RcaooN4yQCqH5pMVftAfThwJGUMx0
/Tp+Bu8OKtlupUQarHKjrHcfoBmBz1DhWDRGvVUkeVNjbe8k5Q47ow0mkRs7BXZxFZFx2AkR2hrm
Ba5IQptLwIN8lmaBhPFsqOuxCDqE/VmDAJ4Seq38qQznYTS1W1alcAMXBewMnYkfuGzo1hn5Q6rB
B68ZU/BjOEWbUmlX0Q3LiK278INUMMFCNx53n7uowyx95Bgrqc3fWa8SZoGSbOwwOQljR/y/CrYY
faACgnW0qUQrh3lt8UX4MWqriUuJxWcGg+pl992G3YMpSXyM0oCoyoP8vrV89/Y/Bd7hqdGCBQ1V
w/WIunqRrzgKPumQJag+IQEg5ORDi20tUs1vbhE+DIh2z8gbrIWq5mNsNWI59gn47lezIlvqlNm2
cGoZTUT5aRfj8+DOKHgX9oqotvSQTihC6xb2ryvveJk5zY+KVjPSAaAAQcFdXMmFCl0i0H/FNZl0
O3RtxAXZVyJsxsw9axAvCLoSNUNSj0gIkvQ5Tss9dsSWV/jepHGSK8w8V1nSX3x5aN9APt42gBlU
l9nWWCYT7/sY2ZYYfhD+Y5g4ePWJZyZKlEgrsrVLMos5jGbIzUejHx5yOAqBIL9vuBFlyU3Z/zcf
DL8ELDm0AOGMs9QQ0/N+gkqXVV6RUPgszjZ2KgtPWN3jUGVnXqVwi/0FXuIltY2t2o9rAqF/zc8X
OwYOCFBvASAU/SxjsSuNnHaVMprFVc9mU2IZ9eV4L3TYmG3gTODB5PjRdaGtjM57NLUEr2GrA+no
iCgrH0V6VofOg1K+55gjsJCQhVeGAJIpSTBx+RSX3SYGAz4e1SgrQLznzdqVuUxvUb9js0OVy4DK
uKsum2J1XqZ2YpgNXMUL2G6Ry9CdpVI+M1CjV3b1Mg2Yl0ItALadjvwWx/jj4XIqBWqjlNTo1Zsb
Gts3DTNuMyNKjD0GI6de9ltqv4FguVKWfhpRzwujzsYXgn8ptsniOME4aWDlvDA7zjQFw682+Tbe
Q5tz0z6aYReofhmRW+gXrPRlPgHTlysvcl02cZYAL4ZuOKnDjus3wk5if0gxQlAeLL2MHPOnVrUh
Lk+/qFxwpPiGo04fC+JTGDvCv4JpsJruLpP2XIgb4IeSih17V7+sfJzPh3sONdC+gfuQA2DzIker
U9irFhy1rTDSY6lDPLurfuSQV447fTMmVqjYuFuMws852U3w160Sc9vY3Ecc9Zl1nISyE/32+1/1
OQ7OPwrFNn4VfKqW4TinNZ2AmWquwrwz+HOGlsJ/scDMALKg6oZG9GJn2Dku2GKu6NVmPw4akrc1
lOy8qT/GBzzCuxUWO4DLMh51qtVXWvModqU/dEk4WStWoF9+vXerLOqdhjfaYPVmfW2tYT9S25Nd
OKl5SITca82f71/ayiMtObN94pQ5Nw20743iTsDQkonuXMBw7vtl5jfzzZtbTl16eMf0ZoNngknI
xcIp6HgdcCR6rC/DJFV3A1vp/32x3dBEUDG0AodkRgh9DFBM5CrUYNL6inW9ijI4qD98/0yQ9Poi
Cs409blphYHS5yY6WCfSUCnSGJOKXV07caQI6y5vKIztYW02JCl0BqsS9YOrRkVDeEgNDvdH2vra
mN22QrvIDKaH0EvaKanzy4FirFfYehZB+q6AVSW8y5KUh7k7oBakTTBJqcI7lz4nhCTIwMklS9S7
ytJPrj5tSclfrZRg54z3NKv/pIbReIaGvDwzJ3s3Ybx/0yhJG6mihZyGlUxQiEI/jwGS6lGjeWtJ
8zTCVXI/NMkl641nCvStz7T6bCTO5LnN+JxN04PbVWIHUc2rMvbwclPZmyOAE3D1UyqDBzHEO2KN
+0FTNqyFob0Dsq91dhQZ345mdYPWiG/X4N/oSH56Oe7safg9GlCxKVzzvh/zcxNbrk/dGGz5vvyB
2/gmboEF0oe9+9NtpQhykT2BgOMXBRRJoIvzIAQ7isYBB0Gmr7rTbIpEh9hGJT0r715zCM9Zruwv
Wpud1VHR7iyHKJGTNM3WUKrME2m7F4bOIc5SQ24jbYNMdMNRUnmrOzndmgKy8T2wgpCpL5wTdVGb
5yZu9tRUYRBUazcNKXfgvN/Bh/01s1VYP3BgpqyLzZDS0fIuseXPSTT7NikiqeCvqUmxpZoNW3ej
wwcgpq8o49vIIKyEiewtZjBlBPoP/LJU/QV5+q8R7Boh861TiQrOp80j2o5ATFBxBEQ6rB1+UXkW
VjAsqhwcKjXdNJX5Q9IcDqdIWhxFnOrEvoWwUuexBE4+Uvb6pcqa8mL31WNjaekeYvlwVTWys9Vz
AKFQqAmXn1XStp4CxalZPWxvJLG9RUrhq2kHbZh+8kZDPELCBNqFcQWVMNI0nlBTPeDdBMflxLkU
XI2D3mYy7HBoDzhMJBitLtsmsVaEMCgxr+hojF4eOzmM/HL9ZkrAXrOz7LeZ60ctyWnQutOBkr7E
o5PTQKsqMCT/DcVBbZMw+9VSyUuKcBCQjt7aY/FHtsVLmhlP9WT2+4IxtKwVo0B20Ma3UBkFmgbq
0kOppbcGtVhQN3U0idbxRZ49wCQUZuyAY/qjlZh7rVatcKLtlnUq7A75oaPGsYVhE9cqKPt1T6Cy
PfV5RWGlbkyYQzkdqkZoPQ0yfxYD2gedpu8wZo/hBIW9kUItxmtr3gcjiTdFj7RxqElAR675jWrk
J1GbtZe45TW20DJQxwlKT9pT01nlpssmdB16QzuOFr5KpWlPqsyfalt0Xkzo2WbiNqbtiaC1Ce3k
2mMOhodc6/aTbexQh2O27moDxkf9q9HIVysH8SwpK4iY5dZRq/nvOo/9wizHszspAeymYK0MG60p
hlwV2iOXptPVExszkNEgs6cEdRrTsFNgc9hP+OfyTr+v7BJQM9uAV7nZgX8GSVQv11viWRqDLKF0
9q0CfbCY1DviALRiNCQNUC2eUGXfx7p8AGboGov0RnGSTeVA2a1wgHyKoUxRdrvaJTyoJIOklZH9
hpc94iy3c39I6G8Irz5AejKZQaAbHZ7znuPmISvg8s4atUQKn2NimVk0IHS8CKm3HsmnX6N0rp2V
CS9Vu3spbMjm2NmvSmo/bcnyQLfIJS0zwyu5XXqWzu5H09ikZvnL7CyATSGbvqfQu8TB4ceGoK5k
dvkyjLobwYP215RrZ0clr06ejUi7mtdO2r1XJH3s16WMeAPn1s6pHoZK3qFPBMWtvngrdQ3KmAb0
s+BvBUjJrh6qYEghxYJA/KMop3tG8z5Qc35CdyPQePNW6VL1SkWTXjUKWHFX+CFtFj9ZXEJ4gykb
CQFOP1aHkDiGx1X60GYs951MPxYqf57w8z056ludJtuyAr84V5o94uEBHfs9s9CaGrh1ByXK0jNj
iHoOKUBHyaTdUDYjlgt6Bc8RVu1DVZ2yNv+j5nRPihybBW0nXqJSgn+4Aukp9Ocy38pFpKdTUFVx
NCTtgVmQwGrhND2oHXw8lTzdIBvza7sq/KGmb0bBtxkyMA9jkDGwyXgpYu13PjnlGVZsFZpzcIkb
W+PRklS8zSprHrQAyw3Bve3ZaO4ExBJ72WiQeYE0UyhT2LOZUt6ZIFeHWdXcTFyDQDUyEz/T0N8s
W+DBB4vv8k6robA4jf6Qd6mPW+BpKMhPCYM3T7B+14IFOgqMTLVkPNUF0voRAD0bUORJsX6ZGrSg
JsilQBoUsnYwoqaF3BmYG7tJf2wbYnlNmWp+3ehwNCcWvoFmbAmpe/jBtfcQdQcDbESLrk+Ne16S
B4O0MMVDPWqNeeGRUcVjDLOPsWLs1cSyA3MmirpWlvhweUlD2BhEqkZd4UExEaKs0q48NzY2lCTu
Dm5v0Pwi2MS5lEcnT3vkBmz0lBbKnRkU92Dk7rzGVZVCPAZjuUorTi1nmEDmret3cZL5FXNnT3YV
ip8paUDN1ZAUy6m+5GkZwtAvqBOxAau3DQdu/ILkFpy6swM4Rd5YFUGm4P+39kZL+i1RqkdhDpu6
rn+ibQQh+46rQTqSo6u1h0naYwiSKxT/1D32/cs0/y/reNDSGIx/S5S+Ysa3QkL0trYhG6iZlfNU
2KM6eT3M6YM4hlFgUnZeR4pjzCDAhb5s6rHJxL3ep7eOnZVnBsn5IAYvFZm+6XNRqF5a9s1PJJT8
F/BkAkpjziaP0YW3S8V9srPiIVWpCZ0861Xt826vTLwJeIp/wIo7MBXLDIJnIxxRu1Q7SJH7Lpsu
WmNr3phJK7DVZoLOWbbNMDvfGTy7g2pnEalOkcHersC+ZPWGMN133Yns0P+ID0VPao8QiKvZgvJb
KUoXghLcOucChLp0aATEykTvix4aOHgfiMj8fkI16EHr5yWj8dUaoS1Wq1SDCqMYz3GfXFOh7fV0
3AMkWe4VzglENY3IcPBvJU3thinqDyRUT0U17azZH5yYiCbEiUhR7MG9TnzTgFwgbBHfwMIxPTfB
n55aKCSNlDKfNO62TGzso0SSUDQAfhQV2tSia/1RVJHrUHUDQfizW7jnqk1v686GVkVJd12dnlAT
OY9A/JgHeCb+qFvzKjXSIdlokjhQqWRHN1GHjUTjN6ZqlDLEpzoh0JecxsiuFXUjmgnX6dipHic6
8UhspEHjaFBIRAch4xvHSE4kZ8+DUH+VdYYfbDn3YjR3EoKCXlu6ByAics/qYTnplO62SuHTrQ2G
HTWpHAIpij7QoTykC/ETfnfZjgCkj0+dIU2XmfCFSfvAEKT4RWs1kkjKA60z8ltdUcunrLaMg4b5
5NHgcX5fUzL6TFivXZopEej/UVzUZpBN8Z/mr+NtkZWbcapx7oZkgqB9HftV0g2bUhEbt2yyQ5dU
OlwsyxOZENSY1f2UlQLTlhFNfzAiIz0pIBvdqDsICCd+xpQtNcV5mvJ9bTRn10iMqMFUYVclog2s
IbN9dShDXZl6LyfObY/mjksm0OBG+rPuEhQKzHQ9Y5BdYLV4Qz3Lr1M7HnEz+BKde2qPTxnKDZvc
GORRVce7uG3PatnddKV6YDTdNnHchqzvfahfkgANYlh/dLZXFR3bOikurJz2eQClP37SzFrz+q5/
6KVEgM9Ma28nJQ8H28CNWCp22HTc9Flb/ckUlXtSz0lU6y3w6HG7L0Ex9mCaVPkdk08unJqDaSTX
ym6dQCnofqjT0uud8kYzyntqzuN6LQT3MkQi1QQ6G8W21ejowXL+kUNlNlDI2MN0cu4ty24LIe/n
sjASL5/ah4bDPF7rtNuODZWnoHFUmtXLGDd+r/KQoV7zSIVctNa0c2lNV2C+LiUZNuBu/7Gm5I1M
gng9Wo0I4C/qpAkwElngNkhmDaH7aPexG8tugc9qAtaBDJkiU6FQ73TcqQ+nzD4bLte2OEmhHKEA
DV+gdpBb3YhfyypHEjrHdL2GEmSD9MqrqjINIfN5Owo1hF8q0qciOUsOT2dTfSJtjiiXyT9Opwew
bQn61k49i7cPo8r2GSg+tbDeYD0LdVYcUEgsFB7PskM2ubctVIa3nLQ7u8RFAa+Ci6LzKqxriAVT
JwOvTFHDjhm/JB1/mdSk96oUN5OZnUozPbq6OAlCzhbRLqKT7q4m+Q917I7QPvXyEQizDqzwqAQC
8OC6dRxYZnkqa7y6nDxoDdiqij69cEsJdH26NDItUJRaEQytAmYjSSvUl7i3QYuQw13ptnN5BdBd
OWulISLn8sQH6lPF3Zm8PhqZeSxb51UpjVOnwLDVbdKHYSpfWI/8hk9t2Gjgi+KKQRbml5QH3dhu
SGOg0d8e9cw9OLwPbQtHf9ZyVZvEU1X5KssxGtC9KlT1mBRib+s5TkFxV+ZuBMu9TZeKsNaUZ6U2
n8sa90PNGy/O7Te4ku7bxgkweXuBtvXL1PNXQ09uOsq2jA6D7xSYOVBlPKEreB0Q3SGe21zLDC7d
MsNNVv1RpjoOsXd6jCE0eM+2g980EtepxHiG0umSTvZdXqNn2cPeTEkvA+Q2+j6LsG/hvoo7Xu2U
wCnyu7YpfukyuXG6YZuM5sHJ+G+rITva9Adoz+L8aIDmiXzYt8LMQ4XXUKPvDB/CdM99jBGqUiRH
6LQeiJK/UqULMgPjkKTfqAM4iNJCi5KeyyG5MW2yR296x9TmUVBX8bCdLF/TTDWy4RocZ/YlVS3h
QWrxoqgDMJsJtBAMgk0/0u55hJKFN6IJBXPhe5ehXk66t2lMb8om/0FZdu65u+PpdDGGcUI6316h
+nJq6bhTZPVLZhrx1Nw42qzYQ2l18o1G1AhJgnqKOafGFQae0P1/4tBMObto+SPlJ5AnytCI6KFl
VRgYXhZKE9o67g1B86BPCBqKo/HYWxLFGMtaaH/Gr7GGilJp0YWJ9SbbCMnZbVw2bTgNEPg3SuXY
SChXQEjjlHP+YvXDD62owlHVf+ga9DSIQwYkteMO8rPghzvtvhnLoC41LDaJncEkw7zWuYgcrWpW
8t+xK0IDLWv0P6K2T7fDhPor5vI2QXwErQEaJKmKoW4exrC9BCgT3r9VLv1GNs8WdSn63cx31exM
SH/NZP/ocOVs1CL2SzeNasU4DDCjL4z6pEka4cI6Q8YdbZqs/KlD5hna1eZOIMx7KuInadE/hxA3
G427AvAGnOVLF2tHFTPwoIbHs6RkAryUBU5Jt6rGTtwUJyRbQVwQ1c/zekO1fCt7EDAa+PL1RfrA
8jjMLOMmNvVnhZKHylV66J9be7Xv9z2J76045rgJkHBlcp+b8gWX5VZRaVR1d31yRoMbJMMq3bAa
OX9hKjuMepCyO5CANatyX5H45KbOnawxrM7yTZqku3xMw1IdfNZoO2jPR1RFqDAVBOpe63asQaQC
E81jTDlSvTspmDs5DTwfRmKHKDo3Wlq8QjxUBojir5NBDqmLSkja9TafUFzHum+RA+vxx0ETB3d0
Y3ZnHawNr7Kgpd01sCdB+ql6BqRbGPI5rygPVnZp0xA6vHav/UicF9p7JrMRsq1eC1QF+xkCBmZU
DxomwI24jmpV71oD/0LmpkBvVtqOcWe81aWmoZfUQhi8Ab+M2y/IIo9maVsHMImYz/K2DWMMu5pK
BY5GVNCcZlN6aIG0RQrdHsfGjZKC/ehNcxPr4qFQ2leuFiF36FvVwQ1D9tODZsvTqFiYByIu/x9p
57UcN7Kt6SdCBFzC3MKUZZFFU3Q3CIkS4b3H089XHROzxeoK8Zw9dx0htVAAEplr/es3aypyV+nn
X0M/2huttpcjVEWyMObkAzJHd5OoeeMSmE4Qc6P8aCtgoUHh7NQ2WT5tIhniqal+tFE8+ZAQ/Hpp
X4thwL5yWF5UO35kooVgDi6wF0KFlrLukLWzWIOTvKqLXLpLUsGDzovYTQdAMi2M7WNeteqO9Ujz
q0hn/gUgCGLxxxjrfF9qRI3db3KXKjDnZs2MSTej4ev41kUd8+4kyZXrMfHO9g1jz+bcxslNX1ux
V2b1T8meITvgwdzN/eOUjr0bVFnv4EN2pw35OyHnfCgRJCDIUrtilN7llKyhKLlvpXpcSQoR4BmR
6U4QmbPPZrt4CSIpf6xHHNl1tpg+G1c0U9CKWl6QXgw/42ZKnHKygnXSD4cqbI/VUBaOncviPm6U
gSVr9x7L74YJc+loiUlyVshOWvC3o8Km8bHhnnFqGOeuaUrrJ0NPQCIG4Fyl7n1p7NUt7DF3sLr9
mFRvCciNF+XwOjLV3JvZ+KEbfM1dYNCnti+Ufm5upVvVGvtV0BrmQ2C1XhdVN42pP+RTudYUeEDo
OYne0d4taXpQEci4YaE/p7g8R6R3aw2mKkmG258pB07dSaXbL8uGc4wxxAykNE+Ss/TVoSlHfJDE
BgjtYDIVdnRruOv5KOHTNE/jKL2mRX1XxXTuyyz0ldqFVCFmR/piIF4yQ74t0VnjopQ/iLEBe2zt
twqIVM2iZ02bWge7f7yVeGPKHO6kM6ZhRabsUFdty7DfKDPW9Uqgv5cG57gM75jmVj/mxbCt8/oe
qYKvDjjyGy29tdgbpBKem/epMrb1uf+fpPlmLFmCUi3wlh4f2iglaEwrWJRG2bjlsGxGKXcRhzwq
Q/nQ9G274ijBPDXmXKk7HcAhGLCSx0AzCYrz1V+rNvk9DvRLId4YOVuQp9FqWqH5ylZ2wFji19AV
lJiD8VngfO1KM8BQMSfbKIpuzSGgS2rZa88784StY9IeUiKUb3DtD2ldlsUdjXHirtO7UCs3JoWL
E5rak27G9zhxYdVdrioJLy3m8rnXLFLtpVLCdwWWs84Le4LwI23ZNn7HTbXLdaVyQqtewwZaKW26
GpJZ80FoD9LQP1cFpmlKyCFEfl3dHuvBfovtIrm1LOuI4o1cGsHGUMgvsVrexcw3eJKI15Uo6L0p
GAevrQw/sNt7Inc8UC13KbSPCBstuFuPkpH87qTgKZr6O1UfM1dnZOjkI3MovI0PgcWKwGQL0YSC
qVVqJx7I5qetgQg3+IVpYblhxrm1Ew0USJP9MKufNDWf1k3Wg2EMyr5LBYCr+jA2Vua31XAcKuNk
KIlCPRztxaL/tBeAujpv3pSW0jItrVslBlxcmnYvIXWOQxa10lR37TLD84nLTWOroPWB3w3qrtT1
jTz2Gy2v/CDSQTRtab+cVylywGUlcUJiaLauUqgrlVL6tdy+62lxCjQz9LGJGxxNiHlLDRBsuj5t
tkDon6YypSuyLj6zPvfngdUzkjwcwesatRWhFyqva9yj97jTLAiOYZRDlG2NvR7S5LaifgEUo6We
ykMwDAy2kgT3c7ljElDlt7zMzDF4AU4zt8OGhC58BUn68rpw2GXNsKyngeMD/uKhIaLHqUNyOKb2
cYrGB9ry6aZtu7eAonkdJryrQdi7RMdhdVQf2fLeWjnHHcJ4NSvzZujs8Dzbu+OmMoqm9lgaAq/6
Cgy4VjOAxyJ+mnV7FSc2uIdBTLf1kTbmatLn+5Q4YrYFeHV6BlRvYTBnL3d1FRyh0kFbiKEPVIH0
WdURcCEpgal62xpavLHm+jgkximfpX1rB8VNYY6nf7ZWNTRg8Il6M4XZa5hbBCtYyT1UkAb6CVsN
G9/iD9KiOWlfMxhvGenUIF0MYzzdyFfkZRQ3kWQ+pMZyq5XSWu0MFqouxxtzkp4oT8gzt/v7qa+E
q1ahp9b8eWibt1Zs1X6WK/vxPNQVMTb8E/51s/YAS9QXVnOvWAP+d3qfuyqNrReFqgnmowOET9Yh
yPObcGDjDILzNGUJtonakbkR39WS5atJsR3z4SaFPeGGpvrC4On3POqfBr1kTriul4wNYugg27bj
ILkR47dULumRpZjxjhEPbpaRJxLltUzDb/6KLe1OlZpnsPCNDPRSp5LDOAdYvcBkhXmiJyoDNERq
4mcpa91WjR+yvGVnhY2pZxyVs2S7atg9hrpAC5uFXtQZT0WlrABa3xrZWldKtitH9lfCCx7MPtyN
ViQzguWoB5TfdzlFBqSqLVQFsADglqTIPiWqRG1M/I6ARivAbXumRmsG7adgEN+pHQxR2FZm9K6X
MDEJGSpYZtbPJLJ+GjzJYRkegJ1f6Y5/aL1K3oeprlVd+jFPxSamG3PqKvvgqHo3JvK2eUl9LNEw
dVW7kon00WMqBDQZ7HjL/GYPhfw+5mPzEFbaJyV5dzcrM4aW5UirKzUp/V5hbWJlYcyike0DLin/
RFeJigxmP2OH9nUxjKMSJByntuX3rY6ZqNk8s82WjtXUvaPrmPrloxyvFm38KIv+nrCOZ1mt3poy
fVg02j5G7qTh4NvZ1raXkStileBuVe4bnXwyqm6fYhtYTPpTEOS3tZ3s2GErJwqpWSKpvoszmLtK
1mzlWH+ocmOnaeMrUQtIFGneHES1XpmCVra52tODDfccj9M6KM2HJMjWEjBirY/SnTWnflHqe+il
HsE/dCZVu6Ew2lBkLvycoFgldb5rg+C9SqLMVXnkTmrV27gwb8sUOGA0fnSMY4123EELe+/Fvihr
OMqqgo/UMh+0dAx8ZSme6ex0ZyCiS+oJyEAd9iGUKHeWMWv9qMRazzJ0Tm3pZYB+5hqpMbh9g4w1
auE2zLNnMHWtAY/TrnpJ89lHOLmugmW9BOFtN4unpGDYIrLkVEdM8ssxOo41V1aSk0mlXpMkJSXt
c5bMn2Yv7ysOsmZZ9sTCvKtAwcWU/IhAkWQCpRxJbvfhDGwwljsiklYI83Zy1HqzbX/kBZDBUhsb
PE9349LtioxWZ+Y8dytr/lkM000fDeu4yKpVXg0/SyDA0SJMMTCJtwsC81W1kocASEAfSg92xVa3
pwfYhiDLrcS/mt+D5oKYNZqvYz9aqPZW0rPN0EGpw6uaWYupU1OTL2Us3Z6OhqI3JgUukY2PPC0K
L9XyzpnwvbfnYs9RtWUIROhU/WSP8kM4KsgVl3FjxqMCHhaiTIt+pb2xjUexgh/FaGQwX2YAFofv
/qaSorvWmneU5WtNS7CtFsR0VOUvKdZ/ZPZ806bn+RVqUU9ITCpzs9wxArhjIm86YSP9kpv6TWqa
16HrnihW6m2bMqpqu6BhPwTmszJjw5yHdBbTA0Z+m+UR5gMdkFnsZ3N87HoG8CoRlrOZbOJx2Q2W
XLhAD7WzsH0wTQ/3Szdus1Ia/CFfWryYOfj0ZB2Z2s+mSHvCodRfsEfuAfaB5iRs7XN1b0VNuO2Y
jpRKtAkWexWQaJTb3WM5hA9Gba8nxhNV0L43Qn5EDuN3ZzfVKVtJ9rDGSIY54HmqgyGqEypGy+yn
vGlsUp/SiDI7GFsGCklzWwRNtJLwT103ZLiw9EkIlHR5HxqIYOuA3DoAmzZf+B3psO6Fcc4/ydyO
pK9KW/Z5x3mmCvnGjvSbWO+9MtTue6HWm6Ap7qdG3mopTXpOHTyrFhEpw+fYAFsHyrIJgwziw/Rq
MvtMxEgb1G660XpPgnzdd/1eaVV/LuTjMMy1U0TqW1HU26nMn6dR35Pow7RSgTOttx9kVRybvLop
g/Z4Nv1zECy/xQxvYRb4VancNxYoR5w1jlowRJ+0H4NFCptdgdEo9WEYszdwt/1UZ6+tEm7TYdga
ubSp1R4a9qyuyTY7KEW/GUJpFQTJ2gAsQ99AbwuMOlXeYlDlZKEfxDn9xXiXkTXqjVjNCnNeTcMo
OXahPC/KvK4zmrs0BE0XIsy9OJi8Iea7iy3rcTbz3pXAwjAPxX89wLh1I0LIIvzV9CB06wMita9W
lY5lIwPsxUz2yCpoLDtBywJRTZvqA0a9G31It6NqPS19KTuqEjEYUaRDojH20/puIcRLFMdBpkhM
OZ7Vvj7WY/0gIQld5vQBNClzahmrS7nXD0aivFYLHUQN4UQRP0hohSGVAfmO3fKrxB+BK4SHhvXq
QCingDJ6nVWcYjtnDT+KZfDkSbtVF+lHrxv+1KhPSSf/rqRlp5oN84l/wBzp1wKHg9SD8C0XCVBJ
jdtQMzH+Cm0Aw7QbiTiaXzMy6UjB00xXaCVfUpsY7iDlh1bXd6Ifn8Qy+lMnNv3Aehqz8d4wOrfv
xQNRs35QVotTqfZaZrB8jlyXQ+LkMqjNWlivimUcUEL398w8T2rb3EcMJ5QYvkQVJvehtLxmZfOh
NBa/hNQ6h9SyB0B1gKocvDtOG6+2raMkok2TzsJNiLvlY6CBokQN2aqqz8DUj7KEj1Kl3WhjwIeo
5UwgwwLwNSDgSApXTGqfqbF3hjGckrE81pp6VBE+TPAzDCNM3LEAdOC8PiqieyrEsirzeocT9cGs
jJz32j9gU3kSHftRzpJSIXahg3MDiovZptZLR3gtqeTbYrhVw/pZF+Fj3lMFqQ0bS0/IAGSaoUab
ozybao0XQ5rHxN7j7EMN6feF8shAzzPT9jXpiNu1CmOdMflJZGBMOYXYZEqC0YgMNyVgVw9bA26d
/lLqYKTtZDcO7c8RRYwB0mTv+4lRb2au5EDdLQmPNlDGyc30MXGqOgOv1x75f27LePyh9n17noac
4sRKPak+E4Bk0OniII0dA291LGBzNOdExBBb6vZmJD7ZDQ160NIOXu0kQQBowbQYh8cx0g9JisJf
SjaZJd0wVzxpzOccwt1gnXR8LgxTRs5LfF2A1EKmuFZa3IftxEx5pM0XcreuFPHIROXdtICKqYRh
+TCKpsCO3UqQSww6+RLhQOyqGphdIKyD2pnbuVTXi24W4DETNLwOi4a8eJvzhTGrvc7nJYHXAb9r
MnRnToof8jT/yGcaExLmE6cx8vWyBB9YcjdwH0bC+nRjtZjFb81IR6cWpbSd5tB2EpP5/txO+6K3
1oMypl4d4CTY1Ka8Dkc58sZZn/hgyZkp8sLt2hbQoTMP3SBLAMVMcokS3NkQ6GFuhPeyCUeq6quJ
Dm9+nKOFPMEkhTBodYWDf0Dq6YuGddDctJCZ58VfbGhSSQQqMpXNMTbC29wwqCq7XWyKY2pVm3jo
dkM4Php6d6yZrqdkAbGntO9ZmdnAupt28pJGbE2R74UUb9Q8/VQCjM/OM76+PSlJvdHOE02rjfwk
rx5FtzDJ1qHe19rwCGz6YYlhH4b5WqoTv0iCRwqAU2TntwXWHB4i3nssSF21i7HvMQQCrzZdM2fe
WQU4hdF2T3nYbGNzYDEv9Qt/r3H1vPnA+iJdVyUeC5H8ATD+Wpu1L0ywSCOnoVnk7JBNLDumocBX
ac3A88yxiuubVJOeKsX6sM0ckkIFqSsiQLFWQBwt0b2XMTduQA0vk9zwhIlOwYI0PsjDvTQz0B9H
WCBVHX9q1XSwjCcTCBGOyrSbsoWblurNYhpkkqFAU9PzId2Ot+XSgd+Wje0MZn9j6fHNHAYfpKiN
fhWlkVua9Z0ciG0wps9IQ441RDks4J/0wlr1kCkcxUKarY/rQtOdXoO9lenSKs61T4YW60I3WSO2
N7XTocybmtG+7chZNPEe2k0g6S8cQfe1kPZd2bx0jeqLjEQYIMeU3QFGz5OkRjfGYu6kdJi9sLNe
ODlUFyl36ZVJ+BpHheyUbfsgGfoNlc6yKTROUYFVlciDX2mzPJZ9+MF5eaSRyNx0bnYi1F6rrKEa
7jDlz3dA6bcklt/UHZi0EHEJ+TUVe1mip0slAVYavwUtgpPF9JECHfJ5etfixdMnmF99FrAM8HsO
0Tyw84ttaM2MTIPgJUrH+2Aqfg955mryjHzP9rtR9UQy/NYNjnGpaA0X8OVFh20Lx4JBligtVHZA
kjLQWa3t1UzhVFWg6iiuYYqNEVd3xL1u9UzdQsj0bE19CtK0caWmU2DY8Z75Jg+0WR4cFTasXCpg
fi0PYaI8VaL/zCL93cymdRc2gdMqak03VpSuMpd3Wk2tpWVvTW+fs7yy2zSGa9vmDPmhJaQ7EzcR
L4ygM0VFnHhJshzTzrqdbRrw0UhkP5f7HQpBRqiQIpcMa5le1rZ5rvtF3tFPZsONqXLscQp/NkLd
hV2xb6D1qAwwoJ9tSq3+aEoSp3NeZs1AvUnNDApHzgjc1KnaJIJiu1RFXBkKyy/qfr0oNZTgYgv1
91YfEQMWYAtus5TbzFY3GlmyfQh9oOtf7End5PiVuG0WrbSIvivvY7cf5je1mW6WrNhqsezbEqPz
Irduw5T60Tjnoi7lGahPP0hWXsVEGuSCl2ZEz50YXkKF5jSrPZtJHfvUurLK7dA0u3BR3uyyp0xa
rFMB5yNM7R+ySaPXT1CFskMBZbrSJe7ENnf9kJ3kVPfo+dZGkR5tySYIATubqU0e1NpiEGoGQKdV
uNaWhfIML/sNIl9IbHHtLXyActd6zZl9JcNsh1+yTfSqdqvJCr3KCu/UNN/j0LArtLHxLTg48AMJ
eIrbjiF6uy/ndE3qJIeUJf82mEWrJUNaCdzZJp0gJUDS0TIJRM40OxAG9UU0fGhxry7ELBaWa9ci
ObKXm2z37C2KAvAqqjB2JQFDXJ4kr5nwytFTPpqooEqBRP9iUW84aRseSqKI7ZxEjlmKZgfXwJUa
T7cSE/Y+iqFNSenNpAX+MNnMd+b2F+eC7hLq8JLV0BtFPhnwlEp7m1XgGVFnmpvahvTZhtMxtqN1
ZCw/07jqXGVI2ocmgWRC7FqxmypYJvk4DJskGUMmsGhRITYa+6kL3xIj22lKl6MjFo9ZL4WbvphW
VhU/4N/vz3Xxaqh160wN0b42ZQmQk+mNvb5JuM9EN8G4saeFTbLECp+aeozzdm1L812+TABVNgVK
b9EyWOslWT6lONLBo+THCBsdNhKz2Y2ddJflwwvGU7fIxgPazPDdsjRpJdT5FTRNdQQE9jHud1l1
RgfspxhBA5UYZMbSVm/FGQ0alXJjiP4nAo6QeF7zJ9v+QW6Moz0yRQEwe9DRA5hZEJP1GVHHDQHN
RYWrfQCbPwh4GMyIHCZojtDSfVaVtxbtjjXmAjycap1mBtEmyXQYtuEyvhRPec1AZxYmZLNafgZP
tpx+SfbZmMJBjm+lVI+JWZgP9A/EWLPozQC6o2nAlZjrAXeW8oeipoep1DeTbvyuUPB4WT8e1R4/
BivFWjXowpdUz5/gYmwBxT7NGEnGzKkoIdh2hJLoZ7Ty9kwfdHNVvOVSeRPVbeoa5ZhT3IJfWtQw
ZmgX678LTq7I+1SDeDZ4/Zp1dmT7KmkhFYVzKSvrU2DDlCbfReP7Sn6W8sffr3NFE0RslI1uRieJ
8V+WXsqYqO0Yamfd/akfHywm4YT7fqeLvSIJUtFaapqh4FiB78fXuxGDOYdWH5Sns9nC4mEnn+7n
0/Qz20+u4vZP42OFbxik8Wj0v/NduHqHf1z7QvdsjpVmsTOh24mDpyoKfuS9XDtDG2jfyBWvvTLo
eSpeXtgN/ssaqGZyoVphh0zS3FJ81dIEoe2dk+Wbp3n1hizT0HlnWLpb5z//w51KNLHWoZ1oT5mA
GWfcaYxB5OwbSdW1i1iYypFngnXivyxzlLqaVJOc91Mp0yQVT4PSrBT9f69+UxGwovBUNcRb9sUi
F6naJsSe16dZQ0UxqQSwG4G5FsnkatSljpYn39zWNaXYn1c8//kfz66UE33pM8RMxQIRkc1i+E7t
fuXBYZsD6n72z8HU60KZGJVLUuiYu57ynsErc12rsW+kOPwmbObqZQxMdP6vRdnFo2N0x5EiBZgA
pZzSQ79qqBAmOsG/bw9X1jT7noqzKWYzMuvh6/PKlnJhd7AqAic+lul3szRrUf6c08b/+3WuCW7/
vJB2Vt/98WIWoyRMz7ArrBFGv38wXxg834Pw1IdmgxX+wfahdq2ijf1c3eOs1CMT+U0t136jXVTP
u8GFePHL77jYqTCc0ChvperUeMHaeE48XBsxJKl+Wb+VfUr4TIcrPoAUe9a2vessn6MROwP1my/j
m+euXWxaSpznfWU2w0lqdvaAmZn0JEHS6c3/whxAfLnhi4VkVCEjtzis2Zqt+4lcrMDBo9pcJSv9
aL4H+NLd0p3dYYLvfvep/CtXiHPny7Uvv0ZD77U+4GGbd73k17etC9/V150FithHdcvkYPWdbP7K
BqChTJZV/P8FRjMXn6dm62UCz786db1rDZWrd5H796V8RdKLpYFhaKaQLSwOzl/uHytZxFpliULv
Tx1ei1Kug06BhaD77OrU68kT+vvl/vF/vVyxf17vvJT+uN6Md0mRjIhf8Q257W4Ub9Qd/Y1huR+8
tsd5g2Hw3694bW3icWHruAaiy7cu9oS818sYTJ4dTjCEU6MXVZb3g/Kqw874+5WUK5pbxqUcp9gx
ylzv4lnKdizgL8FkzbZiJfaBB21tXR6jXf3Nd3+lQMGYRMH1EP9jnet9fYihPHSwKeX6RHHnT9HP
ybbhVxOALTDkwdpvkb9zGJDPn/DFe+OG2FM5I7j05TpJkLZPGkyDU5MSt93RBpEjOMH6UxkCNz1N
VaGV2n3ZFvK6LhBmtIMye+qQKpsygGo3LbjbzD38Py14MJL8Jlfbe8aRQYuUJg8YjNNzQDcoGCKr
v4VNmd9Dr8J+3nhZYgbSZv80JxacQz2QPEOOSZ9b6GjmcECnZpUbMAxQ3mQ5aGEYrINRvinT7lgi
7FkhepH9BfuOVSt0mL2Jkh5L2wLhZhCRt3136LopvcNMtXcgjYWbYILoVQvKbgXmc2ZBeaq0jQKV
zQV0bCGaqcBRthE9zKqQHIsJgDMT1v2Y8Vx2yJsMrnRmBZU11kZqah/mfA7dVI9gNcQJDZLN+ErO
p8AJq2Z0knoE/4lL9Ddzyyj0DIBJdrC4c6aIWzEr6m0kafAf+S0roVfq0Ygmy68NQl74ql/CcVn8
Igx/ABAqCFRRWqXsyZj3VzxQA6dkN6r7FA5BFu+kzDQ9q0VT36aekqXAbCpqRMw/Hs0yMOiHQsXP
leF5mLVpI2vjoTeT5wbBkD/pMWSSKdRR/mfBXVGjwmG9NKtw6ndYXq1jkaKdamhTa62KAHvn1ktQ
C3mGnk6umKPEn1X+S28mDiQ9hI9iYxslF8vnEuTMRSQGBK0K6b+P4CESSfsBfNy6loWBlAoh+s4o
gs86Vxc/zgUYlDrtyV3TVnGMcKZXmVrNy09LnRhjiwqBcousEOQ3uMF+4Rbz7rcIedlUS69DgJ63
MjIsoTLsI0kkf+i1c1NmCMspgvZMhE2te6PVMq/qxC4RCuG0EY22ydwO5lPsW6O2k238ZuypA3+o
F8dSonX9mWLZFUeNtU/RyjiqJHJY8lK8KkNZ3s5ZrEBF0uWVXIX6c2uDFRmULQDALFAHseqCxVoY
eMKKsr3RRC+TmOVVRdw9GObENwTJCPoBDKlZpVUVVl/uGwMidGCyPJscQLVrExVVZPHbrFKZoV6U
+0pq3EYWKO43W96V3RUPNBWTBIMi8l9mPSAZaCqntj6haTN1X1ulfugDXcBw9yJSRxpnWpd3/cb8
xg/22mGMCbGsodlgkIZl09ctUFa0Ig3CrPynAkMeq7q62/+2H84nSb1VUhR8TvSNpeCV09hiv4Uz
Kp99dtWLastq6zwwUcwTrgSBsJ8+bbn99fcHeuU4xmqLzEeFqeXZa+jrbUlJYjHvl8oThSx0EUR6
LMbiLq+LI4Smd86E498veO2e/riguKhkI8VWIPBG1amcTLctfqTMev7/rnDx1JaykXtsJ3hTMGzH
GZbccP/3K/zLq5DKjIBbVVE54encLxeDNEXdXIB2nPQ1oaXbfIeCwB/X5xINyt8mWUmufRBrPID8
ZdduGVZAs1h3h3HznYn7edldHJNffslFedNabaOHZgQQ0tHgVOR1J6NXm7u/3/C/TDzPNww2bNoy
/tjGvxqdaBQlmA4mnumzypzGlbvVqkJx69ce9X7ugYVDonAxbMCK4ztjuGtL5o+LXzY/coUWIz5f
PDMehP6eZR9/v7trz5AyiksY7Cp081+/AdnGU68ou/QkIXSDK26ZGzX4Dpa4VogisPnPVc411h+F
qDDNyg4NLT0JQsp8UB6HyQlKIHexXGmN4Gr1Xar7tW7tyyUvPm4z1IsArRTV/AczHqZKG3Wt73R/
wY7LGZzGz26haAFP3im7cqve4Oy+/a50vOZS9cePwN/v633rMA6lTE3OG2fyVNxA+/bzW8PFYOMu
8s7Lp7hVnmF3Vevv1s2VqvXLlS82grOVoF4GXDmVsRWZ9dsh0e80wczGZF6aL4pHKsnPv6+l61/K
/3vNpM5/vd25kmWzsKKSDllZKR7zP1f+MZ9KEoBab2I845CBvUGL4//9wlc/kj+ue1Gip4swkjkq
y1NRzY+RKA9UmN90Af9KRf9nFwClPFsVchIaFx9KEpZlOtks4Q7vFUnAn4eq8TsRsqdbUcKAfoRH
zoC9V3JK9PoxjrHVXJA4/f1Wv/0dF5+SXAh9UpGmknOvrLrKwUv4aPv2vbHqwSJO/1tH6cvbvviM
SrSdVVbl5QnWu0NzvE7s7yz1lfO/cbmPAyfK5j8m7eQXf102CCQaI4W7eTJz8JIQsos3zPrzvCAq
qEL5aYZsFS4lke0wEmu9trw5QEBXpDpTgbnaErRtuG0n7myij520nJm/tHeW1Oj/xenKEuB3EoCK
7d1FHYSBQAZDqi5OaroppV9N/OvvL/fag4DPL8h8JK+egIGvD0JttWYUYZ2c8maBJ9W+YACpwdRf
JBACSHliQOVemtpOD9vxv1lYOq00jS7Qi7jscyl/oMJEOT6Tu4qWul5jAUMoqEMkry9veuWbb/ZK
MWuBgpynC1geAyB+vVeYY7keN3Z20pWWGdbbIJTNlHzaUMv//lDP/9Dl6sIVHadAMmwU+XJcopdq
VuczwrUy6TZhLm8FnNcWkcnfL3N1r//zOudN6o8zLuoJgy4NrNHbyq0/q224aZ12Hd4Hpl9s+o/s
ub5huL7KdqPipt/tvFef5h83efE0of5YjZnIKWhIsLPOPEVHcunaMwcFgqdvyM/wzKfw8bso7mvH
jKB8ZipNxNG//OCZo2VWde4MkjDbJRLkHHrAvmWWowq/Zcvosv9m3fxxxYszJm3z0pDYjU82vGBZ
eQ/lctUBkCjRNx+jegVhIn7jP/d2carUaTcPKNFKAjhmCtzlCV+cdq08aRv9B27PXutJ91PstkeY
AqS6o4n7DnK+/lb/8wsulhSCilk10FmfMrNxtYK6SX2woe6F/4VL3pdbvVg+ApCh0oYlPfVadigN
5SeSmm/GK/9KdzqfJH8+zotqXW20cDDEjPTcxVDntj90GwTS3nyDAuWb3vH6tWiULaTfqoH55ddv
sekXO5EqHFyjbbVFobwLNvUW2pr7P8jIPS+4f+0vgMO4tgPVyf8URX989+qInbgdhulJu5Ppi9t1
fpBIqiUEdJ+vvlsRV7uvM7gqU0wLA5+Zr3eWhFZRWY1enArE7u4c25CAYgtyq7BuSgOTmqxlBrLI
lj9JiTcUZbhNKvO5KhGOmXAPywJGSJofRAALNyhR6mpq7xKAvR4t6YkQ8Uecgj1Qnqe5sW4l7Muc
ZKm+WwtX9mTbJvIOu3vl7H1/cdBVkwkTOF2ifwAFyYEDPaxafN/WtUdwuWPDdp1g9v03oALXNZks
AitorMevTy9C6WjaaZqfpBmlaNrsZyN/+Ps5cP4mL5YDWdpYWivg3xSKF8WMLEXyLMtFfkJn7qZw
5aEb/P0KV3YFroCzr4lTOGamFw+vTSCmSq0enWTIkLORrmRwxvG9MIzt3y909VbEP4c0MDSOp1+f
FtLYJEMTmp4ICveiRIAPf1f7XV0I9tllGdk6xcfFvdSxDd8oNdPTqEHsmIK7pKlWXTR+A1pcbUD/
/GwuquZepDNkYTYEwh7htjhiExyhgbhmDWpW/Q+2hSvPjtrmP9/pxY0VVlbKA5zwk10MrhW9Z8p3
39A3V7Avess6y5a06cLiJB7/D2nntdy4smzbL0IEvHmlJ+VaalJtXhBt4b3H199RfeLsRUG4xF59
nhWhZKGysrIyZ87pqygQN/tkT/pbwHxs7vqtu/ovFPqWbE6cu7F9Mw8bI7sEr7RAiXWi2lNwDzab
YSP03dSF0zT7Nrj6js7kukdxNQ9sSSWrOsXHBx1hwO5r9Ox+UY/OV2PvAK1e6wfKB+tnJupuu/9c
eZA0GNCGUNOhNvLW/em9dPzVSi99kzK/V++rKnqRKulVCocTo2sL5marrFf2phsqxQUqqLGdXuB4
25in4Vu+6w8/ejCqK3UD9PK4VCOYfUsaFlekxmyeYjqTFZq+EXSesIg8DYUt4v7a3zFPhGAfuqvH
259zwRriX2+/Z+wOcQYRLlfXPUA0lUqMsxbdiU3JxbwsDTjrq6Skf0igFeC/b80xN5tIhsIJrN0W
ziZq1cO32yuaCV628Y+FPy3Kq5tf8eyxNfySLANOxiH4IRkMtRtLipFz6zApsQttGJnhvsmZ0xR6
E4ESZMz4QmUn7duh295ehzK3EIKvJfjiierTT5WCjjYli0+V3hvDjs2hmbOFanWFkzNjkj4Ca/5S
7puFmsrMRUbM5w7TuJENeldvd8hKPbuuPB/3c6O9FJpnu+lfKHY+peOSEpPY7Mmt/MbUJP63oDaT
zmQw3U7utPwYM8+vV0crzDet+imQrDXTsAsfdXbfFLq4hmmZKvITb1dX0dx184wmbrvTds5uuLgf
il/2huHOLfEZxvjv+kKwXLIo/n7ljxkkqzxaeBqNitkLSgFt1cLYcHtdS0aEL10ZiaKqCisrTC96
V925A4NtRb8QKeYCr3n15SYvBUNnqNUJ4xRuKrh6opLJkTT+bpnNN/z3J5nPkrbx0pomjqhKYen3
hZ1cipzpUb2zYBOB9/T2h5t9T+IKoAhUWvvgv95+ubDzrU6FZOEPnCa+j75Fry4kW+J9AjB4LV0g
OWPS6bX/Vq+jDaOnm9s/YPaUU2sByE/58p3kbTo0qu6rZgJuNIcJ1YDL96kuF8Bns5/yyoj6dpGm
N7TUgEl/wdOvR0G8ZWsL4Wp2HQhdMz1pIRA9TeIRM6r73tdZByOdGkQhGRqYlNQW9ms2KopgSAas
qsTfyQHurdgeZPAFPFIgMjwWaw/lo6N3zO9Aw6/FFTkqu6WWwVxMtCjCcV8hFkiC//b7ecZgKgCI
k4ssQZHMZKOm7jQk4GV5f9sb5g6ZJTxBdSj58RJ7ayhToqykaJNc9Fr/qMXJB3g6uvXQq6cmG/NV
TlF1d9vizL45GspGKukG9SJjsjSmU5200Jh94vnEII2yN7sW1qgl2e0lMxMPRLqHTau94JIGXw1a
WbYWMIfw+/+2lolvGI5dx6pKJVh35V2cPPsKKknGX/Td33wxcdiuYi3DT64T5VwhiGy10NQhRdc9
RL+kV/tjt5F+Z5voIzwHt1c291RCNgNdbKoLNs/MydJgXOf1HwfJBUiHCE7hzv1JZ7x/Nk6Qul3S
/VLxcsYTHSyxUqB3JKJiQ69WWcLiMEhDGl2CQjq5o/m766Kza8Vfisx7VCxiyO0VzjkIvVyUnBGA
hKVt4oddM0C2EFJ5Rqtm7frOIeq1jYFi2781Q0eVMVdLJUWjQDrJP2EehzgFyM/FgkWiF4MOVbUW
g8C3zcwA4YQd6uh8QvW9sFQBlofxZyu8QOWXOZ8rxmdtudmGcIh5ngbpQBs+Fmitwe+ZL9kWZ+lt
WiVs8xF10T+2zcnWeYMdR0kdRBc1kaBOCctwW4XeSwGxGXSTykOXmzsaPzsoQA9WlJKUGKG56kZr
4dZ5n969/R0iql65kAXOjeGcMAKTAMjsVB+Ebrx8qBaQee8vN8zYwBuRhnLel/oKs6wySdOpVrTh
a55n36MwX5Kvmbl23hqZpKp6WELiopvi2om+5WeFRxlQ4xfpm7Lvt/6d/t3bjV9u+9DSuiauGjUx
LEnM8V+G+LcKgfq9BX/Ywreb3SIGVoC9iofGNKwwiZqHeqXipmjM5bv2EBzp/O+XCqTi67zzyCsz
k5DpjIo8eMwFXWLdZZS8hd4QxkmlfFHcT30ActBplg6BcK5bJieHoLSdNGrFyupNt1XukW3YoRa6
zj67x2JT3Xtr70f1XX65vWXvgxhecrXOicdD+Oo6ZdN7lzD7EoHPNIKHsl9AvizZmKQIuoR8Fw80
UBv6b0n75jf3yMMtBOO5/SLfYfaHaiatz4kNUyIljWTReWiTlaw+5OEA2uvFB2ubMbZsh9vb322m
yiLGFf4xODleuex2g1IOYrdE43GX7tyNvim/1zQ63ZWerOXDvx8zEiYtKqjQyAAlmjiIBDNB4Y1E
SVdiGjn0zkFuflKcZmG75k7xtZmJS0DRpqRdV4aXBnYoTzrFfrbg6nOefm1hsll0otQokHCIuCco
1Z8MOIe65nNjLNQ2l+xM9ijIrTiRSodwDuNBl3ebRPoeQNCVyZcFb3jf43u7NZPIx6aUftZoIRlW
u/HutIOQsQ0PUGUfbltaWNIUx5WYtTFaYEUvrQY+G/KkjhlhWYPYxWoXBkTm/MCmkAjSUJSMpjV1
O4/7tIxZU1wYe1hBVyYSb7dXM5t0AATVUNBGww0k5NsLNyjNQY4Rjrpo5UFKFMb/na2KWsEII3NS
H1Jm09X0S66HmwXDIjmbBluk/5jPsJlB06bXiJ5Aeo4WC4ajXX6ETeUIVV2+zo7Gutz/e/CLAJ/y
9hMFKjogk0wRDqsk91BUutjKlyD+3icLOzUbjByAhTI1Iibdpui7OutynRF1ture3SfbAjaJtXqO
P4n2obrJ92W31uqFTzgX1aGpp1cP4tVi1OXt1qGKXlhOybPWoSZaDF90OOyVMFrwkCUrk2BkF101
pCb7hFTeoxUJ4t3q2PrSQsxbMjOJSEmjRAFqJeEFh19XbriV4A9H22jB6+bNGDaXFKKk8rQTlrlG
YEgjwBwRJtoj9HzdSv5pPZgbpEfW6RaSczjeFjVj59Jr0erTmeXjhjQn0SkP0MqC5DwEgTDu1G20
VSAbemnXFfNlUrfKPi0sc94e/XKD8RMhmPvWNfyw0WpbhdwGCs1xV7w0+2KtfhmeBiQdduWeufrb
Bmc/q/OPvUmcH7TKMrVRx/2rU6HTy4F0M16aFJpLPJ0rI5OPWPSRV7kpXUz4bGAxqbQPcuTBLQAT
UK6h4FqhrUIZaXwMQqXf3l7gXNS/sj2VVSwhTXAlU+asxd1RqrunUYZjWTWCT3IFauS2sZkGi6nI
QgwVJVZwitNOAWV224dULrwoH4d1eUx30J8/2B/7rQDYLlUT/z/WcE86IDLAscl3BaHXOqmHtV4i
EkPgCg/Zuvrcb9V74SxLSZQy8y1Z3X/sTbst6RjoNN5wTihVtinPWcYf/F0BsvZ7uRVrlI7w0sT7
aiHEzBRE+KzcASZAHDHWNjkVTR4EYYWKKIV8MaFu8hwTH1YH9m0fMLqQKcwAybCnMllrMRPvWNO7
VUK+zwpqKbzIz+m99NTeU534Dr+utG3XEKejXvY6vmqXiC3Nl5pN6kzygHFLYcxDdpgjn+zq6Eoy
SoAkkV5UIapQPlfxcNfxe7YlDIDEOH9cjz3UhIUff6qt5oemlTsEwASP7snR1d8NDB617L46QfSc
UgneOrX/2dP935C7MJrTfhul6mfOWNJt55+prouv9p8fPp2tiEak5IshIK//PH6u7/Od/2RdvF9w
vkjbYN1tuvvmbH+Ot+l+2MOAqR3/xj6QUF1QJVBUmnhJNqSZYXcGu7bPVswWbbXD0WA89pf7QQL9
LO1zuDG20k/nZ/NpGe49eziurE8iae6YuWsMiIQ7cFcfjNS5KzIK76olPQ6xc7691lkfuTI28ZFW
DZIy7GsqFL0HO/9WVYx/fzEwbvSfj/lns6/qOVCgUivwEKNSiufcy6DbsVeB9u1vlkF7GB1N8EbT
PoLX9nUMDRC3K/PEFrKJi3MPM/cbyxBwYWqAkF9OsuQBwjqd55JYBpyZ9Hb0XQs77O1l/CkkTlLi
N1bEdl19rLagBdmPOYHYi6KVYeoPkBdBz9sHUNP2zQ/brV7lRtsG6BxtXIkHAVPB3kby1AOKjHso
oBHG0D+Ak9W2iJQNq9y176wmhvde2/at9tmOMlgxskp+0TMIgKpeO0Khu4+9Zt2ogu1WgwH19qLm
o/3VpxOf9mpRYaz1Ye10gUALitOkXpLigkTAut96awhjkG4y10xuQr28/xvTAuQv+kvUlydZvwzw
Cj5BP7zoz9WwFo8MUc5JpFWEtsJ63Nb7dI2gxNFe2Mi5RxVx11GZ7hNT6NOLxtMQxEOTE25BmVki
s151fbwZtSco3ZBMxD/3Mn1kyfv3SQotQarv1G9pVk9DflUiPAe3EnSToykzpqsgsAHlmDE2n8DR
LS1SxMGptyo8PXSk4WjiTeOkXcUhHJ1jAFLZO0ifUmjhICmFcHavraFbXEMjfBftXPUwLDZA5+KW
Qq4i7jXGOKacImasQqvqF/CvQFxSaJ9MtVxIwZYsTI6iGdZIttWldOZAwT4aWq9SHy7cNHOhHkAS
MH1YURgUmERfpHez2lT7gDJPEK7xJx6LDIBmTDrrTfBh4TCIi+PddgHA0pnF5KU/fS0micqYcJ6F
IGnHnXty7qqL88nblp+MR8gY1qC+nhWEo4GXLw1LzjrKlWXxHa4igBuOJBt5Q1tIRu62CYVcmPbo
FyC/QbbGVv/j9lJnv+uVvckFLmeZ6rmeuEJdSMRfCbkorn3NmfS7bWfWR67sTK7qRlbNuOj4oo2Q
31UvnbW7bWBpIRMHSbokRl+lh+FbArxTKVAaBZq5Nqv41UJi/f9kzJqAuhSrb7msRbcCcUJEUv3s
VyZ9Mfpmc9vO7FdjfoPuse0whTwJymim+75q89rQU21LfIba9/9qQryOrxxORXo8gOGWLkijnvrC
RZbbXEg5ZnN7oMH/WYb21sYQ+U7lKhRfRoSwN/0GHOqX/GP4WTwpxmcIZE5tvxmO4cldL3UMZt8x
17YnwanVpdTW4NG+5D/qz+LFhgLSd/OLvhHvmOxpCe83e36vljq5wSGJ9tGPxM/jPt8G1kPoS58i
5c5N3bsQqZvb7jGXaV2vbRIsdDe0QPC4qJeW4X2qhs26cyBQHDVjoY01+864tjQJE7DG9RVivHjJ
s/2cvPAQ4oERfvJ30do9SF95HZGgyKtgA6n+cbE7v3QMJsFjVMYmzHsSY0D1P7mu4ZByqCjc/piz
Mf9q5yYBJM+g8GgyXtp5ViKZQiPhW6TAsmlTuW77NaW2BYMLq5o+7R0TxtpKbSjqIpHreSi+w79x
e00L3vhnYuTqcHuhazVRI56HkPNnereS3GNWxHvPeq5lZyGj+pPEvLs1eQOqEAgw9zytjchQCWgZ
IINLsbXpSFt38YaJ3129QsV9PRyRlFklG2kzLt3Wsx/yH7vTD2lYboMCGB+y+g0H5rq65N+hA2ai
It1qa2RL7pbIqGbzdOXK4iQuG1ZJUFEieltk6tk3oKOr4DlZS6/Bpdh0G3fVwhK7Xio+CQ+88X3/
1KaudlNvdDmRoPmg32/sqn196HYmNafFp4AI+bfsTMJ10zaDpDcUYAX1mGyufGXlbf9nmLlm4v+w
1HCYGe/h3NlAVZmUdpx35AoeMsueb9O+HsdyVcEALV5kCK6r/tobmSTRPfeY+lqHMPp4F6cmgzIm
Cr5eqN33afrIcPA5k5Ie7suiWOmtSesMWru1NNabKIUjWw/pfwemHaz7rlFh0FTNfaLqEEi25cIQ
1mxIBtxBvdyg7T8tY+nB2HSVy1CRConRWkq9L70L3boqmZvbR3s237kyJA7FlTMEoSs1o4LTO/Y3
G8CoVxQfCzSCtVBZCP5zxwuCMHgPYZ16z7wpiRDSO0NwgTxdjVEiAZF9ey2zlzToTJOiP0NXUHy+
XUxaxI6HwF8gHvNM98RIxLd+tjckudsHSfi70Iu9XY3Grk+aDw3E9oJt/yQncLWuPBjzb/+cGRYF
QctJJxHSF1Cr756kaH6NasPPqbbQoIcE51UqsOEfdLoRgnzG2IvBj/yh37ffyFtAA6+WKr+zX/3q
N0zuPK0fui50dT4JU21DXRzd2HxeWOdMH/jNOiefHUyAUwUp5Qbro3xq750dYj6MvO+DB2s77Nz7
6Fgc9Xv4dLtV0u6CxTnahTXakzS6KCQ4pIBcXlKgdrr6qHkLLfXZ4gJOpfMehMEAhra3jiU3dm+3
vKnYSfuUnfxNtO52zTE+LSFw5o6jCp6P5jAkMe+ApVHiqWbY5dJ5rJWV3KBghZIzAptJfri9aTNT
nqDEwdYxrs5j+N1kdwF7aGKNPAg1T8qOnYN8aBM+S65y6AIFyTLnqCtFvVMGnkFlqD22KDgt/IS5
VAnCAtuGD0BFzn1y/cWIK7RKD/MEfOPo/WYvCDZQLGMoiqnGDT6DtglQ7vIZbuKttFh1nouxzCDR
JdBN0Z+YbGqStK4bI5ZyqftH+MCt/nsifbm9xLnECZYk0Q6kZvOu4S4haAnFfp7BSRBBB5B3d1aJ
ZhT7q0rekxFnC9fGkr1JNIf3bczTAn6Lrkd+VqtPFlz+GcTSyEGp7e/bi5sD25G9/LO66QdsY+Tb
ama83a/KLv2JahcvsWAnkpd2Cwnex0jdIl6zOOs15zfXdifvlVxp0Bw08RvzQWbyCl4+HcvS+se4
Nk7aQ026JtC9LkzVC4nw4pInDxgPMUR0RRgq73fOqlhp1b78KGZ9qk2K1NcKmdhDsFmsbc55Kskw
0Ekq7SqYirfhJ4b1MmkzPrT+3KJevCmPQ7Tyn6BtZApT3XgcFrhMnpcQm7NdStrZEHbIoOrftbRj
zRjgbmdKEnELh2kmuqL0LNaKux02xn/RFp0L5BQoOJCWAovotKkQgq0YbEibLlIcb+MhgRNK3yw4
7dwRoQZtW7osmISnNmDgGvR80Bgx5lKGIX2bnLRP0S99A7R2o21txqm9dbBZSrrnliYQevR66Ycq
0y0cLLtukJBPQIke+xhgcd0vrGzJgkjHrzK5Ht5Fu2hb8isdBdyIOCp9vP3tZixQWFe4n6jiq860
BFx2emQ5iViDetban6Z7vv3/5/yNcMy4IcFSDPpM/NySEehqRje+qM/50V+ja3D5Ya6ys2gaLJLk
iufH5HkCAktXbNEpBj45Ocqxi6pbLeUANFfdtnpMdwjHrLyzvfqfiUpl4Xk5c7NrGnAlTTTMyOsn
SZING0XR+WZ8yUrqDrIOb4Dv7ZqsRf481BdSsrnbHVS7oyg68dl+B75yVNSGGgfMTbujss0YQoGQ
2qrZCDaafgkWOhOe4FIg3ab/wbGdduqcENiw34JE8ZJtpMn7xvreB8P+tnPMOB9GBDLP5Fn0jueo
MDtL9UOP17knvSSFcZBie2GL5kwwTOHgEtDwvgN3VTbiAFKTBJcwQqPYhoQ32t5exNwLhZ7pPyYm
V1fXOA3s4pJP9Bm25jfrYNxle4S5tugDSoLJbeFJtLSkiZPLWVi2WUBPJW67ldd8HQt9wcLcoX2z
pMkLg0GeOA0DWiqggz9EmhNuwdh8Kyr4bBwt/taMw29EJB5wxnoXQpfHtGhyV4TaUjYigsP0PNP/
w+0tTZBHiPN+Ff/CZqh7qaRBpe9juLbX1UN7EC6PSttfIVIZ+/7HmPjuV8a6RPJypcNY2NGEMwKv
XBVF6a5zLfvuOdJS2jFTSnljbpJpSUk+oNTFNgavIG0P1V5j0nKVrsYtIrKL6KS583y9uImTFlo0
xlbD4jIXlWTZW+fxeOrSpRfIXAC+NjPxTa+hcKnrLKrcpOfgW/KChN1Oscil+m0ug0hdegvPn76r
XZu4ahkVST9AWnoGu/45PqJNcgCLKBAmPUNGuMn/2eIk6tfemA7pyBq7dXmfH9tjBQCq/FRuUef4
+V/YW3CUKWYO8ucSN2SF7tduS9N9y9T0sQfBY3wrF8dF5hC41245fcCZMnpdiftnB/ts1b2qa8ii
g1P7XVBEDhsNMcTlTZxZoqFAmAWUwDTfT5aqGbLP+sjEW7ENz+hGHez7ms8JafWGLGHh1vkDLZ9E
FfFEpZzIVCkYtklKYnd13pfoZDPxUKqr4dV77O8ZVTnU+/gB0dBdcGge8l10UjaoGUjbZldt3Cfv
AwUlq1whifasbuCYSRYCgirOxvRn8XKntsS4IXXGSUAwh9gfrdINuN8b9rl5lNf+2XjyXupjj4/B
Jbutf/8YD9K6P9n3w07ZQrLl/RiOwdNSyWLGC0gGDWDe1EcsgBfTc2y2idMOtXNOf6D5Hrz+mXsE
6bLuPB7x8ZbX+/PSvrx/AhLkdZjvACAxyTN9uzdZHSLI6znnWLAPZ7l3qj33QZHjo6Y131OlvOvM
Jc2Omccf7y/SUuC9UFk606JsAn/L0EuuRfgYtlayQ8J82xKHu0364tGzuvO33mYpb5xJ5SyKFHDv
qQYsce+IHnrV6bJ2NK2zG9bt2kzjz32qHzq7uSs0jU5npT6aRcy1Cj08pOADQsNNuoAoep+8vv0N
k8AJ2Mtp68Syzm3/aBcB3az7IVR3NvwjCwnSrCUxLwBogjmjKcIl8nAwW+4tLgX32fyNE+2lF8Tb
9tLXfPUl3qrfBX7ottGZxgHLuzI6WV6PipWl5Ip1rukrh+uS3nJ0oGexNT4ijfql+CU4yfyn+iQa
lONpjFfNMf2qbsLnJTJWcR+8Pdf8Es41L1Px7J6m0kNV2J4ssfzU+V47vzrvpBRfRlUDbT2uC5PB
oWQJVDQTS97anOQyY1sZxThgE137rRyt2h9M4iEpSi9Keoy20nbc19v8ZQQ9VjPgpa27Y/ngHFHS
g9Rk6Vn2PvcQP4YXC+8/Zr6m72QfZRylVPkxslz/KlX/OaqCvakBubu957OH+dqQuGauMjjL1Tq/
DzvrHN8r2UrjHAuwq7kJHqqNdSpfFNR6/4vcan6D/1nfJEttsmCQqDxa53z8WKQSGsOXPEZrQhcS
DumxsJCe6haqgkvfdLLB+ejJ3Viy1CjR963PZHpNpKjshWPEQ3bOe5EhMylgQ/o0ndXziMMOQ3TO
WRqd9NDaaYtKUxF+1mTJQ9Mxzx/0uEl3yWiOT25EJzwelP7oapGztRqu18QOup0tu/EmTqOvod+0
+9yix+yqxTqQyeq9Yqz3ahOpiDaOn03kpPeD2SPQnuX4rGz+DEZ942rBrySUPhu1e2i78pkyVrpK
vAZOT0c/6DHwQwu5A7MJylWKOskJFnQ7XNktjBgG1B8rV66KTawN+dbQYqj0koqbv/LUdTrK275p
qkddrb7Uo4uChVKiUkmT6Tlz6hgIXhx/DyvmmoOCNnkRq7uoEDqWdb2XZJofRlWh96wZyNgGyHE4
rYR25bgvCk9lVg+YVpUrwVaVqk3S1XA8yOUqs8N8TWxPENTO0AssndcmR/Q6TZQXIwu+hd74oVTV
Y1hVB31EwhoZ07p3UbcttrJTn9zB+5B5RoNupt8jDO+tY0/duMO4KYdkZw0WmqwkB3Ik7aoUuU3X
c8OdIYZH83TQ6QJY4SbXk/HJSfX0ILeGiZRik/9AArH+lhWWufOS0jhElSNtYtsZ+a1B99oHWvRt
sAr9c1ko2seG4ZhHvW9ICtusW5l98rv2hkZolz9aQZ8cKicRIqjok8eu/NK61cJ5n3VNg/qbrDgA
zKe4VDD4naZKmXMOKzXYlrp7yBSkKCqjbRcszcCUCGEWpR4KWIr5nqomq8BKaqFzVlxv3HtBbe3o
wRSHwBk/ur5hbOBWHtdZxeMj8JLHse30J8mJutM4qPKj2qh7c3B/S3b5w9b8fD82/sZvS393OwDO
fRCqUDTuNI10ekocgZo0ONpgsM92WD02TFiu2tD97haZvFAgENFleqWhQseFxqUOaHXyBAraETGE
ILHPVXuPIMuu0qzDXyzlHwtT4Aayz+jCjBVLScN7a5R/kDTetYm1VP2fWwmaGrZuwiUmdK7eXhle
Y4dFmDkWKAHyTLe8i7p6aaR7Lv8R0kXQLQtWiqmNATWyIa2I1aOK7o1tCv35p9artFWEPvK//27X
tsRvuboCm4Ixk1ziLnJc/5sy1I9qKH3Kc23pXhD916kHXNuZPBBCedTHzsWOLukno7MeBBN3l+en
EqZ5BKqODLntdfjL4IEbFiqhc24uVK5Eowo4+rSkHA4NBUu/Yc8G+1T5A8LpiKQmxsJpmt028SbV
BcABQb23nxKx+14JU5FDAXEJg12ifJTMRw/1n9tbNpc+8Az4XztTxGhZaVWdtHxKrd5Ti18ldbI1
PNpAsbcq2++lkZ/ScYkzVZ3dwCurk0dwKnVJiRLtn6R879wFyaq1V9FXd2Nte1DMXNwbdVevAcDL
m2hDIDeOt5c999yjrieCKk++d53iJjaqTJNLXl4palm5wqVpH5Ej3zp5NKzssbvr7CWw4uyWkolT
tdeBk0zjVkmpKPHrlEeBQYG29Lb8BpSMmJpYIpCetyQ6mjS/ZtTYQEubmR6wukr7Mvj+iyV56brJ
vIdisF9vf8nZ84AGzf/aEr/l6szXdh04MEbgQMNdnTh3Q6JsomapKDwXKRm/4/1CYx/N1slxQLVd
lgzJMs+wcd2n2vjIpPjCtTL30RAc5KUobrF3xEdG6flewUTGWQ/jR8uoV43TPsnVc2IuoGNnDaGP
Qa2Ja5Lr8u0X89NGlTSX3YlSd2WNP+T2YwkwI0W34vbWzH60K0Pi71db0/dW3tUKhoLwGA0uCunJ
33wzZjEpZtHxeseGqY9FCYUUFpCUKdZFaJx93/qVlsZJtvKFwDvz2XTmvWl2QVNtMzHydjUVj5uk
qomIXV7djZJ/TqXggJbAc1F6C/f/XMb1xtbEqcliZD/2Bx6Nz822K1eCRSbcJOuCJvXRWctP0dFd
Mcfrr/zLEmx0Ztfe2J5cbqzIlPJQts5J5L0iwPBNNoLNbceYabEIiIoMDdafSts0eW1ruOGRbrPO
auZuiEofchtAm1vyXimrj16BVB+hyUtWMRCrpm5kaBjrf38MYGkHBoCuHOTj7xOTURk8lXDYRZ/C
Sj7I6YX26qlc0kub9Rv68nRlVZ6S0zaOVNdS1CihdZasp5KbxjK/uM4lihYgXTM3CrJlMKdS3DWc
d/AnyFd6TUkz81wX6lEP/VWlMXoNF2Ipt6vaHfaKVCycvjmT1JE5D4Kt7d27wIjl0SoczzgXZrVW
k9jaUk701zHzR55qHPPWf07sZCFhmEFTo5eK6yg63JnQxk/OYZP6tYS2pHEGw1ENW++l17d9vJO3
ohMBGvezNjwZ2eOwEZjqpWqOcP5J5vfG+ORgjjzqOlkTS07jtckYXgFxQMjyM9NbZZ23EEFnfEdU
aAk2aBrL7ygfZC2EWUVPjLPk03z0v2TR17z9Clj99nmcOfLihffn3qHKMW17KH1qe53EJ+2B3bTy
R9tdwnLMAA4t3mW0Mbk8Ke9Pk48qNe3Qil39HKQf8Sl13cTtSc3yVRnkm4CETx6Ho9b7IP6NhWrR
zJ7R64CQzjZh0HyXMQc9tfwerMfZsR9qG0XmGJ7VIVMRAC1WSmYvDUzM2dNlsWE8eTjvkwDa2SjR
alC5nFuFjkn0RVKMdeyGqAj/GnxnwUOm6Q+wEuADMAqj0wPMckpLHlRZrkWpH4B6hEyQOY2fjSd9
iXJzWDh3Ux8RhgBv05zhIwI8n2RA1ZgWYCht/yJpFtOnrfIp6KvPt/1wbjGwjwIxZvaUUunky/WJ
bHdVa/oXb7TvgqbIt1VuP8BRs8RxPT1X/7MYC/Yqxk7ZpEkMyVrb8a0q9S8gNo+N3qbbuhxQ78yt
p0FXu4XrbvbTwa4Ksypu8a4GLudG7gVpEFxGSG+6X06x1D2bN8AYHFB0GSef7I3lK0FNgcu/6Kb/
szKLXTv6S9hWkRVeR74/n4zrS0X1mJ2ZYqUkXrxl41Nvcj6WR+jYHqqHBCW3clgN9/lXdzv+vO0L
s1t0ZU+s+Sp57GyzrOwQSrtAlY9j3l48J933CnXtUBuXpubnPiA+zbv6T6SYQqe8ooctO0y8C+R5
z21Y36vuUs4zZ4L6v8FThYrLOwCTO6qxxLSYdPbS9q5KtY+5Xi3cx3PHRxD4Q77JOPO7co6jClIi
p5POih/fj6W/hoNrpRje/vbOvMvehCuIPIOZFKqPoFPebk0LzWncRpLAALh7fR1v/J38QduLWXhn
Y53/xhpswPQ2BAJs2hmt/dgwslpHjuY0nMqjmO/RHsQr/Y9Q5F98Qig9NSh74Tzh6n27NM+wvdaL
W+nMrIxv7jPze9AsXeriNE5P0rWNiWf7ruNJNU0xkt/8IvdQ60o6cFR37FdRYbxEZv+rdu0BWWLd
Xrgt3iVPf7aOoIfECqC9d2xwWcBwjKdFHnBfgNRlu/ZJmjwmOJK18bVfK2v3RwO7gSh5LCpozLmn
jWSxSSYgg1OcRHe6RHpchAHuaR1rOO/i9C7RlliyZoyQjZJuQ2BAy3VK52sisBkzUA0T5qidMuNj
kw73oFj/4jtihoegOGosZhJxqxj62mzgO1ZbWL/RgnZXXXAKtsE+OAroRof2N7SLKGo/JU9Lc2Ez
ofHa+JTcxgQwiP475zzP81WGWFLcfmutbBWZ5cJxmHHVN5YmdTK308pGUweOQ7sp2x4ZbFCekc4k
7UfF7JELP/XRj9vnfX4D//NlDfXtCdTzehwCqi3ntjrJer1vYb6Q63KhUrz0CSfnvIgHzS/ykbGU
yvsh+ZG5lj1JRjJYv2+bZca46UuJY/fmO06OvFHbcdga7Nj4pO+7rSev2S7lvttDuPKYvloPyIxX
q+4nc7Xe4pvlHUoM63BB80RjMgWq3enVzYkkS1QIajpku26/7o8BTXABoqIH30WQbCwx9sxcdm8s
TtbbxG5XmgKl2aWPWQOehV70v3YTLJiie0Ed6x0tC+QPhtaJu86IbFTco0MT36tJtbttZWbfsOLw
dhegJMoVb52xK0sDLm3IvmKA/CuKTDw16/h1YJR9lZmElcByjU0Gc9DCHTvjn9eGpwShPCsKptxq
6eyk/r3NpJJfvOrjDvbi2wucOW1v7EwOeF+ADNJ7DrjVlysESo6q9bVulhgTZ91B4/knblUunUnk
1zoPtHrTEPn7niGwbtOrX/9iHUKLlX42cP5pMcfXmeayYgf4KpOyRX+gbboyogWCztmPdWVEbNpV
Str0tR9GhUUmYlTbLu/3WfuhWRo+fIfj+HNayasYo4YHlGr9WythW9ZdCh73z2nN2o1K/37jrNut
vjNO3b31mj7Ld95f5I6U6hkcEJczYJWJI6Tm0KPIKBzOOhrDL9t7GZWlduPs9zNQeHUQHGFhEzeA
7Cqqg1pzz715aJhVTZsYLYZftz1hPtpdWRFn+mqXVM9uZLPLcIWgzxDH1I6Zp/1qM3tTlPWpduw7
xW/oRhY7VzGKVVRpL1YKzFP3luZlZw8x8RbcD+Oy70Rtaz9w1Bb813mIPgWQcdnSV6N4VLWl599c
Qg5PFDPi0MYyazSt3yRSbrWwoLDkY/Kobbin98YecAkIUm9xeGv2MDOTbDLkKBixJrsY6b1jpRae
MtbxuApa31qx2X+RYMFmRL0BoKAI85NTkFlNr7jp6FIBD89ltckexXXpnSJEwtpi7Rir6n44Cgzo
xr/c9qC5BZJBiiKVJabTJqZjIyozp8J0qr2mJXS46tJBmLUAkAKsgsAWTbNHuVRBmSi1C2YKjsqK
+VDXXPqAc4dNMKbBr0/h5l2Jwwit3In7wD0bq7zcNIweHYoevgIDxtj2t99v1E0TIbS2NKAx5/Rg
OilKMaStvCt2MI7mj3VjG2fNC7exfC6drQGYqEo2t3dpyY74xlfHnP5O3lWpY5wj+5E7shjanZt+
rpulwDh7uKjeQzMkhCmZen9riC4MHTONzQqPJhybX+JNthZSdYq9Npnn3S1l97Mbd2VvEr9a5Ou7
0OrccyU/SyHPpOK17RdKonN5DVonwG/BvNnUfd+uaVDbuoU9huzJ6zYeAUmyv9vMRejdS+Q89V29
ALd97/A0WlRwBJwmULDTDNT+f5xd2W7kOLL9IgHal1dtuXh3yna5XoSyyyVS+759/T303JnOlDTJ
6UajgAYKqEhSwWAw4sQ5bd1IeoWekgl6inn40oCrvu4Omxagk46BLdbaXmZqAJ9ZVUrkMKhi8T4h
0VOMruB1E+xDX77bAVPQLPwHzwZggX24M4+zpDAR+8bQgojcEcPa1SmxMbYVJn+ivPSu21o7AXAX
eJ8b4Fpg53cRg1rcSpUwmEqgTneSSfH4esEUvXPdyNaenRthf3+2IEmAjktIiBqY0Y+Yvocoh183
sHF2sAzcEaCvRd1wVW6QpG7UcqkzAX5mZLlgjD1mO+pMvuzyIfTriMCwKsCoiaAzR1V3sWe1KDZp
ZRVKoOUPBAWMeJrsMPzV1RJn39anB0OIEC3BswrQuxX7WKe1I4msTg4Q/vbKkMHnisOkiQCrMyq6
xheVYn99Jzc+FQZVv1V9JAsjpYu1TXUW15PUaHiIo/aqPFOMoV+3sJp6wOeR2JUEshFI+KzGzXJM
9oPic7SCFhOW7YFRXtAv3TUfJEdz+jvqi7xm2n8xiYIou6PW7S01zPXO7GEyvaX3QDM5sa8/AvPq
iD5mtH5Sv/jgLJLt0+IM41qH0hP6C4zvfpHm9hh5SFM5RpcUkPhG9yHOAn+EBmNho6vRPQjcOemN
fBTQN+A5QBoNvM8KSSW0xtCLBGGDvo6u4ia4hO8A7oBE7vxCfevA29WN0HFub4moyucmj4UpFIMh
Ik4m/QQLxqGxeO2AJYIK3oJ3N0OhMWQ0Iu5l7EBVJg/HxBKDovqTDkdlHL1evk0mSLm2z5A99Y15
trum5cTFjTN+bnaJjMznTM9Io4uBWrzK+GjKiL6o5JPx5bqjbNkBTwAqiUzvd/VUIXVCEwED40Gp
lMJBkpJPbR6p25bzZ2/xuJE2Djfq6cBGomoJWOEycMlm34l10szBJOqHksyvCRE4F/6GCTbJxBjI
QA+yqmurkdQpYicoaCQDw17mmBbM4n/wDoEvnFlZXiht01CVaNg1DZx7UVa9GUMBIv8qhM5pKYH8
BefdUWoou6cdOKwKU3ZaUgj2qPCGuDZOwcVPYX9/drdZcgWFcUufAjoYjpHKP0J1vBkwYs0Jm+sK
KXN/cMvgvYCiwjKVB+gf1B2kxUWN2lqzS3aD/7/w3W8thzHHQQEBcItV94g0NeapJmMKCtO0Rf1R
tB5qg0f3vpHgAAYAfUvIcmFVq/e5AY7VWcqmALyUjqZ/QnrVziTNpiixRdCQvX7EtgIj+nvwfHQs
IY2+TKzVaEoS08xExGLJZzz6vWiHis2GxzHhbMtvENT82ybBXAMwhQTotgkEycIrWiDCQ2tOVQy8
gfvDpU/tW7lvvtXKkwc9s3l10PVnA97SwH2DMCKaqwpANDRzX6NvH4hN6CpjcwI8+ZDoGgfKtLGV
GnAbBmiqoU+KvsciGhOlUwca9mYAUpMRiZbw1uiO5aG33duaE4GnjkvIu8LQIhk+t7ksUcoJXv6q
OilBjlL2j+hZ81V8Q/oiPlrPhgc9hCdRsidfvMVkKcraot2+X/+aW5uLyUXMVCHkICVffMy6zRRI
NlcqwH9gzAm/wvGU6NxOz5YVjdF3gF4FkLVlbcWSKRXbBsme/KT+STK7cUS0Id/SP6Lf3qOcKTcO
lpc98CSi1hGbLQ2092BalqHkuMhUgC2CHlTSSkFGD51walB/vr59G4VGMNJYuN2gQwbV9+UVXtYd
NVO90r+nPzHqI//SZ6d8CA+YMvLMwu6CNN3xiWO2NvTM7PIKx1MhJuiFSAEINuxKyk5TmX80Wcp9
uK/TdFzgOt4eTNYT7Y+Ff0zDrJUJExJnxDisTU2/MJ+WvDDezdlT90zhDZKDb9BU4p37dfqAoIat
RdGAtQ6WplWxRaiJkYONSrhrugJqn5Kjy4BLVFzyqHVKe2mL/Zazm87sQeKrVEiJmBqRQkCOMu9b
UNPToAgg0+fx6hMrURAc/IvFLQoilphYddQi9SMHw5ZRV6JeP7t5aVuf4o7RGAu2tLfum/fidvRi
0ck+m1PpDMBwPnM8eHvpbJdR5UJfefEqgiRhDWVYLH16asEikUNH0kKlHG1sxZv2wq3+wjG44btY
+l8GFwmO0OaCNpeKBuTD4M2uZCvqXvA0b3CLoH6WbVBXGB4vod+IBGiZIzMEVhtVtWWxJh4rQKUU
bQ5Ks39uEvVGHATn+sI4JpZvhkyMk8iqG1zF+nhXt8arJHH5+TY+Fl55EHIHYFSGMNHiOEYycKGt
3KuBvJN8xS12bNpCPw0oRJa70Bme/vaSkI+hn6GB6Av+sbgSwYYKaQqUi4IMDxGwutno+LrXTWxd
uwZwXYDAYqIBL9hFjEbNMDN7iqx69Cl1VKfbgaDAa1F58MrX3Ct3Qs7JYDYCC0OfwwMh77umEgZf
UdaMFHlgVlBbaPdWRRw9/tVTHnZ/w9PPDa2idNuPU9oifw4zMLNQ0MRivCLhoTU4y1mSUSQoDDTU
kKdgMopHdP3dwkxPpM0Oqljvrn+sDRe/WJB8GSa7um11pUqVQI5yX55+RFyM6+aWocqJ/gt0zVcV
d6jCSYgP1RTUqXmXTeljl2dgdp4Gztt7KwDjDcCg3kgP1nA/MxFDUCfACcy7/yexIz4KNZKNloUL
NpZ9B/6O4k5w9FNGbdEv/HxH3/JoP3PbNGzXLuspaLhCSgxoIgs/Z3kC5oagWzLqI+5YxVe/5t43
Qcs1AwFTPRT/A0HLxp0OtLkITRQmnrqCnOc1FYUwnVB2qH1BccvbHliGtrWzp+QrfjNeNM1OfxnQ
QpdvUodXAN5KeYH40fB4gC4K+rOLmBLWcMuOJlIgtKoHXq3SbqAdIoSNXQgTAKuJZ+gPeKs5YSa6
aTw7JKr3mJI+RvHHWIB5IEvRjAl9jCw9hjS86TTuB9mIsuc/cUkdq8u5gOxj/lc2YKY2qMbd8sZ4
IvvaqV8G+x9cThf2FiGwKUJ0ObtRDKIQNNQJssiGyxa5ESWQv0ERGL1A1FyX2VTZFhVY6BMx6P32
AA2cfU9sTbSrO6aBxhSAYrCpxrb1yLO8aRjTITojOFujvGp0T8YxVKZggOy81r2hbXHXVcekrTgP
uI3gxGgw8cZAaRLPuMXdqGPAXu36YgpGFCia9mGOuKX4LccAMBS5KGDimJZa+G6q6N0E5eEJJ1Xy
JWIbH4z0NztIHpilE5/6PM9YkcEjTzQhVompLGQu6/GQvk8Aciz17jsxLR/lF0lwCLHN36Vn7XKv
a+10tGecn3+CeLo0zcLIWU7cq/JYTS1MszxNdRont3zBqz1hBzwesePqn7z0MXSD4jlYldHkWr7A
a32GVlOGwNS3u7HK3Fi/n+W3v32FQS4d3SdWM2HDU5erEmYB0BCJtIHQ38wFOuGg4L5uYaNhA+Tr
XyaWj3pLjzGvnYpDYDywJA0sRPbgF4d/IQm4HsKCw+XtgWIW5hB1NuvOUFaXC0piqShHxeyQo1Ue
MXZx9SHNN4323Hb3gpDYiXqSyj+zwMtF18cNlXiA5UHJwlS4l2/rqTLnqZRh1zLxUlI7A3m8wMtt
VkN86EbhpDEkCnsBruDYeqrlYE0Q2kAOPZpBprINtD1xqdP9aD6rwq6C8GH2Uo+BNLhbu05GcC+j
cMBAPajTLEcCJDVRlFbDCWDUTiR3lBtJgm4ZjLtkP7+EeAS3Nv/krSPmhVmLtQ3ODl5KTbnIe5hN
zMxJcTGXzZ+oPHY5J2Bylmctrp156iK5H9I+UIfal0AFOVrVbsAM1vXzsGkGQBDWgUVtd9kuktsK
fWtVqYOs/DOJf0xQklUcUNnWjlmQzUYRC+j2VRV0trQ21aH7HDQKuZPrapc0hWOo0zHsVU4Xfms1
ANWgr4HCCLBei/gBjhNdFqa5CloRaiC9fDcn+SmPeKyjG2095GgmXngwpKDUuvw4eiaXZjnXgfpk
/Jhv2bCIDDqa2+x2cLuD9NJ9YNbm+ofayIlxorGJePDhpInL6VxDziS09dQS/q790GzrlnxVHus5
W28FaJCG97xAYpodICHPyBEVr3aEx+KD8uAvG6Hl4newz312ACjpmi4pwiYYrMbRisKR1cP1pW7U
7RgZKHCvQLcDPbSEuOdCzZRdrPI/l9uMF+eJqSFaO9GOwathD2+Ge93qRu4LqxiBB00IhlhwRVwu
rJeEVDfqER91lwf1LdnVLiMUi+7pvYynr3TT3sxPIBQoX+vRBZcDZ9XMNy+vCpjHYCvQUoxJbQmI
yMNQlKauqIMomcAVpx/S0KX1QSuBoa5FW0cmXYFD/Pqi1x8TvMW4bfHa3iLlk4asMrUIjiwC6TNW
R0jNOdctrI8kLLDMD91hE1XmxZGEoHc1K5GBACOHP7Lpbp5Dvya8+U6OFW0RlSHlgQndCd9O1EoH
84IoR04QA/1zfS0bCR8WAz4c/IF/AqZw6SLgsgL+R6b1d8IX3VR3rOgaIsvUdopHjpHT7vg3HfO7
pWNg49jAB5vmW1504dgClCNXZVDrn+1kOgQ8Z1WO2ZZM8gvp4/oS18EaHVooIeMIoN+APtnlCku9
ia0eaKZAqjHjkWnepOHdATATEJjedVPrly5MoXYFqViD9R7YNz0PJBPtpEzUK8BY5Z0VKn6XNrtx
Kt0+xxBUSe9jjeOLG+Us0GhgH7E49DJX9wMRzdiiQt9/PxFAKuPqg52D2lX12x35inKbFyyljVON
K4LNkKFWtxaU6cUiHYQKBwwQ+icahvdm0QreVECguRNFu+zTVxEACjfr2ichkcAmZkWnMTYf49na
zyT6ZUI7FOl8nrklBg68Nk/3mNHmkRhuefbF71y8JyZDjeaY5iz4DV4S2bPidpbDGNaVOxrQ3ypm
pj4n085O0vt1N9jwuAvLiwChZPIQCjEykEnsvlS1aR2pj1zMhIf21GacE7wR786NLYsH6HQl5lR1
dTCHEyTRHDrwWsybHxy9NPCYoBSMF/2lV1t63haNliESHXuQFf+rXZ4febfF1kKA80HxF2F13bSr
07AOo5ogwTdCsOn0ToHB8usfZusaBusaAGBI7lEMWvaSE9KnqtRMSO93OJBOdWdBtcIhrnLPZIHT
cpe4lqsEHKubKzuzyvzlLCwQBfWWZOpbnNHiVwYt4tlu/Pce5MQ15HIp9yHxfQMt4iv6kGATBd4b
cWE5tZfnodj2VVcFoAcP0rq6T4EQAB3H+GxW8S8rjzBQH7WiU47kPa373xBoOiWVTnZTWA9+P0JG
u1QM7RDlkCccNfE2Lku/VyvNi/v4aagzza5yBfSCeg4iouRHPJvUJi151KDaZetCDT2UeEYDudJc
K9Hue8EE1192BFesI3aKL0rzC6EornVNf5+MUJcEksZwQ/Yru1jMMcrY2VkhV3eghblrCiN3TBkc
S7FhDLsc7DScuL2R/bIJFLz6WJLEKPMuv5DRK3JnDnn1HUWJM9zpyHx3PaatRLf+qb7V4Mv7zfGK
NRrr0qa8sDl3YUr6oQqYjPJwR9zeFu66Q73THjmWNvwPdyxGDdgNv2bZU+ZSGxKtrAJxN/uS5unI
/PRH6sAVKie/l23iJZxLd+OGvzC5cHm9q0w1pT0Wl8+To3UZpHinERVmjZyiPPUgUsHFpmxsqGSY
YMYD2w/aBsYi281BuymVIwJ+fDCPkl05+kHZsQ3l4ZQ29hPoOTDw4fHCin+Laz4s47hpetR0UJ37
zCTzuZR4yM4NE4CGoMaC2in4xpbwMswVK5ZWGQ2Ero3KJmHjmEgHOeGQZ4T9/VlcUicCrx+nGtgh
yUnjwzDwvsl3+riIRHjfYa6dURCAsnBxFVZW1WRguGmC5FXEi6PZgePU8pXQLjMH/WeAXDAdUntZ
MMEzs2PmRr76zAOdbL2Dzn/FssIhxM0gjZiN+k5ym3vJ7kYbDw+KWUBPcMo/7Y0B+Krs0tZRIUHm
5S86p2KwcYde/IJFgMnTCQ95ilu6lxo89aaHKLSg7JEfiBR+mCWkIqb6lkrQZ+WcffYPX/kA1iLK
5KMo52qCbwy+eFRVi+O8Vw/SMd6XXzw69K1c9GKRi9KgkOekQ2GmBsgAnfbb3C9ANjE9DL6wy3zh
oHL2dKNYhwL8X85lLfw3rcu5rSU8kRov3EGIXnGV6LHb9fsU3ax4tvPIptDEmm3rNZSc8ouHqvgv
C2b876ybv6oDNbMZVXWHVHg6ToAWaPvxQ38svdmp7fZpeuNhJ1hcWX1LlnWDlArvmGVlq21yCkio
UQWG8qIBn58cIrngOMymDUj2aOxxy5KIy5ggTD041nXSBFP9kWmdaw6WK3GHq7dPJHghMAiMTsOq
Bwkx8ElsLDw71d2U2j3KIDdAkp/6mww6GLIPhMauAAwtP8Y3mcsXF9mMfGfmF6eiVUC9pfdxHehh
CK5h6qIA514/eStGc/SFmMo51ohcc83AG8XgUR9BtoXrqD2Qx2ayy4PiI+lEvtna7WS3b/MtUw1H
WfdkeGFpS1DilF0QWIIimXSuEHB+0cYFefGLli8iy7SoVuIXlT8mRF/iSHv1xaCglbZT/8AKzbl9
H6b+mHuQrsOYHre8vrXv53uyuA4oTSNU7fELGPK2eupeSG6XN8AdotgwfpGfxqPgX1/0Vsp/vuil
GMlckFa2Mq0K5lPrloduF74zpFV7U7kmZJWbh2HPtckOyfKgni1z2asw0yxvAWusAvlO3TGb2W4k
PkU6yaSvmjeIyl1f5ea+sqFVdPUhHLW8Zqe2kIa2Q0lK0L9GeohBMnjdwDd2ZLWkvywsr1BaZMoU
qSr7cu1BuWn3xpPqM7GTgoOU4Cxl2SWw6lGqMFyKvRMhLSS+h+qes5TNrwMZNxTvFZAJLifbSVer
xThJOAZtKNpTSBUbZOiyg7bnuxgOD7QQMCSWhSDDnxNwmwnaPZjtSntIUglvnoo3Wfr9HFvtLcNZ
sQoVxuEW+eQ8S1DjGuAu/WeOCc9XJGR7BZJchhf1NvRLWMO3O0mqHfkK522wudtnphd5egodADTW
YFpK5YOWVruqln9f3+8tE7hQsNEMEovH/eWNotalRYauqgJFj/e94ctazDnjW3fWuQX2C87yWJIX
Sm1CdSuY0IYhluxIxk1cj84/WAcIlNhMF6jplo9qpW9JTdUQbpOYP8yhv820+B/4PoCRYOBFHQT1
ysVWzUM3lphLrEA7edCkD1I/X1/CSsaF3UnnBhY7VbTmNKbqUKEN0UNdRLKJb3nZQffjI0/PZDNi
nNtaeDVt6FiqERaT4sRY1qOGkcgsPkTTe5TILlQBE2I6MSk5XcZNd4M+DmYiIKe7kintDLkS+xRL
rNOfdZfZcfGLs4nsTCyPK3IHYFsYQeFqro+KdTRWll4GJTDCgzvL0Hljyq81qE9Np35VJeC3RFfe
G++Eqxy6UWIGf/1fxhdfUJ/pJM81jENz6bUPcp88ZMfoub9lea+yCxsv+40J+/hn5MqcfHvrDXNu
evFBEyOK2rwySxQscAXs+z1GFQ7ynve63ircQsoJMR68Iww1uUgS6inVay0hKFccw2N0j7FGD3Mm
rW26rSeDT0M4qh/0xGuWbdaAWJcAwHN0rUDmcRlFRC2Pa9KgG9n7qA3aNfIfL9nRW9nPPeu9Rp2O
d0Q2s+Bzk4s0VMoIJbOAj8kmG6FBclSPwj7cGfv0BLlMcAd3Ps0Ya1rtFA+Wy4WhbwbOsyUv4k1V
WbUQzbCP2tpAnB/treoVu0fLkYFL7OzBjfcJV9hvqzR0vuiFB08jJm/jDvscSqyq8SbnANiJs93n
HxKvsLe5QDYfpaOqjKtn4UpFV4Ztlc1YoAYh5rnzVbCXmhWPVHczIlhAgckaDoiyLCs3WQO2KLDx
BKBetsN2/jUJ5Hcok4PQRC/Xo8+GKcaThFlmZLUIA0sv7QfalyV2TwIMRgo7R67ANTO/dkrKS/k2
IumFqYV3VnoB2jkRz3loWT6O1CMSBK4thz2uIfaMSURkJMONxUvPts2iEosQDpjP8vjDM2Ki5yjW
MBRM+d48AQuAR2Hvie50MD/4+JcNJ2HtBszpMfmtFdORjhJVTuqiDKxCs4Xmbh6haDnKnO3cXNaZ
lcXjK5UzamHwoWYVvVeoxt3SKeMMjG4VRFCF0NCahmLAWgAiS8KwHecB8QSCfJrPGrnqY/ioFXvG
cacdZTcDhSVDGjwO3KGrTc8ECyNQ1KAuQXp9GT+NMNeEoVEYxAEzLdRW0Fnp9/TFAmBRdhllmbvn
RrAto8gtMSELCglTXkJIUqQYTZjKrLI3ePEjwLOMURo8HD7kBp14nx/bl4gLk9z6lmjxIqowXmTw
dl4uVczmqRrDHlfFYNly2jl5mLvXz/lWm5W1kf9jg/2Gs6QWHOgChTAzDjqaMb3dU4BZbfy/9cCw
kQCPH6YHCYw6gHQoTnqPPsXun9S3Ln4DOzlnv0EAoFrWavwG8Uj3ydPMrkTD0e3yl+73X2ij877n
5sbKQAYgswIeYXn2VRqZWHdZBlVS/elzpPNxJP6+vrMcG0u4ZAOi7EICkWAQDWi9CbfE4rYZNzKl
b54gqLCASQNKB5f7RqxETmez+Rfax/yTeUAQvow32T72o69wb+0KF51y+aY50Yfk7frytpIKzIoD
ZgSyBHRrl3nMqMpin1URSyoacJ2nxyqFj9rjIX+gdxY0BJVjBim9V1I5xYHsMxe0a/+glws9p+9W
K1qQ2IHLDcgrTDpMBp6VYdLYk0lM3O4xbxhy8+z/ZWQ5ADUgdTFq0GkGRTS6XXxKm9JTJ7w16vTp
+p5uugx4ulhrEGFmifixIOyUAjNdBCDScvQZcS18vW5hA8RrMn7Xf5tYwn1Efcj0MRKKoDvmB7qn
R/QlPHKvOCzx5OW6WzcexkhBVIcZKNC8LJIIiARN1TyMRWDRF6MHoLvwBoF3IWx9HlbahQ3QTWDG
5tIHkOF3daXi3W8VgdYfOwUsAihsDiFPEnVrNZirYtRmQH2t5ksGtbVKpY6rYAwz1zLfE+mx1Xik
ixvvLgCPgfMHlgjQl2XPb+yNKB3SrgyMWX6MJ+VLJSP1qTF3dhu3bjGHyi7NIYB03S+2PA8ujqQE
sxQq4BGXm6hlqV4YVl2ieGK1NsnJI7Wqw3UbW/uHaWL8CwpGllfZaw6KxAiQHATdju5Ns7+PhKay
00jn2NlyCCZeg5yOsY8scSRKFGmVacVlQCKV2EU3Pqet+Ro2MoSbRJ73bfVmQAinYAoTRSd9hdIr
RLUAMY6GGU93+pPd0z1GUCCTS2ZHcWJMmvJQgVuF5nODyxPct8acCwYMYnSZ2sMO10riEd9w5M+p
R4W7BbNfulP+0aZioBGnmGkKLq4agCDDLlX1IlBHKIhGKv2SJ12zM8HYZyKPWnjTGzEiAqYmYAmg
WbLwxnQMGxz0IpiN33XxSMb36574/WsXpRVFZX4OGjqmlLYITBEG5zCYNhdBCwnHSrW8GFt+MIWi
8a2iyBySiZhqHBhvgHKMU8DjBRLmO5ApgvHCGBH7i+zHNJNjn5mtS7Wc28Fgqd3qF6ICyDRwADVY
Xu0WGHIh/4mrIK2eTMnvxsqT0NOWwje1e2ZvsdSKndy4U62PJP/ocl6tc6s6glY6LncGPAfzzCL3
rAtNg2DjBL9WHOGz2o/+iE5OS0A4+ol8MIeoY6A5JVfyfDNKnNllvnGWC2ZjKfalMhRB3jb0MMcW
1I0G+TWKUCjgeMHmHsOVESOAWYEzXJrCQFltpKjlfr8kBJs4GByDbir4lxRnvJs+eNfhVulHYWfn
3wYXL91MjjsJ9d3vo+tCFpNGtgKaqXHfY/TCavzhN/W5OEpxMx4iozCBPNogGskkIjXyWBYBRcrh
p3n7Z7Tm3E6kKnFjyA0ZoD61qr6G8Gnry6l8F1uk+xWhZLrvOlUCk231MqXD8wjGb4dK1Bfkdl9k
kUdG65lS+U8jzu9DrP0QWuW9EKPbwiz+lGWlOFOXPoS5AjbXSd/NzbBX1MFJcmUHnzsKgvg8x+Rn
0isHeVKeQmDAyDT4loWstZAPIZiNszw9gkDZ3CtR+2JpOIFt9SIM+YtBQl8TQnvWItug3aHqS9kR
++5HX2SHupy+1FjKnWiOHhJFsudG/VVYFDJASZnvYkV2hEg+NOMo7QRN+wjF1DOEzpnK6k+tac9I
HV6LVA6qXv1MVXJXN/SYzMSxcsvr0m4H5c2HodIA4ijFQ5N0O8Ps/BFT8QS4ClpL91Md38xT6ggt
OZZ13QBTLX+YU/YwV9ObmDdejvppM2Uv2oj1GdlDrIhvxqi/qJ3qTXF2U0OE0J7L5oihmQ+O1zMn
W0YWnGc83UE9i/Kjden1XT6qVBj0nJWV1cnW/GaXwekj4oZ2fw8H9K4bZDfDwh6Gng0JSAJEWmCm
Lu2hjJy3TOcz0LrhUKmYAtaJFzazK0pgb+dCgbYy3At7iwII6XQVoshyjvtx8MYAJd0PwzPwFBqr
/2GoaQt5pGL2FFc/eilrCYoOl0tLoRUWSJULJWP5HuRW992rDPWEahcGyUt0h6fsqeocqFcyUfFy
x4sr7IutdhgIByi8SFAcWLaBBSsU0lLBDtfxy0DQcKf9k2n9DknoFHOJKfPpdswm//pn3bogVMyY
/MfqIphFJIa0NcCMQdZLT82k/c7AdJ6q0Loudmoq2M1gPMk5YAdC+6IZ0TEvO0+uW5zBX3IFMWKL
chxtK7ziF4GEk820Ab6y8OwyIV0oNF0egD9M+UH35YP1XHwWER6hgJZ6qOjtNMXlbMOme/9l9Ls9
dXZflfUc161S5d9MVdC0jkU3k33rmQ2ySjrEQqm+mz7i3XCc9rwPv5XHoNQHPIUFH5RXPU9NIXEs
Vil8vbaTX+Nt+5CeotFR34tPbSf7tT3e9ZFDnoa9FXDWvRFGLkwv7unSmnKK6es8SLPSERLzNjYl
DyRhnghhmbg/WFT/OQzSYFtth7hP/LQ4/f2fgBFKGUUcAxIGK57BLEcTv5OrIojDoQMRhVXaeD3t
p3H8VIcptjGjvQ+F6j6k0UeGDprU6pLT9hOvHMqWujx/jL8ebzZ43WrMJK+sqckKJfvGvhk+wIae
FjvaDPiHdsy9fBfywd7yxkMRaDDQDII2kkmmLJy9SaBH08349DRO79Jewj2YaqIPaiiUYWqrgsa5
9LME5Y1A+gS8ejsBWjk7ILZ9s25eOmN2q4Z8zpn2lLemV4fm26w0T3jKe2M13xlErV3cVk6Wj5mj
t3IN1HoJkFvR/haM4u8KlqNfjHl5EeA29DW01URqTsRoVOs0DfI0dZlgeKXqthXzlBM2cstzM0tw
CVizEqszszSwJLuO47eU5mh8KRy1xW0rCh7T7PkCAZnLC0+y6rZRodEZ6GbpKMJ0kIn2MsjZ7rr7
b3gdqhDYse8J6dW4RBYD/x4qWhIIwgORPjCGYF83sPXSvLCwiPC4UyRB7mAhQmMwVwSM2hR2XT5M
5dsco74nzXvo6UBlRnWqKLUHK90jqTs08S0xeGPZW21+dPnZvJOByv+qMFLgHCRRJScBsbJ7ESg2
Fa/dcVSdMDR8Taf7tm6OY9Pu64hXAPzWlVkccLSH0SX6hhFC5fXyi4rToOthVCQYjgXGqqlDrwnL
yLFS81kVqDPnMgQeDQBAJwK6CTHpilsrmt9IB3DbGNFk36r9cegMDGGUDVBAkSHfTr3sxNpY2JoU
KoiYs8KkOePitRfBEqwo4UOCfNoz6zJ5GbM+dBJReZqMQXOBWyrsOVM/SEwMP55MVymtX63YIHGX
SxeBCmSaCnkVBgikUj1/AFw/d1sxAePHpE3HITdNL9YS4AmK0ACHeO5rTYZZPBCi2R1Fa0NNwFpX
1m/X/WnlsOhY4rJCrMJ1CWa55XMrqUoxzDp6kn6UhrofZXF/3cDq4MEAUxKBd6B+toJkZKLam1be
0pNWZL9S06cNgJfZ32fLgBmW6LEpW5ZAL7wBvGLmYBQlBc5PAq8h9SwIqb6x6XnVF/dy6PBKPlsb
d25wkdGi6ikSyyjoSTRC6AGgKZp0tcA57Twji/tkADa/wPw3VhW5xaDsh6LkBKytz3O2jO+Gwlmm
pOvCWBCrwTJSFzJnkFTMxKdQpc7f9wIweTKmFAaKXR5WI6dpHJoRPUGU0i2Nu6Y2H9qi5/ja1naB
1xUMEQq646sRzJLktVGbmDJpZWJTsTKdrmn/NhQMnsY0QpgeMiZKlwWKJBqLFiSi5GQmlgV2lJld
4BL0w/7+jmG6E+PiTEdvRbXRAH1EOkWOToIyeiDVyFHVTlv3uhF2Ki5iKIpIrA+AXhVQZyvA91h0
1TRkNTkBm4vWCbmhIspukD5tJWmv97yBBHmj6oHKmSGBskTX0M1b1K/ANlw2MR2SoC6iTxn3Q9Lo
eJ2Pt1mNM4t2ptQYB5rVjqFl9qQFWa55JEEfpFX8WFJ8xZjcrrvLdQ2/MNrFEKlHcvkk6MNTn8kA
c49OBV7KbE44G7X1gLUwrAxySBDjYPxm8cuncajMrk2SAJIVbn0ofeG5BbcomAkKN//ivSFWpxJV
cggJADgOHASKrQtrqaCVrRaDvcLIHyBuiCIHtZOi4C1q9TlgBurTUFQFHeOazgVXkQLUk06RIzNE
YPdK99CGdPO3BKDT5lZ0KzR9XR5CWmF3yoXXMbNAOmK4iXEzLosPUqep4QgevqCPQTKZABc4EN+E
7rYz9WA8i8u4cHSt7xzSxm7X1Jqj9ZhajDtTd7M+QhtpxLNd7yRPzVRMz1SUXani/dDXT0QI7wVq
naZpGB9TMXzLh9ZTuqyz5V7+HVKc2AJaGqAurrzJgBL1kLa80ap1+4EdKxNKg4h4wGIsW2xzMvYi
RqXJiaFYkpvi2KHKgXLO5CueWP4PKtfrwHdpcJEUqpXUYc4dBuu0tBUjC1Kt/boeKlYuuVjTwiXN
rsnEkVTkpEbRIStyz0y9SuXcRutqAbOCQMTCEXRRl31DxaJx1ZsZOfW+4oPv+YikR39U3dlhJN3K
e9dyZ9pXhZqFSXZIzm5AKR2jsIpgkoHbpe8JZ7KPjzw8xdYnQnpl4T3KNIqWPmGlUTFXakROclia
dm3ciHTgaQitnp/sYEHuBD6nbLx5WwGMZIM20UBRflsgu6MYXdXTHnJPyDLB6y6VL9edYrV3zKCO
CShc6hBoWGJh6DD3CRydfg8G/HvvxD1vuGy1dzADlwCTCWD7cI9FktobXdbWRCdBF3rSiMROD66v
g2dgcX5KAjXmfICB2ATFcPVGU951vmEB7oyHEkpC7L5dHJ9cFoshxcxvYNWD3TSamwyf19ewustx
neIpBipLdmUAynbpxwDVgAsGcgKndkwcaPfZgpa+yHmzA0IKgVz4uG5u9enVb55r0OwhFUIPY/FN
THRYBzLE8ikk1g61+CarTpmmOG0ZHkivu+hmQJpeMg/Xza5cnJllQi4mXpzryq7RJGCcAJPzKWr1
59rQbSBB/o+9K1luHMmSv9JWd+RgX8am+xCBlQR3kZR4gUmUiH3f8fXjUGVVpaic1FSf5jB9aLMs
UgwgAoh4z58/dxJLAWoDwXIKt6qaG78e8dPKvY+IGGzuYP18Fms502kJAOVDwRZGOHFUlL/AJj6j
thgClPWZhzhTvu6Tl9IbkLH2LH+Y1e8a6Nz7BiqYsuzEudmbyb49hHpCM8aKxS9gsk+7OkZG3iTw
CMaQTd+/WSgQtQy6T7gDSkek5C/aMMCC5Mtc/f7An+Ve0JoNNBSEoE9Ikgh70bhBO/VBlreS0jyo
HB26/ou96DMYgTuZPZgAuCNmRkfNxxfAZ70oQEV8OggDRB2qQaBdABlIRYtxJjbgGUQiT9Jq1jnL
fTKArvhFyP75SQEPCHbxMI0BBxLB28cLQJ+9HMIAnT1wdU/EPCVaXH0xxKeXfL43dnanQdX/83op
bR6UMALpDoynLVsEGH17y/JKZ7re4KavcvdPN4RjBGRSPB/AdyBmfXdDXd2KodJk0aHsYwN+8vtI
nr7oQfocWM9jgGqMshea1+CY8XHSckhpTkMVREjccQt6AgnDzi7s3pzdyaH98OuX+VPEO48GMVrA
8rDT/tSSPo1jDPlxOTzI0yoDBKt2DjPxNAnDLxbqp1P310D3qGbQZ0LHNQpgDz6jUXltoLT661v5
6Qizp5UAWhqeubvFUesZuW2l8ODVUNRTxvx5jAL27d8YRJ0nDWQu4MHz8/hDcNS0rJBNUh8exJFq
WqMSv/gyavm8/c2/D6djZAMKdqH7Fri+V4HJxZiryCnXAc0vRfjEGKjcoT4IBSregEBaqpJk97ct
G+4Gvgv9kjwJ/SHiwoOvbXMARkL/ZaH/8wuLe8Oujk0PkmSfjskxTFNBC8bwMJi+HRv+ooTsvWAj
geUGV3k3Viss6UkVcGh2RP67Z9d8gz+Mzn9cPlFKVYhcT1i+JDZldSfyX7GCfhKxz0P8CSDesz1r
v/OyMRzCg4AA2rNaS2SIktkhiN+zKQz7ooh69289+38Nes/+lBKGaXO2Cw8Jd6tqmTDJF+1OP03h
QJYF3WnWXvwEv8QtSlxFO/jvKRxk0cxJXsjoQ4BsDw1i0uVfckI+v88K+JhgVyGKQzB9nyAIKZMG
cQmgtO8KPaw38tcGIj8ZAu5fEnQr5y6nTwpIRc5KCZ+LzF4ikzn3gCdmvorBNUVV1IB6l5Wff719
/OTVnjkGyBDmF+CzDVLkFxCVQsViz109y+y2FQt8QVYM6M+cSgcaDRXlgZ9Zyldn8ef3Dr2aYKuh
Fgkt0E/WSCmI3lomDt5+4BtD9c+iFhlhfJmkh6ITv9iJPx8qoBnODYHvJW4Icn18y/rM09ADIHn7
OJSJjN6xRMgpkmVzRL3z1xP606GAogoA1YFF3fd6SwNY+YMge3uugnPh8JaIKtHSgURfyab85FFB
syiOSXB4EZB+IuNrucp0Xu7tA+WtZ9C3+/zrG/n4++hxBasTCSOmbfYYhW/lxzlrGz+rADyPx4BX
jVSpciSrf3h9/cd1+E//Ld/+jinV//ov/PuaF2MV+kFz989/bYq37NBUb2/N6rn4r/lP//zqxz/8
1yq8Vnmd35r7b334I/z+9/H15+b5wz8MlDGacde+VeP+rW6T5n0AXOn8zf/th/94e/+Vh7F4++dv
17zNmvnX/DDPfvv+kfP6z9+Q5/0w3/Pvf/9w/Zzi79Zhi4P+91/68+tvz3Xzz98YEPK/QUcEGRQ2
gTldxNL0b39+BEAOxV4E7Ei4BWRfiB6bYP4z9RuABchYi3O6h3XDZ3Xe/v6Z9g1bFn5y1nwHnCxJ
v/1x6x8W6a9F+0fWpts8BF3wn7+h5QOL/wNACLsAoD+CMqss4R0GOe/jw6E0qoCUiymOXsEsQtT2
jbTsICqoST3eLZn4lX9GjyipGCU0W5yuJCxbnkxttFdaJTa7ts0pHG929WCjjqdnKmAx1GIh96FI
Gw0FwoDb1krmuRBstIY80Yuueg3Cahk14kkpyqMS2VUG5KSKfcpwntEIriBOS3QyJ5wICp0tIqNB
m2RBR9HftoO8VqWOSlBIYG6ZfMrihZCLJgSpEMLanFwugxSNs0npMKrvRuMBIop6xttiwZwaNYUZ
Fku0YgAsVC5avtWTdlGPKnSKxqOQ9YRjLo0abgGfv2qoQWZJqQeeanowZgFqm2KEqDxqOfQKorJZ
i4H8kHgm+jAI3B6MpOV1TgbYCQOnxpTr3hjHSe98V/EHiCx4N3WA1lmcDoDSzT5kjNwbiKbEdtza
CvdcVNcoeUxLXQFOqoHmKm19zU5itHRFGSmxRiJDc1g75DyDOHonSBcFiu1V5XrcsvDYrexZ/uya
7SlGJzKzZHjJF8YIQWsWMtDlVBhyAb13eBrnQ4RQbyWGyxZq24x2FpOeeBo6RLFInazQAtIWUbaV
wseQd5XeLlvV9rpaVyVXyg6TuEq5fZTZufKW15us34vNqmRdLvPNIbAzsSO8jJqw7HZ8uql9fy0A
xpcfvBLXK4abpD21WWEz3CNTF9tc7nmwHWKisJduaEtjiIs9hCJGdFxNwqEXTr5abZppxYOgEbwO
5XVgx6eKfQinqxZDT7Df+Kj5NoMd9VfVe4K7HS14WK8Dc44bHzIFD3loZExOVHUv949sfEzGfexV
UCwS08VQHBIEiWW8b5XxFsYmwGq981qjKQaj0uTGhuVAa/pMJjhFBEkrIeOfZA8YaabeYtgqNZda
dYZhp2Y1zNfXgzDqdTgRrkMXWcVd2kRyk1n5y/cfIHRxBo0EL1oKdSolIGkov2qqPmjcE2CV0Ipb
1B/e96O/tTX/jxvuh036lxv4/8WteVbh/I8/9r/PWzP8i9sPe/P8/d/3ZgCc2GSRKaBgjhIZVBb/
2JrfP0H+BfwOLTsi6P5/7czsN/CtAJjjfzLkAQAk4c/+2JrxIUJYUJIkRJWQLOf+zs6MAufHnXnm
MqIxF+ZzgGFZtOne5YOJ6Ke5HGTeFlr/xH+WDW3TFiERBSuPUWd5EDZFT5hlEy7ldS2RcSe0pLQ1
kIhX+bLf8RLxTy2EHll1zU6rON/K9R56F1UzUrjeVmluTj380EyxLu38Bg+22ic9TZlz15VmJvik
kF6r+MjVThzs8DijUxfKX/JbmhjDIZx2lZrQCpcwsUgN9MxRTJi4GCVkVEZHOrQGtjrs6kqA2Fd7
QUPzPuBpX8Damk8MUapMyGEXrFEijuM7gQBiVJltWnGGHKzGGkSMai2qWyYeTA1+jUosGskIZ47u
jZUgAsEDsoBrovbg+yB+BRJK9tiIGZLnbs0th3Aj4W1PvbcwPMmp62VESpccHId8z07gACSsuxjd
ZakTBieR9YlX2i1jFkVEmGwZqAUZW5qwtowqaWZATpYUUae3AraVFHAGZD5XFddY0qKUuCvXJoRh
V1LY6bU66IXA6mIS0Rq9N3x84apkxftWsebafY2p1BwxMJTYSSESzsGiJXe75z4g3U3MSV/h+NT5
QBev8YP0DEFHLiGL4+8eCLxoCtwJTWQQPdPotTo1cNXCkfsaxyS4zvp6HfLAUedW/EtqKguJistQ
FzKquYkj3jTPHknCbbCt5StpCXFeC2WeF9AWn0c3RZ1s2nYKzhGjOQ4WD40qyc1fU3E2KzrwemeV
KPQ7oWJpIuGyq8YVtN40K38w69fWqd3anNaN7YE1QVi9oakZ6gNDSoNf5Ap0V0HCjOSDyhuTpI/e
A8zUJ5+iPCerBEcZQnh/QsHQhEIpHXh4aSmEQdanToQBZdW3ecGWtu0SlijhIZCpGj2weOTi0KyK
41gvBc7k16JPgp2owDTFkqE/oBCNQezR7tplREujAdv6mP6ecv3/xvobeM2/2lhhN3Z9DqvsH06d
PGev9cc9Fn/6R/zLi4h/QVAFfgBs84dNlgEO+Q2IGvw/QGqba49/BL+88G2uPs2uQghOZ4fIv3ZY
XvoGDW7gvsB+wYODydff2WJVdsZkfgh+YQ+AahrY0kBd0XL6idcWJxqK42HAr2GU0RtZh8ZJMsL/
xuxvY7BpSXXRIJQW8MQ/TMcCYISh6IMpLniaGuGl22TuaMtwUqic/pZoaE5a9CNVHrIjFH4pe/NL
ClQabWo6b3grddFefKMjOWqfdePyio5SIZNSRbWlziogSDUZo2y2uZGv0VBcMCaTu620GCM6vw8I
S7KFuA85kPhDwcbOBA+adCc9yhMk7rodbzUdmUSCwAKhpzU3K2VmgR4URR8rAonn2ZQxXihmaSlr
4eLvVN6CTB7kWwMzOs+alcCDDY0WrQl4LngChzxzIB1q+jtlIuEe3RKzLTA6FvN1YQZmtYxtdQEp
xrP/5rswpJn2jT3YghnfQJvNnFnhRNrLrrDLbFFnYIcAVvJi7rYIUB4g7Cv/pD6pTmQq0OoL8IVq
w720VmR6zp6hmV29KGsNTc0RmgnRHGRMLxU07LbeTr3MWm+CHplsRIYld8aKAbfERfk7XHkUU5ha
Q+eOcfyHIgRJkbAtUWoSnObNCdP3DKeCNNar0Mw4I+9Jca7O/qWOCbcE08iZ9hIgmmhRb3AMXCvb
2zYZDj8KESDI2NF8V7xCDQhkeoj3hwPBh6BJwGYB6YtmMMB4QlI/z+oIDQT3wImDnk62gbN9a/m7
3hKh1bmqTcTzyTJegTF5jEyNspsJbqGd3pjqrjcgGLjs7HkxskN7gesJ7bfabjJCGHxxGHf2ycnR
tMJhvmNs+4PRO6mZEItB1/kEgW0Ih1jCC6JRfzVZjV3q1RKep1Ai9hzFxiwZpdsRUIAxi5PJGoCm
jqKOvZ0KlqznDmcpluh4sM2AUiLibBIv/QW/RWvSkYuoAm/KtYJB0S6DiRI9G0oXunoorc5Jd7Ps
drfs0fKkd/DaU53M9p5mn5M0p8WyRZtmcuONBOutzM4YUDqJqfasjCvcFuZMQdvPiwpsOkEDCVIn
+PBAM1GkktPTFs9QYqIXMTvPRuLhY2VP1UHVW501vQp8An8NMVQ9MKWcgBcK27+ZYYNQIl7Ox+N1
ooqBJwkPhwelUimBHUio985sygezL6swZnnaaDPLHw2GsvfMVlcWwxm3SpmK+BdV953WZQ8eUFYy
q7N4xF8JL9UydblbJOue2RmwUInMubQSYCDWW5SPkUdTdOKEpAzhrFtuJoqi1UJGD6mrXVizWDdo
k/VNZiWaPKr5s9KMGyz6wuDxJ4/wiNbLDeIU2MPM0hMtpgIHaq/jigKk6diaeNI8I4cD013hqI8b
bU2sf0FgJ1aBXWb0LtywaOl4rzIpXXGrmZPNbtsnmGQWxKeVVbIkk4hMRh22nG/SEQMPkZMLFB2H
s1tsBUURee09euaA4xVOuiDF0+o20cSOD+UmsZtniYbqQhUpJLmkXWdItFYh+EcHkItygn7SeOtT
eZmrgKupBDW0B+aAWEve+wBES4cn4pnXB4VC86bXZz+tzNoxr9xrjuXHXYQkBQdmIRqQOfescSEb
6YlzEtd7jhyPspZKw2c+BX0qPU+bcS+hixC1jIOEoDRw+LW8Vp4kR3MkvV1CZqk4+pCHEI7sktHR
ZRbrnsFbgTvgepAXRzRyOxF6FQgPW0Qd0RLKWw5309DIUI8mA/scDs8Pj3VgHYmiYVLP7R7bsWz5
z9y09gqaXTuZNhdkl/JjK8Bwt6EJtscj8neDsTUE7SVVz80xo8jPjQnGqHqf6VoA0Xol1OUWuX9u
RjF4ziSVHWhnlOhqlmhgJOicSm8dolw0omY4KfShX9TwkRoIB8ozZfqHaiBS4MQNjOMSCgJWZrWH
7JgbVQshUiAz8ZrFM+7bXUZltANCXz5/TXCNj3lIfWjBF3oTW75KOA5h0w8hwnfs6Ues6b78+Om0
nfkGPxa4plSrhCbk15EzntALZnNWZ4DFAOkFH1f7xWgIE355tt8XOz0+FdUEZ/ssC9sdoDFGSyg8
oqyGR74/f3l3d0Da97tDPAMcHM6j7/0qP9xd73moYmQat549BKcHnLIvs4iLgtD//XXw9S8F3H5+
i38NeXeLY4dikBYz3Fo6DDDxhpsTDgUEMYt8C635xVfUoHtVw/tbvFd0gd9S3/gVFjBxBr0m4cKD
pu7sX1NY9RcKje/ss8+h2Z/39k5s/GE6J8YXYr7FvfWUpeU6ciez3Av6PKma0RjX9CiDqaaSalHQ
hOZ2c6q34stX+ir/wzP712XMS/DDZQR+Ftd+GvFr3lKtcFnCJk4ymhOKbf+LXkpgt5+e2Vm1Afk+
+KgY9B6M7eBiLZYNv+IO7EhD1hkjnggCmvky1GWblLKSCRUHjSd8g0AKqlOwMhhSg7+yOREQY8Vu
J5kcDqtXBUc3Nkw3W9evqaOs5AcgUDmd/R4WHEtShCVP6oNyEbCldKR2kNcxnN1MZFpVVmLxe9gE
IcwcvioW/WxhP9zjHJP/MKO1FvlM6Le4R1+XcPILYJyS8jIsq3OfITbKVDT+6sMSbqLCHLkNFaAA
XUHgjVgO7iH8UkbU9vJVEebeJG1+uD9c191KlwOLXtGi5lceLKCkWcknrGiCSA/WizzNYhilCZY0
kqkiysrtbiW0Jm48IglhWRY6ou7orXv69R4GMtkXD8S86fwwWYVUBqk0lPyqKp0kJ+1IgH1DdMKY
mEUdO5nmxJwjlE9JvWs1KgcO+tpDCBzKVB5o+5bH1tQBrOcNVMqChvLxmkFSnYxuFJpqBpI7qRnS
1esB4IJCfXGfIovJDRlu8T6RAxIzZqdQKdgEZ+6SjHSA44jIU6nyHSG/Ml5HlcFIY7P1FipIBJ3O
NhaXWq1qCZWZBiCQU/iN+OPBn8wYrUqBHiFAq9aMSLpjeGjPzIMckxEQzhbnIouANTLT+jxrp03Q
eoEZiEASp3Mi6KNT7pw1VFMJi8hKNofU9GCHVF+Hxuh4PQ9WE86Sa1iR0qM4wf1zeRtqW9II+n5G
iRSNhRQGwQe/wjkv6eEJPQuAzNLeFUsTxXo88NKhxsVH9qjQIDISp3BEKwCMTuql/zL58Fax+2yL
EP1keivNRYlEEkjGEPh9aISVSOBmaLpnXP8Fh3R4kxwV6DvUSjUyFCvAa7JolYUx94TquIZg17Ik
VM1spUoWTt5ooAlimc6MnyOPeLvmUXM1J4AeH8rTiJ/OkOUDQw3UbZvfK0DlCDjjiYHKblrMQVZx
i249R+qr2JIWmdUERcvEQGzSEx7v9dYXHek1QyQROpK2nBYiiO5O/tjJC3bbLVKXNWWzYKFxpu1g
jd23NIUaDhkSw4d/XEckvIguZ8BcRETI3uoDdgyGoIFKhhAHjJS/tNxCMevz4z8n+xxqlqhcfiLr
9WyQVk2e5+sKoaeFUDAHnIkyjxk4CGi4w9jrYXYbDfFUtVYB1ReP9ot+soPgeUQ+12Qs6XEH2OyG
hwSGGIiNUW9plzJkd2CVPB7FgagicjC2MOf8z7+AdYXvOKqyRaqJyvKRzWkavanP7JxkZibnegOt
5IYIMuB/dLKRobbaBIq705Mgz/Ny6ErUiRUkotVmQFye5AUVO9hWelbBvjWlXScWo1w0OJcJwvRU
jJ2hoO1EFonC7as2BhMf+d4RqJ74HD12brnINnVsoKxToCLTQ1XTDY1hWZicDcK74dsyOrBmI7lW
fxtUMpxRsYJfKyJEiKvCOjZ5SO3Q8H18C37cZXup6Xv2rKer6Nq/RSo238gzx/oYJta0LF6CDcha
VYocfrzBm0h9UzrTH5ywN+oUUGO2KyIzx/uqmSyL+Va2gu8m2S5hQ6LxwEKGrV/tp2CZp2i/Vvd9
/wKHIfTuGHx1EuJjn54ldi09AlH2sIOJVFX0yYUzgYIv5RZKfoNH2MyowKXewRNcugJ2KMiAACBx
NLunMmMUj5kjQNM/tTJdeRQnIx/0XDYTYYZuDKAySKFhoLUMniqedLD9YRcz4S0EAhLuPSR8GVQb
J8mYURzFzpFgi5vJQkK471+jZwXvgrLiUgJPzm3tiqTU/RVnRWvl1AUr9hoKVHaVPfaItXqI1v5s
Ix8ALl8n696sDG6tHfsnmaCp4xqcMqiq+LCh8reckdilI3nGKFA8F6VqtVcfg060WCO5u8ouksTr
nBejyIoznOEempOfwrWFPSCL07tnTCOEynkYmiioaD5k2hqwi3odKIeKU2hVxojtQSUyNrXRHItV
5CHNY4zabBKiBkjRIQUA5hTJ0a7ZPjbcIhzNeNrOWG7oMuVLxULX2PIa2qB7u1zCuEqp3FA5iQ3N
yp4y0SPTu8BMosJQpAUS/zw8TbzNFedh3AeSFeR60mzzdhfki77UuwonFSZvSm9zezqpZgAjs9C8
yeyqW+ky/RG3F6pOg1ocYGM0Ctu905WQ71cuuRONOFUR4TEVtIglChtzvV7iFSDZugLIodKJMpfq
WTUbHNjL9hV1vpsXggeV7ToLhVjRLBWrf823DE4gEPTh+2BwKwHehA+Rb+IR7fc4vkdoqKxUO2nM
6hnfGtDAiFl+Yusd723SYqMU60HR5cc8nbN7yPtBwaLVuUstGiykL0cDbcclDyNotSW5K614U7Yz
1s7wQDp1iNR8fFRng5QgJQVmXaRo6sY44wPa5toHNjAC23tPjE/NpXyNNBhwkf6hOAHlqKh3ZSwc
bWayVk3WDF+xdnj2BKos1MaOXzUQ+FAhB5SwRSjiQmZupM2JO2UpEZ61ReumsN7bqtC2R++cibS+
Yu0EoDiJnyAVzncwT0mAO7nMrVjI5+GSb7pLvvWWIPFWCwCX7jsDi6QbZPYQcalocUwWqmwV9dFX
rPiRG0iGLA4uUzLNRFR7LTQFIaM+AJrBnPK4MwBwIBa+IT3lDNyDjer8MlhAtBvhs3wuFNr3Znqt
jhyAq6OXEvUM5IDFaQdoD+YRw3uRgNXl5bgEwM8CXHtE/R5lg0YksrLwU7izzIkyzDwGdPbKK0z9
As4/amcWMeltz1AeNEQSbqyZcB2CJcQyOeLYZBx5yU86ymH7xmJDU8S2CSig3nTHArHBJjqGLEmO
+dk3R2bZdmY2kNQsdjx0NIo3+ewHcJRT4dzWUIA1Z9RxzeiSlaR9QeWhkWkxWjkOZ1tc8izh3gJ+
GVnpsj03q2iJZSejnaymQ79kTBzO5/4FX0ZlvF0Kg5WtipUPKvqiW+O/ttsOSEULT3OKTB9Fefx3
KwSmtVEg8DC36lCEFi+YOrhA9nZhYcddsi/d3n/KdYRpzZFxEM4vR7vCGhyZp/4g4vSCO3r1doRp
F1QP22U/nmB5ABGhdR89MdDf9vWC4mU8gPW0EpHRgjMUOAK55ci5+sccQvYAWDaKLsYw9lCeml20
z0A5IOBBoIxf20f2kTOYcZGsqiPWqyuBMOGoJpKTqC6iO/yHZCWUJFoclUViFCuEUvkmhDEUCY7i
RIojhOqEzsDkMU/pOb4hBstNGNNBo7jAkWoGb+heUxxEHzGixMFC89yMZKHs1DdEiYy5Pd/poOXD
2Ok5wb1AgIQCSMoeIe0a4Os4nzaqmW7wJ6bioNrnhDg1EGITXAo4y+t20hvsOkfulb3I8DhCbCFa
YQAUEk3PAGKwGkpBPNYQnl6np8gqDYjgd51Ro04rr1SjPCMwxMUOEMPQo5VcmlIAhMnhLz6UJmA3
QVogMYoTQZhlKWyhpjRt/MNocRF0g72jgBfgKToWDIqcKOsGvKka4Hb6t8Ap3PoZELguOaBY1Hbz
FGDRUU68Anuq9PqMI3LX02Sw/JNKcW/tGr+JZfF1wQlPPmKiClEUODUi3mmLgTwD6IiJERjqHhXA
PWJFcY/nuw8IPFTszI1oADVOvAmMiZ9PCCrMFoTSn1I98mn21hzl/UjqQ2AIjQ5DIV3KKGIAs7i0
LgTSaLjpz+0Sf4IFw9pZ0YUvrUwExhcDYA4WwYXL9pDpwQpJFt5Eu0dX6TlwlQNOoe3UOViQQqYo
nKYoBxoxS8R1a2tP+aZaME5pT9fcRsi9AUlJNbJH2cDju4k36McKLuoewm2b8CU4otE2eINAisfS
4Ogf8phmq9KOWqoePbrDZD9juzJQzkZRGzgdV+wqE9vEjgfoKjm/zuvegZI7cAMC5jCdU8S5mesd
B/ghrfPZyYdtZjgB3Oh0aCkD2zCmp/EcLdB7bqgWFIlx0rviSUycBCVWlGjm9npGMoPyTQpWJbaA
eD863pnRVfrri+Pu1a3nTPjD1d3xBQVfCtuxzqY1a5WwXQB7ylUgk++wO85BJo6ygbKJWzfjt3JJ
xRrmu2Qw+UujB6kpqrRxE57k3C4od8h6Cu5UAfpKSRgdNO4s9VboIXs1G+hBJeYItMK3tNbqAYuf
slfYx8o06Mm4SjiSJ2vJdycGnYiXHtufdFB8l0fBlwDAiA0U16xmgWMAwMwDYokmOQ8I4oP9gPIK
Sh3YsvZqbZfVqktIXNujCDYbr0PHjFWchLQaETkXza09/lUCh/Y7Z7KE0UDB6hliYAzy/V5vbl6p
SyiVCwN2ETfdyqYn2TLCFcSpz+NDbiLMkqFNgZQOIG9t+y/vy/H/NebfQJb/4cn8RN7ZPifP7YfC
8vz97+QdAXVlnuPAF0fPDBiSQD5/51WioPsNQjozliPOhtezGOD3yrL6DdxaHr2a0G0HTVkV8NF3
6g7/TZs7K9/5t+jMhzbc36kr3+GkUGXXQBvWZHQi8AIu4h7Ga9sqVPm2m5Zc5J34QrP6ekLRTHge
4YogxSHkQ/sXvmg7EgnyqWnrv9foM18A+KYgDUH9FTxpFLY/wkalBo0EaYjEpYK0USwrS2uEmtY9
imSeYHSowOXZOYIbohcHbi6GF0/0v2qQvesR+/0iZjdj+ABDY/STODeUQ5VuLAtchBpDBG0yFT44
qnFsgixvyqFisk2tQ4mchnx7/OFJ+UmpYb6/v/ZXrCwo9/h/GFJokEKBfufH+28mWYqKtC2XfnmD
AzkKXZM9wCX1d2LdB8rzh4oG2GN340BCFdbqsDFBj/0nnVbRZ9SY09Js2cdnLs1qXWhZVJSRN8XT
Kxi3BjoQIDeFJr+8/XJ+ZzD4401KYKfhaRZAEPvc2o/+/bgNpWZa8nDAI4rY6JmXGsUyfxwGX2/7
dp0Iid7nleFNX7WifJpgYDVzk9o8wXCPudcYyetpiiY5qlxlEPSO58wSMF9XfqVQ+tUwdxWjsGWT
oC0wTF1flRweaB40e75S9v1YuMFjcncvd1UUWIirhebFlevXNUF7MiAN89ePI/cRxv0+BBrHcNrz
cB97//yH874RhnxoFK9w5/MetgIk3qmo4U+oDar2aOf2F+OJH1syvg+INmQ8IaIii9wddzBDvxob
e2zplqF/zNKHACdclQPbi/wVHiYdLZ3oVl9FmfIyZI8dU1NOBregboywSI2EZTZ5kWxrwLStIJno
uKB9C4yx8mFZE2QHseAsCUC9lKYTTWVwBZupMoQMqL0vrrUGjd2jb4h8TeQSqW9pqb601UREoaFm
lrG0qFUfsLG0CIv+Eg0q3GArYHvyIuEgEjjilG+RVSMTVicW1QrfqqrRyWtGrwTAc0Vj8yK2DfYm
8eNSC0BmqMGzCC4Vy1lJzd1Kf7p5UbHzuOJ5qLgVCyk6v/Iep5SlcR9RXm5pPQBKANEvUzByXKwF
HzArKqBjBLBDOtVIlMSKZIjhQ9QheJZZDsiZmbQ3eC93h+y1mYk1gAol6TrFviXGgplrqNIyDkii
qFTIoKxHZle0D9Cbp5XWG+EYnrnmVinFYmgK1PkLbsUM8Slj1SWfo+g65Lg7oYksNmEMRinOY1sC
YE+pMFSPYxRv8jGQ4WbbbmL5LemivRSu0VFl+FCXr+AAi9NlaO0hRyoiuIBVrb7Kacs4uH+d9bVF
UgL4DgtEKzWV2yOYr8sRZe+cucQxAuEIjEx/sjIZdjBs8lXMO7+rH7YrvGboM9Bmq5ufyBKBsIdm
0FIo3KRGchFnWAu+ilG1b09MxoBavw55/JNvp5UXRo44ohggvfXA7xkuvtbNo4T0ugG1Q2SELR/n
tGQBo4BeUHgoSEAEPGQYM5JbA9oAFdV48ByB2cJGhUgZGxuNipzW2ycp5/Rh8DIq/YKv1UoXlMEO
0/Lt12/gz/YUdH1BTgiwNdR+7gp5CEvCFmF/4aKo4LcgnlRfyQn9ZGsE/xixBSYT8j7y/PkPW0oA
GvIo1lznZoLBAWTkQfNQ/o3998Mgd5lAg2ZlASqErZvk4M6Df1WBFISU9NeTNf/K3ZMBqQ74Q+Ik
wV51310b+3JaQYga1Jo+t6o2t2X+NeqeZK7/KrX52aT9ONJdOQ39I57K+xhJIv9N2nUtx44j2S9i
BL15pSmWU0kqeb0wdGXoLUjQfP0eaGZbNVB1YbfntW9HpQACCSDzGOs6CqNH4JA8eSPdKmG7QSUn
gC/q/vLgRCG575TqQ55RPKj2lgy3HkCnF9nTyn8UBJR8wCZxv+WXmzxB40uh1bDPavRyE2z69C23
RYf+rxsdTkp8qJ8wXOvWGk0CSehy2CeyGuD68WI6byApAS2E/ErvFNQsJAxvRh378iR+n1e/l8hP
ZHbAnqz2mVB9LAcMUA+ddziIQooxNAKQjHpUlWff8HL4Xss4kDJf5JPKqUB+n6VQUoAsCqCqQIk6
3FnaSZJhNgpGzZicDCWJ1yeaAz1EvYMKoKke7XIUcYBnEgyaTeevQZ8E5m4/lRwZfZojMDPKk2Nv
0F0mVG2xkvC4koQ2dWf34Uk87iJk5r2tz7CM2xvaV5dB2d48lO29FAklg9kP/f3A8Oz6z68Z5a0R
L9CJ2tdfVRxADly6+2bIAuKwngAsdG71LoBYpPku+/nK8UWW0aL4XHZOwLboqgzxdbgjo08UjqsE
Bnz/P8r7vxeOCrFOYDkcrF0ujEN6qpo55rNJQEGXdrVhChIa50H0OwS3IxvijM5CpR5LJAP0J8J5
F3R34Ecc0NpnF8z2fvYj2NGn4FLn15G3FuE5zpx04Cr+DJLbmfLUWJqkIb9NCzqkFnHJIOKHn90H
JyG4rG1AGUG2JlScmGRL8QK59pDBXMubFhVjEY7r7CY4Ccblay3KilyWEnS6bdSuPpRS86dlndmi
N4H5nZR/7YKTSNzharWwzNYSHEbTaLiFZO3VuA81+0+zPDttGja40hTZUVGKbTVJX6nS7ONRc/XB
hmW4vtZ7uGH0xPbiDpg9kEPqmriG8aZH92Sqg8WxQita3B7dTgL8N9HvlPrakMH1GFIfEMFIflnm
D+z3IMuPFWCr6ji7Jm6pRgE5QJByJkfzZW3ZmpMdWCpaofJHj5Z5DdckKP5r+bipURbXGphtLYuv
RPR+mXYxnroR6nfwu/RLe1d1zkpRj0mEdgbpdwWht31TokMEw3u1pFeVSq5jS3pJ+zGkDMWIxnpS
/9EjtMglCgFXElJHDbts9JGYtqAU+nRhtTczrFt6FVnRhz6hT1N/zLMWjBmasMCtZP19Qp7lFEYM
6KLP05ucqKGJmyGxnE2ZLzutkIOOhHafonF81dgOUjkqfMtuksEHLdIwyecrR+n9frpWpccGPq/D
8GFqvVuTPb4UhpZtrRJIO+y4qEV/cph81BwAyaVR6Eg7ScWzZa48e1bW7YgGcT91QWXmgPPr71OE
gi+FIfBkvBjZHMzA68gvs214Ufs00NTvq3ET9eDuwJvCQC+gGTaJ/EYa4L+c6MmO4KpTgkerpbXv
ANWQ6MDXOrhn9sq1OTfXgwHgc5T/gZGfl2cmoOp5WA/A49L5nk4K2FJpCKuFCVCfyEC5cwHCRPoz
mmDMtGggaDZu2NeLPOycOozK6QAx4rBPjcaj40vSo41RK1e9lV2V0FBK+vemNT06EeBDGrmEn0G5
KsdhM4Kma6LmNE64emf1HgUmn+aZH6OzVesAXMfDQ47u/uzgv9XmWkX1Xk0mkMag12/2KyfSr9p4
081TmEkEgFd4046AqDpzWFAdneE4CiCBv5riwqcgE8O0ZgvnM7zQsnZlG9BpJnmxW6IK3n2mue7V
aWtGaNcVQBwo4bBA1LJH+zxuvDIer0j/WWoqXsTDQ5aMfmOnwZyu9Xo7szeGdsz719x5GYsZK/qo
mPA3ql/bBFgAOh8lOQGCulw5Zf4e1V86hWja3M7bJjZvezN+ayGIr02qn9Nqp802oOnqc2PuemAp
ehmSmwPwOOAdZ6VyS8m8a2T9qo4NHwqZh6oEjwOqzsMwr/E2X1XgiC36IVI/s2ybSro3yvVaz9pb
M1OxuIv1YOFVGSt+UtB1FxXX87A8Sorud9DIwZO8DQnVQP6TgtQwgK2n4dx3ruKAYl08WZm0ztVs
PY3HPr1ZKhO4KZTjaYMGumaEkV2tJi0LkwrNbNC7Ad5u9jIKW3ftstfzyLOBnLGyfQ6wAMh6+75Y
tpZcXEVL+alM0ZsjyatqSY5DZH1kDbmqHO1QNqCeLMCj6ZFnpaiN5M8VWp4Vvj9JCggGAYfSmKiW
VNlxcFrPzOZdFqnbUqVADtwwT7C0HtaKnu7jhmLd2tQH33Pb1g8S1W/7GR1gZMgJvDErKldQYAWJ
GngXAu6ZmW8sqX2VSuUuspxDkQNbCjjTXIHZUgOiEDfryZJR9gBzMVHWSl/fNDNkUC0bcxINeLA3
HlSjX+EtfAC/2av72k/RtlFzaR3jPzXUzQFE6638aa4dv4ybeyKVa11uAaIDcJWYwPj3bNEnuwrm
GEXZrwsLZh0z3qSwBLOlwc2Hj6IFLoeAQdmsanlVZ/ahaiq/6awjzDHdYvmqabHJhmhtzNcj64zk
+uMYHe02A04v87UuhxQHevrQ2qspGrGLFcjavpJUv4c0SA/0X2+9GUW6klFt6Sr9ZqoiX5amIC0f
NCU+FEW8S7rCI3OxGhqAUwAW0Qqy0SfVLSDKjdeWR6zl3sryYKpB3LRXNvkiNV7eo7WNUCOCaAl6
tPBDnF9bpLoqhuAatdZaBeXHLgtMbJ/BHn04V4R1/eH0RaiABeho0O5MQZuCxfwyNavKlj3b0fdW
MnpaStwJw05t8mowyYESClay8VxaeAB1KAYBPWg3V6kar9LKBt+8mj80kDZMZrxD5W0BCmFKdlKH
/i+ao5Az90wQpVpgIZJOWg0DStRVfFCT5mGqITdugzdqxA+qhvfOtI4X0KuS4aqA3JA7UmWf6Y2f
d2TVjsDeo37lJNXeHDRvrOsnyTiY8deEY80sSdjnnx1KPLiz4dTWvNxo7gheDtBD9GelP+Tka1CU
Te/Et4Q4h7Fv8ZGyMAPKLW+WcBoqXxlwZLEUi1562zj7SJ58GwT1riy8MsWtCEyylFJ/6t6x5Vep
tvgZqYM8ldcw+NlYUbKzyR0FVcBR/Tlt/AQd+zkCk3SA/fYMipF904P96aBl1qBKNLcACAyHqZ7X
EyAyxZgfe+tBjwYfkvBHZR6xyBO01Mo7qAWumqgEwKz1NTnyxwaQgBnuuImzqat4DaVZuKBYO82W
YI2RBt2k7hVl8Dt0RkxHchUQy3oc9zXIQVPyblvm3swHPy6mO1srw5LaV7XByA3WXlcSKPHjUJoo
lIzN9GayrTuqwewF/8M8AARBcJAwEm9D9ymGXlnzyjEBfK3HKkiAnzEpiE/mk4MeoJq9xFLkVSPK
nH2612acR8oTpB+28gz8n0VuI4KLCfIjwQpcvlq1R+8eiGX6WaRPpHp1sg89AVfO3jqQDrCsDwjT
uXZ2NywM2vann27V5jED9cw2P6ppvtLyzOvQIhA8Fn+1Itjb/OQ2yb1SK1NJ1bH7viRTP96RK3Oj
hcOmvBOyDs5WNE4icc9SjUAbRiv//XoiXv4aAzkTxIEMgti3cmwNRKvlC8Ynemdwj1NDq1PqzKzt
vO/u4bQarxlLDksetzB4v3yAGA1qkaCRdvah+DPU74LISdnBbqjTDDqeV4NyrwGOHIMA1eVAopq7
dCHAYh+tpBHUcuCGdu55DGkBFYKvGuqH3FAzC/oTUmuij24r+2kyQIAaUdDMgRCCY/2g4LoVzhP2
rTP6E7ZaW37S/L2JQZZCOT8lfls9tvH1nNwYkPnpRooT9bGMnvLsPZYBIjXpGtpMpXGo+3iFRNmQ
lyV/ko2DjApwQuZbuUc1dQYMJH0cjK85BoPJkQ+kCu1IecS9dzWqyxXkpgLU3nFpAv2C1evrwcDW
QeHatFax0q4a516VO1cHpsIyS6SSyCsWZVXjdpsAiNGhhDuMUVgBhzaMOmA3+3acIX0StriV2pDy
a6eQFuYGtmtQkNwWM6DW2cFcRhdfxYU7wZaMmq8Tx12y8iY3JUCQ26Ad71NccnNsWhUkSzV/TEGd
KIo/TnSYjBstSzfSCMoe2HhmBI6E2QPLyFLHmlq5a/a7LD0SFYUB4OxbAMWiWr560PIN7qkJ7u8O
+qQxwEiZDKBW1W7atvOjFE1WqHa05UEr0u2sZ94MDk7VYnyAAMnlJiHXCXDCE/Br8ggJk900Q/4W
TZUp2ozOTakc6ibZLnUVohy9M+xlFc09WnjkKzL1r9KGIRzuzkUMkK+1j1HzVnQlgEFpgK4NUGh7
FDa9Lv8iM/XTrgYU9gOfO2VyBcOui4Dzm0xvGQHFAd5ZBr9MKaEUAPx2FM+BjKoxil+eVa4TsJE7
uGyXBfCqGjRfrB26qG4EIKcNUOnlHX0+jfy1yi2uCGTWapoXi9HvUS6EUnfl6vLNAizj5Sjn0wb0
UCGMxsw7ubRYj9YYw1YFO9govaXA69RZXY7AYAO/q1kQdf3fEFw+bAyz7hW2XWfctBsNhIX6FXdy
XX4m0rMiXWeQpRhBTyoMyP0AFjhszKxcycM6JcCjN/pK0e4lsoBo8qxkACgBumagaTv1QKuZKW5Y
lpcvcZgAKTnCy8+ynpLqWEpjMOragzrDax54w7KWny6P63zd82RcXBqCtNGSoWvU7wlE3XFDuiGH
fGt/jO8s66xbWL0BAhkLCzCcyuH/1rT+mk+dWxjNaEdOO1k96q0qmPZA3MVe5FfrBdhWKICwmPPx
8lgFq0TnKnUQ60lpoSDP2wpBmTVIFpE45fnV/jMoVuM6OUmmHMp1uhz1+3yGdwKQfT3e5/9P09Tf
U8cV4+o0nVvFxDiiq2aj+PJnCSPyCXhqepg+xQVjjh33Ox6b15NR6XqeGUuK3dXD1AB9bcYvDwqw
VcFKCdv15Y8kmkL27yfBxgkGLbGMwfU6tIXTtQlsy2xtLwc516rHPernQ3FVuWZJqhh+Gv13sTGO
V1C7gYrijRbmRoAa0RgAciqC3AkyyHc3/2RkhVPJhdlhZLWx00bTLdLN1N2U5qtgbGyR/a44/oyN
y1SWWTdtThCHREyTwiu3aNKjswCoOt6DV6KbomhXcQlEm6cqow3WvDS2boyKyFwIsrtgSRh8qlDr
ZagpUlSi+INi3MZJ9QBNzn8SBYAxKCiiRfkt+XS68DKrSKCEjqsnyXN/TFK3TgEinW8vf52zYzmJ
wi28Oepau+sRpSYwI62PBfj5hAoutOeX90kU7jyc7Sg3oV6HXus2taG4AIbnugkgIzAjR8hu9yAk
DZ9dBScRuUWXx3DMUCZ0QTq/29vbb9npW30DJqdHD81tEYouFgobw69lfhKRW3eVqsM3GkJt31sY
sih7qMBhpffQbDC2jEnDML3/h2zITokLcfnXglwPeYWkNOxhd+LJnuIbO+uYb1ByvxbO6tmt/DPG
bwjiScroKzUrMvbcUxOvgdDWe/wKAiBIQ52bju6E/eaL8u/5g/kkJvubTmLG8TJCkQcNCz0cHtOD
BR0J5vTef9nuCA0H4Oj9y1tCGJE7z4bY1NQZZQBcQco3CToekI7wiz/5ZnlkcH8CZP/liAb7xUvf
kDvREuCelQFuUPuyBvEvzzal+ZwOdqBWOzMDPPnZRDlFgpJagTqfwyi01b0+biOAdEo8CxQ1WuO6
DgbKSzqo+1bWn+1Y2kbRWsM7zrbqlaO8sceSZIBNakD2DPUgtEL9iCro9oDb3gCyHx8IkPKNo3kJ
KAt2BtU1uPYYIEfoADjnhvwQyzsddWa9WHcw0mi2cVcBh9WjhgWs/KC5cykwLzh/1J98fO70VbWu
d2b6/SnII7PsljcUCjAwVwUvS3RbEn54LhnqWjbXlCVD425ZoU0D4m8KyByKeerz7OPpnQD1tDLu
L3994SC57Fi0A8TclG98CBNtBlUZinNQ00FtLEhX2svlcGeP/ZMp5TLjQq2+hk0JShrTbqittSUf
je69sszwcpxfeORv3MZJIC4haotkJPqIHi2TopIgRFRcx5D4sVf/fbrnTe4IZGiHeGRfzqV+dqMG
w+Q5R6bVoK4UqHF60VGYJtgxf2HTqtz1vYgaQE/Lf8dU9vk2D/NNd+jC5J/tAhQf0c4FjkznUmCL
pt6SKfhk2WZ4a1ZluByYbg6KHd64E+2C8+vjJxiX/ZKczHoOT+e9CQ65rRM/NmDmAaZMFwmu1n9z
ZP6E4tJeF6m1ObNxRVdMOEzOd1rkL8PB9qkH+1Mo8jQgxB2BJC9ehRob7Md/f76f4Fxq6QvDGlQN
wSm0Y/10raCn5du+BPlDyA+iproBjFF0goqCchmGAkKfg7eNwwwUkBpWqmSaVoJ9J4rBpZO5GOay
VGJ0+N+HN2O9uPknCIz75KCDJJrf4d4tUE1hG/nXTAITDgwYM02UuY2eL42kRezmk20WSG7RNYpd
ob4TXezP58mfOPxNR0tsfRoZsgWyUVAvqnxcIndMh6wK5p0In312ccKthCHdoQoIEClGfXLvgOa6
qs92QvaVGf/Jp2ilthCsqL0OKglxRSHxEDSp4hOlu2rAzUaXTUNNUpt7NCzzYMAynuVRkAnO3dbh
IWBCOxtWU0DA/+ffZHadLKFS0+3hY/GSx9dGqq8HO98IVhA7AvgPehqGW6X6Yi5yNhgdrlwT5MNA
rXNLVm/vYTn+YLqM/Tnu+iuwP0FucPzqXRT/3BJm6v4abFzAC7O4uTdVauYxbcg+Ul+c4k3JDS+D
1olTJZsBGqmxMaCZAXyosQUOuclghKzeTLO1HgeY3UOGGqbZUMwpIHZYEnOjUNRv9M+2M4JxgUIf
+qYNxI9ru4WgLLT0CKh/pt09dPnjbM7PhQVCujZttUreZOXdkkPDNIdf4tSHND9UKVilMSSnF4AW
9JcRGUutIR/XKTf5soR0mG6poT2p2ePYW+6oQqDNxMzld4M8bNVRhc41MAlKeZTjG7lW/M64LSbd
V1tjPbQTICS4eVio0jmHTpnuc/mtU/RrAvXGWL2h0v3Qai7VHxcKPj1KdrZhBwmWGagEgZy9LsrT
MlDwQRsXC8VL+9LtGOajR3GJZDeGDBw3Sd805QHQKnfUH6TF3BDF8hO4cXb0iI6921ofC0P6LNDl
Rafdbl5aqQCRmamoHceu85vmYdHaVTalK9M6mvqhb7I/xnQVR1st1QOFvpLxUdXqawtiuHP6KQGj
2FXDZiglb17eiwYSdqkBJhzAKU4Dg1DgNSwZ/dTKI1AZGNNdXUGGKIWEirSgz2j7aFisaTZ7mQMV
CR1KGGntFc2rXX/FarIyAULPQVe10vQqM8ifcRxcGW5QbWe5zFUShXfcjku3HdBwBCFVHuzdZByk
Bdq+8V1rK4BTjqo3NdphAcJAzUEiJIDO5d3WRMc6j7UtjUu0p1+mCcwJG4JABAoKoLhPJown9JU+
LeAkYO+XZGsQKgCind2M+nfVS1VNKJL8554f83Sx1RJ5CBpgblyCi69uRkiid8vRTvYjSAaC3Xfu
AgAZKMZQ+Q7IXQAWGzLhWZYSUGHHoLlRXLTOq/2Q4SELkryfBR0I57IL2I0QfHp235+EZv9+knON
YpyKUc8JnjCovcJMREsDwehEIbgUumhorMZzQfZqCG4Y5KzQ7rUO01bxpG31ikLOoRQcj2efFacT
yqXTqG6H2GpLyBWDxM3kXKALGQDUcYCEmTesgf/2/8tBcvlzyR08FA1E7CULqQ9WycgEc7VvssTr
jNrrjWepNr2xqIK4gRKyCfp4+VI0Iifls4Wf00TOPTZAhNTnrkYi7yH5Wd2M0Nuk7jtUfN7oFdhi
oqV79uOenBvcTcQultRUWoQbPXUbbYmHWsEu39vQrwBt/BY+XZ5gptnu+3VUqvA+h2q7AugXt5wc
VRrtHAJee3BJIBQKNdhX7QBRig20FF9FDG72Y5eCcQspqUrJmMeW7FPypyE0sPV9LGT4nZ3DkxFx
a8fMaKYlpALkUFl8vQH8oBHd+0Xj4FYFzfO+R08YIjdh+QaNbM9apVv1xrqaPAjHQVR2FJLTRKPi
VkZiT8akwRxmbyyHmj7V3Z1gIbAfuPBtDK4oHLV6n4wWvg3b5MMC5aD+BveONBge6B/5pdyQewhn
ht2rlu/E61Awowb3Fq3JWGhSiRlVoP0OGrkMp5CFOMHlQYqicEdRZ6pTl0tsEhUGk/HKCWz4uBJE
OdsCtFQ42BiKBc1tnsiMK1AW0UFle2r2KHRkQrCpejcPAbsIIKzcudpn6ouS5vkV8hOVG1yT1xmu
eAuOvZisrQjwAVU0f5xZ1r86V6cj447WKLGlaLIUTOA1wR0O7QnoY0lQAcgOkWvv2rulxduzC//J
s/M0Lhv7ybmaLI5WzvaMO8TEXAMg8yAkf55PhD/Tx9bOSYgMbDEVIp1s/VtufZyvmOg4bniH8U5c
qTv7rTRoSICLr+k274RrjINt9G1P9sDmyTEkdHuRkf35k+snBL+f0TVyIqkk7CixQx2i5qiCRJlL
XRSWwj6s8lBE3Di7u04icnt4VhrY1BgYVAMh36zHFdd6khLRZeTs7e4kCrfMqZwDssOi9Kv8AGG3
bAUuGgpz5UbxYMMAKZTkKr4WnZNns+NJVG7hZ7VSzVmH2YTvjxcBcOOQ0i+7EuDExiWtusokZrpj
HC8nrG8Ts19Z+SQuv/DNulNoQdmqhEdG6uOp8ZmtunW8NaHohfvfsoaApeLuKRSx1L0KfaT5CIOi
tbnrrgxdKHMiWLgGt0scJU673MEpYZYhBYxJjTXRjYRN5aUhc5cE2AOmRjVgyEzCFtItcIoG3TCF
pFnkViB1eMK6DLsRXIrI3Rjk0oQnVzyySTaepxWYhn5znb5CTh8a5cUh9vpblOtfWsFSVs+mnJOP
y10jnMSsknzEUqb0zgEvRQEiRYH8fNFWwVhVqy45EkhXSeQmTfPbJLqRKVSbUnND9T408RI0taOt
QH4LD/WhI55hAG+apqvLa1D0ybmbR1m3E031Dp+8+1C1J20UmRMKApjczUNKcfMYBpYM04es3ab/
1oL5e70JUQAuMSVWpIDzy1IGrmoq8BbwL4u+hQTUVbSTn6QX0VksSFIml6ScQi8XwMFQ/4GUK3HQ
fxtfW1C3TfXt8sc5f9f4WUMml5jkBnA808bYIGK7Ko/9TXOdXadX5r54aw7dFm8zyTUFL3rRfLJ/
PzkqDQqdzhSuZntZDqlMIC+mupeHJYrApRmzUkar+F5z04NVbeP+6b/7fS7HTEUOBn+MEZQg1TDy
UweGyeUQogPY5LKKA3x6nZj4MtlGeu5e2D0JJkBbJg/YXjcPoiUnmjIumWgUuLgxG7DIIZhmJzdj
/Xx5QILjncfXzpUxgB6CPEAXIIedHbUUMNxkQbZRBcmYBzgutaaqBcE4GG0RugXDETIbJIiCASIg
cwBwPdQ1PmsgE3LPvIbUp9dtmZDiQb6H7kYDibnLwz7bBrR+dpjFZY+47GNrAKgUjz2QTw7/+o7Q
IHnshTeosx2C01hc3lCyXG+jCnmj8Qdo1CZ4/5vwH9G29prday6PTPBBee/0WmunGVRCNAj0xCuj
xwqyvJYlgM6wZff7bNUhQgw0rKZ+dylOckVOFllLJ7xKNLMLgAVQow/QC281qCgleXrtzKI3yvnU
+xOQ2weWXJJstCfUx+oPu/tSUCynKQVx4vby7J3fbz9xuGOx1QrTrhXEMSETGzPfFcUWpZBzHVpL
+ysG3xUuZNpW1MLkAXa0hjcOLn4z1KZhrSG4ivzNMfITiVvknWk4OVzpUDTZkLcIwOVtu21hOWQF
8D4mbnnfvkDoMLg8hecv1T9BudVuGGNWyPP3zorXKGSCUM6YEKLH4/lO2Mk0cmdkWw2yDVgd3uPQ
u3yaUFnwl81iw0THwfAaND+2EUAjuxLSh+rx8hgFy+RbP/9k/VfN7FRaipcrFFq8hLyr6ixYJaII
3Fk52UMxpR3OMmrV/qzV/jh+Xh7D3xxlPx+KOy7jjqrAVGMCSSB7zE3Iltw4hAzZioGZIyBqBLMm
2MTfh8TJrMHNnYJMjFmr7G4/wBCssWaMTd5ldH15bGe1ANAhhcoO5NbQNeKmr7TRYHKm7+J2v5eD
fIFZFSSyPe1AVvJz9TX6MB7ftU8tdC7/2UXqJzY3r5ElwS7TQLuAMHY6uj1DI3pNsT//d/79CcHd
QrTaWHoQLnHr2HYbejO596WXPFLACDUYKCW3hSetLs/o32y3n5BcBgY6py7qBB0K4272INNJPOhd
ovLgxfdQuDrANXED7xERGvhvzumfsFxCnstWiRKKkeqhsbpi6YR5NX4DIS4P8G/ebX9FcrgHC4gs
sQ1WKlL/FXgtFFgzAO7Bt4VW+gCtdBQ/VoA/bfUBZEbWbD6Qm3wlymqCD+twGbuqxprorEVi1eCu
q0EPcQIQ+y4P9Wxu0SGGyDRX4dDKZc5uzFWrkLFAmRbBpF47TiFAjp8dxkkE9hec7HTgt+uuy1BQ
AEdzu3TQVHZA6fhni+MkDLfLkxIm4xJbk1a/TSYagCUazkXkx9KxhL9FOoEQql73KlBCnSIY4vkN
cRKc2+Y6Gt0tUVHcTvbaewyZ5g9n136Wn+am+Ypwha1vlAfUNWAXJkijosnlNv8iWyP80BG4la/t
bkC3PXar/P3yGjl/aT0ZHr/faQTG+oK5Xaps1c+2J2eQaI7+TMWzYUhuNg1uH1+33Z+sbvamJgKf
nj+dTuJzG78zLWWQEowy28RHhdk8wJgOEuhgowOBFQsL7eer4D8B+YJFP+iFM+Qs09zCC1CCT2Ht
pZ8y+HZb/RnS827/AH5j5DmCs0rwOXm9qmIZJQASMdEJtDCm6avXXsvSEFwnvm8kv06Mk9Gp/7kj
5WFWWl3H6OZtcqO9w9dHeY+Putes8tvyoVlDoOCqf0MbP1QBRyebjgnHi53I2Kq59GdwqSeLUgBX
WOdVhdlFoReP0RhmAEI26uiWgxmMheA59Ddt7r+SncmlojqdLJuwdTQ9D28KTEKnJ9ufYf3LcngI
AIYEP7zLe+fsY/dkrrm01JeN1Ecd5hptr7FBY318cerHvKdwxogFH1a0T0wuDUHLlxDTRDKftwT2
tDBbhK1kfJ9+qD5T1hc9nM+fHX/BMGxuW9K6TrqpRziqTHsKr5fIUgXHE+eK9e9+1AnegjuJoYIx
d+hfs4tpctPdW7scdeIv433CITx/MgZStLJCGKq8grMOCYEt5OLhGDO5/wfMwvnd+dd4+QM5UhJF
VQp8S6Y7ZuzpRoEzqnWsYGfK+vfTQy39Izim9d1lhN8PKDZcgpcNaSnkGMWSGOi2rF7nZSNaNewz
/dqHJyG47F7EdkUqHbvCQTPThgkvJMYxNtYZjnyYrKyc2+IofXXbKoc5hS4oNX5jIi+F51ZRkuWx
3NW4H7DaLSPop3glmiuAswRb8exy/Rknn9QVKlexpCHQCAUpG1iaTCjHx1LWhbHw+duRC0gwsZTW
Bg1838fXNOiflkN+365gLpF9ippW5zPayZj4VE7SftJajAljMXFWObv4dshgWAumXNDetHdACC8v
l1OaaB65vC0ratnWDMKigMWeoUHXJ0S0JlmmujSRXKYe9V7OqgUx6Mp5riDS9gKj3M9/SdJhYB8m
NH7gxPBHlNLObvGT+eTSNdHjpF+wH/bUXCsqZBvhXhMvk395BkWj4/J0F0VUThoUWmNmT0g/HZq7
TvIBW43LcUR7i69Qz7g0JUn8PY3AVq7pWrsF3wzWJv9EzfMkTZlcDtHjXspH1jVM4ysJei8JvLcn
2NAJxiPaX1yuiDpop88TwsBWToEmA0Qne5i2HNLN6Dvb9FkWQroFi50vVrdK3hK5RQlVWe5iaGWp
fy4PSbAU+NqzmmTLMNdYCoZ5LCZoI1cPVa3BQC4RbSnRSLhUkanqRMsMI9HcIYhCNQBffgXYPfwz
yhuCzQSXkMtjE0XkEoUyQ92tw5Vkv1gPU2F48ZiGlyOcv/H87FeL/Qknj0ttcfLSolgQ7Vd9sB/V
hxaU+BTmskWMyhUE/QRniDAglyAAzYT3QoOATLGcUV2gKen12/RG9dV16oum8PxL5GSAXKqwZMMY
mgjxsk13DyPbhVmC/sn+tO/GLTOIrq/7z7QL4QElmFnRwuQuHp1ij8nSo7kFeQzyKAcAAlV3UukC
ZetcAaMDk/NbS3flHdxzBB0FTbDNv4VgTr6qUWVRljmIraZTUKtPeVtAo0JzTXgUORl0X6LFL3Pi
xqNxO+mLjzZDksCCFoiN1o5WvbpPoRaGq1OowC6zTL6SYlfWyYtmfWYGdCigiWjpYAT2cxpoae7n
luMSOQeSGzht7ZGqhWCdinYCl7dkyD/qJGJHJt3RpAoUQNMufy/2CxcOTJu7J+tNRRyTXQSaWoeN
BuyeclQbqQ2P0hWZHSgsw9KNlv7lqKLlyQPhjLwYrMLCwEgwB1ASiR7nh3QreRY6d+mN8rZcFbcJ
TMsE8ynahjaXzEap7/RK+j7YxkfAFX3m787ET2F0h26yELfLtvXv6TUgOwQ1bk3njUNA6tG7JEUq
a4m+1oAIApmGKLWojnR+0/2E4Xa70Rd4AFtY+HqoMFpLsYKIGDgsMHLyiA+5oQPEQOH11OIyKVhA
f3OV/InNb/hu6O0qYicRQPUSxOF8iIAHPeYUhA9o4F2NYudz0bRy1wbH7BIrT1iS8eCDC0mO+xSq
Er0L51obJq3jnexCVlAIwj6fX36Gym3HJa1oPWoIO73XBxjWr4c8QIEHJSUIaIJfIcNzS7BRzmeA
v0LyFuGQ+kwB8MUCgiNUDmsuvLJWkJv0ErSkTFfxYG0oboudH6dtmpBogNcFLyBP0DOiUozbbLaB
ndZWhS1qcm1uzOt5Pz2IIXTnv+ZPOO4wpo2Wy5UD8G1eQpyvXpPupXVSUcoRDYo7gYuSRs7EavPj
FgZbrQljLLRNd/rgjn51yHbF7T/8eD8D47alSqS0TjUMTA9hf616Y2hBbOyP5dX70S9f5jsIafYi
mXPRbHL7UaMZGbQaHy9e4Cy5fDoz3BuhLy9YmOxg+J3ZfsbGbUGrQe+cTggz1elG6Y8ztcOiQ0OY
oPOXfA09+MrOfimPl+OKRsdtQaOOGqPsMaVOdEVgZJcpr0l8dznGuWxqy6YFip5lYQtwK2V2lqWe
yrbfl83B6hV/Lq8t1mmEXvzlQGeb66eRuAXiDKojKV0Fqast6IgQIIVKTQAHUFDWviDavprvOsjw
hf+kiXoallsiNAPlmvQIC/aX21mdR4Znmh3K8fny+M4lr9M43BqZTQVaJTniGNJ9Ot624OdcDnD2
8DmNwC0HktdalxhsJKvx0fxWX1EyD/gfV12BpwIj29IVvfXP9hNtUMgga48btvZ9yTi5Zs7j0MrK
iPXRyR8JDKxV2IOj1d3SN6t+73MQkehVhqe5mosK0ec23WlkLlNm4/+Q9l3LkfNIs0/ECIKet7Rt
pZEfzQ1D0kj0oLdP/yd1dlcciF9jz+ytFNFFuEKhKiuTtPM8NO2pKtrnbJBtA3S9IC4BY19h1USw
cjBotF3ojfEbZ6aXqiF73temmUMBoGcFbg0MuosAqx4T3QoATK0F3VPT5JD1D5p500l+3gl2wRv3
1qFf22aOSS9WtYmUP5iq9Icekqf5R67sLo9vKw5GP662KEqpqsYGpJkAjaO+iNvTqICdVmm1X31y
3ca38pxC6tP0JWlI7YZyoEKbiZa1WSYejfNWrPGkAKWOPzx2/rhb4iZICu/+BoK/NrTcjqs9O0vy
VCLFj+XrcrcDek5PQy/rXy/P4j8cja9pZDZoSKVUw9saFFXItAnBS2zc0/JZIcQPR9UVs+JYjL8j
fXyee9nj2F6G8H2H6qIhoiANoTzGFyhVWok0hi9Q/MkVXjOvgKBljzSFbAev8V3EC82Wtblgj+2j
aItcjnICe8KcnEOl2SlotI7rndT9RJ3GJXO6E7rAUZQKD0/wENa8R/72sfjPgNnWKJRwlVImeXuS
K8HT6x8ZZMVMXlspzwizQxc/p7TC4mHLxJmDZ9CDWQLEMC4v3vbx+xoKsz2nJqFqqJbtiYz0GFet
rUJSvUUiNQrA1EhMS4bKaTDOnD2zifExyJddZr+C8rkQRAPnb+ltU6Ac/0OO0fFsz9QqHsAO6tEr
EGNPYFv1Jidzh2O309zLQ+dN8PL/1cmMIMqQRB0+QUw1cE3hFS6cda23L1vZvilXI2V8qIBlLAId
6zim6CvvbiMdKSH6q0qhPyyS3ZBATTh/k0Eqj4i0aj6yFt0NRuNwPoNzSNm6lKp0//oMGrzINXrf
/ZzYWY20Q+i0JXhZyUeZow8dJKqm+bMxUs5sL8O8dGiZkEQKjaSMBZwZAFJB0dqejQwaUhB4T2CV
M9Zl81yyxTgkFeAOkQ6wVeuNNYCsTxU/iHZdhIqjTr8bc7RkstPyYzgbYARVwNTwloYtD8DJmXG2
fNVECSi8RXyF1jumAC3rGGLZ/QuWwcvz/CZR0WQ2TRA1KZ5IiueeDOG4SOFM++Yml0SVaAqwvt/0
E7sAqcgaUganKn2nBhpSste44VUEN+d7ZYRZWzlOTCkuJDjkHVjr78FS56LZsd0t7+Tq92AAi8BL
CfDGxSzxlIKQogsxriJwk/ZuLK6EhJPV3D65X8Nisb6ghNAigRI8RzIrn8ACJbrQWuld5Rmswj8G
xa7t5CZ94mxedfN6W5llYGR6Z6ZhWorYvWZ6l5PSoRHUxgFSqvNnBbyxetZbGr2r5z0BeKjoP6pK
dHvtQKvQoz1gklFwzLMbXTCPnQRmCyi21GhACKO7Oo52HVg3crATdyYohENIFYDkOu/Bn59WTkev
R0htmlDQrDSIxye5I/WmCxKavUpnayY3qjFYjQloHcTg60Q+dHKDxJPqVQQsXCm0MeJDlCmWqQNN
WBE8b8ajHoGKZCn/JBBukkGFhNYokaBNzkA7IoR2woOkfER56HZB5OUiaG9ERH6iZNEYPBjJe5HW
XoOgvjCv8yBxRu1IWqAXVTBXaK8pbZ5z6AV1QX8aINldNylw86kdZbU1QHhCisFo09dOWj219eyq
DTi30b8VtP1vRQCLtyXKMljGr3L5PI2nIVftCoLqJMCE9i8jEC7zuaelMy48/KCsEUGvAJJncwB7
HZzmg6Tj1Zine6jR3DVpDY0RhDw9BRGediyNtwxCg3F/nySTJRalT9VXAdgdvamgKo4Al1pq9VQS
XAWhlcsZNC3GpwI1e82QbMV4N8r83AZ3i0yOXJQQhjAcAjHBPnWF5CPU8xulPxAIj5B52rX0p0EB
50wK3r3BOWifyMvVLVlqYVkWIQ7B0vzR3pdeBiRu7CtWchXtWh9Y4ytuZnN5Bn/z36sTsHjWlc0a
QbNeCjgBQ43SV35rvIejTZ4Apk7tJU6H7kHk13Z7DiE1yoNXcJwZCw+vSGaALRoD1oWXpB/sNqo5
c8qb0uX/q+HNRa2gL1VuwbSQWh2iVGMAgAOiJjxPwplGJvJI6gL46gw+snF7MK2DRwudssBq4VJs
0UUN4JYdgb1U+UvnLIN+GKK9os4CuGsw1tBsAJF4qhx09CSFSgraHB7KcHuXfFlhhqdEY6lOOXjX
KaqVcDAZnSyBpnYyvUAY9a/W7MvY8jGrNUvzdDKogiGFUW3pE2Q3Dd1NKo5kwvbO+LLCXKRlZybE
6GClpr8S+l6U+0D2L++K5Se+n60vE8zFWUpBOgcBTOA5Zwcp+iClJyrotjAJdqil13E+cPbh9oH6
j0UWm52hDUmpK9CgG8GdNNzI+tPlEW2iXQ3pywBzYU5TVmboGFj2+eQu1YHwYKIOovvUFV957/nN
Stba2nJ9r3cC2KPUNsEEQpwY9CwL9U77FPrFPrQlsLhxs1686WOcYTDPJekNTF8j3ZSIBMSZh4Li
WVj+vxrRBBlJo/i0YEDrqbvWAh48iLOvTcbjQYscOtkF5gwVTWsIHg0SWqPK2wc8K4xDmEt51HsR
VmIRGGeDupVJHQ0y67OeHEvziG4aG2JRXkpGKw5uC+BHZcPcaSEC8pLHefkP0ePXrmQ8Rtaj6lgS
BMWtQ7xxD3W37NxajZNpVnkFZRnoBFpT5F0+C7wpYBxIHk4koxJ8Ygy+XVnJbE271VqB88DibRjG
h6hyL6SpCitaKNiaHNlJxou9t4Pgf8+ewSqrClEgC+niCeVwclKU+wIKBkQ0hjVK4A/AsVEDrHVQ
44pkeafiVQ3E8/8ylQYretrIaRdTikEmunyshNiapAr0dzzl0+25XAghFUk0wT3y5+GrjLY3UmkA
83vktijcylDguzwQngXmeAMXAmn1aLFAZCcwJlsOW/eyic0WYYgK/2cUzAGfxw6MKlOPze5NtoLW
yEWUPrJ6Aqk7SwbiduEEgYzrQfESN/OLY39u7mvfdCZ0BweI63h5re2D8PVBjC9ohEINY21EXksH
6WAMClHEWr3MEz/9h1P+ZYc55YXcBpliYuDRXjyMTnxcEABLr0MFKh4EWHxd1+3UmQwZO0iWKzqk
sv7cMd1cFJIeI3ysnSaD6KEl2smPcb8wkxnPulu96TfFz+hqdkcILV2HXsgNLDdjiNUXMFdgoOv6
nLT4AlN8QgZ0QB1EAwNQl+8HII/C8WFCT2es2UaX2x1wwQmErsk5jHqrqDQvDt7MXnu8vAO3K3qr
b2LOkVQKo5qE+KbGrcG9K7qQpdSIl74vtNeQDk7twYRwIsjdeXnETUyNsTLNHDCg6tGMOcN078kg
4wP5I0gl07O4b13kP360tgHG/soKbnkPpc2TvTLMnDow4QlmlS9XDIRxtRqI+7J3Ls8rzwRzjpKk
ztTagImgep3UmwJSTJcNSMsvfAtIV4NgTtBYxV2fD3jsVVN2nyJ/0F7LNLHFWrClMbZFIfap8ZYP
J1wIViL/joH2EOQeiFWQLUKgPSqhSqu01igB0VdAV3zEm7zJ3dB4lgdkOUGViJiJWwBd9tOlz2Zu
2jAmtZhWy8Scm+yQ7tQjeBEBiEHeAaIuv8lDCfi/f3muuDuNuXjNziBDWn4andzIvq98c3mPn0t3
8qr73n+A7hYP1rDt4r4WiEXCDBGZ6pLC6ATMj/aoLEwtqts5InpU8uvh97Tjlcm5JhkXp4FTlZoT
TJadXe6HMxrl4kN6DgsrhQy4+tABBuv9lSzE6hzLjFurZFGb0JaOTP1PB6w+FsRSj7mtOeRgeOMD
X2dj845aTSzjssAgpMfNgFGO+j4nPZCSmqUPz5w9w9moMuOdMkVvE3OEFflu+kAa7tSixOLXOVjH
iA0NJ3HHK49xl4/xS2pvGFW83FCVK7/JHtQ+j8IVucKW+ewTCa//DhmAauZCmalJILL+806cBRFJ
KvAlwvuPjnxausWD3bJuOBC80HTTJa5ssSc/m0x1oLAlAWEbOZPuyB40Y4+KI8y7GjLYDjQe+BIi
yxC+OZyVWebsa1VMOqVGPEre+hOOPUB/mp0eijOwxSfZTR3TCQRb4PdWLoftgmH2/INYs+21BOMN
oat+gHw1ANQRMppeu3Ry8+6bzevga5gyc/SLtokkY0mOUQmSr0gxN7LqJr3pqVVpk1C0TWV4iKXC
zfTWGebubCIlXoO9W09fsrBF9ieZIeP4Xiq1Q2hmpxU5pBN5nrrS74bHGdq3dY0S14uYREhhG7tB
hQ4q+QgLvBenzC3UH3r7Ks6tVbUZfjS3ghhdM2rmUx1tY+KDVHUAW+i7EBJ3XfGbVryHx3Yos5oC
xg9BXg04QIigYDOHt5MLRWw/cegraBZvAmtZaeqrHC/xKQx3aZEZX1SKEP4NUuyuwQbA5KAe+910
LnxkX4/4ip3mBx9o6PH13bwTrAzo3SUFrKPKD0m2W9UurnsX4e4NoisLhNa70kfr9BO1eWWfz+D2
0ncy3gyi3UZbS9gexoNyIPezlZ8BD/HEt+TacODUFvPUpWcKqUKcwuaJ9wXbpx8PUkXSZBOM1n96
miRrokpU8JrqC7Ci0w892nEc9ibWSPmywCx/K5aj0gx4uiR78A37/S5Dyrvb/xcsLJtx/MoSs+ha
Bk6vqoMl4UgL65OFpb9Xj4i8kjuIMLnaW5pYemUbXnYQ/k4f0ViZZ9ZSb/Q+HkuYR+B6bxz66/I6
8hZBreqkvhiv/0Wb+OaNu7LIXEyiAClobYRF/S6M7eAGSn8ILAo/td+GDpguPNmUI7cFhbdlmBha
oSgNzT22TJLZ2X52utomOxRzQOqs4/Kwexwbnh/9ByfytYuYG9EcECOn8efk5jNIGxsfmuco1ilA
a482lFdr3PwBcbvcurx/tx34l2HmejRkKqfSsqpyV+EF9jGCXiAwdmNQ2ZcNEd72ZW7EqRfLrpUx
rwhMf07oJfaKw768G3fjja5CzMZNoBFut76w583u9l38nzGyTWbAjQEnjWabE01ymwqdPYHxI7gP
zYdi4IQbn2Cibx5PJYoiouoFaCwzSq1WNTpLSwGOUKcyoQLftk5V1vaYor13/EGFBzG+b6CfO0If
GNwyLk0gGpQn7waYAMroqc8mYtVyfzAUcgJ1CJQT2t0sA2XS7dW2tkg9OPP4AoUOaLmqdozCRg/O
Hb3obSB8i+JYSoXXlvf1iJSGfJZy9NxMYEOvJisJ5r1RE1vRnER90MbbWVIcInxQaIRV2X0ISjGT
VD5n3Td32NeMsAFJFwz/Spk1E8qDip1DaAchyQc9LnICMvx/AikvCI9x7G5G0iu7jOsP5TgP6wH7
LdtLH3AdN8mdYH/egI3VXEMGjbfBeQaZm0A3BBL0BZZ+Ohj+uK9stFocCrAVSuiWxwXrXh4gb16X
z1nVAWqhp7IQ4CVu0CuzAoFfVrsKvZ7bngcY2fTDq5lkPP+kjWWt68iadYfJRtZsp+MZmzjtDje5
V1r6o8jlPth+lKxsMr5/NlF718vFC5/g/70hBDoBFkFdCBcsUis49oqVP12e0k3XvzLKuH5RLYae
gOj0FKKdSxsmtxYb3i7ZjM9VBbJTEiGQSmI8PYlCTcuq6v9V6BftWhPsX47pF56w1zgrt71wX7YY
555QmutlVyL6kSDq2f0qx9u04cWiW++N1XgYh5dDqbnvGowna6OdFme+JN7+zar8exSELS5MmS4Y
1TJjFaRDddwVbccBjG+uOxgWwTQPASvjs2FydZRivRFKVH9wlMwfXfZWmNyszOYVtLLAHCENWq5j
GcxL8IRr6Fk9xYfwHcTTeCQkO6B/nimUQPiqAMvkf7uNVmaZUxRGyRhQAWbFg+x1CE5rVz+0Po/6
YbvKqqkEd5IsE4mtvihxWQXRkhtZKKcX7ez4AGooXz7UlmQJe147/PZsfpljPK08zCrUL/CsIFDE
Nc1fejM6RPspCbE9aDrvItm0pquKCYyLosms5lZSqkVaQAcPa1fv0Zv01Fzpu+wucsYb1QcnvOQs
Ko3drufxC2xuy5Vhxh1VYPQK9VBFg/c4WEMBWBvhUSVs5yhXNhh3pJvj2NSmhkahu1Gyst4ufy96
P4PuNg5KeaWFWBCwF7CVeLx8+LaPX9n+5p76aFZGaWlPHFygqgwVt4r52YmJ0nb7S3niP2M2XeLK
JuOuwkAucJdhTrUxt0jwPKmxVY3vlz3W9nn4svLZz7ByKEht9Wahymj2BA5RsqmDLF7uxzjvaGy7
LR94TLScnfLZb7CyZ3SKNONQgI65uQU+2ikhRnV5SDwLzJErh8gAVFBHizVahUIptRXyctnCNjBk
NWlMQFNKQttQNHJ/bgcJbR6C29vkIPjo4Tz8HTBkZY3xyDntcoWImDLpZoSGfHVInGAf+4tqvfqw
iD/+j6NjXHFXSJ3UZpjAZF9cxcfEWRpxOyf9DQ1si2uNs80/j/1qQ8h6QvWyxLFund6JKSqd9d1C
vFy7pm/E1nAfHMtz4F4e42ZEik5ACX2SBkTLmQUkUzWG82yg17F/mkXxEEWyLZXdDvc2B3klLT/1
7WJbmWJWLxEKUocTTC0ZZHBtHI1Dct/fT+9FaBe/kO9C8XpCi4Kt7HSfuJmrp0fB4QkQ/IMH+xox
s6gA67atYQYLMaHmG+pSTtwF902ChVXB0PIILtnG5j1nt0vKADVpCtQpZfEzO7ha3LEbiV5E8C6j
l/wQIe8p2hV89NX0kHiGM3jACs+HaJcBZmxDnxEKTqXPrRps7rDVRzAOYdL1lMY1nHf6WO+7K+19
aS1vvHkppUN63KkfuiMvm8ezyWwwtR1a8D8R2Czk85watlSE50Addpf3saxt7uTV4JjtJWFkjRxi
cHkYuJOAy0hKASIEOoL26bHMofoon2gZHAtBtVvZsIepcNXJtHLxGIyiZeaipfUq5BDjw6RqtjQF
u1YHRhsKhH2DrrKeWt1sOo3U+qL0i0aKFaBem1fdtTQNFsR+PcMcqC3NIFsJIQaJvsmUgo9nFI8a
lfeKmUBo9LZVfwcFsSM1tQ1lDyDYoTMyBzhxW+07x2zx7KyEn6YE8LV01iA3V6D5uEkequhBE0+D
dh8kntwfdf1N6ntnzh6TZvAKA6DMGiy+CKrMAD4KKOUmudVq0e5bT1PKY1df5aSwxw5FtwBp+aoO
8fn6LgGeruyDYzqrBxPZZilxU2DXw9ynBCfQGHZmlLgDkewi1PykG109an0VnaBF8lyDJVs1oVfX
enl7ncY3Zlw9aMavGMLDzWQASSRYsOT2jWZVcQG8OSDFinKYpslNFynCdLKreV8Hw6EsQ3syb/os
sQGqtbIaLSVmu0sV9ZbEAZDvspXAJzZCgo7QyoQ+HrDgVNhLUeTrY+am0fXcZ8cJ0ixNd2xaRJXt
ZOXpXQroGWrZYyBCexWysOiAHEWA1ApIS7bXytztafUUhj+zQjtIRLOG/IcQSbtJeZRM05HIldFr
VyacVU6dLvNz/JGM77IU26VxFuPUy9GqXWfxfQmp8RCKmUDhnYxpvK3HxJ3r0i3bd5F2TjXo4OGg
813bSo4xB/uunh9lYbaNlEKfErICEL1L6B5dhm6sjO5c6OBlBiAeqSWzFPxSE50pLu3aKJ9CwdMo
SiXziN2V76EoWZnXIX0UkltZjc99LF3VgPa3QWCrheRk0KE3htCKasWe8+rUYJOPE9jCNCszzesa
rOCZOr9OfeapxVGVw5Nay5YxTXbb5HYtgucyUi0BLfcVikCAfOgFWrfVytNmzdZLkB2nN7Oq3qbG
VUgL8M1ICM+KAWUd0R4F4TEq/QxSvKCYMdrMBdShtnKUGdBED3GQyNhpENAyF51M4yEhmh9V9S+j
pMeFLl+MCj/BxyThtShoTi8LPs1MXL8tsWh525q3QmirYuCV+ZuCvjpSEUcCTF8TnmUJfBnzIz4z
QtNMbNrKdGdScogDE6hc6YRKn130UIiXCwzAQKvCtYROrakGoGj8MeEA9tGxpr/l9I2E534KrqWu
cKPkJS8EtDuB46cGGwmibBogSGwMKLzisKga1kUvfFIG13WJJ0ZYe+DBdeIsA0AS4q+DcZ1qkQWE
mJOkp7gvjjl5lKPZGconBGtejQqbOlS2qL0EGFtiJG7YQ1CeTodqkixJOc9isSf0XYef6fXGacRn
4FcdSEeHlFhBETsKjlvTqW6v9CddU4DTraRHQm8V4SkuTKuQ8L7DGS+M0uqRM54yw07yHBAPeadD
KlZtqDMlxJ4n1QkLnLc+AQGqrkGapzxjDrwEzsFMH7Su5j3bNt++Kx/O3M2KNmnIWcGH63foNsF5
yi3xHLvGD/Jkupg7pwHsI73Of+RAVfMVODfzPCvzzOONCH2kqzPuqgpTo6IzwaS/CLQa6QjQ8fSu
aa4aVbsoeElqjXN/bT8/VraZR50yqRVRJgx9eVgtz3FyjFBjr5xPkPUTLxbYZBE1VvaYh5xWZqGA
JwiisY8F6AIFHcTSs6+/Ztc19Ln1K3TcQrHXRJOx4qUO6DyG1zmBpnsD3lQutdYSeXyLDQ1VN00T
DkRh1cjVoI1bc/58r8O97DLw+dtvnUNva5Q5O94rdjM78GWNfeqNZiKYZYi4Xul0Ky6gcUKgqEKe
BeV5zMn15cjkH1b2P2NjH3pBM3WNFmFsxtl8wzn3Yzd96J6Da9ntH+g7N6e9+exbjY6J8qp4noiQ
wp54kHInDj1oxgIbt4eXEjz1gHho9tt33uNM3j67X8NkAr2gafJ6DDCpWRrYpEPlWPmo5NiWKHG0
6SOYbnNRBLOCimiqsuK427e9fDuFsRP2oAMZRDuTh70MD68X7YI9sCY08IL9AfJe4X5O0UoDPACJ
DGsCeXleU7tCGVWfA0dr4KxaxQ5wJ6KDbjLOY6p6tCodbSYulHw5bmo7pP0aKRNphnPR9pmBZ2gh
hQfoeAdKYk167XL2zbY3+jLDOMOYFF0g1Mt7sHKK0LTR42ETvcNmxX2mvBrCW2e8TlHjhxIXe7dZ
IV/tIcYTjqmhqAgXYFu+HUrFNoTfAzSIqApSFWh6mAOAaZpkKdLD5UEvXueCH/hklV89k2Ija6p4
ySfUBIi7VtyPlNpEuBMB+TNIdxg7zuncFBuECPe/Pc9nCXRlUaq1gnYSZjlDJNxCXlw19VNoighO
VasE0lSU7qrmJczu0glHJ0BBTIYeU4AckfxEqvkt7J6G4lEpCocWD/38pGKXNqBhIjR2xf5dbV6r
4H0wdDwGOHcGbx8yebEAMmhDP+LTQVOUoJFPLO47mae0sv1e/pqgz5ftaoKSVtTrRsPLVfExeM2u
fgWO+KwD+2sJ/nwG+1rmczXFOUNjEdjiIJZTOuCIRZ3g5MnvJUgbEl4hfZP2fbX4bOulmckhyQqY
GRA2DdpzKrV2EEw20EyF3Fkq8GeGNEIr/rHXHwZJ8/V52oOo1oMAtzULeI6BGye8RVMZ3g14SZYo
U9L7Rqf7NCDe5aOxXYxfLQTjYEtDrsVymZPkNHuql0IcaVb99kl3QYzvAuRwpr9USGYjmy7cX7bN
uVLYjk0tlmCYYA+Y5o0RvOTazeXf59wdLJdgnDVtKC9XZLJfcBSpX0PZkw/H4e0qxqvlyZgmVQkz
MVFdJdybs+oWAWeueEaYQE4L1H8lDcWhdMzsusQdGFU8FvjtFTElWTVBCQPUAhzp6lSOYiTkoRAC
HI3e7FkcDgXomv5mUb5MMBFinKca6UvwBmnSszEBoItIeFIjKIuF1mQieYV3uplknMuVNzDGqYXJ
bAxZLiyis6Ztdg8iOlsvj2t7gf4zLpYXVA1Co0pCWBil9478HKeziob1yzb+Iej7MrJc7qv1oaJJ
NXVCllFF88gSzqMzHS8YsBlb5SE58IoJXHvSn/YavYzMSo2wWOTQp6NX65I1Ki+kA6cC+vD18qPJ
JksyqUVGwzFIaqla5XAGzVk7g/FQERlyqUrwEfQ0uINp13fq61JTRF6rhj3IZrWKxeflXcb2PWj4
muvls1ZzHQdJ1lIRc924n4hd0MyZ7rgUIbzQ4bnCbVf1ZWzZXStjajrSjI4wVrUvQzD55fh76iqn
FBA9IOukQ2ZVnFPOzPImlnFcQSei1D7jtOvk0UQmJ9R5G5Y3LMafNGqpk2jA0rW1bOcKoBvzL6hf
ulpMkXyJrWQCrzMyjJd3zPZD7GsyGRdDgkya8xlHMdVUL+5vFOBL8/Q1R/p1Rq7wL4yZEpRxYNAg
LPdhNdQVOJRB4BWNsjNVqTeKGXiAZPABn9OZBx/YjGRX1pgl04iRq3UPa3Oug34Jst0NcqjpbZdo
rlbWbiMSzmRu+rWVRWYJpVYy07hP0DMm2aqG/Glz201/1We8MsKsWN2WxgSZuk8EkwHhEaW8L5Gb
vbxS21xrKyvMJWC0gyjUE3aj4oc7EW0+cCLYhND7Poo7mvzN6TI1Ah4FZB8Qx/x5pKs4zRVzwMtV
qHdN8LuKnjnDWX7gm4NaGWAc1KiafTcUqHzJ10vdMnMKPzznp+BTqwkxNQdCtOktVuYYF0XMItEU
UBGdgr62lSpxyn7PGdGmy12ZYHZ3FkUC1IPhBXvyHue1bRbo/VSvU/OuUsufTXZl0t80bw6TrJ+K
iotLXX7+0oQyW12OGzMbFJiXdFuFimXjaO8LPH2pBMuPae2Mg6MfCg/959z0yuazfDV09gRoihAE
M2wvZVqIwuyUveqDIdkSdzyR9u0T/bUxmWNA8mmUJtXEvqmcEb2dWnmWZ16v6ecD7sJksg88c4qH
qAtgJTv1DnLnhj/cENMaFlpfCp0vFHGUvXjdujJ10T4dHGN+BwxnpOx7T886LdWkZUF90HkRjzjy
K20tMGWAXulR8aBeRA+px8uCkmUGL4192eer27wngtboJo5+Ov6KEtOtxueg+ejI6EI7z2qrpxRZ
j0D72bfXQhZd6dFbM0rnPiv9ZhIfh6Z2O/M8J++Xj5fOOV6fpfTVZ3VmLedJhemYkZAQUCWTQvD4
B7KXoCGqexskV6k1q9NLu9BjW6gKr5ZKXypnS67Bc1b/oECGt4Luh7X5W0oaV+grlK6uSTNaSXOl
NqbdTyjOTMRR80dDhTylkoG1Brln+UTqH318EFt7Cm8ztCcMyiMd7kxzn6PcRG1hDu1Ih/pBKrmJ
XNty0Hix9C6BiambHpvgOimmG22qbdRgnVz5Aeo3IXyc5uQ4xLfj3Hldcwh6kGiFV2EBenHNo4Hm
5HVrm/mbhEKPUUq7JL/TTR5DH2+xGTdctyRBbhSzqvj1nnrGftHKhC3/8uptNwZ8eQj2NTtEjQT+
Bmyq8efoFLXdPQhX2j47pr1FHseryO0g0PKj2HHMbt8ypqrIhg5BN5bnte8KDYRcCKZKOCbgYXf5
wXh+U33Tj3/+F01rW7eMKWoKUQ1iEgAW/zw6A6mMqFvyQhWi7ra3F3bn8WZpeUyfgUq74UMJNtFG
a5OM6w2hZtH0Sxpi9DLhvMC1IXSt3va2CBhD5/L1RjefVWuLjAce4zFOkx4Wa8xpdYub+6HdGdfL
zd0+ZGdeYWIz8MFk6mhEUEDTzfpBrVMMmvVLztcZXLyz1WPqd17/Uv+iNu8m2/K5a1uM75sD5EPa
FraG4lUJC3fSCztESHx5Wy7bgPWwaytMcNVNgxyXBFYmtXHl6Fg2P2RNd3XtSiye/jdTzPlWwmRS
hgjnzhRBk60SKzGvRPSvB8ALDrweic3c4efLBZTKhqywdJ9ZWCg0F1FAmwHlIJW0I8W8a7XqEFVP
cwiNrCG8VyodZW646hKAAUupaivQHwPU1/vYjmflvhDKKzGfwCAITDk5lNmV3uzgCs+ysL88Nxs7
GShs0J0S0UCLi6Etu2F1pehC21ZhUHUnpZkPJro5IUDrtJpqU7Dat0V1lSbATNSJk6kosRrUI0n4
Mxl//s1naDrOlAr6eZONtQFCU6dGmPqT6Bs+WbD0qDve125yG/QWriE+3uu7W8TAVxaZXdEVaR4P
xYx6MnDO1VUEYeYIGuioqeyVk7D/ix532DMIlAkVtN7J36jZIllpTGPsT4kU2bqBfCzVLAVhcFd6
VVF4nZwdRPI6ZIGNLkuLKkgcQDdWnzgHb3vFVx/CxOiDCEnqmPQdfInhLzNd2P1Tb2VWsS+c5Ea7
5Szt98D4z4EzF4JU0BJAhHqAr5wLS3LBJ2D3h+pEzvyA8fvl86ct5iYggRBUeY+xydFt1Eco+/E2
6vcQbLGgioamqIams6xBUgC1iZ5iGWsHEBlwv+AN+r6oWgJ1cv7/D/T/NMbsUVNFK78W9cMpEA/x
tIOSjtlzsrkbV8ufNhgHAFXSUjbzpMflGfj5IfLk5qq3ISaFDv4s5vTUfd7+f7r9P60xmy+OQmPU
K0zfwhhXh9mnJIl8WzmSJ6a3ECVCd2TsdL/5fZlbWwNNDWjj04AmUNjoax6juCei3J1y+tEIt5L6
eHmff397gtMR0ZWmAi2rf1OQoUqqlIKudqeOPkrVkTSRTfHYxYvzsp3tcXzZYfZEmsZSSwrYiWtv
Rvkzn7moC54JZkuE/QBJSQUm6Imia3aCNieU29ALXeyr+/FMwRx1eUwbxcQ/J4/ZFoXRyaSNYXHp
y8hfItED1rYFOKF46yRLy73cA49z9MAxuwyE3Y3rNWNckzHmxVjU2mK27CEi9Wk0cRTZWkZLr2QX
rLb/jZ7G1gxLRNVUWYH+AvbLn7euUOeKGk+4fJzREzOr9MbdGwhB8bS2wLHj/OYwYm/tTUkyZVNH
XcgA29mf5syeJGo4lz2klRt7JLeToYBq99TTF86EbnnHlSEWQSOoiRxA9XQ4Ffo4Wf9H2nc1R45c
Wf8Vhd6hhTcbu3oAEqYcyWLRvyBINhvee/z674A9mi4msZUjfYqJUMyw2TczcfPmteeUYkUmibfD
AfDf6FLg0/oDGHkmL/cmn0ZHtTnqRct43+TvPQogKjEAbYlYB/+jJ8BKv6xSMW47gLsMVtwA+kpv
nWi8ETmdqCN69AK8rqhX+eJ8kGoJGRRnQNerpItg8/CddNC9Jg5sjY/tkX+T4G33fQDAcNioxEVr
x6kUMtcYxnu1lXazr2B2F52worJZ0KKX5kRhALu8fy/OvpnrP0cgKGcj3PRpV3X8G+PA1xRJAvGD
rmuAsZN4SpEGXo/6VKy7TwSsqPlQ9jGYKtHvYgmvUfM8HtgA4J8fkb41YHfjEYnwcBvpgDJQfaiZ
nsA8aBse3FixVyuvgKEWQo3M0bGojmGfeJc3urZPGe4pHCdsU6Gf3arieq7yy25vzKe8AknCyCCU
Ww6K3pQsi7KoLdabp58HIHkrQlHAc1AaBf3cjaULnOXLI2mymbTMVrNVLwzMK7oqaQKwB2nCsUmP
VWMY4He3JFBNFGurrQCDRxC0OkPoglHKYhUDv+c5BF5WEJELqrToDKUrrZrqnSiFHarpgfermo45
dTaX2uq3wtyIKMmoQfP07Eil5/UUByMu4PXo9Htln2z7N3Sjurwj2XUCZ/7fHybAzs4kLis6D2Ia
uZvlfMbbzg120/tWUCMQRwP2ZSVc/2hncqiHca5iuZb4CVqYm/Blhyt0G5/6R+FF0IETkjkxShIM
c7b6NJ7vjXoayxTxpCJib/P7YAukv0aubqFwFHCc2mypoFIVWEWqlZmc5UAlFV0ES8qBHkuJIg61
nBLvcf0U34lWd5wRyyJrVUpmse13iAhJAbYbzdJRuM5QN7bEXfTOMflNV1I7XxeyPDhnXxZDF5Ko
pVhIvFe3pZMdIktC5mq5HgF7inHt+Trf9hIznkkT0RDdZTyk+S8TMJ6qg3GLWAVuz+iWH0ynZ/U+
nh0yrbVjzCVRAml6YuYbARSW05XgZS7ypmB2Vzv0UbVoczV+5Mjy/Cd6BUsgAUCTV8DoRcej6KIC
FEAVDPv2CbjGsp0dQydHh69uJj8weHViz2uu2IUvEilN9gP4BmM3TfsKWMSlAcgs1WA8Eys5VuGL
DMrG6WEyTqhZT3u5RDutUsdWpiOFXWscWiz6Y1BHbiOFjohZqgqIslo2fzQhv01E8ZipwNbSQtZd
Wt21yKNaA+Qiw6BTd5zI9SXIkOB7FaCAAjJr9n7ZKq0UarDnMwnUHdHnYahFLh32WuIg5bqpfn72
iXtFsTcWZERUaKzUnnbj6/CjHC22R7Dydn5ZAH1txpCXanWe9mlfkSyIdoV4UOrpoc1hFsuEZRFX
EgrgoANkr4ZSsPLtqR7iWuuqDriU6Sbyhvtl+HK0SrO+5b2C4TivBAhfRFEqmyrqzGcyN+3jDI5z
85gXV5PAqp2vheBfpFBKazTFzDexBKUFHUhf5Ieeiw+Vpm6CITfzQHNF/1qv8siqs9TT/hOnHeco
aMi8CTIGP6joQFcSMRSTz0xYTzAACGyB0uadJRRPCCulsZYBOJemLO77mY2d80RL2wjSWtKif8Tt
HRl8KNscHK862NY3nSNYCgrHSKSzZK/oqaSICM1FIPiiFEJtVDZyqE4lDPsKUOBJPOwnqTZ1UQWi
aeKV4b/fUCag5iJBDhKrikDffDkvhnzUKxDzoAl3ynkS1QLgzwP78v1fCe6ARyyhHInLAK+LckoK
NfHlpGrrfRtjtE4FQ2KI6Sxga0RM0uUVW/ZFFHUdMMo28X1S13v5GP+Q9gs6XustODwYm4u9GCzy
1ePlza1UYhcApmV8W9HgJ9MgTGnjGzHIQOq9Wv6oU4z3VIVZDvWzzHemkII/sOkm0+gfGs6/UfjO
1pBMl+bwaRQTO9FHkku9lded5zf41EPESgcupo0KG7A8zJ4LiqxIKu1TI5Eq+VU61cggLKmSzvU3
gitsF6AgDDAwgYJWmn1xHAKgZjRAh8PmUx9b1sdaH8t8kTeSdlNiiAPTW2BdaAi8BauGU1ibW1DZ
NAxLuPayQjL+kWQD0QMdVktNMQUpX9af4Jvw/UC+CThCjI4GGC+1RzuLCKZKHNhJVkHqU4O/HfKZ
aMpRgv+iAWMam/aRuhvfa+lDazWn68rKRO+OVcacqXPzTVqGoB2SbVTvTa6OHN6YX8JGv9LBIyRX
vqVmb7Nw19eK06m3QdMeIi75Ifs+MfR/v21uWe7vw6I+U6aFI3qjcfWjUnpOSvktRS++XL5Gaftk
SJxgKj6aZFEav3xbVjzKJYZFfRDCESTTD4mhcGAo7uo/IrzeGxzOZVey9TWlPxOz/PzMhGdqEsAf
6WEGisgr/Mzqs+0s3eoJUj6F+tIxJ2vWle9MImW5eWXkkLaBxDr4RCzMyZLmQBsTrMAIl1V1Wte4
GVnZ6uUzfVO832I/U01nG21DzQiDAOc5WAullW+XuHGFxVllSgAhWJvza4FeUlY4u/JOnX9GOvpq
ZjENtRBipw55cPlKNfonX0QcUsP38GVGBYChNDLlPvb8qBtdi/cDrQmmIk3HepK2QlSA80o/VWrn
yoA4YvW+rasQMJoWAH/J+AbEI89NWgawm6oxET4/qYtjiv6VPjhmU2JWNWOeZ83HkmUJ3qIhSerS
nvBVZ0tBasGotnxKaZvl/dZoNi2GkvUoeKnjwBpGwUQHwb2cc2+lkTNc1rV381w4dcRjMTYYKcER
h3Ntc5VKJNG5fPPXAuUv+6N8cFQ6A66cIWKoAd1eqYDWVSdXHILa0lWQPWKaBYnKGm3C5TIvfh0D
emCC7WMsY8U3/7IMylSjxDlUmEXB+xQMM1gooq2uo9WnPsa870XFblAbEuhvRTw8qhVGxC+LX9Uq
ZAiRV+eReaLz3BM/q7oPafu84IgRPweZcehQSOWRz1PCkSTNfHtZ4lp6Bhv+UySd8TbaQG2KhKv3
QpY/VrH6VIoJUdLHKBktCcR0RlVvDC2wonHHheiQ6vNT2UakSI6Mhay5gXhwDKTXdUT19ORHXOUJ
qFSwkGgygS9lXGOkNCfgEwRnHAeqajP4ocwWMqc2a8RzVbvPJFPPwVAWWTZlAcZnmn3Q/KjgAjD2
tqpVZxIo8z+2TQqECuwtDyu3GQBs3l7P+bFSfSdIfnYh3B/9oYv1Vw3PKkP2cje/vQGKgdK9oIgI
36k3lUP7izZr/vKmyj/HH8IOtCYRaEYASaM6gWDOzCzj6qtzJpE6T1WspxpINMurM8OtBHwhehMS
2exNDIrUG90cNjH6xJmpxtXviJSfIiFXsfzfVxPpy10oZ/Vc75P+vuK3yyAn4yxXd3YmgbIOftrp
gW/A6ncWegCBAJyZqQNSQwyTA/N0tFHNxHPKTHUtC//2Cc/EUt6YFkSVUUbY2OhUr/xr6vhkEYmx
jNgEpvd/lFuTYYT+PEkqTuKioBF9FQIb23fF1/Y6sjMrfFzK29xS48tdgMpcPlvWx6PUtCwiQx0q
iNSnaz2GT66y+EJWJSCSFZcOFlGlo2cpDbock1/1XhNBzYiuY2Vk7GHVE/ktgearE1NZTNUJEtI4
R0w+kkED3FXfvBeIz9NMsDM+B6WhEdqXz25VLc/kUr4BOMWrVBERYzaFZskSCGvE+4ilhetCQJGA
6qSIcJb6QJj0bf1mhu7PvUGUEMGTUeICsIbQ111lIJL+Sw5lPVrEqn6ZQBHEo3CKMJpnS3uEpUSz
jZQIVuzpTy275rNqJc+kUhaaawtp7DVI1U54gbzK5YANn78uxQF2uef/2CMaOdDKsZQoqAsdFTg3
aVThT0VmLZoKMGyT0RQ5mMgAA+FAIu6PtYvyLytnv5ZrRb3+t2TqZgdzIMpVq0FVJqsBAj/ISmDG
cLsBav4cKQQJ3iU+CPbo7UOpYt4CrovxGq7fw99LoBRJmJuh1iM4OQZsSdAfwvzx8nVY92nONkmp
kNaOWozSJeI7V3maCe7gEa1xryk4YAJr6U8Agfllkaw9Ueoj1YmgJ9myp/4xGD0uZwXka6W78w9H
Q1eHrVFnSgEJ8zumGW6mQwrUPh5EEqR/UO7D7fx8eUesQ6TpNPoKrODiCE3pnUI10QvQWBIQI73R
KqrDbBcl3jrflgaXIXf5ON8eu98fj+bSEee8SqsGG0VEgxSrSHjUs0GXOaMtuvekQ0fQcpomW9HR
d6HNbHJfNwR/aiedJgJ6MEhvJIhf6CxGssDHgjLImlD6Ld2QsVmG2tAMO10ilZh4hqeEJLmTprrd
w9FnnOeq73l2npStQRm0MSYBG4rywQlUYI0prQP+BFOTAq/gbsOycOWmcsZGd0JQ1F4Wv/5q/D5O
yt60Uw7yNsHADqVbVfCtUYMjEbAqEIvJuKQzy8/P8hxITgnSGEOKCPPJYS64BSm2DgVq+B7jnSPj
TGWWPMrA5Oi3iSoZ9lsbNLebNWvigQbuS5Y0NmAaAz947miAUiumV9iFba5e6fxrxyde1G7ndumh
Bl2qlIJVDkjLkUEK8LLM711xKLojwKJQL9l32uD5g0gqDK/Mwej6Pud0GUC3gG7W54eUK+xyGq0u
C72gULxifC/lytE57mmU7vgQ6I9zeCWW9xUmZgafEayx9JYyd0EoIptcwDYMRQtG+X3Jp+Sy3jBO
mM5cDVOJ0Z4UEuRsV8yVK4OVdDZmHG5mt2K6uSyNZV3p7MqUAcMMOLn1ngd+HLoUUoJ5tEkyJ6e4
W3hz0EPHtDSMq0HnrSRgHRvahMvPeZMVzCZA7GQvsMH499n9pKKTxtOZzH+rYfZvcyBLX6+KIaOz
rY8hNZXhcYQ+qWvdboUNDyDGy4f6WR+6cCvlRYvObmU5i6M6yDjUdDPMgAqQC2uIrPRZBj4feIDk
Hw26ZisH/WWhOaJdMfN4FB0yFqEn6yWjB6TlOeyyaHEHCpSxcFU9GHXbj229BsEjvJzWkjDJTzB/
fvkAWB+Ysn1R3PDtJMJKjNxWkTsHGHoYHGOoLuMqfpqqs0MOhYav/Xp5r9CUIBYvYc+4ieuZuTON
oYydoXNB10+QsMxfjQTsDqdyB7RxWwaMLSvKYG2HsiwKcLH6WcC9r7JTZ4CaPWUN7qzAjKOw8Xs/
3wq4datkxbw8Fgc0r9rTVeyoz/5gh47vdCT4MaD7wA5KwoIkZvneChWm9aG4pGJwkPFmQcDvUH3k
9V0FiODeHJxqM4S71I7AAbftD9x/wgmCfesSmO7wHH9v8K6VBEkEHeJlV3KAuKlVduEuOHjplepM
wKdMTNaW1wMdDOUg2pbBeKVSW46Uvg0EX1m8qcEu7zQv+8jfeiu9kiyvToCwxHRbVy/dmcTFvzu7
DxOPIZxGg0S/tJTWyjeyDQbhzqkGs3+UyWzxGFwxAVzK2uuqYT0TTBnWupMnvxAhmBs0UtaPo/Cy
YNtGz5eNynoh4EwOZVUB6yQpTS/jOu6XNhlQ9xIMQ0roj2G9UKt38UzSctTnR4lHXuU4SCowZVs0
m7RN3f/PzdAmUq5nNMZ+6gdAf/cYCzzMW0DXHtlJrdXvg5w6mpjAroFU6NfdKLI8VmoGa9zqP7is
c7UJoCrJqa5eGXtaPvS3Z++3IDpSa9qG0+UOgvwDby24iAJvys9Ll8FsAzx48mZWmW/1Q51JpG6Z
yKkdryQwmo0tOD7aQVpLfAY8qtvcVc8RMQaTDbC+7jKdCaUumhGgV6wdYU70e6F5CjxlnxJAAd2V
4vNsD9ehzRpqX73ZZwKpCzZIY+brEXaJRJ45jj1Rm4qkfcDSSZYc6oLNXTBmYY3vV5P4zne1GCCO
6FcdnvUOjhm6YJ4Ailto2//kuoG8RhZUFMBVjW5ojPiqH8J5QHK58wESK5ImSF4Yurm2t3MZ1H3T
yinNwggyFk2JJTMnCjC7c1Ml4cNAahM016lCKt5klYRXGz/OJS8O/5kxCfhZzkKg+eHVzffoSP+R
Eok3W938RXoe3QEFL3kut9AbzDIwnKTVd+hcOuXD1IoeN5za1/ssc4HNjcHFh8T2Qbfewy19wowT
5sWQ6GOl21YvyblcyugkQ8NP6GzEJTkM9vSaI2eDo77SnwK0prEL72uGQAEXjYLhEXTE0RWQmAOC
SK6NSBKpAtHTBeCdCde3KkNVFEOVZEFX6dyl2sVtVhUw2aI7O7Jl7BQQSGDUwNGvY099DE6sQ2QJ
pHQWc7v6zMl4hlK/taduMCXj6fK1WLsVKhh1PhGUxG9AOTk/VLqaTZi/L+9aYHM0UmWOZWVflrIa
h5yLoQxLAiHKHEKMXjkDXLzkjs8Hu/fHG7V86/3UHFrkgY2XNkMfUJFdZXl9HaSs+SKJtdvl52c3
kUe3ZidGfLPP2xsOOeYEsVexUM+HwFtUQYQaKi7PCY5aHyQwMBacYQXhcNQw3TXpvhf4myk+FkFD
sAfAmVozt5m6F9AIEtnvTJ+fTbGuLQwWkXG6i8YFI7y0Q+VNBzK+pt7zCYBtgHvCONy1V/f8cCkt
0SqFS5oWh5sNxD+2IEeKSY928Dx3ebjUf8GfXh44+p0/l0hZtGzgynrOcI7ykf+pOQAiQau9FloS
rjZ7Mng1DDsXR5mwPPW1cQYL6b51wrtgF22RZTJBJwCE57+wu3UlweQEQDd4Q6R7avsx8jukf1ET
732SolmpRcGHBWyw6suCcvtfUuhQDF16st7ykAJkIxCnA4rtVHvSVveSa1bv7OoTcC6LcpLyslYq
cZEluyCIe+/u0dAAGPJiL1gBMEbHygwc5ruzrpW/N0g5ScFyhkkAreyd8IdsKV5M1GftxUD0jObk
0BRY0QHju9EvwLyA2hY5BIqZKzjiQ+4UweYXeRFoAZwarllupvfMFsfl9L5fht8bpWzbHIHZTQ5w
umnWgKrjmCX7IMw9zgDHQbbpKp4UBunV62CaTR1zduXsxHJDErFyU77gLX94ivKUdH2NDg/c4EnJ
rE8L8V/v438HH8XNr8U0//wf/Pt7UYLOIAhb6l//eV1+5Ke2/vhoD6/l/yy/+ucf/fqL/zxE73XR
FD9b+k99+SX8/X/IJ6/t65d/sXNAu0/H7qOebj+Ai9x+CsBKlz/5V3/4t4/Pv+VuKj/+9+/vRZe3
y98WREX+9z9+tPnxv38XDLgV/3X+9//xw6vXDL93eK2b8DVN/7Zp0tf8R/PtVz9emxZ/iyb+Q9Aw
Ai4sFxJY9bCgw8fnT1T+H+jOxkgqMKIRyy9Pfl7UbYhfkv8BNBdNBToPmrcxw4mVNEW3/Ej+h4KS
9Pnv/f1fS/zysX5/vL+B5+qmiPK2Wf5iyg3g0TGsgtEPo6JoDTWQwvj6bAHko1Orgg9Ojd3vVaQU
ExAJlDs4r4bqzihZdvBCFi6FsjHVffERP8sZwcyK5IB+HI1LnAXWASEwO5n0uSeDmTy+kZMbXnnk
AKc2TM95+go2Ge0RPmmUPKTgei9ERxR3JXz/advntT2pN4oCiztv+R6AnzGpDcIPVnFATWOy28FJ
4Na5nG8N+j4KTnOxUfSjUGzVAQw88KmnbTyEpg9yTQDFSABW2WYT/qpNDmBDQMgLTtbbtWBNH+Ir
xhtVK/YJmOHmXY/udB9VYqXYSD2aP5LCQRMPMu+gKgYnCRh3fHNObWCXNyfAS5thLIOEw0UbsTzt
6yXTqeeYIu4sz5BOw/Ch9M9ost1E+lYZDy3wTK1ZfazAAwx3RBasKjuMgzcUXokx2LQDUNjwIMxu
V29LSwJCOh9fp+W+6a7aYaOh/4R/kmsw2/NvY2/7LChN+t379d0N9IUZUE7x23hArHVZl8VCcOox
HCQDuW3kzcCVzWoje0hZ/bsm+5s8ypEIpW6KigzyBkuAf4tKwJv+nKBhinNTG8wzLPeW9se+CaT8
iLIcdcQIEAhyYCR00m4nGEfUkEaPl8wmS0ExhPm28TBLJDLvBJ9kotPmT2IPvE1zSSvI/JWADB5P
gvex5sxk3lfA7pu2C5o9HLfSeNBkdmizLOvM4v+xbAAAAC9CQbvV8vSduZFGM/U632KcvB12nQ2C
Jj3xstKq3GTctmY/2TnIXgDQ4lQVwcws4DiGXxb9i0E/twk0NcO3JVCPTqcLldYYODngZokEdB+K
NfaAjbORcQEhUpXsdNEJ7ATABGQGUlMFXpjDODm8hdCX40DZZYFeUkYzVWJcL+iKdg4fIPISMFHZ
U2OhMlGrWHyBwhM6L0GocWaH/zBy5xugZ4m+bYByxY3ZUJJ6UoKTfCweJru/+0TxCU3DRl84IKtm
a35Y8ERQZetZPb30ZMo34ZSiT3C9NDGW8QEd5N6I5ogf0jLBnb75XrYPvcwxiFSaPAjUYvBsMD6e
oLMUiNL7BIm/Bsnq4AREBQ3YOqkTl2j6VDCBMp0m0ZXQI4+WmEK2NcGtgh2AZYOESLKXKaSRTM3f
C7pZG5s5Qh6b7z0jAl7fDuDQpb5trFx5DUYb/40PrLy6CzdKZ5Yb2eJHjNcQIbKnh/p6gUy6Af0B
SifGrQh2IXM271rwADyAFG1GC3KOW9hgOE8HX09YWHxgYvZBigB4MT+mHUAVzKA2YxBHkaEGH5uN
PxM8tu/CNTpY6w0sONihzNFsoY+dN/R2cIzfo8hSTm1MElM7NbtBsLSb8ENSLYDt82++leE2zSR+
igKLKwmqt4JgASXy7UaCEr4XQG+EfviWcT0dtR/YFBr0bGUnb3tHek9F4PWbE7QdiIN3Qb7Ag4mw
Bc856OUdA/Qk1749OoITAgdLdZUeqBEoRtuafICKz8J9ne3ANAZbj/djE2lvGVo9ENBw0TZV0K66
6fxjnN2IOtC2N4rwlIw3sbgBvEkgv4XaYzM95K4R7aYYMMsNZlE/ZvVGHW5m5VGbGDE7HU1/U18q
Hsq4vNAnXlouPyarGxI+LSgv0V5+H+1pIyAGc1immk5ifZNJ+SBp2UW1n0Nl69btBFfsSbqRMcOO
9ntwnSFWAoaGhd6UJjILCU8zXtgYQQ3DbKiXb47KUyOI4eSr2ijg5spuJLqi1cioLwIzwIwqx+jR
qBPY4ugq7U25426BytDv5I1wNI7cVqvM+h79Bvb4lG4Km7tRPkbZ5JBTAQfI+wQnRDO1G3U3KHZ4
O9v8HskKyZZu2zsJhT9fBmJxb2oHID5OCKqLa9HTUSGHc0+Ck34r8mZu8dImKu3LhvIzOf9/PzaA
7fj62KR1woPWCzuer/vUErcVSOsyrwfil/q4bNCrJ6u3OXdJq4UK+HHIHGw1NJLfcdvhuh3N+aV+
La9EE1irt5fXRgeWlFKoPBXjgdYraURAi5/EIwBJr8u7DOQZlr8B8k5oAoSuNodT/MJUgkW/Lx0J
9f5KTevLmQyxGFiyE9w2L6tw93tbaaxl1jaBcgLypSN1uwtD1ATM+U4DVyEsF5KQEmnQbSTYpewM
ZICpRy8xWlO9SbyGPyl3YIJBh5Vo9kCEcPljNG8mcRu95kiM5S4Q9QzBWxKYQm7VpHoAg0hCOg+c
NsET7K7hDbNTozU5nrah4LSGqSngcbQS5y+AZy77vHQOlBOQ1XEdxMtlaEmVmr9aNxV7MWEAfCcJ
DN7l7/2Z4KQFIlmIGQ3kQJVvI5NxX/Uc4K2CU7zpwGimOeVG9MB1aLUYPl4cRg74YzxaOjML3bhw
zKEBPkrlrBd01f05XwhlAaMM8E/5snP9gD7Z/CbZSnBPZzNMLOk2ceEnT+01/9xub6bOagwz2VQi
qbfpS+CIVxGGwfbaE/cMEkNL5m0wlGyQAH9OTvF9IlgGY0iLrrp/3pLzxVKms5AauZV1uDrVTwU3
GJwNFWYwVdkERGQQw58XZm9GJiaR7wNHZiCHrwYRv6VrtMXMtFKtp+Wb5Xvwph/8jYzWnmXUdBlz
ZeGUCzT8yK/NClAPAclpHmMrX81V3HRcpJQ63ol4X2dOCO7OHCOeP/XRDdsbXiKDcpXy+zl0pxzU
i7fdbOfNQetdUN+YCO0QOarwcO5V03Axnsi9iJOjXqtmgP84eoFiJXdVTaRi12ckFWy+wDAh4oS9
pDgLmTNnqQGpS69IbASvLU/y0psQrRYEPlT/s0Kf8ZvWmdlkAzkSPOCAfAKt+hYUoEqCccQU5J2S
ieYYe/aBeQUPQ0bnWubioc0IgFR8gGtOe5A9dqBlF804MYc9v5FbAnYp4E5l5jvGIXxgAhElB9LJ
CLwXDMYdZNCUBkCo6K4DUoC/bL6VWgc/LNBXIutWVm6FYFOhFiWBOfON839ywbYd7rr2yg/veJ5x
jenSzOc30nkJ2X4e6Q7A6n39RlwQyZHQ+FBI4PxWV8W2cHUSIRtYm+hMYNdmVv3tM4F0Xbj1iyQo
UgPvRE+GnzNJ7PBUPiKFgDE+rbAf95pbkPb+qMaWgEnomLHhVaU8l08pJRAzWykfPjeM61eNBCQK
Elgw8PIDBedO88GOaU7X8WuIDD6B26gR8UVEdrQ5fE7Gv122o6vO1Pl6qHezKQM9VAKsB1k4yVQx
bedwMlzfxgKKIwnRa2y18QbsqEvgzREWmtSqT6Hjw8OES4Yi0peUl8s5mrM8PPHbrrvNkYy0Qd4a
dUTjLf6E6Is/zS7oXkfB7mOr3KEXEC169xwB00sC+pdmF3BW7oLgNyAaIvHSZByQsvKynS+QOiBD
KMuwyIrwBC5lWwSOOVDgzPJtuhYmEyQL6HQlmCCfmOxhKy8qcv6otANdFuPy9CRegavD6YMWnML5
prMzkJqj/ztAPFbmZmbFgh0IDqiVG4J1CPB3KwvdtnxvdpgutkLd5iKiG6xwkbUo6rED8eKc5j1M
Kr/F+JxTHKCs/h7PhgUnxvWv2Ahny/FS7/yXY6AMhNDHsTpHkNiSfMM9LRiHrRltqk1//AscrSvp
zXNpNHvT0PnpPAo49Gm7pLlA3vRm3II6Hrjjw0l9MzasTru1N/GLRMoepEqRRdMEiUIHwDgMZ8N1
CckMwlzTQEE8J6XLfBlXIpcvMimVzqtW5OIWMuET8j+rq8btd9JLFSCGBnvTCQNmT9VNbMeLN3n5
Nkks0YuCneWrpjlJMn7ZLgiZZyu7Eog2E7W35Zv6Odv2Hn9Sn8MnMDZr5gw0K8WdkDuqzOwJg93P
wym0feUwIe4OPCFB6yieWLPe4qWo0V8NFN3R0jaXV7xmIL8cFuXZDqH+xz3Mfi6NRHDrLf+ue0hj
U/B+wZZMra08ZDir8Zkhe0n+XFB+uhkFbN1pOUo4rdFRUid8zp00wVyQ8rLcud4WHlKvtnrRYW56
iV1pwZgwA36ABvODRq2vn2mI47YDqHh48g/w1O51eGqz1dxkDrMguKYQ55Ko/Jc21Z2g9Ul4qlOr
qZFmIbGIPFhOsgMQ+JrUGmp4pOlI+CV/iW4cln1fu/LnC1gWeKaRAEfJEjRphKdBMdHePoGFBI3R
KBT4Ekn2hhubCNcRyjKvwsrDop0LpmwpuoxUNezS8NSj3byzKh2Z7tE3/RrFCcCMNe9++TMHFVcj
OUuGbAA5OfjESytDRkka4PQZkiOMhalMGAZNHU5yGuKbr6jfIevS7pAnymTQTyQi4w7T9eLFZ/uy
cMoko7yfaG2BT/YLPSZ18Bo+yU7tGoTVVLfmLp3LomvTUp/l5TCGIeJrANnLltg6+nwnoKDTOeHP
YhPEwJca0dLeL7qCF9IGSkGMpofAi4YbTLqw2KOYK6IMNpA4xyFNsCJudBoOoacfoYCEtgPhJf/J
S5bo1JbPmwbpMD7rm9J2Maaipz1PHisTtmpNMQSKip8mo2T46V2f6e4s8XpnLIacf0kewJcF6Nj2
lF6HpxwRCGeDRrGKba60MbpRN1Yo3hsWir9bHRkkp35UMMXVbAJrHpGQSfPbAW2ShiNORAq2SX+T
WtjBZYP2Oa723a78XjBlTAVuDBK9WAyaAf4f8aEWP4cRSHUvC06l2RLKapXZ9EcQOTfoAx8fVC+0
lX5TbiOnDDwdsyewfB8qpsHIJFhIyUvMlPya1T0/Vcr46VnpB1qPRdaYOLF1hF4/kWn2BGRsAFPU
W8nsDBtlsHOXBe9PD2v8cbUMwIoBpkqVaVDcNi3FaVQRIeugnrpTTORUb8CS1GGIGZ0R4MYVN/MW
o/toVQfmfonkTiS/1sG2KQjjS61bp98roXwEYRjbSF1WgkaNzXQAXGgOqCz5ui4203BMuxstPaDk
2VuK2+1Tewy3C4fIYMmTjbsXGtZwLQFooHfK5ayscTAzYTu8VafwJbUqFqzUsprvevV7tZRbUQJC
La5CfLKF0m1KFiVC3cAx3MKpRJuNoMX8UJQiFwkSC5qO4+nfZyfI0V+MekjfXU3Pwgti+QnDw7Gd
o0w5vqPRPSF4pEPMSrL88cXUXto3papxm/hckGLfaWEuvFaYqAm8QULxGSVuqUehxGpN5ImXOCV+
6UpQmctXeXUfqQzgYxov+5vmUu94o8xGIYCx+MRngNEAKWl507mzdqyRCuPjK9//KeHyDqpgJmVA
shnJzmnPAf/CjXRkWMTM8gMXKRUUle6TBBX/fY7JECTHpy0mJAdMRLf9s4GugLG/M/QHEQN5WfXY
D0iSXBuRfVn7xVUTgBYMhV9mJnS68WpQ5qDK6yXos9PwNUq2Mh5ceyjcgbP5ZEFZFW9T1U1rdxY9
OSJ1/Fiot1lkL5CyqFlKup2jPyEsYFmZqc9Vj+X34ug3UUv1hI86LK5vXZwpyIPe+3GHeAxdPoKJ
XDOaeWVSYGLxlvvQT11oR6FtIM1E+qPo1agsstSQcVwK9SbWTcpL4ChHEH+crARf007shZUKYYxq
xlfdTfqSH1hS6UmeXyp3dg6UiQq1QejyClJbB/OCIAIpbxp159eY4UMRyu4tY95EGOR/wnWM1Z1g
lS2cFFYJYC2FBfDtP3WFbvbKMQYySNzyORyu3sx7wJEgEnH8O+TnNZK2YB1g+Y5rJesvMinz09cF
H+uLCgjIeiROO+4q5AnhOlvVR2YV4inwt4FIshATIyTFSxWkT5evyGpcJGCWSMcrIEnfEG3iNOV4
EWB5pxk5zMYRnoUNHnV9wukvQXrEedV70NoLJuYtSpOOdsdYwKrNP1sA5T9ro5E3pYozkF2wCcoo
P6tEcbO7pfMzIKyBtXVf60wc5fUqRjB05dBA28ioeaF/r/qnpL7R+MjUF2alQ/caCJtE2IRWEW0H
w5YTW8J64LVbU3XIuidN2Pw/yt5rt22ta8O9IgLs5ZRNXbLlmpwQjh2z986r34/yAfvPko1o73Ww
ECOFFMU55xjjbY20LmsXsbDiBkHjSep9lG2CflVftugcExn1OBdHQbkxef/m5rHSsy5QCcbteJdd
LVCpK5OhXLqM/SzWBzvucHykj5WYWNfCzyyTnC7fBQDkxvBbQZuWkGAEeOK1EeOtUVm35o8owQJY
8hJPn/ehW7lV9Sj3ZBNw0I1OJawba0/US3VLK3E5uf97wuFDKOLthjGmBUX16mRvzJGQ4GjIaIGD
VWzYF8ZtP4JUAJk75lpcS7ce1jeY9n8vebW4IiId2i7lkoMfrpPRTvEegNLWolOF5rsV1wlU7Btb
6Lff0N+f8+ok14N41HuTi44OkSzyNqHOLDACOeL5a7fzj7w5jtnzYNqadJ7yg842R61sPFvik1RT
gfyYvKz9KKpPohHTU4jSLvDE7FWVn7ChUdU3odoP4EudX6JEerx1JlmXxfb314Szla6b6Lp0QyRb
wboCwwkHztI6G8SzelheASi4d/bBeisyl1kZ/DI/FiRvNmQSwG+P7Z5sedzfxY1m2VPysyjtGGfV
A3Kt1bQPttFHfozpemHUmWuZ8W7kkeEcAI8l+6HZDPiQHWl7Y06/u/5gyjut9nIU47A6usfhESX+
SjkKz3m3anIvV88X+XP1oKivRv+UKx+5eBfUj2LuN8DXote2bo+9Nf7podMT6zFtQ8nJfkqTk0f7
4qe+k2NXqB1ZOJng+hvAXcwwJFd/7/kxgE5va0/TU55C4MdK0v/3PvelZ/rfo9Uv5STcyy9G1U09
1SyAQTpboWtGTiLb/CLNvcBwIusA42X0yuP0MGy0nfLLUtaL5E3DhbPTBU6sObJlL7mryjbWj3EP
Yc1eDjFxmMw13H/fqfoHZP/yFlgi7YsuW8zzrxarlklRJGricpaGXSf4RrfKMr9QP4bowktDfk4A
LIYMVbfJdA++sTwx6oDgxamF+6xh61iNBM780XgjuPH/CPwG/JmLIN1N1m+LM2l2vtfSbRi5GKCU
m37T0Qm26+DeeDD2zGfvaz9aN2j2I7d5M1bT7JQ44meO8lPBq6G9EwpXmH8t5XYWNDcgbVRTTnXw
mVFLzrM90i63x6bySqW2FWVjulr3aUhvbemD6eOelsP8eeHzMWSJd2nCUWCLFyAPuN/cLCu1uueK
I9Bav1EB+eE+gQTDO+J7+CFurMyLfskPU+PPd12xjiV/wVixsIXkAcyPV4qOHfduWzTxpv2w6p1V
BW6XbHtra0fxBiaDcC98dplHLiujfiFyLOYuhGSaq4lnQu7ohX4SeUvuZbOjFFtJPVTJozDtF2EH
ibZLT0m9TQmgmVdduTbQmYTR1qg8vXBaiE+Km5Wurt5V+jbjXQ6Td9KI3Sp/DYR1pq6rcjMM/sAK
xlCEluaJAyOa36cSo8/HmeHtcJAkrw5+C5EPgjOnxy729WGt6VsmEIblglqoia0iAGZSkYh2/R73
jpRD5/JSTIjLc939hOkaQqcY+S5sWLRCe+FtxeO6xoJ5MWM3/lkZ26hZwa2ZZldHXDy6RWN3oV1A
7h1+mJUtP9a9ExL2RN13NB+wrPQhPsI+Ls+OxsCI77bNDqFu+iBG4a+68ZUH41ENnJLb0qaVWmyi
1JVUnBlsC609TW7oyNEOps1CYsWpFe1sclKkH6UjQRYevDj2E07UDl7zIWRWqG+JCKo6N44cqbJb
dSMUGAy78mKTfTxF7uDzhhIjKTgNlLOO5Qlxbmem99G8DfXDorphscnIixg2o+lDCxoMj1K/m8gd
WI+JU3IY0/qE+I4/meU6Nu1ueVWENVcy8F3vORyHz5HWS4C6d+rvOpLBIyw7DpYJ6mvrol2ZXpk6
Yn7PHJ0uHaW9orp6PWGNbY+Sx5W6+VXrD4K+L+Bm4nXX7fDf0I/xi5miUnqKjHXYnUWx8XtPzT09
uLPU96yE54ct36LD1lul+W+rvVDn9p38sQwvwnRHkmUnPofBLksokOw+/+jnzpbyN0XonFEgChnw
PT6OUsZLodnWo4xdxGJ4Q/Wk5rZ5lhK3Ll7N/q5JdmX/2Q7P4pi6Y8I4ST2U7eVLAQ9UBBunZk1x
TfEpuxl2ed3t/NmQsUqnORTB5a7l9KStm3Nrqst5drJNt7mQe0QbbvLoCggnH0xPOf1/ofp+d1lm
oRfbbHDyL+yrVCJ5J6+X5QwSRmstuaLDsNoReYG8KN8w7Wh9DdMExng3e5xLyXO9sRuSQWiNil24
8qd6+WvQaEphWBXiLJ4ZSa2yOxMm6vQY+YbDDrsKas8sN+Pu5nnyx2XqX5e9KvHTysqXqs3ic40P
fYqmhNnOtl7W6fCWQ72YTDJRpcWNZAHufH5IwEEFHV6/Y8X7ZKZeeNGlbTf7coFnKT1wE/lLsm+r
ym/LD40tqjDWtbRKwlUsePzTvUna+7pp162MXMDNiYgKCtKsxcLJg2PZn4Xl2OnvWiF6plrar70x
u7m4iTLTLuIzluquHryYpbaTAwotqiA85WZfLWI7zB6aAF5vqNsKjlqhS4R18z4TetVsuvIk6rul
foylwwLVq5x0d6Y6kvi1pv42zdyZ+G4H6S4cfsnTUwZhBdt2CMmik+5iQrtpMRaYqnXK3yWV7FS9
TPdaeTcKW6n18QhjH8sJDdBXM3sTM6DSZ/kviCRG7Pw2aH1mt152WrVTlG2EB16cFcBzD4PyYyg/
h+hginej/j7WjxkQr3ZerGOWPSTlR3GcN8uhfRRm9vV9Xt8ntH/gzo/x08Uak+i71Vi7g2YrOPce
qjc13ceYV1bPQbBVeRxSl5FqthN15BvhKqo+Uszo+szPuj3Bb1mxiuRtVXz2MqiIO/Fb3TY5ap8T
nocXL0dkGXLrWclGnl56Y80/7Azaq6G95uDDDI7v28422eq2dbSiukvWS8FO7Qr3tMY1lzVXgmbX
Yc607C0313Pj9skTh2rwLlsron2bdB0OdsFWZEDwNzj2Ml+JnGa2e4tcBLuCP9XbRZXanQqxHtK0
R95OCZOLrjxzp8/qOPxcOCMmm/KRRrESvIAOWck/W+09B7x4KuU9feBcb4zuqcpX4oP60e2E3NaO
8YU+JPohc0ThjirBh0B0DE5T5Ez3luXkikPc3LSdfSAP3cV0CkCwVrBIg+qmvuqnCSWovhGeuP06
OCj3DYl5mZN8GvNBUF5RmaaUZp941huH6jkN7PixoXbY5MSIo5bx0r3erNPSNk9x7uRQNvcawou1
cV9SSYZe1dh5wfnnqsBSw4cprIzqpS+fptItWvwjxtJXh/UQR65SryTTx7uCMqEx/SI7KAzzsuxe
Glt7ooepkJyPayU7qHCYahHmh1I6kfI0apySWsvMPXTa0AkQEP2UOrt6kD0YlLkHc82B45Qdx73y
nIlOYznlDzO2Jw/ik+QiX7OhUtf7tPGaaKOPvjatB/wKKIAzjuHjJG1N9Nl4olOR0KKf8soWwFDU
3VTv2+6FQ1QVsWt3a+VtyNAF87maB8F8Fou1ZHiRaqcPVBJ8uXTJ44vwwbmcYofd45HV/ZgDCOvD
oy7EftNoTlCszcThCEvhA/a+2eyGzs3m10K4cMWz+EbD/2WAeTmjDA19uAl5/2tO8FilMgoyMT6P
DvkoQ+6TZIHpUumJrS1GW6F5kO/GYVcCro5uZOw4axcnbl1V89TwLtKP6Dk0VnAOvJY93QrEkb9t
aoiQvCSdKri3X7Nb1DEUTEWsFu4vWEmP/bHmyTOSMDfTWcEamV1QdzR1U2CQPAAFv4QH9RGyiXln
jlDjUOmhv0IVTcKxH1u21d5RSz6qPkaWk+1ob3nuKJxVnZMZKGbdhrxgGcIckBeCnfCjTHj+d9bw
IfL3FgY0p/lHj68hdH0mMIPHLeCvSnEPF45SchWvpsqbKxt6nf4Yktn2WrwJpjP6QFaWWyfHUj2G
zHtA/RT2qu1SrUR9v3R3U3rQZrdNMKH1Enxiijtg5RqFFp5zNGpMsaMX9aEExT2Id5D2JvjyZ/GO
LRP10adwn9DejRcyYvCjVB/g/JFFVcJLGda1u3wiPBYtmzX+i4ehJM5i2OmToK3iFJ7jxck0XC3b
BuQe6drxojrdFFvkSHpoG/HK+rA4IRykZjDO1cqLQQp4gz8rHPG84lB30KxoDu7CT/1MxVuv9QOj
Xe193sqHlEbTzlDfQcVQHtoXqdhjrZVYz72y6VNW8n097amFqfIEPy232bAujH2a3vfdXREfq8ln
yNFDKoPONL9yFqZDb1uKK/RrkUcneqPhCLKjVo7+kwZQb22q51I7YJNNoV77LBvNDdP7AjJUVPry
KvKAK6e91B/IJl3KfdhMrkAv2STHrgUxvAUSfgGALgvMJOYR/jHhPNKfIdJfFdEcG2EuyLl4Dmty
uDdiwlyQccVFOzZiVKJuejxdEa7A1DpwtmUFRM5mgkFHEOQtEpGsX0/JuBtIKrJCqCV58QQmUr/9
dTedrGl9GSfUhigKuk27ss4IaLTlbLW7wXpMw9Ce259BMt6VFT6B5xa+IZ6F9apIT2L6zObgqvN2
qreVSuOz7PNs105r1bgLEF0aJAMqAn3siKPNdNBE16z8IH3O26eU/MLO3IrhRg43QeVXzRZ/uXQr
WX6a0fvu1fkeSJNuxJVGH+VCIzxm7SqIP0WRBaB7ev6uzgx/4nVo3glD60f12gI2UfpdVW2MZb9I
5wW1Z5WdQt0lgnX6qMaVQH+ju1n6I6/3lrYxqH+6/FGaPxdalA51ThwZ57a1HJPpKs3AENgmxXFz
6NDpSCgqHU6QcSGu11F8xEuy4OWFp83+WP0uCy9Dd6FMdpOck2HFDx2ASk794Usx0RYU/bJmCyfY
/pHuDdjn4d1LtCtb1sGEib8OjJXG70mP9KSyuCvg5zGtsQ5lswnwyvlE55QBIzMb5qzlXGFgr7gW
BHW4ApQ5VArIFbCtHEDsV+FHgtiydqhgzcD0mDjldzEhHghAAk+4797k3H/qjXclh6YsnrC7Tnk+
EFn0wFaZSAmuWHszr12+V+U7E1+GTEWuNB6F+V5IPbV8HdtV/UN9KS2/R7Nn3M2VW+qrKfnoL5K9
50XZdfFnRFcn2pP2gFe9MtJ3M6qpopaHuKzGsD6E2Ql1ed53tLnpZxvtQ8uuJszpRP2Uk+j4W+7W
8Ghi7W1OfLHQ7MQ4Fm3t1VRFbcowIHyR9GOUsLcVEudxRyXwngo/pvqtmJw63MvNSktXS/ErbleS
/qK3ToVdYLkfdyLHQmxsh+A5SoFBBreVUqaJK0U46yVpu5Wn8iem5BnXv/Ll1lH23Un299K7RuPC
btKUBGMdWiNDcnvNj6ODWKx6/XX20twurBWszdS6zL06drLBExkkMYqg/jhUg2uEfqp5pN1d/CZl
1TFHX0Gf5jXlTSqb/E0XZ0CTJ4pG4b8vjetozXlR6+wSnDoyXtdu89H+JO4IcwkGVEvi6B+d5aoP
up1j0XxJWbUBrQliwKititbGRtrcmBhecIf/NngWgQiMjEk2NL664bVx1Mdt1rIhMZy4UOBHrqud
TJiHlpcEfhHcB91PpH6j7sei02cewsQqSby0ni5JTCMS0jbdodKWE4hQEDVxSKuFk27ayOP66bnT
RBCPQ2j8DALcHvSjjKCUJKdh+tEvH+NaPP/7E31zLvz3E12BB4EZxHE2ROJ5vtfeoXeLrd+aGGTZ
gp285tvQQ8rK+JsZHTApv2hwNo3uGT3dokRcEziQav/n0V4BCrVBCEMrhuIZS5gSBl23nulGFViL
Moeoo4iHRV5NhWehPHNvYbNf0ME/V9dFjSB7C9DsekYylYFYJFPD1Q8Cw1cCyZlFvUiw6lzlePEH
iNbjhwzmhUD44XZYwxds+Pr6V9jwWJGxK2mxyKuekN1deG3ObgE2ybTo4vSo0Hs46Emj1fKszfb0
dhH41r9uvAxfFxzfwV9P4WoenotpntViKjKySR5HcR2Er1nu4/pcPUbSUWSbAloiBESmJ3CWTyk6
dBBw1ec8WF1stQPv1oL7kyT3ZcH9dUdXr6eipn0iDMXljhCRbiDRN4UTX85XbJJtXtOGVqt9ljgK
M8ITfAJO5RWvccFsLcbTQTDepZw92g0TB4xz1i+olKW+5Yw5O+VpTu/yvHKnZR+1K63fpeZdWBPp
tRNzoDvtIe2JDLLT32JiZ73fGH+ayMvbsAtO6Osr0xG28XvlZPNqmLfNtElGj+GOhjkmuAy4hY1d
S7o8K9Omo0Qxt7T3EHyG1K2Fx7nfJZwxs7ZpoOQtn7q2jovHJVvV0a4g77d4EMOjKTz1+AJVO7nn
z/ia6Vjb/9nR36zKvt3c/nrWVyuwUQNLWLR5YXNLMIN2dGnVwdrSd3q/Bwu56JKRiiU0KNYDJ4Ow
1dtV3hEALeIaeGOn1a8ZvdcL4jJd/KtCTMeyWmahFs9oN1+1d6N3rN4xZFt/gw3Ys8vrzgzJN/Et
ZiY6DcgqZ2IS2eG8UnbiU30QHOMckgEE2fkeWGNrPKMSqq37Ymts6/24EdfFyjxa+EH0m+FiiJR5
yXbcNYptehh0vPT1Nob8I7p9heGqndzThcw3CYbXpID/fcxLHBhwsUxm5n8/5tjlc5PE+nIOdI7+
bcThpeo7VdwMsmvK92G/1wEEF8einbeVdaDAE6tl9EZi51n665Jto26ffqQfFgOGfjtJq0orieih
xQ/9W+zWL24q13d7Nd9clKgziRC8HH/VpvgAxfGtNQmQ2qcx2NFrdYIj1Vn3ZrQF/tPDjQR9haIs
cAqazvf+nRZXbja0yKrPmMsh5w0evJoDiPLsRbAK40CAyxI8h+E+RWlOgf5UHG7Naf8Y5H/dVP7v
oV91H0PQl1YRcIpTaX5SLwean5qUiP6E4cmqWzOz0gD3wt8179nktL+Nc/ayHItPZm0/KO4j2ttd
eypPMKcaUBdcHclSG3935v7mJPvrFJ0tmYJDVtGcSfJ19OWoVFY0N0yyeUGs6cEwzpekFs0tVxd5
kepr8iOKZagF5lYaN+1wk7OnffuKGqqsE4BD9ohydShYgsbwQ2VbkNBcCQ9d+UNTUAZPu2ypvIAZ
rkAZ6cUMF6vY7l4BeCE26cumUT7jwhsGW35DqsF4Kd1aZ30fxsyoT9Q+erca2ox9xM8b1zzJF5jm
4tBQHkXzaVBTPwddlBvXaOzJwAU1d0MfvRftEep4667d3Xq9vxAp/rzef33Sq8NmHM02nZRePMs/
4anTS11EZTCPiZM2HPYI0W3uzeB2OPDlffvyPgLMWLqqU1pea8rMWEmGNraQNiLS8i3J7fbDxti1
l/O2Wbev5mmeHqLzhaIJh1i7uxUo8UVm+78P/n83cFV9iOOShHPCulZXukGAmle4bK5MccB+ARIh
7ZJRACs0dBnl39wDv93qLTymZUVUTPmaFS5MOaRwPbvUPl3jovyOs5Ueb5ZpJztWtv+jYHHHOzna
AtNCCPVHVp7bBqtg9qNLa91BFSyHHakIqZdYmGHf2jG+Lc/Q+hnqZYSik7z63206zYNSGyph4QGN
5WfUHpR2owRPWnXKMzdxQYhVF/sGKX8gSQotxCZvHpNyxYNcpYZ9o0r77pz++2auduFaa/M5KKgV
k/3iE+pYHivYqFA83qYPyPT4k2LmC4+RHLyz/NpaG/I5op+3nsm3L83ft3G1ixpyoWiCQck8vBcD
nDJbfeqJJWfS/Dx9ErnEVPQ1dm9v39/W6n9d+Fr0lk9JvoRVcnlb4/C1xXLEApP2/nhYRK76celM
rXTToxXXnMoRX25+9O/qZEylFAI1gRe/mO4qGLTGGBkxrlpniPy4BZmBrem2bhEcOQpOt11E5O/6
I3phjNNEVZbM6yAy0jvnUkqUhQ5FvgRrr+bxbWBydgmCN0/SCg+TDXgHi+C5CY7JG+Wp6F9eQO3R
VP//M/8vW8Zft2NdEagY4xMVcjlDo014JMtcI1cIi5pdeA+g6eqnNPIkvNA2sq/7JCTjuXPIDtYt
f4Bvv4j/eyjWFU8wSxNCzGrmhuqKnqnqvCJm70JLwmDbv9RHl4jc8Zecef9eg1/sO/58fHhjBp5y
BGBfM4fGLJTrTIE/NhUnnNsVPycJIF4ZkxdJq8WpHzX6sxhs/cZ1vzsqwLT/3+teHVHB2LakyHBE
BRPcVfIEJXPd3XUPNZZDEA0rGx5Nhrr2eXRjWlUdyNTWbmqMvysJ/r6Lq06BKGepkBbuItvPgmfg
Ynp59zXNB+TDVvRmZ/LdCfH39a6agaqPFDGuuV65rId2rWYvB92JbQ5nN/igAFMZSBEu7Q1QayyS
OZgHYl9+a9l/Mzrjnf/r4V+dAmHKcF1bpsvGI/VYJMFgupOMd7XalfPBwJlBP2HC1jO81iw/HA8x
t6eezXYrzBsZLoArvSmgbJMTVF6unZrhdEkZwjjcFTlVi9vV4zew2n/v+OqoEC0taM2M2s1CpHcw
Xqs78VBiyeTMpRO4jJV5ZrlXnGvFvQwU4BK41Ubag9PbGWA+c/Rb7843Qz1Lgh6LWTkwH5DE1cah
F2E+jQErJ2pcHXqgoz9dSOFQxSTEjHQxTxa8t7N+YggqfgS+dN88G88yCa64K9xSrX+7jv++m6sN
pE5jsW4a7gbGRkJrMtswDlbRyWpt+vWMgsRO3vrH4al++fdK/nY/Vw39EllIji61xX9LCkWu26JM
FnYQfxC26WX0vp7xmF12zBHB34Z1aFcLxkmlvtZUP4T5sRkKviald0G/LsaL8TumJ+d/39e3T+RS
6AMSMeSU/gwM/2q829KqBH3kvkLQSVf9tPzEz7uTnB4vEoXFgUESumH2eKvjV77rdFTImPissKuq
11tqLpudqiXdcg4TyNPJI25MYACGCws48BFIGI+S+rTwW8hIH0tv/mO0aKoPkBUcpcSPovWpDXFL
cwRrT60K0jasW4ttwi3U2r6lZeK8/6ZsR24DyxV3UzJSrnbBuaOnN7N+OYvF86SvEzkEXPcDy+sK
X+TR0dFfOJDMEitwPbt6VbGqbfzUesCAxxOsAw6ds/ACV5jBlRbbERgXBMfKac/ZDxK5wPm9i0m6
9hO8Fca0qK/1YCulDxVzNwin9+G+WjN2vkisDSfQ15eoAbgePsCv+UCXPT4CB3lyZ8ONTB/w9vrU
GttAl4puWXerZAurolpHJ2Ndxd44ufm2I63aNstH/RStp4P4ko0Y+pEZ/mk+wHyUFQ8iqcg6BRW2
Lad+11bRGkOci3JTeEtKxFAAn3BXwYPFh8GwNW6GU9FTFbzCHJMT6VBux2MLHpy9zHejDx0Uw6cd
N6vdw4qMEy9/hQZYVF6C10nqAeeFql2FP0S0VhGRaTRGgN5MebRpn2JUpEHqWGPnqt+VCVQOrPn9
8JA/KQMkWjq28m1CR1NuFnXT1J5WrsWR8fIoOlb+2mKaYHoNDcT9Jcly8JJ8ncZeFj4O9wshaQ8M
e+N37MoR540bhnvmQrz2SlXWkCAxpCnSlRGuC05iEWamyiB0A1idDz5+V9ixzKUbMEFaMFKNwdAZ
H6NPbZD76dUGSoYQr8TxXWlP47Q3o1MxrUbwt8WE2wIF2P1QF7tqT7l2q3u4bPnXzebfb+3VWTqk
YaDOMwMFwdjowh2WiSIONiOwKm4Yd1P8w8T0q9B+drTYBe5BmPXswdwVw4JOJOEA85HmBzy/oIM2
29Q1Cqdvb9qbflvj/32XV7sjTJC6wGiFOgdnrB7Izs98czMew+3QwLOg37ArnI3gXCe/sQ0xIMGK
zo2d8HKNfz2pq8OzL1OjSnAL5LjvIjg5K8QyKOl8MQEjdZVih18Zd4Cr7sWDKHCWW9pt47u6x0DS
R6OhSLpuXI1eBJn2o6rbC1Y3uPVRQEb7JE/3+X2meNZLeh8MngnrSMotW/t18X3kdvLZV7pd5fdH
QN72fggeBd5IfSVOjrZvz7m0FuxfiKt9ID7JFX4K90yWkQin80P+MSx2GTJngqW5aqWzqT5JPfZO
0ELuVHWDTThgkF/Pewl+texXsj9rB+hGhMFRyMwv+hFia/irWHXQapHX/vsLUb9rfA1LNmDgQGQw
rx9HKVdTYhqZdG41G/cDxbKl8aWZj1GIXmyrUonKkBAdYgVKbJuT1skaO4TrwMSJyRTyDPrCChay
awq+/KqsYHJN2wojGg55jNgaTKTgYhHT4pIngqfm4oqRr/U3anj5u/fKhJ2qKxKf4gs5NZ7qfijG
RDoH8B8/ZUZLhLNOLgetK5wvBH3rLP5Y1vnPYQ2BfyP8HGpn8UCqsQzCZI394nYd9E0jJYOwmgwZ
Zcv8IlvKgsqcCdyUzmQLX8C/3oY7w8vu5qvxTsEV3kE4km1vCgPlb7aj/1z4qqHBJliQk2SWzlVp
T2D2BgTVNaP+JrAt7cJWMIldgTDcwzwt7Z7gv+U5x8xEjDYJzo3MQDvHLEFadwY3Dzikdj+rVPWs
9qFPd9n8oWT3WVS7mLyK2a8BInZ/FwGujclKMuwL6SVYw1GqSnfW95eDU3yelTtddsz8lOS/YzQK
iKJHLBEdrbiQLNUOrtNWX+en+KFfm06YEUmfrBQbf8k3IhmfJxwEYV/CNL5b4H1adu0ZPQ7dvrQp
SZGBK6kcLdypkqNR/0yXcyEwKZn3aXY/rk1lXeW/hvRdMfemsCOHFDA40i6e2ZI0M2RdD9pDUu/F
8pWqBuu2cNPPH1K6szBQCjfdtLb0F9zRxAhtEASNVUZzhmstP0Y4s66WGiWAbfyIX/69NL8IPOmH
ZQW6NYtSVBBWXdXRQ4eeSplrib1SgMjMbN+E4mtTyfiXAcX8HkiukmzgeLAwb4YgfXdc/Ofyl1Lt
r6J1UUqS1MKSncGrawdOjWu8yk6+lnap0wGZdJ+Y3DG+XbU7wf/3R9e+qVv/c+2rTVqs2mVq81A6
p2gnMwcnhNp0cFiFstMzEQmPZW5LgitDrRr9HNmIsFaUNeIPvbLnHyNzmw/oe0bgSGjg09HDaHjo
6L0cEW3++A6jVz9pP5GF7Mf9cK/BI8C6FFdhdZNRg0S/ZWye0IVA/DRNBuRoVbZa9JmNlzTCzLn1
cdVvFyzbl2ZdMm+0a2p9ZUpFXI/Tck7wRWjs4V2T3Aaum011YzxMr4BV8dG8bxQnPBqvwyb3kofm
V9TuFIgt4e8lu7eQgVQ21hTLikq0+ux72EJrnLbhlQzOBO3vEdPhAV0NchbJFyq7GW3rrvpt/Ugl
7+YM6ZvtGGapSBYBqSWWbl69unJpJAUpKeLZGChyz7I3PkU+zWelbuQBP1ZozupyRO0vcxJ6oS9G
p3+/Qd+1XLTD9BBoXhFKXIOAcl7LkRDnMMf4vsj6dSvIim7pDDa8LAjF+YPoMvoXQSb/feUvLggs
W4IYFOiAF5HGlxbGkCNFq3r1MnoXnehHJjvKLwGXEhfqNd4F3Ede++Vk67+jH+C/tddV60B1FaWz
k/qhDd86EiFnb4kP9eKXKSFrPpy76k+STY3NtK7fBzr07L0EubpfyxXjc/ffn+G7gQIBE6IBcQP+
xheErKZM1DQ9Uc/oeFwBg8vpYVE9MXcFGbWvF4ebJDssUOxn/8ce6K6iG3sqI7uZfuS6Z1LsMoT4
9z0ZX/YEVgbyRx6uZNI4ilez8V6s9D4OuafWi+6SaNUEOBspFHGYh70Jvwrd6zqOhDuNQ7V/USAD
JfCb87sm2oXnP99/REREvGwt9VTBTaTl1xy98S4BqgFzvmHVOOovxgDJsqJakyZYclt98cVXYih0
/lh6gP+bPA1IGC+rLVl39zPkoRJ3xvuyWl8g8ZCq2TFPi1efLqR9RkAlB1p37p41R5icaV7dNM+6
dMT/qaj/PBZLFU3cYkjOunosTSD3mpAs8nlC8C7byx5ehicUa9o9mI1bEXif9eYkBxq0f38j/1P0
frk23mDwWygevyzz0moqMSgU+ZxsGhzjYeQfIUaGNmyfd+v1Qm5YBnYzE5Uv5RYgDr2xhj0LDA2Q
SIUM8kMVkX/86/JDmCCRwe2dmhvBmIrJ9cUCr5wcy/Kzjeh0d3BTE+NQZ0etsyOkoiRJbtSUgdr8
exo6L1Vepb6CPgZtf19OG/goxAfYVvYzCX8x94BRpltOUK7m+EEv8ERaC7+qOzU+zBnN9LZBXKE/
B/NTOnTrLH0L1XulumwXh8RYpeOJhaswUhPhvuRjalfNaZ7fzH7fW5htq4or9vvBlXk1otzX5dyb
ZskOcrfh/6rbkOpKiLVBT9P/kuLRDXsKVfVRtGYXOqksq6gKVjQjEFRlvbSp2aoPyyQ5AQ6q7OIr
sOvlgxj6/cqCOzV4fbgzlp/jDJ3GqbBfUMECdLb3+qQFR0i+bjystOZDQXAaHeR+Wjc5jD9d2RfN
XVVVxzSEHF6d6s5709IIhfCvht/su3gTKb3dpYwzFKAmaAaZkxu/RUxma8QRwwBgPKyKBoP+GnHv
uxQ7gmB4meIbWs5o4XfDRENv6KpG/P2LByBnjRJvMwuQNf8fzs5kt3Uli7JfRIB9M5VIqm8s954Q
9r02O7Hv+fW1eN8gbdlloWrwEvkSSFiiGCciztl7bUiGnfWalU/TFdgqXzv9JNrruAB6ULQu2s4m
dMrzUgzt2O1AlHCwi0s3Q6M1q+8nwm3ssulzK3ODcZF4rkgNP0kLkQJJQoSwosFGxOxwo8uOlc3V
wqnSXRwswr/iXb0nXK3zHZJg5shPrd5BoTtv5ad8odkyaRnxGlr/8NgZ6xJ+l/iHFsY8faF/m8w4
ERZomGxhFXhbS1xybVgY9jAXboVj/27wc5yExeRBJtn2uTo0KwXn+X/U63SBCVRcFrSOGP/OI4vx
2bABWcNJePH7cpS+9c6mSvBpNV4c2ISsl0qlYTVOeSlsPM/dPTh2p3dG+vdXC4/6bY+f/hwTZoCt
GnuddrHHt02vZkHRqcjIRmUOf8Vzss1E6xXDlXwKMLjaePM15GT4EWmE/eu7jQtlUb+xDZbPmmc3
N4XxOIHtNH4NvMbt2k/uk8TV7qOTeChWIs060zZu8PHQeZPnw1I5/v7QvqHcaJx/+RYXD032spqS
JMonI7j3K/d8J2OWsScJajUX9vnbKMJzFlFv9XYfAgD1sGk8yOw87X3HJeX3T2N+OwhKtCVMSeTw
MGFfL89NVRYMVpKKCj9h54jiS0n1ZryREQCA3iMYNqX+3hV7GYs4n6bxb5R6nTaAIhaStzO7+0J3
CzT36ZMXLaiTebpTa1S+2g0qd62+6YbXWEOVPsviRQSax3pBiWfgg4/wBAzrOl8PxNbCJSH2EPIH
oT5SN6NfBNSrC1ZjPNO607lw6xjjIAK/9Ui5zsV1Kq776t1P3QCeuWAXfxvMB8V8KNdMbjRMgMq8
CbZB9NQb2aKYmBDqNqxvck7zBoMIZZ2geZb21BBU2zk9jjG8sjb+TXIvdip9Cqzi52absi478D6m
WhqHHVrUGzjaWQ8w0HuzvPvIOKlRObNcujf6zkpX9DFnAiu1pMVbS3M11VyfqZ8JaT/udk31EgQB
4jF8NhZYMxfThDiuVYzUKNRV9ponmO/Ai7G3Gbzkt13wnsW2lcxEXOYZyVITF8xYK69BuOxQw3FK
wQOJfDGrN9SuonOLZlO0lM72oCOLErUV+ntd9NDnvbX5ttQesWyjdZykzX/7165ZDNt20T1qd560
FhfFYySz6e4CRj7qY8JdYGh0V9XX9F5C607K8F/eRS//74MGnqvOIUQlXQb3yeVxW1Jr2m3MPygG
4rxdhRL8fUG999D8BNoKmUmOCSWkP9a4/pGJ5ovYHvthjSO1ig84hyWkSGd93t8P4D7mIMvtblOt
UzSdh+uzz+9iNT4tIxFehkkD9k1+JfSN3lhaoXCzDpPbklGA4u1y7ZTG9+dhU5uruDnFGF+t+148
1uayyhglFccA+eu8LhzQCF2xAvIg44QKnMo7KGY+l8ubDhChKLyeNdn29JC8vdm0UfxeI75rRP59
eJX8NYOu0jdlU6arseib9X9lvq7uWgkZLyFPhPToxEAcDVz795OuqNWulKdvoO5p9XAnUGSuqJbx
TS+hdZkqnZV0+pVj+n7CWkleDHwl4Y6zVaE/RtObHpOWNiWfrfT+MRtcY1xmyYts++zVcDHBLhxK
sL3S3HNKJh609qtrap5/APeL1W6wISnT7jRpzy/OxGaCmqWPY/WEtztnEFi/+d2rmh1Ta/ZgHPAq
7QAsp7MZJjxeSlPbysaqwnVbPuDUKqYLPzlupkRD3JvVC+sYXwO66D9cZjgxa1BUab4yqrz4hEon
VVU4pvJJKIB7zBpjjjTTpTIH+aqLHrKYWkubUjmozc7LtnTTVOVWeEM4F90p5l1r3gmP2SKey7e4
/vTU5VTtNYk7xnem+cB30rXjSA3CE48RPltPkxjdne5lIrrROUeWkCzR4yi7rWoH/c1AFoKUzc/i
k6dyUXgLoj+JeTeqjxbztEpRZiqCQ3y/5e1Do+JZcr1rKQD/JnuXvxmjW1i7BrNs/vnabmr7Qq4S
OZK53vUwGw7c8AbSdKplElNLtHRWG8RwDX8bqjFgMUzACUaQs53KC5VIvneJEPnCafA6gSfRAFEc
1XpfZltE50G4U5K1PH3nxbU4beuH+xfytf997otmqykMqZ4JsXzKjRXlgHVIk9m8YaiWCEsSvmd6
46Sq6cqNE2ArN1Cwx/bQsQfe+sxbl4YzuC1QQWQmb0NxX5hOgjFVW8j+2pqHgtsqr8ZESeSUiaJa
2Sgq4+rweaS0j2M007tlk2/PRKjlGB5xpC+QqAVTH6ywIIZM3Y6S2waQrmZqWB4m3wUKrhtUZPPQ
uDtP6r4trkq2Rg+MqDXM8/NCDhL4YHOf+OF6idLIJoUtRL6b81wFTvO5o4Sy3bInjgFtNRzCpNtl
jNoszbKDhtP61OhQ90Zw7NMr+iRtehG+vSikTgJlRCX2jYUk5J6S5R4PXDT3qvqE93JwJpKZjxp2
jhefrEidma9IixA+jC4+Wcp9UeMaNG9yPMbxJiug1YnoUBcG8PBuh87mGdjyn+BB5PAqzMJ3Enqg
vbd7RCTmjdm6Z9DsBGacaQXzQp21WR7DSjEALfrbNjtFxX3XPoz9ky6vfi/21g9negNNhyzjIVG5
z14csoVUrYbG72QqrsQiZ7y0StjP57Tvk5SIEC5ZQvZU+w+1vymyt7O1PifbQt7J5hMvW7eq1a1s
5bMQHzCJjfAfeiKa0GAQ3hZJezgCOc7vddq6OIREAtnRruTEqm1IEksYE+yqYuE3G8ASM7DAhbhF
f9bZ9cj8n/lUTdd1psHRmaLP8pNQA3HSUdQmu1rcZvIGbhHN+xIWZS45UnXkLjI6rcK9FIf++KoX
qhtEH4hQQNdEu0Tce3CS7vKewSQRa5aGRnbpCc9isK9jbhbXOnU/nf0NU8WeRLXhIV8WYSFo/Ko9
S1PJIbWwXLEe0QdzTG0YXiESgG4wjTEe9a3oGsiu4Wr4c96ksGQpr43I4en8/nt/b1uS8sDACAEE
QY4m++3XKujrWZzJbaicJtEueWLz5LwvbibKCm/oTLsXx63vXg3g+GlJff6rFzWMgIVKHhR5ehAY
devV6LmTQxftQrDpWzAPazz5WKXq4tgz8xAWWbIVsnn5ntXzKF0PS16xaw/ih6sQSGtL1WQWuWZq
0/Xz0/ghDTKpEryMz0TDUfMfSvO1VU6KtSO0pfCOubUOx51PwlfZIEQZWLaNMmOn9/QnNP3qAgt7
SRidCHaELkyV9E5YHQ3vRhO7zdgd4+ToVSn6SoUQDWQUSHGI2wrbFxWolodEy4Bo0y9K2seJAQ4G
GZ4IRs2vFn2xMdAxJTSxbTBru4TDa8Gs0+tIF5qQRjJH38GhUQWXTLDT8S4AjTQTFsr7ZOcaY7cd
nhWfyL7NyFCHBUNkbX7msCGbyzFbECrUondVH3BGiJD3y13IHZrpWvA6nv6N6If0Oe9GWj5PJXQK
XpYI3gQCVyauVCTEHXZLRpC34SoCN4OzK8q0wCVxl/6QsPZf+tNgMslw236bUwe6YN1HB6F4DLyN
5W3NYQ9mRcnnwg1S13vQUbc6UY41+nXZqbOTCno+XGLB1WQMVMdaeO+ao7RrxlsNQs6NwLh4pcoO
R/vAQSRT6kD9VAQfRFi+pPUhkvic7ZU6+c+ycbEpIPKfmNmTDZ6m9de3RZPOZTSUEHnFteYWYPDH
NX5yriHDy/DKKsLcgZocl5NxlJWFid28Iuzx1kLVWVRAEk8CoAIBZFReOWby1hRbuaJFlTtngQgV
5D3pTc6tW2HHqHZFdU+c5ZRZPu2lzP8sACQ06BnOsT6ZmI2xI1G9eERpd9Nqj15FdzKiDOuLlMdu
bo305IUGO+hDjExHqQj/QeGYBvQVfl9H6g9LmwejMxM3TVnD9fv1wRhxdB6jNFBOueAyCxaMhSE/
CNUaSaIN7mf6fuOb5Yw3OhX+vqEN64RLjhCIr4NVQ2TzWro7m+vQAMcCIdGNxgcUmCmcrkXDHYgh
ula7EscI41XM4O3lLkiIq7qwH4oB80/EK4R40WoyLopBEpV5mcnFdOdBnrvNm9tMWfgFdBdVdfL0
xsTQT0OUr2McAF8wGAHWo6SOYT2dtWeFZOXAOmocDs54AE27y55C95qU4qfbkUmRnGR+HO2Z+X99
1GUfS23ZcwcWySlI5YmIm4wznakiekMiArCewDqMZoK2FlVb9pY9I02bAQWdQxMqjcahMFtq2RxD
Lk3IkJfi/+dt4AqnIEJUNIgVF29Dk1dCghk1oT76XMv2WKeBrjBeND+0FnUVNFqAdLfih1jO5A/v
o0ADFy8KPGPqwVSPteFq1AUaDcO+6DZnguTbv8QN2SqA43Dkjb81o4N2zjAOOCmykRgmmHXTv/vX
3cXTT3654j9/lYs9y5eEQBz0aNopzRtvPa64PMGFsZye9gEqKhpeKJnOC+ytwpUj6PfJ/HRe+PQY
L6qNlxXS0Ck8xm6ulZD35hky7dJWnWZXPhpz0TogcDD/QHWoOWhf7QD8tBqmuSrmIs4vcJe/vmg0
NLz4LFjqSVg2Tt+sFfLCV9S8ub/uuKrVc7p4xnzS2HqMTmIumFd6ED9dX03FMmVTNS10pf+EuJ82
ZzWRLKGusvOtGS413KINZ8BMg0xjzc5wvBqIewslvK/qky/uVGlRpY6JE7O0S98ZRqLMmVnuyXmR
+tuCPF9l22p/sUh5+qbRZz2zlAfhT42S8wN1FLGuuKS505hHOv5PmrQY6iepu++KXcC0RTXedEZO
nWsGmJL5b4VCGC+az/FYKtx0ph2yfzTL5dA/BhKjlLvqUASz4S17Y5fvuytL7Ocq8OnRTDf/T4+m
iAyx1CJfgQzoAcSeRpRTOCVnA7LskEAtOaaEAOHuzMjOkWXCSvGdwiDMp7FpLpPSFyx1wgLjaaAw
tsurZerHt+fTB7yopYMW5fRGvPNtg3M0QOUz67fps4zEFxooMgg4hnB2aHkK7gg+qSFYeYlXb5yT
8bAsqbpOlq4icjic1HAay/Zef9+ytG8KvWl1ffqA0xf49ATHs1RFchewujBCRuG9Wp2G4eCXbhLh
xnA8ERTYTPrT28WJtjYUG16P5kU3bU/ZRMR/fkTPxUvBsM9fNv5SQK2Dh0ddk19XEJETzBEkJfMu
nUnVzAPskm+kdFIj+Ecp34vKnMgtNpYcmgsWbLoj71cN+D9ULjZiGqWKrCra5fI9Y80rR1+Ypqb+
EgOn80+yex1K/8PdkfVJR5YTJ5Pzy0WqdKVRSZ5Fj2kZP5jr1DUgkx0aW3dlVqB9Nanqpxfr89+7
ePPzypCVOvHkyXL5B8ghFCJ5Vr1O8k7P9pZKvEQLhlp6dM4cLq5ubt9lb7w3n//+xYvdYTMss1Ce
upPkzzaCQ+BnA9KH8Srgn9ENQJsRqGt7QFj/yrAqgerMo/MjE0J/rm6GepYgtKiwA9TqLaKj+e/v
9Xcr7MXnu3ivLS9h/ivwfLp1a0OZJajhrnmPF92E73OGKcX5qhbwhz4jyRWch3UJ9Dv7/te1ZMKn
KpQzHVvgDrTyJCbLjsAwIXeRe08Gow5t+qw1N4o+aY6vDbR+rIaf//7FeK0uxShIzFI9GdmuDmAz
ElKh/VGts20MboInHBSu7a0ni0pOtp+MokSfVz0zFBzCbbYWY7eccs+9lHP0rWD3/Hb4VJvjtU/6
456u0WXBC6joiFsuTm9mkSWJGpryCW72B2BVJ5gbj+w6HjZZtDYcx+aMfS2k2Veuuj/eXT79ZePC
vUOW4iDqhYaCQ8Kp8EdGHprtO3w7GkSGmbcu1gzXiGiC+gZMTF4BlwzwbDHsIeyjZnL3otbPcb+2
lEMExe2usC0sBOGxfBCgUmIj3GHHF90QFNx2pPqlDsybZDYeo2gh74Nt9YE+BuwBujao2PdFYZuP
Ax2gibdWgPigpsIn9CVYnfksEK58/e8OMJYFRXCy32kwgC7P9lLcC2Ja04WJqYeek+L7LBZCeGiT
Yl5XqKfOIXf7RQHwUs530xeYhpc3+Yf5L2DnvMjTbZbgXYFQMldmafIscqY1ffMKT/EnAdKXD3qx
fhWxzrru3PYnK51pPgevufAHiwlS/ypZRtY6hm3mdfVSrF2Z1smR21PXT8NAhqzo8/z6YP7NDQZe
rvWqMap5MSCEfTT9HoejSq8H3DWAQPNZgLwpMZWwoKmsIul++OspjthM7MACCdlAmom4rYHjhR81
dVQ6H9tJBHOm5h7MBkU7c8xTIzmp924iXMqljRLDL121i+nSE8BTKODjCUsN+WzmkhylpCda/P7j
7/Xu39Xy6wmdeSDiVdYSAvNvU5i88/040c/TCV0cZuCvKMaxvEirpUDPz5gp2orceM7sebuvAYtV
j3EKiPs+CW5Jw9Un0e8QosPiJvXOzHOuBXNazPhRinHhaVNCZmb37ZH3UoyRINjlnQd4z8E1q75K
M27oFXQ7y9GwZSTFbAKqntp1gtjAnPflAzA+xTXzJ1T53ll1iUc4j2t9+AuejOi2YbKCKTGTf45h
9a1kbkPaoMEawD8k7t8f1HfTE/IJEjkkNmncz2hAvxZpwetixc9FlQfVw2maRTBgrC3cD7NbnWlD
RcCKiOd2tHn9To7WpEGN/gb89Nr9dVO09n2gMX0ahHaTeBP18UUh9HJL61ItVk78uBxdxeJvkXB4
yGVHeiNt2lBf5GptCY9ds+qNWxhwKbIM9R3CgrZUoXeo4UbD1+SEjgIaFnLqu9pv4G4tBmMGOnNw
ggit1P686OaGseoIghCNP/q2sUkSKWDK6GuifiHq4TJGpe27iiQufXjzVv6C5O/3R/9D7VUxbOLI
UxjC6d9CnvLaynNF5BaJ+4HwnLOt6C8lxVbVj9GIdt3tupUKLpHep7FG6DVu6tHuYzhDhyiegtAq
9RZ0mhxtmORXhlO0t9a9edCnjAWFcFMmVzRUu3sCAJ+5HGNlAn1k0cnfnzVp1iNTD9RuNsCTf8yK
RdwcCzpmZJ0i6HoU38CVTdD3ebktKoycvArJKgFGG+X8j78/iX86wcvV+ulJ/DuVfzp1NxgorEKd
xuG24BEP6FrFymo3cu+05qIZZqChdMTfwT3qey9ZKDXlStxV8s2INwbHx66GZKhMAvXyqPpznUd3
Km/DF43cj3sFNA05AdxQ1RlvRQO3npY6sjuisaxXHLPsaRYi+lOoz6WyR6kNXRH+6mZsXUrncKxU
G3Na1d1YjQvYh235cD6NrwFVpNhGCUinFJ7wA8owtT9K/qSQaA65OI/yN8ma68Alilm6uHaX+pYk
brFyLVTOqsU8nk3s4sjZZprXCqJAps6aEmsdCLOF7vQyPvrAr4stwgKGduMD+M9b8RGCwJUf7V9l
+P6j/e/vX2xJoyXGA568ZErx1e/jR3nHgv3An9ncDMEyo28j4wTmuDfTkNB3Mx5cth1sSMrijJqm
cnOKue9dqfw/PxZDQzfMmVv71h4Y+lENil49ExFtQEJGyg4l8mGYUu7lh+BpePcdzUlfYW+lwm0A
+dW91un64bDNL2MyYVcklFTaZTMOAXbdcag43+LFO8+0+F5DuYwylt64k/G70KugOX/tLPfD/ObL
n1UuznKe2aZVmgiTSBk9bu9m+qzmwEIUmZauG7eiHnAOn0fvV1+FqSx/exX+94X/HbM+rd8sG4XU
k/HG68OcrqeyVfpNrULZrkmjUqY+3LaZeP01HTusJOqpD9yUgelRnZgW09nKHjB4qpgo36MOIGCB
qtsF+/p7nflBNvj1CclfN7vGHzSlt3hCUys3O8XdPepVOf0YHF5bBdYFZhZwyM0TiikMHGnnippt
votkgNypU6ggU+64nHenoZ/1b1SXOjjwfp+Hg0hu8H6ApknvV5v76Q7a9hk+HaA5r3qclAH0Jle/
fx35+wVr+jpo9SwC7L8Ln6qUkblehtokukStKB4J8K7j7YBx40AcH28cx8NTqU0u/F29jB4aDX38
Wi/4dsglaVFel8r/cKT++qEuyoJFck0+JoGGH3URymtzPBTxKj9Wc0+Y0eKpTgHp8EgHwGLa8rAO
VQasOyPdM/yW7+J6AuTXc00ja1nQ5hJz7rLfGegVXOkaQ/n/smD+9/wuThu5kkm5XPsal3Y+zn+x
eQMSCQeL82464Te3IMCuqeZ/GIv8Z8XXSSli6788cplhNcpKYkxzdWoSc1a2cqm89bo7NXtF0z5X
mn09Xbr6alaYXFJJ6OHoFz6m8rReULDptmq5qrHz5aPRLUNba1Zlt/aK22wKG83qfYw9gn0d7F9m
M1kipoSZpS4vs/AQFgyYr+0FP7yJ0AU4xjA5Jhzk0uuf1kIrWjEXWFK0AfOaYHRC6M6TEw6w+x2O
E0VdxMJs9JxuC3Y0AO7k28oMfTSj/uEBvN310+RPdZhPZU53atIKvzUgsrRMByGg2TVNHCo8FAhq
pResEA7HuwnYLc6vNRB/aDrw405XNV1VRQWs0dcSM6pa2DaVOv24EiF3ZD/R1AxxPlWYB02alu0u
M8tZY637NWMih6vRs0lXIV1W4NjrmY+1PvJXobqK5oJo4831qo2kXpEeS8q3iq3xO8ko1ThlM+O+
ODwU9EbOal8zmvsT7sNlny+ZD2l7aY02LnFRwJMn5fxergjhuvJHL0qDnBvCiP6ft4RD3jBPolWg
/rXOJG1le1oAarQMMlz4LyrCbYWMNdHAUUFB2AneTqaFnYOqK+7U+nSO8nnfb9L+Fjki8yuIn3bq
b7r6rY22acwFdZl2m/Chc8BMMpoZEEOlM6DtPWJqYHcS+NUQ5+JTYth1Qh93ZRTLWMaxakCufzEX
/4EarNodsz+JcR8JTo6ZOlyRUwWgn+VnLLVq2xKZnn5YRkS3fSsMB5P/d1Paka/OPXSccBvp6jlc
Vwa6x4PAqMJ3xpRXXZl39Zpok7O80NrXxtvp4SmJ7rG0uI2wjqRFwEg3K1YKTWjA221iGwKqZSjI
yQQ4gGGrTUlXYJwfgkzASfBacARs0te2IJILON+wQN7YuNmdAcu5eujMBeXsPDs7Sb4cQpdg9o4L
PpeAKScPenEknAqaGOZDic3QHUv6P4sGbMEs9DYcicmZ4u3UkZ5qV3J7f1ijHJPYxaZpDupd66IG
m7raq4noTU5PrJLoSFmlg11I3Mkgk7ALaH9T6fb3N/GHbu10NlNYnpPx8ZvFLMvypE/TZJrYh+OU
CrxBscESzJmH2KI4VxecG7mRdQs//ouw1Cl8W52B6uO3gIsYEyKmCPSzSKuQ82VFPse1vemHvf3r
R5zW0qcjlZpbIR64UjmdBVgxHCaKGyUC5OMvcfeAwEAh9K7apPnMwydBc0dOJu0ZY8y+XuKxnjWr
zIXCc41g8MOW+fVjXdSNMVD7qA8mZYzDlFmkre4IE3reom7YBvv2TOnv/3lUrv3p7zwZQN1TQQWr
yj/ftMdm3HZNYPCmFMmCRJNesgcN+q7wKBLdOBRH1Da9sFMpuXTfQbC8RE0z9wiRQRV2hrGLdrPz
X7Xsoer39QfYeIYRw9IbZ6E4o/ACPEBAbbqRemVg+fMz+/TBL06dSXPOpHr0p2cG1iAlpOsvam7O
ZgQiWos4PE0sTMbwVzZlbZpCfz2Vf31g0x7w+RXq9CyRonASLkREx9uJuem7FSl42AHRBESPCox+
vdjUxj22mTQ9CGWEww25+Vg5WbVNhGNrQww+y3ssZAqAznpj2uO+8dbGhAlNN9OJX1BwY/3JANmI
N2q36czXQXpoyPyOS4GOiytU+mLsGkjudzLhnyF5rssci8ncl28K8+bagPqHaynf2tIYTjPg0r+Z
bz0tKcywm1RsqKf9U2t3BPXMhr2M1SpY8Z76Dt3Ap5Z5m61XNu2U9FmoXRQIdorEiAIQDE+/1xt9
WhXffolPn+li4/MqL4fvBNAg4h48yixT4hasAbO0dsqtg+n584DXwA3VZ4zX7bCXwnv2MGtW7fV5
Bm9HINY6v7OCDorHQye/a7vz+SP2XwflT5Df5hCBoqmxwV1ETU6JsBLe2/4wNDOpdAUih3DVpG5N
j4csxH3hr9WInzFb9ft2R4F97hFoAwU3Okw1u5BoIG/5l38hhJQIHg8HOgPX6Ob3Z/IPKHj5TFSR
2st0SMKqfPF2CiS2CrKg8kxWow2HBsjbvGc9Z1sVdbAwwzJ4xlOPa7aYGSI6861MfraEkpi04JaE
zOBvTZwj8bjmFIwpdA96X83rwLDD5nCm6auNdjERpQ8dTRHUyhrK2s71Y+DzWIPwhoK/yA91sFMM
W0CfX+BlJDt9CYOZ8M4KM785q+i9DWvvvKNfnbH99dvW++iydT1NPGZl+9zl6wYfNyMKGnH1hxph
07A9JAGZbSAiSNVhruETblfjc38M0VKS3yvOi8YtsMUwCrXeTR2wlflQU0ZPvz/iH1ohmvH5EV/I
VORwqJsuJrCXHJuGhMTbIblt9RWTnmBJQfDmTNyd+GhxjDFJig8WnYl5+lqj6nuKHoUb3DDQ48lV
xu3wax0yxa73CImSJ8ahpTqS27bokuh3MzBBJ7nu0rmRbKJkYdJ6nF7X2f65QwO8RTtOpwQbS47o
eabEC0TBbYy5YCcFD2a9v1Yxf3Axfvmk0kUHpcl1r5lgiFRqbzGtvI5oTETH00YRLar/j2sTf08B
f8P4SePRXDTfE89SojJl+hYpQJAcyVtHus7bfhTEI6kNLqMIiC2mI/brNl8IhTtg0XrqSRJ5yJSt
WN2UDPAtfKkjy/9Ks0SbFuDlAuWOIJKONaneLu90hhLJkRWSf2PhJyufZLAApZ1qjC7AeaO6mdW3
aDsTVEfKDoN67ZiDS9nHG0BsaosqtGEBJP7SYrDa3g6iq9VEfXDVedY4j2ub6azwQS7q3Hj2JP6D
iR/ZSTGxtLjf0lP8VjR/ZbTYeTdRC819LGyKN/Zqq7m7sk5++KaYPiRdEdkvdOmyXxdFcmCWSqVw
ZxMOw2uz6Dcg6BYFeJP4j3BVQ/XDzIVb8v/+3mWjTmuMtjVEDlGN6jZ0/kvMipg/251huD4hqoRr
0aTGdeKwPyeA7PVk13QfGDkMD6KZW+RXrmb/pPwXv/WXT3Rxa1VjTTjrYYcpjYw/vjk9dhSXH1n2
gT7Pp0TWT6QHtOGrxsOplrJyE7QLuk0eVJi75EVwpD1DqwqPfT/ApZpcJn97i+kMVyCvYYY+vgjS
UskWUrHpy7/4R3u89fTG5r//lN/h5nBMPj/ai7NWpyhd20vR+Tbddg9C7ejRe9C7fX1XSIwBiFBs
/MOQLYhmyoKnpiEripyJId9Lwatex8Ai/fatKo9edlufnxvviRZy7LTLxlUbEDhL3PEAP1ZxeVeI
e4It0wEKz0cs3MAUpMAyhuFNJWKgXJeZgojnsUzXhfQoKe45eVDxO7xc08//dMpDiScqIE9MXeEW
9bW6DoGfBVlAzRq4wJXgg2xEzv8Nsq19FzwU3Y0snCo05uVto7PRdvlcZaSYnTr9OFb9bNBsC1hK
+NyNoA61g8zoVrip7Kj8E8m7YHJs3WChNetbUnUTFgZmMPOhJzaN6acOL4w+T0OZGk+xCQ8gczU6
eW/1sMhyGxgJMtl9I2yudxO+lyc8tVPRxIqI5PXiTNVq5hAWtT4Rinzi2eDJBXYQuCgw/6SOuCHy
4YXKceX1mh7m5TpBygzd06BxB2nl68NW2jiw6laWTj36axwkxnLEy9dkx3KMpwquD7P0rwGA4IXu
xFKVP0jlLNL7KtzHxctA8gxJ2TEPqzK2ZOWZBMSJwl+JJEACNsPN5JSbYsfP763kdv6MEOSyPljS
RmQwd08sQdV9WM/F+Sn3lzpf28139Xt4yMsXsDqav4yaA23nDuhp02AaufLlf7qq86T59jxtHRvz
xd2vyusxDXELTbfmZbMgaplp9x0cyaknOYH70HqGj78/8R+seTQVwaqpk+qVO/vFH80tdUwso/1v
SzZfQ8c7hslbGR2GdpcPW27i6E6QZ4z4wBN4ExzkJ2QoU/S3gFewdZtqo6dL0LfVBkEJD/b8ftZs
DegN7nD9JrvKr/l+2P/6iS9ezLgO9NAseuhl9VplspA85ysaGzamjeGN1HWx2XW0wpmr/lFXYesA
5l/cY5XADU9YdrYSc2eKIfQ2aX3tJvq9Aff1o13UCsnoolrqOj6avmSsWm9pUGLUdPIA9J7yMvEa
JuWnwBO00zK/Upy/04lgtchcg9QpkMmk2fN19RSKhLoq47csbQJ752dbj2x/nYOojBaRdgizuex9
WP5zp5I//G6KzPJdabBRG1lc4yS7AyNHSJldk0Iy/YKQpDhnewLCMnUha6Q8YqZJVuDmljVKYIO4
lWN8zSb1g3OL2G0ObZPdHLXC5Rsp4lYK00yUT1OPW2v3Zncj1gci5xVuKZzWkHS8CmdGfYXbLaVV
VLwk1nP/LFkn1DDRsL5WCX9oORPloSgSLipJU76dr8VzkupySgKkeIMhMfkIYbaFTjg4frwcy5Uy
uE28QnhnPZLRjCG3NdxRXJjyRx2v1emOOJuVhIHBHWAi80aBWf6+hn96YpJqoufAH6PAVrs45pqt
VsmepYa3Y7GSOfX9sf4UJwE9QmyX3P2SmbcMXpUPeDDja7ZK+DnhcAL6X/q3oXTlqPOvSn0t4TqA
C8DEkkjf8RsPuQs10lfO6VRQFNcjVgHV86TNxDkSkbOqI0lkUlqB3cHGjjTp92fxT8rw/c9PlEgR
RBfyxK9rwBzUVoyqMrxtiRnU4Ym7dKfPZzdStpNrrCa6kvwj27J2BMQUBrvHopXphpMQYEt31Q5E
KIKQ8J0xQYXin+MaoUZndwoKyjaE8ZwN2yeJEuP0vGrmEbcJMp/P854WITo1/zSRZxh574hNFf4G
zCCuIbh/6Fzq0r8dEqq9+d08V6dxFRBaFN4Ky35wuTRXM+3RfzFt4XVcTjKXDL5x+oGuDPgFaYNz
SrjDTgY/MZoRO6hf0c796yRcPnIuMNBNuAxz07rYtNXRE8csSkISw2fl2eVKHgOXzYmfwtRdgk2C
IDSz3ugPeB3ZrXZa7wFkK4Md9aeWMUVpw2BFvVD8Ed1+0aMiubdkV0YaqQOsdBuGNvWV1+SHZicP
8dNnvri6W4MsFbEehrfKbcb9kxR5pgnSIpFvho/wYYpUBiSOr1h30KsS/96SaHUw9sOBHx1OMrcv
7byGg4I9fUrrtFYt5DleIlLOTTt/newplq1d2V++swSp61Os0CSphHVySeIoSmJvMcgRIeIWr2e2
W402p7Kx9J3pPUTVY9Hf6TQBhvAoShqyMqk+yfW8n6vkmqe2liyKDhu5RYoi2q3OmTrKLQR3Sj4E
JLmlo00/C8OJaSDD3avnQxs7iO79Z2MkrBR9rERjuI0c2jM1+LplF15D+/0z812+TJ+/4sXuHgoC
ZnYCDG6jVay7Qe0wQhomo48G3PBYLLVDvu2xJUmhk+FWbCZnwA04bk187Gtn6G34HAJaI2jbgGAK
TIDRLJZXfuaEqa1PTstdpc8Yy/jjfW4tsZoZidtN7EmaEPnm/zB2nrtxa1m3fSICzOEvYyWppFK0
/hCyLTMXUzE+/TeoxkVbpbquBhrdxjmnjyiGvddea84xo+XvAZiyZ3WXhz/JtvtA6IS7Q97OHCTV
VVVv+p/qGmoUyyhnFs1rxDctXw2nxzmho+ZNxmEsNo3uszCM+YYc+2PD2MqyC0a33ZOSY5y2xdd6
PT+PN3W2N0Dspfl2ZhgkD/4k/VKHO824U6HIG0F99Lt520zv9GuG6C4/PZ9MPO7kX67MdmVCq8Gd
fd1YKH8rw5cKAtGDKqnMdc97h3pZRV0jjCJreJZvFAEvri3tWvyArHSu5jMnl45rdJ2zGvxC4aWk
RDasBvhCRHnYCmgzJ35Ykg9HL1LsMQhDvoynsoDYWhGVqPjCOnxqa4fOh975UDquVEKfNcK3t+iv
X+Ds8za1UW9P2C8f9LfyubhFYWd+8JIck2CabYxCabS1Yk98iu5PW/nxmK55PlBNyNEO8cQgYq0c
PiCO3OqrtYES+gK7XCBkVlgVxWv+UYvgz5zx2tD4++mH2y7Ly1hbX8iwZ7V4LXa5kfcdW+dE/z6n
ScY5AGszCCPqchcOnTLfkHNLVgqbqof0YA3A998bqCQu9+bbvfvrKs6+QKUR0nwUpORhpF6VCOY9
VOa7Qt1auhLI39FrhICpDjBmnBjlQX9mqQyf8/1pO+Yu31yFDrl+Sfp76jUQ9WQBw2geq6AGhYKS
LV8AmMYbAD1GuzScR28sWLGCpbZMg/xkJzseA+4k/oJyqLHtvvIoxN/8g+1gS2/T6BMI3xxXOQ1K
83lO9oKyjsYAQ4Fu1O5kPXNgiX8yMOlAQezSd0BPLAmQRERXoW9CkyAjOhxHZnBCSgHQ2vAK8RHk
cGttT8ddp9G2fjENwordz04ZA3tq0B0n0lywrWavYy0RAosrFoJZuVI+fSZ5f7v7dHMXs7MGBuOs
ljtW6alOhS554NuoUMgIu1Ddqrkn6Csql5IwL+0VmF3fb5m/MKMbTJA8pB2QYL1YwSMV3IJDtv2U
evquQg5S3UCz1HJyyH4hUxPkt8TcR8f92PkadsplBpwdbTbd8EVkSIcuiLJC5V+15rQ0GHzn/r9f
MOXSWw5oSGWjoiVIe+FrhSb1faGr6UD9MgIiJBu23ah4AIlXRzxg2cnz/Gq8lod+377lexTDR8sf
Mn7bbZIFdLMV04/R76R7/c58FH+n2UZ4Zw3BSa95E3Es4K/hhBovY45XGEzWtcHKpeMAVDyV8DnQ
MAiUz55QH8p5d2pOyYPx0LbAKnm5KHqoawEf3mab7Gli97XNmi2UqbIj575huB0mh1dzd/LiVcVj
21LUEMq2hZN07fYuPfSzF+jL5Z0NtptCPpZDSfZPIezMIsinO3avcpXRKgwsWjjkAuQfwsP4SA45
I9uxZaE2tHuANhmMlVkTQcCDrxQ2Ei4vnJ2PEuk322tjRGkpCv91mWdvgYbjvrMkgmSWUYBEVsB2
oXKAM/aKxOt+i1c3tUvPbUEosrwipNK/nY6TiXgdqa+7w0IgD4i+JjFF22HysHKf9OSE+WQbYOdA
w0z8pokwznBDGFPltuWAgHH79JRxmhvWzO1orWKwCdsrZekF6Rpu/v9e43lKWJYsOg7k2ofml0W2
qn/cSa0n4FvsnFPhyLODtaxonONv9cnsXPTrCcMLyjJ0V7PdobNOV9GN/sNwogLITelWgTn7w/5Y
OmUFg314gWYuEUIBQPNoJz+WWfSLeuU8cOnRgl0EGwufS1W+KYSL0VBmJas62v3x42nd7KMN7l1i
5rRNtYngyFw5/15aUb78wLNXfprD3CjDqDtodnILne5QvYaazXKpv+UBci/5WdjP7rGySRdZLbSV
9DDH7AoOEzuyDiRb3He/FqYwSPDfc9AvZoybiWHKgbne9lqEuHHhC/1yuWevvsTtiboEDB2d4uhd
J6f2gSUcB6P1S92Mr+W22B/fFvUe4TiMsNfYah7pOZ6ODmralqNnCUAc8gbTADwxtT1iqMFlt3w/
zGMd0ZUhPI63sp8A1ixteiUl9I6n9sdg2XiTSmRaYFBPxDg4rWVbhxoDjVe7o2f6pyd51ZKX+qgt
JtoqQ1V/TUB+AdDHO25iR5AWqvC3uVc8zF0W1bzj1au1FxIYR3aqeUN038ded4As4qOq7VZQxL3a
6VcZ25xjBagyN6ps16TIE3JpF7/kl+4nb3NKkQmbkTiRf29TF7qxXy/zrIQ8qUVWNhWXeXI70ykO
GChd1BnByave88OCq72qa7+gm/r6M8+2lpajvXZsC96MlANF5unoOuTuSegfwmQNHpwYPbsfHvJh
q2W+PO4zbVt0sy1PN3UVpMSBCrbUeQpMHQQ6wE74t5APMXtGyHLlF5BLTL8VVtWq1O501QX13Ren
rWA9VszvgRGvot2xdPuf7AioAQs6bY7YBRryvYk9YqGykWYdMdOONjLTRGRJra3/SO7huDrLeYhi
ghi04dGi3XVkuF86Q+MJDT/LUbL11K7FcatLbltDf9724n1pBsOwlcNNNXm5tJFHHytcPKZsWH5J
FgEtaMxFTPstW5k8fP5D5FaWa9V+G27wSWKSZLit4f76KYm2fEcEh1P66PcYeA4JtBKSRoPa9Ofp
tWZ0kfnm/EMqdkq3mjvIO1gwOThDfULge6WOu/r6nK1JkRnFQ5rz+mDcDG1C+DJSmuhSRzfyYwIr
SHZrOP1Xyb3a0t8621e/fF1ni8ucF5Vaiyy+pCuMqhc/TvC7acW1S7IwWQ+1uILcKxYbzbSzt/ot
eot7n45XoWzDzLNCN/v4LLxN+cVoWSjsE92OXyLrBDg+/ojrG5rDIrovSZvFiB/abeLVNN8h6GL9
W/zWmCAxjDlNRBX6mJhXKpxLDbAvv+LZAUWNjkVi6csComAzqFTHAjE7OfRhxdaPl0AqVyTukBcR
4yMWaAlsnE12DwWikG80yM/zRxa5CfJM2Y/mK02aT4v/v57AWRe+TTNBsXrTZHCm+L21akVPj5xu
dITQ0VOvkyArLblg8q8TFVbkJ53dfIifAN77qQ6YwP97JZOXR/7/vyBEIvz9v3Rq+TxOMbM8VhXM
ZsKrskQ1O7jFi4SH5p727VO4NImHO8J+aGjmzyRKrI+jNyWevFrG8+3munj8go+Btc6SOQdgIuIk
cNaolfokUeelHLMktijHeIC/PsU8UGod2jiK5imFM1KRdXbioblVoey/A0TX8fm09D1sCXAy/Lkt
FqMH1Mea6eXQjZ6uVqrLovvt9v11oUuz5K/bp6ayfoqzvPtEOtQbZMait2wGMKJee0/ytAHPdbn9
90O71Mf+cnuW+vmvn0rgepHJBrengbXNe03qnbF48wDYKlYAfqeCiw4ClDMbVGsMJ1h8soAlns+Z
aefppfoBB9VVDhCJFMlDnFbStwOCl/sZ9xUMZxRwOhkeRUCox3UNnbnGJjFiw3VIllfINVoBcq0+
aL2lqSdf47heGlrwCy7YZmbq33uZU9EYsUSf6RDe/MdLc3qIaB7sOXV/5K2DXJ55ChTEl3BlBXBb
Ez8iKVe0BwLvrzU9Lp8N/rqYsyVlyozsCAq6O0zkspgYjWMnI2PqN3N1Pox7M0iBxdPVSv1ok02b
X6PuJk/hD+MJCxj262PgyM2mj7HOBv9+Dy7NZ7/cprPVZLDmAZw46/ngyJv8Ttsde6ep7LJ3zcHj
BeDLGH6Y9er4YhDVQaNFI5LAKwsHmN5D8Tis2ZKhueCbIpMupalig1mY00CjGgYZ+SJfS4747FCc
fy+ofIhfE5ng0ar++uaKZRv3c3GkcLI24egxgTHSXTt5KQilyaX/F8O8XRRMSBBdCDUTPLXdLLjW
yQbfRiQbfDKKE6Db2McNKM6SbyX3mRAYh45fYLGKa/o2NeDBuIrpNqOXZ1gO3s1XDj3tY8psFeru
vx/DhTXUgAklYgUTZbR05x3RsprzKBroiKpBEzNd7ToIUBvwRUnpFfKP2Qp6cyWkVImMOWK/prN0
shVAhZsJQVm5bZSbXvshwo1qg+rpWrGqfj9ScHmqwt2GoobO6qxwFMdstAYhimF/TZgK4vvFeb2J
BnCxsC/RGJt/OhLf6juFPzIpmn2h8I93ERj/ZENgSiL7RnurPlKBMTQCRTH4QpD8EiDJJJCvOXxM
N8uOQAKDeYfp9nrxe+FF//ornBVMQ9jVUTca0YOy14PJ69eEaMDFJ6gc4gO/VLRNf51EV7L8hX0M
u5nz2cP0rDvYtl8s5GSin/0qfqfbJvcMwtTJj6A8qXTiJq4V6hcEZl+v9azImsJibuMhjB563wxm
mct5mh/FJz239fejSKHhkuzuI4HFrUiPRW2Do3Yfy6vrl3L5thFioIvwwr+LP6upk9VqFuOH5nWM
vFNnT5v5lf20alep+szAgz73UXhKts1+/lmKr/pAnay8Gfcahxp1p2Y70vzi1o5+zKh8UAOOblVB
H8jtZbwu7K7isb9nj5Hkx57//674XASq6ZUxHGUrYsIDNGLEz/PDAn8KdJcBoWKHSIwWmc6p9hmu
KXnQBNcm+heOoMslMB3mAAqP2jhb7qtZMUtBSZch00To/SumjwJbtf5BJalz+qSdsmuB/r/1++OP
DEeQPdwcwenlQf4QkfN8u+QKaZw7C/Mmwu3A6ad2udr/4fl+r+e/XurZ+q/mRsjNzOMHRjG6XfVB
eUvA7+sRdGW9s6r1KPqq5aD4LQDwZJhWhh/ENBKQ9mmzZD7sR8UjH4JR/myJ2+ZJCyafxLVbesH6
axiYAajpZBQI8vlTlSptrATJih8wXU42Wakp6GuJ9d2NWfFTtz/uii2djF12y9pErBN2kGo90bCo
NuTgxKmfMJBMPRRGRPz9iUOoKKASIN1Zk42CujHd7nf3IL8MoZv8Kpm5EiZAhD0I7E0TDKurZZ/4
vUNpEDoJxotOryl/W1OVSVGmqTRxbomBzOEHIZrMWGjYYvYQMLlByEuOXjK851HQ1I+lcKcft7Pk
0rjL51utWTMLJz+KieLx5JXdLhQ8xmg1Q5GTU2OXuU+ewLAH87ziXJUXbqzbyR0H7bi66/8UJHNi
6u2CkHIXevF8y5hcBJrC6RllnNdh5DPcIXciCLn4o4XGB5oZecjzK2src7QBjSiSPrHIql2O6fID
Z2z+YscRlIShnlXdVpPnqEYd324T4WPM7uMX5Z6MRCffAOcwa1J9ql2s3ymGNxxX6AfYuItxl+ib
tNzNCceYjzndjmkwMYwhBumaluOC1YQnQMgaKH1oiN+ENzQl9L6uNdSVGxD4ARFEaMazbcI8eHCU
28VcAl/rNiGwhYWWUZNnMf4gFcgGgjNCL2dgc6UO+H4Y+HJJ56/5FCdFlVu6QB1AB07+Y75F781O
hfD7rGx5IVQbC2P68nmcKhHmbnR/qD01dFuOC5isr+38l++RReuaiYS0JAx+rbayuBOGMuKCWoT/
mA05NdlaSYskUDGjSF70scAHFS9/a7fTSnjEazK9SIIdGstNgmD4+O879Dm++Vr+cYf+uqCzvlnR
z82iJxUOPZQdhMtRQHpoXz/m1T68P62t7QB5AJzok8hQfunZ7HrVzzT6R/540H/R53OGFcrCn83N
tI6QAN/mq8m9w9qBSBMpyNMcVCvERLbijbU93zRBhh2PsF0GpD9XZHkO+xG04Iau+N2/f7VL24aB
/hLW2mKR+za5GmoCZEKpjh/EIDPA6NpQyzqbwSCDAM7Izzfdn+K9W1wNvqDvO/yW6p7jF0SAB5LD
82xVt+vktCZgFBJdKy1IuoYOpofKAmPYla74hQ6U8eVqzzY5dW5yoRVn4ZDDKQgW8Fae4Jb2zF30
OHqy3WUOU6j+moZXWgq18xfg77t0tmO18zyZVQfoaZnsNNHWWC2CpHxr3ZS77E57Nj54OME1WMOl
H4s0HBCehtv1O66l6JRxElptPnQknmmgr5Y5tYDO8tHw8RvIKyl5gSz6H2VOfOWYdsHMAbIVFzz2
SaBYROV8/Qz71jiJ+RCeDqr4mOalXTa+mLuvp9feDQMAqosFa17Jd/xpEWUxyQZ31ZKuBcxc35B3
NxJdixnZ2EzZbYleamJTsMbntFz3dk4iUbrqaOFVDqdNJnmIcHPvmN+JgItMT8vcIXMmYxNvOmOj
W48Csb7Wj7l/vBrlceF09/UXPeuGSEM6SHpizAdjobf5A3if2kkirPjAhBtyGmuJIQOssp1obC1r
VXFktlmx8Y7FCFtOD7jzzPYpQ88Qhqsa1jAnUkaiRDQxtQi19WjtxIlSFCB/AhvqAP591XXbKdqB
ayDFUQtyyP1X1nXtwktL8bLsMUwmqKPPDlCaHg8RJqt5sQNL+NOh3877YnqK9RNHkLXS03jBwYf0
Ih9NRzde2pLpRLLEUmRY3ur6jRlcfFwNPUmau5hwiYh/VBXXeKHtqTFgJ7+ZtjXTUVNgNUJV7xTM
Hvvp+CqpD4XypIJDYXq/asDEnfaFvBoTgIR+VN5O8T4RZ8eYX6uRxv2CVfh5Ihvm579Xt4sf0N+3
4OwAlgrxaapMa2bgMXiC7MpM1u1xnQAxTdEmTf4gE/YFXOg68PlCS3chHv/39p8dqLo8nVI94mc3
biKu1eoW3q/c+AQ1ro4+TS87CzdIBdGACKi4UhtjBCNZRmCyVzlUhAKoleB/WMou1IAcD5Y60CRK
glLw62c90BgSuiPH/iT0Ok/4Zc6eZPdkD0Y+wZdxb6NzvOt90dH8fK/txv3oC68l07Wb1hMVmDZu
TvJk+8M0eqclQJNATA6J5VF2OmU7a08tgaNpsy8jRKnq/UQ5rFXUbsxkjmsTdAWG6aDOdo24krPb
JMDvQ7eOiDPS1wHcxp6JMlXfKqof4eUs0rdU81U8YmEHHd0lxrWnli5ueqacrbmV4/umfZzEPRMh
q3bBF6Fogx6FyyBfK+yj06Zc5PL9n4n1A6WXV0V+9Fg8CUgg6SXS5gB63N5aojfy92L4Pa6avdGP
a26NYiNGQSbeSRjH92Zxg2f/gJ3/WDOvLABSWQ/s5dnvPkDw4egE1Vl2Z9DaBf6mMI1XVhN60N6T
4RWHh/Qmnl8THKOGvktMIivLnUwMebePlCcF1odQsAy2b1n4eILwz59ifG816uux9mtSxUYH6v6p
tmFBC5iz6b5Tfd0ttAPlLoQijvz/WtsLCMn3fW9BdtOtMxbS37kKO1WO0HrzWPz8fk53GRtg/USY
hddiMmRWJverCHK3TsIc70360bE418Ci5J965uXdtp1+iBWn4OO9FAb92pQDqNkxfGniJ+BNB/HR
kck3Je3AuJW7X2RM2UcZ27lUVs4SSkbjDyenaxYjasW1ASQqepaSQ4W7XLxVwk3W7RiOIG1Fwbf4
HglxLF26VXhqeEgMAJFIgTqXbQvtgC2k+9DVRAd4hYlHc/TIzNXmt2lAV0rHQCpe+uauOL7lzJIF
FI1G8spR9V2cSaIWPcVkvoIYPavsbno+6ijT35MKE0QsbLrhTjXvZ+WlBBNTFzeZdT8RZnGVIn+h
qcuiYtGrg08DyO2zUv2rha62oynI3WmRmLRYOlnR8KPJ4gpJhYnfoSJcwFm62462b9ZHt8PkfMjH
ndp7AoZ+RzVWbfMo6kv+rK1InU1O5fWD86UC3iL/AN47OktOzmc7j9m0TVFN5XKVBOrJw7soB+Mu
JgOZbcKrD+gChiD18ai/9bOXnDxoFAD88k3ZvWIFBWxwzTZ7QcLPbYOrBllYJJHZOj9TiN1IRjs3
jtQTgnsbMsmJan/BJZ7CPVIOPDA3h2NSMc3iOHvNL3pBUM7PX9oIZFroUH7OboleyyftaIb/2YlU
Z7ppb+O7SrzjS2hv50ep29KRkdrlOND+ymJwwxAX7ONLVBL16pksm8vEIEX+AL2po3Dg2NgE11lc
l/qAvF9LKgRdJAJ9zrYtIFNFp2efF0rTIw7tYXao3frQz4aVNTN9dJLBqSW3Xvf3/ZOKbDR1j6Pd
QpeSvVa86s+8oBBf3ngLOyTKOqREZ48O4G5uHvVKpGxy5nYFaXiR2aIe4rDyShCSQXZ8H+j1Rxjd
hxrQ6PkWCpKou8vuxibmK5CIS286erLgqcfAsqBVYB9nRUhdSpM/HZQHL+s2o7w5Yu3U0yesMcyT
TTuO7nUE0XFB/tObaa2v65Ivlgk41URRgvwHf+Ksys6bTkAcHi3x6727WEcJ+SlRKditk0NyHn4A
0SAOhkxmNt7GxoG/8JJLP5U7t52RcDIecefwmR6O8+/qSVnq3rNTD0u+guVFpogkJeRrpRBPUh9X
KXq2pnyMAKikbI22vDk9Eq0Tr6Z020ZrdVin4x33saJtBNPILQtfxe1LxqS4UZBS6KtT41fZRiO1
y10cBCnqHNpFQET+fbkXlCa8J39d7tnh0FLjMZZDVIIWHX9rPTCGllZLRojtQzCUHFNmAGYr4Ko6
xWvuKXecyVEBWzA65JSynTrm/M3/smpf6LB8ubKzkmtMkrHWT+LMeqjgR1u3KMkJZ5W2UfVeCH/U
8GOq3yBd2Qs4QCHgxNX1NxGZaLRSTvteu00sbNwHqzgIuPav3LYLcxYLZRu2WGlRuJlnL2BCilvW
G9y21tNe+TAmwDKzTQwvHpzjonp3NcPHzdJ7Bq4KErs3LcGE99cQdxd66DQg8Hxx3OVz+HZcqU10
gnHL2X6hoMVUZ+2twv+mbOrIZRao+vgmrqDFrK696Jd/tMzmAH8MLOp5SZxX9TGtw46tcgfTJGtt
Q7anm3C8J1wo0PfxIeXwdjjmHiEXzUd+c+13v/Dq8rv/9wI+J+d/beuSOjaZiUIdmyy1NlEOmCxT
n8rJMOzCMZxxM+1ZexuYIehtl53KfNE+xqdMWGagXenOD2lA56O45vL/9Fd+XQO4MtPAoAOh7/vi
KyZmOvbsB4vyI3Yp9GfFZZyQ0Jk9aHvplTYhbhRYcMw78tZFFDTgH0NA8yZxYR/tvXr0atQiWVDe
ZwmvM8urXW0hmhq921obFdt1s9X7dfUC3gyVYsjPEKt1nfrHJyK+1tY+eU/+4NRklJ87dKUIiNHo
+KDvwHv/THb3msKm9/IDhpVX1F1o6w+NFz2q/vgWIb0Djpw6BL5x6h32S8zzmpH8x0m1Y+h1JXzy
TX6/gNivfFbfv/mvN+6sZ9hrQzxXDYX/4GTvasZeBcrpGIjpGk0g00s4HSIxZ0ee73FLjP0Adq6+
m5MbWVvwb8qfRXl2vYK8IML4el1nhYiRnebwWAvWQexdVMNMIQlaRMSV3cQ/ixvSDJTxmT2+JZVS
Y1ptm+Qr3uTP2WMDU/lVuGl3JEvfFJ0bfeiJG0kuDupmAcV1/aIbSI/BZ7a8z9SOLOHjPdLLHo+B
8RzBkWy2cbiq5Jd/3+sLzjd+J0tBB22pkkzH7OtGlWXLx5OG1kGTbKxUbuyUmxTlqJf+pj+7U50h
+E+CHF3khoAEkgVOwXIQoJ3c2mnjy69yvKTZMCcW3Ri9xJ1KW5YiLHLkYh0dV+M1y8AFSdWXaz7v
ug91nMnki4e0ByC0Me6iffpWPxWOegcOhU5Zny+DSxm8rLcofqGadow6fl5b/C50gL9eyNn6X411
epwH3ToMePTFH9KdecMA2FWfko12KJ96VqPfkAke2oO2De/0x1MDAMxVinVF0OJatvsgB4ulCk6L
LoOx1c/5mgf9AvV8uUSakLqFTZTuxdfnOw6hmUptFB5q6V5p1n1z04lvJhlNxJC8gaNgTvhTRfeG
3YaElJPTTRst8bPIqfm4TXuStoBFuoTQT2B31g0L1MZcdW79qqMIOLm9xvvp10fajeu4dpp3ubc1
XHZVMI9uxljeEe08GPkQTqjnfe0HuqzjuJ5NLzHtEc16fh+aYH+D2tiwCJetoyi3nXF9VHOh//31
RpyVOJ0gavUwpeFBNJzkHf23Wz6BGpd/8ysgi14awaSyZdf4BJcXjb8ewNkHNvbFkXI4CQ8oXEYE
tGi03094HKx1jhC0hyTvDAOhpERQbhqQ+oTHI9ZAYtRgQLRxIG+Oj9SzLpP6TmGS6iRAB3FAPWgB
//9bSFLqq+qTzPlzpAzub1plJcc+sUktJ9psWwygn932BS3wv1eOC7r+LzfUPNMRZlOTRL0msPOv
6RnEv41V/KC75t4oXJaKwLoK8rlA9jNlNDcYIihoKKrP1l/q12aWuyI8mDfYiVM6+fPPGRUlAcgu
sE57vNV0R1hfq44vFPNff+5ZK3Tqh6qXY/ajmhajGESFq77pt/GT7g2cevCDg4Nf4A4Ehm755tPn
fiOtTtuQbcp4GqAjbLRA9enQO8ePGLzatYy6762mr9d39o3LnXaUm4JCIwP/DToz3C0JKQkLD7wO
ZmkREsrIw9orBYtN8Lp6U/1+3OEKCC3WRQ3ywDekkzGpotlMpnVoRh9znVM8LyZ/nAY3ALaqh/CE
8rA3mJE7cvdYRBuyo0fTb61nArANZ4I/MDwQLT2/U5iEgiO+pA5oY2HbfCAH8FX4bUSRs2Iqa5EK
7toieYHcRn8Bdx01LFNT+bw1JLVlE/Yt6/j8sAS4qV50n3nRFpjDql9VFSJ/lSAtEBjyi7W2roxI
ze9d5UVPsKRw0GDhtHj2+Lper+e5U6yDlf8oi2TxvhmoOXFfm/tG+cUJcpIedXGTZ/4pXEXH33LO
VCFodvQMCHsd1RvrXSRGsvPjeJ/+EUWfzHH89Jr4FJ/IfVxpyprxfpsEbDtN+DL8YJGBjavrXh4u
0v5WsPvmgF1Tl2neOmZ/31SS05JOifLfsPm36Y/K/bSnhs7WMxHQJfqg/IgyyAkrd849WVulhlOR
ocI4gOZd6E5QJghknG1NIOkH9fXPlGg5TADqzenHvxeiz4XmrM5GhKfACFLBnVjnbZfamJddrrYO
KjA787YTg4IG5usx8oA9ZuFdgel08RCkJAsyR4DON6Wb0rrViCTRkR/as8+T3mmraEWTtbCb12VC
t8Ne+1NV3Xx2TcFOyZvH33CoiJnZH2E8RAdJ2szpRtbJGLCtp6bxk3Yj8oKvDbRehd0j9XMEbWuO
ZNRv0W10k48LsOdwdnQy5SH+aYR3+SHdJncKBOL0hfqbg/6GyJCsXCmS37IZvET76JoAXLr0sSoy
nTxeNoXz4tky2lbTaTydButw8v8DrkIdCl6OWcLiRsTk+e/n8/n1fH8+//15Z8vn2CYGKY29dYin
O7LBOsNnCz69VmvDl58RniODOWKqdxcgzVPZ2upGDiiEIMN2G1rRMk6JteqNq5bAZf7TeylKhRfm
/si12FOLQJtt/K0RK6s3/JII80JmCoCRLHtIeZITr3Jg85CYMba+jzdz52rggepArIJ//6YXN6i/
7+zZl3ycpMYQ4tE6TPfRe3Job1FXZ65IVKmzeFF6gkJAXDskV/77B19QT7OEwKLhvzFSfZs361Mu
6cOpsw7jp4yWznG40VZ5w5hy6YyCN439JYlSXzUMWBzr2RhRxizselpgDlah/mocnbyc0s4fO6sZ
OlmCQVCinN2MTjSntoQmdegMJhXPc7tpu3dLgDZR/JGqR2m+Q0aFkZyTnRx6seIgnmB4XBHwytSh
PyGImJD329IPPSMDErlbCRPxB0O1X7NP8nNmF6uquak/ma3HnxZMInmbfeQ/6184xidiDQRUFU5R
rmCEMm3CwQd/YM30XKkDfd35zR/rvWHBejqJ9ESftNxLU8a3m3qwrTdz/2ksE1/zwhOE3QSAzFrs
ZtjnQoraRbwMOMq8nTXkVW6L2aRZw6oeJFuJ94O0bYz76rgKe5QOTeHJindstnmyH5Rbk0r4kXxi
jU26xqgJiZXwbLvdG5Vfc6XuqLxMna+zVU92QZASfjboRqFjnR7x17zG5dOVt+f7tNukeYpkCEg9
XKPzLnFdmvKkqTQX0x2QXJzmi0/zSGd3JVUuTioUzkQ/sX2/QlE7bTDCLv7Xag6kbnGLH3tv/p38
lK+ibS4tVH9f13kfAO+rbPSxdRC2+A/K7XCPPGJ9+m39zDRgh7voidtdgsEkV1m0jTGwBodoA3El
/P73Hbowgvh6h86WzNOxmYVwTpb26zPGO47/q6hyzGcmczuO8RvAhpXPg52GoDOeR6LDMuWlQs3D
3sm++Qd2uW/CjMmxrxFbOx/q7oPuioZUTb0rhl//vtwLqgwuVyGHDU+lLn/rSxZiXmnpKJiHkpA9
c98nO0X3rO7oNMW+j+8gFZjNtrZcikVAN4hTZl/0cgJMeHFPBE79rke/UF660lewkqZ3OVPLbt2B
UyATUVgN6TP1QTgEAAAl3aWwpNMfRkEZB2rMWny0m48e1Og1LZGx3OazJYVYCSYrYIzJ8Dp/UfMu
pFQbDPNg0PvRGJGuIu1Vq1exsJ7K51R61kSU3pz78T9aoU8zm5WFzVyIAkvzetHP60WBYmlBLHvi
XbGb/1QSjCzvJMLtgjzhiUYA5EnFUppVNzkqM4q/ieQyvw89o71LIhJ9+4Iq6SW17md1dcIgDrdZ
2PbVBvO1GS+CninHfbYMDI8iyRJ/oPUpOFRTL6m9Or+JZX/SArNcYcOmpDT6R4OsNNOXwEvozMCv
kWUvLcRf7trZZ1TP+Vz0HQ40EwwZ6u5XFCoCifcEalUbJr4VHYvfwtM4j07XrJZusbnis44/gLmF
/a8u3dA6nK5OyC+sOgp4E9YcTSG36Xx6M+h1KMiZbB7CpxOuhJa4Yfu01dciM/LFSCWuQjAz15qL
2oVFReHlgZdE05ix/dl5XIrk4XSqJPMg7Wsp6ArOa/Mdxs/PEIpZWZXocYrqfR7+6BHQg42krGvh
MMKHxIbU2+kfHu2J2IdpSXQ3Nka+qdOd8JStw1+9HOSWQ5pSkSwcjQGX1sYC8W09MjkTVmHnR4C0
AQsgq7DozLtq6bVLVLE7X1mw9O+TCfiN//0tz8kBsqZGrTQq5kGfbrT+QdDX5H7U2Sq+W4410QGn
7LbapIWdb4S16S3B1UQkjp+GKwooatA3HPD4VorBPhZegknIAHK2WG9DMwB5xbGhq2i0QTY36PFp
N0JJNB79TrY1/qHpdakm+wwBCwRIdvGmc0UM5TxYYrG5BdecUea314ktDKwzuCvi2nmrzsqNUS8n
S5rRW8iBsS9bvxT3dXQfi7fV9NDO++PpFRmgwrBSuEV7Wta/STF8KGb4DjYfBbqTcBNVQeJxaihd
M7mzQqfV75rEF/sVjVwKBdqiWuhW+WOUQZlCT+1okC6Zb74YWxaWU7WKYGsJhquKnGcJ1hYAg9ql
5IYP0W+8FKfm7ojFP3L50CzyhppbUidrCqDhtokfRlRALVa9xmKkDw/9tUtpALkJ2SEne0JkPQG5
RVq3qwGFxE8IWWT2vCWO6Jp4//tMR1blpRUsAsegGvhUUvw1UtGtWBF7eWiABu4Icj9OflI74IdJ
EA/KIFNvJwIAxWbfNuuUTqJ/Gp3It6b+yhBV/3Yw/rwOWIsIIuRF8/21dxlP6aRmXdIcrMarjHVZ
nNz8yCeo/tFygbnIWmof0cdYQDzj/+PsPJrb5rJo+4tQhRymRGAmRVLJmqAsy0YiMkCEX/8W1FWv
ZVJlvn6D/gY9MK8A3HTO3muveoEAw5VWzFVjbgxonVcyeg7lhAC7+2UGLtX1Hxn+q2pRwCXiNu+v
ez2yMwFfuet3l7lKuS2gjMTb31AK3SmQ8tJTiPMd/Zvpjt2i6TFLD3ZOtheKbqnfojMLssPY7olV
Hf0/Ev31Ij8iPc7lpzH9qUinf2/s8s20/nwiKNAITUcK8Vnt/fJmcO2aaje0FZ2RaHdu7UTzrNod
XD2fU89MdikRAh+XYYG5zzbKTVo60FozhBvevwdyyyWaBkKGJiBgDa7H9R1STC9ZqXZ8IohllGfI
T+MvM1vnLIZ4eP5jwS6ncFOaVsb5YJmeb7i4UKp8VeeeUc5jy6usR3ok0lHbZpgSn5tVNhz9j9qz
5uKGHj3lDqelN3JGH86ZKdLngrwOKR0bIMV+V1vhweoROM00599/mvzdV0ffnmwt1hFVvW7qdrmU
m3EmVsfEd6c6mgbWenTDcDeAlfa05FGjjhHNW8c0l5Gw6gkU8nx1WSnIeB/UNa2P6PnfQ7rVYnKa
m9I1iI+ygGhea8lGbH6h7mvlVIAkTFseFwg1eken5GLj8pXwa7symXO6F01A2Xt9jlthy9XvT2vv
l89OzC1Z9xt+P41fWrCWB0kk6V0r3NQkFGl8L8E1TouewcZtXl6pCxXjqukeG2GhxttxwoQdAbLe
eSrT9P/rNHg1qqvlIR66XO1ztTwm0nxMWZvKbpEp+2BYTUZYF4DKvLEHbVmBaZPJF/bG2P33EG6L
+3wgnLBhPxkas/HatZ4JQaM3Z7mixQvFDCHcuX2xLjswVZWyMNrXodo1/jsmy2R3RsjpH3T1pBkr
URTcHMXb5fFMgzVVPwIcuenFJTIDBBeDpgMAyovSJ06GvN3BmJpl8bvoIwneVyrB6OhB5aegPlnE
BtMf5kCilU80diOC7ORyHlzuTPjb9omMlJE/Fgo3RGrAt39/Ar0p+WQ887BppoUP7Tydj0cZCznK
28EBP6fblhO8//vxfjcVQTsANVX5+m+D2qWqM6rKr6bHq+Htr7ayTYffnHQ7y3FGA7/ZkiUso4G9
oB58izzVmJGDWXGOpf8g3HkGt9eq6Rn8dzjGVcfDSI3AkHxdP3YrhFNd7amlfcZ6v9QPcrQ0Qztl
tcC7CConm6mENZwd4PcFCl2KLvlkX8VKyYcKLIAYJNnrIDC4wlxdi+0LfTPaZWXGK7aLt+F0OQ4O
cQQwao8iV+z5PYvCN5s8FiHRpCz3mZt6XZ7p0zE8hxLCmjOUtGVWO0Jti6iKgwVuKgLoJ78y3KA5
GYdjiXjCyV/uGu1vC+8cRBFvQAdGRQPl/WoKy9bgRxgakfYFtGsxiIS2RIk1YMLw/butvG67x2CO
eAbdYbWBACv3QCIL955xSrpdTKaRoNzDtvGN4r9pg1Y3k0QE6+Cv9J7kZny7s5EmJcLCxYSuLB+I
yYTdWaLafrt35vrmU+f3qR3SqaWDcmPcUon6UrpzOsmFifHUo6UEbfuA4hLfSPhAu7Kxcy6O/Yo0
Jc7g7KWEFGWRHT2Cr1wRNX3P1fwf1dBf6yvUcBlVEYPhuAFc+O8pL8RKdDH8cjhcBC9K57m0gsdn
0vEPKhpbiBf7tUm1GN3amXigBd32bFlES/Fy0C8HgjVQsbVY/YsfRvdEDmpdu0YwXQ9ExREROrgE
AJa/KJZTFUU5dFk2s+x52HNw7ryUfkMGywK4BtzmD4ItoVA9RI/FH+rtbf4UcL+o9uj/1e4zuWiY
IWQZkIvErmIQS76raHPJJ+jCwIWGbhWetyqJO05F9S6ac6/nM28oIigE+Ekh9T5lf4bULT4ZqUR3
YDcm28L00DLTHFbrva5Arcx2AygckrBYfZ90/IYw7bHz+B9pPC+bebb+Dz4x8mIayi0WrzWdbbV5
AC+kD+8DBp/LZaFLldMSQVQaCrJJVgMeqV/LM5XBhEY072Lb6LBpcsahLgs/3NGBC8tVt5CpbIFj
HHIvOW+b89EIHzp1W6mhpxYvkfEIGYJ/DfcngPs7R6Lbuvbnl2BOEFLquDeLfzVIVhI27XCYaoPV
QvK3A+GBSCubRWXuqMDnAUSu7kQ6fDT/9x5wu/Fc/fZV9aLT00BsEfQfenNPWrkIsmSppIfYq0IP
Q7Ae/oxzN0YfKbv+ne399tx19dvXMyASOt8q+e3aRfl6qZaSJ+MHtxt1ieokpEe5Un6ez3RUFbrz
szt/+VSJuJl/LAc6rle6k9e6a9RcZXLxq4Gq5whNy23f2EESSIU0UwsiFImndMlzNmm3C1xbvHO2
ubfl3daOpifwZQxXTz/WE6sajWZ6Arn8o+7fYtJGQMjUK19bowLCETIe0n6r+M5FnFzGZuLlLaXv
EKU/qOYpTidpTvHvewv27ZmUkSH9nc5d5mcmyd+rk8qK2ahJMo1MpRGEZQLG2Rz1t7I0Lp6gLnrL
MynTXhBcbUuySrZCugratYy1we+efelnUt2R0d521q7GdHVO1rrYCNWMMflviCGDhbQAvb4AhTa6
XBbvWhpuN62r37vaPutckIy0+HwG0VG32y0p2nn8Iexab2r0J9oSXxDN4nLe1vbdVeG771Oh26Qh
fQWGcl1JO+tZ00gd3+eFcxfbtRNaSzGyK8XFOxECancql9ZmfZmnrUtFFbKVTlt5vH8/ubkWT8/h
vyO5rnYpUa2mmcJORbuQ1rmAswSbpDIToTsvirW4R12X/YnfC1cn7ED051o5C1fGx50JO02G6wn7
dRhXcrCU0Ny+aHgglM1+EnYc2FAjipdfjSuGLt4cYPss786dX73zGqyp4PnlchZpqRkWZ36Vk7l5
CDXKzHZUz7KHaMEV4c3Y+Qv9FLVzC00kdUnEhYu7p5eb09PVC7i6HYht1A2hwAsohp1oG6+k6/XI
1O1B9yY2yz45gBj9QdsDEwsnOfyQBFtRHG/BkqYPude9J9LMJ82v/5+1MVcju1rAlLwUGzNmZNCE
L3idmg8DreIHJru57lDwP48MoXywdEpY+UK/d0e993KudpC+aPW0m34eg5vVkpwz0/+0/PluMNjD
z2QVPBmZQ5tABDJ+XqVe4Inzu32T79eJL/Pjal3K20EXjIZRqPPuvOrBr6szFau507y3/QwlJ2At
UAqETrk4InzjcI/AfivZ/HwN0D1FjXPuja0pP4tVkprFcJAhedNFrZelPp1pxWJDWdVyA+lPnCwU
Lj+JiAvRs7oZmcwZsJXOJh9Hr+w7s+ZGM3U1oKtHkim1qVwMBkRnMVvC82pkokrNZfA7FTwutZAj
kWTvcLMh6XfIObjz+9O/f7NWAA/Q8ZGimLre3IOcZLVA5/djxFkkAJgwemeXfXn4D93OifV1cPkM
D4HXdXfNmD67f/361awI9bbt6mGaFSjGanfUmAcYBvTcHhe+vKulDVUmf5aVGzNbokH+9x9/S+id
Hr46RfrwXx2v299LVla25SUNMAngLZbm58u8wvlil3aWLwU7FCn6dc919rP3nQCMn7ARu8eu2Z8x
9lqPoYNWH6nM4OInhQCLGfUAvlG3vDOKVd02wl+Vcoouz3o8pa/9qtdC7BJJ9e8/4dtj6Zc/4boW
IBmZlIqB0B9wxKl/JEf8reSLfkaPdLorVkck8wR4q3dgyrcmRp4cwSoEz4k6rMTrOxlnIer1gtkf
zDPaZ9kuSgdpUk3pmgSGiLMOTYdIWNbGIhC2bb4NXa4ETGkQ8QQ1ZLAlUUmj224douUK6qoayN0i
Wjfqw50H9N3Kp2uo6bBnTanfV5uhZPGSrYveHwos6qCzk0UFqo7ULXWLwALWB90D7e3/xo7/GAt8
WV5216Pz3aY8naBxYFBjIGHz729tGMwsVVupP0T5Dhliv5b/0BQ61we5mpmr0lbeO7yu2VG4/CnG
X8kctIJSv0sFD6nbSN1WlGx52NTc1e48oNsViNs+FV3WZcOQMND8PTDRSFV0h+zbaFk71yj26tPZ
qd5ZDgUbiYk0D0IXM3WyrOYR4mikKS93RnD7aKZ6A54dzEs42q/1tGJaSorsfx4fJeA0Ej2vmQyK
YSlNmkx/PNUKtjPqpndXv9v15+9fvlp9pbMeZ4rIL0snHcXEmqNCoDv17+IFY3xrR+2rPCtwKa7v
VjVuTyoy6Y3TzYGuM7eqqyOzH1ikiTXhdB44X2apBEx7dIZti3tAXqrYGjO3TW3MDBOO/86if+tV
glxEz4Q5rGIau0lzMIMg0/NcOZ/0g/oWPBeT0Bv400EiMYCs+w/ysWBcIxveXk4V+ST4t3QHaJe4
y8BNYqU05FUdrJMf6uKej0qfjol/bQlXY7t6JWZfiecqiZVjSGp7tCm6tRFkMEd20C/LHzIHZxPN
vM8SY+P/tjNp66NrRvpRLQREZcZbhgxPT96F5qGPD2r8EQebjp5lerjI7yW9KiIvm6pxL23v+A43
RS4HJEHzmV9Muqar2lomomeCd0u3I+tE7rZ/EkIEZTt0BxgE0V4rnjQsA6X4rmDuyymGkZdublJ/
zQL276lxq1n8fBr0tZDREHB+zVEa+rrhYB0qU2/BRzjNVKwOF/036v1+eT4/VqfQuxA/AqOOVBgv
9XyAHQBPcFnZMXiyAd4DIsQthd4S6AxVMlKuVEKgXa2FvuWHDlrc3lV+opUhkRu2hY/NInaqU+Aa
br6UHdNCuO9KyktlbOJ4TZPUFmIM5+ZjBPHwQsEh11b//qtvz4n81SzZk90ads3N7pIHXR3lUpKe
ild1Ltqia6oMH6glc0M7wGMBDP0j8fyjthTv7Gy3RqTP39ZlEgJU2FXXDYbhXOqXoT6np+ZXQ0tz
lSQrIk3Smd48nQ13lOgj2u1z/1jspZeeup6AwZp7zioVZnU8M3mOlWf5qNIWlESxyGVraw4ZhK8H
Nc7StNy7toCbpeRqxFeHKFG6VLqeGOoRHaMkb/RhOTZzxcTcsxKCjcIxngZolh8M+tPkRZEUVMI2
nbcqh5UQfdFjX9gGxoDJGIkhxojXo/gKHqwIFxGta6g3def10Z+x+SgUbgb3/oBbiunVH3B1OSml
upMzmSkP6YN7+4YCLfhVJjkbInR79B/mBivY9J3aPSk5K2mYfdp89yVtZaJ3acsSVu38+yu8rexc
DetqJUplRLRBpqq4ag2EhuYCTfAU1XXZYCjA5vsjUz2pc8zKUXwX5XLrSHZjJwKLCoBQB3LIvwd0
q/6bBiSjj5TB2BLGc7VTJz4VSD23VGrziFVjvsB+DTJdguKV6fOo47jlJpfTFHslrYJ+hlEe5u7c
AM+wmqBmkPhnIOFeFUr47G07IZZtzdwUyeT+3KAHuccvuj0mXo14Wuy/1ASGJsoNuTPVY0/QWEb/
emnq65pIs+nSpwoL4CODQKUeHAANqZrzWDvp/aeXjUHeSYjZq186wGrv4FMHdaGBTbm3GU5P7XrD
+fpUlb/HGGsXU00rXaW5V2huqB/FZMmlNCtXoZdH8xrNvjGy0wxOtcL8Hq9F4kLKVQMJ2pGP/37F
knFzFpqeGCFEGkB0iz7n1VwQIyFML32oHQtUkMQS7iMJp9w2L59rhYXIJSVM7Z1c+g8ZBOtu/Mnw
H0NMteT6rFL5tdVOVbLvQhpUl60oLGIYXt3WFBZYdHvRxuwmzwyg0SjsIGhwTs/wyEwmcX05mdeb
8yIjHW7EEwqT29OJoiGbUwGKHDhd+0P3F02+MsF6k/E3s+SZGG6bGhtNNIuBHLp1uFLYjSgKL8eW
WvCsn4n+IiUkuXwNhGOY2OojaEcmEF1iyTnTsdZs8t6D6KGntXB+lt5MA+8Caplo9AztdRTcjn+/
nPnBLF1n4Uf1Bu8y98DTERyv5otA37MDXy4b47wIupVSBHS4QY8T7cDBxpqNf3zcoEB3t4aKzcJV
CU9Z6MEMDH+8FIy5OLKLI8wHODMKs6HBXUoX9QznatPqKxNvCwDDbqYmdgVMy7UcLi5N91JIm47k
qrUU/lLFpxrxWbvIk1fcbxiPasOTLi4SSxHsWUAyMz0eDM6AC/TH5Aw+tF9RGfWGdfm/3winL2hK
28WCInLIu7poXHwj0ivfl9HmTDczHhHAXHdCUSYfmRsfTHrT9z7bm3M0ugNw+RZteTJWMcX9PYfK
M5kSZTLKx35fVYs6nVnlcvJ0kOrkiOLzgK8FIgISsXuT96Z8YRjcpib1j8GVk4Tqv384rcezZVXn
+IThC+ApCQIdEqRHhEDlM6uw+psGADg0wx28eJE/Wh3g4S3dAPNVfE1Tu/nJPjK/d7hXbpeUaVQm
XUvgbBqZ2X+PKhC5NI9dEZ9KDgwOgcE/CeU6zyQvWlxOmecvRYjhIsDeEBPAoTPnSJfP+XpcWU8j
pafYXYVbvSRpcfKBYmH69yLzzcb29/CuVuUxNMzBLzIemjPZhEmYXYenzKQAF8ypjMo4HjbtRnYI
vnlRlsNBezQ+ILTfGcW9h3T16gy9swyAlvHJ3+IHfiRTMLLVP8OzBcw+YpWCJha0K9iyDhr/rX4U
lve6Sre+ab4eiTck6ay2yNSvPlvl3EpyGDUyS3+zBIBwidyqnp8dcD20XVXR61qoKcRzE2tD75kL
gIwWbBNKP87iY4P0BHnbRBzKJE/nHI6ypqXv+RC1f9T8pdNwG7POitadc4AxvZ+/dyyGrVmgmXQd
xfK177xKu7BLO186tkAbiYmds12Eyh8F7K5IOroXNBszWU2Ykoh8lBzBp1MKrhwvRWs3WjPVPEmv
SbIURQI0TxLWIALUHZZ8L9yH4qx6EdIZMSVigblXAFgkrUwg+LXyYcohfj7bVJjK8Zth7iQydbmc
9VNa7jLCTpSoZDtZP40RR5TNCyygJzrlicy7oXS7lwZGwZBw08BbMvOLeS25ZrT35YVazDXdJcrx
39+YctOQmV7wlyd1NRGr2C8sY+AbGw4m6gTNo8ZBxap/ZYHICEv6YwSOtR9J21rpn9kZwnNsOGg2
mxT5DtLNj8tqtK1VvwNIbO5099/ju21rTuMjrQ9YExc8DEp/LxRnoQ0qPZXjUyM507eDm7jcdn8C
ZRWgCHYS97KWl7Kx5Fu7QBQodtgcxlW57DYFeOnzFhfqnRF9Nyu/jmiqFn05scXtMEUoMKJ4WT77
W3wAUnmQzCUAPC/dBvOULx79MvWK1GmepWcEd59hLHeG8e2L+/JgrmamFnfaUPYMQ8M04ZKFLMKp
Yrd+7bb+g/zw8EDkSgv20UL865x7hwSq/wc78e3N6q/Xc20tt6KWmJhsiE8mrlJj4QdbHxhK4wj9
2hhOgKBdlFfZeNIV7JIOTbZaI8BkQbAoIaPVsAxNNKZrA2MqPtpxeYGpTWRKuhJ659JutGJNo0Mu
9225H4NDlZ4Mbj3NMXkI7HwvOBfhI8qWQj8vATOpcwTr/37In86Gm3Xkvw/5WmEapqkVlX4XnyRS
PLEP8YVF3LVsNeHMaOs/iTpoE1cEpo2sFOu4m/+M1sYL+ECncIfBG35RUCD41DSe1JPyRpLLZdUS
WP0KZRGwS26LAtgQslz8iR8C21Bq7uz/t+XvvyeQebWV6VTY9EzjO6GjpHnJ6ELd4cyhzgqTqK2Z
UM3qR3VhLP/95JSbmun0s4aiqohzgQ1dPznREgIlnvau8zJ8UPidPVg8rT9RGxh/yQeLvsAs8PA6
Y1mARklFYF/utEXyBFa2DJ+6wCUpzBApqC40ZG2YcK3tCHcw4EBvFi4BciZM9jvFpO+OJRSgOZjQ
IycC8VosrciXJqlrLTo1HsOlolRpcPfHHTeLOJ6FElU2DvHGyn+m5iHZJDiiZgKiiMJLS52YJC7I
l0gsydqqRKpxnlJuKMX4sGgf7l3LbtG3E9/0y2Cvbt9+1g9GJCvRqSvI6wU7AVFypgouCltSs+vm
VwpzBVVU50ovpM1I9anNj2G+tCRU9HbwW37ofiTbfJujlPut6nb5JC+zPwF4yT9gbqrIjp/h4GSe
OHr6ZT6E65CsusJO9wWNCu4JyYwbHiaJBGzoTKyBYzyLBba5hYWe4H/vRF39tVcbgXVJpDGtzehE
RF6rT2iBCq6yczEXlvVkibtQ2rUXrlV0icMZDSW/WyQ0eMAr/zw7+MzarQYhiWuz6IFjVMxX/K0E
cr7F7ND1Nkimj/Axtux4TebCj7sF5W/O/3+9rKtdYzDFJo9bIzrV5omPnyR087khoi86UtRuN304
BzjLa6myJUUy4U1XNnX5ox09Wdz5gzdSgOW6PyxE/843/90OC/cd9hWncS7U11yhOE/kcajC+JTR
3dCmbGhcNkn4aiW2/jy+6qt8laASGR1BdKU3cpMAt9GYr34D5tSe0lP9TjTQndXjm83NkEViek2d
09sNqwwzMvPTSqRjQpEQSQj6YgI092JFIB/4bHuymZP42uIAQ3Z6Hjf1FJewRpdYeZyLuUWKi7Ii
tmcpVwsMJztEhk4b/rhbAbsz0E/Z+ZfDQD22mtlbpQQ3zYOqrQRHjo8Tm6njEELBQJF+TlJxKXX8
cC6GYFO9qV9yd7mdrgJXGxX6YBpUiNwVQpyuZsclyLSKo6U0lWiEbYMO1lxK5lNaPBMnqUi/AVH4
GMlx72kXO0x+ZMljoe6pc4vNHM9kHz4WCIOcpIGaELPKLWxJAiCx8K05zQx6k/M7b1i9M+Cr+XAR
kqEZBh0VbX6wylcSDzsXGVjykJ3KcCUWkDGWGX1tJ/YSu8bFhdhzVgpzjd5FQXBqRgY8IgRQJPi9
0V+n3AK3tWjZBl9vLs5q+eeICPTfo74l6bAIfX3MV4cuvzb0/JwVzGKsPKodsXctLIY3WQHAFrPw
3bu/3yo6//7JT6PRly9MtDKQJBE/2fHVVw/hL24IU9zyH9Vj+Zpjr/n/UGld/ebVpWD0tUStuiw6
sTX7/gP4NEr3dr8wOeH281pcJ7Hzq3VGN51qTHHhCShaxZk53rkB33ven/f0L398oeiBZE7PmzQx
6IRePgeDsIoeCU6nzuTv7r3gW8/p9JdTKwEGipzz1ibS9opSp1lIQBQxEeyn/CxyD/m38l6rM0ol
ifKaUNyGTdhth90+7ydB/uVDEeyIsEgfWtYZApd3Wfcr4OdbBX8m1kqui/RpcaEWnhp7PsEifKz6
HCdSkz7Ty5vZibGFEh9S8hIOQbmIykVHXca7t2B9/0S//IFXx8FzM4ZmYua4GD3FUyJneBoXkwMH
l/FvY2oh3/vFb3oXPFJKX5jQJh/adVu/SjVRCeOCoCsSFVQbK2fg4cVoPoBqV+zT4p5mtmXO9Odh
K73ApGWit5CSL1uirhMN/lqE/HwfOPdku7cspOllw3zEiDrdYm4qyWnUG6EhRqdhZa6qHxlyU+Sf
nOste0A73r634oJSt/msPrXb9KlatFxNnHMN/SjbKaE9SquKWtnrMOxi2uIfzR8ZMuMSs1u/rLBo
18R6UwJeGg9UOptJ835nPfpkTN8s+xpAEXTt8LY++yFf5oeeVoMgk2l00recV+nB4J9XR7dcnfe0
AjmeAnuXf8VHWZ5Vz+Zepzd30Fa506tT/nLKfslB8P3fi+QthGt6rNRXmUhMJVW8+sTExs+aIjPC
09mcK8WWMn39J5adYLRL7AiVHW/EVQZSRkOSjkDIpYU8vsR0hsSZ+li/CoduEjm51thys92KVNY5
qIHMv/PwvmkWMUSTAhE8WBOx/LSnfnl4YVw3bVUK4lE/FE76Unll91bAWfiRtM8q+Jdyoc+DBaYO
rxmOTbJtlH2TLYaP9hdNY2VFIafcJBvYYX0F2c1YcTm5+41+O1/5OkVFghkjUe37e5BFq7ZJ2BsT
OblEaDaVoJwL1JNxIoSRPXX3sXx35zVUCn64RhUM/9cZa70uKFlJUe0YDPtE+uFXv0LbhGmXripx
Y4aUsM6LUXYEGE0bdIm4S0A6k9sS2fqwNpRDqx1N8s6OsmojTCutp1Kx5WQDeJj+kB2RpBQuo/R0
MV0scf1lazgynoB7B+5v3y6rDY40DRvmTVo5Uj4rFy8DoGRpWseFXyqF/vp3nHI0WyBzmozSz6qb
9D9Cp9MeBujOqPsGAjlJzV51uisgz2Y799M14oZEXYTqofwIqdGJ97hLn8Lf62lMGKhBjQuPIlmQ
f79koO2KKVS9eMwgGugzzbuczNaJLnuUVoETiDY2JwonRKzR8OVUk3cnEqIUFSK+jZkH4EXuAg3S
DbcWPoKAG4TTa3NKDwXD9p2MjTkpcEq3u6p66Xu367mDhDOzmTf5VGFJSdyeRfjm12p5MMA0kRvp
OyNpFra47JHd5k7YL4J0S/1URfyoLyyZIJVkZvZHU/1ZV+7EvBaQw9QPnbJs49fQfK7DPeZGuF3N
bzxhypMI0niw1jkXiXg2vPSXpaHO8nCW2U30q/XXyLzvXCO+fa7g3Ql3YAPCm371XM+D1kijBQ9f
7l3t1L8mpa3uyLSYnHu4bwWPJPPnXp41j9GaOsQhPBUv/cE4hDsiBabT+7sA6NOW+A7OD7WyTsbV
WeMETf64XXKFu6TblJjIhIahuku6ZUU/p1iEDSgjjqsPMWhj9oDStdb9o7RQ/aOi7Cv8BsXlQ+iP
nb/IG9LRI9eUCAWp3HHcov7GoQMSVeudeFiU9bw6P0gaASSLSl4P8Z6XoMVrS1qbxoEz7gAuVVWA
gGfqJqZhElOnzhBH4efNlUVobM6drdd3jmXcxL45vRuWhmSQRjs9nKvrRnGWWrEIiuBkRotURDdB
E+BPPW6VRASiv6rN2FbbyKvzjyCtSQNsbezbswHfZKq9Ft1JaeZ0waDXZ91LZm2V8Ckdt9A1Gp2n
pzhN9FbWu0DYRD5UnvMfzfcClW5QFNuFarp1vauFjZCXTjksEl5qppaOlv7MpDVcIanxbbhsIbBx
YX4x5jFBIyhhsrVSOQK5fH1kK/pHRGaJEKUz1FwiYW90joW9QIixDoWb//tiHCXZGQRyCg9EwqMs
/umf13gm5NJGYdVCVyZExpTXyrCRhWNxmUwUDQlusY0skJ6u7nxGTSIRkypAaRuVfFw5gfv4oCKE
SH5Zl3dJCxzyvW3ZGB0NhdmIZGyYlDEWpBHY+FKFq416Y3+Of2TRso8XdPEiSgTUQAcneOKypy/6
dD1abJHDUk43CILxOkGsYtM04lUjPyrmJBHO+90AcUycn9vnMXo0mYBquPbrFb+kSo6AuD6dF62n
vAj2r/QyG8XtSCSits6Np9IRznMDf9/ZcsqRln59DNO5gHhiKLajj42Nvl3azFXhzZAOOm4iR/T0
Uy7QGrITJLcFURybRPjQL4+mBX6WK5svfFwKV/7Q0N/Grw0UBPXVRCBEbY2/d3L/cXfOnFThqmyO
TtgtfO1NjPaj5BnJe5Dqbs+/xPkqaB9M+U7R97vSJRpL0gBEkd0DJerfq7EgS6mgqkJ4ghxtneRx
GbfzdoAeRFtmpuyzENb3Mnvg5IzzltBgjN8kXWUe+N0yepA1Wzo+jHMfBS9sovRNvMwEfRZQ93xK
CgfkFZRueXHOgQPcmZff7nkW+Rsow6i43ux5fi8mhlaSc0c/XWln8uS0dDKggYTGvRXmSqFkzhXm
bVBOFUVAgnetmaB66Pk5vxqGQzgJIgUpm864/U90HGumQ5MeNdGTyZawpjzQfx8Wvz2Dfx3yVCf4
cgjDxakFVkPqoHaKzx44yN4ROO6zaBx7r3iVPIloRJy9BoAJFd5uiv3+txTbZ8jDcPMNR4KTBOt4
mGnJCsEGWw1HlMtbsxXfz63jZ4u1mmylj/x9zI6aMlPuMa6l7yrsgG6nPwKsDQl2V7tMXVtJ2l5E
ghObOZ0QKXB7c66T/JOtJWOhqJhpXbpEGodvrMEh9gEHA5CSeNRtpZNJV2DJGoYVqqNQBLX0MpfG
da28RobnS8sEj+o4r/tF2i9UbSexL8MJBcRozMZVvZSA7QW7blynqD4iYA8Qa0gKltwudwrUQnv6
JLmtNF4I2VDZjGQpVd6FXYdYu4Iecrjof7P3LsrNOLi5auesN6u8ciw+e/nxTJUDLcYzBM3hVa2I
PUKFsuk0G0st+ZAOUROdp71RM5b33YPRbyrstxBjD8aZEOdZQeoEp4epTw53hagcwiv5ouJgkWPw
gj9GLFj+9u8vSv9G8PD1dXx2PL98UVac1IVocIUn+itN3YqVNEkWXa3A8N909SS08t9URIf+KjfJ
LMfiA0KWJs4s31YoglD4KF4KmYBCfr0Ve6c2HVj/msDC6oQcqLQ5OACDGXLIX1ECUDhrCYrBOqiv
R6SikEjgMtHdkBEDzTXC33tM+Zg2TGqArk/gE26RchcaM15MoC0UPDSUFo6WNtO92BWW+Z0L2TeC
YSBzyDWxb5A1fkMNjDijGGZJ8gPbJdams+YiIg92+hOz5/f5IL+0a2V5eaW6SqvA0dbRG8qoPCH8
cyVg0HR9b8Chx9+sbUNOdHT7ZU84H9R2LyhPWvYaGA9IiIfiJ5uhjsKT5tLU9y/EVVK5HTKb5jFQ
38/p7jKutHBF3mHWuWbOjfBI9Fv3HpYzJBx9B+r1zvJye0E2JxsGh2pikUh3vJHuD6R+xUlVHVNO
/Gi2RzfIaRQ7Ldf6zkFnR360tECr1c1/JdrRR8oV+nTtF4OnPVO0Ledl8CPktnzn8indphRPIzPQ
uXBBNs0bZ02aFEJfjpV+TOFjxsofGYF2FsxCmaN+jaTg4dyucoHG41H2T7jRVJ1GjCuCstA8GUCp
oxdHoZr2amuWxMuA8IVqaUVALhLVHTO+S+HH2NP2GepZB/wu538iwuBgGQo/hMIpTfIK2biZw9vo
STERSRukCVEIki8Q1oPSjeAeYvZL6rn/kogbSE0OwQGwnWFeLQ3tFPLFKtFr3y+TaB53+wZKrelQ
bFe1TZUhYPBKsn9hmM65/It0x1gOzi9TqanLt2e429ZrGG3H7kmR57gMZkq1ZsoRvHx5DaSHylwb
0UrsHkqfOLJ9Yuzj6CO7Z35Rp0v+X1ev6TXgM6AFQh3qZm4EfVleTHHUj1Cs2/MpnBODTTqSLa0T
l6JUtCbvY9ilB6ShqF7sfmNK84s1P/+gP3MIFC96a94leWEcCAQMWFlgKnezMF0Mp9Kr/XlJ4OfB
f+/COZ7a6C5o/bZ58zl8rjYseXCePi/zXxa76BylHa5rHQVuujNB2+ncuDiqOOgiQdGYgWfo+Dex
2C5a0sh21p+8OQyQGapVF3uhQdN9VhBh8e81WPrUb90+1v+O66oGVGa6Lg2dpR+5AgFKPPNtptma
ODyr3BrjbiB9YuD7ex0dP11dIBSgas6g8M21eqHInO33BrFhtpUc+YtQW2mOjLp5QS9lRWREVgPx
cmpUnOLmItLuK15D+agnzlniZFuMM27TM5WswZHunshhSO3T/0Paee02rm1d+okIMIdbMSk6ybFu
CJftYk5i5tP3Rx/0OS7ZKDXQN/sPG9iiGdaaa84xvuHlteGi79SqJQcJETpcTNGL5k3LZjmmz+Hg
oq9VbyTpNbTydR7v8ZzWtbJWiuaIHshWYChRnwqrioe8dLvZg33TNm6G3cQR2kFvbNOy0uiOU2SR
fFjXT1pyJU57obirkayQNBaycbfVA4SeVS6T11Q/aLgaE9PtExfsUSuAQHon+9dVkSoZAkYDrGpD
bo+ElZjjY9lnXtMz+s7u1eBeU7dBuBt01ZUeaUbl3iWnCR7H718HL5XJKW+JpPg2h5vMriuzstQ+
vw6aCwB2PUnwtNohtkC/6p7A4CaHUFy1yOMjL2TjC52mf03oAQGJUT2F/PPqqiSgLDgkRW93sQwv
gwGnvp6vtY3xYt0HDzEejOAmYfPMCbkJDvn0SwXfIupoWX0JTWTn9LJrpEvqxcwZ9whfulfpxa6i
15cqXYsYW8JDJDy1IHpvAjo8NEU4V0FYBoNynd4vKJMOXznSi/oN4vd8VW9Ep70l/nJyEfHuWUMh
0XV8oiT7EsjgIXB+EwYgHi61jRhiiicKjqpYtwgNINfBNJcY91EiOEk8puUKPTBod3KLDS9/NnV3
vtWYvL91G40TE0c53O7aCv1sZB51fN2Lu2+FAh0BWUy2CPdsLe/K1LZUR3uRLxg2tG9aDJNm3v+e
4vmQ8lRw2J2FTLsj/2DiIPmMdIpdAUV0E9saOBB0DjAnwSejXrsHeuwrzrwvX5dcgH7dvYjyk5i/
TsoVIh0ayiCVRyQPoHVb562KvAow6Q5Ap1NdqTuAOwS4VK6mcGzjYL6AqyfQzW/de4oPYS2uqs6h
6wMzLpXs6pJm0vhhPYeIaOoKuj/le9S3NAVGA4lQYzXgM1kkY/ErcXkC2aq8Zf3DROvWeEBAMGHw
p1aBTcybUHpgjVC+BcmWvRR1cpCsqeZHw8/okcnvHQoLHtTJIclQbD21OGKRHH4lR+JJB56rM6Nm
+jOnWxXGRegotUcenBLsR5F84LXwGP3pNHu65g2PYhtxeRr6MYeCJZTxWEYU1bA6gFabWMufZu2+
Mnfk8MEHxBUa3I03F1bn7zCn5YVAC4zKBWrzN0uz1cyicRIQ9Id/EI6FEtacmmL9V5M89awksvRi
8dIGyLNQPcpbcCpluq1pMx5P9UEFxFohi2nkFyV67VWbDpn2mx19Z/0ybjFEAYDeK9lC4ZaP3QtV
MmnTOHtQkNNalXK/I1tFcigpUyiRkCq5ZUiDboWlTgGiA7EflLVtakSCqdfmqmYKPNvzbDfNGoGp
GN8sU19lfOM4BjSu9+adqV7Jxr7tvKmFPXYMdVtWSEhEkclpJn4C/i8V29raBsDleBemFbse8Xil
DvLr0Uhu2ogFZGtoT1WLWPREHg48c23VvsjGymiuo2gNDkNQV+ge5MzrnrNHdgIGg7b0UHy0hE1U
fvqbUpZZu9Dd/vtpKd96bTwsnhI6LVM3aWifTQAKsy/TDv3GHaU7GOj0MbwLd8k976N22uq3AzEY
sosrUrc17cCdaNKbNDyepj3Re4vRT3FDmopQNtJ1T2eZ/FF22XE1d45qehZwSlqXEswPfct58d/X
/n2cenbtZ2WAbhVpeeJEfceOQVHSgloB5Dl7ubo1GOovB9OdSPmL+6o9Ep9Wj/ASE0R2bHOu8Bo9
tn+yu2bJH5ZMZ/4zUrJv9CcC4cra5YmppZMf4WQMBAgYu5QY3ce5XkkPKYo7edVsqq24Dh1h3xjL
eDqpN+ju//0XfqeBLX+hzBCJdovI4erMjWIFp1HXx3lxHEWWn0rrRPTgVpiP8xPlRLKKVWeK9z1o
6WX2oUADPfklYOvHgv/7Wr201P+0YeONUZaIEmZG53rtPI4qA92zfge8wTH/0NcEODpHftTbwSFT
XSvez2AMSDtFei06I8XEsEQw608SZk5KmnHeB9FGq7dwgtLkkfiXDHzQc4GCRt7FR+WhPagUbb03
pn4aeH3lFdb+lO364TqZ70/yMxnOMFi1/tqYfT3wM4oU3c+rTcQgjVQS7xLR5PuEbHkCpHwDGUdh
JX/uCF9KYMtsK2sWzKUEDnw0yp6sIlWyF6OO5PJh9p5yCU39qTs4K2//+s2zrpUQ6qEi15S3k7/g
mLH/cnwpNpOE17NekeWjueKbdYcfxh1dwqDdlGwS415iA24viaU++5HnF8O4VSa4EHsJG9/fLbR8
2QdrkRtA75t2WQKf/FqnmOZh2otQgur/MHJJ9NXHbX5BPkby3A81IiN0Dhl8Ata3Vy5T6rbWUvE/
rxzhh1TGmgNQUZHexHElfR5B37WYHIbw2HTXDKGy5BoeM0bQMiF206aqmKVXkh+TAI3Wuxm+m+VD
bj2W2o0Ia67/0wybIHFT1UkNN0vuwbyF4m5AZk2scg9GAli+bzYvM+C2nBKPKAf5Hq+uuDBrYB4/
lNgSlPepvFf7Y1QwS7mejRdd8OfKN01foj1TybdzeowoRyTmYuopcXPOrngEa3IUCQB0aB4ZTFQ0
zxRfZvID6wQ0CzlhRXUr17/rJHVaitKgeY35F4WFS88jT0cnaSGJQUrWz8F8m5CUYrjigI4Js5Q5
qLYwPRsJ1SF993h3Grc6PbFsrlaMd07TlhD05qZBzKmsot4pZ56l5emSW3ROY2zVwDGGlxmybLjG
iloMa+1SnfBT3ciGA9DWMkRdOh+QS0nTJbqR06LIKcP3xr3uG17tk7ODD5HXi1lDw1L3HJDAsaja
LiaT/FTMfb2As8/MkEo9NSUuQGabI0jEx/YIc9D8VARcPk1/tgbPvyQsIxIKOjhuVEZ/f0nROPdi
KdCTaTNcqjez9pYJ+SHWKzuCPdDYgELt02kncCZIVdM270MQ6V58Y2ohTrlVaVxbj/OrHgHca2m6
b+sbols86cJz+RTVn12mgjgSwrCpgnT+rBi+rHhCk2bxmOranaIzetgnEN5bwdNRw04ulMS1nPjC
7NSDy7GXOor4930rOhrRlcSsntbZfZeu4+S0CgEaMUOr9x1yu/5QBA74dCS0R930AxxHr6T0qvJK
F7aR7E8qhbPNR8tJihNAaaxrSPyYQx6s2+qKsQEnmTCgi+c0VLII9cSHwFNuR5oQMUWUZ9B6Qy5N
VXVH+Av9RfzIsLoPI02tfdqtolu9uRrlY9C9G8Zp1WrRpabED4XUQu9AlbJgcbmBfz/djm2kmLtJ
JX+2RUJBCeqKrwyxmfzD6HwMmectxaa8sghM/YgO/64UmMGcLZQ4APl9jiW0IulJnlsAI6vKm+6k
hUf5IG6D2+yGzjSHCYaKdB3jGGDuAVjwVjykWxIfsiNyqGCTvCWQ6cG204vD4Pke3Cd/JG2lMfu4
6jYKzcIbxD3TftoQyEbi81Wc2zyJpRFHmFC4KZMH1HvMsrEqpLf9k37TKdjqsIwPBwjxNrIzktPa
Y+lzMHl+Sz8SVDhYOWnx809H8dva1vxqB0ndM+lYHDPWVGGjKJtW3wqVL0JBTW5yeNKJPSzfQHzD
AmfiHAW7jX3TdGtbdzghn3blh9TfDMMaDuZm9mkEEAHK2muJ9kA/xARRLLlWsZaqlmCze1rQlWD3
6yC+4r9G+01PriJSp1SaxckuAd5Zu+ZyYAW4n1e8nk8V6s+0fB2z57zcD8EfEOwrrX6acJXi2drV
iTtWhLiOb21Ai2YjqH5quvSrARR0/OeFVYrL0IFqChG6qjn8rfTYhyxKw7tlUlOhhOWELtrT6INu
w1qzB6tsEcLiFDv1GjNYOnJ63I01pwq7aMiV5fKLYKff9HxZL8XOMOyUm/oOElYz7znIdIk7TM89
69qr/s4FhJtFR7ahQwFiOvCaN8GyV4WyUVvIleqVyuFx5vf2LX8GmpnEbVh7GBgk3PPFXx9bq7g6
KBlu2ozDiYq1NHhr2PQw/+ihSa/YN+hwdG9J9ZaRrkYfTfjAhqwcTvOBlkZfvdVTSu794/CM4TLM
vFi9g9bQwpE1ksHvOcOF9UHRnnMKnhF4Q4P2SYItr79M5keBC4IbZdjMWpCKVlhf9Ickum5aIMUo
H+bfRXfTRO+DMgD8Awjf3QhEmujoJLLxMUgmX7PuuTcG0yvaEiPdy3C8pWaAZWJFtOFLO+OdmTkI
aYgEc7bI9DEYfV7Ka5ro7EwNUxu78IzeLudV8GcJ2BauYpc6JN9OH82DCeiwWlC8BuDz9an2J2HN
CXLheDAuG1dB7OmEbURbOa5WQDwwR9+Xs0pXaw2JshyB9Q0HTpNEha21+H0kRwZauFbeGfVDwwZ9
AsfcqK/ybwOMRHo1WLdazfGkOTL5Ta/R6ck7EEVJepUaVBUmDeTXMkFnohwVleDPu1wivsfrudMj
M5ecmPJd074W41UxEHmgHuLpTmgYrd3T0F4JA0/TnQxkdR6yeLmcVoH0AivN6VjrpURwjRNq3QqY
IeIJa0ANSGjUSX3LSESaBgLZcCbG5DI3kUMMT722lFW9BuUhXhH9mvjKu1Uyk8p3OhkYHc3QBZt9
Lckkh7PvLBmEm8r6SILSUe/0qwryyU2l2TH2RaWpbCyMA7tF0m/KJW4cR0bcYiLlgnBsFfsyva0S
ohrshoEmySV8amH7R9WTfcdXJvfvUQMeF09hSDO1+R3dztM25H+jmBXuJEaU/YfW33YyrRxGF+AJ
04H3vyeySUMK+drVpM5pN0msrNTaT+uljUIySvChUglTpcvSq2RGXtEjaTLAFzC8VZ80ujDkz8G6
6h8TQqyt1bjMQo+c8Im444Utf4P8Jbl1CmwlRlgBLPmPXh37/PVErytr3PZSP0tdiveve/3npgEA
CbYrDRvQFn9vWhNpneKUjCg8fyVkrTmVtV7myCvmlgk9rfk6al2sHbCdUx0V0oojtjjZvTPyTGeg
NKhTXHPhGGDsdNXX2mBKgVzMyWpUqndT4S3QkCJn4Sbu/CanKVJfC4hSqsZTMMdKf8LBj7M9i3UI
YE+4//em+O0g9Z8/z/jky1moWJcK8EspU2R9P/QAYo85VtiM1dUDnxW8Nn9Yaax41azo/dKpTzVb
hrK8dGNWhrQtoEPac7QmF+tCbfVtcHF+QWcl55T3qaWUUoStskdwx1M/9PhiTJKIkeHZ6riBjwnR
hvGYTeBcqP4RSgTf69PHxYPtefn9eSk6GlVdNsC/fyvzwj6u+0qLMBtIXtnvy9nl5A1pukIfsyUm
FjCTcEv4nXZvdkfsuJfq75+fjiEtWlCVrsK5HU4rm1SdTWu5GQMuHMY3AypZFFPo00wAwqSYWKWb
Sx+C/qJSPSXrgdYMmaLMgacIf5/2/u/35ZtBb7knBN8t2RoS9u5zrUWuzqVejmhzGrfaTFwG1c7M
V+tLeKSsVUs+Gh3JJnP1cMPQyEzduiPCCAiWzWatyGukIr7k6hwkwn0hb3IsRixyqXfJ4PKNIHZ2
pZ9njS9v9tA1Wp3pAUu+tqPdHMmrwQAVxZDRMXUYf7W+0mc7eGR5Q2xQJDCkrnmxStJXIIgJSLPE
hbYev4PexN9UPkfuxTHd+fnq8xoVdHwqjQO6RmdKp7QyRjnScnwej+pWJZdjXlMR/so3SM2geJQX
egXK8vGcL2YQ6v/7e8sb/+WeSHOtDW3P7y3gDbp1uLe4BSBWsKJakA1XHT7YjsmaL7xJDiFXLeYW
pxJ/E9hHGg2ZdlOzVaEJ2SPbe+UMCuK0J9YmP3LDi+lK34Rgn7dHNzCgGZqyyK//vtwuDMJciXj9
e68s/GCAy7j0l7qX4EUCDM+wnrQpgDj2gN+XraeEfi/3L6fBC4dDRGyp4lThQbLV1oXPly/dP1F4
FnqbqWIfvVfDWrToPdgZQox/fyffTBfnl37WeNXErOiGKoyPjwf6gBlluQ24hdMCsuJfbXellFuo
+/18oEmSpg9GebXIdFq/Y/C5ma1DtngnR1+4+f++srMVH8ZEpOYBN5VYrO0Jfk2DnnOvj+7I+MVw
hNadqp2A58s3kx0C0fIx3xjSQVPo4ft0gTUSuzYaYVbk91xyhHyTiyy3jWxiwp3RtKKgO/sgoqwP
x1MmL8vLaXM6qg9x5kaiU/pMJgqql3jDrTGYX8F77N7l9aQgf+U8Ys+FJxFDxRS2sYkE/ffT/DaG
Pb+ss+8m0ONSnkt2AkMGzvCBTMZ80P1g2z1EpCQ4heVY0yEuHtCgGtVT2Dtk9HL8b/C1AEJC1CFV
NyJafDLsF6ccGRQKqmWRMzhBx7uoO8iwz0mI7C7RG37awr7ez7PWpNhZnS5Yn1sYYHyLLxd8LLIa
Bezgplyka56krSNCF4F4UtG7kYe1F398/VKA7aIDxrxCkA6yzpB/lTIm/fedVcUfVqQvF/jZavmy
IjHbziuiDSM4NM0jCZsnxMjEw5oPfetICbI9twWgH7jdI8b1ye0QuOJVtA0KSsY9LVJ4wuM8BXLO
yWHIhTahf+yxEsOyK5whcgXCq2f+5ca6nfY5gTzupTLhx0X1659wtkqdNK0oWo17zNADdJj4a0o3
cXGsMEEuA9wcSQ+D19TrXXjNSD2EHeea4VqmBRC/CyWWaJi4EjPNO+1qoSkPG13EhXCwXlpjP4kX
XonPiu58DwAbiBhNkjXwgWffP+G1XZBNFLQzyMbqCiWiektFqxvYEejZc1yyMmY46nWJPAlhFn4q
ya1TD3TEJtmKlKnqRscJWXmhdZsyxq51OFz4G1adYJtUiEJtz80vIb4wWvmxMvx64WeVYVDSZmhP
XPjprXcQJdsVqcWfvLug9BtfcJeEpXKxLqH/hjIHJAId1UAojXphdf+xk6RqFr4GUUVCdq5Q7i2p
HgWtWZYpEuXo+BGBaCG1XBKKsOVfpNR9i9f4XIC+/ODZAnQKM7PWsi46oipWaRzOrha54DURBzZO
rbl5u4Ul0W1yz3IutTu/zTc+f5w/06LiI+Lm88F8+UYNrS2Kk86NL+s30xdWEjnGVxGSvdVbo7rI
1aH3w1cucBdNJN7a/14ivk34zn/+bCstOz2qq2r5edrdyHccIFUnzn+uTH07e3CdUfJAv26ZDdtB
Z8+suYR9TA8x/YBV6XH+li/tCD9W5suj/7/35OwrYmsX1TLmgbDlxK9RsPhUkddEdLNqr761Gjvl
sKLZ0aMI1kuFffhM86JuD/JuwIdz4Rb9uMwbigaPdNGZnnc2J8KNq0keomNLNCd+0uAgeYO0Njio
JNUqiz2mPECCCj9W0YVS7YKoLD2uSiyuVQxGabORr5EJLknnEXikC3Xnz3cLkZ9lLWZP+XPb//IG
FXotRnPII1xmMdfq1gSDl/mZYM9PoezRCxyMzeRIAnFwyKjAPKJKTdbBRzrvWdMvTcW/GSQ/36gv
l3PWiJ6lLoxFvY+O4pbNUHZjN3IIbg7Tx5iWZaFd6/MzuWR4LvhnWCPFXVqy/JP/T/chuGSZ+rNL
E9Mp0Go2IQIwBQrQcA8r7f7fj/abuP38Ws8qIjAMohBWy6N10ivzg17KAdIVHE+0qkQp2Zl9iTn2
TdN4/pNni00W9HJcnPjJbEPbTb/SFYYvevcL6eqEmZp2KXmGdGqnZE9yc07oI8nY6Au66xY1ByNW
INyMFvr06tKB+IdmjKkqmo5qd7ELn58+22ac42oqQtBPp03hoY3yiMeiaP73TdeXreRsj/z6O+dn
R3qGsdWYechNZ2MGMyC0jEYepN9TafdP8QPAtWhaJU8IBNOHeXYQ1hpXIF762cn9BsTpQ0S/8SOo
VvVy5FidOMBMvvxCZ56srkLzA4cXKmpsPVzH24VkvDAWup4gYNFBmKCvCxINgdvN0CevzD4AbkmD
nuPYWstmPLvPPa2R3vh87y6uJudzGp7/X3/9WUGDYy8/iTF3efnrGbXa4xPdTmyNc3dT5781cYW3
OYK1/qAqq/bpxClsYW9Lburl2a0Ya44hfMgaM+8dOLV/P5qftt6/Lu5sN4jqIs/1jItT8QZjKOXk
x/3eL7HxJ78fLq2sP8yMTBUpGwZg5FrwWf4+gk5RK7TmgD1GUe+kzhexkfugh9C9qG/4N0Y7iw7o
q2TvdIs0iuDnwBVP3iLI1CCeXHo0BP399GaiB2U+auia8rnSfllJ69kQQ63PQk5vjBdx1FJF9pov
sKaDO3iIMEkwKmdEdM9QkjUtb681RjxYvrLf4UPyO9cYoKKvRIrL2vEUIjuErHUV927dvkjG4p8j
sJnCGuUSdJLitBsQWFR+RdjKjklII3kwLKnyUIzSOGGOh5ESbZ1q3endPb4MyHxJCh5XUrH8rdK9
5sPy9eDARZ71kt3GwIMKthnxqW5XvB1wCevTTjqOb7MEf8sV+gr2Jz714m2o3Eh1ekV2NaSnYekE
+L1GDUuejdN1yF39gAi2HRB+2MZ+vsbTQz66lz+Ztx0lqIe7Dt9LeVTCYzVhtPVG7ISz9efCC7ns
9N/Wii9P5LwSmBuxFAOeSPzYMSMvPIIR7mbUmPi6tsP6st7jwu8ta9eXN4DpZisqCWvTQOLu7NDW
Z/cK1lQ8bnwRfP3z5/blrztrf0sDDLFg5q9bQJwLuYxFa3GXSC65oXz3F04n3xzDy9oDScE0VfqL
BOCcbc3tZHRzHwTCXSzsU6Ym+Ee76q3ktZS3ZemrCE3yG6vgxOckmQ0ehUcNP7JQrwTF0QsH0Wi5
JMbex7M9TKRa+1Zzbf6ST572LLvLyDV8aPVbncHlUrBn9eM8rUvTN0QXfR4DNGQpUudhtiGu93FY
JFMS4kc4XKiujava6B0hXpv1pjJeTqrPqJ2DJwwycfRCaY8wBMEoI672qsUt5+iYM1fYT4djCiwJ
VipcHGy070G6Cm4tj0ziAjabP1XuyAjmtI4Sn1kHM45Lbvyfyoi/7utZGaGbeaDJMfc12nTuSM3T
+ClDOd+wW1ex07f8qF84r6k/baJM+Q22a3CMsna2dDYt0egcK4W7ckIZMZ8Oaox9Q9iRTKqvUn01
PJLPcGvcTTfyfMMjSCH5P0d/MEbGxKuKyMfq+8wtfLCmVz1pyb+tl3otbuM105f+aJycmY5avnjY
yJQuLmc5aj992V/+AH3pXXz50ojdKOpWM1n7j9m9tF8COGbHWOMvlkjb/NABdtr5b6zVBABgVgsY
CjsFnEw79uWjLniJeSw30gHQQnNjHZInGvjXusc6bb6clvjnFWHAuCRpHu2ZXvWreJ34OBTpZg3E
Plyqen9qSfIK/Pd5nItrjEwTTG20eAXK1WRnyh5tPZl3qKFoS94az9YOQwpOO5tzdLxHYoPjs71F
oPg5sFXs1o8AZUsuA6J/L6HfQo4+P3qUNBoNvx+of7NwKq0uwcbNd9G2fjIyEl1LjsWQANK6a1ju
zNEkQhUfQSxkWvCKWTOgAAtW6R2hu2sMGmBe/YUFTmYaczLDFr08/B3o71gS/gMbuHTVP27FwC3+
e9VnS5XaqJM0BthOxRhxpaep7qTvJjd3E89AZ4Pg5jDBTEQCyCjmssfnhwGHIS19cY594sJLPCvT
AbNOpajBxx3f4kdM0fO4w6X2iksa/IflxZmjgo1zZoOs5AWRRXgxvgp2C93Jr0OEdAsq0RjtYb0L
29W/H+kPN2fhx8kWxiiDJtN5z6AVW+2UWUN2jLVdERx6/BVwRJl475NldFbm18w9lfvBXHMmTtzM
b7QLER0/fL5/X8JZpTjXlhKGap8dZcPOgq1CvK3umPDZTd+Edwp5YjGe6hzsHoaRZtGixQJdOBwq
9oZqO+KbGGzy3mAboFZgpQ+OGJ35GEJrPZKGRNaJr+8Db7DukKcwfgh7t+eYLbmkG/Qb3Vh1ybUK
uoRA3t/104DE5sKH8xk79HftwZ9oITZGM4fb/Pw8FAZ08tUc21zjmhiubPkD/IXA99sfktjve79p
9yckTAGK+novzg+9tu6qu3Q8qNgCIpzAuOTVck/26Eq5NWnk5N6Eco0o4VAn7wxnSgxu/qnQjxp+
Q3IB+xWOKE4oRbbDAUnP6SLf95ueeKEXffmjvh2++n5Ua4nn1uIeocaJbKHashRsCId0RNlWEZlc
OPChGP+hqiJOmvBmPikZKfPfaz0sjUA4zScsukAQihIJaIA5YvGwSMvXhNEBh0aqP0uBag/9a6t8
KG8aSVDijUSMupYhiVRtFUcSZtDwkIrrUdmnYMvBgla2/hDwD0wWZf2eTVidKrLQXolNWDSNeYo8
DA2qtLWwpsuPzeyNlrvMrWhje/A+MwBAGl8L8PFT+aep70u4tk4xr9qG5VK6dQ28W3jvG8x5+g52
00n2+e+E6M3jDQbyUsQv0hOgwfWtTfNwSqgz1mawDmWiVwgwQUsa7MToDQqPgMaE0IsWv3991BO/
17dzjJzS3OPcK3uCpjQs9n5YeQbakhh+fabnq4xT37g1i7tMP2TKq4ALpf5l1E/C9BsKrWNGBsXN
Uy/+ltSNKO3kCPrKG17lNPxTDB8VrpB2ngBb7CI+EiEwCcjl8MJtjT0R9EA/PI4dtjXrfpj8iqlj
ikYS7MuIF/r0S01votGLtzlQvrK8rlvi0V9j7UbPuf3wFarkPtMONZ25hXxBrsOUPA5ARvGHnZRf
Sy2re5XfGZ3dJjep/stEAywFdydppwYvpvVimi+VfBTn3yD5nIJDzyIiR0RotigzuxvanlgbK0c3
b3vlmOa3QvlaNseRXroCB8YS8SkV6z71K3OvhB9JeOQwmYjPZiCs8vFPWm1rZEjVNm6OSbWXGsRM
pBcR5v5uBeDMwcy3f8b4TU/uS/SHQ3wd6r/IuDaDe0F8HsO1oV6F0m/TulfV63baRvnvOfudyR7s
hVN6pWeHQvbCayl5K8RndYaV2N0MoImAUYbSQ3IJ2Gws54G/VySklWzjrP0Eh30Dok2qlfTGUAp3
w3b28EGvVesPoHo5vjK0bZ04JU4v41Z+6SmG26Vv0gBAU46Q0qzuEVjniBMm07c6XXSUjOxdw0ut
sJDCAgauphwE8ixCT8bXt6TZTA6cd89Kfw/KWoREma/KiVRdBsFIELdNua2aayF2y2RpIk680ScM
kpwW77PuXhYfCuVKzze8KhCdFrrNFQdSq1szdJJQyvpV78pg+YoHSd+Ld+Kl+nhpo3y7VZQPIoEU
gHzOp9unudKCtFtayMZGtEemKymcgvVJJU1KWxuU6OETI47K2GoovDRi3/ao6FPycaMHS7rXQ0e1
EGLLq+IBDItEOuFAbzXYddphqn1wE9oEAwc7OWSOx1q20XIZkndpD/ppLIOYFnUUKidyNT4rgS9V
sh6VWqdV+TILSTkf7cD20BXA4SgT7KPfcN6fnkBb/EczXmBzu8s4Fl+SNvywayya3v9dxlk1JAWd
0CVJBnrllSiPtf6ia3t9ZR2W/qCxwevWXHh+38CgS9X69RfPzzdqXCiBwB/eW6sCHltni4bTXCng
HNN92NJquJJc6eOyTF7+YWj69Zc///2XWz6ZzTQIRfIfjRSpb3agXY2of4zr03XtL704LJXRZgg8
ANFkKfc6Rd6l+vfiVZy1CYfxFPfFzB0HM0Gnk8MYmpCF8kDHlGAv7EYO8vXlEFyfqtXMEJmAmhfe
gOD1QrG5PNtvX9L/nv15U6xtAyucGu6Hftu8UiA8GE/Bi/4uHBh39Ft9tXwD09pgyt2ujEuxyT+u
eF9+/KxyiEfZHKSRH1+OpovS/2ZeLxyH9rG6CnbZNvul46a7ULD8UF/z8pmI2UWDsk88n6hkJ1FL
dTmKjp22wgbAnDnyGiBwdxY5Mlizx1XN/2DCfJEn+pMi8q+fPjv31EVCWGkQM0Bm3Cb5JDIWyuMc
HLTyRdWfg+zYx3cCgTHDTouuomHXY9kkgyj5JTXkE4BnWJe+SfjSbhwblzZ6puIYuzPlx7H4yNAV
pTgkuPTxV32CUOct1MpD2hwkFMTqXo6d5hqU9Ip0jgPlmXakffjv1+mbafLzw/5yb896JYqQyb1l
cm/7N218InupuG+P9cNseacFlZrfJmjv0Ifj4LvKn9l20ZUd5eOpsme+PeOhDt1C8uVr46E6rbpn
Co0cd05t5wHgUoXZ/6f5YkklGShBVmbtxU/FMx2pWXqsnoulE6ogV/pNupN49++/7eePlnVap4Ms
amgA/q5zrW4s5UCxwmPe7BWJaktwBvpB8YSuilj6Zh/1rx2qKqTykDNcNKf/OT0bjXnhiPiTqAa6
OG+vSZyYijHj70tprTGIpWWmvcgru34vyrdiuu3rDQAfR3GkNc1sbdojRl8Iz4l0kFIOi5tB3sf6
OgUuMcVvTf3A5CRkn1PczAJmtAf/EKlPTDcjEyDfOpUvLDY/Tce+Xvb58SRshDgwS4aH5Wk1gacs
SEe1q/ce0ba+OgmOgjVz/JDKrajwKaa93ym4zg1q2o3uhYmHaKFygwhO0+j/++H+vCP9745+ije/
7AuylpaNanBHQQhoKyJRehDK3Mh2zfwXFpeyHzb/L0vC5+nofAH+1EGIOjMSnuffjzJIs1HVyhPz
XXrgYwbL8vSuB8c8uIIlAqytFNdoV+nTWhvzSZMPceg09cLcOKnuiei2WFyb8q1ErLp0sKAj5Xah
/4mrP7m0wexebhNyUIlDqO0a1TVG5GydAAGYvRYNYE4H0fwddfvZIHzcy9AxY7zEcIIgpSK8zNVM
n+3ZajZTvWumQ8tkzhfGJfZSaO+08GDh9JmeFOXepHkkjDKYTk5tCPhLlOn4HS9MsL75NZfl5evN
Ols/gzFXLDGDAA3xJi5c0S2b13oCqmKxZzIYpHOFUp762I7kbRLeTt0WLRNaKDI6iX3GnhJhvF5T
4OOLvyQP/PEdYrIEfRuWvQW49exRitOU9TnnG0b15A8R0LjMx1N/eJtoDp5W8f3sLh22SzKqH3e0
rz98VsAJkpkZCpaTIwAImumkUrn9dQ4k2ZY3lh0xhaztFv8Ies3w8mBt2aW/vcFf/uyzxajJ+xoc
lB4e4caNhA0u6seV/LIklM+/sltghxeWv88d+h+/eN5dnrS5yboTf6/+sORojDI6DacVrq8VE7sT
cb2eoDvQGlJwKrIDqIRkowoRXvbLQolvE3aKK6L0LiwhP/VBvjyF8/1BlTJzQtoUImaDFLD0Vg1X
ux2c0xXQjIve8Z+/hf/d9k9y2pcVqy6FcqhHbvui9lcbj7vQaB4AKGT9kYM2Tn6IXSux36I/I+iZ
dSS6ZLmouwBoJfeLWaZ9+aqUn0q6rzfhrKSrBTPoMHxjl8bRHqirpoDxMECXr+nwl60X6PbSmx7c
jF2HTzbQ97GdR3ex7MgRdvNS2wyLut2PCDB2cDrBw6BLIiCNx3/nXT4RfAOKfK4pC+9bFxePinV2
xfGsaF2vS+ECPzxZD7FwwxvV+7TwtOthAIKAjNKbLB+7tiw4tbVR90iALgrMfxwz0b7773WcDSeL
pBP1UpaXOyeCirUV5OP5xwkijWOZEJwoR4G8X9iS1Z/q/6+/erb9jFIp65MyhUcyHYdFnkAGOC1E
X9XhECUPMVQoQf9diVefdTIuJADOdmy6JRSOdhWjQLITwoXb/cQ7eC8Dw1iaxr4gb/rAnW3BcAIC
zlQvbt2wvWdOpUTXI+kdw85KNhpGWoKf6/XCk9yW+W2dHS6dtT5X3W+LBW4LfDrkZSJd+ntVtso5
Die55bO0Vo1Z2f+Hs/PacVvbtu0XEWAOr2JQVgVV9Athu2zmnPn1t9EXOLtK1rE2zsvCwoK9RInk
nHOM0XvrskjYW/3DB0JSV1uQaXbPteW8KocBEN1MOktmo+kdy9VInIjuhoPruwrZvzFJenvEm6Zb
vw38qW8tBVOyps2GYZTubrdFwIXo6Q3Iku/jiNip+o90uuvpx/nCw1ycRrdqHjLtZSbFNHW7ej0o
WNPcJYzitiL8+n706ZtfPFFR2iSKoDQB5ZXmDb960YHWK7gddQHTnzeRBqroRGffvbEQXpteglMw
JQj6iqL9Zc0YiqIqOwjLJdgUJ4SFJvwgQNHmKI/tfskbEW9vvsvm+vdt/s+HXuyBqVBWmVlUwRkO
uZZ4Eg00xOI76oFXGJjoz4R7LN6ajZA5xml3Z2xvfOury/+nb32xDapGnqu6ULCO/FzirQnsTWyI
JYhrZnJOGPj/+/OuziQ//cp/5OGf1v/SylVj1PmVM2h0MJlCLyPxBDgdFQCvFWNjIBXIzk0XreDJ
eE7BobvDx/wdYFgK1Jc1Zg8svXr6LyJSbzwB6kWp1HeVPo5hHZynbJ11jxG52pM7STsl4x3Dc3jX
53c6NCX+21FyQlziA0qMatwBs0NOYAIws86p8pQQgkTELxOjb0K8SYSjSUByzC7A2xLc+kGXi/rH
E/RnzvHpB53mQJRCFXmUZK3EZANy3T+3zHFcPNT3PWfu3pO3xcGfzkCnOVlCeV429v/iRHX1gGPJ
pJaC5jV0DB1f1yyzgJw0DjGm2ngHlhd8VWGskPXLx9Q6JrUHeE/tHb/1Rv0ZhnmUbQXCRgArrLLh
gNdjK2264Fful57PcV3CdDzXizOdk//4lNHrDZR9rm1Zo2d+ehXas3RSeDfLZZRXKhDc6f+llZfl
GJB1MqiHfJXSNB3uFOOuih6MdtOs280CyJ0ibKfVnSJt9eBUMyB3/exbWN/nhOcVZwPDMqa1wGtx
E69YeVHyKrqXaisrd7MGibkTcUTGT916MXA7nTjpFYQRaWZWaEK0pc3tT9G6VBiZqFQe47ORAbc+
TLOXNzy97Vb2f1T9TpPuDPkYK2udegXcBnk1mgctquX8K67N5DtgBBFhhI/nYd8GG0aMcPyrJVre
fJxzG+BbqG8MXgjTP6jxUeIMPxsvMQPhf7+3Vw/rlqKA6DBlCvhLwbGWAVGf5gbXrhdstIOGa81i
aycfyELZMDmK5Q6wtvnP1ILOrSLFvPZqfvp460KZIYRTHkkGH6+uFS/MbdpKdN5GMoCkNzHclItL
Z6/XZKJ356Z3WuOufA8jJ33PHpmTjodGdON6NwGHH3sYV+G3Bm/p9J4rrsahKHUl0emO86uAr4hk
8jXJDh62fIpUcoScNNpBZfUHrzZOUQo14qUVdzX8tHlNbpcxf++i2JFar1Z3lnCSrS04CAE4JbHe
1FPWOn8cCNO0pfS+xE48UpASbuKGmlMW3weyjuH+lp5eryeLWKdNBKCYetW5qQi6VvF8/g0vljdJ
zDNjbvC8ayt5Z72VgPpci31VfVv0QPHDLUPm1Q795w9c9p7PS1PQgHXPGbFiZnXRjLYf6GpthpZ2
8O73/0V1cfMTL05NdSvpadnwmCxC1v4+rmAz6XA5JpRiK5jPt5uj/8tHwoJCis+7cVk+D9EUAfQZ
lidTJ6aUEQjSxW3nyF64AcB7m/R6/Tb+5wMvjgxR7Vda2YwCtHbJEzjvJl7qLYFSwrqrXZYuGVXR
jbf/Wn0E9eZ/vuTFKSEwRoxlPl8StJfnvzQPyoYW74mJE2249plZE3QQ+8aHXtG7wIr+z6deFsxN
1UhjqvBNF+VvV/6YgekrTvqzv6OOBrn7k6V1fop1V3zWGiR7qKUx+95zglCJiP2VnzvAlyMa/jMs
F7V3c1YnYxd3+2neTeE2NBC98qq2OSgPnUiFzEdi+B41v9v8SdbPYGC6+FcV/4kgK5c/PN6LEAv0
aCP4DxMeGCLR9DVrypIfXW0ytptscgr/IFS7Kv/ZHdHOs5wMz0W6LsiymHdxesdeZbwavhMgemtd
2FIPreWqKMzq50T50bejXYMAN31SUEs46vmTAHc+MTqP1GxmhjhcEvbEdlssW6dCaABNZvEwniyQ
9ShpaTbyK3FWbIY3aWAWGqyM9D5o1ka4K6pd3uQsd0ySmc+UB2HYhuNRSPa6tu1GuOtsaZHw1CKC
qNx2XhvQw9MTAsdbZ+1rKlNYSn903aqmY/L6ujQIeddZZsRgfPElLwMtEtza2BvAYCv76jlIVqR9
p2ekEtGDeV/8Ch64eTXtYRnxROTJuo3VpUW0GYDENsdtMxL7RTi9Z+Loli2o3bQYXWP2BOHOku47
shVk9gH9MReOWXlfmhsDimWKvHgDvQmSswB/CnxU5ipYDfQHYA8KSngxsA0vwRP3vTiBrsStSAym
tm9+kU3vO4if89kZQc3QrvwQpXP4oqke/G31zlhnRDOJKMVJae0B6LQ7c9yX1UlvsXK8hDnI6P5g
yo91MmERPgv1cywOThSgbIXDA15M05xKfTbFRyH66MvvLdblhMMkRov+ti196UBeHCIXg7+JF1iy
liCLr7dDnOSoG/1w0djjEeXgNaTogZhNK3t/O2m2eEfvkWNYhibw1mTLvLKgffnwiwUtjePSnMVo
aSH0ZOlszQf9KBo26m7gxMF41/9M4VkNe2grDaExK4ssJJvhv3Hwj6Rt8A/fDbfSVoNAuk365xJd
XryRzuIponD0zAd/HeyxjqnPEgsAOBNzsW0kv4ACxfUq/p3XPxjgKCftEeYzaudkXM8wiJg4jXex
dVLP7Q7Sz/go35XFPawXv3G7zJZe2hMhM7HHMOejzdfF03TIXen5Od3cDu+8VjbxG5mECWi6IWl/
pG+fttIIwmTcWkg5wevO9bZZzvjjqpN3hOeZ3wUJeKozb0jpQMMWgGKgxbzVpHXV7pillbONLy11
keLLvGsuErVbB7RrmIgvF3hRtU+dWuY18qClX2GobmCWq4ZACxVBhVsxLmtWQD3ye6jAlgVeHIt3
Lz5Kvh0YLiSkmtmgvXTmk61mlxzGrU0pgtlwZmLUH26Jv3T970eOcRhIMrKyJVUV/xpfBFoiy4mf
nP2KyKSXqXgpKxKJt3m3k+V1LZ1yAz/Lu14BP6HoVm39FypBMlBjAucFhlOwOfDuOD0z+DtzixVq
Z7BY6y7cnulJeaHfJvarnF/ars6wYkhwPqobfx/Ne108VbNnEhYr3Fv+qwBGKYf+q74lxdMgvgQp
+nP9PdZpMhovTO6cVKQGmMhIrGHNtCc5/x4Cz7KkZ5Q3/FCIW/TBGzPa5/0WaJc0fNQCm3J3X6Cy
MQ4iaB5d9kBzrXPt2NeZw+x6NZpPEyz6DkRNa5LFJvyKOjRDwyoF81T5IWfZlEemdBXUf31zloPf
TfJz8llD69e03Ufw0cKdoJLpsM3+4G9FkGlWelQp94RtUDwr8UOivCraMhVDU5n/nkFdFKvwt5Lv
smFl9SQxuSEkB4Iu6G8Im4oALeuFuZJtTLQqNbJV3npYT8TVHMwaejlSsTYnSTF70wnKCTZztZZV
py42EK38DzVa64tuaG8pW/5vJdopuX/qxl2Tf+c7Wd8JaRD5UziU7PGhNs/i2YrfijdV8Bja1pPD
fH2RHSFPQnrTkH78PvxEE20ZC1+rgMFU4Uuf7suJX20Vxa6sb/Qn7Sj/nH4iGKU73dYrX3/m31GB
0ZldBeZzRfw6Mr8ZTdZOH199605WF7uyZtokvygzGzk5LS79NyjJYqnYJpk0oA4MpxwcRVxP1VuQ
vXf9PtZ2AzaYJCZ4KmFzt3Z5/jFM93q11bT9EB8WOiB6KfMcRc9aD/a1ZcDbf8/khUMGMrCXNyxj
3zDMCoY9kbkobwqJphJwTrhjpv8zIF98PGRvyXSqQJoybxjsTkANSXHQ3g3VNyn0Yu0o8PDo/UYa
h02JGUyHG+FTYYloCoPyuSATbxRnRIMGbohfvvA7Q7pXdpmTjEDnUsMuASeNCP3GYuNL9Iib1u7i
j0wN7LrFVkc1Xyd3KQW+MfKQZwjDUuxN4k+diV7Ynq3pI6920zS4hpFuyhQtL8EDOZ7Xkrs/052h
v1voyDSXkcqkUVlxqtnn+rorKBo3Au2txXLPos3bHHChRGtjRt01yZ3M3wR/8FxW+6hyZgIQ6nUn
OBrHIx6w+hXNE68mfEY3Yugr71siN9T5J3u1IXtZt6/zH6H+2ianIH+zlhDAZN8QGEilF+0ksg7i
9wxdeOM/NefpqSRn68fSZDAwQxyimRjbEovJ/WR80/2nJLmLvF580zAPZ0cZr8HU3+fhb7Of1+TW
+iTqTU8iyGB5X6Ykz6dPVbHNWY0mcrqtiHUn4xB4Unmy0/kt0taQt2T1WMRPg/FQRV4pexa4MdJx
MBia6hqNYD88+ONBsl4U4xB4Q+9h+R+q18p4sMT9iBigje5VeePnOyt4ybrnsd8XzW/JGNdp/lxU
P4bagJrYrfzuexl8l6DV9aSvVv2z1a598xzG3+qAls1E76V3COJCmi1HLBQvMway2TxmCpY1dTdk
+8m6n6xXMd+LND+VXe7/iMP1EDzUzbZld5lQOPvfFSzX1neTdnjUPwvVdg7cqbe2QX5fE1iVT/eq
ui+GQ5ndtcrPSNlC2q7MUxJtdf3d5xCv5M+YiqTuWPebksWn3M2AbKP4rqPUD2dGyfuZPFztaEAU
TE5luIvgf2jryPimThjv+1NGb0AJQFJtuKvE64wdmULfaH8o9Ym84bFk1TpH44tSeHnhST6wN2oD
oE1yaQ/jo6gcLRO0ybYxT0VyFmP43GshfQzaUx6wQJOgoCYPFtvERhA2MQ/8QF+gXUmyh9Y43ETD
fTsSnLq3Sm8eN6mC8I+2RUBqgmb77R5OrSiQVHmghdSiZJbdRCAK0oL86w3tqqYrhU1eXHUMzqHo
TI0d4/xUFozkb6v8JsmvQvsOO2JVyxp8A0du7JANCJkv/EnBtgx3Lp7z/mmG4VEkktNwpAJVCrWd
eEmmuAMhVbRnhsWNb2IgxpZIIyA+AXxFkqqvBOPQCPuMs7fGXVsxfmZXA8snDQ+Fvhvl14X3Nv7s
eP6in2PRrSrSGmLc2nL1avRbHFQhzF7hYzI9dF6onUkqFLbIPDPjXWwbtNKc1qN7eWAsd075lla0
NpT7mHQz82zy7buHVLOt8JtRPNSBgywHV6Es3ipi/66cl5OGatEPNcmEusStNbJK06kP07N07piQ
Yezt1hVLkQM64Lsx2zHTbcIBb1ZYtz734jwmd2orIo5Mz+qRUDoGlx/IZ8cVnkxb+Mb+Qn1DG/Fm
0X5lkvr1+y7X9emgOosh1jA1QhNGp8BCa3Rq8HJBeVkLb5xVOf8BWSTLR3SWzOfsHt13fvYNtzpq
e3OrrIN3IV3FOFX6g6wnnAlt65cOSIeBHgvp7ta59Uoh+vV6L7QZYe3HZrvcH5xInRtsyjs6KrwS
E10qJmPk1t7qpP5da339xMtaK54G2dICiluyeTqm4LKNDNiS0D3wfknrAFOh6Awf+OCebnRU/h6b
fv3oi0pLnfUozRW+rEwKJWImQFqGtiVCfY5obq9xNeJVMFc+indQxW9xCu6U9OAbV/F3L/frVVzU
/gHhy0kqchUtJzImTXZisQ1R7yH7Gjyx2cSTA+6TOIXNjU9e/s9fy1w+GYqAyZnfwvZx8f2VThxC
X4/TM8PgE8z9p8bNtxqx2MlzcZRN198SCUvWpFfd/xfjpT/67n99/MUXb9NBqowyYS34Gb1yOtkF
j/FHyUKg4+C4h4O4Sgr0W+K5ll6jkqO8vyjcOW+xodT3XfczkBVXpSYZ63dNe4noSjQ4TEIMpyi/
Yn8HtdYOzY06k97pKeHgtBYxYeBSe056Ez1rALmFfy6F3cTAvPBPfjKDPzWYXTyL1mnqDTuvnYAG
CLBjmdhDW5FffA0UZHDEmSMGR/xd7XieWsKGWmeQ36eRBnn3SOiQuQ47rCM4HU4tJWd97DV3SEGh
BYC5DWXnG3u5OrXqQVsaMc1DqOt2Mj03FWKBfcoHogSbXmKDaSv7SO/Xj3LHeR7HS6r+6sqPlrF+
8toQVAQzvg19W5IP2nAWs7XePMbGj5qQc/OsTPeKvhGJn5ajV60/R8QohNbK0g5VeDcAxkX6uAD7
KfMHsmsbclX2FU4Bg/2aIyUbOi1Bu36FNRWNq+gXKbfAC7GRCOtxJ29bcYXWbp/+6N7nB/+MMKA4
5Lw1PMj0JD3xbp638rmhLcfx/1ftO+Umf4lhZ9JkWMU/KArqH+GP4ScOm/Z3N3mEEU+ClxhbabIV
tV/J8kuMnMGcGC9qOO39V58rsqZV9lG9EwgddQv1nHsHgwOZEEFKqrm2kp1oEg+3Kn8vK4c1OtSi
NfbU4k6Nn5uJjby2K/85Rafd7bDnFPfjWuX4DsUv3QyHmQXXp3OQ7npx088ucb3ZuwRpdWXuk3dD
cBmlwQzvKFi+h8CHX4CBkr+VRE5v2caM/d+yRfIoUfI0uCkOHeEX2YYE1slfWfxtlfPEPbNbOVjz
ZwhlBNMTvMv9apKdVF4TJJqEpJF4WuaY86mIHqPkIGGpwt/z3ULxc0qLvVXcGxws0Qb69aYs9kFO
sh3xKtIDZHSkYrT9CCLlTG0+R+aPuiDH6thYz2LFjA6jEeGs8ZaKFo9ZIex0Y4NJdMktNfY9Bj+O
uyDI+f24R6/yO3A+cAr342P9G/sf+Z01pmPyfWnHIodLPsR2Ke6HZpOnu2k8hyLwr54i9kPwT61w
VuoXLIMlyXAFVdi2HBkXbqXGQ0OhNeSt7usON1PtSMpuzl0kTnO6QzkUgDcixo66ZyXTUX5S57MG
fNokDui+4aQSGL8FwjKVJlrRHVHoSscsDZX4kjFw7MoMXvCB9I+aP8NgU4MkSxb84oT49xr6R6T7
dRGjSYjBW1csWifWpV7MGoNOC6s2O2MokjOiPBm31do2MmzMW2b/0Oe7fN50mlv0axGlOCGKKxJR
EfA1oR2NDs0gIXIUWIShl6Z2VuMtc24ef/7eZL9e5cXoaZYKkcDsJjs3k4u6QPESjX7UumEs7kJo
mTO3JPXdxtunE++NA9/59890hd/19QKWDtSnc5BSZPU0xH127iZ7BpXiVYAJOMB6dIwXKPgEz1Ay
HepLwcno99/YZOW/ZQFfP//i/DdMTSUORZex1QWzXW/NcNtgN/fM+W05Z+DPEWun1Tzf2PQmioCS
cTeV4K6m+nv9929x81ouzoSRWKn6NPLIKPRt4w2+3M5N2fN0sAm2Itlj4YigknGNOLyBk4NLWTD2
7HuQcxA+/vtqrkyycVEDJ1BhIBugUS/uTJxVZS6HeXYWNvlB+IkQwNhIe9+RP8Q7GSbWtC08Mo2s
++zHvz/5Cjfw6ydf3JMinDBRNBmfvA9etNQ2SdDzsHNoo9e/Rd+Dx/Cj3Qb7FktPvxG3Ka06GuCp
Rz9JHk/iuTRYGg7BVvQQZ26Ee6op/REoxr8v84oA6+tlXtyueYrUvtX4gRaZfv8x/SJ7w7aO+Xdr
TXOWcBaIm7fEsYDB/jqbff3Ui4P47BfpHKRFtvjHZ/EltI6q1RF419nVkhlM3XuAAFMH65m2Qmlu
B3HNQUJUO7cgLmBQ3zj/COIBsK05bUMqyqLxIriKvf/dCh/Fgena0pJQ0bTdm6C0JN9ncESiJFEQ
tXJI+3VKyGjS2OPwil23IhhbVQnJmMtNOolrcURVEP2c8VvNRJc9ayI+NzZeadflp85NcncKyfzG
PIEksYAAVTXw1yYvtTYvFfB3NMaGJ7HYzXd++9glZ2XJZmTI0GkJ5wumcjhXSe9a+e15nEQPYwNM
9KwPmP09YeRHTdQs7n4sByrDmd7ctJpka8VdwWZYLoB4JuvmdiQngUKvwEOTqXZQfhjVAymYY4mW
Nf9Y8i4kR+Uie+W3IQF6EO6416tMSdzRAP69nNfmb3JC0mD3GHc7JTnE0aPPzyX33/vwu1ycQg47
hvKrzr7FZWNHIXKx8AlFhgZAVN+SC0Foy/jU9qcoIEWBOUm2ZKGpGJKZRLbySoQnNfoMUeHE45yY
gRVFxQHHqO9DRm+CbgU61bBeC3JuApqgdvfRYE4vNxnQI/9F6I+w6Ackn+SrpKfIC58Nsu+ocP21
+L2qIUEC3d8H4l0s3mfSWvRdHRqAsI1MT6f7aQzHfCRUZZPAbCyGX40PD98lHLuLYAhzlNbtTnYt
onstMuesByv8TRSQQnZi7YqJuW5SuC7JIVOWY06BnEpex+muFbezsQ8p57vHef7GOMiYN6Ta1b8j
8TSZG2vejBPCUr40S215CPTHgJOwXYNBkLqNSg47730ApoUzi/KiiceMxzLTY24lswCAsSBaA9c3
tzFx4UW3Ng2M3WsixNGA0ntcy/6xBYU6cHRu2rcgfuyhaHCukNaF+otDaZivZ7i+zFUn+ZzQkhJh
KjObFsjY88kbFtJfQfOWyC+kOKmkhTbBGnyEIu8MSgqzcbKxQp2+6NRJaFCgblp0Sl0lc4qaGFWR
J5dHBEe4tG+FfR69C8OLPhzF5L5Pn8Dc5htIMCHKmXWmPQ7WTrKKVZZ8CPquhYMrnS1ehIkcRAFR
bkqH56gCF3eJromrfSxtSibSYruurXM83w3K7wjigRDT6n7ENjYt8rq4gQsnaPRjCTO26SLztLX/
H7gyrjhJMg2A5OcsUspJgBdsq6GjmGf8IH55lFrOa/qeM2fmHw2QuNlaze9a+Wlptfv5k2iu37PU
Hrm4TrYBctk61oTBy6x0NYIsmoinEnpw2PEPXgcomZzb0JhByX6mpzaCGIfuNp2lZC2TJWJ4N9br
v+vpryvnRUNBCFDJ1VjdWa9ZGcyX3AuQ2VAqkoKHwICmCcN+w/33p/5RXF2eA3EimmRZ6pqoXwrC
ehBdUhRGwEiqt4ElsElX3ZKQGJkcYRXS2T+6ecvEXBrOAdECxCXJMcfCN9ZSQhtVFkRCKSGWzEd2
QvG3ChDh0J7nfbn30WI5qF4pVIlVIZryYXrj31RrJzwrxX1HyiVfMFmFDHJ2nOOL1fhbHc5x/ErZ
tNwZ8Lr0b9Lf+JGQOmZ2+TKv8x+E/uzGk7AbDuH3iJ5l6sUvs2FHYKd1JKXAn8bqR0R+5VDBi4cm
vNEVB8QzMWkDuLcFtCp0m0beBCTK//vHlP5uzHALFV1msKsAzNQubqEpzJaVtWx+I0/5su1q7CXk
oM2QU8jiMQoX2M3oiirDlj+gObayXzeP9sun/H1L/3MVF+2R0oiLRpKqjP6Do3VrDFxJ6dI77hAk
bEh7IQimWBnEoTt6uOtLANYbLP1EhepwKQPAN9O0H/AbLALA3hXzW+2bW9d30T8Z2toSsuWI0LhY
VUYadQPPhx0wL2OuyOiMI7W+sp9pGqKpQxv577t0hUv75S7pFyLErmHvk3Q+P+/sDqH2MK8aW6Yt
yYQTpaljCgTW2ljSqH40u2jJbkD+lSFV0mwSG7a3iowrgtuvF3Sh6BOsqJsNuc7+mGni3p5aAqG3
crhjMi1B1vNapkgTydEuDYHcJeSWeQF5dlATG2xVNR4kb5ldsY/f6vJdEW99vbaLCqyIqqqTKh6m
5XGODOgeB62ClNQz2A1/NjkG0Nc6J89sPZP75qol9MTU1rIDLAawGzg9mYDbtfWIjFir3bC/Vcgu
F/CPp/2PRuBThaYVo2yFBSViABG2cFEoqORXQhN2OEJUDHYw7Q5uoToEMOeqlyPuSz2iBul3LKRT
4XbReLW2RuJB+oGMpRK+z2XROBm5LFAgDKGts2PTJaJHVNwpaBlTB42bShgfDTGniNdIJsryPKYY
Bx0SyKQl6E2WXSn8lRUOSusg3/LeLnX3v9+CK84jbuyni7yoYmhIdTrulKWyTBbq4iidOHYNFfNu
FyFUyaQFEQK82oZmFYp3Fk/Z1QCd3Vg0r5aVny/kok5J50SLVSXMMHNyvq5OdYiNTzwaDfggtwJk
uooZ9dKwWnhga2Z+cNlqlobbJeW1bsPnK7moXQZRCdEqJlwJb9W2BI1QsgESAYfALESRDVcpe5f/
TAnN4mav4YrF++sdudg95kHPMowVGTMXGp+avJi7gYIlTBT0j4In2mamwpg8exc31Q+loIjzifz5
93Nx/XZ8opNdXIUlzJkvi0J61gIc5oXOssJ8FVKBeJRWdOiQ9PeGB3+02PrY0UCF/pzaPZwcw3Bv
lZNXDGKGLFHfY13SJEZvF8/GJE+R5s9zChzEXLcfTJmkPcmM3dZaotb9icYdwtm7WXYFfV1rd7W2
7n8k1Taj8Ldb3WkcXbHJbE48g8FxiVXXFSu3SL+lnHOSeqvtlnAEi3P1ocIoK2/05Ki3p03TnUgc
9XMnUZjZ3nj1rjjRv36ri+fMLIRUbaMxPc93keFAiYqfCyxuOVYlXNWr6Sf9yoAu4m8yghLOYrtp
Sz01bYQPMgB3twy8f6wlFyvolx/54o5PEuGOljil55jGNuc8wuhGlCqHJjq2815tX8SwJpRzI8nR
URJQrszUDGawbmq3/TbtTcRFq3SrR1vJPJhoJsZjAAy2Mu66bscyK0nbOHdopOYaxQCnIbpkhrEe
OBTWXtz1q38/wFdGgfy6S469QdTR38FfpSEMswzrCTM90/ynYZnSLkXD7Pbf6mp1S1R9hZFuyGCA
jMUrAyZdvXhGjbqponh5RhPItnxFx1KRvLmNnbJkcqrwhmE1R1vm2KLHQNuad5gFBImWgi2uyuOt
67l2CP1yPRdPl1bNqZml4jIdy4R7kY0wHDCoK+QpSPasrjkj9wnZEFvGCTz7jrSdlLt/34MrYMiv
v8nFI1UJeppVyvJIbaMNP0IFCbJfG+pm1sIVhqxpPECgJvhjE1V79mkOojMZ7LlNeShlDpMIDDrg
96YDkwpVOCrGwIiGkgHNlnGMTyis9vRehE0TP7UjBYR24x01r+wF/IqGZlmkN+DcvDiT5ZkkxYb5
5xuM1hpHVs1YB9u/o79035pvYQshx9b2isMicsfO1Zp3JVSn/iyMnpK/Uxs1S6iyl0P7JZ9FI7J5
Y9xFJ3gBCidr0dZCZ6yeZJYhJkMUtKgLFU/qT1b0bhVO/tq8DZ3NoGIW3FFHBsHaZRu/05N5t1SD
/QPhsEwf/NAZTNAQ3S6eOQxuSwZXyiN62MbTRld4zsgsnzwmNcWHFXhC4qAckZmS7Er0kZRSZApE
ty0qy+29XFFkRVrQ24ZE1MbFCV9XmcTzcoI3zPd0hG2p3y0ZwHV3Emzkd6RBLwuBxj6undL1rUb1
taONDFAKxI4m8Q/z4umr81kxzUBexAuizVZKD3B5DRabk0zwxhoCHi04nIp21tq+ABQham48P1cM
1bwBn67hoghTDKPqx1BZ3sICO1/mMYr1ZMmbtB/aGpqgi0DGt9VbKTHXDhFkzknQRVXMt9JlWzwE
gSPkrZqeac/XJn3KLV3RXHup5h15soNNwirK4g5V4jbtf+SiS+eLhFznv0AXX6mGv1zKxQmz73zJ
akQ9Bc1wbFylZjPdyd2hodqykNuO61Hb9fBeTRqUKRO5BX13czW8+h5/+j0uVucKZYillVwEiS8M
02dPzDYDkhZjV6zT8eCbd8VWB1Wx8hEqRuXGyL1/r4XXRkhffoaL9TjvDT/RfS09Az9HOxQeM3WX
4xsRldWCreZYqSH73rQYz9a39varm+ESQQieV9cN7U8t/Kk6GrIyTItFq6AfkQhv6RDamiscF/7e
f2FNW+7oX+89YDwyF1FJ0YH4WvjEs2zVpZ4tWy/qNEiA3+bNAhOjpeCgc6efe/d/+4afPvPi55X6
rElEhc/kEaNDucJ1sjbWEGE4QLnWvXULG3Z1bfv0eReLS2GUUp5XiE/SbbkVVnhDfqmk8m7lewjM
UB+d+UV9VTO64hvkh/9+lq74B1hVPn345aqiaSRAWWhurNZOt4W0EZriUDT0Cotflq1TLcg7U/gJ
EFSm2d67QrTlEBZRFMsrGQCnsevHrcjpmNUnGzxE5zequWtjOXnpfVm0jw3TMi5+HsNsZj0PTIRY
KQieA7Io9i9/nTstcllCqRsHsmlkbklc0tdZ+iQXm5sNsCtD0y/XcPErJZk8T0ZkLOfr2cuQHmRe
jHrRblzrJ6Xd5NZQuiDTEqurJDvUMdlip749ZL96FPv8Y1zsg30ghX7ccCGo0iwdbusOc1a2Q4Nu
Z+sx9H7qq0j70NU/JHdUQrfuxtVK49MFXKa0tUqUmFUG2q2gvarDpdWZhO2F/CEhG2KXqacSwTxw
msQ2twk+tvYFpxQGS03aqIcCczlhllb3f2jZfL4/l2erOK10xurWsjd20lqjddTv8sDJ0vWobjAC
WNou4UVCdtAlzxkeOVrGcMI9Okg+DJddZt16aq8tXJ9/p4suV9uKsyKHPLXpFnnKewpTBBExNPLO
yZ7q1YAiu3Tnj3+/zVeAfBBX/vOu/HFUfVqc80SVirDkU9EO14tA6E+ZHdwpm6HfROGmpRFAulHr
tKSIn4z9fMAxFRouQbGxLRGbENqSV98nSCMYQXmLDpD+zZwdfUdRvw2cdhwZzUK+R5TSfNDBMRQv
aqDBb0TUC4Gnk8WrE0V087G7tukqFjZTXVmG85clUZMy9up9ekswlHEVwIR7Cu8HhKIFtffe8mEe
WjXod520yICzWMVkh0kVqiZOIjIhocPqAZVyMt5avLWrN/rTlV3sFqEuG7UW0t0ofyb4B5mz6ckm
6A+NuS+7fYcdZrRRos9eEj4U4ryy4u8TORA9EjNZ2Yn5UgkU1clX3uP5PAFIy17T7o0Q8d4pqvue
iaLO9JOQhJlXXqxeOuDRKTEf+T2R79WLn+8jHOXtm8qto5ujo4RK2scqPIqRnaQ7Q3fVdZ9+I5cs
2NAfBB+wUtKH9g/bH2erp8aIijjm4/WAjqn2tpJsLGk3FHdGvMGXmJunfien3xLDHThrYmR6IPlV
t47vc3ky662MbDnDbbnGaob4yVpn414kDgr07jMHYVyZ8QbsY6E5YNgWEqiwNCq735F+MI1Daz2Z
404Xtj0ASfDQtFjXYbKVXHFTxmtTe8aJgJopodcKfWad1gdMGBaZYYDXUUuJTiAxQL4jhRjRuqpu
I+k8Bk95QnOvflERQRh7FGrDGXAIcRM8neN96L9p5e/creZD/hxj16nO/34Lr+9Ynx6Jix3LHCNO
nxEPa/tGTA7xpYyLqNqNx4wYc1v2Wkz8ZAKx+tz4YOX/kfaePY1zbb/3J7LkXt7GLQ2S0OGNBQzY
sR33/umfn9Gz74sJ7Mmle0uj0XlKDF5eXuUo//JLtPR9l5xdU2bSh22RUviUfZmqtM0+3luv6ju6
z2wD9FYj/8ITL63+s/toqo6JJPW8agku+inAFyb2xtwTXmdNngbl3wWfVrgQtPxCreeY+88Ea2f9
lrTtlRLBsDlCm1GbqSOAVPXhz1LQbe7j+/KCDuhvAB0eiLg+OeicgZ69ppwO+hEjtNMtC6ulrJ47
VeWkkR9by1a4DrEQ3kTcKuABujVG1yghUyIS4DPQd2SRAtHExDnB1h1IpBthDB+bT/D5ADEqqW+J
O4px/0VB/veP8z+j/srsvt0G49CHuiTOzUNpVoZFgaCGAy0sjkfKbZKL+etp0cJQufR5Lj33rNJR
A29Li3Bux8GfkxfD3Xif+0e/orXL6lfc7r8xxPo1T/32jc6lf8MmqMWTUsx9JYAt9ElxoQQ1s0JT
PqbZJtCwX3yF8erSBIT7Wb1LUFEfQUD/r/aEpVimTPHuh5q3klRZW3eg2ug9AMi5o2J3e7Lz2XmD
ug+qjgvLgU7z76f+1vJjif7nqfLfmRIxcqn20f95aoAm6gNkKo0PDVPSy+lIUu0nUQ5Wky+iP4cW
XeF3iBoWN1DtkE5//l9e2v8Z0nxcfVt/XVTIqWLSSIP9JdQuCvb1y6D5FlGg5k6wPTDDhczvgI2Q
UtiznY01b7pFzC95yhFugVQOOKrwBOisl6opvwUUqogABxbTCvns2Y6umrBPThGdGW2ushWr2atF
30/XEFyXs8zV9FB64+b49u+v9BuETv722POTS0s1McsTHpuuBhJKFyr7QDsIN2jHgiWKRymofe35
Um/uyyzrPI+GziwbIiUkluTZlUT97HQKg6/NgcQvbu9SvpMnVx6WsCardBfjo1U5GL7jtOFkf3DO
BuikDnZJOeeEJP1RWGiQxhyre2jm+ApoE5DxSPHrERXv440u77V2O8j+qVqfIh9Ei1ZyymEltzkC
9BkPx2Snp3cAqi/SZowfx42pAts0MeaTaXfp1tm7JW1tmcGxTP7nNjge/+TUx5LenbRdDvGaRSbP
7hqF7Lb9SjFA7Qd2+9HoPph6g6pq7KoxPUnwDZgCLHXJk8N11X1icgSqDDJU4Uj9J35kfnaKlwLk
0rJ8DZLYF/RmXav6NabgdtOgrT4+p+mzHO7aiV7EdVgYy/60hoxxUtYJCrUyYcertgsfrNuO8Poz
DRb9ZEfdU6neQeQ4yK0Du0ABwv44FrRtAsQnUO/DwDh+BVZ/Uh/wM5ZK+4jjigodyZ10bypQ6YCn
p//JBgRBIj/lieiuT4vjE6w4u1SXsFfbHahvAL0jPzoM97H63AGFyYZXg23Warqr1ZRTj3ZQ3yHi
N8AmtQz4JX7CfS7eYOMpF+uKckBGB7lEUCGJd5V6PYVLK95041rqntt6k1oPKszyCVJe330EN031
EsUPsaotsvTNCUvX7D9SE5NQB0WVk7ChqHF6mzW7wM686dftW5Fc19qu6V1UyzvWJhww3aYzKjxP
yNZTHo993DGil4Em3QtQTsJ6HTmAP9GHtb90RGg/kv55XaGLrYr8AQ58tq6kTq+TJFShYK6BK1rp
zojYENaTIrxq4VsFV66aOMmrZdDhjrjC5F2EonstDNhSUaFwBFtvV2Fx6BVpMTTXcbDR6n2ivVfB
IyG3E6T3olGjBueBTSxuRvrBUKvkAGifeYMq0WnwGkQtwNcdlfspfWjjZzFftaKDLFp0Uenj4tue
xY4ZREUrSsSEFLrDu8AI95l1XKQZwlgM6dThwXeYmuUx9Gqd7MWX9BsIR/JpzUFev0Z3A6c6gNlt
uMw8OMUool9l48KYVknj9iw6kfQloFcTTo+lyoFiw4Uo27WouazKytwM0nJi09AFKWCMuC1c8Ejh
6J+/8b8PYfn3D2vNmueSSlH/rKjY5WbfB0E3HxjGk5i6cbAqLXEBmfjLTt6MN9jwqD7yrAJOdfhM
A7AClTja+e1ldbyvgulfR/PXMvvPaM4SyCPSeC3GAcktblSctE4RwDxR5lG9hbmrzDl7VqxVSK+O
El4FCFoDMgreTA3doeJVCrZAF0wDluu/Z+lnv4FxKZKCp5SpEfWed8qzEm+XtBeYJdCWVLNhOC9E
3a7eOvtIv2nyQHumbr/Upwvf52d9++zJZzOiKBIt0MZMuCQ5HU1IRRmyD6u0dKtsOVu7txH1rWI6
iNIbAN+LN8q81M+/yPc3P9v45ZCmkiIYyW3uTp7mya/tgRrHbQI9oncMAJ5OaMfu8bZdas6/J/1n
onH26me7UI8Lq8wCXh1nvqlZhwZcuoNA5pxR7e5S0GUSB4aIGji8Weu+nD2rAR+txu4AawtF12Qp
oiPSPElHyHTyoWrfTjCRpKvkeHOaHjV7whZlNnz797h/2VIa1VlRRYgGW3jlfLGIg2B1Qz2CO4K4
ip6L5QPtbCEk0qEYOEUWx3v9TnkBDEzP8TB2i5O1PAUreZn5yaWD+2f/nAX7fTBn6ye2zGRq5amY
hcsDwsuTLbwDXNwoj9QInsU/0WdOvRpmB5o49A3rdAd4GQT4hY/5s1h7No6zdSQZiTqk8VDcau0C
zIe8nutpyfp4AFHiUw5cYduEFigd0/8i+fu5iOdJIEsmwsXr8bxtV5cnI20qreD2qlazcTXKLFKw
geg0szZQjXkXPit73BQ4TKVXF5soc/z89x76+/Fz0PYt9g8yccAzTSlugXIgGCVmboiZNZwr06ZV
rYOiQ2/j+WiP6GSuFdrLZeOSsh3ES+fYz7zw6yv8ZyLOTvtGHrAxV6WC3m18N8Ht6xblaxQ51Xba
ont2S/aBDeJKHG+rawN1DD90kgsn2tfy/9dsnK3IqOujOKFreCtYV71oI8MqeaKyNiiVoYUteiok
Kz9StyLCxpCtcxPs+GSnd1QZtOlaRHxMuEpuxnxjhoeZvgIBiJWr30iNmx39Mt2E1X1GqI2oW9Vd
C+1eqGz5NjJhVW0N8Kd3o3KN4cc2bJ9LihCNsYBX2ok7Knda6ljhTqMmYUV3loQJiYjngPh6xMre
FgTUMb86+lm8xwiFfg/MF/Vxijca1TxaU+hbCp/H4PlIPNvKA8xbaIvJYuh3XY5d59M0vQrTnQCY
a4+T1r9PHeXnRc4iM1WKMoqqc0OdbTDiMawvTb2Ym1eDhw/8c6F9iKd1fz1+DG/tjLeHAjqmqCC5
urUQXjrJV66pA1CS3Stujn1M/djg4G7SOyWSdZLHCyP8bRcC+UAaFSM0kB/K39tADdJjFBeMUEYd
uH7t4hu6JSoNmxsFX6ZFq9t4xqfDn7jz1L1yAyBXJ1dWPfy8oKdGeMS+ipLTfWIcQn7IuQlIg/N/
abV4/VEivZ5qdEW6lRT75aWx/7aFv4/9bAsnNBBksWPsEUpvnqRgomIjBkJcOyt16hWqIiX/0/r4
HY7X0KWvzGftuvaqagEFBayJckA5SfJ7B83UJWTx6TmU7BxTXBPknEPn9sJ6IOf7cerQmKYKggsm
NqjyeZrL8rW0tknj2/GgLHpbM/whvNGj6MkKqHxfobvyBw2fCB+hFGUicYHTDkFrMXrmC3QWRGDI
bsZ6271n0hZpYk1HlrVem+Jh6Dei9JxZO8rsolR5VXnX4v1YwmqtKS3vT80WigWRsagvTpUdCQej
WFIJHLq92F+hU56RNOr9Kkn3gGvYfxVBVcwAZ01rfg4/gZnCDKBCAE+IHlp/3aZuAT/DUZ5km8zy
SkDbZ5PcNz3mgQsUUx5PSwJ0POL4G5M74Iw6pzwV9DcEdyY0mR6Na6DKiFVa8qKUfUWe4ygdr3hW
ewuLxVXIDAtv6B9iywNDnIrOZDIe4HhOONxps5Gx8Fm22FBM2Gojy4T6jwvJpVVoMtog/FHF0rHS
Khc5kVG4xC7+qDlj4kqyG06Hhl9GaHrEPWNcB6hwRgg0aah7fXbFKm3sjJGhhYaF02EXF6sOb1oZ
I9JUpyWCQBIC9Aid3xmdV+Y3ZfjRxn4bo+rlaCg0VpsqRgVqxQgAeihIBt0xqfgBsviCAbrxppnN
Qu2itIN3PZpzDFj0EnS4T2ENudfclLt8h1ywrV+ZOPU+QDohzlWIr/YoToEFDuzZX1huvfBT0beF
vm0R8wxGZ+iWeMFEOmQyP5I3g7xBBchSboVwmdyCt7iBaSRLdjebLs4d8oZmFE6R2BSPq+Ka4icd
EUe/aY21zk7gJi4XurqqxfdadivSWmtrUCd1AWxBYHBMW2iR2rJTu9zQCXHQAi2ceFjy60nEYmpk
cIlqYGTSorm39hruJBv4+4ABkeH/SF+o+fdYirPkno/aClItuBQpWo7L9lHYlhRKbWWVXQFihKpm
a5+p28gbYsoZ68DZyL/0zHFWZDKvw4cqXGf2yQFhhzrMeBA88vgoQY1uwRNLc6GK72Oyq3eJZ60a
T1ihcVeAxkK8IrtSZk0ZY3WruAh54tnVPcXEW+NSfTQ32AY0i+ZKwWHlI8EVmHjxZVA2tEgLSoFq
QxlJ3XQH6xOG20gx08el9q7cy8t6OXjCu3YrbPtleVv4mDcWfu71K3HyOnJTL1mh10jDCyljaDrp
cmg82iB8WiBUsB62ghd9pB/FWvaKzxGKcbRW9sFNssPpenhBKlVLVmbHaHIvSLcESzPydNY1EMeN
iIOGaufQ++MtHS7kWdBbBIOTr4MHbCZtcR+gMXxdrzI3wViXkVMOY0MBoFqhNXZgm8Of21r8spLm
/dGnFRDZ0RL+oiPfpH7hD3694tKKk+WELax0QOr7pcBIc8bL8iDKVtkOP1YQIlwO2WvzKsEnXeDa
+9Yc2OqO/BS9IiR+PSxLUoeNBBjgHoWwW+gwyUp3Sj9w3mfFc4q/9NDWnVu54Sr0uzfGEs5UtwTe
LDUzbTFX/PZqucTI0LUGW8kekmCbop9sckd15Rt8PxsRbByQnfoezvgq/qwbfzj58P1xDyO4C4EW
SrMAJfwqHR0CsnqU6MqFeWfwhHEhV0tgySLC+TnO6Kc95h2elTnle5Rt6Oci6tGHTvGAVWcGEdMJ
3ws/9YULXZ6f2AaSL8OUZBnHNwQMzgs+A5zHPJeamEgRQZJuLd4reLvQ0tqRt6jUzYUrLmE1cqub
9g94yTcxcOjiswuvMIG9cJn9Etz8PZqzVLCa0iGbwjq+5Waa8O7ChwfhuzscTM17oM50hIfGpTqh
fqgl2iQLDkolItKB34ZxcYTSRflVPEy9410qLU+hA+Z61VoXZu3rTv07tv17nGeVdJJ1ZMlyZk0J
nYzcgh70OlMW5eT3sjdrJON/N7gpWSfrR/HFx0uIvK/m/z9GcG4dgahLG8oDM0VIIvkIaNyiYO7g
t8gSSV6L97RxlGfjrvF6w5mc7o86IGpsn9jkqL/aSEADE9a3iDrGbv6E0FFV2hLSCJkL/VOmJITs
iTO+cR1zIGsOLPELn/r/MoWmBClhbkfoZ1MYl0Egt1UeU5BC3O0TZyN02Q4dhgTRNX17u3vhhLHj
9aWZ+9mO+Frx//Ng46yRKqTHsD9pp5hKCxKI5qK9kjaCqzrKgWYRGjCVHUzOeLqQDv2SGM9L5j+P
PWsQnjqlLII6m8O05HXWNtC2+Vpalj5S3tf5Vvkct0QNzZXwLN/8OyD/pVDx96PlvwPyoyoNmSwz
1dk2f8322pbNk6A+uQuei6V2iG/aO+sjdtvH+KBuju//hbDYrzHqt5c/TwmiSUqLiTlHgANLtQMb
eaL/swBpGKKvvZ9uOC2JT1HfwVTCKhdEI1fCBdyKPr/nzz3zn09wFtzjCCnmCnYULLnJKzOisg0N
qT5dK0CGeueELKm0Fsdl8Nr1i1ilfOtY+/aNij1MjGGvrYZ3POHIVxVl1hFBiDmpNvmntRtWmflC
NJkMCJYu5zfqFxxKeGE+taS98KDg7qe00BFYxky9IKtp/IaSOWFvOTzWJifVho13zDxOepTe0pd2
c6lE9Gud7fsKPCsKiOGYT1XGCpwNk4o/M5Q6RDRivOtfxvv2o7ySKcPHCzxJ69rNla0AnRhlo6fu
KnrRVvpVj+fIbnhmOlBmkAs/2xqOeFE8WZ2/wr++0lndoDXMaJyQof/icYoPRmsXewnOhyse5NEO
H8TOsbZxie9zfKXss62J8ez8Wb7azqmr5ihQLRCbL7khcL6GoQgqOl90FKIo3h5trgi5cqxPvXFL
3UUBSl3+F8ZNv601kwRdkgzLwG/0bLKHcDTCUSuOX28xG91Lj3MFCmFSN7uqL9xHP8lHnGkzWcdC
jYiKpH72tFMtmdiakgPGK/qcU8PypOATfOaGrdYZvunHRTvSnkSff5kKWwSWSbaFyhMd5CTwcJ+D
fxM/t9koXAJPGDha7NDwegjxZ6EZoNnIAqnTNqfyipRw4SINkuU2Qf6l4/nXw+r7q5x9fr34P68y
fVVV4caju3LX7IIHi+rqjfEW0ZN9HHfDJxG7lvtTu41dMtVwceHU/PULfpvTs0JL3ptdcqyZU8oU
SETSKHRVyEaJEyOSpPm6sByPD+DFutoLOh9hUS33tOO+rzcnRHRnqcDu+d9D+okBOvvMZ+FRVpSR
qWQMKXsCF9bZvY+hqp1uJgpqtnQVuZdKmr82ar5/jbNbOgjlXhFanjh4AwA8glhUirD+IylG6wSR
lsqlaDaH9Q7+DTZuPYgMYOViKx1gvJ3QXzRS+cmK+nsSzu9vGN61IY8MaW7ayR1SpQ4ha+jGhDmI
z5pI+cY7PVzlpKjDH717VtXrfPSPOWEjEVKNOvTbhFPqDKc/IfkEj/9OElbV+HQUNsd8pYRro7/T
CmFRkJm3w8ekIedM/vbvj/lLjfavPWucBQTKqazKUeI9JgsJP4fpTeC1YRKLwCcVJ5QO1DuE8pJ8
h6kFvnyLOevGk8y9VLD7fcsZosZipzcon/cG4zxDSzf/mtEeqwX3NHKfrRE0OPYrE4nxjSD6Jfhi
V0rdygefr/qnbFUKGywzctP797z82gnDIfZ/RnN2AFALrq0kZTTpqoIA+Do5GE8ouYOgMFSwNZfp
OnicM+rxYhPstzAF1gW1NM00Ne08JtWOojxoUjIvrd6VUKpp3FjCkhOTy2F0pGTdhz4UzNmnZG6K
EspE7a5QnX/PgDyfLOc34LdhnK9wI8oGswm/voeI7AXpsJdgnzTRSclMxIs9o3BlhIfpJduzXAdx
u2UnfzRIaKib935D1UhC9tlHqvvi+fzb9fx9cGfLFpGTWm9l5qh2my3lMtV8ApAcd9eJbjfgrIdF
+xzJz+bs9DSfBSnK6ysjdqg358Ed1Z7/Vd+HrfSf72bMR/m3xktzTJRKFBhThGBCDDkC0nW4siQ3
DNeJ4IFaSNCXyihC5fkaICMSzDnyC/6/v5syr8x/fbezKLetw1NWIfTN1BjxNjQ3Jso3i1NxE2VP
ZXbT9ncjMpvqSzDs0/Gm6ND99kRhF6GFdbyaqUQxRRo9Ab+8rJBdwcjnuEkD4slDfCQ4LNGFcCPC
SO9S1+4nkG4+UyE3YQJB29s455vUctcWiSYcEWZW3jXvdOiEtSQ7CHfZBjVMp8QBwKGCjQ7N6IV+
y39jQr1ocnuirXBZVuHXmfw2nrOL7oSuiFan0TyTIN9J+JExmMvwlbgIMIq34TsHJxthui/yvnUp
N/11jX97/NmtF8ZZ1kAGO84SBkRSGXZo1s3chEfZE5AH9bz68dJ98JNvyTewgN2wkA1wvl+X/7dF
nEpF0FqZcbzF1oCCNbk6DZpN1nul8AHH7l1IHYP67me6xpEiqDctcPM0XF1yoPkVA/F9HPPkfBtH
Vg0sB8zAsb+pX7MCrRRKcfAcEc//8hyl5giy5frfe+fX2/D7U88i2GM3TjOu9EhycnrVay8avBk4
Xzc71K1UD6F8IDVHqsEIls121CX1v96mSH9hHL9dAd/HcXb7dHoY1lLDOOboAgvfyAYD2Pdu0yOu
3+xE+TY3iYph5pt+p3kZ+YSrM0T2QCL6dUfZu3xpEj+ON/QcG7/W1qmwjC7ZqP/ylQBngeLETF1V
TeXrTv/2lfS01ZrUVIuvcXZAbRFvcgnCSOioldpoViNDgtjohUzjlxCU5xqipIg6i/SHOFNvYFIh
KfS4Q+R2NVC21R/tkeuRHBn3odSbW8kXRRh/Xoh/P/TsOJClqhjrmpdFMDNbAShMLCd6/4p9FxWO
94J7JFG1fHU7l6sM0fv3ovilZPT388/OgzgToqiW5C+kR45MKAZmfkgbofOQrjcggtyHoL2otvsJ
ECp59f/2eP2sYoX5RyWOOa8PHV7zBKTcgBI4Csj/1ilkHF9WffEsO5kfqjvp9Hrh6T93xF8vr59d
+CbqqaOZ8cUHry2pHHpIH5sQflyElNBp52Zo0bR2jtZS+URthRBEE1b6RWG3+QD4+3JlGPDQSW4h
xGMj8Pex1IShNeo1AJcEcxnZ0Ulx/dwvStLqlvRjuh5ehxdKV4If1Pt/T4Hy27MtRdIR+NCBT593
tMsOHYNhrHNSwd4dH3LDywx/nPyhWFZMgIiLPZgACvb78QnxvUFeN8wUGFPIQZ1fHh3tAwEsWlpN
sg+UZUl6va88g+bDI1BOOZjhnlXn/nvU1i+jhrINhxSuIZiBHxjhqa4HpWiKW/MKBQY931v95hhe
tVqB1jgFwEW9QenezXzTJrtzqjtwVNGyTBxamcZGzZwjjp9OOy4EcBfgsmiEPCnoWi+aXbo7gYfG
z8lwj/eKmtqSeXSa0xVt0QA/IHJhdaWibakgtXN6Gt7M5xYDlsYJ7pAdRkqAqjgWTdvc0d8aGAlY
uCgf6tZ8A7QrHz1lXDeJoz5Wh6le6MvmXj16dMNwGjw9zMayHd3gnXSPTme6rnd168rYYg/04h5P
7+ETLUjMmC7ma8ocvZ0twL+m8+wQSowgL820K2YRY7FaaO/q5wAMFL4BeK+XksDW9GLC7kfrtX2q
URJGfrA6NJxNQAU8ALJfykdfhHEZkY7rigj+6J0gpT3/+8P/UlrXFU0UTdEEhaHIX2/y7W6Q20C1
xE7GVmU9pmvkVBEXVpZiNi0adTeSTEBNQx7KSxQ3clOaJCG27Y//HsQvDQrSSUAqyH6IqvQDlnAc
iskMhXq4yTWqbgtrN7oChMDydWSTjluVjq8OJSJGqCM5tO0uCenwt/IiBXON/nC3DHuoJLBn4hyg
d+AT6RUQbAPg+hyzHvLlOKT8IftXnEG5rsIPAVaBPGvGYnAFXCfu3Dpfaeoi1S4mQb/EanTKAN/M
yt+gLs5nOBeTpovlqL8ZZy7yIlnPUrr6gngfLEPUrQvvRG+0+wIBV3MXu52cS7WZX0KAvwdxFqgN
ZRfp8VHvsI2cvB7S4gIVUJ/2JboUNgXRxxwVnQs1dGm+a/7eBTx0ps+LAGRV5bxWYGroa8Zh0rO2
sr2yaZborDry9r9wiPgZhP/9pPNIrBK7qrSqeRUfl/3V8FbhI0crcq7F1QtTt3N/LmT36GOTjZCi
l1CNYADAMZtzqXlcGm0GOtyTm+U+2q4FkaNxCZD1+2f4NiNz8PJtt2FpnVWVdOxvNOxLOgB2rT+A
2G0dnAnkr2degvf9EoT9PTVnR1FZqO1RzvgI0ap9ULYlGRoWkX7zSrmIXv+l5/1SkPj7eWfxj972
stYZ7GXEkPSnqHnqAY/2eH5vCn11zP2WE/l01wEyk/OtQZc92vYGnTx1/l4Z7e9gpSWPgLiZkGk8
kEFgqySVl2L3Oc3/sTY58yyVjiJJ7NmXwHlIUIITdlLldIUcNdBy2R9Tt7Q1606N8Afo70Jpkxlo
jOMHL13V7RNWkJDzU+vjpF4hVQRm5ULwpv68NnTF5JyQRJkr2DpHCdflmGqdLPU39DndqVm16RI0
Y4+UUb5E3nlH4TpCiIkyd4mHqiMotoF9Os7wJCBYcHABhgDBFx3GeKlNB2myhwcMOwb8OtWVmNkU
YLEaeR2S1em9+SAlLt9oXjYAsC68yfyRz2d37p0RAqmc7OdBUB0XSn4Mxv4GW9TrDPy14hfXlX/R
l+bXCfv2nLNjLZKDKk5js7+R8NGqPbXyqEW+YObYafOmCg+AORPvUvHm/7+R/n5BrkUJnphpGoR6
5wn4dMyEeBhSWjbdpjJWyuBFKxTCrVvsI+rPQnJCbdMCNgU7uTVR0kYQKcMdqYTcKAI6S6lV0G0y
j6sqdIe9sa+iZXR1/AyOK0X+gBWZEbiDcxWvRm2BvZl5lb82jcsv11Wvza+Ppn3ibItnW5eKMvAy
Fxfqi1YtVQNIXFTYMdhDzE+kQ59+5jwwEl6CEe3A/USnzkSaIrFuNWMV4zY3IUYdnqKbPv1I2vtk
QsoP7q6xFPOHOGodaTJfLOlByO80aRsWoG/EZ6lcpdF9mH4Y0F+Q3IJikBrIJnygPz+Jn5X0UaR2
I/9BttyvgrV58uVTRHPITZ+UfYhICBa18V34ehp3TE7+GRS2RLdQ2KTbuHLaz5S0VFpMtw2GmChS
m7sRBelyNVdSAaIjHo1updseTB0NctVcaMH62CiwZ54SCdfnBYypk+VRhrejac9TgwOhKCDrcNzx
jUJ2iFA+BSWwhWkl9I8tfIVTTeChLnJFXQwtrgE0O5vsWUPUuK23Zo2uoQBlH+v1TyW/ikzfMO7F
6arDdNK8bqU7zdwNtJimvVxt6HoCYWvxSbNLyuBQsGE249gnWidPkahIGStzXWCSSyPXrm6Tgvxs
vpDSa6ww2+LKAtnUrmonWJ788V4cFkFoz6c2MGxwNKvpM0Q4BMBNsRFgu4BkKl3stK9piqeW02a2
Zbm6Q9dtpS70FYKeVOVhZLR78OO3wsu4z/HlWyJS4SZeeCsvXnsPvyMy0wR/GAlu3o1Cb4FK6FTd
lE5YLTNtUW4l3RG9GK/ZnFaHizr0+IRWOPFDFmNQ5Ou8AQLeGPqigbCT72px062xx6TthKkdCGrW
pqffYriCyyfa7nfHvfXZXdMz0T6Lh/ShfKJblOZ8GxT3bVTnlPxB38p7xEhQIFlMS3WlYRQ8lNcn
qB4H9Y32GSFz6iX1qhIewdKO7/X7MMAdf6XNxMqjBF/Z9bOJh1J2jTk0OcfEMei0/jyT9NPBP8Yx
BrTTjaovAQRllqM39gmhBTBWabDnRuo3Vntv7k53xqFbDAurWXRL5qr47FzZwc/hFph5unim2kOI
bLHpkMzLnqv6ZgioATkYzkiEdtOS7I6uG+g8jmT5eXjT99SEuOCs5lWrt721iKSDVZRLSwDxBRxx
BPkaoJOG0me1ZOxptLO6l7kXey+Wq2R4qjU7e5OuJ+q7Sezk474uoQATURqA9mnIHB8THPpglxwC
aVsauFItGoB0z5rpTbFN+isPK629T1/zxj0B+7Su+2qFxv8xfhGOjwDs4d3xdFNa9KiO1i5tflYV
XzvVvBpjgeopAWf3AI5Wyh0FhFc9986LEb/CVS85Igg6Ge0MG+MkmujDuMDd9BS/4Cu2qCXxTmcm
o+I9mpaoWRjI9QqujEkWFQu8KdvXFFYKUKkKooyXPxWfFKlExU4Np3lIaie6IRuos+dUM9zExCf+
oG+BHGab6VB9SqhtDRvdMXxcsLzwjhKXdXKBLEXYXWDzGqJ/P2SbAkRr9YQvgCT6Sr1l64z4SdSo
99XvhmW34561QnKq3MywJ7YlmAC+12CgvQ6h0WslnKJcS3/GhjcfPL256grfDN9D5RrFShTSDVcc
xGXEDTAAlgBFrR8fsuRQZCtRuT2SdN5WG+H1BF+YU5s0VTzdgKYAyVdDnY2dDL08AdPjzp0QbkD/
Q4OCPbx3zKRQQyBALxvVc2T+gXQi/+Gm4Nr401xrcXMVBqC1AMsTxCJMdVQeLWUnDr6Q4YJ51ZnP
4RG7Vu7FinaVGSR2KaSuZiF8oDzqlCv7g9kj7xjAql2VsW9xEyV41WYc3d2DfLpR9IMguo16ZegH
lpjYr3HIPeIFiplCGXR7o+Mgmt6AvaGdg0B97Iyxo6Hlw2uaAdXgluvjVs0gQyMCu8QQyZ6AbJrH
a/24r9VrCQbFkZSseMTuQK8DW1bm741tvd8OPjOodH/6bnWMZJRjWkevcZm+ioBwStMbwpQYMNB3
Rnm6KFzx2Wo/TGDUIXSm1uPfmi3INl9mhrkvsb6NbXGaXQ/oWnQYbGvrfFhngG35PSNKTAACI69l
sq1NbHrMCTkxwBfjtCJ5L+rN1FJwX6bJIX0UV8pB6IgOndz65MPVhhu3e/1P0NkliIjKzntUfBeS
wS9m+jdt4xjVhtOxOO4odlAollQMMa54tV65rbBPTWdr0CemyxyfIvwe8nV5fKcXFATLeNimhHXM
BQFh94Brs24Rmbb7srtig8dkFKhvI2Re+Cfg2G6K7mGx6GMH4c5Q8k6qw48Lraccd223LIWFkDmy
7prydatvNeOuTN6mfF0xqSea8uahyTI71K55dfZFOs4oVGJK1kMbA9cHLf8c0EbDI69Eybq3YYaP
8YMc75t4p52eJPFmaDYSWe2f8bl4M1UHvSS+YMA/BymrrUr12ojvgvy1n3Xdsm5tVI1dcxH0NVZ/
2q2lVxiQyXsVpI4Fz7zbK901AhqLI2Ihtd9P60jcYt+VRNh8ZU9hhu305E/4ZKYdhmQN1UZjp1d7
Q912kX9Sn81iU+N9IXR+J103zVLBbiEJvXIxRP6guAK6PJaXtM4IJwHx6ZS00A4weBTWtcBtBPaP
go2e1faJQ06LrsIaX2wTqH5kY8hhC8BRJJ16nk7uqTwk0r4Ln2TxOimgyTarUbiPRGSGHRBsnK/8
PdGelbhzHaN1mmFpRMspWg79KtSvEPZEEslRA+cIsJ1Kpo6KVHynDtsS+hGt/9Mi57SQgpsyOdDs
KXHDCa1nCVNqAmDarKNvml4j3EzCjc7SS5NrUdhM47oFeo+PrcRxh+xO8aKG11w/s+4WSOwuoirZ
rmZnXqu/m1vD8Keo9+EqPvQpzs/LCiVoXASE4EZCwYNBRuGH2X7Cd9KK+3m4VOXwna3xnhFmCH7G
D9jD9FR0lPTincwwa8SlS5p0yUSdGlxz98ciLg6LtTX4RrzJx/c8W9XjjaLZaglQY1HDamhiMkW7
kPH66eypO6QNIeSmak9e0R9K8a0w3fpN6g5A5o3sZqLtUxFPQFTNPCEDM73VOVhkrNOh5SZh5gJw
JzwCxKmv+WGpcXQuyrm2OL7NUA7t6kgHnwim6hcq3b3s/gS2H8B3gSgYMgTyY5It1dNqDDVOto9G
G20B4+/oqh/IruNNFM8Wu4gWbGn9F+FyzNdj92cwRhzm4TwuecbULxq99lnjx7Fxygz5ke5Ph/Fi
UPhRSb2Q07HNHYBU/BOF41bdG6ebJF/HsZ8a27glfER0lYgLjmtyOClLTd+Wzf/H2XntNo5t6/qJ
CDCHWzEo2rLl7BvCkaSYc3j6/bEODtql0rE2zkVjNWqhixQ5OecY//jDt7BLEKQF9XY0bisrB+1e
EFaYAixHN0mAssWVu8cyISr+PQX8YT/F5cwvXKhJCnuEIrmV+Vh1ZDK9Q9ww1d5rVEc3FtAFhn4h
i67W3gs7tB8pu2VoPZqHfDro6h5XcrV7nNrCriMim64jeTY0KNAIQMRrJE9pHK1bd6ojGzQfPUGO
bFTkpbM5Ht2Ye6U4shhX4upFnhAJVVF6ZRQPguEqw7LKPcA68fpY7y3jsehWab4KxHlljISU1Hvl
yDdVQDjipPW3ebmMyqUIGZ3EutHpo31ZuD7sP9F4aZX1NCyPpgtHURC9zjokyjX+ZwmXT03T0URY
lZqADG2i/i47F89mlUUjoilujtfYG3LTfrrQNLvvPpuUTZSY3pToADl+DhKixuF8rAZlUaPIYfOF
EFlt5fpbPl79jp4q/0IZ9KIGNYDIQJ52+wRxaZqGvVD8M4Ql14eI7DWzT7vySdHaKRltQ3sF8uui
Lignj9R4zBWwvgL2Upg/skhdQhNaAyMFp1aXsrJvzMeweED3KkImuDAuV89M6y1AUIABJjSSdIoJ
SmVVR5UpRXcd8/K0uNHHPY9GoRSrN/TCULRWxIvPrCHfNS1XbUg+dfLQHuJXC59n/2PA71sfbG2a
CakWMVZMEkVkT4jqlBtTfNRCb3mkelEPurVpprVhXaegJDixVS3Nq9MNi2PhsSfW3efvL+IcAW7+
SZYmSrpl/mPCnKkpPCGucqfsW5c0AUHCbs4ViIPCGdAWCDhZyD1KdWJWt5QXqjPFK2wwdS93xugl
mLCYu/C4z43KLZzS4WmoCp5g2skkLBAFsR7kLLojdgoHiiIjWgU0LoVOguVZ7DKvLh0KrIGP3Ynv
fSbB+f7yVFaeB3+neMms8ZyDj0gWOB0MClIkK8c8je5ig5EfKVzA0EmyyxvPj+yucJLjPmqWsXAl
FOidjJtM8dDhqB6ioot6iHOsMevnzcwf1A8UFuwxqFqdm5lPhzkxiEOdLOcO4ojdWIS0b7DPV0Pw
2AAtzoQN2AV47A8r6/RxMBTQZBG7NOwATtDHNCo6nBB5LdxBtu2s9VTQYQY3gfKMZtc2+gBuYrNQ
qMAgb3UFf9Q+xhTZI8mb8MyWFLiomnAJUau9od9zhB0f5o4+Iwk7WE3tnsr2NYCze3Tx1doSZfFc
r+RbzdiF2QGfP58d3e70ldk9Yj2jEN/9R+KLWyDiOwsW3ULVbyWSSlVtGZeOyKi+ugog1bikm0FG
qjiP6fMcLXJ+/4jOjEtUSzGx6pJBQS2gt79fTpoLfZdYvByyPcUrxL+4G7pZwSJ1osphFEje7OgE
PbdA7cOBRs1FSX7hNuRz+9TP2zhZIwN3mNXzgj3ipNHO5BHmoPghzTNNjsowcDCAOjr4gI5QTD4U
DXtIGZQJi2mCUskPQYgFfc34hEL2+xM6Y9+A+GrWhzBUks1/wm6GSpTg1QXRnQB6QSyql5pbA71+
sO0Jc2s2EzEmjqjf5NmhkDbq8BSPdyNk0G8CE5GnBf4LR9Lv96TPU4TTBf3zntS/31re1L1FrBme
H6PbxF4H1uzkj9TqxIL6mHW8aP6b9FkZKyK08/Aqn/YC4t2GRGkyCewyuNKz70BEgGyLg5upsIdv
0srj2c3zKgqgTsSVixRmaD6dsoppko43eubp/SbCjcxkW1nJwq0KcqSXa0O48cctvvvH/gFQXKh3
cUVBtq3eJM5EN5v2VByaM1Q3JEArQJRIdulw0T3+/lTOvCliXdh6NUM0FOUfjuhRC63JtKz8LkMM
uhQCVL+kX8GGeCXfBsGgmdj+50BctCOo23SdfqpoR0lqoENPLo34z+x6f93MKVM0nLI8rzRupvZv
kCZjOKE7E5HQs71DPGybwSGkFG/glQVTV7uYOmT+i9X/ff2TD1uLprQMQyO/o+gA206MQx/s/Zqk
dr6voMivlHy4k03BhcY2IWot+dgeOuNWKN3+OnaxJMH3y0f1SS9B71qDJYSRp70aB81VtsN28YGa
E4noo3KNeJLQnPDNAveMH4o5L3qZfvbQb+emoNyOnRP7jhFsxO6bIrNAttBaXn8XveCc0+PWquIQ
X7y293roZN9zNjg+sOmVQjuUkMwSQWNPx68sZR8YYXKkJKBX0MyQ8Q7r2ZTJEWba2e+L6czskOc3
y/YVUcVh81R9KQYTAVc0A3dGUOAUgvJdWoj57AzYzt6eFjH0FHNXl6erZ/bCv698MkJMC8QE8TCv
HNc60uYOT0drH5MZ90e0fN9BDrgf3aG+sqzbqibLxh2TDtHW96BfCbjiltVtknCU9HMs0KVhjD5v
LX9vPX/f3Un5OyXY7YtBWNzhstYC9PhXlJXlWzw+SN1ylFZ6eNtHz3hxaYB4j32yDskmWplUydGm
LSfGBtfpq7/GGGA7y6z6hSLaHW8Vls4BkT56+XDhK27DBrMIlpVbPCKFJgnKusleq3gbYLxEwAzE
akUDLt/I2W0C2OIjNY8ycgBxC7DH0IHe065zjuMAcfjvK+Mc20QhCEdnFqXNbpInRd6xEVJNPh6L
O1i/lJjTukU3943ZwvGFtjQwPOMJnRmWg25bOiOkN4uES1zsQSiI2qz/mN8SVbKjE8ZY5WgAPi/6
J4to2s/f7/T8Svpxpydz+iJroqSQ/9wp+cQd5oDyBuV/+BmvMPLaWgxOXpXRPabQXRY9I6CNtDE2
2lfpWRv6lFW4IzL1wj2dXT8/7umkFquiegjNgXvqnkUEAzh54f1dOZAz5m0Hz5PltAwBlo8b8WP6
9p9pNFY8oPAV7EK6MS6QJv6N/8OO5+fLPPnYGDoyBS+4HbpjoZpBBv2Bmr2MV6ng8tk3635ZP+gv
xgFGG6jKvtnqu65a5GS/DlvmIeSVyQ7gw1K9wLv9ozI5/dI0kR5G5DwjfulkndX15Pfx/KTGyms8
azfiUXB/q90VIL4d62xbv6W6Nycy7car7OhVd+VGQZ9rLPoHq/MgBzMAAF8rkGzf14PNn+V8IZ7V
AQsTZazus/dsK1tXsvjYiRulvo56O971qqvejZ+DejXTqsmxwSyD1sltEZ9Ldhm9qERMD/2tLL+V
5CIjWK3JI256IA48ZFbUtPEHVp6zwYLz+9rR/q0SIRiyJeOnYkKeO81yza3WENIuhWxKgiuZbVN1
rzL2AXHMmis/4m0Va62EoYZaGnv7rcYpZC6Pb0c0RdQ2DwpmmfaIs0mHV6KXMRVlkJZmOxkHA4KZ
tbvuE09ybFEYZRHJR1zKggI02GnjJp0eJxYmyNRGAykEQ66pnsauwZh+a4FR2P57j13nhZ98Rpv8
10+2Tgimqd8bshXzk+nOadsHJyY6isMPwMHxd+NnGbg1ElnP3zL1rG1GtJf2u4u3cFJJDOrRauo4
mfnMsYC/PbwqZqSJM7xLRxvfMB+LVReDB5AYGxUi1KZLfbXybz/791M4aQ+M2jSKqI1ZyczZX9HN
07/lEQQjDwt7fVzGxS42dxB9G2POnJFyl2A8+hYGdwRPX6V3qbEJmjt/K7mj7Ei4xtvy9hI9X/m3
KucuKRXgYaCc51/+rsqhLQhTV+bFbNQnOSMzcwicLL3PEcnnptjXVzXxbOpDFu8pracnGswnM/Om
g/ZqAhaAXWD5YpOoS1X6bsXXubZm56uucgDy/srSbZgGkSd4F76qczuyZql/HGv12ST65LY1VU+M
sSjwK4A3wfkAh9cYvSLxNNWNcXQNl+bb+JDs+2VwkD6IlaodYfwOmZoDKgMnrFqZVPRDoN2Ed/nS
bBya6EZcxFfievTaHUA0oX9G8IT3drLUIMT0bkBQD8gYhx8Wm6bHBIMvqKAKFtaX2oKz5/XMtlRk
UYTto52cOFbZJ1Z+hB36jNUzwMwozvrwiQORmZDTd4eINijDIhVzbLleKDtpQaDJvTUs8meGmG0F
JgmovY5SoDxSmhf5vexpD7OM9Pc3cXaZI/RBmWyCaKmntGDVlPqqavu58sN4E8cbLHu+KsVVH6x3
BVmv8mC0LA/huyFigmnJvEELS2zbyeyUC6ZS3oibeHJb9eu0esqZS43Y5SirXN+o6vL3mz2DdcGe
+kEGOjme/CCHZRJBZSXQAQ8SRjmTF7YrgC7CX/r7KD90ybOhvMqQQsJlpK/7EkbrwJAoJ7nn5lLa
gCLNm8Df5yU3JJPJRrixJtEF/r2OIy1NxQjX8UPuu2RBiTcdxcW0r3mKiQjTrHa1BLcS7Tlv38zp
yifBPffvauFJklGxqF8DFZBf3ATFV6S8wCVRiM3IexLmIhe1+LKh25UT5pLVbSCw8cECG4Zy0UW4
C8drvz3kTbwIzOfWwoqOxGChCOwUPg1DhWVTFgtpeLL8zRjCT4aD0OszlIEmdibS1s06btN9T2Zn
EneLUcB6vDZYqy3eTRkhFPQbOcGAyI+CYVxKuEO3nGKC8pUWX1oNR0O6sZ5FmbRtAj9w7rB7eekH
z2UOIYL7HMWWP4UNgQk2aaS2WT/iNoAPJhOlIIYwDlNfu4JDMWUurExiy0VSw2aJoKiuq+Jgih9C
NTHXNRfVsDaxBraCe5I3ouoFD28h2WThM947ecxJSqBfwRBvZHLDPAhqVbqx8qXePENRgNTMX+Ak
yu0I3lfPrBjMosySEtnBosdYMiXMdzDn6AEwY8gsr32Qv5U7SDJYDM1y6g4T36nZGcJOmEM2HU4e
c7wpHmvmPu/KFl4R/jiFY7n4208zMSF4waXqS2XUTxYlvSQXaDbHnBmOE5vvvfxYxl6KnY3hSDnj
WIg/0UxXKUNHbxmLzZSJpMRAULwVo1erPsz5g8a6xCeygil4xIYcRwz+4c8FAZOtHHDMfxoEKJj5
SwP9JL9OqbMlGGQvBVkobK2Z25rwtIjPdPzoAYVKC4O/eQ5MOpvXMnwLxqeMVJU4cmMCaaXZXjbx
rxVSaqXlGB9MsksjWwjnEamMD5RwJ+i8WpmQ7E0zuqhQx20iusfiWld4EfV7fCRBi3mauTaDQwZj
zci/4vDQaoeE5Y+hd6251LJA9lKHQ+HA6PEq44LSUsYFMt0Qfe0fdzHhNfXah9ELVnvgWkSyiP6m
QsApeEVzCLsHokTYPrsH3Au65G40STvyiui+YlKaHSR13xo7rMOjh1z5Dle6vox49MEuoJhciAVO
D9lxKaNngyu0CYeNn7sXdqx/qwg2CPbXGcljizVOzuegwIs+HduZKytXCx2Gi+aK+JZZsHh2Mg3P
zERzFdPWPY1wEhfpRyxANgOOSJbiJdnMGbjq79uZz+UfuHgxKjU++NyOf9x0SDTsTEMVuyigRCWu
jCfENBMIYB2xXOTnyaW/1ecgP1zcAv8WXsql0IYzJ+V8R5ooSyYsckqYv+9oUjspqfJxAMh0tMQO
sW2/Vxn73FXrvH7QSiJxOoIlcRLnEyVirHZ7PLKAKZYivkTw+ZrtfNoQOBjvTboNxc3ieec/Bsxc
+hVEF2wHf3+p0pkO7u+bPqkNK03p2zLshoNxZz0T/QIqC2ws1c4xcCKJdAuUgr6X0/98wEHsEfLH
NkCOaNjwQMqbydRWIQ1dqtQrv4q9KPqS1JVcvI2WtRhnQyb+NxWfBTt9ju7Zq0wYLHPdC8FsDniR
gcWhy0hc1NPQNAP2M7VN7PTdeIydON5TzYWbZCXeH12SIya5A7G5749Ef9mjdS90+7q7Vh4gUC2K
L4EIivcB7Ea1GZxZYKV2DMkihpTqHcc/hGgSNX0X6zbxbrYo+/Bh1PO9s0NdHw9Qp5KDuipshqz+
QaPLZ7lEe+XGYGT8CoVPZsvwIlEionXZU87g4mTtLKh5b+GqiDbY85nYoUCPSHlhJX6kxqU1dkaw
9/frOvkIoXIYoxV3szSCRU8aSQB0yIjXnk0EJlSkjAstZ7gQ2KvOh/8/xYEhAechkYDtfVIc+LJW
THGtDodWvK+svVx7Ms6Wuxb7O+b9FR4wA4lR0LRyB94Zllu8Pc/IPYmk+C/Q66Re4MAnFDcz+VHB
mAW6nD1Yi+iNhFv/G0tcKE4vIFEpTkI6ZTxaB/Ldsjl8tLA75pGOJV9ACM5glDzLHz/qBLzItbjx
BZ8fJUkLTJ3Lx9nN5rg30NwstFvM4SRXvZg++EfO99ujPOkXqjIZU6sVh0MQ30lUMjAVd6BeiA3i
ZJ1qL8EBD6lEh7rEYWU9Z9qOZGYIProN45MawzU2qVMsmy/lTfRsiDsJ7oLZ06C+VJBNFlBJeEVv
8a6EJ4Nl/3K4purO9znKxruCdGFbifAfDA+abT5pX/EO1ZqJKxmCNFVzZcw1D3x3VFaXjo9/27u/
nrZ50oqXRRbEXcbKlWJvrL0SX1R5QSQnzbhC22lCrVkqwXZWv4wqZt5o78o1nWZh2dKDBPmHokZc
dweoKtHFFvn8d4Wx7zwMV+V/Yn6kqEmLRFLmclwbtpZ4B5KBHps03H47muvghpGOTF4EO87qIkox
1/r/LIkfFz/Zg9E4NsZYc/GE2d1SJnE7WU581i1sjdKBGYWteTEbbwZQny+8l7OaOqZz6GBmWOif
7Bw5mQbRPPIV9PgzoG1hnOrN+bPjcTmIGz3xwsgmLjV34GD515BhLv38M5QQXbGIs5nbf0n8p8NM
2lbrk3qa9zRrr3jKrpFt9U14N28ZWdj1siL7WrfxOjfX+M0v889gYG/ZyuiC8LCEY53jjwqFHwxb
glPt5Jc6y7O1BtobSBKENstYuPx9slfSFBXMztgpMtwjXX8JUSpTH+p4K6pPY7Ap9R3j3mLaI9iu
73EidsLjtmB4I75PwfqIr8kFYOuMLxbPDE+LOUAbhwvxZBdJ9CrtusYfDuOt+Wrs0Y7bAyW0TVSU
0rhoN8MP5QnublVvsUwVPzM6KcNJHqNuUbkqvpML/57JlZtsjjjOEENyxYkJbe7KPCQQ+CC59DRa
tqFxEk8XVMe81H8XvCpakkHKD27amnxy93jAmEFsTtRuDziNS/JCBRldtelmaO7RLUjqTofXPaLY
pSd1RQp0Uc2XYvHdk4KlchyoJhU+/4zSa9HA5kW6LaoLONzNIm73enwd4Hzb38bBZqxcI9qbyJLN
29zcxcNShknO3qgBm0jpHTW78TWDrd0svVTho+qgvKsEONQEBRMXTE2iwAkFMDoia+lRMe6E/gN3
wcejvVhLKfZQiksvK7AtKRhPwz8fbrPBxTLVt+P1/wmYwM7WtNnvRxf751X8ZPUwzgKom8w80l2J
liAM7pXym05Eaz7qQYLyW6xU/TuD3F29hBxIOn63+OlaoEMXzA/+MGtOdiAVBoMkqqJENsyf0vZH
Md2aQ+77AjtQD+GOSQwpZ4VTPQWvBsbU0m5GTe9RKz7l8J/sdh+6DK1t/3UatlTZ/TXMD3NcYgir
0Iggu02S5yKOl2O1j811HixTPPe+m6WarcwVJwx6iOO0MMzHvvOSYdmPH2L3ZUle1F5b3W0lfGcU
jv+LtOt/AXD9r1950jLk/gRFO0J4KV+V3/G1bAuLeRbbvMNEuGLmhf+J128vIsDzav7t4Z7sHqWs
alam/IF6yNGoiG8YHIwtJG111FaReyzvungjkMzsL+mWws3gf1caFc/FoeyZKu6v338y0JKKcait
cH7Lhq0vh+q+UBwYyegdamFd5/sJIAbapacReDg5IRTV7rHoN7+3HOeQL2TTpHsxxpIN87RNagul
1vKMx4ExL0aMKIttxlkhYvwdlDSmLvdlwyGI+PkWDX+86LqVMj3nzbVyfDTDC/DtOQXoX3dzcvZK
WUG4iCDNKx+/2z5eDd0yU9zEKbE5h9kfqG6mbZjxQaXWF/lL9NLpkGVoP3IYWMdrH+SnaNmf4D/j
IAaJ+vfHde58/usGTyr+tO8nuSH3ApmlgVUkFYGXAONvoLyG0RrMGyoP6dGUyYNy17fXFwu3+Qn8
s3x/vK+Tr0btsmYa5ic0eI0MwdXGLDDg+dgWJVp9vE6qYZG1Hhh80NHRUZ4hcsvfVM6bFg28U9G2
3f3+UKz5mv/ck6KQEccCwt/55JOqpKQloYF7mvb4lQYRygibuIwUJ7zAFksaPkxjhON+UqDPBmzl
KWjlhOGTTnFJEsPsZlx1NyGvzYDCzQSuFxNQyHgVxTdQ63RsUmUUVDgH6/293OJuqS3xwUBugXwH
HBS7gWf9uQONs2AiEx23ADf+gmdrIWAIP9NmkRkoGpAgrNpiQxLakbOn/5KP99CLyTrLli0BSF/Q
QrrOLbfitba2bsYnHl1QkZl7kxI1cAyhpuMGLx4UeWtyN/Pvem1qfdUCBJhzgVzfKfTW/iPV/RDc
+S3LcYlk8dKBfW4JqDIELolxr8zYntfx43gQxdzCQISNE8jC7TobMc6cHNF7gzvkOOddokmcK8eR
Ov93wZM1F6a5npaoh7hgco9V00Drc1UuTad2Bpfe8kMgVvIiO+NcR6hSUxGTxbDAUk7rkqFrA0E4
1vPv9Enee+jqpdQsLMZhqheOdnuTVIf/xa89ty//uKxy0hol5pCaaorQfnbnI7tA3Zg6bRE0iOFu
7gNKp3NDaY9UyL6kfT4H+//8yX+GKj9ebea3uk+cw/x1cziF2g7pgVvylKP40BD+ffE0PLuWyCIz
LcnCduQUSiiqSvM7U+sOcOmohRKSlP1V51LcEKE8XFq5538fHE1RExWYxad0E3Vo87hNmvmVDsiG
FopxNQZ3hoXoZXgExYdcuwik527E/aXcpPq1HG5yYkRM8GGJAm2su00Qf4o00SJ52hFF4TFCr5uM
qyMsrzZ71wfmCuUuRcgjd/tOnLWha3K4c8IHrKuOOUkRr/zxRusckRgVm1gGLGaEQ2c91knJAPAh
ld6Z7tS0xMbxE67WSFmE2rSJVpOETVn1MPQr8ynTnT57HqACOTDGMUTAgY/I12uRqAn2PiHYwJSM
yX4cKWQm/vt2+BaKQ8yYIoU5P6xj40rV9xG7tKY/qYmKqvu6J5mvv/ff4aYdXUYu2BgqpAzEDtqa
kMhN3BDyNVpLyY36OVE0LWe1QoMLND7FqO68+On3rR0e5pm9fWbV/t83dlKlhEWV630wdoeKJIss
cJ9Dc11IN2VzZLoKIIf2MJZe1RQQT4of+xExJlKmUbrSUyclnVNFDyOOhGMW37l6a7YxQ2Nq5vap
8D9EIKZ8UFdZqtmB/DpYH4ZfudWNUvn3SvYq8oISFQOfYhuND+RCWvjiRRb9J1fTCF9JTMnJu2al
8V/Vmb7QLcLPhNQOTXmRW2gy6dNhnTADvmm1Fxm2ZFgqm4GRT2agOooPkjx4dc0URiYfpUa1okk2
AkXIyQYMiBHAku8/srZp8ynnzHz0F316i/T7KXiIiCzU70U8xaftWN0k+GcO4bvQPQv6V9onBKj4
wN3qorNWRE2uJKFdIl7wjH5YdkNmk+Ac459gmLU3WXNsLDaXpoCf0aMk4C2i3IzJ1vBfMtFJtLei
DtfYcYJSG62HQMEobG10EeBq0xV2uG5lI8cShhfyf6xxI2MX5o7LpNilolMMYNkO/4cx2SpJHskS
wiS0LUefPhhwVBv96VhCwnP0bpMy71KPh97f+8jDzbVcr46T3QSeZdq1v0Drf3wsrwDH6KUqN9W+
BvhMRHBHHxC/iczAPwezsDJ5hYJSgr7eMKlTrlOq2GGpvg8YoZtPY2OiV7uJEFFKceapzDE3it24
BgRzgv8sp+Q5rBvVhhTDWP4KiyUSA4aHukQa/6BkJGmIwLn5HujpTa5p9rC0uvLfBSqLfKG9TcoG
PjWFa7numN8k19OwCD7nuw9sS19kMmzhxVR7BbzZEWsp5LU1WajNhjyoangopJXaLbqUIZeOYBfS
m8uc0AA3fYCeHRw964usV6PxpIQTCQmSq8nb5lb80Bj+Y4dTbUSKifwpvaM1LG6Hb9EZfXKHr1sx
xO1g1Td81mCENtgf78TctrLj9v5CXbXMjMyn5o0DlZXFDFq4HnVX7CjEwRlJV8lvMsMZHhlxNVR1
5Ttf2PMwuglyjDuce9MvxgPZvtsnnzNe1C30vWIQx5bsmnSV4GGLqyGU1BaTyyRZ6ysGovxrezwE
/sek3rbYCuXtajb+3YbxluxVjBIG7M/GByaX2s6qXMRmGSxM3mmx5acI5fcxcflZEYLXwjHessdm
TjrpDkmHOYt9TGirHBhliGox9GxBmEneaR4k6jAJgTTqSJ31b5efYPNe+ICfVhTivjVjn92buOge
eFIaE1gXwr5uknu1MPDEWzSaQPG4ZfRMvYf3TZlfcTUIo27se9AusVs2MV3VUes4knQlYuaExJyD
m0crEp/M9KJ2xNRWGk8R1yC2iIsb+UohZapZ190SsSUuDqLPWNhOSWBC/0M2JOAoydm4nwyvwQ3+
5Q/tXcis5C2qHXkB85EbCe5Z/DDLCVpFwrs8VrZibqVo5YMDHQ8iO4PxxKhi0hxeuG6tym7DFxj4
a4YhJfYGaYMdq1cFXqu5VbLE6M4UoEE5ZAU4qQOYzMwDv0WNICtzw92nfGUUf1DeFywThlad6GIC
NZZ7ovaaCbOIbdys4hYJPhPWVRM/Dpg94OyQYm+FEnVzZBmSD8v3DcYM6vPBX2cQlhXvsPgtHTnx
0m5Za59J+KxDbyzVR9Q3xYsQXs1T8Ua4zs35r+fKo+bmwNo3yD+JT45TL0O8FghXEo4gYJcflur1
/RZd1VQ0KKefi/YriAUK+soZigErJd0uxWjd8e9CktkKEHSn7mft+GARIIH21L8JUVe21pynddT2
WXIlo23n6PbxgxwpJHALZKZOlyAG667zgG31YcHUmdZeYPyDfwPT2PalQnkXQg5tIPrdduK7eHzs
caQ/ogXTDsGtNkcLswRtHpBlc+ihIULvRYkho/MkPZcpIvFC45ZEp3CjK29++DIIX8gME4IeRFAS
YqJLV1GfEqafPnsTnO+ufAix+RacIo5w3/gKe4aId3MqHjWJ8haKz22+YnyWjJvseESyex2x3mYV
pOB/AcoYZeuqVL5G9GiWdyb+jO1j0d6S4moX/S2ZWApNVEw42G2NRFTjL1nS5STHraHvGoSFv5cE
Z1Q2ugolZcblTRHU8KT96FP/iL6lwP5I9WY2JxASywTHepSDtEUhT48E0tja/9kQbcqY/8+69edN
nLQko2j1ZWdSSM51q2pLi+i22sI0WSYuwqtLAO9ZRO7n5U463KyezMpoGZdkaF4519mhSZKkP2gZ
38RIN/fZcZ+oq07bk/xWHb3ZNLQIvTzYdAVSQkd1YHXMZioJy2RRly6SWu0GQFdC1zzAu3SZVOYk
ZTi1iU3zsp53e3wacLrErMCbbvLvzsEjWGWI9BLf8KXOGV0X3uyZoRDglyiSMiuqWJOfAMG+mpa1
GjHEV191XBB4nfs59U7+zEan9eZg7fxlekxcgRoUOeDvV5fPMBp+Xv2UHWpk9TEh9H04zJ5feK/Z
JUWMvszu+yVpSwSv2ZRV4WNL91ctA2iEc2gd8+Dfb+OM1oXl/d9DsE54A2RDGXo438ZxHa0SJwZD
Ua+F472VrZAbUm3RGeHEoF0NSNwugoLnoJSfV5/7tR8NYFpNuiJoXN18TcMrhj+zRz8VYUNRoNgR
x5bLcZaEm0t+WMq5Qh8sAZffGQaUTxlnillG2ZExxgHmuF55I6ZFECgXtT2tLOO+UnDpR3G60KBF
4KzQ3YdHKNetJ9nhFmPiYlPeHZfSHZLgI+prgs9a+GfuJ/ZOOG0YsldCiezX5fuFt3X+ef131ydT
4zCTpETXWsakj9V9uoKzYFNVbISrPxxMG2Me9/cr/gFET8EuQ5UkS5vhl39mk3VnJMfAn2HbDeC8
Yq6n0BGeC+m6t+ywx8CFDANCKm01I7oE84NFRSYmFgWqG1CO7VQvgbHuGJvigNXaSrhPt/2iQL7q
xB9UUlTi01W5B9BPF7jHhcPywu2fe80/b/9kgVXCEGRqxwPzkcmWGHzvYjzGNtXLiJIpXtYROvl1
ktySb1HDk8dJo2SxqXd6vDWRgRyprKmjkg0ycALI+D78x4JkSohUC+hzVCbDcCUzy0puYuFlYG5T
jC+5+hb2L0H9xFfTHZeahoTsOYk/JPXp0k59Fs/++ftOTqdcyKsqs6D9oKBGWZBBMhJc4GvR6RBF
ZGvB7Yi2hLtIdXM/0xnU7qZttgMuqRfBlflU+G2pnBxS03js2mJenNgWfMjatlhnHh4nMsJEShJc
sUYyONA0QBX+/S3/P56CijGqJBtMNE4wLFE9mmZYMtKr3a5yQM8w7Jz17nn7Qks60jb50IrSuWOx
q8ILvILuq3Va+cKR8gej+/cR/HcjJ7tp2QRdbAi8DkPwSLQqzGUvLWnNu5YVlBBaqt+Y2lMhP7Qi
eTYL6zXBGAuiDyi2UHhFsKYw8joUPVWxhT0662KjpwsP6xwGZvA1iwq2zxZcur/33DGNGj3p2Pnw
dJuqdeeoHD48rgwDBw5AyFLCWlCvkDzagAxysEUJC28tgmXpmZeIffr8av55YhqQC54MiLJO/Q8T
q0sw6GfCUGqLCk4OUHkCG0Y3bY1yAlNk2ZUJn6bPGZxStCGGSathjqCcqwts2RfgNJXNLBlpaGTX
TrkzHrSl4orbdiXitLX0F+NH+WEtG2QD6Ts6M68jCU8iP/wDsuhMcm+SVb9ONvMYP7yw/5zFkg0d
+0Mim3VA5ZMaYwh5BWC+w4FAQVcn11e9jYtlHy+DDvvUa2l6jdkFKSwHNJt4gyx+f9lnZDe6+uP6
p1WGcvQDKxogykOej/jN0RqLwehR+mzd/rFsvCLdYWPcS3gKfIrpdcEUclvQzBiebDoGaAueU8Be
06K7qW/z1+69ePJXxm3xFkKqohcHJSJxDvUBEFTi+R8Evyq0hGtLfcEZQMdzT921WfEHVnmky7IK
L8esDSb/EV7+pX3g7G7/39M+LWZEPemzPmJpdx8SXC+3ucmHhYiNxeccW4/TDj6fwWcmrjingH0W
9b7dYtP9gaf2IwRjr7ywH5xf3T9u6OT4MbSxrcKELfGor6zhWs22/bRnujnz7Ikljq9Lsn61a6Dg
cNoVFZO/Ubvxp+d4eBETN4XpNkclyG76RwWN5SQmQNFXO92GAlUiFWNqx/YU2tjXmMwBEX6s62Y1
BJ5KrqzoqCgf6heVORBwWQNUDKfTiD6PZAug3F3WhucfqvCqwQTUMRz1osX+uXLl5+o7OZ2k0s+a
wJ/7CEgUqVutUzcgaQn7ady7+27B0v+T4Xth0Z8r7A1zDsA0FZgzp1oMZVAmI02G7mCAHeXXlHmY
BT6MxlayVvAFYeXCZxs20G3sRn2N7VCe7Z2wpKEiSQigH4GTMlsk9bc4JJBC4+usuzGmD8VHL1AI
y9BjCAkG4UnFNsHQzFHYsyLtYUJ8GawTxn0Svrh+913AqQJIx7dySXKo5D+GY0/ULVmYRuSkmrKY
pGeKR+y72H6FC9/+2c7VgDCNub6kYH9wchi1eR60RQ5xaLZQ/h/OzmS3dW3Lsv+S7STAumhkR2Kh
unJ53CF8fGyKpEiKdfH1MehERtiywkoEcDsP912IZrH32mvNOSYN2TbfaMOjmfyNW6hk+R1kEXkv
kbMB56Reds1WsAuochHoqBsf5tVByNdLufgOWiwzVqmoiMxW53vefs+fYxCnwULlbCt/fn/+18uB
L3/4xWsXth2wJG1UTBlzqZgdhTVzdfRJodM3M50JBrUSxpvaoy3ZvYLpYKtlCnsEPjvJb8ZfXV2U
vlzN+JF8OePI7G5DeR7/dgyM4C290FgmJ7QPpl23C1OBqa1PWmse0zcgbuPmYPHqSfPrzb84zZ/D
YCj0htsBYlicgXA2AJ/NUBZBm3LfypEGD+sBNwDzan0JyiWdoGO+DXm4+UJeDFcywagTxeBOqLrN
DOzYeAaMNwUnwdwH04ofUbbrkwuzhPzuhAzZfmX2j+z40Y1Tzc0ruaiBwlNhDdrAmAeMmgR6cTog
9sLfQCVEMJi5N+3W1TTXkD2NF4WcOmqfW/XyleRQndOnoo9wEiog6eI1PSeZ2iajsE+YQSYJcIRM
6KJFCZJjlplH3MGSnaOBgikqH9/ZI86wVQA5GFPAKb35MKiev1LZ0ljGOKRMOLCaK9XcC8KHGeZz
TBDTGx/WNTHR1yu+eJXrVmVaLBtomMoV6GXFWkAiDQjngNrLWCq0w+E8Nbv9QKNCW9TRKiLInDyV
JRF3WP/x5IqhrQWQGHatYstYy8onUfgjMFP8/Uq1cUG5LCu/XunFO9+c4hRunT7qfJDV+KeFPhWq
2usxEKoJTcvyQc3+RnaerYR3GXkrf0e/ORef6wLjiWNH/sQUwKwu/i1ObwJxLCmyPWq1oHqKZE+2
g44B3Jlw9DFPSRxRv/mcVnOCVyKfwTMuXXGGAh/UcUUR72NbuPUOX1tXcEZiqEaESRfr4h0eAjGN
GsBDDM8NLFkYveew/5jCTvviWeEL42/wEL6Ph4i0YLx44wKuSWfJSPqvC7hoRkTN8VhIUEE57xEZ
yaeTnVdl5KXC0s9WlvLaCcu6XZ/U00Tl/sywzTo8foY9x85mPFZ4Q+NkjK1CeF/BIlQeRIZjIyTU
1iRX+vf7G3F1U/h6tReVuFoOea7HFsEHRAuRWkvvXl6IGPmchvGby8wcEjJx9eK8Nf7iszPHmZEd
yLfTP68deb5cyeeVftkQAjK6s0Y3OSRKk8pfE0aoeEPkggHQIDmpNkRSaPoKLm3A5a6PK4yTdL9o
+39jPOLvt+Wab+jrQ/zcPL5cTDkUyumoc1sEeHekOpSzASQTelcRtK2x9o8LgEJnnaORsTBISGsI
3CGWwGlx33rkiuz7WdrMomAhm65A5aMAezrRlS484bhXSfIZOIPdOvBfO1aZHGxMy1BF7YrbtkyL
qtW46pYkR6JsCQ7CGAMz1CNRchghbVjwkgqyuispN4oZ9cqHZ+JFFnGjGJyiP1uLX26Zn5jySdEQ
JJEwAA+JzXssZyAzg8A4yc6gL1qInlPzH1hv9Z7RcHOP0KTeQRtOGHZ0U0xKhjHR/tbeKGTijqL4
mcgT+opHuK1IOYRs2mXTVlufmjWaLuFT2AYRXN1CWxFvvALX6oNvf8/Fd9xr3cmKO1Q4jRvMNOJH
6cIGR8bEexX/0qK1rdH0Ma3/1pjATlOImDT0Q76XGzf2c8O7WLRJPwMKSGOCYYt4UbBGfp+1WSE0
h5zjGWneqTMq6bChgZ/fjIC2I3IK7/cP4Npf/+1HL0pTxSxp21UWZ0a3pnVG9nLqojKDDdlR+tsx
IdmOpLligkVsKs4kxqfsJbVdouObWTeYJtcK5W9Xo3wvFvOsOEZZxrNgVEhj5kwgROiBlvUw4d3s
Hl6TnH37tYv9PD+LUm+OgTuEL53hELGZdTNE+sg54btzNKBfcmtrvlZ7WfJIfTQJ1VZ+cC0jBJWJ
cg7GxIuaFpOwx9FH0Bd03cAxWpulBv/2e8fxmDURNIuZjjTfW7XMp67t8mVj7iPpJl1tnfr4+50u
5UAN/fw0Dj54uuHCDBh9Oi3cZBHV25u+NT7aexPy9fGMwmoCD6hWnSafYilHdqgAdLIH5Uktd12w
EFrv2K3HtMLfX86rD+jrRV5UzFEwxEbW1aMUUXumB+00zGV3DMmn5XxMwSmgWt3YKK9+hV9/86Ku
yM5Vfky0z98c6+JyWo5EzmqCEAD51aS+qVG/tgdZUM5BGPK7MC8vfrE/QoSzxmq8BLc5zWbq2Cy1
fSDc9S5qH4mOmyDv7z34+RXyWPv4OEzL++qgy5MHxZomvmcANYkdnznlFsMLom2rhgGANfzx9wdy
rcFrEeZMSpMkY1m6LLry2hhSq1DHlzdi4G+XL2eG7AvUi6UxoS7ET4+sndxs3+BdWh5dZMKjbBSN
rqbzuFboD6I8mmAfiQM7r+hS/n6FV18ZeopIYi28kugOv7/XRyE2yuTIIorma3BFp/YINfH/QQnw
TodxIzm+3FxDx2/l8lv6+psXO8jZKtM+7Wi4hLSzwczyMx1J1gdGZ1pOasi8Ke7UdhG3U06YW9VN
SCxzshBZkeMHL2GwEpp7o1oPoqunN+6HcevaLuq+EpEWWwod0LCkUMX8gHiICBPIpQPTCRu8uEPN
JQrvLSaMULnzRyp+uE3N+zo0pgqkpWZXadtafFYAEwhFAeOlnxScaUAtMviOc7zTNnSRbUmeC1gI
JF9Rthy0ZWCuUmUO4V5QX8/towSAypGzrTaeFshr+6v1963/5ywvY/FvlB2kaFfHON1CDKEDm1H7
j0Nfu2iTZYrDS34V6JZEy4gudr+qo/sm2kH8bmlnJMIy0W8YJa6uAl8eqXoxUolKPRPLqhlXnvDA
ZG4aueZcJa82m3cbntytns24kv3yCl0aMwTkCG1esPFVdlTOyON8IskFhWBmc/Blg8CmcXTRDMyJ
A3TSNdD3E9NDjmMYNHEE/TtHt9pn114cjaDHsY0ogY2+2Io5dXHePXFFqmcudKQskRvO6BQGNDDF
NzaFqYTV1b1leVCv3Ymvv3uxKZvaUZfUURRNzuBjnz4hNEEJDFAcCWq1KYinmdTaXxJFKNQh3Lqm
Deu2gtnDpm1444jrRP+EsMhsmnqcUOHfVtMhpfcU6JOa/Bnw3qbbi5MPhJpCBL/Bbk6e34yzEufG
YnT9bzFMViOZ9PdLp2BSE9ydFJxRxYVYunHnDBCdeYxH7TmpvJHTJa/E2TnaCOEGTsvvv65caVdY
xJv+v1//dAJ+KdTVwDj1Wv55Qu4dy1Vf+8wznmlcBDMXJR3G8RqhUjSsjjE5LssoWavtFMdigE5a
8tJsmct2vssYEtRA4Q2na9YCqcM6DRoX3Dom/Hib0dRgF74ljb9mDbKgCWljcwjnp3lRC58Dv8vh
7Y1FOdiuBj5WHpHQA7gTnUIhulo8RavRoBlkk05npX1+7dI7jYNH4Wn1dujmQfoQtM8KyswshQ4d
wCBxf7/Bn7vd5Uf79SIvaue0w02uR8xdxw4zJ6CzOrUGt25srm482pAv5EbRAk1toSzUmwqeqzXc
19+/+ET9VK4rUUebNYYh7GQy4Eyb9MuBlYoz/rTsPbnCAjQjhiUwP0avrEHDzEABELvqfY+8MkKJ
P2UoVTcbFRtYFO/0YnmmGfn7nVLHHfDnnVLHED2LHDT1Yhc6RXHRZQFnRnxnr2NRJTWuKi3BVYP6
7OJpqNtV69GRIksjOXlN1U3uMxgH+p1BFK7ku8qo2UPKqDsDmophlqaOJs7MCv3XKsKoFjIfBdKT
k6ilq7PArZp5HC0CODUwRoslHz1jXL5wJJh/f//brrDTdF5Vk9hKKiMdD+f3ikM2y2OalVA80mhl
oXTOUb3r3asxknvUvTQ7AsztiU45ZujWgif6HD6haC4G12cW8VEj2v4VwA0hwrO7Md2q3EVOnjtH
1oxlmd8J93gLSn2BLckQZyX8RCYmNz+48V358YRIQYadImPtuhxED40Z1lqAFIkpdHOejLmC6mO7
ob3ndsmkR14vz07CEvbTKWQF691RwB3h9zXd4NNJ+vtdvXou1b5cz8U2EGipUbRZPi6dR3HT6Ic4
nlM4wLkpNhL1MIxzGqxa+Ypk1PDU4anIGBhimhHl1yS8//1qrnzppJPLHMpliYX8x6FNMy0hMCy+
tHah3emJR8bM2R207RjISjILFsU6PPR2Z6EXE9mzbyWzX9Fr0ebhdow+GvbjS3fUSROauCkj+VC8
jUrt6E/RuuUL2iNxHSzNhfFcFPt+4EKm8qfBNTB3n1Fw2i4hRxkgF20ak5VwUr8RCIQ6kSirGrEf
8+2cOnTTp8+teCiaG+XnFX3dt+v+XMK+7EHGMW8C5ZRLLFEy0jJlped0oieRq9uEhjXKvULe4SGx
S8hAN0238s/9l19n92ALUelVXdYwRWP6udKW4kEkcczT9Yn6XiMjJ4RjWrMZa3O5XYvkGgWOQFeU
sYOt0cEmKTN1EWCbjkAjt0FPf+874Kd/f6eurN5E/aIp04j7hfx2qY2o5SjFnixLB4tJNbkVSAjw
N4bnj3hA+TlsO2JwsRktqGOegJy2rQcFpwYgSZZYNbwc800xcCZ0SanH1vRAvEgQzbraoWFQ9/bv
FyubV24lrACGqYSOmiM44PsqN/hZGMa5IrOCI0gJAMbl8VwX54GAKuWfjgVCe+8BJ0cKOsmxkWQf
k5fCJLpwb9QDRvS9ft7Fna3U2Eseh2ftuQT6xmSiVvZWLE5TBl5B8U8WX3rxRdCOZGAhrpDmcYlP
maPxRlT3lWzZsvxinIhqAcksihMTBtGwEDGzteuUvOl3Zmlh/Dgc/5Bin6J7+ifqq4iK0f+IyJEk
JCcPHy2/m5aSK4DPEWR0+/1BI52vj/+2zEE0chnp8+oYDkgKaZVJZjxa8lau70lZ0PZiPeckJ1rv
IUlrsMnsoscpSNwQ/01o0yWx8E1TnDb9FOFVAY6APESqZMZ9IUB9L+uXpjnnqBXDe8Z38m61s6jd
KrKrMMp6yVoPy4UpI7LengeEMlMRJfgq5/TkHJmRirNc4twcz8rsn0/uSQHSf8qUfQhXnWQrLIzE
IBaLJrAT8y5CCJdjvprl2BRMSDU+UZ1POkMdR8AnEMyqzsPanXQrv36kQq6L5Um1CQsKcJxJD0Hu
EcITntbGPVFGRPeoypxwno5gHmYrjf/RwtlsaJk28zJ0rWh5oppE7V7SMTJzr+dYNryJ1IeVvKyN
RU3eZotlIArfy+iPqW9Bz7X3IOWkV9E89JAKp37jZTgLxEqZlkcHv0FkLlXLE/bZSnPMXTyqDkjx
/hMudKIq/bf0gJ8XOgyOuZm8OS+OCP8xWQgv0qajBz6e9v+QObgVHOqEnbwawdDU/EDREn/uC1hm
lhiBzEScGGtKyewBf8QHQAn+O7BTZy8bnoLGQyUwSDoQxYOagcmjs3EO9sfU6XlrleHl3D2Q60hs
YyTNWh9LwBu+EejKg1PvUHz+I6Bo3h+Oi5vNsbGT8X3Hpjb+8kWOX+yXpVVRT1WhESF9CBJbexad
3thpT8WycrJ7dXA71tnFiOtRRvoi8Re/Lwj6WID/9usXfRYDkIUViKF6iD+Sx1zABIE5CxlUcd6e
rflR1mzJiiZyz5h2VfxLSTdin0ZGR3JyPIGlSSdLULZ9NH5icjUN1pIyx2IsEG42MZqR6q2NHABX
VKYdazIxRda0gqHriud5s+9w+5C8hAEHle15gjmn1KH8c+zrzbVF7zSdkEXGaSUWpkE+muTSGv3c
hHh3QoR+vxVXMG6mButakVVd0w3E1N8fhJw3YXyi2Xvonln2zI/slT5Q+aiV846GoZ46SMJG+ZWy
Ptr9A0RJO5sbuosACN69UR+Cah7qo1Ps9qTos09x+Zg0DayIqBOr/sO+wThKkVvzJB/8hg3XIyea
fYZIh7J6k8073cutKb7AMRbOjnwbOpwuTagOwPnV06S7o/2od27v8hA8cYbH8W44P8jtqvTncYvy
EI8aGkliEBmyDtB/ROxiN27vpwv6tz/hohIcQkEYJCORGXbhIkYjZhn7mAZ9+pR1jN8n8iJLZlG6
Biwbe7U+kwAkCpiZJrVKZM2koMaeVgeyucDcpfpOT+ZB90h2hlHfOO5ffxFQ4TKTBuYkfX4zX75I
oQhaI4hEmQg90MO2Hi+YnmBlxD2rqtT+07Mx1l2AvfEJG3iTU+eMZH7g4OaGEHCyGYYSiJIz3G+j
Mqy6pYnSrn21vKn/eYXy91c16AWjO0PdOFjyFJROeKjK2QkbzRiPqvAZ79oPCfRmgj9T+ZekS440
RJIx+zeQ1031DxiEjCNaGpn1pkIe4LuatVNRzABEXZw2uvU3UhfWsDDVx0QnzPEA1MxwjD1WXuu8
Qxs/TMWjo1GIPY8dfNQQuxsf4/ix/XhbDEBiAKOu0HSyOBYsK8zHtwUuujizjl6cLI+nw6DhzbtL
zuAwd9R7tGJ9wYUKO4mKg58vmpTXK1/6uYPVS9jdGu5dcVazSJj0o5nbKvqP4Z4m1fBv/EKmwQd4
Giwnlksk2IeT7sDYTqyphazXFt/h0+ivyuD2liPndP6MbpU8FFvinHyGQMo9aQgUUdqHimGoxLTG
fqnKNRDXOxJBoIBQlyUonJAWnSdasItKJDyuajp6M1MnvTWJxHkGbYaU7ZIgT0P0SEJp8P1m3sla
BsPHqVidwr1iPJnBqg1W8VuNy7LfB9bik4PM6oDyDxv+QohZUHJWeadKHnUawTdbgdLVtxU6GWdr
Dl0/Tl1xbFStkXcy/RVrC6BnedwS5TgN/tzupUg/z788H6AIUJh1k9PCxX5WS1pS6TK/RaT50bGA
59PyZctx+nImQvi+Pd260uP6/pMXY4MikWrRP/fyQd2PcQ1jMeUVq4ANIpySMgYcgbCm/oV1rVnu
mqnosmRoIyPur48JOnGrR5VjCjv8jW9Iu/oNfbkXFx0NTR3ANSWDfCg10CaOLu1pb4nsWfIkBfEK
Hgww6TO3C1/pnQw8CaW6WrqnlK49ZdEkABNgKkvIVJlHcG34QiPb6aZAJeP8T6i9Y8kvV7I9ZAhD
kyXsfavYDNRu2Yled/4HlzS1s2LiVfAnyCwsYZcmY6ksOBiyCT669XFeGRoB4UOlboCP5SP90Z6q
+5KY5M8txvd0hu5N7gV03e1x58NvT8ArCLHhxs527Xiq6bLEhylpyOMvp2lNmIsNH7B8iNmZHRLN
QztlAm2u5JwYTDuJ7Q7HvT4Vu/vEg/JD50dTgaKxazhsuZiiLeTE8bTNbo0/fraOuSFfruzi1Wys
TI7TeJBGjc7wXIk7KZsg17dHg2BFIiCT0C0R35anu/2MUFDc4resV1d3U8CE406qKIhdLsoqwTdr
Vs1QGtXThF9QtxxRQ0Ae4OXCQTzshXbX9Y9l7J0t19pwPNvLxqxGan10cHxXwVYCrak/+RKH/SPY
8XUNUvdGZ+i/uUpTxRxLfwGT2PcdVc443PtKIYEUmYSP1bApC4wMFee0taRilrLBNYE5ip4xyOPW
+BtDDpDIgD7dDacFju3m1To91fEBPzjtK5TrxY1K/UrY5Pgs/+sKL+qnUBsG/mUsH9I39p7RWILm
jA1QSykwbLIxIP0h0kF/2nBkQmxjzhAusTXj9L8V/6aNP3a5PX+9mIuHGhkBtpzKFw/a1hwAPhHP
VhB9AZV714ROfmBLS08r2muhZR/5CmCsw/cVxn5x+c6GSPLJQLu4m4UZ42RbviPy+nCsHgPxbuQ0
DF6E8ctAz77qnzsyeMLnYg1eATnSU6s45A0IH0AK/OfmOGfAKL/oy9ustyvISu64JUKr1BXYnpd7
iXnMzklX+NKhgiXg1OJcK2dtjrEBQY/yl2CsapLb6ptY2BZMdkxSI6FALj2xWt5ugoHkunbPLZhv
jKBoN31ufV/KUl9KKj9Xj+KB/pBFVHriBRuO7kO27eKVFT/o9UrnOEAzWj2RaMSxLSUX0MgjCNGw
r+BKzyLB7rNpA2y/HivrvneBsUAcJ+I76Dn7z/HDVBv/KT7biTqnvgAcizNT3OYoMjWB/tVaKqm4
TkBz9PsGcprWz6Nhbr2ApVaSpaYuA8PJhXDCMMXLdp0Xu0dPxaDkHRGW5G650uVRIdMT1JHse0Lc
n1CltJwVyTKL1xoUiX4ulJOanEzJPYmTQWTiTwSQZ82ZtLnDB70D46UdOceoWsQdmmvi40P4Q7ai
bNs/IBnSj2M+HbSJypa6VxbiyvJonyxVO57nR0eFQM+MySnoxZCUy9I76Sw7rWH98DdwfiKclFMv
kWvIxzqCwMZgeD55RuKJRyExUTzM+oeaPxGdIUMsBBN0q+fym0ReJMlFgZMh86C1Zuv+jBJbOeTP
yh6xhPDahpv2COwgdf3jo1rQTIHLodt59NLAyqVXJYLHQaECM6J47d1wlbdwD17pach3eU32HKAc
pqaE4HhBuBG3qEy4+5NoIxlTWCa5PgO73BnuZyDbCOhvn33dkXo74nSiTU6vMKRJM9tOlGLZn4li
dY29L8DWmRJ4ffanhUks70YhzCdzi/d8e1yazyOUVZtE0T4TAa0RiQxpCuJDAfHBDP5x0jxmC6uf
NdGcU1EJ7pT6Vpj5klsqLNnLk/LQ07gLRIKMhEMJyTVnnBZTjDybp8dOe5AHDQzga5bsAstpqCF4
b4JpqU5QHIbv6Uzap4/mc+cd9wQdyfN031LzE+MxET6G49xCYhjMe+gwL03gdp703jJKJwdehLCx
gNt8J640gUhejFLnDa9zHkJld9vowHsd4h4DexpsoDc9KedVQ1xm9JhkcyaPMixuZvQw1FtchW8Y
jU40JHZxxfq2O3cL1bzvVDug7VbthmwdAViLxT96iaMMV0q48UVHsg4RtIckgiGybXk+LaEvx3AV
R7PW3MQc3zeKSG62g421Pm45u1Gkldnj2Vqr4n1e7iRpVUkfwvFB5thgIBFdm9VDJD1qObHd0Adc
WZskvDRKSG/ymSYfEX1mNE0fuoe8nsB5oaZg9T+nrylEAwH0w7yotla7kKGt4F5GuabbgXFvHTdS
PpOTJf+zErwkmuXlqgl5NOs2e5RP7zqH78FapOKHoK2S9k0N7zt6n2OIexMz8UJrUhZ3PYfRPufE
YldktJMI7s/kgyFvzIqU4fJWjNuVWaRJ0iYZCkDQqL0+5VhflkNNj6ShadkPqzeRxwq2F6iEEYwI
cCN8zcWtYc2zM6cbuvHHAFpD+8xMBa25bZX2UOaUh2Y0UUi2xxCPD+3PgLcayGo8q5C2WHsfpULQ
L9ViPdQHkCsWEQL6PJfeasUOMbgoA13XdaI/lMa61Z347mY5e0X+z5+o46wcBwz6jzSEIwdjyweW
D6IRRyksw+C8kd7Cx2NDaeIIpGcSAYAfrpY8DMMScEOpWoxRm/GL5i+6HpOiBxXgZPw9YhrQ0EYo
dFZNaIlkgpCfEfE+aLTp6AtMKA5j6n9fhBYQv5TVSGlkkoKf7ii5CMYmCVD5YhyKHR3Ko8SCKEjK
gSyuFfIipN7tjq+mAEFlSZhRbdq4zWVSsITAi2onX+TTbpk+qVv6gKq/7QOvEgnq8TAhFLIHIpKN
HguR+qe2aNQuWpwAbfUsRg917QkAN87yAu8s2xVxJTIw7ymDYyFxkuyPzz42BrwG61Z7I0igLOej
EPl4UPk7rYK2OxOVM/fJOO8kILUcQ8A/7RXIRbATJlm08g2fhN9Fnv1hDz/7DjRIHBT59EQMh7U+
ybNjtG/f9OdWnZrnbCIR6NV4IVJnMgPzNfBhaX9eGlCKUTZtUMTR8ybWJIYEr8C1XJt3khM5J69g
SbvFHL7SOx4tUaps4Bj/GQRZd1igjXNbHMQ8dBX01oF11wNtMsjErFZ14pgInnWmGkDv9RLJwDoZ
XgaWtIRSilOZ/oFGmK1OkBg9gDl71JWN33okAR1T2v67ZpgVnN8ABxRzLdusQgtlDpHMgQXSyQj2
ccN8iJ0RK8QpWJcq6u/AQ5hw1BnxejTTA8U2LRfBGcIdcwQVD9FfU71xzFF+DrUQXZoj9pwmA8kq
F8W7ENe6lJ1PqPNiIrTtBO5Qvm9Ix+Cs8Wwp7LjkXxgv1ZM4p3dVmh6dliFZDjCqRMZx/eS4SXaV
189YLYnHlWVHx+ghTVqijN5lyfGV7VFaBtVOuaXCN34W0t8v/aKqP5WllZpCyqUbU8vcFhLwLVKi
oIx5+QlIHrtCy6BQ0N8Y0plwRaBS9EwG9xphBBIyUglAavlkAWJUX0+cj4K9IDFkUQ7EA0FU65Wp
tJCoTK2JQJNoT4KPtjgdQBtO5OeQmo9d53B+GucskKh8a18Oj/6ZZBdPyKl4mkWtO6k0T7sHuVjL
1pz326pWZ2mdE1aiOtRzLhnGd35xJ2OYAd6L6F2mXln/3g+8Irce75Mqjtl2KNnMCyGRFEeDdDTy
4k4vV2VO1jS02Pt6oI1Ju3ia/s3tsHqWkg9D+gPJ6F9GXg5r1u8X8TkB+H7q+X4RF23Xsy/nQ14X
xZ24YMMx3uJhLom7XFzXJxtRJrO9afkiOLRNUDMMVNP5WwcgC/8ESgyb4STiFR0HhXPjun42vcbr
Mhgjkb0wCq2+H14HcuGICg6LOynbVzaeA6xAdgvwJUHhOaHJDnm38e20oTJG9gdGa5yRC83fYmrE
XoGJqAgff7+mK70YrIAojGXUNCYJkReNOIVqoErw5dxR1MAutGh1nV0FOYyt6qvWVd0YGleP+hHu
4e8/faUy+P7TP7oevqbnhljc0fUQAluNngpgpMVEQOEMSHGYWJrjy15H5tlSf89e0jtokO/1S8mx
OXRJVqNZ27aIfxex4UTRVHnxEWEjsV0Z+/S1nudu926qcxWhxRp1gXSm1v0bpW9B7MrLlJPOrZiV
z+7D5YuHRY3VjSoAx87FzYxOVZqcMz6yzj1p/84jhiOwbFqM56NnsP+hqzO6u0T2TlAJg22e3bX5
v1JZ+OAbfWoxUt20x6pfRun0VM4rvMujrs1wGISqjxw9poyPTtMIfUlXw6R8yM4lyLRNac3F8x/d
nIVmOBEWZ5K46MlEmKaY/kvO2E29VfRcSWUYOciWrtDsQGN22YipIpEsJTEv71QW5qck9azeHUjM
xNGF0g2Zm98x8yCmjBaakTeQK2cZpMIq36KHOW1oYHMYoyad5gERc06s5FOfzlOh3qtx75yVvZ+v
pfYhLPYkjpXlLKxmqr+u9YOC6/F2d/gKO4G/x6AbMtaobNMXC5dqnYwIynZ5N4oLj0Tg6ZiTgT/K
HhTRcuyaBLu8s/kry4w2aTyHZMVQaTWIm1DcqgYDp4ZaLN+yXQ98Mhiuw2lXObrOq/BeJ0/NGf0E
AqLjnoftShu0xcTvdbQBfFqyBiRVMdj05X1CQyARKOpJ1pD4BvxNoZGHyBWE0eEIPGRwz8Vj4v+N
zkuR4gXH5W2jHv6CH12M8X6MvjPNMH7KZapEjEK9Vcq7epHOGXV0zJWhShZIRfqOYypQXE19hKvQ
zQaGG80K0kc9IlS6ZTPOpL1qTKoYtNdW2PjnjYAMSqbg8A8nOJrHQ+9v8hpUbLWIk/m5dFJA4zqZ
rJ1BKw/uPBt8SswmlX8LDWYQSwCfIIaaXRa/naqE8ZZ3ZjrWAu7ndGM8kDzxh6NzEY9ZxMPuRPRx
IW5b5TEpn9Xi2eCsf8S6B7Q94+ze33OI0MhX/HTQyof8pNmh+pcCaiTN32nmrtP2qAvaeUqHLAuW
WsuzTZ8KeW+Axz1JUM1lr/c9TpzkXDD7/Jdje0XUNCyZGjSpw3E/aBbpaV50r0HzfNYxt0mzZv8/
InnzpExUari6LfEHsbzPAik/h/H45rZExCxBqYwyQmtKv4CXLFhKBGYxzPp99b4iNfv+sxcVUcFu
wvvBz47xXPn5g6AjiSBzj3CnKX+sYRsxD9bVg6U8u2kBufZ2otFXaPrhykR1/X0nrUSVWJjIKu/i
j8HFOf8k4oYpJp2traptNHqk77rp0MNG3UJ7HL+R2GLiy2T497twpfdoSbDiJTZ1WAIU998vRJaq
TBdSLoSEr9G/hPZAYWI7Oe9o4IkIt6fDXqSPhiWTTvToKoR4DXIQZ6Zv37iWn07f8VpUnY+Zfxhw
fL8Wwy+lTvC5FtBjyKWa54APhOTdafZiHZRDHHgZfspHaVHe08qdxSYe/ltClav1xNeLuKi9kuOx
pf7hIhhhj6TBZIbZzRYYeE9r0KeRYx5ucf2uSIK//+EXD6HNS0MdVH6TehN8MxKQE0OLYN7GxoTW
XJ/Piv4tbTZ1bBcwWuQ5t2Rq/qG59o/5bCmvDFx5U1CS2TSRpvQi4sFGZqVkq6SB5zKusDTC/dOe
ybsmzG7tpVeGoVw/4fI0SGhiG5cRD7Fs9sJJ4Ppxv5wWDAw8spXsiPMbaGWCqW9v38rPWe/3n7xQ
Mw1RGLdF4o/bt2BALLDbYYrDYyAUxXR87B9MxfCG16jQHJSaWm+rNYmA4mpUEeTZrGnw6GImYuEM
8DoQPv2ebYEs36gRr+iSv1/nxYde5ukx0wqus7It1QlfLYk49ykixfZlRKKmT3Rwm0lb0HIZR+WI
M4vPDfGWj9S8VrsjOxofEzsiRo/vH1emWbKq8Ind4TqHD3auPYtahESd4UmrFuRd5hMLAnO+EEkl
LAA3xls87GfNkw1H1XZnEh0MbuxG11cpDephzljXBPSAcwYsOn3PaFZrS3E87Uv3jGo8Dur6eZM4
p21C2cdxkv+buElomLLdu5bD0f0xItfHyW1tYSQLSZydqLU+R0pivs7y/emDDn0Ahy8TXUWzUw/r
vOaDfOfsFzD0liKvEjgDyg/qEzyEEihNT9oGXORbhoTry+SXu3exWRiWYXa+xd07gygi9glwoZu9
diuAjGAlz+P0GRpLxUfr8J5xEiaO8IjD0n+/sUb+HM7wPn25EO37Y9SGUihylQuR+KCH9RB45Dgb
ULvoVE3UliACQhqOW2GavXEqr/KRza49kiMQfYzkk5NjzUvGn6qdbKMH5d+Nq7u6rUFoGdFt1KLa
xdvenhOssOK4goNNg6Y+VXRvDBwv7AFwOoDD5J3xQTih5mf2Wgwol2ba1KhtOmTsbv+DwDzu1pfr
uTih1bJK+IPB9WCTu6/1SQN3Y23MRj0PwwZaaiM8R2Vozrjw762t5Mokldw0ukQm5SdGlksRvqhF
VRUafn7XFDODRiG9L/tYOPSDlTs0LLgjlwiAqcwRkLb1rpWrCcD42PCabKkAwp/cli5o194fQ0OP
bagKA/vPyMu310OYBuX/+V/S/zbzsil704THKtm8y+ejrRS2+Nhv2nfJ3J8pcYfwj4Zts1EkpkeY
ARp50qt3FVyS0lNwhNb9JNwUK9/r7rN99qDvjpmtVtOun6b04TSHgw6mb7Jme8GGq9+ekV46JLMV
Rw5Qi/Z0b5xf44TosMcGKCHwpJz4TLtGjd3sTEZQOdPvdn9qnOr4FtwaKF/hmrBLIUonPVKjiXHZ
LhBPghY0LCJUff+XI5xAzx+6FmI3p1r0pUq8hm7urxm+Yk0+EntLEdiaex9bjqUotw3+174Z4gGR
AyBCA9NxWfWIRi+UqVLcnVa6Z7i5V8wGKBLke/z/iIjGherihC+LOmNdS0K59END0vrRKRAMWjhk
2hEyOLh5tizK56K/09xWcfOXCNtUhaJvNaSLbtzAOQbIiduJc/U0bp5uUE5/XzWulVyySAbUSDeQ
fmoiQr+NOn9sKw3Jn3RuuEr3H6Sd127jSraGn4gAc7gVSWU5yfmGaLvbzDnr6c9Hz8Fsm9ZpDeZg
Zjb2NNBgiaxatcIf/gROiVW7sZlilhVsVG1lRRdBdhcfPIvqTVl1XIl+RXjIUJCgY5FcJzQseEek
e5Kd6m66LAGCKJv/5idbkNtgTkw4olknLRr1uC5ltiGjMBiW4DlQQ9GKT5xhAh3Cth4vH3793MeX
RDBLKsWWCfz4++WR1EJehwVPVVf+mtCsosvhY0G/rdXRDTGmadpdFr+Io0bhu46a3NGHTQqyEFlY
wZb/WFgo0lLjzxI3wAZA5Ar+RWcf/KGxVqDvU7PZ4Mc/QPlSfXqguOiaIC2T7oGseEUEHum+xEhk
VG1Ylrii9+J+UHZeensKmag2btYzyQldS+sXyauCT2HhoDKHpY12kxwu5d3nArT89X3MksioE4xi
FCyCITHQjjCWJw1CQjJCiOet71yxgtIDhZS5fqIvhD850dLuf+Oc4jFkQAOZAfXfN8a5UkCWuT2n
aQteofP+s19rilAJxpTXGs+C5ib4KgSMkgF7UocoCws5TFr3tvZ6OjkFVsuSKwIT8WgFT1damF/D
YgGTGG1kmBDV8gSrEGna/h47TNFcZvmyLxD6ieCSXIAByud219elzyonWS6EoEpNMsx6jydBQhfI
jammGVr5rvWOjACq7cibOSAxkC9B2RGUFQM4xlcCanqUVgW+MP9FAi6jkmOJlo5gBnZh3/d813Sq
XA280CngZ6otP5a3EYrU2QiGqXyIAfZOhg6IcbtquBweLiNqjOlYzWPu1yXMwkykn6y6lj6X0DnN
RjUpKrNroHsIgeH2Y756jM4+VTEG/EQeUXVwW64f4AOnhUCR+yqAT5GZ1oCa6zdp7yKbFOkHP75i
etpnvziuIUP5yWJ1+llpcAfkRCSl92EYPjUfYEhQYqE1v60iezIoK668HYox/nv22qvwidhlC0rG
PDnkybOqKHBS5UU0bovWQXlCwR+3X5e8KTSXdQezcOfCpj9TzH37RrO4VBjt/34jeBebYZPfssnv
hXYBGT+mK/cR3AQv5i/woRgMXUFDsBbxPcUS2mjis9msfIz6FiVCB8IGRoF6wXv8XMqApaIhAvMl
bLKHvu+gphiSPLd09vUHfEkvPZ686zqkgppYGhGwVAdVyl4AGHJIkfZjLov/1E0X36Ab8N/klN8W
M9tLYzhUfRiwl+oPKGmLCqNrJFLi/YEGEiuScztY6uIOTwZIa961OizDG6yp800RYjtFBnPh250h
+mG0jAEYmowUl/CZv78drW4mQjMLCvbhlfWM5UWBT2q6tICn/JZMHJq2KCTjJuTlk8yJ4u+zIxIr
ZrHXcZ2l60yOCNrQLvRXWVhIV0xJT3dptIOlr7BxxWstvwmNNazZ4QNY0XivFkAFKECh797TSxbr
jf48LuUN6pzVm765a/GDrFF0WBtMVGjKFgzJFgZw6MkopzgUwrrWVnX1FPzxRUST7AYI2GTwJtO8
FVCFdxvlKWGKY4zPRX+vaJhtWQsLZFYbImNwV3uOfmmHnZkrf3uHs8jZaOQ/Vco7VFdAHuABhk4h
7hE9xkd5wTg/v55wCU/R72IpAFzVF82jAmwIRaMuvpo8V1n3haTsDAqQNFlUNFFHihuW+mzXS10c
DDgr10fobPhv2qaIf4kbdDbc0/Kjd/XTNM33XfhYhragz/MLjcqSgde7Xm68hL4p2SXZW7Nq11K5
MS8p1ZyBw39f4OwkKL4phYPIAjEDS2RHZv6CDmn6lC3zhw43DhppgDrKdJmX1+OD7zYLWdobFW2I
9CVwfUdBctipR2z4LsAEzqYVpNYKvHgRq/gfGX2NDV2YMIqRE4f6N1lHZM7yVqG9M7gwLLBb9pxh
AMKHYXwvO6l/0xo4mgV3MI7cwMWiJ7D+/D3GngEe87q+LGq2xyS/kHB4ZFG1C3sAP6jGzuKHpCGX
40Jetu21AC+xqHdj+Aijy4qP4HBER98hjyIG7UJIj/jRgPxwVDyxNLTlqvalCy8gTc4G26/LnG27
eBzlXg74qvjU0Q8HNZI+AfPs79ItPcUXgI8p3SoYmngLYTZzQlzOkYataCz//r7OqKFM74vcnDQZ
vv58FCoOcikOZlcfffpliNGrGC8jLL4QX4uN6gY0tU535lHGA+wwDTa9vc6sM1TxyNuJHQS9G+bi
DXCdFuZC9oqNghq8jMUa07AWmsxz6FgX65kzFPHva561OySz9tTTtObJE1Vqbi06VVNFU8ePjUk7
2xsWtfpU5suO7rm3LayjIN2D2XCAVjghIVFeJvoeouYiINnVjEVERwm8Rft08R47d+UbjBygvsFy
Agr//do4wVXt0qyalorQ7DSCYdqK6IqJg6cjgLrEnCBkHDNe+SmRGw05ca0ZbtoulYty29Nrmedn
X9cyiySnohtFmP/TAOrTtgnNgcCHuxAG6xOu8NPco3L6Cga2O9Hsqob+wCUlw6kz9rc1zFKgoT5J
ojg2075XuM+xMVsP2DOs+Mn73olDR64OzOmiz+awWh7/vtvPHjsadjpWnrKB2OCsHrXqIIyC5PMV
tG7SuDTt4JhRliGPU+9SFOKyG3889pBB9/jCSGgliQnAesG+lLBLZ9/EP0uZyxCV8lAW/G9K2KXl
qXFVQqKtKjuQAS5ypbWTx/u4dnzNJornm+BS0/DsKTIQWkAslVpZmp98TxI7NU2K+uhF22lblgEs
umPiaOO7mD+EBa1KVMxSImCgrtRmZWS7AjZuGz+MLbA1gLC2d1W0GyTafCR6QaQycynlhyZ6CzBk
vPDlzuUONBlBwCBZz4JnLddg8AwlHiOuQfxQm5VW3I52emUspTdvb8BgnpSuUhU6FQlTtNA+LFxu
qHl80JWTYwrY9f5iT+tsKfh1UbNApMVIk2Y5i/L+1C4QUpg4td1iMyi/TQLQ4PCZKmBQV4ErdkD+
mdcm1rBOhypksknRdNcxk7zwos5MF9Gp+edFzbZ4LJ9S0xITElWwhEgnor0HSWnBhM8VtFXfHeAK
pijLppw15vBUhHpNsXNxf0/R5MdJ11RYgzSFTZrD3yOf7Cdm3nqsowYHyMRXdgskg0vXypC2R2Uk
tHtsbC4WWecmUfz+f547b3ZYSV5XWUqEKYqFh4rLNc2/K9XNVxpW7C8eMC6kOrfkbQBeT66JiKXl
iuR+Fy3Dz+aWNKH5FqaEmOh8FqWMNKHGNKiPk4tavUIC8SbeZktaSiUdaej+i+5NpWrJ9ii0X5OW
xNW9eY14OIIMqvirQUHbcCXEqGjbXqhnPknXPz6PztQAhU2Z7TKrZwqrL7zm5E9rQ1aP+nqFwm1h
HpASMrz7MEaLclmdHLM7aPrWQAQrgS9GqMICz5BtTdsiig3hLQ0XZeDULZea21vXjeFoGo6bW6w0
yasK8RU4MbSWLP9IGPqL1xUiTZ5NoWQd5eJdjY+a9BEBK4EMMYpuWO2Q6JSEjRJhnVFPRp1WfV2M
6K2qV310jUPMRYjCmRv6MwKSBcFztOYvopTDUq9bkJCfcbhbQawa9FVdPuTdSyjv0BVNmeFNA5S0
3WnDAvytRsvMQ3i/u/ebC8f3HFzj23Jm+auRUySyZapjWy19JBaX0wy8j1ZKti5ccpiGVi0DQGOj
XWIWfhb4sy2BaZioKvCKFQPF1e8nFu3xNC/ECuaBHSZHObzG0JZ+59I3n/T+zfOXSuFooFbdZKmh
JKMgi7I2sfCSl42yYhaSNxurWmJwK9+Y/o0nIkGSpTtxIXc3SKpcCHNnPxsqb6IsaspPDcFqhDMg
U78esePuoEGCLplCrrox8K1GR8ad5oS/B5uhV2onpFXMwzHdvdRbPddbBwjw73XMr3FfyYq0GfTq
mINZtRafow07/xOupkSUSAOq7z8IclPa+ONTfXnq7PSWdBMKUL1s2vFaQZ0624BNRdN1eETYQ3XM
cQs2YBIR52SebGyULWkTtltMfOGjOJP/z4Xa/vy+/bKi2b4NO0OqkP2rSOz8dYfkHNsW4wMAkkBj
fRt73wn/pvSL0+//306Yo9XbIpGNUNaAfHNqH4fkLobeE1yLeE6s/kXNVUSsTByNLiM+2AK5HZ4D
nre6HPEl8UyOzXYwyVJIMBk7zdKUMEhPoRwN1bFmN8Ioau6keC/AYYcgzGUc2N4hvjJPnpOETtK6
ABOtcZcWJ7fvkbEKUiB0Vzh+0AtX0XesN5lwEAGqCzcVJHjUk4rATUvwpdl1Gj3lHwFXu7GQb4Wj
jMkgQ8m1tk5vC5Bd8aqHClqtqvQQ67akVAg2L4cIIusSLabS2BDA4gYaA/g5AAnbBoUgy3IhHUKt
k7OHIrwn7fM8eCiTlFuGTieIh5MbVH+qZEOdUjP/D+2sWerLGDirqPvoFoVRt/Lrw4ituNkjLlbV
zij8svzntlmPzdrEoHjY9PpKoiEgveEqXra75oFpiPaiwmyV6OmByMDPBDytcsn27BNt9uPU6NJk
DyByKc/xO9hlRbKUqtWxVEQEaB6H5af7Wh7a4TplXh0fjHwrbsp347Tob4JH49Za1ZTmv6Ordslr
4e57hKXSLmGqQQreoKV1xaBhrT9cdMD7CfyxRPpSQJRpOppMSGZpXNN1EZroRknhmEL2kZEk1tbB
0bzhEs5/KffF8yRbLHXA2CoTqOfKg8oY3sCKmyA2VrYy0Es/3bLL7GQymXak/kL/52fo+77Eeegz
6lFrrYIlmh1jpWqDiRsIRnjw1Nb0CjbtfQpJdllderD2I8WdPXgW/QTmL0GZKTwY44lgONb4hpX+
IYi7xVD0AMDIrejxpzt6QHy2SfMjTlEnMxehvoR4jnBm1KwnW1crXEaOPKwskaMI3QsMmWuCCbjF
wKvJXEjijsCISdmHwsGUP5rsowd0k4o3ofmWpKrdAuCpn3NkIR3lFx16p1AvJGo/QWezHzsLrGOG
e51oSeVRP4R33TXtv413zw94pGusuCMyue7fAyrV1Px2mR4pwXtg4/Ev8yCG24Cg9tVQHukIJzkq
LFdQnygksMwqk60oPIWpulZgm+VYqI3pAt1A7yO8ew5kR/3Ik/XJ91fotqDanp7cxlzr0gF9QWmv
7cvOwWotQ3AIcZ2F5fZY57YbFfoEklatncuO9wzGCA0FH+r3eLSk1WA4ubwosXP3oQeARD8ApjAZ
3bPrN4B4sV1vFZja2zFwfqE6NpprybTjygkMRwo3ebvp8qdc3EWYFkP3lfJtlRCgaJW3jr7MXpvb
AJtcedOme9ilonerZ7eFHbySLDSQi31v13nwdxb5E3+SPxkXOiI/a8jpZfMfaDiGgdzF7KAnuVKB
kAYVYD5YkDfUpabYxeTZumxXGfwOdZ0dY9TIkaxl5yFzY9pGslYpNkdHBmC2iT8Qcryo3vWj3v6+
rM8z+AVAM4wjwbIXyqNUPQ/6uvQobNXl4Jwg5TspFFBkKgWnox0+bCso5f6CyyB1oruM8bq0lmsQ
2NtgCO3JyE6/+/sW/dkUn61uFgEiGVCBQi/raMHuovlebybzROEOs9IUe4zAXKjiLjZdbv4Ob6eF
tYKbJqFfZzjZHT40E7qjEdY+glKXYB4/q77Z2mYH1qq7Ahca0BY51zWMXmMj4sEkuGIeLCSond51
FFILH0soVfQAs02mrOmv4jdFPzrcq5LT47k2cJ2/eO3z2D53lo2rQ+tcKn2kKaH/dh/OVjprTsa1
ZjSjxDdGd8DbihMkgCT2qVnE/S5ObPV9UnlBTtLw1n//ftKPNOnzyRYGG7omoREyS5OKvMpPnhkD
hfHvpG7XugV4mHBbR1dBtRIhFbx3H9qH8diEdiViznq5OzEdq5+//Z8VzFo31WlIs1qE4xh6aPiC
qOzexxOBxT80g7TQvWOPYIkvvyjJq8eHO6EJlrTEFAxO09eOA2oauxKOSAdacyWMR0W4HmH4+Ldi
8+7hzqSWHz4SckhNNYeh3UrNRtReJG3t60uBka5he7FbPvi3w8TqLxGhLeEMZgfJfy3y58a6zQ8o
uNTDFqzlMXqroeLf0pVs5GsyWYu/a6LoMmm7I5vsSK+DXWJlTLqG+u8jVnG2f48UIxpWKDPI/ZPm
PXFT4q34i7NiB7caKsYwt+59DKaip3blu6f49t14nQZZ+i5wS5KJIfwdxM2CbCkTn4f2Wn8q2MP4
cxlO6SKSEcSOJz+cir0mPuPVkGVvY/4c3apXrYAmAGN3FepFjZZb7ljkvSc4Mi3SADB2KtPBjWKR
63cQiM3T0jIQnyCgvHqkjWFxPRFlEb2A48/fDbaXkQrnMxfFQiVSMxQFvASb40twSyp1qAuJSlc+
NE6BW6rpjIdJM1+b+MdGvURe+rLs7tkt9+WpU8fsy1OzRhCLKuKpxbtkAbo3UGCZlNs/BhWM5IFc
rvpETQQgKDenXbdAdqT2DtbW8m9DnUbLcGSYBvx2WKNcWknPl+lV8tmw/2WNsx5AFvi+EZ9Y4zSq
oP2zmsrqYe3FTrll3wJZctVFgxdzCkWHKwq6jcu4mYpkcoNib1wIFFMg+HFMv6xn1s2rYRTV6vSl
mJ/s4a0V4a+6vIE2MNWX6LxtkRTVkHutN7V59+nD9PcF/JyPTZHqywJmkaoWFFWORxagrgZhC6lI
pM81zQ1ilL3MdZmutafOvJXam0R6y/HH6tnZp24lDqsKnFtlD5i4yq5lVzBXTaQi3XqSoz0E3Ety
fG90GzG5FdWNIO0mY8HAu5E9J6TBc+lN/mgZzH7ILOB1sebpAlRf3iSSBpiPOcjK29ohKzn0k//L
xRh7NsjTiJ3MCkiu5yjpUBPLWM+AnUEjN65VJOT0FX3gB5KWDHlFRhzg/0obXXrE28jcF3//dD/n
09MvBgOq4Pd7BgOrC32TWmB8oRf3mQuEHC05GHLFaVkPTg1TDfJs1KHa3nPlQt32XENwo+KmBWqB
9fJWlNysu//7on422WaLmn2Goq7KoOaf9F1JVXJ1awhbum0eFlfNnhpvmiBANrBwmGl2Am4daY/X
FzjDYReJdGfp5AuvJKy2j/5PKi2K4VbVDzhTehG8MhSrtN6+OMU8G7m+vMlZjiqiRCZrmNxwCKx3
zXwfRxvPWu33yfEjHB4DvQLbsvK3YFKmthekzGGZ07fGgj0CDX2P3yXe6zQOIeoNKDMCfMXzSLn0
wc8Gr38v0/isa74E2HZQEU9QWean/18sbmKdyLCsNJeZNm7l6ZWw+IRNgIeh0GvrNXoZQrSusVpH
JMtGfTamMPkP6GdnD9+Xlc3y1WY4eX0X8dXpuBjrxlgTS05OpTgp/Bx/f6J5EumrdBV5oPPuBn3X
pG5WPJabvMSWhaoUC1gMaS9N/8+H+y/rmuWq6RDhEDFFNyRzwCYCNIPHbT6I3hGUcGAbWE9MMOmu
WsbKXku2VrSt2gdS0XVD+MeAsmSUvPAu2o2pZz4lWwr0roUYDdXR7B7Se7MS2o4XNqA15WjKY0Iz
jXQmWfryKmQMCbqToa3l+sLSEA9ltUFbo60c7/1UL0EBpn/SkCbYps/QLXCKeg3tkaqF2v8JYTz8
L4r7yr9VEaQFFKnH+4mNVJPFrBr9RvUcC8mlC2X155JnV9m3nzS7ypQpRurMpo4pZ8da1PpOa1cy
+aYO22cL4QDRDySiccFZJ55TIRrVrnTtLiVIIUvqqQyGVwg+VnY/9f8vXQ/qz4v22+pm95yX+d0I
fHOixKtbP7TNx+mGxUcKY0roLYuUWV13SXj357BukoObINrMxxg6fE6pvpzYRNQCsZJ5aiZN/dGi
Yg5NZAYJA5EmdqOj/2DZqAUMqVuC60NMBsVrO5oQm/LFKHcm1/i2mNlhQP++a0eNxUwQWrhjQL8k
MLu+w9XBuTBPOO0h0S3oWzpGya4Z7RiqWw9lfjma9N6dZpXJy1qaRFMeEnThXv5+d/xEL8ze1jxt
jXKvM0UWiFbdQNvjykK4KHTqhfIULFfyb7pv8ZqbjH4K8l/goxFOzLoL+/hnF3W2imknfflmYAZ8
GYJdRSJhGG9NfUuDGpsZROaCrRcxbygcXDh0sVhEGNSoGzBgwXLMuOqPCJv18VJHAM6bEPSCi/hQ
1ezVZcTfBG3V36IhJkNzjDe+0qBEjBWCK/YXWi7n0n+FvhZoJ3OSIZyzEka1S6sqbv71oWFTEvfo
XT7ghwCfcoN+6zSAvWSIcy7Wfn3qJx7jy3sbjZOVhT5PtZpPGBBTqrx5wHzKSpZWu6ruaWLawRFL
sVdQAgrcdUHfKcj+6ADbUZFfNsG2UR25uQRoPxtr/3kdn63oLwtTI91XC5UPmtBTlqpbw7jL2zu1
Anh80FCLQOzG1t6w4XTjcanIL1V8ZBwqXdUoP6AhtzIw20Dw+PESdf1crvTtjc0OpBlYsSQFvDFt
UZroO2vjrotpkBza8JDBCjgt8u6g4i4jMi7ubK8pF4wpmEtrd8Eag6no6qQ5pB0Bt1Q9uWLihK7l
ohOMttRvRiYg/PGlMPJTWmc6H19e5+yUmqWa5rHA62wQEEXJa1fKh8DfqW58GzghxwOp4L2CghY2
Z0TzoXyoxu3F3s6Z60ZCbsBg3CFPwLP5XPvEvd6pJ108iuOhsQ6G+i4V902zFeGXUrcUu6bZNN57
1F/FaYO+MOkRZYcwPvZRuJCjcSGc/nQgEbV7Pzqov+TsCMyulPGKWhqVU5Y2/5SV2xr8fkFxKunv
mLMgF5FEd6NwNPFvkq7kYNO1x8rcnqR3n8qa/98g8znpQWVQkZ6IBE26EEu0Kte592uSFUto2I84
M2gh5FdoAt5W5vZBLKsUXo16T2c4QOlMc4FECyc7CZ4KerPxALftIBT7ytx3kdOjtgKaM0Y50W70
p7HdhcJqwG4MqmZ1gOKFPBkal8kIS2MabnUmyPHJ5J2ZSdivyn7VJbvMoFnxOpi7KnsSkqdM2crg
xYKVGP9KoaHowgOErapcWv4GT4U8fW6rY6UcQx0oVGED38B7MBu2Soh5x9PfL4Kfw1ZLMg0DNRdM
jxD/mLfPqqhUMmFUs2MzJUUN38sGWDv8Ln6PDyk3ZrxJ4Rh1+3R5yRDr4qNn9Uvbj/IYn5SM/hgC
LHJ7JyBcTyOCBo6DTYWyEun9K7fYTtHnZ2R54fY5+3wTVSYYdDiZ/iB2NolvldVoZUcVFU3ItvVa
tq3llKhKxqIaoX+YaOvTNrSxuKvXf3/xZ0pKCa2sf54+y+H0JJXF02hkRx8OqH8r1+9Sea1pGylc
ysnqFF8DRlj0tMZdYRUZ9sBAiSFckK7Z72ZqD6+s7ULm9pNKxWbAMsmSJEnBCWs+1dTDxkL0s4Ju
oAFPr6AFnK5KNh9WC8ZSExeQZ6ABZ/yZteyaDwxH6/CmReaMxmImwB3Qbb2+TvCz9Bo7am7Kqdw8
fWB7jwJLvILjYTmj5eMbhNd4jG55czMKz0pnLGPa1n9/werPNHT6MextReS/P3hhqgJ3T7fy7Ciu
pOd4fdqJUJqfKsiSjLt06eiHj2H4rnt3stwvcmBKqmOtpjBq5nhu2BgwK5ljUQUDZhWn8H56OVWJ
I96a6LgtombVjwc1XcdvpcjugHjXO4G4wz5PWAjLv/8WY7qevif833/L7PrSxM5qFC3LSJSkJbIm
yyqkDZEcJPmXuWmY8mNjWnkI+slurEaOUmxRPT8IwYsn/BlIh0xBw6mIxPt/FUn06Do0F6gN5vRN
XlTEHU7lCt7x6WE85qB2H8rrtnCQcEUxJLmVHsCvF7fZK6OEDJFbE4acstaaa+F3j6LGXfVcf1jX
YrxGzWgVZyc+90fgbzV0d+Tuz9ry1wHiG4x1QsUR7i/hz86MNeVJY42+DO0h6rtZvdFLSZCrSZYf
PaBx9KNI/Mn6Mwj0yx7JQY619x8Yv5y5nHksnH1ZRTFJ+lFwRLR+RyWvc3pCAkmWeKXaabjO1LUu
rDGrwrZO2GrjNch7xaXtj/vTsC/yX4i8/n1z/BRVA2lGW0qc/E+5necE7aZveykuq/IYqsuMMtRA
BQXNTCgLuBegdge6QrHHx+hZRM9ZhZaw8IrFQr45XfnJUqBN8G4dZDqJldNtcSBmeoTc8igtgnYp
gaEgl6V0F0pb/k0HYSkyQQ2d/jd34phvhM49RY9VtMrUSaD277/sTJUiSxPNW5J0lDY0cVa6J2nh
R0Cz+GUfkEGW1TUlN4mZctVGrvx7ggNhlrgV1/3TqbfljJfvjBfWcPYzf13DLE6bYt5aqZaWR1/Y
F8qfzFjDdFJpVfm3pqN4+757GoVbS1x1LrwURpSrCJ8T8/G/ehVAQHEql1SER76XSqfEyJU+jgBx
CD20hJsOPWvIq1Q8H0CV18h+JCluZsu4JxzL60mk+fYkH8S1qADJv3B5ffJxvsej6cP8s5pZ4VaR
c7ZDEZTHKkTEeZlaWClsc1r4LVK8AzMZp9R3HgT4SGa6RfffT9ftyjCXZFFTCwhVWeZciHGIfMTx
ORNXqMcRLDBGu0nadIEugoYiKMG4lN9iyuCyWqWMDS5OUs6AY/gl8OjZXbSIcH/8/l61WBoHrTGK
Y/iY3Cc3J/9mpJFKtjPuROlgJgtjre3yhzZalQBjJp0BSMK0s5DCQfvzAHxzbypvRo5jCHU7EuDM
HO3w6e9fX//Z9Pu+ylmqZFqJDh1FK47Zs6gthP5JPK1z8TCmbqzRiLabbmE9K472VLdOjn0w97Q1
UWu0fC0hDqFtOsjodOafc2xwdnS+XtNDCEc7lBfI/vbeLyu/MhEtTpaIbIQb67SAIPTc7jN9Gf7G
WkhJFm6wU3dk9Tf4ggvRTk0OJsfQTmsbe/D6zfodvl2qcz+Tzx/b7MvHmTWLyzY7xUbGx+HaI73+
NdkqME+UIguzYocBOJtGqheBwanDJ09uggtJxPkI9M8K1Anf8qWgzQolgIzMCnowa8hfoMyCUP3U
qF6WnTvh3YZrzNCQeKYCC/VrCaahjSfZxSJs+sJ/eRVzhhyO3XjkKlZxRKMcMDeMLp4JtA850dz+
1GZJxIOor4cPfTmg/HORofB5jf5cAeaUNBcZds+Dsdor0Sg0PTbpCEw0iNVska6OAteU7z2Z4g2c
d/OWaPgP+quweleDg5Hakow4+iqC/g9ksN6B8OgA97XEAOpDqMp2fIKzvayujAGVdro6C+xKe5De
vngjC6o9VpsogVYjL1Dd04JDY+z6veQmVLnStfbuY8iEKQVqVUf9LsQWUcXAPHLGu7+fvzMgERnx
E1H8l/zlD+5VEKAVObRycVTVXd47xaYJnaZb1fg8qr+K5oowwezfsnv1qhofFXFc1OGjaVwTxzL5
5eSq3kZAAZPS0Ot7sgO0ryM3vrBZzx4XDfYp7Sgy+B9Av0QUUqs6tcUx/wAwiYz6IoHqh28CdhiR
vqOXPY3n0HsmBmPue0ny6UxBNb2lfz9/juJLuyppPLWajutIUbM+DTfETnt8gThvPaALPs38ewSt
O+jzF2qXM504Hg4f0xKZEqLXMcsVtHAi39ZxQT115Qs3Pg6vru+aG+T4unRh6CT3oPCgUV8qI39O
tKYHGzLaxzRr0HP7HiIqsw2CUhvZG7febXlVo14POcOuduIm3KjwUybPhmTbr+u1f+FeOFNEokgk
gbInQwGHOq/euwL6YhD3lLCrGNN7GyhVVT2V+o0/3JrRjRTf5/ld2B2QyiVzc0r03hEUCl+k6FE9
vU8HphF3bXChXDmDBmJZKEJj9sTn+GHTl2ntKWd4NqXG+odc7mCCyb84HagQoI7DHhxPBK+tInCJ
XTgEZ1MTlHEmRiw8GQD93z9H3xZGo5hNdsw9N6bVV7t1vE7vpHs4MrXwx4xWYvmgeS8ZnNLuWg+2
o48+mV0orvAGV+0BAX0Zz/sNkiAaSvqBBOjvA4/UEdPiZ/PNPDmd6YJSELr1UDyM8kPhr+NsnQ+X
jvPZu2eSXlIoYif7qtntl2hi1IZZj2KwLdpYT5cW6u0HMW5ATRzS8RnABGAPiOT4H1SrU05e7+0q
eYfSJAa0FyLgmQxEFmVCC6YH5OLz45UpHb1u/FCPwQYsPIK1nn8YQjdjiLaLw12L7uLE0L72mhWq
q9XjJMaU2Ya0lK1lOYKnB+2zubAm+eedSEMSTSB1cv7DiPr7pxblXLCUkDUVAzDQd0v96NR9nW1P
p/0Exd0CxjbJCzDGQUodHEy2yzd6ugRohO10ph49W80vvKdz5cLXNWmzhOFkVFabZawpwpH5WUc3
Ny/pM94J7mlch8OOZErOXia3m3Bhgfoet333IYAKX+AJ//f3c+4ofFvLbFQsG0MWddOYQF2N+a6n
8+jvYmU7wMyE5JjVthRP2DFN3RQ3mZOuKoP708mQLJ0kqCern13rgRpbNFiQOnDvcNqFqmOzA83K
DnBjiK4Ky+V+1vCUerysWXnuRvv2C6Yd8CX96spGEcOIX1C71bAb3Z6RBmbcPiKJEbKrd1xkxaOR
/8kdU2RG9Hgx7RJ/dpFkmWtf0XUTaQfNnNUHcg4nxuyKT8VyVYL2gizyJNkpQm03njHyiPn3/qEs
bjAjpe4eCQ1Ks0pUFxMZmkQVdCLpaei3erU7jc8WeqjjqqhfgYhH/tEX7wo7WUuPp0OBWJOyOC1x
Rigre4K2dG/STnTl7ZDYxX5gznwFXjZpnwuax5RN8cYUX5MXhmYUe7GjmEvjyriCS5e9oRiUIA2H
enw5Qsc23TFaqS9SsMxOdxBKToUr1tcZTU7vk6VhLVSGyGT5tCmg/ZAmZG6JDnMZ78PwztRB6WJG
UEZwXzy4oFjvxg9YgQQtEXTb/0Z2TyiW/vUlPPP5s4TcuKrrBhSY+eS+gMqHs64JeBzmQbXuANBD
+aO/xkR15BIpHnTvj667k/bc8Ettt3Vz3xg2ygHo6F04TP/HYnT0x3T0DX74/DZap6RVDcozHTE7
ZxRynQV3SHeaf4A/GdtE37b53qhvsmYvLw3mNIkroCDV46VyYSk/pTXRjxH1f5Yyq76FPDrFsQzk
FXd08cNUl6dyU+H2OFlZQk6Do8MUJnYTXJ8cdKIiwU2UbR6s2t90lR0kyP8eZ87Mh2RSj0kmle4E
AK1ZBpTlUpj2YjGJpNUe85r7RLtrC1RZcIix7v0C/yGYfJvI0bE38bdltW6w8iluTu4gXQfyOjMZ
bHVO8nrp+J4BBSAmQo+d6cbUQ5prg+k+zbFTSdfkJD0WjUXoxUWtuEaHtWTI0C30o4GFcH4VpNKq
0RbiRl+Um7axW23jcZ1eeFFn+ussxwCfT2JiISY5CyZNVvgZknJTglyncG6aHljGUXjyrL1aXcn+
MZ3I5/gZDLSf3714mfROXTmhsj9xoRKKsxXtZtoirV16u8jD3Yx+WJPfIQMWaceEOb1tQfCk0gdS
62bZhR9wLsP/9gNmfQhSlSH3TH5A/Ohh1+Mo+rXxBHXXNkTAnFq8HsqriaWYBi/aRfPnM4k2D9eA
d2ggben1fr8MWs1KgZV4xURfYbzNlEpy1FsMoG8a5C6O8h+amzjM3/grcDvjAkBWRu47pUgJ0B2U
qCdnU8/taIdnF6qPnzqBHEmVpJO4MA3R5to/J00ekwHDn2OJSKq0GOt9DwS8joGcDNeGjvBBcaB2
9OSWeR6GUcN2R/2V7MNfMd5NKUUyM7fgnbtX8ZxUXuoEOX8tEotVpG2UB91fW8O+9DB9wuidhHCT
o5vw0b4UazXbQ0bpl8Y22FXhYUCP3MJNieFnOj4hKISk3Qj31mAn3YKjzpl8K/fjJryWIvxQ7PAt
+B/Ozmu3cW3Lol9EgDm8iqRysCXHeiFctotJzJlf34PVQF9bVpcajQtcnIMqHG1RmzusNeeYN7U4
134pTVQU7mMydv0fqghZLJRYVPOTQMFI2or34tHYQn5Ye+vQmMuP3a55NMhDn4+/VVhSW+5J79xO
iS8KkjUyABCHu4oiyu7mRf7adv5lZJfKiXMXGqMaMTKmD7hyf3Attt2G4G3vj4E9B5D7HEByudR2
SgLNEGEkgZYav9E6pOmz9ue3kqKuuHYguXFn/VvB+SlcitpOkeq8zWnya+ZCTDgqzxs3LO4U3MaV
E+CgxlBIRkxkI7vPNmP7JkO7r7DOcJ9PFYLNbzUCr567vo7p4txVFGoReQZjQr9EQJWDOgh9f5o7
vltERCj22b6Ktz48EUN1gnaV3WJV6VNZ/aLa9O2pXOwpkiG1fiFTyxCW5kK1tWU22mEG5vKREqas
OQVYP/9P3T5VDRD+WCHQmJ8tua9JiRIBjmSST/9uj4GwK3+FNbHWfr3u4+fajYBnnBFP+2d7kLfc
7AqFv3PPlQ/ylc4iy6mIVh4hHlDYCVHcmscwcTOK1mXhlFUx82JCosnmGEmcNJ4UWNJV9ECzPg0+
hPahFj6FCI8Xi28UEktv3N/cb6enf/lsdJC04KIV0yII9ftCmJy563HPnX4dgaBgJbehLOUr3R40
Jx+evJQWdm69YqfPH7R124Ni2sqAL8snTEJOc2tbu7or6Ah3RZlQCp1RfR9PHolx1YlZfupBNVc4
YUMyuwjkW4T0UHewG7w9ZpHuqICT/Lw1V/9W6H88jS+fftGgUc7nKJKihG3BQMThFP2jamDUAkgr
EP0Y1m9GuB2iFfw1eH/tJsyPVMQMknkWkULyiENlTC/XabUPI7yZa7Pb6ArqDycxFnTCTdTcY0Is
CcXm2vYm7/9NcdJ0D/vXN7g4FgShoHSpFU0rQJZ/5Kh6V8E7HuKF1FPft8kt5f7l7bT+QNkUMBy2
YWSns4kTp4AJ8NAZh5kTUjglqjVysxuEsb+npIvxTeBdC9oyJ6kfGUda4E1RJBpVJmDo1lsc3Bv9
Rm5/G9pB7ZZSYpMjiAWpv59X2j7PllNQqPY8goS1OJpSIj0YwZzQ2MxwIYCMw9Zvl5VMq2qlpEhh
SH2ciZHjEwSpLRIk6w9RsZAV10AqXDllQkjDvtQ3fnhUiwkcmRbPZ+OeudVqaJEOEI6QcL6Y8x59
KW0P05UFDE2C7gjqQNpODjFnE0es3sreSN/C/onqU2bN6+He4uBZ7aoPUkpTqPxIY2tWDeHT8m9O
U07oP39ly4AhjUuNdtMP0rveVIbuiT16hJweq10lPsZx1Ozmohlc8nGEBN3ZjiGXyMaF+SRTM9n6
bcN3tPDRjE9mtDz7b3K19UQ8sSQULRmxYCxUibyl9hm9pMW6Z+D4n9GlpP9r8cc6Kxc2ZgdMF8mk
anWMwcSU2YMkOV6PU9lu3tLX+B5qWRlOqb5kbI37mFAuby5z0iAWItx0mNTRoMIupKpDpFFqp56T
SXODUPps+n+ZhY+YwdcUUqA6S/K5QWVRiu/NHBY2N/Vl9p6CETRPAPaJvbMWHMlaJ+7mBfSCfk2Z
LfE4sv6VGtTHLHQy4XEcbfVF5UgrzTKCbuNnSZuaUxLeIKA/NL6IOwwwnXhkCHRzTkwHvGBwqGd9
OafB0B9Tj+VgXlgz8xCukpdxDayA9wfbDYxsdK1Ygcd1/xSWO91Eh65WnAw5fRGJNkGzsuRIYHH3
Ur22hPSKRA1vcqr2ykoLD3zpSF0mwbqIN9qwlXpwOwjGkvuwtzmAkfj1iNWSa9kxsWbZdgJ3yMvz
o7g0l0jhj/le3nrPUuzKIho1yKcz/pPP/gvYZ+0t0rF/l5aNITl21tWd9qic76xup0L3y5yClBL4
efTcPPwSh+K8UyU3rw9DhjKD9GH5RqP3igOVqC9MGZoFc2iqNX9f2hNOAZlM4vdU0nfbDzOzq0/j
vIt3+XMNmxqDLkpXliJOtYhgzB3ZIE5yUj6xH++lu464qoXxemsDvOL5/D6qi+PJSLjlOagYFSCu
e32tPw07+BTGb/MVoVTn4GbGcyOj83NkXPcP/77uXtObfHsmF0eT1AtCvY+q9MSLiotAtlV78hLw
QrrDfMJVtDM0g9qtct612+O3z7249nvFYMRm06Qn48RhqKa+SNYsxE6HgND6N7INZZzV6TJ8ZB+c
txNIEThJTTx3s65jMPRnW17w+8wLpq4tzL0jwX+kOmd2A5OOBsGtOsW1c8G3AV+cC7SkHjEBMuD4
aYJ2WYSUz4wjpXXKTLb3PkUDRTRPqRy/3fiJpv/y5Y71ddpenAlSo4vLUuOT/aforj1QK/Q+iBpj
uwmerMV5CYBgbbzqyq8bn3vl1PrtG1/s5E2hWHFq8rmoxMjtnjgWNGeJEI88W3PVg7b4bySX1Nx4
UYkiuPGVL67mRqMYfizS97Cm2WH+qn2caLY8zuTSluBTk6QTbTnQrsmTBq0UzsIlATUOV+ZV8Cau
iAtXds0LbibKhMHvOrfTZt7MrftGdY1HZT+96uIMq+ZWWhtr+aAcYQQD8mK1ExH3UacgdclwG4GT
rzAFwA/CSn41NRvVnewv9buc9jySymkxpFlBjxaVh7/ujAlVT0E52lnmlsb5mJGU5ZDapZmH9MVo
pq7ZSXsN7i1HXJwf4M+6AlCgWfpuPZwf1aN3dmEQjx/UODe3WnvXCm3U+6C8UK7REQdfHLT1LtTP
5aSHbOetoz9JMw0kSf44BnMRMAoh3TCJ/hhI3mwTPZCjCQvuBjAewnRlYYO6Ufe7ggQiEYX8A4S6
GmAtjhLfV+N0NCRB1RNSMYc707AnsVt3Er07U3tpzUXprWl8xro4m3JPxZ03Llkbbdl0s3s/x3Ey
lfW5u9kJrwBmarSOw6xW5+Xgyi8eV8kn4VH9aMmbBfuirIFeADliTYm3DVcwvCs2Wn0aPwf9gNdz
U/+27No1X4Z3FN6qg3ulU+/KzGmUU0AaStRCGuj+UNQarbk5LAxqj5i+gINSklmYm24VccXK94a+
SffNgxITY9nQqd5XDSnWs26bvxXbyRFMz1bd5ON9zD5Je7M9xLnjoVZUllK4gfMj+O+J+JYNtOCO
N17nKxetb8/7YhnxQ+ygssfz5hw5pwxeQn9hnG64FRZ++H+hPl1dQL78whcLyGiKQahNn0ilNF0U
4rIyp5ypSp1xBpF5pR0V6BT1NtOxTJdy1o0Kn3JtAJaoqlwsp372JZxc0AK8JaKVUOY+oDFV73V0
m2QXO6Qgk7BoDu7w1qLRf6e9OvAvruJgO7GDcn4GjGsuCLdsHmhD2MOLRL1Cfs9UV0uAl+G/d2/d
/cxpUbtc57+O9uIgYJ1VOYhVAPMUcrI/lolenBQA4NYzifLgNn/xPlNvPXanceyJY3/g5GwO9pkk
1YZ0znuj3cjDLgmf+XLqeYHIjJt8522kejcghU80mB5bWjkwhGeGtQujld/E7kBigMELGC07b6+h
AYO4ap8LCv38MZCqRc35FGESkevkXUIpwIuQxNs0u1NKokDmMAwoXT7IyrH3d9tAfQnCB0N8M2le
JBup4xaTrqtqrcfzsHxp04/KiGcyXAnPIvFrLaUfXrAVUG5Zi5YbYKHO27/Z2OZNUOq1LcUSMQfQ
YUXjcLn8WWWeBJFoJCfDPyrpIa/XzlAfu/g5slaSU/xqN8oCfnl0XprKh5XdsZycKTP2z9Mif7sq
dXU5/jIe46K3Go/A2bi+gNWeTDzYcWWbivOHRHRXPj/TCyS22A3NpSWtO6e4856FVf0qBnNMKWl3
YzHWrh0xLCrROgmQ8s9k81a1RtioTXJCkNdNjUnTtFHiITpZC7betvN8+C0nb2m3zaCQed1LX+/b
YF6y2DWUgu+0fivo9xVvtA6IkUwEwLJW2gCQdlQcu7AuQ0c005ncfIKfCqfQ96Xes9mtqvCA/z2w
0x2rKcdNdaFj/kJvQsSj5RTSum9dU7/tA5KuLYdfv/LFAfQciYMymHxlS/0dbGuc9g29x9x4tJLD
uXiR6zexfmz1LTrk+nwslWMqneKcyQtss1UjLjv4dsT1uTpUzYcS3kU9aJphnzK/hXJZCc8yR9qs
YFPCBaQXHzHm3IFAPAqz2ocOMqQ5WuqnmH8aIAr7/LUSD0G3lmQn3EzmYvGE21mtlpWyNYqnM2HE
WsA+JN8LpKZprt7a1p8w+XUeD/Qvffqb5L0EyqupwKpBvQqH5T3NFuTBaDQ7/ePY/TLGx1B6GoyF
VR6T8FEadiGrWfWWKe+6yXyL1krwoOSkr/bHpFo3ykxU3GTgdkuTMEpWhrzMcTTnC2yLeriXjkCX
CoTSCDdA9y7EkbAQR5E3pEykj//eu6405RREYLSuNQNLx4+zSxP0klicy4Sb27l4EIUt8n9ljtet
+3MetnVzV1hPvjTnlh6BVckRsC9BYIE1b+c6xzTvqa4PZv+hUwG92R/4WYX/NrbLFzkZmqSOsyJh
l5PmrWrryAceis6lvhAkO7ndlfGDmBzlYF+7rbwWufRudBXsJIZqu1IPSefNSs3WmtW/H5rx86We
qphkigE3N1HSX2y//SBhHEvE5mSZO1AKrfk7gWss0xfvVHX2UnbP5sLfNIv+dwcjaiY++mt6L4Wx
18lLT318GC+9EzUzDgrRg788O3Q5KFSJb8hXFdJZKFlQTSdrY6mhz60PsHK04MELn/RoEbX7dknB
ICGXA7NJ/hlU7/BuQ+VJkdZWtY2754ZJlxhuDWwYDvXcUp41yPPdsC2JgCmWzaTZp/vz1HQvfrPJ
RBVkyIa8nH8/pSv207+13imKF83ZD5tQZJDWUAZ6c6opQaZ0Tdb+8Ks2F0n3CEGLpZCORU/CEnUT
BSnVA2msFSlp4YJ6S7A7F3/CZhlPpppgbca7fw/uSp/+++AuzmyI5EexLJTmNFABPstbSf2TuCoQ
V3iu1UYX51xDRFJnDCQk1YyDQm8PilsuYvM1ie7/PZi/7aTv55Pvg7mYT7R7s6YvtOY0hlu9mFPW
o1ufgoIc3bSih0NeNsvUGbf+vGmXaJqtyWe11iRsjmvJ1glCmJDj5ON0woFxE+qyPN+2eF7REX4f
58XlMfU1X8lLHppfHYvk009dmpiysKVmewTayZvpBs1d2LrQ7lT/qVOPCApwgQhO3zpDuQDTdGOS
KVfWiKmh8D+T7OLu1dTnwSfdlEmGDo/Unpk6AjNY9/0zVU6tcP5GcjDhD2Jq95NLcgOut+nnADcp
Vo5UIm2yCQHdUXksYf1xYGDA7QJTEgOO5PkI1u2W+vD6q6FMgcx0JHQiLL/f0EJzVHJFsppTm74K
1TKpt+eBsLYFnpFa2pfF0vjNlhnNLbuy1j2gVBz/CGOj0C6ENchCKIHSsSWEN5yH+N1vPNSfkSbk
LYr/GZ52cYISfLPL1MZoTugdoilxvXkb5zq5Yy7wOPCyqh0US2LSTAoW7tj/HqsjSCQJokTpguLL
tfnAdNSfMWnXTnfe+bn77zfm+uv7ZYQXBcfOizO9Ullbxm5T0NiKqbLBCgyqXU8MjEuHIKo2Wb+X
WFa7eYmqSQewVWGBK7sbT+uKafz707q4XYh6nveRYjYnSZZncsXdH1TTk4I5xL9TqSPjbk6pUUiP
gbdRS5ebzogGrHaCw3tv45MqWaQVRy3v8QUf2Ue60cHfWxiLYtRn8E7G7h54zb8f4BXJy/dBK99n
YGB2iSwJ/MSV21EMx2ht0Li9pyOAzRlOaYKQxF9i1uxdrz15wVFHCLMI8q1v3f8/FJrTYExRJWjB
QH5zsf75Zhr3YiA0bPQD4cbSQ871FYJO/np2vNVAg6IytpJ1Zz1OIP+4eoj9vY+Zw1QPI/v7je39
Sqv9+3AuljkcoYFgDR7RFKtAmjjI/BpsEnQAEG3LETH23XAHakiuF/owh7xXrWTZDtasE5j3CJMr
pJsm/+trLyuFZNFdo4128YMJPfTbQuEZSeZB5NyIm0Gv5o1p6x1OxlSZgUcPnCRaCNJjT0ebvyXh
elgKxVGDMuTkKqvczVT3m8O6OOx3oe+njRS0J0F04upYs1oo3lvvqC5eogJkz2JoVmazNMIDd5+T
WuzgycWkq9MkpSUySQOcG1N7Wjx/7KZfntR0evuiBq0NPR+MwW9PLP91/jAyr2fVG8bxMViM5b2k
2lY7J2XIwqMxIw2tN+f8ovOe7O5u4gJgzpEJNN700a71WcMwpt5SnF1fv76M8eL44SV6k6kDj61/
t8olQi0ipS2a85MZoZ0NH2ro6GymdMmdYYXAy45/33hKV8+wpmxI2PmNn/FyRtL0504LWzbOzi3o
XZ/x4/TO3xb4BDEnBBHaHbhpZe8B0iVQwxV1l5wqAyAN1xbCWIr2Lsufb4xretd//HpfxnWxmvZA
YONSjtuTdIDPkw2uJD0hDvKqrTnMYEaIFUcL2xsWLcwFgpTITmNR5QZsnnrEe/PwhfKfJ3FXc5Lz
VJa6pTe9Auhjefgywss3UVAEeajP7Ymyi/OCJKt5GpWnhFIpq9O7PqwiUqn1ZfOEO16nz7njeEs+
ZI69xLA1GXOPvgJcQMSCFy2MvXoo3+r7RiOAg6qQ4xMa1c6NV+UOWuWNlU35eTX/PvTLt7Uc89is
eLgphlCK+4HG40Uha6e8r8V9aE4g4HEFo+R0frYoHUPnLFZBcMjiCcuePiXlTqzXXmODI6SHp9yJ
0VKRbbmZ/3saqLemwcVLXJ7jyhDrqGVLCB6kwFXO8xBWHkqr/lc7abxJMDuXLrpIgr+9cWEK+5bT
uux0x54cQ3+pGnh/29zmW+TaBg5QVb6oJ3QmB2xjQ0DoJwSRGZDe7qT/9rSFD97L2vp57mJpT6hF
02r+vBVPfMUh9v0HuHjvo5RS0RAzd6ItrpOweB9bC2/iOnuLq1l/Ct6LR1QpIVLreE4Sm0QZqJ+b
JcUz2Hazxlp0qi0+IHoLchzcbnLj7btij5rGR0oL+7Ak/TCTNIN3NgC98tjL44TjZN8r7FZbyNWB
coS+mfyLNQbHm16g6Yv/fO3/54Mv7/qxUAymFSQtrTikdvkqoUDGJptMlfR6SYIQIrY2nqHJuLUW
/y9T7T8ffXGWlJMyCLqEj47yhyz99MaVOR6mtlfHRSb+Hef4BfUlwZ+U4+jyj6B7H6MXw38y8Rha
awMSQhLsqqfRYRfWJFvqqRnlb36/Iw433OjaNg6cJjxS6c3Ibq7vpR70yzqTZg1VcY6rzqCulHZX
9dtEfPz3e3RFTvLtB/2LjPiyGcqd3Ai6xpfDGsGZSlpo/UkpV74+i4+yK8ebTpoz5aNHr1mE8ZbQ
z4D551jOTWHurbllXKybaqwJVRIwt1CrKGdKOuoT2RFQxFCmnc8z/aVc5wspmv37CVzfatHcogim
CPvDlJmojWB4XdmeimHVzmHeqT1v3FIZiA2pFoIrJ9ss25J7hi+/JXjtd74IcMK5N4YxzaIfE/zL
MC6W3triBBdWRXvSieQm/KjfdHf6i2Znh9tQXeXWh12snlFtZhZLWYvU3l/i5CjcPHRUcangyArQ
+kBTV2jSzGigqvfmmrL4ITjQOuLuIpGjwL2jKZahtPfGkxWvxNAZYhq9aKZuPJSrR7UvD+ViOeyC
oh4FvW5PpnkaCdQR+xWYOcmhE64u8/NLbMfVi9UcUa9wONvVkQu5Kv7/FRGAM1sqDh5NVS9WgESw
jLiOx2mKzLyF4ii/G+g50iIjhAC+F2sRKc9kEDW2wTtEjUp+zbmZZL8yC+jNs/CYotVujuAzEk7a
We4o7Yqw28GjND+7/fNev59/Ge/FGakZImMUho5t3D/GAjSkhSRtTWntq3PK7PoiXI7IvMn9lU5G
ui7TJY3BHgNM50rtvOdXTlYZ+Cac1DFV28QBm3Sr+ndFhsLC82WMF297p4bJ+Sy17SlEECW3j7i+
G4kTxRSqjuuoLal2b5ruN2lT1DSJMBefGmZkxe3YFmiQEMkIIIx0WQxcEkdNt3tFQUDjzJGUeSe9
63IE0fKtredWsIYwBp08rD//PT//l/foPxPj4qU9n31P9vSeL6HNZcJ48eiBfNMxgTxNqaQqae9y
+emJu27Ed9S9IZjh7MSB6lfdfPrRvkamNRWmY8+YxdlOU+aJeKrGj26pPfx7qFcvYhRZCZnBdmn9
iFcbRyU8U8nnfnhQ3kNarrYoHiJqwCxs0LQXhDZX0lzDu0dbQbETpw6WunGEkK63Cwq0y3+P528J
63K9o+orTzmPV2wYrVn4SjEWU4HBWzSiCzyMMIJ1Wh5iaxPIe8Faxuq6ww391J7QpcElyvW1GG6q
1ywktuPZZHp4S5yRVnxfUs9XZr02qyo3wnjWOUShcBCkuOO96tWmpERCglHJNaVLXhR/mEEkklQH
LlvbrZpsldLcI3nF/veXvHqcw2yCi1iTJE3WL9bZQM6jWpSkFgczwSN5S8nG9qWFuqsiGx3KSjgY
DUKv/5b47GJUCJ+ZuQj1Zf6HY7WyEOKV8Udd3nr4VysYX8d1sa427TkvlJEFrfQdmUiSeD2WS3Xc
gVikSGYXC8EexHkUzJVigUhTSDlWz7WS/LBFFZLmXeM5vFmrvdZrAoP0n6c1nfm/nEVyXenHMZLb
0wBjs95qejXraAOI5ZMXYL36LRcp925x5lUOkkyPXMLImHdc+GRtiYzByLcGRJhZw9agnqJhfaty
cEXVAFb6ywAvCj96OAjZ4CvTzzmy0KcuQvFhOBjZfSvvVXERUNDo5Vmi3NNSxt298synut+SYhXQ
wj9Xx7O1J8Aq9fizdeEUpWPd92+Jkx1k2fWsh7I5RMEqtZNbBeUrFLPvI5822i+PVtXVqjoX4nTM
C/cpOn59Q4hOWi6JUEHiC+cBnS9nO1Mm+nndKi5yH8WYdbxUWLLCBdj44VV+UKkol0RNzTBnAz5U
D9EeWLU3TyLYwBP0UD4f9HxVFcuMuOVVtZ1QDbcO5Fd0mxPdm1IgtUA6538Lrl++zLlLAj3u1Zas
DlIZnlG4dNGzua6R1bjtMrecsacBLq/jZK7YAYdHQqeCxxuv9vRb/1i/vgziYumvA60QfZ1B1E5N
ZIseroxhnowrzgFIlobiLkq5MN73iImnpvKd8OlPLFM7Dp6k5JNiPcYruB/FVhRe8/z37USRq5f5
r4/pYvGp+9APVYXZCkfYxdtuEbn1HqCyzWaoCs94x5NT7i0o2tMNqvf0E4ZfvFdKuanTtcod2MmP
bLwMFcF09gHCgLOePBPiTcnmtvj387zaM/062oslqQtMJR0Lfap4hUeLtzh1pGZteDMVNTTcTY0T
uDg5lgeNotxjw6qVcjm597K7vN+QnJzWywxfdKE8ePmdoH8o5UOcck0hB9EN+2WNOpVoNGmDvNCQ
V6m1sWBqRL9AOPdUS8UVXhxVImR0RxBr/hTeSU8W5XfdVUI73yO/YXeJnlgDCXbyW1tu1w1wwpAE
pPyloM0bLlS046g0g1WEnCICmL4UvYWQLWB+3V4rp+PRv6bfxVrZRFaTGILGRfweZeSZjW8u4vGK
ntN63TYQTf/CxegE2mqxLJpVEhwxfUEqnbgZheze+v2udjm+/n4Xa2M4pl7bN8y2aJU/UBbA65UP
G8lchmcIFwc9OdWgjwobTmtEELFb7em6OeGue4f1MDIf42XQvBkL/pL/1Bdz3YS4etJ5fW5KUK62
1wDi4ilURd00lIuH5zdlLmS9xfb3XjtVchLQNAN6mYRyoj4PgGvbkEWY+ShVgT7jAcvqRW5iil2p
8/g9PS9Ua377R/3bx/jxo34Z18Uz7M1GtsaAcWkzsgbN/KMlcgUy42qK6oVTpc3wFjTpQRQOfvN/
uDhcvQt/fTAX24REIrueTA8mHaaAyI5da3BTyhUmVJgzcTQT9+9PK9z10Uqx+30F15HK2K0r+bVi
z5dhqJf9Rb2sk8icnoNKlUl0y/JAeOU8845TQkdXL7V+ydku/+U7N3ub10qgXz/74q7X+358rgd6
Wv6TSgXOR8i84OxWPImuspSzrUdFEJTp/ZTAmx87cVvkK+kzfr0dNaNefwwq0mF6X7S+LhbwNCKI
IE+EadPOBNcSKfCxWHWnDq27Yi4TAMCsLsXGN/ktYPT09/UIen380PsHz3TH2k71XRysCFPyuDNN
JjT0t95w5yuflnwfFDTJIjcZOX/KqwlPe2+NkR0Vx+xU6Qc93Xk5PrZ9rvv/FxneTyMTuzhvoALz
SOEKcHEBHGIvl2LJ704xajswGPRWLJAws7JCFQhaZCl81sMhL49qjdhYAg4S56tCvdlr0a4VQ74O
5GInL/NIG4SegYD7lx3L2untr156KoRTj81T2QZEotbLgjUqil6b/jUjMc2efH/ifTT8poFs9mu5
ePMHzs3tM0KehGS3sxMHb0byOYCSfrLQipVLOpMPCoUK4bUpFiX0yfOuEzZ6Hdi+8hgAefAAgFr6
vlY23bK9deG+YoVVeODT/xDf/TQIh2kTkSvE11QUV7F2fn1seOSN3fzp0ZaONpqblizX/E6lPS+v
zwrpg0twUNBQbWnpf5pgXsG/PnSEUUHQQzpHetz5Pof1UtcbBFdVvM+B2uKp6x4KaVO2H62ygig5
fDS4xDh8sIAmp0hRHVFzY+t3rgNcO+szr7wXss0kFn9M7wO3gvhoi8B1S/y3RboatF+NelDBz0r9
Io+cf587rtVKuBSLFvU/A4b130b418OkMYx9H6kwKBXqDgu1/BirnenPDel4Fh08iIl+V+NEVPcx
BmV920fLZJg3PosClk431x3Q3O15n4nHRnkUQENlAET26s0842kaXmwOOhYCmnEEYao/yGS+nFlN
2zYim0ND6gMo5XGpTi62Sfyp2eMnDL0b91fz1mdeHMoCM6xKf/pMb8fcSNEiyDMlnGmIHPWZ8EL4
VAT7y5sZtLXow5BDoayxwY/vvNNtRrFwkb0VwNKnWhJQbHVcn2n1LrvH5jHboW/dIvQFGkNET9ho
s8A7DS8RnlTFrYlvzZ9li2JUumwJP8JAt/Z8l4aHRG/nCWeWa7q474UH+ZnQRA1acbuS1QVQuKxF
HrVqpqBUp6k2tbFF25qMjkGew2tTwZeeGa/kdWTpbNiMRFQ83gItX9vIv/1WFweMxu8bUe94bjAW
nVBaDuJyioOEljlZCxN/gU8CzdgnjRroVrde9Wu1HjgAoFQQIZLWe3lBsloRg5cW8fHzM3N21s/F
RboaWVWLXfKYijM1n7V0bqy1v2pdFlang8WEkvhDHG69X9c6DN8GM82xLy9YWp+VXlXOIp26MoTg
Z6NxhGwY8fJzgA4cuESKNMs0bB6zttmN3YwDRUTWCf9G7KErne2EmyiYIRj3j4q0Lcw9qPcKz4A/
OXyCbfHcvwqCY57JU3VzEsWLlVSsYloHhLtqG7qWTC7z1xDYIjkL9Y4YzA78Kac7dlRsp4tJ1VKt
sSo0WHgV3eWvjRZS/bciWgmUtn0lmyjIhYclncgJu6QnatgbK9yKvauUazNZKrVdREvqw3DODb6X
73r6gxZsdAyqWHBLJLr80Iex2I3WIacjLQ3POjrlVtmyj3uCq5K4jZzrXqGSXmME+pUMa2l4F5RV
gAZyK3yKh3yYASQhh1bL/vAPXT+nMNN27yF5jbABz7tCOEpgzCjsMtVFGyFxUPz2KNh0tn7XcQ+F
FhkCdrPx6eoPfCalvoCePpnNplPlM8O/155oV7XHAB6LsdCeok1U7j1qHQoO3hkYFJZpfCPjG7fB
0th4RLdVyzCZUxhCHecTk1DKD5Z3J1XbXlpHPFFvV+GLLVfIFShtnfFwmJy3Heq4KhAE1aDGNSsQ
F48rHLNsFJK2KSWikVlhlgX2wpRrhJOXBgVqR4dBPbgFpWyeG+gxbMAcg/vDedyBuGfnNUgHpWUB
0Zma6lxQZkP8QCyPn92a1VeOZnjVsTNgaECWdOlpGOOsVv2R9kcw7NHQ945uG8+D7vT1Do2ehoHa
1ikv8vrb0ZtcYlzxOE4Tx0OS+ucZ3+BSfRaim9oW/UpVAlCiqskgvCXSki8OVRWAbS8ulfEk/2pK
yHB/37TEZl5K837bEhs6EadR1ermVgnnnUrixR1GZPzW55SXIZjVbGKYPNncZSK+wpyy3ylo9r2y
tI5JtPElTPBOkJ8QS0bljF8iR2UkIfSgKHReSfW80qc8dTx4VrQpkl0K2I9TgXfs0pUC9KNgGsxI
Psl3fuEqpHq+Zm7uO1W1T882jry4qWZoKk113fu3WIh/L3YXe6gJYROkoy4iarcu1uU6zru+OjcD
6zLgWd7fqYetSce+3WuBS2aQTrXx0TDwJ0urWDx0Cj1ar/zFi5WVFW1miGjnpTeLw0VQ5o6sENpS
r9r2WNvdRvmQoa4ovxpurJFjDO2N3Viazvs/Rg9CDh8hrBe+wfeVtFWlMs/yAeQ1Chbel2wxxeMm
3b0iLib7NMU7AqMHAWJif8uocsXCjZT9y4df9JQyXQ65nLZ8OIFYrg+MdvyV578GOjarcKkUikOc
QHMXoytPl7q/1jWbzjYKCgXnupg+5IsYQcmgPQa0yLsVdZFy8f/pF5qySkUdGDfxXZevpd97qVaG
0nDKAR68s3PUDTHw5R09+QRyR+SaH+/QEoOdgqljFc61jhC7fx8o/5JBf/xKhopWUVamWvHFHdqP
k77362jkOkFjoyRxfBWTNQ6mSHD1St7HSPaBcgT0Wxx1boqO8DSlKSVUnaAt64/8A9QtG0jO+SQW
8zRmlahJ3VOV5a2C9tW9mQ4MKE6J50Y95PuMigJR74tzOJ78aGVgT6QZ/Ko/tjDFphhFKBp02XAW
IVZiqMp5AXvAvfG4rlwDsT2ZnMFJvqIXdPFKmqFU5HXhD6cQzYElb2XalAid6ZZ1Tkhp302z1UD4
lb/uxdeR25YnvFvmA+aa/oh4dk55zupXor/Nf1k6YQk2NJPmHi96euuqcK2IDoUKDtWU1vDTqzUK
gVi0ktDj44WUU87x5oN8WhhzaSPsuc9RdH4WmrvSejWbV4MbRWSxCN7H5lNWqjMxeywcca4haSS3
OYSk7jmaz83xuWbnktn0NfIAA/UufOr+mDvvEQJ8hJwuwnp/szF15c4LK0oxRNOc0h4uX5RgVBTB
6lhK+ozA4Q77ZW7skoUFF2R2RrY2uEbLgZWILevv5XvQOIkvbqXXXLGCKaYuqlNTRaYbfPnj+17V
S4XcD4hWdzrJvgNJ6XPPW9Uue36Ow/tWmfK/ODuvHde1JNt+EQF68yo6+fT2hUizk56iEe3X9+Cu
e7szlcJWo4FC1cs5JSbNWrEi5hzz3Ozgxy+etNhCswyVUWMZ4z2j9osqLO3QMp3mRtX27IKG2zjN
FlJpVxFYV9qXtMxnF/Hvf/LJ8iA0emEyMR55icJb9U1IvPEBYBnYkdpV1iFjE215fIgu+VnOnOS+
/93mSUsNZbAVKvPfLWywo5L64mhbCf22SOQOo4gjB+9Lq8u5U9CP3zzZr5iH5l2msNuqPngxY0GV
bwMc9j8ApNg83oQJnYqwNKUtdaGFeG5U9+O3T7arpuEhB7zhd1rAGUh0jWA1EKHJcjLHqcJlcYA7
2azFiQPjcjSe5m40CY/EcqElw++XrFF0kXLrgJife+bWSn8wcc9c/gjmmux0w/j2RpgnNVs3qf+v
KDEJfsAKXbD0ucGqv56TQJMRHfvFJ3Oukvj+kydnskg8jgd02eOdhZw/AKCJ32y6n/M11ftskWou
21J6kQd3drvR2ZxJyUJoRdrNz+1m6o2DKgnNeIfJ0VW8dCMt9ZfRvEYrM2cKjXvS+xaBtkzcAMXu
+vjn4ud/rm7/fgUnf/gQapYQH7mCzlM8NufUFdzI9CIC4JxC28x9xo7U7iZ7ztULn+DfTtKv5/zt
rz/ZbHMNFJ5SH+fPgVT19DOCo0Cfg+jylZxtGax9ZS4kCHb+IxbL4LEWbi89+LOdge9//0lDp9XL
SNdF/n6QUWoOTYWqxFZR5pOvYpOhzMsHunBY9tdHVoW6cMZniDSGf/kdPDcwQkj6Py/DycZ/bDOF
ZDNuB4f5VGKFyDMKIwZoJBDCduqpjhwxf5zXKxPNldbtEalYVOAB0PB9wIAiYxo5L1vpI8ImENgX
79a5XVLHxckeaVGjiCdrdVqJpa4eDrwtggetQLZD+g7pdXB4tNRH1a6Rbjk1OCeGuuwUflFvu+6K
YJ04AB18cTJxrlIy4QbPW6ZiYsf9+fVErOGFnOgFgbhZPmO46JxUEPvu231kS5vgGoGeFtjySvO1
yhaPq/Tz+H+hpYMMMagZobQqJvPjn1ehlURPCLo6oyUoE8xnIfP6w3WQrDSv8WNfoceEBZFtzBHq
hZi8AsnqkJDRBYJ5d6mOOVdA/Liak+/ZKkOZIYI23xMVUc8mXEMJ20p2uyqI+bmUmPy3LDr5hH/8
3MkjGPpG1fqIn6ufGygFMkGyBKTT91jEht3fkheWfOrpMiEB7rCZzbof5WERvpWR2z4mpJEsJbhK
JWtPvvgDxg6a+3vEiJbArBXtlUJfEK7KIOYraBcwCBQcTrdy4ENLQQWEn4eIpnBHPDgyDOrf7uBg
yxCvhJ1wA1ENcoxpJzditQa00bzHpmfEG6JqM2H175L9nE7nx104WUTQDR2LuOEuwLtggEAeHqqR
1k5yu7w3AXqrGADnAY7il7Jv9Zxerl2rwuieLUxvXGL4Byd+fPn3VWlnlvYfV3W6nsTKYBUKL2b6
xdhSUreVcsPo5oB8YboCC07WnouqVQFekzoaMFJSY1jtZKBVC7wXbeOmoT+j6yDWlxhlF8OTcZsO
i0BZdAttJ+0TzRv0biFaV03hkT6VZGvY2ANENUq38bl3hGr2hMpo0cyb3nzp2+smuwmGz4rHWQwL
yxEuuPT+DkJ/vY80ombGigFa/qTCIkmhkbqAJ4E5qHVFlwOE2rvjwW00hlf3re5J7aapvCF4GFDt
5MJjq2wI9Ujt7PhnKEGwliAtqcamzK2UhzL16dgQUYvnWaUjXDqFTFdwXIPAdKxhJ5nMh1YyEkb/
3w/v/HcMkYiONYQ47VRhaxr0+IXaBDuF633VvKZ/jrT67Ar8CsgXYWUozoVfnNfu37fuf37xpEAs
kmMcZybBmbjmwV68zxB011gmd7Evf+hX4TXT9sZ4iPYIAtaXfB7mmZ1lDsn877/3ZBU1k0KNCpVf
73kJfaVe9izhkARh8Qb4/GmmcT29m+4Hhzkch8fo65Bt9NQZwHn8qW71t+OdEKLncMTDbWbe1KV7
RFLIpD4hjN7LNafBBCUsWnBK7TLJ6FMuxB7XMs6ofULqV2aHBJT6OrJ6zhw1oJMOf/MyYQnC5062
Zr0oN6OXLPEdQ/4qPNNytfpqEnyt2NaEliSbPr3P22tLu7YO20n2hHSfNk/Ja5F9iOkV/b9LaePm
2S+cpiYOUKhCiCp/bj1xE3ZNFbABknZB+djeAgHZxvv6PsiWk/6nA92lb0qMQJQxI2BOD7IVrTKm
5VJh02q0hJmS2C6adYRFxs8+1bfDzQja6nBLq3EKNkHiKgEimn01QHLdaJIrwsgu7E60D/y70psx
OhjDqw9R+1DrVXILu0d0inxBoQRjtOnsQuSoUDxkN+oydCKfEVOlrVC2WpONXDkZnIJJ9+FqYOhS
oqkdG6K9u91Iop2wCiNymO1s97/oi52p9zGG/s+dO3nZw2M6FF3L6zbCzhZTlHqLIgO+qPjR8ojB
RAX3efA09eIGfU4hTX4P42aViJXf4SphFzVFEfHMehv/vVXT6PWAKlWmc/gKoejDZBacbgYBTSi+
9V2QXJfdY0SJTN/JeuibFTanMHJL8bX9FJet6UGG0UDWA+xdXCr4/ppkTxeFb1d7amyPpL7OgoH1
NMNIJvtzQpskvQ9opN3jYRl0yzp/lsc1fCaCoHCN+dIOKpUs3LAjRPIbAxe52IKqqy0naLGdk1e6
SghUlbyPrJ4d+jDvSEAR090xez92u970lEXSrJVg2aO8pw/Udt4k7/viUTs8ZMY2g/2cBi+X1ttz
wmRQ8+Sv8SVJivUXS/RtKKcGnaYGsVzMaHXm2JErvrVv8ZL+ywGxR3sV9GvM+0iUE4pxuO9h5Fux
LVV/x67yuCrMR7sobiGaXGyQzCXbr2fw7dJOqouoPHaymXJpqJ0c/Uu1D5Mfci7Q/OC5CD0Cc58u
1Q7SuZXl++04qR1UoxfGrOc3O8/6oFNB0tTktB0VgashGZ/bFRT5Toz0xhPLS5vf/P/+r7/4pCfF
Lh5aScCvqzu2vxmx6+O4Se2jNKuwj+JLNcNukw2NQ9tU/GP+dmEvvHTLT845YjQVjVjPF+CnSD4B
ITGrfkhpUGvrGv/qjOG6pC04d/77/grqJx2pRiQZdIio1+b+Y286LekGwzVkBMFYReMGNe9ExYIj
xC9RoCuruHoNYCKl5tJMHhSS1B/i9lmvbuAJ01K10NvYibCEgNS0f46GK+YXyl5lXiRPH5Mi0rVS
aJQDIzi5S4Iltx2m0/kuCR9G4rXVdRS7zSJVvCH2aoZcdq7ZFtF+nOKVqzR5HDJsgLgDHdhQohM/
i8u0xMJwpbbXnYCnXCg5QCyzlgwF/9Jx8Rw0xvp2uadrWT7ySFVzmo9GgR8nu6t0E7u4XsPU7WUv
s17IjLew7zqy4C8yJsFyujWPkF5TtOi28imtCLxXSXYgi7T7I17Us5wZVZIBZpGKKapzAXtSAo2a
HBi1Bcg6QihiT7j+Q/ZpuMt+xFdIzWrLrDuf8xE/JROMwOpkc+lAd/4mfbuIk/OjUuMrVXj9eaaN
ztlgXXwWXg0apMPK7kaPebLvKjckGZfXDI3aPHCOxFVKJA1jXpaE6r3l5NfYRX7baq9xSRSWbS3/
D9/n91t1cuw0wuMxTWRu1fyptLd1BPol3Vl2Ni70D+Z+y2iNx+vfP3quXfXj+Zysw2YOb02axuJO
9k2UsXZWr6PGpzUZp/uJw2WxHAsvx2pd34hOc0fTDFK3QZ0oINy4ujQqOLtjMa8gxYmRhcHi8LP4
KyrtIOdmX6Av7hwF3xIBAXjWJIi0rZNIrkaILN08QMaL6llFSBcRzjCQh1X8AYEzEWMyOQP/ZLqv
nv4vd8oU0TKakkjC7snjMVVhLGKJS4tWiMioBnlnX6p1RIC4ugJeT5TueIRTvhjMOaXrIewpYq7r
aF3uLu2e58a0FmrR/76Wk6eGq0cYDiPXoj9AkOkACTb9i9E8hezs5RaYUbuKHiEwSa2nzpZxETdP
SNONuB9ODnfUJNbhzeh2eukWKeKkSx2bMx1IlTUU9uysUOB5zpvht8pjmNJa7bPjTF+cI9Ypz6M7
M7dW9YjHb7jJYagkvgm8VXoBrjT7yxt/LB1JHl0zwwufPEoggUl76tx/P0bj95mMK8MDrIO6O4PF
zbOwSNOGW0fth0h9JfqIjhji3kjNKlGcGoxB6UnVmqU/j1aEBGdX8Y0BHl6waQKW3b76QzDMYrQe
09ZRjJwTxb1nRhELBn9pOUCLvxXjT6WxjxUcseWRMBZI1pFn7OgXwctoJVt858aHJT8GuR9qITYN
hlQKMQn7ICZOnSYolppdCAOw2x+K59x4nWbnU75QUlKn79qWQ0TzlHVXvFsXjsxnNsD5BlmGKBnE
N6Av+/noFHHqsz5gGUqY+JMVp0LYA+KSLizEZe8Rwqi0RyBODaPB7yUCMHCQ+Fj71oMFDCsV0y7c
/mVKYaGuRgWcJuZNHWC4NtyU6Yd+OePkTJHBJRs80b9Lh3zawY3YYCYxZRFLVuNjAWO9XxnHTUIZ
3i+Dctv3qwOzFlwiHtF0GJ6iKx5PcD0PPdkj3YKWyEY0aS77uXg7kfWoLLto3cvvoXPRif73/v0s
MLAjEDSGIZL3T9FPlri4Q07Q6PAMxXGVmf74ZXygHCDiy1znboU428FSJrZXesU5QXjs05TNHOtC
tpeMXYybpSDTE4AstLIW1vHnwOl407zGa6KI2CyoY6W3EQaWl5T7ovGUYJ9hQS6FO3CWKgf2nJ6B
Hr9N1WeY3BbDW3RwYY5Muh0Z1714G1ueJCzD4i/It/eaYlfS1OJ8AtLtuBBv5QNzNDInXnvDDmD5
iht0V5J6fTHV54xNgRvFnTKobxAvnD7VsNHTWGv6HMXCyB/lcbzUpZVSvfQ4hDib9ViYGd3JC1l9
bI1bs3pRhl3mHy7VWGd8lPOFaJZoiXhffokXgkLuLStQIFAma923gH9q410VdGiaHytrmx3tcP3R
fBTlvp6WQro2+UxXaIV4oDHixmlzGP+EF22nZ44zXJahE7SAY5398uRFolNoKKVk5ndV8lQZG/Po
1eBMZh/acY0aFDW6cFUw/ApI2Fhe9p+f8XarIvl0cJ/nOlk8Le3yINGaMJzrFSglTl+4hJSUaPYs
zyqdPnUjLzuALxXwQQpP0B2O+g2LPpKKdIkgGFGjqjgm9s6DF90EgKBciB+hw1E1VjmG+kTllvh2
DuuAFLBL0atndtCfF39SEkZSMOpywZJBgIczrBhK9S+xtVVQxFXhXVe6VXcTCEvg2fmqQml1k73R
J1pq8aMULg/ddQtYcAgJJvRk00v6lSg/XFqJz26iSIzmtgoiI/m0GGqi1BTaORLh8CV5Y+EY1Zpk
dJxtHJ4dXUKIdlUpnzWmtsKVYd/naGuQqkYCB5A7zULG3xMFZF9Cy6u/j0jcu2/XddJnysZGiMeO
TIt54i8zlLjrq4UXR6s2RfG5sA6Ocaveo/IcP6vjiyKvkG2KTLHg9B7X43NIpApaBHQfwrV2Le4z
yTFiclpd07ItxYlL1wB/O/g4JwwASReTFc/UvFz/POlDGjMH1J98ODFfel0Hh7kPMOabjnFWA5S7
4Rh6LaZ70xEeuFTljQR5FhdrXcScPWfO0aUbeUam8vNCTm6kKJfyEEt1gVu/5wpEddGJENKHyp+Q
uyZPvWMJbnVnoNoKjD1stcvns99NgZ+XcLLbp9VBtIq8mg8dga/OWkN5Zhoc+KAdcN0twBDJJqxX
v1CHnan0f/7wyQfYt6F+CDoegp6shaMPxho/iJt5EAogis4O+ma2HbQ31vsguwdMJQul9WJbNVZE
R0ZQsjGRHHZJRZm2uNg5+z2F/Xl1J8W+bolKPRrl3J4CywYtxlZjxn4OnBwjvucdn6nhocJ4aQ23
0SEasY6uo8TXL4VFnn1HwIwpFnlQGkCmkwd0KNSDaRkFB7Qb2t0HcakrXqiBKF1MT4ziXNlLULAw
pqaZY636z8uY/zOCDnUmnf33JZw8KtNq236UyRlgrTwsog5wvt00DCftlkQl6bX5ED8inhZPCGnJ
VsUIvew3l7bhM+Sgn5dx8kzqg9ARLMudAFbpRvBI88VfJYGNMYbG+2bOq7uoqJpv72m19v1vPzlp
KXlbC3QO5s42gXQvlrmofAT8zuDGhV2+Xj46nZGO/fwzT45OFkzTKAz4xRqBZnmNEcdiaMwRYdFR
lfLH1piRV5dtQGcL0+9/6kmDMu1HCp2CHwZNzWy14Fhpi+SsSbeNvGkOWAbd+RRwdLvOjp5J55AT
ol9cptPtCz7tlZx7R7okrd08qNVCtoh5QyBtwLdi2uSbpHUQY95eC/On7cDAEss5V6+QCQRwMs1X
V916BrC5suyYyZaAq/JxjvRgcLZItkciY2TRFwKP5D492IbTLuivpIBE0yUOoPrgDdS/Wr9kbklv
4tJefLbYMtmEOc3OMlrpZM8YK6uU2iHh5hgw+LfmRDtocXgNXcvNt0CjOPQ3Gv6GBelWlyenZ7fc
7z9/slNYAhLetuLnDQJORlrHUuMEzHVVmzWSNfvATOqOmPEpfQ2Ot7Citc5nHU88yWTNnOPPyLH0
EgVH4k0555qRoJpx6hg2gbmbkeHTkghc0VoqaDPdIaEZtg2O+yR140uUijNTUV7wb7fyZEXrhjLI
5TbiO14bd/XW4Pdi9GCA5eDiI3m3Jz4vhdx0R8RUJi9iE/fQK4cmXheWerzmwV4IdvphIwjrMtwD
EwoOdv/A84em2PY3iXWf8HQ4VfAWKtdKxXg/uB2VJ1ny5EDaFSaxQXbKPHPmuVLM223kkuMo5HeZ
cDc7YLD+hvZxWodxaHccPlTu8kF+r/Kb6LWHMWC0V+mVxMnyuGnEW1N6NwUwopy/tGvCAgedce+i
f8qbjapeFQWzRM2HH9q+X+qzSBdfjJO1+SCKctE38Xz0zWV/nF5DCe3IFi5sVO8Ox20gXFfHrSrd
SEIG1YPvV6K7KBcuVhbdJ+rP15tXIbkvKnesvPZP3L1UGDxA4DlB4U/CrrSWrZ+HK4HzzJfiS+JS
yD6rcD/gOTOWLYoEPuONcHAH40YL5u89eVaU2W+KJW4lwb7JbbO9PTZL76ggRJMF5C8Wpyh/DNhL
bot01aHcyN36beKFztbkrTLGHt4Naq8PM9w1xoanLT4K+P8aRylfJoflZT7mGIg76WgzPSzydQWO
lCBOa3B640MId73+0BsrK152WCgPjpbeWCghCJkRFixaMf/WGgx4Mr1nrZdSf3BbzBUGJ6vCs5fD
DZq3Ezm5F/lcVJi5BpPIVHmbtGpRi8/KgD0KH01scXTRLdcKltOw7sTndhFcKgF+mVfBn5BjjW2V
dQdf6KkkLIjqJIPUKt4ZxooMuQkcJ0keXzjesJsdyYMmp+me8xaHfjsVCC7bQGyV6aJVADpJc8s/
0xeoieZxTmy4POI5PQ6cXt7JFtkVaqqoJpen+mLhQ0KVgsVQLEQc1DPyUDfZKHyRIO375Eu/qlbZ
8nBVP5DKBCBZqh4O0nsabnv1Ib7ql81GekkeuoEMoYv1w3wd37fyv9epoek3ED/SezlZd5LxOEbq
MIoz9iCGfKj4Wr1DG+QJdihu5tmIJu2kwokssnwvapV/6alo1oo62fIocmfX1l/X0reWqJiQGpar
snkngfTdYvh7MF28hg3kGhptDdPP+rjXGXmXLrIvg9XuEamY7sUf6vtIcuLmkn/1l43sP1dEWwOx
IRlxp+SB0CrCMY478065KrbSlVGQMV7t+8eC5KzPUltRcoSIlasFUZWc6hmOjAOwgRWK2jK/r/tr
chQlCS2LXTc2/5hRPxmxN2kQklykRAVpl6TGaTgdF+RR5808Zc320UaDjnckVPvrEG4ryHCL4SF5
1Z8C1oPXlnWGHtUdCR49+bl3LWpH9c7qVjA/JWExcnUBhrTptsMYfEm7e3oY+ntD6KjwH+1Miz8s
6biPVWrdFc/jaFvjPkaLwGuBS/0qvBmxW+6zjVViP3ZSZMwsDM9VsJBzIPcEkqI6seJNdwldaVy6
qpPvq+/KoBq6yELWka1SOl5gOlYZy+hV1SM68KnJVSJZMgpUAqZS2Q8ismHjr5CmygQOzy4I/yJo
twVNjH2WStIpMeQyByTcenigC654GVF+i5KoqSOLrG1qziTYEQjztbYhNNrONtLNcEuew9GYVXR9
5cDJiclPbv0DypkJVWjASOF6DN7Ew4sc3R7T5RF1qtPeVeUMvkrtw116x1J54Rj5d5Dw86P+TxPs
/z+yk2q50et0PMihddcK21i5MWgsmEttlmw60SesS1nyy1W60WlLE5iAlw9mriv8kQUvwQCyrEw0
+OVGg02zUINdVNmAIRj+BdfE2kq9Q5mkCW76knvtkaS8hfApbMkM08qFvm/ewzuSQzeQpoVV/tQy
ybSJM5yoPgdfefn33OLX6WeWA4sazQo8NFDm/opavi0faZBKZtmJAEBcYmWw19MW8uvleNVskyXc
LhLfbv/9k+AGTlfMk988LS7KXlaE2EjvhaV6kzZoOw9kLjKd2aL4hI40uBa5Y9Y+Y0Ef7szhVb+B
HC7mThPbwkf6Bh8ADl5MYNWwaRg9o26tW5+M4hYTGv8UPW/rjj2DDwwQVFTM4jgRqt/XcKX1CxGZ
Y7ooScVNVtG0D4/brnY4jceEzFsgvxeTSWjSF9lrgFzJwDLK+6K4wv+dp8u8e5DqZdf6Sr9pABnI
1p0yXU+mr4WcNZpFZK7Q7JYENEG68trD9bFeKRni28N1mC7HdC0Fa/KOD/Ia0qixyL9gTqM56+Wb
AH+2EN1GR4SDX/VzskoQosmH6wN1g2kX41M7XUEB15OVRPCUrm+m0I+uBWvWzobhc9xuu/TBIPOn
zx0Noku9KpulFPp9tIP2ksROEO2GcZMLOavqjQEHtcPGjQm7svWvSLXL0FcNBxD2wF8PrMdEt7bX
rBVIIylYZY1vUrPj9W7/1HfZQDvF05pdX3nNW/bZ+kxqDmu4W9qGpDNyGIWFz+EgLHfK8bMT2RAX
8EH8/Cp6SGkcLhGpLVGUhq3/n3G4YmC5rtckjwBUzChzBScVbqRsVVlLGR0tc4LAfLfkdRkRsvsh
4ckHrlL4s3rj4HUPee8dW0fc4OTu7E7egQgJLV/nRq+ipfVYMW1LYcmJjlQ9UsDIDQb6mdpVoet9
Sx6Nh/G5WQ07Tlidbz4z4yAl1VW7pXbbvCj4xLfdDaJWvKfdtNApjAJfa5hh+53InfFieGMf0FCw
nVWOtv840t5aTC6CzIokFQb94AQiN14B+XoJ1UVwT13FeDnIvYzThLXoHpPlgVDUbClwJIhItcbF
j+iduJbeySb+iGnkbH4vetVneo+cTbsx/OHRIkE1sk04KiWJKQRqOI21EHYMEUlfu6WX5JMI4h1W
aMzE0EUKRJDVsA6WiQFUhb5pfD89Tm8ydA2NSBMPFgirlywBU7BFT9z22/45guDUbZrn+iu+L8Rl
ljHE5/m6JTtBS+42SCHsCouUBx+T4KomD81hobz26ENbP+sfCphwmpfzdY9L5Ub9qAG7h75BHEHu
6py5vnC0F2/TW3g9ssx9hCBCHun4COFNth8Fr3zM75vr9Drn5C5vuVPsDrm+TFflo7WTXtPVyMW/
mMOTWpUILG+4HXSHtR2PWKiJ4+bq5OeGQ+AH0Ye8b1byZE2rhC9Ntq5A/Fnj1bb7MtKnw7ARQGxs
R+d4Mz0YnNF83UtcKCCzESD6c2kJtE7lK6er7knPSZUFfap4zveMBh+zdMsXe6xhivjGwNpRr6jF
zWY7991R5cdvMZhk+LRTBKMWXU3E/3IqA7vD1tRYoq1DBZX8Y/qaMIjUmmf83Unrs6fT5Sk/q7W0
PKY3crwJ8afxXSzn10L8gHWKAqrkxP6IWd1rVibMftnP3jI+foQi2VodPWx/i6Pm1RhlIjd646Uk
VPz4Vbzh3O8eB/F15GAbSSjPEMhPLpElrQC04Z2jL9mqLdr+L/2DtmrNqeJwFaiwIVd0vofJTZbG
Fy88gxosy3q5PjBJ/fz3ViP/OkOw00jU5YyRVEln2sZO9G13U8yDYmZ1l90fverRmtGFi+iDXkay
MJ1wF32p85uYfBFpgnSZ2QGxE09jujMuaQR/QePmBy6ZikZKj2lBVTnp83SaEAaR2Gb3evpVe3CR
y+dsW2+Ddbop7/AQpPZwK0qLybA5WqYsSPlVuprczLVWHYuGb/T+dOHm/Drj/70m9B5gXsBhkvzy
8+aMoSEdE4NroniB266TzreptIW6K6wrXA+HAwS1YXFoPkp9leBgIOI8viuEF4hgmF8V5dUCtpCj
Xwh3Mwem6JyO77nKSjZAtvVdnHritO2zrYYiEoMDsOvO72sXx6b1kgubS10L87SpevoHnTztMi/i
HCBTdt+L68G6mronSfSEDeJh8brpYfFFum3JgqMomlPGrtnHTti/p9Wf8MBnA9Il4n21jJuclV93
MpQJ+856qoOngiB5EWad0MhOc7wBf5ZQzLOnZf3BFhd3bBxjthP6dWHdyu+MzfLwdpS3f3uqTgcz
wHRllu05kIbE2vZTwL2jbeRmzXIp+ImrCxuVQ3+ySNyMllv5MLwVYJ8dPMQIO+gLZXNjzaofm/qG
H3WxVxR89G///lp+WW7/c/8M6BBY6udM0Z8vhKJlhlb3EvfPHpItx38ESS18jU2seHNcmD6HZx86
P6V0mJXIVKz/voJfiovTKzipDCXNirXWmrL7sdjDExeuMsuHA6Uyi6knz8R3GB9jO5fXlGxlbh/m
CQpoHBPtGB7MfO5g7A8TfnQUGxxIENg88bCO4o7ZjgZ/VP5f+GF/yQBPL/rkO8IQapRhLf69bVzD
Oj34YXQf0g7VvBilBI9WsB6YCSvKVq5sTn4q99NJYpKBKpqV8r0Y+qXuKc2nSAGXdUQ6YGxu/iTp
pjIu3OK/OpAfJxtWItYh09DQUMk0TH8+5EYYyjQtsF/AGQ2KvUqxgPtK/VNPe8tY1uK1qT+PtgZh
p7yOcpsMvmn0ROFagsXDrKh2pmMPvdg318p2rAgRtuulkAPJduL7FgmDb+x6SDtfkGuCdVaRaWxb
1p59N4blgYzkQJb3yH5rljS8lnxQQ7kvJ7tivyj8AZdXThWAaHpd3EK8ebhknvk1oTfxeRmqzn+L
6plw6XGYBkPVkuQWC/0ypOmfvx8m95h5guljLxhT+hN+Y9gUynrpDQecFUvTifIVekmuVtPue+0z
KtZi5Qric2PdmMVKJGbS//en8Gua/Pc6NfCGwEgs81cXJdKDTplKI75VrswbLDSgoVR8cZTpX6ob
IzvSCw/qbA20ihy9R9IaXXNzOfD416Dw9DpOFtVBy6c0PMbcr2olQi50tdwuHBRQzOOlPfylUSXc
lfkR3ClK7JSprnKJSfZreHV6ESfH8VpIjsfIiJLbkEMaevpuoT/+7UzSO2JWgsl3QfFyhEdlX2KM
nH9h5toBzN+MsDlZFatRbuXJyKTbSeLPdiA0Gak3o38KZxo/I+VhyEEwgJjU1nPbeAqYRzkaBWQr
AmUxNFvqbgjaE0lOwAzdwhv3pfLCV/1rjvT3Bn27yJOvup+KUtQi3hYZMzPfFFrNDid4vequMNQW
W/iv4s5cEGiQepde1d/7xvxJffvx0wUwG6dISng6kbG0jusU7lGLoMotLI93pfVk8p0I+lukYM5a
tyvfyaAC3fDvD+Z323G+CoOuo2nqZ+RUpjQdo7aRxFvMzf06h6v1LH6pXxNkoYb6dztAGYscMarn
A341O2KhBIMMPX4UW9xFAYHqXrUuur3OTJYe1cdx2lEY5qZPu7kfvTHzWN+UwtW+rIKDG4dI60mk
oRx40SOEygrR3TP5VcKr9qr4LPLe9KqyljHHN8mVGNY1iT24LJEuAQ+qruKrcHKCfFG9S5fMBr8K
oflWmBINR4Ncml8SrkMfT2ms5vFt7UTVfbk69n4aPhW62xc+bMXYyQQHi8Rwnwm7miMcTRIYsDYt
q8TmLwk4b/81X+fTXQdkOXYVsK4K9AvrnjKKOuffj+53E+rkeuWfexJsoebQloy8YGDxbWMhYJaE
JJWZK/KZOcs9ZKzIJMptjZt//7Z+9l5ZJi4Cuui/EZ5xokZldOTLyVbWcyy63X37lj/iTKZPI017
hP2kCAjy4iAt8RgY0sdxuG6CbUzJOAnClaXWi7BYTwy3B+bXEFG45GQmoqUM8FaytFQC7wBK8CF8
rZ/KjXynXplXnPIHOqhq5GtMCocMiiuMHCZXWX8rhtdp8DFOmzJ+1qC9GfW1OtGn4V8BCi5fx3iM
0Wb01dWwry9Ga5xf77/dj5Nn0dU1mFOV/REookrymYt0uSwBce/TxD/itUAivOozDxS8jT3xiN3L
DuQLb7A2r1c/qhTeCBNjhw6/GC2Vcbrgd2SKRzlvcPlMt0B2CFGmO0bZ0av3Kr45a9VIy4AKma4E
cJXBkWUvz9/745U1OvjpuErNJQeaunEA/escjF0HrPNgh4KTH1cTSpLDi2I94XXFyR1fF9pOK1fk
Q7fOBL/bLvYC6W4Mnu7hQ9V/gdFNhzd0ZIK7VC8GlP3qB5z8uScaiTwetVCFpXXbuIhgYunKipyj
uC89S9jwBEKGbDS7DM782japtyV2/exS1OzvnvfJRZxYlHIpyHKxOIq3muGLmVOyseYv8bCVCSP1
iej9YuR6uAXfO8kEGWXtWn2UsV1hmSi9BN1d4jEvL++qB5GTDCG/KB7t9E/7wkCjhmFmOkQ8aITO
5qQDLPKr8T1Za3Z2SzcuSZcGs+H+KXtrVuFzEa9Vc2Ho9txAEx0aggMnkgud778yx1+vGB5GAw+j
rIuncr28G5MMllJ8m6wGcKqhCEOEqANq2jx/Gqx3LbjK6lXevrWif5w1M40zVWvGeupra+26cWsM
JPrtJJq6dlZu8nETEheLegCXz6HeBfofoXlMYOEElC0VpUDIdjh9dNpeS9zx0vb3+xQyPz1DpagV
TREs28kXM42mdDQMXiGOPl86vsNic1TdZDt5k0OyxRMm5RDhfbX4U7zrKGQ/9RfViTRPp99JzX0N
rHMm2houiOVL/a5fWLu5PPl+cSfvd2oWUixP1XTLIRuo7eQo5uJeEmycESrFpG2FvvmHyW7kfaxi
UkaEdY4TW9vrL6k9d2ZCO3xm2EMXO7ArUFf9DgpaqzNqt/+9HZwtpL5f6clHEHaFPpoxC49yxcdu
fHQrCb+UcnDU6xkf3660x+NrcnOxhjq74M2ZJFgOCEc8HcbnilbUlsUdIufDm6WS4cgYpuOvz6+Z
i9rW6lD9F2Xntd24ml7bV/Hoe7SRwxm2LwiCmRRFSaVwgyGpJOScCDz9mdDedqsgDdG+692qKvxC
+MP3rTXXhSPG19M2T8USuSJ7BRzxU6ClH/iW0pS8Mkn+K6QzLZxVNrayXbJJKzYeq67a4oEHxXg0
2O7SwDvmjkv+ObVtNV9l+hp1C8Xwjs4RKRrILJRrS70V3WtSB+O9RR9v8fPj0cbTxvSj/TzkyYtk
hq4KtiIKThAFdI5D86w4ZhnoXnZiTDMUz3n9zUMfrcb9eXpUCVXG2WWCUmVj05wPXbOPW7C92U7t
rhOAsKp641NH7qJ5XWwAJFSIrxJbuNNL+OWnWnCqxhZhzwr3cXHoq1vmvugqs6574LKmnpByF3JW
x4oiP2dM1gBL471/aW5Wvtkiyag1RnyPqknjWeTPLZIV5krb+GZ0KgDtFfja1568ARUzCBv6suxf
827bNixllFYXoaaBvz34NDfcF93oV57lLp58Q7JNsTuIZ2WW0LFQilVDRUT1+L+HhiOMPw/1MXuj
w8yCUhmYcOviWWTisMIXQTyU1a0VnqR4Jzr1rfxOw7jdnW+te6Umf8wOluZv8bdyPbwzo0e32rtM
MY2Cc7WomOaVVfeolleacZDbbdjcpZU+r8gPCujNBca65/wfZXSAr+mOUqqnm4EvvnaMfsb0lJ/q
64T3EhtGoFwV1aEB+Ew1tz4Nr/xP9vqyiH12ltJMeUXKlmK1xEFFVlpIHX0m3XDswv2rP3X46N19
bi7LVxVSC7tduCqULs0dW15+dzkB3DrT2nXS7wT46NpctEiyoiN2yDGVUnmjfSZe6fJcIcVwbC90
0gzH7tkuaIZQ/XjWgg15CBXewjOKD7uX57J1F/hLn0W0mlvKpsYRGZy64Z7M84iYWfpKAKpLp1T2
oGP5tVh1X4tuieLo3J74cUZWe7ogIqYZto3xO1SvtcCWKRcWK5G/3+5iXnSYDBqqRpDCKwPVfoo9
D9lTiYzA1d5zEXpEiby05QQEYnit+yeFqOAhex3qu46VoQvYvvZzrH2YmdzfFEDP0l0bXPXh8twc
U8kOhgfd2GlIccJ5GiwEpmHdTooZAssadWWjoc6srnFqdNFMeiHmgoXGBf51B8gY2UbS7bV7JVyg
31GI4Gr3AFXrnH7XMcrtoTsYTTlLzb2kkQW96hWaUVedeRQ4CjzL1UKgN0yM3A0DlVm0hD39NfD/
bb4t0QiLhwrTuXlC2RmWb5JwGKQng9Nmvw6CFxE6krazXBMVwjBHR1rJ9kAdVtkG+ajpNNQ5rwnT
ruoqCxFYjOHIwMKpz4v841di/aaZhR0RasgBP7X7nPSDdyV5VtFjiOGD99K3r37OatujK7F1Y2E1
a+/SrGdMt4cWvgi4tJoh0aYf2ex/fvy9W8emNwjRqXwo3inXlWgboVwmGzfZqMOdmC1VQEXcQmFR
U1HmK6DKBiVdmMXeie6BJdt1bDebKHfyV+OmkDfCq/hMKAKRxue1/xDLnHjpXK9C1ryy6WBEoTxv
IW0MgDwHfxVEL9mZ3Jp31V3BnkWoYWLrh4N7TUT9g7/qb+LrOFq2ui10a1d+SUx61Fhmo2UCxCQw
ELjDIt1K7d6VnJjU3dIDQY7Xz/R7W6mvvGCBR/uc2t79zwuGMl0wprduUhixJC+WQzmIT8qN9loh
RVGLMZeluQ7aeZkCix6FSAODZO+RIywmmmeTOzRRi3lmZxt//hqtTSIujoW2q+tfmkdpdBZdNffZ
S7L9eaxfjl4sbJpFdwisnSqRLTSd483ewLihDuw9lNczQK54BwR4ifrRGWMaArunBeqkzphecOHS
01Mwl9ZFmSQVDVetLk77U4IkDJqiSMFJ36fr7DDmTAbLgVx2W3LKpTc3LsCnJPHrOz3WzUUdfqwG
f2qqW/PrVCqDzJdO3YaykfvE/GxItP1B328NdhPV2qBxHIlrqVnqmEYkjjz9vRaw6maHTn6sz1vJ
WBG3VHj7Xtr0ydL3TyKCJfj5S/D4982WKT7v0DWPMm6chw0CsNfsqtmGO15zwPpWjAUDkQgk/VC7
a9HgR4R6vUr6Jo2QLfU72QNGd+MS00yXmknHyhz9xroWIBlDZkMpgvCJdDhl7QXb0rjxIM63Wz9d
6sYqlpc0RvEuRK+1gol7KRUz0V0b/nVQ7yGAR9ar7m3PZCNSN6WKSfVle9ZuRX/Ze0SkkT2njOEc
ysldyFfCdX7gn8Kov77w3MfT/Of91Mdz//QUJvupOBWCIqt45fy1viEwegluYjnmcKNJusjz+Ti1
f7na2AOFR6DLUBH/nMfyYHDznNfiRMiB39iSsEAVE7ynSEWelVdVXKf6qaRJ0s0JaIieRaT+yBdX
ZKH+ym9jlv9dcC/vm/f0VhxgdLC/607VeWY+e9YDGBr/UX0GAoGHxEqY3QtbwjISoLSaV3tUG/ao
EhWSeVQ7GvCq7LxKhfuqSgC77nrfQMZ+yx42IHdMuZXAuB6kfXMTr8pDdTS38ZP4MpRPcACK3Omt
ef9/PnmMj0JSccOohgnsaHoerXQh1duWpQjC3+K8Fl6YJuG48PUTonhFE/GEgJjjkIny5MK2+sv5
bHrtSdFHa1vVyxKuPWpGazDwb/6Du6H9Q5enWxjiLIGYpc5MNGgHd4GOxMkP3S3HeE7o1VVxDI7W
GFd8pg2cL8fkhJoiq1OGrxcNE2MtefoKfb5Lk6VwUGMjlXXOLKSho+RB193NM8z/TFiWM0B9zg9s
zZRoJl4Enivj6/nTtSdridCIoRk2ecAT8o/gFFeeOk8kaqfieYWMvBTvO3+VuoFDoiyecNgIZBIs
unKZwhM/nLMd6YdxeUchCYIh/lThaDqqcuFU9+WkMH2Wk2p8pChdHtU8yxEhb5hsBDZaskYowoYZ
hKJb0aHR1WWjXariXno041L8SWwh1IMkR+b4Ar8Oi/Q2WI3HWHOePPAtPQvLGPlzdWnJFL+bwD6/
D5Oyh+/6gptGnNeT96afFUhP96lmq+Nc9ua78yHet2C42kXrPibREXbNGXiFnO9I18SElMZXrbYu
zvuieYoMqk3BStvGhKwqL8QNKebmzD4WDPXqLNvKC5z2k7I3Ed+c72lWIhkq9RmN25TjpbHNEuq8
s2EsB18hGlOtsTNmbIZnQV5qyTzAWIAZhW2PPGv1UTzV0cOGgSUSDU/HGh5q4ZjVDXuLuIPmSZf7
TkHcRgp0n616s5ybrTyryXXRs0VRLuM9RTEEVwReqzeZQBo4GttuX9WEYpQPsm9Hv6Sr6AU0nAsy
E87sMVtdWDy+2zSM3gGkI2QFWR/1hc8PXJBSN87jccailRra0sxzquDAL4+C81dOkkQTPfx8zS9C
mo+3+9M1J9+gx2aicWHpc00TgSQaJbtpOTGiw221ZZQt0BAOOIPhvy2j5iF0HXAarGcc7CXoOjWm
L+AWzfXljItv38RPI5t8d2fLOkt+Eg0nKBoybq7iMFYTrkGGFgSk4w3iRHpQrwIPRhKqp/ZQPsn9
LiWuQbvybooLD+eLu2O8UapBh59wBKz00wp6VsiZTJNiOInXvO1YfGfnbiGSaX3onuElKZpTt7b1
guH1kfzbG1N1eokd8dEs5goSM0LaXkc5D9nigLH84NfPz/HbWYpSpYH4SNZMAtT+nCzSwkrcLA6H
04ia6eDdzr3kwIrcvLXIDzVSk14If/k/I5s+7sqny07mqBKugeiHXLbtD8NCdLyEoj8oFXXfd9e8
T+Y8eDYRZX2EWF/R+yGjGbvOAjeF7a+aG99BOZGJO9QKl+bt796fz3dkMpPVstt3WHIGCrjawiDp
xsYLdCDQbFZif9ymrz8/AXnqRZ7eisnWT82UwdQyLA/KFTikfCvGN2G0K10Knvhf/YWXLSowzAuT
YRSL3Jwr1aLRVpdR/1+kDtORTM49oki3py/4zbVooS95V2NnADw2BuqMMSKRTVHJhkGSwhSVnK5b
9C+X9hVfqBN/jcHQ4E1yCNKnu6+h0gq5SRjDCB8gviKmde1S0tKOpf6sDpQTz7/Nu3jNdFMyKj5q
SKaOGyLyQiRVOoHP1pHGkb4oCGXJFoNxHy0sGr7PAo0Fihr1rGsufETfPkLAvSK8Dsq4KAv//Iii
1hQbvexFXpnyVk5+GRCsINIIyAlJG3rI1t1aukufck6yzdYrnfYuuDzRfNkVwTiX0KeMPm4Fus/k
vbW6QlME96yezsUqYF+tb02BMIxNBeLc9mEbRe7MUx0KCaqDjPT8PKTzYGQOIPTfzamX/Pxef6lq
Wx/jMSiiW7KIzmeyQ0T2pKTSwHjEJbDNZ9Jo2lN5rEGmEMtE84qm/yqn8uPUThnQVp53jY1NT0K6
+NjiS36rUFnT4FeSMXfSs5tj6OTFLMudnwf6BUQzHehkKWt7oStimYHKTyFZhGh7f9EHzlG0rAOq
Za7d/261mVYuJEZCOhO7cBnp38Gqrn4eyYfm64+NLbfMgAoPBoBUsi9pqrLRV5qqNBrNB3MZPvSk
BjWbxHwwxbWrquCCjtSGaUnSm8cRA7p9PJkVb+1907GmFQ8GzS1hc06XfpMvvGBOKU4anKx0NHlr
uvalj3VKzoGTRmwa9TBFUVnjvqD106FxByOXKOpcldlM7NFw0Lx110SnGUAdlupt9gotau5vQ5N0
S42WHhkJO7oSW219ifny8UJ9unt/j2aUaSFU0L98AHJN4rAVCjFfYXI6/wZLhb1NfzRGqD8a8l2/
uug5nOy8/r7kX70i+WucZ6nXWubpbgzE2MdDdGBdb13ANzPhLlunyPlv0v3FGpE82eD/dVWiTi3Y
PHQoptNNqVZpk7h5wpYCA4uj7DSipbtZRH+qtcvfOKvlACHf2qJmXsyZJ0lVB6ggUat2kjtc0QaV
Zg5tRBteecpBligvRcJ+8PZieY194FZwt+Abc9kha05BPfWIVlKE2oHhFJfBMBO9ha84g7cz36Aq
6hpb5gVbvxIDMHWeX6jd+dCvpHs0tPUMAy6dWNSEMdYpAO2CsFMQewc2rgqPObtb9sLSd7dVh6F0
n2R3PqrmAASEtSDrSz8WrcMfw5PQOsEtkJ5tUtlZvonUVckpT51lZAh2FJjsXFhJ7boqb2DaVgOM
YnSzDKc50vANrzlV/BXUSTsBK3krvEnem1xtPUpMQolX4sFwUX8Lp7EcOhDITlDspcTBqTbqrydH
W5j4KVWifzRZKHSvLuohjeNT9p6wucDXhOVdlvZDvRmapRXt4uIxUDYDutNaezMrJN9vck6HpPol
DQXxkzQH9TffOwoBu1jUd9TEEa60KTUzlsPkQPKT3OxkipYakOu5GL7CAab2H6crjgNWxyQ7ip2H
3sZcgLNah34S36TiFanoEi0ozCeRHcmvWkttCOGU4T8M5xLFA7MinzgoGSQBAe4PcBUEUhYqGDjt
rYYIchEkoI4bn+n3TCH2I/vUMgC2/rmqKkk1eEOixSfOY0tLPOjloa72rrktDNIqlnKyUeQ5PjG/
ctAICcquSeYJElFxDMPhxfdJk9SPeT7HH+6lvHRrhEwJLSJbe3GJCTpDhzsv+5vI3MjaVRAuyuh3
pL5ECIciwwMX9C7JT327lFcX95jj9vbLr4ayW8L3rVDmndR5TMVM8zrU45NEQyxcWWQ9vA+L/AgM
5yWyaawn75yL58niElpSmuxuP95AwGGirBL9gaRnst8P4ia31MSITxhIn/M1H+JVfI+/KD5g6Flc
An5O19Yvl5vs8w1J8CujMGOKIP4xbHnluLe2JTuFvJWobdr1rF8ojqTbprUoi0WkYWG/tE5NVUx/
j0JXKa2LnHGmfZvG9VqxOlsxh1XpITohaFlhWA/evOvqLnuyXhrLoWtNmyv8Hbuz7NRexcWcZgRm
/JeQruxRfixX1rNOzAQhKTN3N9p3UEUzpdx7vDb0Sx0mF+Ex8LHvzuL40Ho2wQuNtShSuhTMUjWx
dgTi/rxhkL99mlB3FRJMYelNu9FtLYaNXLP+oBDbJKtUcRC/yWfQAI6OxipCVCWBiEN2OjK5sjki
LKPkU9bW/fbSXZ76WP66y/8ajDRhQctu1lpt3cY0SxGr7Xpj7purWHuTecGUeSI6lWi3+jID4tI6
Z2pEO7Hb+zDtqAb5xNoumWjO+Jex3FGOYdtn1DvPeiFRSb1mqmpF5HqzaC6LM715Rx2TQOeMMfiW
tvvcFPd02X6+u1Mpz8cvxDkE/Sb6N1P+EGp9rqsUunUuuio+Re84HdYWJZ0XHNJKO09SZAyLAi6c
t67iwyBsIcRGyw41Xriiw4ALMtYO/BauSRDibXg3KGM4sqrsc+3SO/DNXDKWfUji4nMWrQ/d9KdR
IqUELSWgSBCRwG/ZRj8reBELKAN28tRu3RWOQlyYLvYAaYP9i/a48M6ewK5WgrCQWPzzWaGssksl
wY/nPZnkPg/s4/Z+GphWnIVaq/wE9WtvZ3TBrVUkXVWc3ZYELKyAkxQz6RTtRHBTi3ZFTzDZd/nM
/V2E+GrOv8/JXpJerMi26pVAH+Z832M1nmPNiJxKPfjGxoudNkdmuCRFtT5GTkQ0N294c2peLVTg
0vYE0FuH49GQVTP4BdaOG9UPZjIfqedny+5No68fKYSuLgwgIslDbs4C4hpLu0TuSLsUpv7VuT56
9VXS7s2UcEONK5zfcQuhI8a1MJyKmOeNfsFUr+J8MUB6Sx8KcszpeILRuldzHQtvA+NGtgP1TgKL
lHTvQ/2k6bYH4+fcb849NNmMuA6mCe89pY2Lnk82/xedH+WbCYNZXyH0GCsess7J9K93adCQ+8P+
2JsPC9khlFPW5uzxZG+hA7cl8Cm+jtSDmtoYHVkXuA/qeI4F2wKHrFoZbzjNkpt8zEDurs1snhF7
8bsAtechwZn//AVOHerjFziyQSWNYNMxbW6yBbDqMid/kC1939wNCIEwHlUVsVTENQz7hBgl69nH
xkLgGe+SP0rA0a9wmgRd4yMikOMRmEIGfQ2qp1l3aUxXzwkFp5Wv43hd2ro4Y6doBceM8F3nLOzD
2E6tnUkFk0WJ5sXMUudatrs0V0ofjdzpx/H5N5scOi1BIrqh4UGMnR7D2KTuteiv3fKYyfvO4mXd
lt520H6Z7+BWPHHjxodC3bJ2GuJcF8h7hO3A5GmfVTv15l171e0TIhb6a3HYxOb4zAg7ac5LpCSW
u+NgmKCZH2ysw/C34B9aCAy0hdcv0l89W2WOaKV7GCiXCoskv44Lgr7gsEmgfm1ontZ5ptTvOJKH
3KGISnUluzHeYgOxz8rT1hZsHGCaN+UmvNYP6QNaHwulaLcq0HqES5wWAZIs+GaoesOjqT2Z/U6P
9xoZLSi33BhpH2Hm4fla6SDZHDVaMig9UeBd5KF/c3T644WavP9ipXtCraMEpUPt4WAjLRHjznpM
LC3psKtXoQd+6zbYnXsHo8GYyCU8lirnkUUEoEgbBU6c+/3Q+flNnx79v7zpk41S6mZqXSlmyBZF
WYzUmpbMAd3CiOjOC2IGxOBVrK6IqkLuRj+Dt5vyUnof7cKTAezGmyPzGFpnoMngFjcKD8zyXpGf
1ghDeselOZtjuEif20sjv/iNTupOjShFguJ70QnkA15A0bFequiIFjkF6ZLMiN0B22VI2I7tMyBw
POEGVYqZpG0GZc3nKa+Nsee7IqgnvkdqUP/q2hlEADQtVH2CBUYNZlg9W9cyNQ1AHccgmyM/a6S7
LKltwV1V1oV557uVX5PQflBHG4sJ031VUhhdGGl6eGJnXu5k21hk13G2VqxHv/tVZ0S9bOv60DBQ
5YQPXyVit2fvMhNvXXfu6hup2fNB5OFWNR9DeiHaUbbmEsekSwL973aA5IiLNBY4KX3jFe2as66U
angaQBEDDkHQ2/tIEbEys+5FGr51dami7I3ng10/I40eziujWzf5JkGNxw2VyFNrLuVsyOPMPJ3f
Po9rMr+ZWhulea4xrqvhAYZHcAJ8vTDog20pqp31jfgRyiRdszspn5HXobzQ2Wr36P/SdY0c7PfP
X5g0vofTEamAmVR0thy9P37+aTviRbVRBhVfmPvUOcVBWfHtt47c2QpABnURbhApJty9e86Si5+v
/e2yi7RdkckdwdQ73UmGnWT6sZwlJ0GaWa8tx/u+e5Yh+yLls5V5W6/iV18HubE0EX2at1XzqAco
alauMh/IvzLtEokfm6KVb0qz+EznjNcJGFm4MId5CLPsEpZoKkX4mJA+D3nSltCr8cQRFskp+EVD
F11idCh/QynWUzhDK4w4xI2eg5lIUzlwoEFK+cqMDn6JTKqUV0JK/NZNGW0GgtPFIxGCIX9VYLma
pc2Vj32Bb5q2W4vH69LXO225fRn6pMrihV0qyFacnPrrGmHA3lJz8rpGwMaC1CooU4duX5CH4tQ9
6QjxPnvoHxArwFBjpjfFXVNdR9qbYqMTCvJ1wNHlwskC5ME3L6NO+iacZU0hO3uysakLuRdDt2PT
rpI7sztbG1l9GCTy44bzTMyO+rDXvGeouex6B53cC6TMlH8V2tq+gOt6LcjvPsW64jZyD4rqKNpJ
jm8gViRkMrhsBdhBzHOwKjFEace3e42YWHNjZY9EcMy6c8JjELeydKYjcYJNkyPqsV6ymCpb/KTF
T5L6CzcuCIEz5AhEb9VC9+wEf1q1JHLRgMaD7dahx1rO1Wp9AIwJLVenK6fuDONB+yXUJ88+L/Nf
5Ukin+KKGp7d3WCpgeu6jt/R9aVgmQCWJHj6HohzsEOEIv3AsF4UYKSYyHGO1+SVvNblayrtO/9Z
bJYylEMPJpkfrr0jMjMWk+sBBa2Wx3abkY43HL1ua47ZQ5zeDTxbJ7VYe/Wm3qpXsE10aRZZs4gT
kOtYBnlQ84R97aOpONU+ILRiKWQHTkmJsNB8O9jpKDU0W7hu05HUnGHVk4IzIl0nVCEqHuvql8z7
c8QOAcL+gjLv2xn08ysymUHLs9UOksYH6D61YNPndbIo5TlauTEC81HbpeDbuKnhDHJx/NyRas0E
HwAMxUpt13cIqi/MYt8Vc7TPI5psnjpTcQFvMovR5lp3S2ULxRGc84YAMkcb0JBSywlXCUlvuJHm
JXFI1aUP57tJXFcsTgPqGD0yLaDWit43jcsQNCQOdMWX5bG94fBq60jxZwQfGu/I/dLNmLJ1CUb2
/bzyr4sbkwJHbRWaH0XMK+qeQ2Ty3B3CZhZyrIvmobqW2XrF3mNXrIbSjl1C2ZVr4VpfqPfk0ydU
tt0tqVE52Szn5cCeIFwm9z8vM+r3s8r/3B1joutTq7McSEmSnFD1zoMD9p65JqLT3MnKjT+8evmp
5LhsOo34oLcOspwcOkOJsn0sDaTxpjBXLYIDbNPxLHsc1LGuRRLymSmT6nLIsepay59a9wTQvdZs
v11R0fj5d/h+qfx0k8cT7Kdl2k0swJtnkpjO7E6yo/ZarysKtrq3UdqF2K0LmGz+xtPuO8wC6cov
bgT3oTov2D2zayTy9BXBpmYnVxhpQv0YhkcVW7ySnvT60JLvxOHq5xF/u7FgWzFKwzXUwtONRezX
dVKIUXLKX3ktjKviINwTDlNwmt/iOSjH4LBuV1wJ4YxjDbuMn68vf/dNINwYHWeo0ilY/XnHer+z
XKzCycmkEOnINpKjTQ70sltH8rZRDyIgKYIpvRX1NRAwOCQO9S/PTq/5P29yj83qYy+jFWwWXX9h
Iz017X8sxehL6QCzk6bcMI7909MUKr/S/Jpjbo1HyHynyir7q3OxadW7QQZhsDdyR0oJIt3oOp4/
G2RUo9q0ZEqcxt7aOG86To6PoXafZaszFOjzsuRoeKHx+v0jZAcNglXRDXm6HJdGElvIY9jvS7P0
VprTbC1gZ83jYqkpa+p+cMLIsyerOdoq0qK75BqcghX+uk+fBjCZ7LXQCE0j5FyqsEFMZ+l6ZEv0
bOfJ9Hwu1sWCrnONLo440p/fnotXnkzqkllEsVhy5e46AvpxOK+rN1ezFW9GUc4hfeupuMn32cvP
l52qA8ZfWKe2M64nOgWpadWyU9SsEcIyPhFZD5+vAcNDmym77cJ7hfZkNBJc2cTMEZQu9HGLcB7t
SwXZF62jxE49YKHcmySTfLhl4t4WQPmLaz9/r72FMt6pSxrt7xZkhkzOnPWhm57a9ISyVYIiGuJT
AlQ6vw3PN6HImiPPR0DvOp6HNwn7lVn9bvRPdfrWpVcDeLUK+7O+olUQQym69Ol/0yL7Y0iTTbpr
dabZVSLdHCqjyi7UTmr/FNU0VcjLhT7mrYg0nUOXleakGrrua0G6ucVuJrfFeFGNWEHHj5eSsnBr
9jcrbBXdvXD787P+7uv6Y5ST/XipeorLezB2KTye31we7gbBRlbtri27mVvLBBi8Pi+HjdBvLufL
f3dG/nR9Msv+nISKsPGLuub6QFRxHChIFZziiZhUgTmF2maHyj+c1UxMVPzkWfVAtfYZlvLldKip
dPmv154TIMV6U9a/7PvN8lw0bt+gUUgfFVar0L0yO8Iud1F8H0GjzbZivROfm70PwbCIbVV1TPgU
h9jCWX9o4OENxyS8i5ObNBhhxlG56QGakF7iXfhCv71rmqWqKDywhXxpmqkRBWQAPuEJFlmV/0rP
2wyIEojP1g4fYAf76goTWlxta48ywsyDXog5O3MSMJVYPcgKU/472+XfX8//z3sDohn3XpZW//Uf
/Pdrlvdl4Pn15D//ax+8llmVvdf/Mf61//ljf/6l/7rK3wg1Kd/e6v1zPv2Tf/xF/v2/rz9/rp//
+A8nrYO6v4al2Z/eqiauPy7CSMc/+b/94b+9ffwrt33+9p//eM2atB7/NS/I0n/8/aP17//8hzzW
oP7987//9w8Pzwl/7zaL3uLn5svfeHuu6v/8hyAZ0j9RANM3tkwWKnzE//i37u3vH8n/HIWnBLJj
ZkAixteXZmXt89fMf2L5UfQxPRj9Du1RflZlzcfPrH+qKnlrgKzHrY1EG+wf/z26P57Tv57bv6E6
OWZBWlf8On+q05B/Ub/HajJmPiLQQTL05zeI0s+KQq053/TatoXeRjovLxBhbiES2D2ixiftWoLI
N9jNDqSxfgBDiEi4eiH1+9ON+3tofwzlz0nz61Ama63RWL3aJ915TLOmKVZtQu0trDcSBv3A6cY+
LsqBoWT18+krWKvYCRDUQJJNj4H/uw3R9EHFpjKM+luNH8RLJ7+J/+zrACdLcjhYmdFE548BYpam
/O7P4Zfea0Qn6sKJKgqNVFsAUknwIB+fsRGzVXdR3DRe5l8Fs6/DmJSkRVOIelFhGPB5jyO8AJWJ
H14BRX1v5gUG7JpOmEd4+qUHNK4HP114smm0JCFF0P7x+zfWDe4ka6ba0irhCDJLSSxKtx35BjTn
07VPu1V8OW/1eT1mp9APyRdttoDdorRXwfxS32Zywvp6T6YLrhibcq8ytCqeGzlBl9TfVt4w0/Ag
d3OKYRpA7VFaUsWL3L0XhY2iIjsdIw0yfFLWDJkP5Z0s2iiLxIk6h7Sv6CbK9713MpYNlbQZTCLa
gSAiYDQI84uhVOL42H66u5PVWNC6qstDvsQxZycqDhYcSZQ96AYsWwW3Kt4UgAXkJwmbKwAXVLf6
DFlRFcBbuRGzlyxk7h+GZdNjC7zWqm1g8BEnexXVm74xFbbuSNFWsbsV8HXv9GxPZl6WQNaxkXW2
8sI8eSkOfkwTQ3ZX3iHMqu964wk0cI5bUIMP2R1BdG0RCt5mRym40egcZDaSihTxzpW7TdpNTEMr
XKgYR1MMF06JG8PW4RVtNXEFrfG89sZN+nkPpTw05uGptpUI5JOtbus7dxvcivU+71FGgpKgrkVC
nREc/WipCeuO02Y4u4S7Uy680x8FwU8HoTRWdFdWh/NNbe3F8N4vbyVvqyXBhqRuv76RtSOI6wpV
dQWPM5qBnzWXiCaGTU4bUvc3YPBCtsBnkjHEcGlBeVnF4r70lDG7Hh+wD1Y6g7191RZbUDmpd6+e
fwXmha3cROn85f3XJ2fNSlf72FSYO3s8Zpw2mwglNhrdDPm+PDxQuqZ3Dz7eYVccXQmEbLi/wP5c
ElBdHMekSnA2hcwSz3yH9TzItsRjKWAmhO69oSyRQw5wxhm6wdTT2r2/Ex4JcGm6d5q7hvPzajJR
nf59R7DkcvqnQa19nBo+PVgjHKpOitrzjXWDZlGZ4Zega2yTJ4iccZYvzfBi/O6kNv/1mpMVDMli
YpYt10QyGe5KnJkaJfpwFakLaFFRucghoytOPW/MhYLcosZLkO1b7sswU2ew4LYjTpqUESdTDmZ/
tAxccb8guPvMP+L2kuhswvb6Ot7JgnYWTa80lfx8E4e7xLWjZD7WpLF6z9P7Ll0Ay9CKVWf3jiDP
YaRZEmZ3qk42hDTyKArUVj30Hk4u8qkvtjq7Bcob5Ba4ChqGheBfeyno7Z21Bh5A9kGc70GYa+Yh
C3cx2BqCHQ1exxt6zWK5T7Mt/1p8JSYPRDucMSmxbJj1TOlwE6/yZXd+/fkVmRRovv76k4W0LgvP
kmr6IQ3RFhwJeztI3ng+jUOr198W8Va7d3HoUUBVxGVAsCKQAISZ0dqPSeOYI9g00EUdiLJdRsGl
2sf4qXxZDz69wJPV1hdCvxESAP/+rnLA5K+Eg3RIoJdjOKdxe6GsPanvfb0ZkxVUOA9lO+i8u724
LMlmLOadQHdmGVerwjpU6TaSkK8vvZMbA3uqZp4+96kAVOYdIneo7d5zkYZzHzQ5JXzQNhjyRVAY
K3LELtEcJya3r2OdLJViGYWiqzLbjdUrT1qXwUkMV+maZT8SnZR+q2PZVK0yEP8D3IYtMG6Dbx9S
kuK4iDrQZqzS6CIcblKK+DKwj/7150mn8KtYHQcmjUMLTsiyicaQAK0l7/m6WQYbunC0DK8Aor6f
7Y64DEFaIm18jBaXvFwXBzNZE3zP7yW9H9cE7cGVH0PArIQSUIjUaicX54Ut2CnSQ/Le4mcrezPg
/3b3SFRIMIZKOb80noml7evNmawNel97ViFV7FspiBblL3CBCujY1ia1JIp20vAEoQjz7cVC7J/l
968XnpxxyjRIK9/gRhTRBtLZLK/WKLGpKN5ESzgdBqq388bzHKqJ+jaPVqpHFEIdv6bLJrpQRp/0
Kr6OZbJE6Easlt34VbOLdNknLDXZ1nHWUf7u8i3NLaddVclzsEvgjbPZaLcBabx4ZR90gADEATDX
pOmu71yk8jPZuNBL0r49hP1r1vlY4j69wbWSFGddZRcqKI6evAfSreQ/5+4sX3T4WqJ8G2q/jfKa
fK/u2IR7FZiDtGbFSB+a8IAi5FcLgKMPHwdl6bcvxF9HwnPvXuUUJgQdqYNLzeLDe04Ak0XDL1dP
nBsq4JkSxgygLfrrGVZvv2+kRZweQ3CcjjszV5gJwKosG/eCHPLiA5ksAv+ftDPrjlNLtvUvYgz6
5pU2e7WWbL0wLDf0CUmXwK+/Hzp1yiq2LO6t+7bLe5chYRErVsSMb56NzsxzmU0g1TdwNBQ/Br1X
IO4JhJMMEdTChgnaxqupONCCSIov7X4U3bFxRRNpPlsVY/4ZAHdUxHKL+v8hau2VjWpeFJ9sBUsW
SNn01Zhb7Xw0wLUEKmrkG8qTrn1NaWHUxJUQ+Il5vslSgnHQIpo+6pxwKOX5+nSawaTqasfvw8LB
u4Wy2C+kUkoyveKjUoPiZL2drvrdZds8rH/AC9nPPz+aRbzvGK0O+5praTYQ/erG6hxol+cfOJR7
8pNyOPtmjzYFH5BjpnpYFsjyQfazH8MJ1O3zWb2dWl/6juD6AV1N+Gvl7Xz4ycwVGQo5QDuWvU+t
jdUp7M7zk1B8/fsAnxQT7paFftdXDgCUpGN6FtiGHUq26OuhjficWTCa5MlMGghLDjx2pgYScKXV
mYbFVNK/Ht6f21t2R9VUMyKj4eHV7NsUCTsSrhGvKbQjO4xtxu+VT82HuYswtrX21jz7EomQcFTA
jWfbwpfwAVutYi44gv+8q8XmJNfwmtKUdKMovA6YSeEZtdv+zN3w9uJigwFeLoEq9133xU3x+vkb
Wwxb/PPii51oyJVEKcNi/p7CgEq8XzPmBFCtZ72A0UnWYsz89/3j+333ChYbkJ4ArDcGVoiwSb4b
F0oIB0PxrrUt+XPER/dq7YvML66zC6P6MO2YYrivA+O2vq6FkvlSn93KYv8Z5MYoC4ufPn9K555f
P0zuqN3q6q12/VnSjqWsXFc/qRTbsRexGRdd5erjMY4QEqvPl/FQqe7K+/gwvr17PotziBBlvZak
b0s0Fm9lwD4O5KA5MzDcSQpGt3DXcSWLHug/V8Ei8seTfo1jg62Yb9Ofde9JeS9OpEpAABihOt+P
w2OMk9PddI3cDOAx44qJj9C0xHZXRvH1pKePg0D0P29zGihVi4zKtVYS84/TpncPZ3EOmLImLwaL
Q1rrtuZ29C4ixTQXooriW4hhkVy6EjMlfqOutCA/TiDfXXkR4rVILhpjLsjSxY+/l/Gxjz2B+IpM
hzeUvIRuvudI1Hr00g1E+UzH134teBI9WZCBa8WFRUv0ny9ssQ0AgZsSI+d+6FdNNvg12Zs2+Kt4
yIdEH5Lgs05zyHQ+X53ahzvdn8dgLttUndJql4p1ojxU29LCl9BDlW9mu74A9Geb5qE3dgnWtngo
CsGle5RaiNRfa3WTBZGwVS9HKAHFeCsVAepAT585rSjfJGSXAIzdSvKVfn9GYVu3O6XGNcEfuqNx
fTxL+3N2YvKqDciPVOBOHMGvG0hda+XThYLoH092blO8lwOoY1PI1pUEg1LWOcDZt+ldpTheeo7n
tuVpgWBwbnEY9Da9c+7J7bai6rdaQFm9j0VgLtMsGdTwX1tpY3l5R0LIuFfsm2Zuw4C1TfWHaZP7
3o2bOLxPKcZlr0lYroTJtY/uzUrnXRrctEOixO1cGdE3+XZyDdWx5lKA1Lu0QkhiE4DFsNbW1vjH
6ei7xbaMz6pV8gSyeY3Lv/MGxAPlVCQs9UOn4y4RGJ0/IKY5+ygi7dN8YIJAIoGXTPw0PRkYJTJz
O9hyCBIjX/kSPi6YvLu5RZyuxSocppbXk/2Ggge9EzrKC6pv+Tgzi5t7uA9ehsCLJIfSDfrZCimn
k549A964W2eugfbM6Y2gllbOLR83AN7d2iKYG2VvTgmia7Z0fL9i/akHVHJJkT/eTYynpWLsNvgN
xAMq3QcLy8GL/EgOKYo73Dlb9aQkQe2Gge5ozTNQQ9iNZeoVtA8SAHiahv44CUn2kdUVldNjyJIw
hDHUmGo0T+qGutDaCvywMP3uBy3CfitOg5JInEvk3C34SSOW4J6yYQqKz6LAcXw31Idr5wEMh0Jg
GyDe62BK9saqvG4t/i22gdgQhKiZTx9aZ8MfNLPtJd9MAEetoEs3eiB6uYviUXDKH4Q4qTrp1bdQ
v081Eoi1Ifu1bHY5Y69NKs2vOZttXcNmtn8EKTLaEb60AYoP4UYlebDxIInpQwmOvBVUv1MOeNjR
sZ+8/uX/wqT+46L3n1dlLTaI9jqNklK+7UvTQFafHVRHxALWG14ZRMi9Ynv9gdqWo5ih3M0maomx
SwcwjJ9vVB/3J9/dxyKKa+Z5Ujud2GHRqd3Wtx3jPs+wAUo2SSPZqj8u23gvfYm9y3PEcNValjt/
Yp+kltYieOtXfdLzvpw3kTAo74hbqWdBwqC+nXV30sDk+u2Q3lyrLwnTrzO1o/RVAGDpPoGtSNJ5
NJNNNBy68f5qmCs5prp2d4scvOkj7Wz0rGLIck9JsSsxPoyN+2p8kNQEhBiTMbd15muKGw6HSwMs
+pg0+7rb5IY3oNWWf0W7sNuGxfdMwm3iRYBNJb82eRDi5wlMZt4VBnjP1f46Ppjs5gVVrrZ+GqeH
Rjpdo9sL3CDAdv+f73yxX4SlXhbmSEyLIdnjJXkXH/RAngfvICN2HaOt7iyjYR7nSgNw8/nVFyiA
f+QN1mJD6M7ZJQsngtR8kOomduoGWyrxVVT2fY8n3LNUP0Yo/JX6a4aIR+jvLucNbrJCa5vBWZPt
CLNJi/iMkzF7xxtPKQ5PMZLxst2NNeLd72G8vxb3kvGtrx6wDmXMVOi/aNHXrH2MdE8wbsM6ELaW
fujSGy36+fkvXMs5rcW+oqWRmFg65yVakj6meAzm+0ZOXueDfsXn/RxM+Kr23mr8n7+Wz76mRfwv
6nDSGvkt0F29+hbLh+083S55VdCt7uxvCuTPrraI8VdRH3KtfQth7XbwhcQrVb8x8baeLPwS6ARV
Pxun+zW3jhUb4ZorMyrWOAwHdy9J5ChsmlA64LS+dAe8fSS7CZI9VtCe0e6ToDDo5iQ/NQeam2dt
alhh4h4ShmSH3hCcTwkNLgyHsc99DF9rugkFOe6EBQY1G8WWNxJjU0/1kTGgEjOJ3vv8JS8kVf+7
jJHVMAKkGyBA/jP9lcpOupYWwkH9yIaKB6ZzCWoA+Q/IPC9fzUccMWGRM2EJK4+mlSp5UXc7gqlc
uZG/rLY/N7IIoVaWy1Fzif5V6DrMvTiIKzoR6A7VyyZ/Oc8E3lWvj9XrLoJj34lVb6TsHDTzOlgj
T0Dt5StLnYMwjssalQonyZl3munf1zVbw9XnvwhiZamLQj7xs6/46bmiI+AexQJq+18CaO46BJfA
hOXVpzWB17rdsLXkj+f0Cen+9bxd6xcYH6def97CIqoVWlYaxkhtCueVdte71WOGsxAU5Fg+Ge2d
ER0u9cHoBjssA8aCORogi5B9NdtfLe8CS33IvlQ6h5ctPjxqchyrk6RvE0p+sWDrv/EM4iwNeHfW
0NIUb22ArITudlMbjCLYl54RwCDpgtraG8Dj6aFN1EJ6DxImwzvxw9jtRe2ANLiob+TqZuBT0b/i
73MFLnYzXbcJTrHfLiNIrPGXgvwl7L+ei2ctPJ1UjJ/5BtdPbn85JP95Zos4mcbTWHUCOwGDYzN8
HVLgJLrTpjYfGTnF4IlJmTiefV3Sl8gFTkv5SfSE57RyRfVZTdG5X4/om8dbfEUDvbcT4dsF7LpC
1/i2iPaY8YaWLbrqXnCZKZJmlOlZ9c7s2J2nqe552GbDbwVeCWXWlU1WW1sQi1icxdo5viZ0ri6/
w6C9bJSvQuRWlh0/hsH4MqGAYl42LXdJf4xNX0Y6x3mhgcQD1PJwNu/r1hkBFGdzY91yGQ1CrCY/
1k8pihzJFkW7fMW+EHmRFe/Mfmfyt8ZBW7hd7hvziGHhXzdhsW12NXCx0maaQbUISL7e+zmWs85b
uPw8Jv6lRvrnhS52hLQy2q66zGWnuWUozqfwgRsVbFrQo3sWnRxP2JXdVp0f5D+3oT8XXVR4xlRU
VcmIhweAR/hNdvjdI7Frt0r3IJq3YnGSzB96/SNtto11wg56omTcBDUPjsNouDlfn0R5nw8/w+Zl
0reytJUmEgso+zQMsl18Ocn2RXAvzYOO7aY+4FKnB7H+aCBgU7QSvM+t3N7tpmInb9aQO29Nmk9+
m7Y4JZilpkV5MqvT4VeW3/XRvXjzXN/j2Y3A1rmCss1TJ562M5uL+TX+EAm+1wn0fCgDXH+lfiNs
Bd1wcNosOZVGKofqcXMByzWpJ/O8KWK/p2q56r41R//P7nyxPU6R0apSy+5Q5DYWHOYvCRgSR8/x
x4XzDeSvVLW1Veb2ylrQFnthwYhdDKT1fyJKfVtZfomCTZReTExQjfzlKuPN/QhjIgwuF/xiL0RA
5mjo4g7tQck2Z0YC25zO8r0AvNPaSHhQWds225kSOqh4z6dWO5ZyCs3HaHJXvp6ViLGU1fby2TTr
SbhyFgI8gtUJUjywOBfBbpXNFFO9mXAOEDdIxnvPEDaixK3Yn9/E2rb6hl96V8RSRi1M0pYnCNxN
PpjlXgOk0YJzD7TUF5mYYdwzOubcSvIzG06KtDWn3wI9H7eHgbIqcfxLwf3fX7e22FdbISp1dSLJ
7Djudb87Rnkmdrucfz7j7CJTY3GE5+G5cKqNDo6SKVQsA+WgpoBUYK4+1XaHIvK+3sl78dlaCT5/
Ocb/ub3FFmYOYV9VJVlI47UwS6RA82kFCBSvMIvJbMB4vwePwVV09h7+N5f8uJZ5LCYy/pGILsey
0nNs1aPAl0aH7uopCCg7epm+dQkm02f8RgGQ1QfI98TKxVjBRLPkmmuDc6vrZhH6k1DQobQn81E5
Oc1an9yVNNhA8wgbrf76oepO84DIPAjcZh6nH734ahje2r77l3Lwnzey2A66Npz0DMX1W7Mq2yjD
71H+WvT3suBh3UZ9R0q2mugZQYkeDS9ykf6M9d+pjYx/38VSIipMjawk1Vvglnx8TANUb90v7CaH
H5ayqREKiJ65haGGXo3c6rrNMc+q90p3ZF8monvds7g2mPaXOvGfm1rE5JlXGFkjN4V2TRHgIWtg
JvDQ1upHc3pR1J+Dm6THaNzOpGbOa+kB4Iwl2orRwNR/0sofHNbcuHauWHf619Wcae1r0hfhOzdL
Nc46Ds7mYA/+hIN3H6RCUFwOEwxjdStouyT1mstWhWQMKPheb57zbF/UD0O6Bxn5eSz8S7/5z/P6
xwlHFuuzxvOabtTmYJnbvPDfzM+CaBtPNwp//CO0C3ddvbD6qhanmzCP9fKiUKIpp00F6NdF9tnt
m/ODev4VMvEPCQEL0bnH0QHce4mvsc3LUX3zeqowI8JQr4A1oNqyPSPjVz+y+Wv+ZHdfoqcktdct
bSLnGvw3Zz06eEh/cGiW3cyHBpGVGyl/RSysezIplL1a6VhJL/RF3I0o01+yM6+m8UaM0xCl99sZ
FY1fF3zIGYWyGmfnxffZb14k9C0j/Hkoc8lZK53fFnhVpM8qB48+wOhsrWj9l27Sn8W3CKhZG3Vi
N3eTsF6utrpTWl5nepEOZDmeVa+Xyo4wmpO8yxpz4y8Vuj+XXoTQKJ7CCVTX3E9qt8CTy/p7BU8/
PWXyQy2QzCnPeXGjCF9S8VmAuqZeZSezCPTShr6f9dx75jl1pjONp1dBwcTqtydrHrIs1BlDA6Li
XvZL8O+hw1y4KX4rhhsL7oJylDCUkp/7Dtqr+qBGB/wg/M+/6b/0p//925bKltHqOtMUw+uDftdj
X7AtOBI+YkJ4xP6diRSuHDs6Zl+Cd4Gh7wOqpyNxQYHc46i6X33LKwnrW43tfbqVmhVqdLbNeR3H
3yRm4AF6313zAn0sOJ3Zmuq6KRjnFjnyq8GwyoaZv5RPlrWxiLm6moihcOFTBvLl0jT0e7wWITfx
ghDKNt8p2WHWOTIV8ntK7Zo/m94y06GTtonppaVLqWku7nXbOhirncZhs8OBrJPmhGf9gc0J32f3
uwjKWSWIaqbzAi/mHByhYVFr0n9gnTsoh7E8ieMh/TJTClMc7JS7rrtXLYAJz6rTA3vMkl+igA1Z
sjNwVzNeLjhNFrDPztGhtYAhA3oUngbpVVBvxOFushXpVe+PHXiF/vpbvXxBigqJAN/B67GEf1JP
P4xyoxavTMvwiHo4aWBV7P6VETMtDnIRkRQWz7Fp6xQ0rlsG5lO3iTYl6gggvaZziYJY2cWcjL3R
vKvq0WXUoy+dNL9VjciPaIhdtWLf4Kapmn4zHSyYmvesAk2GKTur0/ohyAQay4wHCDETt0Kyt6bg
jZNfBVF7r9NFejs1kHl25331o0AwGQfq9baim2QcUPk1iHZIyt4YhZRXs9GxOFrSbPKK4ggJf9RQ
Vt4yjOGAw9JxdONxAeW1w/arAXeNkmZJXw2pu+QxIRFLmw5lLgeVZDywEK7TIW/G+T/uu8TBwri2
KwMLSae+vyo2gUXAduVVjn/EZIrDHk/uXLmLSIEyLn79jdShBnO5EgbmVOezVbTYX7ta1Jt2Fl2L
d3i6RIEVHrWv9c/m7vqr+JIcibFPVvlzrh71s7nyQNi9bfbi6fPbMNYW8/J0owv5RY0mzvdzWaq3
+xYVW/s9Vhy1IrbvRqrp6Va5qcKXQbH1Y/814YAxQvIBkgh5zZuSGR2tfgEgc/nS7gdmwdvZUVw+
+/p1JwsBDilnZTP2GznaNRmgHDs5pqGDclns7CF2qvMvpHt9je0mBJ8qZsqr0o4jlNx+ZrgJlsd8
+QTHPwxYpXF8l2ZbjQrzN9MKlO9y4iqAwQfnkvgKIYJyP5IWpCqr0tGVw7Gx2PCTXlfyVuBwPNFY
I1IpfEazGcKZFoeybXzTtn5rdDoy17oF/yxCKFsbD1rbF5euDJJVqWpskgGogxeJyKpS3WuQYPt9
/RxNu654GqVjPT6Uxj7hOy9mz8fNJO3SFkeL5rF0VevOBFBd786Q/FM7bXBsO4XpbQrKG8cUTovS
t5muBHMGn7Jx19YvIYz1n9Xw2Pc3s0tIEa+MjKwdsN98Mt/tQOchmSpIinP8x1+ioY8BDybx1WE3
0feuh0NxvVNS5J7TK96k6bMWhDiF/qhOIsOjDB2Wm+686VSs4E9aRElMuF9TGq3u2Yt8RLoosaA2
vHvGG5MywJvoLDjh+RAmmL+i4YWrgUmqRLG/fwptizqEfqyFe3O859EJv2qKx6sZ8IcJqMkgtGUY
JtSvxVmqlMV/9VBVCHT5LQQ6lWN/7Um/mSa+E27XHsLHjfp3F1zs02JtnPWi4FzbeIMbIldxCux7
I0/uN5BChRKhEaCTbdl5hn6K5PsSLjeC/88D1sen63d3sdh9JylJ87NkXd9O1wZ8BeVbUd1iEgDm
0tW3P3IpSMXtZH6VvqdvR4+1NPxj0c67O1hEbqG4RPWlYDGMQGhyl0qZo21QNiInH7ZismEU85x8
T4fnM1Jqd6Io6qdU0QxymsSLmTGyggRFQ38fXo4ZmjRpm5V4T2814WEc92flMcKbh3GpPEhR7w/3
5Zqn28fj8+9+wTLoX0BS5lQaH/TmcMYNnWHRaXqwsEK/7C7BEO4zZ2KeqryNEIakyq7JD7m5by1G
15UBXOWmXEP7fFxDendLi+hKvt+UyVy9aUYBhUMDI4oNxTjVIL5pVlNYf7oiTchNRip6xZbqk3y9
neORcDFXltjq41mcs9Iq68/Xmijb++ltLtK2exaq7RWbanljFH7ul/OXBs/KHbqDIHE0P8rdQ3Qh
/VzLNhdkm3/V1t49l8UhjB5v22bFW3BkTL+BS/ZYCrccGyQbrUIu3meYWIu/pL26vdYbE55Hc5eO
m7rcPytFkOKfiqbGa7ZWvJEhJGCHKgiQsLaJ5XeV168hcf/yHjG7BSGKqfGSdar2YdREsAgfkBsX
8g6DPWwHMF5yL2Mgl19EFK/SoRcZNya5owwHwaxJH1dixIdnGrw2/3UTbyzx9zuKVI8VxjhXZra2
o8KO56iUAMt4Q/mLhpQrh0eM5KLZNpox8eu6NcfHvbd3d7AIzgmyoj4LuYPGA6AIIGJ2OWG4PKM5
yKiU7Ev1g2bdGZOKN9DZ7cXMVctDnN+dO6AYT6V6StjKKsnr4tuB8U0Nwe4XofqFYG0ixR5QJKZH
w6LNi5mKoDE5vVFLj+ZeCHSmfNYp11OJTW/DBK9BJn88GnGViML5glehaRi2PN1X0tdo+JUzHfva
oYRLg0vl/BcvwtTYnGSMdJR/ELfLLErSSo7Fh9bvvLQPOgRmwAuiu2mPMgEijfIb03Inkp6hkCYP
q8qEj6pE76+/CNWNZdRS1WfiPLc2OjjOgLJMsO8RKluBiqxwnM3d8UYLVIG5eJwsOXus6iM+LCq+
v4tFuLWGMbaMgruYJfsXBs8wbtc9q9mM1KVhPAwbxXKHuVOMmMG2GkoTNYZf4LBXItuHm+f7O1lE
2Vgqs3woEt6Hq/2QTSehPx0oG7l169BR3cZV/fMOYVl+0px0Z1yd+L+ZJDSxZVNMzDMwDV58GLQr
zpM46hPdlPZAsn5EuNK3jibZLVNsZe1I2/bAWcfyZ6Jq9K0vftJHrMEBPPDvrhsLa+dTfnmBm7Za
0psTmOWR7P29zf/+XdgQ+ksu5IMxkVrM9inXX2WQOAbQRSgu66y0Dyus7y+3yGSu1/6ai0kpPhjJ
i+iohQuWxJ5e48uzggbSAP+ho2Bq2ZDvIJ176v5M58/YxzjimgxqoVfyBZgJ9IORTatHI1kznf1w
0v79HS4+n8RUMn1ouUPGrk7NJj/Qojxcce2rNxrzC+mjgh5i7q+o2W1PwQE2ZHvZxX7GsMmhZPi/
tKVneq+yZ7wprcQIKb4zT4PDyWCcrIOWj0VD4rcvsdfPXFrsFuY5M9EMRP/6iFy/Q8LzWkq7fNf+
Ng/GneR0j7P3Z4tV6voZ76Oc+v0PXnypOCuo0XC2Jr4P0UlQBrpa4zT9N3yJXCEA0MMBpNusBMkP
g9S7T2LxUSaj2GdVJkyEBwjyMc1DRyYcc7LYjNdtNRMwrNExEDjZKY6oyj7VAXZ4K3cxv8vPFv8i
6RGjupR7kcU/1wEl2EX9JvymFTQQB+AXqZ2/UE/7/Jrm/Ms+u+Yiuan6WmoqQZuvmcTHaTYXYzvr
st0lO3Ib1Slpfkz52a6Ll0pHjJ9Fntafyro8KWUFxaS73DZKdKuC022S66Gc4KRqBkbAzV1jHXKl
+arzf6HC4fYCVB2DalUwnG8z/Bz6L6Kv1LdC9rPSqpt0CoT2xchPV6WD/QmhNHqJo+cWEnU+dN41
Yhw+2ppIM87RQ5sCk5LR1MeomW706ckA1ZF7bPm2GX5jAhsKOs8rvxVKpyog5xV3hnFbCI9FbAKs
qF0dQw7r+i3WQD+RRIHbxlw6m+truh1WjDTqlHzblpn2fArOgZnpa/vyvI4/e/CL82xXF2N2LcPZ
jzPWEMpAXbEguH4z3e4r4CDMSS2P03Wuwfd0P3/pHx4j331jS9qA0J3T6ZwSVNTMblAJYQb3VOAI
bznW8dAcZmzn18kzUUytndw+pKu8v/Ri84kunaK1l7fPu8dqxNX6GRw2D72Cworwss4wtVvFc698
WW8Mi/fbShHqaCrY/oebKrGrR4WPi+Mi/RQb3g0bbvyydlb/sGDx/pcu9pYoszINJDibpnvezg2y
IXPUX9XDzLYa/Xij7UBS1578Vduh8tpYP4dv/PC16uKHLaT3t7HYQNpySs1Lwbtu3TO59w8aMPsm
CCvbGlC8RJXNaMM2eV5ZYSure0kDiGWpVS6ZSUDNwRttRQ/glPAay16DxULmjOyyTpxvtNZPr9/E
tdn81R+9iOfXVhknU2KVqehyR9w/oUZpx9aefQFwjaeRRt6zktktzDP/55z4/kkvwvcg9hhWVgVf
1bjNt625MTSvifyBAsmJqUfwNsnhzIzsBHHLkwpbYqpPdPEc6tLvJUyYbXv+vvIa1tb9IrobrRGO
esNr0I/VVv0+j5cjtqbjzyQc3mw+AJ3/7y98Edik1jpHUsOzNytH8dsbRXJKzCYdOntOcUseJ0Mz
Xb3qyoJ7qxi9+8KNLNOyZOQLN0cy/LGEtjtzUlvPTOyUfetxbuEZM2th5RF/VJN+99aXNUB9EGWl
LnJSyH7f47obWB1IEA6aNZ+7EDDYqT7M71k5u00cdB3FaZmRt7UMZiVtUheJszLJuZoYPHUclUgI
ve5I1UEIsU5uQWfJNpO+13alc7EWzNVFiBMxlBhjgZPELMrF9aj3BwbNyFbmDnyd7S1XX2MJrl5z
Ec/O8FajcU7ZpRuptMcntNCudp//nmkf40O6+y+frCrDzDRnTvBCfhlhz4xVJxS9fCv8KDZNQIvP
No7l47hNPc6ra2/y44zsz/UWO2QIerwyzhzYr+mGyTTFzwq7vsEXNBgMh/YQ3UVwV6xqW32Wvq2s
5vkv/2dW8ufii2WEH9c1vch8RmpQnspdv5EC8MzOeRe5a3W1vwTpP9darJ5a43eybOczeXK6fFdm
cgpJfnmIbmW6msIq7FH+qCiFXeS/X+Vy7bAbV6N1Fh/E80/1eN4O2zLQUF9nP0rtWVcfACGWNF0G
zFcdxLQR3XBsO0Iv19Fa0I8xbjGiwd7qWHLiU2gplLuV5/9xwP5zh4uNS7xKHfqsiGhyIWugwt/R
BPXLNLhCGfJwQmCYgg4sPomrp4+PI+ifSy+2r74ZI6mrefWafclt83eOEgLc1HBPXUYZkW5PL7hh
Wm6zJkn7UDH+/rUsdqnw2iRtHPJa1Ltc81qUZyFtjNk9vLQVZ51s8qGm6/0FF1tUKOZFVpRcsKVa
d2fuANR7qZsc82fpOQGDI/02vrMOwDl//no/ZKX9uTCO6Xx+73apLDkblj6nCKwsam75Tqd6eAmi
2j+Pt1UUQIlklDDPfRFSukmnzRUcE/JKdTcaWzW+rwCqDBS+L9d90e66iv1t8qDGrlfMVp4Rvo//
easg7rqLqM/ZTCDU2+Y78+TcTDJHICOEtzSzGnJII6uz4vMz+HsI0sRFWIjC8XqeCk7BapDilJc6
VepLHalyA1Xrqdd3bfJYnfemfJg8OfSH8j5reSbJ7cRsZX+3eixXPg/I2DL855PQY0GLzYgdB5pe
7WoKs2suYwb6PRXVp/wbhu1fTHqeEWOStnKnUhsZQVr4LN6GyXB7ntvN0YflX3LKxtibHoWNvoEW
46wsrrX7nD/wd4tLvoRSZMynOtT2+omJKODoXv6tybbdpnNAwor3op1wXTTUfM+oMYKzeyE3UV3d
jbDtiQJhwI3Iq/eqnRYzryDeRF9jz6LQt/YprHz0+Gz8591OaZtHlsI3KN9NPnDcAKe5rRLo/gzM
XTuMWZ/HVU1cBDd9lMjN58ifpHSRIpyqnPkTu37Rn4qIs/d8BrUcZlVOIfInPEnPduxPEuZ3uQvX
PuZ/3jAe67w0zuWI1bB5BUXgXfE12LNpYM/DqL/dHflnEzBeBoL2O5SeEapxtjtX/BVeEqjU3FQ3
bfYMMg+mX+CQeLmKDEbsinF3VVO37oAvx7/S6dANTkVBwMGkLtNwODqUg0M+2W/S1MkF2C31pbGL
H7EHgGDs8de9fDGmr3KNDkr4dRb4m8uqOLUTxw6Mg1EdrwSylZ1UExchu5YHTRayea2JweDXZCUP
DWOXNDZMR+sDpqwcZpscaRfvQ6xqz3ZpBoW5FfE6+85010v/iz7munh4dVUtInsunzVVnQMs7u+S
Tc+yfSiOAiVMuMBnHtn/qyH2/576/nfb1JaNrliUy7yOeRKI0BhM6F51b1L48GbLR8spc7Jh3D8N
pwUiOXeUj2sqhA97G5aoYqmKvyH+6ov4ZNT51Ck6CSplG7x/vqe34ynZoaB6bTdxa88DgLQS7oRv
1YnJ+TOx4fPA8+FDf38Di8Cj1pmhhSWZA1HGB6PpFr/qPfhpmijZg3K7crWPwtz7qy0Ch2ZWqj4K
/Nz0oO/Ci81XGn2RgnmMnuqsx1XnCYfSMe8/v7Ayr+nlxvT+wosYkoZi3MUTF561v7IcGBbfb0L4
1LzyJF9+Jrofx/t5KGs836PsGWYsLBDuoNF+Dtf7/qSiuKPVb1HKHSsX8VtWAzuFAxLft6N9edSp
um8Gw8uPxQpi4a3e8tm9L77XKLxMTW8Q/4wHfQcQ+7nfS4fmKbpg0EhjQfRmxGjmpKM9I5F+IhiL
8H5zxcNlm3va9/lwVbOPabjUjlvxwD6yGqPfhP2f3ePi201kpdfO6nyPN/VX42ZAY1p+hyjEGB4y
2KdzbW+vXoSw0odBN1tOwx87chzzGYsNCNKjatPXdQGR9raIcvBLX5Ck28qL2UF5Un3GCO4ivzPt
Zo9Wu9nJQTiiqp5+VOAlmRH+Oi8g4JKueMd8VfD56vlwUvrP6tGXqV/caZpRKJRiOEGoux7wSobT
GhUiN+wCYUddymFTJqv4/LqyPi/Lvz9WXVycJyuh/tdGqwIqwwzv7Ze3CLiD6DSnCdGpcoVH+Wge
o1c9MN7cBUPTa77UD+mN4RvPxaa+kfZp5mc7/QlT2q3CnBU+ad9a3RO9aXu5P9OqUznAdUfz6fqF
8ovlALtp7rkgfjXJpr1pH61nDhQSns7jKYNKjMisvyVWQBtnSPR7E/Qwk9EguglCS+7B8sejckB5
Tj/irn80nhke3LzRKjmDX5yWfdMZ/WSL9zPYv5u8wWHIVXZMfvmtY5LrPHI436b7jMnns93uhh3N
I/hZsDaA5GEU/axKGAVCivOweWVmgADCSNQG5d2hhlvFiFKA7d2cvKWlo/DFhk54yl6b1+QBy/h+
r28RvU/gJcBcFUAj8co9fsEaADCXcquxCVxpWEoXSl328Fq9KhxoX0Z/CmaOuXWsPOM48U/n3bzo
xGcjyDfprvTTO3kjgjcZXfHrDN/QX/W98X1gEuakv5Z+80B5/PzFjOzhBjmtHgw3+klyKu9NJd5v
LL4Cf1bdls/40z9VUPNLL/LrY3hPcMHPGUXtuMVfkVYHLRc/PAybyjMpvX+tPWvO6h0w9Ligt0TS
xAes67Q6v1vwr1D8VxLWD4UqNN1ECZ8zYzYtYeW+S1gFUdEbOaNmVX+d1ZyXew7elTzX7fARRkCO
HsPO0FfTk/M4ciRr+9bHO8mf6y+OOJGgNcZVVefel9KxDKfeKQdiSEaZ0CCnYkcpOiICE40hQPqV
HOovMfnP5RcHnVRDCZBmEhGhdeoB5n3MMuuh3A5bM/I19ecobitmxuN9mWxKnRlwzDHw9TOFnSB1
mJo4l8KpL35BVT10pwERNrbRqvgwNb4qsLD6eayteV17b28y239GlD83vkw4suswhHo3PVxi54pp
Y5+z70+uCNSPbvGX8VjupPh0caZN3NnXwNR9IfWTKQD3QTbMnbO6boT7adMd29pDQKgVuD7beMdY
rV3ewbU8RUckGJ3TnnfT3YA71w4Zzk2pB81Ndwuj6b64lb6wMgE6FKxrfwTG/HTZphvGLauXWp1x
u4Zqx5ptZS7Ug2vL2PHz3Kbf57vsxjxp7udh9kNZ8Pu1vMiBKuXStOP5SsNjNp7XIEpZ2/9D2nk1
N46lafqvTNT1YgbebEzPBQACtKK8u0HIJQjvHX/9PlB1b0ksbbIjNqqrOjOVEsCDg/O51zR2ldhh
+97V1grZ+9Tre2+ASvHcPWbPI6ifmrYplqPMJ7o7nmBz0aHHNl2Mmauj6sC7ipww8vrCpq7skjnd
4+iIrtAjwd1UzhB4hUxPyivDh8hLgOSeez/n/f+753ySaXVyEAxjyATLWuKh7meL4KncdJ7FlM56
+v++2kl6dRSSfExrToPknvQKgUbzdnRMlBsyLz/72cxzn+0kISrKojDViS5rs5CAbpfLEFttuUC1
BLRolCe2kV1NY2sfCtD00ZWQPRtEJm26D+O1RCkW1Vv96MdRjwHAmtnOsGzC9ZCmCFqD1FhgdUB4
0m9p77y0l+lNuDOvBmb6ysZciz4MqJaBUOAam8LPN8ZFsk2c7tdhdfSSTcmGJjLRjdrI2Ozi/Xok
yT3ayd5q7uJOvCwKeC0ANLEv5yW0I0Sigqs+pgsko4WUvo3yppxYseTh93v8x7Hx1z1+kqAVo5Fk
bT/SmcnfGz7TUgytfb1npkTeBR5lzWmZJn6bu0bz1kJdVXPDPayZxJ+5kb+3Kg1R1lQD2WSRnrx4
8rIJckUtn7XHm+BZ8tSFtMkc5KrizjtezRqPhZf6Q+mjv/X76/4w4ft+3ZMXohFSUa2NuTW10/14
ixLVreF1dzNLX1rqrrgSKPA17kH11K3gF0+zj9vZie65T3/yorTxhBB8xKdXUKOAelldd74u2AUN
BGArb3OCQcJQ8f+r33/+H7Br3z//yUuTmBR5x7QmYB5on4yIedzgbFS6hfCrARCMJr6PVN5FRzSg
/F2kw3JqLs5Scn8InN9v42QfAiZMNIyD5wVAxtMbV9k1uSX2UAuTkR+p1I1KEWZBNZ9wE1G3M1Rp
zuuFlenEq2apOcUKHobX784DHH5Q6/h2c6f9ABkpyYNiAKhBEekTl57sw0i2jePlXNDU6RONnUha
pdp7hZRdvQdzN9sXJqhzuA2K2dpz3Fyo+rIOaXkCszar/XRD1z+Lr2NpRWMJk/hynYlv1tmuzg81
yvd7P0nIUjEtai2p/gQgxY8xhxI6Btf1gyIvkSBnErSIn3E7rvr7Mzvr7/2571eej+svqWCfFZlR
VhNXVj1L8EygwqEtNDSREL1BSh9h+qpxS9zdz2rHyn+feX2/9kkeVodZXAwiu9q8QwuyXc2dG33W
KhN2DSC0ehGQPeCPluPueAUIUV8K3SLan5uHyWfe68952Zc1QFDaKFOznFefU01ZH2XDvYVlpSJv
cVGNXrZC9kcEP+DryPuMbirv5hxBA/E3wu8GJpR/KOfM9X449L+vzslZ21dlU4ZJcwQiCdD+0+en
uJJe26MbvzaJZ9TUKmZPDiasDCC9w/nn8/eBwPc7ODl1rcrqykjmDmZEoJm5cbYFwOKa3bLX5jZF
REZY3aAFmN9z5t3LS6TGOvkcRercXZycukKuxr1ecxe9B6oBI/TcY0pV2oDHUEs0qKx+GQenWRWG
H6e+jhC5I4YwNB31nNWG/Pfc5fuCnBzDUZhNozARAKZoFRUXyKkO8Cx1TPTiyEVajxjolvCq42Vk
LK100dSrcTaLUXH4MxxpWInGuYj8OZX5nit+v6eTMznVD3UTHQmNs8bUejYXDBcdpS/uHyouJchD
v5itdwQTsdDXyjZ1cZEbvOKqlWzpVR4ZNVpevM9vjM3cOj2+Sl64UV+MJYRFOgGFr78HHgfAS75A
uMsh1bf1h94fHox14dKp2szdKtxyDnZ4oz6/A/9DngYlMR+3KKe/kDdArLbxRl7OLUnLLYgFiYuI
vS8uc/TxEpqG3araw5j9yC7H3WEjb8Iba53yk8+95z9M1r4t1Wc/98t7Ho+VpccKSyVfwZtbiA7N
6dyO1uZ2uBw8PsZLijSSen3miD1zvHweg18uq8dWbKo9h/vsNpF7dCm7XZG/GGhDprhkoawMVXfQ
IWOc2xzzfvzN3vjcz1+uXNei0KkJ+xVw8Vzo66huecelgueJ6IDrPAxusSqvK3Qj7dBLHqJz/MYf
QCPfl/zkiM9SrTyKGi/vUDr1FgkYhAHpyKTw58gEkMLadOem2j+05b9f86RKhvgQtKoAqasUKOav
sQE2u20u4hJZFqtGeNcmjN2WjXg5VLtBv0a4FvF7DbHp6wlHD+VMgYq7608PwZTlGcYi6sbJEphB
EA9pXVBepZ9zqWidOTRIZ2+C+uNst/PnI+qvq518+LoeKrNMiGWyxtXmiAri8Hhl4Y+E8Ph5pb1P
yOrf99hfFzwJU7B9juZo5TMUScxoSxZrcHcMQk2/X3X+kb6jvFJeD97YXHBWN8aiR53ANX5VXnB0
AXS0dkTAX2qKzTMozwmF/j824F+3dxLDil5sG9Fi9WcNt8aRHtTBqZeDN3f/RpVOYSuce+t+Tqn+
uuRJwDLMtk5qiUs2OE+q6MQEA4VlQ/leeOE+Y0hyzlD9Byb7vOX/uuRJYBqjfpDliYcg1cvRtWTg
cAIAJg5+TbyYEg67SF5rFuosA+1Q4VXpNln6FiYXCDCR8krw3eX6MY90rHk3mbLtws4GJZojwBbT
cK42U+TSF+EJsWDGQu+Q813gMZ+YFy0quwZl4F1t2hTqWeMlco4Ejd9rzqct8KFZJa/H5wRRI8G2
7rWKWX0bIfiOaXm5QFqhTQPU3nFmIq8SpqukcQfExVBm5opTsQpC++wZcXZbnETNcjDyxOxZMIG1
CZezXwGj1E+uSetbrnSmgPuBymhIimYYOA6Jlql+fv3LSTyZ0hCobMabVnutHzUCHN5gHsgrR7gO
Sa9yp3np4+cJg5/jBe8tr8vN+KDxvsKeVhdivkd/Ltukdoag/eRK6YKpELw5NMbOnFc/JTnfbvXk
BMlTs1WibgDnN/OS4oOf09IUFyB2Rhf5mc5vmK37KZ54xaWVrxvX8HXMiNIFViP00f3fR88fmELf
V+7kfNF6VWpkq/kEV5DUNb/09XF7XEklDDLIdP2mXlYKIjh2S6+aKrRYpUsldOChyzB5Kwx3KUL1
zXkh758Kzm8LdXK0mNYha7WgZPq6nrJFL9lYzvvJRflUXDOEGQ/2APAAqjx9fGlZg3t/VwSHmy7u
ZCCEFHXtdWeu42W17YMbA0kUe/SLwNMsvISXCDucp139gPz7vpgnR1Oj5Z2W1CzmPPBB2RY/Q3tm
H8zK2MGmpml6nqv/Q0T6tkwnZ5OY5V1ZqtXc8AMVg2r8fhaeHjxrHdDNO7t/P+PpSUD6dr2TV7s9
CmNfmeACikVKpwhRaJp/gDnEj3EFHytYT885GrVvDC6bnbGMAeR7auhIt/o6XuMMdzBsur7Nq76c
aC+ivIuE8roAVvzE38pGW4XZAtpEt0fMREBmgfmxhV/SWgdNyUKqnghY79ewytiVS2QPYVjktobP
8I4kmWFTSFXpDivtDofohYJK4dkl0M4s+SkmO2g0vYrlel7y7KLcHsE8PWqJFyKvs0CA9ZIznXnL
YT8VWwm71sTRRMYFeDpezCKl5CYbYDjK0R03BopzSCOZDkrfsgfIAVsnaGmjb4GqeBmf+WjIgrMo
m+ixHp3kkY9XeREQUvXsTvpBLOPb7j1FfAvNIdDC+SiYjQ2jpbYxh+XBEy/DdbKO1nwMQXJMzFQe
sE2+z0OYdfHaupQ32ge3Ft5UsWOEi8I8z2L7IeJ/3XKnGPBjGdVhn7UzZC9cKq7MDsFBGyglCtAg
0pzD1SxhcyamfMq8/Wajn4LAhaoQj0LEcsTY3TQ20CWh9/Lca3ZJugivAFPl+J6DSOk36iV4vbXh
G+tMti2AB4NNoYyOO8Pga+iFutPhQMDoBjidPa0lcmVBXU2amy1br6f3gOXb4KUjDXo73c3TMgwj
skVb+1prS6KdrS2v3goeQb7eNQLWwwu8IehUnIkGP2Wb31b6JDj15DgxzjHEUa9hXyIP1NtD7bVb
JtoebbOh3B6YZkVe8XxwP3o06aAhMGc2Mp6KXQD1tMkqqgDmUbkbNufgWdIP7uTf9+hJuBrkCFyS
SvQMVS+UbwEtBjvRhMm6g7o7eYbkotA1rWsapA23yhwq8OU1H8WZAJulfnMRD3a/BU80bgVQxzjJ
o9iEhIHbz3SWA9CFdmMAMEpWMExRu4IeelFt89RG20k+uLx/CnpBEOkkN7+oofmgMLXtX+LlsAXF
PAv2jxuAxWlFbkWJHtcOlfy2eRPqeXLSOR0CwfxBD0F61W6Om3wP8FXH9m7f7Yhph2FdbtPHiUE4
PrQwUZfIQPyabmfYuLaKty3+qJ/OEEdMJs1fx1WyVmNb/tAEV1oSDelrMmvEqXVf7NpN4CXbcADa
LKzL6qPHePgl87BYLNwl1vH4JCU5oBFlhYhhJWzOErI/sY6/e4VOQnjbtMeeAMXTmnJE1+E+ZjFJ
T3944YmIXqDdpsorVGAnAIswwGKpjeOioYsz5A9iCaGJhW4sbi7dGExWRZCM1F1jLN0krehZgbYO
+3ozcwsr3+zxyCYEMLEqJd6wSHdNOEgH8uL0SnDIxHvHkJ/y1svRQFb49AqaYNLod+bR7pNF3y9S
LJpW6rQVEp/MJnd0TBBRnZSXg75TMjCRw8WBv9Tg2CGFABkvYqdlf2Fb1nvF5OeWZyJHicXS1XCd
XsbybA40BvuwvqfjCS3+vmmudGCnhlsBDU28rsIVbqF1LmIRiI9YsV8WToTbn1R4ynCVjB+H8aqd
fN28DURca7yc1CfyKhTVxdvivm5W2Yt1g2n9engfX+oXNt1xcUTHAYbBrFQL/93sXvRdse+2hbpQ
w4WyFrfN/kBy4h6hlxyWTOGKmwg6ZO1G5YU6KyJ7A7yaC3Et39eHhRT5qYRfvQ14AvJ0NH7IgO9M
G1kuu6hdS7jMkZ5g0o3D1mFR18h23bW+TBczeezTZaoVthXtemUzme959WFVSLLdiJyj1CnFdE+i
nVXLULnrjDfsDpGvZSDr9tlKlT4sA/0u8FkZYv6V3VMkBeCl3dQXhHOk1XNJuXqSuNVDq0a9QlLT
eio5Ju4Cl8WaEx/iebY+Lofr2IPS6TfYBWl3TKcHZcFBfAbM9sOs/fvhdpLKxV1bTMbAXei6G2C2
Y4NtzhUbGZbwqkXlf/BEhVm7074fVuW230ZLlFZ2RzKgj9nZiQhyXIScKp3XrJQFj8u6PKzz9bCy
1ta93EMj6sgneEUeh1Wtu+rgZdUarPsZg8afOkTfoshJithU/aB1uBwRr6vGwxtrFsQQW7fEKB18
8mq6PJoXnICz/mT5HHl6shPQM8zORPAfgI3f1vNUYH4qREsuZoqouaO2YlS1ZTUPb+KMrXxgHbWH
Yh0qtGf7DfEjcZvqT8SzrywE7YG16p+PH+MzM+pZMCW0ddMmh++Zd7Mfrw+pX/rnysOfRlVf1+7T
VuJLJTtUaVVoIbllD1isV1xlia/ZZi4hIKpwUL3Am1mfVUb/qXf77bJzyvvlskH8r5T2M8VKnPqp
2VkbmRKQ8mVmlzaNr1fQws7CI35oon678kn/rmsSte4qkruB0Wu4EdGjoLE1zG5Nc34huv31RCWw
Bg+D9u659f5p5vrt8icZTyEaSSCIZHkIoi76S4Ats1qd7AVrnCbRRViPW21phTa0KfprerdIW3uU
gICP4IARMsVgwwLWtonXuY9yfbepLC8gHGBCcY6S+ZmA/yacnsrFT/Ih6OgdAAK37Hx7uByg3x6X
GoKH4ONFzFgcdVipaHHuxKdqJ5XuVG4LMNo2akyL48uwrbYUGBvkDA9rzVyQbMobWUY4056W4T6h
Q3T0e91hmdOzvfI51P/u3k9SAS1uhOmTml8+jh7jnMF4IISnnoXY1YirOzhEuC6PFIjn99i5Jod2
cryT0PY16gjizWE1AWEHYOZjKIrOCUt0N25mRXcTWVLPWIA9WYRvQFLgulSeugRpFbxmgnMWW36m
pvm0nf/ywmlak8d9wr6rGf5RXzi9Cgx0FnArPLDstFVy51z6/Fko/e4hnBzMUSxnVFK0VIwbed1i
LzA5OcIrlpet69INYpdYYrFdsivhtWIqXNpzwbppzd3hccJuY9Yq4Rhq7BhB5E0o+CRY5hKuvbUm
J6kWhWRr6PTJ1/lOuwxeft+qOrf99XmS+WXJcjnuokJl+/eeBAZhPaH+3UGxLPBL0Lzj24RaHq5g
fIoNldNQ2Sho4qbTxH7Po8ZgTXVb/ouU9jw8Q1P9iOqnL31kEXEokmbF6Rx6HufMOijOkjTPnTSn
qFAp6/JJsjjoYjxrsPpR3ER3x54kx6vAf5tIRyFLJ9iIwLfRvo2dyu1mOZviSTjoYCBx/UaJtsDp
Mry2lq3mKAJmYe1T8qBdph/nDhv5zAv7iWr/stptFXdBOaPWYQWgRoeCkNXdtPXayne1vo+UtWq4
Uv00jTtMWMGnLOrcB6DTvkcgZmRfUDYddVChUg0Xq+SsBcsPY5+v5/anvtCX25sYQRltPK/mChw2
hZM7o2J0b/w4f/CeK4v1kyChpap2jBp6bBLC/fVibmkPSJp5Yull1kIJ75VgRbuKfUfJdVyPjUct
OLzXtOGRh1i36gYRl2r2huDNcWfanHAu5zq3HieFsalP6tgD97iJhC0uMO3hmjlR3zkWfAN5EcsO
nUi8D+0OU/uhZRCwrFZlvDsegKOcVUM5+6qenPaHuGnLo/JnUF/nlo0YGLeTLLN1APh87C6G2I9K
Z9Kdaq0QwVx+hZOevgqW2cpYdyt9qS5LRJrXyof+Gu7RhO42wuAgus/hWMMXb3zlow1XwtO5Mfa5
WuCTd/BlZ+mydJSPOfcu+hFVOsVAwzuJGxU+OtRaTOKhjsvusd+Hg1feqUtzGV2aXrk7FyO0OfX5
zXGtn9QDSS8nZjC3ds27dBVgdc05fYSYw2hd3FDqRv0GS6yNfmctR8AbCP3hZxE/HreDj6KtXe10
khOPUzxbSqx6PrfLc1QaqYSxUDHdYQsQHf5WtzVoqOpLSkcajuOz9tHxKSs3259tCZxpneonEchQ
kpBii7CXbundqM5wTceeJukEnq30pM0RObQFyiFgHmiiZR6QZ5ynwmeMRZe/Dyc/sLu+VQfGSTjJ
2gwPk5xb+We781NGbD5Cqpt/w+pnTjF+8yxPtfC7QMwSY+I4Vf16dehWuHfX2xJT1AuREyTgyYIY
ET+StRU48AnRQF8MktuBbLm2DqukvUmjEGPQf8MxVT53aye5vyKkEcjfz5LDpLvCcTHSsqcc2s1P
YwP1ZVftiJzaa+C+zSTgg7xM17Rc9aWsrTrh33BG+myu/m65TqqCSEyEURUo3VSf4/0GbUdDJ4w7
MFNnRI38C9u1BWJeO3b8ZC6yq7lvF+7GdUgvYj1tx9yVKB62x2e0piK3axx1ORYLFe3KlY5EzWUz
q4sLXmSeNbdQfjyKdVPEh0EhRn0Otr4cIHFj1ZbWcIC05dWhovTsV7nXP0CL2oKrQsYrdoqPchsZ
n/q+hgjp2i/Sy0RzEz+n3/R2XHS6byneNDyWh5u5m3Nm68/B4G+r++UOTw6WyGg6uTZ44mhXAucE
bIpulPnOibbOHnXbWDOkYaK3+P1lf1CO4o37ctmTl38MYlM5dlx2llVBnbheHN6UB3obl8Evq4T9
hCrcRb9uF/H1YRm9Dek+5H8eg4Xf34g6X+g3n/90gBNXRSMPJQ2Kbhoxj/MKeDm0i1doVbo0vSMw
iKS+s5tB4R0fqmIW0lxRDe5ywGZOLLjRcT1Eb1XimTf5sn0YQudoY75k0O+d87cEokZmWwBxaOy7
muy3DrGiQZM+dIZMRes4784273+ePv61vJ9B+cu+k0I972KT5YWdfzXTVbkN83a2YZpFkXhPXsen
3y/kTxDTr0/0dDKTGGYUiSFnKH4PkHRs6lHRbu4S+ino5r3FF+Zy5l59yp5cAkbSzjdMfiykdAvo
sanKiizOb+OXTy1OQ60eZE6KYQ29whF3w65wMpT+G9iP2ZP+at3+/kNLPy+0IanIo4uaZJ0KEad6
3gvyrLom8ES7gXzqOktWg+mQb8FeMw4uLr+9R9951PZtiURUVi9lsbSbALuKgUYHfdx5aombbqvt
juozWqDSExq8svKeBzdKuOuFh2l8GMtLupLo2MGFyyumovkucqXYNR2OL/0tP1709ZU4rWiEk9kt
DqCtWr9SfQokHAuuJ2kfBRf56MfzOLq6CtTHDueyVdURVPsL85VyR30YGDElyF6Qn92EN81+RhUK
rrBF/Nq47K8rwsGuR7PPZmRQLOIULl/wOMngLZeVvhsmVwO5PTlMrWqBCSbdEtXtVZckONMWupe2
z6W8ySgpkaFlpIKchH9ubvVzzvbXEzkFpx/DOkh1hUxJs9HBm4uVNHkSZAy+roZqMx7vGSlP2qXl
5L9Eb0RMsVojYuIlkFb03flob/7Y1PpyP6eb0pCt6ajPhXa+P3qjdBGgukkLOQ6uqmRTyLwJgy2X
24mGZECbudrip+zgkT5nljJTPsOtHywAFodtaq07rIJGiC/4lgzxIrAAp8AJHeycrYdDzfCOZ0m5
C5F+QzI+2ifAdbHzMK80fZuo/gEFTGMjTZotq6tSBjK2wBIWxXhds3P1vu0fcd41mdAvtcYx5eBW
0EtIgljSx2stv4yiZ0F6Gqe9FO6yZhmGl7m8F+ChjQy44vRCSu5DNbULDGYmdTmF2zS86WLvMK4w
tobO+vuX7+yTPklWOl1s1MJAXAnREuXXtAgwZu7bVV0tkbpwDRlVUbTwQTxBr2SNZ4NmVBxMkgDc
mEDC/Ytc8F9v4/8OP4rLP8NG8z//ze/finKqo/DQnvz2f3bRW100xa/2v+dv+79/7fs3/c++/Mip
kD8+2t1Lefo3v30jP/+f13df2pdvv1nkbdROV91HPV1/NF3afl6EO53/5r/7xf/4+Pwpt1P58Y8/
3ooub+efFkZF/sc/v7R6/8cfskLZ9l9ff/4/v3jxkvF9t13/knZ/+4aPl6b9xx9QX//4j+Hj85eG
/p+iZkkSzCaITeaciOdF3R7+8Yeg/aeuyrKJgDeCzZZszmlxU3SfX5PE/zQsSVcsRTZFUbaUP/51
K98eyl8P6T/yLkPBPG+bf/zx2eL7EvIRCpdR85B0SzQsfphx0gIUSmBj4bGf7trQJdYPApxY0xHZ
QLUn4ISTritxLyOamWG8YMsOKI63Q+B12twTMwdHKReiNvd/NYbIw7rFTEa6Lt4Omd9BhYLWMu4D
EPJYHgrbekBWejVBfkcq59bS7fqq8Ma79KodsEPeZupKjW9xcUuUZTbTS3em9CJdhghzneuunyR6
fGpFl3XNwMVdhuH2yVT+Kzh+ebr/XNKvS3gK6pt/GPHOUi1NQ+jb/OR5/PXD/pfaJ12rJ1p9p+x5
pQAj8uoFK9WFTvLYwjTfHZCFP5Mzns5w/nbRk06CnEyBOqpqfRcBIO+cQfIrAV8W/wjklsHSwRbJ
zoYLC6iECDA+pPnhGP2d1bup6h8LFzdMcc/4/qB6SbPAhQnwvnYEUwQ5PLADCEx0u6MIFd9lDBRS
VzM0LPwzKzcfSt833/eVO9l8zdEq1Pgg13dMrxWPeXF7MQ8QjLUGQfpPGvbvr3jK6Pvbsp1k+PIo
WYUgivUdvJVb6y27wN/BTNaZcBkMbncBcBmOnZtwK4uKFq+TvQXqx7F6DyFmeaUvnMmZ0OQ/swQn
uX+I8FUjaGweFKYI0TGt2mw9HmHoJ6TMyITET0IjLqrJoE972+I0Ue3jgMLXGyd5EUmdk00YoVdk
Q9EsORs6KQZPIkXxMYicaHpiMyZVtTgKTxki+Ga4CljavChxgpC2mlY4Bb3VLjLdqSouo+S+OqJl
qrwcS9TnXMRBENMY4i1+YgciH1e6B0lMi+VVUS7T1sUZ+divrMsAZYTYZx6OXoE2rMD04CMkAOsR
H634Em4bRNFFPN4C0ap51xflRw/TbAblJhhc2txgz+A8nlv8LR5jhg0jtznYJWqIB96nPbhE3BWE
J76eMMKlOn01adrQ/zCSS7V0BdXWq3WmLNrd4Xlmw0o0FS/lh052spuE3o7s8XOPd6UPGL3c8bHH
j/YufZ5aO3/W25viJrupON2AGpUraVhwHRpJ/FQklspnPfC7dN9nFzqEW93ux2UgOIq0HC+kD4bH
7WrYi7THFa+DMAeODXfVJrKz0K21q0m+lEa3CC+6wI9RDJNosoN0Wen78kJZ9HdYwd72vJvrqXGz
d9FrZ+kVWu3IkCPoZGO8ml7XTn2XLloAfySStw0mbsOm8gbsUI/P0j2aJ81KgBeDZ+ROQrzPodW6
aC7zayZYAB+cw4Xmc0Yv0darXYH2NE5FtYdBVZcWtgqHdwM5H05t5wl+dzN+IMrN3kKJeiD7gloE
3/ZVETfGKt01r0ppnxuMn3LOTt/Kzz7zlxPUrKpYEk0OM3y+hoVFNqw5KihWfM9vio9+FlpLVdJu
PkV3k7hB+lhId78/GU65rn/eA9FAkTTNkiXC6rd6CfVm4ZCax/oO/a0MTFEDb6lFMsM04GrnSx1B
xBh1tGY7XsTPwzlC1Wmz6fPykigaMv9IeHecZMajZBaypTbzwaSjYUOAnAmi/VK8of9xcGtURpYa
b8nS2IEow/DqHqAnssIDlpuOojkhbRSQ8meHq6eD93/emErCIauarJ8WdUOUxbWs1fXddHDAYYPd
pVZH1c4dIHg42gRWymkSx5rFvc7JSp9CLz8vDnZdlfmVJZmnq6KJUjJl1lTfGTS+ySwQincFyoFO
voU1WixB+j/OYs/Y7qDLIjwG6P5IkAGWoblqqF/AXdYogSkYN1SLyLqK4/tzTRPpNPX+8yYtS9d0
y9Jk+TPF+rJ7Q6mQmaIW9V2zoNYF2RFBOHFq+RXgUzl4hohWQPkSBfRM0ttDI0FcfzDNy4O5a9RN
fbjQy1c1d4XAl/TESfRpISQlYF0O0v7SSFDSOPzqKDTzOmMU+apM19bw1qs7rbvPxnLZaGgXGI6h
eQPSOtiR07dCz7RcCa4FwUh10zsZ9np10UZUVm+H+DkA8mIdLgz1Uo2eBPUyUfZBfW1Wnjb6jXE7
xpfS9IhpOV56BcNXfHQaVzG3cfM8JbdHa3s8+gaZQ9MSOR2QRwbbgIMc+RaAnyYIrhZla2g/pD3h
Sooes8DXkXSU/T67T6xnBaysqO11C5NCR8Rv8PmguzmS0VTSiHkpd3Xiy1Ra6N8eeOgzXYY/wWgQ
yzfsww9QGCbx7fw0/DPVPc1GVFHXyLtV/j09AUQzHzOriAjFL8lhNxjkw56M5uSLkN3KIW05P1xP
wrI3vUFzIACUrkbBKIH/TfdttlWH10PyosC3S1ZHKnzZF9WnXrw8vDdInGQ7kq52bd1pV8Zzk2LL
iYDkKK+HepdmD2nzwSLDeB4vAl7yjxKvabm0RTATr/1HVrpgKXjJEjCkmIAoW9Wbp4mjLYDMaTfm
NRLb+OsgLkhDV1JdAmDrSCzkDMMQaIucOStPZqCfOx6fKUtXKUQM5XRkW08cE4EUVHcaiP7q5QiH
BdihaKeoJRZ2+aJm6JQ46XOzL3fFw+8vfqqp+ufFJd2kY6qr3MVJ0ii1apMDkK04KZOXSfNEg92z
x9Zg7lCac4sjd3LgMcImZhFy2wAyoC5VHlmINp5k3UAQjYjeq4Oy0wh9PfKN23KNcNRZyePTlvff
7vUk3QxSLRtClXvl8Iywqj4sguMSRO14I8EWsQWDLbDogm2VuGRvw+QbMeqBUYfMj6NaPhnEZHkG
Qg+A4MnsUOpt5zwoeZtez3WhT7lCf7vXk0xUNYchiFMeqvwc7FLZJiEuy9t8VV42fsaAZRe0bvNs
omHD7QEMONLVDBK/v1GYEImX07DpF+OLBtO3XQ9onm+akAdylmXwY7JAOPrn8ydmfg/UsRDX+RSw
pq2LdwsJc04D8RPog97Q7MZorBGRSsGEHRfTDWjSh/qcIIn6w1mBGokiyTCrdFqs4lxgfjnzc2WK
mj4Lwrv6caQWzprOyaWPIcdQB51V9IZqRPelJ6le0Y0xZq3Yg9sZCOTXK8F4lWGuVfcmIjG8opby
K+T8D3BznYSHo5DaabCXEA9qwXYhKVS+m71Joo0qaXVbd34hX2Xtq4H8R9R4QrDrQ39SbotuG6d3
ne6puq0h9DpeChrZ+vjLPKyP2mpKXGN6t4znXsPF/r0gLlTjUzPdRuSIRn8RYYwi0oNUKQ6KEZW9
IH8tjriAIzdGyq3fYI8j6hdy4iLLK05X4ayYo72ox2RZTr9Gwa0gYukr0EIabg/pIkjcGJv47iYt
rirAzWNPSFPX4EaPxq9At1uUjJCH27ZIGjPkm3Za7NXaMonW/LflqOuUjVCseqRRDxNdCMMWJ18w
r+Is9soDEm8QAKaP1FxXBdof8UeHTqDQtosD4jMMTCP8Yiy6b5mkLIvoo6wIulpOB3AJDMZsXZ2c
6VpBhq9hvGJSs8M56xCvvzbngoiFAwpcf6T9XhVRVl0qk69lqmuZ21a4T1Bh09wIUMzI19z8mRdS
pBZhpuXBPegSp0XUrU5chhoGPqSJ6E7cLeD/HjBw5PGdoeiODARQbbEO63mmHLqc4HjaBID74FPo
l2H8JE2IHDqUUSViULRJy237kdyknQsqnfEi+mzY3X6oeurE5AoGU7JyBWY6x68ICcdxVyMvxONC
5lFZEEaLmvprMdzIiF2Uq2aPhFZpPhR7eSvyLK5ku3uPnspnGVIR/s61+SC9kNmF9EPNZdM6Hbj5
dAM/s7QWZYTkwq42HiRrO3bPaXaP006l+xr07hT5Adnp6SQsM3aFvDAfxrvmXUZaz+exUtNZkDTG
JcVWsUesyxifTA+nhlV/uOkTl2nM9NGOy5G9qKi2aNrF4GkllFI70n1cpa3qxWBIH97gg6qxwOm7
kMwc0XZcUVHKksPj5BvHCzHwa8vRRldkWt5fEy9DKpdplhmHFPUKzeQyWclgxMVgFt5yYRb1PtYs
yNBh5roOy73YLDtyGGdCa8Ktjd7WfhXIlvGbcXzp8M3pQAnc5w/F1lS2FYaAjHTuO2sVvldwJtCl
xJjY6wdQLZk7Rs5aOi7SazK0It0O2kfTrKZ2Ub3LsC0I3dv4ojQ2TX2lsyyT3chuomwlnLvoxKxF
WJsL6ACCLyCiRnmUrs2byWMKvrD4Axn9IVlxehDEXpzawb6zfH5G9X84O68mN7Xsb38iqsjhFhBB
WWqp042qI0mIJATi0/8fei7Glv1aU++pUz419pSbsNl7rfVL2AQ959yigP5tV/+IqfhLtXxyrRQn
b54zPKDdAXT4NOundYBrzSkQFpFfPJ9rmi00Ej4mzYhwCuw3Ir9yxY8reulvGXinBkIrv6VN90zl
ba6q53yOG5HhX6bGRrUPrX0l56aa50fv9K2Qi/56udrF8/H7+pzNeQXVWJVPrgGN1D2/JO0G+eIg
G/dm1RAtgCLNvFW+K2phJnFuRfvTM5vxAME/n/TpvDf1tVDupGqhAT7L7mHasTgaW8O520E3bKtu
6/ZIBd6kRb42rq9ivM3K0m6LF8IrT+Va8jsXvWRBVt/J1wmwcoyJsOeulSlPXT3ylwhbcq9wzTlO
AYWaFCzIVu6NjP6cXY5GWDqjJEnVKHRuGtU+j87nsiyjfe+1R/u0qx5HPypK76qyERf2MxjbufNB
y1852hSI0Y9xGYDL+pTiR36v/bmFdP7ztH+5nPFt/HIS1mUCp8kson067x6vSIpgGDRPXAiUYXi2
8fUrlwjuOs5AUZAxEorEn2nv5xm22QpWTUcIV/V3vzk9xK7wKOIitWp9zLknhJliUaE7yuwyo3dS
XWlauSxlL979UI82sI9NHGj8K9lVOCpGDu2I+U50wvS0P6a++MREW7QP+7GDIWiJ3G140kLAXtoN
LvPmeMKAxuNFScXbKfuIDru4nBvt6grOtFQDAPbg36Wr/AOg/95ijOAoc2JV1VXG+zddfoYjbxtb
SbwX/UtCu2NLu1M8vyIqfOftdXAOymqKjg+C+QX7bxU9bpBzICSebk76fHHEBkrzxYgjEUZAVfo5
W7/YLaJkiptilK+jysvx+tQuaIODlgQTKjf0XGmzaPq3FAfTVH3sk61Uu4My18tlLayifHohqMZy
WkgkSknvtjsLMPSkhjTyzIcihwjAH4WzrfRUSoHReOduKxUPEXlC12/RfB058JYXX8PztsT5fkl+
JPvGHOCUmppJ43Fz2eS7snPTZas6ZhPoz/ESjSIiJpx7PXRyKfPAeCFm+1ZYmOULu3byMm66JqX9
BI/EA8NAv9td3sR5u1YDVvNlyxnT7C6P5zedSLExRkydYfn6dka4kwbnt2I9fDEFNPAUfEKjUBpO
s+ZsOGgh55Km82EWTgNvbfDrLx6iTqX6ZVreaMI69pY65+uy9nUUh0/i/DhBwLStqbxbmz8p8ckn
qi1IJ+km8boZY7cJPq7NrFgx8zyNnHw8KgMOD+I8B5IAEMG6PIWGqbzNZzmO+k6eLLtnMYiY5Viz
Eo09/pcWcVFv52XtnPYq7DrTMZ7P6BvjzBZ2VxS8W6iwhyQ0+LV20gUruwnEYiKtu+C0QQ4g7bVp
OTm9j0XwaVI6beLJ+BhA008n4r1P/y/Tmd9X8w3mWBwb4yImaby/fNQMFxysNp6T7Wk+Gp+RPrxX
BaDYT2PLBeNGZJI/le673Mau6bg0vlVGrCe79DHa/fdnBoLGnvPHZ2bJhq4qijoazv6+JxWGWgiV
GHNhOIkte83aKRLJa/n3hadKK9b2Ap1xAA/JJBnzsEHUEJReXyFZxT99cubX0yP+EWE5Y5OB4Dgw
7hWc7OhXdGExG4YLih/CayE5GwFYOE7eDMHOGA2QQeVD+pZtRZgkg3eUFuZ5ei6+tCuT9oWyPX+L
8AIeqh0Z3y+6TUbwpJlLk2Fz9URXXGUh3qf0snxktIy125ynBAAU8QhHFKH8YehuNY8DZI4hAYmL
+g3j8fZj+D6B3KA721xX6scJ3PqDwgEmRI1b8chNhy/3FT1I638/aW08a/71oG9WgJBFslXJUczo
6+BrONA+dIUvBeeggXWMycSzMnIucbmoXPkDgaiyJQsaTw+XUpAeEelYCuKTlY4K74cw+wsWD8qi
JoUIZSKk+vLNIiwv89Cm9r6qLUTcgqf5qnroZveG0D8qkX/dy8252gqHs5SZ3Auj8VCfnJJ5Vdtn
dSKnT8BDhvzdd9pSPW8rg17dbt8s2uB1PZ5aQFYdv/54KyyV7xTH7OtKlOd6tVGN4Cy/1OdtSrht
HVq4ZBc4gU+z1lfHf+2mcruXfG68lkHxMfohnLY5m0X1Hqfuv1/WX4YRfK6WLouiAtgL5Pv7V6HH
F6M5NWa0Pyzyt3yw64Mtovd1ycP5uoQFmuwE7576JZUwGMBWgKk7hvXRjiqU0rX51N91YUbTI00q
zC6hn947Hv/Ewn67wFvmqVIa5rFWuMCa5bRhL8FM/ChPrm/C02gv/joWaa0nesObDMEs+Uqfonn8
SOWtPSbPPaMw087UsLLuPLgfZvOfKwMwXgelNygqf39wgzjExqDT7HfTNEfWZHfbkrW+K95IjmVU
H3PaNehhFye3RTqq2Eya+OCbh+q134m81KDfKbOcxuziVDDhUGmc1kaQgC9Qf+L/ig5DCcZ4+9Nj
AvvSAVlf1bp9IqA1C08oLB0ZY9xqgpSU0QYKb9JlpNWlDzFILPf0VFrkldhpnRZCtqaRxbb/bojo
XxAKFb4BS4cRNxDJ7cgjrq26lUrKanEaX2fKWBLb4oIJDGjg4vrJSNN4zXeX5QWBu7G+zrBmTl60
iTQFdppzjfdrz1ua3Vh7QpvQDWaQkmJIP9vTL7XnAFms0M56xPbD2j2Gx12fO+ka6cNWco/wisCQ
vtGFmo5lOsL32ecUv3PYGOMI72Zx/HYNN/VvEpmHITO4Bn0R7y7z6puvHENHxQGVRzfMdEbkUI/x
fR5cMlenDHbCOpRHPNW+htWOxlT26L45Ch3ynvFUgAdJSXL2lMRWYv8yZ41Y72PqgYJEdWNMDJ8E
m6Dequ0U/bdPFbE3adtz92oGeuubzzSEBJtfrq/d0RNIrN5S6z7GlQOAUP4nCXJ0Qq3otQ8MSJ17
O+ktn/U/rwViiQhDhWL357X98lr04WBetd5go9kny5QtBNMS4DS8SqYY1szYG+mwhwAcp/6u5saU
bnEgnXrU8t97Pfo4Dfzj9fxyLTcn1NnKxDxpeT2YskzBLodPOkE0Cbk/UFdZdtPu1cP8YDhys63A
UDo3WhrY0WwY1wJ3VSNLOaazQ3m8OmLosBBVzuu8WsgPmjh2yoan1pN+yrZe4F4P+eybgq9zj9/0
6cM0CS9HNwqpMtj0BYk0AIZSIZbFbuLdq8esv3SGpvTLvd6eYJVWJr3Cc28m2TIK1McxmwTgGdCY
sAEjVB6YkluYV674rUNmt9LGBEGIcrT2CL18w4AQe3xQ+gcU7kcV1kcxK5Z4m6MJZjExdpoVznjO
Mdp4xHxJJO3kOQuz1hEWJ5OZEYX61FQnl3zSkV+N7xwOBvzNiT1c9oOTfZ41L59jG/wZhXi8TFiL
H9L1tb7iJnExHDsKM4TP8nTA+vxin7PpYIzjCdEDzCeX4Ro0M3zyjnPG5Cv0O1/3CYp/X7ojIcri
QWrQEX/f6qW07EurFaN9fsVc0hE+NA9KJAT1fbNNfhJGcZthBvShfF80L4bdPMURS3Px7irtf5/X
/49rAfskZOgvQMfxqkrHSm05dhwM3R5zpFJwrFQ705Z9Oa3S9TAb2TKsWEfTiY1bq0w8z9mkxPTl
JX+6+neu5y9VNU6CFv7buqkZlnkz8762l0hRYkPYaXIzBmqNBi26bjOiRvldTnrYIT2hJupEqcch
Ez6PxjgsYyVMVMlp1MVZvpPocCtg/dlpZE4A/tE4n28PgNRIMlXpNWFHXlxGCGmyaI5Bg5Vwh0xT
E0fBcmFNaJ+P1aRT123vn7vPA6x+pj3eUM3q42cdhYX2lh7XwzBNMVrHoIJh6//Xs1NFSVNVEu7g
2f2+rvqTrF8i6RTtz8/FI0YKiKer/WWFBuno5f55qm0yLonGfX/Zm95xisg1KO7UVz91yu1eSAWj
mDrkdM7Lm/1BqXQlUytd2ImEnNAsHEFvnYwgjsgzKLXYkX203JKdDThZ6xzfvFDJ7b7LXbus/GFw
DRpJauLvPJ7EmqdDs84CA0ousXLYuhZMdhxhN9xDW24VorxlU1MlQ+Gb1Hl8twC7IURl0h2O0X60
d+gqR9K3zbaWxlPRZTb0GS2K5yQKrNgzyL6SMRfN1uLROwTmarTG6ubtSgzQimLzKB8c0qCNzqnO
dn6PhPsjPPv9AfNhSAx4DBE5nHpLVxA1YtLOJg+4fMZKsEHKFJ7WoB1RPobf7OOXdH1Z6b2jvDdY
fXW4yCnbSLDTRxqB9K1yOWDklnEiR4fgazVogU11m0e+LHjth44zWxYcyJGAE82rULY9MUIMqk62
ijsf1CJmH99C5J5wgKRMR7n73kJApzGfkmPolh/JE7/Pvl6qdosibnFXbfnnCcQD4HOEVInfoPQD
m/1y8rf1SRYvA9/j6Vn1r5Nu9Gmq9s3wXD5dGkc3JuILi2Ya63by2YUMLDDjaN/5fJUAKePw2cb3
bJzHVv+PV6IasqqaAPvQaX//8LrcMmTtKLMsuxk5bVLsDphiEldnhmeCG8LyUX84LjscnZZFKFxt
wnlwo7ub1fjzc36/DlavKokSfFsGt+bNwWIJrVEXci/v8nTaQiKyVjL+4qc+hlaL19kTwmFqwnLM
RvGaaHM8ECQpu9dMty1cGg0Z11ox1CDCEySFfzwkLiOUmgkcEJJp2U2afQJG619IBMANH0MmonUw
CqLMs8hzXKrsgtH8oMwacDWMDGoFy0L4gILzQaYDLJXUtejrotG1CtZvhPDH6ac9hTPKAfhlgn2e
Kf6h5R1+RAr5kYegwG+1c7pLcEq8kzAbhJkE+cAgSoeJ5IMijfaMevWSASwSSbfQokDQUDq4l24B
qY75WUdkRe3VXHQyM2AwHSDHjzTAg+5LpXeKCFyaxnGgQfCTtvo5YHBYR5sMkG9wyFoM65KWleFf
dXoRL09DvLrQd/V2DlvoSSL1C8rMaSNZXjKyDJ0ImZECXVEFjGcmegAltYtXjtOTOc1e5XRmwu7o
nPwLMqBznmnvUP9bWi9QeGECFn4UeEGeuKmCNkhfmeq1Twfnuq29qxN/HojTIq1ZJ5QOliG+IMw+
7MaPJqOmHu8EYtcZwH91r33A3NAeGVxe+V5rflXt880QYu8N29bVM8BZL27ofVWnXlkkPb1IF1t4
j0AY7TOa98ymOwgwYRoDDyY15DyGftf5yHEAM4UQQsrsEitWjMjoVJ1sPkyznQUerwNkMNnS/Pzq
p+06TVdyH/mRhod2BYwhYA8dB0rtNxc3NhbdwN7jiFBHp9xDh0GXjarBAPYAqVQnJ6gBSHTySV3M
uqsXJVsMvkBNoQ2PCVxCeHCGFvMBu00dGQOOfFkzzQReS8OTuBi+QcNk4lAE3ygCrZ9LJLzl76bs
8cP1H/LyFcld6mTmDMtEZVhWygtBwYxjDodJ9N1acJqyD9L1+HkYuYpuJvFfj98uN4a5ijSPT6ct
Zu3b6dOaATrkeyAIlTn44fBZCLbZe6Xkt8UqQyWkPB6t0jYZoZqfZUusBj5uV5ikZ+aU07hSkVGg
l+hTE4+ei6230cwQsXDCcQBP61O/OsffRppP1IaH370MqR5aXXCwyGEfpiZplACo+1MfgB2LR5DD
LpAYBhDCCqcHrQitHbxfcSSeMoyOO2y0RiIPyEZvG/XkKodttjiT7Zq4tR5A1+RPKzU83+OT3xrd
cMaO+xP/6IjFqO1uCpQhuQ6qGbE/DR/GM5PMmTQzXy42VhBMtGq7nmKVvu7vzA//Mqj9/aeOzfUv
5wX2Z0NupvxU0Y/XWTAEp1kSyh65USAH9+ZLd3/azR4smIWeRZdO3rVTkD+AprFgwNmC9CVAssW/
y+W/VFu/3dtPZ/rLvamXqyAN7UXeQVK0YLROrAe8y5Yq0n5Ew8MOddHAVzNjSxu/r8qyU2HNHHEK
z8wTdpknuNH7BS2svEk+sdU7PJ8hAuNMp27vXOmfczeuFChRMpGnUEjfnJHXRj6oUd3IuwOSNHeg
AgnB2yOPEJKZjrWkWvjiaSJ/4aIqKtNMhAntHD/QCVMRBkw03tNv6LHsaegQrPAgLuOzJxSzBBQa
p/dPbENm8at+p/b/+9v85apvFBC52nPUSrW8w1Uw7OdMyye5zwh1eDz77Z3S+S8cTx6RiViHX2R4
ZzeIgqT2sageMpwVH8ZXeFm3X8lrvDq9J2TLnJcQXmycknFl+lELuqglLi//fkswnG5LGYnYPPAM
VVIVqLjSzScqn8/1xUxSdSe/Vt8oC8XvnPK2n+WnSZu70IUMIzAPOByQCngQnsRunyXOAbRB0WBR
KlUoqd9WM4Spvj3wtMSwM6BX4Mkhv1Bm6CffIHjlFGpmeOS0imU4Vcpj/qg9HENzenppTEedkrBb
ia+Cte+iZ6kGRrebxuvxtH9Mo5mM0lOblIN3Jha28dLPeF1wFn3AyznlI61ZN9z2As8CwO4jAuQK
20k1uW6geYcHA2HKdwJv9BMvU2jqQB+PPVZuJ7ILhlniX71hEvdujYhRcfTnSh0pr4kZQCbADuZ4
BTxot9KwStZptVSUTW/lo8uI3Ppi8aJ8y9Jat3w1w5TfGb7NdJ6s8SIxn9Or4Qz4NJvBSVpISM8L
e36tANv8QfKvLaFSBBrbAkQMxE5991a1pDhbfgy3TIGNCUZ5muD6Azkj+oxeBAzlmvD8eBwHGfXH
2Won1iUJRPXsWMPKEJ4SKEfzCFushE5zHHypH9Kk9BnY3gtv+nPJ3iyXm731aumRXhYsl1FVLhIK
for9DCNDRlfkqzUessg9Jv2XGi+9TUSVwZhLZxAJ13CcTuHnOP33Coav/tcVbECnA5WD132z0eT6
lXDSa63uADBbzHPljXZYGVg7wZwgRgR4vlkk0qoQca/2FD2yz6seo28yPA8+VjJqtW1b0U3S77h9
yi6vOpqlRtsUw9sJ1ll7elA5HYV61+AErx1ftX52LT9rzGVbOGzpAFt+p7D94oo52P3nBT966POA
5jl+Q8okh26vuGf9McbS1QpKY5ufHnr9UytfznnrEt4YZIBw2PtA0aYSr4ASD83UZAE1sj8cX1nm
2mHfI/xo56IUng8Ib5aiuLpSevtHMLHCV9pniVJPaadENRInr8OuAkk8hlE1s6qXjlRThkzohCej
E6GtaxNmAjji47N3MO1uV5zDxmC6m80ZPdXA2nK9MKJNTP7qfDw6OohaiWuMNRTQAR9O+SWl3CO5
jBQ6rfYVHXLWwtHV+xn3EpMQCseZHoR/Z0ridPzA1jnw4DossMrZQUY4a2cvjQiwSfzbexl5KV4Y
UCgOPryxmP8Xte2AgMitcV+hGOUGoJkhW2hc9QNCM/mj6WbY6xBRTnzBMY64J3rPxutkl1XXufGs
eRDW8aII4o32eGYoaOGHijPw2P62Oyb3MR0xCxNG1RigKqKP2fRicK7WENnrwbZOE0Q5pkxl6kjV
ukpgS0OJnPRn77wcIBfQXIgFqes0VyXe7HBkals+TJNstJBlbjvvoYV5aliL9pcEReIpmRt+j0Zb
DfIHqCMkN2MOOqlm2ur0MaxooAUBYZAzYGY9MVwWc/aePEVnWz2Q/mOfyY8lT3fVhrJdf/FAgCvd
Gi/uSf+lz46b9OiWW9r9M+StFQKKenCKz8MT5ASc+O0rNJnMURBBPeXpS6T7efNUotYtJwrgP1Z6
JUmt98bk8h9j8nGz0FVEDJIFtHM797S6vIP5nqg7aYV4Hxxl3i2NQIM+s6YPAJmuX4lx/x43VDTy
/4PM5M8C9PcruNUAaYPexc2RK0jDbDt46rDoESwTgzgz1LnUbA58K9fEaR+v+JmRfH5x1U2yVL+L
CeQVAnH3lTKBAzFLfSlUFySBXFzJhUeTBEOyxUeT6OG+wqLFvkq+Yob1sOzN91pYXCDIYa8IEl9M
MMw3jXV6/Ro68HvpahPhDIEM3FrZd3Eyg3tjIsg6Ywz3JSNue+0a4OG5+nx5q7zYXGN9wVcKeoeS
FfdRHKWwJt1BxTtSTAW5h4l543QIXJPJCUaJ5Rpz6eiQzdxND1tyFYC3K8Ed+ZPle49lG75n7aQH
p7Uu70mJHy59/yF28z72TuazLiz4HxIZ7x7O8YfJPab9j9febzOLn1diMraUDNk0b4eWF0srzyJK
qV0zMT707whNYYjTh0WXty4/h90Ihs6Hj3xw2gmaDzpbYjAbLD0IDk2+sHdfXL6Bq6CH4w3pJLvo
E6OD7JnPBgLoaWl6mD6zd0Def7+6OIUzyi5ceEWr9IeZlb/RFehuvb9rZTVWSv+6sZujsVbEVtKK
w3hjqG7mZ4mJmHN5GJ6yfbOIcQ/wAcBfYG3nz4cHbRoj6SUpuwuSEzDE0blu1O3dduGPQdXNw75p
To4X1BY1RjC0C91kgPBkIrNyKJUYdb4wRjtiqNUx6LObl/jbfNA/+Balb2LSt6io4zE7AEr2YSuy
OX32stcF9+Al+Y/h3niFhgmvUrTAI25ZNSfN0A5pZsA1x/X7TcbDeXdZHV14fYo+PWL+fB05qmPx
uSLC+OGQrtR3Kzw6tQegdsX3BcvepzslxV8ril+u6Qbe09vcHJpMV3bsjaPNCa+yWjK6qFWnD697
6Ulw8EpasbvXLkO+eqo8Xjbs51fJ4SS7gwX/KU0Yn5AJvQ/ARhaNn5bwl5avy4bhaNaqshtZ05gH
Ff2GWdMRdvIqmVJRktTJKans4TTX+wMkszud3J8ixpsLuFnYTRSpdUknw8KWPBmEb9m+RTNA1wB3
vnkG43HdhqfpiKR1T/dw37u3f7OEOyNqtKPA7TNGqxzidX5y33z9U+ihafaEEuCDHXN+tDiJ3Xv4
f8Jl3Dvtq2TppqmxQm+Ky1izGLEKrcLsefyssSD80kPpPVucaj/7ItIXItSA2yBRcsUqWaV+vz7j
uX4PrfhxT77dXH69jpu+NL0MaX7MuA59Ub2Bn4gOjZAz0lvl8PQi94zpnMKpurDJ3LZ1kwNphjjz
U/5gpJ18tAqiAMk+XW2VvHsIUS81DnrGunqB2Q/fg8QEyoEoXRkdd9JfKNwSr2dE169iEA80TehC
SbUX34v3f39sf0pBxyesipqmMyRiUHTzhPVGEoyLobC8Qx2N+QS9eZC+XwKCplSY5NCJ8EUr79ty
/a3x/fXn3jzR6jiIRqSLyk5b4fw9jHluXvxgLIFOkn1HX2gG/QLTU79PXWN356b/Vhn9+sNvuu7C
1E/H08APV/3DtPEzn4mx3YZMSoM7P+nebd58vFV6KroO6G4n+3QY0MukeeNoT/2T0NjGPpuLBCGW
/Y8uvfopPO/8/D/GQDev9+bzVdRzHWcwgHbH+VgAGjPskwlkgQHJYHmYEVUFuiaO6pIUFIn55Vqf
/PsS1HG7/uPb+e8Kuy0Co/R8NK4svh19VenoADTxIv7stgxXG7wISswvmeQrnnr122W5I+MMe1Np
5GfA1lgwWhDQWtSLNFBkv1+eNoxMB5uWQgFwqlwFUYnwcqGBR2X3mQDv33Eb/VN68Psj/KHg/XIA
6LppCPpFU3biqyHZzGLkwxNo3PEwLWKHtLMK9kcH99cXdabT/cPwjvWoDGKHAUBtQ9zu1gR5Hj6r
3u+wrcZZxUwelW0ibMv3NCUag97cKxAbFUgLYBPODz9z9/qtxRVAhB0HGlLa2Ue8wQYpqXAG9Mt7
qdh/Qlk3N3lz5poXPTkbGeu0fs7fdKanC2s14I6Iz+ZBe0qjntAHZFPQPqLiXXgi62gF+rTMSWE8
kJmtY4xyXWXDsqB+BO5sP0oLHy/6QjVg+CktoK8SJyJhmxLvB8kDMpL45qYqiIytH1x6fLLgLMOH
yQKziO1zcGnrkTdf2BweiqfDspzWX0aITym2zdIswdw/RxrhjBorHMWmIFKpbQEeTQcHKKKc8gdm
MVWv2/gSMnv/96KWxBFX/9eqvsHdSZq3LHXcQqqrQ+vCNBha0VFcnlnAChoA0nRrx/ySAoZkLuYc
S+0tKtlSyT05EehDr8kd9OGJ+MC1+MK1giqMFpjC4eHIC3AydN4PSumqX7kc9jEiIe/6Skw5LHFI
Ik/igp8QbS8SMlL0IlZEBIKPmt541h8tL/XOT/F7/SQ/6GFJr7tLRYBk+IgxbzQKImiVQFmFHTUh
U5V8YrY+4tS4WrfisiBRtUeUvu2MrZx7OBKAnoDg1Sodi4hzLUOVxQB60vtDNDUukzoKpMOXQN9W
O3JxZ/f4a/1ByJ1lAbFC3blVxqiYzxWq0Su7s2es1GkUJDM8pP3YPc3SR+B0Y3oMYoIdhCD2//2O
/9o/m8Yoh0YNbSq35MgiNw+pLHcc+tfgAJ2Z6K5yppqugXcE+knnPGWXqjVPhtgkHz0EDaYHg/91
IA3t5P77Yn52mT/W2y8Xc3NeaqnWd1I6KOBMeORNchHmzfiRQDRNvQayEll2aigLgVjuweSHyDZe
kSFc3eIFJ2Zlz57JwAkIYMgmbem2jEHAxoUAZbmk3auZ/3rqoNfSZEWhsLhVa12jNooFsR5PncPm
SlRkj5rWjkdbOIaTMbbR6TJfa3v0Pcq+Wt2nCP7Mzf98XP+9grHH+GXT7iwrig86V1C7J9mOODDm
p09kzA6QH7MPY1NdyJdQ5/Vdk0bjz6YPgYJuwU2AogB/9aa4OCtVlh2PebY7X7BV7gQOvAEXiTOu
DQUjz+5BIOoIye/hgcic2gig7CjPqMg7HUGQmxgPVvGsfrWjCKjconuN+he1Cwvo0QWhJ+Okz44Z
tr0Xz4PoA1APdLWt7OrJu9xuaubmevyodlOluEwSE7+6dXZ5kK5hHm0VE657hQBz37R+X8xyjMxl
P9InVRVAPC4ApzqviiKnZyyQXJZNggaxEjypZKat4LpY0TBPpTbU7pG+lNEy7WY/RdknGSL6N4CQ
P55aIyrHU6EzpdfgxuWzoQr1JLTOfqp+4oN1ZGToo6TKKodlz7wClIQsSTCJ7tsww7HRLwZbA4+b
iVj4putslr4cHqstvTYDYOghGrADA97T+rI+vSQQyThXIOu+oXHa6d/dkQ/B4eQxERe66cf1K5ke
3OPTk/4gbS/vGdyG2TjFRb+AwigKUVWp+8yClG0zjkLNpePmygDnSXzu5hhthHFA4GhQTExCrRnG
29ZiQFJCoTWB1U1GxeBY2Dng+RNUxKKpvhWyxTNYJRp71T0pI/xhmFgeYJYxKR9z2q4punGZEpHh
pvR4lQkgE/IpQRJkPRrf1/A4FZ8ur+26oVlej2mImGXX2NoeN2ZwBXi0XLgcL8lK9TToJ1ORk3Wa
LcajybQj5FWVVzwXYe8fN8kDfxfRrK4ague7GIiNYzHDhglisOEEsTsGIkGeYK65Ag+HkH18A/an
FTO+myNGRel7t9BT2LF2zVp9graNEMSCIwHHY2v5J0J7fjjk2ENLDiMnF+Lu9uqVEyZzRjDSKZgL
p/BYimdjI7zB8fsymLiPmtVha44Z8eYakswWlWYgLNt9sZQwcB7/GPBAfB6eBDjQET/5UjoRw8FV
h1pGwKUVUu8E0o2nbTvGnaJtKKFW+WdhVhOEht0GmZpf+XGWDL7kqc5QT2Miyo+2VjOXLIC6cFxR
vzi4S2Zi1SSu/WTabFogjif6vspvCCIunOMDq2cjlnM+JKKKPpWNEgNPQYBNdgDC12ccG3UrhHhA
6XrZ1GgSX/JsC/GFNwzcWsWTJJ6ch9CU4FLzC0P9SHUO8YTGUDzuqlVsuTUD78pW58JI0/TkeTqV
RkV52Fk78RSK4js2T7LkwAjTaCOzzWFrMZJsD+TVweph8OTqht0okA7cAmLHWnsx5IcMWV86uRyR
eB0+M+H530eY+WfJxCeOuwLx1ZououP6fU9W1UYsL0Nb7TrK4t7Nlpd5jV7R0T71vRESXsHY3Gtm
x4W2A+l4qHDyt6sgXXDmpUzjBzBLnfEtbun4X+Y+Sq16RqhR8Br7m26zoAhPd6oTO/2sDOpZm8GY
ShDMejUcE4KPzFAOWcnWQvyEk4f3S1CiB2QcCwFjA6Rg4pvFdPrlDQsEQIpRC+5RSxIzBXPhf5iO
33scN0dUncRqoRk8DmqLn1gUO32QX0bE2ZrWW3R1d+oZYywRfj8Tf3/+N62+Kl/F/JL0bLEUUv0c
RwVavqMtSn5PIK9in+WZYkwgHNLaQJuPwNQeq0caMz6zbH+ZgZwhyTW3wjMch0yzGwYXPX2j1zEy
aNwoYAW7kY11+yRSJ0cRb2lbj0aVay04zTh+DTNGJ3gSXj/qPLyCfwUaYSrtgyrSLc3OhQ9+0qAQ
Q1WTPsfitGPmCNc89pnWXs2pkGHWq6wFY9Lfy+yR7z2cm/qqkbSoLyUezsVcUcwfsZzZvTbLYuNZ
21P7KFdBzaaCDnNmbFABRhbSjpNvLsWtzDibzQ8E4OnfH8yfTGiJF4Y4ZzTLAsH5w6brcFVj7dRU
u5YjBAQlRiq0TEF1PXF6/cYkBS8xSEvWAhX1B8oL5TVBmcJ/kV0wk2sCGKYzcXvnqv56Uv/3qm79
hwX53MM4Zt3WmBc8FG9cl2PM8v3pSZ/n8EwW4rMwFWeRq4S0DZZ7b6BgjB/GH+v4lwu44W0YcXtK
QDGq3fBDduYk75ZnxVZe5KW8wOctnWOIua6m7T7anANMJkgIcbRlthEX5Sqb5Y/iBvWsuhFWitd/
DgBwnhnS2lStk2L08qBsxFBd5xvzu3hTVlfHROHSB+Ln4fOc2+dp/CZsyjdtcIQsSF5ATslHpFi7
zn9itE9fMCJTx1xYOyb4zfu9XCPz3t3fdOrGATfu9FBXDOxOYQUP+Sm7OjXJSrTXD+WPjU8d5pPm
67A+rQ7TfJkzJwkun/0ngPFpRUOvNP5YtOA9g1SRQIZuKR6XDRoEvDk6GH6O9WYt01VWYXBN6W6z
6usZgryrA6l2LhAzfcEBcUKqHk6JTJ2NsEONH9TTblfNdQ+ILPKoXSZdgA+iS1riGTyP068KTHlr
vhPKhwWIPEPIjSMjSUpjDfTvNar9dW/9ZYncHDUWARSZabJE4nn2Fj02j+p32QTdhuejPBSPpriI
Hq2Hg29+EcRorq9oiPDrcvI9ffNDzSI5PlyeImQh+9NsLNaOy3qrEb26hXB63kqPPej4LifSA4z9
WVr0+8v2vBffwbnc4k5S4g+D/1/L/eacsNpKI2Kee2mnZ8akKG+hijeu/gwd5X8xB7z3fd8cE8qh
PUlHiV1nTO9o/UvwY3/hoA29c2eyOK7Vf93a/7F3Xrtxq2mXvpXGf84N5gDMf1KsYuUglfIJocic
M69+HsrubrvstmbPHM1ggI0Ny7LEUOQX3netZ10MulEoV57oFUyBT93Cz2flo4i7D3EpeB6LMEXE
y/x55qMKLXkwHVbnrGJUfR4IC1y8tNPcZbRIovkNRqaezNj+ANBYGQDTzTSigwl6eKdZwzM8xc1O
VockXOpU0fRTzCPYrSVpyqsW/ZWVU8o4icWMPGujZbZyJQfMAorrEEEv+uVuhgyaH/XBlOazntoT
bFOQ8t0MFW73iOATel659wk0fcrb145kVKSpHPUFSApjM3C9ftHcYPUczu0TDz58IAYIdP4JkUWo
eJ+RlmCK5q8QSQK2eWaO870lr5ZA/jUMojdE7DioS5brLRx3Mu3uaMApuaNyYii/5c85iA3+OXpR
bjzhXqWK5i3w3SYf4zms5/3jCAgUT0p6wA2zEIBNPSSkB2BdPwrLbO6T6CesyncvcRQWvSmWRAHZ
wy1xYUG5YH3ZgnfNHGgIIjU49gQ1DR/3SUbiHiz5CUqdQYasZ8GVc/3cPjqb1HCnOgRWdusDUQdw
COlZu62fWL2S8E00xpN2Wx2prlTbAn0iOyUS1rCRQQd9iF7+PCz8Cjf4eUK9VNvFmTy2bc2jjZOj
3uXe0joKxbrlRdp1V4PtXSM2mfUrDe9fsZMF0o/6jQa9yokPfLCwdDDpMspjiPnzif2mC/PTTP9Z
BfuhXJEMTSklAy+CwHKfegnkAlhnW6R+TKO+nZxYAONH+0p/aP5u1QN5Bv/NZLs1P/lxPxw3Nmoz
MfN0WpI70XO/A1OM/0w8F3zSrARn1nU9617TF97JgNwEiZweZ5Q4KzunE5otTdP28gOi86wAwLIY
2UsWu0JcjOm+GW9b/UNHqoG8FRhJoCwxbsKtcPhi9J8bnXiRiWOvVscQrp++l2B/knWvU8ldjq0j
m7sAec1Nr+wasDzy3LzjfT71+lwkf8PGFdEldl7BKFyiopCyY9mBtlYZz4uj1q+G1L3PWsERKmMR
L2syrfCqWos6xHT3EKrzLz7BXxs9FvWef9/Ji1E6NptSU4KMNLK5OFBmGJ3J9JtsfPYdmGMOUyvg
Td8OL7gK138+tvXLsSkzIfBRdAu5D1rfi9nODMpOUl3RPdOi1kc0aR+1ehebr3ndQijct12wrNxh
bjRLbnqlO6Z/NUpYTNpy0XYhqLUHyzHcdZMcJO8pIIMoWwfanMmfFk1G5V632Ili6KECIILnqrdF
8lKp53G8rvMFvU15Cm+aVy3oQDuS7eAo3NSv4sHdm8vg2t2I9mA37PKqbeKA290ZV5OAzGWj4wJz
RHmGQ8c8Wul2CG89BvLa3wvdM/3KmZsJi5ztUWkG23FchAqEu2AeWzb8L5/UF++oUw7wq+fYu6+H
myZjWaPROiTfOvfDjU7adVjc+tN4FD+I2aasv/jY5V+Z7TKlYVboCqh4BbX1xWxZanGhjF2jkbur
btrduOPdwH2i9lfMGtxI2TsrrrEL+sfQZChH6BaynmS9SM63VaA5xJrH1FGggaxilxAe1HppcDab
YaMi3G4IVc/r2lYoTwWLCe3te9pKAUjbRDBr8rkJTAna3wtR3O7Nq342xpWo7Kr4FlmOvKNMQLE3
DFbheGNoZxZbbrZy9b1RPZkvzDXFo0UjbZG4ayXfcqgYvzZsA1xHoVMUCwsyqrca03HCMKBlKokO
z2Bu2ng/2+xZJ2NDo08zMbWTaskaL6O2lU9gg7ifcbm48SxaWCdwe+ZLZV6zjSuoSeMyRj8FTEOO
7TxZSIeKUiXrT6a0bl91+zS5Ut07AW4GsrU567IWpoh47acPFGmsKXtnWgQhtbelj4kq0r8k3loF
8f5kiADKHy1x1jF3w/E7a1vzuVhaxpVhQymBRuKDTX9Jz/AaEY8Ni4q7Wt9Htk7dCA3ZNaHmxbty
jxTMOCnmbCIoUcpxqPEk70VnYzRha6vK2O5nynV974ZL1g9DfMdqGp8SM0f3ajy51XxZGjNavNrT
9LTfMWPiByCAKqUThB8EvYDlgA0Mo62ftasweiUbvSHUKySlehF2qzG/Nay7Xq3mYXSKjczRO2Nf
hDzscd0sxihbxEB6I6zfQwspbEycyBo3+ZKqN6mkHeE7j7F+KvQnUVkZ+S3tNSJ3nD8PO9ovVf7p
0UfBpEEe0ZVfoWWZZxlDF2hn9Yl59IGgw1vKYF2/93VwksuqWyGAqKSt6H702Vwg/AeSX2oHHh60
G9O97oMj7zWAiXIe0TWU5v6dEs+B39FM8d7ag38dQmMaVuZCQnItsNkuw2WkLUf1UHZrk7JVOI8l
xwwf8mYfCyul3afhVhZtc5hr7geUvhSbxlcW7l9FjVw2SGHeeUNCOmFd1PcFrw2byPQ1UlnYWoVv
5l3uxHRB0THOeekUmp6zCfb09wm904EpkWOM5mbrl1qtPhDzyBJc9dzZ4I2WvCoHj23VQlikKx4G
l9qV+QJb8ishqTTNXT8t0y8OfLHlzE3BpHbHgZVyNVWLWhsKb4QYkO0963L9TWGfB1/B/t94wFSZ
azW516KiXNxpvVNy1EGKetYLB8ITOBDmL/oUG6xxzRU2siidD09DcT3cUpmO4CvDVi6fZJTW9dEz
hRVuJwP/CjiOIn6p03Fl6Q0MjescNW7nv1biNu9eCWu3GkeBvUT5tl5a4t6Q9qq1clNW8yddA6Rd
zoR2peNIs1LMDFPGLq0k08Dq6K4lBY+bu+1wUUTqk+o7pfCm61dSc/Xnu3H5KWAw1Zng8XMpENuB
5V58CpWh5rWWa+wzO+3Ua1qyKRKxGheff+yNvvz+R68wzMH+9rfTv2I7E8m1Blzs84S+h/Gcvj0A
F+k/F1/+vxoGpLFO/s9hQPfPcRxU/8Bo+A+nqZv0+adcoOlnv+UCCRJpQJKsmsrUBlRAp1Cp+pYT
xLfMv7Bm6QaJa9DlzckJ9c+gIEnhWwosSBUSMWOMwXP/r6Ag9S+IRRKCOEPVTVlnC/M3koI+9XM/
vNlTQBCleBOooQUFwtQvVi89tJ1Iiyv/zo2UG6kTt6owhFcxwQUrM7jyRGo1cnWnDCZWIOwyI02t
6kmHsNA0mJY7b1iquQVYmhi2Dum7jJssFldJEh36Ojn2+aGgZCz26Ucj66R0tRnBQhAIolS0W5cd
BrjuoW5PaqjNW8tcleCGg/x1kKRjHamb0JOu+1rFaNcExxhs31itOwKZTfPph8/v+5P8U9zPpZzj
242Y7jjvFkPN5/d/2AgpZh8ZjZX6LJuLF8ujNm2hzq+L5L2DhaSzSjWDyu4TWC/mcJeH5arLPSBI
g+zobNvLisjQrrnV2qXAmFwk5VYOtWHTG8KzV0Mu1zTDp7YgOLEQd4tmhKQuIa9QVm0IJDlvdoVA
4Ce5thYzGwwglg8JlqJqIC7Es7JVBpuhCCeDKrhjQ1iIBaLhiNS5xzSFc4yMJDWamRAdzdjfdrq8
biv4RH5OkF4YlEulLB88wj9qJXxsS+jKarItukjAa83MUYKaGrHTiObjkBZXsZU9E2gxr5t2GVJf
FhTv4KXAzYWPOGELprNBrQ5iOTpeSoqa66FeKp6TODgZXbFMLKiLcms3VF1UQV82fL9q1aVUaBCG
m2NI0GceziWlJY5KXVZCtYsSuKt+Wq+VKExYKBjzcJCQdoywEnV5kaiUCsv8C13X5Z7720eOKwIQ
hSli/7uQxgWiHnYoH/07mvMLDX77jXzrLRJ7CpE0Poq3gayYL+c0eSpO//TGsVPAJIXhkIwwWPcX
R3X1vB1CdaxvW2FcjqJ8VgLtUMrmbe4GtyGFaku78gN3XwoE4QXdzvcIboXIUoyw/8wWy7vEni6d
K3l/lQyHUD7qfvHFrmaaV/9wjp9q2B9ehrpsVF/srPpWH9V5EjDXjzktQQ0r1y4VviJsXEp8+ACm
W8KKhlEI2QRD2k9ajcbsS38AsnEb3HULlRasMtdW3oIiJ0jRkQBAcQs5eS7Mpcc/v/bT6Pbrdf77
wNO++ofrjAIlcM1Yr29VFk/dCMyCIroyfrWOuRQS/XKBF5956w9hmI0cR2viTeW/h+lbNFBJGsga
QmtVSv69MdQbOMWGSfsV45w10EnGZqmUjI/hXPBJAMM3EybClecb73++DZcr2un8CBVFhcpiCwvA
5SxgBdDOrKatb+lxe89YNVd078Xb8Dzh69qPak0TLr762n1wsa785bhTdeqH+5+mdT1WuVzfVjXu
gwaRBsS0L67tEzB48SH/dHEXT5dban4zZLxwtVauWgpbphSRs9HuQSJoBZpy7y0rqTmpzbFwi/sg
EnZ+AuOqqB9b/y7T+rXp41V1e9DHGXFVXrmURW0vhNpKQKyM/mlTydJMsWDESc+1v3PZmXjF9ZSG
rF+NGYqONnvNil0r7OpmXI3qi2x6pD4E9PSDB375Iat7Wx2J0BOv3KjeD6q4roVkGaFcAntN05T0
J+NJriy7xqcWt44flo9FaRoz2ZpiLClNivUyMR6FAYaIhQVWUL2F1PkLzRMeNeOqJj4sQWkpURxR
EmDXVhTtFCtadGq2UwbgrQGqhhgB6GxoumqWJAiRmHDUapdhgYp72PZ5q85r1Z0rrSjOhaFaKPW4
cPuKlOeCXrCRPVSIB8mzp6zgE0mWNFTng4b+cHzyBPolKSoQSdkNPhNNKr1kWIo6D/qC2u19mR6m
G2ylULhNWySRgIq8YVxnVnmfRtJSMwNHqgcgJggaYt0E/gGssWcujFtUxZKFrNjFVlkeQtUZ4sTJ
c+q5CWNqecikceNSMgoFaT6q4gIh3ZmRaN+wHdBprCpKamMSXxamOq9UA+PvXRgh8qGcFXv+upWy
G3MgxOBYtPJVbrLlMao3gf51rYbrjHJCWobbsge5L5bLQY62HUzikKBwNJ5q+CjDTEHfnCcfVX0e
jPEwRsnZ6NciaKo/P+pfvU0Xo9kYZF4SREONfEpalIhM8vT85yN8tnZ/fZcsUEgsZmHvXAxkQR1X
kVH2hKztynW0mfRQneOv5NVXWoVLX9L3oeFfR7oUjfdi049NwJHah6mb6fszgsVREVGcPhY2+QdM
0yZBaBmmKErXTvwOOwbW4FcOlN/f1H+fxzSd/zBEWXE+hIhW6ttef6WKNNQ3X9zSqTb7h1uqXOzq
+sIv4pRV8q13x7tyQiNJKaEGduYMc0T5V//Hd3Y6oR+uyDfjsAozDojorLHbtYTc6tU7oeFGN0B9
b6WfIZkw3wb0oeRluRvnIz60L0PILhUXv3zE063/4UQMTQcoOXAik5fd2wYb7VDPbiR2q8Niot9P
vQG0WNWivrPe1SPMHjpUY2fnGNmVL1YClyarbyczFXCnNQg03YsnW27Ltq1Uubpl5GmABOAwfmvX
8MawOcaFrSxpbpGzqSxVB5QvJIWNtv7zk/CbRZf+WUL+dgaXsopi6HutGTgDPyZSxqg3QaWtDBPw
NH2YthcXfz7cJWrj8oqliyfbbwPV0xKpulUqwJAyaKj0QVBNR9IJMaGCKwA0GhpQQuV5YDcSMtL9
+Qym2f2XJ//ft/zzBH/4/As3cochGziBod8b/V1qZPsGssP3OsVPmcU/bu5+s8r76cZePPBiVWal
0ZvVrUXL1qOWPcb3Ui58sdD46mqms/jhaiSjy2KiBqvbAO7LVNEPFHcrazFr56+E6b+5IEOkXYdI
dipDfm4xfjhUr46GaIRNdRvmV56XQsRINynpZn/+eH7zPP50lIuBqfXLQDKkqrod4k2p0uoV+lNg
tjRdolldq+9/PtrvNgEcjshkrH6ihjH55/tH7FJvpQKHm0YD+Q5LXVI4eBKYYpQD8ZoAxWm2O7kd
RPa5uP/z0X8zyv94cGuSRPxwR0VBNBpJrrlWsB8KzITRfPjzEX7zePx0hIu3rRuDuPEjjgCYVhBY
SjbYKGinZV8sAj5f24u36qcDXXxskVdrqd9xoA5JlNDQq80gAKUoBfoEkx9higH9WEPXkNqS/hqR
UGn/+VJ//+D865O87EbGURk2RGJUmPfRCunHYSAEcWsaBESBHv881v+vQf6XPDn3/1SDjN7/sa5i
ipA/Vx/5qe+p5Lr+F2nYQEFZvdIsmOqS30PK+Y6GnlCdyOymiFfhX7VHyfqLHqYOCJagHepg06D8
vfTIt2TCMA1qZPpnern0dyqPRGn/NPzjpobkBJmMgE1cp9YvLzxRJGFmdJqIGrV1KoyuUJbQX2gr
mjoxEIRybqipU5FX5jVPGtkCid4ewrhfuh1pNCMFSTQJhFPRMDb0dp0zRNWhNe90g8BhBQvZOHN7
ghsCDKXZ/ai8ZNFb098Y+ULzHR9NC91iyEM9TLe9lQwkje70busJ5JktsERJyQJAZxtiGoCY16MI
EhatrSUPic1s2FxR3UJqg41kQUsSZdwH2Ud2WWEu6T66mfVWO/qVdmKBNZdt+VZxMhWPdnCmnFf3
c3xVUr92Edb2jxj+onweNYdsizrNol5nYR2bKUexnIUyjWsEQpvyBmaOT9jwKV0TiRjd9bEdIy8A
p9zYFfY6svvu9CdkFBDHtGscHSsrIPkZeyUpAMVCeg+adcidyaEwkyE+H0DUFnsrO0nZloot6h0X
SXowV8lFYWlDwBUfx4z815cMkMxi6miRGE6QfLikw2i3d/USJkbZHOOlaWPrTD7MRfweR8sCJwFK
angvhrvodkS8aseeSiCGqbmx7o2l/qQuxSWgy3dzNUEMzfRY7ayNDs0HBsF424gOfzaxouqwi/b8
tocYiSDxz7aw1qKFJm19/Chm6IgehC7PlpGahrZPwMS+ccGBHxpyVSo70km1jo5s7tJVj4oT4Uq9
kEnhMrbiRn1qcohsbFUH/0C5lOrudfCEwmUuQsKCJOrC5FnHz235NiZnIj1P1awa7cAksNhCFJfB
/pmlW8DXgDBnmUOZlRNxqm6rN3YO0q1ciujK5slN9wD0E5XDIXCqFauOch6DD6ezvHgjnxwC0BIz
C/bO/GjJa7+mbEwqV4XzWp1dlyC+VsbkMplbe1Zp0c5AFaSs9YKFjHAdY7AMl5lmK8iohnUarkrl
2Ljdeqw/2uAmQaWp7wzp2RoBHOFX3bpYLMsz6bt2hCzbjh1S9I5YHCabB4GDjjsj/gY6y6567DfD
nG59ts5sQojGlYSx7QN7hlYBQG9ezSNYMeWjenvs4Qgac6JRlUODpiybR9Fn5gc3g3o02aiZDbOM
qKFOnsV3+DMKdS5kGyQ+SEyC4Srv2evkQEvFmRLMIzwc9Qqyg4PZlE8+2aX3nLVwXQOdbLm50FfO
prdQz+E9YjyF6e2UaqVdtPvEe0+qJ2QpA+HOuj2QSEf0eL+YCN+TXjL098PglB85WxwKHwdp29HP
x6VCK6/qYAcRmbbEr6KfzV1D3oCjzNWPvj97+lbotjw47keVzFGNnVJS98qF9ZK9V7wTeEgKaauT
7ynSlz0p2lKqt+nEiqT2/T7djXCe0zogxxUFnQhzNb1HR5xrM+9GAZVfT5YmNhT5hyoeUsvuCb/i
BYSBWelPSl/ZlDKK+MHr7lQ3WFSZZJvmjZqujfBkJJqT2qq+6dJ1iVE2Ra+M4cmM9maKrQOR+llP
PnTNJEbMtl6LAzKfbQGpIFylvEKBI2LxrWqS/eyssWOgd5IdWnDSNu5N9BkkbnGDKvN20F5hF082
iD1mDUz6GYkcN723Ua3H2F+1wioYd7nwETQHF1OZwX5tYPQYXyzV2yvGrsuJT6KGj3gzRRMZeY8D
EkJF1qCm1jac6BnCmjXmg0pQnACYsyZnTk6tx8Rg4IenIdu4sFAt2vzoNyk3hMshmysN6Qrdm3pQ
D9WXBl/t50L99/mJ/hzLbFFnQzgtc35YE6bFWLWaYYhgN6q7MljI5MMssfQE1SzcEbY4q8/aPVFe
PamD4SIzdwpRpYZ+7AT6Za9Bz072PVJNe0T34BmA7E5aeOPTG0EWk6PcHwZ4oNDwZ+M1chBiIUik
x2OwjaJDLb1c+8OrqRRMLdcpREb0/Ij+m4VxhdqOcCtst9Rkiawcu32/J0ksXRVoa4CzfmJQ5JYx
eF6gXEbIiNA1Y4CMPqRzF9oVRnN+A7h9DXnNPF/WDLM1sqHc7mHQjNcynfTaDiGFk6HJ+wX7Kr/O
AsS5+S6QXvgGDz3C/p4uEra04p7SGgUawha1bUUUU0K2QoDUZpjXZDBa/cZsPkY6ZAT4EvczYDvd
GCiKJWjzhBbgque8x7WKuPE1x/RG5r11qKqTGtN/mkXJAjeSlZH1MSf6lZgVHWebHtxI/UNHOpPD
Itdn2pmP3/dzf2tleczf03Ndvr/X++f8f0w/+prlQxl4fv3ZdP33V/vgtcwmXd3lv/rph+iefz/+
/Ll+/umLRVoH9XDVvJfD9XvVxN8O4L1n07/8X/3mP94/f8vNkL//93+9Zk1aT7/NC7L0xzWihoTE
YIWnsAaUROQ7U3/5P6807TjI83dezfQ3683f/q5/dr9F6y/AY/RGJ10k60/Wkv/sfvOtiTaiqBi7
VWourE2/d78lkRWoBY+ItjdN8M+e+T9XoOJfZI/QqxYn6DfdCvPvrEDZrP60Av3l1M2LN9zyqqAJ
Gqq4TbL1kSob0nvSJixVBriJE4L5EBlzmbUS4W7jLUB9gKlWSejswsRP4m4g9yK4VA2q8osMaP4r
xE1K95Z+XRQn3T2M1pIqtRqvjPHeJMrXeAtQz6UDcur6tVCvJBWx4E3rrn1v7hk2oeOS9hz4ZzM6
CM3BIA5C3lb6iaFFhTFfbSP+vxXw7wXHqkd6m2LU2krMzHJA5h8o52G0x5oM+KUHOUmMXox05brX
nXWnBcdMeI+o8Tdop0YWQeh20tbJ430SntR2rUtO6261bKGnN702i+hsk8sYruRy7YOFQvhdIlaX
3MoOm+tkOPvKzSiuheheGp/aiOy6vVutkhp/3tbrliW/p3P0fBXGS83a6RJaz/jO0uZUmYAiZ9Gx
H5aE87E09K2d1C3CeEtob+9vlG4/tKdBRMA29wk5bh8RnMdEA4qtozDhIW5C0Ab5aHyYT/DxfjP9
lzmjeu/3V01EIOGkANwmyT6lraqei+rsxvvQnzjlIQ5eJIao8NCej+wWloO+KQUEcjM52ufAlfJl
4X+D1f+tceQmS/jv/4KhYQoC/c8jwfI9K73g+cexZPqBb6+7qv/FXpO9pAwPhe3cZGb79rar4l+i
qGNfA+lFmoc2tR+/v+yq8pdGcAXqLg2Y/7dx4PvLrkp/icQMwQ5AWQgAwtD+1stufiah/bswQqUM
Hx2E3clPN1npPgELP8znJKFHhlvVJWiETFy3BrYTZzD16tEfOxNCgktbjN4GmcaqPK4lrzwkkvqc
+9bC90ywLflIetMAAUbX4KD7gud4crjuU2BuDZC5acHjG8bMd/O3QcxJinCHZayPm6lJKETitjFC
zS4ioCD0ihr47GHaO2nRXbcF1LdxaPbIPUG+V8hb85xsZU+sqR5WrCrkvn5pUQUTypKsk8KHjKhX
T74EtJ3gU6qz12YeEM4q58nKk3Ww6DWBZVoIaq9CbdJ2PmGUWGM6BQiDwCVqXcE2No7PjIG2POLZ
0jGEF7ILHz09t6r3lofhTWSImLwr3a7CoCaru/moY/ZneXTdyB0FYq+jSFf1JVrOfEMcNpq6fkCg
HBb7tpXWNDnvsjY0bKFs3JkAIVBTra2ptU4cd1s1ZE/dpLlt1hYq596ctUW0FaNuKY4DVXhp2+Y+
UltD2/UFyxD/oST40WUNTLg4oP7Ir1dKNU3/GfHgicvdaaboTE2lkh1WV8n4Tqo8JNOahFpjMq4I
dkMNO9FAsJchhjYGNcWInVxg2TXFGhjFU6kaazcb02WUI9bNs/YlTrBaeskZBFw8a7AdxfV7yQYk
GUcGdLIUBizaA/jfwLv2aNbHw0nWuJfaSIvXKprHvGOFlgl72fXquSzcWa7kz8xu2ZfFSpFcO4vp
KHbyxk1IZWhYINOgP8SCgcNC9ya5NW4CPdZXpXBlDOZeqxT2fWzXPdpw77xXa7U3YTmo+1SE9TFC
hiir9myI7avgaupMTtX0ybMqY9Ya484DMukSHR0ivMmJNjfqdFcWHCEhoQ9IaEvU+IDepAYYq3n1
apR48Hv0lS74vbRscJVWd5kFembo5XRtFdJT2luM8YjyFXErFuarXDXnRGWXEnSh0wz1vqY2Ucfd
sgkQlPdUCDSg/Zt2ujjBLFZRCJQ/ZreUE8ppifUi00k5buoHrUEoRn8aP0BYhiR0aldWCbLBqrKe
nQ4A3S70aqdU2ymmaMrr9p9HT/lwDcE8dBJAhcB8z/TwPiKysYurt0bg0zZUg46tH8roPAESqX2g
70OkTEx5KRmURZraehhHRK/L2MSSspvlXS4tW1PvT1GHBGzME8HW1YLVei0thIQPnOUNivi+ENd+
ErCMSMS3IYpfhqgmsqPHARmS0xCw7Y3ePVVeDXm4jwRj3Ojao1CYdqEQ2TZUZWy7LZ3tQmHAGI02
uuKhfmqkZtUNo5MGJ71Pjm1hnf24HhYBcWRKrW1jrdnWnrltdPMmSoUjTgn2s2LodPhzPFG1k6Fe
G+Myq9u3Ru6JAxnqk+YFd0UOKtuq3WPpxXsBAZgYih9BHiDtJ6NefKrdAd5E/TSazfWocc3+GNwX
+oA7zF+mRbE0ixDongGfa0jQLbStiCrMvzLMF8HiDZPDlV41N0KbnTsRzGsd4b+MOkdWWocd+2yS
AXa9MRv053g8GSVmNC2Yy/Foy/6GsCpcKSAg+ppgaRWfjxuZcyHR8fFgV6OBt5f1Zq8MwNBNWX0o
Df05TcuTpvSAPxs2H6m27VDFZ219JVr+RpXSF08zMlv1q3Ojh8uyDa4C0AtC3x07pQSvZ4y2LmBk
qKXCTtTIIS85cqSofmJGeYwpjDJAxoQZRFV6DFHkyZ60tNRh2MaGRwwizg67UEd/nje6fOtaJhrl
Smsg2Vmd+kJeDRFpnWwz/G2FglQgYdYYsgBvufNsKqRHPwEDa/VbMQ3hk/f7ounxVVT12g9dUtaT
5jrwXmux3JjxSOc2KiUqWbLnNEI4LKKxLx9dCzJMy5O6Ni0ELJ2UKVtMQ1OIbCp/hG2mUvxzSTAd
WWIOIHKHiBhKowmhzA7Kq1Fl6ovedRAWTd52uUnN1zKP8S0kw6tHZnc2EgZXZ0Q0g5upbcWzZIpc
qn/qRyvfpo0AKVTdlqYQ22KR1tjAWKuKZfcqoY4lSz1UWKn6Qk2AiLYYJSw6lpwuPNSO+miEgF78
K8kruk3v5r493ZxT5RIL0miiuRB7IVlF5EF3hkl+aFVScAoF9P5m2u7FuBbXhdvmJ1dKXEfsRFwC
wmORo5NG8LjJkkS+l6sydRKhDuaoAU9trLZH0RVJWh+VfuaZ2iwMu+wxdXtzofTys5/qgt2lMCXU
MshILSdGOlKrlyRp5HUowPOrmLI8Uk4ahKJnMRv7o4sexeD6D75U9IjBadApOYS9IK4cjIl4S0MA
G6NCtdSKBifWtfymbnTSReFwxb1xcoOhX7L3Wbh5LiH9CdnMe8NtkSrSyiIXBYVqsaJ7VG/ULFGO
nhFmmzqU0k0Ti931mPTaTmGkfoy99F2pe/JzxqB7DiKx26hlvhEBHByYtAnlJnPgIy9b/a7yKAi0
bp0dFCnBRpCUPipMkbQYJg6q4XFxEqJksucoC1Nml5MO/c5wh3U3ltCDwrp54G18liVX3BSYWiQU
E+e2HbvXsWAjEjV8bjFqU0xeHsp9KegdT5QMx9Ci4qZyjeBDjmphbamy9GTWGpAfnXKeG0OMKCVx
uI1cA3FPeq+YdQmUofMdJFDE5LSs/k3UbMlcysRo2WQRmaxhEwtrowws0HKWQhxrVo8v4Vg2t5HP
+p9RJQB+LSrdKu8ac2PK8qQ7k8zBI9ZODp7kQSBZu/L78qXLFWEm9yJ6n6j39W0Wh/25G8xxI/eC
8ZDITEUIZ/E8arJ4leQiTt0w00+Qn1JbcHXlSlN7cONZdRepaXOsA5yTjArSxhAgy4utIdxmldis
SiNeZgCEimBo05nbDt2DXI3xJqrN+DrTS+xFWqS/66EpFRvV66q3uKqbveSZ1brKldAW5X5euXX7
Ipelu+rpqTui1BASlYixtRZ6KV12pot7u2KYii04KIb61DN0ri2Z57GN8en0/jg+eQOr1VKFt2OF
FJz1MQBZLFhOqUtHP8ZRrTdC/9ImKWRQHwQNyxDUkiLYZy8ZRHMpKpG8SwP3Bh3SpkxDnVGjX+dJ
RlyY6kJckF1INsKguiwm05Qibh9qYFricquMI/wGFQZq7rsq4uYWFEM6pesoKD81F6y21XvHRmrN
lRanMv17vdh7tSjCySmkpY9I3E7KUj1pas4WPvXrfjvWrbfQesguuZaX+3EUu6WeRFRckcEtEwhl
d42HyFvVmOmqwL1mmQGwZJxSL/Vhrqaev9UjoZj3EfapQm4W3DSferGm7OkXw5hnDQQzE921VtH9
6E0Zg2nXsoNIZclWzXbn8pw67pBVbC1CIzojMJcdK+4dw0elx2uCxS03cqr3xT2KrRZjdVEe1QKs
fCQW1OcHjRk115dZrHh2VbPwikSq/sYAgdlXjsHovlV+k9z1VcIcpMXkiQvt/6TuTHYbR9Z8/y69
5wEZHCK46I1m2ZJlOdNTbginnUkyOAdnPlvv+sXuT3UuGlUF9Gk0cDd3V7VIy7KoiO/7j5vBXu7y
RlyNxk8Vh1b8UC4L+fOtF227uPHWeio2XmqTKK3dLyMIVg91+iMKxnBda/lr7MPpPDd1V+Iq12W/
Lht0SU7Lpt2Tj4QTwKfNQwRJ+Bi7aX8eu3j6HuT5usy7s2jibmt1yAZRd0SvyOuYgCSlGqkIkP0X
1Yji2in1R1vr+CC9iUGlnsmhqRprOUw+lbKL9oF/58w9xKown7IZp2OXDmLnZyHKCn8BCiyo2vAp
LrR9J9PrPscFXAgWu8pANGjVQwwuvabHsC1jqswmm4wMgjxXTlFw27s8HEcnZ5aQbi7WpUO5lKW7
bjNKajhNeAuFz0cCla1Z7ZYYWaXQrfiopjJ65tXJ9O/dNzvo3cviocRXadydshRHfZ8v812/3OqB
x+EpYUDf4G+az7YDHSKKgt6KIO93Xr1Qedj4b1bDZed6SX+ImaKtFYcTCcKRemsS8T5PdvFD5vW9
a8HhtKl9b9nzpXQwG2D5K9YSYwZuWbLjfD18igLsv8mDTd3UNrlHRbQe6ad7rnw9bZRhPluWUP5o
49usYM0UrZZ192DZtN3GtcHvVPFbz7PL6JVIpIxRcDXKK9bW4jQvc6mOrVN8OHkmd2KOH3Xbz1tZ
UaJmxR5Rp9Ey1Ws5LOBofQA8nUXiSv0ABYAu9F9g6+xalmP0HMYRX8iltrfEZxIhWtqfy1I/jMAE
PJbhz4Bj6JtTBN52blzqx4Yar3ZgBYRdqfBHmfjeocmJ3ucYD58sZ4AtYeW9jwdlnXpeADIi/0x6
6A2TS5+EOBcv1tQybYZxOezDqTPXzBtsFJJLuXUsN9uIPqOCca7iSx3U4ltV4InoekNo1xgRj9kV
zmuqR+IyszyE8zUDNYMJoS9hPvZ3s7cwZUbVzh8DclgGoqXcqthH3Qhf4OtoUxUO8l6hlxNBvBoC
y1TufgyAvQt2hjdvyt9LRb2rCQZueOO9p62hX06T49PXknaxIvsRlsr55Rc9q+3of3dqogka0X6G
IzEry212NwsJmOECiaaw9F/cmLiKof0WisG6IG3DU99ldAWmcauvrUsp3DKSfOHMzs50EKGL3961
Mik3fG9YHRJr20fBpxqcz8UjxtqZ9dGefP2iTeMSSKv45KiZr/2XKeriTVrmyzGJ4nkzzyrGgm+T
/RR701JtFqdfTspL1VEiQP9eNc2xlIbdNprl2eUPs48xzt2JW4gqmsRVEoZny0mcUyKh3buipTZl
Lu4Ll6ilqWmuJhTf3YS0UlXBVnk2vhUXH6gX403y9bYowvqxSHwoLr8EUUhHCaDiX+2M9MJRDM9G
JubDSi2+s0nEozcIfPHlbePictuNput2VbQwDFoxLRDLAtUfhGl4SqzR7o5enrgfNXUrO7NYEPN5
nXvnOaiqTV2X2Z2jNDHwU9JTRInZcCvrrH3x4K1mVNxoA8y9sVizF74VJ73MHzlRW8LKXLY9I1to
VKi/uI0QkzuTU/9qvUpu/a66yIWfIQTRuI01Ju/M3e4r67Zzjsa4f3SSKLoLaxDVvvK+otpBDi5S
mV/ahdjgpuqoyObfNrvU8n1qcZdTFurmWmnjfKo4jy5ZadB35sEzlEtdRjRC5Wjaq6wGnVD+QsxU
nndHW7B7O0FBOiKn89NEW1Zr3RVYkvcmsF6TMicBQJeUPqcIzRmvJMkQLZGpffY1Wm60KTmNV3Pm
vyo15TaCaGchjbNIp804eNnR6MLbs67jnk/D9GLXcKNYrd7spYpPrST1kWGNDU+42QrmA+42dOrk
FAZBrY9z73VPU2a92B0ZI7TehaeYAveW+zQR9q5oFyDnqDc7Cnv9nXRHaX9pYVkUAFX1S1xM1sWJ
sokM4+mWhO5E+duICkx4/V3hRPpsJ427CxPh3PvZV2Mnpyq7hTS3il3UjbaTMPddxJdx9lmrkiHY
zAOeqzne6jT7QGiDbpn2QOBvh7LA4HFmWPJ2gFfNuR/rPN32Ikkoa1zYOVpnpvGysvoleZqaIqHM
LnNZ1edYuqdBgsBtvMivOJ/zklPAAdZiFsJHnwewZB2Ie9O3+UuX+BERTU3I4pZ2ccXWUzjnfMBF
NNfS28U6p9Vyrk1AbX00XXjuuschIKCD9RmeuhiIuJX+xN0ZkMjWEai6XioiccHb8monrPGtaXDY
y6DibFFJc4xK4b/0oiI8s0VwIrr7zClCQLMinK4OB3OeVySdD3UF5CFmuq7Jpc3skJem9wjo8jTb
sXOcG9Udhd23u6YgdLJpLJK2slGBqbU8PThTxl8aTdEDP+ij8ovhrRuT/uLbUbalK9t5mpee3En3
nycK8YEzsoIWOOJadhq4MMjKmHKohpwgp/H0VqTNUVWN2DGvoSWK+mMyZ6epRXYxpzeVzCLOvan3
LKtfUdGTQyCphosadTXLL8ejyUba80sj2O3dpX9XlfsiSgfszyKUtPdK/mGCSmdqHg05Ths30AQ9
gK6u5xw0iujh72kbN4dgjndZkz/QPvUw+FwuhbLzzWTRJGVZiv7vls+wjczwMGpG9hVX61MRhfZT
HfjNGfhWr0RCxi5rKcBwCCSmYnqclvqtM9611PCt5KueQeIxRwdUzET6xuQOYCxVReGbpeFsAyv5
qdPpyW3zY1j2X06okPfoQT64GW6OJE+cY9qpCF5Hx3s9oldqpPs8+dXvKPCtfR9T7t62c0K96pIS
IMhlGFoB2UULxa9u4r7qxcm3IPTdEXqOpzrpbXmKEl0+jTmalDbv01+J/poKfIK+fg3B63fd7IGg
Swl+3H8uphweet9ijR+H6JQKl2iSWZmDNgqrf6qpanUUnkZbAyXFbSMeC9vv1mrkJrStUW3sKWv3
7oAyhDGpYSDt09d2cS95yRfUXPHu1XrlmVA+sOnsetc90/8pntOUkrlhQr0QD+4z7hDg/snWlMfw
8XDHOsW68QH7Bl/dM5WQOC7GnoRov3cf8unOK5P+oU0ojVVpzxo0p/o9KeiWNe1MpJLjZMxjLE1y
Pc8MsHYyszOPURv+mIumuc9Kvt2z5Y6PQ5OeCiNJVOkieGMiQ9OaXSKbg7fIt29qCd7THJCGX9Qp
0ow2Fe9239wNjkxObuHxtS4arodV3jPGOIr2ikbSRtSTfjdZ3rhJ6yV64qGmtkyLpzShzMjSdQ7A
Sam1TpcndH13rrJCOq6I/sgG9dvRECh6nnadTzBHJsHNeMsxlA8VuS0BzFP9LQ+F3IPzbIUgjbkY
ZvjriQMacOYHPZXn1kMT1ZY75gFyFpskR7MA5rbTcVm+ji1yL5Mon2PMO/LkhGsW5fB7l7G+AERc
gjbU65HVgpmrQvHU5DNWZkXmrNcTkc47XrklKhweCvnozjkdRSGdyFbC59mWguRd19qZpn0JCVku
jUNr/DA/2qU9vqTBaEE/jL6zGnKdr6Xtk3tE/0jepntHu9VPJ7MZVh+S6Cbfs/fe0J1MkZbvnedv
Al3uZt1/rwv3qzTzD+Qv5ANRI5C2m37keptYd+v0TpLXq63XrFW/6Uwusb5CLCNjrDvqxgXqDUdz
vGnOGHxoZR98S72zGh+YNmY+AviGYsa+pJPrrOB6XYLEsA+ORcv2mX7zHCK+PFKvKZ9ipF+nMgZ0
X8atnR7i6j7ovIdufB24e5lYrz7m54KpKHWvRVPeqdYiyXa8842/ypPpI46bzZhb5YH69tco9+8c
BhbeLjZd6uNxxSUjCnivMflG4i9fO2Iioq38Oc7gOsm5n63nrDNrlrqPSnxrKi6/eefZGeFu1TUl
CmVwrB0+CCbK9uLjgh1UceB+Z7APH/oOcRfkgseTFwXhGVPbugz1zb9w6ZeOhxBRWTAdl57CwWdJ
3Eo20m58KweKk1edEd3VygvQzKEDiKytnw3FgCZ0NxLYK2jNJjZGYIom27DifgwdLkSZHurSPsWa
euliHBFnug/DjTxSwyc4y0NY2ndthczNVF84BiVbmMUUNXKZTw7Fe+Xtz0E/ouPXr7H2Xgox7fTY
oKssWJlFl5HbhlhHlidf07y8nZJx2Mwjuewp6+Kikl9e4uym6LOsnKeWOGYVVecmyDd9z01UcVun
CfpVR7D3drdEGMpE0/xQm7e8eo7FSG11111AIsS+RVbpJpCMatmJKUF+JWMemyq7G2pmYDOU7S6W
+dUPejrK6M9MZLyAu0ZvTGa8cz8/1bl5SofiE3mUWU9i+Ci84D7ssMbYPnAQh2STsCV1VdDsezu7
OPzZYksdIjcmZ5c5WBdm60bz85CAJnNxvftVy1drdNjBdN4cuJMQS5EJVoivPOEsUya+4UWk3oB+
tEwI2ibZc57uez6MtMUpgI+IGjMaoJc82vsu0rVbQk/Ll14JmIsG+lHYxb5S6JRmdEg1gkUbYKuZ
fg0GFHd2SYDrJV1lFTWVTbGgLHbTS1YTFzwyY6yNz11lx9lezhWAJQttPMQ8xvozzcLxVNdt8jPI
8t+1SzwVbyzbtWnjfJNFQ1HrElSnQPW361vxUeTothowd5l5+a6pse+fbjPFesn0dfDt12bIXvzW
nEy0/FgAwbU9b9nWoTL9ijpP3Qbew7Qsw2OSW7/N0PZ3TUv1IBbfx2hkvWz9AcCLBIZKT0RASQ8v
OdJSuhvoLEmq+c7NYnbe7rGLCwopqT84NIpVSHB6YPUfnr0UsZc9UaDZ2sm4qUO+AyS3FbupGMtv
bcG7J2DrXOXy3MUea06YOuDewmM98V5jt7+Z1Cv3OFd1TmXwUweStfZ5XrZTtPAf8WcMY7aSdv4e
VtH7AOl3CCBeBqg5OgqY35vie0OfPczbpey9+zhQLsyF153HWU84k13rYcgEQeIe+ZCpwBGvPXMe
C8PfuB6QfBtOJ8mH3lR9t80LaXZcOKR2eo7euLl77Ng4qJ5PxUaylamq7C490Pelt9tvaRKiy7bG
ABFLbH+qhQ2oAfPb5m3FL2gPCaH0Viy2XcgsFfbTV0tIv62s4V4juQ2DXF9NApNaO1qAiHyrZ/Vr
ahXYhfszFm21jZPiarJgT0f52kzetC+dGE5zAIWYTfGjgDRfdY34Znp0CkS5NIXazn20afyE2nNA
jbaX+3SiQobEbMEgwwUA55+lRxOBVsaEAnufwbysZnEZ9PhYtNSJxCRZ0Vrr+WS09WlGFbsibHP+
jhRrWtmyfuSVrn4HU2ejULQdTCKtP54G9SuIEN01iWSD5l5JZP0rVtxigJR8nTqiU0fpNnfMGKc+
YksKS7a3ynLae9dNutsvThtKSLtLPibVru8HsY5L5ulk/K7E1Sln8IHoTNLAYfZFd+1E26zLZLAf
ZHh7HmSjvv8hWvl/oMj5i8APtcvDR/Gr/f9AtiNcLGL/vW7n+3/+h8nSGUfWP/WBx69//7c//sn/
Ve54/yBzAauIhy4QvZ3gh/1TuSP8f6C/QYuHmsZV+D7+pNwR/3Bs/CM3f8kfURb/5RNxfX4ctYFS
+iQWecrz/jfCnduL/8klKAXKn1s1oYJJ9HmhvydU1qYben6JHl66ok9Y1Bbh7KPuGkoblQI8sZpQ
aoKbA7QKOgDdXcFcEQKWzWHLpQTq7rsesSxN7r4BSia7ETKY6P8C5Gq5sSwbNVuVzbS7+PeJTWZ5
4WaS9oG55FqwIWC+96aKsaFYw/T4p8/h8Z/qo79YE/+WO3N7eySPqJDQBYeiVhiov6qMs74VXdn4
A8SqVSzfCl079V1bOgQEIgZpyEeuJ0Ftkh/q30y6pdoXiTsOW+BkdbDbwipWrBEIPZTTR/UVRUXv
H7M41u2jaHysD2VadcnOJ4TTOjZtEUz3ook6Fk5Jopyb5k11QUojTn4LTPCAMiKdN2NopuY+8ee4
QVknchofGLRmLg2Awp1j2fyRHU3eVNaIpdxMJr/9I19Qkww24Wb7ru+6x7RDXb0b3Kyk6rcuGqpE
y6YoDt7oReAVYrjQE8NP6tBQ6XVQF/V7mCmA3ipbXG7tVmJzMEPCnwKzo/uoq1jpdZ2NNJ8HBs55
1fAD1qPIh3gXVovtQHxom/Nf2Yl1HqeJGO8grPqN6cYxLdaL7WXNnk3KKU5DnfoljSzsn4q+UsQc
RxGWOkIv0RP/PtYpYKtqndBQC14hf3JGC4axjfn+rJTNagL808cvzLpLeawq0Osmllfh6oOyYyI0
cOOv7DRIPnVtHuppNIcZonEzuoLtuCM6Pw4c1lrWcGofkpS41JSEUJZH3QTiu+yjo+1757CWTyYd
zKab1LspwzeVogYwBCJ3VXwY/Gpe9Qkum1z/AN6+EY/vIIpYb9BS2AkQMvGCn3Elrd8tpUDx0pA+
mtLbnrcgoGOXcIJrWAceQTQGvnicNFj1QNWo79sPs1iAOGmsDgnO8Nkoh674yBBzbDtkRokeiVxA
4UsEoe1t+1QR55Cc2wnukLlw0wxOs2UlBpRCSxWmc7cthL28xiVpEkFf7voay5evoofIKuHsbLf8
1uft1kPuuQHE+Q3ws9F18QjTGeNsEfI+8CiBsxO9mcp5nzjmdyGWe9sZyXUzIN5cv0+Bj38IJ6eN
59B5Ba+/sD8zB+ry0ellvVemwL2V477Ko5yMZgkFZAdU29cpYjvbr3e+mR6MxJEyIX7YFDOZKEMa
NOvMx/KiIleu7Xn+CAqeK9jhraotgv8C/7lM0dw5jRouQudPHr7mLqAqXgzxvhGCmWzuvvwuJCnZ
JpY/6r/BuaYPshtG3lN7FzgOu7zTsMK2UrerarT5qvoIdNhj2TrTCRFRgORVkto02+U5EpgGkiJ+
Hyyg8iqFIGwceNPKid+SnAoWOLc9Vtt7r1geAG71kyfb8CHrFlpOckOJeVVvyHn4Q/D0FdrTZ4Dc
GcbDRZdHYoVnDRZOjYSkhXDchA6NzbPSPoPYVNIa7jMVuSWhoxDJi7hFkzgZrTgxuHZrMgaT0avf
ELUBASw4hh3D9983NgCGbN7sOMGhN+TvdstR1NUj4SX5s1enzboKQa2VDoetCOGzR1W8dC1AQt7O
aGmipqadrLgUYYRGmLiQE98szDSBT1H3lKvdjWi+N4C/ECEE2Bbx8jtU2bCGdCbCaA78I1jwckD/
WK5lghc3pCzdqaV78VmxV3Ksr2ohS7WPR038F5JN6gZc1N4JGEFSpmQx0XBHvok4Rn037iuIgU0p
S3UQQ3IabM7HZgKCh76O/J8VMx8NOCK9hyVgVktrntJxDE/tiCZaJoO17roayOdWIJFF9MIEYfs9
bsAcnuCm++sME0Y1aGV/QtY05zrMCFnOQwDTuUhj9oAqjh8daS0b46rSW1tDS2ouy9FHRXzH67xY
1jaz9CmHOsYa2bDb6hin0BDC3Vuph0UjjCt06aT0o5B8UG3x7sjsqRowdERVbo0rY3A3WTNCVi97
US0izZpAu4328uZ9KSdRb8xS35ssxsWG8CRdaQiK7TCLGoyGG8EezWcqfLQ6yBhM1i87tyea2S0a
kKS0PDkJXrDQTUfGUGjh3ey6Fg459OS6M9TnBeOLz8dFyRJwcOqRrNbr+aPJHElUAPqvKXLzi8yI
zIidpdj2Xv4Fwka6K9j7yjJRRkxq9E2FvffYOItcs7IfvWZsN37Ybms7HJD5pUfMsNe4kfHO18Xe
rcNXS6q1m9i/50YH+xhMfQumkx76LleP4ex/Ycsv1goJ3isMHBU7ZCp3fsHJUf1WrNlbp2cXzUtk
a12a62NrefZRzM4pD1prM/vRe5/QKa8kcRxEn4U9GQ9t9ZnmtXlNFZdVWBqbmoEw3PZT9F6ibd2k
mlKmEbZktdRY0caA1R/RDodoP8lz5YnH2Af3ioP2ORuG99Gbzlk3eqeqk1Tj6O5qtXF4aBa+3JOx
CGIvkWdMdb+zavkSDtLhub6Jl9DQwSab8rEx3nMwzB9GBQdXRBM7G9neUGuIy8onK73Vz2HIzLJ3
24bP5NolJjeFPpv1wsNgR2dcVNhj09s1bZRL+G5afnbLnIIZi2LfkMdzKgoeHK4YDIh9QVD/EvcH
ogDMHhUCKXXaxCz3Xj1TmabMVCfXVOliuv2qLOxDMJa/0lHI7JgkBPQw9eXFU2yzo5+LKYDkTDOf
YkWz+P59nRZ2sLecCOKk0q6UBy+QdvmRmSV7HXVfAerMRK9yWsShe257amn6BKJtrU3LDwGQK1ts
uS7m1n89B/7VMn+bAkOPo5ZXuzmy+f+/ToFxKVRa3cCOqpDMF3rAsVWFej6VA7zqGiJiwn/pA4j9
b1+XyT7A8Y0OkEAQ/29hAU0pE5nfIlK7wuQvrR/mL4OdH6xCQElYM0KnoMnU/xg98lfjzR9vl9xg
nN98SRTxmKwVf7bWZdbSuTEyPaS2Q47nuKzdZ7dxvHaHH5uuMyPIyGMeSdHuFMWU1JtpVpa/8gPJ
JR024f8U3nGbsv/kDfjj78+hJUk0Qmvp3BwKf/6Fhjj0B0sYe93zed8XHOf3sAQWvhGdPlp1bZ2b
SkbD2hopP/jXH8HtR//lpf9YujzPd1yoBRanv760k1iqD92a0iU5xj+HWNVqNZULHLkrNFuHkQti
2H/9mn/fqfxbACHuShs/P0DXzf/157c7islIGXkwDvlyV8hDGfXbvnr71y9y+3F/e29UP7LRqFCF
MmDh9P+WvEKYYxrJmH6xISju+ZbSmyF9AMxQEBevQxrQwjgAvI3i/urJnA5flKsopfx94A1QaCpm
Kp+T4WLpEedwwj5SrJZG/UJ9BwBhNKxjgwwXgSJYrcpOWTncBbO7TYJ2IHiynHdhWfxaQiI9sLGW
8tKW4UTCOQE+ZSgudhu/VtEA0+HaR1wghzRxj2pQyQbl0oNpzLPAYF2EluJc6dcBWHwYoyyZwv5d
uupH3uYoHPUpzNBUZZXapQUuqc5nIYjALiYP1NDFizm1E/7XaAegc2cX7rlJzXIX2hHRabLYjbE+
JJH8Vgi+Cj7v0w3qL2UC+mfyC2rmuy4CPHblplb1tRqb+77LrolPyUeK2Mbulxdf6G0wuD+LLnyx
ZtRAY/MurfhFj8hepiW5N5ND66RDzLwnzs5oLg1K7AybZze4VJ51zuttyuE/9J02hP5508+EwE+S
vznzb4YUtsMnq01fR1atoW1P1gR8KmH1TRVuvbnfVTZ6pDakLCMRr4kr3vwsQbMwvDCbHMXN4Jwp
g8Vb9jupiHVhrZh75zC5WbNC6XxAXLyNIOvErF/HOD3zZT0A29/psGUBgopeWIJKp1rlpr4n54GT
0kXLFv5IEOyKZDn5i/zutul3yO/vVH+enMCkm4WIOG9jTJ7d1Y71GSSTg9G8nbbK0h8V69M6SK1p
7YcRsK1dDbAExePgz79dPf6MgclW/hCla4ZXihTmunucBQ+oKZ1z3bng1dlC9Ws3hb+W+Db7+shB
OWGCM6IEfLwJSfp1eDfpYrfMlMYXVZu8Nyq1XrSO9ZZpZTNMM6oS/y7z+vIsbUjWCtHXJh+Nuw2E
xIDnE6JLLCW2I0B0ObiS6sWogH3o5+W6dPqtpBp2pVBQcjJOGbXS1Xdp9WwSxTPLDikFiHHXeYB1
z0V4vTYIeI+J6hSwHfSjJb2rsFkwbqTsxurh3edCBBB0hARE4ozEZj1IeUH0CpeWAWf7pO1BkcKe
mDbhDWbv2a2vIArSdezMlCgC9N6UoG4TH8owVne5SONL6aJ/dmTs3hR7FW2RenlEOJ0fGenDjRhS
0i2HXLIm2eDY05yzk5qf5PSSIyufk57uTxt+qBqma5pql4+kQ381XJGWHGxGhP0wVBc1s8u6PlUt
Af/qELEAVX4SHBDs+Tyuehc4XUMGbvGQ+8CjvdPsjaApRPq7ETr+GLrN4xC2O9utHnAavamivJtK
uSucckPmI3bL6pCLcOUt1XlYgq+hnfbhTE9OGZwmqFNdez8cJ321HbFrQuyFIzkJov7wzIJpE7OL
g2OFg0mXnvcCtzjtXMR1K7Qh9SpO/EN7E9FXo6kBmxpFaGCrriwAv6zeRtOQVem0B8clp8KfJrO1
YJ+3U7BMu35M6OlMBIR/6PKXipTXXEscGfehSYuri5hr70Dzw5lTMj6Oqt4hT+AMHFPOq7TJCCrJ
1etiivknqtevKdNWuOdrF4zHuMzEMU0rWMOFlYPjpC7FXdL1MDlRDmk0KftcZeN9obKQNRQSyEeM
t8J8NJ7xILxEgYNSsMIxmnjhiNtsxAPD3pp/c0zZUWiAp+5daDxeTu3aGXuy3e7KCJlPrLpLC8C0
T73sec6ag63Q3I+JpOwIWH69RDMD2xicU+i4LZzkSY3qUWTIEhzJgC8Dt10nETm+RMy+WB3ZKn5v
wLMRFyZqfI1uuQ9oZn+7NfANuH9qEFKJfVbFFWeIjXqhw4kVICe+MXFBlXfdr3iJLkFxE89Udvgj
U21w7EjTmX+OtYJQRv9YPSWDoz/LvLUf0STxi2SmqflNrUqzE/lzYRMSrU23S5ZG3GpGs+ElCqVT
bqtlJN9mgHFdTE3dxAB0z7CelcvL2NY+m3kxB95blnIKTb301a72VNLtIo+bh++so6naUaWD/q3k
B27rIiIiwMkyby1zPVNTnvaDBXGIzalCOLutpzJ5cxRITlN72XcUOuGJuPvCv7N8LBhbieRmWE2V
9spN67rzU5wVxbbkLt90tkhOCh8ekQ7RwfWKZ1g4Bw4Pckabc1MT3yCCnMg+RP9bPc2kxsz13io4
bNTc96/2wG/LJEKASNN+pKnjPTVNka9jvhTXaYLaQUXMmurYZnhxJmF9ZKJVFA0wOBABs6htbJa9
3RgyRKOFwOQ8uMRzaT9avlqom8qy+KT8arqzK2TVqylwqvg5qpfhJsgjlAWBSX1ohIVQ8JZrCdSq
LOEe3CxMfntgMAplgFMd22nmFB26QTxmkfWykOoMFVgMj0L4vzobWQ4IZ/LcZ+05n9w8XkEvwqyS
w+U75BW10boOHb0rE+tb3tGNh6XtoVfdJ1vzPibrVDiolK3S1Tsr8Mg0yoEFjo5Xel9IoxXcXbbW
sqQUy+Y2PpreRPs4LHq6ZFzUtjvmi/yeLZwaVd+anqeSQuMWACPF8LPxxmE5ZkH8LKyw5OHMA2SW
xXBBT5mc3UBhkjZbfFLwd0O4rdg+j8hEf2i1/Bi9vIJhXc5DGdGM5WXePbjOxxJk48FzyY8YswSP
XvwliOzuQrLF0UA9tkW9SRTdu8UsV/HY/4oD0oiE1R7ipLnoOV5OjQ4XtNb9al5IgBl8FndZBTGR
srbYe6K6xCkIZtABXd+UcG61vBg/m45O033zhrBZT8O0n7x02E4xYK/JkbT1qTkAPdQEni3Lsx3y
5+pZfcGNUXqYcvyeR2Wzdf3Ke5P9jLcy5WiJE4dSG1eJH94yWr+1PVH3GcSgxoEZ+2Hbj8Dv5cTu
DCz7aPLIPcvewtPiaTsEbBCkUMXFtpgJju4aVbPoBla8XdrW/gqtW5jzYnx5XMxMukuTBQ85uvBP
A3jL2+rD7gt3hXzqg5EGmtK9On70UnoZEwonRLbJWbPJAdX5DdjdDOUfRypqPL/GcDhTceFwjCRB
pxBHp8QyCfHgR/go0W9RHhfDFC7CsdcsYJtJuHQjh8jdMQ0k4rdfCRKKbe8K+HxBjESvs2WJL1ho
c18OVbAJR8nU2UM5uvwRUDCQcmVASTcmGUuuS0Y+O0JQBsoeJlzEPonx/4e7M1luI9u686swPPlH
WZF9M/gdIfQgCBJsRWmSAZJQ9n2fDg/9JB554JnfoF7MX1JCXYLUVUlF+N4Ka1AlsTk4efKcfXaz
1tq0dCIxXBQ+pYx6EI8K1YsWFOKUvTrVC3fZxwbXdz4HBzv3a41cTkz/Pt3LvMuUdAJ1gLihH6dQ
mQ8lihbDbq2NSRhkCum3tuXRQs7HtaLUNFhWteZOr0vqiI5Hym+jEbdTFrJ641qywHF70aNIrywC
DxfSdgGgK9GvZLPD+fWnVW3NFRPBAZqpLISq8Je+nKPlq6FQ3IFSNnqVGAV85Sj1OxotZTWtcsPw
qsvCdWxEH4PK+9x5LposFdDCyBXxr20wK5KHeRdhomQOqBKpI4PUioNIRC9jBIExjFNAxqrcr72I
lKjs6i6axd7Ugts6NQwBDXJSGyOjxKkk39MDMMs3VZdDkCjrReekd0qe3/iBC4MaYeVA7x4NaOpO
Lj7lHK9VO9CrLSu6AqeHClDvpFOvTDc9tI6RBNzFKyFIS32N92hETT3u+/YmMozw1JdE4Gx2jOR/
P3S5tdLmCk6ruyCHrqwMiW7jhpe3gC0Kd5YQ1o+arvwEGoFrXg5pE+71N0JnJZeiKgFeyziJE0Mm
sQXhMzmNbQjb6Ie6dOBCbs2qyREaGjlJp6zmUlOtO4Uj3GtoaNFvATNYpOqZ7KH1ZHnyJUGcQrNt
44uaZnSstrKnXGi6sSdW12oGOdiLJFSALPEip++AFXfyPDSB1ECIG3cxkNYKyTAJ6tM8itT6Nky9
bpoqKT6s6IUOiEVnm+TCis/NN2ghTqLauCsh35lsxmUuqvYyLJRTKabZvCGkFrzb6sE387uM/Cb5
ZMud2n1inZp1bK0AKiUrpanO1FqRF61ABaihKimPK/blCjMckAa24ekzQ4TWwT0BdnGuHSm1bxWc
+m7m5sWqEuroXje0aOGpMQGWa18WaQPrXayvyyynKkXzhcZqJSjTnfcIGWDjSrq98pseF0BLtpIf
eotAEkPE4OSbTqyqMXZcvFXJ1j4lXD+AKcXqVE6cR1iYwo1JWDJPW8GaRg29mRywdtOgcYtJFKQ3
FCR3VEOmlh8FD1GTOHje5h3R+BbQjXbaUqzvga+5AC2hyzmb0ItpfovKgVYKwizTlGswYCX4+FS5
LKqKBvaavqIG1kF6FSSqk8VMcdNuHGWpBW5NpxMXvUd61bwFeJiv2MjqQg68+5A+JvMsaYWpV+XZ
xIn0eEwOUZ83TbgBHYOCStibi0RP+4lk59umQLuhoCRcQnwYdcC0KCJsSIMBLkiDiyJLo5Gvihhb
QXtQyQ/gJSCa5Wpyf8U0HQ58Fk6kSlzFUT0PQhfJh7ylpRyx5KPqKPGiVN2l2kcXYZ1gcBvjLKHW
uw7T9jpwKSJnZsIpLtJzSILYtoz2dW3QfWqC9lPr8Ru+Cm8Pvxm9Pjn8rPjVRdHRlbLRok+Gmd+C
xChGFoCwVGk7GoNQn8srb5XSR+A8qPPwArhRvvLNWBslCtw6MzKKuRaSzw/gl8oeG0xjt4CFUUhb
1RaqK3a4S+1Cm7luH35Wu6YehXZ3VnTprZ42JG7TIMKke1DIcjhPsf7YlcFO1NyF2LHEeLNLQwBn
VuagXGM3JVTNJFLG3EdNKJ4pYK9HnsnVIJXCVMtggTb5rR0NoH/obEalaWO1wSP2JW8qxcInt1Kv
9IzIR828hSWba5NQ39ftadX5CIulqL37gp4sxCH4Tb16pibdsrXR5CO1PvJtaVIEoc4Jo80KUhrc
WorsLJsGxDC5ReS5YB6OdDnADyn9s7ZC1UeSkLQjaPGXfW08FpK6q4PwU2N1q7arNWQugnBcZA6S
GBlwWwhUoF4DnfaliM+kXCKh2qIImCw6AYxf4aeIj4cWlllIC6onALsyt9+JIKFWKnzRiU9GdxoB
vDFrlLLsyLwMwvraYMPhEErE37CHzbpcSJV/obd4NoIGEFdrhZkjkGe0JJPivhtES0lAG6ioe4Xp
pLdcx/DyGmUuCJxZW8OglbJ3bwU1CTQF3GzTxQsyHdbIEyyEJwsQo5rg3HaCmY8iiHeu5tKCMPRm
qSy6E1DOkIyaKpqEhXZO7HbVmNp9ZoE0IOCHD0mr2Yhm2dBuFonHL/iWdWrbbPzK/lKmQnMqSrk1
J2RE/sOyP2pt/hi6EOgCCmGnBtU0ehs4cHvgctryJO4zSBV8Ga4/3R78TJ21agkyl5rlqE/0hw6Q
YSfWZ6Aw1l7gOasSH30ntuaVoXW3sHnUZRTQxdq17AuP/PXUKKuzUkeTz66MkRiZ7nkA3IqLwf4c
ZFU+Topcm6RZ/LFren9VGpwWmjYicVZTrpHZ0YpVPcRyeqaLUAU8MbhR4ahe6KIwzUQckVxr6dar
pp8VqRmUHJPztDHPU1tZAXNSBg+F+pUbPgFmRF6lCq/dWJyHFKpGfW2O5SSrl43an2ZBEc6o9EMj
c5VPZpmuwW7Gkz4R70oujJkjUeWs2ia5kCJuOlDlwsRJB8KY5vLiKYK0gT0WrYKbBdGFNBMuldah
xG4l6noonndZoyGWgIociAtl1g8ClEQrU80yBASNBeqEFcXewLTnCghNLcemBIDYRmEomvf2IMyQ
xkr0FMgeuo0GpKa6Oq9zgVu3MYIbT/aeWq3J10pFit6t7U0KB2/k6nF3Jdm9PcqsapXk9JOssyQd
N4JuniaSfWYoVjcVBZ0v5d5FGufRuFSEe8HOs2UZI/VpxPk2DCvau0BemgkwvymCpBc2m3NEmd0G
d0CfoYmsNvEd6Q7AhB2lpU0jSMk0zeOqPbN1Ankg9KQwefMtkzNaZwWdfJor9xIVhBmaPSHFYHFi
0/rZtzW2fajoZ5bbLsijYfJUauhOifOiBdCbJlGkiSul9K80G3HEMK8fs0wDgtxDfqDH4gQpo/sY
SG4hJPoy07TbPqPUadWkBSQzfAoix0ORdMjt6M2nHjWCUe/qm9TU4Mg58I6LsF5mFUgmd4DxQ/D+
JDRWw7sskb0pgMXHrTalXO2dqTT8GxDjCIm51M5Cind1aV41jUI8rfsXdgp/DtieMqvgFjsZLfHg
oX6x7DyBXJahVSKVCFUkNe6KXz8Y1DqNYBCw172Pg1tp9a276LVkU5JNPbV0ifapOjkPrZA+9dCZ
gXcmuyayd43AWSPztYIiW+O8uTO9V3B16m1vh59SRIbAIZsggETw2TlR5jjrcWkjWyeTCIUeenJM
XKh2W2SIrjKh5NIHrUUfUQlZDrbgzI9r7Qxuc4uEDQnbtl+hH7PxK7qooPdyJTeKNXeUDldVNGoq
QUJYP8QqhVFBki801/PXmobwAibAGIKe9EpNiqfOoowE7ywrkkmVmTLgzTaJSPzqHkBo1oY6pFZ7
UTzlQx2UDeswj2aQVTzItqU4MUyS67aQtTMUiz+bejDkDFII1WSENJuQp89Qj1FDT0HwU9mQ9iD3
qmnLmrxh6mrxuVLbPY6pmVngSDRaa6fGCGqdP6oltKMMIptJJXRTOWp4jfXHWtAfonSoAhj0VE4T
61bOwIWY1rXQBRehc0u8e2FVEVQhvYNv3CEJgS2n1G2pizamUTPBLNQ1V01KjHfg5iD96angS/ak
7QVEWHvO3UAQcqJPmo14T6y41NoIbTQVW+AZtHkSymXU5zggNs08tUHQzbrJFfz2oJfZqfWd1cTr
WsfP1uPAIdkAyhMJG43MnNM5H223vq+b/iYy4X+1MJlmUm/dGkpx3YB5MtKqm1RI4UqeNW3jeF66
yVJ0is8RqE+4nLE6tWl4T7MZE1zvgH+1kztKudOypmOrb6+rWnxsFfmKqsZZiuAFDGXk4qyudMah
Up/Hmje36AfZIFlRpXkyQsH5KoyKfArvgIgzDr4Iqn8u+m4xD+36MmjgbsV6AD86QlYZYAPnEOp5
b644RNmgowUyK6i3StRzbmpporQxhScFAnY7NBitN4r7OVLgyJMfOBVii/ICVEoFekTp3tjFrqHS
JRBguEI0VvNHhzr+SLRI1wowdBJDvW/Y3oCLp4noKBM9i1YO2bJCLk5pYr2o2vyzhPuY0Osx7atR
UZRIGZtXVQZg2yjLdaCDhTFcGI7ocRoJ0hzJXEu9z0ZPcx4ZHOMScZFFqaGhr5D7l7hADRBklmtc
962Wjwo5gb7YxbMMNMG4TVC2UD1/R1nuC0DyL0LWb8jmXuAufwy8cCWlJCQMQbkjeNEmsSo5Efkh
nOpeADBJD6EGQDtol7AGQgcFEFh0dxn5CL7K8Bhw/VdWFE5UiO+cY5BzM7/RTRZGUSiiif2FrHrV
mm4/pHNgtH/KZB1/vaqyK81J7WvV5DCOkGIii6dKp0GaS+OkBLrjKSmiBr4gjYwMsWxf1Itw2loq
7dTLuo1nfS7kiwD2nDonG8v5s4NUXEBhWtJW2pOmQWUjl1Xb6UJK5Pwm9V39QjIs51FqrGTpB3lN
3tKsw6XONTpvNKmlEqTbVIXTJEKqtAl5N7pYdWshoHfXCE86vBWafOvZmg/cPYwAl5lGFy197CQK
bqG10fNKo4qEORIVB0SU7NRjpcmEdtQUYoYKGe1EIzjKF6lkJKdaj2sUyChd4xGxW/VGn9J9zxqV
Td9sBZdmVk5FM8LW7DhYsogWihtISxHZs2WEwNQ2cWr5WkTJrhhbGGfMRaSeDW3NP1ISzSe5GWkf
aZZRANRE98emaHRayGSdRWgKs6Jt6/Osiw34Y421SZK8xtbWaBmpmpo/KZTlJ64gSmd4aN3EtE3T
PPWESHhwQ5USaZviEBUgdietbmr0CW+rdhQmRr9GJJcNFFDx18kIPFlWRxGg9dPHrLTlC9kJgK+5
2QNYT/m06+gDbzd6OekLi/UDyTdNjTC+zJXgrlML+gzHrXsfNU5y3/SWg+xxkhLNCYGMpLRneKta
66GDtE2JT0V8QR6zK+OrNoNkje8R9bc5jaq0kVi4dk6mKBVBKQj08JwDBwHF58ZF7axgf/fWzEsN
DxI28JH4kxSSax81mYQgFESGoRxoKgr6XK5Ey0TKNxXEm7LoxkEQ5TxVKGrBQB3nQ+K+5b5CRYGd
RBtw76aVyYgQLSplfZqkeGhTSYvLsVejajhLMmUoA4F6HaSmqm5ryJBSpmUipfpU0l3YxDAjARBW
nU6naNNBbbMOhGhXV1wcyE2Y+SQrGfTM0wy6eBncysVMpQZUzAoLGz6qSQvudK/147u4zcBcR7Dy
xUkpedWg/kE7FbhGigaeVe3zjzn107BMwrsMMGo1capy+K9TgqiO0UvpVlWhcSnFmUSlrqWWnkBV
Fp/USqEZueKnHnYNboxdQwQ8a12zzk/J8sajUnI665OTx8yr1eueQaNQfMik0u8eofLX5mNbl8Kd
29iiN1WtACnWQWBy0TtZE1/BJ0rUidxHATIDNXRJsiLJvBVrGy2OygrViSkTE871xlGyqRk2NFGP
nAwtLcQMibYk4nzxWpPqci7bBszxunJNf4Fpall3pGTsWZDrnbFBu9KyVkEvmtUnrlSPzmEAZxJO
TyRSrLLMRrj3Cy+lqY7ecwRoAqITFZYuCQih6PHb0G7g6TxJR4rGVpBIzc0UppCfK/3cQVAwnNvA
BW9UAwr5tExjqZ/XcL8paUD+8dapbgju0qJtGzBX0N7RE2Gs2yL96AcNAZZe4T+4TZUqpI4ASNin
dJlEMqUNG7RmNLNC3bAQdJ2bi+pLe5lEQdWdFqoTxZMQvIB66iC6KK8bAzg0ASYkRDv1UZUOckUQ
x6TtcVVbqakf/cyJG+4zMxXXuOC4TKIY+GTQxEAWryTaPd2XTg7DTcmqRBophW8FlzJ1m/g81P1m
Zjo6SgSuC59HzjPy69Sq5BxmSeHmQCXCDq0GqUoTxP/VWobdL+PCyReS0CkAf8NeVxck+ngzPpoR
MFrBTRpnRgipvAfmRHP7LpQJrNq0qyeCLiRoCQWhL1x4MY4RhhXxbkmAWrtKxLiXlxrZB+O818Mg
WphKBC7LkhLQukFfgMsR64LEkuDWkKy8xK78MTAT91oNeqlHe1dPb2OSstqkQNIOup6YguyWIu1J
6FIIUqbmJAvDhzsWN9ral6kwjAjnSfLXQl2iJxVRW0dthsxYodHSrRcS9dwUJU2aFhr53FnpFCDr
pNQsoe5F9Xkt2UPz+CKmtUBhF1xVrYfCO3XKYNS6AFnp4hBDhzQ0x/eo6OlSBELYlx48SlTuSIEn
3CACoTXCRAXUqN6lWi3mKPTqVrqWA6oKwJ5xjUdOyupsQLB35TgX0i9KXFChjT0TQwlkOcC/BikF
jKbQ5Y+C5vAivN4oqrHbtIQDZBcrfwliiNjIR3hIntR+WWuLFN3Cx6rShfZK092bwOOWwIdvhG6Q
5qeIfhrrUfPF4XODc1CFwPFiN8QpzFXUV5YRQqejpFbVm4IoMoOAFmh0e0g7oUc63EPxBzS9+2i0
mUk51/cs2hFK5jYKwnTTUvLfIEoJMNxFEUugVArmu29RXjN8srhjqwhK+aL1mc44d5RwqfnI1YCo
VMvHRJYhk+RtFcprEoFACkOUSMa9rhtwTLWoPJXNKEBToxAxnmLrBKeVmwfNWDEUoZqEsiNwGYuW
7WBbZNZXEVtMJz4Hf/9KZ9E9cIBdJPlzs4jt0zbI+YGgs9sKZeomO4eng4mUg/62hFfgjRW50OkT
kFEw9zqJ14I4yPByzVK40ZoE2JevKAqEzMg9K8mPbcDuFBMVHwwNaiqG2aw0IulG7qyqZrKil00k
IVwWdtNdV6itbqBLkhZJswQnIRfjaGIiIe4g7qZwNGtSK3D5srrx5qD8sWxZ5IDgqvTkvqwHE0Lg
Dv3B6tWiA/neu9zljYN9xEm1kcaLOmUHdFVxJ0ruqeOSJib1BA1EwZooDji5yqN2QEgd5zOwIskZ
Oj4mpTerG1T69Pper03wgZwU7qG8JT2XgHy4kMnuYoITvfmc6wkQbl2NkMi3ZE1DzqyQirXb6eJD
HArWGI5RQmious6F6SJQRHTnsw2CVkzoXwBv3B2hNih+iXq0cS1PVMWx3UgAFkzfM+nMAeoIdEZi
tjm9DHKc8s6kyAvh3qoBc8eE56eiGYFUkTgNZIMKAQlMv/5UoII70c2m3cBoMU2U7TLwmJQAu2kj
FUI4EgWb67gxHfU8qHRsuAR93J6kRWJ+EQvEnEDqh+u6rdPz0iq4OBUAOTFsqcj8VCdtetND7F3D
/hYe8oyNALKnYi9FMoqiI7SB9OsCtY8If9KQR6ramVu799T7vqadKG1A8CA2puvheAD3DfJVZgvu
lZWn+PpaYYQ3tlucqZTSyymBDuWxomxv4rJz760iy9F8MyJihVGLBsRnI5Cly1YQxQctDLwzQoXo
wdOlDF6+BjtHAN1NprlPCa3DKroipYxTKgqpMvHqBloLnnG9LKpcR7I0xZHqRLySMmrkGXJ44Z0f
1u5KCjTX4c30Tj+LxFpUJo3UanBMskJYqJVfnxPiQjNoaJI9ERW3uSKYuClDTcZYoTmKXw0V/qbL
7XhX1eEWPASqk2odAcGvr+S4cTYyt9GlWbhNsPKNPFphdC1nhC4aauK5TlsSJBtGWmr7UwU2xiZz
k+pMSRJrEoTowY1ySOjnz53BQLVI7qPnWDBkQ7VIbr3Q0896sDJQZwmAzg2vNrlXpD6/dCASPfHY
zqWq2OAAUHcRzrS0EHFdDe8xocYrkGepLHNWqyaJZsh6pTqxOZ1LD6kTnFgyBDPXIXUGRkZka/uh
ypUmK4ktTMK8I2NTAEE993sbnFEPRK6dh8SOHKhnNKrXmlo5LxxkqFQpkjay3rMv8fbY91Lbxfq0
MiK0CswwckZdYTnyaawNfdQdSMYXkhOiVkY5ywAfMvxijWCji2w0hqZS/X5VW6n1uQKV+Cj2Joae
5Ed6ZbQJ6esiSICutEFP+1FBxGh4bYSJCWOFfQyGxp0rtkJ5vTAGxKdPCn+UcEVvnAC3fyIOBwod
bXqrGFlmL8ksoyxYQK4baeAfL20gpSPHbvG43cIBv+IBHwNRU0ZIe5Fzlh9AwpcTTUK3UMx0zG6t
hlY3ckk7nMaZYOK2Zob2SDVBKWZlhVQhulRKtJOK0F4nydDJw2vRZ3SMYOJD1RvjN5RMpiehM2rF
AFGaSGhZEglASjGK87CbRYh4oU+oGjr4IOgkD00csygOKec7NFgjY9YViPBNkanSvwhFA3hPcST9
DnpAhC2TwqyBYGyoKTlgXa6vA/qFbbxKiZFjEDIpo9ov1vJT+bxYNGR2aa2VKuEdJxhSTUosAkAj
LNtNltrQLWMkvYZevoiy5WZMzo/+2cQGpA74q2mvBaUXJmID0T9Gs3GTix7NryHnxwm9YmUdahnh
Lpj2CGEP61Y3HWdu9YV6DY+Z0LBqtTtXV/AuI9wuceSbdXevSoTvcaMiXtDppXvpFm1/3iC3eNn0
OnGrWMY15oU6o3epN7JKqlQTM3WK8CE+Ut65aChWlqScKmXUz6osT+9DkvF3rkVbltTLb3NUDhHG
yIInqc/QdRM774H8mb7upQSX3RML0tRCl8v8tq4340zGL5/FkUa6NxBrtkvchRygnlA+R0+Husoo
6ZPqSoq6/DTNVe+cQtGjBMOTLkEOsjpTBxyYc5fIQadPGxudp0kYBVwkQV7K6kK0XIGCxjObtfEq
ay7RaIOz5XVcaqnatZu+cl200+2cHV6LQlCvVAdZy5HVaoSUBhGIOLKGu2YdF0KhzCKEhRBQjaEw
jZ4HIM/IiUhkrQMs6lMk2ugZRPsJpQF+Va80bqlGTvgKOqac/CCw2JdUPgGVtHqCju9YbEvxIRj2
ipk20Cs0Uexmpd778lqnjVywLjuztWe9pGorFL0t/VQLaxYosDMGgfbDDdWUXRsslDzMLFCjsRYT
DlOyX8tlUweL1G35+a9WwJFgN56anlY4REgUl8ZRrgbJyHy2YCUM8w7iiYL82BjxPSBklavSOgp8
H2RgN/Ewc5hePpLaetA3A6JYRp7DjKtEFeE3ujILgaZZiTpLo7s4ar0WEEzUho0PFZo6CivjnvAN
1r757BEWGB/xNir7IF2RHVCiDegVdGjKSrJKGEG83ZkD7dpaWAB1chiJHGhCQs+a93aM8ep6zsUS
paLgToi8jFZPIEmDUaE4BOmwSOudRedNUqgUskuioVKHvlTiSY26zKb1XewSWI093eNNdmIaxmcp
OGN/AZgzoWObAC5tIghJ/pE9pKf3fdJqzrQN2ypDKSC3E5DmMhLhsmo512WR23gzVAFOUw/tl5Gk
FyL8Wy+IyiUERhC5hYYC8KjvY6SeXMkDQzsqIqSgbzVCEARQSSiG4yrTdWdqCIP/7qMOfvf1Heak
OYtZWDhBtahjiJbUSvGzEXtLrEeKP+g4ei7xHxdxAXXZ00I0GCWzNMfQWEUq+FUb4CK6NphHX6GV
SAP6Nb0kYLBpKdd6YkqfrCh6BEGgoczqdjQ5kyEamWBeS/HGiXM1u27hIdinhPZsPzVvyXKDzwju
CsViy3ukXuJJZAT2ksurkS+KqLRDAkWXngYQA0JU0AoKGQurAmS3KFpJ+Yybb94r1Lt9U+hnDn8b
S3EwA328VFzRuBQav5uA7yYkE+VJLqjtTYYQOpL2krvwFMC3nexsSydFeBfFoScLAaVHTeOqnpVi
+/GZkHFs3YN/2sro/7U6wrcH+W7DIzon8fHf2iFtEi8ubxLUrQ5bJv3UD/14oJ/roKTAkzqQW3ie
0XPzph8NEG6ZcPVEbyZh6HL0/EdkqDCJnf03NOU3Ge+ZZin68/+G7/NRL9bmnz39jx/sbVOpt+P8
aO4vlCNEaDzvenpd/U03dQVZCXptD3/gH71YA8v4zVA1+AbW15X4+y2BQsPU962A/Bt2X5Yk6dsj
wpB7sQKCRetWnl9CFuLrLvi65H+jXaDzzt61BLL+mybKskrf36+PeLgEsvWbaaiSZJI3ev7z9zsH
6nutAGfdAhOmyDRBe/4DLfHlLmCTaKKmqwC7/7ZrAFP1XdtAsdgGCuzqoT3xy4e3rN9EiYYRkkib
uuHP1w33U0fgJ37oj7tiTMLi6fkq8XbFi/57f/oDe3v7doBDmR3zH32Sn3/0hu58Xwf/alOHf/9X
xA7/0azv2dq/+OZw9b3458HPfpUnevHd/VXx8rO+rcfbmX73GfZfXHi7fJs/ut30+aL99lSDJtJ/
/pfxNt4+HXQCG2ziP6bxpv3gH5vkR6PSuHIXv25pbWH73jvweteS+NiPM+gfSYOW0XuHvd7iiJxs
WKd8d0In7pO1l1U7dvF+6GelpYEW+95PQj2k3D2dXJfbclfsh3seHXmld48+ZnpgrE4+RLvcezx4
rbIhmti5fzp/JvNTr3a8zb2Hh932YGlIPtPbzRT/dPzvbeA/nKK32/rQ2fn173973Od9Ql3g/8cD
/CF82MaHvfyOsE0/xE9Jnh9sIO60f7p5fnLvfKiQ+T2cq3SEXT/ahY5XRfv5PZ8mnJD3znYEatPb
PpuDxQ4NaCepvfhgSWT4+O/+lF24zatDU3AEC4z0kcNJPZjuIC733ulOdnG0zYP9QMNa60dY62XO
MsRPB8MeYcNNC7rdHi6C8SMj9ZP7eNzvHt1Xwx5hbSkivV6EQdHhva9sts2T3beWvwf7DIfm/YPn
2/hxtx9n2A7mEU703HvgGiu3+cuBrSO8ORq153Gx6w7G/dG1+JM7Yr7Lo218OOwx1gE/6nB1rSOc
CkC7JDAOTIMkHmHcRRVjcw4WQRKPYMuWj2+MgyQdYTMsy214OFvpCKtwustfbTBAVPv9NsQIf82l
Pt3GJ+tttzv0u45xA51ty/rVblCPsLpnXulWr10TCR/s3TbnOkzqbfB6ykdY4zMPu17u4qLceYfr
rB7BvJ9V7S56SKrc2S/Bs1+qHsHEo9H8xJocjDtoQL336lgn8fZVuKUd4YisB9u+n93zIuhHeHvn
u9Ld5cMNenDLoYi7/6i/fvrO6Ta2PbQVx7iaUZZ95fVI1hEOyCbJy8rZhvvnfl7iY4TfVwm33OHB
I++5/5i/vrzDid69Hlg6wga+fraaCJwc5AzkY0Qd1ylJg/2jDyssS0c4ydf1loAuP/CEZfkYS9zs
ng4vD1k+wla7bryy/3rqDtbiGFfebQCmPj5wLuVj3B/fcjArL3aeksOwcUgFv9do3uFcPbLvaMd0
YDEA2L9/cCwyF9TOyQ839DGimutd/vDqbBtH2CHLItydJF9wXg5OC7g9+TiGuXQZ+3H39DrSk+C4
HeGyWiVFUh+stmWhh24ewbH9/X8M5v97oZmhouVINQGddJPqioKy+J/tnX9fak2xkJv/Qxv+OUs3
XAXfyY2Tf445Xn+SF08eSS/+yc/8HXLnH768TrJSCnz9mr498k/GkR9igt7HwX7sx/nqHllvXv8v
jlu8OtmS/M4Rp2jlpwe2mQLPW+v8a9PEzeI0fy97jabmG1v0a2M/Jx+34at1ICv+zoW4pvXId+es
SGij7l/j3jf6tTlfDCfhcMa6YqK0KptwsRTD1BR9qKcdXlm/9hmbbbl1XttOXVUN06CeJ+t0krNo
8PVmlap/1Lnwt3+qdsCe2b7aiHR8MVXZ5BPoLiUNYIIfRVo/+0HrXZGkSbmNDtcOXK9mgW3SdFEy
DEXT3+6pv/BU663j5ruH/VsYDqyhKLTb4P3QwIzWGoAD3mzev/BBf5ReTv5JqGOqVGEUUF4Kvqgo
04r+Rx7H18X8910bAF2l91dkXs7/263z8ktTDkO5LwjvC6IHhaT9F39Uzxxt6SZ76O0fw9kfd+mr
1L/2o2P2k6dsvu23FBhzL325JaUBfbMbVqPb26IXW/Anh16S7d2P8nwxDQLL7x4UwuruMFY9xuIy
12w/uee5HiPcOU3yp1dLcAwvFv29rVcezHbQ0n7vyp7tqA0eFrG5k94/7gVZgP0oX/2TI+S6L7mH
8oNR395sv75jr7fVk3fyId++Dm1+eM/85HG47l5V2GT5CIfsW3g6zPlkGnn5G6TAoCr/3q3xcVeU
J6NtfFDJ43p8/8ifdtGrPMMxCoTnyQmb7j+Kk9cJM6Kj9895PuThTq6rhydvqFA/HhxFFUXgIxya
myp++F6oJ4lcg0AE3/8UHx6qk3VVbPcjPR/Nr6MfYY3+29X0enp1N53895Nh81BHO3mz/3GwRBCf
aOGZsg5h+sdu4/Mp+95l/a9BhHzPx907Az8KYl8YoTdB6sun+XNv5OVPT186KkfEvXzF/fxrn+sr
wvvXvaxd6PUHIeUxLN04KcrtydWrkFo7gg2dhifX27DeApV5eeSMIxy2eYXVj7bhwVl+mwR4sRV/
8spaJPHTEIW9nDAWaP/Pv+4anrPA+dapDmYs/RBy9pNT3gBRjA6Htf50ib93tP41ZmXIAb33uP39
cKIfQgdI4cFbOMIJ+hA73Lz7zTfcV0e4aEdJWTTsmZfDSscYlwrVgdsrHyG7PKqQoXnyXs5VOcKw
Y3f79HLMt4m5XzcdV7u0egi9xyGZT6X1BOl55yAvrv4o2/CTh32yi5JHXF4+5s8/7wg7cAwKOoew
e7BYR9gstC1J8uTAzGpHqOL9AfB9Tj3Hf6zRy+kfw4kfb9Pdyd0ufzq4joeeRrt3phAmvgcGojzY
8fqfmvOvHsWPUjRTh7Yt++kNlmQgtrx3stOMezjB7oUn84rSxYFN0Y+wTaY5Ar6Hwx6j5kbfTi9J
D821cYTTecOxn29RcDhYCPMI7sN8Sw/F/QsbXp95hNc3d19dA29z/b9uBt9uBNDv+5n/df9p/Pv/
KXcnT/+xrBMvPzh1UMLfP/xqF3cHL+07BaBfX4sz7+G1V4CC2vtne0b+HrHI/UDPgax6hF3GfF+t
gnqEy3YNg8bZFvi/hxM+wmsD8ZfQi+Zg3B8m9X/ymgWBtW0ObLA08Lbeay8Z9tWgRzjFay7Sx9co
tKOsbYX1fV1fk45xGa2TfrCScIj2a/q8hYem4O9d4nMPR3w/zPOoxzDsz6MeWnXJ0PYf89et2ldj
KQwNJbbVfrjnWb8tjf66+bnCzT8kr6FysP+Uvz7p61336O7C8BVB6xgQ6W/F4jfAAfkYOOnrARh0
iPqjM8wR1mPgxW1PznbJKzCWdASX4hpI4eui/DGqStfVq0IN5dD3L8UNHcP2owzbWB4UBN57pK9/
/5/JyU0S/f6/nslGm/z3/x0/eofgClk5wlqTgvZe1d+BFr3/AW62cf/ajsKFfv/At86bA34MaDpB
dwCV62S2LQ7f5jFg3vBqvVcOsnyUbCNJDeBTB/errB/heH9+49DLx4Bjf/aih+1Dc3ADyvoRdttX
G/r2fB8D5z3y8pMbPKODcjQFjfdv5Q8P3e7g3RmyDLpPtBBOAKiIof7z4OTfl9T8v9xd3VLbRhR+
FV0mM2USyQHDTWewAyEYKMWGzPRubSv2xsLy6IeMc9XX6CP0HXqXN+mT9FvJS3Xkrc1Y35QMNww2
zEo6uzq/3/mOjwHDLzGr6YTbFfOPNyv159uJwARuLzC//HmCYB3VV4ksIBi9Y8DTh0p/kQsTfNvj
BIVu6TMToh3U5CeRGofp1Oqc0s+wn3Z3ay+XyvTu2oWKZRk3jMkmUrYMlwJDsOZSX7YI94ps7zAe
yz1jOBT9RHsXAFOIDAsjEYIaqixkMDwU1AAnXs/86B/fVI8DCIbtx92P2UdQB8zDmpsJgiTKynLr
fEYAcq4W8vhikF/ze+0tkwnmhdbeDNj75kuXIGlMYJJ5Y79FEHHpWznWJhyMHnCJ4EBeEwnhvb5Q
stSCronmckZTiYrXXpF9gpTRxIO6Z+0sM2IE5N/G+kHmLfwDgq0z+cJl/Z1mVFiuwoXMWPhtwtZd
A4qApnEn3OqQsv5szVXxGfwE1yCxAuMzSk2pPcCFnd6IH39izrePfje1gNoQK/uE0zGYKl3H5QUB
4b0eqC+YDFhXGQic7CPsbqYGSiN7aNcpfSzGHSO1YNzCtXtmaKTbb8PQIQ5GB/mdDjPAbIQ8GKru
F+Ap4wfvYwacw8J742F+TRJn+erNrF7O3w/eEjZgdcFePlfpFNH8G8/+ql0Xbb9j5Dr6C0AWoqVL
37QwWplhMvR4jD7KE5VmVaGVPRT/nYGEFnlSZ85Kav2pnqFtZg6pPf6K/s1ajzpyAeieIaT3Cqui
sEGJjv7+/Y90ppbK+5AsUU/DHZyhJHyv7K4JfYiurYMWoyA40IBp7KHcKGts7eDoqGXoUTdnAbaj
EpCSn6mZPe7pm/daYXhShqf6FbAfJbKPR+19jHgiXBTThscxBDhQM4SRWmLnjjAtHV1QzR+tp3IN
0mi7kNGgoDl9awjB7Xe7a+drtRfpvRFIlvbSNLfrVa5ByMiBG2DiWJmggy7UIpvW3JpSNFsN1/Ml
lh45/Joml6qPYE4A+oCrX51Ugc7iWvYv9stNcJ/jJB8qsXv2w+6HDs23GgDWogjTUckQFSS7aOEf
2A9NrjDJdSQRjwwHzNwtYMhCRzJ63w3eB71vgN+KpRkB8pV6UCgKO2wyI47tqiXaRVz2mOEsdWtn
jwGdeB/fo7gj+74Zrold140VZMSGIHutc8gyulkAgR+DgjWXdVAGbOAMvXaiFOMzTP053pLa/vmM
/oVLlZiyXx1LwkCTGjKR1NT2hU+JocbNNd01iPay2LRdCB8nYHRrlWy9PY0paIWuvgoftNRPjECi
vMpFPpJ5moCiV8FIpMdqXNz+IB6iAd+KvLA0DFq3ASLRUj5dnMs4dSnDYJ0FIv+3rf+JsUMpqDsN
HkiQKCNWKNDhpVZYS2Qw8HaYVZLpdOrd6WSinUoebWhWnrsb69v+xisQksQd0KvVwJ4Bo3uoiw4f
5C6tCIojxQgs+kr6XEGb4OojLZV5JzkSJpnO5WvMQKCVpxMOUjb9/mcU3i+rUsHAWvtx93NSPMCl
whVk3ytq+4wMafkApRXwXp2iA38UvrZ3bba2Ba6HreGQywPf4JeTGxBfZMUaRxYktdI6MDjrUN/5
jImbDs/4AJxZoFk/OjgAA9XhIThxtgarz7fvJf2NjeW6ZjqDecccrFAVk7PWUPsDdsIlE9i5WlmW
keLroCRUI2JlcEt0EoXJk0JhEEyX2U9RSGBk47pxFNebSxhJ6JMRYgnZpMuYGnGKwGc0NZ1BtTYT
BhLtVEUzk3h1uW1tQvruAybKS2gBsnf2lDQwhsjloo4gjoa/kWbpiV6mKekhOSPMt3/IiFTCJLfP
bcypv12pbs/73iZ5/WYDxhtyB4j3N0wmkYmpjeRchXyfzwy4CL6aGoXq06xsSvWrE0qG8UMYI7wQ
gmaUjm/ytFZHDxjZh8H3v4BpXor3Ltg+8MEltv/HLXTx2DU9Fz+gs1AO4gFVirqPxVliRB4dTB2o
J6kZAY0xw7EzsGbglzpx/hBmDveWAbPuxibV8aoXgktkPnntsp6MFESBwTIUOIjLjPV3XYdBwN6N
YxsIiNCYwcJ+rhLkzRz7wADpn+ovumpVGaieUzBYGzYsOz6rYBXWo2QdbrhxEtUTHY6VdweK9uUa
nJFBa9JBdTZxSP+wZeW2uxe2uvcCzWdOqfEjH6llDVJVUuQz3Cik6wV6hEHedhaCCX0louIZLkfv
kTKL7HfilQD9bHPBncVfK063Xa9wCxk5ZZu5BEYWWsMr6F29ATLwGrAY6doyKOrP4ylmWUCTH2dx
JEJAn4HOMgTqpsp2E4afhagYTXE9gAuGSAnKhQnvRneaAJ2Fiqbj3fO3e0zbff9rFWEavHIInTHi
71KZruVaphTTZa2cdlcaV+FXr6siB5E6g13+SteaoRk8F3dqDoIOGb4xctJXELJclWFRjIB/C4Gk
lYPOQPTefPOudTZCLcHptIFWmXABtQA0wjyCgwCDA/mJ6i3iBIUO/ywFFMcNBWYQqpXp+bMwQhH8
J+84RREs1VC5xuQOjKaBggScrZvPp8L/B9t1800ZxDPkAsRJDRgu+gAAdXm3DFDGIMdwk9rNEk7m
J2wv/Fgj8NM8A+7TyrWoezGwGZ/gqjmsRcDwwtcCw4ABzrvUY8wrWjdB6B6ktCUZkLop8Ft9UxX5
PupR7TaIyDHvGXjAd/vbJyU9XxrCRQnfNA1RfZrt6anqf4vMFbEG5+Kjf3lP6aK//8Gecstmr6CS
owiBz8//AAAA//8=</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sunburst" uniqueId="{1BA3B4C2-FAC9-4C32-82C3-61D5336F5B53}">
          <cx:dataLabels pos="ctr">
            <cx:visibility seriesName="0" categoryName="1" value="1"/>
            <cx:separator>, </cx:separator>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INCOME SOURCE'!A1"/><Relationship Id="rId7" Type="http://schemas.openxmlformats.org/officeDocument/2006/relationships/chart" Target="../charts/chart1.xml"/><Relationship Id="rId12" Type="http://schemas.openxmlformats.org/officeDocument/2006/relationships/chart" Target="../charts/chart5.xml"/><Relationship Id="rId2" Type="http://schemas.openxmlformats.org/officeDocument/2006/relationships/hyperlink" Target="#'SALES PROCESS'!A1"/><Relationship Id="rId1" Type="http://schemas.openxmlformats.org/officeDocument/2006/relationships/image" Target="../media/image1.jpeg"/><Relationship Id="rId6" Type="http://schemas.openxmlformats.org/officeDocument/2006/relationships/image" Target="../media/image2.png"/><Relationship Id="rId11" Type="http://schemas.openxmlformats.org/officeDocument/2006/relationships/chart" Target="../charts/chart4.xml"/><Relationship Id="rId5" Type="http://schemas.openxmlformats.org/officeDocument/2006/relationships/hyperlink" Target="mailto:shubhamdabi1393@gmail.com" TargetMode="External"/><Relationship Id="rId10" Type="http://schemas.microsoft.com/office/2014/relationships/chartEx" Target="../charts/chartEx1.xml"/><Relationship Id="rId4" Type="http://schemas.openxmlformats.org/officeDocument/2006/relationships/hyperlink" Target="#GEOGRAPHICALLY!A1"/><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INCOME SOURCE'!A1"/><Relationship Id="rId7" Type="http://schemas.openxmlformats.org/officeDocument/2006/relationships/chart" Target="../charts/chart6.xml"/><Relationship Id="rId2" Type="http://schemas.openxmlformats.org/officeDocument/2006/relationships/hyperlink" Target="#'SALES PROCESS'!A1"/><Relationship Id="rId1" Type="http://schemas.openxmlformats.org/officeDocument/2006/relationships/image" Target="../media/image3.jpeg"/><Relationship Id="rId6" Type="http://schemas.openxmlformats.org/officeDocument/2006/relationships/image" Target="../media/image4.png"/><Relationship Id="rId5" Type="http://schemas.openxmlformats.org/officeDocument/2006/relationships/hyperlink" Target="mailto:shubhamdabi1393@gmail.com" TargetMode="External"/><Relationship Id="rId4" Type="http://schemas.openxmlformats.org/officeDocument/2006/relationships/hyperlink" Target="#GEOGRAPHICALLY!A1"/><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image" Target="../media/image17.png"/><Relationship Id="rId26" Type="http://schemas.openxmlformats.org/officeDocument/2006/relationships/image" Target="../media/image24.png"/><Relationship Id="rId3" Type="http://schemas.openxmlformats.org/officeDocument/2006/relationships/hyperlink" Target="#'INCOME SOURCE'!A1"/><Relationship Id="rId21" Type="http://schemas.openxmlformats.org/officeDocument/2006/relationships/image" Target="../media/image19.png"/><Relationship Id="rId7" Type="http://schemas.openxmlformats.org/officeDocument/2006/relationships/chart" Target="../charts/chart8.xml"/><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3.png"/><Relationship Id="rId2" Type="http://schemas.openxmlformats.org/officeDocument/2006/relationships/hyperlink" Target="#'SALES PROCESS'!A1"/><Relationship Id="rId16" Type="http://schemas.openxmlformats.org/officeDocument/2006/relationships/image" Target="../media/image15.svg"/><Relationship Id="rId20" Type="http://schemas.microsoft.com/office/2007/relationships/hdphoto" Target="../media/hdphoto1.wdp"/><Relationship Id="rId1" Type="http://schemas.openxmlformats.org/officeDocument/2006/relationships/image" Target="../media/image5.jpeg"/><Relationship Id="rId6" Type="http://schemas.openxmlformats.org/officeDocument/2006/relationships/image" Target="../media/image6.png"/><Relationship Id="rId11" Type="http://schemas.openxmlformats.org/officeDocument/2006/relationships/image" Target="../media/image10.svg"/><Relationship Id="rId24" Type="http://schemas.openxmlformats.org/officeDocument/2006/relationships/image" Target="../media/image22.svg"/><Relationship Id="rId5" Type="http://schemas.openxmlformats.org/officeDocument/2006/relationships/hyperlink" Target="mailto:shubhamdabi1393@gmail.com" TargetMode="External"/><Relationship Id="rId15" Type="http://schemas.openxmlformats.org/officeDocument/2006/relationships/image" Target="../media/image14.png"/><Relationship Id="rId23" Type="http://schemas.openxmlformats.org/officeDocument/2006/relationships/image" Target="../media/image21.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hyperlink" Target="#GEOGRAPHICALLY!A1"/><Relationship Id="rId9" Type="http://schemas.openxmlformats.org/officeDocument/2006/relationships/image" Target="../media/image8.svg"/><Relationship Id="rId14" Type="http://schemas.openxmlformats.org/officeDocument/2006/relationships/image" Target="../media/image13.png"/><Relationship Id="rId22" Type="http://schemas.openxmlformats.org/officeDocument/2006/relationships/image" Target="../media/image20.png"/><Relationship Id="rId27"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image" Target="../media/image27.sv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2</xdr:row>
      <xdr:rowOff>8467</xdr:rowOff>
    </xdr:from>
    <xdr:to>
      <xdr:col>27</xdr:col>
      <xdr:colOff>34248</xdr:colOff>
      <xdr:row>3</xdr:row>
      <xdr:rowOff>174881</xdr:rowOff>
    </xdr:to>
    <xdr:sp macro="" textlink="">
      <xdr:nvSpPr>
        <xdr:cNvPr id="3" name="Rectangle: Rounded Corners 2">
          <a:extLst>
            <a:ext uri="{FF2B5EF4-FFF2-40B4-BE49-F238E27FC236}">
              <a16:creationId xmlns:a16="http://schemas.microsoft.com/office/drawing/2014/main" id="{7464F858-01A6-AB63-53AC-61A8BCC311D4}"/>
            </a:ext>
          </a:extLst>
        </xdr:cNvPr>
        <xdr:cNvSpPr/>
      </xdr:nvSpPr>
      <xdr:spPr>
        <a:xfrm>
          <a:off x="0" y="381000"/>
          <a:ext cx="16493448" cy="352681"/>
        </a:xfrm>
        <a:prstGeom prst="roundRect">
          <a:avLst>
            <a:gd name="adj" fmla="val 0"/>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589970</xdr:colOff>
      <xdr:row>2</xdr:row>
      <xdr:rowOff>67845</xdr:rowOff>
    </xdr:from>
    <xdr:to>
      <xdr:col>3</xdr:col>
      <xdr:colOff>488023</xdr:colOff>
      <xdr:row>3</xdr:row>
      <xdr:rowOff>171386</xdr:rowOff>
    </xdr:to>
    <xdr:sp macro="" textlink="">
      <xdr:nvSpPr>
        <xdr:cNvPr id="4" name="Rectangle 3">
          <a:extLst>
            <a:ext uri="{FF2B5EF4-FFF2-40B4-BE49-F238E27FC236}">
              <a16:creationId xmlns:a16="http://schemas.microsoft.com/office/drawing/2014/main" id="{5EA477E6-90BB-D77E-84CF-D7EDBB44F93D}"/>
            </a:ext>
          </a:extLst>
        </xdr:cNvPr>
        <xdr:cNvSpPr/>
      </xdr:nvSpPr>
      <xdr:spPr>
        <a:xfrm>
          <a:off x="589970" y="440378"/>
          <a:ext cx="1726853" cy="2898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Constantia" panose="02030602050306030303" pitchFamily="18" charset="0"/>
            </a:rPr>
            <a:t>EVERGROW</a:t>
          </a:r>
          <a:r>
            <a:rPr lang="en-IN" sz="1400" baseline="0">
              <a:latin typeface="Constantia" panose="02030602050306030303" pitchFamily="18" charset="0"/>
            </a:rPr>
            <a:t> </a:t>
          </a:r>
          <a:r>
            <a:rPr lang="en-IN" sz="1200" baseline="0">
              <a:latin typeface="Constantia" panose="02030602050306030303" pitchFamily="18" charset="0"/>
            </a:rPr>
            <a:t>CAPITAL</a:t>
          </a:r>
          <a:endParaRPr lang="en-IN" sz="1400">
            <a:latin typeface="Constantia" panose="02030602050306030303" pitchFamily="18" charset="0"/>
          </a:endParaRPr>
        </a:p>
      </xdr:txBody>
    </xdr:sp>
    <xdr:clientData/>
  </xdr:twoCellAnchor>
  <xdr:twoCellAnchor editAs="absolute">
    <xdr:from>
      <xdr:col>0</xdr:col>
      <xdr:colOff>0</xdr:colOff>
      <xdr:row>2</xdr:row>
      <xdr:rowOff>44656</xdr:rowOff>
    </xdr:from>
    <xdr:to>
      <xdr:col>0</xdr:col>
      <xdr:colOff>566908</xdr:colOff>
      <xdr:row>5</xdr:row>
      <xdr:rowOff>61384</xdr:rowOff>
    </xdr:to>
    <xdr:pic>
      <xdr:nvPicPr>
        <xdr:cNvPr id="6" name="Picture 5">
          <a:extLst>
            <a:ext uri="{FF2B5EF4-FFF2-40B4-BE49-F238E27FC236}">
              <a16:creationId xmlns:a16="http://schemas.microsoft.com/office/drawing/2014/main" id="{F72CF136-2F9A-B6A8-EC69-278A009D1EB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562" t="20320" r="22732" b="27472"/>
        <a:stretch/>
      </xdr:blipFill>
      <xdr:spPr>
        <a:xfrm>
          <a:off x="0" y="417189"/>
          <a:ext cx="566908" cy="575528"/>
        </a:xfrm>
        <a:prstGeom prst="rect">
          <a:avLst/>
        </a:prstGeom>
      </xdr:spPr>
    </xdr:pic>
    <xdr:clientData/>
  </xdr:twoCellAnchor>
  <xdr:twoCellAnchor editAs="absolute">
    <xdr:from>
      <xdr:col>24</xdr:col>
      <xdr:colOff>112046</xdr:colOff>
      <xdr:row>2</xdr:row>
      <xdr:rowOff>23478</xdr:rowOff>
    </xdr:from>
    <xdr:to>
      <xdr:col>26</xdr:col>
      <xdr:colOff>301492</xdr:colOff>
      <xdr:row>3</xdr:row>
      <xdr:rowOff>127138</xdr:rowOff>
    </xdr:to>
    <xdr:sp macro="" textlink="">
      <xdr:nvSpPr>
        <xdr:cNvPr id="7" name="Rectangle 6">
          <a:hlinkClick xmlns:r="http://schemas.openxmlformats.org/officeDocument/2006/relationships" r:id="rId2" tooltip="SALES PROCESS"/>
          <a:extLst>
            <a:ext uri="{FF2B5EF4-FFF2-40B4-BE49-F238E27FC236}">
              <a16:creationId xmlns:a16="http://schemas.microsoft.com/office/drawing/2014/main" id="{427E51D8-5216-4818-F01E-026B1291088E}"/>
            </a:ext>
          </a:extLst>
        </xdr:cNvPr>
        <xdr:cNvSpPr/>
      </xdr:nvSpPr>
      <xdr:spPr>
        <a:xfrm>
          <a:off x="14703535" y="396372"/>
          <a:ext cx="1405404" cy="2901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Constantia" panose="02030602050306030303" pitchFamily="18" charset="0"/>
            </a:rPr>
            <a:t>SALES</a:t>
          </a:r>
          <a:r>
            <a:rPr lang="en-IN" sz="1100" baseline="0">
              <a:latin typeface="Constantia" panose="02030602050306030303" pitchFamily="18" charset="0"/>
            </a:rPr>
            <a:t> PROCESS</a:t>
          </a:r>
          <a:endParaRPr lang="en-IN" sz="1100">
            <a:latin typeface="Constantia" panose="02030602050306030303" pitchFamily="18" charset="0"/>
          </a:endParaRPr>
        </a:p>
      </xdr:txBody>
    </xdr:sp>
    <xdr:clientData/>
  </xdr:twoCellAnchor>
  <xdr:twoCellAnchor editAs="absolute">
    <xdr:from>
      <xdr:col>17</xdr:col>
      <xdr:colOff>436670</xdr:colOff>
      <xdr:row>2</xdr:row>
      <xdr:rowOff>23479</xdr:rowOff>
    </xdr:from>
    <xdr:to>
      <xdr:col>20</xdr:col>
      <xdr:colOff>106233</xdr:colOff>
      <xdr:row>3</xdr:row>
      <xdr:rowOff>127138</xdr:rowOff>
    </xdr:to>
    <xdr:sp macro="" textlink="">
      <xdr:nvSpPr>
        <xdr:cNvPr id="8" name="Rectangle 7">
          <a:hlinkClick xmlns:r="http://schemas.openxmlformats.org/officeDocument/2006/relationships" r:id="rId3" tooltip="INCOME SOURCE"/>
          <a:extLst>
            <a:ext uri="{FF2B5EF4-FFF2-40B4-BE49-F238E27FC236}">
              <a16:creationId xmlns:a16="http://schemas.microsoft.com/office/drawing/2014/main" id="{77D24C06-94F4-34E3-6544-1263A639277A}"/>
            </a:ext>
          </a:extLst>
        </xdr:cNvPr>
        <xdr:cNvSpPr/>
      </xdr:nvSpPr>
      <xdr:spPr>
        <a:xfrm>
          <a:off x="10772308" y="396373"/>
          <a:ext cx="1493499" cy="2901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latin typeface="Constantia" panose="02030602050306030303" pitchFamily="18" charset="0"/>
            </a:rPr>
            <a:t>INCOME SOURCE</a:t>
          </a:r>
          <a:endParaRPr lang="en-IN" sz="1100">
            <a:latin typeface="Constantia" panose="02030602050306030303" pitchFamily="18" charset="0"/>
          </a:endParaRPr>
        </a:p>
      </xdr:txBody>
    </xdr:sp>
    <xdr:clientData/>
  </xdr:twoCellAnchor>
  <xdr:twoCellAnchor editAs="absolute">
    <xdr:from>
      <xdr:col>20</xdr:col>
      <xdr:colOff>606800</xdr:colOff>
      <xdr:row>2</xdr:row>
      <xdr:rowOff>23479</xdr:rowOff>
    </xdr:from>
    <xdr:to>
      <xdr:col>23</xdr:col>
      <xdr:colOff>219457</xdr:colOff>
      <xdr:row>3</xdr:row>
      <xdr:rowOff>127138</xdr:rowOff>
    </xdr:to>
    <xdr:sp macro="" textlink="">
      <xdr:nvSpPr>
        <xdr:cNvPr id="9" name="Rectangle 8">
          <a:hlinkClick xmlns:r="http://schemas.openxmlformats.org/officeDocument/2006/relationships" r:id="rId4" tooltip="GEOGRAPHICALLY"/>
          <a:extLst>
            <a:ext uri="{FF2B5EF4-FFF2-40B4-BE49-F238E27FC236}">
              <a16:creationId xmlns:a16="http://schemas.microsoft.com/office/drawing/2014/main" id="{2C11B589-D7C6-B3BF-FB04-BED0874C5EBB}"/>
            </a:ext>
          </a:extLst>
        </xdr:cNvPr>
        <xdr:cNvSpPr/>
      </xdr:nvSpPr>
      <xdr:spPr>
        <a:xfrm>
          <a:off x="12766374" y="396373"/>
          <a:ext cx="1436594" cy="2901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Constantia" panose="02030602050306030303" pitchFamily="18" charset="0"/>
            </a:rPr>
            <a:t>GEOGRAPHICALLY</a:t>
          </a:r>
        </a:p>
      </xdr:txBody>
    </xdr:sp>
    <xdr:clientData/>
  </xdr:twoCellAnchor>
  <xdr:twoCellAnchor editAs="absolute">
    <xdr:from>
      <xdr:col>8</xdr:col>
      <xdr:colOff>172986</xdr:colOff>
      <xdr:row>2</xdr:row>
      <xdr:rowOff>68131</xdr:rowOff>
    </xdr:from>
    <xdr:to>
      <xdr:col>9</xdr:col>
      <xdr:colOff>508001</xdr:colOff>
      <xdr:row>3</xdr:row>
      <xdr:rowOff>171790</xdr:rowOff>
    </xdr:to>
    <xdr:sp macro="" textlink="">
      <xdr:nvSpPr>
        <xdr:cNvPr id="10" name="Rectangle 9">
          <a:hlinkClick xmlns:r="http://schemas.openxmlformats.org/officeDocument/2006/relationships" r:id="rId5" tooltip="Mail Id"/>
          <a:extLst>
            <a:ext uri="{FF2B5EF4-FFF2-40B4-BE49-F238E27FC236}">
              <a16:creationId xmlns:a16="http://schemas.microsoft.com/office/drawing/2014/main" id="{57017EF8-1CED-491E-5A1A-EEC317D50B4F}"/>
            </a:ext>
          </a:extLst>
        </xdr:cNvPr>
        <xdr:cNvSpPr/>
      </xdr:nvSpPr>
      <xdr:spPr>
        <a:xfrm>
          <a:off x="5049786" y="440664"/>
          <a:ext cx="944615" cy="2899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Constantia" panose="02030602050306030303" pitchFamily="18" charset="0"/>
            </a:rPr>
            <a:t>BROWSE</a:t>
          </a:r>
        </a:p>
      </xdr:txBody>
    </xdr:sp>
    <xdr:clientData/>
  </xdr:twoCellAnchor>
  <xdr:twoCellAnchor editAs="absolute">
    <xdr:from>
      <xdr:col>7</xdr:col>
      <xdr:colOff>341929</xdr:colOff>
      <xdr:row>2</xdr:row>
      <xdr:rowOff>8467</xdr:rowOff>
    </xdr:from>
    <xdr:to>
      <xdr:col>8</xdr:col>
      <xdr:colOff>165169</xdr:colOff>
      <xdr:row>4</xdr:row>
      <xdr:rowOff>71219</xdr:rowOff>
    </xdr:to>
    <xdr:pic>
      <xdr:nvPicPr>
        <xdr:cNvPr id="13" name="Picture 12">
          <a:extLst>
            <a:ext uri="{FF2B5EF4-FFF2-40B4-BE49-F238E27FC236}">
              <a16:creationId xmlns:a16="http://schemas.microsoft.com/office/drawing/2014/main" id="{07462729-E713-5A69-1365-0A3BFDA4278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2741" t="32780" r="32626" b="32752"/>
        <a:stretch/>
      </xdr:blipFill>
      <xdr:spPr>
        <a:xfrm>
          <a:off x="4609129" y="381000"/>
          <a:ext cx="432840" cy="435286"/>
        </a:xfrm>
        <a:prstGeom prst="rect">
          <a:avLst/>
        </a:prstGeom>
      </xdr:spPr>
    </xdr:pic>
    <xdr:clientData/>
  </xdr:twoCellAnchor>
  <xdr:twoCellAnchor editAs="absolute">
    <xdr:from>
      <xdr:col>17</xdr:col>
      <xdr:colOff>477989</xdr:colOff>
      <xdr:row>3</xdr:row>
      <xdr:rowOff>118299</xdr:rowOff>
    </xdr:from>
    <xdr:to>
      <xdr:col>19</xdr:col>
      <xdr:colOff>537922</xdr:colOff>
      <xdr:row>3</xdr:row>
      <xdr:rowOff>182980</xdr:rowOff>
    </xdr:to>
    <xdr:sp macro="" textlink="">
      <xdr:nvSpPr>
        <xdr:cNvPr id="14" name="Rectangle: Rounded Corners 13">
          <a:extLst>
            <a:ext uri="{FF2B5EF4-FFF2-40B4-BE49-F238E27FC236}">
              <a16:creationId xmlns:a16="http://schemas.microsoft.com/office/drawing/2014/main" id="{C9DD6869-FDF6-D82A-A8FE-30EF8016EB86}"/>
            </a:ext>
          </a:extLst>
        </xdr:cNvPr>
        <xdr:cNvSpPr/>
      </xdr:nvSpPr>
      <xdr:spPr>
        <a:xfrm>
          <a:off x="10813627" y="677639"/>
          <a:ext cx="1275891" cy="64681"/>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247353</xdr:colOff>
      <xdr:row>5</xdr:row>
      <xdr:rowOff>82343</xdr:rowOff>
    </xdr:from>
    <xdr:to>
      <xdr:col>4</xdr:col>
      <xdr:colOff>343641</xdr:colOff>
      <xdr:row>7</xdr:row>
      <xdr:rowOff>118819</xdr:rowOff>
    </xdr:to>
    <xdr:grpSp>
      <xdr:nvGrpSpPr>
        <xdr:cNvPr id="20" name="Group 19">
          <a:extLst>
            <a:ext uri="{FF2B5EF4-FFF2-40B4-BE49-F238E27FC236}">
              <a16:creationId xmlns:a16="http://schemas.microsoft.com/office/drawing/2014/main" id="{263B3DB6-48B3-7A66-4ECC-8537C4E6B288}"/>
            </a:ext>
          </a:extLst>
        </xdr:cNvPr>
        <xdr:cNvGrpSpPr/>
      </xdr:nvGrpSpPr>
      <xdr:grpSpPr>
        <a:xfrm>
          <a:off x="856953" y="1007629"/>
          <a:ext cx="1925088" cy="406590"/>
          <a:chOff x="622902" y="1194330"/>
          <a:chExt cx="1885706" cy="432000"/>
        </a:xfrm>
      </xdr:grpSpPr>
      <xdr:sp macro="" textlink="">
        <xdr:nvSpPr>
          <xdr:cNvPr id="17" name="Rectangle: Rounded Corners 16">
            <a:extLst>
              <a:ext uri="{FF2B5EF4-FFF2-40B4-BE49-F238E27FC236}">
                <a16:creationId xmlns:a16="http://schemas.microsoft.com/office/drawing/2014/main" id="{D1D122C5-A78D-6255-8130-C417687495D1}"/>
              </a:ext>
            </a:extLst>
          </xdr:cNvPr>
          <xdr:cNvSpPr/>
        </xdr:nvSpPr>
        <xdr:spPr>
          <a:xfrm>
            <a:off x="629755" y="1194330"/>
            <a:ext cx="1872000" cy="43200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sp macro="" textlink="">
        <xdr:nvSpPr>
          <xdr:cNvPr id="18" name="Rectangle 17">
            <a:extLst>
              <a:ext uri="{FF2B5EF4-FFF2-40B4-BE49-F238E27FC236}">
                <a16:creationId xmlns:a16="http://schemas.microsoft.com/office/drawing/2014/main" id="{6CECAC95-4C81-B6C6-5603-551F84EFEF72}"/>
              </a:ext>
            </a:extLst>
          </xdr:cNvPr>
          <xdr:cNvSpPr/>
        </xdr:nvSpPr>
        <xdr:spPr>
          <a:xfrm>
            <a:off x="622902" y="1225257"/>
            <a:ext cx="1885706" cy="370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Constantia" panose="02030602050306030303" pitchFamily="18" charset="0"/>
              </a:rPr>
              <a:t>INCOME</a:t>
            </a:r>
            <a:r>
              <a:rPr lang="en-IN" sz="1600" baseline="0">
                <a:latin typeface="Constantia" panose="02030602050306030303" pitchFamily="18" charset="0"/>
              </a:rPr>
              <a:t> SOURCE</a:t>
            </a:r>
            <a:endParaRPr lang="en-IN" sz="1800">
              <a:latin typeface="Constantia" panose="02030602050306030303" pitchFamily="18" charset="0"/>
            </a:endParaRPr>
          </a:p>
        </xdr:txBody>
      </xdr:sp>
    </xdr:grpSp>
    <xdr:clientData/>
  </xdr:twoCellAnchor>
  <xdr:twoCellAnchor editAs="absolute">
    <xdr:from>
      <xdr:col>0</xdr:col>
      <xdr:colOff>460541</xdr:colOff>
      <xdr:row>8</xdr:row>
      <xdr:rowOff>56041</xdr:rowOff>
    </xdr:from>
    <xdr:to>
      <xdr:col>5</xdr:col>
      <xdr:colOff>130454</xdr:colOff>
      <xdr:row>13</xdr:row>
      <xdr:rowOff>160866</xdr:rowOff>
    </xdr:to>
    <xdr:sp macro="" textlink="">
      <xdr:nvSpPr>
        <xdr:cNvPr id="19" name="Rectangle 18">
          <a:extLst>
            <a:ext uri="{FF2B5EF4-FFF2-40B4-BE49-F238E27FC236}">
              <a16:creationId xmlns:a16="http://schemas.microsoft.com/office/drawing/2014/main" id="{B48DA157-D136-10C2-B87A-D54CE24209B9}"/>
            </a:ext>
          </a:extLst>
        </xdr:cNvPr>
        <xdr:cNvSpPr/>
      </xdr:nvSpPr>
      <xdr:spPr>
        <a:xfrm>
          <a:off x="460541" y="1546174"/>
          <a:ext cx="2717913" cy="10361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Constantia" panose="02030602050306030303" pitchFamily="18" charset="0"/>
            </a:rPr>
            <a:t>Total income, with breakdowns indicating achievement percentages and highlights for most valued source, marketing methods, and operating profit.</a:t>
          </a:r>
        </a:p>
      </xdr:txBody>
    </xdr:sp>
    <xdr:clientData/>
  </xdr:twoCellAnchor>
  <xdr:twoCellAnchor editAs="absolute">
    <xdr:from>
      <xdr:col>8</xdr:col>
      <xdr:colOff>0</xdr:colOff>
      <xdr:row>3</xdr:row>
      <xdr:rowOff>154017</xdr:rowOff>
    </xdr:from>
    <xdr:to>
      <xdr:col>23</xdr:col>
      <xdr:colOff>151031</xdr:colOff>
      <xdr:row>36</xdr:row>
      <xdr:rowOff>175508</xdr:rowOff>
    </xdr:to>
    <xdr:graphicFrame macro="">
      <xdr:nvGraphicFramePr>
        <xdr:cNvPr id="2" name="Chart 1">
          <a:extLst>
            <a:ext uri="{FF2B5EF4-FFF2-40B4-BE49-F238E27FC236}">
              <a16:creationId xmlns:a16="http://schemas.microsoft.com/office/drawing/2014/main" id="{7377929A-245C-49DB-9294-B63E8B381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42333</xdr:colOff>
      <xdr:row>14</xdr:row>
      <xdr:rowOff>16932</xdr:rowOff>
    </xdr:from>
    <xdr:to>
      <xdr:col>5</xdr:col>
      <xdr:colOff>548661</xdr:colOff>
      <xdr:row>16</xdr:row>
      <xdr:rowOff>16932</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968F354E-0D83-4C8E-97DD-96C9C51C11E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2333" y="2607732"/>
              <a:ext cx="3554328" cy="370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17</xdr:row>
      <xdr:rowOff>10297</xdr:rowOff>
    </xdr:from>
    <xdr:to>
      <xdr:col>4</xdr:col>
      <xdr:colOff>237067</xdr:colOff>
      <xdr:row>18</xdr:row>
      <xdr:rowOff>120306</xdr:rowOff>
    </xdr:to>
    <xdr:sp macro="" textlink="">
      <xdr:nvSpPr>
        <xdr:cNvPr id="21" name="Rectangle 20">
          <a:extLst>
            <a:ext uri="{FF2B5EF4-FFF2-40B4-BE49-F238E27FC236}">
              <a16:creationId xmlns:a16="http://schemas.microsoft.com/office/drawing/2014/main" id="{1ABE8DFE-6457-7EFF-7DD0-7FDC31DC8D7A}"/>
            </a:ext>
          </a:extLst>
        </xdr:cNvPr>
        <xdr:cNvSpPr/>
      </xdr:nvSpPr>
      <xdr:spPr>
        <a:xfrm>
          <a:off x="0" y="3176830"/>
          <a:ext cx="2675467" cy="29627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Constantia" panose="02030602050306030303" pitchFamily="18" charset="0"/>
              <a:cs typeface="Arial" panose="020B0604020202020204" pitchFamily="34" charset="0"/>
            </a:rPr>
            <a:t>FINANCIAL</a:t>
          </a:r>
          <a:r>
            <a:rPr lang="en-IN" sz="1800" baseline="0">
              <a:latin typeface="Constantia" panose="02030602050306030303" pitchFamily="18" charset="0"/>
              <a:cs typeface="Arial" panose="020B0604020202020204" pitchFamily="34" charset="0"/>
            </a:rPr>
            <a:t> STATISTICS</a:t>
          </a:r>
          <a:endParaRPr lang="en-IN" sz="2000">
            <a:latin typeface="Constantia" panose="02030602050306030303" pitchFamily="18" charset="0"/>
            <a:cs typeface="Arial" panose="020B0604020202020204" pitchFamily="34" charset="0"/>
          </a:endParaRPr>
        </a:p>
      </xdr:txBody>
    </xdr:sp>
    <xdr:clientData/>
  </xdr:twoCellAnchor>
  <xdr:twoCellAnchor editAs="absolute">
    <xdr:from>
      <xdr:col>4</xdr:col>
      <xdr:colOff>292100</xdr:colOff>
      <xdr:row>16</xdr:row>
      <xdr:rowOff>183177</xdr:rowOff>
    </xdr:from>
    <xdr:to>
      <xdr:col>6</xdr:col>
      <xdr:colOff>376766</xdr:colOff>
      <xdr:row>18</xdr:row>
      <xdr:rowOff>133693</xdr:rowOff>
    </xdr:to>
    <xdr:sp macro="" textlink="'Pivot Table 1'!J4">
      <xdr:nvSpPr>
        <xdr:cNvPr id="16" name="Rectangle 15">
          <a:extLst>
            <a:ext uri="{FF2B5EF4-FFF2-40B4-BE49-F238E27FC236}">
              <a16:creationId xmlns:a16="http://schemas.microsoft.com/office/drawing/2014/main" id="{62A83042-C583-4C18-4E5B-942F61E38BBF}"/>
            </a:ext>
          </a:extLst>
        </xdr:cNvPr>
        <xdr:cNvSpPr/>
      </xdr:nvSpPr>
      <xdr:spPr>
        <a:xfrm>
          <a:off x="2730500" y="3163444"/>
          <a:ext cx="1303866" cy="3230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75444F0-7839-4DCB-8A34-B1F2C072EF15}" type="TxLink">
            <a:rPr lang="en-US" sz="2000" b="0" i="0" u="none" strike="noStrike">
              <a:solidFill>
                <a:schemeClr val="bg1"/>
              </a:solidFill>
              <a:latin typeface="Cambria Math" panose="02040503050406030204" pitchFamily="18" charset="0"/>
              <a:ea typeface="Cambria Math" panose="02040503050406030204" pitchFamily="18" charset="0"/>
              <a:cs typeface="Dubai" panose="020B0503030403030204" pitchFamily="34" charset="-78"/>
            </a:rPr>
            <a:pPr algn="ctr"/>
            <a:t> 8,98,932 </a:t>
          </a:fld>
          <a:endParaRPr lang="en-IN" sz="2000">
            <a:solidFill>
              <a:schemeClr val="bg1"/>
            </a:solidFill>
            <a:latin typeface="Cambria Math" panose="02040503050406030204" pitchFamily="18" charset="0"/>
            <a:ea typeface="Cambria Math" panose="02040503050406030204" pitchFamily="18" charset="0"/>
            <a:cs typeface="Dubai" panose="020B0503030403030204" pitchFamily="34" charset="-78"/>
          </a:endParaRPr>
        </a:p>
      </xdr:txBody>
    </xdr:sp>
    <xdr:clientData/>
  </xdr:twoCellAnchor>
  <xdr:twoCellAnchor editAs="absolute">
    <xdr:from>
      <xdr:col>0</xdr:col>
      <xdr:colOff>0</xdr:colOff>
      <xdr:row>18</xdr:row>
      <xdr:rowOff>154956</xdr:rowOff>
    </xdr:from>
    <xdr:to>
      <xdr:col>3</xdr:col>
      <xdr:colOff>246693</xdr:colOff>
      <xdr:row>20</xdr:row>
      <xdr:rowOff>69440</xdr:rowOff>
    </xdr:to>
    <xdr:sp macro="" textlink="">
      <xdr:nvSpPr>
        <xdr:cNvPr id="22" name="Rectangle 21">
          <a:extLst>
            <a:ext uri="{FF2B5EF4-FFF2-40B4-BE49-F238E27FC236}">
              <a16:creationId xmlns:a16="http://schemas.microsoft.com/office/drawing/2014/main" id="{29DFD01D-A1BD-830F-C41F-12FD2BA786BD}"/>
            </a:ext>
          </a:extLst>
        </xdr:cNvPr>
        <xdr:cNvSpPr/>
      </xdr:nvSpPr>
      <xdr:spPr>
        <a:xfrm>
          <a:off x="0" y="3507756"/>
          <a:ext cx="2075493" cy="28701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aseline="0">
              <a:latin typeface="Constantia" panose="02030602050306030303" pitchFamily="18" charset="0"/>
              <a:cs typeface="Arial" panose="020B0604020202020204" pitchFamily="34" charset="0"/>
            </a:rPr>
            <a:t>INCOME TARGET</a:t>
          </a:r>
          <a:endParaRPr lang="en-IN" sz="2000">
            <a:latin typeface="Constantia" panose="02030602050306030303" pitchFamily="18" charset="0"/>
            <a:cs typeface="Arial" panose="020B0604020202020204" pitchFamily="34" charset="0"/>
          </a:endParaRPr>
        </a:p>
      </xdr:txBody>
    </xdr:sp>
    <xdr:clientData/>
  </xdr:twoCellAnchor>
  <xdr:twoCellAnchor editAs="absolute">
    <xdr:from>
      <xdr:col>4</xdr:col>
      <xdr:colOff>292100</xdr:colOff>
      <xdr:row>18</xdr:row>
      <xdr:rowOff>116431</xdr:rowOff>
    </xdr:from>
    <xdr:to>
      <xdr:col>6</xdr:col>
      <xdr:colOff>376766</xdr:colOff>
      <xdr:row>20</xdr:row>
      <xdr:rowOff>107965</xdr:rowOff>
    </xdr:to>
    <xdr:sp macro="" textlink="'Pivot Table 1'!I4">
      <xdr:nvSpPr>
        <xdr:cNvPr id="23" name="Rectangle 22">
          <a:extLst>
            <a:ext uri="{FF2B5EF4-FFF2-40B4-BE49-F238E27FC236}">
              <a16:creationId xmlns:a16="http://schemas.microsoft.com/office/drawing/2014/main" id="{DC5937D6-0D78-348E-9457-9D4D1D69D9C4}"/>
            </a:ext>
          </a:extLst>
        </xdr:cNvPr>
        <xdr:cNvSpPr/>
      </xdr:nvSpPr>
      <xdr:spPr>
        <a:xfrm>
          <a:off x="2730500" y="3469231"/>
          <a:ext cx="1303866" cy="36406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264E89-E199-480B-B445-C1FF680FA9B0}" type="TxLink">
            <a:rPr lang="en-US" sz="2000" b="0" i="0" u="none" strike="noStrike">
              <a:solidFill>
                <a:schemeClr val="bg1"/>
              </a:solidFill>
              <a:latin typeface="Cambria Math" panose="02040503050406030204" pitchFamily="18" charset="0"/>
              <a:ea typeface="Cambria Math" panose="02040503050406030204" pitchFamily="18" charset="0"/>
              <a:cs typeface="Dubai" panose="020B0503030403030204" pitchFamily="34" charset="-78"/>
            </a:rPr>
            <a:pPr algn="ctr"/>
            <a:t> 7,20,879 </a:t>
          </a:fld>
          <a:endParaRPr lang="en-IN" sz="2000">
            <a:solidFill>
              <a:schemeClr val="bg1"/>
            </a:solidFill>
            <a:latin typeface="Cambria Math" panose="02040503050406030204" pitchFamily="18" charset="0"/>
            <a:ea typeface="Cambria Math" panose="02040503050406030204" pitchFamily="18" charset="0"/>
            <a:cs typeface="Dubai" panose="020B0503030403030204" pitchFamily="34" charset="-78"/>
          </a:endParaRPr>
        </a:p>
      </xdr:txBody>
    </xdr:sp>
    <xdr:clientData/>
  </xdr:twoCellAnchor>
  <xdr:twoCellAnchor editAs="absolute">
    <xdr:from>
      <xdr:col>0</xdr:col>
      <xdr:colOff>177800</xdr:colOff>
      <xdr:row>21</xdr:row>
      <xdr:rowOff>25402</xdr:rowOff>
    </xdr:from>
    <xdr:to>
      <xdr:col>6</xdr:col>
      <xdr:colOff>135466</xdr:colOff>
      <xdr:row>27</xdr:row>
      <xdr:rowOff>25401</xdr:rowOff>
    </xdr:to>
    <xdr:graphicFrame macro="">
      <xdr:nvGraphicFramePr>
        <xdr:cNvPr id="30" name="Chart 29">
          <a:extLst>
            <a:ext uri="{FF2B5EF4-FFF2-40B4-BE49-F238E27FC236}">
              <a16:creationId xmlns:a16="http://schemas.microsoft.com/office/drawing/2014/main" id="{40F1CA0D-9B45-4DE1-BFD4-3070CC1E8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25</xdr:col>
      <xdr:colOff>371023</xdr:colOff>
      <xdr:row>5</xdr:row>
      <xdr:rowOff>137700</xdr:rowOff>
    </xdr:from>
    <xdr:to>
      <xdr:col>27</xdr:col>
      <xdr:colOff>227090</xdr:colOff>
      <xdr:row>12</xdr:row>
      <xdr:rowOff>33866</xdr:rowOff>
    </xdr:to>
    <xdr:grpSp>
      <xdr:nvGrpSpPr>
        <xdr:cNvPr id="36" name="Group 35">
          <a:extLst>
            <a:ext uri="{FF2B5EF4-FFF2-40B4-BE49-F238E27FC236}">
              <a16:creationId xmlns:a16="http://schemas.microsoft.com/office/drawing/2014/main" id="{CE293DDE-3E64-E24B-035B-6BE6B5B354D1}"/>
            </a:ext>
          </a:extLst>
        </xdr:cNvPr>
        <xdr:cNvGrpSpPr/>
      </xdr:nvGrpSpPr>
      <xdr:grpSpPr>
        <a:xfrm>
          <a:off x="15611023" y="1062986"/>
          <a:ext cx="1075267" cy="1191566"/>
          <a:chOff x="13080999" y="1048926"/>
          <a:chExt cx="1075267" cy="1194741"/>
        </a:xfrm>
      </xdr:grpSpPr>
      <xdr:sp macro="" textlink="">
        <xdr:nvSpPr>
          <xdr:cNvPr id="31" name="Rectangle: Rounded Corners 30">
            <a:extLst>
              <a:ext uri="{FF2B5EF4-FFF2-40B4-BE49-F238E27FC236}">
                <a16:creationId xmlns:a16="http://schemas.microsoft.com/office/drawing/2014/main" id="{AFFB026C-9671-671D-E972-84EA7E56099F}"/>
              </a:ext>
            </a:extLst>
          </xdr:cNvPr>
          <xdr:cNvSpPr/>
        </xdr:nvSpPr>
        <xdr:spPr>
          <a:xfrm>
            <a:off x="13080999" y="1048926"/>
            <a:ext cx="1075267" cy="1194741"/>
          </a:xfrm>
          <a:prstGeom prst="roundRect">
            <a:avLst>
              <a:gd name="adj" fmla="val 22853"/>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33">
            <a:extLst>
              <a:ext uri="{FF2B5EF4-FFF2-40B4-BE49-F238E27FC236}">
                <a16:creationId xmlns:a16="http://schemas.microsoft.com/office/drawing/2014/main" id="{C504CEB6-8BB3-4A73-8667-AFF11D4BC792}"/>
              </a:ext>
            </a:extLst>
          </xdr:cNvPr>
          <xdr:cNvSpPr/>
        </xdr:nvSpPr>
        <xdr:spPr>
          <a:xfrm>
            <a:off x="13209821" y="1600199"/>
            <a:ext cx="802513" cy="6350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000">
                <a:latin typeface="Constantia" panose="02030602050306030303" pitchFamily="18" charset="0"/>
                <a:cs typeface="Dubai" panose="020B0503030403030204" pitchFamily="34" charset="-78"/>
              </a:rPr>
              <a:t>AVERAGE </a:t>
            </a:r>
            <a:r>
              <a:rPr lang="en-IN" sz="900">
                <a:latin typeface="Constantia" panose="02030602050306030303" pitchFamily="18" charset="0"/>
                <a:cs typeface="Dubai" panose="020B0503030403030204" pitchFamily="34" charset="-78"/>
              </a:rPr>
              <a:t>INCOME</a:t>
            </a:r>
            <a:r>
              <a:rPr lang="en-IN" sz="1000" baseline="0">
                <a:latin typeface="Constantia" panose="02030602050306030303" pitchFamily="18" charset="0"/>
                <a:cs typeface="Dubai" panose="020B0503030403030204" pitchFamily="34" charset="-78"/>
              </a:rPr>
              <a:t> </a:t>
            </a:r>
            <a:r>
              <a:rPr lang="en-IN" sz="900" baseline="0">
                <a:latin typeface="Constantia" panose="02030602050306030303" pitchFamily="18" charset="0"/>
                <a:cs typeface="Dubai" panose="020B0503030403030204" pitchFamily="34" charset="-78"/>
              </a:rPr>
              <a:t>MONTHLY</a:t>
            </a:r>
            <a:r>
              <a:rPr lang="en-IN" sz="1000" baseline="0">
                <a:latin typeface="Constantia" panose="02030602050306030303" pitchFamily="18" charset="0"/>
                <a:cs typeface="Dubai" panose="020B0503030403030204" pitchFamily="34" charset="-78"/>
              </a:rPr>
              <a:t> </a:t>
            </a:r>
            <a:endParaRPr lang="en-IN" sz="1050">
              <a:latin typeface="Constantia" panose="02030602050306030303" pitchFamily="18" charset="0"/>
              <a:cs typeface="Dubai" panose="020B0503030403030204" pitchFamily="34" charset="-78"/>
            </a:endParaRPr>
          </a:p>
        </xdr:txBody>
      </xdr:sp>
      <xdr:sp macro="" textlink="'Pivot Table 1'!X4">
        <xdr:nvSpPr>
          <xdr:cNvPr id="35" name="Rectangle 34">
            <a:extLst>
              <a:ext uri="{FF2B5EF4-FFF2-40B4-BE49-F238E27FC236}">
                <a16:creationId xmlns:a16="http://schemas.microsoft.com/office/drawing/2014/main" id="{39A29A9E-6B1C-99D0-B558-1FB0AD3E5494}"/>
              </a:ext>
            </a:extLst>
          </xdr:cNvPr>
          <xdr:cNvSpPr/>
        </xdr:nvSpPr>
        <xdr:spPr>
          <a:xfrm>
            <a:off x="13142087" y="1151466"/>
            <a:ext cx="954913" cy="4318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fld id="{85561CEE-7688-40D4-802C-6836CDEDAC91}" type="TxLink">
              <a:rPr lang="en-US" sz="1800" b="0" i="0" u="none" strike="noStrike">
                <a:solidFill>
                  <a:schemeClr val="bg1"/>
                </a:solidFill>
                <a:latin typeface="Cambria Math" panose="02040503050406030204" pitchFamily="18" charset="0"/>
                <a:ea typeface="Cambria Math" panose="02040503050406030204" pitchFamily="18" charset="0"/>
                <a:cs typeface="Dubai" panose="020B0503030403030204" pitchFamily="34" charset="-78"/>
              </a:rPr>
              <a:pPr lvl="0" algn="ctr"/>
              <a:t> 60,073 </a:t>
            </a:fld>
            <a:endParaRPr lang="en-IN" sz="1600">
              <a:solidFill>
                <a:schemeClr val="bg1"/>
              </a:solidFill>
              <a:latin typeface="Cambria Math" panose="02040503050406030204" pitchFamily="18" charset="0"/>
              <a:ea typeface="Cambria Math" panose="02040503050406030204" pitchFamily="18" charset="0"/>
              <a:cs typeface="Dubai" panose="020B0503030403030204" pitchFamily="34" charset="-78"/>
            </a:endParaRPr>
          </a:p>
        </xdr:txBody>
      </xdr:sp>
    </xdr:grpSp>
    <xdr:clientData/>
  </xdr:twoCellAnchor>
  <xdr:twoCellAnchor editAs="absolute">
    <xdr:from>
      <xdr:col>25</xdr:col>
      <xdr:colOff>342448</xdr:colOff>
      <xdr:row>13</xdr:row>
      <xdr:rowOff>37040</xdr:rowOff>
    </xdr:from>
    <xdr:to>
      <xdr:col>27</xdr:col>
      <xdr:colOff>418649</xdr:colOff>
      <xdr:row>32</xdr:row>
      <xdr:rowOff>0</xdr:rowOff>
    </xdr:to>
    <xdr:grpSp>
      <xdr:nvGrpSpPr>
        <xdr:cNvPr id="51" name="Group 50">
          <a:extLst>
            <a:ext uri="{FF2B5EF4-FFF2-40B4-BE49-F238E27FC236}">
              <a16:creationId xmlns:a16="http://schemas.microsoft.com/office/drawing/2014/main" id="{CA0C2134-F6DF-18B0-945D-949719E0A050}"/>
            </a:ext>
          </a:extLst>
        </xdr:cNvPr>
        <xdr:cNvGrpSpPr/>
      </xdr:nvGrpSpPr>
      <xdr:grpSpPr>
        <a:xfrm>
          <a:off x="15582448" y="2442783"/>
          <a:ext cx="1295401" cy="3479046"/>
          <a:chOff x="14308666" y="2205566"/>
          <a:chExt cx="1295401" cy="3401485"/>
        </a:xfrm>
      </xdr:grpSpPr>
      <xdr:sp macro="" textlink="">
        <xdr:nvSpPr>
          <xdr:cNvPr id="38" name="Rectangle: Rounded Corners 37">
            <a:extLst>
              <a:ext uri="{FF2B5EF4-FFF2-40B4-BE49-F238E27FC236}">
                <a16:creationId xmlns:a16="http://schemas.microsoft.com/office/drawing/2014/main" id="{A744CD81-3E5F-46B1-7433-F9EF50FC111D}"/>
              </a:ext>
            </a:extLst>
          </xdr:cNvPr>
          <xdr:cNvSpPr/>
        </xdr:nvSpPr>
        <xdr:spPr>
          <a:xfrm>
            <a:off x="14317131" y="2205566"/>
            <a:ext cx="1227668" cy="3342218"/>
          </a:xfrm>
          <a:prstGeom prst="roundRect">
            <a:avLst>
              <a:gd name="adj" fmla="val 22853"/>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Rectangle 38">
            <a:extLst>
              <a:ext uri="{FF2B5EF4-FFF2-40B4-BE49-F238E27FC236}">
                <a16:creationId xmlns:a16="http://schemas.microsoft.com/office/drawing/2014/main" id="{C98449D7-4A77-6F8C-D2B7-7BA5B46B00D4}"/>
              </a:ext>
            </a:extLst>
          </xdr:cNvPr>
          <xdr:cNvSpPr/>
        </xdr:nvSpPr>
        <xdr:spPr>
          <a:xfrm>
            <a:off x="14479822" y="2263977"/>
            <a:ext cx="929512" cy="40513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000" baseline="0">
                <a:latin typeface="Constantia" panose="02030602050306030303" pitchFamily="18" charset="0"/>
                <a:cs typeface="Dubai" panose="020B0503030403030204" pitchFamily="34" charset="-78"/>
              </a:rPr>
              <a:t>OPERATING PROFIT </a:t>
            </a:r>
            <a:endParaRPr lang="en-IN" sz="1050">
              <a:latin typeface="Constantia" panose="02030602050306030303" pitchFamily="18" charset="0"/>
              <a:cs typeface="Dubai" panose="020B0503030403030204" pitchFamily="34" charset="-78"/>
            </a:endParaRPr>
          </a:p>
        </xdr:txBody>
      </xdr:sp>
      <xdr:sp macro="" textlink="'Pivot Table 1'!AD4">
        <xdr:nvSpPr>
          <xdr:cNvPr id="40" name="Rectangle 39">
            <a:extLst>
              <a:ext uri="{FF2B5EF4-FFF2-40B4-BE49-F238E27FC236}">
                <a16:creationId xmlns:a16="http://schemas.microsoft.com/office/drawing/2014/main" id="{CE9F3D2B-A30F-10E7-A507-772D6E2027BD}"/>
              </a:ext>
            </a:extLst>
          </xdr:cNvPr>
          <xdr:cNvSpPr/>
        </xdr:nvSpPr>
        <xdr:spPr>
          <a:xfrm>
            <a:off x="14369754" y="5201985"/>
            <a:ext cx="1064979" cy="4050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fld id="{A9C79D48-FAEF-4F4B-9EC2-1E82B2E91236}" type="TxLink">
              <a:rPr lang="en-US" sz="1100" b="0" i="0" u="none" strike="noStrike">
                <a:solidFill>
                  <a:schemeClr val="bg1"/>
                </a:solidFill>
                <a:latin typeface="Cambria Math" panose="02040503050406030204" pitchFamily="18" charset="0"/>
                <a:ea typeface="Cambria Math" panose="02040503050406030204" pitchFamily="18" charset="0"/>
                <a:cs typeface="Calibri"/>
              </a:rPr>
              <a:pPr lvl="0" algn="ctr"/>
              <a:t> 1,44,179 </a:t>
            </a:fld>
            <a:endParaRPr lang="en-IN" sz="1600">
              <a:solidFill>
                <a:schemeClr val="bg1"/>
              </a:solidFill>
              <a:latin typeface="Cambria Math" panose="02040503050406030204" pitchFamily="18" charset="0"/>
              <a:ea typeface="Cambria Math" panose="02040503050406030204" pitchFamily="18" charset="0"/>
              <a:cs typeface="Dubai" panose="020B0503030403030204" pitchFamily="34" charset="-78"/>
            </a:endParaRPr>
          </a:p>
        </xdr:txBody>
      </xdr:sp>
      <xdr:graphicFrame macro="">
        <xdr:nvGraphicFramePr>
          <xdr:cNvPr id="41" name="Chart 40">
            <a:extLst>
              <a:ext uri="{FF2B5EF4-FFF2-40B4-BE49-F238E27FC236}">
                <a16:creationId xmlns:a16="http://schemas.microsoft.com/office/drawing/2014/main" id="{72F16B2E-AA35-4FA7-A8F9-743999D6F1F3}"/>
              </a:ext>
            </a:extLst>
          </xdr:cNvPr>
          <xdr:cNvGraphicFramePr>
            <a:graphicFrameLocks/>
          </xdr:cNvGraphicFramePr>
        </xdr:nvGraphicFramePr>
        <xdr:xfrm>
          <a:off x="14308666" y="2522008"/>
          <a:ext cx="1295401" cy="288713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absolute">
    <xdr:from>
      <xdr:col>14</xdr:col>
      <xdr:colOff>466996</xdr:colOff>
      <xdr:row>9</xdr:row>
      <xdr:rowOff>0</xdr:rowOff>
    </xdr:from>
    <xdr:to>
      <xdr:col>16</xdr:col>
      <xdr:colOff>217870</xdr:colOff>
      <xdr:row>10</xdr:row>
      <xdr:rowOff>91576</xdr:rowOff>
    </xdr:to>
    <xdr:sp macro="" textlink="'Pivot Table 1'!AH19">
      <xdr:nvSpPr>
        <xdr:cNvPr id="25" name="Rectangle 24">
          <a:extLst>
            <a:ext uri="{FF2B5EF4-FFF2-40B4-BE49-F238E27FC236}">
              <a16:creationId xmlns:a16="http://schemas.microsoft.com/office/drawing/2014/main" id="{22B1CC72-79B9-9937-6CB4-C123302BFECD}"/>
            </a:ext>
          </a:extLst>
        </xdr:cNvPr>
        <xdr:cNvSpPr/>
      </xdr:nvSpPr>
      <xdr:spPr>
        <a:xfrm>
          <a:off x="9001396" y="1628775"/>
          <a:ext cx="970074" cy="2725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65B989B-E946-4876-B266-5BE29452F835}" type="TxLink">
            <a:rPr lang="en-US" sz="1200" b="0" i="0" u="none" strike="noStrike">
              <a:solidFill>
                <a:schemeClr val="bg1"/>
              </a:solidFill>
              <a:latin typeface="Georgia" panose="02040502050405020303" pitchFamily="18" charset="0"/>
              <a:ea typeface="Calibri"/>
              <a:cs typeface="Calibri"/>
            </a:rPr>
            <a:pPr algn="l"/>
            <a:t>Advertising</a:t>
          </a:fld>
          <a:endParaRPr lang="en-IN" sz="2000">
            <a:solidFill>
              <a:schemeClr val="bg1"/>
            </a:solidFill>
            <a:latin typeface="Georgia" panose="02040502050405020303" pitchFamily="18" charset="0"/>
          </a:endParaRPr>
        </a:p>
      </xdr:txBody>
    </xdr:sp>
    <xdr:clientData/>
  </xdr:twoCellAnchor>
  <xdr:twoCellAnchor editAs="absolute">
    <xdr:from>
      <xdr:col>16</xdr:col>
      <xdr:colOff>337312</xdr:colOff>
      <xdr:row>18</xdr:row>
      <xdr:rowOff>0</xdr:rowOff>
    </xdr:from>
    <xdr:to>
      <xdr:col>17</xdr:col>
      <xdr:colOff>504825</xdr:colOff>
      <xdr:row>19</xdr:row>
      <xdr:rowOff>40579</xdr:rowOff>
    </xdr:to>
    <xdr:sp macro="" textlink="'Pivot Table 1'!AH17">
      <xdr:nvSpPr>
        <xdr:cNvPr id="26" name="Rectangle 25">
          <a:extLst>
            <a:ext uri="{FF2B5EF4-FFF2-40B4-BE49-F238E27FC236}">
              <a16:creationId xmlns:a16="http://schemas.microsoft.com/office/drawing/2014/main" id="{6BA54CE3-4DA8-39B1-5CCC-C777A402A2FA}"/>
            </a:ext>
          </a:extLst>
        </xdr:cNvPr>
        <xdr:cNvSpPr/>
      </xdr:nvSpPr>
      <xdr:spPr>
        <a:xfrm>
          <a:off x="10090912" y="3257550"/>
          <a:ext cx="777113" cy="22155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081E4F2-D1CC-4E7D-B7CC-4C600CBC55FC}" type="TxLink">
            <a:rPr lang="en-US" sz="1050" b="0" i="0" u="none" strike="noStrike">
              <a:solidFill>
                <a:schemeClr val="bg1"/>
              </a:solidFill>
              <a:latin typeface="Georgia" panose="02040502050405020303" pitchFamily="18" charset="0"/>
              <a:ea typeface="Calibri"/>
              <a:cs typeface="Calibri"/>
            </a:rPr>
            <a:pPr algn="l"/>
            <a:t>Asset sale</a:t>
          </a:fld>
          <a:endParaRPr lang="en-IN" sz="1800">
            <a:solidFill>
              <a:schemeClr val="bg1"/>
            </a:solidFill>
            <a:latin typeface="Georgia" panose="02040502050405020303" pitchFamily="18" charset="0"/>
          </a:endParaRPr>
        </a:p>
      </xdr:txBody>
    </xdr:sp>
    <xdr:clientData/>
  </xdr:twoCellAnchor>
  <xdr:twoCellAnchor editAs="absolute">
    <xdr:from>
      <xdr:col>8</xdr:col>
      <xdr:colOff>488654</xdr:colOff>
      <xdr:row>27</xdr:row>
      <xdr:rowOff>100456</xdr:rowOff>
    </xdr:from>
    <xdr:to>
      <xdr:col>10</xdr:col>
      <xdr:colOff>241300</xdr:colOff>
      <xdr:row>29</xdr:row>
      <xdr:rowOff>10860</xdr:rowOff>
    </xdr:to>
    <xdr:sp macro="" textlink="'Pivot Table 1'!AH4">
      <xdr:nvSpPr>
        <xdr:cNvPr id="29" name="Rectangle 28">
          <a:extLst>
            <a:ext uri="{FF2B5EF4-FFF2-40B4-BE49-F238E27FC236}">
              <a16:creationId xmlns:a16="http://schemas.microsoft.com/office/drawing/2014/main" id="{ECEBFEB8-2EAF-7C64-774A-D96F528B18CC}"/>
            </a:ext>
          </a:extLst>
        </xdr:cNvPr>
        <xdr:cNvSpPr/>
      </xdr:nvSpPr>
      <xdr:spPr>
        <a:xfrm>
          <a:off x="5365454" y="4986781"/>
          <a:ext cx="971846" cy="27235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13B508-703C-4A28-AF2D-7CD85B9D8CCD}" type="TxLink">
            <a:rPr lang="en-US" sz="1100" b="0" i="0" u="none" strike="noStrike">
              <a:solidFill>
                <a:schemeClr val="bg1"/>
              </a:solidFill>
              <a:latin typeface="Georgia" panose="02040502050405020303" pitchFamily="18" charset="0"/>
              <a:ea typeface="Calibri"/>
              <a:cs typeface="Calibri"/>
            </a:rPr>
            <a:pPr algn="l"/>
            <a:t>Usage fees</a:t>
          </a:fld>
          <a:endParaRPr lang="en-IN" sz="1800">
            <a:solidFill>
              <a:schemeClr val="bg1"/>
            </a:solidFill>
            <a:latin typeface="Georgia" panose="02040502050405020303" pitchFamily="18" charset="0"/>
          </a:endParaRPr>
        </a:p>
      </xdr:txBody>
    </xdr:sp>
    <xdr:clientData/>
  </xdr:twoCellAnchor>
  <xdr:twoCellAnchor editAs="absolute">
    <xdr:from>
      <xdr:col>13</xdr:col>
      <xdr:colOff>328386</xdr:colOff>
      <xdr:row>33</xdr:row>
      <xdr:rowOff>128162</xdr:rowOff>
    </xdr:from>
    <xdr:to>
      <xdr:col>14</xdr:col>
      <xdr:colOff>471091</xdr:colOff>
      <xdr:row>35</xdr:row>
      <xdr:rowOff>0</xdr:rowOff>
    </xdr:to>
    <xdr:sp macro="" textlink="'Pivot Table 1'!AH10">
      <xdr:nvSpPr>
        <xdr:cNvPr id="32" name="Rectangle 31">
          <a:extLst>
            <a:ext uri="{FF2B5EF4-FFF2-40B4-BE49-F238E27FC236}">
              <a16:creationId xmlns:a16="http://schemas.microsoft.com/office/drawing/2014/main" id="{1153B5A2-9C22-D2A0-FE36-82E549D61A35}"/>
            </a:ext>
          </a:extLst>
        </xdr:cNvPr>
        <xdr:cNvSpPr/>
      </xdr:nvSpPr>
      <xdr:spPr>
        <a:xfrm>
          <a:off x="8253186" y="6100337"/>
          <a:ext cx="752305" cy="2337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01A7E21-EB76-4717-836F-00D0965D114E}" type="TxLink">
            <a:rPr lang="en-US" sz="1100" b="0" i="0" u="none" strike="noStrike">
              <a:solidFill>
                <a:schemeClr val="bg1"/>
              </a:solidFill>
              <a:latin typeface="Georgia" panose="02040502050405020303" pitchFamily="18" charset="0"/>
              <a:ea typeface="Calibri"/>
              <a:cs typeface="Calibri"/>
            </a:rPr>
            <a:pPr algn="l"/>
            <a:t>Renting</a:t>
          </a:fld>
          <a:endParaRPr lang="en-IN" sz="1800">
            <a:solidFill>
              <a:schemeClr val="bg1"/>
            </a:solidFill>
            <a:latin typeface="Georgia" panose="02040502050405020303" pitchFamily="18" charset="0"/>
          </a:endParaRPr>
        </a:p>
      </xdr:txBody>
    </xdr:sp>
    <xdr:clientData/>
  </xdr:twoCellAnchor>
  <xdr:twoCellAnchor editAs="absolute">
    <xdr:from>
      <xdr:col>18</xdr:col>
      <xdr:colOff>0</xdr:colOff>
      <xdr:row>30</xdr:row>
      <xdr:rowOff>86225</xdr:rowOff>
    </xdr:from>
    <xdr:to>
      <xdr:col>19</xdr:col>
      <xdr:colOff>294514</xdr:colOff>
      <xdr:row>32</xdr:row>
      <xdr:rowOff>0</xdr:rowOff>
    </xdr:to>
    <xdr:sp macro="" textlink="'Pivot Table 1'!AH7">
      <xdr:nvSpPr>
        <xdr:cNvPr id="33" name="Rectangle 32">
          <a:extLst>
            <a:ext uri="{FF2B5EF4-FFF2-40B4-BE49-F238E27FC236}">
              <a16:creationId xmlns:a16="http://schemas.microsoft.com/office/drawing/2014/main" id="{9D16D938-D072-6F60-E6CE-03BCB277422A}"/>
            </a:ext>
          </a:extLst>
        </xdr:cNvPr>
        <xdr:cNvSpPr/>
      </xdr:nvSpPr>
      <xdr:spPr>
        <a:xfrm>
          <a:off x="10972800" y="5515475"/>
          <a:ext cx="904114" cy="2757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E92483-AD82-4E10-AB5B-112D6A7697F8}" type="TxLink">
            <a:rPr lang="en-US" sz="1100" b="0" i="0" u="none" strike="noStrike">
              <a:solidFill>
                <a:schemeClr val="bg1"/>
              </a:solidFill>
              <a:latin typeface="Calibri"/>
              <a:ea typeface="Calibri"/>
              <a:cs typeface="Calibri"/>
            </a:rPr>
            <a:pPr algn="l"/>
            <a:t>Subscription</a:t>
          </a:fld>
          <a:endParaRPr lang="en-IN" sz="1800">
            <a:solidFill>
              <a:schemeClr val="bg1"/>
            </a:solidFill>
            <a:latin typeface="Georgia" panose="02040502050405020303" pitchFamily="18" charset="0"/>
          </a:endParaRPr>
        </a:p>
      </xdr:txBody>
    </xdr:sp>
    <xdr:clientData/>
  </xdr:twoCellAnchor>
  <xdr:twoCellAnchor editAs="absolute">
    <xdr:from>
      <xdr:col>10</xdr:col>
      <xdr:colOff>241300</xdr:colOff>
      <xdr:row>11</xdr:row>
      <xdr:rowOff>133874</xdr:rowOff>
    </xdr:from>
    <xdr:to>
      <xdr:col>11</xdr:col>
      <xdr:colOff>442679</xdr:colOff>
      <xdr:row>13</xdr:row>
      <xdr:rowOff>27345</xdr:rowOff>
    </xdr:to>
    <xdr:sp macro="" textlink="'Pivot Table 1'!AH14">
      <xdr:nvSpPr>
        <xdr:cNvPr id="37" name="Rectangle 36">
          <a:extLst>
            <a:ext uri="{FF2B5EF4-FFF2-40B4-BE49-F238E27FC236}">
              <a16:creationId xmlns:a16="http://schemas.microsoft.com/office/drawing/2014/main" id="{79FFBF44-51D0-9167-EA53-46E3870AF3B9}"/>
            </a:ext>
          </a:extLst>
        </xdr:cNvPr>
        <xdr:cNvSpPr/>
      </xdr:nvSpPr>
      <xdr:spPr>
        <a:xfrm>
          <a:off x="6337300" y="2124599"/>
          <a:ext cx="810979" cy="2554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B3BB72C-B73F-4E6F-8A92-EC29D92549C6}" type="TxLink">
            <a:rPr lang="en-US" sz="1100" b="0" i="0" u="none" strike="noStrike">
              <a:solidFill>
                <a:schemeClr val="bg1"/>
              </a:solidFill>
              <a:latin typeface="Georgia" panose="02040502050405020303" pitchFamily="18" charset="0"/>
              <a:ea typeface="Calibri"/>
              <a:cs typeface="Calibri"/>
            </a:rPr>
            <a:pPr algn="l"/>
            <a:t>Licensing</a:t>
          </a:fld>
          <a:endParaRPr lang="en-IN" sz="1800">
            <a:solidFill>
              <a:schemeClr val="bg1"/>
            </a:solidFill>
            <a:latin typeface="Georgia" panose="02040502050405020303" pitchFamily="18" charset="0"/>
          </a:endParaRPr>
        </a:p>
      </xdr:txBody>
    </xdr:sp>
    <xdr:clientData/>
  </xdr:twoCellAnchor>
  <xdr:twoCellAnchor editAs="absolute">
    <xdr:from>
      <xdr:col>0</xdr:col>
      <xdr:colOff>145675</xdr:colOff>
      <xdr:row>28</xdr:row>
      <xdr:rowOff>22411</xdr:rowOff>
    </xdr:from>
    <xdr:to>
      <xdr:col>6</xdr:col>
      <xdr:colOff>135466</xdr:colOff>
      <xdr:row>39</xdr:row>
      <xdr:rowOff>0</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B712E959-9A61-41A8-B6AB-A3DC3838F7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675" y="5143051"/>
              <a:ext cx="3647391" cy="19892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10</xdr:col>
      <xdr:colOff>429370</xdr:colOff>
      <xdr:row>11</xdr:row>
      <xdr:rowOff>84667</xdr:rowOff>
    </xdr:from>
    <xdr:to>
      <xdr:col>18</xdr:col>
      <xdr:colOff>83330</xdr:colOff>
      <xdr:row>32</xdr:row>
      <xdr:rowOff>0</xdr:rowOff>
    </xdr:to>
    <xdr:grpSp>
      <xdr:nvGrpSpPr>
        <xdr:cNvPr id="87" name="Group 86">
          <a:extLst>
            <a:ext uri="{FF2B5EF4-FFF2-40B4-BE49-F238E27FC236}">
              <a16:creationId xmlns:a16="http://schemas.microsoft.com/office/drawing/2014/main" id="{2065A930-5F2B-3D77-42E5-6A5D3E2C8342}"/>
            </a:ext>
          </a:extLst>
        </xdr:cNvPr>
        <xdr:cNvGrpSpPr/>
      </xdr:nvGrpSpPr>
      <xdr:grpSpPr>
        <a:xfrm>
          <a:off x="6525370" y="2120296"/>
          <a:ext cx="4530760" cy="3801533"/>
          <a:chOff x="6667177" y="1538465"/>
          <a:chExt cx="4497801" cy="3726682"/>
        </a:xfrm>
      </xdr:grpSpPr>
      <xdr:cxnSp macro="">
        <xdr:nvCxnSpPr>
          <xdr:cNvPr id="55" name="Straight Connector 54">
            <a:extLst>
              <a:ext uri="{FF2B5EF4-FFF2-40B4-BE49-F238E27FC236}">
                <a16:creationId xmlns:a16="http://schemas.microsoft.com/office/drawing/2014/main" id="{C37050CB-4764-F850-56EC-58413A35A975}"/>
              </a:ext>
            </a:extLst>
          </xdr:cNvPr>
          <xdr:cNvCxnSpPr/>
        </xdr:nvCxnSpPr>
        <xdr:spPr>
          <a:xfrm flipV="1">
            <a:off x="8651619" y="1538465"/>
            <a:ext cx="695646" cy="1423576"/>
          </a:xfrm>
          <a:prstGeom prst="line">
            <a:avLst/>
          </a:prstGeom>
          <a:ln w="25400" cmpd="sng">
            <a:gradFill>
              <a:gsLst>
                <a:gs pos="10000">
                  <a:srgbClr val="1D1D3A"/>
                </a:gs>
                <a:gs pos="89000">
                  <a:srgbClr val="6921B5"/>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a:extLst>
              <a:ext uri="{FF2B5EF4-FFF2-40B4-BE49-F238E27FC236}">
                <a16:creationId xmlns:a16="http://schemas.microsoft.com/office/drawing/2014/main" id="{9A5841AF-A150-E975-D78C-3C73545BF585}"/>
              </a:ext>
            </a:extLst>
          </xdr:cNvPr>
          <xdr:cNvCxnSpPr>
            <a:endCxn id="26" idx="1"/>
          </xdr:cNvCxnSpPr>
        </xdr:nvCxnSpPr>
        <xdr:spPr>
          <a:xfrm flipV="1">
            <a:off x="9089260" y="2835184"/>
            <a:ext cx="1117521" cy="324956"/>
          </a:xfrm>
          <a:prstGeom prst="line">
            <a:avLst/>
          </a:prstGeom>
          <a:ln w="25400" cmpd="sng">
            <a:gradFill>
              <a:gsLst>
                <a:gs pos="10000">
                  <a:srgbClr val="1D1D3A"/>
                </a:gs>
                <a:gs pos="89000">
                  <a:srgbClr val="6921B5"/>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F9B079AE-459F-3391-BA69-0E6404187F47}"/>
              </a:ext>
            </a:extLst>
          </xdr:cNvPr>
          <xdr:cNvCxnSpPr>
            <a:stCxn id="47" idx="4"/>
          </xdr:cNvCxnSpPr>
        </xdr:nvCxnSpPr>
        <xdr:spPr>
          <a:xfrm>
            <a:off x="8485045" y="3873280"/>
            <a:ext cx="176547" cy="1391867"/>
          </a:xfrm>
          <a:prstGeom prst="line">
            <a:avLst/>
          </a:prstGeom>
          <a:ln w="25400" cmpd="sng">
            <a:gradFill>
              <a:gsLst>
                <a:gs pos="10000">
                  <a:srgbClr val="1D1D3A"/>
                </a:gs>
                <a:gs pos="89000">
                  <a:srgbClr val="6921B5"/>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a:extLst>
              <a:ext uri="{FF2B5EF4-FFF2-40B4-BE49-F238E27FC236}">
                <a16:creationId xmlns:a16="http://schemas.microsoft.com/office/drawing/2014/main" id="{7C2E985D-E262-E781-8939-30BFE64DC464}"/>
              </a:ext>
            </a:extLst>
          </xdr:cNvPr>
          <xdr:cNvCxnSpPr/>
        </xdr:nvCxnSpPr>
        <xdr:spPr>
          <a:xfrm flipH="1">
            <a:off x="6667177" y="3476735"/>
            <a:ext cx="1290903" cy="529490"/>
          </a:xfrm>
          <a:prstGeom prst="line">
            <a:avLst/>
          </a:prstGeom>
          <a:ln w="25400" cmpd="sng">
            <a:gradFill>
              <a:gsLst>
                <a:gs pos="10000">
                  <a:srgbClr val="1D1D3A"/>
                </a:gs>
                <a:gs pos="89000">
                  <a:srgbClr val="6921B5"/>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71" name="Straight Connector 70">
            <a:extLst>
              <a:ext uri="{FF2B5EF4-FFF2-40B4-BE49-F238E27FC236}">
                <a16:creationId xmlns:a16="http://schemas.microsoft.com/office/drawing/2014/main" id="{3B55E5A6-BA25-CF29-F201-AB28267C4558}"/>
              </a:ext>
            </a:extLst>
          </xdr:cNvPr>
          <xdr:cNvCxnSpPr/>
        </xdr:nvCxnSpPr>
        <xdr:spPr>
          <a:xfrm flipH="1" flipV="1">
            <a:off x="7111060" y="2121481"/>
            <a:ext cx="1076360" cy="870153"/>
          </a:xfrm>
          <a:prstGeom prst="line">
            <a:avLst/>
          </a:prstGeom>
          <a:ln w="25400" cmpd="sng">
            <a:gradFill>
              <a:gsLst>
                <a:gs pos="10000">
                  <a:srgbClr val="1D1D3A"/>
                </a:gs>
                <a:gs pos="89000">
                  <a:srgbClr val="6921B5"/>
                </a:gs>
              </a:gsLst>
              <a:lin ang="5400000" scaled="1"/>
            </a:gradFill>
          </a:ln>
        </xdr:spPr>
        <xdr:style>
          <a:lnRef idx="1">
            <a:schemeClr val="accent1"/>
          </a:lnRef>
          <a:fillRef idx="0">
            <a:schemeClr val="accent1"/>
          </a:fillRef>
          <a:effectRef idx="0">
            <a:schemeClr val="accent1"/>
          </a:effectRef>
          <a:fontRef idx="minor">
            <a:schemeClr val="tx1"/>
          </a:fontRef>
        </xdr:style>
      </xdr:cxnSp>
      <xdr:grpSp>
        <xdr:nvGrpSpPr>
          <xdr:cNvPr id="53" name="Group 52">
            <a:extLst>
              <a:ext uri="{FF2B5EF4-FFF2-40B4-BE49-F238E27FC236}">
                <a16:creationId xmlns:a16="http://schemas.microsoft.com/office/drawing/2014/main" id="{315DFEDC-7415-347D-AF04-4D325C45715E}"/>
              </a:ext>
            </a:extLst>
          </xdr:cNvPr>
          <xdr:cNvGrpSpPr/>
        </xdr:nvGrpSpPr>
        <xdr:grpSpPr>
          <a:xfrm>
            <a:off x="7130246" y="2051466"/>
            <a:ext cx="2709598" cy="2731680"/>
            <a:chOff x="6611306" y="1844637"/>
            <a:chExt cx="2777190" cy="2790020"/>
          </a:xfrm>
        </xdr:grpSpPr>
        <xdr:graphicFrame macro="">
          <xdr:nvGraphicFramePr>
            <xdr:cNvPr id="45" name="Chart 44">
              <a:extLst>
                <a:ext uri="{FF2B5EF4-FFF2-40B4-BE49-F238E27FC236}">
                  <a16:creationId xmlns:a16="http://schemas.microsoft.com/office/drawing/2014/main" id="{E949F341-5D94-4A79-9E5C-848B06365558}"/>
                </a:ext>
              </a:extLst>
            </xdr:cNvPr>
            <xdr:cNvGraphicFramePr>
              <a:graphicFrameLocks/>
            </xdr:cNvGraphicFramePr>
          </xdr:nvGraphicFramePr>
          <xdr:xfrm>
            <a:off x="6611306" y="1844637"/>
            <a:ext cx="2777190" cy="279002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6" name="Oval 45">
              <a:extLst>
                <a:ext uri="{FF2B5EF4-FFF2-40B4-BE49-F238E27FC236}">
                  <a16:creationId xmlns:a16="http://schemas.microsoft.com/office/drawing/2014/main" id="{AAA5E089-18E5-8918-2374-CDCD27EEB261}"/>
                </a:ext>
              </a:extLst>
            </xdr:cNvPr>
            <xdr:cNvSpPr/>
          </xdr:nvSpPr>
          <xdr:spPr>
            <a:xfrm>
              <a:off x="7357544" y="2609338"/>
              <a:ext cx="1276476" cy="1259705"/>
            </a:xfrm>
            <a:prstGeom prst="ellipse">
              <a:avLst/>
            </a:prstGeom>
            <a:solidFill>
              <a:srgbClr val="6921B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Oval 47">
              <a:extLst>
                <a:ext uri="{FF2B5EF4-FFF2-40B4-BE49-F238E27FC236}">
                  <a16:creationId xmlns:a16="http://schemas.microsoft.com/office/drawing/2014/main" id="{239EADB6-8B4D-4487-E11A-CEEEEF2B52C6}"/>
                </a:ext>
              </a:extLst>
            </xdr:cNvPr>
            <xdr:cNvSpPr/>
          </xdr:nvSpPr>
          <xdr:spPr>
            <a:xfrm>
              <a:off x="7177544" y="2430253"/>
              <a:ext cx="1644714" cy="1617874"/>
            </a:xfrm>
            <a:prstGeom prst="ellipse">
              <a:avLst/>
            </a:prstGeom>
            <a:solidFill>
              <a:srgbClr val="6921B5">
                <a:alpha val="1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Oval 46">
              <a:extLst>
                <a:ext uri="{FF2B5EF4-FFF2-40B4-BE49-F238E27FC236}">
                  <a16:creationId xmlns:a16="http://schemas.microsoft.com/office/drawing/2014/main" id="{A1D397E4-37B3-94FD-E0C2-4A52BA142F5D}"/>
                </a:ext>
              </a:extLst>
            </xdr:cNvPr>
            <xdr:cNvSpPr/>
          </xdr:nvSpPr>
          <xdr:spPr>
            <a:xfrm>
              <a:off x="7527782" y="2773937"/>
              <a:ext cx="944238" cy="931422"/>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4" name="Group 43">
              <a:extLst>
                <a:ext uri="{FF2B5EF4-FFF2-40B4-BE49-F238E27FC236}">
                  <a16:creationId xmlns:a16="http://schemas.microsoft.com/office/drawing/2014/main" id="{2E6094A2-650A-567C-C2E8-4EF68E7F11BC}"/>
                </a:ext>
              </a:extLst>
            </xdr:cNvPr>
            <xdr:cNvGrpSpPr/>
          </xdr:nvGrpSpPr>
          <xdr:grpSpPr>
            <a:xfrm>
              <a:off x="7465625" y="2884530"/>
              <a:ext cx="1113573" cy="796531"/>
              <a:chOff x="7990348" y="3380043"/>
              <a:chExt cx="1108323" cy="800701"/>
            </a:xfrm>
          </xdr:grpSpPr>
          <xdr:sp macro="" textlink="">
            <xdr:nvSpPr>
              <xdr:cNvPr id="27" name="Rectangle 26">
                <a:extLst>
                  <a:ext uri="{FF2B5EF4-FFF2-40B4-BE49-F238E27FC236}">
                    <a16:creationId xmlns:a16="http://schemas.microsoft.com/office/drawing/2014/main" id="{3C1A3A2A-CF4E-45AF-00BE-D93508000BCB}"/>
                  </a:ext>
                </a:extLst>
              </xdr:cNvPr>
              <xdr:cNvSpPr/>
            </xdr:nvSpPr>
            <xdr:spPr>
              <a:xfrm>
                <a:off x="8059125" y="3730333"/>
                <a:ext cx="940682" cy="4504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00" baseline="0">
                    <a:solidFill>
                      <a:schemeClr val="lt1"/>
                    </a:solidFill>
                    <a:effectLst/>
                    <a:latin typeface="Constantia" panose="02030602050306030303" pitchFamily="18" charset="0"/>
                    <a:ea typeface="+mn-ea"/>
                    <a:cs typeface="+mn-cs"/>
                  </a:rPr>
                  <a:t>ACHIEVD</a:t>
                </a:r>
                <a:r>
                  <a:rPr lang="en-IN" sz="1000" baseline="0">
                    <a:solidFill>
                      <a:schemeClr val="lt1"/>
                    </a:solidFill>
                    <a:effectLst/>
                    <a:latin typeface="Constantia" panose="02030602050306030303" pitchFamily="18" charset="0"/>
                    <a:ea typeface="+mn-ea"/>
                    <a:cs typeface="+mn-cs"/>
                  </a:rPr>
                  <a:t> </a:t>
                </a:r>
                <a:r>
                  <a:rPr lang="en-IN" sz="800" baseline="0">
                    <a:latin typeface="Constantia" panose="02030602050306030303" pitchFamily="18" charset="0"/>
                    <a:cs typeface="Arial" panose="020B0604020202020204" pitchFamily="34" charset="0"/>
                  </a:rPr>
                  <a:t>INCOME</a:t>
                </a:r>
                <a:r>
                  <a:rPr lang="en-IN" sz="900" baseline="0">
                    <a:latin typeface="Constantia" panose="02030602050306030303" pitchFamily="18" charset="0"/>
                    <a:cs typeface="Arial" panose="020B0604020202020204" pitchFamily="34" charset="0"/>
                  </a:rPr>
                  <a:t> </a:t>
                </a:r>
                <a:endParaRPr lang="en-IN" sz="1000">
                  <a:latin typeface="Constantia" panose="02030602050306030303" pitchFamily="18" charset="0"/>
                  <a:cs typeface="Arial" panose="020B0604020202020204" pitchFamily="34" charset="0"/>
                </a:endParaRPr>
              </a:p>
            </xdr:txBody>
          </xdr:sp>
          <xdr:sp macro="" textlink="'Pivot Table 1'!L4">
            <xdr:nvSpPr>
              <xdr:cNvPr id="28" name="Rectangle 27">
                <a:extLst>
                  <a:ext uri="{FF2B5EF4-FFF2-40B4-BE49-F238E27FC236}">
                    <a16:creationId xmlns:a16="http://schemas.microsoft.com/office/drawing/2014/main" id="{ED770ADF-375D-DF50-403C-AFC083241029}"/>
                  </a:ext>
                </a:extLst>
              </xdr:cNvPr>
              <xdr:cNvSpPr/>
            </xdr:nvSpPr>
            <xdr:spPr>
              <a:xfrm>
                <a:off x="7990348" y="3380043"/>
                <a:ext cx="1108323" cy="36406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7D133A-E5AB-4A59-A9C8-88008373A48B}" type="TxLink">
                  <a:rPr lang="en-US" sz="2400" b="0" i="0" u="none" strike="noStrike">
                    <a:solidFill>
                      <a:schemeClr val="bg1"/>
                    </a:solidFill>
                    <a:latin typeface="Cambria Math" panose="02040503050406030204" pitchFamily="18" charset="0"/>
                    <a:ea typeface="Cambria Math" panose="02040503050406030204" pitchFamily="18" charset="0"/>
                    <a:cs typeface="Calibri"/>
                  </a:rPr>
                  <a:pPr algn="ctr"/>
                  <a:t>80%</a:t>
                </a:fld>
                <a:endParaRPr lang="en-IN" sz="4400">
                  <a:solidFill>
                    <a:schemeClr val="bg1"/>
                  </a:solidFill>
                  <a:latin typeface="Cambria Math" panose="02040503050406030204" pitchFamily="18" charset="0"/>
                  <a:ea typeface="Cambria Math" panose="02040503050406030204" pitchFamily="18" charset="0"/>
                  <a:cs typeface="Dubai" panose="020B0503030403030204" pitchFamily="34" charset="-78"/>
                </a:endParaRPr>
              </a:p>
            </xdr:txBody>
          </xdr:sp>
        </xdr:grpSp>
      </xdr:grpSp>
      <xdr:cxnSp macro="">
        <xdr:nvCxnSpPr>
          <xdr:cNvPr id="62" name="Straight Connector 61">
            <a:extLst>
              <a:ext uri="{FF2B5EF4-FFF2-40B4-BE49-F238E27FC236}">
                <a16:creationId xmlns:a16="http://schemas.microsoft.com/office/drawing/2014/main" id="{559FB460-27FA-2356-4F53-0B680AD26040}"/>
              </a:ext>
            </a:extLst>
          </xdr:cNvPr>
          <xdr:cNvCxnSpPr/>
        </xdr:nvCxnSpPr>
        <xdr:spPr>
          <a:xfrm>
            <a:off x="9347266" y="3918202"/>
            <a:ext cx="1817712" cy="802431"/>
          </a:xfrm>
          <a:prstGeom prst="line">
            <a:avLst/>
          </a:prstGeom>
          <a:ln w="25400" cmpd="sng">
            <a:gradFill>
              <a:gsLst>
                <a:gs pos="10000">
                  <a:srgbClr val="1D1D3A"/>
                </a:gs>
                <a:gs pos="89000">
                  <a:srgbClr val="6921B5"/>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308430</xdr:colOff>
      <xdr:row>5</xdr:row>
      <xdr:rowOff>168040</xdr:rowOff>
    </xdr:from>
    <xdr:to>
      <xdr:col>25</xdr:col>
      <xdr:colOff>119530</xdr:colOff>
      <xdr:row>18</xdr:row>
      <xdr:rowOff>108287</xdr:rowOff>
    </xdr:to>
    <xdr:grpSp>
      <xdr:nvGrpSpPr>
        <xdr:cNvPr id="60" name="Group 59">
          <a:extLst>
            <a:ext uri="{FF2B5EF4-FFF2-40B4-BE49-F238E27FC236}">
              <a16:creationId xmlns:a16="http://schemas.microsoft.com/office/drawing/2014/main" id="{920E032F-123F-CC29-B9D9-4549A4A135A6}"/>
            </a:ext>
          </a:extLst>
        </xdr:cNvPr>
        <xdr:cNvGrpSpPr/>
      </xdr:nvGrpSpPr>
      <xdr:grpSpPr>
        <a:xfrm>
          <a:off x="13110030" y="1093326"/>
          <a:ext cx="2249500" cy="2345990"/>
          <a:chOff x="13138862" y="1094797"/>
          <a:chExt cx="2254992" cy="2349814"/>
        </a:xfrm>
      </xdr:grpSpPr>
      <xdr:sp macro="" textlink="">
        <xdr:nvSpPr>
          <xdr:cNvPr id="58" name="Rectangle: Rounded Corners 57">
            <a:extLst>
              <a:ext uri="{FF2B5EF4-FFF2-40B4-BE49-F238E27FC236}">
                <a16:creationId xmlns:a16="http://schemas.microsoft.com/office/drawing/2014/main" id="{FC4F3DC3-F969-50B3-3A05-BEE986E492DE}"/>
              </a:ext>
            </a:extLst>
          </xdr:cNvPr>
          <xdr:cNvSpPr/>
        </xdr:nvSpPr>
        <xdr:spPr>
          <a:xfrm>
            <a:off x="13138862" y="1094797"/>
            <a:ext cx="2254992" cy="2329040"/>
          </a:xfrm>
          <a:prstGeom prst="round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15" name="Group 14">
            <a:extLst>
              <a:ext uri="{FF2B5EF4-FFF2-40B4-BE49-F238E27FC236}">
                <a16:creationId xmlns:a16="http://schemas.microsoft.com/office/drawing/2014/main" id="{E4EE5A04-1884-4335-B47A-33A4EB386C42}"/>
              </a:ext>
            </a:extLst>
          </xdr:cNvPr>
          <xdr:cNvGrpSpPr/>
        </xdr:nvGrpSpPr>
        <xdr:grpSpPr>
          <a:xfrm>
            <a:off x="13286492" y="1418183"/>
            <a:ext cx="1959733" cy="2026428"/>
            <a:chOff x="11936556" y="109106"/>
            <a:chExt cx="2989841" cy="2808000"/>
          </a:xfrm>
        </xdr:grpSpPr>
        <xdr:graphicFrame macro="">
          <xdr:nvGraphicFramePr>
            <xdr:cNvPr id="24" name="Chart 23">
              <a:extLst>
                <a:ext uri="{FF2B5EF4-FFF2-40B4-BE49-F238E27FC236}">
                  <a16:creationId xmlns:a16="http://schemas.microsoft.com/office/drawing/2014/main" id="{4DE56551-096D-30F2-79EC-6FF615DAF04F}"/>
                </a:ext>
              </a:extLst>
            </xdr:cNvPr>
            <xdr:cNvGraphicFramePr/>
          </xdr:nvGraphicFramePr>
          <xdr:xfrm>
            <a:off x="11936556" y="109106"/>
            <a:ext cx="2989841" cy="2808000"/>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43" name="Group 42">
              <a:extLst>
                <a:ext uri="{FF2B5EF4-FFF2-40B4-BE49-F238E27FC236}">
                  <a16:creationId xmlns:a16="http://schemas.microsoft.com/office/drawing/2014/main" id="{49D893BD-80EB-7885-1103-C7545C13F3C2}"/>
                </a:ext>
              </a:extLst>
            </xdr:cNvPr>
            <xdr:cNvGrpSpPr/>
          </xdr:nvGrpSpPr>
          <xdr:grpSpPr>
            <a:xfrm>
              <a:off x="12620644" y="1065199"/>
              <a:ext cx="1596735" cy="884802"/>
              <a:chOff x="9357014" y="2366943"/>
              <a:chExt cx="1596735" cy="884802"/>
            </a:xfrm>
          </xdr:grpSpPr>
          <xdr:sp macro="" textlink="'Pivot Table 1'!Q22">
            <xdr:nvSpPr>
              <xdr:cNvPr id="49" name="Rectangle 48">
                <a:extLst>
                  <a:ext uri="{FF2B5EF4-FFF2-40B4-BE49-F238E27FC236}">
                    <a16:creationId xmlns:a16="http://schemas.microsoft.com/office/drawing/2014/main" id="{4CDEF1B1-1766-AFD2-5030-F282FC0B042D}"/>
                  </a:ext>
                </a:extLst>
              </xdr:cNvPr>
              <xdr:cNvSpPr/>
            </xdr:nvSpPr>
            <xdr:spPr>
              <a:xfrm>
                <a:off x="9815309" y="2401864"/>
                <a:ext cx="883227" cy="424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fld id="{D6C4903E-5F26-4AD9-B5F8-5A89A75C6925}" type="TxLink">
                  <a:rPr lang="en-US" sz="1600" b="0" i="0" u="none" strike="noStrike">
                    <a:solidFill>
                      <a:schemeClr val="bg1"/>
                    </a:solidFill>
                    <a:latin typeface="Footlight MT Light" panose="0204060206030A020304" pitchFamily="18" charset="0"/>
                    <a:ea typeface="Calibri"/>
                    <a:cs typeface="Calibri"/>
                  </a:rPr>
                  <a:pPr lvl="0" algn="ctr"/>
                  <a:t>64%</a:t>
                </a:fld>
                <a:endParaRPr lang="en-IN" sz="4400">
                  <a:solidFill>
                    <a:schemeClr val="bg1"/>
                  </a:solidFill>
                  <a:latin typeface="Footlight MT Light" panose="0204060206030A020304" pitchFamily="18" charset="0"/>
                  <a:ea typeface="Cambria Math" panose="02040503050406030204" pitchFamily="18" charset="0"/>
                  <a:cs typeface="Dubai" panose="020B0503030403030204" pitchFamily="34" charset="-78"/>
                </a:endParaRPr>
              </a:p>
            </xdr:txBody>
          </xdr:sp>
          <xdr:sp macro="" textlink="'Pivot Table 1'!Q23">
            <xdr:nvSpPr>
              <xdr:cNvPr id="50" name="Rectangle 49">
                <a:extLst>
                  <a:ext uri="{FF2B5EF4-FFF2-40B4-BE49-F238E27FC236}">
                    <a16:creationId xmlns:a16="http://schemas.microsoft.com/office/drawing/2014/main" id="{F11D80E1-8841-E76B-8143-4E0018E83B48}"/>
                  </a:ext>
                </a:extLst>
              </xdr:cNvPr>
              <xdr:cNvSpPr/>
            </xdr:nvSpPr>
            <xdr:spPr>
              <a:xfrm>
                <a:off x="9779467" y="2826600"/>
                <a:ext cx="954912" cy="42514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fld id="{DE96D190-7270-4240-842F-980861ED11E4}" type="TxLink">
                  <a:rPr lang="en-US" sz="1600" b="0" i="0" u="none" strike="noStrike">
                    <a:solidFill>
                      <a:schemeClr val="bg1"/>
                    </a:solidFill>
                    <a:latin typeface="Footlight MT Light" panose="0204060206030A020304" pitchFamily="18" charset="0"/>
                    <a:ea typeface="Calibri"/>
                    <a:cs typeface="Calibri"/>
                  </a:rPr>
                  <a:pPr lvl="0" algn="ctr"/>
                  <a:t>36%</a:t>
                </a:fld>
                <a:endParaRPr lang="en-IN" sz="4000">
                  <a:solidFill>
                    <a:schemeClr val="bg1"/>
                  </a:solidFill>
                  <a:latin typeface="Footlight MT Light" panose="0204060206030A020304" pitchFamily="18" charset="0"/>
                  <a:ea typeface="Cambria Math" panose="02040503050406030204" pitchFamily="18" charset="0"/>
                  <a:cs typeface="Dubai" panose="020B0503030403030204" pitchFamily="34" charset="-78"/>
                </a:endParaRPr>
              </a:p>
            </xdr:txBody>
          </xdr:sp>
          <xdr:sp macro="" textlink="$O$23">
            <xdr:nvSpPr>
              <xdr:cNvPr id="52" name="Rectangle 51">
                <a:extLst>
                  <a:ext uri="{FF2B5EF4-FFF2-40B4-BE49-F238E27FC236}">
                    <a16:creationId xmlns:a16="http://schemas.microsoft.com/office/drawing/2014/main" id="{4E3B4E30-221D-D761-936C-ACC6A747451C}"/>
                  </a:ext>
                </a:extLst>
              </xdr:cNvPr>
              <xdr:cNvSpPr/>
            </xdr:nvSpPr>
            <xdr:spPr>
              <a:xfrm>
                <a:off x="9357014" y="2815070"/>
                <a:ext cx="1042554" cy="424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fld id="{41705C2A-DC0D-4879-8865-805335CCCD9B}" type="TxLink">
                  <a:rPr lang="en-US" sz="1600" b="0" i="0" u="none" strike="noStrike">
                    <a:solidFill>
                      <a:schemeClr val="bg1"/>
                    </a:solidFill>
                    <a:latin typeface="Constantia" panose="02030602050306030303" pitchFamily="18" charset="0"/>
                    <a:ea typeface="Calibri"/>
                    <a:cs typeface="Calibri"/>
                  </a:rPr>
                  <a:pPr lvl="0" algn="ctr"/>
                  <a:t> </a:t>
                </a:fld>
                <a:endParaRPr lang="en-IN" sz="2400">
                  <a:solidFill>
                    <a:schemeClr val="bg1"/>
                  </a:solidFill>
                  <a:latin typeface="Constantia" panose="02030602050306030303" pitchFamily="18" charset="0"/>
                  <a:ea typeface="Cambria Math" panose="02040503050406030204" pitchFamily="18" charset="0"/>
                  <a:cs typeface="Dubai" panose="020B0503030403030204" pitchFamily="34" charset="-78"/>
                </a:endParaRPr>
              </a:p>
            </xdr:txBody>
          </xdr:sp>
          <xdr:sp macro="" textlink="$O$22">
            <xdr:nvSpPr>
              <xdr:cNvPr id="54" name="Rectangle 53">
                <a:extLst>
                  <a:ext uri="{FF2B5EF4-FFF2-40B4-BE49-F238E27FC236}">
                    <a16:creationId xmlns:a16="http://schemas.microsoft.com/office/drawing/2014/main" id="{CFA85B4D-6A8D-3EC9-F7AE-FB3AC16FC6C5}"/>
                  </a:ext>
                </a:extLst>
              </xdr:cNvPr>
              <xdr:cNvSpPr/>
            </xdr:nvSpPr>
            <xdr:spPr>
              <a:xfrm>
                <a:off x="9419656" y="2366943"/>
                <a:ext cx="871184" cy="4787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fld id="{65471347-8604-4EFC-8D4A-34BD504A5821}" type="TxLink">
                  <a:rPr lang="en-US" sz="1800" b="0" i="0" u="none" strike="noStrike">
                    <a:solidFill>
                      <a:schemeClr val="bg1"/>
                    </a:solidFill>
                    <a:latin typeface="Constantia" panose="02030602050306030303" pitchFamily="18" charset="0"/>
                    <a:ea typeface="Calibri"/>
                    <a:cs typeface="Calibri"/>
                  </a:rPr>
                  <a:pPr lvl="0" algn="ctr"/>
                  <a:t> </a:t>
                </a:fld>
                <a:endParaRPr lang="en-IN" sz="2800">
                  <a:solidFill>
                    <a:schemeClr val="bg1"/>
                  </a:solidFill>
                  <a:latin typeface="Constantia" panose="02030602050306030303" pitchFamily="18" charset="0"/>
                  <a:ea typeface="Cambria Math" panose="02040503050406030204" pitchFamily="18" charset="0"/>
                  <a:cs typeface="Dubai" panose="020B0503030403030204" pitchFamily="34" charset="-78"/>
                </a:endParaRPr>
              </a:p>
            </xdr:txBody>
          </xdr:sp>
          <xdr:cxnSp macro="">
            <xdr:nvCxnSpPr>
              <xdr:cNvPr id="56" name="Straight Connector 55">
                <a:extLst>
                  <a:ext uri="{FF2B5EF4-FFF2-40B4-BE49-F238E27FC236}">
                    <a16:creationId xmlns:a16="http://schemas.microsoft.com/office/drawing/2014/main" id="{EF4CD66E-6445-5ACA-70BE-5850A3D77822}"/>
                  </a:ext>
                </a:extLst>
              </xdr:cNvPr>
              <xdr:cNvCxnSpPr/>
            </xdr:nvCxnSpPr>
            <xdr:spPr>
              <a:xfrm>
                <a:off x="9447067" y="2840182"/>
                <a:ext cx="1506682" cy="0"/>
              </a:xfrm>
              <a:prstGeom prst="line">
                <a:avLst/>
              </a:prstGeom>
              <a:ln w="317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59" name="Rectangle 58">
            <a:extLst>
              <a:ext uri="{FF2B5EF4-FFF2-40B4-BE49-F238E27FC236}">
                <a16:creationId xmlns:a16="http://schemas.microsoft.com/office/drawing/2014/main" id="{E5AD238A-FD27-4BA2-94BC-50072AF56945}"/>
              </a:ext>
            </a:extLst>
          </xdr:cNvPr>
          <xdr:cNvSpPr/>
        </xdr:nvSpPr>
        <xdr:spPr>
          <a:xfrm>
            <a:off x="13593357" y="1115795"/>
            <a:ext cx="1346003" cy="38445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100">
                <a:solidFill>
                  <a:schemeClr val="bg1"/>
                </a:solidFill>
                <a:latin typeface="Constantia" panose="02030602050306030303" pitchFamily="18" charset="0"/>
                <a:cs typeface="Dubai" panose="020B0503030403030204" pitchFamily="34" charset="-78"/>
              </a:rPr>
              <a:t>Market Strategy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26</xdr:col>
      <xdr:colOff>597614</xdr:colOff>
      <xdr:row>1</xdr:row>
      <xdr:rowOff>165884</xdr:rowOff>
    </xdr:to>
    <xdr:sp macro="" textlink="">
      <xdr:nvSpPr>
        <xdr:cNvPr id="4" name="Rectangle: Rounded Corners 3">
          <a:extLst>
            <a:ext uri="{FF2B5EF4-FFF2-40B4-BE49-F238E27FC236}">
              <a16:creationId xmlns:a16="http://schemas.microsoft.com/office/drawing/2014/main" id="{9BE32A58-C1CF-701D-48BD-CA440E0A7B36}"/>
            </a:ext>
          </a:extLst>
        </xdr:cNvPr>
        <xdr:cNvSpPr/>
      </xdr:nvSpPr>
      <xdr:spPr>
        <a:xfrm>
          <a:off x="0" y="0"/>
          <a:ext cx="16447214" cy="352151"/>
        </a:xfrm>
        <a:prstGeom prst="roundRect">
          <a:avLst>
            <a:gd name="adj" fmla="val 0"/>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fLocksWithSheet="0"/>
  </xdr:twoCellAnchor>
  <xdr:twoCellAnchor editAs="absolute">
    <xdr:from>
      <xdr:col>0</xdr:col>
      <xdr:colOff>589969</xdr:colOff>
      <xdr:row>0</xdr:row>
      <xdr:rowOff>86523</xdr:rowOff>
    </xdr:from>
    <xdr:to>
      <xdr:col>4</xdr:col>
      <xdr:colOff>358284</xdr:colOff>
      <xdr:row>2</xdr:row>
      <xdr:rowOff>2189</xdr:rowOff>
    </xdr:to>
    <xdr:sp macro="" textlink="">
      <xdr:nvSpPr>
        <xdr:cNvPr id="5" name="Rectangle 4">
          <a:extLst>
            <a:ext uri="{FF2B5EF4-FFF2-40B4-BE49-F238E27FC236}">
              <a16:creationId xmlns:a16="http://schemas.microsoft.com/office/drawing/2014/main" id="{5AC383E4-F647-4CDF-868A-CE16F145FFDA}"/>
            </a:ext>
          </a:extLst>
        </xdr:cNvPr>
        <xdr:cNvSpPr/>
      </xdr:nvSpPr>
      <xdr:spPr>
        <a:xfrm>
          <a:off x="589969" y="86523"/>
          <a:ext cx="2206715" cy="2881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Constantia" panose="02030602050306030303" pitchFamily="18" charset="0"/>
            </a:rPr>
            <a:t>EVERGROW</a:t>
          </a:r>
          <a:r>
            <a:rPr lang="en-IN" sz="1400" baseline="0">
              <a:latin typeface="Constantia" panose="02030602050306030303" pitchFamily="18" charset="0"/>
            </a:rPr>
            <a:t> </a:t>
          </a:r>
          <a:r>
            <a:rPr lang="en-IN" sz="1200" baseline="0">
              <a:latin typeface="Constantia" panose="02030602050306030303" pitchFamily="18" charset="0"/>
            </a:rPr>
            <a:t>CAPITAL</a:t>
          </a:r>
          <a:endParaRPr lang="en-IN" sz="1400">
            <a:latin typeface="Constantia" panose="02030602050306030303" pitchFamily="18" charset="0"/>
          </a:endParaRPr>
        </a:p>
      </xdr:txBody>
    </xdr:sp>
    <xdr:clientData fLocksWithSheet="0"/>
  </xdr:twoCellAnchor>
  <xdr:twoCellAnchor editAs="absolute">
    <xdr:from>
      <xdr:col>0</xdr:col>
      <xdr:colOff>0</xdr:colOff>
      <xdr:row>0</xdr:row>
      <xdr:rowOff>36810</xdr:rowOff>
    </xdr:from>
    <xdr:to>
      <xdr:col>0</xdr:col>
      <xdr:colOff>566908</xdr:colOff>
      <xdr:row>3</xdr:row>
      <xdr:rowOff>43670</xdr:rowOff>
    </xdr:to>
    <xdr:pic>
      <xdr:nvPicPr>
        <xdr:cNvPr id="6" name="Picture 5">
          <a:extLst>
            <a:ext uri="{FF2B5EF4-FFF2-40B4-BE49-F238E27FC236}">
              <a16:creationId xmlns:a16="http://schemas.microsoft.com/office/drawing/2014/main" id="{EB925A43-FEEF-402F-1E31-7D813D551DE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562" t="20320" r="22732" b="27472"/>
        <a:stretch/>
      </xdr:blipFill>
      <xdr:spPr>
        <a:xfrm>
          <a:off x="0" y="36810"/>
          <a:ext cx="566908" cy="565660"/>
        </a:xfrm>
        <a:prstGeom prst="rect">
          <a:avLst/>
        </a:prstGeom>
      </xdr:spPr>
    </xdr:pic>
    <xdr:clientData fLocksWithSheet="0"/>
  </xdr:twoCellAnchor>
  <xdr:twoCellAnchor editAs="absolute">
    <xdr:from>
      <xdr:col>24</xdr:col>
      <xdr:colOff>92775</xdr:colOff>
      <xdr:row>0</xdr:row>
      <xdr:rowOff>78139</xdr:rowOff>
    </xdr:from>
    <xdr:to>
      <xdr:col>26</xdr:col>
      <xdr:colOff>278796</xdr:colOff>
      <xdr:row>1</xdr:row>
      <xdr:rowOff>180192</xdr:rowOff>
    </xdr:to>
    <xdr:sp macro="" textlink="">
      <xdr:nvSpPr>
        <xdr:cNvPr id="7" name="Rectangle 6">
          <a:hlinkClick xmlns:r="http://schemas.openxmlformats.org/officeDocument/2006/relationships" r:id="rId2" tooltip="SALES PROCESS"/>
          <a:extLst>
            <a:ext uri="{FF2B5EF4-FFF2-40B4-BE49-F238E27FC236}">
              <a16:creationId xmlns:a16="http://schemas.microsoft.com/office/drawing/2014/main" id="{74304760-8EBB-6E50-692C-75C66DDEBB11}"/>
            </a:ext>
          </a:extLst>
        </xdr:cNvPr>
        <xdr:cNvSpPr/>
      </xdr:nvSpPr>
      <xdr:spPr>
        <a:xfrm>
          <a:off x="14765705" y="78139"/>
          <a:ext cx="1408765" cy="2881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Constantia" panose="02030602050306030303" pitchFamily="18" charset="0"/>
            </a:rPr>
            <a:t>SALES</a:t>
          </a:r>
          <a:r>
            <a:rPr lang="en-IN" sz="1100" baseline="0">
              <a:latin typeface="Constantia" panose="02030602050306030303" pitchFamily="18" charset="0"/>
            </a:rPr>
            <a:t> PROCESS</a:t>
          </a:r>
          <a:endParaRPr lang="en-IN" sz="1100">
            <a:latin typeface="Constantia" panose="02030602050306030303" pitchFamily="18" charset="0"/>
          </a:endParaRPr>
        </a:p>
      </xdr:txBody>
    </xdr:sp>
    <xdr:clientData fLocksWithSheet="0"/>
  </xdr:twoCellAnchor>
  <xdr:twoCellAnchor editAs="absolute">
    <xdr:from>
      <xdr:col>16</xdr:col>
      <xdr:colOff>431466</xdr:colOff>
      <xdr:row>0</xdr:row>
      <xdr:rowOff>78139</xdr:rowOff>
    </xdr:from>
    <xdr:to>
      <xdr:col>19</xdr:col>
      <xdr:colOff>95892</xdr:colOff>
      <xdr:row>1</xdr:row>
      <xdr:rowOff>180191</xdr:rowOff>
    </xdr:to>
    <xdr:sp macro="" textlink="">
      <xdr:nvSpPr>
        <xdr:cNvPr id="8" name="Rectangle 7">
          <a:hlinkClick xmlns:r="http://schemas.openxmlformats.org/officeDocument/2006/relationships" r:id="rId3" tooltip="INCOME SOURCE"/>
          <a:extLst>
            <a:ext uri="{FF2B5EF4-FFF2-40B4-BE49-F238E27FC236}">
              <a16:creationId xmlns:a16="http://schemas.microsoft.com/office/drawing/2014/main" id="{2406429F-0626-6CE8-AEF3-37510F677EC3}"/>
            </a:ext>
          </a:extLst>
        </xdr:cNvPr>
        <xdr:cNvSpPr/>
      </xdr:nvSpPr>
      <xdr:spPr>
        <a:xfrm>
          <a:off x="10213419" y="78139"/>
          <a:ext cx="1498543" cy="2881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latin typeface="Constantia" panose="02030602050306030303" pitchFamily="18" charset="0"/>
            </a:rPr>
            <a:t>INCOME SOURCE</a:t>
          </a:r>
          <a:endParaRPr lang="en-IN" sz="1100">
            <a:latin typeface="Constantia" panose="02030602050306030303" pitchFamily="18" charset="0"/>
          </a:endParaRPr>
        </a:p>
      </xdr:txBody>
    </xdr:sp>
    <xdr:clientData fLocksWithSheet="0"/>
  </xdr:twoCellAnchor>
  <xdr:twoCellAnchor editAs="absolute">
    <xdr:from>
      <xdr:col>20</xdr:col>
      <xdr:colOff>292083</xdr:colOff>
      <xdr:row>0</xdr:row>
      <xdr:rowOff>78139</xdr:rowOff>
    </xdr:from>
    <xdr:to>
      <xdr:col>22</xdr:col>
      <xdr:colOff>507956</xdr:colOff>
      <xdr:row>1</xdr:row>
      <xdr:rowOff>180191</xdr:rowOff>
    </xdr:to>
    <xdr:sp macro="" textlink="">
      <xdr:nvSpPr>
        <xdr:cNvPr id="9" name="Rectangle 8">
          <a:hlinkClick xmlns:r="http://schemas.openxmlformats.org/officeDocument/2006/relationships" r:id="rId4" tooltip="GEOGRAPHICALLY"/>
          <a:extLst>
            <a:ext uri="{FF2B5EF4-FFF2-40B4-BE49-F238E27FC236}">
              <a16:creationId xmlns:a16="http://schemas.microsoft.com/office/drawing/2014/main" id="{6D87DC5F-4EF3-E660-0E56-58345C165C8D}"/>
            </a:ext>
          </a:extLst>
        </xdr:cNvPr>
        <xdr:cNvSpPr/>
      </xdr:nvSpPr>
      <xdr:spPr>
        <a:xfrm>
          <a:off x="12519525" y="78139"/>
          <a:ext cx="1438617" cy="2881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Constantia" panose="02030602050306030303" pitchFamily="18" charset="0"/>
            </a:rPr>
            <a:t>GEOGRAPHICALLY</a:t>
          </a:r>
        </a:p>
      </xdr:txBody>
    </xdr:sp>
    <xdr:clientData fLocksWithSheet="0"/>
  </xdr:twoCellAnchor>
  <xdr:twoCellAnchor editAs="absolute">
    <xdr:from>
      <xdr:col>8</xdr:col>
      <xdr:colOff>159287</xdr:colOff>
      <xdr:row>0</xdr:row>
      <xdr:rowOff>60687</xdr:rowOff>
    </xdr:from>
    <xdr:to>
      <xdr:col>9</xdr:col>
      <xdr:colOff>492590</xdr:colOff>
      <xdr:row>1</xdr:row>
      <xdr:rowOff>162739</xdr:rowOff>
    </xdr:to>
    <xdr:sp macro="" textlink="">
      <xdr:nvSpPr>
        <xdr:cNvPr id="10" name="Rectangle 9">
          <a:hlinkClick xmlns:r="http://schemas.openxmlformats.org/officeDocument/2006/relationships" r:id="rId5" tooltip="Mail Id"/>
          <a:extLst>
            <a:ext uri="{FF2B5EF4-FFF2-40B4-BE49-F238E27FC236}">
              <a16:creationId xmlns:a16="http://schemas.microsoft.com/office/drawing/2014/main" id="{E5CDDCF2-B375-13B7-5CDB-90B13DB2B504}"/>
            </a:ext>
          </a:extLst>
        </xdr:cNvPr>
        <xdr:cNvSpPr/>
      </xdr:nvSpPr>
      <xdr:spPr>
        <a:xfrm>
          <a:off x="5036087" y="60687"/>
          <a:ext cx="942903" cy="28831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Constantia" panose="02030602050306030303" pitchFamily="18" charset="0"/>
            </a:rPr>
            <a:t>BROWSE</a:t>
          </a:r>
        </a:p>
      </xdr:txBody>
    </xdr:sp>
    <xdr:clientData fLocksWithSheet="0"/>
  </xdr:twoCellAnchor>
  <xdr:twoCellAnchor editAs="absolute">
    <xdr:from>
      <xdr:col>7</xdr:col>
      <xdr:colOff>329942</xdr:colOff>
      <xdr:row>0</xdr:row>
      <xdr:rowOff>0</xdr:rowOff>
    </xdr:from>
    <xdr:to>
      <xdr:col>8</xdr:col>
      <xdr:colOff>151470</xdr:colOff>
      <xdr:row>2</xdr:row>
      <xdr:rowOff>57061</xdr:rowOff>
    </xdr:to>
    <xdr:pic>
      <xdr:nvPicPr>
        <xdr:cNvPr id="12" name="Picture 11">
          <a:extLst>
            <a:ext uri="{FF2B5EF4-FFF2-40B4-BE49-F238E27FC236}">
              <a16:creationId xmlns:a16="http://schemas.microsoft.com/office/drawing/2014/main" id="{A3059DEB-5F4E-7F04-EEC1-221E893964B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2741" t="32780" r="32626" b="32752"/>
        <a:stretch/>
      </xdr:blipFill>
      <xdr:spPr>
        <a:xfrm>
          <a:off x="4597142" y="0"/>
          <a:ext cx="431128" cy="429594"/>
        </a:xfrm>
        <a:prstGeom prst="rect">
          <a:avLst/>
        </a:prstGeom>
      </xdr:spPr>
    </xdr:pic>
    <xdr:clientData fLocksWithSheet="0"/>
  </xdr:twoCellAnchor>
  <xdr:twoCellAnchor editAs="absolute">
    <xdr:from>
      <xdr:col>20</xdr:col>
      <xdr:colOff>378410</xdr:colOff>
      <xdr:row>1</xdr:row>
      <xdr:rowOff>161988</xdr:rowOff>
    </xdr:from>
    <xdr:to>
      <xdr:col>22</xdr:col>
      <xdr:colOff>434918</xdr:colOff>
      <xdr:row>2</xdr:row>
      <xdr:rowOff>36683</xdr:rowOff>
    </xdr:to>
    <xdr:sp macro="" textlink="">
      <xdr:nvSpPr>
        <xdr:cNvPr id="13" name="Rectangle: Rounded Corners 12">
          <a:extLst>
            <a:ext uri="{FF2B5EF4-FFF2-40B4-BE49-F238E27FC236}">
              <a16:creationId xmlns:a16="http://schemas.microsoft.com/office/drawing/2014/main" id="{67CFE240-A2BE-18E4-B73C-5E13362B51E4}"/>
            </a:ext>
          </a:extLst>
        </xdr:cNvPr>
        <xdr:cNvSpPr/>
      </xdr:nvSpPr>
      <xdr:spPr>
        <a:xfrm>
          <a:off x="12605852" y="348058"/>
          <a:ext cx="1279252" cy="60765"/>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fLocksWithSheet="0"/>
  </xdr:twoCellAnchor>
  <xdr:twoCellAnchor editAs="absolute">
    <xdr:from>
      <xdr:col>0</xdr:col>
      <xdr:colOff>270933</xdr:colOff>
      <xdr:row>3</xdr:row>
      <xdr:rowOff>162983</xdr:rowOff>
    </xdr:from>
    <xdr:to>
      <xdr:col>5</xdr:col>
      <xdr:colOff>143933</xdr:colOff>
      <xdr:row>6</xdr:row>
      <xdr:rowOff>7409</xdr:rowOff>
    </xdr:to>
    <xdr:sp macro="" textlink="">
      <xdr:nvSpPr>
        <xdr:cNvPr id="37" name="Rectangle 36">
          <a:extLst>
            <a:ext uri="{FF2B5EF4-FFF2-40B4-BE49-F238E27FC236}">
              <a16:creationId xmlns:a16="http://schemas.microsoft.com/office/drawing/2014/main" id="{1C336232-5C2C-4814-88F1-993CA9A435D6}"/>
            </a:ext>
          </a:extLst>
        </xdr:cNvPr>
        <xdr:cNvSpPr/>
      </xdr:nvSpPr>
      <xdr:spPr>
        <a:xfrm>
          <a:off x="270933" y="705908"/>
          <a:ext cx="2921000" cy="3873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Constantia" panose="02030602050306030303" pitchFamily="18" charset="0"/>
              <a:cs typeface="Arial" panose="020B0604020202020204" pitchFamily="34" charset="0"/>
            </a:rPr>
            <a:t>FINANCIAL</a:t>
          </a:r>
          <a:r>
            <a:rPr lang="en-IN" sz="1600" baseline="0">
              <a:latin typeface="Constantia" panose="02030602050306030303" pitchFamily="18" charset="0"/>
              <a:cs typeface="Arial" panose="020B0604020202020204" pitchFamily="34" charset="0"/>
            </a:rPr>
            <a:t> </a:t>
          </a:r>
          <a:r>
            <a:rPr lang="en-IN" sz="1800" baseline="0">
              <a:latin typeface="Constantia" panose="02030602050306030303" pitchFamily="18" charset="0"/>
              <a:cs typeface="Arial" panose="020B0604020202020204" pitchFamily="34" charset="0"/>
            </a:rPr>
            <a:t>STATISTICS</a:t>
          </a:r>
          <a:endParaRPr lang="en-IN" sz="1800">
            <a:latin typeface="Constantia" panose="02030602050306030303" pitchFamily="18" charset="0"/>
            <a:cs typeface="Arial" panose="020B0604020202020204" pitchFamily="34" charset="0"/>
          </a:endParaRPr>
        </a:p>
      </xdr:txBody>
    </xdr:sp>
    <xdr:clientData fLocksWithSheet="0"/>
  </xdr:twoCellAnchor>
  <xdr:twoCellAnchor editAs="absolute">
    <xdr:from>
      <xdr:col>0</xdr:col>
      <xdr:colOff>427567</xdr:colOff>
      <xdr:row>6</xdr:row>
      <xdr:rowOff>33864</xdr:rowOff>
    </xdr:from>
    <xdr:to>
      <xdr:col>4</xdr:col>
      <xdr:colOff>596899</xdr:colOff>
      <xdr:row>10</xdr:row>
      <xdr:rowOff>118533</xdr:rowOff>
    </xdr:to>
    <xdr:sp macro="" textlink="'Pivot Table 2'!F12">
      <xdr:nvSpPr>
        <xdr:cNvPr id="38" name="Rectangle 37">
          <a:extLst>
            <a:ext uri="{FF2B5EF4-FFF2-40B4-BE49-F238E27FC236}">
              <a16:creationId xmlns:a16="http://schemas.microsoft.com/office/drawing/2014/main" id="{6953E5EE-E2C4-CAF4-21E6-0074D7EA1C34}"/>
            </a:ext>
          </a:extLst>
        </xdr:cNvPr>
        <xdr:cNvSpPr/>
      </xdr:nvSpPr>
      <xdr:spPr>
        <a:xfrm>
          <a:off x="427567" y="1119714"/>
          <a:ext cx="2607732" cy="80856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247DE8-CC07-4E4B-B23E-32279310436E}" type="TxLink">
            <a:rPr lang="en-US" sz="3200" b="0" i="0" u="none" strike="noStrike">
              <a:solidFill>
                <a:srgbClr val="FFFFFF"/>
              </a:solidFill>
              <a:latin typeface="Dubai" panose="020B0503030403030204" pitchFamily="34" charset="-78"/>
              <a:ea typeface="Calibri"/>
              <a:cs typeface="Dubai" panose="020B0503030403030204" pitchFamily="34" charset="-78"/>
            </a:rPr>
            <a:pPr algn="ctr"/>
            <a:t> ₹ 14,71,428 </a:t>
          </a:fld>
          <a:endParaRPr lang="en-IN" sz="5400">
            <a:latin typeface="Dubai" panose="020B0503030403030204" pitchFamily="34" charset="-78"/>
            <a:cs typeface="Dubai" panose="020B0503030403030204" pitchFamily="34" charset="-78"/>
          </a:endParaRPr>
        </a:p>
      </xdr:txBody>
    </xdr:sp>
    <xdr:clientData fLocksWithSheet="0"/>
  </xdr:twoCellAnchor>
  <xdr:twoCellAnchor editAs="absolute">
    <xdr:from>
      <xdr:col>0</xdr:col>
      <xdr:colOff>432857</xdr:colOff>
      <xdr:row>25</xdr:row>
      <xdr:rowOff>39158</xdr:rowOff>
    </xdr:from>
    <xdr:to>
      <xdr:col>5</xdr:col>
      <xdr:colOff>66675</xdr:colOff>
      <xdr:row>27</xdr:row>
      <xdr:rowOff>19050</xdr:rowOff>
    </xdr:to>
    <xdr:sp macro="" textlink="">
      <xdr:nvSpPr>
        <xdr:cNvPr id="84" name="Rectangle 83">
          <a:extLst>
            <a:ext uri="{FF2B5EF4-FFF2-40B4-BE49-F238E27FC236}">
              <a16:creationId xmlns:a16="http://schemas.microsoft.com/office/drawing/2014/main" id="{CDA999A3-57BB-2E29-0EB2-9A0BF70FFDE2}"/>
            </a:ext>
          </a:extLst>
        </xdr:cNvPr>
        <xdr:cNvSpPr/>
      </xdr:nvSpPr>
      <xdr:spPr>
        <a:xfrm>
          <a:off x="432857" y="4573058"/>
          <a:ext cx="2681818" cy="3418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Constantia" panose="02030602050306030303" pitchFamily="18" charset="0"/>
              <a:cs typeface="Arial" panose="020B0604020202020204" pitchFamily="34" charset="0"/>
            </a:rPr>
            <a:t>SALES </a:t>
          </a:r>
          <a:r>
            <a:rPr lang="en-IN" sz="1100" baseline="0">
              <a:latin typeface="Constantia" panose="02030602050306030303" pitchFamily="18" charset="0"/>
              <a:cs typeface="Arial" panose="020B0604020202020204" pitchFamily="34" charset="0"/>
            </a:rPr>
            <a:t> PERCENTAGES ACHIEVED</a:t>
          </a:r>
          <a:endParaRPr lang="en-IN" sz="1200">
            <a:latin typeface="Constantia" panose="02030602050306030303" pitchFamily="18" charset="0"/>
            <a:cs typeface="Arial" panose="020B0604020202020204" pitchFamily="34" charset="0"/>
          </a:endParaRPr>
        </a:p>
      </xdr:txBody>
    </xdr:sp>
    <xdr:clientData fLocksWithSheet="0"/>
  </xdr:twoCellAnchor>
  <xdr:twoCellAnchor editAs="absolute">
    <xdr:from>
      <xdr:col>0</xdr:col>
      <xdr:colOff>60325</xdr:colOff>
      <xdr:row>10</xdr:row>
      <xdr:rowOff>169333</xdr:rowOff>
    </xdr:from>
    <xdr:to>
      <xdr:col>5</xdr:col>
      <xdr:colOff>324325</xdr:colOff>
      <xdr:row>13</xdr:row>
      <xdr:rowOff>47825</xdr:rowOff>
    </xdr:to>
    <mc:AlternateContent xmlns:mc="http://schemas.openxmlformats.org/markup-compatibility/2006" xmlns:a14="http://schemas.microsoft.com/office/drawing/2010/main">
      <mc:Choice Requires="a14">
        <xdr:graphicFrame macro="">
          <xdr:nvGraphicFramePr>
            <xdr:cNvPr id="39" name="Year 2">
              <a:extLst>
                <a:ext uri="{FF2B5EF4-FFF2-40B4-BE49-F238E27FC236}">
                  <a16:creationId xmlns:a16="http://schemas.microsoft.com/office/drawing/2014/main" id="{FB43EB7E-B59B-4FE4-A3F3-4188EC29DD5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0325" y="1998133"/>
              <a:ext cx="3312000" cy="427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13</xdr:row>
      <xdr:rowOff>15875</xdr:rowOff>
    </xdr:from>
    <xdr:to>
      <xdr:col>5</xdr:col>
      <xdr:colOff>338667</xdr:colOff>
      <xdr:row>15</xdr:row>
      <xdr:rowOff>75141</xdr:rowOff>
    </xdr:to>
    <xdr:graphicFrame macro="">
      <xdr:nvGraphicFramePr>
        <xdr:cNvPr id="40" name="Chart 39">
          <a:extLst>
            <a:ext uri="{FF2B5EF4-FFF2-40B4-BE49-F238E27FC236}">
              <a16:creationId xmlns:a16="http://schemas.microsoft.com/office/drawing/2014/main" id="{335C7EBE-6071-481C-8230-F7253A4D8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546844</xdr:colOff>
      <xdr:row>16</xdr:row>
      <xdr:rowOff>49690</xdr:rowOff>
    </xdr:from>
    <xdr:to>
      <xdr:col>5</xdr:col>
      <xdr:colOff>19050</xdr:colOff>
      <xdr:row>24</xdr:row>
      <xdr:rowOff>162715</xdr:rowOff>
    </xdr:to>
    <xdr:grpSp>
      <xdr:nvGrpSpPr>
        <xdr:cNvPr id="81" name="Group 80">
          <a:extLst>
            <a:ext uri="{FF2B5EF4-FFF2-40B4-BE49-F238E27FC236}">
              <a16:creationId xmlns:a16="http://schemas.microsoft.com/office/drawing/2014/main" id="{BA91E6D8-F458-5E27-067A-308190243039}"/>
            </a:ext>
          </a:extLst>
        </xdr:cNvPr>
        <xdr:cNvGrpSpPr/>
      </xdr:nvGrpSpPr>
      <xdr:grpSpPr>
        <a:xfrm>
          <a:off x="546844" y="3010604"/>
          <a:ext cx="2520206" cy="1604368"/>
          <a:chOff x="6873560" y="2469039"/>
          <a:chExt cx="2737960" cy="1752600"/>
        </a:xfrm>
      </xdr:grpSpPr>
      <xdr:grpSp>
        <xdr:nvGrpSpPr>
          <xdr:cNvPr id="20" name="Group 19">
            <a:extLst>
              <a:ext uri="{FF2B5EF4-FFF2-40B4-BE49-F238E27FC236}">
                <a16:creationId xmlns:a16="http://schemas.microsoft.com/office/drawing/2014/main" id="{C2C7F169-D7CF-52B0-FA5D-ECC4DC14801D}"/>
              </a:ext>
            </a:extLst>
          </xdr:cNvPr>
          <xdr:cNvGrpSpPr/>
        </xdr:nvGrpSpPr>
        <xdr:grpSpPr>
          <a:xfrm>
            <a:off x="7012253" y="3023745"/>
            <a:ext cx="2599267" cy="365833"/>
            <a:chOff x="863600" y="3090333"/>
            <a:chExt cx="2599267" cy="364066"/>
          </a:xfrm>
        </xdr:grpSpPr>
        <xdr:sp macro="" textlink="'Pivot Table 2'!A6">
          <xdr:nvSpPr>
            <xdr:cNvPr id="21" name="TextBox 20">
              <a:extLst>
                <a:ext uri="{FF2B5EF4-FFF2-40B4-BE49-F238E27FC236}">
                  <a16:creationId xmlns:a16="http://schemas.microsoft.com/office/drawing/2014/main" id="{995AA6CD-97BD-CF24-D3EC-A87969D9389A}"/>
                </a:ext>
              </a:extLst>
            </xdr:cNvPr>
            <xdr:cNvSpPr txBox="1"/>
          </xdr:nvSpPr>
          <xdr:spPr>
            <a:xfrm>
              <a:off x="8636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CDFE562-57ED-4E93-9813-3A264F21A1A9}" type="TxLink">
                <a:rPr lang="en-US" sz="1100" b="0" i="0" u="none" strike="noStrike">
                  <a:solidFill>
                    <a:srgbClr val="FFFFFF"/>
                  </a:solidFill>
                  <a:latin typeface="Constantia"/>
                </a:rPr>
                <a:pPr/>
                <a:t>Egypt</a:t>
              </a:fld>
              <a:endParaRPr lang="en-IN" sz="1100">
                <a:solidFill>
                  <a:schemeClr val="bg1"/>
                </a:solidFill>
              </a:endParaRPr>
            </a:p>
          </xdr:txBody>
        </xdr:sp>
        <xdr:sp macro="" textlink="'Pivot Table 2'!G6">
          <xdr:nvSpPr>
            <xdr:cNvPr id="22" name="TextBox 21">
              <a:extLst>
                <a:ext uri="{FF2B5EF4-FFF2-40B4-BE49-F238E27FC236}">
                  <a16:creationId xmlns:a16="http://schemas.microsoft.com/office/drawing/2014/main" id="{A047FFEA-2302-4161-C05D-6864232BB9BA}"/>
                </a:ext>
              </a:extLst>
            </xdr:cNvPr>
            <xdr:cNvSpPr txBox="1"/>
          </xdr:nvSpPr>
          <xdr:spPr>
            <a:xfrm>
              <a:off x="17780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36EE017-DAD3-430E-B5C6-02B6F812842C}" type="TxLink">
                <a:rPr lang="en-US" sz="1100" b="0" i="0" u="none" strike="noStrike">
                  <a:solidFill>
                    <a:srgbClr val="FFFFFF"/>
                  </a:solidFill>
                  <a:latin typeface="Calibri"/>
                  <a:ea typeface="Calibri"/>
                  <a:cs typeface="Calibri"/>
                </a:rPr>
                <a:pPr algn="l"/>
                <a:t> 3,94,908 </a:t>
              </a:fld>
              <a:endParaRPr lang="en-US" sz="1100" b="0" i="0" u="none" strike="noStrike">
                <a:solidFill>
                  <a:schemeClr val="bg1"/>
                </a:solidFill>
                <a:latin typeface="Constantia"/>
              </a:endParaRPr>
            </a:p>
          </xdr:txBody>
        </xdr:sp>
        <xdr:sp macro="" textlink="'Pivot Table 2'!H6">
          <xdr:nvSpPr>
            <xdr:cNvPr id="23" name="TextBox 22">
              <a:extLst>
                <a:ext uri="{FF2B5EF4-FFF2-40B4-BE49-F238E27FC236}">
                  <a16:creationId xmlns:a16="http://schemas.microsoft.com/office/drawing/2014/main" id="{7A26C609-869D-17B4-06ED-D38541085D8E}"/>
                </a:ext>
              </a:extLst>
            </xdr:cNvPr>
            <xdr:cNvSpPr txBox="1"/>
          </xdr:nvSpPr>
          <xdr:spPr>
            <a:xfrm>
              <a:off x="2556934"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133DB5-8D8F-42CB-B411-5C8EF9C3DB5D}" type="TxLink">
                <a:rPr lang="en-US" sz="1100" b="0" i="0" u="none" strike="noStrike">
                  <a:solidFill>
                    <a:srgbClr val="FFFFFF"/>
                  </a:solidFill>
                  <a:latin typeface="Calibri"/>
                  <a:ea typeface="Calibri"/>
                  <a:cs typeface="Calibri"/>
                </a:rPr>
                <a:pPr algn="ctr"/>
                <a:t>27%</a:t>
              </a:fld>
              <a:endParaRPr lang="en-IN" sz="1100">
                <a:solidFill>
                  <a:schemeClr val="bg1"/>
                </a:solidFill>
              </a:endParaRPr>
            </a:p>
          </xdr:txBody>
        </xdr:sp>
      </xdr:grpSp>
      <xdr:grpSp>
        <xdr:nvGrpSpPr>
          <xdr:cNvPr id="24" name="Group 23">
            <a:extLst>
              <a:ext uri="{FF2B5EF4-FFF2-40B4-BE49-F238E27FC236}">
                <a16:creationId xmlns:a16="http://schemas.microsoft.com/office/drawing/2014/main" id="{E4C53E25-BD66-386B-D266-8F59C381CB31}"/>
              </a:ext>
            </a:extLst>
          </xdr:cNvPr>
          <xdr:cNvGrpSpPr/>
        </xdr:nvGrpSpPr>
        <xdr:grpSpPr>
          <a:xfrm>
            <a:off x="7012253" y="3301098"/>
            <a:ext cx="2599267" cy="365833"/>
            <a:chOff x="863600" y="3090333"/>
            <a:chExt cx="2599267" cy="364066"/>
          </a:xfrm>
        </xdr:grpSpPr>
        <xdr:sp macro="" textlink="'Pivot Table 2'!A7">
          <xdr:nvSpPr>
            <xdr:cNvPr id="25" name="TextBox 24">
              <a:extLst>
                <a:ext uri="{FF2B5EF4-FFF2-40B4-BE49-F238E27FC236}">
                  <a16:creationId xmlns:a16="http://schemas.microsoft.com/office/drawing/2014/main" id="{20635B40-13DC-5C7A-C1B3-73E979D34B7A}"/>
                </a:ext>
              </a:extLst>
            </xdr:cNvPr>
            <xdr:cNvSpPr txBox="1"/>
          </xdr:nvSpPr>
          <xdr:spPr>
            <a:xfrm>
              <a:off x="8636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FBC7B3E-06F5-4209-9181-9B30D684D33A}" type="TxLink">
                <a:rPr lang="en-US" sz="1100" b="0" i="0" u="none" strike="noStrike">
                  <a:solidFill>
                    <a:srgbClr val="FFFFFF"/>
                  </a:solidFill>
                  <a:latin typeface="Constantia"/>
                </a:rPr>
                <a:pPr/>
                <a:t>Russia</a:t>
              </a:fld>
              <a:endParaRPr lang="en-IN" sz="1100">
                <a:solidFill>
                  <a:schemeClr val="bg1"/>
                </a:solidFill>
              </a:endParaRPr>
            </a:p>
          </xdr:txBody>
        </xdr:sp>
        <xdr:sp macro="" textlink="'Pivot Table 2'!G7">
          <xdr:nvSpPr>
            <xdr:cNvPr id="26" name="TextBox 25">
              <a:extLst>
                <a:ext uri="{FF2B5EF4-FFF2-40B4-BE49-F238E27FC236}">
                  <a16:creationId xmlns:a16="http://schemas.microsoft.com/office/drawing/2014/main" id="{9C64F1C5-1E38-BDC3-AB4D-BA4FCE085D0D}"/>
                </a:ext>
              </a:extLst>
            </xdr:cNvPr>
            <xdr:cNvSpPr txBox="1"/>
          </xdr:nvSpPr>
          <xdr:spPr>
            <a:xfrm>
              <a:off x="17780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CB8401F-4B22-4AD9-A30E-80BCEB581A6F}" type="TxLink">
                <a:rPr lang="en-US" sz="1100" b="0" i="0" u="none" strike="noStrike">
                  <a:solidFill>
                    <a:srgbClr val="FFFFFF"/>
                  </a:solidFill>
                  <a:latin typeface="Calibri"/>
                  <a:ea typeface="Calibri"/>
                  <a:cs typeface="Calibri"/>
                </a:rPr>
                <a:pPr algn="l"/>
                <a:t> 3,32,024 </a:t>
              </a:fld>
              <a:endParaRPr lang="en-US" sz="1100" b="0" i="0" u="none" strike="noStrike">
                <a:solidFill>
                  <a:schemeClr val="bg1"/>
                </a:solidFill>
                <a:latin typeface="Constantia"/>
              </a:endParaRPr>
            </a:p>
          </xdr:txBody>
        </xdr:sp>
        <xdr:sp macro="" textlink="'Pivot Table 2'!H7">
          <xdr:nvSpPr>
            <xdr:cNvPr id="27" name="TextBox 26">
              <a:extLst>
                <a:ext uri="{FF2B5EF4-FFF2-40B4-BE49-F238E27FC236}">
                  <a16:creationId xmlns:a16="http://schemas.microsoft.com/office/drawing/2014/main" id="{5015CF4E-957B-6284-BE0C-6A5D96EFA0C2}"/>
                </a:ext>
              </a:extLst>
            </xdr:cNvPr>
            <xdr:cNvSpPr txBox="1"/>
          </xdr:nvSpPr>
          <xdr:spPr>
            <a:xfrm>
              <a:off x="2556934"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561AAA-D021-4943-9BEF-69A25251E22A}" type="TxLink">
                <a:rPr lang="en-US" sz="1100" b="0" i="0" u="none" strike="noStrike">
                  <a:solidFill>
                    <a:srgbClr val="FFFFFF"/>
                  </a:solidFill>
                  <a:latin typeface="Calibri"/>
                  <a:ea typeface="Calibri"/>
                  <a:cs typeface="Calibri"/>
                </a:rPr>
                <a:pPr algn="ctr"/>
                <a:t>23%</a:t>
              </a:fld>
              <a:endParaRPr lang="en-IN" sz="1100">
                <a:solidFill>
                  <a:schemeClr val="bg1"/>
                </a:solidFill>
              </a:endParaRPr>
            </a:p>
          </xdr:txBody>
        </xdr:sp>
      </xdr:grpSp>
      <xdr:grpSp>
        <xdr:nvGrpSpPr>
          <xdr:cNvPr id="28" name="Group 27">
            <a:extLst>
              <a:ext uri="{FF2B5EF4-FFF2-40B4-BE49-F238E27FC236}">
                <a16:creationId xmlns:a16="http://schemas.microsoft.com/office/drawing/2014/main" id="{92374AC6-B14C-B9DB-0103-A4F07912955D}"/>
              </a:ext>
            </a:extLst>
          </xdr:cNvPr>
          <xdr:cNvGrpSpPr/>
        </xdr:nvGrpSpPr>
        <xdr:grpSpPr>
          <a:xfrm>
            <a:off x="7012253" y="3578451"/>
            <a:ext cx="2599267" cy="365833"/>
            <a:chOff x="863600" y="3090333"/>
            <a:chExt cx="2599267" cy="364066"/>
          </a:xfrm>
        </xdr:grpSpPr>
        <xdr:sp macro="" textlink="'Pivot Table 2'!A8">
          <xdr:nvSpPr>
            <xdr:cNvPr id="29" name="TextBox 28">
              <a:extLst>
                <a:ext uri="{FF2B5EF4-FFF2-40B4-BE49-F238E27FC236}">
                  <a16:creationId xmlns:a16="http://schemas.microsoft.com/office/drawing/2014/main" id="{304617D5-7F4F-F559-5CA7-1B16C844ACA4}"/>
                </a:ext>
              </a:extLst>
            </xdr:cNvPr>
            <xdr:cNvSpPr txBox="1"/>
          </xdr:nvSpPr>
          <xdr:spPr>
            <a:xfrm>
              <a:off x="8636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E08B507-217B-4CA7-9AE3-64A67543F573}" type="TxLink">
                <a:rPr lang="en-US" sz="1100" b="0" i="0" u="none" strike="noStrike">
                  <a:solidFill>
                    <a:srgbClr val="FFFFFF"/>
                  </a:solidFill>
                  <a:latin typeface="Constantia"/>
                </a:rPr>
                <a:pPr/>
                <a:t>United Kingdom</a:t>
              </a:fld>
              <a:endParaRPr lang="en-IN" sz="1100">
                <a:solidFill>
                  <a:schemeClr val="bg1"/>
                </a:solidFill>
              </a:endParaRPr>
            </a:p>
          </xdr:txBody>
        </xdr:sp>
        <xdr:sp macro="" textlink="'Pivot Table 2'!G8">
          <xdr:nvSpPr>
            <xdr:cNvPr id="30" name="TextBox 29">
              <a:extLst>
                <a:ext uri="{FF2B5EF4-FFF2-40B4-BE49-F238E27FC236}">
                  <a16:creationId xmlns:a16="http://schemas.microsoft.com/office/drawing/2014/main" id="{372D28FF-27C0-A92A-A8A8-F0BAA901F47E}"/>
                </a:ext>
              </a:extLst>
            </xdr:cNvPr>
            <xdr:cNvSpPr txBox="1"/>
          </xdr:nvSpPr>
          <xdr:spPr>
            <a:xfrm>
              <a:off x="17780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75847A0-3B92-4629-9876-7FBA8EC2B477}" type="TxLink">
                <a:rPr lang="en-US" sz="1100" b="0" i="0" u="none" strike="noStrike">
                  <a:solidFill>
                    <a:srgbClr val="FFFFFF"/>
                  </a:solidFill>
                  <a:latin typeface="Calibri"/>
                  <a:ea typeface="Calibri"/>
                  <a:cs typeface="Calibri"/>
                </a:rPr>
                <a:pPr algn="l"/>
                <a:t> 2,36,252 </a:t>
              </a:fld>
              <a:endParaRPr lang="en-US" sz="1100" b="0" i="0" u="none" strike="noStrike">
                <a:solidFill>
                  <a:schemeClr val="bg1"/>
                </a:solidFill>
                <a:latin typeface="Constantia"/>
              </a:endParaRPr>
            </a:p>
          </xdr:txBody>
        </xdr:sp>
        <xdr:sp macro="" textlink="'Pivot Table 2'!H8">
          <xdr:nvSpPr>
            <xdr:cNvPr id="31" name="TextBox 30">
              <a:extLst>
                <a:ext uri="{FF2B5EF4-FFF2-40B4-BE49-F238E27FC236}">
                  <a16:creationId xmlns:a16="http://schemas.microsoft.com/office/drawing/2014/main" id="{E0F1D66E-F0CD-67F7-502D-533A8C15CDB0}"/>
                </a:ext>
              </a:extLst>
            </xdr:cNvPr>
            <xdr:cNvSpPr txBox="1"/>
          </xdr:nvSpPr>
          <xdr:spPr>
            <a:xfrm>
              <a:off x="2556934"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01C5C0-7F0D-4771-AD67-DB9B10E0FE87}" type="TxLink">
                <a:rPr lang="en-US" sz="1100" b="0" i="0" u="none" strike="noStrike">
                  <a:solidFill>
                    <a:srgbClr val="FFFFFF"/>
                  </a:solidFill>
                  <a:latin typeface="Calibri"/>
                  <a:ea typeface="Calibri"/>
                  <a:cs typeface="Calibri"/>
                </a:rPr>
                <a:pPr algn="ctr"/>
                <a:t>16%</a:t>
              </a:fld>
              <a:endParaRPr lang="en-IN" sz="1100">
                <a:solidFill>
                  <a:schemeClr val="bg1"/>
                </a:solidFill>
              </a:endParaRPr>
            </a:p>
          </xdr:txBody>
        </xdr:sp>
      </xdr:grpSp>
      <xdr:grpSp>
        <xdr:nvGrpSpPr>
          <xdr:cNvPr id="32" name="Group 31">
            <a:extLst>
              <a:ext uri="{FF2B5EF4-FFF2-40B4-BE49-F238E27FC236}">
                <a16:creationId xmlns:a16="http://schemas.microsoft.com/office/drawing/2014/main" id="{4C2B71CB-D076-61A4-7CA5-5D51D7DBFE94}"/>
              </a:ext>
            </a:extLst>
          </xdr:cNvPr>
          <xdr:cNvGrpSpPr/>
        </xdr:nvGrpSpPr>
        <xdr:grpSpPr>
          <a:xfrm>
            <a:off x="7012253" y="3855806"/>
            <a:ext cx="2599267" cy="365833"/>
            <a:chOff x="863600" y="3090333"/>
            <a:chExt cx="2599267" cy="364066"/>
          </a:xfrm>
        </xdr:grpSpPr>
        <xdr:sp macro="" textlink="'Pivot Table 2'!A9">
          <xdr:nvSpPr>
            <xdr:cNvPr id="33" name="TextBox 32">
              <a:extLst>
                <a:ext uri="{FF2B5EF4-FFF2-40B4-BE49-F238E27FC236}">
                  <a16:creationId xmlns:a16="http://schemas.microsoft.com/office/drawing/2014/main" id="{6CE27A4B-80E1-C842-1775-FAC83E99BA1B}"/>
                </a:ext>
              </a:extLst>
            </xdr:cNvPr>
            <xdr:cNvSpPr txBox="1"/>
          </xdr:nvSpPr>
          <xdr:spPr>
            <a:xfrm>
              <a:off x="8636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E5C181D-11BD-4742-8F09-34724D6ED622}" type="TxLink">
                <a:rPr lang="en-US" sz="1100" b="0" i="0" u="none" strike="noStrike">
                  <a:solidFill>
                    <a:srgbClr val="FFFFFF"/>
                  </a:solidFill>
                  <a:latin typeface="Constantia"/>
                </a:rPr>
                <a:pPr/>
                <a:t>USA</a:t>
              </a:fld>
              <a:endParaRPr lang="en-IN" sz="1100">
                <a:solidFill>
                  <a:schemeClr val="bg1"/>
                </a:solidFill>
              </a:endParaRPr>
            </a:p>
          </xdr:txBody>
        </xdr:sp>
        <xdr:sp macro="" textlink="'Pivot Table 2'!G9">
          <xdr:nvSpPr>
            <xdr:cNvPr id="34" name="TextBox 33">
              <a:extLst>
                <a:ext uri="{FF2B5EF4-FFF2-40B4-BE49-F238E27FC236}">
                  <a16:creationId xmlns:a16="http://schemas.microsoft.com/office/drawing/2014/main" id="{1EC8677D-344B-A043-17D7-D861DDAC634D}"/>
                </a:ext>
              </a:extLst>
            </xdr:cNvPr>
            <xdr:cNvSpPr txBox="1"/>
          </xdr:nvSpPr>
          <xdr:spPr>
            <a:xfrm>
              <a:off x="17780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6482EBC-F482-4229-BBD7-20CF74BAB287}" type="TxLink">
                <a:rPr lang="en-US" sz="1100" b="0" i="0" u="none" strike="noStrike">
                  <a:solidFill>
                    <a:srgbClr val="FFFFFF"/>
                  </a:solidFill>
                  <a:latin typeface="Calibri"/>
                  <a:ea typeface="Calibri"/>
                  <a:cs typeface="Calibri"/>
                </a:rPr>
                <a:pPr algn="l"/>
                <a:t> 2,37,844 </a:t>
              </a:fld>
              <a:endParaRPr lang="en-US" sz="1100" b="0" i="0" u="none" strike="noStrike">
                <a:solidFill>
                  <a:schemeClr val="bg1"/>
                </a:solidFill>
                <a:latin typeface="Constantia"/>
              </a:endParaRPr>
            </a:p>
          </xdr:txBody>
        </xdr:sp>
        <xdr:sp macro="" textlink="'Pivot Table 2'!H9">
          <xdr:nvSpPr>
            <xdr:cNvPr id="35" name="TextBox 34">
              <a:extLst>
                <a:ext uri="{FF2B5EF4-FFF2-40B4-BE49-F238E27FC236}">
                  <a16:creationId xmlns:a16="http://schemas.microsoft.com/office/drawing/2014/main" id="{589A05A6-C2DA-CA46-ACB3-CD045AAA1A9C}"/>
                </a:ext>
              </a:extLst>
            </xdr:cNvPr>
            <xdr:cNvSpPr txBox="1"/>
          </xdr:nvSpPr>
          <xdr:spPr>
            <a:xfrm>
              <a:off x="2556934"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E5B3C-CAD2-42F0-AAD5-9D61DECC465A}" type="TxLink">
                <a:rPr lang="en-US" sz="1100" b="0" i="0" u="none" strike="noStrike">
                  <a:solidFill>
                    <a:srgbClr val="FFFFFF"/>
                  </a:solidFill>
                  <a:latin typeface="Calibri"/>
                  <a:ea typeface="Calibri"/>
                  <a:cs typeface="Calibri"/>
                </a:rPr>
                <a:pPr algn="ctr"/>
                <a:t>16%</a:t>
              </a:fld>
              <a:endParaRPr lang="en-IN" sz="1100">
                <a:solidFill>
                  <a:schemeClr val="bg1"/>
                </a:solidFill>
              </a:endParaRPr>
            </a:p>
          </xdr:txBody>
        </xdr:sp>
      </xdr:grpSp>
      <xdr:sp macro="" textlink="">
        <xdr:nvSpPr>
          <xdr:cNvPr id="46" name="Freeform: Shape 45">
            <a:extLst>
              <a:ext uri="{FF2B5EF4-FFF2-40B4-BE49-F238E27FC236}">
                <a16:creationId xmlns:a16="http://schemas.microsoft.com/office/drawing/2014/main" id="{84698940-EA47-178E-ACA8-FBF1C98292F8}"/>
              </a:ext>
            </a:extLst>
          </xdr:cNvPr>
          <xdr:cNvSpPr/>
        </xdr:nvSpPr>
        <xdr:spPr>
          <a:xfrm>
            <a:off x="6873560" y="3180349"/>
            <a:ext cx="91121" cy="91121"/>
          </a:xfrm>
          <a:custGeom>
            <a:avLst/>
            <a:gdLst>
              <a:gd name="connsiteX0" fmla="*/ 619125 w 619125"/>
              <a:gd name="connsiteY0" fmla="*/ 309563 h 619125"/>
              <a:gd name="connsiteX1" fmla="*/ 309563 w 619125"/>
              <a:gd name="connsiteY1" fmla="*/ 619125 h 619125"/>
              <a:gd name="connsiteX2" fmla="*/ 0 w 619125"/>
              <a:gd name="connsiteY2" fmla="*/ 309563 h 619125"/>
              <a:gd name="connsiteX3" fmla="*/ 309563 w 619125"/>
              <a:gd name="connsiteY3" fmla="*/ 0 h 619125"/>
              <a:gd name="connsiteX4" fmla="*/ 619125 w 619125"/>
              <a:gd name="connsiteY4" fmla="*/ 309563 h 619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19125" h="619125">
                <a:moveTo>
                  <a:pt x="619125" y="309563"/>
                </a:moveTo>
                <a:cubicBezTo>
                  <a:pt x="619125" y="480529"/>
                  <a:pt x="480529" y="619125"/>
                  <a:pt x="309563" y="619125"/>
                </a:cubicBezTo>
                <a:cubicBezTo>
                  <a:pt x="138596" y="619125"/>
                  <a:pt x="0" y="480529"/>
                  <a:pt x="0" y="309563"/>
                </a:cubicBezTo>
                <a:cubicBezTo>
                  <a:pt x="0" y="138596"/>
                  <a:pt x="138596" y="0"/>
                  <a:pt x="309563" y="0"/>
                </a:cubicBezTo>
                <a:cubicBezTo>
                  <a:pt x="480529" y="0"/>
                  <a:pt x="619125" y="138596"/>
                  <a:pt x="619125" y="309563"/>
                </a:cubicBezTo>
                <a:close/>
              </a:path>
            </a:pathLst>
          </a:custGeom>
          <a:solidFill>
            <a:schemeClr val="bg1"/>
          </a:solidFill>
          <a:ln w="9525" cap="flat">
            <a:noFill/>
            <a:prstDash val="solid"/>
            <a:miter/>
          </a:ln>
        </xdr:spPr>
        <xdr:txBody>
          <a:bodyPr rtlCol="0" anchor="ctr"/>
          <a:lstStyle/>
          <a:p>
            <a:endParaRPr lang="en-IN"/>
          </a:p>
        </xdr:txBody>
      </xdr:sp>
      <xdr:grpSp>
        <xdr:nvGrpSpPr>
          <xdr:cNvPr id="16" name="Group 15">
            <a:extLst>
              <a:ext uri="{FF2B5EF4-FFF2-40B4-BE49-F238E27FC236}">
                <a16:creationId xmlns:a16="http://schemas.microsoft.com/office/drawing/2014/main" id="{9227A5CC-6E8A-6FF4-B025-4CF7A974E199}"/>
              </a:ext>
            </a:extLst>
          </xdr:cNvPr>
          <xdr:cNvGrpSpPr/>
        </xdr:nvGrpSpPr>
        <xdr:grpSpPr>
          <a:xfrm>
            <a:off x="7012253" y="2746392"/>
            <a:ext cx="2599267" cy="365833"/>
            <a:chOff x="863600" y="3090333"/>
            <a:chExt cx="2599267" cy="364066"/>
          </a:xfrm>
        </xdr:grpSpPr>
        <xdr:sp macro="" textlink="'Pivot Table 2'!A5">
          <xdr:nvSpPr>
            <xdr:cNvPr id="17" name="TextBox 16">
              <a:extLst>
                <a:ext uri="{FF2B5EF4-FFF2-40B4-BE49-F238E27FC236}">
                  <a16:creationId xmlns:a16="http://schemas.microsoft.com/office/drawing/2014/main" id="{EEC67E22-402A-88F3-0CE6-0877496D8A1A}"/>
                </a:ext>
              </a:extLst>
            </xdr:cNvPr>
            <xdr:cNvSpPr txBox="1"/>
          </xdr:nvSpPr>
          <xdr:spPr>
            <a:xfrm>
              <a:off x="8636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9A9FB8A-1813-4026-A9A4-E77DF80F0D45}" type="TxLink">
                <a:rPr lang="en-US" sz="1100" b="0" i="0" u="none" strike="noStrike">
                  <a:solidFill>
                    <a:schemeClr val="bg1"/>
                  </a:solidFill>
                  <a:latin typeface="Constantia"/>
                </a:rPr>
                <a:pPr/>
                <a:t>Canada</a:t>
              </a:fld>
              <a:endParaRPr lang="en-IN" sz="1100">
                <a:solidFill>
                  <a:schemeClr val="bg1"/>
                </a:solidFill>
              </a:endParaRPr>
            </a:p>
          </xdr:txBody>
        </xdr:sp>
        <xdr:sp macro="" textlink="'Pivot Table 2'!G5">
          <xdr:nvSpPr>
            <xdr:cNvPr id="18" name="TextBox 17">
              <a:extLst>
                <a:ext uri="{FF2B5EF4-FFF2-40B4-BE49-F238E27FC236}">
                  <a16:creationId xmlns:a16="http://schemas.microsoft.com/office/drawing/2014/main" id="{E41725C9-3A19-E4D0-978E-7E6D066EB4C9}"/>
                </a:ext>
              </a:extLst>
            </xdr:cNvPr>
            <xdr:cNvSpPr txBox="1"/>
          </xdr:nvSpPr>
          <xdr:spPr>
            <a:xfrm>
              <a:off x="17780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CAB991F-8216-4B62-A1EE-EBB4FB17E31F}" type="TxLink">
                <a:rPr lang="en-US" sz="1100" b="0" i="0" u="none" strike="noStrike">
                  <a:solidFill>
                    <a:srgbClr val="FFFFFF"/>
                  </a:solidFill>
                  <a:latin typeface="Calibri"/>
                  <a:ea typeface="Calibri"/>
                  <a:cs typeface="Calibri"/>
                </a:rPr>
                <a:pPr algn="l"/>
                <a:t> 1,36,168 </a:t>
              </a:fld>
              <a:endParaRPr lang="en-US" sz="1100" b="0" i="0" u="none" strike="noStrike">
                <a:solidFill>
                  <a:schemeClr val="bg1"/>
                </a:solidFill>
                <a:latin typeface="Constantia"/>
              </a:endParaRPr>
            </a:p>
          </xdr:txBody>
        </xdr:sp>
        <xdr:sp macro="" textlink="'Pivot Table 2'!H5">
          <xdr:nvSpPr>
            <xdr:cNvPr id="19" name="TextBox 18">
              <a:extLst>
                <a:ext uri="{FF2B5EF4-FFF2-40B4-BE49-F238E27FC236}">
                  <a16:creationId xmlns:a16="http://schemas.microsoft.com/office/drawing/2014/main" id="{7517B901-3037-F582-9181-CD5DF177B8A5}"/>
                </a:ext>
              </a:extLst>
            </xdr:cNvPr>
            <xdr:cNvSpPr txBox="1"/>
          </xdr:nvSpPr>
          <xdr:spPr>
            <a:xfrm>
              <a:off x="2556934"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1ABD2E-8942-4924-9D1C-D7CF4E41F824}" type="TxLink">
                <a:rPr lang="en-US" sz="1100" b="0" i="0" u="none" strike="noStrike">
                  <a:solidFill>
                    <a:srgbClr val="FFFFFF"/>
                  </a:solidFill>
                  <a:latin typeface="Calibri"/>
                  <a:ea typeface="Calibri"/>
                  <a:cs typeface="Calibri"/>
                </a:rPr>
                <a:pPr algn="ctr"/>
                <a:t>9%</a:t>
              </a:fld>
              <a:endParaRPr lang="en-IN" sz="1100">
                <a:solidFill>
                  <a:schemeClr val="bg1"/>
                </a:solidFill>
              </a:endParaRPr>
            </a:p>
          </xdr:txBody>
        </xdr:sp>
      </xdr:grpSp>
      <xdr:sp macro="" textlink="">
        <xdr:nvSpPr>
          <xdr:cNvPr id="47" name="Freeform: Shape 46">
            <a:extLst>
              <a:ext uri="{FF2B5EF4-FFF2-40B4-BE49-F238E27FC236}">
                <a16:creationId xmlns:a16="http://schemas.microsoft.com/office/drawing/2014/main" id="{CED268DB-AEEC-E37E-BCA9-B6C4B09C8ADA}"/>
              </a:ext>
            </a:extLst>
          </xdr:cNvPr>
          <xdr:cNvSpPr/>
        </xdr:nvSpPr>
        <xdr:spPr>
          <a:xfrm>
            <a:off x="6873560" y="2893372"/>
            <a:ext cx="91121" cy="91121"/>
          </a:xfrm>
          <a:custGeom>
            <a:avLst/>
            <a:gdLst>
              <a:gd name="connsiteX0" fmla="*/ 619125 w 619125"/>
              <a:gd name="connsiteY0" fmla="*/ 309563 h 619125"/>
              <a:gd name="connsiteX1" fmla="*/ 309563 w 619125"/>
              <a:gd name="connsiteY1" fmla="*/ 619125 h 619125"/>
              <a:gd name="connsiteX2" fmla="*/ 0 w 619125"/>
              <a:gd name="connsiteY2" fmla="*/ 309563 h 619125"/>
              <a:gd name="connsiteX3" fmla="*/ 309563 w 619125"/>
              <a:gd name="connsiteY3" fmla="*/ 0 h 619125"/>
              <a:gd name="connsiteX4" fmla="*/ 619125 w 619125"/>
              <a:gd name="connsiteY4" fmla="*/ 309563 h 619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19125" h="619125">
                <a:moveTo>
                  <a:pt x="619125" y="309563"/>
                </a:moveTo>
                <a:cubicBezTo>
                  <a:pt x="619125" y="480529"/>
                  <a:pt x="480529" y="619125"/>
                  <a:pt x="309563" y="619125"/>
                </a:cubicBezTo>
                <a:cubicBezTo>
                  <a:pt x="138596" y="619125"/>
                  <a:pt x="0" y="480529"/>
                  <a:pt x="0" y="309563"/>
                </a:cubicBezTo>
                <a:cubicBezTo>
                  <a:pt x="0" y="138596"/>
                  <a:pt x="138596" y="0"/>
                  <a:pt x="309563" y="0"/>
                </a:cubicBezTo>
                <a:cubicBezTo>
                  <a:pt x="480529" y="0"/>
                  <a:pt x="619125" y="138596"/>
                  <a:pt x="619125" y="309563"/>
                </a:cubicBezTo>
                <a:close/>
              </a:path>
            </a:pathLst>
          </a:custGeom>
          <a:solidFill>
            <a:schemeClr val="bg1"/>
          </a:solidFill>
          <a:ln w="9525" cap="flat">
            <a:noFill/>
            <a:prstDash val="solid"/>
            <a:miter/>
          </a:ln>
        </xdr:spPr>
        <xdr:txBody>
          <a:bodyPr rtlCol="0" anchor="ctr"/>
          <a:lstStyle/>
          <a:p>
            <a:endParaRPr lang="en-IN"/>
          </a:p>
        </xdr:txBody>
      </xdr:sp>
      <xdr:grpSp>
        <xdr:nvGrpSpPr>
          <xdr:cNvPr id="15" name="Group 14">
            <a:extLst>
              <a:ext uri="{FF2B5EF4-FFF2-40B4-BE49-F238E27FC236}">
                <a16:creationId xmlns:a16="http://schemas.microsoft.com/office/drawing/2014/main" id="{9EC73EDA-E29F-2729-2D5E-0FB4D87903D6}"/>
              </a:ext>
            </a:extLst>
          </xdr:cNvPr>
          <xdr:cNvGrpSpPr/>
        </xdr:nvGrpSpPr>
        <xdr:grpSpPr>
          <a:xfrm>
            <a:off x="7012253" y="2469039"/>
            <a:ext cx="2599267" cy="365833"/>
            <a:chOff x="863600" y="3090333"/>
            <a:chExt cx="2599267" cy="364066"/>
          </a:xfrm>
        </xdr:grpSpPr>
        <xdr:sp macro="" textlink="'Pivot Table 2'!A4">
          <xdr:nvSpPr>
            <xdr:cNvPr id="2" name="TextBox 1">
              <a:extLst>
                <a:ext uri="{FF2B5EF4-FFF2-40B4-BE49-F238E27FC236}">
                  <a16:creationId xmlns:a16="http://schemas.microsoft.com/office/drawing/2014/main" id="{A44D9844-627A-C28E-23C5-13DE5C896C81}"/>
                </a:ext>
              </a:extLst>
            </xdr:cNvPr>
            <xdr:cNvSpPr txBox="1"/>
          </xdr:nvSpPr>
          <xdr:spPr>
            <a:xfrm>
              <a:off x="8636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BD17562-17AB-45F2-9832-EAAE5428903F}" type="TxLink">
                <a:rPr lang="en-US" sz="1100" b="0" i="0" u="none" strike="noStrike">
                  <a:solidFill>
                    <a:schemeClr val="bg1"/>
                  </a:solidFill>
                  <a:latin typeface="Constantia"/>
                </a:rPr>
                <a:pPr/>
                <a:t>Brazil</a:t>
              </a:fld>
              <a:endParaRPr lang="en-IN" sz="1100">
                <a:solidFill>
                  <a:schemeClr val="bg1"/>
                </a:solidFill>
              </a:endParaRPr>
            </a:p>
          </xdr:txBody>
        </xdr:sp>
        <xdr:sp macro="" textlink="'Pivot Table 2'!G4">
          <xdr:nvSpPr>
            <xdr:cNvPr id="3" name="TextBox 2">
              <a:extLst>
                <a:ext uri="{FF2B5EF4-FFF2-40B4-BE49-F238E27FC236}">
                  <a16:creationId xmlns:a16="http://schemas.microsoft.com/office/drawing/2014/main" id="{7E07924F-1199-15D6-4762-595A3376E7B6}"/>
                </a:ext>
              </a:extLst>
            </xdr:cNvPr>
            <xdr:cNvSpPr txBox="1"/>
          </xdr:nvSpPr>
          <xdr:spPr>
            <a:xfrm>
              <a:off x="1778000"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78D42B2-482A-4431-AF21-B2A12DF4F520}" type="TxLink">
                <a:rPr lang="en-US" sz="1100" b="0" i="0" u="none" strike="noStrike">
                  <a:solidFill>
                    <a:schemeClr val="bg1"/>
                  </a:solidFill>
                  <a:latin typeface="Calibri"/>
                  <a:ea typeface="Calibri"/>
                  <a:cs typeface="Calibri"/>
                </a:rPr>
                <a:pPr algn="l"/>
                <a:t> 1,34,232 </a:t>
              </a:fld>
              <a:endParaRPr lang="en-US" sz="1100" b="0" i="0" u="none" strike="noStrike">
                <a:solidFill>
                  <a:schemeClr val="bg1"/>
                </a:solidFill>
                <a:latin typeface="Constantia"/>
              </a:endParaRPr>
            </a:p>
          </xdr:txBody>
        </xdr:sp>
        <xdr:sp macro="" textlink="'Pivot Table 2'!H4">
          <xdr:nvSpPr>
            <xdr:cNvPr id="14" name="TextBox 13">
              <a:extLst>
                <a:ext uri="{FF2B5EF4-FFF2-40B4-BE49-F238E27FC236}">
                  <a16:creationId xmlns:a16="http://schemas.microsoft.com/office/drawing/2014/main" id="{3D4B6BC7-EAB2-78E7-FFB0-CE87C110D391}"/>
                </a:ext>
              </a:extLst>
            </xdr:cNvPr>
            <xdr:cNvSpPr txBox="1"/>
          </xdr:nvSpPr>
          <xdr:spPr>
            <a:xfrm>
              <a:off x="2556934" y="3090333"/>
              <a:ext cx="90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9C994A-B74D-4E4A-859F-842AE62A3D70}" type="TxLink">
                <a:rPr lang="en-US" sz="1100" b="0" i="0" u="none" strike="noStrike">
                  <a:solidFill>
                    <a:srgbClr val="FFFFFF"/>
                  </a:solidFill>
                  <a:latin typeface="Calibri"/>
                  <a:ea typeface="Calibri"/>
                  <a:cs typeface="Calibri"/>
                </a:rPr>
                <a:pPr algn="ctr"/>
                <a:t>9%</a:t>
              </a:fld>
              <a:endParaRPr lang="en-IN" sz="1100">
                <a:solidFill>
                  <a:schemeClr val="bg1"/>
                </a:solidFill>
              </a:endParaRPr>
            </a:p>
          </xdr:txBody>
        </xdr:sp>
      </xdr:grpSp>
      <xdr:sp macro="" textlink="">
        <xdr:nvSpPr>
          <xdr:cNvPr id="48" name="Freeform: Shape 47">
            <a:extLst>
              <a:ext uri="{FF2B5EF4-FFF2-40B4-BE49-F238E27FC236}">
                <a16:creationId xmlns:a16="http://schemas.microsoft.com/office/drawing/2014/main" id="{6C855E41-1FD8-BAE8-AFAA-D448B735FAAA}"/>
              </a:ext>
            </a:extLst>
          </xdr:cNvPr>
          <xdr:cNvSpPr/>
        </xdr:nvSpPr>
        <xdr:spPr>
          <a:xfrm>
            <a:off x="6873560" y="2606395"/>
            <a:ext cx="91121" cy="91121"/>
          </a:xfrm>
          <a:custGeom>
            <a:avLst/>
            <a:gdLst>
              <a:gd name="connsiteX0" fmla="*/ 619125 w 619125"/>
              <a:gd name="connsiteY0" fmla="*/ 309563 h 619125"/>
              <a:gd name="connsiteX1" fmla="*/ 309563 w 619125"/>
              <a:gd name="connsiteY1" fmla="*/ 619125 h 619125"/>
              <a:gd name="connsiteX2" fmla="*/ 0 w 619125"/>
              <a:gd name="connsiteY2" fmla="*/ 309563 h 619125"/>
              <a:gd name="connsiteX3" fmla="*/ 309563 w 619125"/>
              <a:gd name="connsiteY3" fmla="*/ 0 h 619125"/>
              <a:gd name="connsiteX4" fmla="*/ 619125 w 619125"/>
              <a:gd name="connsiteY4" fmla="*/ 309563 h 619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19125" h="619125">
                <a:moveTo>
                  <a:pt x="619125" y="309563"/>
                </a:moveTo>
                <a:cubicBezTo>
                  <a:pt x="619125" y="480529"/>
                  <a:pt x="480529" y="619125"/>
                  <a:pt x="309563" y="619125"/>
                </a:cubicBezTo>
                <a:cubicBezTo>
                  <a:pt x="138596" y="619125"/>
                  <a:pt x="0" y="480529"/>
                  <a:pt x="0" y="309563"/>
                </a:cubicBezTo>
                <a:cubicBezTo>
                  <a:pt x="0" y="138596"/>
                  <a:pt x="138596" y="0"/>
                  <a:pt x="309563" y="0"/>
                </a:cubicBezTo>
                <a:cubicBezTo>
                  <a:pt x="480529" y="0"/>
                  <a:pt x="619125" y="138596"/>
                  <a:pt x="619125" y="309563"/>
                </a:cubicBezTo>
                <a:close/>
              </a:path>
            </a:pathLst>
          </a:custGeom>
          <a:solidFill>
            <a:schemeClr val="bg1"/>
          </a:solidFill>
          <a:ln w="9525" cap="flat">
            <a:noFill/>
            <a:prstDash val="solid"/>
            <a:miter/>
          </a:ln>
        </xdr:spPr>
        <xdr:txBody>
          <a:bodyPr rtlCol="0" anchor="ctr"/>
          <a:lstStyle/>
          <a:p>
            <a:endParaRPr lang="en-IN"/>
          </a:p>
        </xdr:txBody>
      </xdr:sp>
      <xdr:sp macro="" textlink="">
        <xdr:nvSpPr>
          <xdr:cNvPr id="49" name="Freeform: Shape 48">
            <a:extLst>
              <a:ext uri="{FF2B5EF4-FFF2-40B4-BE49-F238E27FC236}">
                <a16:creationId xmlns:a16="http://schemas.microsoft.com/office/drawing/2014/main" id="{8B2D44A7-19D9-10A0-4402-2A1EEB1E76A3}"/>
              </a:ext>
            </a:extLst>
          </xdr:cNvPr>
          <xdr:cNvSpPr/>
        </xdr:nvSpPr>
        <xdr:spPr>
          <a:xfrm rot="18000000">
            <a:off x="6873560" y="4041281"/>
            <a:ext cx="91121" cy="91121"/>
          </a:xfrm>
          <a:custGeom>
            <a:avLst/>
            <a:gdLst>
              <a:gd name="connsiteX0" fmla="*/ 619125 w 619125"/>
              <a:gd name="connsiteY0" fmla="*/ 309563 h 619125"/>
              <a:gd name="connsiteX1" fmla="*/ 309563 w 619125"/>
              <a:gd name="connsiteY1" fmla="*/ 619125 h 619125"/>
              <a:gd name="connsiteX2" fmla="*/ 0 w 619125"/>
              <a:gd name="connsiteY2" fmla="*/ 309563 h 619125"/>
              <a:gd name="connsiteX3" fmla="*/ 309563 w 619125"/>
              <a:gd name="connsiteY3" fmla="*/ 0 h 619125"/>
              <a:gd name="connsiteX4" fmla="*/ 619125 w 619125"/>
              <a:gd name="connsiteY4" fmla="*/ 309563 h 619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19125" h="619125">
                <a:moveTo>
                  <a:pt x="619125" y="309563"/>
                </a:moveTo>
                <a:cubicBezTo>
                  <a:pt x="619125" y="480529"/>
                  <a:pt x="480529" y="619125"/>
                  <a:pt x="309563" y="619125"/>
                </a:cubicBezTo>
                <a:cubicBezTo>
                  <a:pt x="138596" y="619125"/>
                  <a:pt x="0" y="480529"/>
                  <a:pt x="0" y="309563"/>
                </a:cubicBezTo>
                <a:cubicBezTo>
                  <a:pt x="0" y="138596"/>
                  <a:pt x="138596" y="0"/>
                  <a:pt x="309563" y="0"/>
                </a:cubicBezTo>
                <a:cubicBezTo>
                  <a:pt x="480529" y="0"/>
                  <a:pt x="619125" y="138596"/>
                  <a:pt x="619125" y="309563"/>
                </a:cubicBezTo>
                <a:close/>
              </a:path>
            </a:pathLst>
          </a:custGeom>
          <a:solidFill>
            <a:schemeClr val="bg1"/>
          </a:solidFill>
          <a:ln w="9525" cap="flat">
            <a:noFill/>
            <a:prstDash val="solid"/>
            <a:miter/>
          </a:ln>
        </xdr:spPr>
        <xdr:txBody>
          <a:bodyPr rtlCol="0" anchor="ctr"/>
          <a:lstStyle/>
          <a:p>
            <a:endParaRPr lang="en-IN"/>
          </a:p>
        </xdr:txBody>
      </xdr:sp>
      <xdr:sp macro="" textlink="">
        <xdr:nvSpPr>
          <xdr:cNvPr id="50" name="Freeform: Shape 49">
            <a:extLst>
              <a:ext uri="{FF2B5EF4-FFF2-40B4-BE49-F238E27FC236}">
                <a16:creationId xmlns:a16="http://schemas.microsoft.com/office/drawing/2014/main" id="{33972D6F-CA93-CDC1-2E20-ED7FCAD97FB0}"/>
              </a:ext>
            </a:extLst>
          </xdr:cNvPr>
          <xdr:cNvSpPr/>
        </xdr:nvSpPr>
        <xdr:spPr>
          <a:xfrm rot="18000000">
            <a:off x="6873560" y="3754303"/>
            <a:ext cx="91121" cy="91121"/>
          </a:xfrm>
          <a:custGeom>
            <a:avLst/>
            <a:gdLst>
              <a:gd name="connsiteX0" fmla="*/ 619125 w 619125"/>
              <a:gd name="connsiteY0" fmla="*/ 309563 h 619125"/>
              <a:gd name="connsiteX1" fmla="*/ 309563 w 619125"/>
              <a:gd name="connsiteY1" fmla="*/ 619125 h 619125"/>
              <a:gd name="connsiteX2" fmla="*/ 0 w 619125"/>
              <a:gd name="connsiteY2" fmla="*/ 309563 h 619125"/>
              <a:gd name="connsiteX3" fmla="*/ 309563 w 619125"/>
              <a:gd name="connsiteY3" fmla="*/ 0 h 619125"/>
              <a:gd name="connsiteX4" fmla="*/ 619125 w 619125"/>
              <a:gd name="connsiteY4" fmla="*/ 309563 h 619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19125" h="619125">
                <a:moveTo>
                  <a:pt x="619125" y="309563"/>
                </a:moveTo>
                <a:cubicBezTo>
                  <a:pt x="619125" y="480529"/>
                  <a:pt x="480529" y="619125"/>
                  <a:pt x="309563" y="619125"/>
                </a:cubicBezTo>
                <a:cubicBezTo>
                  <a:pt x="138596" y="619125"/>
                  <a:pt x="0" y="480529"/>
                  <a:pt x="0" y="309563"/>
                </a:cubicBezTo>
                <a:cubicBezTo>
                  <a:pt x="0" y="138596"/>
                  <a:pt x="138596" y="0"/>
                  <a:pt x="309563" y="0"/>
                </a:cubicBezTo>
                <a:cubicBezTo>
                  <a:pt x="480529" y="0"/>
                  <a:pt x="619125" y="138596"/>
                  <a:pt x="619125" y="309563"/>
                </a:cubicBezTo>
                <a:close/>
              </a:path>
            </a:pathLst>
          </a:custGeom>
          <a:solidFill>
            <a:schemeClr val="bg1"/>
          </a:solidFill>
          <a:ln w="9525" cap="flat">
            <a:noFill/>
            <a:prstDash val="solid"/>
            <a:miter/>
          </a:ln>
        </xdr:spPr>
        <xdr:txBody>
          <a:bodyPr rtlCol="0" anchor="ctr"/>
          <a:lstStyle/>
          <a:p>
            <a:endParaRPr lang="en-IN"/>
          </a:p>
        </xdr:txBody>
      </xdr:sp>
      <xdr:sp macro="" textlink="">
        <xdr:nvSpPr>
          <xdr:cNvPr id="51" name="Freeform: Shape 50">
            <a:extLst>
              <a:ext uri="{FF2B5EF4-FFF2-40B4-BE49-F238E27FC236}">
                <a16:creationId xmlns:a16="http://schemas.microsoft.com/office/drawing/2014/main" id="{ED458BAB-CA3E-CF02-1D5C-4BDD8AAE37A8}"/>
              </a:ext>
            </a:extLst>
          </xdr:cNvPr>
          <xdr:cNvSpPr/>
        </xdr:nvSpPr>
        <xdr:spPr>
          <a:xfrm rot="18000000">
            <a:off x="6873560" y="3467326"/>
            <a:ext cx="91121" cy="91121"/>
          </a:xfrm>
          <a:custGeom>
            <a:avLst/>
            <a:gdLst>
              <a:gd name="connsiteX0" fmla="*/ 619125 w 619125"/>
              <a:gd name="connsiteY0" fmla="*/ 309563 h 619125"/>
              <a:gd name="connsiteX1" fmla="*/ 309563 w 619125"/>
              <a:gd name="connsiteY1" fmla="*/ 619125 h 619125"/>
              <a:gd name="connsiteX2" fmla="*/ 0 w 619125"/>
              <a:gd name="connsiteY2" fmla="*/ 309563 h 619125"/>
              <a:gd name="connsiteX3" fmla="*/ 309563 w 619125"/>
              <a:gd name="connsiteY3" fmla="*/ 0 h 619125"/>
              <a:gd name="connsiteX4" fmla="*/ 619125 w 619125"/>
              <a:gd name="connsiteY4" fmla="*/ 309563 h 6191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19125" h="619125">
                <a:moveTo>
                  <a:pt x="619125" y="309563"/>
                </a:moveTo>
                <a:cubicBezTo>
                  <a:pt x="619125" y="480529"/>
                  <a:pt x="480529" y="619125"/>
                  <a:pt x="309563" y="619125"/>
                </a:cubicBezTo>
                <a:cubicBezTo>
                  <a:pt x="138596" y="619125"/>
                  <a:pt x="0" y="480529"/>
                  <a:pt x="0" y="309563"/>
                </a:cubicBezTo>
                <a:cubicBezTo>
                  <a:pt x="0" y="138596"/>
                  <a:pt x="138596" y="0"/>
                  <a:pt x="309563" y="0"/>
                </a:cubicBezTo>
                <a:cubicBezTo>
                  <a:pt x="480529" y="0"/>
                  <a:pt x="619125" y="138596"/>
                  <a:pt x="619125" y="309563"/>
                </a:cubicBezTo>
                <a:close/>
              </a:path>
            </a:pathLst>
          </a:custGeom>
          <a:solidFill>
            <a:schemeClr val="bg1"/>
          </a:solidFill>
          <a:ln w="9525" cap="flat">
            <a:noFill/>
            <a:prstDash val="solid"/>
            <a:miter/>
          </a:ln>
        </xdr:spPr>
        <xdr:txBody>
          <a:bodyPr rtlCol="0" anchor="ctr"/>
          <a:lstStyle/>
          <a:p>
            <a:endParaRPr lang="en-IN"/>
          </a:p>
        </xdr:txBody>
      </xdr:sp>
    </xdr:grpSp>
    <xdr:clientData fLocksWithSheet="0"/>
  </xdr:twoCellAnchor>
  <xdr:twoCellAnchor editAs="absolute">
    <xdr:from>
      <xdr:col>0</xdr:col>
      <xdr:colOff>428625</xdr:colOff>
      <xdr:row>26</xdr:row>
      <xdr:rowOff>19052</xdr:rowOff>
    </xdr:from>
    <xdr:to>
      <xdr:col>4</xdr:col>
      <xdr:colOff>328293</xdr:colOff>
      <xdr:row>38</xdr:row>
      <xdr:rowOff>123826</xdr:rowOff>
    </xdr:to>
    <xdr:graphicFrame macro="">
      <xdr:nvGraphicFramePr>
        <xdr:cNvPr id="82" name="Chart 81">
          <a:extLst>
            <a:ext uri="{FF2B5EF4-FFF2-40B4-BE49-F238E27FC236}">
              <a16:creationId xmlns:a16="http://schemas.microsoft.com/office/drawing/2014/main" id="{81BDDF9F-F0F1-4A5D-8367-0D3B2B1E7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1</xdr:col>
      <xdr:colOff>341842</xdr:colOff>
      <xdr:row>30</xdr:row>
      <xdr:rowOff>24339</xdr:rowOff>
    </xdr:from>
    <xdr:to>
      <xdr:col>3</xdr:col>
      <xdr:colOff>381000</xdr:colOff>
      <xdr:row>34</xdr:row>
      <xdr:rowOff>109008</xdr:rowOff>
    </xdr:to>
    <xdr:sp macro="" textlink="'Pivot Table 2'!P4">
      <xdr:nvSpPr>
        <xdr:cNvPr id="85" name="Rectangle 84">
          <a:extLst>
            <a:ext uri="{FF2B5EF4-FFF2-40B4-BE49-F238E27FC236}">
              <a16:creationId xmlns:a16="http://schemas.microsoft.com/office/drawing/2014/main" id="{808E07D3-72DF-4B78-5FA1-3A08CC11E1C9}"/>
            </a:ext>
          </a:extLst>
        </xdr:cNvPr>
        <xdr:cNvSpPr/>
      </xdr:nvSpPr>
      <xdr:spPr>
        <a:xfrm>
          <a:off x="951442" y="5463114"/>
          <a:ext cx="1258358" cy="80856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23DAE7-CA9C-48C4-A5D0-27CDD08A6FD2}" type="TxLink">
            <a:rPr lang="en-US" sz="4400" b="0" i="0" u="none" strike="noStrike">
              <a:solidFill>
                <a:schemeClr val="bg1"/>
              </a:solidFill>
              <a:latin typeface="Calibri"/>
              <a:ea typeface="Calibri"/>
              <a:cs typeface="Calibri"/>
            </a:rPr>
            <a:pPr algn="ctr"/>
            <a:t>74%</a:t>
          </a:fld>
          <a:endParaRPr lang="en-IN" sz="23900">
            <a:solidFill>
              <a:schemeClr val="bg1"/>
            </a:solidFill>
            <a:latin typeface="Dubai" panose="020B0503030403030204" pitchFamily="34" charset="-78"/>
            <a:cs typeface="Dubai" panose="020B0503030403030204" pitchFamily="34" charset="-78"/>
          </a:endParaRPr>
        </a:p>
      </xdr:txBody>
    </xdr:sp>
    <xdr:clientData fLocksWithSheet="0"/>
  </xdr:twoCellAnchor>
  <xdr:twoCellAnchor editAs="absolute">
    <xdr:from>
      <xdr:col>5</xdr:col>
      <xdr:colOff>256013</xdr:colOff>
      <xdr:row>3</xdr:row>
      <xdr:rowOff>133812</xdr:rowOff>
    </xdr:from>
    <xdr:to>
      <xdr:col>26</xdr:col>
      <xdr:colOff>408726</xdr:colOff>
      <xdr:row>36</xdr:row>
      <xdr:rowOff>131315</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F4B31B43-40D2-4587-8577-8D29A3150A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304013" y="682452"/>
              <a:ext cx="12954313" cy="60401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absolute">
    <xdr:from>
      <xdr:col>16</xdr:col>
      <xdr:colOff>584032</xdr:colOff>
      <xdr:row>0</xdr:row>
      <xdr:rowOff>110065</xdr:rowOff>
    </xdr:from>
    <xdr:to>
      <xdr:col>27</xdr:col>
      <xdr:colOff>358432</xdr:colOff>
      <xdr:row>35</xdr:row>
      <xdr:rowOff>70732</xdr:rowOff>
    </xdr:to>
    <xdr:sp macro="" textlink="">
      <xdr:nvSpPr>
        <xdr:cNvPr id="17" name="Oval 16">
          <a:extLst>
            <a:ext uri="{FF2B5EF4-FFF2-40B4-BE49-F238E27FC236}">
              <a16:creationId xmlns:a16="http://schemas.microsoft.com/office/drawing/2014/main" id="{9C0F7034-5C5E-482B-7E4E-DA56D2F1C782}"/>
            </a:ext>
          </a:extLst>
        </xdr:cNvPr>
        <xdr:cNvSpPr/>
      </xdr:nvSpPr>
      <xdr:spPr>
        <a:xfrm>
          <a:off x="10337632" y="110065"/>
          <a:ext cx="6480000" cy="6183667"/>
        </a:xfrm>
        <a:prstGeom prst="ellipse">
          <a:avLst/>
        </a:prstGeom>
        <a:noFill/>
        <a:ln>
          <a:solidFill>
            <a:schemeClr val="bg1">
              <a:lumMod val="85000"/>
              <a:alpha val="14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0</xdr:rowOff>
    </xdr:from>
    <xdr:to>
      <xdr:col>26</xdr:col>
      <xdr:colOff>597614</xdr:colOff>
      <xdr:row>1</xdr:row>
      <xdr:rowOff>163332</xdr:rowOff>
    </xdr:to>
    <xdr:sp macro="" textlink="">
      <xdr:nvSpPr>
        <xdr:cNvPr id="3" name="Rectangle: Rounded Corners 2">
          <a:extLst>
            <a:ext uri="{FF2B5EF4-FFF2-40B4-BE49-F238E27FC236}">
              <a16:creationId xmlns:a16="http://schemas.microsoft.com/office/drawing/2014/main" id="{46BD2089-B74D-C78D-03E1-A593F7E323B4}"/>
            </a:ext>
          </a:extLst>
        </xdr:cNvPr>
        <xdr:cNvSpPr/>
      </xdr:nvSpPr>
      <xdr:spPr>
        <a:xfrm>
          <a:off x="0" y="0"/>
          <a:ext cx="16447214" cy="341132"/>
        </a:xfrm>
        <a:prstGeom prst="roundRect">
          <a:avLst>
            <a:gd name="adj" fmla="val 0"/>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589969</xdr:colOff>
      <xdr:row>0</xdr:row>
      <xdr:rowOff>85064</xdr:rowOff>
    </xdr:from>
    <xdr:to>
      <xdr:col>4</xdr:col>
      <xdr:colOff>358284</xdr:colOff>
      <xdr:row>2</xdr:row>
      <xdr:rowOff>2643</xdr:rowOff>
    </xdr:to>
    <xdr:sp macro="" textlink="">
      <xdr:nvSpPr>
        <xdr:cNvPr id="4" name="Rectangle 3">
          <a:extLst>
            <a:ext uri="{FF2B5EF4-FFF2-40B4-BE49-F238E27FC236}">
              <a16:creationId xmlns:a16="http://schemas.microsoft.com/office/drawing/2014/main" id="{0D695C4F-A0F8-854B-F706-B10AA637BFAE}"/>
            </a:ext>
          </a:extLst>
        </xdr:cNvPr>
        <xdr:cNvSpPr/>
      </xdr:nvSpPr>
      <xdr:spPr>
        <a:xfrm>
          <a:off x="589969" y="85064"/>
          <a:ext cx="2206715" cy="27317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Constantia" panose="02030602050306030303" pitchFamily="18" charset="0"/>
            </a:rPr>
            <a:t>EVERGROW</a:t>
          </a:r>
          <a:r>
            <a:rPr lang="en-IN" sz="1400" baseline="0">
              <a:latin typeface="Constantia" panose="02030602050306030303" pitchFamily="18" charset="0"/>
            </a:rPr>
            <a:t> </a:t>
          </a:r>
          <a:r>
            <a:rPr lang="en-IN" sz="1200" baseline="0">
              <a:latin typeface="Constantia" panose="02030602050306030303" pitchFamily="18" charset="0"/>
            </a:rPr>
            <a:t>CAPITAL</a:t>
          </a:r>
          <a:endParaRPr lang="en-IN" sz="1400">
            <a:latin typeface="Constantia" panose="02030602050306030303" pitchFamily="18" charset="0"/>
          </a:endParaRPr>
        </a:p>
      </xdr:txBody>
    </xdr:sp>
    <xdr:clientData/>
  </xdr:twoCellAnchor>
  <xdr:twoCellAnchor editAs="absolute">
    <xdr:from>
      <xdr:col>0</xdr:col>
      <xdr:colOff>0</xdr:colOff>
      <xdr:row>0</xdr:row>
      <xdr:rowOff>36189</xdr:rowOff>
    </xdr:from>
    <xdr:to>
      <xdr:col>0</xdr:col>
      <xdr:colOff>566908</xdr:colOff>
      <xdr:row>3</xdr:row>
      <xdr:rowOff>43670</xdr:rowOff>
    </xdr:to>
    <xdr:pic>
      <xdr:nvPicPr>
        <xdr:cNvPr id="5" name="Picture 4">
          <a:extLst>
            <a:ext uri="{FF2B5EF4-FFF2-40B4-BE49-F238E27FC236}">
              <a16:creationId xmlns:a16="http://schemas.microsoft.com/office/drawing/2014/main" id="{C00A951F-0026-48B9-D273-707049239F7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562" t="20320" r="22732" b="27472"/>
        <a:stretch/>
      </xdr:blipFill>
      <xdr:spPr>
        <a:xfrm>
          <a:off x="0" y="36189"/>
          <a:ext cx="566908" cy="540881"/>
        </a:xfrm>
        <a:prstGeom prst="rect">
          <a:avLst/>
        </a:prstGeom>
      </xdr:spPr>
    </xdr:pic>
    <xdr:clientData/>
  </xdr:twoCellAnchor>
  <xdr:twoCellAnchor editAs="absolute">
    <xdr:from>
      <xdr:col>23</xdr:col>
      <xdr:colOff>511614</xdr:colOff>
      <xdr:row>0</xdr:row>
      <xdr:rowOff>41468</xdr:rowOff>
    </xdr:from>
    <xdr:to>
      <xdr:col>26</xdr:col>
      <xdr:colOff>88035</xdr:colOff>
      <xdr:row>1</xdr:row>
      <xdr:rowOff>142046</xdr:rowOff>
    </xdr:to>
    <xdr:sp macro="" textlink="">
      <xdr:nvSpPr>
        <xdr:cNvPr id="6" name="Rectangle 5">
          <a:hlinkClick xmlns:r="http://schemas.openxmlformats.org/officeDocument/2006/relationships" r:id="rId2" tooltip="SALES PROCESS"/>
          <a:extLst>
            <a:ext uri="{FF2B5EF4-FFF2-40B4-BE49-F238E27FC236}">
              <a16:creationId xmlns:a16="http://schemas.microsoft.com/office/drawing/2014/main" id="{FA8ADA8C-741A-1F63-4D34-98A2CDE7CCEF}"/>
            </a:ext>
          </a:extLst>
        </xdr:cNvPr>
        <xdr:cNvSpPr/>
      </xdr:nvSpPr>
      <xdr:spPr>
        <a:xfrm>
          <a:off x="14532414" y="41468"/>
          <a:ext cx="1405221" cy="2798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Constantia" panose="02030602050306030303" pitchFamily="18" charset="0"/>
            </a:rPr>
            <a:t>SALES</a:t>
          </a:r>
          <a:r>
            <a:rPr lang="en-IN" sz="1100" baseline="0">
              <a:latin typeface="Constantia" panose="02030602050306030303" pitchFamily="18" charset="0"/>
            </a:rPr>
            <a:t> PROCESS</a:t>
          </a:r>
          <a:endParaRPr lang="en-IN" sz="1100">
            <a:latin typeface="Constantia" panose="02030602050306030303" pitchFamily="18" charset="0"/>
          </a:endParaRPr>
        </a:p>
      </xdr:txBody>
    </xdr:sp>
    <xdr:clientData/>
  </xdr:twoCellAnchor>
  <xdr:twoCellAnchor editAs="absolute">
    <xdr:from>
      <xdr:col>17</xdr:col>
      <xdr:colOff>494219</xdr:colOff>
      <xdr:row>0</xdr:row>
      <xdr:rowOff>41469</xdr:rowOff>
    </xdr:from>
    <xdr:to>
      <xdr:col>20</xdr:col>
      <xdr:colOff>158645</xdr:colOff>
      <xdr:row>1</xdr:row>
      <xdr:rowOff>142046</xdr:rowOff>
    </xdr:to>
    <xdr:sp macro="" textlink="">
      <xdr:nvSpPr>
        <xdr:cNvPr id="7" name="Rectangle 6">
          <a:hlinkClick xmlns:r="http://schemas.openxmlformats.org/officeDocument/2006/relationships" r:id="rId3" tooltip="INCOME SOURCE"/>
          <a:extLst>
            <a:ext uri="{FF2B5EF4-FFF2-40B4-BE49-F238E27FC236}">
              <a16:creationId xmlns:a16="http://schemas.microsoft.com/office/drawing/2014/main" id="{49C0ABB5-6497-CE0D-7143-ACF07194E640}"/>
            </a:ext>
          </a:extLst>
        </xdr:cNvPr>
        <xdr:cNvSpPr/>
      </xdr:nvSpPr>
      <xdr:spPr>
        <a:xfrm>
          <a:off x="10857419" y="41469"/>
          <a:ext cx="1493226" cy="27987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latin typeface="Constantia" panose="02030602050306030303" pitchFamily="18" charset="0"/>
            </a:rPr>
            <a:t>INCOME SOURCE</a:t>
          </a:r>
          <a:endParaRPr lang="en-IN" sz="1100">
            <a:latin typeface="Constantia" panose="02030602050306030303" pitchFamily="18" charset="0"/>
          </a:endParaRPr>
        </a:p>
      </xdr:txBody>
    </xdr:sp>
    <xdr:clientData/>
  </xdr:twoCellAnchor>
  <xdr:twoCellAnchor editAs="absolute">
    <xdr:from>
      <xdr:col>20</xdr:col>
      <xdr:colOff>531993</xdr:colOff>
      <xdr:row>0</xdr:row>
      <xdr:rowOff>41469</xdr:rowOff>
    </xdr:from>
    <xdr:to>
      <xdr:col>23</xdr:col>
      <xdr:colOff>138266</xdr:colOff>
      <xdr:row>1</xdr:row>
      <xdr:rowOff>142046</xdr:rowOff>
    </xdr:to>
    <xdr:sp macro="" textlink="">
      <xdr:nvSpPr>
        <xdr:cNvPr id="8" name="Rectangle 7">
          <a:hlinkClick xmlns:r="http://schemas.openxmlformats.org/officeDocument/2006/relationships" r:id="rId4" tooltip="GEOGRAPHICALLY"/>
          <a:extLst>
            <a:ext uri="{FF2B5EF4-FFF2-40B4-BE49-F238E27FC236}">
              <a16:creationId xmlns:a16="http://schemas.microsoft.com/office/drawing/2014/main" id="{1A2D8396-97C9-6CF1-E597-E7452B87AA25}"/>
            </a:ext>
          </a:extLst>
        </xdr:cNvPr>
        <xdr:cNvSpPr/>
      </xdr:nvSpPr>
      <xdr:spPr>
        <a:xfrm>
          <a:off x="12723993" y="41469"/>
          <a:ext cx="1435073" cy="27987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Constantia" panose="02030602050306030303" pitchFamily="18" charset="0"/>
            </a:rPr>
            <a:t>GEOGRAPHICALLY</a:t>
          </a:r>
        </a:p>
      </xdr:txBody>
    </xdr:sp>
    <xdr:clientData/>
  </xdr:twoCellAnchor>
  <xdr:twoCellAnchor editAs="absolute">
    <xdr:from>
      <xdr:col>8</xdr:col>
      <xdr:colOff>159287</xdr:colOff>
      <xdr:row>0</xdr:row>
      <xdr:rowOff>59664</xdr:rowOff>
    </xdr:from>
    <xdr:to>
      <xdr:col>9</xdr:col>
      <xdr:colOff>492590</xdr:colOff>
      <xdr:row>1</xdr:row>
      <xdr:rowOff>160241</xdr:rowOff>
    </xdr:to>
    <xdr:sp macro="" textlink="">
      <xdr:nvSpPr>
        <xdr:cNvPr id="9" name="Rectangle 8">
          <a:hlinkClick xmlns:r="http://schemas.openxmlformats.org/officeDocument/2006/relationships" r:id="rId5" tooltip="Mail Id"/>
          <a:extLst>
            <a:ext uri="{FF2B5EF4-FFF2-40B4-BE49-F238E27FC236}">
              <a16:creationId xmlns:a16="http://schemas.microsoft.com/office/drawing/2014/main" id="{8F9E9E80-D443-9040-A6DF-EAF734B23E72}"/>
            </a:ext>
          </a:extLst>
        </xdr:cNvPr>
        <xdr:cNvSpPr/>
      </xdr:nvSpPr>
      <xdr:spPr>
        <a:xfrm>
          <a:off x="5036087" y="59664"/>
          <a:ext cx="942903" cy="27837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Constantia" panose="02030602050306030303" pitchFamily="18" charset="0"/>
            </a:rPr>
            <a:t>BROWSE</a:t>
          </a:r>
        </a:p>
      </xdr:txBody>
    </xdr:sp>
    <xdr:clientData/>
  </xdr:twoCellAnchor>
  <xdr:twoCellAnchor editAs="absolute">
    <xdr:from>
      <xdr:col>7</xdr:col>
      <xdr:colOff>329942</xdr:colOff>
      <xdr:row>0</xdr:row>
      <xdr:rowOff>0</xdr:rowOff>
    </xdr:from>
    <xdr:to>
      <xdr:col>8</xdr:col>
      <xdr:colOff>151470</xdr:colOff>
      <xdr:row>2</xdr:row>
      <xdr:rowOff>56589</xdr:rowOff>
    </xdr:to>
    <xdr:pic>
      <xdr:nvPicPr>
        <xdr:cNvPr id="11" name="Picture 10">
          <a:extLst>
            <a:ext uri="{FF2B5EF4-FFF2-40B4-BE49-F238E27FC236}">
              <a16:creationId xmlns:a16="http://schemas.microsoft.com/office/drawing/2014/main" id="{AFFE4326-88D2-3855-E6BA-0180FC31487F}"/>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2741" t="32780" r="32626" b="32752"/>
        <a:stretch/>
      </xdr:blipFill>
      <xdr:spPr>
        <a:xfrm>
          <a:off x="4597142" y="0"/>
          <a:ext cx="431128" cy="412189"/>
        </a:xfrm>
        <a:prstGeom prst="rect">
          <a:avLst/>
        </a:prstGeom>
      </xdr:spPr>
    </xdr:pic>
    <xdr:clientData/>
  </xdr:twoCellAnchor>
  <xdr:twoCellAnchor editAs="absolute">
    <xdr:from>
      <xdr:col>17</xdr:col>
      <xdr:colOff>514432</xdr:colOff>
      <xdr:row>3</xdr:row>
      <xdr:rowOff>91265</xdr:rowOff>
    </xdr:from>
    <xdr:to>
      <xdr:col>26</xdr:col>
      <xdr:colOff>428032</xdr:colOff>
      <xdr:row>32</xdr:row>
      <xdr:rowOff>89532</xdr:rowOff>
    </xdr:to>
    <xdr:sp macro="" textlink="">
      <xdr:nvSpPr>
        <xdr:cNvPr id="16" name="Oval 15">
          <a:extLst>
            <a:ext uri="{FF2B5EF4-FFF2-40B4-BE49-F238E27FC236}">
              <a16:creationId xmlns:a16="http://schemas.microsoft.com/office/drawing/2014/main" id="{EB6D23C6-2EFA-F244-EAA3-6871F99770E4}"/>
            </a:ext>
          </a:extLst>
        </xdr:cNvPr>
        <xdr:cNvSpPr/>
      </xdr:nvSpPr>
      <xdr:spPr>
        <a:xfrm>
          <a:off x="10877632" y="624665"/>
          <a:ext cx="5400000" cy="5154467"/>
        </a:xfrm>
        <a:prstGeom prst="ellipse">
          <a:avLst/>
        </a:prstGeom>
        <a:noFill/>
        <a:ln>
          <a:solidFill>
            <a:schemeClr val="bg1">
              <a:lumMod val="85000"/>
              <a:alpha val="2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23</xdr:col>
      <xdr:colOff>503736</xdr:colOff>
      <xdr:row>1</xdr:row>
      <xdr:rowOff>133503</xdr:rowOff>
    </xdr:from>
    <xdr:to>
      <xdr:col>25</xdr:col>
      <xdr:colOff>560244</xdr:colOff>
      <xdr:row>2</xdr:row>
      <xdr:rowOff>10556</xdr:rowOff>
    </xdr:to>
    <xdr:sp macro="" textlink="">
      <xdr:nvSpPr>
        <xdr:cNvPr id="12" name="Rectangle: Rounded Corners 11">
          <a:extLst>
            <a:ext uri="{FF2B5EF4-FFF2-40B4-BE49-F238E27FC236}">
              <a16:creationId xmlns:a16="http://schemas.microsoft.com/office/drawing/2014/main" id="{424A3358-9D1A-9179-DE1D-B27A4D15202B}"/>
            </a:ext>
          </a:extLst>
        </xdr:cNvPr>
        <xdr:cNvSpPr/>
      </xdr:nvSpPr>
      <xdr:spPr>
        <a:xfrm>
          <a:off x="14524536" y="312797"/>
          <a:ext cx="1275708" cy="56347"/>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483932</xdr:colOff>
      <xdr:row>9</xdr:row>
      <xdr:rowOff>162365</xdr:rowOff>
    </xdr:from>
    <xdr:to>
      <xdr:col>24</xdr:col>
      <xdr:colOff>458532</xdr:colOff>
      <xdr:row>26</xdr:row>
      <xdr:rowOff>18432</xdr:rowOff>
    </xdr:to>
    <xdr:graphicFrame macro="">
      <xdr:nvGraphicFramePr>
        <xdr:cNvPr id="2" name="Chart 1">
          <a:extLst>
            <a:ext uri="{FF2B5EF4-FFF2-40B4-BE49-F238E27FC236}">
              <a16:creationId xmlns:a16="http://schemas.microsoft.com/office/drawing/2014/main" id="{437C2C33-60BA-42D7-B435-539E35A75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19</xdr:col>
      <xdr:colOff>492399</xdr:colOff>
      <xdr:row>9</xdr:row>
      <xdr:rowOff>170832</xdr:rowOff>
    </xdr:from>
    <xdr:to>
      <xdr:col>24</xdr:col>
      <xdr:colOff>450066</xdr:colOff>
      <xdr:row>26</xdr:row>
      <xdr:rowOff>9966</xdr:rowOff>
    </xdr:to>
    <xdr:sp macro="" textlink="">
      <xdr:nvSpPr>
        <xdr:cNvPr id="13" name="Circle: Hollow 12">
          <a:extLst>
            <a:ext uri="{FF2B5EF4-FFF2-40B4-BE49-F238E27FC236}">
              <a16:creationId xmlns:a16="http://schemas.microsoft.com/office/drawing/2014/main" id="{ED2804C9-C175-9360-D777-4BEF716F8913}"/>
            </a:ext>
          </a:extLst>
        </xdr:cNvPr>
        <xdr:cNvSpPr/>
      </xdr:nvSpPr>
      <xdr:spPr>
        <a:xfrm>
          <a:off x="12074799" y="1771032"/>
          <a:ext cx="3005667" cy="2861734"/>
        </a:xfrm>
        <a:prstGeom prst="donut">
          <a:avLst>
            <a:gd name="adj" fmla="val 4976"/>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absolute">
    <xdr:from>
      <xdr:col>19</xdr:col>
      <xdr:colOff>115633</xdr:colOff>
      <xdr:row>7</xdr:row>
      <xdr:rowOff>166599</xdr:rowOff>
    </xdr:from>
    <xdr:to>
      <xdr:col>25</xdr:col>
      <xdr:colOff>217232</xdr:colOff>
      <xdr:row>28</xdr:row>
      <xdr:rowOff>14198</xdr:rowOff>
    </xdr:to>
    <xdr:sp macro="" textlink="">
      <xdr:nvSpPr>
        <xdr:cNvPr id="14" name="Oval 13">
          <a:extLst>
            <a:ext uri="{FF2B5EF4-FFF2-40B4-BE49-F238E27FC236}">
              <a16:creationId xmlns:a16="http://schemas.microsoft.com/office/drawing/2014/main" id="{76CB5195-09E6-FFFC-E428-1E5E4F7EB90C}"/>
            </a:ext>
          </a:extLst>
        </xdr:cNvPr>
        <xdr:cNvSpPr/>
      </xdr:nvSpPr>
      <xdr:spPr>
        <a:xfrm>
          <a:off x="11698033" y="1411199"/>
          <a:ext cx="3759199" cy="3581399"/>
        </a:xfrm>
        <a:prstGeom prst="ellipse">
          <a:avLst/>
        </a:prstGeom>
        <a:noFill/>
        <a:ln>
          <a:solidFill>
            <a:schemeClr val="bg1">
              <a:lumMod val="85000"/>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18</xdr:col>
      <xdr:colOff>264832</xdr:colOff>
      <xdr:row>5</xdr:row>
      <xdr:rowOff>78732</xdr:rowOff>
    </xdr:from>
    <xdr:to>
      <xdr:col>26</xdr:col>
      <xdr:colOff>68032</xdr:colOff>
      <xdr:row>30</xdr:row>
      <xdr:rowOff>102065</xdr:rowOff>
    </xdr:to>
    <xdr:sp macro="" textlink="">
      <xdr:nvSpPr>
        <xdr:cNvPr id="15" name="Oval 14">
          <a:extLst>
            <a:ext uri="{FF2B5EF4-FFF2-40B4-BE49-F238E27FC236}">
              <a16:creationId xmlns:a16="http://schemas.microsoft.com/office/drawing/2014/main" id="{1EE97AFC-7AA4-A293-289F-85A1F31AB28F}"/>
            </a:ext>
          </a:extLst>
        </xdr:cNvPr>
        <xdr:cNvSpPr/>
      </xdr:nvSpPr>
      <xdr:spPr>
        <a:xfrm>
          <a:off x="11237632" y="967732"/>
          <a:ext cx="4680000" cy="4468333"/>
        </a:xfrm>
        <a:prstGeom prst="ellipse">
          <a:avLst/>
        </a:prstGeom>
        <a:noFill/>
        <a:ln>
          <a:solidFill>
            <a:schemeClr val="bg1">
              <a:lumMod val="85000"/>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583868</xdr:colOff>
      <xdr:row>2</xdr:row>
      <xdr:rowOff>46133</xdr:rowOff>
    </xdr:from>
    <xdr:to>
      <xdr:col>6</xdr:col>
      <xdr:colOff>398351</xdr:colOff>
      <xdr:row>4</xdr:row>
      <xdr:rowOff>75043</xdr:rowOff>
    </xdr:to>
    <mc:AlternateContent xmlns:mc="http://schemas.openxmlformats.org/markup-compatibility/2006">
      <mc:Choice xmlns:a14="http://schemas.microsoft.com/office/drawing/2010/main" Requires="a14">
        <xdr:graphicFrame macro="">
          <xdr:nvGraphicFramePr>
            <xdr:cNvPr id="207" name="Year 3">
              <a:extLst>
                <a:ext uri="{FF2B5EF4-FFF2-40B4-BE49-F238E27FC236}">
                  <a16:creationId xmlns:a16="http://schemas.microsoft.com/office/drawing/2014/main" id="{AB2CEE33-C57C-48C8-8123-9846884E2144}"/>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583868" y="406351"/>
              <a:ext cx="3472083" cy="3891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215626</xdr:colOff>
      <xdr:row>7</xdr:row>
      <xdr:rowOff>92284</xdr:rowOff>
    </xdr:from>
    <xdr:to>
      <xdr:col>20</xdr:col>
      <xdr:colOff>411113</xdr:colOff>
      <xdr:row>53</xdr:row>
      <xdr:rowOff>77079</xdr:rowOff>
    </xdr:to>
    <xdr:grpSp>
      <xdr:nvGrpSpPr>
        <xdr:cNvPr id="230" name="Group 229">
          <a:extLst>
            <a:ext uri="{FF2B5EF4-FFF2-40B4-BE49-F238E27FC236}">
              <a16:creationId xmlns:a16="http://schemas.microsoft.com/office/drawing/2014/main" id="{6B5EAD58-BD45-60AF-FA88-F4240D240758}"/>
            </a:ext>
          </a:extLst>
        </xdr:cNvPr>
        <xdr:cNvGrpSpPr/>
      </xdr:nvGrpSpPr>
      <xdr:grpSpPr>
        <a:xfrm>
          <a:off x="825226" y="1353048"/>
          <a:ext cx="11777887" cy="8269813"/>
          <a:chOff x="816766" y="425223"/>
          <a:chExt cx="11705024" cy="10253381"/>
        </a:xfrm>
      </xdr:grpSpPr>
      <xdr:cxnSp macro="">
        <xdr:nvCxnSpPr>
          <xdr:cNvPr id="35" name="Straight Connector 34">
            <a:extLst>
              <a:ext uri="{FF2B5EF4-FFF2-40B4-BE49-F238E27FC236}">
                <a16:creationId xmlns:a16="http://schemas.microsoft.com/office/drawing/2014/main" id="{0FEB96EF-E2E7-1CB3-9E5B-628F31219012}"/>
              </a:ext>
            </a:extLst>
          </xdr:cNvPr>
          <xdr:cNvCxnSpPr>
            <a:stCxn id="19" idx="5"/>
            <a:endCxn id="20" idx="2"/>
          </xdr:cNvCxnSpPr>
        </xdr:nvCxnSpPr>
        <xdr:spPr>
          <a:xfrm>
            <a:off x="1565052" y="3448048"/>
            <a:ext cx="1706875" cy="2271483"/>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sp macro="" textlink="'Pivot Table 3'!U5">
        <xdr:nvSpPr>
          <xdr:cNvPr id="206" name="TextBox 205">
            <a:extLst>
              <a:ext uri="{FF2B5EF4-FFF2-40B4-BE49-F238E27FC236}">
                <a16:creationId xmlns:a16="http://schemas.microsoft.com/office/drawing/2014/main" id="{B84C213F-0034-7446-8998-5FE580880043}"/>
              </a:ext>
            </a:extLst>
          </xdr:cNvPr>
          <xdr:cNvSpPr txBox="1"/>
        </xdr:nvSpPr>
        <xdr:spPr>
          <a:xfrm rot="8182762" flipH="1">
            <a:off x="2386214" y="3136605"/>
            <a:ext cx="67346" cy="291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D187BB-9166-434B-8BAB-A955F9F15E37}" type="TxLink">
              <a:rPr lang="en-US" sz="27800" b="0" i="0" u="none" strike="noStrike">
                <a:solidFill>
                  <a:schemeClr val="bg1"/>
                </a:solidFill>
                <a:latin typeface="NSimSun"/>
                <a:ea typeface="NSimSun"/>
                <a:cs typeface="+mn-cs"/>
              </a:rPr>
              <a:pPr marL="0" indent="0" algn="ctr"/>
              <a:t> </a:t>
            </a:fld>
            <a:endParaRPr lang="en-IN" sz="27800" b="0" i="0" u="none" strike="noStrike">
              <a:solidFill>
                <a:schemeClr val="bg1"/>
              </a:solidFill>
              <a:latin typeface="NSimSun"/>
              <a:ea typeface="NSimSun"/>
              <a:cs typeface="+mn-cs"/>
            </a:endParaRPr>
          </a:p>
        </xdr:txBody>
      </xdr:sp>
      <xdr:sp macro="" textlink="">
        <xdr:nvSpPr>
          <xdr:cNvPr id="19" name="Oval 18">
            <a:extLst>
              <a:ext uri="{FF2B5EF4-FFF2-40B4-BE49-F238E27FC236}">
                <a16:creationId xmlns:a16="http://schemas.microsoft.com/office/drawing/2014/main" id="{713898E4-5C89-A3B5-FF3A-00B95016591B}"/>
              </a:ext>
            </a:extLst>
          </xdr:cNvPr>
          <xdr:cNvSpPr/>
        </xdr:nvSpPr>
        <xdr:spPr>
          <a:xfrm>
            <a:off x="1079879" y="2972974"/>
            <a:ext cx="571754" cy="558448"/>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Oval 19">
            <a:extLst>
              <a:ext uri="{FF2B5EF4-FFF2-40B4-BE49-F238E27FC236}">
                <a16:creationId xmlns:a16="http://schemas.microsoft.com/office/drawing/2014/main" id="{C3275476-DC61-0575-2C42-1123ADFD8167}"/>
              </a:ext>
            </a:extLst>
          </xdr:cNvPr>
          <xdr:cNvSpPr/>
        </xdr:nvSpPr>
        <xdr:spPr>
          <a:xfrm>
            <a:off x="3271927" y="5438497"/>
            <a:ext cx="571755" cy="559111"/>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Oval 20">
            <a:extLst>
              <a:ext uri="{FF2B5EF4-FFF2-40B4-BE49-F238E27FC236}">
                <a16:creationId xmlns:a16="http://schemas.microsoft.com/office/drawing/2014/main" id="{51DABA45-FFD1-5596-7E44-A31BDE6FE42C}"/>
              </a:ext>
            </a:extLst>
          </xdr:cNvPr>
          <xdr:cNvSpPr/>
        </xdr:nvSpPr>
        <xdr:spPr>
          <a:xfrm>
            <a:off x="3271927" y="840499"/>
            <a:ext cx="571755" cy="557526"/>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Oval 21">
            <a:extLst>
              <a:ext uri="{FF2B5EF4-FFF2-40B4-BE49-F238E27FC236}">
                <a16:creationId xmlns:a16="http://schemas.microsoft.com/office/drawing/2014/main" id="{776842F7-FC13-09AD-FA83-9F4CB0EF5FFE}"/>
              </a:ext>
            </a:extLst>
          </xdr:cNvPr>
          <xdr:cNvSpPr/>
        </xdr:nvSpPr>
        <xdr:spPr>
          <a:xfrm>
            <a:off x="3271927" y="2973510"/>
            <a:ext cx="571755" cy="557376"/>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E35E0B6F-E5D5-4FF0-53B8-D90637A77237}"/>
              </a:ext>
            </a:extLst>
          </xdr:cNvPr>
          <xdr:cNvSpPr/>
        </xdr:nvSpPr>
        <xdr:spPr>
          <a:xfrm>
            <a:off x="6688274" y="2973510"/>
            <a:ext cx="571754" cy="557376"/>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Oval 23">
            <a:extLst>
              <a:ext uri="{FF2B5EF4-FFF2-40B4-BE49-F238E27FC236}">
                <a16:creationId xmlns:a16="http://schemas.microsoft.com/office/drawing/2014/main" id="{E39D6EE4-8B8F-220C-BD04-363975182775}"/>
              </a:ext>
            </a:extLst>
          </xdr:cNvPr>
          <xdr:cNvSpPr/>
        </xdr:nvSpPr>
        <xdr:spPr>
          <a:xfrm>
            <a:off x="10116335" y="2973510"/>
            <a:ext cx="571754" cy="557376"/>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Oval 24">
            <a:extLst>
              <a:ext uri="{FF2B5EF4-FFF2-40B4-BE49-F238E27FC236}">
                <a16:creationId xmlns:a16="http://schemas.microsoft.com/office/drawing/2014/main" id="{00CE6484-D67F-F06C-07A6-88EABAC3D8D9}"/>
              </a:ext>
            </a:extLst>
          </xdr:cNvPr>
          <xdr:cNvSpPr/>
        </xdr:nvSpPr>
        <xdr:spPr>
          <a:xfrm>
            <a:off x="5026712" y="1535691"/>
            <a:ext cx="571753" cy="562028"/>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Oval 25">
            <a:extLst>
              <a:ext uri="{FF2B5EF4-FFF2-40B4-BE49-F238E27FC236}">
                <a16:creationId xmlns:a16="http://schemas.microsoft.com/office/drawing/2014/main" id="{AEDF24AB-0A88-9FA2-FDE3-3526E1D7774C}"/>
              </a:ext>
            </a:extLst>
          </xdr:cNvPr>
          <xdr:cNvSpPr/>
        </xdr:nvSpPr>
        <xdr:spPr>
          <a:xfrm>
            <a:off x="5026712" y="4517651"/>
            <a:ext cx="571753" cy="562949"/>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Oval 26">
            <a:extLst>
              <a:ext uri="{FF2B5EF4-FFF2-40B4-BE49-F238E27FC236}">
                <a16:creationId xmlns:a16="http://schemas.microsoft.com/office/drawing/2014/main" id="{5D5CA931-2993-D314-DC5F-4AC6C656C8D0}"/>
              </a:ext>
            </a:extLst>
          </xdr:cNvPr>
          <xdr:cNvSpPr/>
        </xdr:nvSpPr>
        <xdr:spPr>
          <a:xfrm>
            <a:off x="8373549" y="4517651"/>
            <a:ext cx="571754" cy="562949"/>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Oval 27">
            <a:extLst>
              <a:ext uri="{FF2B5EF4-FFF2-40B4-BE49-F238E27FC236}">
                <a16:creationId xmlns:a16="http://schemas.microsoft.com/office/drawing/2014/main" id="{CADC0323-DA9E-E8A5-6891-5B0D6AFCD69F}"/>
              </a:ext>
            </a:extLst>
          </xdr:cNvPr>
          <xdr:cNvSpPr/>
        </xdr:nvSpPr>
        <xdr:spPr>
          <a:xfrm>
            <a:off x="8373549" y="1535691"/>
            <a:ext cx="571754" cy="562028"/>
          </a:xfrm>
          <a:prstGeom prst="ellipse">
            <a:avLst/>
          </a:prstGeom>
          <a:noFill/>
          <a:ln>
            <a:solidFill>
              <a:schemeClr val="bg1">
                <a:alpha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32" name="Straight Connector 31">
            <a:extLst>
              <a:ext uri="{FF2B5EF4-FFF2-40B4-BE49-F238E27FC236}">
                <a16:creationId xmlns:a16="http://schemas.microsoft.com/office/drawing/2014/main" id="{D4675D29-A250-3842-1214-102B22535F3D}"/>
              </a:ext>
            </a:extLst>
          </xdr:cNvPr>
          <xdr:cNvCxnSpPr>
            <a:stCxn id="21" idx="2"/>
            <a:endCxn id="19" idx="7"/>
          </xdr:cNvCxnSpPr>
        </xdr:nvCxnSpPr>
        <xdr:spPr>
          <a:xfrm flipH="1">
            <a:off x="1565052" y="1120740"/>
            <a:ext cx="1706875" cy="1932652"/>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a:extLst>
              <a:ext uri="{FF2B5EF4-FFF2-40B4-BE49-F238E27FC236}">
                <a16:creationId xmlns:a16="http://schemas.microsoft.com/office/drawing/2014/main" id="{2F30CE59-9D32-BA2C-3989-D56A5D248C0B}"/>
              </a:ext>
            </a:extLst>
          </xdr:cNvPr>
          <xdr:cNvCxnSpPr>
            <a:stCxn id="21" idx="4"/>
            <a:endCxn id="22" idx="0"/>
          </xdr:cNvCxnSpPr>
        </xdr:nvCxnSpPr>
        <xdr:spPr>
          <a:xfrm>
            <a:off x="3561650" y="1398025"/>
            <a:ext cx="0" cy="1575486"/>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1" name="Straight Connector 40">
            <a:extLst>
              <a:ext uri="{FF2B5EF4-FFF2-40B4-BE49-F238E27FC236}">
                <a16:creationId xmlns:a16="http://schemas.microsoft.com/office/drawing/2014/main" id="{3130A664-2094-D79E-4CFA-167C1A35EE65}"/>
              </a:ext>
            </a:extLst>
          </xdr:cNvPr>
          <xdr:cNvCxnSpPr>
            <a:stCxn id="22" idx="4"/>
            <a:endCxn id="20" idx="0"/>
          </xdr:cNvCxnSpPr>
        </xdr:nvCxnSpPr>
        <xdr:spPr>
          <a:xfrm>
            <a:off x="3561650" y="3530887"/>
            <a:ext cx="0" cy="1907610"/>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1" name="Straight Connector 50">
            <a:extLst>
              <a:ext uri="{FF2B5EF4-FFF2-40B4-BE49-F238E27FC236}">
                <a16:creationId xmlns:a16="http://schemas.microsoft.com/office/drawing/2014/main" id="{B7F0E36C-2B74-2F2D-2F2F-C087FDB28BA3}"/>
              </a:ext>
            </a:extLst>
          </xdr:cNvPr>
          <xdr:cNvCxnSpPr>
            <a:stCxn id="22" idx="5"/>
            <a:endCxn id="26" idx="2"/>
          </xdr:cNvCxnSpPr>
        </xdr:nvCxnSpPr>
        <xdr:spPr>
          <a:xfrm>
            <a:off x="3759537" y="3447670"/>
            <a:ext cx="1267174" cy="1352860"/>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id="{24595997-010A-89EA-6EC6-377BEE98A56C}"/>
              </a:ext>
            </a:extLst>
          </xdr:cNvPr>
          <xdr:cNvCxnSpPr>
            <a:stCxn id="23" idx="2"/>
            <a:endCxn id="22" idx="6"/>
          </xdr:cNvCxnSpPr>
        </xdr:nvCxnSpPr>
        <xdr:spPr>
          <a:xfrm flipH="1">
            <a:off x="3843682" y="3250646"/>
            <a:ext cx="2844592" cy="0"/>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a:extLst>
              <a:ext uri="{FF2B5EF4-FFF2-40B4-BE49-F238E27FC236}">
                <a16:creationId xmlns:a16="http://schemas.microsoft.com/office/drawing/2014/main" id="{C048D4ED-CEB8-185B-9F4A-9086765179D2}"/>
              </a:ext>
            </a:extLst>
          </xdr:cNvPr>
          <xdr:cNvCxnSpPr>
            <a:stCxn id="25" idx="2"/>
            <a:endCxn id="22" idx="7"/>
          </xdr:cNvCxnSpPr>
        </xdr:nvCxnSpPr>
        <xdr:spPr>
          <a:xfrm flipH="1">
            <a:off x="3759537" y="1815227"/>
            <a:ext cx="1267174" cy="1238545"/>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E5FD59BF-4E59-2F08-A5A8-C1D83329B116}"/>
              </a:ext>
            </a:extLst>
          </xdr:cNvPr>
          <xdr:cNvCxnSpPr>
            <a:stCxn id="23" idx="5"/>
            <a:endCxn id="27" idx="2"/>
          </xdr:cNvCxnSpPr>
        </xdr:nvCxnSpPr>
        <xdr:spPr>
          <a:xfrm>
            <a:off x="7181138" y="3447670"/>
            <a:ext cx="1192411" cy="1352860"/>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B8C77C25-2D5E-1C74-3736-3EBA1A19596B}"/>
              </a:ext>
            </a:extLst>
          </xdr:cNvPr>
          <xdr:cNvCxnSpPr>
            <a:stCxn id="23" idx="3"/>
            <a:endCxn id="26" idx="6"/>
          </xdr:cNvCxnSpPr>
        </xdr:nvCxnSpPr>
        <xdr:spPr>
          <a:xfrm flipH="1">
            <a:off x="5598465" y="3447670"/>
            <a:ext cx="1176390" cy="1352860"/>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Straight Connector 69">
            <a:extLst>
              <a:ext uri="{FF2B5EF4-FFF2-40B4-BE49-F238E27FC236}">
                <a16:creationId xmlns:a16="http://schemas.microsoft.com/office/drawing/2014/main" id="{7C4904A6-E246-F1E6-0B13-BDAF1AD8B526}"/>
              </a:ext>
            </a:extLst>
          </xdr:cNvPr>
          <xdr:cNvCxnSpPr>
            <a:stCxn id="25" idx="6"/>
            <a:endCxn id="23" idx="1"/>
          </xdr:cNvCxnSpPr>
        </xdr:nvCxnSpPr>
        <xdr:spPr>
          <a:xfrm>
            <a:off x="5598465" y="1815227"/>
            <a:ext cx="1176390" cy="1238545"/>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a:extLst>
              <a:ext uri="{FF2B5EF4-FFF2-40B4-BE49-F238E27FC236}">
                <a16:creationId xmlns:a16="http://schemas.microsoft.com/office/drawing/2014/main" id="{C8367998-5BDA-7075-3337-9E2F9E2ACC9D}"/>
              </a:ext>
            </a:extLst>
          </xdr:cNvPr>
          <xdr:cNvCxnSpPr>
            <a:stCxn id="23" idx="7"/>
            <a:endCxn id="28" idx="2"/>
          </xdr:cNvCxnSpPr>
        </xdr:nvCxnSpPr>
        <xdr:spPr>
          <a:xfrm flipV="1">
            <a:off x="7181138" y="1815227"/>
            <a:ext cx="1192411" cy="1238545"/>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a:extLst>
              <a:ext uri="{FF2B5EF4-FFF2-40B4-BE49-F238E27FC236}">
                <a16:creationId xmlns:a16="http://schemas.microsoft.com/office/drawing/2014/main" id="{B778B355-1734-7E23-E52A-1C7AC8FECF9F}"/>
              </a:ext>
            </a:extLst>
          </xdr:cNvPr>
          <xdr:cNvCxnSpPr>
            <a:stCxn id="27" idx="6"/>
            <a:endCxn id="24" idx="3"/>
          </xdr:cNvCxnSpPr>
        </xdr:nvCxnSpPr>
        <xdr:spPr>
          <a:xfrm flipV="1">
            <a:off x="8945303" y="3447670"/>
            <a:ext cx="1257614" cy="1352860"/>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3" name="Straight Connector 112">
            <a:extLst>
              <a:ext uri="{FF2B5EF4-FFF2-40B4-BE49-F238E27FC236}">
                <a16:creationId xmlns:a16="http://schemas.microsoft.com/office/drawing/2014/main" id="{4663F3E7-A102-DB4E-E8EC-4D6F7DEA1D98}"/>
              </a:ext>
            </a:extLst>
          </xdr:cNvPr>
          <xdr:cNvCxnSpPr>
            <a:stCxn id="28" idx="6"/>
            <a:endCxn id="24" idx="1"/>
          </xdr:cNvCxnSpPr>
        </xdr:nvCxnSpPr>
        <xdr:spPr>
          <a:xfrm>
            <a:off x="8945303" y="1815227"/>
            <a:ext cx="1257614" cy="1238545"/>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8" name="Straight Connector 117">
            <a:extLst>
              <a:ext uri="{FF2B5EF4-FFF2-40B4-BE49-F238E27FC236}">
                <a16:creationId xmlns:a16="http://schemas.microsoft.com/office/drawing/2014/main" id="{D3D503D0-AAAF-B85D-6E81-18849EEF4921}"/>
              </a:ext>
            </a:extLst>
          </xdr:cNvPr>
          <xdr:cNvCxnSpPr>
            <a:stCxn id="24" idx="2"/>
          </xdr:cNvCxnSpPr>
        </xdr:nvCxnSpPr>
        <xdr:spPr>
          <a:xfrm flipH="1">
            <a:off x="7260028" y="3249403"/>
            <a:ext cx="2856307" cy="1244"/>
          </a:xfrm>
          <a:prstGeom prst="line">
            <a:avLst/>
          </a:prstGeom>
          <a:ln w="19050">
            <a:solidFill>
              <a:schemeClr val="bg1">
                <a:alpha val="3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1" name="TextBox 160">
            <a:extLst>
              <a:ext uri="{FF2B5EF4-FFF2-40B4-BE49-F238E27FC236}">
                <a16:creationId xmlns:a16="http://schemas.microsoft.com/office/drawing/2014/main" id="{12024AB2-B530-CE04-12F5-FFCCD8231796}"/>
              </a:ext>
            </a:extLst>
          </xdr:cNvPr>
          <xdr:cNvSpPr txBox="1"/>
        </xdr:nvSpPr>
        <xdr:spPr>
          <a:xfrm>
            <a:off x="816766" y="3678621"/>
            <a:ext cx="1124030" cy="286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Customer</a:t>
            </a:r>
          </a:p>
        </xdr:txBody>
      </xdr:sp>
      <xdr:sp macro="" textlink="">
        <xdr:nvSpPr>
          <xdr:cNvPr id="162" name="TextBox 161">
            <a:extLst>
              <a:ext uri="{FF2B5EF4-FFF2-40B4-BE49-F238E27FC236}">
                <a16:creationId xmlns:a16="http://schemas.microsoft.com/office/drawing/2014/main" id="{47F5D55F-F558-5EA6-6BD9-8DFF3FB82122}"/>
              </a:ext>
            </a:extLst>
          </xdr:cNvPr>
          <xdr:cNvSpPr txBox="1"/>
        </xdr:nvSpPr>
        <xdr:spPr>
          <a:xfrm>
            <a:off x="4891909" y="915726"/>
            <a:ext cx="1129285" cy="286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Credit Card</a:t>
            </a:r>
          </a:p>
        </xdr:txBody>
      </xdr:sp>
      <xdr:sp macro="" textlink="">
        <xdr:nvSpPr>
          <xdr:cNvPr id="163" name="TextBox 162">
            <a:extLst>
              <a:ext uri="{FF2B5EF4-FFF2-40B4-BE49-F238E27FC236}">
                <a16:creationId xmlns:a16="http://schemas.microsoft.com/office/drawing/2014/main" id="{8A68E667-F44E-E1DC-92AE-A7986FA87C14}"/>
              </a:ext>
            </a:extLst>
          </xdr:cNvPr>
          <xdr:cNvSpPr txBox="1"/>
        </xdr:nvSpPr>
        <xdr:spPr>
          <a:xfrm>
            <a:off x="3205252" y="6045186"/>
            <a:ext cx="697042" cy="28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Online</a:t>
            </a:r>
          </a:p>
        </xdr:txBody>
      </xdr:sp>
      <xdr:sp macro="" textlink="">
        <xdr:nvSpPr>
          <xdr:cNvPr id="164" name="TextBox 163">
            <a:extLst>
              <a:ext uri="{FF2B5EF4-FFF2-40B4-BE49-F238E27FC236}">
                <a16:creationId xmlns:a16="http://schemas.microsoft.com/office/drawing/2014/main" id="{69C6227D-AB59-F396-BE4D-84CE5365E75A}"/>
              </a:ext>
            </a:extLst>
          </xdr:cNvPr>
          <xdr:cNvSpPr txBox="1"/>
        </xdr:nvSpPr>
        <xdr:spPr>
          <a:xfrm>
            <a:off x="3146640" y="446594"/>
            <a:ext cx="1124031" cy="28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Branches</a:t>
            </a:r>
          </a:p>
        </xdr:txBody>
      </xdr:sp>
      <xdr:sp macro="" textlink="">
        <xdr:nvSpPr>
          <xdr:cNvPr id="165" name="TextBox 164">
            <a:extLst>
              <a:ext uri="{FF2B5EF4-FFF2-40B4-BE49-F238E27FC236}">
                <a16:creationId xmlns:a16="http://schemas.microsoft.com/office/drawing/2014/main" id="{CF3226FE-560A-7E4E-3B6C-64B8344031B8}"/>
              </a:ext>
            </a:extLst>
          </xdr:cNvPr>
          <xdr:cNvSpPr txBox="1"/>
        </xdr:nvSpPr>
        <xdr:spPr>
          <a:xfrm>
            <a:off x="5091934" y="5150069"/>
            <a:ext cx="636695" cy="28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Cash</a:t>
            </a:r>
          </a:p>
        </xdr:txBody>
      </xdr:sp>
      <xdr:sp macro="" textlink="">
        <xdr:nvSpPr>
          <xdr:cNvPr id="167" name="TextBox 166">
            <a:extLst>
              <a:ext uri="{FF2B5EF4-FFF2-40B4-BE49-F238E27FC236}">
                <a16:creationId xmlns:a16="http://schemas.microsoft.com/office/drawing/2014/main" id="{1B7EB7C5-B446-3AC7-B98F-3FB94CA99D0A}"/>
              </a:ext>
            </a:extLst>
          </xdr:cNvPr>
          <xdr:cNvSpPr txBox="1"/>
        </xdr:nvSpPr>
        <xdr:spPr>
          <a:xfrm>
            <a:off x="10142073" y="2575034"/>
            <a:ext cx="991441" cy="28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Paid</a:t>
            </a:r>
            <a:r>
              <a:rPr lang="en-IN" sz="1300" baseline="0">
                <a:solidFill>
                  <a:schemeClr val="bg1"/>
                </a:solidFill>
                <a:latin typeface="Constantia" panose="02030602050306030303" pitchFamily="18" charset="0"/>
              </a:rPr>
              <a:t> Offer</a:t>
            </a:r>
            <a:endParaRPr lang="en-IN" sz="1300">
              <a:solidFill>
                <a:schemeClr val="bg1"/>
              </a:solidFill>
              <a:latin typeface="Constantia" panose="02030602050306030303" pitchFamily="18" charset="0"/>
            </a:endParaRPr>
          </a:p>
        </xdr:txBody>
      </xdr:sp>
      <xdr:sp macro="" textlink="">
        <xdr:nvSpPr>
          <xdr:cNvPr id="168" name="TextBox 167">
            <a:extLst>
              <a:ext uri="{FF2B5EF4-FFF2-40B4-BE49-F238E27FC236}">
                <a16:creationId xmlns:a16="http://schemas.microsoft.com/office/drawing/2014/main" id="{F2424B46-D08D-1A4E-474D-0EC601980F6D}"/>
              </a:ext>
            </a:extLst>
          </xdr:cNvPr>
          <xdr:cNvSpPr txBox="1"/>
        </xdr:nvSpPr>
        <xdr:spPr>
          <a:xfrm>
            <a:off x="8142233" y="783856"/>
            <a:ext cx="1297447" cy="658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Registered</a:t>
            </a:r>
            <a:r>
              <a:rPr lang="en-IN" sz="1300" baseline="0">
                <a:solidFill>
                  <a:schemeClr val="bg1"/>
                </a:solidFill>
                <a:latin typeface="Constantia" panose="02030602050306030303" pitchFamily="18" charset="0"/>
              </a:rPr>
              <a:t> Customer Info</a:t>
            </a:r>
            <a:endParaRPr lang="en-IN" sz="1300">
              <a:solidFill>
                <a:schemeClr val="bg1"/>
              </a:solidFill>
              <a:latin typeface="Constantia" panose="02030602050306030303" pitchFamily="18" charset="0"/>
            </a:endParaRPr>
          </a:p>
        </xdr:txBody>
      </xdr:sp>
      <xdr:sp macro="" textlink="">
        <xdr:nvSpPr>
          <xdr:cNvPr id="169" name="TextBox 168">
            <a:extLst>
              <a:ext uri="{FF2B5EF4-FFF2-40B4-BE49-F238E27FC236}">
                <a16:creationId xmlns:a16="http://schemas.microsoft.com/office/drawing/2014/main" id="{A0C22C9E-EC95-BA42-8D02-55E0926727A1}"/>
              </a:ext>
            </a:extLst>
          </xdr:cNvPr>
          <xdr:cNvSpPr txBox="1"/>
        </xdr:nvSpPr>
        <xdr:spPr>
          <a:xfrm>
            <a:off x="8132708" y="5177135"/>
            <a:ext cx="1536809" cy="652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Non-Registered</a:t>
            </a:r>
            <a:r>
              <a:rPr lang="en-IN" sz="1300" baseline="0">
                <a:solidFill>
                  <a:schemeClr val="bg1"/>
                </a:solidFill>
                <a:latin typeface="Constantia" panose="02030602050306030303" pitchFamily="18" charset="0"/>
              </a:rPr>
              <a:t> Customer Info</a:t>
            </a:r>
            <a:endParaRPr lang="en-IN" sz="1300">
              <a:solidFill>
                <a:schemeClr val="bg1"/>
              </a:solidFill>
              <a:latin typeface="Constantia" panose="02030602050306030303" pitchFamily="18" charset="0"/>
            </a:endParaRPr>
          </a:p>
        </xdr:txBody>
      </xdr:sp>
      <xdr:pic>
        <xdr:nvPicPr>
          <xdr:cNvPr id="171" name="Graphic 170" descr="Users with solid fill">
            <a:extLst>
              <a:ext uri="{FF2B5EF4-FFF2-40B4-BE49-F238E27FC236}">
                <a16:creationId xmlns:a16="http://schemas.microsoft.com/office/drawing/2014/main" id="{10EAC551-BF9A-6C32-4AA9-5C1A4DB6E4A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08690" y="3091492"/>
            <a:ext cx="349239" cy="355151"/>
          </a:xfrm>
          <a:prstGeom prst="rect">
            <a:avLst/>
          </a:prstGeom>
        </xdr:spPr>
      </xdr:pic>
      <xdr:pic>
        <xdr:nvPicPr>
          <xdr:cNvPr id="175" name="Graphic 174" descr="Employee badge with solid fill">
            <a:extLst>
              <a:ext uri="{FF2B5EF4-FFF2-40B4-BE49-F238E27FC236}">
                <a16:creationId xmlns:a16="http://schemas.microsoft.com/office/drawing/2014/main" id="{71C9A9F0-C1DB-34D1-35C4-9C6876A65BA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460828" y="1595185"/>
            <a:ext cx="419188" cy="428056"/>
          </a:xfrm>
          <a:prstGeom prst="rect">
            <a:avLst/>
          </a:prstGeom>
        </xdr:spPr>
      </xdr:pic>
      <xdr:pic>
        <xdr:nvPicPr>
          <xdr:cNvPr id="177" name="Graphic 176" descr="Internet with solid fill">
            <a:extLst>
              <a:ext uri="{FF2B5EF4-FFF2-40B4-BE49-F238E27FC236}">
                <a16:creationId xmlns:a16="http://schemas.microsoft.com/office/drawing/2014/main" id="{35B043AE-2CBE-09EC-EF29-F7570F0757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359714" y="5517931"/>
            <a:ext cx="399823" cy="410990"/>
          </a:xfrm>
          <a:prstGeom prst="rect">
            <a:avLst/>
          </a:prstGeom>
        </xdr:spPr>
      </xdr:pic>
      <xdr:pic>
        <xdr:nvPicPr>
          <xdr:cNvPr id="179" name="Picture 178">
            <a:extLst>
              <a:ext uri="{FF2B5EF4-FFF2-40B4-BE49-F238E27FC236}">
                <a16:creationId xmlns:a16="http://schemas.microsoft.com/office/drawing/2014/main" id="{63756145-DC78-BDC8-F9A2-7DA126DB2D76}"/>
              </a:ext>
            </a:extLst>
          </xdr:cNvPr>
          <xdr:cNvPicPr>
            <a:picLocks noChangeAspect="1"/>
          </xdr:cNvPicPr>
        </xdr:nvPicPr>
        <xdr:blipFill>
          <a:blip xmlns:r="http://schemas.openxmlformats.org/officeDocument/2006/relationships" r:embed="rId14" cstate="print">
            <a:lum bright="70000" contrast="-70000"/>
            <a:extLst>
              <a:ext uri="{28A0092B-C50C-407E-A947-70E740481C1C}">
                <a14:useLocalDpi xmlns:a14="http://schemas.microsoft.com/office/drawing/2010/main" val="0"/>
              </a:ext>
            </a:extLst>
          </a:blip>
          <a:stretch>
            <a:fillRect/>
          </a:stretch>
        </xdr:blipFill>
        <xdr:spPr>
          <a:xfrm>
            <a:off x="3444905" y="1014636"/>
            <a:ext cx="223087" cy="231539"/>
          </a:xfrm>
          <a:prstGeom prst="rect">
            <a:avLst/>
          </a:prstGeom>
        </xdr:spPr>
      </xdr:pic>
      <xdr:pic>
        <xdr:nvPicPr>
          <xdr:cNvPr id="181" name="Graphic 180" descr="Money with solid fill">
            <a:extLst>
              <a:ext uri="{FF2B5EF4-FFF2-40B4-BE49-F238E27FC236}">
                <a16:creationId xmlns:a16="http://schemas.microsoft.com/office/drawing/2014/main" id="{94245024-027F-269A-7619-F17E32FFDD2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156505" y="4577910"/>
            <a:ext cx="315974" cy="319567"/>
          </a:xfrm>
          <a:prstGeom prst="rect">
            <a:avLst/>
          </a:prstGeom>
        </xdr:spPr>
      </xdr:pic>
      <xdr:pic>
        <xdr:nvPicPr>
          <xdr:cNvPr id="183" name="Picture 182">
            <a:extLst>
              <a:ext uri="{FF2B5EF4-FFF2-40B4-BE49-F238E27FC236}">
                <a16:creationId xmlns:a16="http://schemas.microsoft.com/office/drawing/2014/main" id="{C1B1EBE6-ECFE-CB56-C4B9-47CC71247637}"/>
              </a:ext>
            </a:extLst>
          </xdr:cNvPr>
          <xdr:cNvPicPr>
            <a:picLocks noChangeAspect="1"/>
          </xdr:cNvPicPr>
        </xdr:nvPicPr>
        <xdr:blipFill>
          <a:blip xmlns:r="http://schemas.openxmlformats.org/officeDocument/2006/relationships" r:embed="rId17" cstate="print">
            <a:lum bright="70000" contrast="-70000"/>
            <a:extLst>
              <a:ext uri="{28A0092B-C50C-407E-A947-70E740481C1C}">
                <a14:useLocalDpi xmlns:a14="http://schemas.microsoft.com/office/drawing/2010/main" val="0"/>
              </a:ext>
            </a:extLst>
          </a:blip>
          <a:stretch>
            <a:fillRect/>
          </a:stretch>
        </xdr:blipFill>
        <xdr:spPr>
          <a:xfrm>
            <a:off x="3371144" y="3046446"/>
            <a:ext cx="398066" cy="398421"/>
          </a:xfrm>
          <a:prstGeom prst="rect">
            <a:avLst/>
          </a:prstGeom>
        </xdr:spPr>
      </xdr:pic>
      <xdr:pic>
        <xdr:nvPicPr>
          <xdr:cNvPr id="185" name="Picture 184">
            <a:extLst>
              <a:ext uri="{FF2B5EF4-FFF2-40B4-BE49-F238E27FC236}">
                <a16:creationId xmlns:a16="http://schemas.microsoft.com/office/drawing/2014/main" id="{E4823808-9D86-9B37-5C06-C30E9007EDE3}"/>
              </a:ext>
            </a:extLst>
          </xdr:cNvPr>
          <xdr:cNvPicPr>
            <a:picLocks noChangeAspect="1"/>
          </xdr:cNvPicPr>
        </xdr:nvPicPr>
        <xdr:blipFill>
          <a:blip xmlns:r="http://schemas.openxmlformats.org/officeDocument/2006/relationships" r:embed="rId18" cstate="print">
            <a:lum bright="70000" contrast="-70000"/>
            <a:extLst>
              <a:ext uri="{28A0092B-C50C-407E-A947-70E740481C1C}">
                <a14:useLocalDpi xmlns:a14="http://schemas.microsoft.com/office/drawing/2010/main" val="0"/>
              </a:ext>
            </a:extLst>
          </a:blip>
          <a:stretch>
            <a:fillRect/>
          </a:stretch>
        </xdr:blipFill>
        <xdr:spPr>
          <a:xfrm>
            <a:off x="5181018" y="1662827"/>
            <a:ext cx="291584" cy="291822"/>
          </a:xfrm>
          <a:prstGeom prst="rect">
            <a:avLst/>
          </a:prstGeom>
        </xdr:spPr>
      </xdr:pic>
      <xdr:pic>
        <xdr:nvPicPr>
          <xdr:cNvPr id="189" name="Picture 188">
            <a:extLst>
              <a:ext uri="{FF2B5EF4-FFF2-40B4-BE49-F238E27FC236}">
                <a16:creationId xmlns:a16="http://schemas.microsoft.com/office/drawing/2014/main" id="{D2E45C40-BBCE-4EF7-A4FB-BDB980EC0463}"/>
              </a:ext>
            </a:extLst>
          </xdr:cNvPr>
          <xdr:cNvPicPr>
            <a:picLocks noChangeAspect="1"/>
          </xdr:cNvPicPr>
        </xdr:nvPicPr>
        <xdr:blipFill>
          <a:blip xmlns:r="http://schemas.openxmlformats.org/officeDocument/2006/relationships" r:embed="rId19" cstate="print">
            <a:grayscl/>
            <a:extLst>
              <a:ext uri="{BEBA8EAE-BF5A-486C-A8C5-ECC9F3942E4B}">
                <a14:imgProps xmlns:a14="http://schemas.microsoft.com/office/drawing/2010/main">
                  <a14:imgLayer r:embed="rId20">
                    <a14:imgEffect>
                      <a14:backgroundRemoval t="9639" b="90361" l="2381" r="96429">
                        <a14:foregroundMark x1="64286" y1="27711" x2="64286" y2="27711"/>
                        <a14:foregroundMark x1="64286" y1="27711" x2="52381" y2="40964"/>
                        <a14:foregroundMark x1="47619" y1="44578" x2="40476" y2="50602"/>
                        <a14:foregroundMark x1="40476" y1="50602" x2="38095" y2="54217"/>
                        <a14:foregroundMark x1="23810" y1="69880" x2="15476" y2="65060"/>
                        <a14:foregroundMark x1="15476" y1="65060" x2="14286" y2="60241"/>
                        <a14:foregroundMark x1="19048" y1="27711" x2="19048" y2="27711"/>
                        <a14:foregroundMark x1="53571" y1="13253" x2="53571" y2="13253"/>
                        <a14:foregroundMark x1="77381" y1="28916" x2="77381" y2="28916"/>
                        <a14:foregroundMark x1="83333" y1="30120" x2="86905" y2="51807"/>
                        <a14:foregroundMark x1="86905" y1="51807" x2="82143" y2="85542"/>
                        <a14:foregroundMark x1="90476" y1="25301" x2="90476" y2="25301"/>
                        <a14:foregroundMark x1="55952" y1="9639" x2="36905" y2="13253"/>
                        <a14:foregroundMark x1="36905" y1="13253" x2="20238" y2="20482"/>
                        <a14:foregroundMark x1="20238" y1="20482" x2="2381" y2="39759"/>
                        <a14:foregroundMark x1="40476" y1="91566" x2="40476" y2="91566"/>
                        <a14:foregroundMark x1="92857" y1="45783" x2="92857" y2="45783"/>
                        <a14:foregroundMark x1="96429" y1="48193" x2="96429" y2="48193"/>
                        <a14:foregroundMark x1="48810" y1="90361" x2="48810" y2="90361"/>
                      </a14:backgroundRemoval>
                    </a14:imgEffect>
                    <a14:imgEffect>
                      <a14:sharpenSoften amount="50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rot="10800000" flipV="1">
            <a:off x="8474661" y="4623396"/>
            <a:ext cx="351379" cy="347527"/>
          </a:xfrm>
          <a:prstGeom prst="rect">
            <a:avLst/>
          </a:prstGeom>
        </xdr:spPr>
      </xdr:pic>
      <xdr:pic>
        <xdr:nvPicPr>
          <xdr:cNvPr id="191" name="Picture 190">
            <a:extLst>
              <a:ext uri="{FF2B5EF4-FFF2-40B4-BE49-F238E27FC236}">
                <a16:creationId xmlns:a16="http://schemas.microsoft.com/office/drawing/2014/main" id="{10C60365-EA65-0FD9-04ED-B8A0BF6A4C36}"/>
              </a:ext>
            </a:extLst>
          </xdr:cNvPr>
          <xdr:cNvPicPr>
            <a:picLocks noChangeAspect="1"/>
          </xdr:cNvPicPr>
        </xdr:nvPicPr>
        <xdr:blipFill>
          <a:blip xmlns:r="http://schemas.openxmlformats.org/officeDocument/2006/relationships" r:embed="rId21" cstate="print">
            <a:lum bright="70000" contrast="-70000"/>
            <a:extLst>
              <a:ext uri="{28A0092B-C50C-407E-A947-70E740481C1C}">
                <a14:useLocalDpi xmlns:a14="http://schemas.microsoft.com/office/drawing/2010/main" val="0"/>
              </a:ext>
            </a:extLst>
          </a:blip>
          <a:stretch>
            <a:fillRect/>
          </a:stretch>
        </xdr:blipFill>
        <xdr:spPr>
          <a:xfrm>
            <a:off x="10273862" y="3144972"/>
            <a:ext cx="193140" cy="195088"/>
          </a:xfrm>
          <a:prstGeom prst="rect">
            <a:avLst/>
          </a:prstGeom>
        </xdr:spPr>
      </xdr:pic>
      <xdr:pic>
        <xdr:nvPicPr>
          <xdr:cNvPr id="193" name="Picture 192">
            <a:extLst>
              <a:ext uri="{FF2B5EF4-FFF2-40B4-BE49-F238E27FC236}">
                <a16:creationId xmlns:a16="http://schemas.microsoft.com/office/drawing/2014/main" id="{C893FA38-1717-0BDC-D32F-2F1BC9ACCFDE}"/>
              </a:ext>
            </a:extLst>
          </xdr:cNvPr>
          <xdr:cNvPicPr>
            <a:picLocks noChangeAspect="1"/>
          </xdr:cNvPicPr>
        </xdr:nvPicPr>
        <xdr:blipFill>
          <a:blip xmlns:r="http://schemas.openxmlformats.org/officeDocument/2006/relationships" r:embed="rId22" cstate="print">
            <a:lum bright="70000" contrast="-70000"/>
            <a:extLst>
              <a:ext uri="{28A0092B-C50C-407E-A947-70E740481C1C}">
                <a14:useLocalDpi xmlns:a14="http://schemas.microsoft.com/office/drawing/2010/main" val="0"/>
              </a:ext>
            </a:extLst>
          </a:blip>
          <a:stretch>
            <a:fillRect/>
          </a:stretch>
        </xdr:blipFill>
        <xdr:spPr>
          <a:xfrm>
            <a:off x="6781048" y="3067825"/>
            <a:ext cx="400090" cy="379845"/>
          </a:xfrm>
          <a:prstGeom prst="rect">
            <a:avLst/>
          </a:prstGeom>
        </xdr:spPr>
      </xdr:pic>
      <xdr:sp macro="" textlink="'Pivot Table 3'!U4">
        <xdr:nvSpPr>
          <xdr:cNvPr id="201" name="TextBox 200">
            <a:extLst>
              <a:ext uri="{FF2B5EF4-FFF2-40B4-BE49-F238E27FC236}">
                <a16:creationId xmlns:a16="http://schemas.microsoft.com/office/drawing/2014/main" id="{D697E6B4-53B2-74E8-0B65-C8FAD8F9E86F}"/>
              </a:ext>
            </a:extLst>
          </xdr:cNvPr>
          <xdr:cNvSpPr txBox="1"/>
        </xdr:nvSpPr>
        <xdr:spPr>
          <a:xfrm>
            <a:off x="3534183" y="1068856"/>
            <a:ext cx="85759" cy="2278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329A56-81AA-442D-9439-B8EC3B7387C7}" type="TxLink">
              <a:rPr lang="en-US" sz="11000" b="0" i="0" u="none" strike="noStrike">
                <a:solidFill>
                  <a:schemeClr val="bg1"/>
                </a:solidFill>
                <a:latin typeface="NSimSun"/>
                <a:ea typeface="NSimSun"/>
              </a:rPr>
              <a:pPr algn="ctr"/>
              <a:t>∣ </a:t>
            </a:fld>
            <a:endParaRPr lang="en-IN" sz="11000">
              <a:solidFill>
                <a:schemeClr val="bg1"/>
              </a:solidFill>
              <a:latin typeface="Constantia" panose="02030602050306030303" pitchFamily="18" charset="0"/>
            </a:endParaRPr>
          </a:p>
        </xdr:txBody>
      </xdr:sp>
      <xdr:sp macro="" textlink="">
        <xdr:nvSpPr>
          <xdr:cNvPr id="197" name="Rectangle 196">
            <a:extLst>
              <a:ext uri="{FF2B5EF4-FFF2-40B4-BE49-F238E27FC236}">
                <a16:creationId xmlns:a16="http://schemas.microsoft.com/office/drawing/2014/main" id="{652E7528-B65A-C407-FD30-6C999BB364B6}"/>
              </a:ext>
            </a:extLst>
          </xdr:cNvPr>
          <xdr:cNvSpPr/>
        </xdr:nvSpPr>
        <xdr:spPr>
          <a:xfrm>
            <a:off x="6442081" y="2749674"/>
            <a:ext cx="1043942" cy="9546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6300">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rPr>
              <a:t>〇</a:t>
            </a:r>
            <a:endParaRPr lang="en-IN" sz="6300">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U5">
        <xdr:nvSpPr>
          <xdr:cNvPr id="205" name="TextBox 204">
            <a:extLst>
              <a:ext uri="{FF2B5EF4-FFF2-40B4-BE49-F238E27FC236}">
                <a16:creationId xmlns:a16="http://schemas.microsoft.com/office/drawing/2014/main" id="{AC5DED2F-0F16-4E0F-4AB1-C5948AEAD6CF}"/>
              </a:ext>
            </a:extLst>
          </xdr:cNvPr>
          <xdr:cNvSpPr txBox="1"/>
        </xdr:nvSpPr>
        <xdr:spPr>
          <a:xfrm>
            <a:off x="3531883" y="3448048"/>
            <a:ext cx="98348" cy="2109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F7B61B-41B9-4335-B97D-D851C58C4159}" type="TxLink">
              <a:rPr lang="en-US" sz="13000" b="0" i="0" u="none" strike="noStrike">
                <a:solidFill>
                  <a:schemeClr val="bg1"/>
                </a:solidFill>
                <a:latin typeface="NSimSun"/>
                <a:ea typeface="NSimSun"/>
                <a:cs typeface="+mn-cs"/>
              </a:rPr>
              <a:pPr marL="0" indent="0" algn="ctr"/>
              <a:t> </a:t>
            </a:fld>
            <a:endParaRPr lang="en-IN" sz="13000" b="0" i="0" u="none" strike="noStrike">
              <a:solidFill>
                <a:schemeClr val="bg1"/>
              </a:solidFill>
              <a:latin typeface="NSimSun"/>
              <a:ea typeface="NSimSun"/>
              <a:cs typeface="+mn-cs"/>
            </a:endParaRPr>
          </a:p>
        </xdr:txBody>
      </xdr:sp>
      <xdr:sp macro="" textlink="">
        <xdr:nvSpPr>
          <xdr:cNvPr id="198" name="Rectangle 197">
            <a:extLst>
              <a:ext uri="{FF2B5EF4-FFF2-40B4-BE49-F238E27FC236}">
                <a16:creationId xmlns:a16="http://schemas.microsoft.com/office/drawing/2014/main" id="{35037B21-4740-6855-DF90-A321D2662088}"/>
              </a:ext>
            </a:extLst>
          </xdr:cNvPr>
          <xdr:cNvSpPr/>
        </xdr:nvSpPr>
        <xdr:spPr>
          <a:xfrm>
            <a:off x="3021724" y="2752100"/>
            <a:ext cx="1048914" cy="9535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6300">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rPr>
              <a:t>〇</a:t>
            </a:r>
            <a:endParaRPr lang="en-IN" sz="6300">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U4">
        <xdr:nvSpPr>
          <xdr:cNvPr id="202" name="TextBox 201">
            <a:extLst>
              <a:ext uri="{FF2B5EF4-FFF2-40B4-BE49-F238E27FC236}">
                <a16:creationId xmlns:a16="http://schemas.microsoft.com/office/drawing/2014/main" id="{C82C05B4-A953-F965-05CF-78D34F518C70}"/>
              </a:ext>
            </a:extLst>
          </xdr:cNvPr>
          <xdr:cNvSpPr txBox="1"/>
        </xdr:nvSpPr>
        <xdr:spPr>
          <a:xfrm rot="2814716">
            <a:off x="2432496" y="858314"/>
            <a:ext cx="78451" cy="2371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AD0AC0-C270-4B26-9529-65835A56BC59}" type="TxLink">
              <a:rPr lang="en-US" sz="21000" b="0" i="0" u="none" strike="noStrike">
                <a:solidFill>
                  <a:schemeClr val="bg1"/>
                </a:solidFill>
                <a:latin typeface="NSimSun"/>
                <a:ea typeface="NSimSun"/>
                <a:cs typeface="+mn-cs"/>
              </a:rPr>
              <a:pPr marL="0" indent="0" algn="ctr"/>
              <a:t>∣ </a:t>
            </a:fld>
            <a:endParaRPr lang="en-IN" sz="21000" b="0" i="0" u="none" strike="noStrike">
              <a:solidFill>
                <a:schemeClr val="bg1"/>
              </a:solidFill>
              <a:latin typeface="NSimSun"/>
              <a:ea typeface="NSimSun"/>
              <a:cs typeface="+mn-cs"/>
            </a:endParaRPr>
          </a:p>
        </xdr:txBody>
      </xdr:sp>
      <xdr:sp macro="" textlink="">
        <xdr:nvSpPr>
          <xdr:cNvPr id="199" name="Rectangle 198">
            <a:extLst>
              <a:ext uri="{FF2B5EF4-FFF2-40B4-BE49-F238E27FC236}">
                <a16:creationId xmlns:a16="http://schemas.microsoft.com/office/drawing/2014/main" id="{AA0FDA82-9C4E-5C7A-90A7-CDED495DE8D2}"/>
              </a:ext>
            </a:extLst>
          </xdr:cNvPr>
          <xdr:cNvSpPr/>
        </xdr:nvSpPr>
        <xdr:spPr>
          <a:xfrm>
            <a:off x="857086" y="2729493"/>
            <a:ext cx="1044887" cy="9541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6300">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rPr>
              <a:t>〇</a:t>
            </a:r>
            <a:endParaRPr lang="en-IN" sz="6300">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V4">
        <xdr:nvSpPr>
          <xdr:cNvPr id="203" name="TextBox 202">
            <a:extLst>
              <a:ext uri="{FF2B5EF4-FFF2-40B4-BE49-F238E27FC236}">
                <a16:creationId xmlns:a16="http://schemas.microsoft.com/office/drawing/2014/main" id="{276AF9ED-5347-FF4E-EA88-34E20AB002CD}"/>
              </a:ext>
            </a:extLst>
          </xdr:cNvPr>
          <xdr:cNvSpPr txBox="1"/>
        </xdr:nvSpPr>
        <xdr:spPr>
          <a:xfrm>
            <a:off x="3243964" y="710472"/>
            <a:ext cx="649852" cy="7357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AA35776-6847-4D7A-9273-4A7E23958E81}" type="TxLink">
              <a:rPr lang="ja-JP" altLang="en-US" sz="5400">
                <a:solidFill>
                  <a:schemeClr val="lt1"/>
                </a:solidFill>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cs typeface="+mn-cs"/>
              </a:rPr>
              <a:pPr marL="0" indent="0" algn="ctr"/>
              <a:t>〇</a:t>
            </a:fld>
            <a:endParaRPr lang="en-IN" sz="5400">
              <a:solidFill>
                <a:schemeClr val="lt1"/>
              </a:solidFill>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cs typeface="+mn-cs"/>
            </a:endParaRPr>
          </a:p>
        </xdr:txBody>
      </xdr:sp>
      <xdr:sp macro="" textlink="'Pivot Table 3'!V5">
        <xdr:nvSpPr>
          <xdr:cNvPr id="204" name="TextBox 203">
            <a:extLst>
              <a:ext uri="{FF2B5EF4-FFF2-40B4-BE49-F238E27FC236}">
                <a16:creationId xmlns:a16="http://schemas.microsoft.com/office/drawing/2014/main" id="{50D837E4-EEC0-08DD-084E-F95C0C717E9A}"/>
              </a:ext>
            </a:extLst>
          </xdr:cNvPr>
          <xdr:cNvSpPr txBox="1"/>
        </xdr:nvSpPr>
        <xdr:spPr>
          <a:xfrm>
            <a:off x="3213273" y="5360334"/>
            <a:ext cx="716675" cy="6714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2714714-0E9E-40E8-BE8A-CA7B097F91F4}" type="TxLink">
              <a:rPr lang="ja-JP" altLang="en-US" sz="5400">
                <a:solidFill>
                  <a:schemeClr val="lt1"/>
                </a:solidFill>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cs typeface="+mn-cs"/>
              </a:rPr>
              <a:pPr marL="0" indent="0" algn="ctr"/>
              <a:t> </a:t>
            </a:fld>
            <a:endParaRPr lang="en-IN" sz="5400">
              <a:solidFill>
                <a:schemeClr val="lt1"/>
              </a:solidFill>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cs typeface="+mn-cs"/>
            </a:endParaRPr>
          </a:p>
        </xdr:txBody>
      </xdr:sp>
      <xdr:sp macro="" textlink="'Pivot Table 3'!U11">
        <xdr:nvSpPr>
          <xdr:cNvPr id="222" name="TextBox 221">
            <a:extLst>
              <a:ext uri="{FF2B5EF4-FFF2-40B4-BE49-F238E27FC236}">
                <a16:creationId xmlns:a16="http://schemas.microsoft.com/office/drawing/2014/main" id="{3CEF86A1-AC52-29E4-67B8-316C488E9071}"/>
              </a:ext>
            </a:extLst>
          </xdr:cNvPr>
          <xdr:cNvSpPr txBox="1"/>
        </xdr:nvSpPr>
        <xdr:spPr>
          <a:xfrm rot="13714835">
            <a:off x="9507440" y="3336434"/>
            <a:ext cx="85800" cy="1621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0D1423-6BF1-4169-BE13-AD0F3E0AD8A7}" type="TxLink">
              <a:rPr lang="en-US" sz="16500" b="0" i="0" u="none" strike="noStrike">
                <a:solidFill>
                  <a:schemeClr val="bg1"/>
                </a:solidFill>
                <a:latin typeface="NSimSun"/>
                <a:ea typeface="NSimSun"/>
                <a:cs typeface="+mn-cs"/>
              </a:rPr>
              <a:pPr marL="0" indent="0" algn="ctr"/>
              <a:t> </a:t>
            </a:fld>
            <a:endParaRPr lang="en-US" sz="16500" b="0" i="0" u="none" strike="noStrike">
              <a:solidFill>
                <a:schemeClr val="bg1"/>
              </a:solidFill>
              <a:latin typeface="NSimSun"/>
              <a:ea typeface="NSimSun"/>
              <a:cs typeface="+mn-cs"/>
            </a:endParaRPr>
          </a:p>
        </xdr:txBody>
      </xdr:sp>
      <xdr:sp macro="" textlink="'Pivot Table 3'!W5">
        <xdr:nvSpPr>
          <xdr:cNvPr id="209" name="TextBox 208">
            <a:extLst>
              <a:ext uri="{FF2B5EF4-FFF2-40B4-BE49-F238E27FC236}">
                <a16:creationId xmlns:a16="http://schemas.microsoft.com/office/drawing/2014/main" id="{38BC40B1-EFDE-8BAF-0C82-0AC662F53725}"/>
              </a:ext>
            </a:extLst>
          </xdr:cNvPr>
          <xdr:cNvSpPr txBox="1"/>
        </xdr:nvSpPr>
        <xdr:spPr>
          <a:xfrm>
            <a:off x="3021724" y="5193912"/>
            <a:ext cx="1093271" cy="107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0DCD06-7EBE-452E-8751-E1312978ECA0}" type="TxLink">
              <a:rPr lang="en-US" sz="10400" b="0" i="0" u="none" strike="noStrike">
                <a:solidFill>
                  <a:schemeClr val="tx1">
                    <a:alpha val="60000"/>
                  </a:schemeClr>
                </a:solidFill>
                <a:latin typeface="Calibri"/>
                <a:ea typeface="Calibri"/>
                <a:cs typeface="Calibri"/>
              </a:rPr>
              <a:pPr algn="ctr"/>
              <a:t>●</a:t>
            </a:fld>
            <a:endParaRPr lang="en-IN" sz="10400">
              <a:solidFill>
                <a:schemeClr val="tx1">
                  <a:alpha val="60000"/>
                </a:schemeClr>
              </a:solidFill>
              <a:latin typeface="Constantia" panose="02030602050306030303" pitchFamily="18" charset="0"/>
            </a:endParaRPr>
          </a:p>
        </xdr:txBody>
      </xdr:sp>
      <xdr:sp macro="" textlink="'Pivot Table 3'!W4">
        <xdr:nvSpPr>
          <xdr:cNvPr id="210" name="TextBox 209">
            <a:extLst>
              <a:ext uri="{FF2B5EF4-FFF2-40B4-BE49-F238E27FC236}">
                <a16:creationId xmlns:a16="http://schemas.microsoft.com/office/drawing/2014/main" id="{F57165B1-75F1-9896-5EA6-85B6E2B1CA29}"/>
              </a:ext>
            </a:extLst>
          </xdr:cNvPr>
          <xdr:cNvSpPr txBox="1"/>
        </xdr:nvSpPr>
        <xdr:spPr>
          <a:xfrm>
            <a:off x="3146640" y="666597"/>
            <a:ext cx="880865" cy="893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00660C-CC97-4435-B01B-D631BC89EC9B}" type="TxLink">
              <a:rPr lang="en-US" sz="9600" b="0" i="0" u="none" strike="noStrike">
                <a:solidFill>
                  <a:schemeClr val="tx1">
                    <a:alpha val="60000"/>
                  </a:schemeClr>
                </a:solidFill>
                <a:latin typeface="Calibri"/>
                <a:ea typeface="Calibri"/>
                <a:cs typeface="Calibri"/>
              </a:rPr>
              <a:pPr marL="0" indent="0" algn="ctr"/>
              <a:t> </a:t>
            </a:fld>
            <a:endParaRPr lang="en-IN" sz="9600" b="0" i="0" u="none" strike="noStrike">
              <a:solidFill>
                <a:schemeClr val="tx1">
                  <a:alpha val="60000"/>
                </a:schemeClr>
              </a:solidFill>
              <a:latin typeface="Calibri"/>
              <a:ea typeface="Calibri"/>
              <a:cs typeface="Calibri"/>
            </a:endParaRPr>
          </a:p>
        </xdr:txBody>
      </xdr:sp>
      <xdr:sp macro="" textlink="'Pivot Table 3'!U19">
        <xdr:nvSpPr>
          <xdr:cNvPr id="211" name="TextBox 210">
            <a:extLst>
              <a:ext uri="{FF2B5EF4-FFF2-40B4-BE49-F238E27FC236}">
                <a16:creationId xmlns:a16="http://schemas.microsoft.com/office/drawing/2014/main" id="{628A1657-CF49-D11B-4623-126A74F98C9D}"/>
              </a:ext>
            </a:extLst>
          </xdr:cNvPr>
          <xdr:cNvSpPr txBox="1"/>
        </xdr:nvSpPr>
        <xdr:spPr>
          <a:xfrm rot="3016748">
            <a:off x="4360069" y="1428039"/>
            <a:ext cx="69171" cy="199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17BED56-D880-45A2-8A22-1DEA607D932B}" type="TxLink">
              <a:rPr lang="en-US" sz="14500" b="0" i="0" u="none" strike="noStrike">
                <a:solidFill>
                  <a:schemeClr val="bg1"/>
                </a:solidFill>
                <a:latin typeface="NSimSun"/>
                <a:ea typeface="NSimSun"/>
                <a:cs typeface="+mn-cs"/>
              </a:rPr>
              <a:pPr marL="0" indent="0" algn="ctr"/>
              <a:t>∣</a:t>
            </a:fld>
            <a:endParaRPr lang="en-US" sz="14500" b="0" i="0" u="none" strike="noStrike">
              <a:solidFill>
                <a:schemeClr val="bg1"/>
              </a:solidFill>
              <a:latin typeface="NSimSun"/>
              <a:ea typeface="NSimSun"/>
              <a:cs typeface="+mn-cs"/>
            </a:endParaRPr>
          </a:p>
        </xdr:txBody>
      </xdr:sp>
      <xdr:sp macro="" textlink="'Pivot Table 3'!V19">
        <xdr:nvSpPr>
          <xdr:cNvPr id="212" name="Rectangle 211">
            <a:extLst>
              <a:ext uri="{FF2B5EF4-FFF2-40B4-BE49-F238E27FC236}">
                <a16:creationId xmlns:a16="http://schemas.microsoft.com/office/drawing/2014/main" id="{15F36CC2-76A9-FE72-410B-8E8E387B770A}"/>
              </a:ext>
            </a:extLst>
          </xdr:cNvPr>
          <xdr:cNvSpPr/>
        </xdr:nvSpPr>
        <xdr:spPr>
          <a:xfrm>
            <a:off x="4800073" y="1300928"/>
            <a:ext cx="1043786" cy="9534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F51988-A4B6-43CC-80AD-0D60B2388DF2}" type="TxLink">
              <a:rPr lang="ja-JP" altLang="en-US" sz="6400" b="0" i="0" u="none" strike="noStrike">
                <a:solidFill>
                  <a:schemeClr val="bg1"/>
                </a:solidFill>
                <a:effectLst>
                  <a:glow rad="63500">
                    <a:srgbClr val="194AFE">
                      <a:alpha val="40000"/>
                    </a:srgbClr>
                  </a:glow>
                  <a:outerShdw blurRad="190500" sx="114000" sy="114000" algn="ctr" rotWithShape="0">
                    <a:srgbClr val="194AFE"/>
                  </a:outerShdw>
                </a:effectLst>
                <a:latin typeface="NSimSun"/>
                <a:ea typeface="NSimSun"/>
              </a:rPr>
              <a:pPr algn="ctr"/>
              <a:t>〇</a:t>
            </a:fld>
            <a:endParaRPr lang="en-IN" sz="6400">
              <a:solidFill>
                <a:schemeClr val="bg1"/>
              </a:solidFill>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U19">
        <xdr:nvSpPr>
          <xdr:cNvPr id="213" name="TextBox 212">
            <a:extLst>
              <a:ext uri="{FF2B5EF4-FFF2-40B4-BE49-F238E27FC236}">
                <a16:creationId xmlns:a16="http://schemas.microsoft.com/office/drawing/2014/main" id="{0804CF35-CBAD-D0EA-F983-8266D67690A2}"/>
              </a:ext>
            </a:extLst>
          </xdr:cNvPr>
          <xdr:cNvSpPr txBox="1"/>
        </xdr:nvSpPr>
        <xdr:spPr>
          <a:xfrm rot="7798257">
            <a:off x="6118058" y="1537595"/>
            <a:ext cx="78587" cy="1766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F3344F-C9EF-4E7A-A04C-316E833D4785}" type="TxLink">
              <a:rPr lang="en-US" sz="13000" b="0" i="0" u="none" strike="noStrike">
                <a:solidFill>
                  <a:schemeClr val="bg1"/>
                </a:solidFill>
                <a:latin typeface="NSimSun"/>
                <a:ea typeface="NSimSun"/>
                <a:cs typeface="+mn-cs"/>
              </a:rPr>
              <a:pPr marL="0" indent="0" algn="ctr"/>
              <a:t>∣</a:t>
            </a:fld>
            <a:endParaRPr lang="en-US" sz="13000" b="0" i="0" u="none" strike="noStrike">
              <a:solidFill>
                <a:schemeClr val="bg1"/>
              </a:solidFill>
              <a:latin typeface="NSimSun"/>
              <a:ea typeface="NSimSun"/>
              <a:cs typeface="+mn-cs"/>
            </a:endParaRPr>
          </a:p>
        </xdr:txBody>
      </xdr:sp>
      <xdr:sp macro="" textlink="'Pivot Table 3'!U18">
        <xdr:nvSpPr>
          <xdr:cNvPr id="214" name="TextBox 213">
            <a:extLst>
              <a:ext uri="{FF2B5EF4-FFF2-40B4-BE49-F238E27FC236}">
                <a16:creationId xmlns:a16="http://schemas.microsoft.com/office/drawing/2014/main" id="{6F1134CB-742C-0CE1-7175-2C04D2C8C165}"/>
              </a:ext>
            </a:extLst>
          </xdr:cNvPr>
          <xdr:cNvSpPr txBox="1"/>
        </xdr:nvSpPr>
        <xdr:spPr>
          <a:xfrm rot="2727222">
            <a:off x="6143933" y="3335103"/>
            <a:ext cx="90764" cy="162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164C8F-7C94-429B-BF97-D9A4ECE170E3}" type="TxLink">
              <a:rPr lang="en-US" sz="15500" b="0" i="0" u="none" strike="noStrike">
                <a:solidFill>
                  <a:schemeClr val="bg1"/>
                </a:solidFill>
                <a:latin typeface="NSimSun"/>
                <a:ea typeface="NSimSun"/>
                <a:cs typeface="+mn-cs"/>
              </a:rPr>
              <a:pPr marL="0" indent="0" algn="ctr"/>
              <a:t> </a:t>
            </a:fld>
            <a:endParaRPr lang="en-US" sz="15500" b="0" i="0" u="none" strike="noStrike">
              <a:solidFill>
                <a:schemeClr val="bg1"/>
              </a:solidFill>
              <a:latin typeface="NSimSun"/>
              <a:ea typeface="NSimSun"/>
              <a:cs typeface="+mn-cs"/>
            </a:endParaRPr>
          </a:p>
        </xdr:txBody>
      </xdr:sp>
      <xdr:sp macro="" textlink="'Pivot Table 3'!U18">
        <xdr:nvSpPr>
          <xdr:cNvPr id="215" name="TextBox 214">
            <a:extLst>
              <a:ext uri="{FF2B5EF4-FFF2-40B4-BE49-F238E27FC236}">
                <a16:creationId xmlns:a16="http://schemas.microsoft.com/office/drawing/2014/main" id="{6B689DD2-8435-FD6F-78D0-3DCC9B2D41ED}"/>
              </a:ext>
            </a:extLst>
          </xdr:cNvPr>
          <xdr:cNvSpPr txBox="1"/>
        </xdr:nvSpPr>
        <xdr:spPr>
          <a:xfrm rot="7911733">
            <a:off x="4361063" y="3322503"/>
            <a:ext cx="85401" cy="162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FDB7A8-5166-4EB8-9B1A-8C06C0C637AE}" type="TxLink">
              <a:rPr lang="en-US" sz="16800" b="0" i="0" u="none" strike="noStrike">
                <a:solidFill>
                  <a:schemeClr val="bg1"/>
                </a:solidFill>
                <a:latin typeface="NSimSun"/>
                <a:ea typeface="NSimSun"/>
                <a:cs typeface="+mn-cs"/>
              </a:rPr>
              <a:pPr marL="0" indent="0" algn="ctr"/>
              <a:t> </a:t>
            </a:fld>
            <a:endParaRPr lang="en-US" sz="16800" b="0" i="0" u="none" strike="noStrike">
              <a:solidFill>
                <a:schemeClr val="bg1"/>
              </a:solidFill>
              <a:latin typeface="NSimSun"/>
              <a:ea typeface="NSimSun"/>
              <a:cs typeface="+mn-cs"/>
            </a:endParaRPr>
          </a:p>
        </xdr:txBody>
      </xdr:sp>
      <xdr:sp macro="" textlink="'Pivot Table 3'!V18">
        <xdr:nvSpPr>
          <xdr:cNvPr id="216" name="Rectangle 215">
            <a:extLst>
              <a:ext uri="{FF2B5EF4-FFF2-40B4-BE49-F238E27FC236}">
                <a16:creationId xmlns:a16="http://schemas.microsoft.com/office/drawing/2014/main" id="{4275D5A2-755C-7D92-4FF2-4BD3CB32584A}"/>
              </a:ext>
            </a:extLst>
          </xdr:cNvPr>
          <xdr:cNvSpPr/>
        </xdr:nvSpPr>
        <xdr:spPr>
          <a:xfrm>
            <a:off x="4813461" y="4239017"/>
            <a:ext cx="1044887" cy="95467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4CDFBE-D781-44D3-8A2D-2AEEDF460FC7}" type="TxLink">
              <a:rPr lang="ja-JP" altLang="en-US" sz="6400" b="0" i="0" u="none" strike="noStrike">
                <a:solidFill>
                  <a:schemeClr val="bg1"/>
                </a:solidFill>
                <a:effectLst>
                  <a:glow rad="63500">
                    <a:srgbClr val="194AFE">
                      <a:alpha val="40000"/>
                    </a:srgbClr>
                  </a:glow>
                  <a:outerShdw blurRad="190500" sx="114000" sy="114000" algn="ctr" rotWithShape="0">
                    <a:srgbClr val="194AFE"/>
                  </a:outerShdw>
                </a:effectLst>
                <a:latin typeface="NSimSun"/>
                <a:ea typeface="NSimSun"/>
              </a:rPr>
              <a:pPr algn="ctr"/>
              <a:t> </a:t>
            </a:fld>
            <a:endParaRPr lang="en-IN" sz="6400">
              <a:solidFill>
                <a:schemeClr val="bg1"/>
              </a:solidFill>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U12">
        <xdr:nvSpPr>
          <xdr:cNvPr id="217" name="TextBox 216">
            <a:extLst>
              <a:ext uri="{FF2B5EF4-FFF2-40B4-BE49-F238E27FC236}">
                <a16:creationId xmlns:a16="http://schemas.microsoft.com/office/drawing/2014/main" id="{3BA9556F-4E6F-72F8-996E-E938A367E83E}"/>
              </a:ext>
            </a:extLst>
          </xdr:cNvPr>
          <xdr:cNvSpPr txBox="1"/>
        </xdr:nvSpPr>
        <xdr:spPr>
          <a:xfrm rot="13626872">
            <a:off x="7740397" y="1424652"/>
            <a:ext cx="67115" cy="2002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C78E2A-3A3C-410F-A032-7026C66E366F}" type="TxLink">
              <a:rPr lang="en-US" sz="14000" b="0" i="0" u="none" strike="noStrike">
                <a:solidFill>
                  <a:schemeClr val="bg1"/>
                </a:solidFill>
                <a:latin typeface="NSimSun"/>
                <a:ea typeface="NSimSun"/>
                <a:cs typeface="+mn-cs"/>
              </a:rPr>
              <a:pPr marL="0" indent="0" algn="ctr"/>
              <a:t>∣</a:t>
            </a:fld>
            <a:endParaRPr lang="en-US" sz="14000" b="0" i="0" u="none" strike="noStrike">
              <a:solidFill>
                <a:schemeClr val="bg1"/>
              </a:solidFill>
              <a:latin typeface="NSimSun"/>
              <a:ea typeface="NSimSun"/>
              <a:cs typeface="+mn-cs"/>
            </a:endParaRPr>
          </a:p>
        </xdr:txBody>
      </xdr:sp>
      <xdr:sp macro="" textlink="'Pivot Table 3'!U12">
        <xdr:nvSpPr>
          <xdr:cNvPr id="218" name="TextBox 217">
            <a:extLst>
              <a:ext uri="{FF2B5EF4-FFF2-40B4-BE49-F238E27FC236}">
                <a16:creationId xmlns:a16="http://schemas.microsoft.com/office/drawing/2014/main" id="{F67605AF-A101-20F1-BDDC-D9CC08D60073}"/>
              </a:ext>
            </a:extLst>
          </xdr:cNvPr>
          <xdr:cNvSpPr txBox="1"/>
        </xdr:nvSpPr>
        <xdr:spPr>
          <a:xfrm rot="7806706">
            <a:off x="9492338" y="1540756"/>
            <a:ext cx="78588" cy="1766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BCDCBA-B9C2-42A4-ABEB-243AEC6120C0}" type="TxLink">
              <a:rPr lang="en-US" sz="14000" b="0" i="0" u="none" strike="noStrike">
                <a:solidFill>
                  <a:schemeClr val="bg1"/>
                </a:solidFill>
                <a:latin typeface="NSimSun"/>
                <a:ea typeface="NSimSun"/>
                <a:cs typeface="+mn-cs"/>
              </a:rPr>
              <a:pPr marL="0" indent="0" algn="ctr"/>
              <a:t>∣</a:t>
            </a:fld>
            <a:endParaRPr lang="en-US" sz="14000" b="0" i="0" u="none" strike="noStrike">
              <a:solidFill>
                <a:schemeClr val="bg1"/>
              </a:solidFill>
              <a:latin typeface="NSimSun"/>
              <a:ea typeface="NSimSun"/>
              <a:cs typeface="+mn-cs"/>
            </a:endParaRPr>
          </a:p>
        </xdr:txBody>
      </xdr:sp>
      <xdr:sp macro="" textlink="'Pivot Table 3'!V12">
        <xdr:nvSpPr>
          <xdr:cNvPr id="219" name="Rectangle 218">
            <a:extLst>
              <a:ext uri="{FF2B5EF4-FFF2-40B4-BE49-F238E27FC236}">
                <a16:creationId xmlns:a16="http://schemas.microsoft.com/office/drawing/2014/main" id="{6A35C6A4-0747-B2D2-676D-A944FB1854F0}"/>
              </a:ext>
            </a:extLst>
          </xdr:cNvPr>
          <xdr:cNvSpPr/>
        </xdr:nvSpPr>
        <xdr:spPr>
          <a:xfrm>
            <a:off x="8132708" y="1289710"/>
            <a:ext cx="1044887" cy="95626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634E89-2EDD-443B-8343-F67B09066ADA}" type="TxLink">
              <a:rPr lang="ja-JP" altLang="en-US" sz="6400" b="0" i="0" u="none" strike="noStrike">
                <a:solidFill>
                  <a:schemeClr val="bg1"/>
                </a:solidFill>
                <a:effectLst>
                  <a:glow rad="63500">
                    <a:srgbClr val="194AFE">
                      <a:alpha val="40000"/>
                    </a:srgbClr>
                  </a:glow>
                  <a:outerShdw blurRad="190500" sx="114000" sy="114000" algn="ctr" rotWithShape="0">
                    <a:srgbClr val="194AFE"/>
                  </a:outerShdw>
                </a:effectLst>
                <a:latin typeface="NSimSun"/>
                <a:ea typeface="NSimSun"/>
              </a:rPr>
              <a:pPr algn="ctr"/>
              <a:t>〇</a:t>
            </a:fld>
            <a:endParaRPr lang="en-IN" sz="6400">
              <a:solidFill>
                <a:schemeClr val="bg1"/>
              </a:solidFill>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V11">
        <xdr:nvSpPr>
          <xdr:cNvPr id="220" name="Rectangle 219">
            <a:extLst>
              <a:ext uri="{FF2B5EF4-FFF2-40B4-BE49-F238E27FC236}">
                <a16:creationId xmlns:a16="http://schemas.microsoft.com/office/drawing/2014/main" id="{FF2CBB82-7D0D-3568-B94B-2A5DCFAF070F}"/>
              </a:ext>
            </a:extLst>
          </xdr:cNvPr>
          <xdr:cNvSpPr/>
        </xdr:nvSpPr>
        <xdr:spPr>
          <a:xfrm>
            <a:off x="8132708" y="4245124"/>
            <a:ext cx="1044887" cy="95626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F9AEFF3-E549-439B-B8AF-C1F208CC9B0C}" type="TxLink">
              <a:rPr lang="en-US" altLang="en-US" sz="6400" b="0" i="0" u="none" strike="noStrike">
                <a:solidFill>
                  <a:schemeClr val="bg1"/>
                </a:solidFill>
                <a:effectLst>
                  <a:glow rad="63500">
                    <a:srgbClr val="194AFE">
                      <a:alpha val="40000"/>
                    </a:srgbClr>
                  </a:glow>
                  <a:outerShdw blurRad="190500" sx="114000" sy="114000" algn="ctr" rotWithShape="0">
                    <a:srgbClr val="194AFE"/>
                  </a:outerShdw>
                </a:effectLst>
                <a:latin typeface="NSimSun"/>
                <a:ea typeface="NSimSun"/>
              </a:rPr>
              <a:pPr algn="ctr"/>
              <a:t> </a:t>
            </a:fld>
            <a:endParaRPr lang="en-IN" sz="6400">
              <a:solidFill>
                <a:schemeClr val="bg1"/>
              </a:solidFill>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U11">
        <xdr:nvSpPr>
          <xdr:cNvPr id="221" name="TextBox 220">
            <a:extLst>
              <a:ext uri="{FF2B5EF4-FFF2-40B4-BE49-F238E27FC236}">
                <a16:creationId xmlns:a16="http://schemas.microsoft.com/office/drawing/2014/main" id="{424507FB-66AA-1F89-02F6-C739F89D9C1B}"/>
              </a:ext>
            </a:extLst>
          </xdr:cNvPr>
          <xdr:cNvSpPr txBox="1"/>
        </xdr:nvSpPr>
        <xdr:spPr>
          <a:xfrm rot="7855550">
            <a:off x="7743905" y="3327549"/>
            <a:ext cx="85800" cy="1621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44A4A2-552F-427B-9398-36E845612827}" type="TxLink">
              <a:rPr lang="en-US" sz="16300" b="0" i="0" u="none" strike="noStrike">
                <a:solidFill>
                  <a:schemeClr val="bg1"/>
                </a:solidFill>
                <a:latin typeface="NSimSun"/>
                <a:ea typeface="NSimSun"/>
                <a:cs typeface="+mn-cs"/>
              </a:rPr>
              <a:pPr marL="0" indent="0" algn="ctr"/>
              <a:t> </a:t>
            </a:fld>
            <a:endParaRPr lang="en-US" sz="16300" b="0" i="0" u="none" strike="noStrike">
              <a:solidFill>
                <a:schemeClr val="bg1"/>
              </a:solidFill>
              <a:latin typeface="NSimSun"/>
              <a:ea typeface="NSimSun"/>
              <a:cs typeface="+mn-cs"/>
            </a:endParaRPr>
          </a:p>
        </xdr:txBody>
      </xdr:sp>
      <xdr:sp macro="" textlink="">
        <xdr:nvSpPr>
          <xdr:cNvPr id="196" name="Rectangle 195">
            <a:extLst>
              <a:ext uri="{FF2B5EF4-FFF2-40B4-BE49-F238E27FC236}">
                <a16:creationId xmlns:a16="http://schemas.microsoft.com/office/drawing/2014/main" id="{C29CA01B-0D39-7073-7792-C26DDF477819}"/>
              </a:ext>
            </a:extLst>
          </xdr:cNvPr>
          <xdr:cNvSpPr/>
        </xdr:nvSpPr>
        <xdr:spPr>
          <a:xfrm>
            <a:off x="9846808" y="2762622"/>
            <a:ext cx="1042088" cy="9519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6300">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rPr>
              <a:t>〇</a:t>
            </a:r>
            <a:endParaRPr lang="en-IN" sz="6300">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sp macro="" textlink="'Pivot Table 3'!W18">
        <xdr:nvSpPr>
          <xdr:cNvPr id="224" name="Rectangle 223">
            <a:extLst>
              <a:ext uri="{FF2B5EF4-FFF2-40B4-BE49-F238E27FC236}">
                <a16:creationId xmlns:a16="http://schemas.microsoft.com/office/drawing/2014/main" id="{94A736AF-9C0A-752C-69B3-63A42ABE15AF}"/>
              </a:ext>
            </a:extLst>
          </xdr:cNvPr>
          <xdr:cNvSpPr/>
        </xdr:nvSpPr>
        <xdr:spPr>
          <a:xfrm>
            <a:off x="4812137" y="4246772"/>
            <a:ext cx="1043941" cy="95461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4C415D-951D-4181-8228-DE84E489F798}" type="TxLink">
              <a:rPr lang="en-US" altLang="en-US" sz="7200" b="0" i="0" u="none" strike="noStrike">
                <a:solidFill>
                  <a:srgbClr val="000000">
                    <a:alpha val="60000"/>
                  </a:srgbClr>
                </a:solidFill>
                <a:effectLst>
                  <a:outerShdw blurRad="190500" sx="114000" sy="114000" algn="ctr" rotWithShape="0">
                    <a:schemeClr val="tx1">
                      <a:alpha val="23000"/>
                    </a:schemeClr>
                  </a:outerShdw>
                </a:effectLst>
                <a:latin typeface="NSimSun"/>
                <a:ea typeface="NSimSun"/>
              </a:rPr>
              <a:pPr algn="ctr"/>
              <a:t>●</a:t>
            </a:fld>
            <a:endParaRPr lang="en-IN" sz="71400">
              <a:solidFill>
                <a:srgbClr val="000000">
                  <a:alpha val="60000"/>
                </a:srgbClr>
              </a:solidFill>
              <a:effectLst>
                <a:outerShdw blurRad="190500" sx="114000" sy="114000" algn="ctr" rotWithShape="0">
                  <a:schemeClr val="tx1">
                    <a:alpha val="23000"/>
                  </a:schemeClr>
                </a:outerShdw>
              </a:effectLst>
              <a:latin typeface="Gadugi" panose="020B0502040204020203" pitchFamily="34" charset="0"/>
              <a:ea typeface="Gadugi" panose="020B0502040204020203" pitchFamily="34" charset="0"/>
            </a:endParaRPr>
          </a:p>
        </xdr:txBody>
      </xdr:sp>
      <xdr:sp macro="" textlink="'Pivot Table 3'!W19">
        <xdr:nvSpPr>
          <xdr:cNvPr id="225" name="Rectangle 224">
            <a:extLst>
              <a:ext uri="{FF2B5EF4-FFF2-40B4-BE49-F238E27FC236}">
                <a16:creationId xmlns:a16="http://schemas.microsoft.com/office/drawing/2014/main" id="{82B4C7DC-19D8-B4C2-FC57-AE1317B89389}"/>
              </a:ext>
            </a:extLst>
          </xdr:cNvPr>
          <xdr:cNvSpPr/>
        </xdr:nvSpPr>
        <xdr:spPr>
          <a:xfrm>
            <a:off x="4796327" y="1291358"/>
            <a:ext cx="1043941" cy="95461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8B816B-A457-4C9A-8517-9065C9869F1C}" type="TxLink">
              <a:rPr lang="en-US" altLang="en-US" sz="8800" b="0" i="0" u="none" strike="noStrike">
                <a:solidFill>
                  <a:srgbClr val="000000">
                    <a:alpha val="59000"/>
                  </a:srgbClr>
                </a:solidFill>
                <a:effectLst>
                  <a:outerShdw blurRad="190500" sx="114000" sy="114000" algn="ctr" rotWithShape="0">
                    <a:schemeClr val="tx1">
                      <a:alpha val="23000"/>
                    </a:schemeClr>
                  </a:outerShdw>
                </a:effectLst>
                <a:latin typeface="NSimSun"/>
                <a:ea typeface="NSimSun"/>
              </a:rPr>
              <a:pPr algn="ctr"/>
              <a:t> </a:t>
            </a:fld>
            <a:endParaRPr lang="en-IN" sz="400000">
              <a:solidFill>
                <a:srgbClr val="000000">
                  <a:alpha val="59000"/>
                </a:srgbClr>
              </a:solidFill>
              <a:effectLst>
                <a:outerShdw blurRad="190500" sx="114000" sy="114000" algn="ctr" rotWithShape="0">
                  <a:schemeClr val="tx1">
                    <a:alpha val="23000"/>
                  </a:schemeClr>
                </a:outerShdw>
              </a:effectLst>
              <a:latin typeface="Gadugi" panose="020B0502040204020203" pitchFamily="34" charset="0"/>
              <a:ea typeface="Gadugi" panose="020B0502040204020203" pitchFamily="34" charset="0"/>
            </a:endParaRPr>
          </a:p>
        </xdr:txBody>
      </xdr:sp>
      <xdr:sp macro="" textlink="'Pivot Table 3'!W11">
        <xdr:nvSpPr>
          <xdr:cNvPr id="227" name="Rectangle 226">
            <a:extLst>
              <a:ext uri="{FF2B5EF4-FFF2-40B4-BE49-F238E27FC236}">
                <a16:creationId xmlns:a16="http://schemas.microsoft.com/office/drawing/2014/main" id="{B0E5F750-6408-E899-29FB-CC8A98BD20B6}"/>
              </a:ext>
            </a:extLst>
          </xdr:cNvPr>
          <xdr:cNvSpPr/>
        </xdr:nvSpPr>
        <xdr:spPr>
          <a:xfrm>
            <a:off x="8132708" y="4254830"/>
            <a:ext cx="1043941" cy="95461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31B8AF-BD36-4596-B75B-89C04285D4C2}" type="TxLink">
              <a:rPr lang="en-US" altLang="en-US" sz="8000" b="0" i="0" u="none" strike="noStrike">
                <a:solidFill>
                  <a:srgbClr val="000000">
                    <a:alpha val="60000"/>
                  </a:srgbClr>
                </a:solidFill>
                <a:effectLst>
                  <a:outerShdw blurRad="190500" sx="114000" sy="114000" algn="ctr" rotWithShape="0">
                    <a:schemeClr val="tx1">
                      <a:alpha val="23000"/>
                    </a:schemeClr>
                  </a:outerShdw>
                </a:effectLst>
                <a:latin typeface="NSimSun"/>
                <a:ea typeface="NSimSun"/>
              </a:rPr>
              <a:pPr algn="ctr"/>
              <a:t>●</a:t>
            </a:fld>
            <a:endParaRPr lang="en-IN" sz="400000">
              <a:solidFill>
                <a:srgbClr val="000000">
                  <a:alpha val="60000"/>
                </a:srgbClr>
              </a:solidFill>
              <a:effectLst>
                <a:outerShdw blurRad="190500" sx="114000" sy="114000" algn="ctr" rotWithShape="0">
                  <a:schemeClr val="tx1">
                    <a:alpha val="23000"/>
                  </a:schemeClr>
                </a:outerShdw>
              </a:effectLst>
              <a:latin typeface="Gadugi" panose="020B0502040204020203" pitchFamily="34" charset="0"/>
              <a:ea typeface="Gadugi" panose="020B0502040204020203" pitchFamily="34" charset="0"/>
            </a:endParaRPr>
          </a:p>
        </xdr:txBody>
      </xdr:sp>
      <xdr:sp macro="" textlink="'Pivot Table 3'!W11">
        <xdr:nvSpPr>
          <xdr:cNvPr id="228" name="Rectangle 227">
            <a:extLst>
              <a:ext uri="{FF2B5EF4-FFF2-40B4-BE49-F238E27FC236}">
                <a16:creationId xmlns:a16="http://schemas.microsoft.com/office/drawing/2014/main" id="{F376C195-EF3F-9AE3-3199-F458AD8ED518}"/>
              </a:ext>
            </a:extLst>
          </xdr:cNvPr>
          <xdr:cNvSpPr/>
        </xdr:nvSpPr>
        <xdr:spPr>
          <a:xfrm>
            <a:off x="11477848" y="7218302"/>
            <a:ext cx="1043942" cy="95461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31B8AF-BD36-4596-B75B-89C04285D4C2}" type="TxLink">
              <a:rPr lang="en-US" altLang="en-US" sz="8000" b="0" i="0" u="none" strike="noStrike">
                <a:solidFill>
                  <a:srgbClr val="000000">
                    <a:alpha val="60000"/>
                  </a:srgbClr>
                </a:solidFill>
                <a:effectLst>
                  <a:outerShdw blurRad="190500" sx="114000" sy="114000" algn="ctr" rotWithShape="0">
                    <a:schemeClr val="tx1">
                      <a:alpha val="23000"/>
                    </a:schemeClr>
                  </a:outerShdw>
                </a:effectLst>
                <a:latin typeface="NSimSun"/>
                <a:ea typeface="NSimSun"/>
              </a:rPr>
              <a:pPr algn="ctr"/>
              <a:t>●</a:t>
            </a:fld>
            <a:endParaRPr lang="en-IN" sz="400000">
              <a:solidFill>
                <a:srgbClr val="000000">
                  <a:alpha val="60000"/>
                </a:srgbClr>
              </a:solidFill>
              <a:effectLst>
                <a:outerShdw blurRad="190500" sx="114000" sy="114000" algn="ctr" rotWithShape="0">
                  <a:schemeClr val="tx1">
                    <a:alpha val="23000"/>
                  </a:schemeClr>
                </a:outerShdw>
              </a:effectLst>
              <a:latin typeface="Gadugi" panose="020B0502040204020203" pitchFamily="34" charset="0"/>
              <a:ea typeface="Gadugi" panose="020B0502040204020203" pitchFamily="34" charset="0"/>
            </a:endParaRPr>
          </a:p>
        </xdr:txBody>
      </xdr:sp>
      <xdr:sp macro="" textlink="'Pivot Table 3'!W12">
        <xdr:nvSpPr>
          <xdr:cNvPr id="229" name="Rectangle 228">
            <a:extLst>
              <a:ext uri="{FF2B5EF4-FFF2-40B4-BE49-F238E27FC236}">
                <a16:creationId xmlns:a16="http://schemas.microsoft.com/office/drawing/2014/main" id="{5219C6EE-0EC4-9E7B-CB57-8217CCCA4643}"/>
              </a:ext>
            </a:extLst>
          </xdr:cNvPr>
          <xdr:cNvSpPr/>
        </xdr:nvSpPr>
        <xdr:spPr>
          <a:xfrm>
            <a:off x="8142233" y="1315437"/>
            <a:ext cx="1043941" cy="95461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6778FB-6318-41A0-AB68-6483E14B072F}" type="TxLink">
              <a:rPr lang="en-US" altLang="en-US" sz="8000" b="0" i="0" u="none" strike="noStrike">
                <a:solidFill>
                  <a:srgbClr val="000000">
                    <a:alpha val="60000"/>
                  </a:srgbClr>
                </a:solidFill>
                <a:effectLst>
                  <a:outerShdw blurRad="190500" sx="114000" sy="114000" algn="ctr" rotWithShape="0">
                    <a:schemeClr val="tx1">
                      <a:alpha val="23000"/>
                    </a:schemeClr>
                  </a:outerShdw>
                </a:effectLst>
                <a:latin typeface="NSimSun"/>
                <a:ea typeface="NSimSun"/>
              </a:rPr>
              <a:pPr algn="ctr"/>
              <a:t> </a:t>
            </a:fld>
            <a:endParaRPr lang="en-IN" sz="400000">
              <a:solidFill>
                <a:srgbClr val="000000">
                  <a:alpha val="60000"/>
                </a:srgbClr>
              </a:solidFill>
              <a:effectLst>
                <a:outerShdw blurRad="190500" sx="114000" sy="114000" algn="ctr" rotWithShape="0">
                  <a:schemeClr val="tx1">
                    <a:alpha val="23000"/>
                  </a:schemeClr>
                </a:outerShdw>
              </a:effectLst>
              <a:latin typeface="Gadugi" panose="020B0502040204020203" pitchFamily="34" charset="0"/>
              <a:ea typeface="Gadugi" panose="020B0502040204020203" pitchFamily="34" charset="0"/>
            </a:endParaRPr>
          </a:p>
        </xdr:txBody>
      </xdr:sp>
      <xdr:sp macro="" textlink="'Pivot Table 3'!X19">
        <xdr:nvSpPr>
          <xdr:cNvPr id="231" name="TextBox 230">
            <a:extLst>
              <a:ext uri="{FF2B5EF4-FFF2-40B4-BE49-F238E27FC236}">
                <a16:creationId xmlns:a16="http://schemas.microsoft.com/office/drawing/2014/main" id="{638B13BE-7426-643E-C523-D19BF8F58E3F}"/>
              </a:ext>
            </a:extLst>
          </xdr:cNvPr>
          <xdr:cNvSpPr txBox="1"/>
        </xdr:nvSpPr>
        <xdr:spPr>
          <a:xfrm>
            <a:off x="5058668" y="598084"/>
            <a:ext cx="637522" cy="38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C9A35B-131A-4EF9-877F-EC5402612624}" type="TxLink">
              <a:rPr lang="en-US" sz="1400" b="1" i="0" u="none" strike="noStrike">
                <a:solidFill>
                  <a:schemeClr val="bg1"/>
                </a:solidFill>
                <a:latin typeface="Gadugi" panose="020B0502040204020203" pitchFamily="34" charset="0"/>
                <a:ea typeface="Gadugi" panose="020B0502040204020203" pitchFamily="34" charset="0"/>
                <a:cs typeface="Calibri"/>
              </a:rPr>
              <a:pPr/>
              <a:t>128</a:t>
            </a:fld>
            <a:endParaRPr lang="en-IN" sz="1600" b="1">
              <a:solidFill>
                <a:schemeClr val="bg1"/>
              </a:solidFill>
              <a:latin typeface="Gadugi" panose="020B0502040204020203" pitchFamily="34" charset="0"/>
              <a:ea typeface="Gadugi" panose="020B0502040204020203" pitchFamily="34" charset="0"/>
            </a:endParaRPr>
          </a:p>
        </xdr:txBody>
      </xdr:sp>
      <xdr:sp macro="" textlink="'Pivot Table 3'!X18">
        <xdr:nvSpPr>
          <xdr:cNvPr id="232" name="TextBox 231">
            <a:extLst>
              <a:ext uri="{FF2B5EF4-FFF2-40B4-BE49-F238E27FC236}">
                <a16:creationId xmlns:a16="http://schemas.microsoft.com/office/drawing/2014/main" id="{BA70F009-208A-2FE4-9D76-2A42CC98177C}"/>
              </a:ext>
            </a:extLst>
          </xdr:cNvPr>
          <xdr:cNvSpPr txBox="1"/>
        </xdr:nvSpPr>
        <xdr:spPr>
          <a:xfrm>
            <a:off x="5081990" y="5450076"/>
            <a:ext cx="637522" cy="38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06CAEE-D4BB-4E22-AF2F-366FB8245567}" type="TxLink">
              <a:rPr lang="en-US" sz="1400" b="1" i="0" u="none" strike="noStrike">
                <a:solidFill>
                  <a:schemeClr val="bg1"/>
                </a:solidFill>
                <a:latin typeface="Gadugi" panose="020B0502040204020203" pitchFamily="34" charset="0"/>
                <a:ea typeface="Gadugi" panose="020B0502040204020203" pitchFamily="34" charset="0"/>
                <a:cs typeface="Calibri"/>
              </a:rPr>
              <a:pPr/>
              <a:t>256</a:t>
            </a:fld>
            <a:endParaRPr lang="en-IN" sz="1600" b="1">
              <a:solidFill>
                <a:schemeClr val="bg1"/>
              </a:solidFill>
              <a:latin typeface="Gadugi" panose="020B0502040204020203" pitchFamily="34" charset="0"/>
              <a:ea typeface="Gadugi" panose="020B0502040204020203" pitchFamily="34" charset="0"/>
            </a:endParaRPr>
          </a:p>
        </xdr:txBody>
      </xdr:sp>
      <xdr:sp macro="" textlink="">
        <xdr:nvSpPr>
          <xdr:cNvPr id="233" name="TextBox 232">
            <a:extLst>
              <a:ext uri="{FF2B5EF4-FFF2-40B4-BE49-F238E27FC236}">
                <a16:creationId xmlns:a16="http://schemas.microsoft.com/office/drawing/2014/main" id="{46F5318E-66F9-21EF-6AFE-E36FE9FD2FC8}"/>
              </a:ext>
            </a:extLst>
          </xdr:cNvPr>
          <xdr:cNvSpPr txBox="1"/>
        </xdr:nvSpPr>
        <xdr:spPr>
          <a:xfrm>
            <a:off x="4735013" y="10392430"/>
            <a:ext cx="1129285" cy="286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solidFill>
                <a:latin typeface="Constantia" panose="02030602050306030303" pitchFamily="18" charset="0"/>
              </a:rPr>
              <a:t>Credit Card</a:t>
            </a:r>
          </a:p>
        </xdr:txBody>
      </xdr:sp>
      <xdr:sp macro="" textlink="'Pivot Table 3'!X4">
        <xdr:nvSpPr>
          <xdr:cNvPr id="234" name="TextBox 233">
            <a:extLst>
              <a:ext uri="{FF2B5EF4-FFF2-40B4-BE49-F238E27FC236}">
                <a16:creationId xmlns:a16="http://schemas.microsoft.com/office/drawing/2014/main" id="{9A4E58EA-4FAD-21A3-97B8-6D0DB9489201}"/>
              </a:ext>
            </a:extLst>
          </xdr:cNvPr>
          <xdr:cNvSpPr txBox="1"/>
        </xdr:nvSpPr>
        <xdr:spPr>
          <a:xfrm>
            <a:off x="2682699" y="446594"/>
            <a:ext cx="629810" cy="45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873DE7-EFA7-4055-AA1A-796C347945FB}" type="TxLink">
              <a:rPr lang="en-US" sz="1400" b="1" i="0" u="none" strike="noStrike">
                <a:solidFill>
                  <a:schemeClr val="bg1"/>
                </a:solidFill>
                <a:latin typeface="Gadugi" panose="020B0502040204020203" pitchFamily="34" charset="0"/>
                <a:ea typeface="Gadugi" panose="020B0502040204020203" pitchFamily="34" charset="0"/>
                <a:cs typeface="Calibri"/>
              </a:rPr>
              <a:pPr/>
              <a:t>256</a:t>
            </a:fld>
            <a:endParaRPr lang="en-IN" sz="1600" b="1">
              <a:solidFill>
                <a:schemeClr val="bg1"/>
              </a:solidFill>
              <a:latin typeface="Gadugi" panose="020B0502040204020203" pitchFamily="34" charset="0"/>
              <a:ea typeface="Gadugi" panose="020B0502040204020203" pitchFamily="34" charset="0"/>
            </a:endParaRPr>
          </a:p>
        </xdr:txBody>
      </xdr:sp>
      <xdr:sp macro="" textlink="'Pivot Table 3'!X5">
        <xdr:nvSpPr>
          <xdr:cNvPr id="235" name="TextBox 234">
            <a:extLst>
              <a:ext uri="{FF2B5EF4-FFF2-40B4-BE49-F238E27FC236}">
                <a16:creationId xmlns:a16="http://schemas.microsoft.com/office/drawing/2014/main" id="{EC559FB9-72DA-37AC-4316-30CF2724B50D}"/>
              </a:ext>
            </a:extLst>
          </xdr:cNvPr>
          <xdr:cNvSpPr txBox="1"/>
        </xdr:nvSpPr>
        <xdr:spPr>
          <a:xfrm>
            <a:off x="3213273" y="6346895"/>
            <a:ext cx="637522" cy="38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ABBE6F-F593-4625-8E49-8C7EA728D2C3}" type="TxLink">
              <a:rPr lang="en-US" sz="1400" b="1" i="0" u="none" strike="noStrike">
                <a:solidFill>
                  <a:schemeClr val="bg1"/>
                </a:solidFill>
                <a:latin typeface="Gadugi" panose="020B0502040204020203" pitchFamily="34" charset="0"/>
                <a:ea typeface="Gadugi" panose="020B0502040204020203" pitchFamily="34" charset="0"/>
                <a:cs typeface="Calibri"/>
              </a:rPr>
              <a:pPr/>
              <a:t>128</a:t>
            </a:fld>
            <a:endParaRPr lang="en-IN" sz="1600" b="1">
              <a:solidFill>
                <a:schemeClr val="bg1"/>
              </a:solidFill>
              <a:latin typeface="Gadugi" panose="020B0502040204020203" pitchFamily="34" charset="0"/>
              <a:ea typeface="Gadugi" panose="020B0502040204020203" pitchFamily="34" charset="0"/>
            </a:endParaRPr>
          </a:p>
        </xdr:txBody>
      </xdr:sp>
      <xdr:sp macro="" textlink="'Pivot Table 3'!X12">
        <xdr:nvSpPr>
          <xdr:cNvPr id="236" name="TextBox 235">
            <a:extLst>
              <a:ext uri="{FF2B5EF4-FFF2-40B4-BE49-F238E27FC236}">
                <a16:creationId xmlns:a16="http://schemas.microsoft.com/office/drawing/2014/main" id="{B234920B-0216-1341-772D-8F32D7EE7F09}"/>
              </a:ext>
            </a:extLst>
          </xdr:cNvPr>
          <xdr:cNvSpPr txBox="1"/>
        </xdr:nvSpPr>
        <xdr:spPr>
          <a:xfrm>
            <a:off x="8295640" y="425223"/>
            <a:ext cx="637522" cy="38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29788E-7DF5-46FA-8386-F38F0502FC3A}" type="TxLink">
              <a:rPr lang="en-US" sz="1400" b="1" i="0" u="none" strike="noStrike">
                <a:solidFill>
                  <a:schemeClr val="bg1"/>
                </a:solidFill>
                <a:latin typeface="Gadugi" panose="020B0502040204020203" pitchFamily="34" charset="0"/>
                <a:ea typeface="Gadugi" panose="020B0502040204020203" pitchFamily="34" charset="0"/>
                <a:cs typeface="Calibri"/>
              </a:rPr>
              <a:pPr/>
              <a:t>128</a:t>
            </a:fld>
            <a:endParaRPr lang="en-IN" sz="1600" b="1">
              <a:solidFill>
                <a:schemeClr val="bg1"/>
              </a:solidFill>
              <a:latin typeface="Gadugi" panose="020B0502040204020203" pitchFamily="34" charset="0"/>
              <a:ea typeface="Gadugi" panose="020B0502040204020203" pitchFamily="34" charset="0"/>
            </a:endParaRPr>
          </a:p>
        </xdr:txBody>
      </xdr:sp>
      <xdr:sp macro="" textlink="'Pivot Table 3'!X11">
        <xdr:nvSpPr>
          <xdr:cNvPr id="237" name="TextBox 236">
            <a:extLst>
              <a:ext uri="{FF2B5EF4-FFF2-40B4-BE49-F238E27FC236}">
                <a16:creationId xmlns:a16="http://schemas.microsoft.com/office/drawing/2014/main" id="{A9AFA0E7-E5D1-626E-D4A9-006FA4FE2734}"/>
              </a:ext>
            </a:extLst>
          </xdr:cNvPr>
          <xdr:cNvSpPr txBox="1"/>
        </xdr:nvSpPr>
        <xdr:spPr>
          <a:xfrm>
            <a:off x="8448823" y="5734305"/>
            <a:ext cx="637522" cy="38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5F0D47-7BF2-4CE7-A007-31FB8D0CC64A}" type="TxLink">
              <a:rPr lang="en-US" sz="1400" b="1" i="0" u="none" strike="noStrike">
                <a:solidFill>
                  <a:schemeClr val="bg1"/>
                </a:solidFill>
                <a:latin typeface="Gadugi" panose="020B0502040204020203" pitchFamily="34" charset="0"/>
                <a:ea typeface="Gadugi" panose="020B0502040204020203" pitchFamily="34" charset="0"/>
                <a:cs typeface="Calibri"/>
              </a:rPr>
              <a:pPr/>
              <a:t>256</a:t>
            </a:fld>
            <a:endParaRPr lang="en-IN" sz="1600" b="1">
              <a:solidFill>
                <a:schemeClr val="bg1"/>
              </a:solidFill>
              <a:latin typeface="Gadugi" panose="020B0502040204020203" pitchFamily="34" charset="0"/>
              <a:ea typeface="Gadugi" panose="020B0502040204020203" pitchFamily="34" charset="0"/>
            </a:endParaRPr>
          </a:p>
        </xdr:txBody>
      </xdr:sp>
      <xdr:sp macro="" textlink="">
        <xdr:nvSpPr>
          <xdr:cNvPr id="238" name="TextBox 237">
            <a:extLst>
              <a:ext uri="{FF2B5EF4-FFF2-40B4-BE49-F238E27FC236}">
                <a16:creationId xmlns:a16="http://schemas.microsoft.com/office/drawing/2014/main" id="{6739A85D-2A30-7C51-7BCC-385A7C95D5EA}"/>
              </a:ext>
            </a:extLst>
          </xdr:cNvPr>
          <xdr:cNvSpPr txBox="1"/>
        </xdr:nvSpPr>
        <xdr:spPr>
          <a:xfrm rot="5400000">
            <a:off x="8661944" y="1847487"/>
            <a:ext cx="57316" cy="286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38800" b="0" i="0" u="none" strike="noStrike">
                <a:solidFill>
                  <a:schemeClr val="bg1"/>
                </a:solidFill>
                <a:latin typeface="NSimSun"/>
                <a:ea typeface="NSimSun"/>
                <a:cs typeface="+mn-cs"/>
              </a:rPr>
              <a:t>∣</a:t>
            </a:r>
          </a:p>
        </xdr:txBody>
      </xdr:sp>
    </xdr:grpSp>
    <xdr:clientData/>
  </xdr:twoCellAnchor>
  <xdr:twoCellAnchor editAs="absolute">
    <xdr:from>
      <xdr:col>20</xdr:col>
      <xdr:colOff>551335</xdr:colOff>
      <xdr:row>13</xdr:row>
      <xdr:rowOff>80950</xdr:rowOff>
    </xdr:from>
    <xdr:to>
      <xdr:col>23</xdr:col>
      <xdr:colOff>376260</xdr:colOff>
      <xdr:row>22</xdr:row>
      <xdr:rowOff>99219</xdr:rowOff>
    </xdr:to>
    <xdr:sp macro="" textlink="">
      <xdr:nvSpPr>
        <xdr:cNvPr id="240" name="Oval 239">
          <a:extLst>
            <a:ext uri="{FF2B5EF4-FFF2-40B4-BE49-F238E27FC236}">
              <a16:creationId xmlns:a16="http://schemas.microsoft.com/office/drawing/2014/main" id="{02236C7F-0194-5233-4787-0847141442D0}"/>
            </a:ext>
          </a:extLst>
        </xdr:cNvPr>
        <xdr:cNvSpPr/>
      </xdr:nvSpPr>
      <xdr:spPr>
        <a:xfrm>
          <a:off x="12758499" y="2446562"/>
          <a:ext cx="1656000" cy="1656000"/>
        </a:xfrm>
        <a:prstGeom prst="ellipse">
          <a:avLst/>
        </a:prstGeom>
        <a:solidFill>
          <a:srgbClr val="9947F7">
            <a:alpha val="3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21</xdr:col>
      <xdr:colOff>96410</xdr:colOff>
      <xdr:row>17</xdr:row>
      <xdr:rowOff>13516</xdr:rowOff>
    </xdr:from>
    <xdr:to>
      <xdr:col>23</xdr:col>
      <xdr:colOff>366557</xdr:colOff>
      <xdr:row>18</xdr:row>
      <xdr:rowOff>114444</xdr:rowOff>
    </xdr:to>
    <xdr:sp macro="" textlink="">
      <xdr:nvSpPr>
        <xdr:cNvPr id="241" name="TextBox 240">
          <a:extLst>
            <a:ext uri="{FF2B5EF4-FFF2-40B4-BE49-F238E27FC236}">
              <a16:creationId xmlns:a16="http://schemas.microsoft.com/office/drawing/2014/main" id="{4BC4282C-95CE-C122-68A1-E49CDBD05E79}"/>
            </a:ext>
          </a:extLst>
        </xdr:cNvPr>
        <xdr:cNvSpPr txBox="1"/>
      </xdr:nvSpPr>
      <xdr:spPr>
        <a:xfrm>
          <a:off x="12913932" y="3107009"/>
          <a:ext cx="1490864" cy="282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200">
              <a:solidFill>
                <a:schemeClr val="bg1"/>
              </a:solidFill>
              <a:effectLst/>
              <a:latin typeface="Constantia" panose="02030602050306030303" pitchFamily="18" charset="0"/>
              <a:ea typeface="+mn-ea"/>
              <a:cs typeface="Arial" panose="020B0604020202020204" pitchFamily="34" charset="0"/>
            </a:rPr>
            <a:t>Financial</a:t>
          </a:r>
          <a:r>
            <a:rPr lang="en-IN" sz="1200" baseline="0">
              <a:solidFill>
                <a:schemeClr val="bg1"/>
              </a:solidFill>
              <a:effectLst/>
              <a:latin typeface="Constantia" panose="02030602050306030303" pitchFamily="18" charset="0"/>
              <a:ea typeface="+mn-ea"/>
              <a:cs typeface="Arial" panose="020B0604020202020204" pitchFamily="34" charset="0"/>
            </a:rPr>
            <a:t> Tragets</a:t>
          </a:r>
          <a:endParaRPr lang="en-IN" sz="1200">
            <a:solidFill>
              <a:schemeClr val="bg1"/>
            </a:solidFill>
            <a:effectLst/>
            <a:latin typeface="Constantia" panose="02030602050306030303" pitchFamily="18" charset="0"/>
            <a:cs typeface="Arial" panose="020B0604020202020204" pitchFamily="34" charset="0"/>
          </a:endParaRPr>
        </a:p>
      </xdr:txBody>
    </xdr:sp>
    <xdr:clientData/>
  </xdr:twoCellAnchor>
  <xdr:twoCellAnchor editAs="absolute">
    <xdr:from>
      <xdr:col>21</xdr:col>
      <xdr:colOff>518920</xdr:colOff>
      <xdr:row>14</xdr:row>
      <xdr:rowOff>84884</xdr:rowOff>
    </xdr:from>
    <xdr:to>
      <xdr:col>22</xdr:col>
      <xdr:colOff>398576</xdr:colOff>
      <xdr:row>17</xdr:row>
      <xdr:rowOff>27063</xdr:rowOff>
    </xdr:to>
    <xdr:pic>
      <xdr:nvPicPr>
        <xdr:cNvPr id="242" name="Graphic 241" descr="Social network with solid fill">
          <a:extLst>
            <a:ext uri="{FF2B5EF4-FFF2-40B4-BE49-F238E27FC236}">
              <a16:creationId xmlns:a16="http://schemas.microsoft.com/office/drawing/2014/main" id="{4E2532DA-E759-586C-9FF4-3F4BDBCFFDB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320520" y="2692617"/>
          <a:ext cx="489256" cy="500979"/>
        </a:xfrm>
        <a:prstGeom prst="rect">
          <a:avLst/>
        </a:prstGeom>
      </xdr:spPr>
    </xdr:pic>
    <xdr:clientData/>
  </xdr:twoCellAnchor>
  <xdr:twoCellAnchor editAs="absolute">
    <xdr:from>
      <xdr:col>21</xdr:col>
      <xdr:colOff>96410</xdr:colOff>
      <xdr:row>18</xdr:row>
      <xdr:rowOff>125461</xdr:rowOff>
    </xdr:from>
    <xdr:to>
      <xdr:col>23</xdr:col>
      <xdr:colOff>366557</xdr:colOff>
      <xdr:row>20</xdr:row>
      <xdr:rowOff>124830</xdr:rowOff>
    </xdr:to>
    <xdr:sp macro="" textlink="$AF$7">
      <xdr:nvSpPr>
        <xdr:cNvPr id="243" name="TextBox 242">
          <a:extLst>
            <a:ext uri="{FF2B5EF4-FFF2-40B4-BE49-F238E27FC236}">
              <a16:creationId xmlns:a16="http://schemas.microsoft.com/office/drawing/2014/main" id="{4E9CB3C2-5D24-41A3-F435-369E7C822F8F}"/>
            </a:ext>
          </a:extLst>
        </xdr:cNvPr>
        <xdr:cNvSpPr txBox="1"/>
      </xdr:nvSpPr>
      <xdr:spPr>
        <a:xfrm>
          <a:off x="12913932" y="3400924"/>
          <a:ext cx="1490864" cy="363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0DD72F02-EC36-4890-9697-290F100F5CF7}" type="TxLink">
            <a:rPr lang="en-US" sz="1800" b="0" i="0" u="none" strike="noStrike">
              <a:solidFill>
                <a:schemeClr val="bg1"/>
              </a:solidFill>
              <a:effectLst/>
              <a:latin typeface="Arial Rounded MT Bold" panose="020F0704030504030204" pitchFamily="34" charset="0"/>
              <a:ea typeface="Gadugi" panose="020B0502040204020203" pitchFamily="34" charset="0"/>
              <a:cs typeface="Calibri"/>
            </a:rPr>
            <a:pPr marL="0" marR="0" lvl="0" indent="0" defTabSz="914400" eaLnBrk="1" fontAlgn="auto" latinLnBrk="0" hangingPunct="1">
              <a:lnSpc>
                <a:spcPct val="100000"/>
              </a:lnSpc>
              <a:spcBef>
                <a:spcPts val="0"/>
              </a:spcBef>
              <a:spcAft>
                <a:spcPts val="0"/>
              </a:spcAft>
              <a:buClrTx/>
              <a:buSzTx/>
              <a:buFontTx/>
              <a:buNone/>
              <a:tabLst/>
              <a:defRPr/>
            </a:pPr>
            <a:t> </a:t>
          </a:fld>
          <a:endParaRPr lang="en-IN" sz="2800">
            <a:solidFill>
              <a:schemeClr val="bg1"/>
            </a:solidFill>
            <a:latin typeface="Arial Rounded MT Bold" panose="020F0704030504030204" pitchFamily="34" charset="0"/>
            <a:ea typeface="Gadugi" panose="020B0502040204020203" pitchFamily="34" charset="0"/>
            <a:cs typeface="Arial" panose="020B0604020202020204" pitchFamily="34" charset="0"/>
          </a:endParaRPr>
        </a:p>
      </xdr:txBody>
    </xdr:sp>
    <xdr:clientData/>
  </xdr:twoCellAnchor>
  <xdr:twoCellAnchor editAs="absolute">
    <xdr:from>
      <xdr:col>26</xdr:col>
      <xdr:colOff>485518</xdr:colOff>
      <xdr:row>44</xdr:row>
      <xdr:rowOff>153902</xdr:rowOff>
    </xdr:from>
    <xdr:to>
      <xdr:col>28</xdr:col>
      <xdr:colOff>239065</xdr:colOff>
      <xdr:row>46</xdr:row>
      <xdr:rowOff>133242</xdr:rowOff>
    </xdr:to>
    <xdr:sp macro="" textlink="">
      <xdr:nvSpPr>
        <xdr:cNvPr id="249" name="TextBox 248">
          <a:extLst>
            <a:ext uri="{FF2B5EF4-FFF2-40B4-BE49-F238E27FC236}">
              <a16:creationId xmlns:a16="http://schemas.microsoft.com/office/drawing/2014/main" id="{961188D5-B37B-8CD8-BF92-33A9BC9D71EF}"/>
            </a:ext>
          </a:extLst>
        </xdr:cNvPr>
        <xdr:cNvSpPr txBox="1"/>
      </xdr:nvSpPr>
      <xdr:spPr>
        <a:xfrm>
          <a:off x="16335118" y="8349635"/>
          <a:ext cx="972747" cy="35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bg1"/>
              </a:solidFill>
              <a:effectLst/>
              <a:latin typeface="Constantia" panose="02030602050306030303" pitchFamily="18" charset="0"/>
              <a:ea typeface="+mn-ea"/>
              <a:cs typeface="+mn-cs"/>
            </a:rPr>
            <a:t>Branch</a:t>
          </a:r>
          <a:r>
            <a:rPr lang="en-IN" sz="1800">
              <a:solidFill>
                <a:schemeClr val="bg1"/>
              </a:solidFill>
              <a:latin typeface="Constantia" panose="02030602050306030303" pitchFamily="18" charset="0"/>
            </a:rPr>
            <a:t> </a:t>
          </a:r>
          <a:endParaRPr lang="en-IN" sz="1600">
            <a:solidFill>
              <a:schemeClr val="bg1"/>
            </a:solidFill>
            <a:latin typeface="Constantia" panose="02030602050306030303" pitchFamily="18" charset="0"/>
          </a:endParaRPr>
        </a:p>
      </xdr:txBody>
    </xdr:sp>
    <xdr:clientData/>
  </xdr:twoCellAnchor>
  <xdr:twoCellAnchor editAs="absolute">
    <xdr:from>
      <xdr:col>26</xdr:col>
      <xdr:colOff>276502</xdr:colOff>
      <xdr:row>46</xdr:row>
      <xdr:rowOff>133242</xdr:rowOff>
    </xdr:from>
    <xdr:to>
      <xdr:col>28</xdr:col>
      <xdr:colOff>306901</xdr:colOff>
      <xdr:row>48</xdr:row>
      <xdr:rowOff>112583</xdr:rowOff>
    </xdr:to>
    <xdr:sp macro="" textlink="'Pivot Table 3'!AF19">
      <xdr:nvSpPr>
        <xdr:cNvPr id="250" name="TextBox 249">
          <a:extLst>
            <a:ext uri="{FF2B5EF4-FFF2-40B4-BE49-F238E27FC236}">
              <a16:creationId xmlns:a16="http://schemas.microsoft.com/office/drawing/2014/main" id="{30A37300-25F5-0657-0921-48EC266E4914}"/>
            </a:ext>
          </a:extLst>
        </xdr:cNvPr>
        <xdr:cNvSpPr txBox="1"/>
      </xdr:nvSpPr>
      <xdr:spPr>
        <a:xfrm>
          <a:off x="16126102" y="8701509"/>
          <a:ext cx="1249599" cy="35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EB3D73-B90B-4C90-8D83-D2956929F5C3}" type="TxLink">
            <a:rPr lang="en-US" sz="1500" b="0" i="0" u="none" strike="noStrike">
              <a:solidFill>
                <a:schemeClr val="bg1"/>
              </a:solidFill>
              <a:effectLst/>
              <a:latin typeface="Arial Rounded MT Bold" panose="020F0704030504030204" pitchFamily="34" charset="0"/>
              <a:ea typeface="Calibri"/>
              <a:cs typeface="Calibri"/>
            </a:rPr>
            <a:pPr/>
            <a:t> ₹ 51,804 </a:t>
          </a:fld>
          <a:endParaRPr lang="en-IN" sz="1500">
            <a:solidFill>
              <a:schemeClr val="bg1"/>
            </a:solidFill>
            <a:latin typeface="Arial Rounded MT Bold" panose="020F0704030504030204" pitchFamily="34" charset="0"/>
          </a:endParaRPr>
        </a:p>
      </xdr:txBody>
    </xdr:sp>
    <xdr:clientData/>
  </xdr:twoCellAnchor>
  <xdr:twoCellAnchor editAs="absolute">
    <xdr:from>
      <xdr:col>19</xdr:col>
      <xdr:colOff>1089</xdr:colOff>
      <xdr:row>23</xdr:row>
      <xdr:rowOff>65012</xdr:rowOff>
    </xdr:from>
    <xdr:to>
      <xdr:col>20</xdr:col>
      <xdr:colOff>411113</xdr:colOff>
      <xdr:row>28</xdr:row>
      <xdr:rowOff>69969</xdr:rowOff>
    </xdr:to>
    <xdr:grpSp>
      <xdr:nvGrpSpPr>
        <xdr:cNvPr id="264" name="Group 263">
          <a:extLst>
            <a:ext uri="{FF2B5EF4-FFF2-40B4-BE49-F238E27FC236}">
              <a16:creationId xmlns:a16="http://schemas.microsoft.com/office/drawing/2014/main" id="{8D6BC3BD-FD90-F1F8-EC84-630B6231F7E7}"/>
            </a:ext>
          </a:extLst>
        </xdr:cNvPr>
        <xdr:cNvGrpSpPr/>
      </xdr:nvGrpSpPr>
      <xdr:grpSpPr>
        <a:xfrm>
          <a:off x="11583489" y="4207521"/>
          <a:ext cx="1019624" cy="905503"/>
          <a:chOff x="11583489" y="4349145"/>
          <a:chExt cx="1019624" cy="936291"/>
        </a:xfrm>
      </xdr:grpSpPr>
      <xdr:sp macro="" textlink="">
        <xdr:nvSpPr>
          <xdr:cNvPr id="251" name="TextBox 250">
            <a:extLst>
              <a:ext uri="{FF2B5EF4-FFF2-40B4-BE49-F238E27FC236}">
                <a16:creationId xmlns:a16="http://schemas.microsoft.com/office/drawing/2014/main" id="{9253713A-794A-BB6D-E368-A242012F50ED}"/>
              </a:ext>
            </a:extLst>
          </xdr:cNvPr>
          <xdr:cNvSpPr txBox="1"/>
        </xdr:nvSpPr>
        <xdr:spPr>
          <a:xfrm>
            <a:off x="11652702" y="4581688"/>
            <a:ext cx="881199" cy="35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0" u="none" strike="noStrike">
                <a:solidFill>
                  <a:schemeClr val="bg1">
                    <a:lumMod val="65000"/>
                  </a:schemeClr>
                </a:solidFill>
                <a:effectLst/>
                <a:latin typeface="Constantia" panose="02030602050306030303" pitchFamily="18" charset="0"/>
                <a:ea typeface="+mn-ea"/>
                <a:cs typeface="+mn-cs"/>
              </a:rPr>
              <a:t>Shipment</a:t>
            </a:r>
            <a:r>
              <a:rPr lang="en-IN" sz="1400">
                <a:solidFill>
                  <a:schemeClr val="bg1">
                    <a:lumMod val="65000"/>
                  </a:schemeClr>
                </a:solidFill>
              </a:rPr>
              <a:t> </a:t>
            </a:r>
            <a:endParaRPr lang="en-IN" sz="1400">
              <a:solidFill>
                <a:schemeClr val="bg1">
                  <a:lumMod val="65000"/>
                </a:schemeClr>
              </a:solidFill>
              <a:latin typeface="Constantia" panose="02030602050306030303" pitchFamily="18" charset="0"/>
            </a:endParaRPr>
          </a:p>
        </xdr:txBody>
      </xdr:sp>
      <xdr:sp macro="" textlink="'Pivot Table 3'!AF21">
        <xdr:nvSpPr>
          <xdr:cNvPr id="252" name="TextBox 251">
            <a:extLst>
              <a:ext uri="{FF2B5EF4-FFF2-40B4-BE49-F238E27FC236}">
                <a16:creationId xmlns:a16="http://schemas.microsoft.com/office/drawing/2014/main" id="{35781496-B569-61DC-114F-3A1C750F754F}"/>
              </a:ext>
            </a:extLst>
          </xdr:cNvPr>
          <xdr:cNvSpPr txBox="1"/>
        </xdr:nvSpPr>
        <xdr:spPr>
          <a:xfrm>
            <a:off x="11583489" y="4933562"/>
            <a:ext cx="1019624" cy="351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4E48492-F187-486B-8D3A-32C02758AF94}" type="TxLink">
              <a:rPr lang="en-US" sz="1200" b="0" i="0" u="none" strike="noStrike">
                <a:solidFill>
                  <a:schemeClr val="bg1">
                    <a:lumMod val="65000"/>
                  </a:schemeClr>
                </a:solidFill>
                <a:effectLst/>
                <a:latin typeface="Arial Rounded MT Bold" panose="020F0704030504030204" pitchFamily="34" charset="0"/>
                <a:ea typeface="Calibri"/>
                <a:cs typeface="Calibri"/>
              </a:rPr>
              <a:pPr marL="0" indent="0"/>
              <a:t> ₹ 53,803 </a:t>
            </a:fld>
            <a:endParaRPr lang="en-IN" sz="1200" b="0" i="0" u="none" strike="noStrike">
              <a:solidFill>
                <a:schemeClr val="bg1">
                  <a:lumMod val="65000"/>
                </a:schemeClr>
              </a:solidFill>
              <a:effectLst/>
              <a:latin typeface="Arial Rounded MT Bold" panose="020F0704030504030204" pitchFamily="34" charset="0"/>
              <a:ea typeface="Calibri"/>
              <a:cs typeface="Calibri"/>
            </a:endParaRPr>
          </a:p>
        </xdr:txBody>
      </xdr:sp>
      <xdr:pic>
        <xdr:nvPicPr>
          <xdr:cNvPr id="254" name="Picture 253">
            <a:extLst>
              <a:ext uri="{FF2B5EF4-FFF2-40B4-BE49-F238E27FC236}">
                <a16:creationId xmlns:a16="http://schemas.microsoft.com/office/drawing/2014/main" id="{8CCA0C2D-D5D0-6441-3CC1-9E570D6CBD3E}"/>
              </a:ext>
            </a:extLst>
          </xdr:cNvPr>
          <xdr:cNvPicPr>
            <a:picLocks noChangeAspect="1"/>
          </xdr:cNvPicPr>
        </xdr:nvPicPr>
        <xdr:blipFill>
          <a:blip xmlns:r="http://schemas.openxmlformats.org/officeDocument/2006/relationships" r:embed="rId25" cstate="print">
            <a:lum bright="70000" contrast="-70000"/>
            <a:extLst>
              <a:ext uri="{28A0092B-C50C-407E-A947-70E740481C1C}">
                <a14:useLocalDpi xmlns:a14="http://schemas.microsoft.com/office/drawing/2010/main" val="0"/>
              </a:ext>
            </a:extLst>
          </a:blip>
          <a:stretch>
            <a:fillRect/>
          </a:stretch>
        </xdr:blipFill>
        <xdr:spPr>
          <a:xfrm>
            <a:off x="11987972" y="4349145"/>
            <a:ext cx="210658" cy="232543"/>
          </a:xfrm>
          <a:prstGeom prst="rect">
            <a:avLst/>
          </a:prstGeom>
        </xdr:spPr>
      </xdr:pic>
    </xdr:grpSp>
    <xdr:clientData/>
  </xdr:twoCellAnchor>
  <xdr:twoCellAnchor editAs="absolute">
    <xdr:from>
      <xdr:col>21</xdr:col>
      <xdr:colOff>320961</xdr:colOff>
      <xdr:row>3</xdr:row>
      <xdr:rowOff>57216</xdr:rowOff>
    </xdr:from>
    <xdr:to>
      <xdr:col>23</xdr:col>
      <xdr:colOff>234461</xdr:colOff>
      <xdr:row>7</xdr:row>
      <xdr:rowOff>166077</xdr:rowOff>
    </xdr:to>
    <xdr:grpSp>
      <xdr:nvGrpSpPr>
        <xdr:cNvPr id="18" name="Group 17">
          <a:extLst>
            <a:ext uri="{FF2B5EF4-FFF2-40B4-BE49-F238E27FC236}">
              <a16:creationId xmlns:a16="http://schemas.microsoft.com/office/drawing/2014/main" id="{42204625-8B27-C263-86EC-FBE3CCF2C126}"/>
            </a:ext>
          </a:extLst>
        </xdr:cNvPr>
        <xdr:cNvGrpSpPr/>
      </xdr:nvGrpSpPr>
      <xdr:grpSpPr>
        <a:xfrm>
          <a:off x="13122561" y="597543"/>
          <a:ext cx="1132700" cy="829298"/>
          <a:chOff x="13040499" y="614062"/>
          <a:chExt cx="1124885" cy="851323"/>
        </a:xfrm>
      </xdr:grpSpPr>
      <xdr:sp macro="" textlink="">
        <xdr:nvSpPr>
          <xdr:cNvPr id="245" name="TextBox 244">
            <a:extLst>
              <a:ext uri="{FF2B5EF4-FFF2-40B4-BE49-F238E27FC236}">
                <a16:creationId xmlns:a16="http://schemas.microsoft.com/office/drawing/2014/main" id="{18989FF2-8F93-47A2-8DC5-D589131CCA5A}"/>
              </a:ext>
            </a:extLst>
          </xdr:cNvPr>
          <xdr:cNvSpPr txBox="1"/>
        </xdr:nvSpPr>
        <xdr:spPr>
          <a:xfrm>
            <a:off x="13214332" y="941939"/>
            <a:ext cx="777219" cy="25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chemeClr val="bg1">
                    <a:lumMod val="65000"/>
                  </a:schemeClr>
                </a:solidFill>
                <a:effectLst/>
                <a:latin typeface="Constantia" panose="02030602050306030303" pitchFamily="18" charset="0"/>
                <a:ea typeface="+mn-ea"/>
                <a:cs typeface="+mn-cs"/>
              </a:rPr>
              <a:t>Branch</a:t>
            </a:r>
            <a:r>
              <a:rPr lang="en-IN" sz="1800">
                <a:solidFill>
                  <a:schemeClr val="bg1">
                    <a:lumMod val="65000"/>
                  </a:schemeClr>
                </a:solidFill>
                <a:latin typeface="Constantia" panose="02030602050306030303" pitchFamily="18" charset="0"/>
              </a:rPr>
              <a:t> </a:t>
            </a:r>
            <a:endParaRPr lang="en-IN" sz="1600">
              <a:solidFill>
                <a:schemeClr val="bg1">
                  <a:lumMod val="65000"/>
                </a:schemeClr>
              </a:solidFill>
              <a:latin typeface="Constantia" panose="02030602050306030303" pitchFamily="18" charset="0"/>
            </a:endParaRPr>
          </a:p>
        </xdr:txBody>
      </xdr:sp>
      <xdr:sp macro="" textlink="'Pivot Table 3'!AF19">
        <xdr:nvSpPr>
          <xdr:cNvPr id="246" name="TextBox 245">
            <a:extLst>
              <a:ext uri="{FF2B5EF4-FFF2-40B4-BE49-F238E27FC236}">
                <a16:creationId xmlns:a16="http://schemas.microsoft.com/office/drawing/2014/main" id="{D6EB5FA3-FDC3-F325-DE1F-4CC825AAA06F}"/>
              </a:ext>
            </a:extLst>
          </xdr:cNvPr>
          <xdr:cNvSpPr txBox="1"/>
        </xdr:nvSpPr>
        <xdr:spPr>
          <a:xfrm>
            <a:off x="13040499" y="1201274"/>
            <a:ext cx="1124885" cy="264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EB3D73-B90B-4C90-8D83-D2956929F5C3}" type="TxLink">
              <a:rPr lang="en-US" sz="1200" b="0" i="0" u="none" strike="noStrike">
                <a:solidFill>
                  <a:schemeClr val="bg1"/>
                </a:solidFill>
                <a:effectLst/>
                <a:latin typeface="Arial Rounded MT Bold" panose="020F0704030504030204" pitchFamily="34" charset="0"/>
                <a:ea typeface="Calibri"/>
                <a:cs typeface="Calibri"/>
              </a:rPr>
              <a:pPr algn="ctr"/>
              <a:t> ₹ 51,804 </a:t>
            </a:fld>
            <a:endParaRPr lang="en-IN" sz="1200">
              <a:solidFill>
                <a:schemeClr val="bg1"/>
              </a:solidFill>
              <a:latin typeface="Arial Rounded MT Bold" panose="020F0704030504030204" pitchFamily="34" charset="0"/>
            </a:endParaRPr>
          </a:p>
        </xdr:txBody>
      </xdr:sp>
      <xdr:pic>
        <xdr:nvPicPr>
          <xdr:cNvPr id="256" name="Picture 255">
            <a:extLst>
              <a:ext uri="{FF2B5EF4-FFF2-40B4-BE49-F238E27FC236}">
                <a16:creationId xmlns:a16="http://schemas.microsoft.com/office/drawing/2014/main" id="{C23ABBE0-C902-1409-2B62-322164B49EE7}"/>
              </a:ext>
            </a:extLst>
          </xdr:cNvPr>
          <xdr:cNvPicPr>
            <a:picLocks noChangeAspect="1"/>
          </xdr:cNvPicPr>
        </xdr:nvPicPr>
        <xdr:blipFill>
          <a:blip xmlns:r="http://schemas.openxmlformats.org/officeDocument/2006/relationships" r:embed="rId26"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3484912" y="614062"/>
            <a:ext cx="236058" cy="236393"/>
          </a:xfrm>
          <a:prstGeom prst="rect">
            <a:avLst/>
          </a:prstGeom>
        </xdr:spPr>
      </xdr:pic>
    </xdr:grpSp>
    <xdr:clientData/>
  </xdr:twoCellAnchor>
  <xdr:twoCellAnchor editAs="absolute">
    <xdr:from>
      <xdr:col>24</xdr:col>
      <xdr:colOff>64832</xdr:colOff>
      <xdr:row>23</xdr:row>
      <xdr:rowOff>146038</xdr:rowOff>
    </xdr:from>
    <xdr:to>
      <xdr:col>25</xdr:col>
      <xdr:colOff>448111</xdr:colOff>
      <xdr:row>27</xdr:row>
      <xdr:rowOff>175210</xdr:rowOff>
    </xdr:to>
    <xdr:grpSp>
      <xdr:nvGrpSpPr>
        <xdr:cNvPr id="266" name="Group 265">
          <a:extLst>
            <a:ext uri="{FF2B5EF4-FFF2-40B4-BE49-F238E27FC236}">
              <a16:creationId xmlns:a16="http://schemas.microsoft.com/office/drawing/2014/main" id="{F6AA8EDA-E6D5-E3DB-FA3C-7F6406094487}"/>
            </a:ext>
          </a:extLst>
        </xdr:cNvPr>
        <xdr:cNvGrpSpPr/>
      </xdr:nvGrpSpPr>
      <xdr:grpSpPr>
        <a:xfrm>
          <a:off x="14695232" y="4288547"/>
          <a:ext cx="992879" cy="749608"/>
          <a:chOff x="14695232" y="4349145"/>
          <a:chExt cx="992879" cy="774239"/>
        </a:xfrm>
      </xdr:grpSpPr>
      <xdr:sp macro="" textlink="">
        <xdr:nvSpPr>
          <xdr:cNvPr id="247" name="TextBox 246">
            <a:extLst>
              <a:ext uri="{FF2B5EF4-FFF2-40B4-BE49-F238E27FC236}">
                <a16:creationId xmlns:a16="http://schemas.microsoft.com/office/drawing/2014/main" id="{4A50D451-85D7-5A1C-DB1A-FF2F85CAE75E}"/>
              </a:ext>
            </a:extLst>
          </xdr:cNvPr>
          <xdr:cNvSpPr txBox="1"/>
        </xdr:nvSpPr>
        <xdr:spPr>
          <a:xfrm>
            <a:off x="14695232" y="4576173"/>
            <a:ext cx="992879" cy="231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bg1">
                    <a:lumMod val="65000"/>
                  </a:schemeClr>
                </a:solidFill>
                <a:effectLst/>
                <a:latin typeface="Constantia" panose="02030602050306030303" pitchFamily="18" charset="0"/>
                <a:ea typeface="+mn-ea"/>
                <a:cs typeface="+mn-cs"/>
              </a:rPr>
              <a:t>Download </a:t>
            </a:r>
          </a:p>
        </xdr:txBody>
      </xdr:sp>
      <xdr:sp macro="" textlink="'Pivot Table 3'!AF20">
        <xdr:nvSpPr>
          <xdr:cNvPr id="248" name="TextBox 247">
            <a:extLst>
              <a:ext uri="{FF2B5EF4-FFF2-40B4-BE49-F238E27FC236}">
                <a16:creationId xmlns:a16="http://schemas.microsoft.com/office/drawing/2014/main" id="{348C7764-5D58-E4EB-0640-E4A234AD1D66}"/>
              </a:ext>
            </a:extLst>
          </xdr:cNvPr>
          <xdr:cNvSpPr txBox="1"/>
        </xdr:nvSpPr>
        <xdr:spPr>
          <a:xfrm>
            <a:off x="14719083" y="4840198"/>
            <a:ext cx="945176" cy="283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F8DF28-FCF8-4396-941A-5ACB688EF57F}" type="TxLink">
              <a:rPr lang="en-US" sz="1200" b="0" i="0" u="none" strike="noStrike">
                <a:solidFill>
                  <a:schemeClr val="bg1">
                    <a:lumMod val="65000"/>
                  </a:schemeClr>
                </a:solidFill>
                <a:effectLst/>
                <a:latin typeface="Arial Rounded MT Bold" panose="020F0704030504030204" pitchFamily="34" charset="0"/>
                <a:ea typeface="Calibri"/>
                <a:cs typeface="Calibri"/>
              </a:rPr>
              <a:pPr marL="0" indent="0" algn="ctr"/>
              <a:t> ₹ 55,489 </a:t>
            </a:fld>
            <a:endParaRPr lang="en-IN" sz="1200" b="0" i="0" u="none" strike="noStrike">
              <a:solidFill>
                <a:schemeClr val="bg1">
                  <a:lumMod val="65000"/>
                </a:schemeClr>
              </a:solidFill>
              <a:effectLst/>
              <a:latin typeface="Arial Rounded MT Bold" panose="020F0704030504030204" pitchFamily="34" charset="0"/>
              <a:ea typeface="Calibri"/>
              <a:cs typeface="Calibri"/>
            </a:endParaRPr>
          </a:p>
        </xdr:txBody>
      </xdr:sp>
      <xdr:pic>
        <xdr:nvPicPr>
          <xdr:cNvPr id="258" name="Picture 257">
            <a:extLst>
              <a:ext uri="{FF2B5EF4-FFF2-40B4-BE49-F238E27FC236}">
                <a16:creationId xmlns:a16="http://schemas.microsoft.com/office/drawing/2014/main" id="{18165E33-FB58-0E56-882D-A51B9372C48C}"/>
              </a:ext>
            </a:extLst>
          </xdr:cNvPr>
          <xdr:cNvPicPr>
            <a:picLocks noChangeAspect="1"/>
          </xdr:cNvPicPr>
        </xdr:nvPicPr>
        <xdr:blipFill>
          <a:blip xmlns:r="http://schemas.openxmlformats.org/officeDocument/2006/relationships" r:embed="rId27" cstate="print">
            <a:lum bright="70000" contrast="-70000"/>
            <a:extLst>
              <a:ext uri="{28A0092B-C50C-407E-A947-70E740481C1C}">
                <a14:useLocalDpi xmlns:a14="http://schemas.microsoft.com/office/drawing/2010/main" val="0"/>
              </a:ext>
            </a:extLst>
          </a:blip>
          <a:stretch>
            <a:fillRect/>
          </a:stretch>
        </xdr:blipFill>
        <xdr:spPr>
          <a:xfrm>
            <a:off x="15096916" y="4349145"/>
            <a:ext cx="189510" cy="18951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41</xdr:row>
      <xdr:rowOff>110489</xdr:rowOff>
    </xdr:from>
    <xdr:to>
      <xdr:col>5</xdr:col>
      <xdr:colOff>538843</xdr:colOff>
      <xdr:row>56</xdr:row>
      <xdr:rowOff>110489</xdr:rowOff>
    </xdr:to>
    <xdr:graphicFrame macro="">
      <xdr:nvGraphicFramePr>
        <xdr:cNvPr id="6" name="Chart 5">
          <a:extLst>
            <a:ext uri="{FF2B5EF4-FFF2-40B4-BE49-F238E27FC236}">
              <a16:creationId xmlns:a16="http://schemas.microsoft.com/office/drawing/2014/main" id="{32E5BE3D-A359-3535-3513-B25935AE7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566488</xdr:colOff>
      <xdr:row>10</xdr:row>
      <xdr:rowOff>25066</xdr:rowOff>
    </xdr:from>
    <xdr:to>
      <xdr:col>13</xdr:col>
      <xdr:colOff>30079</xdr:colOff>
      <xdr:row>13</xdr:row>
      <xdr:rowOff>87548</xdr:rowOff>
    </xdr:to>
    <xdr:grpSp>
      <xdr:nvGrpSpPr>
        <xdr:cNvPr id="10" name="Group 9">
          <a:extLst>
            <a:ext uri="{FF2B5EF4-FFF2-40B4-BE49-F238E27FC236}">
              <a16:creationId xmlns:a16="http://schemas.microsoft.com/office/drawing/2014/main" id="{76C5896E-3F28-49F4-BA00-26607C61A84B}"/>
            </a:ext>
          </a:extLst>
        </xdr:cNvPr>
        <xdr:cNvGrpSpPr/>
      </xdr:nvGrpSpPr>
      <xdr:grpSpPr>
        <a:xfrm>
          <a:off x="10489806" y="1843475"/>
          <a:ext cx="1091500" cy="608005"/>
          <a:chOff x="7967944" y="3314291"/>
          <a:chExt cx="1108323" cy="844536"/>
        </a:xfrm>
      </xdr:grpSpPr>
      <xdr:sp macro="" textlink="">
        <xdr:nvSpPr>
          <xdr:cNvPr id="11" name="Rectangle 10">
            <a:extLst>
              <a:ext uri="{FF2B5EF4-FFF2-40B4-BE49-F238E27FC236}">
                <a16:creationId xmlns:a16="http://schemas.microsoft.com/office/drawing/2014/main" id="{FA9F9AF4-997B-25E0-C7A3-D578C8DDF897}"/>
              </a:ext>
            </a:extLst>
          </xdr:cNvPr>
          <xdr:cNvSpPr/>
        </xdr:nvSpPr>
        <xdr:spPr>
          <a:xfrm>
            <a:off x="8025518" y="3708416"/>
            <a:ext cx="940682" cy="4504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00" baseline="0">
                <a:solidFill>
                  <a:schemeClr val="tx1"/>
                </a:solidFill>
                <a:effectLst/>
                <a:latin typeface="Constantia" panose="02030602050306030303" pitchFamily="18" charset="0"/>
                <a:ea typeface="+mn-ea"/>
                <a:cs typeface="+mn-cs"/>
              </a:rPr>
              <a:t>ACHIEVD </a:t>
            </a:r>
            <a:r>
              <a:rPr lang="en-IN" sz="600" baseline="0">
                <a:solidFill>
                  <a:schemeClr val="tx1"/>
                </a:solidFill>
                <a:latin typeface="Constantia" panose="02030602050306030303" pitchFamily="18" charset="0"/>
                <a:cs typeface="Arial" panose="020B0604020202020204" pitchFamily="34" charset="0"/>
              </a:rPr>
              <a:t>INCOME </a:t>
            </a:r>
            <a:endParaRPr lang="en-IN" sz="700">
              <a:solidFill>
                <a:schemeClr val="tx1"/>
              </a:solidFill>
              <a:latin typeface="Constantia" panose="02030602050306030303" pitchFamily="18" charset="0"/>
              <a:cs typeface="Arial" panose="020B0604020202020204" pitchFamily="34" charset="0"/>
            </a:endParaRPr>
          </a:p>
        </xdr:txBody>
      </xdr:sp>
      <xdr:sp macro="" textlink="'Pivot Table 1'!L4">
        <xdr:nvSpPr>
          <xdr:cNvPr id="12" name="Rectangle 11">
            <a:extLst>
              <a:ext uri="{FF2B5EF4-FFF2-40B4-BE49-F238E27FC236}">
                <a16:creationId xmlns:a16="http://schemas.microsoft.com/office/drawing/2014/main" id="{7FDBFD43-D69C-CA83-6403-0492076F63D6}"/>
              </a:ext>
            </a:extLst>
          </xdr:cNvPr>
          <xdr:cNvSpPr/>
        </xdr:nvSpPr>
        <xdr:spPr>
          <a:xfrm>
            <a:off x="7967944" y="3314291"/>
            <a:ext cx="1108323" cy="36406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7D133A-E5AB-4A59-A9C8-88008373A48B}" type="TxLink">
              <a:rPr lang="en-US" sz="1800" b="0" i="0" u="none" strike="noStrike">
                <a:solidFill>
                  <a:schemeClr val="tx1"/>
                </a:solidFill>
                <a:latin typeface="Cambria Math" panose="02040503050406030204" pitchFamily="18" charset="0"/>
                <a:ea typeface="Cambria Math" panose="02040503050406030204" pitchFamily="18" charset="0"/>
                <a:cs typeface="Calibri"/>
              </a:rPr>
              <a:pPr algn="ctr"/>
              <a:t>80%</a:t>
            </a:fld>
            <a:endParaRPr lang="en-IN" sz="3600">
              <a:solidFill>
                <a:schemeClr val="tx1"/>
              </a:solidFill>
              <a:latin typeface="Cambria Math" panose="02040503050406030204" pitchFamily="18" charset="0"/>
              <a:ea typeface="Cambria Math" panose="02040503050406030204" pitchFamily="18" charset="0"/>
              <a:cs typeface="Dubai" panose="020B0503030403030204" pitchFamily="34" charset="-78"/>
            </a:endParaRPr>
          </a:p>
        </xdr:txBody>
      </xdr:sp>
    </xdr:grpSp>
    <xdr:clientData/>
  </xdr:twoCellAnchor>
  <xdr:twoCellAnchor editAs="oneCell">
    <xdr:from>
      <xdr:col>8</xdr:col>
      <xdr:colOff>0</xdr:colOff>
      <xdr:row>12</xdr:row>
      <xdr:rowOff>0</xdr:rowOff>
    </xdr:from>
    <xdr:to>
      <xdr:col>11</xdr:col>
      <xdr:colOff>757442</xdr:colOff>
      <xdr:row>13</xdr:row>
      <xdr:rowOff>180109</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09DE41E7-FCEC-4437-A8B6-763A011CBF4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26432" y="2182091"/>
              <a:ext cx="3554328" cy="361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200782</xdr:colOff>
      <xdr:row>10</xdr:row>
      <xdr:rowOff>136002</xdr:rowOff>
    </xdr:from>
    <xdr:to>
      <xdr:col>18</xdr:col>
      <xdr:colOff>1251487</xdr:colOff>
      <xdr:row>12</xdr:row>
      <xdr:rowOff>0</xdr:rowOff>
    </xdr:to>
    <xdr:sp macro="" textlink="">
      <xdr:nvSpPr>
        <xdr:cNvPr id="5" name="Rectangle 4">
          <a:extLst>
            <a:ext uri="{FF2B5EF4-FFF2-40B4-BE49-F238E27FC236}">
              <a16:creationId xmlns:a16="http://schemas.microsoft.com/office/drawing/2014/main" id="{C9C79E5C-444A-473F-8228-704D6E8F3FF1}"/>
            </a:ext>
          </a:extLst>
        </xdr:cNvPr>
        <xdr:cNvSpPr/>
      </xdr:nvSpPr>
      <xdr:spPr>
        <a:xfrm>
          <a:off x="14664128" y="1960406"/>
          <a:ext cx="1050705" cy="24499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ysClr val="windowText" lastClr="000000"/>
              </a:solidFill>
              <a:effectLst>
                <a:glow rad="63500">
                  <a:srgbClr val="194AFE">
                    <a:alpha val="40000"/>
                  </a:srgbClr>
                </a:glow>
                <a:outerShdw blurRad="190500" sx="114000" sy="114000" algn="ctr" rotWithShape="0">
                  <a:srgbClr val="194AFE"/>
                </a:outerShdw>
              </a:effectLst>
              <a:latin typeface="Gadugi" panose="020B0502040204020203" pitchFamily="34" charset="0"/>
              <a:ea typeface="NSimSun" panose="02010609030101010101" pitchFamily="49" charset="-122"/>
            </a:rPr>
            <a:t>〇</a:t>
          </a:r>
          <a:endParaRPr lang="en-IN" sz="1100">
            <a:solidFill>
              <a:sysClr val="windowText" lastClr="000000"/>
            </a:solidFill>
            <a:effectLst>
              <a:glow rad="63500">
                <a:srgbClr val="194AFE">
                  <a:alpha val="40000"/>
                </a:srgbClr>
              </a:glow>
              <a:outerShdw blurRad="190500" sx="114000" sy="114000" algn="ctr" rotWithShape="0">
                <a:srgbClr val="194AFE"/>
              </a:outerShdw>
            </a:effectLst>
            <a:latin typeface="Gadugi" panose="020B0502040204020203" pitchFamily="34" charset="0"/>
            <a:ea typeface="Gadugi" panose="020B0502040204020203" pitchFamily="34" charset="0"/>
          </a:endParaRPr>
        </a:p>
      </xdr:txBody>
    </xdr:sp>
    <xdr:clientData/>
  </xdr:twoCellAnchor>
  <xdr:twoCellAnchor editAs="oneCell">
    <xdr:from>
      <xdr:col>17</xdr:col>
      <xdr:colOff>0</xdr:colOff>
      <xdr:row>23</xdr:row>
      <xdr:rowOff>0</xdr:rowOff>
    </xdr:from>
    <xdr:to>
      <xdr:col>18</xdr:col>
      <xdr:colOff>1371230</xdr:colOff>
      <xdr:row>24</xdr:row>
      <xdr:rowOff>192992</xdr:rowOff>
    </xdr:to>
    <mc:AlternateContent xmlns:mc="http://schemas.openxmlformats.org/markup-compatibility/2006" xmlns:a14="http://schemas.microsoft.com/office/drawing/2010/main">
      <mc:Choice Requires="a14">
        <xdr:graphicFrame macro="">
          <xdr:nvGraphicFramePr>
            <xdr:cNvPr id="8" name="Year 4">
              <a:extLst>
                <a:ext uri="{FF2B5EF4-FFF2-40B4-BE49-F238E27FC236}">
                  <a16:creationId xmlns:a16="http://schemas.microsoft.com/office/drawing/2014/main" id="{4A927467-DCE6-4A37-9F4C-037443258408}"/>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2204290" y="4412226"/>
              <a:ext cx="3472875" cy="3896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5</xdr:row>
      <xdr:rowOff>0</xdr:rowOff>
    </xdr:from>
    <xdr:to>
      <xdr:col>27</xdr:col>
      <xdr:colOff>914400</xdr:colOff>
      <xdr:row>10</xdr:row>
      <xdr:rowOff>893</xdr:rowOff>
    </xdr:to>
    <xdr:pic>
      <xdr:nvPicPr>
        <xdr:cNvPr id="10" name="Graphic 9" descr="Social network with solid fill">
          <a:extLst>
            <a:ext uri="{FF2B5EF4-FFF2-40B4-BE49-F238E27FC236}">
              <a16:creationId xmlns:a16="http://schemas.microsoft.com/office/drawing/2014/main" id="{3E448C6A-E49F-8B2F-29EB-AA4B0507F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819577" y="915865"/>
          <a:ext cx="914400" cy="914400"/>
        </a:xfrm>
        <a:prstGeom prst="rect">
          <a:avLst/>
        </a:prstGeom>
      </xdr:spPr>
    </xdr:pic>
    <xdr:clientData/>
  </xdr:twoCellAnchor>
  <xdr:twoCellAnchor>
    <xdr:from>
      <xdr:col>50</xdr:col>
      <xdr:colOff>0</xdr:colOff>
      <xdr:row>7</xdr:row>
      <xdr:rowOff>0</xdr:rowOff>
    </xdr:from>
    <xdr:to>
      <xdr:col>59</xdr:col>
      <xdr:colOff>0</xdr:colOff>
      <xdr:row>38</xdr:row>
      <xdr:rowOff>69061</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105B1951-DB0D-2241-BC4C-7A47CC16ED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773340" y="1280160"/>
              <a:ext cx="5486400" cy="60583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31.839277777777" createdVersion="8" refreshedVersion="8" minRefreshableVersion="3" recordCount="900" xr:uid="{708E5FDE-5F8E-48EE-BED4-7A0421A9173E}">
  <cacheSource type="worksheet">
    <worksheetSource ref="A1:I901" sheet="Data Set 1"/>
  </cacheSource>
  <cacheFields count="9">
    <cacheField name="Year" numFmtId="0">
      <sharedItems containsMixedTypes="1" containsNumber="1" containsInteger="1" minValue="2020" maxValue="2024" count="6">
        <s v="2020"/>
        <n v="2020"/>
        <n v="2021"/>
        <n v="2022"/>
        <n v="2023"/>
        <n v="2024"/>
      </sharedItems>
    </cacheField>
    <cacheField name="Month" numFmtId="0">
      <sharedItems count="12">
        <s v="Jan"/>
        <s v="Feb"/>
        <s v="Mar"/>
        <s v="Apr"/>
        <s v="May"/>
        <s v="Jun"/>
        <s v="Jul"/>
        <s v="Aug"/>
        <s v="Sep"/>
        <s v="Oct"/>
        <s v="Nov"/>
        <s v="Dec"/>
      </sharedItems>
    </cacheField>
    <cacheField name="Income Source" numFmtId="0">
      <sharedItems count="6">
        <s v="Licensing"/>
        <s v="Renting"/>
        <s v="Subscription"/>
        <s v="Usage fees"/>
        <s v="Advertising"/>
        <s v="Asset sale"/>
      </sharedItems>
    </cacheField>
    <cacheField name="Income Breakdown" numFmtId="0">
      <sharedItems count="15">
        <s v="Software Metered License"/>
        <s v="Floating License"/>
        <s v="Equipments"/>
        <s v="Prime"/>
        <s v="Renewal"/>
        <s v="Premium"/>
        <s v="New"/>
        <s v="Offices"/>
        <s v="Facebook Page"/>
        <s v="Google Ad"/>
        <s v="Company Website"/>
        <s v="Youtube Channel"/>
        <s v="Lands"/>
        <s v="Asset sale"/>
        <s v="Television Ad"/>
      </sharedItems>
    </cacheField>
    <cacheField name="Counts" numFmtId="0">
      <sharedItems containsSemiMixedTypes="0" containsString="0" containsNumber="1" containsInteger="1" minValue="2" maxValue="10368"/>
    </cacheField>
    <cacheField name="Income" numFmtId="0">
      <sharedItems containsSemiMixedTypes="0" containsString="0" containsNumber="1" containsInteger="1" minValue="100" maxValue="22000"/>
    </cacheField>
    <cacheField name="Target Income" numFmtId="0">
      <sharedItems containsSemiMixedTypes="0" containsString="0" containsNumber="1" containsInteger="1" minValue="112" maxValue="12480"/>
    </cacheField>
    <cacheField name="Operating Profit" numFmtId="0">
      <sharedItems containsSemiMixedTypes="0" containsString="0" containsNumber="1" containsInteger="1" minValue="20" maxValue="4400"/>
    </cacheField>
    <cacheField name="Market strategy" numFmtId="0">
      <sharedItems count="2">
        <s v="B2B"/>
        <s v="B2C"/>
      </sharedItems>
    </cacheField>
  </cacheFields>
  <extLst>
    <ext xmlns:x14="http://schemas.microsoft.com/office/spreadsheetml/2009/9/main" uri="{725AE2AE-9491-48be-B2B4-4EB974FC3084}">
      <x14:pivotCacheDefinition pivotCacheId="1305902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36.799271180556" createdVersion="8" refreshedVersion="8" minRefreshableVersion="3" recordCount="30" xr:uid="{F77B4B43-1CEA-40FA-A294-E082C5F461E1}">
  <cacheSource type="worksheet">
    <worksheetSource ref="A1:D31" sheet="Data Set 2"/>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0">
      <sharedItems containsSemiMixedTypes="0" containsString="0" containsNumber="1" containsInteger="1" minValue="62240" maxValue="387584"/>
    </cacheField>
    <cacheField name="Target" numFmtId="0">
      <sharedItems containsSemiMixedTypes="0" containsString="0" containsNumber="1" containsInteger="1" minValue="90151" maxValue="700000"/>
    </cacheField>
  </cacheFields>
  <extLst>
    <ext xmlns:x14="http://schemas.microsoft.com/office/spreadsheetml/2009/9/main" uri="{725AE2AE-9491-48be-B2B4-4EB974FC3084}">
      <x14:pivotCacheDefinition pivotCacheId="147242369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37.541966550925" createdVersion="8" refreshedVersion="8" minRefreshableVersion="3" recordCount="3115" xr:uid="{13660B3B-84E8-4249-B2E9-AFE6E616F10D}">
  <cacheSource type="worksheet">
    <worksheetSource ref="A1:K3116" sheet="Data Set 3"/>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ount="2">
        <s v="Order assembled"/>
        <s v="Cancelld"/>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8" maxValue="1588.73"/>
    </cacheField>
  </cacheFields>
  <extLst>
    <ext xmlns:x14="http://schemas.microsoft.com/office/spreadsheetml/2009/9/main" uri="{725AE2AE-9491-48be-B2B4-4EB974FC3084}">
      <x14:pivotCacheDefinition pivotCacheId="560794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3"/>
    <n v="5127"/>
    <n v="1099"/>
    <x v="0"/>
  </r>
  <r>
    <x v="1"/>
    <x v="0"/>
    <x v="0"/>
    <x v="1"/>
    <n v="2498"/>
    <n v="9600"/>
    <n v="8960"/>
    <n v="1920"/>
    <x v="0"/>
  </r>
  <r>
    <x v="1"/>
    <x v="0"/>
    <x v="1"/>
    <x v="2"/>
    <n v="1245"/>
    <n v="5493"/>
    <n v="5126"/>
    <n v="1099"/>
    <x v="0"/>
  </r>
  <r>
    <x v="1"/>
    <x v="0"/>
    <x v="2"/>
    <x v="3"/>
    <n v="644"/>
    <n v="6892"/>
    <n v="6433"/>
    <n v="1378"/>
    <x v="0"/>
  </r>
  <r>
    <x v="1"/>
    <x v="0"/>
    <x v="3"/>
    <x v="4"/>
    <n v="643"/>
    <n v="7700"/>
    <n v="7840"/>
    <n v="1540"/>
    <x v="0"/>
  </r>
  <r>
    <x v="1"/>
    <x v="0"/>
    <x v="2"/>
    <x v="5"/>
    <n v="455"/>
    <n v="5265"/>
    <n v="5128"/>
    <n v="1053"/>
    <x v="0"/>
  </r>
  <r>
    <x v="1"/>
    <x v="0"/>
    <x v="3"/>
    <x v="6"/>
    <n v="345"/>
    <n v="9016"/>
    <n v="7840"/>
    <n v="1803"/>
    <x v="0"/>
  </r>
  <r>
    <x v="1"/>
    <x v="0"/>
    <x v="1"/>
    <x v="7"/>
    <n v="122"/>
    <n v="2697"/>
    <n v="112"/>
    <n v="539"/>
    <x v="0"/>
  </r>
  <r>
    <x v="1"/>
    <x v="0"/>
    <x v="4"/>
    <x v="8"/>
    <n v="78"/>
    <n v="5493"/>
    <n v="5126"/>
    <n v="1099"/>
    <x v="0"/>
  </r>
  <r>
    <x v="1"/>
    <x v="0"/>
    <x v="4"/>
    <x v="9"/>
    <n v="76"/>
    <n v="5492"/>
    <n v="5126"/>
    <n v="1098"/>
    <x v="0"/>
  </r>
  <r>
    <x v="1"/>
    <x v="0"/>
    <x v="4"/>
    <x v="10"/>
    <n v="46"/>
    <n v="240"/>
    <n v="224"/>
    <n v="48"/>
    <x v="0"/>
  </r>
  <r>
    <x v="1"/>
    <x v="0"/>
    <x v="4"/>
    <x v="11"/>
    <n v="34"/>
    <n v="5492"/>
    <n v="5126"/>
    <n v="1098"/>
    <x v="0"/>
  </r>
  <r>
    <x v="1"/>
    <x v="0"/>
    <x v="1"/>
    <x v="12"/>
    <n v="7"/>
    <n v="3666"/>
    <n v="224"/>
    <n v="733"/>
    <x v="0"/>
  </r>
  <r>
    <x v="1"/>
    <x v="0"/>
    <x v="5"/>
    <x v="13"/>
    <n v="3"/>
    <n v="7260"/>
    <n v="7392"/>
    <n v="1452"/>
    <x v="0"/>
  </r>
  <r>
    <x v="1"/>
    <x v="0"/>
    <x v="4"/>
    <x v="14"/>
    <n v="3"/>
    <n v="5035"/>
    <n v="5127"/>
    <n v="1007"/>
    <x v="0"/>
  </r>
  <r>
    <x v="1"/>
    <x v="1"/>
    <x v="0"/>
    <x v="0"/>
    <n v="3566"/>
    <n v="5035"/>
    <n v="5127"/>
    <n v="1007"/>
    <x v="0"/>
  </r>
  <r>
    <x v="1"/>
    <x v="1"/>
    <x v="0"/>
    <x v="1"/>
    <n v="2498"/>
    <n v="8800"/>
    <n v="8960"/>
    <n v="1760"/>
    <x v="0"/>
  </r>
  <r>
    <x v="1"/>
    <x v="1"/>
    <x v="1"/>
    <x v="2"/>
    <n v="1245"/>
    <n v="5035"/>
    <n v="5126"/>
    <n v="1007"/>
    <x v="0"/>
  </r>
  <r>
    <x v="1"/>
    <x v="1"/>
    <x v="2"/>
    <x v="3"/>
    <n v="644"/>
    <n v="6318"/>
    <n v="6433"/>
    <n v="1264"/>
    <x v="0"/>
  </r>
  <r>
    <x v="1"/>
    <x v="1"/>
    <x v="3"/>
    <x v="4"/>
    <n v="643"/>
    <n v="7000"/>
    <n v="7840"/>
    <n v="1400"/>
    <x v="0"/>
  </r>
  <r>
    <x v="1"/>
    <x v="1"/>
    <x v="2"/>
    <x v="5"/>
    <n v="455"/>
    <n v="4579"/>
    <n v="5128"/>
    <n v="916"/>
    <x v="0"/>
  </r>
  <r>
    <x v="1"/>
    <x v="1"/>
    <x v="3"/>
    <x v="6"/>
    <n v="345"/>
    <n v="7000"/>
    <n v="7840"/>
    <n v="1400"/>
    <x v="0"/>
  </r>
  <r>
    <x v="1"/>
    <x v="1"/>
    <x v="1"/>
    <x v="7"/>
    <n v="122"/>
    <n v="100"/>
    <n v="112"/>
    <n v="20"/>
    <x v="0"/>
  </r>
  <r>
    <x v="1"/>
    <x v="1"/>
    <x v="4"/>
    <x v="8"/>
    <n v="78"/>
    <n v="4577"/>
    <n v="5126"/>
    <n v="915"/>
    <x v="0"/>
  </r>
  <r>
    <x v="1"/>
    <x v="1"/>
    <x v="4"/>
    <x v="9"/>
    <n v="76"/>
    <n v="4577"/>
    <n v="5126"/>
    <n v="915"/>
    <x v="0"/>
  </r>
  <r>
    <x v="1"/>
    <x v="1"/>
    <x v="4"/>
    <x v="10"/>
    <n v="46"/>
    <n v="200"/>
    <n v="224"/>
    <n v="40"/>
    <x v="0"/>
  </r>
  <r>
    <x v="1"/>
    <x v="1"/>
    <x v="4"/>
    <x v="11"/>
    <n v="34"/>
    <n v="4577"/>
    <n v="5126"/>
    <n v="915"/>
    <x v="0"/>
  </r>
  <r>
    <x v="1"/>
    <x v="1"/>
    <x v="1"/>
    <x v="12"/>
    <n v="7"/>
    <n v="200"/>
    <n v="224"/>
    <n v="40"/>
    <x v="0"/>
  </r>
  <r>
    <x v="1"/>
    <x v="1"/>
    <x v="4"/>
    <x v="14"/>
    <n v="3"/>
    <n v="4577"/>
    <n v="5127"/>
    <n v="915"/>
    <x v="0"/>
  </r>
  <r>
    <x v="1"/>
    <x v="1"/>
    <x v="5"/>
    <x v="13"/>
    <n v="2"/>
    <n v="6600"/>
    <n v="7392"/>
    <n v="1320"/>
    <x v="0"/>
  </r>
  <r>
    <x v="1"/>
    <x v="2"/>
    <x v="0"/>
    <x v="0"/>
    <n v="3566"/>
    <n v="4577"/>
    <n v="5127"/>
    <n v="915"/>
    <x v="0"/>
  </r>
  <r>
    <x v="1"/>
    <x v="2"/>
    <x v="0"/>
    <x v="1"/>
    <n v="2498"/>
    <n v="8000"/>
    <n v="8960"/>
    <n v="1600"/>
    <x v="0"/>
  </r>
  <r>
    <x v="1"/>
    <x v="2"/>
    <x v="1"/>
    <x v="2"/>
    <n v="1245"/>
    <n v="4577"/>
    <n v="5126"/>
    <n v="915"/>
    <x v="0"/>
  </r>
  <r>
    <x v="1"/>
    <x v="2"/>
    <x v="2"/>
    <x v="3"/>
    <n v="644"/>
    <n v="5744"/>
    <n v="6433"/>
    <n v="1149"/>
    <x v="0"/>
  </r>
  <r>
    <x v="1"/>
    <x v="2"/>
    <x v="3"/>
    <x v="4"/>
    <n v="643"/>
    <n v="7000"/>
    <n v="7840"/>
    <n v="1400"/>
    <x v="0"/>
  </r>
  <r>
    <x v="1"/>
    <x v="2"/>
    <x v="2"/>
    <x v="5"/>
    <n v="455"/>
    <n v="4579"/>
    <n v="5128"/>
    <n v="916"/>
    <x v="0"/>
  </r>
  <r>
    <x v="1"/>
    <x v="2"/>
    <x v="3"/>
    <x v="6"/>
    <n v="345"/>
    <n v="7000"/>
    <n v="7840"/>
    <n v="1400"/>
    <x v="0"/>
  </r>
  <r>
    <x v="1"/>
    <x v="2"/>
    <x v="1"/>
    <x v="7"/>
    <n v="122"/>
    <n v="100"/>
    <n v="112"/>
    <n v="20"/>
    <x v="0"/>
  </r>
  <r>
    <x v="1"/>
    <x v="2"/>
    <x v="4"/>
    <x v="8"/>
    <n v="78"/>
    <n v="4577"/>
    <n v="5126"/>
    <n v="915"/>
    <x v="0"/>
  </r>
  <r>
    <x v="1"/>
    <x v="2"/>
    <x v="4"/>
    <x v="9"/>
    <n v="76"/>
    <n v="4577"/>
    <n v="5126"/>
    <n v="915"/>
    <x v="0"/>
  </r>
  <r>
    <x v="1"/>
    <x v="2"/>
    <x v="4"/>
    <x v="10"/>
    <n v="46"/>
    <n v="200"/>
    <n v="224"/>
    <n v="40"/>
    <x v="0"/>
  </r>
  <r>
    <x v="1"/>
    <x v="2"/>
    <x v="4"/>
    <x v="11"/>
    <n v="34"/>
    <n v="4577"/>
    <n v="5126"/>
    <n v="915"/>
    <x v="1"/>
  </r>
  <r>
    <x v="1"/>
    <x v="2"/>
    <x v="1"/>
    <x v="12"/>
    <n v="7"/>
    <n v="200"/>
    <n v="224"/>
    <n v="40"/>
    <x v="1"/>
  </r>
  <r>
    <x v="1"/>
    <x v="2"/>
    <x v="4"/>
    <x v="14"/>
    <n v="3"/>
    <n v="3333"/>
    <n v="5127"/>
    <n v="667"/>
    <x v="1"/>
  </r>
  <r>
    <x v="1"/>
    <x v="2"/>
    <x v="5"/>
    <x v="13"/>
    <n v="2"/>
    <n v="6600"/>
    <n v="7392"/>
    <n v="1320"/>
    <x v="1"/>
  </r>
  <r>
    <x v="1"/>
    <x v="3"/>
    <x v="0"/>
    <x v="0"/>
    <n v="3566"/>
    <n v="4577"/>
    <n v="5127"/>
    <n v="915"/>
    <x v="1"/>
  </r>
  <r>
    <x v="1"/>
    <x v="3"/>
    <x v="0"/>
    <x v="1"/>
    <n v="2498"/>
    <n v="8000"/>
    <n v="8960"/>
    <n v="1600"/>
    <x v="1"/>
  </r>
  <r>
    <x v="1"/>
    <x v="3"/>
    <x v="1"/>
    <x v="2"/>
    <n v="1245"/>
    <n v="4577"/>
    <n v="5126"/>
    <n v="915"/>
    <x v="1"/>
  </r>
  <r>
    <x v="1"/>
    <x v="3"/>
    <x v="2"/>
    <x v="3"/>
    <n v="644"/>
    <n v="5744"/>
    <n v="6433"/>
    <n v="1149"/>
    <x v="1"/>
  </r>
  <r>
    <x v="1"/>
    <x v="3"/>
    <x v="3"/>
    <x v="4"/>
    <n v="643"/>
    <n v="7000"/>
    <n v="7840"/>
    <n v="1400"/>
    <x v="1"/>
  </r>
  <r>
    <x v="1"/>
    <x v="3"/>
    <x v="2"/>
    <x v="5"/>
    <n v="455"/>
    <n v="4579"/>
    <n v="5128"/>
    <n v="916"/>
    <x v="1"/>
  </r>
  <r>
    <x v="1"/>
    <x v="3"/>
    <x v="3"/>
    <x v="6"/>
    <n v="345"/>
    <n v="7000"/>
    <n v="7840"/>
    <n v="1400"/>
    <x v="1"/>
  </r>
  <r>
    <x v="1"/>
    <x v="3"/>
    <x v="1"/>
    <x v="7"/>
    <n v="122"/>
    <n v="100"/>
    <n v="112"/>
    <n v="20"/>
    <x v="1"/>
  </r>
  <r>
    <x v="1"/>
    <x v="3"/>
    <x v="4"/>
    <x v="8"/>
    <n v="78"/>
    <n v="4577"/>
    <n v="5126"/>
    <n v="915"/>
    <x v="1"/>
  </r>
  <r>
    <x v="1"/>
    <x v="3"/>
    <x v="4"/>
    <x v="9"/>
    <n v="76"/>
    <n v="4577"/>
    <n v="5126"/>
    <n v="915"/>
    <x v="1"/>
  </r>
  <r>
    <x v="1"/>
    <x v="3"/>
    <x v="4"/>
    <x v="10"/>
    <n v="46"/>
    <n v="200"/>
    <n v="224"/>
    <n v="40"/>
    <x v="1"/>
  </r>
  <r>
    <x v="1"/>
    <x v="3"/>
    <x v="4"/>
    <x v="11"/>
    <n v="34"/>
    <n v="4577"/>
    <n v="5126"/>
    <n v="915"/>
    <x v="1"/>
  </r>
  <r>
    <x v="1"/>
    <x v="3"/>
    <x v="1"/>
    <x v="12"/>
    <n v="7"/>
    <n v="200"/>
    <n v="224"/>
    <n v="40"/>
    <x v="1"/>
  </r>
  <r>
    <x v="1"/>
    <x v="3"/>
    <x v="4"/>
    <x v="14"/>
    <n v="3"/>
    <n v="4577"/>
    <n v="5127"/>
    <n v="915"/>
    <x v="1"/>
  </r>
  <r>
    <x v="1"/>
    <x v="3"/>
    <x v="5"/>
    <x v="13"/>
    <n v="2"/>
    <n v="6600"/>
    <n v="7392"/>
    <n v="1320"/>
    <x v="1"/>
  </r>
  <r>
    <x v="1"/>
    <x v="4"/>
    <x v="0"/>
    <x v="0"/>
    <n v="3566"/>
    <n v="4577"/>
    <n v="5127"/>
    <n v="915"/>
    <x v="1"/>
  </r>
  <r>
    <x v="1"/>
    <x v="4"/>
    <x v="0"/>
    <x v="1"/>
    <n v="2498"/>
    <n v="8000"/>
    <n v="8960"/>
    <n v="1600"/>
    <x v="1"/>
  </r>
  <r>
    <x v="1"/>
    <x v="4"/>
    <x v="1"/>
    <x v="2"/>
    <n v="1245"/>
    <n v="4577"/>
    <n v="5126"/>
    <n v="915"/>
    <x v="1"/>
  </r>
  <r>
    <x v="1"/>
    <x v="4"/>
    <x v="2"/>
    <x v="3"/>
    <n v="644"/>
    <n v="5744"/>
    <n v="6433"/>
    <n v="1149"/>
    <x v="1"/>
  </r>
  <r>
    <x v="1"/>
    <x v="4"/>
    <x v="3"/>
    <x v="4"/>
    <n v="643"/>
    <n v="7000"/>
    <n v="7840"/>
    <n v="1400"/>
    <x v="0"/>
  </r>
  <r>
    <x v="1"/>
    <x v="4"/>
    <x v="2"/>
    <x v="5"/>
    <n v="455"/>
    <n v="4579"/>
    <n v="5128"/>
    <n v="916"/>
    <x v="0"/>
  </r>
  <r>
    <x v="1"/>
    <x v="4"/>
    <x v="3"/>
    <x v="6"/>
    <n v="345"/>
    <n v="7000"/>
    <n v="7840"/>
    <n v="1400"/>
    <x v="0"/>
  </r>
  <r>
    <x v="1"/>
    <x v="4"/>
    <x v="1"/>
    <x v="7"/>
    <n v="122"/>
    <n v="100"/>
    <n v="112"/>
    <n v="20"/>
    <x v="0"/>
  </r>
  <r>
    <x v="1"/>
    <x v="4"/>
    <x v="4"/>
    <x v="8"/>
    <n v="78"/>
    <n v="4577"/>
    <n v="5126"/>
    <n v="915"/>
    <x v="0"/>
  </r>
  <r>
    <x v="1"/>
    <x v="4"/>
    <x v="4"/>
    <x v="9"/>
    <n v="76"/>
    <n v="4577"/>
    <n v="5126"/>
    <n v="915"/>
    <x v="0"/>
  </r>
  <r>
    <x v="1"/>
    <x v="4"/>
    <x v="4"/>
    <x v="10"/>
    <n v="46"/>
    <n v="200"/>
    <n v="224"/>
    <n v="40"/>
    <x v="0"/>
  </r>
  <r>
    <x v="1"/>
    <x v="4"/>
    <x v="4"/>
    <x v="11"/>
    <n v="34"/>
    <n v="4577"/>
    <n v="5126"/>
    <n v="915"/>
    <x v="0"/>
  </r>
  <r>
    <x v="1"/>
    <x v="4"/>
    <x v="1"/>
    <x v="12"/>
    <n v="7"/>
    <n v="200"/>
    <n v="224"/>
    <n v="40"/>
    <x v="0"/>
  </r>
  <r>
    <x v="1"/>
    <x v="4"/>
    <x v="4"/>
    <x v="14"/>
    <n v="3"/>
    <n v="4577"/>
    <n v="5127"/>
    <n v="915"/>
    <x v="0"/>
  </r>
  <r>
    <x v="1"/>
    <x v="4"/>
    <x v="5"/>
    <x v="13"/>
    <n v="2"/>
    <n v="6600"/>
    <n v="7392"/>
    <n v="1320"/>
    <x v="0"/>
  </r>
  <r>
    <x v="1"/>
    <x v="5"/>
    <x v="0"/>
    <x v="0"/>
    <n v="3566"/>
    <n v="4577"/>
    <n v="5127"/>
    <n v="915"/>
    <x v="0"/>
  </r>
  <r>
    <x v="1"/>
    <x v="5"/>
    <x v="0"/>
    <x v="1"/>
    <n v="2498"/>
    <n v="8000"/>
    <n v="8960"/>
    <n v="1600"/>
    <x v="0"/>
  </r>
  <r>
    <x v="1"/>
    <x v="5"/>
    <x v="1"/>
    <x v="2"/>
    <n v="1245"/>
    <n v="4577"/>
    <n v="5126"/>
    <n v="915"/>
    <x v="0"/>
  </r>
  <r>
    <x v="1"/>
    <x v="5"/>
    <x v="2"/>
    <x v="3"/>
    <n v="644"/>
    <n v="5744"/>
    <n v="6433"/>
    <n v="1149"/>
    <x v="0"/>
  </r>
  <r>
    <x v="1"/>
    <x v="5"/>
    <x v="3"/>
    <x v="4"/>
    <n v="643"/>
    <n v="7000"/>
    <n v="7840"/>
    <n v="1400"/>
    <x v="0"/>
  </r>
  <r>
    <x v="1"/>
    <x v="5"/>
    <x v="2"/>
    <x v="5"/>
    <n v="455"/>
    <n v="4579"/>
    <n v="5128"/>
    <n v="916"/>
    <x v="0"/>
  </r>
  <r>
    <x v="1"/>
    <x v="5"/>
    <x v="3"/>
    <x v="6"/>
    <n v="345"/>
    <n v="7000"/>
    <n v="7840"/>
    <n v="1400"/>
    <x v="0"/>
  </r>
  <r>
    <x v="1"/>
    <x v="5"/>
    <x v="1"/>
    <x v="7"/>
    <n v="122"/>
    <n v="100"/>
    <n v="112"/>
    <n v="20"/>
    <x v="0"/>
  </r>
  <r>
    <x v="1"/>
    <x v="5"/>
    <x v="4"/>
    <x v="8"/>
    <n v="78"/>
    <n v="4577"/>
    <n v="5126"/>
    <n v="915"/>
    <x v="0"/>
  </r>
  <r>
    <x v="1"/>
    <x v="5"/>
    <x v="4"/>
    <x v="9"/>
    <n v="76"/>
    <n v="4577"/>
    <n v="5126"/>
    <n v="915"/>
    <x v="0"/>
  </r>
  <r>
    <x v="1"/>
    <x v="5"/>
    <x v="4"/>
    <x v="10"/>
    <n v="46"/>
    <n v="200"/>
    <n v="224"/>
    <n v="40"/>
    <x v="0"/>
  </r>
  <r>
    <x v="1"/>
    <x v="5"/>
    <x v="4"/>
    <x v="11"/>
    <n v="34"/>
    <n v="4577"/>
    <n v="5126"/>
    <n v="915"/>
    <x v="0"/>
  </r>
  <r>
    <x v="1"/>
    <x v="5"/>
    <x v="1"/>
    <x v="12"/>
    <n v="7"/>
    <n v="200"/>
    <n v="224"/>
    <n v="40"/>
    <x v="0"/>
  </r>
  <r>
    <x v="1"/>
    <x v="5"/>
    <x v="5"/>
    <x v="13"/>
    <n v="3"/>
    <n v="6600"/>
    <n v="7392"/>
    <n v="1320"/>
    <x v="0"/>
  </r>
  <r>
    <x v="1"/>
    <x v="5"/>
    <x v="4"/>
    <x v="14"/>
    <n v="3"/>
    <n v="4577"/>
    <n v="5127"/>
    <n v="915"/>
    <x v="0"/>
  </r>
  <r>
    <x v="1"/>
    <x v="6"/>
    <x v="0"/>
    <x v="0"/>
    <n v="3566"/>
    <n v="4577"/>
    <n v="5127"/>
    <n v="915"/>
    <x v="0"/>
  </r>
  <r>
    <x v="1"/>
    <x v="6"/>
    <x v="0"/>
    <x v="1"/>
    <n v="2498"/>
    <n v="8000"/>
    <n v="8960"/>
    <n v="1600"/>
    <x v="0"/>
  </r>
  <r>
    <x v="1"/>
    <x v="6"/>
    <x v="1"/>
    <x v="2"/>
    <n v="1245"/>
    <n v="4577"/>
    <n v="5126"/>
    <n v="915"/>
    <x v="0"/>
  </r>
  <r>
    <x v="1"/>
    <x v="6"/>
    <x v="2"/>
    <x v="3"/>
    <n v="644"/>
    <n v="5744"/>
    <n v="6433"/>
    <n v="1149"/>
    <x v="0"/>
  </r>
  <r>
    <x v="1"/>
    <x v="6"/>
    <x v="3"/>
    <x v="4"/>
    <n v="643"/>
    <n v="7000"/>
    <n v="7840"/>
    <n v="1400"/>
    <x v="0"/>
  </r>
  <r>
    <x v="1"/>
    <x v="6"/>
    <x v="2"/>
    <x v="5"/>
    <n v="455"/>
    <n v="4579"/>
    <n v="5128"/>
    <n v="916"/>
    <x v="0"/>
  </r>
  <r>
    <x v="1"/>
    <x v="6"/>
    <x v="3"/>
    <x v="6"/>
    <n v="345"/>
    <n v="7000"/>
    <n v="7840"/>
    <n v="1400"/>
    <x v="0"/>
  </r>
  <r>
    <x v="1"/>
    <x v="6"/>
    <x v="1"/>
    <x v="7"/>
    <n v="122"/>
    <n v="100"/>
    <n v="112"/>
    <n v="20"/>
    <x v="0"/>
  </r>
  <r>
    <x v="1"/>
    <x v="6"/>
    <x v="4"/>
    <x v="8"/>
    <n v="78"/>
    <n v="4577"/>
    <n v="5126"/>
    <n v="915"/>
    <x v="0"/>
  </r>
  <r>
    <x v="1"/>
    <x v="6"/>
    <x v="4"/>
    <x v="9"/>
    <n v="76"/>
    <n v="4577"/>
    <n v="5126"/>
    <n v="915"/>
    <x v="0"/>
  </r>
  <r>
    <x v="1"/>
    <x v="6"/>
    <x v="4"/>
    <x v="10"/>
    <n v="46"/>
    <n v="200"/>
    <n v="224"/>
    <n v="40"/>
    <x v="0"/>
  </r>
  <r>
    <x v="1"/>
    <x v="6"/>
    <x v="4"/>
    <x v="11"/>
    <n v="34"/>
    <n v="4577"/>
    <n v="5126"/>
    <n v="915"/>
    <x v="0"/>
  </r>
  <r>
    <x v="1"/>
    <x v="6"/>
    <x v="1"/>
    <x v="12"/>
    <n v="7"/>
    <n v="200"/>
    <n v="224"/>
    <n v="40"/>
    <x v="0"/>
  </r>
  <r>
    <x v="1"/>
    <x v="6"/>
    <x v="4"/>
    <x v="14"/>
    <n v="3"/>
    <n v="4577"/>
    <n v="5127"/>
    <n v="915"/>
    <x v="0"/>
  </r>
  <r>
    <x v="1"/>
    <x v="6"/>
    <x v="5"/>
    <x v="13"/>
    <n v="2"/>
    <n v="6600"/>
    <n v="7392"/>
    <n v="1320"/>
    <x v="0"/>
  </r>
  <r>
    <x v="1"/>
    <x v="7"/>
    <x v="0"/>
    <x v="0"/>
    <n v="3566"/>
    <n v="4577"/>
    <n v="5127"/>
    <n v="915"/>
    <x v="0"/>
  </r>
  <r>
    <x v="1"/>
    <x v="7"/>
    <x v="0"/>
    <x v="1"/>
    <n v="2498"/>
    <n v="8000"/>
    <n v="8960"/>
    <n v="1600"/>
    <x v="1"/>
  </r>
  <r>
    <x v="1"/>
    <x v="7"/>
    <x v="1"/>
    <x v="2"/>
    <n v="1245"/>
    <n v="4577"/>
    <n v="5126"/>
    <n v="915"/>
    <x v="1"/>
  </r>
  <r>
    <x v="1"/>
    <x v="7"/>
    <x v="2"/>
    <x v="3"/>
    <n v="644"/>
    <n v="5744"/>
    <n v="6433"/>
    <n v="1149"/>
    <x v="1"/>
  </r>
  <r>
    <x v="1"/>
    <x v="7"/>
    <x v="3"/>
    <x v="4"/>
    <n v="643"/>
    <n v="7000"/>
    <n v="7840"/>
    <n v="1400"/>
    <x v="1"/>
  </r>
  <r>
    <x v="1"/>
    <x v="7"/>
    <x v="2"/>
    <x v="5"/>
    <n v="455"/>
    <n v="4579"/>
    <n v="5128"/>
    <n v="916"/>
    <x v="1"/>
  </r>
  <r>
    <x v="1"/>
    <x v="7"/>
    <x v="3"/>
    <x v="6"/>
    <n v="345"/>
    <n v="7000"/>
    <n v="7840"/>
    <n v="1400"/>
    <x v="1"/>
  </r>
  <r>
    <x v="1"/>
    <x v="7"/>
    <x v="1"/>
    <x v="7"/>
    <n v="122"/>
    <n v="100"/>
    <n v="112"/>
    <n v="20"/>
    <x v="1"/>
  </r>
  <r>
    <x v="1"/>
    <x v="7"/>
    <x v="4"/>
    <x v="8"/>
    <n v="78"/>
    <n v="4577"/>
    <n v="5126"/>
    <n v="915"/>
    <x v="1"/>
  </r>
  <r>
    <x v="1"/>
    <x v="7"/>
    <x v="4"/>
    <x v="9"/>
    <n v="76"/>
    <n v="4577"/>
    <n v="5126"/>
    <n v="915"/>
    <x v="1"/>
  </r>
  <r>
    <x v="1"/>
    <x v="7"/>
    <x v="4"/>
    <x v="10"/>
    <n v="46"/>
    <n v="200"/>
    <n v="224"/>
    <n v="40"/>
    <x v="1"/>
  </r>
  <r>
    <x v="1"/>
    <x v="7"/>
    <x v="4"/>
    <x v="11"/>
    <n v="34"/>
    <n v="4577"/>
    <n v="5126"/>
    <n v="915"/>
    <x v="1"/>
  </r>
  <r>
    <x v="1"/>
    <x v="7"/>
    <x v="1"/>
    <x v="12"/>
    <n v="7"/>
    <n v="200"/>
    <n v="224"/>
    <n v="40"/>
    <x v="1"/>
  </r>
  <r>
    <x v="1"/>
    <x v="7"/>
    <x v="4"/>
    <x v="14"/>
    <n v="3"/>
    <n v="4577"/>
    <n v="5127"/>
    <n v="915"/>
    <x v="1"/>
  </r>
  <r>
    <x v="1"/>
    <x v="7"/>
    <x v="5"/>
    <x v="13"/>
    <n v="2"/>
    <n v="6600"/>
    <n v="7392"/>
    <n v="1320"/>
    <x v="1"/>
  </r>
  <r>
    <x v="1"/>
    <x v="8"/>
    <x v="0"/>
    <x v="0"/>
    <n v="3566"/>
    <n v="4577"/>
    <n v="5127"/>
    <n v="915"/>
    <x v="1"/>
  </r>
  <r>
    <x v="1"/>
    <x v="8"/>
    <x v="0"/>
    <x v="1"/>
    <n v="2498"/>
    <n v="8000"/>
    <n v="8960"/>
    <n v="1600"/>
    <x v="1"/>
  </r>
  <r>
    <x v="1"/>
    <x v="8"/>
    <x v="1"/>
    <x v="2"/>
    <n v="1245"/>
    <n v="4577"/>
    <n v="5126"/>
    <n v="915"/>
    <x v="1"/>
  </r>
  <r>
    <x v="1"/>
    <x v="8"/>
    <x v="2"/>
    <x v="3"/>
    <n v="644"/>
    <n v="5744"/>
    <n v="6433"/>
    <n v="1149"/>
    <x v="1"/>
  </r>
  <r>
    <x v="1"/>
    <x v="8"/>
    <x v="3"/>
    <x v="4"/>
    <n v="643"/>
    <n v="7000"/>
    <n v="7840"/>
    <n v="1400"/>
    <x v="1"/>
  </r>
  <r>
    <x v="1"/>
    <x v="8"/>
    <x v="2"/>
    <x v="5"/>
    <n v="455"/>
    <n v="4579"/>
    <n v="5128"/>
    <n v="916"/>
    <x v="1"/>
  </r>
  <r>
    <x v="1"/>
    <x v="8"/>
    <x v="3"/>
    <x v="6"/>
    <n v="345"/>
    <n v="7000"/>
    <n v="7840"/>
    <n v="1400"/>
    <x v="1"/>
  </r>
  <r>
    <x v="1"/>
    <x v="8"/>
    <x v="1"/>
    <x v="7"/>
    <n v="122"/>
    <n v="100"/>
    <n v="112"/>
    <n v="20"/>
    <x v="1"/>
  </r>
  <r>
    <x v="1"/>
    <x v="8"/>
    <x v="4"/>
    <x v="8"/>
    <n v="78"/>
    <n v="4577"/>
    <n v="5126"/>
    <n v="915"/>
    <x v="1"/>
  </r>
  <r>
    <x v="1"/>
    <x v="8"/>
    <x v="4"/>
    <x v="9"/>
    <n v="76"/>
    <n v="4577"/>
    <n v="5126"/>
    <n v="915"/>
    <x v="1"/>
  </r>
  <r>
    <x v="1"/>
    <x v="8"/>
    <x v="4"/>
    <x v="10"/>
    <n v="46"/>
    <n v="200"/>
    <n v="224"/>
    <n v="40"/>
    <x v="1"/>
  </r>
  <r>
    <x v="1"/>
    <x v="8"/>
    <x v="4"/>
    <x v="11"/>
    <n v="34"/>
    <n v="4577"/>
    <n v="5126"/>
    <n v="915"/>
    <x v="0"/>
  </r>
  <r>
    <x v="1"/>
    <x v="8"/>
    <x v="1"/>
    <x v="12"/>
    <n v="7"/>
    <n v="200"/>
    <n v="224"/>
    <n v="40"/>
    <x v="0"/>
  </r>
  <r>
    <x v="1"/>
    <x v="8"/>
    <x v="4"/>
    <x v="14"/>
    <n v="3"/>
    <n v="4577"/>
    <n v="5127"/>
    <n v="915"/>
    <x v="0"/>
  </r>
  <r>
    <x v="1"/>
    <x v="8"/>
    <x v="5"/>
    <x v="13"/>
    <n v="2"/>
    <n v="6600"/>
    <n v="7392"/>
    <n v="1320"/>
    <x v="0"/>
  </r>
  <r>
    <x v="1"/>
    <x v="9"/>
    <x v="0"/>
    <x v="0"/>
    <n v="3566"/>
    <n v="4577"/>
    <n v="5127"/>
    <n v="915"/>
    <x v="0"/>
  </r>
  <r>
    <x v="1"/>
    <x v="9"/>
    <x v="0"/>
    <x v="1"/>
    <n v="2498"/>
    <n v="8000"/>
    <n v="8960"/>
    <n v="1600"/>
    <x v="0"/>
  </r>
  <r>
    <x v="1"/>
    <x v="9"/>
    <x v="1"/>
    <x v="2"/>
    <n v="1245"/>
    <n v="4577"/>
    <n v="5126"/>
    <n v="915"/>
    <x v="0"/>
  </r>
  <r>
    <x v="1"/>
    <x v="9"/>
    <x v="2"/>
    <x v="3"/>
    <n v="644"/>
    <n v="5744"/>
    <n v="6433"/>
    <n v="1149"/>
    <x v="0"/>
  </r>
  <r>
    <x v="1"/>
    <x v="9"/>
    <x v="3"/>
    <x v="4"/>
    <n v="643"/>
    <n v="7000"/>
    <n v="7840"/>
    <n v="1400"/>
    <x v="0"/>
  </r>
  <r>
    <x v="1"/>
    <x v="9"/>
    <x v="2"/>
    <x v="5"/>
    <n v="455"/>
    <n v="4579"/>
    <n v="5128"/>
    <n v="916"/>
    <x v="0"/>
  </r>
  <r>
    <x v="1"/>
    <x v="9"/>
    <x v="3"/>
    <x v="6"/>
    <n v="345"/>
    <n v="7000"/>
    <n v="7840"/>
    <n v="1400"/>
    <x v="0"/>
  </r>
  <r>
    <x v="1"/>
    <x v="9"/>
    <x v="1"/>
    <x v="7"/>
    <n v="122"/>
    <n v="100"/>
    <n v="112"/>
    <n v="20"/>
    <x v="0"/>
  </r>
  <r>
    <x v="1"/>
    <x v="9"/>
    <x v="4"/>
    <x v="8"/>
    <n v="78"/>
    <n v="4577"/>
    <n v="5126"/>
    <n v="915"/>
    <x v="0"/>
  </r>
  <r>
    <x v="1"/>
    <x v="9"/>
    <x v="4"/>
    <x v="9"/>
    <n v="76"/>
    <n v="4577"/>
    <n v="5126"/>
    <n v="915"/>
    <x v="0"/>
  </r>
  <r>
    <x v="1"/>
    <x v="9"/>
    <x v="4"/>
    <x v="10"/>
    <n v="46"/>
    <n v="200"/>
    <n v="224"/>
    <n v="40"/>
    <x v="0"/>
  </r>
  <r>
    <x v="1"/>
    <x v="9"/>
    <x v="4"/>
    <x v="11"/>
    <n v="34"/>
    <n v="4577"/>
    <n v="5126"/>
    <n v="915"/>
    <x v="0"/>
  </r>
  <r>
    <x v="1"/>
    <x v="9"/>
    <x v="1"/>
    <x v="12"/>
    <n v="7"/>
    <n v="200"/>
    <n v="224"/>
    <n v="40"/>
    <x v="0"/>
  </r>
  <r>
    <x v="1"/>
    <x v="9"/>
    <x v="4"/>
    <x v="14"/>
    <n v="3"/>
    <n v="4577"/>
    <n v="5127"/>
    <n v="915"/>
    <x v="1"/>
  </r>
  <r>
    <x v="1"/>
    <x v="9"/>
    <x v="5"/>
    <x v="13"/>
    <n v="2"/>
    <n v="6600"/>
    <n v="7392"/>
    <n v="1320"/>
    <x v="1"/>
  </r>
  <r>
    <x v="1"/>
    <x v="10"/>
    <x v="0"/>
    <x v="0"/>
    <n v="3566"/>
    <n v="4577"/>
    <n v="5127"/>
    <n v="915"/>
    <x v="1"/>
  </r>
  <r>
    <x v="1"/>
    <x v="10"/>
    <x v="0"/>
    <x v="1"/>
    <n v="2498"/>
    <n v="8000"/>
    <n v="8960"/>
    <n v="1600"/>
    <x v="1"/>
  </r>
  <r>
    <x v="1"/>
    <x v="10"/>
    <x v="1"/>
    <x v="2"/>
    <n v="1245"/>
    <n v="4577"/>
    <n v="5126"/>
    <n v="915"/>
    <x v="1"/>
  </r>
  <r>
    <x v="1"/>
    <x v="10"/>
    <x v="2"/>
    <x v="3"/>
    <n v="644"/>
    <n v="5744"/>
    <n v="6433"/>
    <n v="1149"/>
    <x v="1"/>
  </r>
  <r>
    <x v="1"/>
    <x v="10"/>
    <x v="3"/>
    <x v="4"/>
    <n v="643"/>
    <n v="7000"/>
    <n v="7840"/>
    <n v="1400"/>
    <x v="1"/>
  </r>
  <r>
    <x v="1"/>
    <x v="10"/>
    <x v="2"/>
    <x v="5"/>
    <n v="455"/>
    <n v="4579"/>
    <n v="5128"/>
    <n v="916"/>
    <x v="1"/>
  </r>
  <r>
    <x v="1"/>
    <x v="10"/>
    <x v="3"/>
    <x v="6"/>
    <n v="345"/>
    <n v="7000"/>
    <n v="7840"/>
    <n v="1400"/>
    <x v="1"/>
  </r>
  <r>
    <x v="1"/>
    <x v="10"/>
    <x v="1"/>
    <x v="7"/>
    <n v="122"/>
    <n v="100"/>
    <n v="112"/>
    <n v="20"/>
    <x v="1"/>
  </r>
  <r>
    <x v="1"/>
    <x v="10"/>
    <x v="4"/>
    <x v="8"/>
    <n v="78"/>
    <n v="4577"/>
    <n v="5126"/>
    <n v="915"/>
    <x v="1"/>
  </r>
  <r>
    <x v="1"/>
    <x v="10"/>
    <x v="4"/>
    <x v="9"/>
    <n v="76"/>
    <n v="4577"/>
    <n v="5126"/>
    <n v="915"/>
    <x v="1"/>
  </r>
  <r>
    <x v="1"/>
    <x v="10"/>
    <x v="4"/>
    <x v="10"/>
    <n v="46"/>
    <n v="200"/>
    <n v="224"/>
    <n v="40"/>
    <x v="1"/>
  </r>
  <r>
    <x v="1"/>
    <x v="10"/>
    <x v="4"/>
    <x v="11"/>
    <n v="34"/>
    <n v="4577"/>
    <n v="5126"/>
    <n v="915"/>
    <x v="1"/>
  </r>
  <r>
    <x v="1"/>
    <x v="10"/>
    <x v="1"/>
    <x v="12"/>
    <n v="7"/>
    <n v="200"/>
    <n v="224"/>
    <n v="40"/>
    <x v="1"/>
  </r>
  <r>
    <x v="1"/>
    <x v="10"/>
    <x v="4"/>
    <x v="14"/>
    <n v="3"/>
    <n v="4577"/>
    <n v="5127"/>
    <n v="915"/>
    <x v="1"/>
  </r>
  <r>
    <x v="1"/>
    <x v="10"/>
    <x v="5"/>
    <x v="13"/>
    <n v="2"/>
    <n v="6600"/>
    <n v="7392"/>
    <n v="1320"/>
    <x v="0"/>
  </r>
  <r>
    <x v="1"/>
    <x v="11"/>
    <x v="0"/>
    <x v="0"/>
    <n v="3566"/>
    <n v="4577"/>
    <n v="5127"/>
    <n v="915"/>
    <x v="0"/>
  </r>
  <r>
    <x v="1"/>
    <x v="11"/>
    <x v="0"/>
    <x v="1"/>
    <n v="2498"/>
    <n v="8000"/>
    <n v="8960"/>
    <n v="1600"/>
    <x v="0"/>
  </r>
  <r>
    <x v="1"/>
    <x v="11"/>
    <x v="1"/>
    <x v="2"/>
    <n v="1245"/>
    <n v="4577"/>
    <n v="5126"/>
    <n v="915"/>
    <x v="0"/>
  </r>
  <r>
    <x v="1"/>
    <x v="11"/>
    <x v="2"/>
    <x v="3"/>
    <n v="644"/>
    <n v="5744"/>
    <n v="6433"/>
    <n v="1149"/>
    <x v="0"/>
  </r>
  <r>
    <x v="1"/>
    <x v="11"/>
    <x v="3"/>
    <x v="4"/>
    <n v="643"/>
    <n v="7000"/>
    <n v="7840"/>
    <n v="1400"/>
    <x v="1"/>
  </r>
  <r>
    <x v="1"/>
    <x v="11"/>
    <x v="2"/>
    <x v="5"/>
    <n v="455"/>
    <n v="4579"/>
    <n v="5128"/>
    <n v="916"/>
    <x v="1"/>
  </r>
  <r>
    <x v="1"/>
    <x v="11"/>
    <x v="3"/>
    <x v="6"/>
    <n v="345"/>
    <n v="7000"/>
    <n v="7840"/>
    <n v="1400"/>
    <x v="1"/>
  </r>
  <r>
    <x v="1"/>
    <x v="11"/>
    <x v="1"/>
    <x v="7"/>
    <n v="122"/>
    <n v="100"/>
    <n v="112"/>
    <n v="20"/>
    <x v="1"/>
  </r>
  <r>
    <x v="1"/>
    <x v="11"/>
    <x v="4"/>
    <x v="8"/>
    <n v="78"/>
    <n v="4577"/>
    <n v="5126"/>
    <n v="915"/>
    <x v="1"/>
  </r>
  <r>
    <x v="1"/>
    <x v="11"/>
    <x v="4"/>
    <x v="9"/>
    <n v="76"/>
    <n v="4577"/>
    <n v="5126"/>
    <n v="915"/>
    <x v="1"/>
  </r>
  <r>
    <x v="1"/>
    <x v="11"/>
    <x v="4"/>
    <x v="10"/>
    <n v="46"/>
    <n v="200"/>
    <n v="224"/>
    <n v="40"/>
    <x v="1"/>
  </r>
  <r>
    <x v="1"/>
    <x v="11"/>
    <x v="4"/>
    <x v="11"/>
    <n v="34"/>
    <n v="4577"/>
    <n v="5126"/>
    <n v="915"/>
    <x v="1"/>
  </r>
  <r>
    <x v="1"/>
    <x v="11"/>
    <x v="1"/>
    <x v="12"/>
    <n v="7"/>
    <n v="200"/>
    <n v="224"/>
    <n v="40"/>
    <x v="1"/>
  </r>
  <r>
    <x v="1"/>
    <x v="11"/>
    <x v="4"/>
    <x v="14"/>
    <n v="3"/>
    <n v="4577"/>
    <n v="5127"/>
    <n v="915"/>
    <x v="0"/>
  </r>
  <r>
    <x v="1"/>
    <x v="11"/>
    <x v="5"/>
    <x v="13"/>
    <n v="2"/>
    <n v="6600"/>
    <n v="7392"/>
    <n v="1320"/>
    <x v="1"/>
  </r>
  <r>
    <x v="2"/>
    <x v="0"/>
    <x v="0"/>
    <x v="0"/>
    <n v="6591"/>
    <n v="4577"/>
    <n v="5127"/>
    <n v="915"/>
    <x v="0"/>
  </r>
  <r>
    <x v="2"/>
    <x v="0"/>
    <x v="0"/>
    <x v="1"/>
    <n v="8271"/>
    <n v="8800"/>
    <n v="8960"/>
    <n v="1760"/>
    <x v="0"/>
  </r>
  <r>
    <x v="2"/>
    <x v="0"/>
    <x v="1"/>
    <x v="2"/>
    <n v="8470"/>
    <n v="5035"/>
    <n v="5126"/>
    <n v="1007"/>
    <x v="0"/>
  </r>
  <r>
    <x v="2"/>
    <x v="0"/>
    <x v="2"/>
    <x v="3"/>
    <n v="6055"/>
    <n v="6318"/>
    <n v="6433"/>
    <n v="1264"/>
    <x v="0"/>
  </r>
  <r>
    <x v="2"/>
    <x v="0"/>
    <x v="3"/>
    <x v="4"/>
    <n v="10368"/>
    <n v="7700"/>
    <n v="7840"/>
    <n v="1540"/>
    <x v="0"/>
  </r>
  <r>
    <x v="2"/>
    <x v="0"/>
    <x v="2"/>
    <x v="5"/>
    <n v="3101"/>
    <n v="5036"/>
    <n v="5128"/>
    <n v="1007"/>
    <x v="0"/>
  </r>
  <r>
    <x v="2"/>
    <x v="0"/>
    <x v="3"/>
    <x v="6"/>
    <n v="6591"/>
    <n v="7700"/>
    <n v="7840"/>
    <n v="1540"/>
    <x v="0"/>
  </r>
  <r>
    <x v="2"/>
    <x v="0"/>
    <x v="1"/>
    <x v="7"/>
    <n v="6591"/>
    <n v="110"/>
    <n v="112"/>
    <n v="22"/>
    <x v="0"/>
  </r>
  <r>
    <x v="2"/>
    <x v="0"/>
    <x v="4"/>
    <x v="8"/>
    <n v="288"/>
    <n v="5035"/>
    <n v="5126"/>
    <n v="1007"/>
    <x v="0"/>
  </r>
  <r>
    <x v="2"/>
    <x v="0"/>
    <x v="4"/>
    <x v="9"/>
    <n v="6591"/>
    <n v="4577"/>
    <n v="5126"/>
    <n v="915"/>
    <x v="0"/>
  </r>
  <r>
    <x v="2"/>
    <x v="0"/>
    <x v="4"/>
    <x v="10"/>
    <n v="4033"/>
    <n v="200"/>
    <n v="224"/>
    <n v="40"/>
    <x v="0"/>
  </r>
  <r>
    <x v="2"/>
    <x v="0"/>
    <x v="4"/>
    <x v="11"/>
    <n v="7986"/>
    <n v="4577"/>
    <n v="5126"/>
    <n v="915"/>
    <x v="0"/>
  </r>
  <r>
    <x v="2"/>
    <x v="0"/>
    <x v="1"/>
    <x v="12"/>
    <n v="5539"/>
    <n v="200"/>
    <n v="224"/>
    <n v="40"/>
    <x v="0"/>
  </r>
  <r>
    <x v="2"/>
    <x v="0"/>
    <x v="5"/>
    <x v="13"/>
    <n v="3"/>
    <n v="6600"/>
    <n v="7392"/>
    <n v="1320"/>
    <x v="0"/>
  </r>
  <r>
    <x v="2"/>
    <x v="0"/>
    <x v="4"/>
    <x v="14"/>
    <n v="3"/>
    <n v="4577"/>
    <n v="5127"/>
    <n v="915"/>
    <x v="0"/>
  </r>
  <r>
    <x v="2"/>
    <x v="1"/>
    <x v="0"/>
    <x v="0"/>
    <n v="3566"/>
    <n v="4577"/>
    <n v="5127"/>
    <n v="915"/>
    <x v="0"/>
  </r>
  <r>
    <x v="2"/>
    <x v="1"/>
    <x v="0"/>
    <x v="1"/>
    <n v="2498"/>
    <n v="8000"/>
    <n v="8960"/>
    <n v="1600"/>
    <x v="0"/>
  </r>
  <r>
    <x v="2"/>
    <x v="1"/>
    <x v="1"/>
    <x v="2"/>
    <n v="1245"/>
    <n v="4577"/>
    <n v="5126"/>
    <n v="915"/>
    <x v="0"/>
  </r>
  <r>
    <x v="2"/>
    <x v="1"/>
    <x v="2"/>
    <x v="3"/>
    <n v="644"/>
    <n v="5744"/>
    <n v="6433"/>
    <n v="1149"/>
    <x v="0"/>
  </r>
  <r>
    <x v="2"/>
    <x v="1"/>
    <x v="3"/>
    <x v="4"/>
    <n v="643"/>
    <n v="7000"/>
    <n v="7840"/>
    <n v="1400"/>
    <x v="0"/>
  </r>
  <r>
    <x v="2"/>
    <x v="1"/>
    <x v="2"/>
    <x v="5"/>
    <n v="455"/>
    <n v="4579"/>
    <n v="5128"/>
    <n v="916"/>
    <x v="0"/>
  </r>
  <r>
    <x v="2"/>
    <x v="1"/>
    <x v="3"/>
    <x v="6"/>
    <n v="345"/>
    <n v="7000"/>
    <n v="7840"/>
    <n v="1400"/>
    <x v="0"/>
  </r>
  <r>
    <x v="2"/>
    <x v="1"/>
    <x v="1"/>
    <x v="7"/>
    <n v="122"/>
    <n v="100"/>
    <n v="112"/>
    <n v="20"/>
    <x v="0"/>
  </r>
  <r>
    <x v="2"/>
    <x v="1"/>
    <x v="4"/>
    <x v="8"/>
    <n v="78"/>
    <n v="4577"/>
    <n v="5126"/>
    <n v="915"/>
    <x v="0"/>
  </r>
  <r>
    <x v="2"/>
    <x v="1"/>
    <x v="4"/>
    <x v="9"/>
    <n v="240"/>
    <n v="4577"/>
    <n v="5126"/>
    <n v="915"/>
    <x v="0"/>
  </r>
  <r>
    <x v="2"/>
    <x v="1"/>
    <x v="4"/>
    <x v="10"/>
    <n v="5492"/>
    <n v="200"/>
    <n v="224"/>
    <n v="40"/>
    <x v="0"/>
  </r>
  <r>
    <x v="2"/>
    <x v="1"/>
    <x v="4"/>
    <x v="11"/>
    <n v="240"/>
    <n v="4577"/>
    <n v="5126"/>
    <n v="915"/>
    <x v="0"/>
  </r>
  <r>
    <x v="2"/>
    <x v="1"/>
    <x v="1"/>
    <x v="12"/>
    <n v="5493"/>
    <n v="200"/>
    <n v="224"/>
    <n v="40"/>
    <x v="0"/>
  </r>
  <r>
    <x v="2"/>
    <x v="1"/>
    <x v="4"/>
    <x v="14"/>
    <n v="7920"/>
    <n v="4577"/>
    <n v="5127"/>
    <n v="915"/>
    <x v="0"/>
  </r>
  <r>
    <x v="2"/>
    <x v="1"/>
    <x v="5"/>
    <x v="13"/>
    <n v="5493"/>
    <n v="6600"/>
    <n v="7392"/>
    <n v="1320"/>
    <x v="0"/>
  </r>
  <r>
    <x v="2"/>
    <x v="2"/>
    <x v="0"/>
    <x v="0"/>
    <n v="9600"/>
    <n v="4577"/>
    <n v="5127"/>
    <n v="915"/>
    <x v="0"/>
  </r>
  <r>
    <x v="2"/>
    <x v="2"/>
    <x v="0"/>
    <x v="1"/>
    <n v="5493"/>
    <n v="8000"/>
    <n v="8960"/>
    <n v="1600"/>
    <x v="0"/>
  </r>
  <r>
    <x v="2"/>
    <x v="2"/>
    <x v="1"/>
    <x v="2"/>
    <n v="6892"/>
    <n v="4577"/>
    <n v="5126"/>
    <n v="915"/>
    <x v="0"/>
  </r>
  <r>
    <x v="2"/>
    <x v="2"/>
    <x v="2"/>
    <x v="3"/>
    <n v="644"/>
    <n v="5744"/>
    <n v="6433"/>
    <n v="1149"/>
    <x v="0"/>
  </r>
  <r>
    <x v="2"/>
    <x v="2"/>
    <x v="3"/>
    <x v="4"/>
    <n v="643"/>
    <n v="7000"/>
    <n v="7840"/>
    <n v="1400"/>
    <x v="0"/>
  </r>
  <r>
    <x v="2"/>
    <x v="2"/>
    <x v="2"/>
    <x v="5"/>
    <n v="455"/>
    <n v="4579"/>
    <n v="5128"/>
    <n v="916"/>
    <x v="0"/>
  </r>
  <r>
    <x v="2"/>
    <x v="2"/>
    <x v="3"/>
    <x v="6"/>
    <n v="345"/>
    <n v="7000"/>
    <n v="7840"/>
    <n v="1400"/>
    <x v="0"/>
  </r>
  <r>
    <x v="2"/>
    <x v="2"/>
    <x v="1"/>
    <x v="7"/>
    <n v="122"/>
    <n v="100"/>
    <n v="112"/>
    <n v="20"/>
    <x v="0"/>
  </r>
  <r>
    <x v="2"/>
    <x v="2"/>
    <x v="4"/>
    <x v="8"/>
    <n v="78"/>
    <n v="4577"/>
    <n v="5126"/>
    <n v="915"/>
    <x v="0"/>
  </r>
  <r>
    <x v="2"/>
    <x v="2"/>
    <x v="4"/>
    <x v="9"/>
    <n v="76"/>
    <n v="4577"/>
    <n v="5126"/>
    <n v="915"/>
    <x v="0"/>
  </r>
  <r>
    <x v="2"/>
    <x v="2"/>
    <x v="4"/>
    <x v="10"/>
    <n v="46"/>
    <n v="200"/>
    <n v="224"/>
    <n v="40"/>
    <x v="0"/>
  </r>
  <r>
    <x v="2"/>
    <x v="2"/>
    <x v="4"/>
    <x v="11"/>
    <n v="34"/>
    <n v="4577"/>
    <n v="5126"/>
    <n v="915"/>
    <x v="0"/>
  </r>
  <r>
    <x v="2"/>
    <x v="2"/>
    <x v="1"/>
    <x v="12"/>
    <n v="7"/>
    <n v="200"/>
    <n v="224"/>
    <n v="40"/>
    <x v="0"/>
  </r>
  <r>
    <x v="2"/>
    <x v="2"/>
    <x v="4"/>
    <x v="14"/>
    <n v="3"/>
    <n v="4577"/>
    <n v="5127"/>
    <n v="915"/>
    <x v="0"/>
  </r>
  <r>
    <x v="2"/>
    <x v="2"/>
    <x v="5"/>
    <x v="13"/>
    <n v="2"/>
    <n v="6600"/>
    <n v="7392"/>
    <n v="1320"/>
    <x v="0"/>
  </r>
  <r>
    <x v="2"/>
    <x v="3"/>
    <x v="0"/>
    <x v="0"/>
    <n v="3566"/>
    <n v="4577"/>
    <n v="5127"/>
    <n v="915"/>
    <x v="0"/>
  </r>
  <r>
    <x v="2"/>
    <x v="3"/>
    <x v="0"/>
    <x v="1"/>
    <n v="2498"/>
    <n v="8000"/>
    <n v="8960"/>
    <n v="1600"/>
    <x v="0"/>
  </r>
  <r>
    <x v="2"/>
    <x v="3"/>
    <x v="1"/>
    <x v="2"/>
    <n v="1245"/>
    <n v="4577"/>
    <n v="5126"/>
    <n v="915"/>
    <x v="0"/>
  </r>
  <r>
    <x v="2"/>
    <x v="3"/>
    <x v="2"/>
    <x v="3"/>
    <n v="644"/>
    <n v="5744"/>
    <n v="6433"/>
    <n v="1149"/>
    <x v="0"/>
  </r>
  <r>
    <x v="2"/>
    <x v="3"/>
    <x v="3"/>
    <x v="4"/>
    <n v="643"/>
    <n v="7000"/>
    <n v="7840"/>
    <n v="1400"/>
    <x v="0"/>
  </r>
  <r>
    <x v="2"/>
    <x v="3"/>
    <x v="2"/>
    <x v="5"/>
    <n v="455"/>
    <n v="4579"/>
    <n v="5128"/>
    <n v="916"/>
    <x v="0"/>
  </r>
  <r>
    <x v="2"/>
    <x v="3"/>
    <x v="3"/>
    <x v="6"/>
    <n v="345"/>
    <n v="7000"/>
    <n v="7840"/>
    <n v="1400"/>
    <x v="0"/>
  </r>
  <r>
    <x v="2"/>
    <x v="3"/>
    <x v="1"/>
    <x v="7"/>
    <n v="122"/>
    <n v="100"/>
    <n v="112"/>
    <n v="20"/>
    <x v="0"/>
  </r>
  <r>
    <x v="2"/>
    <x v="3"/>
    <x v="4"/>
    <x v="8"/>
    <n v="78"/>
    <n v="4577"/>
    <n v="5126"/>
    <n v="915"/>
    <x v="0"/>
  </r>
  <r>
    <x v="2"/>
    <x v="3"/>
    <x v="4"/>
    <x v="9"/>
    <n v="76"/>
    <n v="4577"/>
    <n v="5126"/>
    <n v="915"/>
    <x v="0"/>
  </r>
  <r>
    <x v="2"/>
    <x v="3"/>
    <x v="4"/>
    <x v="10"/>
    <n v="46"/>
    <n v="200"/>
    <n v="224"/>
    <n v="40"/>
    <x v="0"/>
  </r>
  <r>
    <x v="2"/>
    <x v="3"/>
    <x v="4"/>
    <x v="11"/>
    <n v="34"/>
    <n v="4577"/>
    <n v="5126"/>
    <n v="915"/>
    <x v="0"/>
  </r>
  <r>
    <x v="2"/>
    <x v="3"/>
    <x v="1"/>
    <x v="12"/>
    <n v="7"/>
    <n v="200"/>
    <n v="224"/>
    <n v="40"/>
    <x v="0"/>
  </r>
  <r>
    <x v="2"/>
    <x v="3"/>
    <x v="4"/>
    <x v="14"/>
    <n v="3"/>
    <n v="4577"/>
    <n v="5127"/>
    <n v="915"/>
    <x v="0"/>
  </r>
  <r>
    <x v="2"/>
    <x v="3"/>
    <x v="5"/>
    <x v="13"/>
    <n v="2"/>
    <n v="7920"/>
    <n v="10296"/>
    <n v="1584"/>
    <x v="0"/>
  </r>
  <r>
    <x v="2"/>
    <x v="4"/>
    <x v="0"/>
    <x v="0"/>
    <n v="3566"/>
    <n v="5493"/>
    <n v="7141"/>
    <n v="1099"/>
    <x v="0"/>
  </r>
  <r>
    <x v="2"/>
    <x v="4"/>
    <x v="0"/>
    <x v="1"/>
    <n v="2498"/>
    <n v="9600"/>
    <n v="12480"/>
    <n v="1920"/>
    <x v="0"/>
  </r>
  <r>
    <x v="2"/>
    <x v="4"/>
    <x v="1"/>
    <x v="2"/>
    <n v="1245"/>
    <n v="5493"/>
    <n v="7140"/>
    <n v="1099"/>
    <x v="0"/>
  </r>
  <r>
    <x v="2"/>
    <x v="4"/>
    <x v="2"/>
    <x v="3"/>
    <n v="644"/>
    <n v="6892"/>
    <n v="8960"/>
    <n v="1378"/>
    <x v="0"/>
  </r>
  <r>
    <x v="2"/>
    <x v="4"/>
    <x v="3"/>
    <x v="4"/>
    <n v="643"/>
    <n v="8400"/>
    <n v="10920"/>
    <n v="1680"/>
    <x v="0"/>
  </r>
  <r>
    <x v="2"/>
    <x v="4"/>
    <x v="2"/>
    <x v="5"/>
    <n v="455"/>
    <n v="5494"/>
    <n v="7143"/>
    <n v="1099"/>
    <x v="0"/>
  </r>
  <r>
    <x v="2"/>
    <x v="4"/>
    <x v="3"/>
    <x v="6"/>
    <n v="345"/>
    <n v="8400"/>
    <n v="10920"/>
    <n v="1680"/>
    <x v="0"/>
  </r>
  <r>
    <x v="2"/>
    <x v="4"/>
    <x v="1"/>
    <x v="7"/>
    <n v="122"/>
    <n v="120"/>
    <n v="156"/>
    <n v="24"/>
    <x v="0"/>
  </r>
  <r>
    <x v="2"/>
    <x v="4"/>
    <x v="4"/>
    <x v="8"/>
    <n v="78"/>
    <n v="4577"/>
    <n v="5126"/>
    <n v="915"/>
    <x v="0"/>
  </r>
  <r>
    <x v="2"/>
    <x v="4"/>
    <x v="4"/>
    <x v="9"/>
    <n v="76"/>
    <n v="4577"/>
    <n v="5126"/>
    <n v="915"/>
    <x v="0"/>
  </r>
  <r>
    <x v="2"/>
    <x v="4"/>
    <x v="4"/>
    <x v="10"/>
    <n v="46"/>
    <n v="200"/>
    <n v="224"/>
    <n v="40"/>
    <x v="0"/>
  </r>
  <r>
    <x v="2"/>
    <x v="4"/>
    <x v="4"/>
    <x v="11"/>
    <n v="34"/>
    <n v="4577"/>
    <n v="5126"/>
    <n v="915"/>
    <x v="0"/>
  </r>
  <r>
    <x v="2"/>
    <x v="4"/>
    <x v="1"/>
    <x v="12"/>
    <n v="7"/>
    <n v="200"/>
    <n v="224"/>
    <n v="40"/>
    <x v="0"/>
  </r>
  <r>
    <x v="2"/>
    <x v="4"/>
    <x v="4"/>
    <x v="14"/>
    <n v="3"/>
    <n v="4577"/>
    <n v="5127"/>
    <n v="915"/>
    <x v="0"/>
  </r>
  <r>
    <x v="2"/>
    <x v="4"/>
    <x v="5"/>
    <x v="13"/>
    <n v="2"/>
    <n v="6600"/>
    <n v="7392"/>
    <n v="1320"/>
    <x v="0"/>
  </r>
  <r>
    <x v="2"/>
    <x v="5"/>
    <x v="0"/>
    <x v="0"/>
    <n v="3566"/>
    <n v="4577"/>
    <n v="5127"/>
    <n v="915"/>
    <x v="0"/>
  </r>
  <r>
    <x v="2"/>
    <x v="5"/>
    <x v="0"/>
    <x v="1"/>
    <n v="2498"/>
    <n v="8000"/>
    <n v="8960"/>
    <n v="1600"/>
    <x v="0"/>
  </r>
  <r>
    <x v="2"/>
    <x v="5"/>
    <x v="1"/>
    <x v="2"/>
    <n v="1245"/>
    <n v="4577"/>
    <n v="5126"/>
    <n v="915"/>
    <x v="0"/>
  </r>
  <r>
    <x v="2"/>
    <x v="5"/>
    <x v="2"/>
    <x v="3"/>
    <n v="644"/>
    <n v="5744"/>
    <n v="6433"/>
    <n v="1149"/>
    <x v="0"/>
  </r>
  <r>
    <x v="2"/>
    <x v="5"/>
    <x v="3"/>
    <x v="4"/>
    <n v="643"/>
    <n v="7000"/>
    <n v="7840"/>
    <n v="1400"/>
    <x v="0"/>
  </r>
  <r>
    <x v="2"/>
    <x v="5"/>
    <x v="2"/>
    <x v="5"/>
    <n v="455"/>
    <n v="4579"/>
    <n v="5128"/>
    <n v="916"/>
    <x v="0"/>
  </r>
  <r>
    <x v="2"/>
    <x v="5"/>
    <x v="3"/>
    <x v="6"/>
    <n v="345"/>
    <n v="7000"/>
    <n v="7840"/>
    <n v="1400"/>
    <x v="0"/>
  </r>
  <r>
    <x v="2"/>
    <x v="5"/>
    <x v="1"/>
    <x v="7"/>
    <n v="122"/>
    <n v="100"/>
    <n v="112"/>
    <n v="20"/>
    <x v="0"/>
  </r>
  <r>
    <x v="2"/>
    <x v="5"/>
    <x v="4"/>
    <x v="8"/>
    <n v="78"/>
    <n v="4577"/>
    <n v="5126"/>
    <n v="915"/>
    <x v="0"/>
  </r>
  <r>
    <x v="2"/>
    <x v="5"/>
    <x v="4"/>
    <x v="9"/>
    <n v="5035"/>
    <n v="4577"/>
    <n v="5126"/>
    <n v="915"/>
    <x v="0"/>
  </r>
  <r>
    <x v="2"/>
    <x v="5"/>
    <x v="4"/>
    <x v="10"/>
    <n v="220"/>
    <n v="200"/>
    <n v="224"/>
    <n v="40"/>
    <x v="0"/>
  </r>
  <r>
    <x v="2"/>
    <x v="5"/>
    <x v="4"/>
    <x v="11"/>
    <n v="5034"/>
    <n v="4577"/>
    <n v="5126"/>
    <n v="915"/>
    <x v="0"/>
  </r>
  <r>
    <x v="2"/>
    <x v="5"/>
    <x v="1"/>
    <x v="12"/>
    <n v="220"/>
    <n v="200"/>
    <n v="224"/>
    <n v="40"/>
    <x v="0"/>
  </r>
  <r>
    <x v="2"/>
    <x v="5"/>
    <x v="5"/>
    <x v="13"/>
    <n v="7260"/>
    <n v="6600"/>
    <n v="7392"/>
    <n v="1320"/>
    <x v="0"/>
  </r>
  <r>
    <x v="2"/>
    <x v="5"/>
    <x v="4"/>
    <x v="14"/>
    <n v="5035"/>
    <n v="4577"/>
    <n v="5127"/>
    <n v="915"/>
    <x v="0"/>
  </r>
  <r>
    <x v="2"/>
    <x v="6"/>
    <x v="0"/>
    <x v="0"/>
    <n v="5035"/>
    <n v="4577"/>
    <n v="5127"/>
    <n v="915"/>
    <x v="0"/>
  </r>
  <r>
    <x v="2"/>
    <x v="6"/>
    <x v="0"/>
    <x v="1"/>
    <n v="8800"/>
    <n v="8000"/>
    <n v="8960"/>
    <n v="1600"/>
    <x v="0"/>
  </r>
  <r>
    <x v="2"/>
    <x v="6"/>
    <x v="1"/>
    <x v="2"/>
    <n v="5035"/>
    <n v="4577"/>
    <n v="5126"/>
    <n v="915"/>
    <x v="0"/>
  </r>
  <r>
    <x v="2"/>
    <x v="6"/>
    <x v="2"/>
    <x v="3"/>
    <n v="644"/>
    <n v="5744"/>
    <n v="6433"/>
    <n v="1149"/>
    <x v="0"/>
  </r>
  <r>
    <x v="2"/>
    <x v="6"/>
    <x v="3"/>
    <x v="4"/>
    <n v="643"/>
    <n v="7000"/>
    <n v="7840"/>
    <n v="1400"/>
    <x v="0"/>
  </r>
  <r>
    <x v="2"/>
    <x v="6"/>
    <x v="2"/>
    <x v="5"/>
    <n v="455"/>
    <n v="4579"/>
    <n v="5128"/>
    <n v="916"/>
    <x v="0"/>
  </r>
  <r>
    <x v="2"/>
    <x v="6"/>
    <x v="3"/>
    <x v="6"/>
    <n v="345"/>
    <n v="7000"/>
    <n v="7840"/>
    <n v="1400"/>
    <x v="0"/>
  </r>
  <r>
    <x v="2"/>
    <x v="6"/>
    <x v="1"/>
    <x v="7"/>
    <n v="122"/>
    <n v="100"/>
    <n v="112"/>
    <n v="20"/>
    <x v="0"/>
  </r>
  <r>
    <x v="2"/>
    <x v="6"/>
    <x v="4"/>
    <x v="8"/>
    <n v="78"/>
    <n v="4577"/>
    <n v="5126"/>
    <n v="915"/>
    <x v="0"/>
  </r>
  <r>
    <x v="2"/>
    <x v="6"/>
    <x v="4"/>
    <x v="9"/>
    <n v="76"/>
    <n v="4577"/>
    <n v="5126"/>
    <n v="915"/>
    <x v="0"/>
  </r>
  <r>
    <x v="2"/>
    <x v="6"/>
    <x v="4"/>
    <x v="10"/>
    <n v="46"/>
    <n v="200"/>
    <n v="224"/>
    <n v="40"/>
    <x v="0"/>
  </r>
  <r>
    <x v="2"/>
    <x v="6"/>
    <x v="4"/>
    <x v="11"/>
    <n v="34"/>
    <n v="4577"/>
    <n v="5126"/>
    <n v="915"/>
    <x v="0"/>
  </r>
  <r>
    <x v="2"/>
    <x v="6"/>
    <x v="1"/>
    <x v="12"/>
    <n v="7"/>
    <n v="200"/>
    <n v="224"/>
    <n v="40"/>
    <x v="0"/>
  </r>
  <r>
    <x v="2"/>
    <x v="6"/>
    <x v="4"/>
    <x v="14"/>
    <n v="3"/>
    <n v="4577"/>
    <n v="5127"/>
    <n v="915"/>
    <x v="0"/>
  </r>
  <r>
    <x v="2"/>
    <x v="6"/>
    <x v="5"/>
    <x v="13"/>
    <n v="2"/>
    <n v="6600"/>
    <n v="7392"/>
    <n v="1320"/>
    <x v="0"/>
  </r>
  <r>
    <x v="2"/>
    <x v="7"/>
    <x v="0"/>
    <x v="0"/>
    <n v="3566"/>
    <n v="4577"/>
    <n v="5127"/>
    <n v="915"/>
    <x v="0"/>
  </r>
  <r>
    <x v="2"/>
    <x v="7"/>
    <x v="0"/>
    <x v="1"/>
    <n v="2498"/>
    <n v="8000"/>
    <n v="8960"/>
    <n v="1600"/>
    <x v="0"/>
  </r>
  <r>
    <x v="2"/>
    <x v="7"/>
    <x v="1"/>
    <x v="2"/>
    <n v="1245"/>
    <n v="4577"/>
    <n v="5126"/>
    <n v="915"/>
    <x v="0"/>
  </r>
  <r>
    <x v="2"/>
    <x v="7"/>
    <x v="2"/>
    <x v="3"/>
    <n v="644"/>
    <n v="5744"/>
    <n v="6433"/>
    <n v="1149"/>
    <x v="0"/>
  </r>
  <r>
    <x v="2"/>
    <x v="7"/>
    <x v="3"/>
    <x v="4"/>
    <n v="643"/>
    <n v="7000"/>
    <n v="7840"/>
    <n v="1400"/>
    <x v="0"/>
  </r>
  <r>
    <x v="2"/>
    <x v="7"/>
    <x v="2"/>
    <x v="5"/>
    <n v="455"/>
    <n v="5036"/>
    <n v="5128"/>
    <n v="1007"/>
    <x v="0"/>
  </r>
  <r>
    <x v="2"/>
    <x v="7"/>
    <x v="3"/>
    <x v="6"/>
    <n v="345"/>
    <n v="7700"/>
    <n v="7840"/>
    <n v="1540"/>
    <x v="0"/>
  </r>
  <r>
    <x v="2"/>
    <x v="7"/>
    <x v="1"/>
    <x v="7"/>
    <n v="122"/>
    <n v="110"/>
    <n v="112"/>
    <n v="22"/>
    <x v="0"/>
  </r>
  <r>
    <x v="2"/>
    <x v="7"/>
    <x v="4"/>
    <x v="8"/>
    <n v="78"/>
    <n v="5035"/>
    <n v="5126"/>
    <n v="1007"/>
    <x v="0"/>
  </r>
  <r>
    <x v="2"/>
    <x v="7"/>
    <x v="4"/>
    <x v="9"/>
    <n v="76"/>
    <n v="5035"/>
    <n v="5126"/>
    <n v="1007"/>
    <x v="0"/>
  </r>
  <r>
    <x v="2"/>
    <x v="7"/>
    <x v="4"/>
    <x v="10"/>
    <n v="46"/>
    <n v="230"/>
    <n v="224"/>
    <n v="46"/>
    <x v="0"/>
  </r>
  <r>
    <x v="2"/>
    <x v="7"/>
    <x v="4"/>
    <x v="11"/>
    <n v="34"/>
    <n v="5263"/>
    <n v="5126"/>
    <n v="1053"/>
    <x v="0"/>
  </r>
  <r>
    <x v="2"/>
    <x v="7"/>
    <x v="1"/>
    <x v="12"/>
    <n v="7"/>
    <n v="230"/>
    <n v="224"/>
    <n v="46"/>
    <x v="1"/>
  </r>
  <r>
    <x v="2"/>
    <x v="7"/>
    <x v="4"/>
    <x v="14"/>
    <n v="3"/>
    <n v="5264"/>
    <n v="5127"/>
    <n v="1053"/>
    <x v="1"/>
  </r>
  <r>
    <x v="2"/>
    <x v="7"/>
    <x v="5"/>
    <x v="13"/>
    <n v="2"/>
    <n v="7590"/>
    <n v="7392"/>
    <n v="1518"/>
    <x v="1"/>
  </r>
  <r>
    <x v="2"/>
    <x v="8"/>
    <x v="0"/>
    <x v="0"/>
    <n v="3566"/>
    <n v="5264"/>
    <n v="5127"/>
    <n v="1053"/>
    <x v="1"/>
  </r>
  <r>
    <x v="2"/>
    <x v="8"/>
    <x v="0"/>
    <x v="1"/>
    <n v="2498"/>
    <n v="8800"/>
    <n v="8960"/>
    <n v="1760"/>
    <x v="1"/>
  </r>
  <r>
    <x v="2"/>
    <x v="8"/>
    <x v="1"/>
    <x v="2"/>
    <n v="1245"/>
    <n v="5035"/>
    <n v="5126"/>
    <n v="1007"/>
    <x v="1"/>
  </r>
  <r>
    <x v="2"/>
    <x v="8"/>
    <x v="2"/>
    <x v="3"/>
    <n v="644"/>
    <n v="6318"/>
    <n v="6433"/>
    <n v="1264"/>
    <x v="1"/>
  </r>
  <r>
    <x v="2"/>
    <x v="8"/>
    <x v="3"/>
    <x v="4"/>
    <n v="643"/>
    <n v="7700"/>
    <n v="7840"/>
    <n v="1540"/>
    <x v="1"/>
  </r>
  <r>
    <x v="2"/>
    <x v="8"/>
    <x v="2"/>
    <x v="5"/>
    <n v="455"/>
    <n v="5036"/>
    <n v="5128"/>
    <n v="1007"/>
    <x v="1"/>
  </r>
  <r>
    <x v="2"/>
    <x v="8"/>
    <x v="3"/>
    <x v="6"/>
    <n v="345"/>
    <n v="7700"/>
    <n v="7840"/>
    <n v="1540"/>
    <x v="1"/>
  </r>
  <r>
    <x v="2"/>
    <x v="8"/>
    <x v="1"/>
    <x v="7"/>
    <n v="122"/>
    <n v="110"/>
    <n v="112"/>
    <n v="22"/>
    <x v="1"/>
  </r>
  <r>
    <x v="2"/>
    <x v="8"/>
    <x v="4"/>
    <x v="8"/>
    <n v="78"/>
    <n v="5035"/>
    <n v="5126"/>
    <n v="1007"/>
    <x v="1"/>
  </r>
  <r>
    <x v="2"/>
    <x v="8"/>
    <x v="4"/>
    <x v="9"/>
    <n v="76"/>
    <n v="4577"/>
    <n v="5126"/>
    <n v="915"/>
    <x v="1"/>
  </r>
  <r>
    <x v="2"/>
    <x v="8"/>
    <x v="4"/>
    <x v="10"/>
    <n v="46"/>
    <n v="200"/>
    <n v="224"/>
    <n v="40"/>
    <x v="1"/>
  </r>
  <r>
    <x v="2"/>
    <x v="8"/>
    <x v="4"/>
    <x v="11"/>
    <n v="34"/>
    <n v="4577"/>
    <n v="5126"/>
    <n v="915"/>
    <x v="1"/>
  </r>
  <r>
    <x v="2"/>
    <x v="8"/>
    <x v="1"/>
    <x v="12"/>
    <n v="7"/>
    <n v="200"/>
    <n v="224"/>
    <n v="40"/>
    <x v="1"/>
  </r>
  <r>
    <x v="2"/>
    <x v="8"/>
    <x v="4"/>
    <x v="14"/>
    <n v="3"/>
    <n v="4577"/>
    <n v="5127"/>
    <n v="915"/>
    <x v="1"/>
  </r>
  <r>
    <x v="2"/>
    <x v="8"/>
    <x v="5"/>
    <x v="13"/>
    <n v="2"/>
    <n v="6600"/>
    <n v="7392"/>
    <n v="1320"/>
    <x v="1"/>
  </r>
  <r>
    <x v="2"/>
    <x v="9"/>
    <x v="0"/>
    <x v="0"/>
    <n v="3566"/>
    <n v="4577"/>
    <n v="5127"/>
    <n v="915"/>
    <x v="1"/>
  </r>
  <r>
    <x v="2"/>
    <x v="9"/>
    <x v="0"/>
    <x v="1"/>
    <n v="2498"/>
    <n v="8000"/>
    <n v="8960"/>
    <n v="1600"/>
    <x v="1"/>
  </r>
  <r>
    <x v="2"/>
    <x v="9"/>
    <x v="1"/>
    <x v="2"/>
    <n v="1245"/>
    <n v="4577"/>
    <n v="5126"/>
    <n v="915"/>
    <x v="1"/>
  </r>
  <r>
    <x v="2"/>
    <x v="9"/>
    <x v="2"/>
    <x v="3"/>
    <n v="644"/>
    <n v="5744"/>
    <n v="6433"/>
    <n v="1149"/>
    <x v="1"/>
  </r>
  <r>
    <x v="2"/>
    <x v="9"/>
    <x v="3"/>
    <x v="4"/>
    <n v="643"/>
    <n v="7000"/>
    <n v="7840"/>
    <n v="1400"/>
    <x v="1"/>
  </r>
  <r>
    <x v="2"/>
    <x v="9"/>
    <x v="2"/>
    <x v="5"/>
    <n v="455"/>
    <n v="4579"/>
    <n v="5128"/>
    <n v="916"/>
    <x v="0"/>
  </r>
  <r>
    <x v="2"/>
    <x v="9"/>
    <x v="3"/>
    <x v="6"/>
    <n v="345"/>
    <n v="7000"/>
    <n v="7840"/>
    <n v="1400"/>
    <x v="0"/>
  </r>
  <r>
    <x v="2"/>
    <x v="9"/>
    <x v="1"/>
    <x v="7"/>
    <n v="122"/>
    <n v="100"/>
    <n v="112"/>
    <n v="20"/>
    <x v="0"/>
  </r>
  <r>
    <x v="2"/>
    <x v="9"/>
    <x v="4"/>
    <x v="8"/>
    <n v="78"/>
    <n v="4577"/>
    <n v="5126"/>
    <n v="915"/>
    <x v="0"/>
  </r>
  <r>
    <x v="2"/>
    <x v="9"/>
    <x v="4"/>
    <x v="9"/>
    <n v="76"/>
    <n v="4577"/>
    <n v="5126"/>
    <n v="915"/>
    <x v="0"/>
  </r>
  <r>
    <x v="2"/>
    <x v="9"/>
    <x v="4"/>
    <x v="10"/>
    <n v="46"/>
    <n v="200"/>
    <n v="224"/>
    <n v="40"/>
    <x v="0"/>
  </r>
  <r>
    <x v="2"/>
    <x v="9"/>
    <x v="4"/>
    <x v="11"/>
    <n v="34"/>
    <n v="4577"/>
    <n v="5126"/>
    <n v="915"/>
    <x v="0"/>
  </r>
  <r>
    <x v="2"/>
    <x v="9"/>
    <x v="1"/>
    <x v="12"/>
    <n v="7"/>
    <n v="200"/>
    <n v="224"/>
    <n v="40"/>
    <x v="0"/>
  </r>
  <r>
    <x v="2"/>
    <x v="9"/>
    <x v="4"/>
    <x v="14"/>
    <n v="3"/>
    <n v="4577"/>
    <n v="5127"/>
    <n v="915"/>
    <x v="0"/>
  </r>
  <r>
    <x v="2"/>
    <x v="9"/>
    <x v="5"/>
    <x v="13"/>
    <n v="2"/>
    <n v="6600"/>
    <n v="7392"/>
    <n v="1320"/>
    <x v="0"/>
  </r>
  <r>
    <x v="2"/>
    <x v="10"/>
    <x v="0"/>
    <x v="0"/>
    <n v="3566"/>
    <n v="4577"/>
    <n v="5127"/>
    <n v="915"/>
    <x v="0"/>
  </r>
  <r>
    <x v="2"/>
    <x v="10"/>
    <x v="0"/>
    <x v="1"/>
    <n v="2498"/>
    <n v="8000"/>
    <n v="8960"/>
    <n v="1600"/>
    <x v="0"/>
  </r>
  <r>
    <x v="2"/>
    <x v="10"/>
    <x v="1"/>
    <x v="2"/>
    <n v="1245"/>
    <n v="4577"/>
    <n v="5126"/>
    <n v="915"/>
    <x v="0"/>
  </r>
  <r>
    <x v="2"/>
    <x v="10"/>
    <x v="2"/>
    <x v="3"/>
    <n v="644"/>
    <n v="5744"/>
    <n v="6433"/>
    <n v="1149"/>
    <x v="0"/>
  </r>
  <r>
    <x v="2"/>
    <x v="10"/>
    <x v="3"/>
    <x v="4"/>
    <n v="643"/>
    <n v="7000"/>
    <n v="7840"/>
    <n v="1400"/>
    <x v="0"/>
  </r>
  <r>
    <x v="2"/>
    <x v="10"/>
    <x v="2"/>
    <x v="5"/>
    <n v="455"/>
    <n v="4579"/>
    <n v="5128"/>
    <n v="916"/>
    <x v="0"/>
  </r>
  <r>
    <x v="2"/>
    <x v="10"/>
    <x v="3"/>
    <x v="6"/>
    <n v="345"/>
    <n v="7000"/>
    <n v="7840"/>
    <n v="1400"/>
    <x v="0"/>
  </r>
  <r>
    <x v="2"/>
    <x v="10"/>
    <x v="1"/>
    <x v="7"/>
    <n v="122"/>
    <n v="100"/>
    <n v="112"/>
    <n v="20"/>
    <x v="0"/>
  </r>
  <r>
    <x v="2"/>
    <x v="10"/>
    <x v="4"/>
    <x v="8"/>
    <n v="78"/>
    <n v="4577"/>
    <n v="5126"/>
    <n v="915"/>
    <x v="0"/>
  </r>
  <r>
    <x v="2"/>
    <x v="10"/>
    <x v="4"/>
    <x v="9"/>
    <n v="76"/>
    <n v="4577"/>
    <n v="5126"/>
    <n v="915"/>
    <x v="0"/>
  </r>
  <r>
    <x v="2"/>
    <x v="10"/>
    <x v="4"/>
    <x v="10"/>
    <n v="46"/>
    <n v="200"/>
    <n v="224"/>
    <n v="40"/>
    <x v="0"/>
  </r>
  <r>
    <x v="2"/>
    <x v="10"/>
    <x v="4"/>
    <x v="11"/>
    <n v="34"/>
    <n v="5492"/>
    <n v="5126"/>
    <n v="1098"/>
    <x v="0"/>
  </r>
  <r>
    <x v="2"/>
    <x v="10"/>
    <x v="1"/>
    <x v="12"/>
    <n v="7"/>
    <n v="240"/>
    <n v="224"/>
    <n v="48"/>
    <x v="0"/>
  </r>
  <r>
    <x v="2"/>
    <x v="10"/>
    <x v="4"/>
    <x v="14"/>
    <n v="3"/>
    <n v="5493"/>
    <n v="5127"/>
    <n v="1099"/>
    <x v="0"/>
  </r>
  <r>
    <x v="2"/>
    <x v="10"/>
    <x v="5"/>
    <x v="13"/>
    <n v="2"/>
    <n v="7920"/>
    <n v="7392"/>
    <n v="1584"/>
    <x v="0"/>
  </r>
  <r>
    <x v="2"/>
    <x v="11"/>
    <x v="0"/>
    <x v="0"/>
    <n v="3566"/>
    <n v="4577"/>
    <n v="5127"/>
    <n v="915"/>
    <x v="0"/>
  </r>
  <r>
    <x v="2"/>
    <x v="11"/>
    <x v="0"/>
    <x v="1"/>
    <n v="2498"/>
    <n v="8000"/>
    <n v="8960"/>
    <n v="1600"/>
    <x v="0"/>
  </r>
  <r>
    <x v="2"/>
    <x v="11"/>
    <x v="1"/>
    <x v="2"/>
    <n v="1245"/>
    <n v="4577"/>
    <n v="5126"/>
    <n v="915"/>
    <x v="0"/>
  </r>
  <r>
    <x v="2"/>
    <x v="11"/>
    <x v="2"/>
    <x v="3"/>
    <n v="644"/>
    <n v="5744"/>
    <n v="6433"/>
    <n v="1149"/>
    <x v="0"/>
  </r>
  <r>
    <x v="2"/>
    <x v="11"/>
    <x v="3"/>
    <x v="4"/>
    <n v="643"/>
    <n v="7000"/>
    <n v="7840"/>
    <n v="1400"/>
    <x v="0"/>
  </r>
  <r>
    <x v="2"/>
    <x v="11"/>
    <x v="2"/>
    <x v="5"/>
    <n v="455"/>
    <n v="4579"/>
    <n v="5128"/>
    <n v="916"/>
    <x v="0"/>
  </r>
  <r>
    <x v="2"/>
    <x v="11"/>
    <x v="3"/>
    <x v="6"/>
    <n v="345"/>
    <n v="7000"/>
    <n v="7840"/>
    <n v="1400"/>
    <x v="0"/>
  </r>
  <r>
    <x v="2"/>
    <x v="11"/>
    <x v="1"/>
    <x v="7"/>
    <n v="122"/>
    <n v="100"/>
    <n v="112"/>
    <n v="20"/>
    <x v="0"/>
  </r>
  <r>
    <x v="2"/>
    <x v="11"/>
    <x v="4"/>
    <x v="8"/>
    <n v="78"/>
    <n v="4577"/>
    <n v="5126"/>
    <n v="915"/>
    <x v="0"/>
  </r>
  <r>
    <x v="2"/>
    <x v="11"/>
    <x v="4"/>
    <x v="9"/>
    <n v="76"/>
    <n v="4577"/>
    <n v="5126"/>
    <n v="915"/>
    <x v="0"/>
  </r>
  <r>
    <x v="2"/>
    <x v="11"/>
    <x v="4"/>
    <x v="10"/>
    <n v="46"/>
    <n v="200"/>
    <n v="224"/>
    <n v="40"/>
    <x v="0"/>
  </r>
  <r>
    <x v="2"/>
    <x v="11"/>
    <x v="4"/>
    <x v="11"/>
    <n v="34"/>
    <n v="4577"/>
    <n v="5126"/>
    <n v="915"/>
    <x v="0"/>
  </r>
  <r>
    <x v="2"/>
    <x v="11"/>
    <x v="1"/>
    <x v="12"/>
    <n v="7"/>
    <n v="200"/>
    <n v="224"/>
    <n v="40"/>
    <x v="0"/>
  </r>
  <r>
    <x v="2"/>
    <x v="11"/>
    <x v="4"/>
    <x v="14"/>
    <n v="3"/>
    <n v="4577"/>
    <n v="5127"/>
    <n v="915"/>
    <x v="0"/>
  </r>
  <r>
    <x v="2"/>
    <x v="11"/>
    <x v="5"/>
    <x v="13"/>
    <n v="2"/>
    <n v="6600"/>
    <n v="7392"/>
    <n v="1320"/>
    <x v="0"/>
  </r>
  <r>
    <x v="3"/>
    <x v="0"/>
    <x v="0"/>
    <x v="0"/>
    <n v="3566"/>
    <n v="5493"/>
    <n v="5127"/>
    <n v="1099"/>
    <x v="0"/>
  </r>
  <r>
    <x v="3"/>
    <x v="0"/>
    <x v="0"/>
    <x v="1"/>
    <n v="2498"/>
    <n v="9600"/>
    <n v="8960"/>
    <n v="1920"/>
    <x v="0"/>
  </r>
  <r>
    <x v="3"/>
    <x v="0"/>
    <x v="1"/>
    <x v="2"/>
    <n v="1245"/>
    <n v="5493"/>
    <n v="5126"/>
    <n v="1099"/>
    <x v="1"/>
  </r>
  <r>
    <x v="3"/>
    <x v="0"/>
    <x v="2"/>
    <x v="3"/>
    <n v="644"/>
    <n v="6892"/>
    <n v="6433"/>
    <n v="1378"/>
    <x v="1"/>
  </r>
  <r>
    <x v="3"/>
    <x v="0"/>
    <x v="3"/>
    <x v="4"/>
    <n v="643"/>
    <n v="8400"/>
    <n v="7840"/>
    <n v="1680"/>
    <x v="1"/>
  </r>
  <r>
    <x v="3"/>
    <x v="0"/>
    <x v="2"/>
    <x v="5"/>
    <n v="455"/>
    <n v="5494"/>
    <n v="5128"/>
    <n v="1099"/>
    <x v="1"/>
  </r>
  <r>
    <x v="3"/>
    <x v="0"/>
    <x v="3"/>
    <x v="6"/>
    <n v="345"/>
    <n v="8400"/>
    <n v="7840"/>
    <n v="1680"/>
    <x v="1"/>
  </r>
  <r>
    <x v="3"/>
    <x v="0"/>
    <x v="1"/>
    <x v="7"/>
    <n v="122"/>
    <n v="120"/>
    <n v="112"/>
    <n v="24"/>
    <x v="1"/>
  </r>
  <r>
    <x v="3"/>
    <x v="0"/>
    <x v="4"/>
    <x v="8"/>
    <n v="78"/>
    <n v="2289"/>
    <n v="5126"/>
    <n v="458"/>
    <x v="1"/>
  </r>
  <r>
    <x v="3"/>
    <x v="0"/>
    <x v="4"/>
    <x v="9"/>
    <n v="76"/>
    <n v="2288"/>
    <n v="5126"/>
    <n v="458"/>
    <x v="1"/>
  </r>
  <r>
    <x v="3"/>
    <x v="0"/>
    <x v="4"/>
    <x v="10"/>
    <n v="46"/>
    <n v="100"/>
    <n v="224"/>
    <n v="20"/>
    <x v="1"/>
  </r>
  <r>
    <x v="3"/>
    <x v="0"/>
    <x v="4"/>
    <x v="11"/>
    <n v="34"/>
    <n v="2288"/>
    <n v="5126"/>
    <n v="458"/>
    <x v="1"/>
  </r>
  <r>
    <x v="3"/>
    <x v="0"/>
    <x v="1"/>
    <x v="12"/>
    <n v="7"/>
    <n v="200"/>
    <n v="224"/>
    <n v="40"/>
    <x v="1"/>
  </r>
  <r>
    <x v="3"/>
    <x v="0"/>
    <x v="5"/>
    <x v="13"/>
    <n v="3"/>
    <n v="4577"/>
    <n v="7392"/>
    <n v="915"/>
    <x v="1"/>
  </r>
  <r>
    <x v="3"/>
    <x v="0"/>
    <x v="4"/>
    <x v="14"/>
    <n v="3"/>
    <n v="3300"/>
    <n v="5127"/>
    <n v="660"/>
    <x v="1"/>
  </r>
  <r>
    <x v="3"/>
    <x v="1"/>
    <x v="0"/>
    <x v="0"/>
    <n v="3566"/>
    <n v="4577"/>
    <n v="5127"/>
    <n v="915"/>
    <x v="1"/>
  </r>
  <r>
    <x v="3"/>
    <x v="1"/>
    <x v="0"/>
    <x v="1"/>
    <n v="2498"/>
    <n v="8000"/>
    <n v="8960"/>
    <n v="1600"/>
    <x v="1"/>
  </r>
  <r>
    <x v="3"/>
    <x v="1"/>
    <x v="1"/>
    <x v="2"/>
    <n v="1245"/>
    <n v="4577"/>
    <n v="5126"/>
    <n v="915"/>
    <x v="1"/>
  </r>
  <r>
    <x v="3"/>
    <x v="1"/>
    <x v="2"/>
    <x v="3"/>
    <n v="644"/>
    <n v="5744"/>
    <n v="6433"/>
    <n v="1149"/>
    <x v="1"/>
  </r>
  <r>
    <x v="3"/>
    <x v="1"/>
    <x v="3"/>
    <x v="4"/>
    <n v="643"/>
    <n v="7000"/>
    <n v="7840"/>
    <n v="1400"/>
    <x v="1"/>
  </r>
  <r>
    <x v="3"/>
    <x v="1"/>
    <x v="2"/>
    <x v="5"/>
    <n v="455"/>
    <n v="4579"/>
    <n v="5128"/>
    <n v="916"/>
    <x v="1"/>
  </r>
  <r>
    <x v="3"/>
    <x v="1"/>
    <x v="3"/>
    <x v="6"/>
    <n v="345"/>
    <n v="7000"/>
    <n v="7840"/>
    <n v="1400"/>
    <x v="1"/>
  </r>
  <r>
    <x v="3"/>
    <x v="1"/>
    <x v="1"/>
    <x v="7"/>
    <n v="122"/>
    <n v="100"/>
    <n v="112"/>
    <n v="20"/>
    <x v="1"/>
  </r>
  <r>
    <x v="3"/>
    <x v="1"/>
    <x v="4"/>
    <x v="8"/>
    <n v="78"/>
    <n v="2289"/>
    <n v="5126"/>
    <n v="458"/>
    <x v="1"/>
  </r>
  <r>
    <x v="3"/>
    <x v="1"/>
    <x v="4"/>
    <x v="9"/>
    <n v="76"/>
    <n v="2288"/>
    <n v="5126"/>
    <n v="458"/>
    <x v="1"/>
  </r>
  <r>
    <x v="3"/>
    <x v="1"/>
    <x v="4"/>
    <x v="10"/>
    <n v="46"/>
    <n v="100"/>
    <n v="224"/>
    <n v="20"/>
    <x v="1"/>
  </r>
  <r>
    <x v="3"/>
    <x v="1"/>
    <x v="4"/>
    <x v="11"/>
    <n v="34"/>
    <n v="2288"/>
    <n v="5126"/>
    <n v="458"/>
    <x v="1"/>
  </r>
  <r>
    <x v="3"/>
    <x v="1"/>
    <x v="1"/>
    <x v="12"/>
    <n v="7"/>
    <n v="200"/>
    <n v="224"/>
    <n v="40"/>
    <x v="0"/>
  </r>
  <r>
    <x v="3"/>
    <x v="1"/>
    <x v="4"/>
    <x v="14"/>
    <n v="3"/>
    <n v="3300"/>
    <n v="5127"/>
    <n v="660"/>
    <x v="0"/>
  </r>
  <r>
    <x v="3"/>
    <x v="1"/>
    <x v="5"/>
    <x v="13"/>
    <n v="2"/>
    <n v="6600"/>
    <n v="7392"/>
    <n v="1320"/>
    <x v="0"/>
  </r>
  <r>
    <x v="3"/>
    <x v="2"/>
    <x v="0"/>
    <x v="0"/>
    <n v="3566"/>
    <n v="4577"/>
    <n v="5127"/>
    <n v="915"/>
    <x v="0"/>
  </r>
  <r>
    <x v="3"/>
    <x v="2"/>
    <x v="0"/>
    <x v="1"/>
    <n v="2498"/>
    <n v="8000"/>
    <n v="8960"/>
    <n v="1600"/>
    <x v="0"/>
  </r>
  <r>
    <x v="3"/>
    <x v="2"/>
    <x v="1"/>
    <x v="2"/>
    <n v="1245"/>
    <n v="4577"/>
    <n v="5126"/>
    <n v="915"/>
    <x v="0"/>
  </r>
  <r>
    <x v="3"/>
    <x v="2"/>
    <x v="2"/>
    <x v="3"/>
    <n v="644"/>
    <n v="5744"/>
    <n v="6433"/>
    <n v="1149"/>
    <x v="0"/>
  </r>
  <r>
    <x v="3"/>
    <x v="2"/>
    <x v="3"/>
    <x v="4"/>
    <n v="643"/>
    <n v="7000"/>
    <n v="7840"/>
    <n v="1400"/>
    <x v="0"/>
  </r>
  <r>
    <x v="3"/>
    <x v="2"/>
    <x v="2"/>
    <x v="5"/>
    <n v="455"/>
    <n v="4579"/>
    <n v="5128"/>
    <n v="916"/>
    <x v="0"/>
  </r>
  <r>
    <x v="3"/>
    <x v="2"/>
    <x v="3"/>
    <x v="6"/>
    <n v="345"/>
    <n v="7000"/>
    <n v="7840"/>
    <n v="1400"/>
    <x v="0"/>
  </r>
  <r>
    <x v="3"/>
    <x v="2"/>
    <x v="1"/>
    <x v="7"/>
    <n v="122"/>
    <n v="100"/>
    <n v="112"/>
    <n v="20"/>
    <x v="0"/>
  </r>
  <r>
    <x v="3"/>
    <x v="2"/>
    <x v="4"/>
    <x v="8"/>
    <n v="78"/>
    <n v="2289"/>
    <n v="5126"/>
    <n v="458"/>
    <x v="0"/>
  </r>
  <r>
    <x v="3"/>
    <x v="2"/>
    <x v="4"/>
    <x v="9"/>
    <n v="76"/>
    <n v="2288"/>
    <n v="5126"/>
    <n v="458"/>
    <x v="0"/>
  </r>
  <r>
    <x v="3"/>
    <x v="2"/>
    <x v="4"/>
    <x v="10"/>
    <n v="46"/>
    <n v="100"/>
    <n v="224"/>
    <n v="20"/>
    <x v="0"/>
  </r>
  <r>
    <x v="3"/>
    <x v="2"/>
    <x v="4"/>
    <x v="11"/>
    <n v="34"/>
    <n v="2288"/>
    <n v="5126"/>
    <n v="458"/>
    <x v="0"/>
  </r>
  <r>
    <x v="3"/>
    <x v="2"/>
    <x v="1"/>
    <x v="12"/>
    <n v="7"/>
    <n v="200"/>
    <n v="224"/>
    <n v="40"/>
    <x v="0"/>
  </r>
  <r>
    <x v="3"/>
    <x v="2"/>
    <x v="4"/>
    <x v="14"/>
    <n v="3"/>
    <n v="2289"/>
    <n v="5127"/>
    <n v="458"/>
    <x v="0"/>
  </r>
  <r>
    <x v="3"/>
    <x v="2"/>
    <x v="5"/>
    <x v="13"/>
    <n v="2"/>
    <n v="6600"/>
    <n v="7392"/>
    <n v="1320"/>
    <x v="1"/>
  </r>
  <r>
    <x v="3"/>
    <x v="3"/>
    <x v="0"/>
    <x v="0"/>
    <n v="3566"/>
    <n v="4577"/>
    <n v="5127"/>
    <n v="915"/>
    <x v="1"/>
  </r>
  <r>
    <x v="3"/>
    <x v="3"/>
    <x v="0"/>
    <x v="1"/>
    <n v="2498"/>
    <n v="8000"/>
    <n v="8960"/>
    <n v="1600"/>
    <x v="1"/>
  </r>
  <r>
    <x v="3"/>
    <x v="3"/>
    <x v="1"/>
    <x v="2"/>
    <n v="1245"/>
    <n v="4577"/>
    <n v="5126"/>
    <n v="915"/>
    <x v="1"/>
  </r>
  <r>
    <x v="3"/>
    <x v="3"/>
    <x v="2"/>
    <x v="3"/>
    <n v="644"/>
    <n v="5744"/>
    <n v="6433"/>
    <n v="1149"/>
    <x v="1"/>
  </r>
  <r>
    <x v="3"/>
    <x v="3"/>
    <x v="3"/>
    <x v="4"/>
    <n v="643"/>
    <n v="7000"/>
    <n v="7840"/>
    <n v="1400"/>
    <x v="1"/>
  </r>
  <r>
    <x v="3"/>
    <x v="3"/>
    <x v="2"/>
    <x v="5"/>
    <n v="455"/>
    <n v="4579"/>
    <n v="5128"/>
    <n v="916"/>
    <x v="1"/>
  </r>
  <r>
    <x v="3"/>
    <x v="3"/>
    <x v="3"/>
    <x v="6"/>
    <n v="345"/>
    <n v="7000"/>
    <n v="7840"/>
    <n v="1400"/>
    <x v="1"/>
  </r>
  <r>
    <x v="3"/>
    <x v="3"/>
    <x v="1"/>
    <x v="7"/>
    <n v="122"/>
    <n v="100"/>
    <n v="112"/>
    <n v="20"/>
    <x v="1"/>
  </r>
  <r>
    <x v="3"/>
    <x v="3"/>
    <x v="4"/>
    <x v="8"/>
    <n v="78"/>
    <n v="2289"/>
    <n v="5126"/>
    <n v="458"/>
    <x v="1"/>
  </r>
  <r>
    <x v="3"/>
    <x v="3"/>
    <x v="4"/>
    <x v="9"/>
    <n v="76"/>
    <n v="2288"/>
    <n v="5126"/>
    <n v="458"/>
    <x v="1"/>
  </r>
  <r>
    <x v="3"/>
    <x v="3"/>
    <x v="4"/>
    <x v="10"/>
    <n v="46"/>
    <n v="100"/>
    <n v="224"/>
    <n v="20"/>
    <x v="1"/>
  </r>
  <r>
    <x v="3"/>
    <x v="3"/>
    <x v="4"/>
    <x v="11"/>
    <n v="34"/>
    <n v="2288"/>
    <n v="5126"/>
    <n v="458"/>
    <x v="1"/>
  </r>
  <r>
    <x v="3"/>
    <x v="3"/>
    <x v="1"/>
    <x v="12"/>
    <n v="7"/>
    <n v="200"/>
    <n v="224"/>
    <n v="40"/>
    <x v="1"/>
  </r>
  <r>
    <x v="3"/>
    <x v="3"/>
    <x v="4"/>
    <x v="14"/>
    <n v="3"/>
    <n v="2289"/>
    <n v="5127"/>
    <n v="458"/>
    <x v="1"/>
  </r>
  <r>
    <x v="3"/>
    <x v="3"/>
    <x v="5"/>
    <x v="13"/>
    <n v="2"/>
    <n v="7920"/>
    <n v="7392"/>
    <n v="1584"/>
    <x v="1"/>
  </r>
  <r>
    <x v="3"/>
    <x v="4"/>
    <x v="0"/>
    <x v="0"/>
    <n v="3566"/>
    <n v="4577"/>
    <n v="5127"/>
    <n v="915"/>
    <x v="0"/>
  </r>
  <r>
    <x v="3"/>
    <x v="4"/>
    <x v="0"/>
    <x v="1"/>
    <n v="2498"/>
    <n v="8800"/>
    <n v="8960"/>
    <n v="1760"/>
    <x v="0"/>
  </r>
  <r>
    <x v="3"/>
    <x v="4"/>
    <x v="1"/>
    <x v="2"/>
    <n v="1245"/>
    <n v="5035"/>
    <n v="5126"/>
    <n v="1007"/>
    <x v="0"/>
  </r>
  <r>
    <x v="3"/>
    <x v="4"/>
    <x v="2"/>
    <x v="3"/>
    <n v="644"/>
    <n v="6318"/>
    <n v="6433"/>
    <n v="1264"/>
    <x v="0"/>
  </r>
  <r>
    <x v="3"/>
    <x v="4"/>
    <x v="3"/>
    <x v="4"/>
    <n v="643"/>
    <n v="7700"/>
    <n v="7840"/>
    <n v="1540"/>
    <x v="0"/>
  </r>
  <r>
    <x v="3"/>
    <x v="4"/>
    <x v="2"/>
    <x v="5"/>
    <n v="455"/>
    <n v="5036"/>
    <n v="5128"/>
    <n v="1007"/>
    <x v="1"/>
  </r>
  <r>
    <x v="3"/>
    <x v="4"/>
    <x v="3"/>
    <x v="6"/>
    <n v="345"/>
    <n v="7700"/>
    <n v="7840"/>
    <n v="1540"/>
    <x v="1"/>
  </r>
  <r>
    <x v="3"/>
    <x v="4"/>
    <x v="1"/>
    <x v="7"/>
    <n v="122"/>
    <n v="110"/>
    <n v="112"/>
    <n v="22"/>
    <x v="1"/>
  </r>
  <r>
    <x v="3"/>
    <x v="4"/>
    <x v="4"/>
    <x v="8"/>
    <n v="78"/>
    <n v="2517"/>
    <n v="5126"/>
    <n v="503"/>
    <x v="1"/>
  </r>
  <r>
    <x v="3"/>
    <x v="4"/>
    <x v="4"/>
    <x v="9"/>
    <n v="76"/>
    <n v="2288"/>
    <n v="5126"/>
    <n v="458"/>
    <x v="1"/>
  </r>
  <r>
    <x v="3"/>
    <x v="4"/>
    <x v="4"/>
    <x v="10"/>
    <n v="46"/>
    <n v="100"/>
    <n v="224"/>
    <n v="20"/>
    <x v="1"/>
  </r>
  <r>
    <x v="3"/>
    <x v="4"/>
    <x v="4"/>
    <x v="11"/>
    <n v="34"/>
    <n v="2288"/>
    <n v="5126"/>
    <n v="458"/>
    <x v="1"/>
  </r>
  <r>
    <x v="3"/>
    <x v="4"/>
    <x v="1"/>
    <x v="12"/>
    <n v="7"/>
    <n v="200"/>
    <n v="224"/>
    <n v="40"/>
    <x v="1"/>
  </r>
  <r>
    <x v="3"/>
    <x v="4"/>
    <x v="4"/>
    <x v="14"/>
    <n v="3"/>
    <n v="3300"/>
    <n v="5127"/>
    <n v="660"/>
    <x v="1"/>
  </r>
  <r>
    <x v="3"/>
    <x v="4"/>
    <x v="5"/>
    <x v="13"/>
    <n v="2"/>
    <n v="4577"/>
    <n v="7392"/>
    <n v="915"/>
    <x v="0"/>
  </r>
  <r>
    <x v="3"/>
    <x v="5"/>
    <x v="0"/>
    <x v="0"/>
    <n v="3566"/>
    <n v="4577"/>
    <n v="5127"/>
    <n v="915"/>
    <x v="1"/>
  </r>
  <r>
    <x v="3"/>
    <x v="5"/>
    <x v="0"/>
    <x v="1"/>
    <n v="2498"/>
    <n v="8000"/>
    <n v="8960"/>
    <n v="1600"/>
    <x v="0"/>
  </r>
  <r>
    <x v="3"/>
    <x v="5"/>
    <x v="1"/>
    <x v="2"/>
    <n v="1245"/>
    <n v="4577"/>
    <n v="5126"/>
    <n v="915"/>
    <x v="0"/>
  </r>
  <r>
    <x v="3"/>
    <x v="5"/>
    <x v="2"/>
    <x v="3"/>
    <n v="644"/>
    <n v="5744"/>
    <n v="6433"/>
    <n v="1149"/>
    <x v="0"/>
  </r>
  <r>
    <x v="3"/>
    <x v="5"/>
    <x v="3"/>
    <x v="4"/>
    <n v="643"/>
    <n v="7000"/>
    <n v="7840"/>
    <n v="1400"/>
    <x v="0"/>
  </r>
  <r>
    <x v="3"/>
    <x v="5"/>
    <x v="2"/>
    <x v="5"/>
    <n v="455"/>
    <n v="4579"/>
    <n v="5128"/>
    <n v="916"/>
    <x v="0"/>
  </r>
  <r>
    <x v="3"/>
    <x v="5"/>
    <x v="3"/>
    <x v="6"/>
    <n v="345"/>
    <n v="7000"/>
    <n v="7840"/>
    <n v="1400"/>
    <x v="0"/>
  </r>
  <r>
    <x v="3"/>
    <x v="5"/>
    <x v="1"/>
    <x v="7"/>
    <n v="122"/>
    <n v="100"/>
    <n v="112"/>
    <n v="20"/>
    <x v="0"/>
  </r>
  <r>
    <x v="3"/>
    <x v="5"/>
    <x v="4"/>
    <x v="8"/>
    <n v="78"/>
    <n v="2289"/>
    <n v="5126"/>
    <n v="458"/>
    <x v="0"/>
  </r>
  <r>
    <x v="3"/>
    <x v="5"/>
    <x v="4"/>
    <x v="9"/>
    <n v="76"/>
    <n v="2288"/>
    <n v="5126"/>
    <n v="458"/>
    <x v="0"/>
  </r>
  <r>
    <x v="3"/>
    <x v="5"/>
    <x v="4"/>
    <x v="10"/>
    <n v="46"/>
    <n v="100"/>
    <n v="224"/>
    <n v="20"/>
    <x v="0"/>
  </r>
  <r>
    <x v="3"/>
    <x v="5"/>
    <x v="4"/>
    <x v="11"/>
    <n v="34"/>
    <n v="2288"/>
    <n v="5126"/>
    <n v="458"/>
    <x v="0"/>
  </r>
  <r>
    <x v="3"/>
    <x v="5"/>
    <x v="1"/>
    <x v="12"/>
    <n v="7"/>
    <n v="200"/>
    <n v="224"/>
    <n v="40"/>
    <x v="0"/>
  </r>
  <r>
    <x v="3"/>
    <x v="5"/>
    <x v="5"/>
    <x v="13"/>
    <n v="3"/>
    <n v="4577"/>
    <n v="7392"/>
    <n v="915"/>
    <x v="0"/>
  </r>
  <r>
    <x v="3"/>
    <x v="5"/>
    <x v="4"/>
    <x v="14"/>
    <n v="3"/>
    <n v="2289"/>
    <n v="5127"/>
    <n v="458"/>
    <x v="0"/>
  </r>
  <r>
    <x v="3"/>
    <x v="6"/>
    <x v="0"/>
    <x v="0"/>
    <n v="3566"/>
    <n v="4577"/>
    <n v="5127"/>
    <n v="915"/>
    <x v="0"/>
  </r>
  <r>
    <x v="3"/>
    <x v="6"/>
    <x v="0"/>
    <x v="1"/>
    <n v="2498"/>
    <n v="8000"/>
    <n v="8960"/>
    <n v="1600"/>
    <x v="0"/>
  </r>
  <r>
    <x v="3"/>
    <x v="6"/>
    <x v="1"/>
    <x v="2"/>
    <n v="1245"/>
    <n v="4577"/>
    <n v="5126"/>
    <n v="915"/>
    <x v="0"/>
  </r>
  <r>
    <x v="3"/>
    <x v="6"/>
    <x v="2"/>
    <x v="3"/>
    <n v="644"/>
    <n v="5744"/>
    <n v="6433"/>
    <n v="1149"/>
    <x v="0"/>
  </r>
  <r>
    <x v="3"/>
    <x v="6"/>
    <x v="3"/>
    <x v="4"/>
    <n v="643"/>
    <n v="7000"/>
    <n v="7840"/>
    <n v="1400"/>
    <x v="0"/>
  </r>
  <r>
    <x v="3"/>
    <x v="6"/>
    <x v="2"/>
    <x v="5"/>
    <n v="455"/>
    <n v="4579"/>
    <n v="5128"/>
    <n v="916"/>
    <x v="0"/>
  </r>
  <r>
    <x v="3"/>
    <x v="6"/>
    <x v="3"/>
    <x v="6"/>
    <n v="345"/>
    <n v="7000"/>
    <n v="7840"/>
    <n v="1400"/>
    <x v="0"/>
  </r>
  <r>
    <x v="3"/>
    <x v="6"/>
    <x v="1"/>
    <x v="7"/>
    <n v="122"/>
    <n v="100"/>
    <n v="112"/>
    <n v="20"/>
    <x v="0"/>
  </r>
  <r>
    <x v="3"/>
    <x v="6"/>
    <x v="4"/>
    <x v="8"/>
    <n v="78"/>
    <n v="2289"/>
    <n v="5126"/>
    <n v="458"/>
    <x v="0"/>
  </r>
  <r>
    <x v="3"/>
    <x v="6"/>
    <x v="4"/>
    <x v="9"/>
    <n v="76"/>
    <n v="2288"/>
    <n v="5126"/>
    <n v="458"/>
    <x v="0"/>
  </r>
  <r>
    <x v="3"/>
    <x v="6"/>
    <x v="4"/>
    <x v="10"/>
    <n v="46"/>
    <n v="100"/>
    <n v="224"/>
    <n v="20"/>
    <x v="0"/>
  </r>
  <r>
    <x v="3"/>
    <x v="6"/>
    <x v="4"/>
    <x v="11"/>
    <n v="34"/>
    <n v="2288"/>
    <n v="5126"/>
    <n v="458"/>
    <x v="0"/>
  </r>
  <r>
    <x v="3"/>
    <x v="6"/>
    <x v="1"/>
    <x v="12"/>
    <n v="7"/>
    <n v="200"/>
    <n v="224"/>
    <n v="40"/>
    <x v="0"/>
  </r>
  <r>
    <x v="3"/>
    <x v="6"/>
    <x v="4"/>
    <x v="14"/>
    <n v="3"/>
    <n v="2289"/>
    <n v="5127"/>
    <n v="458"/>
    <x v="0"/>
  </r>
  <r>
    <x v="3"/>
    <x v="6"/>
    <x v="5"/>
    <x v="13"/>
    <n v="2"/>
    <n v="6600"/>
    <n v="7392"/>
    <n v="1320"/>
    <x v="0"/>
  </r>
  <r>
    <x v="3"/>
    <x v="7"/>
    <x v="0"/>
    <x v="0"/>
    <n v="3566"/>
    <n v="4577"/>
    <n v="5127"/>
    <n v="915"/>
    <x v="0"/>
  </r>
  <r>
    <x v="3"/>
    <x v="7"/>
    <x v="0"/>
    <x v="1"/>
    <n v="2498"/>
    <n v="8000"/>
    <n v="8960"/>
    <n v="1600"/>
    <x v="0"/>
  </r>
  <r>
    <x v="3"/>
    <x v="7"/>
    <x v="1"/>
    <x v="2"/>
    <n v="1245"/>
    <n v="4577"/>
    <n v="5126"/>
    <n v="915"/>
    <x v="0"/>
  </r>
  <r>
    <x v="3"/>
    <x v="7"/>
    <x v="2"/>
    <x v="3"/>
    <n v="644"/>
    <n v="5744"/>
    <n v="6433"/>
    <n v="1149"/>
    <x v="0"/>
  </r>
  <r>
    <x v="3"/>
    <x v="7"/>
    <x v="3"/>
    <x v="4"/>
    <n v="643"/>
    <n v="7000"/>
    <n v="7840"/>
    <n v="1400"/>
    <x v="0"/>
  </r>
  <r>
    <x v="3"/>
    <x v="7"/>
    <x v="2"/>
    <x v="5"/>
    <n v="455"/>
    <n v="5036"/>
    <n v="5128"/>
    <n v="1007"/>
    <x v="0"/>
  </r>
  <r>
    <x v="3"/>
    <x v="7"/>
    <x v="3"/>
    <x v="6"/>
    <n v="345"/>
    <n v="7700"/>
    <n v="7840"/>
    <n v="1540"/>
    <x v="0"/>
  </r>
  <r>
    <x v="3"/>
    <x v="7"/>
    <x v="1"/>
    <x v="7"/>
    <n v="122"/>
    <n v="110"/>
    <n v="112"/>
    <n v="22"/>
    <x v="0"/>
  </r>
  <r>
    <x v="3"/>
    <x v="7"/>
    <x v="4"/>
    <x v="8"/>
    <n v="78"/>
    <n v="2517"/>
    <n v="5126"/>
    <n v="503"/>
    <x v="0"/>
  </r>
  <r>
    <x v="3"/>
    <x v="7"/>
    <x v="4"/>
    <x v="9"/>
    <n v="76"/>
    <n v="2517"/>
    <n v="5126"/>
    <n v="503"/>
    <x v="0"/>
  </r>
  <r>
    <x v="3"/>
    <x v="7"/>
    <x v="4"/>
    <x v="10"/>
    <n v="46"/>
    <n v="115"/>
    <n v="224"/>
    <n v="23"/>
    <x v="0"/>
  </r>
  <r>
    <x v="3"/>
    <x v="7"/>
    <x v="4"/>
    <x v="11"/>
    <n v="34"/>
    <n v="2632"/>
    <n v="5126"/>
    <n v="526"/>
    <x v="0"/>
  </r>
  <r>
    <x v="3"/>
    <x v="7"/>
    <x v="1"/>
    <x v="12"/>
    <n v="7"/>
    <n v="230"/>
    <n v="224"/>
    <n v="46"/>
    <x v="0"/>
  </r>
  <r>
    <x v="3"/>
    <x v="7"/>
    <x v="4"/>
    <x v="14"/>
    <n v="3"/>
    <n v="2632"/>
    <n v="5127"/>
    <n v="526"/>
    <x v="0"/>
  </r>
  <r>
    <x v="3"/>
    <x v="7"/>
    <x v="5"/>
    <x v="13"/>
    <n v="2"/>
    <n v="7590"/>
    <n v="7392"/>
    <n v="1518"/>
    <x v="0"/>
  </r>
  <r>
    <x v="3"/>
    <x v="8"/>
    <x v="0"/>
    <x v="0"/>
    <n v="3566"/>
    <n v="4577"/>
    <n v="5127"/>
    <n v="915"/>
    <x v="0"/>
  </r>
  <r>
    <x v="3"/>
    <x v="8"/>
    <x v="0"/>
    <x v="1"/>
    <n v="2498"/>
    <n v="8000"/>
    <n v="8960"/>
    <n v="1600"/>
    <x v="0"/>
  </r>
  <r>
    <x v="3"/>
    <x v="8"/>
    <x v="1"/>
    <x v="2"/>
    <n v="1245"/>
    <n v="4577"/>
    <n v="5126"/>
    <n v="915"/>
    <x v="0"/>
  </r>
  <r>
    <x v="3"/>
    <x v="8"/>
    <x v="2"/>
    <x v="3"/>
    <n v="644"/>
    <n v="5744"/>
    <n v="6433"/>
    <n v="1149"/>
    <x v="0"/>
  </r>
  <r>
    <x v="3"/>
    <x v="8"/>
    <x v="3"/>
    <x v="4"/>
    <n v="643"/>
    <n v="7000"/>
    <n v="7840"/>
    <n v="1400"/>
    <x v="0"/>
  </r>
  <r>
    <x v="3"/>
    <x v="8"/>
    <x v="2"/>
    <x v="5"/>
    <n v="455"/>
    <n v="4579"/>
    <n v="5128"/>
    <n v="916"/>
    <x v="0"/>
  </r>
  <r>
    <x v="3"/>
    <x v="8"/>
    <x v="3"/>
    <x v="6"/>
    <n v="345"/>
    <n v="7000"/>
    <n v="7840"/>
    <n v="1400"/>
    <x v="0"/>
  </r>
  <r>
    <x v="3"/>
    <x v="8"/>
    <x v="1"/>
    <x v="7"/>
    <n v="122"/>
    <n v="100"/>
    <n v="112"/>
    <n v="20"/>
    <x v="0"/>
  </r>
  <r>
    <x v="3"/>
    <x v="8"/>
    <x v="4"/>
    <x v="8"/>
    <n v="78"/>
    <n v="2289"/>
    <n v="5126"/>
    <n v="458"/>
    <x v="0"/>
  </r>
  <r>
    <x v="3"/>
    <x v="8"/>
    <x v="4"/>
    <x v="9"/>
    <n v="76"/>
    <n v="2288"/>
    <n v="5126"/>
    <n v="458"/>
    <x v="0"/>
  </r>
  <r>
    <x v="3"/>
    <x v="8"/>
    <x v="4"/>
    <x v="10"/>
    <n v="46"/>
    <n v="100"/>
    <n v="224"/>
    <n v="20"/>
    <x v="0"/>
  </r>
  <r>
    <x v="3"/>
    <x v="8"/>
    <x v="4"/>
    <x v="11"/>
    <n v="34"/>
    <n v="2746"/>
    <n v="5126"/>
    <n v="549"/>
    <x v="0"/>
  </r>
  <r>
    <x v="3"/>
    <x v="8"/>
    <x v="1"/>
    <x v="12"/>
    <n v="7"/>
    <n v="240"/>
    <n v="224"/>
    <n v="48"/>
    <x v="0"/>
  </r>
  <r>
    <x v="3"/>
    <x v="8"/>
    <x v="4"/>
    <x v="14"/>
    <n v="3"/>
    <n v="2746"/>
    <n v="5127"/>
    <n v="549"/>
    <x v="0"/>
  </r>
  <r>
    <x v="3"/>
    <x v="8"/>
    <x v="5"/>
    <x v="13"/>
    <n v="2"/>
    <n v="7920"/>
    <n v="7392"/>
    <n v="1584"/>
    <x v="0"/>
  </r>
  <r>
    <x v="3"/>
    <x v="9"/>
    <x v="0"/>
    <x v="0"/>
    <n v="3566"/>
    <n v="5035"/>
    <n v="5127"/>
    <n v="1007"/>
    <x v="0"/>
  </r>
  <r>
    <x v="3"/>
    <x v="9"/>
    <x v="0"/>
    <x v="1"/>
    <n v="2498"/>
    <n v="9200"/>
    <n v="8960"/>
    <n v="1840"/>
    <x v="0"/>
  </r>
  <r>
    <x v="3"/>
    <x v="9"/>
    <x v="1"/>
    <x v="2"/>
    <n v="1245"/>
    <n v="5264"/>
    <n v="5126"/>
    <n v="1053"/>
    <x v="0"/>
  </r>
  <r>
    <x v="3"/>
    <x v="9"/>
    <x v="2"/>
    <x v="3"/>
    <n v="644"/>
    <n v="6605"/>
    <n v="6433"/>
    <n v="1321"/>
    <x v="0"/>
  </r>
  <r>
    <x v="3"/>
    <x v="9"/>
    <x v="3"/>
    <x v="4"/>
    <n v="643"/>
    <n v="8400"/>
    <n v="7840"/>
    <n v="1680"/>
    <x v="0"/>
  </r>
  <r>
    <x v="3"/>
    <x v="9"/>
    <x v="2"/>
    <x v="5"/>
    <n v="455"/>
    <n v="5494"/>
    <n v="5128"/>
    <n v="1099"/>
    <x v="0"/>
  </r>
  <r>
    <x v="3"/>
    <x v="9"/>
    <x v="3"/>
    <x v="6"/>
    <n v="345"/>
    <n v="8400"/>
    <n v="7840"/>
    <n v="1680"/>
    <x v="0"/>
  </r>
  <r>
    <x v="3"/>
    <x v="9"/>
    <x v="1"/>
    <x v="7"/>
    <n v="122"/>
    <n v="120"/>
    <n v="112"/>
    <n v="24"/>
    <x v="0"/>
  </r>
  <r>
    <x v="3"/>
    <x v="9"/>
    <x v="4"/>
    <x v="8"/>
    <n v="78"/>
    <n v="2517"/>
    <n v="5126"/>
    <n v="503"/>
    <x v="0"/>
  </r>
  <r>
    <x v="3"/>
    <x v="9"/>
    <x v="4"/>
    <x v="9"/>
    <n v="76"/>
    <n v="2517"/>
    <n v="5126"/>
    <n v="503"/>
    <x v="0"/>
  </r>
  <r>
    <x v="3"/>
    <x v="9"/>
    <x v="4"/>
    <x v="10"/>
    <n v="46"/>
    <n v="110"/>
    <n v="224"/>
    <n v="22"/>
    <x v="0"/>
  </r>
  <r>
    <x v="3"/>
    <x v="9"/>
    <x v="4"/>
    <x v="11"/>
    <n v="34"/>
    <n v="2517"/>
    <n v="5126"/>
    <n v="503"/>
    <x v="0"/>
  </r>
  <r>
    <x v="3"/>
    <x v="9"/>
    <x v="1"/>
    <x v="12"/>
    <n v="7"/>
    <n v="220"/>
    <n v="224"/>
    <n v="44"/>
    <x v="0"/>
  </r>
  <r>
    <x v="3"/>
    <x v="9"/>
    <x v="4"/>
    <x v="14"/>
    <n v="3"/>
    <n v="2518"/>
    <n v="5127"/>
    <n v="504"/>
    <x v="0"/>
  </r>
  <r>
    <x v="3"/>
    <x v="9"/>
    <x v="5"/>
    <x v="13"/>
    <n v="2"/>
    <n v="7260"/>
    <n v="7392"/>
    <n v="1452"/>
    <x v="0"/>
  </r>
  <r>
    <x v="3"/>
    <x v="10"/>
    <x v="0"/>
    <x v="0"/>
    <n v="3566"/>
    <n v="5264"/>
    <n v="5127"/>
    <n v="1053"/>
    <x v="0"/>
  </r>
  <r>
    <x v="3"/>
    <x v="10"/>
    <x v="0"/>
    <x v="1"/>
    <n v="2498"/>
    <n v="8800"/>
    <n v="8960"/>
    <n v="1760"/>
    <x v="0"/>
  </r>
  <r>
    <x v="3"/>
    <x v="10"/>
    <x v="1"/>
    <x v="2"/>
    <n v="1245"/>
    <n v="5035"/>
    <n v="5126"/>
    <n v="1007"/>
    <x v="0"/>
  </r>
  <r>
    <x v="3"/>
    <x v="10"/>
    <x v="2"/>
    <x v="3"/>
    <n v="644"/>
    <n v="6318"/>
    <n v="6433"/>
    <n v="1264"/>
    <x v="0"/>
  </r>
  <r>
    <x v="3"/>
    <x v="10"/>
    <x v="3"/>
    <x v="4"/>
    <n v="643"/>
    <n v="7700"/>
    <n v="7840"/>
    <n v="1540"/>
    <x v="0"/>
  </r>
  <r>
    <x v="3"/>
    <x v="10"/>
    <x v="2"/>
    <x v="5"/>
    <n v="455"/>
    <n v="5036"/>
    <n v="5128"/>
    <n v="1007"/>
    <x v="0"/>
  </r>
  <r>
    <x v="3"/>
    <x v="10"/>
    <x v="3"/>
    <x v="6"/>
    <n v="345"/>
    <n v="7700"/>
    <n v="7840"/>
    <n v="1540"/>
    <x v="0"/>
  </r>
  <r>
    <x v="3"/>
    <x v="10"/>
    <x v="1"/>
    <x v="7"/>
    <n v="122"/>
    <n v="110"/>
    <n v="112"/>
    <n v="22"/>
    <x v="0"/>
  </r>
  <r>
    <x v="3"/>
    <x v="10"/>
    <x v="4"/>
    <x v="8"/>
    <n v="78"/>
    <n v="2517"/>
    <n v="5126"/>
    <n v="503"/>
    <x v="0"/>
  </r>
  <r>
    <x v="3"/>
    <x v="10"/>
    <x v="4"/>
    <x v="9"/>
    <n v="76"/>
    <n v="2288"/>
    <n v="5126"/>
    <n v="458"/>
    <x v="0"/>
  </r>
  <r>
    <x v="3"/>
    <x v="10"/>
    <x v="4"/>
    <x v="10"/>
    <n v="46"/>
    <n v="100"/>
    <n v="224"/>
    <n v="20"/>
    <x v="0"/>
  </r>
  <r>
    <x v="3"/>
    <x v="10"/>
    <x v="4"/>
    <x v="11"/>
    <n v="34"/>
    <n v="2288"/>
    <n v="5126"/>
    <n v="458"/>
    <x v="1"/>
  </r>
  <r>
    <x v="3"/>
    <x v="10"/>
    <x v="1"/>
    <x v="12"/>
    <n v="7"/>
    <n v="200"/>
    <n v="224"/>
    <n v="40"/>
    <x v="1"/>
  </r>
  <r>
    <x v="3"/>
    <x v="10"/>
    <x v="4"/>
    <x v="14"/>
    <n v="3"/>
    <n v="2289"/>
    <n v="5127"/>
    <n v="458"/>
    <x v="1"/>
  </r>
  <r>
    <x v="3"/>
    <x v="10"/>
    <x v="5"/>
    <x v="13"/>
    <n v="2"/>
    <n v="6600"/>
    <n v="7392"/>
    <n v="1320"/>
    <x v="1"/>
  </r>
  <r>
    <x v="3"/>
    <x v="11"/>
    <x v="0"/>
    <x v="0"/>
    <n v="3566"/>
    <n v="4577"/>
    <n v="5127"/>
    <n v="915"/>
    <x v="1"/>
  </r>
  <r>
    <x v="3"/>
    <x v="11"/>
    <x v="0"/>
    <x v="1"/>
    <n v="2498"/>
    <n v="8000"/>
    <n v="8960"/>
    <n v="1600"/>
    <x v="1"/>
  </r>
  <r>
    <x v="3"/>
    <x v="11"/>
    <x v="1"/>
    <x v="2"/>
    <n v="1245"/>
    <n v="4577"/>
    <n v="5126"/>
    <n v="915"/>
    <x v="1"/>
  </r>
  <r>
    <x v="3"/>
    <x v="11"/>
    <x v="2"/>
    <x v="3"/>
    <n v="644"/>
    <n v="5744"/>
    <n v="6433"/>
    <n v="1149"/>
    <x v="1"/>
  </r>
  <r>
    <x v="3"/>
    <x v="11"/>
    <x v="3"/>
    <x v="4"/>
    <n v="643"/>
    <n v="7000"/>
    <n v="7840"/>
    <n v="1400"/>
    <x v="1"/>
  </r>
  <r>
    <x v="3"/>
    <x v="11"/>
    <x v="2"/>
    <x v="5"/>
    <n v="455"/>
    <n v="4579"/>
    <n v="5128"/>
    <n v="916"/>
    <x v="1"/>
  </r>
  <r>
    <x v="3"/>
    <x v="11"/>
    <x v="3"/>
    <x v="6"/>
    <n v="345"/>
    <n v="7000"/>
    <n v="7840"/>
    <n v="1400"/>
    <x v="1"/>
  </r>
  <r>
    <x v="3"/>
    <x v="11"/>
    <x v="1"/>
    <x v="7"/>
    <n v="122"/>
    <n v="100"/>
    <n v="112"/>
    <n v="20"/>
    <x v="1"/>
  </r>
  <r>
    <x v="3"/>
    <x v="11"/>
    <x v="4"/>
    <x v="8"/>
    <n v="78"/>
    <n v="2289"/>
    <n v="5126"/>
    <n v="458"/>
    <x v="1"/>
  </r>
  <r>
    <x v="3"/>
    <x v="11"/>
    <x v="4"/>
    <x v="9"/>
    <n v="76"/>
    <n v="2288"/>
    <n v="5126"/>
    <n v="458"/>
    <x v="1"/>
  </r>
  <r>
    <x v="3"/>
    <x v="11"/>
    <x v="4"/>
    <x v="10"/>
    <n v="46"/>
    <n v="100"/>
    <n v="224"/>
    <n v="20"/>
    <x v="1"/>
  </r>
  <r>
    <x v="3"/>
    <x v="11"/>
    <x v="4"/>
    <x v="11"/>
    <n v="34"/>
    <n v="2288"/>
    <n v="5126"/>
    <n v="458"/>
    <x v="1"/>
  </r>
  <r>
    <x v="3"/>
    <x v="11"/>
    <x v="1"/>
    <x v="12"/>
    <n v="7"/>
    <n v="200"/>
    <n v="224"/>
    <n v="40"/>
    <x v="1"/>
  </r>
  <r>
    <x v="3"/>
    <x v="11"/>
    <x v="4"/>
    <x v="14"/>
    <n v="3"/>
    <n v="2289"/>
    <n v="5127"/>
    <n v="458"/>
    <x v="1"/>
  </r>
  <r>
    <x v="3"/>
    <x v="11"/>
    <x v="5"/>
    <x v="13"/>
    <n v="2"/>
    <n v="6600"/>
    <n v="7392"/>
    <n v="1320"/>
    <x v="1"/>
  </r>
  <r>
    <x v="4"/>
    <x v="0"/>
    <x v="0"/>
    <x v="0"/>
    <n v="3566"/>
    <n v="5493"/>
    <n v="5127"/>
    <n v="1099"/>
    <x v="1"/>
  </r>
  <r>
    <x v="4"/>
    <x v="0"/>
    <x v="0"/>
    <x v="1"/>
    <n v="2498"/>
    <n v="9600"/>
    <n v="8960"/>
    <n v="1920"/>
    <x v="1"/>
  </r>
  <r>
    <x v="4"/>
    <x v="0"/>
    <x v="1"/>
    <x v="2"/>
    <n v="1245"/>
    <n v="5493"/>
    <n v="5126"/>
    <n v="1099"/>
    <x v="1"/>
  </r>
  <r>
    <x v="4"/>
    <x v="0"/>
    <x v="2"/>
    <x v="3"/>
    <n v="644"/>
    <n v="6892"/>
    <n v="6433"/>
    <n v="1378"/>
    <x v="1"/>
  </r>
  <r>
    <x v="4"/>
    <x v="0"/>
    <x v="3"/>
    <x v="4"/>
    <n v="643"/>
    <n v="8400"/>
    <n v="7840"/>
    <n v="1680"/>
    <x v="0"/>
  </r>
  <r>
    <x v="4"/>
    <x v="0"/>
    <x v="2"/>
    <x v="5"/>
    <n v="455"/>
    <n v="5494"/>
    <n v="5128"/>
    <n v="1099"/>
    <x v="0"/>
  </r>
  <r>
    <x v="4"/>
    <x v="0"/>
    <x v="3"/>
    <x v="6"/>
    <n v="345"/>
    <n v="8400"/>
    <n v="7840"/>
    <n v="1680"/>
    <x v="0"/>
  </r>
  <r>
    <x v="4"/>
    <x v="0"/>
    <x v="1"/>
    <x v="7"/>
    <n v="122"/>
    <n v="120"/>
    <n v="112"/>
    <n v="24"/>
    <x v="0"/>
  </r>
  <r>
    <x v="4"/>
    <x v="0"/>
    <x v="4"/>
    <x v="8"/>
    <n v="78"/>
    <n v="2289"/>
    <n v="5126"/>
    <n v="458"/>
    <x v="0"/>
  </r>
  <r>
    <x v="4"/>
    <x v="0"/>
    <x v="4"/>
    <x v="9"/>
    <n v="76"/>
    <n v="2288"/>
    <n v="5126"/>
    <n v="458"/>
    <x v="0"/>
  </r>
  <r>
    <x v="4"/>
    <x v="0"/>
    <x v="4"/>
    <x v="10"/>
    <n v="46"/>
    <n v="100"/>
    <n v="224"/>
    <n v="20"/>
    <x v="0"/>
  </r>
  <r>
    <x v="4"/>
    <x v="0"/>
    <x v="4"/>
    <x v="11"/>
    <n v="34"/>
    <n v="2288"/>
    <n v="5126"/>
    <n v="458"/>
    <x v="0"/>
  </r>
  <r>
    <x v="4"/>
    <x v="0"/>
    <x v="1"/>
    <x v="12"/>
    <n v="7"/>
    <n v="200"/>
    <n v="224"/>
    <n v="40"/>
    <x v="0"/>
  </r>
  <r>
    <x v="4"/>
    <x v="0"/>
    <x v="5"/>
    <x v="13"/>
    <n v="3"/>
    <n v="4577"/>
    <n v="7392"/>
    <n v="915"/>
    <x v="0"/>
  </r>
  <r>
    <x v="4"/>
    <x v="0"/>
    <x v="4"/>
    <x v="14"/>
    <n v="3"/>
    <n v="3300"/>
    <n v="5127"/>
    <n v="660"/>
    <x v="0"/>
  </r>
  <r>
    <x v="4"/>
    <x v="1"/>
    <x v="0"/>
    <x v="0"/>
    <n v="3566"/>
    <n v="4577"/>
    <n v="5127"/>
    <n v="915"/>
    <x v="0"/>
  </r>
  <r>
    <x v="4"/>
    <x v="1"/>
    <x v="0"/>
    <x v="1"/>
    <n v="2498"/>
    <n v="8000"/>
    <n v="8960"/>
    <n v="1600"/>
    <x v="0"/>
  </r>
  <r>
    <x v="4"/>
    <x v="1"/>
    <x v="1"/>
    <x v="2"/>
    <n v="1245"/>
    <n v="4577"/>
    <n v="5126"/>
    <n v="915"/>
    <x v="0"/>
  </r>
  <r>
    <x v="4"/>
    <x v="1"/>
    <x v="2"/>
    <x v="3"/>
    <n v="644"/>
    <n v="5744"/>
    <n v="6433"/>
    <n v="1149"/>
    <x v="0"/>
  </r>
  <r>
    <x v="4"/>
    <x v="1"/>
    <x v="3"/>
    <x v="4"/>
    <n v="643"/>
    <n v="7000"/>
    <n v="7840"/>
    <n v="1400"/>
    <x v="0"/>
  </r>
  <r>
    <x v="4"/>
    <x v="1"/>
    <x v="2"/>
    <x v="5"/>
    <n v="455"/>
    <n v="4579"/>
    <n v="5128"/>
    <n v="916"/>
    <x v="0"/>
  </r>
  <r>
    <x v="4"/>
    <x v="1"/>
    <x v="3"/>
    <x v="6"/>
    <n v="345"/>
    <n v="7000"/>
    <n v="7840"/>
    <n v="1400"/>
    <x v="0"/>
  </r>
  <r>
    <x v="4"/>
    <x v="1"/>
    <x v="1"/>
    <x v="7"/>
    <n v="122"/>
    <n v="100"/>
    <n v="112"/>
    <n v="20"/>
    <x v="0"/>
  </r>
  <r>
    <x v="4"/>
    <x v="1"/>
    <x v="4"/>
    <x v="8"/>
    <n v="78"/>
    <n v="2289"/>
    <n v="5126"/>
    <n v="458"/>
    <x v="0"/>
  </r>
  <r>
    <x v="4"/>
    <x v="1"/>
    <x v="4"/>
    <x v="9"/>
    <n v="76"/>
    <n v="2288"/>
    <n v="5126"/>
    <n v="458"/>
    <x v="0"/>
  </r>
  <r>
    <x v="4"/>
    <x v="1"/>
    <x v="4"/>
    <x v="10"/>
    <n v="46"/>
    <n v="100"/>
    <n v="224"/>
    <n v="20"/>
    <x v="0"/>
  </r>
  <r>
    <x v="4"/>
    <x v="1"/>
    <x v="4"/>
    <x v="11"/>
    <n v="34"/>
    <n v="2288"/>
    <n v="5126"/>
    <n v="458"/>
    <x v="0"/>
  </r>
  <r>
    <x v="4"/>
    <x v="1"/>
    <x v="1"/>
    <x v="12"/>
    <n v="7"/>
    <n v="200"/>
    <n v="224"/>
    <n v="40"/>
    <x v="0"/>
  </r>
  <r>
    <x v="4"/>
    <x v="1"/>
    <x v="4"/>
    <x v="14"/>
    <n v="3"/>
    <n v="3300"/>
    <n v="5127"/>
    <n v="660"/>
    <x v="0"/>
  </r>
  <r>
    <x v="4"/>
    <x v="1"/>
    <x v="5"/>
    <x v="13"/>
    <n v="2"/>
    <n v="6600"/>
    <n v="7392"/>
    <n v="1320"/>
    <x v="0"/>
  </r>
  <r>
    <x v="4"/>
    <x v="2"/>
    <x v="0"/>
    <x v="0"/>
    <n v="3566"/>
    <n v="4577"/>
    <n v="5127"/>
    <n v="915"/>
    <x v="0"/>
  </r>
  <r>
    <x v="4"/>
    <x v="2"/>
    <x v="0"/>
    <x v="1"/>
    <n v="2498"/>
    <n v="8000"/>
    <n v="8960"/>
    <n v="1600"/>
    <x v="0"/>
  </r>
  <r>
    <x v="4"/>
    <x v="2"/>
    <x v="1"/>
    <x v="2"/>
    <n v="1245"/>
    <n v="4577"/>
    <n v="5126"/>
    <n v="915"/>
    <x v="0"/>
  </r>
  <r>
    <x v="4"/>
    <x v="2"/>
    <x v="2"/>
    <x v="3"/>
    <n v="644"/>
    <n v="10000"/>
    <n v="6433"/>
    <n v="2000"/>
    <x v="0"/>
  </r>
  <r>
    <x v="4"/>
    <x v="2"/>
    <x v="3"/>
    <x v="4"/>
    <n v="643"/>
    <n v="7000"/>
    <n v="7840"/>
    <n v="1400"/>
    <x v="0"/>
  </r>
  <r>
    <x v="4"/>
    <x v="2"/>
    <x v="2"/>
    <x v="5"/>
    <n v="455"/>
    <n v="4579"/>
    <n v="5128"/>
    <n v="916"/>
    <x v="0"/>
  </r>
  <r>
    <x v="4"/>
    <x v="2"/>
    <x v="3"/>
    <x v="6"/>
    <n v="345"/>
    <n v="7000"/>
    <n v="7840"/>
    <n v="1400"/>
    <x v="0"/>
  </r>
  <r>
    <x v="4"/>
    <x v="2"/>
    <x v="1"/>
    <x v="7"/>
    <n v="122"/>
    <n v="100"/>
    <n v="112"/>
    <n v="20"/>
    <x v="0"/>
  </r>
  <r>
    <x v="4"/>
    <x v="2"/>
    <x v="4"/>
    <x v="8"/>
    <n v="78"/>
    <n v="2289"/>
    <n v="5126"/>
    <n v="458"/>
    <x v="0"/>
  </r>
  <r>
    <x v="4"/>
    <x v="2"/>
    <x v="4"/>
    <x v="9"/>
    <n v="76"/>
    <n v="2288"/>
    <n v="5126"/>
    <n v="458"/>
    <x v="0"/>
  </r>
  <r>
    <x v="4"/>
    <x v="2"/>
    <x v="4"/>
    <x v="10"/>
    <n v="46"/>
    <n v="100"/>
    <n v="224"/>
    <n v="20"/>
    <x v="0"/>
  </r>
  <r>
    <x v="4"/>
    <x v="2"/>
    <x v="4"/>
    <x v="11"/>
    <n v="34"/>
    <n v="2288"/>
    <n v="5126"/>
    <n v="458"/>
    <x v="0"/>
  </r>
  <r>
    <x v="4"/>
    <x v="2"/>
    <x v="1"/>
    <x v="12"/>
    <n v="7"/>
    <n v="200"/>
    <n v="224"/>
    <n v="40"/>
    <x v="0"/>
  </r>
  <r>
    <x v="4"/>
    <x v="2"/>
    <x v="4"/>
    <x v="14"/>
    <n v="3"/>
    <n v="2289"/>
    <n v="5127"/>
    <n v="458"/>
    <x v="0"/>
  </r>
  <r>
    <x v="4"/>
    <x v="2"/>
    <x v="5"/>
    <x v="13"/>
    <n v="2"/>
    <n v="6600"/>
    <n v="7392"/>
    <n v="1320"/>
    <x v="0"/>
  </r>
  <r>
    <x v="4"/>
    <x v="3"/>
    <x v="0"/>
    <x v="0"/>
    <n v="3566"/>
    <n v="4577"/>
    <n v="5127"/>
    <n v="915"/>
    <x v="0"/>
  </r>
  <r>
    <x v="4"/>
    <x v="3"/>
    <x v="0"/>
    <x v="1"/>
    <n v="2498"/>
    <n v="8000"/>
    <n v="8960"/>
    <n v="1600"/>
    <x v="1"/>
  </r>
  <r>
    <x v="4"/>
    <x v="3"/>
    <x v="1"/>
    <x v="2"/>
    <n v="1245"/>
    <n v="4577"/>
    <n v="5126"/>
    <n v="915"/>
    <x v="1"/>
  </r>
  <r>
    <x v="4"/>
    <x v="3"/>
    <x v="2"/>
    <x v="3"/>
    <n v="644"/>
    <n v="15000"/>
    <n v="6433"/>
    <n v="3000"/>
    <x v="1"/>
  </r>
  <r>
    <x v="4"/>
    <x v="3"/>
    <x v="3"/>
    <x v="4"/>
    <n v="643"/>
    <n v="7000"/>
    <n v="7840"/>
    <n v="1400"/>
    <x v="1"/>
  </r>
  <r>
    <x v="4"/>
    <x v="3"/>
    <x v="2"/>
    <x v="5"/>
    <n v="455"/>
    <n v="14000"/>
    <n v="5128"/>
    <n v="2800"/>
    <x v="1"/>
  </r>
  <r>
    <x v="4"/>
    <x v="3"/>
    <x v="3"/>
    <x v="6"/>
    <n v="345"/>
    <n v="7000"/>
    <n v="7840"/>
    <n v="1400"/>
    <x v="1"/>
  </r>
  <r>
    <x v="4"/>
    <x v="3"/>
    <x v="1"/>
    <x v="7"/>
    <n v="122"/>
    <n v="100"/>
    <n v="112"/>
    <n v="20"/>
    <x v="1"/>
  </r>
  <r>
    <x v="4"/>
    <x v="3"/>
    <x v="4"/>
    <x v="8"/>
    <n v="78"/>
    <n v="2289"/>
    <n v="5126"/>
    <n v="458"/>
    <x v="1"/>
  </r>
  <r>
    <x v="4"/>
    <x v="3"/>
    <x v="4"/>
    <x v="9"/>
    <n v="76"/>
    <n v="2288"/>
    <n v="5126"/>
    <n v="458"/>
    <x v="1"/>
  </r>
  <r>
    <x v="4"/>
    <x v="3"/>
    <x v="4"/>
    <x v="10"/>
    <n v="46"/>
    <n v="100"/>
    <n v="224"/>
    <n v="20"/>
    <x v="1"/>
  </r>
  <r>
    <x v="4"/>
    <x v="3"/>
    <x v="4"/>
    <x v="11"/>
    <n v="34"/>
    <n v="2288"/>
    <n v="5126"/>
    <n v="458"/>
    <x v="1"/>
  </r>
  <r>
    <x v="4"/>
    <x v="3"/>
    <x v="1"/>
    <x v="12"/>
    <n v="7"/>
    <n v="200"/>
    <n v="224"/>
    <n v="40"/>
    <x v="1"/>
  </r>
  <r>
    <x v="4"/>
    <x v="3"/>
    <x v="4"/>
    <x v="14"/>
    <n v="3"/>
    <n v="2289"/>
    <n v="5127"/>
    <n v="458"/>
    <x v="1"/>
  </r>
  <r>
    <x v="4"/>
    <x v="3"/>
    <x v="5"/>
    <x v="13"/>
    <n v="2"/>
    <n v="7920"/>
    <n v="7392"/>
    <n v="1584"/>
    <x v="1"/>
  </r>
  <r>
    <x v="4"/>
    <x v="4"/>
    <x v="0"/>
    <x v="0"/>
    <n v="3566"/>
    <n v="4577"/>
    <n v="5127"/>
    <n v="915"/>
    <x v="1"/>
  </r>
  <r>
    <x v="4"/>
    <x v="4"/>
    <x v="0"/>
    <x v="1"/>
    <n v="2498"/>
    <n v="8800"/>
    <n v="8960"/>
    <n v="1760"/>
    <x v="1"/>
  </r>
  <r>
    <x v="4"/>
    <x v="4"/>
    <x v="1"/>
    <x v="2"/>
    <n v="1245"/>
    <n v="5035"/>
    <n v="5126"/>
    <n v="1007"/>
    <x v="1"/>
  </r>
  <r>
    <x v="4"/>
    <x v="4"/>
    <x v="2"/>
    <x v="3"/>
    <n v="644"/>
    <n v="6318"/>
    <n v="6433"/>
    <n v="1264"/>
    <x v="1"/>
  </r>
  <r>
    <x v="4"/>
    <x v="4"/>
    <x v="3"/>
    <x v="4"/>
    <n v="643"/>
    <n v="7700"/>
    <n v="7840"/>
    <n v="1540"/>
    <x v="1"/>
  </r>
  <r>
    <x v="4"/>
    <x v="4"/>
    <x v="2"/>
    <x v="5"/>
    <n v="455"/>
    <n v="5036"/>
    <n v="5128"/>
    <n v="1007"/>
    <x v="1"/>
  </r>
  <r>
    <x v="4"/>
    <x v="4"/>
    <x v="3"/>
    <x v="6"/>
    <n v="345"/>
    <n v="7700"/>
    <n v="7840"/>
    <n v="1540"/>
    <x v="1"/>
  </r>
  <r>
    <x v="4"/>
    <x v="4"/>
    <x v="1"/>
    <x v="7"/>
    <n v="122"/>
    <n v="110"/>
    <n v="112"/>
    <n v="22"/>
    <x v="1"/>
  </r>
  <r>
    <x v="4"/>
    <x v="4"/>
    <x v="4"/>
    <x v="8"/>
    <n v="78"/>
    <n v="2517"/>
    <n v="5126"/>
    <n v="503"/>
    <x v="1"/>
  </r>
  <r>
    <x v="4"/>
    <x v="4"/>
    <x v="4"/>
    <x v="9"/>
    <n v="76"/>
    <n v="2288"/>
    <n v="5126"/>
    <n v="458"/>
    <x v="1"/>
  </r>
  <r>
    <x v="4"/>
    <x v="4"/>
    <x v="4"/>
    <x v="10"/>
    <n v="46"/>
    <n v="100"/>
    <n v="224"/>
    <n v="20"/>
    <x v="1"/>
  </r>
  <r>
    <x v="4"/>
    <x v="4"/>
    <x v="4"/>
    <x v="11"/>
    <n v="34"/>
    <n v="2288"/>
    <n v="5126"/>
    <n v="458"/>
    <x v="0"/>
  </r>
  <r>
    <x v="4"/>
    <x v="4"/>
    <x v="1"/>
    <x v="12"/>
    <n v="7"/>
    <n v="200"/>
    <n v="224"/>
    <n v="40"/>
    <x v="0"/>
  </r>
  <r>
    <x v="4"/>
    <x v="4"/>
    <x v="4"/>
    <x v="14"/>
    <n v="3"/>
    <n v="3300"/>
    <n v="5127"/>
    <n v="660"/>
    <x v="0"/>
  </r>
  <r>
    <x v="4"/>
    <x v="4"/>
    <x v="5"/>
    <x v="13"/>
    <n v="2"/>
    <n v="4577"/>
    <n v="7392"/>
    <n v="915"/>
    <x v="0"/>
  </r>
  <r>
    <x v="4"/>
    <x v="5"/>
    <x v="0"/>
    <x v="0"/>
    <n v="3566"/>
    <n v="4577"/>
    <n v="5127"/>
    <n v="915"/>
    <x v="0"/>
  </r>
  <r>
    <x v="4"/>
    <x v="5"/>
    <x v="0"/>
    <x v="1"/>
    <n v="2498"/>
    <n v="8000"/>
    <n v="8960"/>
    <n v="1600"/>
    <x v="0"/>
  </r>
  <r>
    <x v="4"/>
    <x v="5"/>
    <x v="1"/>
    <x v="2"/>
    <n v="1245"/>
    <n v="4577"/>
    <n v="5126"/>
    <n v="915"/>
    <x v="0"/>
  </r>
  <r>
    <x v="4"/>
    <x v="5"/>
    <x v="2"/>
    <x v="3"/>
    <n v="644"/>
    <n v="10000"/>
    <n v="6433"/>
    <n v="2000"/>
    <x v="0"/>
  </r>
  <r>
    <x v="4"/>
    <x v="5"/>
    <x v="3"/>
    <x v="4"/>
    <n v="643"/>
    <n v="7000"/>
    <n v="7840"/>
    <n v="1400"/>
    <x v="0"/>
  </r>
  <r>
    <x v="4"/>
    <x v="5"/>
    <x v="2"/>
    <x v="5"/>
    <n v="455"/>
    <n v="8000"/>
    <n v="5128"/>
    <n v="1600"/>
    <x v="0"/>
  </r>
  <r>
    <x v="4"/>
    <x v="5"/>
    <x v="3"/>
    <x v="6"/>
    <n v="345"/>
    <n v="7000"/>
    <n v="7840"/>
    <n v="1400"/>
    <x v="0"/>
  </r>
  <r>
    <x v="4"/>
    <x v="5"/>
    <x v="1"/>
    <x v="7"/>
    <n v="122"/>
    <n v="100"/>
    <n v="112"/>
    <n v="20"/>
    <x v="0"/>
  </r>
  <r>
    <x v="4"/>
    <x v="5"/>
    <x v="4"/>
    <x v="8"/>
    <n v="78"/>
    <n v="2289"/>
    <n v="5126"/>
    <n v="458"/>
    <x v="0"/>
  </r>
  <r>
    <x v="4"/>
    <x v="5"/>
    <x v="4"/>
    <x v="9"/>
    <n v="76"/>
    <n v="2288"/>
    <n v="5126"/>
    <n v="458"/>
    <x v="0"/>
  </r>
  <r>
    <x v="4"/>
    <x v="5"/>
    <x v="4"/>
    <x v="10"/>
    <n v="46"/>
    <n v="100"/>
    <n v="224"/>
    <n v="20"/>
    <x v="0"/>
  </r>
  <r>
    <x v="4"/>
    <x v="5"/>
    <x v="4"/>
    <x v="11"/>
    <n v="34"/>
    <n v="2288"/>
    <n v="5126"/>
    <n v="458"/>
    <x v="0"/>
  </r>
  <r>
    <x v="4"/>
    <x v="5"/>
    <x v="1"/>
    <x v="12"/>
    <n v="7"/>
    <n v="200"/>
    <n v="224"/>
    <n v="40"/>
    <x v="0"/>
  </r>
  <r>
    <x v="4"/>
    <x v="5"/>
    <x v="5"/>
    <x v="13"/>
    <n v="3"/>
    <n v="4577"/>
    <n v="7392"/>
    <n v="915"/>
    <x v="1"/>
  </r>
  <r>
    <x v="4"/>
    <x v="5"/>
    <x v="4"/>
    <x v="14"/>
    <n v="3"/>
    <n v="2289"/>
    <n v="5127"/>
    <n v="458"/>
    <x v="1"/>
  </r>
  <r>
    <x v="4"/>
    <x v="6"/>
    <x v="0"/>
    <x v="0"/>
    <n v="3566"/>
    <n v="4577"/>
    <n v="5127"/>
    <n v="915"/>
    <x v="1"/>
  </r>
  <r>
    <x v="4"/>
    <x v="6"/>
    <x v="0"/>
    <x v="1"/>
    <n v="2498"/>
    <n v="8000"/>
    <n v="8960"/>
    <n v="1600"/>
    <x v="1"/>
  </r>
  <r>
    <x v="4"/>
    <x v="6"/>
    <x v="1"/>
    <x v="2"/>
    <n v="1245"/>
    <n v="4577"/>
    <n v="5126"/>
    <n v="915"/>
    <x v="1"/>
  </r>
  <r>
    <x v="4"/>
    <x v="6"/>
    <x v="2"/>
    <x v="3"/>
    <n v="644"/>
    <n v="5744"/>
    <n v="6433"/>
    <n v="1149"/>
    <x v="1"/>
  </r>
  <r>
    <x v="4"/>
    <x v="6"/>
    <x v="3"/>
    <x v="4"/>
    <n v="643"/>
    <n v="7000"/>
    <n v="7840"/>
    <n v="1400"/>
    <x v="1"/>
  </r>
  <r>
    <x v="4"/>
    <x v="6"/>
    <x v="2"/>
    <x v="5"/>
    <n v="455"/>
    <n v="4579"/>
    <n v="5128"/>
    <n v="916"/>
    <x v="1"/>
  </r>
  <r>
    <x v="4"/>
    <x v="6"/>
    <x v="3"/>
    <x v="6"/>
    <n v="345"/>
    <n v="7000"/>
    <n v="7840"/>
    <n v="1400"/>
    <x v="1"/>
  </r>
  <r>
    <x v="4"/>
    <x v="6"/>
    <x v="1"/>
    <x v="7"/>
    <n v="122"/>
    <n v="100"/>
    <n v="112"/>
    <n v="20"/>
    <x v="1"/>
  </r>
  <r>
    <x v="4"/>
    <x v="6"/>
    <x v="4"/>
    <x v="8"/>
    <n v="78"/>
    <n v="2289"/>
    <n v="5126"/>
    <n v="458"/>
    <x v="1"/>
  </r>
  <r>
    <x v="4"/>
    <x v="6"/>
    <x v="4"/>
    <x v="9"/>
    <n v="76"/>
    <n v="2288"/>
    <n v="5126"/>
    <n v="458"/>
    <x v="1"/>
  </r>
  <r>
    <x v="4"/>
    <x v="6"/>
    <x v="4"/>
    <x v="10"/>
    <n v="46"/>
    <n v="100"/>
    <n v="224"/>
    <n v="20"/>
    <x v="1"/>
  </r>
  <r>
    <x v="4"/>
    <x v="6"/>
    <x v="4"/>
    <x v="11"/>
    <n v="34"/>
    <n v="2288"/>
    <n v="5126"/>
    <n v="458"/>
    <x v="1"/>
  </r>
  <r>
    <x v="4"/>
    <x v="6"/>
    <x v="1"/>
    <x v="12"/>
    <n v="7"/>
    <n v="200"/>
    <n v="224"/>
    <n v="40"/>
    <x v="1"/>
  </r>
  <r>
    <x v="4"/>
    <x v="6"/>
    <x v="4"/>
    <x v="14"/>
    <n v="3"/>
    <n v="2289"/>
    <n v="5127"/>
    <n v="458"/>
    <x v="1"/>
  </r>
  <r>
    <x v="4"/>
    <x v="6"/>
    <x v="5"/>
    <x v="13"/>
    <n v="2"/>
    <n v="6600"/>
    <n v="7392"/>
    <n v="1320"/>
    <x v="0"/>
  </r>
  <r>
    <x v="4"/>
    <x v="7"/>
    <x v="0"/>
    <x v="0"/>
    <n v="3566"/>
    <n v="4577"/>
    <n v="5127"/>
    <n v="915"/>
    <x v="0"/>
  </r>
  <r>
    <x v="4"/>
    <x v="7"/>
    <x v="0"/>
    <x v="1"/>
    <n v="2498"/>
    <n v="8000"/>
    <n v="8960"/>
    <n v="1600"/>
    <x v="0"/>
  </r>
  <r>
    <x v="4"/>
    <x v="7"/>
    <x v="1"/>
    <x v="2"/>
    <n v="1245"/>
    <n v="4577"/>
    <n v="5126"/>
    <n v="915"/>
    <x v="0"/>
  </r>
  <r>
    <x v="4"/>
    <x v="7"/>
    <x v="2"/>
    <x v="3"/>
    <n v="644"/>
    <n v="5744"/>
    <n v="6433"/>
    <n v="1149"/>
    <x v="0"/>
  </r>
  <r>
    <x v="4"/>
    <x v="7"/>
    <x v="3"/>
    <x v="4"/>
    <n v="643"/>
    <n v="7000"/>
    <n v="7840"/>
    <n v="1400"/>
    <x v="1"/>
  </r>
  <r>
    <x v="4"/>
    <x v="7"/>
    <x v="2"/>
    <x v="5"/>
    <n v="455"/>
    <n v="5036"/>
    <n v="5128"/>
    <n v="1007"/>
    <x v="1"/>
  </r>
  <r>
    <x v="4"/>
    <x v="7"/>
    <x v="3"/>
    <x v="6"/>
    <n v="345"/>
    <n v="7700"/>
    <n v="7840"/>
    <n v="1540"/>
    <x v="1"/>
  </r>
  <r>
    <x v="4"/>
    <x v="7"/>
    <x v="1"/>
    <x v="7"/>
    <n v="122"/>
    <n v="110"/>
    <n v="112"/>
    <n v="22"/>
    <x v="1"/>
  </r>
  <r>
    <x v="4"/>
    <x v="7"/>
    <x v="4"/>
    <x v="8"/>
    <n v="78"/>
    <n v="2517"/>
    <n v="5126"/>
    <n v="503"/>
    <x v="1"/>
  </r>
  <r>
    <x v="4"/>
    <x v="7"/>
    <x v="4"/>
    <x v="9"/>
    <n v="76"/>
    <n v="2517"/>
    <n v="5126"/>
    <n v="503"/>
    <x v="1"/>
  </r>
  <r>
    <x v="4"/>
    <x v="7"/>
    <x v="4"/>
    <x v="10"/>
    <n v="46"/>
    <n v="115"/>
    <n v="224"/>
    <n v="23"/>
    <x v="1"/>
  </r>
  <r>
    <x v="4"/>
    <x v="7"/>
    <x v="4"/>
    <x v="11"/>
    <n v="34"/>
    <n v="2632"/>
    <n v="5126"/>
    <n v="526"/>
    <x v="1"/>
  </r>
  <r>
    <x v="4"/>
    <x v="7"/>
    <x v="1"/>
    <x v="12"/>
    <n v="7"/>
    <n v="230"/>
    <n v="224"/>
    <n v="46"/>
    <x v="1"/>
  </r>
  <r>
    <x v="4"/>
    <x v="7"/>
    <x v="4"/>
    <x v="14"/>
    <n v="3"/>
    <n v="2632"/>
    <n v="5127"/>
    <n v="526"/>
    <x v="0"/>
  </r>
  <r>
    <x v="4"/>
    <x v="7"/>
    <x v="5"/>
    <x v="13"/>
    <n v="2"/>
    <n v="7590"/>
    <n v="7392"/>
    <n v="1518"/>
    <x v="1"/>
  </r>
  <r>
    <x v="4"/>
    <x v="8"/>
    <x v="0"/>
    <x v="0"/>
    <n v="3566"/>
    <n v="4577"/>
    <n v="5127"/>
    <n v="915"/>
    <x v="1"/>
  </r>
  <r>
    <x v="4"/>
    <x v="8"/>
    <x v="0"/>
    <x v="1"/>
    <n v="2498"/>
    <n v="8000"/>
    <n v="8960"/>
    <n v="1600"/>
    <x v="1"/>
  </r>
  <r>
    <x v="4"/>
    <x v="8"/>
    <x v="1"/>
    <x v="2"/>
    <n v="1245"/>
    <n v="4577"/>
    <n v="5126"/>
    <n v="915"/>
    <x v="1"/>
  </r>
  <r>
    <x v="4"/>
    <x v="8"/>
    <x v="2"/>
    <x v="3"/>
    <n v="644"/>
    <n v="5744"/>
    <n v="6433"/>
    <n v="1149"/>
    <x v="1"/>
  </r>
  <r>
    <x v="4"/>
    <x v="8"/>
    <x v="3"/>
    <x v="4"/>
    <n v="643"/>
    <n v="7000"/>
    <n v="7840"/>
    <n v="1400"/>
    <x v="1"/>
  </r>
  <r>
    <x v="4"/>
    <x v="8"/>
    <x v="2"/>
    <x v="5"/>
    <n v="455"/>
    <n v="4579"/>
    <n v="5128"/>
    <n v="916"/>
    <x v="1"/>
  </r>
  <r>
    <x v="4"/>
    <x v="8"/>
    <x v="3"/>
    <x v="6"/>
    <n v="345"/>
    <n v="7000"/>
    <n v="7840"/>
    <n v="1400"/>
    <x v="1"/>
  </r>
  <r>
    <x v="4"/>
    <x v="8"/>
    <x v="1"/>
    <x v="7"/>
    <n v="122"/>
    <n v="100"/>
    <n v="112"/>
    <n v="20"/>
    <x v="1"/>
  </r>
  <r>
    <x v="4"/>
    <x v="8"/>
    <x v="4"/>
    <x v="8"/>
    <n v="78"/>
    <n v="2289"/>
    <n v="5126"/>
    <n v="458"/>
    <x v="1"/>
  </r>
  <r>
    <x v="4"/>
    <x v="8"/>
    <x v="4"/>
    <x v="9"/>
    <n v="76"/>
    <n v="2288"/>
    <n v="5126"/>
    <n v="458"/>
    <x v="1"/>
  </r>
  <r>
    <x v="4"/>
    <x v="8"/>
    <x v="4"/>
    <x v="10"/>
    <n v="46"/>
    <n v="100"/>
    <n v="224"/>
    <n v="20"/>
    <x v="1"/>
  </r>
  <r>
    <x v="4"/>
    <x v="8"/>
    <x v="4"/>
    <x v="11"/>
    <n v="34"/>
    <n v="2746"/>
    <n v="5126"/>
    <n v="549"/>
    <x v="1"/>
  </r>
  <r>
    <x v="4"/>
    <x v="8"/>
    <x v="1"/>
    <x v="12"/>
    <n v="7"/>
    <n v="240"/>
    <n v="224"/>
    <n v="48"/>
    <x v="1"/>
  </r>
  <r>
    <x v="4"/>
    <x v="8"/>
    <x v="4"/>
    <x v="14"/>
    <n v="3"/>
    <n v="2746"/>
    <n v="5127"/>
    <n v="549"/>
    <x v="1"/>
  </r>
  <r>
    <x v="4"/>
    <x v="8"/>
    <x v="5"/>
    <x v="13"/>
    <n v="2"/>
    <n v="7920"/>
    <n v="7392"/>
    <n v="1584"/>
    <x v="1"/>
  </r>
  <r>
    <x v="4"/>
    <x v="9"/>
    <x v="0"/>
    <x v="0"/>
    <n v="3566"/>
    <n v="5035"/>
    <n v="5127"/>
    <n v="1007"/>
    <x v="1"/>
  </r>
  <r>
    <x v="4"/>
    <x v="9"/>
    <x v="0"/>
    <x v="1"/>
    <n v="2498"/>
    <n v="9200"/>
    <n v="8960"/>
    <n v="1840"/>
    <x v="1"/>
  </r>
  <r>
    <x v="4"/>
    <x v="9"/>
    <x v="1"/>
    <x v="2"/>
    <n v="1245"/>
    <n v="5264"/>
    <n v="5126"/>
    <n v="1053"/>
    <x v="1"/>
  </r>
  <r>
    <x v="4"/>
    <x v="9"/>
    <x v="2"/>
    <x v="3"/>
    <n v="644"/>
    <n v="6605"/>
    <n v="6433"/>
    <n v="1321"/>
    <x v="1"/>
  </r>
  <r>
    <x v="4"/>
    <x v="9"/>
    <x v="3"/>
    <x v="4"/>
    <n v="643"/>
    <n v="8400"/>
    <n v="7840"/>
    <n v="1680"/>
    <x v="1"/>
  </r>
  <r>
    <x v="4"/>
    <x v="9"/>
    <x v="2"/>
    <x v="5"/>
    <n v="455"/>
    <n v="5494"/>
    <n v="5128"/>
    <n v="1099"/>
    <x v="1"/>
  </r>
  <r>
    <x v="4"/>
    <x v="9"/>
    <x v="3"/>
    <x v="6"/>
    <n v="345"/>
    <n v="8400"/>
    <n v="7840"/>
    <n v="1680"/>
    <x v="1"/>
  </r>
  <r>
    <x v="4"/>
    <x v="9"/>
    <x v="1"/>
    <x v="7"/>
    <n v="122"/>
    <n v="120"/>
    <n v="112"/>
    <n v="24"/>
    <x v="1"/>
  </r>
  <r>
    <x v="4"/>
    <x v="9"/>
    <x v="4"/>
    <x v="8"/>
    <n v="78"/>
    <n v="2517"/>
    <n v="5126"/>
    <n v="503"/>
    <x v="1"/>
  </r>
  <r>
    <x v="4"/>
    <x v="9"/>
    <x v="4"/>
    <x v="9"/>
    <n v="76"/>
    <n v="2517"/>
    <n v="5126"/>
    <n v="503"/>
    <x v="1"/>
  </r>
  <r>
    <x v="4"/>
    <x v="9"/>
    <x v="4"/>
    <x v="10"/>
    <n v="46"/>
    <n v="110"/>
    <n v="224"/>
    <n v="22"/>
    <x v="1"/>
  </r>
  <r>
    <x v="4"/>
    <x v="9"/>
    <x v="4"/>
    <x v="11"/>
    <n v="34"/>
    <n v="2517"/>
    <n v="5126"/>
    <n v="503"/>
    <x v="1"/>
  </r>
  <r>
    <x v="4"/>
    <x v="9"/>
    <x v="1"/>
    <x v="12"/>
    <n v="7"/>
    <n v="220"/>
    <n v="224"/>
    <n v="44"/>
    <x v="1"/>
  </r>
  <r>
    <x v="4"/>
    <x v="9"/>
    <x v="4"/>
    <x v="14"/>
    <n v="3"/>
    <n v="2518"/>
    <n v="5127"/>
    <n v="504"/>
    <x v="1"/>
  </r>
  <r>
    <x v="4"/>
    <x v="9"/>
    <x v="5"/>
    <x v="13"/>
    <n v="2"/>
    <n v="7260"/>
    <n v="7392"/>
    <n v="1452"/>
    <x v="1"/>
  </r>
  <r>
    <x v="4"/>
    <x v="10"/>
    <x v="0"/>
    <x v="0"/>
    <n v="3566"/>
    <n v="5264"/>
    <n v="5127"/>
    <n v="1053"/>
    <x v="1"/>
  </r>
  <r>
    <x v="4"/>
    <x v="10"/>
    <x v="0"/>
    <x v="1"/>
    <n v="2498"/>
    <n v="8800"/>
    <n v="8960"/>
    <n v="1760"/>
    <x v="1"/>
  </r>
  <r>
    <x v="4"/>
    <x v="10"/>
    <x v="1"/>
    <x v="2"/>
    <n v="1245"/>
    <n v="5035"/>
    <n v="5126"/>
    <n v="1007"/>
    <x v="1"/>
  </r>
  <r>
    <x v="4"/>
    <x v="10"/>
    <x v="2"/>
    <x v="3"/>
    <n v="644"/>
    <n v="22000"/>
    <n v="6433"/>
    <n v="4400"/>
    <x v="1"/>
  </r>
  <r>
    <x v="4"/>
    <x v="10"/>
    <x v="3"/>
    <x v="4"/>
    <n v="643"/>
    <n v="7700"/>
    <n v="7840"/>
    <n v="1540"/>
    <x v="1"/>
  </r>
  <r>
    <x v="4"/>
    <x v="10"/>
    <x v="2"/>
    <x v="5"/>
    <n v="455"/>
    <n v="11111"/>
    <n v="5128"/>
    <n v="2222"/>
    <x v="1"/>
  </r>
  <r>
    <x v="4"/>
    <x v="10"/>
    <x v="3"/>
    <x v="6"/>
    <n v="345"/>
    <n v="7700"/>
    <n v="7840"/>
    <n v="1540"/>
    <x v="1"/>
  </r>
  <r>
    <x v="4"/>
    <x v="10"/>
    <x v="1"/>
    <x v="7"/>
    <n v="122"/>
    <n v="110"/>
    <n v="112"/>
    <n v="22"/>
    <x v="1"/>
  </r>
  <r>
    <x v="4"/>
    <x v="10"/>
    <x v="4"/>
    <x v="8"/>
    <n v="78"/>
    <n v="2517"/>
    <n v="5126"/>
    <n v="503"/>
    <x v="1"/>
  </r>
  <r>
    <x v="4"/>
    <x v="10"/>
    <x v="4"/>
    <x v="9"/>
    <n v="76"/>
    <n v="2288"/>
    <n v="5126"/>
    <n v="458"/>
    <x v="1"/>
  </r>
  <r>
    <x v="4"/>
    <x v="10"/>
    <x v="4"/>
    <x v="10"/>
    <n v="46"/>
    <n v="100"/>
    <n v="224"/>
    <n v="20"/>
    <x v="1"/>
  </r>
  <r>
    <x v="4"/>
    <x v="10"/>
    <x v="4"/>
    <x v="11"/>
    <n v="34"/>
    <n v="2288"/>
    <n v="5126"/>
    <n v="458"/>
    <x v="1"/>
  </r>
  <r>
    <x v="4"/>
    <x v="10"/>
    <x v="1"/>
    <x v="12"/>
    <n v="7"/>
    <n v="200"/>
    <n v="224"/>
    <n v="40"/>
    <x v="1"/>
  </r>
  <r>
    <x v="4"/>
    <x v="10"/>
    <x v="4"/>
    <x v="14"/>
    <n v="3"/>
    <n v="2289"/>
    <n v="5127"/>
    <n v="458"/>
    <x v="1"/>
  </r>
  <r>
    <x v="4"/>
    <x v="10"/>
    <x v="5"/>
    <x v="13"/>
    <n v="2"/>
    <n v="6600"/>
    <n v="7392"/>
    <n v="1320"/>
    <x v="1"/>
  </r>
  <r>
    <x v="4"/>
    <x v="11"/>
    <x v="0"/>
    <x v="0"/>
    <n v="3566"/>
    <n v="4577"/>
    <n v="5127"/>
    <n v="915"/>
    <x v="1"/>
  </r>
  <r>
    <x v="4"/>
    <x v="11"/>
    <x v="0"/>
    <x v="1"/>
    <n v="2498"/>
    <n v="8000"/>
    <n v="8960"/>
    <n v="1600"/>
    <x v="1"/>
  </r>
  <r>
    <x v="4"/>
    <x v="11"/>
    <x v="1"/>
    <x v="2"/>
    <n v="1245"/>
    <n v="4577"/>
    <n v="5126"/>
    <n v="915"/>
    <x v="1"/>
  </r>
  <r>
    <x v="4"/>
    <x v="11"/>
    <x v="2"/>
    <x v="3"/>
    <n v="644"/>
    <n v="5744"/>
    <n v="6433"/>
    <n v="1149"/>
    <x v="1"/>
  </r>
  <r>
    <x v="4"/>
    <x v="11"/>
    <x v="3"/>
    <x v="4"/>
    <n v="643"/>
    <n v="7000"/>
    <n v="7840"/>
    <n v="1400"/>
    <x v="1"/>
  </r>
  <r>
    <x v="4"/>
    <x v="11"/>
    <x v="2"/>
    <x v="5"/>
    <n v="455"/>
    <n v="4579"/>
    <n v="5128"/>
    <n v="916"/>
    <x v="1"/>
  </r>
  <r>
    <x v="4"/>
    <x v="11"/>
    <x v="3"/>
    <x v="6"/>
    <n v="345"/>
    <n v="7000"/>
    <n v="7840"/>
    <n v="1400"/>
    <x v="1"/>
  </r>
  <r>
    <x v="4"/>
    <x v="11"/>
    <x v="1"/>
    <x v="7"/>
    <n v="122"/>
    <n v="100"/>
    <n v="112"/>
    <n v="20"/>
    <x v="1"/>
  </r>
  <r>
    <x v="4"/>
    <x v="11"/>
    <x v="4"/>
    <x v="8"/>
    <n v="78"/>
    <n v="2289"/>
    <n v="5126"/>
    <n v="458"/>
    <x v="1"/>
  </r>
  <r>
    <x v="4"/>
    <x v="11"/>
    <x v="4"/>
    <x v="9"/>
    <n v="76"/>
    <n v="2288"/>
    <n v="5126"/>
    <n v="458"/>
    <x v="1"/>
  </r>
  <r>
    <x v="4"/>
    <x v="11"/>
    <x v="4"/>
    <x v="10"/>
    <n v="46"/>
    <n v="100"/>
    <n v="224"/>
    <n v="20"/>
    <x v="1"/>
  </r>
  <r>
    <x v="4"/>
    <x v="11"/>
    <x v="4"/>
    <x v="11"/>
    <n v="34"/>
    <n v="2288"/>
    <n v="5126"/>
    <n v="458"/>
    <x v="1"/>
  </r>
  <r>
    <x v="4"/>
    <x v="11"/>
    <x v="1"/>
    <x v="12"/>
    <n v="7"/>
    <n v="200"/>
    <n v="224"/>
    <n v="40"/>
    <x v="1"/>
  </r>
  <r>
    <x v="4"/>
    <x v="11"/>
    <x v="4"/>
    <x v="14"/>
    <n v="3"/>
    <n v="2289"/>
    <n v="5127"/>
    <n v="458"/>
    <x v="1"/>
  </r>
  <r>
    <x v="4"/>
    <x v="11"/>
    <x v="5"/>
    <x v="13"/>
    <n v="2"/>
    <n v="6600"/>
    <n v="7392"/>
    <n v="1320"/>
    <x v="1"/>
  </r>
  <r>
    <x v="5"/>
    <x v="0"/>
    <x v="0"/>
    <x v="0"/>
    <n v="3566"/>
    <n v="4577"/>
    <n v="5127"/>
    <n v="915"/>
    <x v="1"/>
  </r>
  <r>
    <x v="5"/>
    <x v="0"/>
    <x v="0"/>
    <x v="1"/>
    <n v="2498"/>
    <n v="8000"/>
    <n v="8960"/>
    <n v="1600"/>
    <x v="1"/>
  </r>
  <r>
    <x v="5"/>
    <x v="0"/>
    <x v="1"/>
    <x v="2"/>
    <n v="1245"/>
    <n v="4577"/>
    <n v="5126"/>
    <n v="915"/>
    <x v="1"/>
  </r>
  <r>
    <x v="5"/>
    <x v="0"/>
    <x v="2"/>
    <x v="3"/>
    <n v="644"/>
    <n v="5744"/>
    <n v="6433"/>
    <n v="1149"/>
    <x v="1"/>
  </r>
  <r>
    <x v="5"/>
    <x v="0"/>
    <x v="3"/>
    <x v="4"/>
    <n v="643"/>
    <n v="7000"/>
    <n v="7840"/>
    <n v="1400"/>
    <x v="1"/>
  </r>
  <r>
    <x v="5"/>
    <x v="0"/>
    <x v="2"/>
    <x v="5"/>
    <n v="455"/>
    <n v="4579"/>
    <n v="5128"/>
    <n v="916"/>
    <x v="1"/>
  </r>
  <r>
    <x v="5"/>
    <x v="0"/>
    <x v="3"/>
    <x v="6"/>
    <n v="345"/>
    <n v="7000"/>
    <n v="7840"/>
    <n v="1400"/>
    <x v="1"/>
  </r>
  <r>
    <x v="5"/>
    <x v="0"/>
    <x v="1"/>
    <x v="7"/>
    <n v="122"/>
    <n v="100"/>
    <n v="112"/>
    <n v="20"/>
    <x v="1"/>
  </r>
  <r>
    <x v="5"/>
    <x v="0"/>
    <x v="4"/>
    <x v="8"/>
    <n v="78"/>
    <n v="4577"/>
    <n v="5126"/>
    <n v="915"/>
    <x v="1"/>
  </r>
  <r>
    <x v="5"/>
    <x v="0"/>
    <x v="4"/>
    <x v="9"/>
    <n v="76"/>
    <n v="4577"/>
    <n v="5126"/>
    <n v="915"/>
    <x v="1"/>
  </r>
  <r>
    <x v="5"/>
    <x v="0"/>
    <x v="4"/>
    <x v="10"/>
    <n v="46"/>
    <n v="200"/>
    <n v="224"/>
    <n v="40"/>
    <x v="1"/>
  </r>
  <r>
    <x v="5"/>
    <x v="0"/>
    <x v="4"/>
    <x v="11"/>
    <n v="34"/>
    <n v="4577"/>
    <n v="5126"/>
    <n v="915"/>
    <x v="1"/>
  </r>
  <r>
    <x v="5"/>
    <x v="0"/>
    <x v="1"/>
    <x v="12"/>
    <n v="7"/>
    <n v="200"/>
    <n v="224"/>
    <n v="40"/>
    <x v="1"/>
  </r>
  <r>
    <x v="5"/>
    <x v="0"/>
    <x v="5"/>
    <x v="13"/>
    <n v="3"/>
    <n v="6600"/>
    <n v="7392"/>
    <n v="1320"/>
    <x v="1"/>
  </r>
  <r>
    <x v="5"/>
    <x v="0"/>
    <x v="4"/>
    <x v="14"/>
    <n v="3"/>
    <n v="4577"/>
    <n v="5127"/>
    <n v="915"/>
    <x v="1"/>
  </r>
  <r>
    <x v="5"/>
    <x v="1"/>
    <x v="0"/>
    <x v="0"/>
    <n v="3566"/>
    <n v="4577"/>
    <n v="5127"/>
    <n v="915"/>
    <x v="1"/>
  </r>
  <r>
    <x v="5"/>
    <x v="1"/>
    <x v="0"/>
    <x v="1"/>
    <n v="2498"/>
    <n v="8000"/>
    <n v="8960"/>
    <n v="1600"/>
    <x v="1"/>
  </r>
  <r>
    <x v="5"/>
    <x v="1"/>
    <x v="1"/>
    <x v="2"/>
    <n v="1245"/>
    <n v="4577"/>
    <n v="5126"/>
    <n v="915"/>
    <x v="1"/>
  </r>
  <r>
    <x v="5"/>
    <x v="1"/>
    <x v="2"/>
    <x v="3"/>
    <n v="644"/>
    <n v="5744"/>
    <n v="6433"/>
    <n v="1149"/>
    <x v="1"/>
  </r>
  <r>
    <x v="5"/>
    <x v="1"/>
    <x v="3"/>
    <x v="4"/>
    <n v="643"/>
    <n v="7000"/>
    <n v="7840"/>
    <n v="1400"/>
    <x v="1"/>
  </r>
  <r>
    <x v="5"/>
    <x v="1"/>
    <x v="2"/>
    <x v="5"/>
    <n v="455"/>
    <n v="4579"/>
    <n v="5128"/>
    <n v="916"/>
    <x v="1"/>
  </r>
  <r>
    <x v="5"/>
    <x v="1"/>
    <x v="3"/>
    <x v="6"/>
    <n v="345"/>
    <n v="7000"/>
    <n v="7840"/>
    <n v="1400"/>
    <x v="1"/>
  </r>
  <r>
    <x v="5"/>
    <x v="1"/>
    <x v="1"/>
    <x v="7"/>
    <n v="122"/>
    <n v="100"/>
    <n v="112"/>
    <n v="20"/>
    <x v="1"/>
  </r>
  <r>
    <x v="5"/>
    <x v="1"/>
    <x v="4"/>
    <x v="8"/>
    <n v="78"/>
    <n v="4577"/>
    <n v="5126"/>
    <n v="915"/>
    <x v="1"/>
  </r>
  <r>
    <x v="5"/>
    <x v="1"/>
    <x v="4"/>
    <x v="9"/>
    <n v="76"/>
    <n v="4577"/>
    <n v="5126"/>
    <n v="915"/>
    <x v="1"/>
  </r>
  <r>
    <x v="5"/>
    <x v="1"/>
    <x v="4"/>
    <x v="10"/>
    <n v="46"/>
    <n v="200"/>
    <n v="224"/>
    <n v="40"/>
    <x v="1"/>
  </r>
  <r>
    <x v="5"/>
    <x v="1"/>
    <x v="4"/>
    <x v="11"/>
    <n v="34"/>
    <n v="4577"/>
    <n v="5126"/>
    <n v="915"/>
    <x v="1"/>
  </r>
  <r>
    <x v="5"/>
    <x v="1"/>
    <x v="1"/>
    <x v="12"/>
    <n v="7"/>
    <n v="200"/>
    <n v="224"/>
    <n v="40"/>
    <x v="1"/>
  </r>
  <r>
    <x v="5"/>
    <x v="1"/>
    <x v="4"/>
    <x v="14"/>
    <n v="3"/>
    <n v="4577"/>
    <n v="5127"/>
    <n v="915"/>
    <x v="1"/>
  </r>
  <r>
    <x v="5"/>
    <x v="1"/>
    <x v="5"/>
    <x v="13"/>
    <n v="2"/>
    <n v="6600"/>
    <n v="7392"/>
    <n v="1320"/>
    <x v="1"/>
  </r>
  <r>
    <x v="5"/>
    <x v="2"/>
    <x v="0"/>
    <x v="0"/>
    <n v="3566"/>
    <n v="4577"/>
    <n v="5127"/>
    <n v="915"/>
    <x v="1"/>
  </r>
  <r>
    <x v="5"/>
    <x v="2"/>
    <x v="0"/>
    <x v="1"/>
    <n v="2498"/>
    <n v="8000"/>
    <n v="8960"/>
    <n v="1600"/>
    <x v="1"/>
  </r>
  <r>
    <x v="5"/>
    <x v="2"/>
    <x v="1"/>
    <x v="2"/>
    <n v="1245"/>
    <n v="4577"/>
    <n v="5126"/>
    <n v="915"/>
    <x v="1"/>
  </r>
  <r>
    <x v="5"/>
    <x v="2"/>
    <x v="2"/>
    <x v="3"/>
    <n v="644"/>
    <n v="5744"/>
    <n v="6433"/>
    <n v="1149"/>
    <x v="0"/>
  </r>
  <r>
    <x v="5"/>
    <x v="2"/>
    <x v="3"/>
    <x v="4"/>
    <n v="643"/>
    <n v="7000"/>
    <n v="7840"/>
    <n v="1400"/>
    <x v="0"/>
  </r>
  <r>
    <x v="5"/>
    <x v="2"/>
    <x v="2"/>
    <x v="5"/>
    <n v="455"/>
    <n v="4579"/>
    <n v="5128"/>
    <n v="916"/>
    <x v="0"/>
  </r>
  <r>
    <x v="5"/>
    <x v="2"/>
    <x v="3"/>
    <x v="6"/>
    <n v="345"/>
    <n v="7000"/>
    <n v="7840"/>
    <n v="1400"/>
    <x v="0"/>
  </r>
  <r>
    <x v="5"/>
    <x v="2"/>
    <x v="1"/>
    <x v="7"/>
    <n v="122"/>
    <n v="100"/>
    <n v="112"/>
    <n v="20"/>
    <x v="0"/>
  </r>
  <r>
    <x v="5"/>
    <x v="2"/>
    <x v="4"/>
    <x v="8"/>
    <n v="78"/>
    <n v="4577"/>
    <n v="5126"/>
    <n v="915"/>
    <x v="0"/>
  </r>
  <r>
    <x v="5"/>
    <x v="2"/>
    <x v="4"/>
    <x v="9"/>
    <n v="76"/>
    <n v="4577"/>
    <n v="5126"/>
    <n v="915"/>
    <x v="0"/>
  </r>
  <r>
    <x v="5"/>
    <x v="2"/>
    <x v="4"/>
    <x v="10"/>
    <n v="46"/>
    <n v="200"/>
    <n v="224"/>
    <n v="40"/>
    <x v="0"/>
  </r>
  <r>
    <x v="5"/>
    <x v="2"/>
    <x v="4"/>
    <x v="11"/>
    <n v="34"/>
    <n v="4577"/>
    <n v="5126"/>
    <n v="915"/>
    <x v="0"/>
  </r>
  <r>
    <x v="5"/>
    <x v="2"/>
    <x v="1"/>
    <x v="12"/>
    <n v="7"/>
    <n v="200"/>
    <n v="224"/>
    <n v="40"/>
    <x v="0"/>
  </r>
  <r>
    <x v="5"/>
    <x v="2"/>
    <x v="4"/>
    <x v="14"/>
    <n v="3"/>
    <n v="4577"/>
    <n v="5127"/>
    <n v="915"/>
    <x v="0"/>
  </r>
  <r>
    <x v="5"/>
    <x v="2"/>
    <x v="5"/>
    <x v="13"/>
    <n v="2"/>
    <n v="6600"/>
    <n v="7392"/>
    <n v="1320"/>
    <x v="0"/>
  </r>
  <r>
    <x v="5"/>
    <x v="3"/>
    <x v="0"/>
    <x v="0"/>
    <n v="3566"/>
    <n v="4577"/>
    <n v="5127"/>
    <n v="915"/>
    <x v="0"/>
  </r>
  <r>
    <x v="5"/>
    <x v="3"/>
    <x v="0"/>
    <x v="1"/>
    <n v="2498"/>
    <n v="8000"/>
    <n v="8960"/>
    <n v="1600"/>
    <x v="0"/>
  </r>
  <r>
    <x v="5"/>
    <x v="3"/>
    <x v="1"/>
    <x v="2"/>
    <n v="1245"/>
    <n v="4577"/>
    <n v="5126"/>
    <n v="915"/>
    <x v="0"/>
  </r>
  <r>
    <x v="5"/>
    <x v="3"/>
    <x v="2"/>
    <x v="3"/>
    <n v="644"/>
    <n v="5744"/>
    <n v="6433"/>
    <n v="1149"/>
    <x v="0"/>
  </r>
  <r>
    <x v="5"/>
    <x v="3"/>
    <x v="3"/>
    <x v="4"/>
    <n v="643"/>
    <n v="7000"/>
    <n v="7840"/>
    <n v="1400"/>
    <x v="0"/>
  </r>
  <r>
    <x v="5"/>
    <x v="3"/>
    <x v="2"/>
    <x v="5"/>
    <n v="455"/>
    <n v="4579"/>
    <n v="5128"/>
    <n v="916"/>
    <x v="0"/>
  </r>
  <r>
    <x v="5"/>
    <x v="3"/>
    <x v="3"/>
    <x v="6"/>
    <n v="345"/>
    <n v="7000"/>
    <n v="7840"/>
    <n v="1400"/>
    <x v="0"/>
  </r>
  <r>
    <x v="5"/>
    <x v="3"/>
    <x v="1"/>
    <x v="7"/>
    <n v="122"/>
    <n v="100"/>
    <n v="112"/>
    <n v="20"/>
    <x v="0"/>
  </r>
  <r>
    <x v="5"/>
    <x v="3"/>
    <x v="4"/>
    <x v="8"/>
    <n v="78"/>
    <n v="4577"/>
    <n v="5126"/>
    <n v="915"/>
    <x v="0"/>
  </r>
  <r>
    <x v="5"/>
    <x v="3"/>
    <x v="4"/>
    <x v="9"/>
    <n v="76"/>
    <n v="4577"/>
    <n v="5126"/>
    <n v="915"/>
    <x v="0"/>
  </r>
  <r>
    <x v="5"/>
    <x v="3"/>
    <x v="4"/>
    <x v="10"/>
    <n v="46"/>
    <n v="200"/>
    <n v="224"/>
    <n v="40"/>
    <x v="0"/>
  </r>
  <r>
    <x v="5"/>
    <x v="3"/>
    <x v="4"/>
    <x v="11"/>
    <n v="34"/>
    <n v="4577"/>
    <n v="5126"/>
    <n v="915"/>
    <x v="0"/>
  </r>
  <r>
    <x v="5"/>
    <x v="3"/>
    <x v="1"/>
    <x v="12"/>
    <n v="7"/>
    <n v="200"/>
    <n v="224"/>
    <n v="40"/>
    <x v="0"/>
  </r>
  <r>
    <x v="5"/>
    <x v="3"/>
    <x v="4"/>
    <x v="14"/>
    <n v="3"/>
    <n v="4577"/>
    <n v="5127"/>
    <n v="915"/>
    <x v="0"/>
  </r>
  <r>
    <x v="5"/>
    <x v="3"/>
    <x v="5"/>
    <x v="13"/>
    <n v="2"/>
    <n v="6600"/>
    <n v="7392"/>
    <n v="1320"/>
    <x v="0"/>
  </r>
  <r>
    <x v="5"/>
    <x v="4"/>
    <x v="0"/>
    <x v="0"/>
    <n v="3566"/>
    <n v="4577"/>
    <n v="5127"/>
    <n v="915"/>
    <x v="0"/>
  </r>
  <r>
    <x v="5"/>
    <x v="4"/>
    <x v="0"/>
    <x v="1"/>
    <n v="2498"/>
    <n v="8000"/>
    <n v="8960"/>
    <n v="1600"/>
    <x v="0"/>
  </r>
  <r>
    <x v="5"/>
    <x v="4"/>
    <x v="1"/>
    <x v="2"/>
    <n v="1245"/>
    <n v="4577"/>
    <n v="5126"/>
    <n v="915"/>
    <x v="0"/>
  </r>
  <r>
    <x v="5"/>
    <x v="4"/>
    <x v="2"/>
    <x v="3"/>
    <n v="644"/>
    <n v="5744"/>
    <n v="6433"/>
    <n v="1149"/>
    <x v="0"/>
  </r>
  <r>
    <x v="5"/>
    <x v="4"/>
    <x v="3"/>
    <x v="4"/>
    <n v="643"/>
    <n v="7000"/>
    <n v="7840"/>
    <n v="1400"/>
    <x v="0"/>
  </r>
  <r>
    <x v="5"/>
    <x v="4"/>
    <x v="2"/>
    <x v="5"/>
    <n v="455"/>
    <n v="4579"/>
    <n v="5128"/>
    <n v="916"/>
    <x v="0"/>
  </r>
  <r>
    <x v="5"/>
    <x v="4"/>
    <x v="3"/>
    <x v="6"/>
    <n v="345"/>
    <n v="7000"/>
    <n v="7840"/>
    <n v="1400"/>
    <x v="0"/>
  </r>
  <r>
    <x v="5"/>
    <x v="4"/>
    <x v="1"/>
    <x v="7"/>
    <n v="122"/>
    <n v="100"/>
    <n v="112"/>
    <n v="20"/>
    <x v="0"/>
  </r>
  <r>
    <x v="5"/>
    <x v="4"/>
    <x v="4"/>
    <x v="8"/>
    <n v="78"/>
    <n v="4577"/>
    <n v="5126"/>
    <n v="915"/>
    <x v="0"/>
  </r>
  <r>
    <x v="5"/>
    <x v="4"/>
    <x v="4"/>
    <x v="9"/>
    <n v="76"/>
    <n v="4577"/>
    <n v="5126"/>
    <n v="915"/>
    <x v="0"/>
  </r>
  <r>
    <x v="5"/>
    <x v="4"/>
    <x v="4"/>
    <x v="10"/>
    <n v="46"/>
    <n v="200"/>
    <n v="224"/>
    <n v="40"/>
    <x v="0"/>
  </r>
  <r>
    <x v="5"/>
    <x v="4"/>
    <x v="4"/>
    <x v="11"/>
    <n v="34"/>
    <n v="4577"/>
    <n v="5126"/>
    <n v="915"/>
    <x v="0"/>
  </r>
  <r>
    <x v="5"/>
    <x v="4"/>
    <x v="1"/>
    <x v="12"/>
    <n v="7"/>
    <n v="200"/>
    <n v="224"/>
    <n v="40"/>
    <x v="0"/>
  </r>
  <r>
    <x v="5"/>
    <x v="4"/>
    <x v="4"/>
    <x v="14"/>
    <n v="3"/>
    <n v="4577"/>
    <n v="5127"/>
    <n v="915"/>
    <x v="0"/>
  </r>
  <r>
    <x v="5"/>
    <x v="4"/>
    <x v="5"/>
    <x v="13"/>
    <n v="2"/>
    <n v="6600"/>
    <n v="7392"/>
    <n v="1320"/>
    <x v="1"/>
  </r>
  <r>
    <x v="5"/>
    <x v="5"/>
    <x v="0"/>
    <x v="0"/>
    <n v="3566"/>
    <n v="4577"/>
    <n v="5127"/>
    <n v="915"/>
    <x v="1"/>
  </r>
  <r>
    <x v="5"/>
    <x v="5"/>
    <x v="0"/>
    <x v="1"/>
    <n v="2498"/>
    <n v="8000"/>
    <n v="8960"/>
    <n v="1600"/>
    <x v="1"/>
  </r>
  <r>
    <x v="5"/>
    <x v="5"/>
    <x v="1"/>
    <x v="2"/>
    <n v="1245"/>
    <n v="4577"/>
    <n v="5126"/>
    <n v="915"/>
    <x v="1"/>
  </r>
  <r>
    <x v="5"/>
    <x v="5"/>
    <x v="2"/>
    <x v="3"/>
    <n v="644"/>
    <n v="5744"/>
    <n v="6433"/>
    <n v="1149"/>
    <x v="1"/>
  </r>
  <r>
    <x v="5"/>
    <x v="5"/>
    <x v="3"/>
    <x v="4"/>
    <n v="643"/>
    <n v="7000"/>
    <n v="7840"/>
    <n v="1400"/>
    <x v="1"/>
  </r>
  <r>
    <x v="5"/>
    <x v="5"/>
    <x v="2"/>
    <x v="5"/>
    <n v="455"/>
    <n v="4579"/>
    <n v="5128"/>
    <n v="916"/>
    <x v="1"/>
  </r>
  <r>
    <x v="5"/>
    <x v="5"/>
    <x v="3"/>
    <x v="6"/>
    <n v="345"/>
    <n v="7000"/>
    <n v="7840"/>
    <n v="1400"/>
    <x v="1"/>
  </r>
  <r>
    <x v="5"/>
    <x v="5"/>
    <x v="1"/>
    <x v="7"/>
    <n v="122"/>
    <n v="100"/>
    <n v="112"/>
    <n v="20"/>
    <x v="1"/>
  </r>
  <r>
    <x v="5"/>
    <x v="5"/>
    <x v="4"/>
    <x v="8"/>
    <n v="78"/>
    <n v="4577"/>
    <n v="5126"/>
    <n v="915"/>
    <x v="1"/>
  </r>
  <r>
    <x v="5"/>
    <x v="5"/>
    <x v="4"/>
    <x v="9"/>
    <n v="76"/>
    <n v="4577"/>
    <n v="5126"/>
    <n v="915"/>
    <x v="1"/>
  </r>
  <r>
    <x v="5"/>
    <x v="5"/>
    <x v="4"/>
    <x v="10"/>
    <n v="46"/>
    <n v="200"/>
    <n v="224"/>
    <n v="40"/>
    <x v="1"/>
  </r>
  <r>
    <x v="5"/>
    <x v="5"/>
    <x v="4"/>
    <x v="11"/>
    <n v="34"/>
    <n v="4577"/>
    <n v="5126"/>
    <n v="915"/>
    <x v="1"/>
  </r>
  <r>
    <x v="5"/>
    <x v="5"/>
    <x v="1"/>
    <x v="12"/>
    <n v="7"/>
    <n v="200"/>
    <n v="224"/>
    <n v="40"/>
    <x v="1"/>
  </r>
  <r>
    <x v="5"/>
    <x v="5"/>
    <x v="5"/>
    <x v="13"/>
    <n v="3"/>
    <n v="6600"/>
    <n v="7392"/>
    <n v="1320"/>
    <x v="1"/>
  </r>
  <r>
    <x v="5"/>
    <x v="5"/>
    <x v="4"/>
    <x v="14"/>
    <n v="3"/>
    <n v="4577"/>
    <n v="5127"/>
    <n v="915"/>
    <x v="1"/>
  </r>
  <r>
    <x v="5"/>
    <x v="6"/>
    <x v="0"/>
    <x v="0"/>
    <n v="3566"/>
    <n v="4577"/>
    <n v="5127"/>
    <n v="915"/>
    <x v="1"/>
  </r>
  <r>
    <x v="5"/>
    <x v="6"/>
    <x v="0"/>
    <x v="1"/>
    <n v="2498"/>
    <n v="8000"/>
    <n v="8960"/>
    <n v="1600"/>
    <x v="1"/>
  </r>
  <r>
    <x v="5"/>
    <x v="6"/>
    <x v="1"/>
    <x v="2"/>
    <n v="1245"/>
    <n v="4577"/>
    <n v="5126"/>
    <n v="915"/>
    <x v="1"/>
  </r>
  <r>
    <x v="5"/>
    <x v="6"/>
    <x v="2"/>
    <x v="3"/>
    <n v="644"/>
    <n v="5744"/>
    <n v="6433"/>
    <n v="1149"/>
    <x v="1"/>
  </r>
  <r>
    <x v="5"/>
    <x v="6"/>
    <x v="3"/>
    <x v="4"/>
    <n v="643"/>
    <n v="7000"/>
    <n v="7840"/>
    <n v="1400"/>
    <x v="1"/>
  </r>
  <r>
    <x v="5"/>
    <x v="6"/>
    <x v="2"/>
    <x v="5"/>
    <n v="455"/>
    <n v="4579"/>
    <n v="5128"/>
    <n v="916"/>
    <x v="1"/>
  </r>
  <r>
    <x v="5"/>
    <x v="6"/>
    <x v="3"/>
    <x v="6"/>
    <n v="345"/>
    <n v="7000"/>
    <n v="7840"/>
    <n v="1400"/>
    <x v="1"/>
  </r>
  <r>
    <x v="5"/>
    <x v="6"/>
    <x v="1"/>
    <x v="7"/>
    <n v="122"/>
    <n v="100"/>
    <n v="112"/>
    <n v="20"/>
    <x v="0"/>
  </r>
  <r>
    <x v="5"/>
    <x v="6"/>
    <x v="4"/>
    <x v="8"/>
    <n v="78"/>
    <n v="4577"/>
    <n v="5126"/>
    <n v="915"/>
    <x v="0"/>
  </r>
  <r>
    <x v="5"/>
    <x v="6"/>
    <x v="4"/>
    <x v="9"/>
    <n v="76"/>
    <n v="4577"/>
    <n v="5126"/>
    <n v="915"/>
    <x v="0"/>
  </r>
  <r>
    <x v="5"/>
    <x v="6"/>
    <x v="4"/>
    <x v="10"/>
    <n v="46"/>
    <n v="200"/>
    <n v="224"/>
    <n v="40"/>
    <x v="0"/>
  </r>
  <r>
    <x v="5"/>
    <x v="6"/>
    <x v="4"/>
    <x v="11"/>
    <n v="34"/>
    <n v="4577"/>
    <n v="5126"/>
    <n v="915"/>
    <x v="0"/>
  </r>
  <r>
    <x v="5"/>
    <x v="6"/>
    <x v="1"/>
    <x v="12"/>
    <n v="7"/>
    <n v="200"/>
    <n v="224"/>
    <n v="40"/>
    <x v="0"/>
  </r>
  <r>
    <x v="5"/>
    <x v="6"/>
    <x v="4"/>
    <x v="14"/>
    <n v="3"/>
    <n v="4577"/>
    <n v="5127"/>
    <n v="915"/>
    <x v="0"/>
  </r>
  <r>
    <x v="5"/>
    <x v="6"/>
    <x v="5"/>
    <x v="13"/>
    <n v="2"/>
    <n v="6600"/>
    <n v="7392"/>
    <n v="1320"/>
    <x v="0"/>
  </r>
  <r>
    <x v="5"/>
    <x v="7"/>
    <x v="0"/>
    <x v="0"/>
    <n v="3566"/>
    <n v="4577"/>
    <n v="5127"/>
    <n v="915"/>
    <x v="0"/>
  </r>
  <r>
    <x v="5"/>
    <x v="7"/>
    <x v="0"/>
    <x v="1"/>
    <n v="2498"/>
    <n v="8000"/>
    <n v="8960"/>
    <n v="1600"/>
    <x v="0"/>
  </r>
  <r>
    <x v="5"/>
    <x v="7"/>
    <x v="1"/>
    <x v="2"/>
    <n v="1245"/>
    <n v="4577"/>
    <n v="5126"/>
    <n v="915"/>
    <x v="0"/>
  </r>
  <r>
    <x v="5"/>
    <x v="7"/>
    <x v="2"/>
    <x v="3"/>
    <n v="644"/>
    <n v="5744"/>
    <n v="6433"/>
    <n v="1149"/>
    <x v="0"/>
  </r>
  <r>
    <x v="5"/>
    <x v="7"/>
    <x v="3"/>
    <x v="4"/>
    <n v="643"/>
    <n v="7000"/>
    <n v="7840"/>
    <n v="1400"/>
    <x v="0"/>
  </r>
  <r>
    <x v="5"/>
    <x v="7"/>
    <x v="2"/>
    <x v="5"/>
    <n v="455"/>
    <n v="4579"/>
    <n v="5128"/>
    <n v="916"/>
    <x v="0"/>
  </r>
  <r>
    <x v="5"/>
    <x v="7"/>
    <x v="3"/>
    <x v="6"/>
    <n v="345"/>
    <n v="7000"/>
    <n v="7840"/>
    <n v="1400"/>
    <x v="0"/>
  </r>
  <r>
    <x v="5"/>
    <x v="7"/>
    <x v="1"/>
    <x v="7"/>
    <n v="122"/>
    <n v="100"/>
    <n v="112"/>
    <n v="20"/>
    <x v="0"/>
  </r>
  <r>
    <x v="5"/>
    <x v="7"/>
    <x v="4"/>
    <x v="8"/>
    <n v="78"/>
    <n v="4577"/>
    <n v="5126"/>
    <n v="915"/>
    <x v="0"/>
  </r>
  <r>
    <x v="5"/>
    <x v="7"/>
    <x v="4"/>
    <x v="9"/>
    <n v="76"/>
    <n v="4577"/>
    <n v="5126"/>
    <n v="915"/>
    <x v="0"/>
  </r>
  <r>
    <x v="5"/>
    <x v="7"/>
    <x v="4"/>
    <x v="10"/>
    <n v="46"/>
    <n v="200"/>
    <n v="224"/>
    <n v="40"/>
    <x v="0"/>
  </r>
  <r>
    <x v="5"/>
    <x v="7"/>
    <x v="4"/>
    <x v="11"/>
    <n v="34"/>
    <n v="4577"/>
    <n v="5126"/>
    <n v="915"/>
    <x v="0"/>
  </r>
  <r>
    <x v="5"/>
    <x v="7"/>
    <x v="1"/>
    <x v="12"/>
    <n v="7"/>
    <n v="200"/>
    <n v="224"/>
    <n v="40"/>
    <x v="0"/>
  </r>
  <r>
    <x v="5"/>
    <x v="7"/>
    <x v="4"/>
    <x v="14"/>
    <n v="3"/>
    <n v="4577"/>
    <n v="5127"/>
    <n v="915"/>
    <x v="0"/>
  </r>
  <r>
    <x v="5"/>
    <x v="7"/>
    <x v="5"/>
    <x v="13"/>
    <n v="2"/>
    <n v="6600"/>
    <n v="7392"/>
    <n v="1320"/>
    <x v="0"/>
  </r>
  <r>
    <x v="5"/>
    <x v="8"/>
    <x v="0"/>
    <x v="0"/>
    <n v="3566"/>
    <n v="4577"/>
    <n v="5127"/>
    <n v="915"/>
    <x v="0"/>
  </r>
  <r>
    <x v="5"/>
    <x v="8"/>
    <x v="0"/>
    <x v="1"/>
    <n v="2498"/>
    <n v="8000"/>
    <n v="8960"/>
    <n v="1600"/>
    <x v="0"/>
  </r>
  <r>
    <x v="5"/>
    <x v="8"/>
    <x v="1"/>
    <x v="2"/>
    <n v="1245"/>
    <n v="4577"/>
    <n v="5126"/>
    <n v="915"/>
    <x v="0"/>
  </r>
  <r>
    <x v="5"/>
    <x v="8"/>
    <x v="2"/>
    <x v="3"/>
    <n v="644"/>
    <n v="5744"/>
    <n v="6433"/>
    <n v="1149"/>
    <x v="0"/>
  </r>
  <r>
    <x v="5"/>
    <x v="8"/>
    <x v="3"/>
    <x v="4"/>
    <n v="643"/>
    <n v="7000"/>
    <n v="7840"/>
    <n v="1400"/>
    <x v="0"/>
  </r>
  <r>
    <x v="5"/>
    <x v="8"/>
    <x v="2"/>
    <x v="5"/>
    <n v="455"/>
    <n v="4579"/>
    <n v="5128"/>
    <n v="916"/>
    <x v="0"/>
  </r>
  <r>
    <x v="5"/>
    <x v="8"/>
    <x v="3"/>
    <x v="6"/>
    <n v="345"/>
    <n v="7000"/>
    <n v="7840"/>
    <n v="1400"/>
    <x v="0"/>
  </r>
  <r>
    <x v="5"/>
    <x v="8"/>
    <x v="1"/>
    <x v="7"/>
    <n v="122"/>
    <n v="100"/>
    <n v="112"/>
    <n v="20"/>
    <x v="0"/>
  </r>
  <r>
    <x v="5"/>
    <x v="8"/>
    <x v="4"/>
    <x v="8"/>
    <n v="78"/>
    <n v="4577"/>
    <n v="5126"/>
    <n v="915"/>
    <x v="0"/>
  </r>
  <r>
    <x v="5"/>
    <x v="8"/>
    <x v="4"/>
    <x v="9"/>
    <n v="76"/>
    <n v="4577"/>
    <n v="5126"/>
    <n v="915"/>
    <x v="0"/>
  </r>
  <r>
    <x v="5"/>
    <x v="8"/>
    <x v="4"/>
    <x v="10"/>
    <n v="46"/>
    <n v="200"/>
    <n v="224"/>
    <n v="40"/>
    <x v="0"/>
  </r>
  <r>
    <x v="5"/>
    <x v="8"/>
    <x v="4"/>
    <x v="11"/>
    <n v="34"/>
    <n v="4577"/>
    <n v="5126"/>
    <n v="915"/>
    <x v="0"/>
  </r>
  <r>
    <x v="5"/>
    <x v="8"/>
    <x v="1"/>
    <x v="12"/>
    <n v="7"/>
    <n v="200"/>
    <n v="224"/>
    <n v="40"/>
    <x v="0"/>
  </r>
  <r>
    <x v="5"/>
    <x v="8"/>
    <x v="4"/>
    <x v="14"/>
    <n v="3"/>
    <n v="4577"/>
    <n v="5127"/>
    <n v="915"/>
    <x v="0"/>
  </r>
  <r>
    <x v="5"/>
    <x v="8"/>
    <x v="5"/>
    <x v="13"/>
    <n v="2"/>
    <n v="6600"/>
    <n v="7392"/>
    <n v="1320"/>
    <x v="0"/>
  </r>
  <r>
    <x v="5"/>
    <x v="9"/>
    <x v="0"/>
    <x v="0"/>
    <n v="3566"/>
    <n v="4577"/>
    <n v="5127"/>
    <n v="915"/>
    <x v="0"/>
  </r>
  <r>
    <x v="5"/>
    <x v="9"/>
    <x v="0"/>
    <x v="1"/>
    <n v="2498"/>
    <n v="8000"/>
    <n v="8960"/>
    <n v="1600"/>
    <x v="0"/>
  </r>
  <r>
    <x v="5"/>
    <x v="9"/>
    <x v="1"/>
    <x v="2"/>
    <n v="1245"/>
    <n v="4577"/>
    <n v="5126"/>
    <n v="915"/>
    <x v="0"/>
  </r>
  <r>
    <x v="5"/>
    <x v="9"/>
    <x v="2"/>
    <x v="3"/>
    <n v="644"/>
    <n v="5744"/>
    <n v="6433"/>
    <n v="1149"/>
    <x v="0"/>
  </r>
  <r>
    <x v="5"/>
    <x v="9"/>
    <x v="3"/>
    <x v="4"/>
    <n v="643"/>
    <n v="7000"/>
    <n v="7840"/>
    <n v="1400"/>
    <x v="1"/>
  </r>
  <r>
    <x v="5"/>
    <x v="9"/>
    <x v="2"/>
    <x v="5"/>
    <n v="455"/>
    <n v="4579"/>
    <n v="5128"/>
    <n v="916"/>
    <x v="1"/>
  </r>
  <r>
    <x v="5"/>
    <x v="9"/>
    <x v="3"/>
    <x v="6"/>
    <n v="345"/>
    <n v="7000"/>
    <n v="7840"/>
    <n v="1400"/>
    <x v="1"/>
  </r>
  <r>
    <x v="5"/>
    <x v="9"/>
    <x v="1"/>
    <x v="7"/>
    <n v="122"/>
    <n v="100"/>
    <n v="112"/>
    <n v="20"/>
    <x v="1"/>
  </r>
  <r>
    <x v="5"/>
    <x v="9"/>
    <x v="4"/>
    <x v="8"/>
    <n v="78"/>
    <n v="4577"/>
    <n v="5126"/>
    <n v="915"/>
    <x v="1"/>
  </r>
  <r>
    <x v="5"/>
    <x v="9"/>
    <x v="4"/>
    <x v="9"/>
    <n v="76"/>
    <n v="4577"/>
    <n v="5126"/>
    <n v="915"/>
    <x v="1"/>
  </r>
  <r>
    <x v="5"/>
    <x v="9"/>
    <x v="4"/>
    <x v="10"/>
    <n v="46"/>
    <n v="200"/>
    <n v="224"/>
    <n v="40"/>
    <x v="1"/>
  </r>
  <r>
    <x v="5"/>
    <x v="9"/>
    <x v="4"/>
    <x v="11"/>
    <n v="34"/>
    <n v="4577"/>
    <n v="5126"/>
    <n v="915"/>
    <x v="1"/>
  </r>
  <r>
    <x v="5"/>
    <x v="9"/>
    <x v="1"/>
    <x v="12"/>
    <n v="7"/>
    <n v="200"/>
    <n v="224"/>
    <n v="40"/>
    <x v="1"/>
  </r>
  <r>
    <x v="5"/>
    <x v="9"/>
    <x v="4"/>
    <x v="14"/>
    <n v="3"/>
    <n v="4577"/>
    <n v="5127"/>
    <n v="915"/>
    <x v="1"/>
  </r>
  <r>
    <x v="5"/>
    <x v="9"/>
    <x v="5"/>
    <x v="13"/>
    <n v="2"/>
    <n v="6600"/>
    <n v="7392"/>
    <n v="1320"/>
    <x v="1"/>
  </r>
  <r>
    <x v="5"/>
    <x v="10"/>
    <x v="0"/>
    <x v="0"/>
    <n v="3566"/>
    <n v="4577"/>
    <n v="5127"/>
    <n v="915"/>
    <x v="1"/>
  </r>
  <r>
    <x v="5"/>
    <x v="10"/>
    <x v="0"/>
    <x v="1"/>
    <n v="2498"/>
    <n v="8000"/>
    <n v="8960"/>
    <n v="1600"/>
    <x v="1"/>
  </r>
  <r>
    <x v="5"/>
    <x v="10"/>
    <x v="1"/>
    <x v="2"/>
    <n v="1245"/>
    <n v="4577"/>
    <n v="5126"/>
    <n v="915"/>
    <x v="1"/>
  </r>
  <r>
    <x v="5"/>
    <x v="10"/>
    <x v="2"/>
    <x v="3"/>
    <n v="644"/>
    <n v="5744"/>
    <n v="6433"/>
    <n v="1149"/>
    <x v="1"/>
  </r>
  <r>
    <x v="5"/>
    <x v="10"/>
    <x v="3"/>
    <x v="4"/>
    <n v="643"/>
    <n v="7000"/>
    <n v="7840"/>
    <n v="1400"/>
    <x v="1"/>
  </r>
  <r>
    <x v="5"/>
    <x v="10"/>
    <x v="2"/>
    <x v="5"/>
    <n v="455"/>
    <n v="4579"/>
    <n v="5128"/>
    <n v="916"/>
    <x v="1"/>
  </r>
  <r>
    <x v="5"/>
    <x v="10"/>
    <x v="3"/>
    <x v="6"/>
    <n v="345"/>
    <n v="7000"/>
    <n v="7840"/>
    <n v="1400"/>
    <x v="1"/>
  </r>
  <r>
    <x v="5"/>
    <x v="10"/>
    <x v="1"/>
    <x v="7"/>
    <n v="122"/>
    <n v="100"/>
    <n v="112"/>
    <n v="20"/>
    <x v="1"/>
  </r>
  <r>
    <x v="5"/>
    <x v="10"/>
    <x v="4"/>
    <x v="8"/>
    <n v="78"/>
    <n v="4577"/>
    <n v="5126"/>
    <n v="915"/>
    <x v="1"/>
  </r>
  <r>
    <x v="5"/>
    <x v="10"/>
    <x v="4"/>
    <x v="9"/>
    <n v="76"/>
    <n v="4577"/>
    <n v="5126"/>
    <n v="915"/>
    <x v="1"/>
  </r>
  <r>
    <x v="5"/>
    <x v="10"/>
    <x v="4"/>
    <x v="10"/>
    <n v="46"/>
    <n v="200"/>
    <n v="224"/>
    <n v="40"/>
    <x v="1"/>
  </r>
  <r>
    <x v="5"/>
    <x v="10"/>
    <x v="4"/>
    <x v="11"/>
    <n v="34"/>
    <n v="4577"/>
    <n v="5126"/>
    <n v="915"/>
    <x v="1"/>
  </r>
  <r>
    <x v="5"/>
    <x v="10"/>
    <x v="1"/>
    <x v="12"/>
    <n v="7"/>
    <n v="200"/>
    <n v="224"/>
    <n v="40"/>
    <x v="1"/>
  </r>
  <r>
    <x v="5"/>
    <x v="10"/>
    <x v="4"/>
    <x v="14"/>
    <n v="3"/>
    <n v="4577"/>
    <n v="5127"/>
    <n v="915"/>
    <x v="1"/>
  </r>
  <r>
    <x v="5"/>
    <x v="10"/>
    <x v="5"/>
    <x v="13"/>
    <n v="2"/>
    <n v="6600"/>
    <n v="7392"/>
    <n v="1320"/>
    <x v="0"/>
  </r>
  <r>
    <x v="5"/>
    <x v="11"/>
    <x v="0"/>
    <x v="0"/>
    <n v="3566"/>
    <n v="4577"/>
    <n v="5127"/>
    <n v="915"/>
    <x v="0"/>
  </r>
  <r>
    <x v="5"/>
    <x v="11"/>
    <x v="0"/>
    <x v="1"/>
    <n v="2498"/>
    <n v="8000"/>
    <n v="8960"/>
    <n v="1600"/>
    <x v="0"/>
  </r>
  <r>
    <x v="5"/>
    <x v="11"/>
    <x v="1"/>
    <x v="2"/>
    <n v="1245"/>
    <n v="4577"/>
    <n v="5126"/>
    <n v="915"/>
    <x v="0"/>
  </r>
  <r>
    <x v="5"/>
    <x v="11"/>
    <x v="2"/>
    <x v="3"/>
    <n v="644"/>
    <n v="5744"/>
    <n v="6433"/>
    <n v="1149"/>
    <x v="0"/>
  </r>
  <r>
    <x v="5"/>
    <x v="11"/>
    <x v="3"/>
    <x v="4"/>
    <n v="643"/>
    <n v="7000"/>
    <n v="7840"/>
    <n v="1400"/>
    <x v="0"/>
  </r>
  <r>
    <x v="5"/>
    <x v="11"/>
    <x v="2"/>
    <x v="5"/>
    <n v="455"/>
    <n v="4579"/>
    <n v="5128"/>
    <n v="916"/>
    <x v="0"/>
  </r>
  <r>
    <x v="5"/>
    <x v="11"/>
    <x v="3"/>
    <x v="6"/>
    <n v="345"/>
    <n v="7000"/>
    <n v="7840"/>
    <n v="1400"/>
    <x v="0"/>
  </r>
  <r>
    <x v="5"/>
    <x v="11"/>
    <x v="1"/>
    <x v="7"/>
    <n v="122"/>
    <n v="100"/>
    <n v="112"/>
    <n v="20"/>
    <x v="0"/>
  </r>
  <r>
    <x v="5"/>
    <x v="11"/>
    <x v="4"/>
    <x v="8"/>
    <n v="78"/>
    <n v="4577"/>
    <n v="5126"/>
    <n v="915"/>
    <x v="0"/>
  </r>
  <r>
    <x v="5"/>
    <x v="11"/>
    <x v="4"/>
    <x v="9"/>
    <n v="76"/>
    <n v="4577"/>
    <n v="5126"/>
    <n v="915"/>
    <x v="0"/>
  </r>
  <r>
    <x v="5"/>
    <x v="11"/>
    <x v="4"/>
    <x v="10"/>
    <n v="46"/>
    <n v="200"/>
    <n v="224"/>
    <n v="40"/>
    <x v="0"/>
  </r>
  <r>
    <x v="5"/>
    <x v="11"/>
    <x v="4"/>
    <x v="11"/>
    <n v="34"/>
    <n v="4577"/>
    <n v="5126"/>
    <n v="915"/>
    <x v="0"/>
  </r>
  <r>
    <x v="5"/>
    <x v="11"/>
    <x v="1"/>
    <x v="12"/>
    <n v="7"/>
    <n v="200"/>
    <n v="224"/>
    <n v="40"/>
    <x v="0"/>
  </r>
  <r>
    <x v="5"/>
    <x v="11"/>
    <x v="4"/>
    <x v="14"/>
    <n v="3"/>
    <n v="4577"/>
    <n v="5127"/>
    <n v="915"/>
    <x v="0"/>
  </r>
  <r>
    <x v="5"/>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
  </r>
  <r>
    <x v="0"/>
    <x v="1"/>
    <n v="197480"/>
    <n v="360898"/>
  </r>
  <r>
    <x v="0"/>
    <x v="2"/>
    <n v="187412"/>
    <n v="227490"/>
  </r>
  <r>
    <x v="0"/>
    <x v="3"/>
    <n v="167840"/>
    <n v="281796"/>
  </r>
  <r>
    <x v="0"/>
    <x v="4"/>
    <n v="126472"/>
    <n v="206265"/>
  </r>
  <r>
    <x v="0"/>
    <x v="5"/>
    <n v="125960"/>
    <n v="202419"/>
  </r>
  <r>
    <x v="1"/>
    <x v="0"/>
    <n v="342724"/>
    <n v="509978"/>
  </r>
  <r>
    <x v="1"/>
    <x v="1"/>
    <n v="238460"/>
    <n v="280188"/>
  </r>
  <r>
    <x v="1"/>
    <x v="2"/>
    <n v="231288"/>
    <n v="209587"/>
  </r>
  <r>
    <x v="1"/>
    <x v="3"/>
    <n v="210228"/>
    <n v="273633"/>
  </r>
  <r>
    <x v="1"/>
    <x v="5"/>
    <n v="135984"/>
    <n v="204158"/>
  </r>
  <r>
    <x v="1"/>
    <x v="4"/>
    <n v="128888"/>
    <n v="275347"/>
  </r>
  <r>
    <x v="2"/>
    <x v="0"/>
    <n v="365892"/>
    <n v="524450"/>
  </r>
  <r>
    <x v="2"/>
    <x v="2"/>
    <n v="188312"/>
    <n v="201424"/>
  </r>
  <r>
    <x v="2"/>
    <x v="1"/>
    <n v="387584"/>
    <n v="700000"/>
  </r>
  <r>
    <x v="2"/>
    <x v="3"/>
    <n v="178572"/>
    <n v="255358"/>
  </r>
  <r>
    <x v="2"/>
    <x v="4"/>
    <n v="127296"/>
    <n v="181256"/>
  </r>
  <r>
    <x v="2"/>
    <x v="5"/>
    <n v="125136"/>
    <n v="199811"/>
  </r>
  <r>
    <x v="3"/>
    <x v="0"/>
    <n v="204528"/>
    <n v="292475"/>
  </r>
  <r>
    <x v="3"/>
    <x v="3"/>
    <n v="129304"/>
    <n v="184905"/>
  </r>
  <r>
    <x v="3"/>
    <x v="1"/>
    <n v="127904"/>
    <n v="182903"/>
  </r>
  <r>
    <x v="3"/>
    <x v="2"/>
    <n v="219404"/>
    <n v="212627"/>
  </r>
  <r>
    <x v="3"/>
    <x v="5"/>
    <n v="73912"/>
    <n v="130073"/>
  </r>
  <r>
    <x v="3"/>
    <x v="4"/>
    <n v="71992"/>
    <n v="104238"/>
  </r>
  <r>
    <x v="4"/>
    <x v="0"/>
    <n v="190380"/>
    <n v="272243"/>
  </r>
  <r>
    <x v="4"/>
    <x v="2"/>
    <n v="112620"/>
    <n v="107044"/>
  </r>
  <r>
    <x v="4"/>
    <x v="1"/>
    <n v="109940"/>
    <n v="157214"/>
  </r>
  <r>
    <x v="4"/>
    <x v="3"/>
    <n v="106948"/>
    <n v="152936"/>
  </r>
  <r>
    <x v="4"/>
    <x v="5"/>
    <n v="62256"/>
    <n v="100661"/>
  </r>
  <r>
    <x v="4"/>
    <x v="4"/>
    <n v="62240"/>
    <n v="9015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x v="0"/>
    <x v="0"/>
    <x v="0"/>
    <x v="0"/>
    <n v="350"/>
    <n v="500.5"/>
  </r>
  <r>
    <s v="AD01-9361"/>
    <x v="0"/>
    <s v="Apr"/>
    <x v="0"/>
    <x v="0"/>
    <x v="0"/>
    <x v="0"/>
    <x v="0"/>
    <x v="0"/>
    <n v="344"/>
    <n v="491.92"/>
  </r>
  <r>
    <s v="AD01-9362"/>
    <x v="0"/>
    <s v="Apr"/>
    <x v="0"/>
    <x v="0"/>
    <x v="0"/>
    <x v="0"/>
    <x v="0"/>
    <x v="1"/>
    <n v="236"/>
    <n v="337.48"/>
  </r>
  <r>
    <s v="AD01-9362"/>
    <x v="0"/>
    <s v="Apr"/>
    <x v="0"/>
    <x v="0"/>
    <x v="0"/>
    <x v="0"/>
    <x v="0"/>
    <x v="1"/>
    <n v="284"/>
    <n v="406.12"/>
  </r>
  <r>
    <s v="AD01-9364"/>
    <x v="0"/>
    <s v="Apr"/>
    <x v="0"/>
    <x v="0"/>
    <x v="0"/>
    <x v="0"/>
    <x v="0"/>
    <x v="1"/>
    <n v="238"/>
    <n v="340.34"/>
  </r>
  <r>
    <s v="AD01-9361"/>
    <x v="0"/>
    <s v="Apr"/>
    <x v="0"/>
    <x v="0"/>
    <x v="0"/>
    <x v="0"/>
    <x v="0"/>
    <x v="1"/>
    <n v="280"/>
    <n v="400.4"/>
  </r>
  <r>
    <s v="AD01-9361"/>
    <x v="0"/>
    <s v="Apr"/>
    <x v="0"/>
    <x v="0"/>
    <x v="0"/>
    <x v="0"/>
    <x v="0"/>
    <x v="1"/>
    <n v="208"/>
    <n v="297.44"/>
  </r>
  <r>
    <s v="AD01-9362"/>
    <x v="0"/>
    <s v="Apr"/>
    <x v="0"/>
    <x v="0"/>
    <x v="0"/>
    <x v="0"/>
    <x v="0"/>
    <x v="0"/>
    <n v="354"/>
    <n v="526.24"/>
  </r>
  <r>
    <s v="AD01-9361"/>
    <x v="0"/>
    <s v="Apr"/>
    <x v="0"/>
    <x v="0"/>
    <x v="0"/>
    <x v="0"/>
    <x v="0"/>
    <x v="0"/>
    <n v="348"/>
    <n v="526.24"/>
  </r>
  <r>
    <s v="AD01-9364"/>
    <x v="0"/>
    <s v="Apr"/>
    <x v="0"/>
    <x v="0"/>
    <x v="0"/>
    <x v="0"/>
    <x v="0"/>
    <x v="0"/>
    <n v="342"/>
    <n v="526.24"/>
  </r>
  <r>
    <s v="AD01-9363"/>
    <x v="0"/>
    <s v="Apr"/>
    <x v="0"/>
    <x v="0"/>
    <x v="0"/>
    <x v="0"/>
    <x v="0"/>
    <x v="1"/>
    <n v="677"/>
    <n v="968.11"/>
  </r>
  <r>
    <s v="AD01-9364"/>
    <x v="0"/>
    <s v="Apr"/>
    <x v="0"/>
    <x v="0"/>
    <x v="0"/>
    <x v="0"/>
    <x v="0"/>
    <x v="1"/>
    <n v="710"/>
    <n v="1015.3"/>
  </r>
  <r>
    <s v="AD01-9362"/>
    <x v="0"/>
    <s v="Apr"/>
    <x v="0"/>
    <x v="0"/>
    <x v="0"/>
    <x v="0"/>
    <x v="0"/>
    <x v="1"/>
    <n v="763"/>
    <n v="1091.0899999999999"/>
  </r>
  <r>
    <s v="AD01-9362"/>
    <x v="0"/>
    <s v="Apr"/>
    <x v="0"/>
    <x v="0"/>
    <x v="0"/>
    <x v="0"/>
    <x v="0"/>
    <x v="0"/>
    <n v="351"/>
    <n v="501.93"/>
  </r>
  <r>
    <s v="AD01-9364"/>
    <x v="0"/>
    <s v="Apr"/>
    <x v="0"/>
    <x v="0"/>
    <x v="0"/>
    <x v="0"/>
    <x v="0"/>
    <x v="0"/>
    <n v="345"/>
    <n v="493.35"/>
  </r>
  <r>
    <s v="AD01-9361"/>
    <x v="0"/>
    <s v="Apr"/>
    <x v="0"/>
    <x v="0"/>
    <x v="0"/>
    <x v="0"/>
    <x v="0"/>
    <x v="0"/>
    <n v="339"/>
    <n v="484.77"/>
  </r>
  <r>
    <s v="AD01-9362"/>
    <x v="0"/>
    <s v="Apr"/>
    <x v="0"/>
    <x v="0"/>
    <x v="0"/>
    <x v="0"/>
    <x v="0"/>
    <x v="1"/>
    <n v="237"/>
    <n v="338.91"/>
  </r>
  <r>
    <s v="AD01-9362"/>
    <x v="0"/>
    <s v="Apr"/>
    <x v="0"/>
    <x v="0"/>
    <x v="0"/>
    <x v="0"/>
    <x v="0"/>
    <x v="1"/>
    <n v="749"/>
    <n v="526.24"/>
  </r>
  <r>
    <s v="AD01-9363"/>
    <x v="0"/>
    <s v="Apr"/>
    <x v="0"/>
    <x v="0"/>
    <x v="0"/>
    <x v="0"/>
    <x v="0"/>
    <x v="1"/>
    <n v="803"/>
    <n v="526.24"/>
  </r>
  <r>
    <s v="AD01-9361"/>
    <x v="0"/>
    <s v="Apr"/>
    <x v="0"/>
    <x v="0"/>
    <x v="0"/>
    <x v="0"/>
    <x v="0"/>
    <x v="1"/>
    <n v="235"/>
    <n v="336.05"/>
  </r>
  <r>
    <s v="AD01-9361"/>
    <x v="0"/>
    <s v="Apr"/>
    <x v="0"/>
    <x v="0"/>
    <x v="0"/>
    <x v="0"/>
    <x v="0"/>
    <x v="1"/>
    <n v="283"/>
    <n v="404.69"/>
  </r>
  <r>
    <s v="AD01-9364"/>
    <x v="0"/>
    <s v="Apr"/>
    <x v="0"/>
    <x v="0"/>
    <x v="0"/>
    <x v="0"/>
    <x v="0"/>
    <x v="1"/>
    <n v="211"/>
    <n v="301.73"/>
  </r>
  <r>
    <s v="AD01-9361"/>
    <x v="0"/>
    <s v="Apr"/>
    <x v="0"/>
    <x v="0"/>
    <x v="0"/>
    <x v="0"/>
    <x v="0"/>
    <x v="0"/>
    <n v="876"/>
    <n v="1252.68"/>
  </r>
  <r>
    <s v="AD01-9361"/>
    <x v="0"/>
    <s v="Apr"/>
    <x v="0"/>
    <x v="0"/>
    <x v="0"/>
    <x v="0"/>
    <x v="0"/>
    <x v="0"/>
    <n v="877"/>
    <n v="1254.1099999999999"/>
  </r>
  <r>
    <s v="AD01-9361"/>
    <x v="0"/>
    <s v="Apr"/>
    <x v="0"/>
    <x v="0"/>
    <x v="0"/>
    <x v="0"/>
    <x v="0"/>
    <x v="0"/>
    <n v="878"/>
    <n v="1255.54"/>
  </r>
  <r>
    <s v="AD01-9364"/>
    <x v="0"/>
    <s v="Apr"/>
    <x v="0"/>
    <x v="0"/>
    <x v="0"/>
    <x v="0"/>
    <x v="0"/>
    <x v="1"/>
    <n v="281"/>
    <n v="401.83"/>
  </r>
  <r>
    <s v="AD01-9362"/>
    <x v="0"/>
    <s v="Apr"/>
    <x v="0"/>
    <x v="0"/>
    <x v="0"/>
    <x v="0"/>
    <x v="0"/>
    <x v="1"/>
    <n v="772"/>
    <n v="1103.96"/>
  </r>
  <r>
    <s v="AD01-9361"/>
    <x v="0"/>
    <s v="Aug"/>
    <x v="0"/>
    <x v="0"/>
    <x v="0"/>
    <x v="0"/>
    <x v="0"/>
    <x v="0"/>
    <n v="290"/>
    <n v="414.7"/>
  </r>
  <r>
    <s v="AD01-9361"/>
    <x v="0"/>
    <s v="Aug"/>
    <x v="0"/>
    <x v="0"/>
    <x v="0"/>
    <x v="0"/>
    <x v="0"/>
    <x v="0"/>
    <n v="284"/>
    <n v="406.12"/>
  </r>
  <r>
    <s v="AD01-9365"/>
    <x v="0"/>
    <s v="Aug"/>
    <x v="0"/>
    <x v="0"/>
    <x v="0"/>
    <x v="0"/>
    <x v="0"/>
    <x v="0"/>
    <n v="278"/>
    <n v="397.54"/>
  </r>
  <r>
    <s v="AD01-9362"/>
    <x v="0"/>
    <s v="Aug"/>
    <x v="0"/>
    <x v="0"/>
    <x v="0"/>
    <x v="0"/>
    <x v="0"/>
    <x v="1"/>
    <n v="212"/>
    <n v="303.16000000000003"/>
  </r>
  <r>
    <s v="AD01-9361"/>
    <x v="0"/>
    <s v="Aug"/>
    <x v="0"/>
    <x v="0"/>
    <x v="0"/>
    <x v="0"/>
    <x v="0"/>
    <x v="1"/>
    <n v="260"/>
    <n v="371.8"/>
  </r>
  <r>
    <s v="AD01-9361"/>
    <x v="0"/>
    <s v="Aug"/>
    <x v="0"/>
    <x v="0"/>
    <x v="0"/>
    <x v="0"/>
    <x v="0"/>
    <x v="1"/>
    <n v="188"/>
    <n v="268.83999999999997"/>
  </r>
  <r>
    <s v="AD01-9364"/>
    <x v="0"/>
    <s v="Aug"/>
    <x v="0"/>
    <x v="0"/>
    <x v="0"/>
    <x v="0"/>
    <x v="0"/>
    <x v="1"/>
    <n v="214"/>
    <n v="306.02"/>
  </r>
  <r>
    <s v="AD01-9362"/>
    <x v="0"/>
    <s v="Aug"/>
    <x v="0"/>
    <x v="0"/>
    <x v="0"/>
    <x v="0"/>
    <x v="0"/>
    <x v="1"/>
    <n v="262"/>
    <n v="374.66"/>
  </r>
  <r>
    <s v="AD01-9364"/>
    <x v="0"/>
    <s v="Aug"/>
    <x v="0"/>
    <x v="0"/>
    <x v="0"/>
    <x v="0"/>
    <x v="0"/>
    <x v="1"/>
    <n v="190"/>
    <n v="271.7"/>
  </r>
  <r>
    <s v="AD01-9363"/>
    <x v="0"/>
    <s v="Aug"/>
    <x v="0"/>
    <x v="0"/>
    <x v="0"/>
    <x v="0"/>
    <x v="0"/>
    <x v="1"/>
    <n v="288"/>
    <n v="526.24"/>
  </r>
  <r>
    <s v="AD01-9364"/>
    <x v="0"/>
    <s v="Aug"/>
    <x v="0"/>
    <x v="0"/>
    <x v="0"/>
    <x v="0"/>
    <x v="0"/>
    <x v="1"/>
    <n v="282"/>
    <n v="526.24"/>
  </r>
  <r>
    <s v="AD01-9361"/>
    <x v="0"/>
    <s v="Aug"/>
    <x v="0"/>
    <x v="0"/>
    <x v="0"/>
    <x v="0"/>
    <x v="0"/>
    <x v="1"/>
    <n v="276"/>
    <n v="526.24"/>
  </r>
  <r>
    <s v="AD01-9361"/>
    <x v="0"/>
    <s v="Aug"/>
    <x v="0"/>
    <x v="0"/>
    <x v="0"/>
    <x v="0"/>
    <x v="0"/>
    <x v="1"/>
    <n v="680"/>
    <n v="972.4"/>
  </r>
  <r>
    <s v="AD01-9364"/>
    <x v="0"/>
    <s v="Aug"/>
    <x v="0"/>
    <x v="0"/>
    <x v="0"/>
    <x v="0"/>
    <x v="0"/>
    <x v="1"/>
    <n v="767"/>
    <n v="1096.81"/>
  </r>
  <r>
    <s v="AD01-9362"/>
    <x v="0"/>
    <s v="Aug"/>
    <x v="0"/>
    <x v="0"/>
    <x v="0"/>
    <x v="0"/>
    <x v="0"/>
    <x v="1"/>
    <n v="285"/>
    <n v="407.55"/>
  </r>
  <r>
    <s v="AD01-9361"/>
    <x v="0"/>
    <s v="Aug"/>
    <x v="0"/>
    <x v="0"/>
    <x v="0"/>
    <x v="0"/>
    <x v="0"/>
    <x v="1"/>
    <n v="279"/>
    <n v="398.97"/>
  </r>
  <r>
    <s v="AD01-9364"/>
    <x v="0"/>
    <s v="Aug"/>
    <x v="0"/>
    <x v="0"/>
    <x v="0"/>
    <x v="0"/>
    <x v="0"/>
    <x v="1"/>
    <n v="213"/>
    <n v="304.58999999999997"/>
  </r>
  <r>
    <s v="AD01-9364"/>
    <x v="0"/>
    <s v="Aug"/>
    <x v="0"/>
    <x v="0"/>
    <x v="0"/>
    <x v="0"/>
    <x v="0"/>
    <x v="1"/>
    <n v="753"/>
    <n v="526.24"/>
  </r>
  <r>
    <s v="AD01-9361"/>
    <x v="0"/>
    <s v="Aug"/>
    <x v="0"/>
    <x v="0"/>
    <x v="0"/>
    <x v="0"/>
    <x v="0"/>
    <x v="1"/>
    <n v="806"/>
    <n v="526.24"/>
  </r>
  <r>
    <s v="AD01-9364"/>
    <x v="0"/>
    <s v="Aug"/>
    <x v="0"/>
    <x v="0"/>
    <x v="0"/>
    <x v="0"/>
    <x v="0"/>
    <x v="1"/>
    <n v="217"/>
    <n v="310.31"/>
  </r>
  <r>
    <s v="AD01-9361"/>
    <x v="0"/>
    <s v="Aug"/>
    <x v="0"/>
    <x v="0"/>
    <x v="0"/>
    <x v="0"/>
    <x v="0"/>
    <x v="1"/>
    <n v="259"/>
    <n v="370.37"/>
  </r>
  <r>
    <s v="AD01-9364"/>
    <x v="0"/>
    <s v="Aug"/>
    <x v="0"/>
    <x v="0"/>
    <x v="0"/>
    <x v="0"/>
    <x v="0"/>
    <x v="1"/>
    <n v="187"/>
    <n v="267.41000000000003"/>
  </r>
  <r>
    <s v="AD01-9361"/>
    <x v="0"/>
    <s v="Aug"/>
    <x v="0"/>
    <x v="0"/>
    <x v="0"/>
    <x v="0"/>
    <x v="0"/>
    <x v="0"/>
    <n v="287"/>
    <n v="410.41"/>
  </r>
  <r>
    <s v="AD01-9362"/>
    <x v="0"/>
    <s v="Aug"/>
    <x v="0"/>
    <x v="0"/>
    <x v="0"/>
    <x v="1"/>
    <x v="0"/>
    <x v="0"/>
    <n v="281"/>
    <n v="401.83"/>
  </r>
  <r>
    <s v="AD01-9362"/>
    <x v="0"/>
    <s v="Aug"/>
    <x v="0"/>
    <x v="0"/>
    <x v="0"/>
    <x v="1"/>
    <x v="0"/>
    <x v="0"/>
    <n v="275"/>
    <n v="393.25"/>
  </r>
  <r>
    <s v="AD01-9361"/>
    <x v="0"/>
    <s v="Aug"/>
    <x v="0"/>
    <x v="0"/>
    <x v="0"/>
    <x v="1"/>
    <x v="0"/>
    <x v="1"/>
    <n v="215"/>
    <n v="307.45"/>
  </r>
  <r>
    <s v="AD01-9363"/>
    <x v="0"/>
    <s v="Aug"/>
    <x v="0"/>
    <x v="0"/>
    <x v="0"/>
    <x v="1"/>
    <x v="0"/>
    <x v="1"/>
    <n v="263"/>
    <n v="376.09"/>
  </r>
  <r>
    <s v="AD01-9362"/>
    <x v="0"/>
    <s v="Aug"/>
    <x v="0"/>
    <x v="0"/>
    <x v="0"/>
    <x v="1"/>
    <x v="0"/>
    <x v="1"/>
    <n v="776"/>
    <n v="1109.68"/>
  </r>
  <r>
    <s v="AD01-9361"/>
    <x v="0"/>
    <s v="Dec"/>
    <x v="0"/>
    <x v="0"/>
    <x v="0"/>
    <x v="1"/>
    <x v="0"/>
    <x v="0"/>
    <n v="224"/>
    <n v="526.24"/>
  </r>
  <r>
    <s v="AD01-9361"/>
    <x v="0"/>
    <s v="Dec"/>
    <x v="0"/>
    <x v="0"/>
    <x v="0"/>
    <x v="1"/>
    <x v="0"/>
    <x v="0"/>
    <n v="218"/>
    <n v="526.24"/>
  </r>
  <r>
    <s v="AD01-9361"/>
    <x v="0"/>
    <s v="Dec"/>
    <x v="0"/>
    <x v="0"/>
    <x v="0"/>
    <x v="1"/>
    <x v="0"/>
    <x v="0"/>
    <n v="212"/>
    <n v="526.24"/>
  </r>
  <r>
    <s v="AD01-9361"/>
    <x v="0"/>
    <s v="Dec"/>
    <x v="0"/>
    <x v="0"/>
    <x v="0"/>
    <x v="1"/>
    <x v="0"/>
    <x v="1"/>
    <n v="194"/>
    <n v="277.42"/>
  </r>
  <r>
    <s v="AD01-9362"/>
    <x v="0"/>
    <s v="Dec"/>
    <x v="0"/>
    <x v="0"/>
    <x v="0"/>
    <x v="1"/>
    <x v="0"/>
    <x v="1"/>
    <n v="242"/>
    <n v="346.06"/>
  </r>
  <r>
    <s v="AD01-9362"/>
    <x v="0"/>
    <s v="Dec"/>
    <x v="0"/>
    <x v="0"/>
    <x v="0"/>
    <x v="1"/>
    <x v="0"/>
    <x v="1"/>
    <n v="164"/>
    <n v="234.52"/>
  </r>
  <r>
    <s v="AD01-9364"/>
    <x v="0"/>
    <s v="Dec"/>
    <x v="0"/>
    <x v="0"/>
    <x v="0"/>
    <x v="1"/>
    <x v="0"/>
    <x v="1"/>
    <n v="238"/>
    <n v="340.34"/>
  </r>
  <r>
    <s v="AD01-9361"/>
    <x v="0"/>
    <s v="Dec"/>
    <x v="0"/>
    <x v="0"/>
    <x v="0"/>
    <x v="1"/>
    <x v="0"/>
    <x v="1"/>
    <n v="166"/>
    <n v="237.38"/>
  </r>
  <r>
    <s v="AD01-9364"/>
    <x v="0"/>
    <s v="Dec"/>
    <x v="0"/>
    <x v="0"/>
    <x v="0"/>
    <x v="1"/>
    <x v="0"/>
    <x v="0"/>
    <n v="222"/>
    <n v="526.24"/>
  </r>
  <r>
    <s v="AD01-9361"/>
    <x v="0"/>
    <s v="Dec"/>
    <x v="0"/>
    <x v="0"/>
    <x v="0"/>
    <x v="1"/>
    <x v="0"/>
    <x v="0"/>
    <n v="216"/>
    <n v="526.24"/>
  </r>
  <r>
    <s v="AD01-9362"/>
    <x v="0"/>
    <s v="Dec"/>
    <x v="0"/>
    <x v="0"/>
    <x v="0"/>
    <x v="1"/>
    <x v="0"/>
    <x v="1"/>
    <n v="684"/>
    <n v="978.12"/>
  </r>
  <r>
    <s v="AD01-9363"/>
    <x v="0"/>
    <s v="Dec"/>
    <x v="0"/>
    <x v="0"/>
    <x v="0"/>
    <x v="1"/>
    <x v="0"/>
    <x v="1"/>
    <n v="717"/>
    <n v="1025.31"/>
  </r>
  <r>
    <s v="AD01-9362"/>
    <x v="0"/>
    <s v="Dec"/>
    <x v="0"/>
    <x v="0"/>
    <x v="0"/>
    <x v="1"/>
    <x v="0"/>
    <x v="1"/>
    <n v="770"/>
    <n v="1101.0999999999999"/>
  </r>
  <r>
    <s v="AD01-9362"/>
    <x v="0"/>
    <s v="Dec"/>
    <x v="0"/>
    <x v="0"/>
    <x v="0"/>
    <x v="1"/>
    <x v="0"/>
    <x v="0"/>
    <n v="225"/>
    <n v="321.75"/>
  </r>
  <r>
    <s v="AD01-9363"/>
    <x v="0"/>
    <s v="Dec"/>
    <x v="0"/>
    <x v="0"/>
    <x v="0"/>
    <x v="1"/>
    <x v="0"/>
    <x v="0"/>
    <n v="219"/>
    <n v="313.17"/>
  </r>
  <r>
    <s v="AD01-9364"/>
    <x v="0"/>
    <s v="Dec"/>
    <x v="0"/>
    <x v="0"/>
    <x v="0"/>
    <x v="1"/>
    <x v="0"/>
    <x v="0"/>
    <n v="213"/>
    <n v="304.58999999999997"/>
  </r>
  <r>
    <s v="AD01-9362"/>
    <x v="0"/>
    <s v="Dec"/>
    <x v="0"/>
    <x v="0"/>
    <x v="0"/>
    <x v="1"/>
    <x v="0"/>
    <x v="1"/>
    <n v="195"/>
    <n v="278.85000000000002"/>
  </r>
  <r>
    <s v="AD01-9362"/>
    <x v="0"/>
    <s v="Dec"/>
    <x v="0"/>
    <x v="0"/>
    <x v="0"/>
    <x v="1"/>
    <x v="0"/>
    <x v="1"/>
    <n v="810"/>
    <n v="526.24"/>
  </r>
  <r>
    <s v="AD01-9361"/>
    <x v="0"/>
    <s v="Dec"/>
    <x v="0"/>
    <x v="0"/>
    <x v="0"/>
    <x v="1"/>
    <x v="0"/>
    <x v="1"/>
    <n v="193"/>
    <n v="275.99"/>
  </r>
  <r>
    <s v="AD01-9364"/>
    <x v="0"/>
    <s v="Dec"/>
    <x v="0"/>
    <x v="0"/>
    <x v="0"/>
    <x v="1"/>
    <x v="0"/>
    <x v="1"/>
    <n v="241"/>
    <n v="344.63"/>
  </r>
  <r>
    <s v="AD01-9361"/>
    <x v="0"/>
    <s v="Dec"/>
    <x v="0"/>
    <x v="0"/>
    <x v="0"/>
    <x v="1"/>
    <x v="0"/>
    <x v="0"/>
    <n v="221"/>
    <n v="316.02999999999997"/>
  </r>
  <r>
    <s v="AD01-9362"/>
    <x v="0"/>
    <s v="Dec"/>
    <x v="0"/>
    <x v="0"/>
    <x v="0"/>
    <x v="1"/>
    <x v="0"/>
    <x v="0"/>
    <n v="215"/>
    <n v="307.45"/>
  </r>
  <r>
    <s v="AD01-9362"/>
    <x v="0"/>
    <s v="Dec"/>
    <x v="0"/>
    <x v="0"/>
    <x v="0"/>
    <x v="1"/>
    <x v="0"/>
    <x v="1"/>
    <n v="191"/>
    <n v="273.13"/>
  </r>
  <r>
    <s v="AD01-9361"/>
    <x v="0"/>
    <s v="Dec"/>
    <x v="0"/>
    <x v="0"/>
    <x v="0"/>
    <x v="1"/>
    <x v="0"/>
    <x v="1"/>
    <n v="239"/>
    <n v="341.77"/>
  </r>
  <r>
    <s v="AD01-9361"/>
    <x v="0"/>
    <s v="Dec"/>
    <x v="0"/>
    <x v="0"/>
    <x v="0"/>
    <x v="1"/>
    <x v="0"/>
    <x v="1"/>
    <n v="779"/>
    <n v="1113.97"/>
  </r>
  <r>
    <s v="AD01-9362"/>
    <x v="0"/>
    <s v="Feb"/>
    <x v="0"/>
    <x v="0"/>
    <x v="0"/>
    <x v="1"/>
    <x v="0"/>
    <x v="1"/>
    <n v="248"/>
    <n v="354.64"/>
  </r>
  <r>
    <s v="AD01-9364"/>
    <x v="0"/>
    <s v="Feb"/>
    <x v="0"/>
    <x v="0"/>
    <x v="0"/>
    <x v="1"/>
    <x v="0"/>
    <x v="1"/>
    <n v="218"/>
    <n v="311.74"/>
  </r>
  <r>
    <s v="AD01-9362"/>
    <x v="0"/>
    <s v="Feb"/>
    <x v="0"/>
    <x v="0"/>
    <x v="0"/>
    <x v="1"/>
    <x v="0"/>
    <x v="1"/>
    <n v="244"/>
    <n v="348.92"/>
  </r>
  <r>
    <s v="AD01-9364"/>
    <x v="0"/>
    <s v="Feb"/>
    <x v="0"/>
    <x v="0"/>
    <x v="0"/>
    <x v="1"/>
    <x v="0"/>
    <x v="1"/>
    <n v="292"/>
    <n v="417.56"/>
  </r>
  <r>
    <s v="AD01-9362"/>
    <x v="0"/>
    <s v="Feb"/>
    <x v="0"/>
    <x v="0"/>
    <x v="0"/>
    <x v="1"/>
    <x v="0"/>
    <x v="1"/>
    <n v="220"/>
    <n v="314.60000000000002"/>
  </r>
  <r>
    <s v="AD01-9364"/>
    <x v="0"/>
    <s v="Feb"/>
    <x v="0"/>
    <x v="0"/>
    <x v="0"/>
    <x v="1"/>
    <x v="0"/>
    <x v="1"/>
    <n v="675"/>
    <n v="965.25"/>
  </r>
  <r>
    <s v="AD01-9362"/>
    <x v="0"/>
    <s v="Feb"/>
    <x v="0"/>
    <x v="0"/>
    <x v="0"/>
    <x v="1"/>
    <x v="0"/>
    <x v="1"/>
    <n v="708"/>
    <n v="1012.44"/>
  </r>
  <r>
    <s v="AD01-9361"/>
    <x v="0"/>
    <s v="Feb"/>
    <x v="0"/>
    <x v="0"/>
    <x v="0"/>
    <x v="1"/>
    <x v="0"/>
    <x v="1"/>
    <n v="761"/>
    <n v="1088.23"/>
  </r>
  <r>
    <s v="AD01-9361"/>
    <x v="0"/>
    <s v="Feb"/>
    <x v="0"/>
    <x v="0"/>
    <x v="0"/>
    <x v="1"/>
    <x v="0"/>
    <x v="1"/>
    <n v="249"/>
    <n v="356.07"/>
  </r>
  <r>
    <s v="AD01-9362"/>
    <x v="0"/>
    <s v="Feb"/>
    <x v="0"/>
    <x v="0"/>
    <x v="0"/>
    <x v="1"/>
    <x v="0"/>
    <x v="1"/>
    <n v="748"/>
    <n v="526.24"/>
  </r>
  <r>
    <s v="AD01-9364"/>
    <x v="0"/>
    <s v="Feb"/>
    <x v="0"/>
    <x v="0"/>
    <x v="0"/>
    <x v="1"/>
    <x v="0"/>
    <x v="1"/>
    <n v="801"/>
    <n v="526.24"/>
  </r>
  <r>
    <s v="AD01-9362"/>
    <x v="0"/>
    <s v="Feb"/>
    <x v="0"/>
    <x v="0"/>
    <x v="0"/>
    <x v="1"/>
    <x v="0"/>
    <x v="1"/>
    <n v="247"/>
    <n v="353.21"/>
  </r>
  <r>
    <s v="AD01-9362"/>
    <x v="0"/>
    <s v="Feb"/>
    <x v="0"/>
    <x v="0"/>
    <x v="0"/>
    <x v="1"/>
    <x v="0"/>
    <x v="1"/>
    <n v="295"/>
    <n v="421.85"/>
  </r>
  <r>
    <s v="AD01-9362"/>
    <x v="0"/>
    <s v="Feb"/>
    <x v="0"/>
    <x v="0"/>
    <x v="0"/>
    <x v="1"/>
    <x v="0"/>
    <x v="1"/>
    <n v="217"/>
    <n v="310.31"/>
  </r>
  <r>
    <s v="AD01-9364"/>
    <x v="0"/>
    <s v="Feb"/>
    <x v="0"/>
    <x v="0"/>
    <x v="0"/>
    <x v="1"/>
    <x v="0"/>
    <x v="1"/>
    <n v="245"/>
    <n v="350.35"/>
  </r>
  <r>
    <s v="AD01-9361"/>
    <x v="0"/>
    <s v="Feb"/>
    <x v="0"/>
    <x v="0"/>
    <x v="0"/>
    <x v="1"/>
    <x v="0"/>
    <x v="1"/>
    <n v="293"/>
    <n v="418.99"/>
  </r>
  <r>
    <s v="AD01-9362"/>
    <x v="0"/>
    <s v="Feb"/>
    <x v="0"/>
    <x v="0"/>
    <x v="0"/>
    <x v="1"/>
    <x v="0"/>
    <x v="1"/>
    <n v="770"/>
    <n v="1101.0999999999999"/>
  </r>
  <r>
    <s v="AD01-9361"/>
    <x v="0"/>
    <s v="Jan"/>
    <x v="0"/>
    <x v="0"/>
    <x v="0"/>
    <x v="1"/>
    <x v="0"/>
    <x v="1"/>
    <n v="254"/>
    <n v="388.62"/>
  </r>
  <r>
    <s v="AD01-9361"/>
    <x v="0"/>
    <s v="Jan"/>
    <x v="0"/>
    <x v="0"/>
    <x v="0"/>
    <x v="1"/>
    <x v="0"/>
    <x v="1"/>
    <n v="296"/>
    <n v="423.28"/>
  </r>
  <r>
    <s v="AD01-9364"/>
    <x v="0"/>
    <s v="Jan"/>
    <x v="0"/>
    <x v="0"/>
    <x v="0"/>
    <x v="1"/>
    <x v="0"/>
    <x v="1"/>
    <n v="224"/>
    <n v="320.32"/>
  </r>
  <r>
    <s v="AD01-9362"/>
    <x v="0"/>
    <s v="Jan"/>
    <x v="0"/>
    <x v="0"/>
    <x v="0"/>
    <x v="1"/>
    <x v="0"/>
    <x v="0"/>
    <n v="370"/>
    <n v="529.1"/>
  </r>
  <r>
    <s v="AD01-9362"/>
    <x v="0"/>
    <s v="Jan"/>
    <x v="0"/>
    <x v="0"/>
    <x v="0"/>
    <x v="1"/>
    <x v="0"/>
    <x v="1"/>
    <n v="250"/>
    <n v="357.5"/>
  </r>
  <r>
    <s v="AD01-9362"/>
    <x v="0"/>
    <s v="Jan"/>
    <x v="0"/>
    <x v="0"/>
    <x v="0"/>
    <x v="1"/>
    <x v="0"/>
    <x v="1"/>
    <n v="298"/>
    <n v="426.14"/>
  </r>
  <r>
    <s v="AD01-9364"/>
    <x v="0"/>
    <s v="Jan"/>
    <x v="0"/>
    <x v="0"/>
    <x v="0"/>
    <x v="1"/>
    <x v="0"/>
    <x v="1"/>
    <n v="226"/>
    <n v="323.18"/>
  </r>
  <r>
    <s v="AD01-9364"/>
    <x v="0"/>
    <s v="Jan"/>
    <x v="0"/>
    <x v="0"/>
    <x v="0"/>
    <x v="1"/>
    <x v="0"/>
    <x v="0"/>
    <n v="372"/>
    <n v="526.24"/>
  </r>
  <r>
    <s v="AD01-9363"/>
    <x v="0"/>
    <s v="Jan"/>
    <x v="0"/>
    <x v="0"/>
    <x v="0"/>
    <x v="1"/>
    <x v="0"/>
    <x v="1"/>
    <n v="674"/>
    <n v="963.82"/>
  </r>
  <r>
    <s v="AD01-9364"/>
    <x v="0"/>
    <s v="Jan"/>
    <x v="0"/>
    <x v="0"/>
    <x v="0"/>
    <x v="1"/>
    <x v="0"/>
    <x v="1"/>
    <n v="707"/>
    <n v="1011.01"/>
  </r>
  <r>
    <s v="AD01-9361"/>
    <x v="0"/>
    <s v="Jan"/>
    <x v="0"/>
    <x v="0"/>
    <x v="0"/>
    <x v="1"/>
    <x v="0"/>
    <x v="1"/>
    <n v="747"/>
    <n v="526.24"/>
  </r>
  <r>
    <s v="AD01-9363"/>
    <x v="0"/>
    <s v="Jan"/>
    <x v="0"/>
    <x v="0"/>
    <x v="0"/>
    <x v="1"/>
    <x v="0"/>
    <x v="1"/>
    <n v="800"/>
    <n v="526.24"/>
  </r>
  <r>
    <s v="AD01-9364"/>
    <x v="0"/>
    <s v="Jan"/>
    <x v="0"/>
    <x v="0"/>
    <x v="0"/>
    <x v="1"/>
    <x v="0"/>
    <x v="1"/>
    <n v="253"/>
    <n v="361.79"/>
  </r>
  <r>
    <s v="AD01-9362"/>
    <x v="0"/>
    <s v="Jan"/>
    <x v="0"/>
    <x v="0"/>
    <x v="0"/>
    <x v="1"/>
    <x v="0"/>
    <x v="1"/>
    <n v="223"/>
    <n v="318.89"/>
  </r>
  <r>
    <s v="AD01-9361"/>
    <x v="0"/>
    <s v="Jan"/>
    <x v="0"/>
    <x v="0"/>
    <x v="0"/>
    <x v="1"/>
    <x v="0"/>
    <x v="0"/>
    <n v="873"/>
    <n v="1248.3900000000001"/>
  </r>
  <r>
    <s v="AD01-9364"/>
    <x v="0"/>
    <s v="Jan"/>
    <x v="0"/>
    <x v="0"/>
    <x v="0"/>
    <x v="1"/>
    <x v="0"/>
    <x v="1"/>
    <n v="251"/>
    <n v="358.93"/>
  </r>
  <r>
    <s v="AD01-9361"/>
    <x v="0"/>
    <s v="Jan"/>
    <x v="0"/>
    <x v="0"/>
    <x v="0"/>
    <x v="1"/>
    <x v="0"/>
    <x v="1"/>
    <n v="299"/>
    <n v="427.57"/>
  </r>
  <r>
    <s v="AD01-9361"/>
    <x v="0"/>
    <s v="Jan"/>
    <x v="0"/>
    <x v="0"/>
    <x v="0"/>
    <x v="1"/>
    <x v="0"/>
    <x v="1"/>
    <n v="769"/>
    <n v="1099.67"/>
  </r>
  <r>
    <s v="AD01-9361"/>
    <x v="0"/>
    <s v="Jul"/>
    <x v="0"/>
    <x v="0"/>
    <x v="0"/>
    <x v="1"/>
    <x v="0"/>
    <x v="0"/>
    <n v="302"/>
    <n v="431.86"/>
  </r>
  <r>
    <s v="AD01-9362"/>
    <x v="0"/>
    <s v="Jul"/>
    <x v="0"/>
    <x v="0"/>
    <x v="0"/>
    <x v="1"/>
    <x v="0"/>
    <x v="0"/>
    <n v="296"/>
    <n v="423.28"/>
  </r>
  <r>
    <s v="AD01-9362"/>
    <x v="0"/>
    <s v="Jul"/>
    <x v="0"/>
    <x v="0"/>
    <x v="0"/>
    <x v="1"/>
    <x v="0"/>
    <x v="1"/>
    <n v="218"/>
    <n v="311.74"/>
  </r>
  <r>
    <s v="AD01-9361"/>
    <x v="0"/>
    <s v="Jul"/>
    <x v="0"/>
    <x v="0"/>
    <x v="0"/>
    <x v="1"/>
    <x v="0"/>
    <x v="1"/>
    <n v="266"/>
    <n v="380.38"/>
  </r>
  <r>
    <s v="AD01-9362"/>
    <x v="0"/>
    <s v="Jul"/>
    <x v="0"/>
    <x v="0"/>
    <x v="0"/>
    <x v="1"/>
    <x v="0"/>
    <x v="1"/>
    <n v="194"/>
    <n v="277.42"/>
  </r>
  <r>
    <s v="AD01-9361"/>
    <x v="0"/>
    <s v="Jul"/>
    <x v="0"/>
    <x v="0"/>
    <x v="0"/>
    <x v="1"/>
    <x v="0"/>
    <x v="1"/>
    <n v="220"/>
    <n v="314.60000000000002"/>
  </r>
  <r>
    <s v="AD01-9361"/>
    <x v="0"/>
    <s v="Jul"/>
    <x v="0"/>
    <x v="0"/>
    <x v="0"/>
    <x v="1"/>
    <x v="0"/>
    <x v="1"/>
    <n v="268"/>
    <n v="383.24"/>
  </r>
  <r>
    <s v="AD01-9362"/>
    <x v="0"/>
    <s v="Jul"/>
    <x v="0"/>
    <x v="0"/>
    <x v="0"/>
    <x v="1"/>
    <x v="0"/>
    <x v="1"/>
    <n v="306"/>
    <n v="526.24"/>
  </r>
  <r>
    <s v="AD01-9364"/>
    <x v="0"/>
    <s v="Jul"/>
    <x v="0"/>
    <x v="0"/>
    <x v="0"/>
    <x v="1"/>
    <x v="0"/>
    <x v="1"/>
    <n v="300"/>
    <n v="526.24"/>
  </r>
  <r>
    <s v="AD01-9362"/>
    <x v="0"/>
    <s v="Jul"/>
    <x v="0"/>
    <x v="0"/>
    <x v="0"/>
    <x v="1"/>
    <x v="0"/>
    <x v="1"/>
    <n v="294"/>
    <n v="526.24"/>
  </r>
  <r>
    <s v="AD01-9362"/>
    <x v="0"/>
    <s v="Jul"/>
    <x v="0"/>
    <x v="0"/>
    <x v="0"/>
    <x v="1"/>
    <x v="0"/>
    <x v="1"/>
    <n v="679"/>
    <n v="970.97"/>
  </r>
  <r>
    <s v="AD01-9362"/>
    <x v="0"/>
    <s v="Jul"/>
    <x v="0"/>
    <x v="0"/>
    <x v="0"/>
    <x v="1"/>
    <x v="0"/>
    <x v="1"/>
    <n v="713"/>
    <n v="1019.59"/>
  </r>
  <r>
    <s v="AD01-9364"/>
    <x v="0"/>
    <s v="Jul"/>
    <x v="0"/>
    <x v="0"/>
    <x v="0"/>
    <x v="1"/>
    <x v="0"/>
    <x v="1"/>
    <n v="766"/>
    <n v="1095.3800000000001"/>
  </r>
  <r>
    <s v="AD01-9361"/>
    <x v="0"/>
    <s v="Jul"/>
    <x v="0"/>
    <x v="0"/>
    <x v="0"/>
    <x v="1"/>
    <x v="0"/>
    <x v="1"/>
    <n v="303"/>
    <n v="433.29"/>
  </r>
  <r>
    <s v="AD01-9361"/>
    <x v="0"/>
    <s v="Jul"/>
    <x v="0"/>
    <x v="0"/>
    <x v="0"/>
    <x v="1"/>
    <x v="0"/>
    <x v="1"/>
    <n v="297"/>
    <n v="424.71"/>
  </r>
  <r>
    <s v="AD01-9362"/>
    <x v="0"/>
    <s v="Jul"/>
    <x v="0"/>
    <x v="0"/>
    <x v="0"/>
    <x v="1"/>
    <x v="0"/>
    <x v="1"/>
    <n v="291"/>
    <n v="416.13"/>
  </r>
  <r>
    <s v="AD01-9364"/>
    <x v="0"/>
    <s v="Jul"/>
    <x v="0"/>
    <x v="0"/>
    <x v="0"/>
    <x v="1"/>
    <x v="0"/>
    <x v="1"/>
    <n v="219"/>
    <n v="313.17"/>
  </r>
  <r>
    <s v="AD01-9364"/>
    <x v="0"/>
    <s v="Jul"/>
    <x v="0"/>
    <x v="0"/>
    <x v="0"/>
    <x v="1"/>
    <x v="0"/>
    <x v="1"/>
    <n v="752"/>
    <n v="526.24"/>
  </r>
  <r>
    <s v="AD01-9362"/>
    <x v="0"/>
    <s v="Jul"/>
    <x v="0"/>
    <x v="0"/>
    <x v="0"/>
    <x v="1"/>
    <x v="0"/>
    <x v="1"/>
    <n v="805"/>
    <n v="526.24"/>
  </r>
  <r>
    <s v="AD01-9362"/>
    <x v="0"/>
    <s v="Jul"/>
    <x v="0"/>
    <x v="0"/>
    <x v="0"/>
    <x v="1"/>
    <x v="0"/>
    <x v="1"/>
    <n v="265"/>
    <n v="378.95"/>
  </r>
  <r>
    <s v="AD01-9361"/>
    <x v="0"/>
    <s v="Jul"/>
    <x v="0"/>
    <x v="0"/>
    <x v="0"/>
    <x v="1"/>
    <x v="0"/>
    <x v="1"/>
    <n v="193"/>
    <n v="275.99"/>
  </r>
  <r>
    <s v="AD01-9364"/>
    <x v="0"/>
    <s v="Jul"/>
    <x v="0"/>
    <x v="0"/>
    <x v="0"/>
    <x v="1"/>
    <x v="0"/>
    <x v="0"/>
    <n v="884"/>
    <n v="1264.1199999999999"/>
  </r>
  <r>
    <s v="AD01-9362"/>
    <x v="0"/>
    <s v="Jul"/>
    <x v="0"/>
    <x v="0"/>
    <x v="0"/>
    <x v="1"/>
    <x v="0"/>
    <x v="0"/>
    <n v="885"/>
    <n v="1265.55"/>
  </r>
  <r>
    <s v="AD01-9362"/>
    <x v="0"/>
    <s v="Jul"/>
    <x v="0"/>
    <x v="0"/>
    <x v="0"/>
    <x v="1"/>
    <x v="0"/>
    <x v="0"/>
    <n v="886"/>
    <n v="1266.98"/>
  </r>
  <r>
    <s v="AD01-9362"/>
    <x v="0"/>
    <s v="Jul"/>
    <x v="0"/>
    <x v="0"/>
    <x v="0"/>
    <x v="1"/>
    <x v="0"/>
    <x v="1"/>
    <n v="221"/>
    <n v="316.02999999999997"/>
  </r>
  <r>
    <s v="AD01-9362"/>
    <x v="0"/>
    <s v="Jul"/>
    <x v="0"/>
    <x v="0"/>
    <x v="0"/>
    <x v="1"/>
    <x v="0"/>
    <x v="1"/>
    <n v="269"/>
    <n v="384.67"/>
  </r>
  <r>
    <s v="AD01-9362"/>
    <x v="0"/>
    <s v="Jul"/>
    <x v="0"/>
    <x v="0"/>
    <x v="0"/>
    <x v="1"/>
    <x v="0"/>
    <x v="1"/>
    <n v="775"/>
    <n v="1108.25"/>
  </r>
  <r>
    <s v="AD01-9361"/>
    <x v="0"/>
    <s v="Jun"/>
    <x v="0"/>
    <x v="0"/>
    <x v="0"/>
    <x v="1"/>
    <x v="0"/>
    <x v="0"/>
    <n v="320"/>
    <n v="457.6"/>
  </r>
  <r>
    <s v="AD01-9362"/>
    <x v="0"/>
    <s v="Jun"/>
    <x v="0"/>
    <x v="0"/>
    <x v="0"/>
    <x v="1"/>
    <x v="0"/>
    <x v="0"/>
    <n v="314"/>
    <n v="449.02"/>
  </r>
  <r>
    <s v="AD01-9361"/>
    <x v="0"/>
    <s v="Jun"/>
    <x v="0"/>
    <x v="0"/>
    <x v="0"/>
    <x v="1"/>
    <x v="0"/>
    <x v="0"/>
    <n v="308"/>
    <n v="440.44"/>
  </r>
  <r>
    <s v="AD01-9362"/>
    <x v="0"/>
    <s v="Jun"/>
    <x v="0"/>
    <x v="0"/>
    <x v="0"/>
    <x v="1"/>
    <x v="0"/>
    <x v="1"/>
    <n v="224"/>
    <n v="320.32"/>
  </r>
  <r>
    <s v="AD01-9361"/>
    <x v="0"/>
    <s v="Jun"/>
    <x v="0"/>
    <x v="0"/>
    <x v="0"/>
    <x v="1"/>
    <x v="0"/>
    <x v="1"/>
    <n v="272"/>
    <n v="388.96"/>
  </r>
  <r>
    <s v="AD01-9364"/>
    <x v="0"/>
    <s v="Jun"/>
    <x v="0"/>
    <x v="0"/>
    <x v="0"/>
    <x v="1"/>
    <x v="0"/>
    <x v="1"/>
    <n v="200"/>
    <n v="286"/>
  </r>
  <r>
    <s v="AD01-9362"/>
    <x v="0"/>
    <s v="Jun"/>
    <x v="0"/>
    <x v="0"/>
    <x v="0"/>
    <x v="1"/>
    <x v="0"/>
    <x v="1"/>
    <n v="226"/>
    <n v="323.18"/>
  </r>
  <r>
    <s v="AD01-9362"/>
    <x v="0"/>
    <s v="Jun"/>
    <x v="0"/>
    <x v="0"/>
    <x v="0"/>
    <x v="1"/>
    <x v="0"/>
    <x v="1"/>
    <n v="274"/>
    <n v="391.82"/>
  </r>
  <r>
    <s v="AD01-9362"/>
    <x v="0"/>
    <s v="Jun"/>
    <x v="0"/>
    <x v="0"/>
    <x v="0"/>
    <x v="1"/>
    <x v="0"/>
    <x v="1"/>
    <n v="196"/>
    <n v="280.27999999999997"/>
  </r>
  <r>
    <s v="AD01-9361"/>
    <x v="0"/>
    <s v="Jun"/>
    <x v="0"/>
    <x v="0"/>
    <x v="0"/>
    <x v="1"/>
    <x v="0"/>
    <x v="1"/>
    <n v="318"/>
    <n v="526.24"/>
  </r>
  <r>
    <s v="AD01-9365"/>
    <x v="0"/>
    <s v="Jun"/>
    <x v="0"/>
    <x v="0"/>
    <x v="0"/>
    <x v="1"/>
    <x v="0"/>
    <x v="1"/>
    <n v="312"/>
    <n v="526.24"/>
  </r>
  <r>
    <s v="AD01-9364"/>
    <x v="0"/>
    <s v="Jun"/>
    <x v="0"/>
    <x v="0"/>
    <x v="0"/>
    <x v="1"/>
    <x v="0"/>
    <x v="1"/>
    <n v="712"/>
    <n v="1018.16"/>
  </r>
  <r>
    <s v="AD01-9361"/>
    <x v="0"/>
    <s v="Jun"/>
    <x v="0"/>
    <x v="0"/>
    <x v="0"/>
    <x v="1"/>
    <x v="0"/>
    <x v="1"/>
    <n v="765"/>
    <n v="1093.95"/>
  </r>
  <r>
    <s v="AD01-9362"/>
    <x v="0"/>
    <s v="Jun"/>
    <x v="0"/>
    <x v="0"/>
    <x v="0"/>
    <x v="1"/>
    <x v="0"/>
    <x v="0"/>
    <n v="321"/>
    <n v="459.03"/>
  </r>
  <r>
    <s v="AD01-9361"/>
    <x v="0"/>
    <s v="Jun"/>
    <x v="0"/>
    <x v="0"/>
    <x v="0"/>
    <x v="1"/>
    <x v="0"/>
    <x v="1"/>
    <n v="315"/>
    <n v="450.45"/>
  </r>
  <r>
    <s v="AD01-9364"/>
    <x v="0"/>
    <s v="Jun"/>
    <x v="0"/>
    <x v="0"/>
    <x v="0"/>
    <x v="1"/>
    <x v="0"/>
    <x v="1"/>
    <n v="309"/>
    <n v="441.87"/>
  </r>
  <r>
    <s v="AD01-9361"/>
    <x v="0"/>
    <s v="Jun"/>
    <x v="0"/>
    <x v="0"/>
    <x v="0"/>
    <x v="1"/>
    <x v="0"/>
    <x v="1"/>
    <n v="225"/>
    <n v="321.75"/>
  </r>
  <r>
    <s v="AD01-9361"/>
    <x v="0"/>
    <s v="Jun"/>
    <x v="0"/>
    <x v="0"/>
    <x v="0"/>
    <x v="1"/>
    <x v="0"/>
    <x v="1"/>
    <n v="751"/>
    <n v="526.24"/>
  </r>
  <r>
    <s v="AD01-9362"/>
    <x v="0"/>
    <s v="Jun"/>
    <x v="0"/>
    <x v="0"/>
    <x v="0"/>
    <x v="1"/>
    <x v="0"/>
    <x v="1"/>
    <n v="223"/>
    <n v="318.89"/>
  </r>
  <r>
    <s v="AD01-9365"/>
    <x v="0"/>
    <s v="Jun"/>
    <x v="0"/>
    <x v="0"/>
    <x v="0"/>
    <x v="1"/>
    <x v="0"/>
    <x v="1"/>
    <n v="271"/>
    <n v="387.53"/>
  </r>
  <r>
    <s v="AD01-9362"/>
    <x v="0"/>
    <s v="Jun"/>
    <x v="0"/>
    <x v="0"/>
    <x v="0"/>
    <x v="1"/>
    <x v="0"/>
    <x v="1"/>
    <n v="199"/>
    <n v="284.57"/>
  </r>
  <r>
    <s v="AD01-9364"/>
    <x v="0"/>
    <s v="Jun"/>
    <x v="0"/>
    <x v="0"/>
    <x v="0"/>
    <x v="1"/>
    <x v="0"/>
    <x v="0"/>
    <n v="882"/>
    <n v="1261.26"/>
  </r>
  <r>
    <s v="AD01-9361"/>
    <x v="0"/>
    <s v="Jun"/>
    <x v="0"/>
    <x v="0"/>
    <x v="0"/>
    <x v="1"/>
    <x v="0"/>
    <x v="0"/>
    <n v="883"/>
    <n v="1262.69"/>
  </r>
  <r>
    <s v="AD01-9364"/>
    <x v="0"/>
    <s v="Jun"/>
    <x v="0"/>
    <x v="0"/>
    <x v="0"/>
    <x v="1"/>
    <x v="0"/>
    <x v="1"/>
    <n v="227"/>
    <n v="324.61"/>
  </r>
  <r>
    <s v="AD01-9362"/>
    <x v="0"/>
    <s v="Jun"/>
    <x v="0"/>
    <x v="0"/>
    <x v="0"/>
    <x v="1"/>
    <x v="0"/>
    <x v="1"/>
    <n v="774"/>
    <n v="1106.82"/>
  </r>
  <r>
    <s v="AD01-9364"/>
    <x v="0"/>
    <s v="Mar"/>
    <x v="0"/>
    <x v="0"/>
    <x v="0"/>
    <x v="1"/>
    <x v="0"/>
    <x v="1"/>
    <n v="368"/>
    <n v="526.24"/>
  </r>
  <r>
    <s v="AD01-9364"/>
    <x v="0"/>
    <s v="Mar"/>
    <x v="0"/>
    <x v="0"/>
    <x v="0"/>
    <x v="1"/>
    <x v="0"/>
    <x v="0"/>
    <n v="362"/>
    <n v="517.66"/>
  </r>
  <r>
    <s v="AD01-9364"/>
    <x v="0"/>
    <s v="Mar"/>
    <x v="0"/>
    <x v="0"/>
    <x v="0"/>
    <x v="1"/>
    <x v="0"/>
    <x v="0"/>
    <n v="356"/>
    <n v="509.08"/>
  </r>
  <r>
    <s v="AD01-9363"/>
    <x v="0"/>
    <s v="Mar"/>
    <x v="0"/>
    <x v="0"/>
    <x v="0"/>
    <x v="1"/>
    <x v="0"/>
    <x v="1"/>
    <n v="242"/>
    <n v="346.06"/>
  </r>
  <r>
    <s v="AD01-9361"/>
    <x v="0"/>
    <s v="Mar"/>
    <x v="0"/>
    <x v="0"/>
    <x v="0"/>
    <x v="1"/>
    <x v="0"/>
    <x v="1"/>
    <n v="290"/>
    <n v="414.7"/>
  </r>
  <r>
    <s v="AD01-9362"/>
    <x v="0"/>
    <s v="Mar"/>
    <x v="0"/>
    <x v="0"/>
    <x v="0"/>
    <x v="1"/>
    <x v="0"/>
    <x v="1"/>
    <n v="212"/>
    <n v="303.16000000000003"/>
  </r>
  <r>
    <s v="AD01-9365"/>
    <x v="0"/>
    <s v="Mar"/>
    <x v="0"/>
    <x v="0"/>
    <x v="0"/>
    <x v="1"/>
    <x v="0"/>
    <x v="1"/>
    <n v="286"/>
    <n v="408.98"/>
  </r>
  <r>
    <s v="AD01-9363"/>
    <x v="0"/>
    <s v="Mar"/>
    <x v="0"/>
    <x v="0"/>
    <x v="0"/>
    <x v="1"/>
    <x v="0"/>
    <x v="1"/>
    <n v="214"/>
    <n v="306.02"/>
  </r>
  <r>
    <s v="AD01-9362"/>
    <x v="0"/>
    <s v="Mar"/>
    <x v="0"/>
    <x v="0"/>
    <x v="0"/>
    <x v="1"/>
    <x v="0"/>
    <x v="1"/>
    <n v="366"/>
    <n v="526.24"/>
  </r>
  <r>
    <s v="AD01-9362"/>
    <x v="0"/>
    <s v="Mar"/>
    <x v="0"/>
    <x v="0"/>
    <x v="0"/>
    <x v="1"/>
    <x v="0"/>
    <x v="0"/>
    <n v="360"/>
    <n v="526.24"/>
  </r>
  <r>
    <s v="AD01-9364"/>
    <x v="0"/>
    <s v="Mar"/>
    <x v="0"/>
    <x v="0"/>
    <x v="0"/>
    <x v="1"/>
    <x v="0"/>
    <x v="1"/>
    <n v="676"/>
    <n v="966.68"/>
  </r>
  <r>
    <s v="AD01-9364"/>
    <x v="0"/>
    <s v="Mar"/>
    <x v="0"/>
    <x v="0"/>
    <x v="0"/>
    <x v="1"/>
    <x v="0"/>
    <x v="1"/>
    <n v="709"/>
    <n v="1013.87"/>
  </r>
  <r>
    <s v="AD01-9361"/>
    <x v="0"/>
    <s v="Mar"/>
    <x v="0"/>
    <x v="0"/>
    <x v="0"/>
    <x v="1"/>
    <x v="0"/>
    <x v="1"/>
    <n v="762"/>
    <n v="1089.6600000000001"/>
  </r>
  <r>
    <s v="AD01-9361"/>
    <x v="0"/>
    <s v="Mar"/>
    <x v="0"/>
    <x v="0"/>
    <x v="0"/>
    <x v="1"/>
    <x v="0"/>
    <x v="1"/>
    <n v="369"/>
    <n v="527.66999999999996"/>
  </r>
  <r>
    <s v="AD01-9364"/>
    <x v="0"/>
    <s v="Mar"/>
    <x v="0"/>
    <x v="0"/>
    <x v="0"/>
    <x v="1"/>
    <x v="0"/>
    <x v="1"/>
    <n v="363"/>
    <n v="519.09"/>
  </r>
  <r>
    <s v="AD01-9365"/>
    <x v="0"/>
    <s v="Mar"/>
    <x v="0"/>
    <x v="0"/>
    <x v="0"/>
    <x v="1"/>
    <x v="0"/>
    <x v="0"/>
    <n v="357"/>
    <n v="510.51"/>
  </r>
  <r>
    <s v="AD01-9361"/>
    <x v="0"/>
    <s v="Mar"/>
    <x v="0"/>
    <x v="0"/>
    <x v="0"/>
    <x v="1"/>
    <x v="0"/>
    <x v="1"/>
    <n v="243"/>
    <n v="347.49"/>
  </r>
  <r>
    <s v="AD01-9364"/>
    <x v="0"/>
    <s v="Mar"/>
    <x v="0"/>
    <x v="0"/>
    <x v="0"/>
    <x v="1"/>
    <x v="0"/>
    <x v="1"/>
    <n v="802"/>
    <n v="526.24"/>
  </r>
  <r>
    <s v="AD01-9363"/>
    <x v="0"/>
    <s v="Mar"/>
    <x v="0"/>
    <x v="0"/>
    <x v="0"/>
    <x v="1"/>
    <x v="0"/>
    <x v="1"/>
    <n v="241"/>
    <n v="344.63"/>
  </r>
  <r>
    <s v="AD01-9362"/>
    <x v="0"/>
    <s v="Mar"/>
    <x v="0"/>
    <x v="0"/>
    <x v="0"/>
    <x v="1"/>
    <x v="0"/>
    <x v="1"/>
    <n v="289"/>
    <n v="413.27"/>
  </r>
  <r>
    <s v="AD01-9364"/>
    <x v="0"/>
    <s v="Mar"/>
    <x v="0"/>
    <x v="0"/>
    <x v="0"/>
    <x v="1"/>
    <x v="0"/>
    <x v="1"/>
    <n v="874"/>
    <n v="1249.82"/>
  </r>
  <r>
    <s v="AD01-9361"/>
    <x v="0"/>
    <s v="Mar"/>
    <x v="0"/>
    <x v="0"/>
    <x v="0"/>
    <x v="1"/>
    <x v="0"/>
    <x v="0"/>
    <n v="875"/>
    <n v="1251.25"/>
  </r>
  <r>
    <s v="AD01-9362"/>
    <x v="0"/>
    <s v="Mar"/>
    <x v="0"/>
    <x v="0"/>
    <x v="0"/>
    <x v="1"/>
    <x v="0"/>
    <x v="1"/>
    <n v="239"/>
    <n v="341.77"/>
  </r>
  <r>
    <s v="AD01-9362"/>
    <x v="0"/>
    <s v="Mar"/>
    <x v="0"/>
    <x v="0"/>
    <x v="0"/>
    <x v="1"/>
    <x v="0"/>
    <x v="1"/>
    <n v="287"/>
    <n v="410.41"/>
  </r>
  <r>
    <s v="AD01-9363"/>
    <x v="0"/>
    <s v="Mar"/>
    <x v="0"/>
    <x v="0"/>
    <x v="0"/>
    <x v="1"/>
    <x v="0"/>
    <x v="1"/>
    <n v="771"/>
    <n v="1102.53"/>
  </r>
  <r>
    <s v="AD01-9361"/>
    <x v="0"/>
    <s v="May"/>
    <x v="0"/>
    <x v="0"/>
    <x v="0"/>
    <x v="1"/>
    <x v="0"/>
    <x v="0"/>
    <n v="338"/>
    <n v="483.34"/>
  </r>
  <r>
    <s v="AD01-9361"/>
    <x v="0"/>
    <s v="May"/>
    <x v="0"/>
    <x v="0"/>
    <x v="0"/>
    <x v="1"/>
    <x v="0"/>
    <x v="0"/>
    <n v="332"/>
    <n v="474.76"/>
  </r>
  <r>
    <s v="AD01-9362"/>
    <x v="0"/>
    <s v="May"/>
    <x v="0"/>
    <x v="0"/>
    <x v="0"/>
    <x v="1"/>
    <x v="0"/>
    <x v="0"/>
    <n v="326"/>
    <n v="466.18"/>
  </r>
  <r>
    <s v="AD01-9362"/>
    <x v="0"/>
    <s v="May"/>
    <x v="0"/>
    <x v="0"/>
    <x v="0"/>
    <x v="1"/>
    <x v="0"/>
    <x v="1"/>
    <n v="230"/>
    <n v="328.9"/>
  </r>
  <r>
    <s v="AD01-9364"/>
    <x v="0"/>
    <s v="May"/>
    <x v="0"/>
    <x v="0"/>
    <x v="0"/>
    <x v="1"/>
    <x v="0"/>
    <x v="1"/>
    <n v="278"/>
    <n v="397.54"/>
  </r>
  <r>
    <s v="AD01-9362"/>
    <x v="0"/>
    <s v="May"/>
    <x v="0"/>
    <x v="0"/>
    <x v="0"/>
    <x v="1"/>
    <x v="0"/>
    <x v="1"/>
    <n v="206"/>
    <n v="294.58"/>
  </r>
  <r>
    <s v="AD01-9361"/>
    <x v="0"/>
    <s v="May"/>
    <x v="0"/>
    <x v="0"/>
    <x v="0"/>
    <x v="1"/>
    <x v="0"/>
    <x v="1"/>
    <n v="232"/>
    <n v="331.76"/>
  </r>
  <r>
    <s v="AD01-9361"/>
    <x v="0"/>
    <s v="May"/>
    <x v="0"/>
    <x v="0"/>
    <x v="0"/>
    <x v="1"/>
    <x v="0"/>
    <x v="1"/>
    <n v="202"/>
    <n v="288.86"/>
  </r>
  <r>
    <s v="AD01-9364"/>
    <x v="0"/>
    <s v="May"/>
    <x v="0"/>
    <x v="0"/>
    <x v="0"/>
    <x v="1"/>
    <x v="0"/>
    <x v="0"/>
    <n v="336"/>
    <n v="526.24"/>
  </r>
  <r>
    <s v="AD01-9362"/>
    <x v="0"/>
    <s v="May"/>
    <x v="0"/>
    <x v="0"/>
    <x v="0"/>
    <x v="1"/>
    <x v="0"/>
    <x v="0"/>
    <n v="330"/>
    <n v="526.24"/>
  </r>
  <r>
    <s v="AD01-9361"/>
    <x v="0"/>
    <s v="May"/>
    <x v="0"/>
    <x v="0"/>
    <x v="0"/>
    <x v="1"/>
    <x v="0"/>
    <x v="0"/>
    <n v="324"/>
    <n v="526.24"/>
  </r>
  <r>
    <s v="AD01-9362"/>
    <x v="0"/>
    <s v="May"/>
    <x v="0"/>
    <x v="0"/>
    <x v="0"/>
    <x v="1"/>
    <x v="0"/>
    <x v="1"/>
    <n v="678"/>
    <n v="969.54"/>
  </r>
  <r>
    <s v="AD01-9364"/>
    <x v="0"/>
    <s v="May"/>
    <x v="0"/>
    <x v="0"/>
    <x v="0"/>
    <x v="1"/>
    <x v="0"/>
    <x v="1"/>
    <n v="711"/>
    <n v="1016.73"/>
  </r>
  <r>
    <s v="AD01-9362"/>
    <x v="0"/>
    <s v="May"/>
    <x v="0"/>
    <x v="0"/>
    <x v="0"/>
    <x v="1"/>
    <x v="0"/>
    <x v="1"/>
    <n v="764"/>
    <n v="1092.52"/>
  </r>
  <r>
    <s v="AD01-9364"/>
    <x v="0"/>
    <s v="May"/>
    <x v="0"/>
    <x v="0"/>
    <x v="0"/>
    <x v="1"/>
    <x v="0"/>
    <x v="0"/>
    <n v="333"/>
    <n v="476.19"/>
  </r>
  <r>
    <s v="AD01-9364"/>
    <x v="0"/>
    <s v="May"/>
    <x v="0"/>
    <x v="0"/>
    <x v="0"/>
    <x v="1"/>
    <x v="0"/>
    <x v="0"/>
    <n v="327"/>
    <n v="467.61"/>
  </r>
  <r>
    <s v="AD01-9362"/>
    <x v="0"/>
    <s v="May"/>
    <x v="0"/>
    <x v="0"/>
    <x v="0"/>
    <x v="1"/>
    <x v="0"/>
    <x v="1"/>
    <n v="231"/>
    <n v="330.33"/>
  </r>
  <r>
    <s v="AD01-9364"/>
    <x v="0"/>
    <s v="May"/>
    <x v="0"/>
    <x v="0"/>
    <x v="0"/>
    <x v="1"/>
    <x v="0"/>
    <x v="1"/>
    <n v="750"/>
    <n v="526.24"/>
  </r>
  <r>
    <s v="AD01-9362"/>
    <x v="0"/>
    <s v="May"/>
    <x v="0"/>
    <x v="0"/>
    <x v="0"/>
    <x v="1"/>
    <x v="0"/>
    <x v="1"/>
    <n v="804"/>
    <n v="526.24"/>
  </r>
  <r>
    <s v="AD01-9361"/>
    <x v="0"/>
    <s v="May"/>
    <x v="0"/>
    <x v="0"/>
    <x v="0"/>
    <x v="1"/>
    <x v="0"/>
    <x v="1"/>
    <n v="229"/>
    <n v="327.47000000000003"/>
  </r>
  <r>
    <s v="AD01-9362"/>
    <x v="0"/>
    <s v="May"/>
    <x v="0"/>
    <x v="0"/>
    <x v="0"/>
    <x v="1"/>
    <x v="0"/>
    <x v="1"/>
    <n v="277"/>
    <n v="396.11"/>
  </r>
  <r>
    <s v="AD01-9361"/>
    <x v="0"/>
    <s v="May"/>
    <x v="0"/>
    <x v="0"/>
    <x v="0"/>
    <x v="0"/>
    <x v="0"/>
    <x v="1"/>
    <n v="205"/>
    <n v="293.14999999999998"/>
  </r>
  <r>
    <s v="AD01-9361"/>
    <x v="0"/>
    <s v="May"/>
    <x v="0"/>
    <x v="0"/>
    <x v="0"/>
    <x v="0"/>
    <x v="0"/>
    <x v="0"/>
    <n v="879"/>
    <n v="1256.97"/>
  </r>
  <r>
    <s v="AD01-9365"/>
    <x v="0"/>
    <s v="May"/>
    <x v="0"/>
    <x v="0"/>
    <x v="0"/>
    <x v="0"/>
    <x v="0"/>
    <x v="0"/>
    <n v="880"/>
    <n v="1258.4000000000001"/>
  </r>
  <r>
    <s v="AD01-9362"/>
    <x v="0"/>
    <s v="May"/>
    <x v="0"/>
    <x v="0"/>
    <x v="0"/>
    <x v="0"/>
    <x v="0"/>
    <x v="0"/>
    <n v="881"/>
    <n v="1259.83"/>
  </r>
  <r>
    <s v="AD01-9362"/>
    <x v="0"/>
    <s v="May"/>
    <x v="0"/>
    <x v="0"/>
    <x v="0"/>
    <x v="0"/>
    <x v="0"/>
    <x v="1"/>
    <n v="233"/>
    <n v="333.19"/>
  </r>
  <r>
    <s v="AD01-9361"/>
    <x v="0"/>
    <s v="May"/>
    <x v="0"/>
    <x v="0"/>
    <x v="0"/>
    <x v="0"/>
    <x v="0"/>
    <x v="1"/>
    <n v="275"/>
    <n v="393.25"/>
  </r>
  <r>
    <s v="AD01-9362"/>
    <x v="0"/>
    <s v="May"/>
    <x v="0"/>
    <x v="0"/>
    <x v="0"/>
    <x v="0"/>
    <x v="0"/>
    <x v="1"/>
    <n v="773"/>
    <n v="1105.3900000000001"/>
  </r>
  <r>
    <s v="AD01-9363"/>
    <x v="0"/>
    <s v="Nov"/>
    <x v="0"/>
    <x v="0"/>
    <x v="0"/>
    <x v="0"/>
    <x v="0"/>
    <x v="0"/>
    <n v="242"/>
    <n v="526.24"/>
  </r>
  <r>
    <s v="AD01-9362"/>
    <x v="0"/>
    <s v="Nov"/>
    <x v="0"/>
    <x v="0"/>
    <x v="0"/>
    <x v="0"/>
    <x v="0"/>
    <x v="0"/>
    <n v="236"/>
    <n v="526.24"/>
  </r>
  <r>
    <s v="AD01-9364"/>
    <x v="0"/>
    <s v="Nov"/>
    <x v="0"/>
    <x v="0"/>
    <x v="0"/>
    <x v="0"/>
    <x v="0"/>
    <x v="0"/>
    <n v="230"/>
    <n v="526.24"/>
  </r>
  <r>
    <s v="AD01-9363"/>
    <x v="0"/>
    <s v="Nov"/>
    <x v="0"/>
    <x v="0"/>
    <x v="0"/>
    <x v="0"/>
    <x v="0"/>
    <x v="1"/>
    <n v="200"/>
    <n v="286"/>
  </r>
  <r>
    <s v="AD01-9364"/>
    <x v="0"/>
    <s v="Nov"/>
    <x v="0"/>
    <x v="0"/>
    <x v="0"/>
    <x v="0"/>
    <x v="0"/>
    <x v="1"/>
    <n v="170"/>
    <n v="243.1"/>
  </r>
  <r>
    <s v="AD01-9364"/>
    <x v="0"/>
    <s v="Nov"/>
    <x v="0"/>
    <x v="0"/>
    <x v="0"/>
    <x v="0"/>
    <x v="0"/>
    <x v="1"/>
    <n v="196"/>
    <n v="280.27999999999997"/>
  </r>
  <r>
    <s v="AD01-9362"/>
    <x v="0"/>
    <s v="Nov"/>
    <x v="0"/>
    <x v="0"/>
    <x v="0"/>
    <x v="0"/>
    <x v="0"/>
    <x v="1"/>
    <n v="244"/>
    <n v="348.92"/>
  </r>
  <r>
    <s v="AD01-9361"/>
    <x v="0"/>
    <s v="Nov"/>
    <x v="0"/>
    <x v="0"/>
    <x v="0"/>
    <x v="0"/>
    <x v="0"/>
    <x v="1"/>
    <n v="172"/>
    <n v="245.96"/>
  </r>
  <r>
    <s v="AD01-9361"/>
    <x v="0"/>
    <s v="Nov"/>
    <x v="0"/>
    <x v="0"/>
    <x v="0"/>
    <x v="0"/>
    <x v="0"/>
    <x v="0"/>
    <n v="240"/>
    <n v="526.24"/>
  </r>
  <r>
    <s v="AD01-9364"/>
    <x v="0"/>
    <s v="Nov"/>
    <x v="0"/>
    <x v="0"/>
    <x v="0"/>
    <x v="0"/>
    <x v="0"/>
    <x v="0"/>
    <n v="234"/>
    <n v="526.24"/>
  </r>
  <r>
    <s v="AD01-9362"/>
    <x v="0"/>
    <s v="Nov"/>
    <x v="0"/>
    <x v="0"/>
    <x v="0"/>
    <x v="0"/>
    <x v="0"/>
    <x v="0"/>
    <n v="228"/>
    <n v="526.24"/>
  </r>
  <r>
    <s v="AD01-9361"/>
    <x v="0"/>
    <s v="Nov"/>
    <x v="0"/>
    <x v="0"/>
    <x v="0"/>
    <x v="0"/>
    <x v="0"/>
    <x v="1"/>
    <n v="683"/>
    <n v="976.69"/>
  </r>
  <r>
    <s v="AD01-9362"/>
    <x v="0"/>
    <s v="Nov"/>
    <x v="0"/>
    <x v="0"/>
    <x v="0"/>
    <x v="0"/>
    <x v="0"/>
    <x v="1"/>
    <n v="716"/>
    <n v="1023.88"/>
  </r>
  <r>
    <s v="AD01-9364"/>
    <x v="0"/>
    <s v="Nov"/>
    <x v="0"/>
    <x v="0"/>
    <x v="0"/>
    <x v="0"/>
    <x v="0"/>
    <x v="1"/>
    <n v="769"/>
    <n v="1099.67"/>
  </r>
  <r>
    <s v="AD01-9362"/>
    <x v="0"/>
    <s v="Nov"/>
    <x v="0"/>
    <x v="0"/>
    <x v="0"/>
    <x v="0"/>
    <x v="0"/>
    <x v="0"/>
    <n v="237"/>
    <n v="338.91"/>
  </r>
  <r>
    <s v="AD01-9362"/>
    <x v="0"/>
    <s v="Nov"/>
    <x v="0"/>
    <x v="0"/>
    <x v="0"/>
    <x v="0"/>
    <x v="0"/>
    <x v="0"/>
    <n v="231"/>
    <n v="330.33"/>
  </r>
  <r>
    <s v="AD01-9364"/>
    <x v="0"/>
    <s v="Nov"/>
    <x v="0"/>
    <x v="0"/>
    <x v="0"/>
    <x v="0"/>
    <x v="0"/>
    <x v="1"/>
    <n v="201"/>
    <n v="287.43"/>
  </r>
  <r>
    <s v="AD01-9362"/>
    <x v="0"/>
    <s v="Nov"/>
    <x v="0"/>
    <x v="0"/>
    <x v="0"/>
    <x v="0"/>
    <x v="0"/>
    <x v="1"/>
    <n v="756"/>
    <n v="526.24"/>
  </r>
  <r>
    <s v="AD01-9361"/>
    <x v="0"/>
    <s v="Nov"/>
    <x v="0"/>
    <x v="0"/>
    <x v="0"/>
    <x v="0"/>
    <x v="0"/>
    <x v="1"/>
    <n v="809"/>
    <n v="526.24"/>
  </r>
  <r>
    <s v="AD01-9361"/>
    <x v="0"/>
    <s v="Nov"/>
    <x v="0"/>
    <x v="0"/>
    <x v="0"/>
    <x v="0"/>
    <x v="0"/>
    <x v="1"/>
    <n v="199"/>
    <n v="284.57"/>
  </r>
  <r>
    <s v="AD01-9361"/>
    <x v="0"/>
    <s v="Nov"/>
    <x v="0"/>
    <x v="0"/>
    <x v="0"/>
    <x v="0"/>
    <x v="0"/>
    <x v="1"/>
    <n v="247"/>
    <n v="353.21"/>
  </r>
  <r>
    <s v="AD01-9364"/>
    <x v="0"/>
    <s v="Nov"/>
    <x v="0"/>
    <x v="0"/>
    <x v="0"/>
    <x v="0"/>
    <x v="0"/>
    <x v="1"/>
    <n v="169"/>
    <n v="241.67"/>
  </r>
  <r>
    <s v="AD01-9361"/>
    <x v="0"/>
    <s v="Nov"/>
    <x v="0"/>
    <x v="0"/>
    <x v="0"/>
    <x v="0"/>
    <x v="0"/>
    <x v="0"/>
    <n v="239"/>
    <n v="341.77"/>
  </r>
  <r>
    <s v="AD01-9362"/>
    <x v="0"/>
    <s v="Nov"/>
    <x v="0"/>
    <x v="0"/>
    <x v="0"/>
    <x v="0"/>
    <x v="0"/>
    <x v="0"/>
    <n v="233"/>
    <n v="333.19"/>
  </r>
  <r>
    <s v="AD01-9364"/>
    <x v="0"/>
    <s v="Nov"/>
    <x v="0"/>
    <x v="0"/>
    <x v="0"/>
    <x v="0"/>
    <x v="0"/>
    <x v="0"/>
    <n v="227"/>
    <n v="324.61"/>
  </r>
  <r>
    <s v="AD01-9364"/>
    <x v="0"/>
    <s v="Nov"/>
    <x v="0"/>
    <x v="0"/>
    <x v="0"/>
    <x v="0"/>
    <x v="0"/>
    <x v="1"/>
    <n v="197"/>
    <n v="281.70999999999998"/>
  </r>
  <r>
    <s v="AD01-9364"/>
    <x v="0"/>
    <s v="Nov"/>
    <x v="0"/>
    <x v="0"/>
    <x v="0"/>
    <x v="0"/>
    <x v="0"/>
    <x v="1"/>
    <n v="245"/>
    <n v="350.35"/>
  </r>
  <r>
    <s v="AD01-9363"/>
    <x v="0"/>
    <s v="Nov"/>
    <x v="0"/>
    <x v="0"/>
    <x v="0"/>
    <x v="0"/>
    <x v="0"/>
    <x v="1"/>
    <n v="778"/>
    <n v="1112.54"/>
  </r>
  <r>
    <s v="AD01-9362"/>
    <x v="0"/>
    <s v="Oct"/>
    <x v="0"/>
    <x v="0"/>
    <x v="0"/>
    <x v="0"/>
    <x v="0"/>
    <x v="0"/>
    <n v="254"/>
    <n v="526.24"/>
  </r>
  <r>
    <s v="AD01-9362"/>
    <x v="0"/>
    <s v="Oct"/>
    <x v="0"/>
    <x v="0"/>
    <x v="0"/>
    <x v="0"/>
    <x v="0"/>
    <x v="0"/>
    <n v="248"/>
    <n v="526.24"/>
  </r>
  <r>
    <s v="AD01-9362"/>
    <x v="0"/>
    <s v="Oct"/>
    <x v="0"/>
    <x v="0"/>
    <x v="0"/>
    <x v="0"/>
    <x v="0"/>
    <x v="1"/>
    <n v="206"/>
    <n v="294.58"/>
  </r>
  <r>
    <s v="AD01-9361"/>
    <x v="0"/>
    <s v="Oct"/>
    <x v="0"/>
    <x v="0"/>
    <x v="0"/>
    <x v="0"/>
    <x v="0"/>
    <x v="1"/>
    <n v="248"/>
    <n v="354.64"/>
  </r>
  <r>
    <s v="AD01-9364"/>
    <x v="0"/>
    <s v="Oct"/>
    <x v="0"/>
    <x v="0"/>
    <x v="0"/>
    <x v="0"/>
    <x v="0"/>
    <x v="1"/>
    <n v="176"/>
    <n v="251.68"/>
  </r>
  <r>
    <s v="AD01-9365"/>
    <x v="0"/>
    <s v="Oct"/>
    <x v="0"/>
    <x v="0"/>
    <x v="0"/>
    <x v="0"/>
    <x v="0"/>
    <x v="1"/>
    <n v="202"/>
    <n v="288.86"/>
  </r>
  <r>
    <s v="AD01-9362"/>
    <x v="0"/>
    <s v="Oct"/>
    <x v="0"/>
    <x v="0"/>
    <x v="0"/>
    <x v="0"/>
    <x v="0"/>
    <x v="1"/>
    <n v="250"/>
    <n v="357.5"/>
  </r>
  <r>
    <s v="AD01-9361"/>
    <x v="0"/>
    <s v="Oct"/>
    <x v="0"/>
    <x v="0"/>
    <x v="0"/>
    <x v="0"/>
    <x v="0"/>
    <x v="1"/>
    <n v="178"/>
    <n v="254.54"/>
  </r>
  <r>
    <s v="AD01-9361"/>
    <x v="0"/>
    <s v="Oct"/>
    <x v="0"/>
    <x v="0"/>
    <x v="0"/>
    <x v="0"/>
    <x v="0"/>
    <x v="1"/>
    <n v="258"/>
    <n v="526.24"/>
  </r>
  <r>
    <s v="AD01-9361"/>
    <x v="0"/>
    <s v="Oct"/>
    <x v="0"/>
    <x v="0"/>
    <x v="0"/>
    <x v="0"/>
    <x v="0"/>
    <x v="1"/>
    <n v="252"/>
    <n v="526.24"/>
  </r>
  <r>
    <s v="AD01-9361"/>
    <x v="0"/>
    <s v="Oct"/>
    <x v="0"/>
    <x v="0"/>
    <x v="0"/>
    <x v="0"/>
    <x v="0"/>
    <x v="0"/>
    <n v="246"/>
    <n v="526.24"/>
  </r>
  <r>
    <s v="AD01-9364"/>
    <x v="0"/>
    <s v="Oct"/>
    <x v="0"/>
    <x v="0"/>
    <x v="0"/>
    <x v="0"/>
    <x v="0"/>
    <x v="1"/>
    <n v="682"/>
    <n v="975.26"/>
  </r>
  <r>
    <s v="AD01-9362"/>
    <x v="0"/>
    <s v="Oct"/>
    <x v="0"/>
    <x v="0"/>
    <x v="0"/>
    <x v="0"/>
    <x v="0"/>
    <x v="1"/>
    <n v="715"/>
    <n v="1022.45"/>
  </r>
  <r>
    <s v="AD01-9362"/>
    <x v="0"/>
    <s v="Oct"/>
    <x v="0"/>
    <x v="0"/>
    <x v="0"/>
    <x v="0"/>
    <x v="0"/>
    <x v="1"/>
    <n v="255"/>
    <n v="364.65"/>
  </r>
  <r>
    <s v="AD01-9362"/>
    <x v="0"/>
    <s v="Oct"/>
    <x v="0"/>
    <x v="0"/>
    <x v="0"/>
    <x v="0"/>
    <x v="0"/>
    <x v="1"/>
    <n v="249"/>
    <n v="356.07"/>
  </r>
  <r>
    <s v="AD01-9361"/>
    <x v="0"/>
    <s v="Oct"/>
    <x v="0"/>
    <x v="0"/>
    <x v="0"/>
    <x v="0"/>
    <x v="0"/>
    <x v="0"/>
    <n v="243"/>
    <n v="347.49"/>
  </r>
  <r>
    <s v="AD01-9361"/>
    <x v="0"/>
    <s v="Oct"/>
    <x v="0"/>
    <x v="0"/>
    <x v="0"/>
    <x v="0"/>
    <x v="0"/>
    <x v="1"/>
    <n v="755"/>
    <n v="526.24"/>
  </r>
  <r>
    <s v="AD01-9364"/>
    <x v="0"/>
    <s v="Oct"/>
    <x v="0"/>
    <x v="0"/>
    <x v="0"/>
    <x v="0"/>
    <x v="0"/>
    <x v="1"/>
    <n v="808"/>
    <n v="526.24"/>
  </r>
  <r>
    <s v="AD01-9361"/>
    <x v="0"/>
    <s v="Oct"/>
    <x v="0"/>
    <x v="0"/>
    <x v="0"/>
    <x v="0"/>
    <x v="0"/>
    <x v="1"/>
    <n v="205"/>
    <n v="293.14999999999998"/>
  </r>
  <r>
    <s v="AD01-9361"/>
    <x v="0"/>
    <s v="Oct"/>
    <x v="0"/>
    <x v="0"/>
    <x v="0"/>
    <x v="0"/>
    <x v="0"/>
    <x v="1"/>
    <n v="253"/>
    <n v="361.79"/>
  </r>
  <r>
    <s v="AD01-9365"/>
    <x v="0"/>
    <s v="Oct"/>
    <x v="0"/>
    <x v="0"/>
    <x v="0"/>
    <x v="0"/>
    <x v="0"/>
    <x v="1"/>
    <n v="175"/>
    <n v="250.25"/>
  </r>
  <r>
    <s v="AD01-9363"/>
    <x v="0"/>
    <s v="Oct"/>
    <x v="0"/>
    <x v="0"/>
    <x v="0"/>
    <x v="0"/>
    <x v="0"/>
    <x v="0"/>
    <n v="257"/>
    <n v="367.51"/>
  </r>
  <r>
    <s v="AD01-9363"/>
    <x v="0"/>
    <s v="Oct"/>
    <x v="0"/>
    <x v="0"/>
    <x v="0"/>
    <x v="0"/>
    <x v="0"/>
    <x v="0"/>
    <n v="251"/>
    <n v="358.93"/>
  </r>
  <r>
    <s v="AD01-9362"/>
    <x v="0"/>
    <s v="Oct"/>
    <x v="0"/>
    <x v="0"/>
    <x v="0"/>
    <x v="0"/>
    <x v="0"/>
    <x v="0"/>
    <n v="245"/>
    <n v="350.35"/>
  </r>
  <r>
    <s v="AD01-9364"/>
    <x v="0"/>
    <s v="Oct"/>
    <x v="0"/>
    <x v="0"/>
    <x v="0"/>
    <x v="0"/>
    <x v="0"/>
    <x v="1"/>
    <n v="203"/>
    <n v="290.29000000000002"/>
  </r>
  <r>
    <s v="AD01-9361"/>
    <x v="0"/>
    <s v="Oct"/>
    <x v="0"/>
    <x v="0"/>
    <x v="0"/>
    <x v="0"/>
    <x v="0"/>
    <x v="1"/>
    <n v="251"/>
    <n v="358.93"/>
  </r>
  <r>
    <s v="AD01-9362"/>
    <x v="0"/>
    <s v="Oct"/>
    <x v="0"/>
    <x v="0"/>
    <x v="0"/>
    <x v="0"/>
    <x v="0"/>
    <x v="1"/>
    <n v="777"/>
    <n v="1111.1099999999999"/>
  </r>
  <r>
    <s v="AD01-9361"/>
    <x v="0"/>
    <s v="Sep"/>
    <x v="0"/>
    <x v="0"/>
    <x v="0"/>
    <x v="0"/>
    <x v="0"/>
    <x v="0"/>
    <n v="272"/>
    <n v="526.24"/>
  </r>
  <r>
    <s v="AD01-9361"/>
    <x v="0"/>
    <s v="Sep"/>
    <x v="0"/>
    <x v="0"/>
    <x v="0"/>
    <x v="0"/>
    <x v="0"/>
    <x v="0"/>
    <n v="266"/>
    <n v="526.24"/>
  </r>
  <r>
    <s v="AD01-9361"/>
    <x v="0"/>
    <s v="Sep"/>
    <x v="0"/>
    <x v="0"/>
    <x v="0"/>
    <x v="0"/>
    <x v="0"/>
    <x v="0"/>
    <n v="260"/>
    <n v="526.24"/>
  </r>
  <r>
    <s v="AD01-9364"/>
    <x v="0"/>
    <s v="Sep"/>
    <x v="0"/>
    <x v="0"/>
    <x v="0"/>
    <x v="0"/>
    <x v="0"/>
    <x v="1"/>
    <n v="254"/>
    <n v="363.22"/>
  </r>
  <r>
    <s v="AD01-9361"/>
    <x v="0"/>
    <s v="Sep"/>
    <x v="0"/>
    <x v="0"/>
    <x v="0"/>
    <x v="0"/>
    <x v="0"/>
    <x v="1"/>
    <n v="182"/>
    <n v="260.26"/>
  </r>
  <r>
    <s v="AD01-9363"/>
    <x v="0"/>
    <s v="Sep"/>
    <x v="0"/>
    <x v="0"/>
    <x v="0"/>
    <x v="0"/>
    <x v="0"/>
    <x v="1"/>
    <n v="208"/>
    <n v="297.44"/>
  </r>
  <r>
    <s v="AD01-9363"/>
    <x v="0"/>
    <s v="Sep"/>
    <x v="0"/>
    <x v="0"/>
    <x v="0"/>
    <x v="0"/>
    <x v="0"/>
    <x v="1"/>
    <n v="256"/>
    <n v="366.08"/>
  </r>
  <r>
    <s v="AD01-9364"/>
    <x v="0"/>
    <s v="Sep"/>
    <x v="0"/>
    <x v="0"/>
    <x v="0"/>
    <x v="0"/>
    <x v="0"/>
    <x v="1"/>
    <n v="184"/>
    <n v="263.12"/>
  </r>
  <r>
    <s v="AD01-9365"/>
    <x v="0"/>
    <s v="Sep"/>
    <x v="0"/>
    <x v="0"/>
    <x v="0"/>
    <x v="0"/>
    <x v="0"/>
    <x v="1"/>
    <n v="270"/>
    <n v="526.24"/>
  </r>
  <r>
    <s v="AD01-9361"/>
    <x v="0"/>
    <s v="Sep"/>
    <x v="0"/>
    <x v="0"/>
    <x v="0"/>
    <x v="0"/>
    <x v="0"/>
    <x v="1"/>
    <n v="264"/>
    <n v="526.24"/>
  </r>
  <r>
    <s v="AD01-9363"/>
    <x v="0"/>
    <s v="Sep"/>
    <x v="0"/>
    <x v="0"/>
    <x v="0"/>
    <x v="0"/>
    <x v="0"/>
    <x v="1"/>
    <n v="681"/>
    <n v="973.83"/>
  </r>
  <r>
    <s v="AD01-9361"/>
    <x v="0"/>
    <s v="Sep"/>
    <x v="0"/>
    <x v="0"/>
    <x v="0"/>
    <x v="0"/>
    <x v="0"/>
    <x v="1"/>
    <n v="714"/>
    <n v="1021.02"/>
  </r>
  <r>
    <s v="AD01-9361"/>
    <x v="0"/>
    <s v="Sep"/>
    <x v="0"/>
    <x v="0"/>
    <x v="0"/>
    <x v="0"/>
    <x v="0"/>
    <x v="1"/>
    <n v="768"/>
    <n v="1098.24"/>
  </r>
  <r>
    <s v="AD01-9361"/>
    <x v="0"/>
    <s v="Sep"/>
    <x v="0"/>
    <x v="0"/>
    <x v="0"/>
    <x v="0"/>
    <x v="0"/>
    <x v="1"/>
    <n v="273"/>
    <n v="390.39"/>
  </r>
  <r>
    <s v="AD01-9363"/>
    <x v="0"/>
    <s v="Sep"/>
    <x v="0"/>
    <x v="0"/>
    <x v="0"/>
    <x v="0"/>
    <x v="0"/>
    <x v="1"/>
    <n v="267"/>
    <n v="381.81"/>
  </r>
  <r>
    <s v="AD01-9364"/>
    <x v="0"/>
    <s v="Sep"/>
    <x v="0"/>
    <x v="0"/>
    <x v="0"/>
    <x v="0"/>
    <x v="0"/>
    <x v="1"/>
    <n v="261"/>
    <n v="373.23"/>
  </r>
  <r>
    <s v="AD01-9361"/>
    <x v="0"/>
    <s v="Sep"/>
    <x v="0"/>
    <x v="0"/>
    <x v="0"/>
    <x v="0"/>
    <x v="0"/>
    <x v="1"/>
    <n v="207"/>
    <n v="296.01"/>
  </r>
  <r>
    <s v="AD01-9361"/>
    <x v="0"/>
    <s v="Sep"/>
    <x v="0"/>
    <x v="0"/>
    <x v="0"/>
    <x v="0"/>
    <x v="0"/>
    <x v="1"/>
    <n v="754"/>
    <n v="526.24"/>
  </r>
  <r>
    <s v="AD01-9363"/>
    <x v="0"/>
    <s v="Sep"/>
    <x v="0"/>
    <x v="0"/>
    <x v="0"/>
    <x v="0"/>
    <x v="0"/>
    <x v="1"/>
    <n v="807"/>
    <n v="526.24"/>
  </r>
  <r>
    <s v="AD01-9364"/>
    <x v="0"/>
    <s v="Sep"/>
    <x v="0"/>
    <x v="0"/>
    <x v="0"/>
    <x v="0"/>
    <x v="0"/>
    <x v="1"/>
    <n v="211"/>
    <n v="301.73"/>
  </r>
  <r>
    <s v="AD01-9363"/>
    <x v="0"/>
    <s v="Sep"/>
    <x v="0"/>
    <x v="0"/>
    <x v="0"/>
    <x v="0"/>
    <x v="0"/>
    <x v="1"/>
    <n v="181"/>
    <n v="258.83"/>
  </r>
  <r>
    <s v="AD01-9361"/>
    <x v="0"/>
    <s v="Sep"/>
    <x v="0"/>
    <x v="0"/>
    <x v="0"/>
    <x v="0"/>
    <x v="0"/>
    <x v="0"/>
    <n v="269"/>
    <n v="384.67"/>
  </r>
  <r>
    <s v="AD01-9362"/>
    <x v="0"/>
    <s v="Sep"/>
    <x v="0"/>
    <x v="0"/>
    <x v="0"/>
    <x v="0"/>
    <x v="0"/>
    <x v="0"/>
    <n v="263"/>
    <n v="376.09"/>
  </r>
  <r>
    <s v="AD01-9361"/>
    <x v="0"/>
    <s v="Sep"/>
    <x v="0"/>
    <x v="0"/>
    <x v="0"/>
    <x v="0"/>
    <x v="0"/>
    <x v="1"/>
    <n v="209"/>
    <n v="298.87"/>
  </r>
  <r>
    <s v="AD01-9365"/>
    <x v="0"/>
    <s v="Sep"/>
    <x v="0"/>
    <x v="0"/>
    <x v="0"/>
    <x v="0"/>
    <x v="0"/>
    <x v="1"/>
    <n v="257"/>
    <n v="367.51"/>
  </r>
  <r>
    <s v="AD01-9361"/>
    <x v="0"/>
    <s v="Apr"/>
    <x v="1"/>
    <x v="0"/>
    <x v="0"/>
    <x v="0"/>
    <x v="0"/>
    <x v="0"/>
    <n v="128"/>
    <n v="183.04"/>
  </r>
  <r>
    <s v="AD01-9364"/>
    <x v="0"/>
    <s v="Apr"/>
    <x v="1"/>
    <x v="0"/>
    <x v="0"/>
    <x v="0"/>
    <x v="0"/>
    <x v="0"/>
    <n v="302"/>
    <n v="431.86"/>
  </r>
  <r>
    <s v="AD01-9362"/>
    <x v="0"/>
    <s v="Apr"/>
    <x v="1"/>
    <x v="0"/>
    <x v="0"/>
    <x v="0"/>
    <x v="0"/>
    <x v="0"/>
    <n v="328"/>
    <n v="526.24"/>
  </r>
  <r>
    <s v="AD01-9361"/>
    <x v="0"/>
    <s v="Apr"/>
    <x v="1"/>
    <x v="0"/>
    <x v="0"/>
    <x v="0"/>
    <x v="0"/>
    <x v="0"/>
    <n v="130"/>
    <n v="526.24"/>
  </r>
  <r>
    <s v="AD01-9361"/>
    <x v="0"/>
    <s v="Apr"/>
    <x v="1"/>
    <x v="0"/>
    <x v="0"/>
    <x v="0"/>
    <x v="0"/>
    <x v="0"/>
    <n v="304"/>
    <n v="526.24"/>
  </r>
  <r>
    <s v="AD01-9362"/>
    <x v="0"/>
    <s v="Apr"/>
    <x v="1"/>
    <x v="0"/>
    <x v="0"/>
    <x v="0"/>
    <x v="0"/>
    <x v="0"/>
    <n v="989"/>
    <n v="1414.27"/>
  </r>
  <r>
    <s v="AD01-9361"/>
    <x v="0"/>
    <s v="Apr"/>
    <x v="1"/>
    <x v="0"/>
    <x v="0"/>
    <x v="0"/>
    <x v="0"/>
    <x v="0"/>
    <n v="1022"/>
    <n v="1461.46"/>
  </r>
  <r>
    <s v="AD01-9364"/>
    <x v="0"/>
    <s v="Apr"/>
    <x v="1"/>
    <x v="0"/>
    <x v="0"/>
    <x v="0"/>
    <x v="0"/>
    <x v="0"/>
    <n v="300"/>
    <n v="429"/>
  </r>
  <r>
    <s v="AD01-9364"/>
    <x v="0"/>
    <s v="Apr"/>
    <x v="1"/>
    <x v="0"/>
    <x v="0"/>
    <x v="0"/>
    <x v="0"/>
    <x v="0"/>
    <n v="327"/>
    <n v="467.61"/>
  </r>
  <r>
    <s v="AD01-9361"/>
    <x v="0"/>
    <s v="Apr"/>
    <x v="1"/>
    <x v="0"/>
    <x v="0"/>
    <x v="0"/>
    <x v="0"/>
    <x v="0"/>
    <n v="129"/>
    <n v="184.47"/>
  </r>
  <r>
    <s v="AD01-9362"/>
    <x v="0"/>
    <s v="Apr"/>
    <x v="1"/>
    <x v="0"/>
    <x v="0"/>
    <x v="0"/>
    <x v="0"/>
    <x v="0"/>
    <n v="303"/>
    <n v="433.29"/>
  </r>
  <r>
    <s v="AD01-9361"/>
    <x v="0"/>
    <s v="Apr"/>
    <x v="1"/>
    <x v="0"/>
    <x v="0"/>
    <x v="0"/>
    <x v="0"/>
    <x v="0"/>
    <n v="770"/>
    <n v="1101.0999999999999"/>
  </r>
  <r>
    <s v="AD01-9362"/>
    <x v="0"/>
    <s v="Apr"/>
    <x v="1"/>
    <x v="0"/>
    <x v="0"/>
    <x v="0"/>
    <x v="0"/>
    <x v="0"/>
    <n v="857"/>
    <n v="1225.51"/>
  </r>
  <r>
    <s v="AD01-9364"/>
    <x v="0"/>
    <s v="Apr"/>
    <x v="1"/>
    <x v="0"/>
    <x v="0"/>
    <x v="0"/>
    <x v="0"/>
    <x v="0"/>
    <n v="329"/>
    <n v="470.47"/>
  </r>
  <r>
    <s v="AD01-9361"/>
    <x v="0"/>
    <s v="Apr"/>
    <x v="1"/>
    <x v="0"/>
    <x v="0"/>
    <x v="0"/>
    <x v="0"/>
    <x v="0"/>
    <n v="131"/>
    <n v="187.33"/>
  </r>
  <r>
    <s v="AD01-9364"/>
    <x v="0"/>
    <s v="Aug"/>
    <x v="1"/>
    <x v="0"/>
    <x v="0"/>
    <x v="0"/>
    <x v="0"/>
    <x v="0"/>
    <n v="308"/>
    <n v="440.44"/>
  </r>
  <r>
    <s v="AD01-9361"/>
    <x v="0"/>
    <s v="Aug"/>
    <x v="1"/>
    <x v="0"/>
    <x v="0"/>
    <x v="0"/>
    <x v="0"/>
    <x v="0"/>
    <n v="356"/>
    <n v="509.08"/>
  </r>
  <r>
    <s v="AD01-9362"/>
    <x v="0"/>
    <s v="Aug"/>
    <x v="1"/>
    <x v="0"/>
    <x v="0"/>
    <x v="0"/>
    <x v="0"/>
    <x v="0"/>
    <n v="310"/>
    <n v="526.24"/>
  </r>
  <r>
    <s v="AD01-9362"/>
    <x v="0"/>
    <s v="Aug"/>
    <x v="1"/>
    <x v="0"/>
    <x v="0"/>
    <x v="0"/>
    <x v="0"/>
    <x v="0"/>
    <n v="352"/>
    <n v="526.24"/>
  </r>
  <r>
    <s v="AD01-9362"/>
    <x v="0"/>
    <s v="Aug"/>
    <x v="1"/>
    <x v="0"/>
    <x v="0"/>
    <x v="0"/>
    <x v="0"/>
    <x v="0"/>
    <n v="280"/>
    <n v="526.24"/>
  </r>
  <r>
    <s v="AD01-9362"/>
    <x v="0"/>
    <s v="Aug"/>
    <x v="1"/>
    <x v="0"/>
    <x v="0"/>
    <x v="0"/>
    <x v="0"/>
    <x v="0"/>
    <n v="993"/>
    <n v="1419.99"/>
  </r>
  <r>
    <s v="AD01-9362"/>
    <x v="0"/>
    <s v="Aug"/>
    <x v="1"/>
    <x v="0"/>
    <x v="0"/>
    <x v="0"/>
    <x v="0"/>
    <x v="0"/>
    <n v="1026"/>
    <n v="1467.18"/>
  </r>
  <r>
    <s v="AD01-9364"/>
    <x v="0"/>
    <s v="Aug"/>
    <x v="1"/>
    <x v="0"/>
    <x v="0"/>
    <x v="0"/>
    <x v="0"/>
    <x v="0"/>
    <n v="282"/>
    <n v="403.26"/>
  </r>
  <r>
    <s v="AD01-9364"/>
    <x v="0"/>
    <s v="Aug"/>
    <x v="1"/>
    <x v="0"/>
    <x v="0"/>
    <x v="0"/>
    <x v="0"/>
    <x v="0"/>
    <n v="309"/>
    <n v="441.87"/>
  </r>
  <r>
    <s v="AD01-9361"/>
    <x v="0"/>
    <s v="Aug"/>
    <x v="1"/>
    <x v="0"/>
    <x v="0"/>
    <x v="0"/>
    <x v="0"/>
    <x v="0"/>
    <n v="357"/>
    <n v="510.51"/>
  </r>
  <r>
    <s v="AD01-9362"/>
    <x v="0"/>
    <s v="Aug"/>
    <x v="1"/>
    <x v="0"/>
    <x v="0"/>
    <x v="0"/>
    <x v="0"/>
    <x v="0"/>
    <n v="279"/>
    <n v="398.97"/>
  </r>
  <r>
    <s v="AD01-9362"/>
    <x v="0"/>
    <s v="Aug"/>
    <x v="1"/>
    <x v="0"/>
    <x v="0"/>
    <x v="0"/>
    <x v="0"/>
    <x v="0"/>
    <n v="774"/>
    <n v="1106.82"/>
  </r>
  <r>
    <s v="AD01-9361"/>
    <x v="0"/>
    <s v="Aug"/>
    <x v="1"/>
    <x v="0"/>
    <x v="0"/>
    <x v="0"/>
    <x v="0"/>
    <x v="0"/>
    <n v="807"/>
    <n v="1154.01"/>
  </r>
  <r>
    <s v="AD01-9362"/>
    <x v="0"/>
    <s v="Aug"/>
    <x v="1"/>
    <x v="0"/>
    <x v="0"/>
    <x v="0"/>
    <x v="0"/>
    <x v="0"/>
    <n v="860"/>
    <n v="1229.8"/>
  </r>
  <r>
    <s v="AD01-9365"/>
    <x v="0"/>
    <s v="Aug"/>
    <x v="1"/>
    <x v="0"/>
    <x v="0"/>
    <x v="0"/>
    <x v="0"/>
    <x v="0"/>
    <n v="353"/>
    <n v="504.79"/>
  </r>
  <r>
    <s v="AD01-9364"/>
    <x v="0"/>
    <s v="Aug"/>
    <x v="1"/>
    <x v="0"/>
    <x v="0"/>
    <x v="0"/>
    <x v="0"/>
    <x v="0"/>
    <n v="281"/>
    <n v="401.83"/>
  </r>
  <r>
    <s v="AD01-9364"/>
    <x v="0"/>
    <s v="Dec"/>
    <x v="1"/>
    <x v="0"/>
    <x v="0"/>
    <x v="0"/>
    <x v="0"/>
    <x v="0"/>
    <n v="284"/>
    <n v="406.12"/>
  </r>
  <r>
    <s v="AD01-9362"/>
    <x v="0"/>
    <s v="Dec"/>
    <x v="1"/>
    <x v="0"/>
    <x v="0"/>
    <x v="0"/>
    <x v="0"/>
    <x v="0"/>
    <n v="332"/>
    <n v="474.76"/>
  </r>
  <r>
    <s v="AD01-9364"/>
    <x v="0"/>
    <s v="Dec"/>
    <x v="1"/>
    <x v="0"/>
    <x v="0"/>
    <x v="0"/>
    <x v="0"/>
    <x v="0"/>
    <n v="260"/>
    <n v="371.8"/>
  </r>
  <r>
    <s v="AD01-9362"/>
    <x v="0"/>
    <s v="Dec"/>
    <x v="1"/>
    <x v="0"/>
    <x v="0"/>
    <x v="0"/>
    <x v="0"/>
    <x v="0"/>
    <n v="286"/>
    <n v="526.24"/>
  </r>
  <r>
    <s v="AD01-9361"/>
    <x v="0"/>
    <s v="Dec"/>
    <x v="1"/>
    <x v="0"/>
    <x v="0"/>
    <x v="0"/>
    <x v="0"/>
    <x v="0"/>
    <n v="334"/>
    <n v="526.24"/>
  </r>
  <r>
    <s v="AD01-9362"/>
    <x v="0"/>
    <s v="Dec"/>
    <x v="1"/>
    <x v="0"/>
    <x v="0"/>
    <x v="0"/>
    <x v="0"/>
    <x v="0"/>
    <n v="262"/>
    <n v="526.24"/>
  </r>
  <r>
    <s v="AD01-9361"/>
    <x v="0"/>
    <s v="Dec"/>
    <x v="1"/>
    <x v="0"/>
    <x v="0"/>
    <x v="0"/>
    <x v="0"/>
    <x v="0"/>
    <n v="996"/>
    <n v="1424.28"/>
  </r>
  <r>
    <s v="AD01-9362"/>
    <x v="0"/>
    <s v="Dec"/>
    <x v="1"/>
    <x v="0"/>
    <x v="0"/>
    <x v="0"/>
    <x v="0"/>
    <x v="0"/>
    <n v="258"/>
    <n v="368.94"/>
  </r>
  <r>
    <s v="AD01-9362"/>
    <x v="0"/>
    <s v="Dec"/>
    <x v="1"/>
    <x v="0"/>
    <x v="0"/>
    <x v="0"/>
    <x v="0"/>
    <x v="0"/>
    <n v="285"/>
    <n v="407.55"/>
  </r>
  <r>
    <s v="AD01-9361"/>
    <x v="0"/>
    <s v="Dec"/>
    <x v="1"/>
    <x v="0"/>
    <x v="0"/>
    <x v="0"/>
    <x v="0"/>
    <x v="0"/>
    <n v="333"/>
    <n v="476.19"/>
  </r>
  <r>
    <s v="AD01-9361"/>
    <x v="0"/>
    <s v="Dec"/>
    <x v="1"/>
    <x v="0"/>
    <x v="0"/>
    <x v="0"/>
    <x v="0"/>
    <x v="0"/>
    <n v="261"/>
    <n v="373.23"/>
  </r>
  <r>
    <s v="AD01-9362"/>
    <x v="0"/>
    <s v="Dec"/>
    <x v="1"/>
    <x v="0"/>
    <x v="0"/>
    <x v="0"/>
    <x v="0"/>
    <x v="0"/>
    <n v="777"/>
    <n v="1111.1099999999999"/>
  </r>
  <r>
    <s v="AD01-9361"/>
    <x v="0"/>
    <s v="Dec"/>
    <x v="1"/>
    <x v="0"/>
    <x v="0"/>
    <x v="0"/>
    <x v="0"/>
    <x v="0"/>
    <n v="811"/>
    <n v="1159.73"/>
  </r>
  <r>
    <s v="AD01-9362"/>
    <x v="0"/>
    <s v="Dec"/>
    <x v="1"/>
    <x v="0"/>
    <x v="0"/>
    <x v="0"/>
    <x v="0"/>
    <x v="0"/>
    <n v="864"/>
    <n v="1235.52"/>
  </r>
  <r>
    <s v="AD01-9364"/>
    <x v="0"/>
    <s v="Dec"/>
    <x v="1"/>
    <x v="0"/>
    <x v="0"/>
    <x v="0"/>
    <x v="0"/>
    <x v="0"/>
    <n v="287"/>
    <n v="410.41"/>
  </r>
  <r>
    <s v="AD01-9361"/>
    <x v="0"/>
    <s v="Dec"/>
    <x v="1"/>
    <x v="0"/>
    <x v="0"/>
    <x v="0"/>
    <x v="0"/>
    <x v="0"/>
    <n v="335"/>
    <n v="479.05"/>
  </r>
  <r>
    <s v="AD01-9364"/>
    <x v="0"/>
    <s v="Dec"/>
    <x v="1"/>
    <x v="0"/>
    <x v="0"/>
    <x v="0"/>
    <x v="0"/>
    <x v="0"/>
    <n v="257"/>
    <n v="367.51"/>
  </r>
  <r>
    <s v="AD01-9362"/>
    <x v="0"/>
    <s v="Feb"/>
    <x v="1"/>
    <x v="0"/>
    <x v="0"/>
    <x v="0"/>
    <x v="0"/>
    <x v="1"/>
    <n v="350"/>
    <n v="500.5"/>
  </r>
  <r>
    <s v="AD01-9364"/>
    <x v="0"/>
    <s v="Feb"/>
    <x v="1"/>
    <x v="0"/>
    <x v="0"/>
    <x v="0"/>
    <x v="0"/>
    <x v="1"/>
    <n v="344"/>
    <n v="491.92"/>
  </r>
  <r>
    <s v="AD01-9361"/>
    <x v="0"/>
    <s v="Feb"/>
    <x v="1"/>
    <x v="0"/>
    <x v="0"/>
    <x v="0"/>
    <x v="0"/>
    <x v="0"/>
    <n v="338"/>
    <n v="483.34"/>
  </r>
  <r>
    <s v="AD01-9361"/>
    <x v="0"/>
    <s v="Feb"/>
    <x v="1"/>
    <x v="0"/>
    <x v="0"/>
    <x v="0"/>
    <x v="0"/>
    <x v="0"/>
    <n v="140"/>
    <n v="200.2"/>
  </r>
  <r>
    <s v="AD01-9363"/>
    <x v="0"/>
    <s v="Feb"/>
    <x v="1"/>
    <x v="0"/>
    <x v="0"/>
    <x v="0"/>
    <x v="0"/>
    <x v="0"/>
    <n v="314"/>
    <n v="449.02"/>
  </r>
  <r>
    <s v="AD01-9361"/>
    <x v="0"/>
    <s v="Feb"/>
    <x v="1"/>
    <x v="0"/>
    <x v="0"/>
    <x v="0"/>
    <x v="0"/>
    <x v="1"/>
    <n v="352"/>
    <n v="503.36"/>
  </r>
  <r>
    <s v="AD01-9361"/>
    <x v="0"/>
    <s v="Feb"/>
    <x v="1"/>
    <x v="0"/>
    <x v="0"/>
    <x v="0"/>
    <x v="0"/>
    <x v="1"/>
    <n v="346"/>
    <n v="494.78"/>
  </r>
  <r>
    <s v="AD01-9362"/>
    <x v="0"/>
    <s v="Feb"/>
    <x v="1"/>
    <x v="0"/>
    <x v="0"/>
    <x v="0"/>
    <x v="0"/>
    <x v="1"/>
    <n v="340"/>
    <n v="486.2"/>
  </r>
  <r>
    <s v="AD01-9362"/>
    <x v="0"/>
    <s v="Feb"/>
    <x v="1"/>
    <x v="0"/>
    <x v="0"/>
    <x v="0"/>
    <x v="0"/>
    <x v="0"/>
    <n v="340"/>
    <n v="526.24"/>
  </r>
  <r>
    <s v="AD01-9361"/>
    <x v="0"/>
    <s v="Feb"/>
    <x v="1"/>
    <x v="0"/>
    <x v="0"/>
    <x v="0"/>
    <x v="0"/>
    <x v="0"/>
    <n v="142"/>
    <n v="526.24"/>
  </r>
  <r>
    <s v="AD01-9362"/>
    <x v="0"/>
    <s v="Feb"/>
    <x v="1"/>
    <x v="0"/>
    <x v="0"/>
    <x v="0"/>
    <x v="0"/>
    <x v="0"/>
    <n v="987"/>
    <n v="1411.41"/>
  </r>
  <r>
    <s v="AD01-9362"/>
    <x v="0"/>
    <s v="Feb"/>
    <x v="1"/>
    <x v="0"/>
    <x v="0"/>
    <x v="0"/>
    <x v="0"/>
    <x v="0"/>
    <n v="1021"/>
    <n v="1460.03"/>
  </r>
  <r>
    <s v="AD01-9362"/>
    <x v="0"/>
    <s v="Feb"/>
    <x v="1"/>
    <x v="0"/>
    <x v="0"/>
    <x v="0"/>
    <x v="0"/>
    <x v="0"/>
    <n v="312"/>
    <n v="446.16"/>
  </r>
  <r>
    <s v="AD01-9362"/>
    <x v="0"/>
    <s v="Feb"/>
    <x v="1"/>
    <x v="0"/>
    <x v="0"/>
    <x v="0"/>
    <x v="0"/>
    <x v="0"/>
    <n v="339"/>
    <n v="484.77"/>
  </r>
  <r>
    <s v="AD01-9361"/>
    <x v="0"/>
    <s v="Feb"/>
    <x v="1"/>
    <x v="0"/>
    <x v="0"/>
    <x v="0"/>
    <x v="0"/>
    <x v="0"/>
    <n v="141"/>
    <n v="201.63"/>
  </r>
  <r>
    <s v="AD01-9362"/>
    <x v="0"/>
    <s v="Feb"/>
    <x v="1"/>
    <x v="0"/>
    <x v="0"/>
    <x v="0"/>
    <x v="0"/>
    <x v="0"/>
    <n v="315"/>
    <n v="450.45"/>
  </r>
  <r>
    <s v="AD01-9362"/>
    <x v="0"/>
    <s v="Feb"/>
    <x v="1"/>
    <x v="0"/>
    <x v="0"/>
    <x v="0"/>
    <x v="0"/>
    <x v="0"/>
    <n v="355"/>
    <n v="507.65"/>
  </r>
  <r>
    <s v="AD01-9361"/>
    <x v="0"/>
    <s v="Feb"/>
    <x v="1"/>
    <x v="0"/>
    <x v="0"/>
    <x v="0"/>
    <x v="0"/>
    <x v="1"/>
    <n v="349"/>
    <n v="499.07"/>
  </r>
  <r>
    <s v="AD01-9362"/>
    <x v="0"/>
    <s v="Feb"/>
    <x v="1"/>
    <x v="0"/>
    <x v="0"/>
    <x v="0"/>
    <x v="0"/>
    <x v="1"/>
    <n v="343"/>
    <n v="490.49"/>
  </r>
  <r>
    <s v="AD01-9362"/>
    <x v="0"/>
    <s v="Feb"/>
    <x v="1"/>
    <x v="0"/>
    <x v="0"/>
    <x v="0"/>
    <x v="0"/>
    <x v="0"/>
    <n v="802"/>
    <n v="1146.8599999999999"/>
  </r>
  <r>
    <s v="AD01-9362"/>
    <x v="0"/>
    <s v="Feb"/>
    <x v="1"/>
    <x v="0"/>
    <x v="0"/>
    <x v="0"/>
    <x v="0"/>
    <x v="0"/>
    <n v="855"/>
    <n v="1222.6500000000001"/>
  </r>
  <r>
    <s v="AD01-9362"/>
    <x v="0"/>
    <s v="Feb"/>
    <x v="1"/>
    <x v="0"/>
    <x v="0"/>
    <x v="0"/>
    <x v="0"/>
    <x v="1"/>
    <n v="789"/>
    <n v="1128.27"/>
  </r>
  <r>
    <s v="AD01-9361"/>
    <x v="0"/>
    <s v="Feb"/>
    <x v="1"/>
    <x v="0"/>
    <x v="0"/>
    <x v="0"/>
    <x v="0"/>
    <x v="1"/>
    <n v="790"/>
    <n v="1129.7"/>
  </r>
  <r>
    <s v="AD01-9362"/>
    <x v="0"/>
    <s v="Feb"/>
    <x v="1"/>
    <x v="0"/>
    <x v="0"/>
    <x v="0"/>
    <x v="0"/>
    <x v="1"/>
    <n v="791"/>
    <n v="1131.1300000000001"/>
  </r>
  <r>
    <s v="AD01-9363"/>
    <x v="0"/>
    <s v="Feb"/>
    <x v="1"/>
    <x v="0"/>
    <x v="0"/>
    <x v="0"/>
    <x v="0"/>
    <x v="0"/>
    <n v="341"/>
    <n v="487.63"/>
  </r>
  <r>
    <s v="AD01-9362"/>
    <x v="0"/>
    <s v="Feb"/>
    <x v="1"/>
    <x v="0"/>
    <x v="0"/>
    <x v="0"/>
    <x v="0"/>
    <x v="0"/>
    <n v="143"/>
    <n v="204.49"/>
  </r>
  <r>
    <s v="AD01-9361"/>
    <x v="0"/>
    <s v="Feb"/>
    <x v="1"/>
    <x v="0"/>
    <x v="0"/>
    <x v="0"/>
    <x v="0"/>
    <x v="0"/>
    <n v="311"/>
    <n v="444.73"/>
  </r>
  <r>
    <s v="AD01-9361"/>
    <x v="0"/>
    <s v="Jan"/>
    <x v="1"/>
    <x v="0"/>
    <x v="0"/>
    <x v="0"/>
    <x v="0"/>
    <x v="0"/>
    <n v="356"/>
    <n v="509.08"/>
  </r>
  <r>
    <s v="AD01-9364"/>
    <x v="0"/>
    <s v="Jan"/>
    <x v="1"/>
    <x v="0"/>
    <x v="0"/>
    <x v="0"/>
    <x v="0"/>
    <x v="0"/>
    <n v="344"/>
    <n v="491.92"/>
  </r>
  <r>
    <s v="AD01-9362"/>
    <x v="0"/>
    <s v="Jan"/>
    <x v="1"/>
    <x v="0"/>
    <x v="0"/>
    <x v="0"/>
    <x v="0"/>
    <x v="0"/>
    <n v="146"/>
    <n v="208.78"/>
  </r>
  <r>
    <s v="AD01-9362"/>
    <x v="0"/>
    <s v="Jan"/>
    <x v="1"/>
    <x v="0"/>
    <x v="0"/>
    <x v="0"/>
    <x v="0"/>
    <x v="0"/>
    <n v="320"/>
    <n v="457.6"/>
  </r>
  <r>
    <s v="AD01-9362"/>
    <x v="0"/>
    <s v="Jan"/>
    <x v="1"/>
    <x v="0"/>
    <x v="0"/>
    <x v="0"/>
    <x v="0"/>
    <x v="0"/>
    <n v="358"/>
    <n v="511.94"/>
  </r>
  <r>
    <s v="AD01-9361"/>
    <x v="0"/>
    <s v="Jan"/>
    <x v="1"/>
    <x v="0"/>
    <x v="0"/>
    <x v="0"/>
    <x v="0"/>
    <x v="0"/>
    <n v="262"/>
    <n v="374.66"/>
  </r>
  <r>
    <s v="AD01-9364"/>
    <x v="0"/>
    <s v="Jan"/>
    <x v="1"/>
    <x v="0"/>
    <x v="0"/>
    <x v="0"/>
    <x v="0"/>
    <x v="0"/>
    <n v="346"/>
    <n v="526.24"/>
  </r>
  <r>
    <s v="AD01-9364"/>
    <x v="0"/>
    <s v="Jan"/>
    <x v="1"/>
    <x v="0"/>
    <x v="0"/>
    <x v="0"/>
    <x v="0"/>
    <x v="0"/>
    <n v="148"/>
    <n v="526.24"/>
  </r>
  <r>
    <s v="AD01-9362"/>
    <x v="0"/>
    <s v="Jan"/>
    <x v="1"/>
    <x v="0"/>
    <x v="0"/>
    <x v="0"/>
    <x v="0"/>
    <x v="0"/>
    <n v="316"/>
    <n v="526.24"/>
  </r>
  <r>
    <s v="AD01-9364"/>
    <x v="0"/>
    <s v="Jan"/>
    <x v="1"/>
    <x v="0"/>
    <x v="0"/>
    <x v="0"/>
    <x v="0"/>
    <x v="0"/>
    <n v="959"/>
    <n v="1371.37"/>
  </r>
  <r>
    <s v="AD01-9362"/>
    <x v="0"/>
    <s v="Jan"/>
    <x v="1"/>
    <x v="0"/>
    <x v="0"/>
    <x v="0"/>
    <x v="0"/>
    <x v="0"/>
    <n v="1020"/>
    <n v="1458.6"/>
  </r>
  <r>
    <s v="AD01-9362"/>
    <x v="0"/>
    <s v="Jan"/>
    <x v="1"/>
    <x v="0"/>
    <x v="0"/>
    <x v="0"/>
    <x v="0"/>
    <x v="0"/>
    <n v="318"/>
    <n v="454.74"/>
  </r>
  <r>
    <s v="AD01-9362"/>
    <x v="0"/>
    <s v="Jan"/>
    <x v="1"/>
    <x v="0"/>
    <x v="0"/>
    <x v="0"/>
    <x v="0"/>
    <x v="0"/>
    <n v="345"/>
    <n v="493.35"/>
  </r>
  <r>
    <s v="AD01-9364"/>
    <x v="0"/>
    <s v="Jan"/>
    <x v="1"/>
    <x v="0"/>
    <x v="0"/>
    <x v="0"/>
    <x v="0"/>
    <x v="0"/>
    <n v="147"/>
    <n v="210.21"/>
  </r>
  <r>
    <s v="AD01-9364"/>
    <x v="0"/>
    <s v="Jan"/>
    <x v="1"/>
    <x v="0"/>
    <x v="0"/>
    <x v="0"/>
    <x v="0"/>
    <x v="0"/>
    <n v="265"/>
    <n v="378.95"/>
  </r>
  <r>
    <s v="AD01-9362"/>
    <x v="0"/>
    <s v="Jan"/>
    <x v="1"/>
    <x v="0"/>
    <x v="0"/>
    <x v="0"/>
    <x v="0"/>
    <x v="0"/>
    <n v="768"/>
    <n v="1098.24"/>
  </r>
  <r>
    <s v="AD01-9361"/>
    <x v="0"/>
    <s v="Jan"/>
    <x v="1"/>
    <x v="0"/>
    <x v="0"/>
    <x v="0"/>
    <x v="0"/>
    <x v="0"/>
    <n v="801"/>
    <n v="1145.43"/>
  </r>
  <r>
    <s v="AD01-9364"/>
    <x v="0"/>
    <s v="Jan"/>
    <x v="1"/>
    <x v="0"/>
    <x v="0"/>
    <x v="0"/>
    <x v="0"/>
    <x v="0"/>
    <n v="854"/>
    <n v="1221.22"/>
  </r>
  <r>
    <s v="AD01-9361"/>
    <x v="0"/>
    <s v="Jan"/>
    <x v="1"/>
    <x v="0"/>
    <x v="0"/>
    <x v="0"/>
    <x v="0"/>
    <x v="0"/>
    <n v="788"/>
    <n v="1126.8399999999999"/>
  </r>
  <r>
    <s v="AD01-9362"/>
    <x v="0"/>
    <s v="Jan"/>
    <x v="1"/>
    <x v="0"/>
    <x v="0"/>
    <x v="0"/>
    <x v="0"/>
    <x v="0"/>
    <n v="263"/>
    <n v="376.09"/>
  </r>
  <r>
    <s v="AD01-9362"/>
    <x v="0"/>
    <s v="Jan"/>
    <x v="1"/>
    <x v="0"/>
    <x v="0"/>
    <x v="0"/>
    <x v="0"/>
    <x v="0"/>
    <n v="347"/>
    <n v="496.21"/>
  </r>
  <r>
    <s v="AD01-9364"/>
    <x v="0"/>
    <s v="Jan"/>
    <x v="1"/>
    <x v="0"/>
    <x v="0"/>
    <x v="0"/>
    <x v="0"/>
    <x v="0"/>
    <n v="317"/>
    <n v="453.31"/>
  </r>
  <r>
    <s v="AD01-9362"/>
    <x v="0"/>
    <s v="Jul"/>
    <x v="1"/>
    <x v="0"/>
    <x v="0"/>
    <x v="0"/>
    <x v="0"/>
    <x v="0"/>
    <n v="314"/>
    <n v="449.02"/>
  </r>
  <r>
    <s v="AD01-9364"/>
    <x v="0"/>
    <s v="Jul"/>
    <x v="1"/>
    <x v="0"/>
    <x v="0"/>
    <x v="0"/>
    <x v="0"/>
    <x v="0"/>
    <n v="362"/>
    <n v="517.66"/>
  </r>
  <r>
    <s v="AD01-9362"/>
    <x v="0"/>
    <s v="Jul"/>
    <x v="1"/>
    <x v="0"/>
    <x v="0"/>
    <x v="0"/>
    <x v="0"/>
    <x v="0"/>
    <n v="284"/>
    <n v="406.12"/>
  </r>
  <r>
    <s v="AD01-9362"/>
    <x v="0"/>
    <s v="Jul"/>
    <x v="1"/>
    <x v="0"/>
    <x v="0"/>
    <x v="0"/>
    <x v="0"/>
    <x v="0"/>
    <n v="358"/>
    <n v="526.24"/>
  </r>
  <r>
    <s v="AD01-9362"/>
    <x v="0"/>
    <s v="Jul"/>
    <x v="1"/>
    <x v="0"/>
    <x v="0"/>
    <x v="0"/>
    <x v="0"/>
    <x v="0"/>
    <n v="286"/>
    <n v="526.24"/>
  </r>
  <r>
    <s v="AD01-9362"/>
    <x v="0"/>
    <s v="Jul"/>
    <x v="1"/>
    <x v="0"/>
    <x v="0"/>
    <x v="0"/>
    <x v="0"/>
    <x v="0"/>
    <n v="992"/>
    <n v="1418.56"/>
  </r>
  <r>
    <s v="AD01-9362"/>
    <x v="0"/>
    <s v="Jul"/>
    <x v="1"/>
    <x v="0"/>
    <x v="0"/>
    <x v="0"/>
    <x v="0"/>
    <x v="0"/>
    <n v="1025"/>
    <n v="1465.75"/>
  </r>
  <r>
    <s v="AD01-9361"/>
    <x v="0"/>
    <s v="Jul"/>
    <x v="1"/>
    <x v="0"/>
    <x v="0"/>
    <x v="0"/>
    <x v="0"/>
    <x v="0"/>
    <n v="288"/>
    <n v="411.84"/>
  </r>
  <r>
    <s v="AD01-9361"/>
    <x v="0"/>
    <s v="Jul"/>
    <x v="1"/>
    <x v="0"/>
    <x v="0"/>
    <x v="0"/>
    <x v="0"/>
    <x v="0"/>
    <n v="315"/>
    <n v="450.45"/>
  </r>
  <r>
    <s v="AD01-9362"/>
    <x v="0"/>
    <s v="Jul"/>
    <x v="1"/>
    <x v="0"/>
    <x v="0"/>
    <x v="0"/>
    <x v="0"/>
    <x v="0"/>
    <n v="285"/>
    <n v="407.55"/>
  </r>
  <r>
    <s v="AD01-9362"/>
    <x v="0"/>
    <s v="Jul"/>
    <x v="1"/>
    <x v="0"/>
    <x v="0"/>
    <x v="0"/>
    <x v="0"/>
    <x v="0"/>
    <n v="773"/>
    <n v="1105.3900000000001"/>
  </r>
  <r>
    <s v="AD01-9361"/>
    <x v="0"/>
    <s v="Jul"/>
    <x v="1"/>
    <x v="0"/>
    <x v="0"/>
    <x v="0"/>
    <x v="0"/>
    <x v="0"/>
    <n v="806"/>
    <n v="1152.58"/>
  </r>
  <r>
    <s v="AD01-9362"/>
    <x v="0"/>
    <s v="Jul"/>
    <x v="1"/>
    <x v="0"/>
    <x v="0"/>
    <x v="0"/>
    <x v="0"/>
    <x v="0"/>
    <n v="311"/>
    <n v="444.73"/>
  </r>
  <r>
    <s v="AD01-9362"/>
    <x v="0"/>
    <s v="Jul"/>
    <x v="1"/>
    <x v="0"/>
    <x v="0"/>
    <x v="0"/>
    <x v="0"/>
    <x v="0"/>
    <n v="359"/>
    <n v="513.37"/>
  </r>
  <r>
    <s v="AD01-9362"/>
    <x v="0"/>
    <s v="Jul"/>
    <x v="1"/>
    <x v="0"/>
    <x v="0"/>
    <x v="0"/>
    <x v="0"/>
    <x v="0"/>
    <n v="287"/>
    <n v="410.41"/>
  </r>
  <r>
    <s v="AD01-9362"/>
    <x v="0"/>
    <s v="Jun"/>
    <x v="1"/>
    <x v="0"/>
    <x v="0"/>
    <x v="0"/>
    <x v="0"/>
    <x v="0"/>
    <n v="320"/>
    <n v="457.6"/>
  </r>
  <r>
    <s v="AD01-9362"/>
    <x v="0"/>
    <s v="Jun"/>
    <x v="1"/>
    <x v="0"/>
    <x v="0"/>
    <x v="0"/>
    <x v="0"/>
    <x v="0"/>
    <n v="290"/>
    <n v="414.7"/>
  </r>
  <r>
    <s v="AD01-9365"/>
    <x v="0"/>
    <s v="Jun"/>
    <x v="1"/>
    <x v="0"/>
    <x v="0"/>
    <x v="0"/>
    <x v="0"/>
    <x v="0"/>
    <n v="316"/>
    <n v="526.24"/>
  </r>
  <r>
    <s v="AD01-9361"/>
    <x v="0"/>
    <s v="Jun"/>
    <x v="1"/>
    <x v="0"/>
    <x v="0"/>
    <x v="0"/>
    <x v="0"/>
    <x v="0"/>
    <n v="364"/>
    <n v="526.24"/>
  </r>
  <r>
    <s v="AD01-9365"/>
    <x v="0"/>
    <s v="Jun"/>
    <x v="1"/>
    <x v="0"/>
    <x v="0"/>
    <x v="0"/>
    <x v="0"/>
    <x v="0"/>
    <n v="292"/>
    <n v="526.24"/>
  </r>
  <r>
    <s v="AD01-9362"/>
    <x v="0"/>
    <s v="Jun"/>
    <x v="1"/>
    <x v="0"/>
    <x v="0"/>
    <x v="0"/>
    <x v="0"/>
    <x v="0"/>
    <n v="991"/>
    <n v="1417.13"/>
  </r>
  <r>
    <s v="AD01-9364"/>
    <x v="0"/>
    <s v="Jun"/>
    <x v="1"/>
    <x v="0"/>
    <x v="0"/>
    <x v="0"/>
    <x v="0"/>
    <x v="0"/>
    <n v="1024"/>
    <n v="1464.32"/>
  </r>
  <r>
    <s v="AD01-9361"/>
    <x v="0"/>
    <s v="Jun"/>
    <x v="1"/>
    <x v="0"/>
    <x v="0"/>
    <x v="0"/>
    <x v="0"/>
    <x v="0"/>
    <n v="294"/>
    <n v="420.42"/>
  </r>
  <r>
    <s v="AD01-9361"/>
    <x v="0"/>
    <s v="Jun"/>
    <x v="1"/>
    <x v="0"/>
    <x v="0"/>
    <x v="0"/>
    <x v="0"/>
    <x v="0"/>
    <n v="321"/>
    <n v="459.03"/>
  </r>
  <r>
    <s v="AD01-9361"/>
    <x v="0"/>
    <s v="Jun"/>
    <x v="1"/>
    <x v="0"/>
    <x v="0"/>
    <x v="0"/>
    <x v="0"/>
    <x v="0"/>
    <n v="363"/>
    <n v="519.09"/>
  </r>
  <r>
    <s v="AD01-9362"/>
    <x v="0"/>
    <s v="Jun"/>
    <x v="1"/>
    <x v="0"/>
    <x v="0"/>
    <x v="0"/>
    <x v="0"/>
    <x v="0"/>
    <n v="291"/>
    <n v="416.13"/>
  </r>
  <r>
    <s v="AD01-9365"/>
    <x v="0"/>
    <s v="Jun"/>
    <x v="1"/>
    <x v="0"/>
    <x v="0"/>
    <x v="0"/>
    <x v="0"/>
    <x v="0"/>
    <n v="772"/>
    <n v="1103.96"/>
  </r>
  <r>
    <s v="AD01-9361"/>
    <x v="0"/>
    <s v="Jun"/>
    <x v="1"/>
    <x v="0"/>
    <x v="0"/>
    <x v="0"/>
    <x v="0"/>
    <x v="0"/>
    <n v="805"/>
    <n v="1151.1500000000001"/>
  </r>
  <r>
    <s v="AD01-9365"/>
    <x v="0"/>
    <s v="Jun"/>
    <x v="1"/>
    <x v="0"/>
    <x v="0"/>
    <x v="0"/>
    <x v="0"/>
    <x v="0"/>
    <n v="859"/>
    <n v="1228.3699999999999"/>
  </r>
  <r>
    <s v="AD01-9362"/>
    <x v="0"/>
    <s v="Jun"/>
    <x v="1"/>
    <x v="0"/>
    <x v="0"/>
    <x v="0"/>
    <x v="0"/>
    <x v="0"/>
    <n v="317"/>
    <n v="453.31"/>
  </r>
  <r>
    <s v="AD01-9362"/>
    <x v="0"/>
    <s v="Jun"/>
    <x v="1"/>
    <x v="0"/>
    <x v="0"/>
    <x v="0"/>
    <x v="0"/>
    <x v="0"/>
    <n v="365"/>
    <n v="521.95000000000005"/>
  </r>
  <r>
    <s v="AD01-9362"/>
    <x v="0"/>
    <s v="Jun"/>
    <x v="1"/>
    <x v="0"/>
    <x v="0"/>
    <x v="0"/>
    <x v="0"/>
    <x v="0"/>
    <n v="293"/>
    <n v="418.99"/>
  </r>
  <r>
    <s v="AD01-9364"/>
    <x v="0"/>
    <s v="Mar"/>
    <x v="1"/>
    <x v="0"/>
    <x v="0"/>
    <x v="0"/>
    <x v="0"/>
    <x v="0"/>
    <n v="332"/>
    <n v="474.76"/>
  </r>
  <r>
    <s v="AD01-9361"/>
    <x v="0"/>
    <s v="Mar"/>
    <x v="1"/>
    <x v="0"/>
    <x v="0"/>
    <x v="0"/>
    <x v="0"/>
    <x v="0"/>
    <n v="134"/>
    <n v="191.62"/>
  </r>
  <r>
    <s v="AD01-9362"/>
    <x v="0"/>
    <s v="Mar"/>
    <x v="1"/>
    <x v="0"/>
    <x v="0"/>
    <x v="0"/>
    <x v="0"/>
    <x v="0"/>
    <n v="308"/>
    <n v="440.44"/>
  </r>
  <r>
    <s v="AD01-9364"/>
    <x v="0"/>
    <s v="Mar"/>
    <x v="1"/>
    <x v="0"/>
    <x v="0"/>
    <x v="0"/>
    <x v="0"/>
    <x v="0"/>
    <n v="334"/>
    <n v="526.24"/>
  </r>
  <r>
    <s v="AD01-9364"/>
    <x v="0"/>
    <s v="Mar"/>
    <x v="1"/>
    <x v="0"/>
    <x v="0"/>
    <x v="0"/>
    <x v="0"/>
    <x v="0"/>
    <n v="136"/>
    <n v="526.24"/>
  </r>
  <r>
    <s v="AD01-9362"/>
    <x v="0"/>
    <s v="Mar"/>
    <x v="1"/>
    <x v="0"/>
    <x v="0"/>
    <x v="0"/>
    <x v="0"/>
    <x v="0"/>
    <n v="310"/>
    <n v="526.24"/>
  </r>
  <r>
    <s v="AD01-9362"/>
    <x v="0"/>
    <s v="Mar"/>
    <x v="1"/>
    <x v="0"/>
    <x v="0"/>
    <x v="0"/>
    <x v="0"/>
    <x v="0"/>
    <n v="988"/>
    <n v="1412.84"/>
  </r>
  <r>
    <s v="AD01-9361"/>
    <x v="0"/>
    <s v="Mar"/>
    <x v="1"/>
    <x v="0"/>
    <x v="0"/>
    <x v="0"/>
    <x v="0"/>
    <x v="0"/>
    <n v="306"/>
    <n v="437.58"/>
  </r>
  <r>
    <s v="AD01-9361"/>
    <x v="0"/>
    <s v="Mar"/>
    <x v="1"/>
    <x v="0"/>
    <x v="0"/>
    <x v="0"/>
    <x v="0"/>
    <x v="0"/>
    <n v="333"/>
    <n v="476.19"/>
  </r>
  <r>
    <s v="AD01-9364"/>
    <x v="0"/>
    <s v="Mar"/>
    <x v="1"/>
    <x v="0"/>
    <x v="0"/>
    <x v="0"/>
    <x v="0"/>
    <x v="0"/>
    <n v="135"/>
    <n v="193.05"/>
  </r>
  <r>
    <s v="AD01-9362"/>
    <x v="0"/>
    <s v="Mar"/>
    <x v="1"/>
    <x v="0"/>
    <x v="0"/>
    <x v="0"/>
    <x v="0"/>
    <x v="0"/>
    <n v="309"/>
    <n v="441.87"/>
  </r>
  <r>
    <s v="AD01-9362"/>
    <x v="0"/>
    <s v="Mar"/>
    <x v="1"/>
    <x v="0"/>
    <x v="0"/>
    <x v="0"/>
    <x v="0"/>
    <x v="0"/>
    <n v="769"/>
    <n v="1099.67"/>
  </r>
  <r>
    <s v="AD01-9364"/>
    <x v="0"/>
    <s v="Mar"/>
    <x v="1"/>
    <x v="0"/>
    <x v="0"/>
    <x v="0"/>
    <x v="0"/>
    <x v="0"/>
    <n v="803"/>
    <n v="1148.29"/>
  </r>
  <r>
    <s v="AD01-9364"/>
    <x v="0"/>
    <s v="Mar"/>
    <x v="1"/>
    <x v="0"/>
    <x v="0"/>
    <x v="0"/>
    <x v="0"/>
    <x v="0"/>
    <n v="856"/>
    <n v="1224.08"/>
  </r>
  <r>
    <s v="AD01-9362"/>
    <x v="0"/>
    <s v="Mar"/>
    <x v="1"/>
    <x v="0"/>
    <x v="0"/>
    <x v="0"/>
    <x v="0"/>
    <x v="0"/>
    <n v="335"/>
    <n v="479.05"/>
  </r>
  <r>
    <s v="AD01-9364"/>
    <x v="0"/>
    <s v="Mar"/>
    <x v="1"/>
    <x v="0"/>
    <x v="0"/>
    <x v="0"/>
    <x v="0"/>
    <x v="0"/>
    <n v="137"/>
    <n v="195.91"/>
  </r>
  <r>
    <s v="AD01-9364"/>
    <x v="0"/>
    <s v="Mar"/>
    <x v="1"/>
    <x v="0"/>
    <x v="0"/>
    <x v="0"/>
    <x v="0"/>
    <x v="0"/>
    <n v="305"/>
    <n v="436.15"/>
  </r>
  <r>
    <s v="AD01-9361"/>
    <x v="0"/>
    <s v="May"/>
    <x v="1"/>
    <x v="0"/>
    <x v="0"/>
    <x v="0"/>
    <x v="0"/>
    <x v="0"/>
    <n v="326"/>
    <n v="466.18"/>
  </r>
  <r>
    <s v="AD01-9362"/>
    <x v="0"/>
    <s v="May"/>
    <x v="1"/>
    <x v="0"/>
    <x v="0"/>
    <x v="0"/>
    <x v="0"/>
    <x v="0"/>
    <n v="368"/>
    <n v="526.24"/>
  </r>
  <r>
    <s v="AD01-9362"/>
    <x v="0"/>
    <s v="May"/>
    <x v="1"/>
    <x v="0"/>
    <x v="0"/>
    <x v="0"/>
    <x v="0"/>
    <x v="0"/>
    <n v="296"/>
    <n v="423.28"/>
  </r>
  <r>
    <s v="AD01-9362"/>
    <x v="0"/>
    <s v="May"/>
    <x v="1"/>
    <x v="0"/>
    <x v="0"/>
    <x v="0"/>
    <x v="0"/>
    <x v="0"/>
    <n v="322"/>
    <n v="526.24"/>
  </r>
  <r>
    <s v="AD01-9365"/>
    <x v="0"/>
    <s v="May"/>
    <x v="1"/>
    <x v="0"/>
    <x v="0"/>
    <x v="0"/>
    <x v="0"/>
    <x v="0"/>
    <n v="370"/>
    <n v="526.24"/>
  </r>
  <r>
    <s v="AD01-9364"/>
    <x v="0"/>
    <s v="May"/>
    <x v="1"/>
    <x v="0"/>
    <x v="0"/>
    <x v="0"/>
    <x v="0"/>
    <x v="0"/>
    <n v="298"/>
    <n v="526.24"/>
  </r>
  <r>
    <s v="AD01-9364"/>
    <x v="0"/>
    <s v="May"/>
    <x v="1"/>
    <x v="0"/>
    <x v="0"/>
    <x v="0"/>
    <x v="0"/>
    <x v="0"/>
    <n v="990"/>
    <n v="1415.7"/>
  </r>
  <r>
    <s v="AD01-9361"/>
    <x v="0"/>
    <s v="May"/>
    <x v="1"/>
    <x v="0"/>
    <x v="0"/>
    <x v="0"/>
    <x v="0"/>
    <x v="0"/>
    <n v="1023"/>
    <n v="1462.89"/>
  </r>
  <r>
    <s v="AD01-9362"/>
    <x v="0"/>
    <s v="May"/>
    <x v="1"/>
    <x v="0"/>
    <x v="0"/>
    <x v="0"/>
    <x v="0"/>
    <x v="0"/>
    <n v="369"/>
    <n v="527.66999999999996"/>
  </r>
  <r>
    <s v="AD01-9364"/>
    <x v="0"/>
    <s v="May"/>
    <x v="1"/>
    <x v="0"/>
    <x v="0"/>
    <x v="0"/>
    <x v="0"/>
    <x v="0"/>
    <n v="297"/>
    <n v="424.71"/>
  </r>
  <r>
    <s v="AD01-9364"/>
    <x v="0"/>
    <s v="May"/>
    <x v="1"/>
    <x v="0"/>
    <x v="0"/>
    <x v="0"/>
    <x v="0"/>
    <x v="0"/>
    <n v="771"/>
    <n v="1102.53"/>
  </r>
  <r>
    <s v="AD01-9361"/>
    <x v="0"/>
    <s v="May"/>
    <x v="1"/>
    <x v="0"/>
    <x v="0"/>
    <x v="0"/>
    <x v="0"/>
    <x v="0"/>
    <n v="804"/>
    <n v="1149.72"/>
  </r>
  <r>
    <s v="AD01-9362"/>
    <x v="0"/>
    <s v="May"/>
    <x v="1"/>
    <x v="0"/>
    <x v="0"/>
    <x v="0"/>
    <x v="0"/>
    <x v="0"/>
    <n v="858"/>
    <n v="1226.94"/>
  </r>
  <r>
    <s v="AD01-9362"/>
    <x v="0"/>
    <s v="May"/>
    <x v="1"/>
    <x v="0"/>
    <x v="0"/>
    <x v="0"/>
    <x v="0"/>
    <x v="0"/>
    <n v="323"/>
    <n v="461.89"/>
  </r>
  <r>
    <s v="AD01-9361"/>
    <x v="0"/>
    <s v="May"/>
    <x v="1"/>
    <x v="0"/>
    <x v="0"/>
    <x v="0"/>
    <x v="0"/>
    <x v="0"/>
    <n v="371"/>
    <n v="530.53"/>
  </r>
  <r>
    <s v="AD01-9361"/>
    <x v="0"/>
    <s v="May"/>
    <x v="1"/>
    <x v="0"/>
    <x v="0"/>
    <x v="0"/>
    <x v="0"/>
    <x v="0"/>
    <n v="299"/>
    <n v="427.57"/>
  </r>
  <r>
    <s v="AD01-9361"/>
    <x v="0"/>
    <s v="Nov"/>
    <x v="1"/>
    <x v="0"/>
    <x v="0"/>
    <x v="0"/>
    <x v="0"/>
    <x v="0"/>
    <n v="290"/>
    <n v="414.7"/>
  </r>
  <r>
    <s v="AD01-9362"/>
    <x v="0"/>
    <s v="Nov"/>
    <x v="1"/>
    <x v="0"/>
    <x v="0"/>
    <x v="0"/>
    <x v="0"/>
    <x v="0"/>
    <n v="338"/>
    <n v="483.34"/>
  </r>
  <r>
    <s v="AD01-9362"/>
    <x v="0"/>
    <s v="Nov"/>
    <x v="1"/>
    <x v="0"/>
    <x v="0"/>
    <x v="0"/>
    <x v="0"/>
    <x v="0"/>
    <n v="266"/>
    <n v="380.38"/>
  </r>
  <r>
    <s v="AD01-9361"/>
    <x v="0"/>
    <s v="Nov"/>
    <x v="1"/>
    <x v="0"/>
    <x v="0"/>
    <x v="0"/>
    <x v="0"/>
    <x v="0"/>
    <n v="292"/>
    <n v="526.24"/>
  </r>
  <r>
    <s v="AD01-9361"/>
    <x v="0"/>
    <s v="Nov"/>
    <x v="1"/>
    <x v="0"/>
    <x v="0"/>
    <x v="0"/>
    <x v="0"/>
    <x v="0"/>
    <n v="340"/>
    <n v="526.24"/>
  </r>
  <r>
    <s v="AD01-9362"/>
    <x v="0"/>
    <s v="Nov"/>
    <x v="1"/>
    <x v="0"/>
    <x v="0"/>
    <x v="0"/>
    <x v="0"/>
    <x v="0"/>
    <n v="995"/>
    <n v="1422.85"/>
  </r>
  <r>
    <s v="AD01-9364"/>
    <x v="0"/>
    <s v="Nov"/>
    <x v="1"/>
    <x v="0"/>
    <x v="0"/>
    <x v="0"/>
    <x v="0"/>
    <x v="0"/>
    <n v="1029"/>
    <n v="1471.47"/>
  </r>
  <r>
    <s v="AD01-9362"/>
    <x v="0"/>
    <s v="Nov"/>
    <x v="1"/>
    <x v="0"/>
    <x v="0"/>
    <x v="0"/>
    <x v="0"/>
    <x v="0"/>
    <n v="264"/>
    <n v="377.52"/>
  </r>
  <r>
    <s v="AD01-9362"/>
    <x v="0"/>
    <s v="Nov"/>
    <x v="1"/>
    <x v="0"/>
    <x v="0"/>
    <x v="0"/>
    <x v="0"/>
    <x v="0"/>
    <n v="291"/>
    <n v="416.13"/>
  </r>
  <r>
    <s v="AD01-9362"/>
    <x v="0"/>
    <s v="Nov"/>
    <x v="1"/>
    <x v="0"/>
    <x v="0"/>
    <x v="0"/>
    <x v="0"/>
    <x v="0"/>
    <n v="339"/>
    <n v="484.77"/>
  </r>
  <r>
    <s v="AD01-9362"/>
    <x v="0"/>
    <s v="Nov"/>
    <x v="1"/>
    <x v="0"/>
    <x v="0"/>
    <x v="0"/>
    <x v="0"/>
    <x v="0"/>
    <n v="267"/>
    <n v="381.81"/>
  </r>
  <r>
    <s v="AD01-9364"/>
    <x v="0"/>
    <s v="Nov"/>
    <x v="1"/>
    <x v="0"/>
    <x v="0"/>
    <x v="0"/>
    <x v="0"/>
    <x v="0"/>
    <n v="810"/>
    <n v="1158.3"/>
  </r>
  <r>
    <s v="AD01-9361"/>
    <x v="0"/>
    <s v="Nov"/>
    <x v="1"/>
    <x v="0"/>
    <x v="0"/>
    <x v="0"/>
    <x v="0"/>
    <x v="0"/>
    <n v="863"/>
    <n v="1234.0899999999999"/>
  </r>
  <r>
    <s v="AD01-9362"/>
    <x v="0"/>
    <s v="Nov"/>
    <x v="1"/>
    <x v="0"/>
    <x v="0"/>
    <x v="0"/>
    <x v="1"/>
    <x v="0"/>
    <n v="293"/>
    <n v="418.99"/>
  </r>
  <r>
    <s v="AD01-9363"/>
    <x v="0"/>
    <s v="Nov"/>
    <x v="1"/>
    <x v="0"/>
    <x v="0"/>
    <x v="0"/>
    <x v="1"/>
    <x v="0"/>
    <n v="341"/>
    <n v="487.63"/>
  </r>
  <r>
    <s v="AD01-9361"/>
    <x v="0"/>
    <s v="Nov"/>
    <x v="1"/>
    <x v="0"/>
    <x v="0"/>
    <x v="0"/>
    <x v="1"/>
    <x v="0"/>
    <n v="263"/>
    <n v="376.09"/>
  </r>
  <r>
    <s v="AD01-9362"/>
    <x v="0"/>
    <s v="Oct"/>
    <x v="1"/>
    <x v="0"/>
    <x v="0"/>
    <x v="0"/>
    <x v="1"/>
    <x v="0"/>
    <n v="296"/>
    <n v="423.28"/>
  </r>
  <r>
    <s v="AD01-9363"/>
    <x v="0"/>
    <s v="Oct"/>
    <x v="1"/>
    <x v="0"/>
    <x v="0"/>
    <x v="0"/>
    <x v="1"/>
    <x v="0"/>
    <n v="344"/>
    <n v="491.92"/>
  </r>
  <r>
    <s v="AD01-9362"/>
    <x v="0"/>
    <s v="Oct"/>
    <x v="1"/>
    <x v="0"/>
    <x v="0"/>
    <x v="0"/>
    <x v="1"/>
    <x v="0"/>
    <n v="272"/>
    <n v="388.96"/>
  </r>
  <r>
    <s v="AD01-9361"/>
    <x v="0"/>
    <s v="Oct"/>
    <x v="1"/>
    <x v="0"/>
    <x v="0"/>
    <x v="0"/>
    <x v="1"/>
    <x v="0"/>
    <n v="298"/>
    <n v="526.24"/>
  </r>
  <r>
    <s v="AD01-9363"/>
    <x v="0"/>
    <s v="Oct"/>
    <x v="1"/>
    <x v="0"/>
    <x v="0"/>
    <x v="0"/>
    <x v="1"/>
    <x v="0"/>
    <n v="346"/>
    <n v="526.24"/>
  </r>
  <r>
    <s v="AD01-9365"/>
    <x v="0"/>
    <s v="Oct"/>
    <x v="1"/>
    <x v="0"/>
    <x v="0"/>
    <x v="0"/>
    <x v="1"/>
    <x v="0"/>
    <n v="268"/>
    <n v="526.24"/>
  </r>
  <r>
    <s v="AD01-9362"/>
    <x v="0"/>
    <s v="Oct"/>
    <x v="1"/>
    <x v="0"/>
    <x v="0"/>
    <x v="0"/>
    <x v="1"/>
    <x v="0"/>
    <n v="1028"/>
    <n v="1470.04"/>
  </r>
  <r>
    <s v="AD01-9364"/>
    <x v="0"/>
    <s v="Oct"/>
    <x v="1"/>
    <x v="0"/>
    <x v="0"/>
    <x v="0"/>
    <x v="1"/>
    <x v="0"/>
    <n v="270"/>
    <n v="386.1"/>
  </r>
  <r>
    <s v="AD01-9364"/>
    <x v="0"/>
    <s v="Oct"/>
    <x v="1"/>
    <x v="0"/>
    <x v="0"/>
    <x v="0"/>
    <x v="1"/>
    <x v="0"/>
    <n v="297"/>
    <n v="424.71"/>
  </r>
  <r>
    <s v="AD01-9362"/>
    <x v="0"/>
    <s v="Oct"/>
    <x v="1"/>
    <x v="0"/>
    <x v="0"/>
    <x v="0"/>
    <x v="1"/>
    <x v="0"/>
    <n v="345"/>
    <n v="493.35"/>
  </r>
  <r>
    <s v="AD01-9365"/>
    <x v="0"/>
    <s v="Oct"/>
    <x v="1"/>
    <x v="0"/>
    <x v="0"/>
    <x v="0"/>
    <x v="1"/>
    <x v="0"/>
    <n v="776"/>
    <n v="1109.68"/>
  </r>
  <r>
    <s v="AD01-9362"/>
    <x v="0"/>
    <s v="Oct"/>
    <x v="1"/>
    <x v="0"/>
    <x v="0"/>
    <x v="0"/>
    <x v="1"/>
    <x v="0"/>
    <n v="809"/>
    <n v="1156.8699999999999"/>
  </r>
  <r>
    <s v="AD01-9361"/>
    <x v="0"/>
    <s v="Oct"/>
    <x v="1"/>
    <x v="0"/>
    <x v="0"/>
    <x v="0"/>
    <x v="1"/>
    <x v="0"/>
    <n v="862"/>
    <n v="1232.6600000000001"/>
  </r>
  <r>
    <s v="AD01-9362"/>
    <x v="0"/>
    <s v="Oct"/>
    <x v="1"/>
    <x v="0"/>
    <x v="0"/>
    <x v="0"/>
    <x v="1"/>
    <x v="0"/>
    <n v="299"/>
    <n v="427.57"/>
  </r>
  <r>
    <s v="AD01-9362"/>
    <x v="0"/>
    <s v="Oct"/>
    <x v="1"/>
    <x v="0"/>
    <x v="0"/>
    <x v="0"/>
    <x v="1"/>
    <x v="0"/>
    <n v="269"/>
    <n v="384.67"/>
  </r>
  <r>
    <s v="AD01-9362"/>
    <x v="0"/>
    <s v="Sep"/>
    <x v="1"/>
    <x v="0"/>
    <x v="0"/>
    <x v="0"/>
    <x v="1"/>
    <x v="0"/>
    <n v="302"/>
    <n v="431.86"/>
  </r>
  <r>
    <s v="AD01-9361"/>
    <x v="0"/>
    <s v="Sep"/>
    <x v="1"/>
    <x v="0"/>
    <x v="0"/>
    <x v="0"/>
    <x v="1"/>
    <x v="0"/>
    <n v="350"/>
    <n v="500.5"/>
  </r>
  <r>
    <s v="AD01-9361"/>
    <x v="0"/>
    <s v="Sep"/>
    <x v="1"/>
    <x v="0"/>
    <x v="0"/>
    <x v="0"/>
    <x v="1"/>
    <x v="0"/>
    <n v="278"/>
    <n v="397.54"/>
  </r>
  <r>
    <s v="AD01-9362"/>
    <x v="0"/>
    <s v="Sep"/>
    <x v="1"/>
    <x v="0"/>
    <x v="0"/>
    <x v="0"/>
    <x v="1"/>
    <x v="0"/>
    <n v="304"/>
    <n v="526.24"/>
  </r>
  <r>
    <s v="AD01-9361"/>
    <x v="0"/>
    <s v="Sep"/>
    <x v="1"/>
    <x v="0"/>
    <x v="0"/>
    <x v="0"/>
    <x v="1"/>
    <x v="0"/>
    <n v="274"/>
    <n v="526.24"/>
  </r>
  <r>
    <s v="AD01-9363"/>
    <x v="0"/>
    <s v="Sep"/>
    <x v="1"/>
    <x v="0"/>
    <x v="0"/>
    <x v="0"/>
    <x v="1"/>
    <x v="0"/>
    <n v="994"/>
    <n v="1421.42"/>
  </r>
  <r>
    <s v="AD01-9362"/>
    <x v="0"/>
    <s v="Sep"/>
    <x v="1"/>
    <x v="0"/>
    <x v="0"/>
    <x v="0"/>
    <x v="1"/>
    <x v="0"/>
    <n v="1027"/>
    <n v="1468.61"/>
  </r>
  <r>
    <s v="AD01-9361"/>
    <x v="0"/>
    <s v="Sep"/>
    <x v="1"/>
    <x v="0"/>
    <x v="0"/>
    <x v="0"/>
    <x v="1"/>
    <x v="0"/>
    <n v="276"/>
    <n v="394.68"/>
  </r>
  <r>
    <s v="AD01-9361"/>
    <x v="0"/>
    <s v="Sep"/>
    <x v="1"/>
    <x v="0"/>
    <x v="0"/>
    <x v="0"/>
    <x v="1"/>
    <x v="0"/>
    <n v="303"/>
    <n v="433.29"/>
  </r>
  <r>
    <s v="AD01-9361"/>
    <x v="0"/>
    <s v="Sep"/>
    <x v="1"/>
    <x v="0"/>
    <x v="0"/>
    <x v="0"/>
    <x v="1"/>
    <x v="0"/>
    <n v="351"/>
    <n v="501.93"/>
  </r>
  <r>
    <s v="AD01-9363"/>
    <x v="0"/>
    <s v="Sep"/>
    <x v="1"/>
    <x v="0"/>
    <x v="0"/>
    <x v="0"/>
    <x v="1"/>
    <x v="0"/>
    <n v="273"/>
    <n v="390.39"/>
  </r>
  <r>
    <s v="AD01-9361"/>
    <x v="0"/>
    <s v="Sep"/>
    <x v="1"/>
    <x v="0"/>
    <x v="0"/>
    <x v="0"/>
    <x v="1"/>
    <x v="0"/>
    <n v="775"/>
    <n v="1108.25"/>
  </r>
  <r>
    <s v="AD01-9361"/>
    <x v="0"/>
    <s v="Sep"/>
    <x v="1"/>
    <x v="0"/>
    <x v="0"/>
    <x v="0"/>
    <x v="1"/>
    <x v="0"/>
    <n v="808"/>
    <n v="1155.44"/>
  </r>
  <r>
    <s v="AD01-9362"/>
    <x v="0"/>
    <s v="Sep"/>
    <x v="1"/>
    <x v="0"/>
    <x v="0"/>
    <x v="0"/>
    <x v="1"/>
    <x v="0"/>
    <n v="861"/>
    <n v="1231.23"/>
  </r>
  <r>
    <s v="AD01-9361"/>
    <x v="0"/>
    <s v="Sep"/>
    <x v="1"/>
    <x v="0"/>
    <x v="0"/>
    <x v="0"/>
    <x v="1"/>
    <x v="0"/>
    <n v="305"/>
    <n v="436.15"/>
  </r>
  <r>
    <s v="AD01-9361"/>
    <x v="0"/>
    <s v="Sep"/>
    <x v="1"/>
    <x v="0"/>
    <x v="0"/>
    <x v="0"/>
    <x v="1"/>
    <x v="0"/>
    <n v="347"/>
    <n v="496.21"/>
  </r>
  <r>
    <s v="AD01-9362"/>
    <x v="0"/>
    <s v="Sep"/>
    <x v="1"/>
    <x v="0"/>
    <x v="0"/>
    <x v="0"/>
    <x v="1"/>
    <x v="0"/>
    <n v="1111"/>
    <n v="1588.73"/>
  </r>
  <r>
    <s v="AD01-9362"/>
    <x v="0"/>
    <s v="Apr"/>
    <x v="0"/>
    <x v="1"/>
    <x v="1"/>
    <x v="1"/>
    <x v="1"/>
    <x v="0"/>
    <n v="352"/>
    <n v="503.36"/>
  </r>
  <r>
    <s v="AD01-9362"/>
    <x v="0"/>
    <s v="Apr"/>
    <x v="0"/>
    <x v="1"/>
    <x v="1"/>
    <x v="1"/>
    <x v="1"/>
    <x v="0"/>
    <n v="346"/>
    <n v="494.78"/>
  </r>
  <r>
    <s v="AD01-9362"/>
    <x v="0"/>
    <s v="Apr"/>
    <x v="0"/>
    <x v="1"/>
    <x v="1"/>
    <x v="1"/>
    <x v="1"/>
    <x v="0"/>
    <n v="340"/>
    <n v="486.2"/>
  </r>
  <r>
    <s v="AD01-9364"/>
    <x v="0"/>
    <s v="Apr"/>
    <x v="0"/>
    <x v="1"/>
    <x v="1"/>
    <x v="1"/>
    <x v="1"/>
    <x v="0"/>
    <n v="349"/>
    <n v="499.07"/>
  </r>
  <r>
    <s v="AD01-9361"/>
    <x v="0"/>
    <s v="Apr"/>
    <x v="0"/>
    <x v="1"/>
    <x v="1"/>
    <x v="1"/>
    <x v="1"/>
    <x v="0"/>
    <n v="343"/>
    <n v="490.49"/>
  </r>
  <r>
    <s v="AD01-9363"/>
    <x v="0"/>
    <s v="Aug"/>
    <x v="0"/>
    <x v="1"/>
    <x v="1"/>
    <x v="1"/>
    <x v="1"/>
    <x v="2"/>
    <n v="286"/>
    <n v="408.98"/>
  </r>
  <r>
    <s v="AD01-9362"/>
    <x v="0"/>
    <s v="Aug"/>
    <x v="0"/>
    <x v="1"/>
    <x v="1"/>
    <x v="1"/>
    <x v="1"/>
    <x v="2"/>
    <n v="280"/>
    <n v="400.4"/>
  </r>
  <r>
    <s v="AD01-9361"/>
    <x v="0"/>
    <s v="Aug"/>
    <x v="0"/>
    <x v="1"/>
    <x v="1"/>
    <x v="1"/>
    <x v="1"/>
    <x v="2"/>
    <n v="289"/>
    <n v="413.27"/>
  </r>
  <r>
    <s v="AD01-9364"/>
    <x v="0"/>
    <s v="Aug"/>
    <x v="0"/>
    <x v="1"/>
    <x v="1"/>
    <x v="1"/>
    <x v="1"/>
    <x v="2"/>
    <n v="283"/>
    <n v="404.69"/>
  </r>
  <r>
    <s v="AD01-9361"/>
    <x v="0"/>
    <s v="Aug"/>
    <x v="0"/>
    <x v="1"/>
    <x v="1"/>
    <x v="1"/>
    <x v="1"/>
    <x v="2"/>
    <n v="277"/>
    <n v="396.11"/>
  </r>
  <r>
    <s v="AD01-9362"/>
    <x v="0"/>
    <s v="Dec"/>
    <x v="0"/>
    <x v="1"/>
    <x v="1"/>
    <x v="1"/>
    <x v="1"/>
    <x v="0"/>
    <n v="226"/>
    <n v="323.18"/>
  </r>
  <r>
    <s v="AD01-9361"/>
    <x v="0"/>
    <s v="Dec"/>
    <x v="0"/>
    <x v="1"/>
    <x v="1"/>
    <x v="1"/>
    <x v="0"/>
    <x v="0"/>
    <n v="220"/>
    <n v="314.60000000000002"/>
  </r>
  <r>
    <s v="AD01-9364"/>
    <x v="0"/>
    <s v="Dec"/>
    <x v="0"/>
    <x v="1"/>
    <x v="1"/>
    <x v="1"/>
    <x v="0"/>
    <x v="0"/>
    <n v="214"/>
    <n v="306.02"/>
  </r>
  <r>
    <s v="AD01-9361"/>
    <x v="0"/>
    <s v="Dec"/>
    <x v="0"/>
    <x v="1"/>
    <x v="1"/>
    <x v="1"/>
    <x v="0"/>
    <x v="0"/>
    <n v="223"/>
    <n v="318.89"/>
  </r>
  <r>
    <s v="AD01-9364"/>
    <x v="0"/>
    <s v="Dec"/>
    <x v="0"/>
    <x v="1"/>
    <x v="1"/>
    <x v="1"/>
    <x v="0"/>
    <x v="0"/>
    <n v="217"/>
    <n v="310.31"/>
  </r>
  <r>
    <s v="AD01-9361"/>
    <x v="0"/>
    <s v="Dec"/>
    <x v="0"/>
    <x v="1"/>
    <x v="1"/>
    <x v="1"/>
    <x v="0"/>
    <x v="0"/>
    <n v="211"/>
    <n v="301.73"/>
  </r>
  <r>
    <s v="AD01-9361"/>
    <x v="0"/>
    <s v="Jul"/>
    <x v="0"/>
    <x v="1"/>
    <x v="1"/>
    <x v="1"/>
    <x v="0"/>
    <x v="2"/>
    <n v="304"/>
    <n v="434.72"/>
  </r>
  <r>
    <s v="AD01-9362"/>
    <x v="0"/>
    <s v="Jul"/>
    <x v="0"/>
    <x v="1"/>
    <x v="1"/>
    <x v="1"/>
    <x v="0"/>
    <x v="2"/>
    <n v="298"/>
    <n v="426.14"/>
  </r>
  <r>
    <s v="AD01-9362"/>
    <x v="0"/>
    <s v="Jul"/>
    <x v="0"/>
    <x v="1"/>
    <x v="1"/>
    <x v="1"/>
    <x v="0"/>
    <x v="2"/>
    <n v="292"/>
    <n v="417.56"/>
  </r>
  <r>
    <s v="AD01-9364"/>
    <x v="0"/>
    <s v="Jul"/>
    <x v="0"/>
    <x v="1"/>
    <x v="1"/>
    <x v="1"/>
    <x v="0"/>
    <x v="2"/>
    <n v="301"/>
    <n v="430.43"/>
  </r>
  <r>
    <s v="AD01-9362"/>
    <x v="0"/>
    <s v="Jul"/>
    <x v="0"/>
    <x v="1"/>
    <x v="1"/>
    <x v="1"/>
    <x v="0"/>
    <x v="2"/>
    <n v="295"/>
    <n v="421.85"/>
  </r>
  <r>
    <s v="AD01-9362"/>
    <x v="0"/>
    <s v="Jun"/>
    <x v="0"/>
    <x v="1"/>
    <x v="1"/>
    <x v="1"/>
    <x v="0"/>
    <x v="0"/>
    <n v="322"/>
    <n v="460.46"/>
  </r>
  <r>
    <s v="AD01-9361"/>
    <x v="0"/>
    <s v="Jun"/>
    <x v="0"/>
    <x v="1"/>
    <x v="1"/>
    <x v="1"/>
    <x v="0"/>
    <x v="2"/>
    <n v="316"/>
    <n v="451.88"/>
  </r>
  <r>
    <s v="AD01-9364"/>
    <x v="0"/>
    <s v="Jun"/>
    <x v="0"/>
    <x v="1"/>
    <x v="1"/>
    <x v="1"/>
    <x v="0"/>
    <x v="2"/>
    <n v="310"/>
    <n v="443.3"/>
  </r>
  <r>
    <s v="AD01-9361"/>
    <x v="0"/>
    <s v="Jun"/>
    <x v="0"/>
    <x v="1"/>
    <x v="1"/>
    <x v="1"/>
    <x v="0"/>
    <x v="2"/>
    <n v="319"/>
    <n v="456.17"/>
  </r>
  <r>
    <s v="AD01-9362"/>
    <x v="0"/>
    <s v="Jun"/>
    <x v="0"/>
    <x v="1"/>
    <x v="1"/>
    <x v="1"/>
    <x v="0"/>
    <x v="2"/>
    <n v="313"/>
    <n v="447.59"/>
  </r>
  <r>
    <s v="AD01-9362"/>
    <x v="0"/>
    <s v="Jun"/>
    <x v="0"/>
    <x v="1"/>
    <x v="1"/>
    <x v="1"/>
    <x v="0"/>
    <x v="2"/>
    <n v="307"/>
    <n v="439.01"/>
  </r>
  <r>
    <s v="AD01-9361"/>
    <x v="0"/>
    <s v="May"/>
    <x v="0"/>
    <x v="1"/>
    <x v="1"/>
    <x v="1"/>
    <x v="0"/>
    <x v="0"/>
    <n v="334"/>
    <n v="477.62"/>
  </r>
  <r>
    <s v="AD01-9362"/>
    <x v="0"/>
    <s v="May"/>
    <x v="0"/>
    <x v="1"/>
    <x v="1"/>
    <x v="1"/>
    <x v="0"/>
    <x v="0"/>
    <n v="328"/>
    <n v="469.04"/>
  </r>
  <r>
    <s v="AD01-9364"/>
    <x v="0"/>
    <s v="May"/>
    <x v="0"/>
    <x v="1"/>
    <x v="1"/>
    <x v="1"/>
    <x v="0"/>
    <x v="0"/>
    <n v="337"/>
    <n v="481.91"/>
  </r>
  <r>
    <s v="AD01-9362"/>
    <x v="0"/>
    <s v="May"/>
    <x v="0"/>
    <x v="1"/>
    <x v="1"/>
    <x v="1"/>
    <x v="0"/>
    <x v="0"/>
    <n v="331"/>
    <n v="473.33"/>
  </r>
  <r>
    <s v="AD01-9363"/>
    <x v="0"/>
    <s v="May"/>
    <x v="0"/>
    <x v="1"/>
    <x v="1"/>
    <x v="1"/>
    <x v="0"/>
    <x v="0"/>
    <n v="325"/>
    <n v="464.75"/>
  </r>
  <r>
    <s v="AD01-9361"/>
    <x v="0"/>
    <s v="Nov"/>
    <x v="0"/>
    <x v="1"/>
    <x v="1"/>
    <x v="1"/>
    <x v="0"/>
    <x v="0"/>
    <n v="238"/>
    <n v="340.34"/>
  </r>
  <r>
    <s v="AD01-9361"/>
    <x v="0"/>
    <s v="Nov"/>
    <x v="0"/>
    <x v="1"/>
    <x v="1"/>
    <x v="1"/>
    <x v="0"/>
    <x v="0"/>
    <n v="232"/>
    <n v="331.76"/>
  </r>
  <r>
    <s v="AD01-9365"/>
    <x v="0"/>
    <s v="Nov"/>
    <x v="0"/>
    <x v="1"/>
    <x v="1"/>
    <x v="1"/>
    <x v="0"/>
    <x v="0"/>
    <n v="241"/>
    <n v="344.63"/>
  </r>
  <r>
    <s v="AD01-9361"/>
    <x v="0"/>
    <s v="Nov"/>
    <x v="0"/>
    <x v="1"/>
    <x v="1"/>
    <x v="1"/>
    <x v="0"/>
    <x v="0"/>
    <n v="235"/>
    <n v="336.05"/>
  </r>
  <r>
    <s v="AD01-9362"/>
    <x v="0"/>
    <s v="Nov"/>
    <x v="0"/>
    <x v="1"/>
    <x v="1"/>
    <x v="1"/>
    <x v="0"/>
    <x v="0"/>
    <n v="229"/>
    <n v="327.47000000000003"/>
  </r>
  <r>
    <s v="AD01-9362"/>
    <x v="0"/>
    <s v="Oct"/>
    <x v="0"/>
    <x v="1"/>
    <x v="1"/>
    <x v="1"/>
    <x v="0"/>
    <x v="2"/>
    <n v="256"/>
    <n v="366.08"/>
  </r>
  <r>
    <s v="AD01-9364"/>
    <x v="0"/>
    <s v="Oct"/>
    <x v="0"/>
    <x v="1"/>
    <x v="1"/>
    <x v="1"/>
    <x v="0"/>
    <x v="2"/>
    <n v="250"/>
    <n v="357.5"/>
  </r>
  <r>
    <s v="AD01-9361"/>
    <x v="0"/>
    <s v="Oct"/>
    <x v="0"/>
    <x v="1"/>
    <x v="1"/>
    <x v="1"/>
    <x v="0"/>
    <x v="0"/>
    <n v="244"/>
    <n v="348.92"/>
  </r>
  <r>
    <s v="AD01-9362"/>
    <x v="0"/>
    <s v="Oct"/>
    <x v="0"/>
    <x v="1"/>
    <x v="1"/>
    <x v="1"/>
    <x v="0"/>
    <x v="2"/>
    <n v="253"/>
    <n v="361.79"/>
  </r>
  <r>
    <s v="AD01-9361"/>
    <x v="0"/>
    <s v="Oct"/>
    <x v="0"/>
    <x v="1"/>
    <x v="1"/>
    <x v="1"/>
    <x v="0"/>
    <x v="2"/>
    <n v="247"/>
    <n v="353.21"/>
  </r>
  <r>
    <s v="AD01-9362"/>
    <x v="0"/>
    <s v="Sep"/>
    <x v="0"/>
    <x v="1"/>
    <x v="1"/>
    <x v="1"/>
    <x v="0"/>
    <x v="2"/>
    <n v="274"/>
    <n v="391.82"/>
  </r>
  <r>
    <s v="AD01-9361"/>
    <x v="0"/>
    <s v="Sep"/>
    <x v="0"/>
    <x v="1"/>
    <x v="1"/>
    <x v="1"/>
    <x v="0"/>
    <x v="2"/>
    <n v="268"/>
    <n v="383.24"/>
  </r>
  <r>
    <s v="AD01-9364"/>
    <x v="0"/>
    <s v="Sep"/>
    <x v="0"/>
    <x v="1"/>
    <x v="1"/>
    <x v="1"/>
    <x v="0"/>
    <x v="2"/>
    <n v="262"/>
    <n v="374.66"/>
  </r>
  <r>
    <s v="AD01-9362"/>
    <x v="0"/>
    <s v="Sep"/>
    <x v="0"/>
    <x v="1"/>
    <x v="1"/>
    <x v="1"/>
    <x v="0"/>
    <x v="2"/>
    <n v="271"/>
    <n v="387.53"/>
  </r>
  <r>
    <s v="AD01-9364"/>
    <x v="0"/>
    <s v="Sep"/>
    <x v="0"/>
    <x v="1"/>
    <x v="1"/>
    <x v="1"/>
    <x v="0"/>
    <x v="2"/>
    <n v="265"/>
    <n v="378.95"/>
  </r>
  <r>
    <s v="AD01-9361"/>
    <x v="0"/>
    <s v="Sep"/>
    <x v="0"/>
    <x v="1"/>
    <x v="1"/>
    <x v="1"/>
    <x v="0"/>
    <x v="2"/>
    <n v="259"/>
    <n v="370.37"/>
  </r>
  <r>
    <s v="AD01-9364"/>
    <x v="0"/>
    <s v="Apr"/>
    <x v="1"/>
    <x v="1"/>
    <x v="1"/>
    <x v="1"/>
    <x v="0"/>
    <x v="2"/>
    <n v="158"/>
    <n v="225.94"/>
  </r>
  <r>
    <s v="AD01-9361"/>
    <x v="0"/>
    <s v="Apr"/>
    <x v="1"/>
    <x v="1"/>
    <x v="1"/>
    <x v="1"/>
    <x v="0"/>
    <x v="2"/>
    <n v="206"/>
    <n v="294.58"/>
  </r>
  <r>
    <s v="AD01-9362"/>
    <x v="0"/>
    <s v="Apr"/>
    <x v="1"/>
    <x v="1"/>
    <x v="1"/>
    <x v="1"/>
    <x v="0"/>
    <x v="2"/>
    <n v="134"/>
    <n v="191.62"/>
  </r>
  <r>
    <s v="AD01-9364"/>
    <x v="0"/>
    <s v="Apr"/>
    <x v="1"/>
    <x v="1"/>
    <x v="1"/>
    <x v="1"/>
    <x v="0"/>
    <x v="2"/>
    <n v="160"/>
    <n v="228.8"/>
  </r>
  <r>
    <s v="AD01-9364"/>
    <x v="0"/>
    <s v="Apr"/>
    <x v="1"/>
    <x v="1"/>
    <x v="1"/>
    <x v="1"/>
    <x v="0"/>
    <x v="2"/>
    <n v="208"/>
    <n v="297.44"/>
  </r>
  <r>
    <s v="AD01-9364"/>
    <x v="0"/>
    <s v="Apr"/>
    <x v="1"/>
    <x v="1"/>
    <x v="1"/>
    <x v="1"/>
    <x v="0"/>
    <x v="2"/>
    <n v="136"/>
    <n v="194.48"/>
  </r>
  <r>
    <s v="AD01-9361"/>
    <x v="0"/>
    <s v="Apr"/>
    <x v="1"/>
    <x v="1"/>
    <x v="1"/>
    <x v="1"/>
    <x v="0"/>
    <x v="2"/>
    <n v="812"/>
    <n v="1161.1600000000001"/>
  </r>
  <r>
    <s v="AD01-9362"/>
    <x v="0"/>
    <s v="Apr"/>
    <x v="1"/>
    <x v="1"/>
    <x v="1"/>
    <x v="1"/>
    <x v="0"/>
    <x v="2"/>
    <n v="899"/>
    <n v="1285.57"/>
  </r>
  <r>
    <s v="AD01-9362"/>
    <x v="0"/>
    <s v="Apr"/>
    <x v="1"/>
    <x v="1"/>
    <x v="1"/>
    <x v="1"/>
    <x v="0"/>
    <x v="2"/>
    <n v="852"/>
    <n v="526.24"/>
  </r>
  <r>
    <s v="AD01-9362"/>
    <x v="0"/>
    <s v="Apr"/>
    <x v="1"/>
    <x v="1"/>
    <x v="1"/>
    <x v="1"/>
    <x v="0"/>
    <x v="2"/>
    <n v="885"/>
    <n v="526.24"/>
  </r>
  <r>
    <s v="AD01-9361"/>
    <x v="0"/>
    <s v="Apr"/>
    <x v="1"/>
    <x v="1"/>
    <x v="1"/>
    <x v="1"/>
    <x v="0"/>
    <x v="2"/>
    <n v="135"/>
    <n v="193.05"/>
  </r>
  <r>
    <s v="AD01-9364"/>
    <x v="0"/>
    <s v="Apr"/>
    <x v="1"/>
    <x v="1"/>
    <x v="1"/>
    <x v="1"/>
    <x v="0"/>
    <x v="2"/>
    <n v="163"/>
    <n v="233.09"/>
  </r>
  <r>
    <s v="AD01-9362"/>
    <x v="0"/>
    <s v="Apr"/>
    <x v="1"/>
    <x v="1"/>
    <x v="1"/>
    <x v="1"/>
    <x v="0"/>
    <x v="2"/>
    <n v="205"/>
    <n v="293.14999999999998"/>
  </r>
  <r>
    <s v="AD01-9364"/>
    <x v="0"/>
    <s v="Apr"/>
    <x v="1"/>
    <x v="1"/>
    <x v="1"/>
    <x v="1"/>
    <x v="0"/>
    <x v="2"/>
    <n v="133"/>
    <n v="190.19"/>
  </r>
  <r>
    <s v="AD01-9362"/>
    <x v="0"/>
    <s v="Apr"/>
    <x v="1"/>
    <x v="1"/>
    <x v="1"/>
    <x v="1"/>
    <x v="0"/>
    <x v="2"/>
    <n v="821"/>
    <n v="1174.03"/>
  </r>
  <r>
    <s v="AD01-9362"/>
    <x v="0"/>
    <s v="Apr"/>
    <x v="1"/>
    <x v="1"/>
    <x v="1"/>
    <x v="1"/>
    <x v="0"/>
    <x v="2"/>
    <n v="854"/>
    <n v="1221.22"/>
  </r>
  <r>
    <s v="AD01-9364"/>
    <x v="0"/>
    <s v="Apr"/>
    <x v="1"/>
    <x v="1"/>
    <x v="1"/>
    <x v="1"/>
    <x v="0"/>
    <x v="2"/>
    <n v="131"/>
    <n v="187.33"/>
  </r>
  <r>
    <s v="AD01-9361"/>
    <x v="0"/>
    <s v="Aug"/>
    <x v="1"/>
    <x v="1"/>
    <x v="1"/>
    <x v="1"/>
    <x v="0"/>
    <x v="2"/>
    <n v="140"/>
    <n v="200.2"/>
  </r>
  <r>
    <s v="AD01-9361"/>
    <x v="0"/>
    <s v="Aug"/>
    <x v="1"/>
    <x v="1"/>
    <x v="1"/>
    <x v="1"/>
    <x v="0"/>
    <x v="2"/>
    <n v="188"/>
    <n v="268.83999999999997"/>
  </r>
  <r>
    <s v="AD01-9364"/>
    <x v="0"/>
    <s v="Aug"/>
    <x v="1"/>
    <x v="1"/>
    <x v="1"/>
    <x v="1"/>
    <x v="0"/>
    <x v="2"/>
    <n v="356"/>
    <n v="509.08"/>
  </r>
  <r>
    <s v="AD01-9361"/>
    <x v="0"/>
    <s v="Aug"/>
    <x v="1"/>
    <x v="1"/>
    <x v="1"/>
    <x v="1"/>
    <x v="0"/>
    <x v="2"/>
    <n v="184"/>
    <n v="263.12"/>
  </r>
  <r>
    <s v="AD01-9362"/>
    <x v="0"/>
    <s v="Aug"/>
    <x v="1"/>
    <x v="1"/>
    <x v="1"/>
    <x v="1"/>
    <x v="0"/>
    <x v="2"/>
    <n v="358"/>
    <n v="511.94"/>
  </r>
  <r>
    <s v="AD01-9365"/>
    <x v="0"/>
    <s v="Aug"/>
    <x v="1"/>
    <x v="1"/>
    <x v="1"/>
    <x v="1"/>
    <x v="0"/>
    <x v="2"/>
    <n v="816"/>
    <n v="1166.8800000000001"/>
  </r>
  <r>
    <s v="AD01-9364"/>
    <x v="0"/>
    <s v="Aug"/>
    <x v="1"/>
    <x v="1"/>
    <x v="1"/>
    <x v="1"/>
    <x v="0"/>
    <x v="2"/>
    <n v="849"/>
    <n v="1214.07"/>
  </r>
  <r>
    <s v="AD01-9361"/>
    <x v="0"/>
    <s v="Aug"/>
    <x v="1"/>
    <x v="1"/>
    <x v="1"/>
    <x v="1"/>
    <x v="0"/>
    <x v="2"/>
    <n v="902"/>
    <n v="1289.8599999999999"/>
  </r>
  <r>
    <s v="AD01-9361"/>
    <x v="0"/>
    <s v="Aug"/>
    <x v="1"/>
    <x v="1"/>
    <x v="1"/>
    <x v="1"/>
    <x v="0"/>
    <x v="2"/>
    <n v="855"/>
    <n v="526.24"/>
  </r>
  <r>
    <s v="AD01-9365"/>
    <x v="0"/>
    <s v="Aug"/>
    <x v="1"/>
    <x v="1"/>
    <x v="1"/>
    <x v="1"/>
    <x v="0"/>
    <x v="2"/>
    <n v="357"/>
    <n v="510.51"/>
  </r>
  <r>
    <s v="AD01-9362"/>
    <x v="0"/>
    <s v="Aug"/>
    <x v="1"/>
    <x v="1"/>
    <x v="1"/>
    <x v="1"/>
    <x v="0"/>
    <x v="2"/>
    <n v="139"/>
    <n v="198.77"/>
  </r>
  <r>
    <s v="AD01-9363"/>
    <x v="0"/>
    <s v="Aug"/>
    <x v="1"/>
    <x v="1"/>
    <x v="1"/>
    <x v="1"/>
    <x v="0"/>
    <x v="2"/>
    <n v="187"/>
    <n v="267.41000000000003"/>
  </r>
  <r>
    <s v="AD01-9364"/>
    <x v="0"/>
    <s v="Aug"/>
    <x v="1"/>
    <x v="1"/>
    <x v="1"/>
    <x v="1"/>
    <x v="0"/>
    <x v="2"/>
    <n v="825"/>
    <n v="1179.75"/>
  </r>
  <r>
    <s v="AD01-9362"/>
    <x v="0"/>
    <s v="Aug"/>
    <x v="1"/>
    <x v="1"/>
    <x v="1"/>
    <x v="1"/>
    <x v="0"/>
    <x v="2"/>
    <n v="858"/>
    <n v="1226.94"/>
  </r>
  <r>
    <s v="AD01-9361"/>
    <x v="0"/>
    <s v="Aug"/>
    <x v="1"/>
    <x v="1"/>
    <x v="1"/>
    <x v="1"/>
    <x v="0"/>
    <x v="2"/>
    <n v="359"/>
    <n v="513.37"/>
  </r>
  <r>
    <s v="AD01-9365"/>
    <x v="0"/>
    <s v="Dec"/>
    <x v="1"/>
    <x v="1"/>
    <x v="1"/>
    <x v="1"/>
    <x v="0"/>
    <x v="2"/>
    <n v="362"/>
    <n v="517.66"/>
  </r>
  <r>
    <s v="AD01-9364"/>
    <x v="0"/>
    <s v="Dec"/>
    <x v="1"/>
    <x v="1"/>
    <x v="1"/>
    <x v="1"/>
    <x v="0"/>
    <x v="2"/>
    <n v="164"/>
    <n v="234.52"/>
  </r>
  <r>
    <s v="AD01-9362"/>
    <x v="0"/>
    <s v="Dec"/>
    <x v="1"/>
    <x v="1"/>
    <x v="1"/>
    <x v="1"/>
    <x v="0"/>
    <x v="2"/>
    <n v="338"/>
    <n v="483.34"/>
  </r>
  <r>
    <s v="AD01-9363"/>
    <x v="0"/>
    <s v="Dec"/>
    <x v="1"/>
    <x v="1"/>
    <x v="1"/>
    <x v="1"/>
    <x v="0"/>
    <x v="2"/>
    <n v="364"/>
    <n v="520.52"/>
  </r>
  <r>
    <s v="AD01-9361"/>
    <x v="0"/>
    <s v="Dec"/>
    <x v="1"/>
    <x v="1"/>
    <x v="1"/>
    <x v="1"/>
    <x v="0"/>
    <x v="2"/>
    <n v="166"/>
    <n v="237.38"/>
  </r>
  <r>
    <s v="AD01-9361"/>
    <x v="0"/>
    <s v="Dec"/>
    <x v="1"/>
    <x v="1"/>
    <x v="1"/>
    <x v="1"/>
    <x v="0"/>
    <x v="2"/>
    <n v="819"/>
    <n v="1171.17"/>
  </r>
  <r>
    <s v="AD01-9361"/>
    <x v="0"/>
    <s v="Dec"/>
    <x v="1"/>
    <x v="1"/>
    <x v="1"/>
    <x v="1"/>
    <x v="0"/>
    <x v="2"/>
    <n v="853"/>
    <n v="1219.79"/>
  </r>
  <r>
    <s v="AD01-9363"/>
    <x v="0"/>
    <s v="Dec"/>
    <x v="1"/>
    <x v="1"/>
    <x v="1"/>
    <x v="1"/>
    <x v="0"/>
    <x v="2"/>
    <n v="906"/>
    <n v="1295.58"/>
  </r>
  <r>
    <s v="AD01-9363"/>
    <x v="0"/>
    <s v="Dec"/>
    <x v="1"/>
    <x v="1"/>
    <x v="1"/>
    <x v="1"/>
    <x v="0"/>
    <x v="2"/>
    <n v="859"/>
    <n v="526.24"/>
  </r>
  <r>
    <s v="AD01-9361"/>
    <x v="0"/>
    <s v="Dec"/>
    <x v="1"/>
    <x v="1"/>
    <x v="1"/>
    <x v="1"/>
    <x v="0"/>
    <x v="2"/>
    <n v="165"/>
    <n v="526.24"/>
  </r>
  <r>
    <s v="AD01-9361"/>
    <x v="0"/>
    <s v="Dec"/>
    <x v="1"/>
    <x v="1"/>
    <x v="1"/>
    <x v="1"/>
    <x v="0"/>
    <x v="2"/>
    <n v="339"/>
    <n v="484.77"/>
  </r>
  <r>
    <s v="AD01-9364"/>
    <x v="0"/>
    <s v="Dec"/>
    <x v="1"/>
    <x v="1"/>
    <x v="1"/>
    <x v="1"/>
    <x v="0"/>
    <x v="2"/>
    <n v="163"/>
    <n v="233.09"/>
  </r>
  <r>
    <s v="AD01-9363"/>
    <x v="0"/>
    <s v="Dec"/>
    <x v="1"/>
    <x v="1"/>
    <x v="1"/>
    <x v="1"/>
    <x v="0"/>
    <x v="2"/>
    <n v="337"/>
    <n v="481.91"/>
  </r>
  <r>
    <s v="AD01-9362"/>
    <x v="0"/>
    <s v="Dec"/>
    <x v="1"/>
    <x v="1"/>
    <x v="1"/>
    <x v="1"/>
    <x v="0"/>
    <x v="2"/>
    <n v="828"/>
    <n v="1184.04"/>
  </r>
  <r>
    <s v="AD01-9362"/>
    <x v="0"/>
    <s v="Dec"/>
    <x v="1"/>
    <x v="1"/>
    <x v="1"/>
    <x v="1"/>
    <x v="0"/>
    <x v="2"/>
    <n v="861"/>
    <n v="1231.23"/>
  </r>
  <r>
    <s v="AD01-9365"/>
    <x v="0"/>
    <s v="Dec"/>
    <x v="1"/>
    <x v="1"/>
    <x v="1"/>
    <x v="1"/>
    <x v="0"/>
    <x v="2"/>
    <n v="335"/>
    <n v="479.05"/>
  </r>
  <r>
    <s v="AD01-9361"/>
    <x v="0"/>
    <s v="Feb"/>
    <x v="1"/>
    <x v="1"/>
    <x v="1"/>
    <x v="1"/>
    <x v="0"/>
    <x v="2"/>
    <n v="170"/>
    <n v="243.1"/>
  </r>
  <r>
    <s v="AD01-9364"/>
    <x v="0"/>
    <s v="Feb"/>
    <x v="1"/>
    <x v="1"/>
    <x v="1"/>
    <x v="1"/>
    <x v="0"/>
    <x v="2"/>
    <n v="218"/>
    <n v="311.74"/>
  </r>
  <r>
    <s v="AD01-9362"/>
    <x v="0"/>
    <s v="Feb"/>
    <x v="1"/>
    <x v="1"/>
    <x v="1"/>
    <x v="1"/>
    <x v="0"/>
    <x v="2"/>
    <n v="146"/>
    <n v="208.78"/>
  </r>
  <r>
    <s v="AD01-9364"/>
    <x v="0"/>
    <s v="Feb"/>
    <x v="1"/>
    <x v="1"/>
    <x v="1"/>
    <x v="1"/>
    <x v="0"/>
    <x v="2"/>
    <n v="172"/>
    <n v="245.96"/>
  </r>
  <r>
    <s v="AD01-9363"/>
    <x v="0"/>
    <s v="Feb"/>
    <x v="1"/>
    <x v="1"/>
    <x v="1"/>
    <x v="1"/>
    <x v="0"/>
    <x v="2"/>
    <n v="220"/>
    <n v="314.60000000000002"/>
  </r>
  <r>
    <s v="AD01-9361"/>
    <x v="0"/>
    <s v="Feb"/>
    <x v="1"/>
    <x v="1"/>
    <x v="1"/>
    <x v="1"/>
    <x v="0"/>
    <x v="2"/>
    <n v="142"/>
    <n v="203.06"/>
  </r>
  <r>
    <s v="AD01-9361"/>
    <x v="0"/>
    <s v="Feb"/>
    <x v="1"/>
    <x v="1"/>
    <x v="1"/>
    <x v="1"/>
    <x v="0"/>
    <x v="2"/>
    <n v="844"/>
    <n v="1206.92"/>
  </r>
  <r>
    <s v="AD01-9361"/>
    <x v="0"/>
    <s v="Feb"/>
    <x v="1"/>
    <x v="1"/>
    <x v="1"/>
    <x v="1"/>
    <x v="0"/>
    <x v="2"/>
    <n v="897"/>
    <n v="1282.71"/>
  </r>
  <r>
    <s v="AD01-9361"/>
    <x v="0"/>
    <s v="Feb"/>
    <x v="1"/>
    <x v="1"/>
    <x v="1"/>
    <x v="1"/>
    <x v="0"/>
    <x v="2"/>
    <n v="850"/>
    <n v="526.24"/>
  </r>
  <r>
    <s v="AD01-9362"/>
    <x v="0"/>
    <s v="Feb"/>
    <x v="1"/>
    <x v="1"/>
    <x v="1"/>
    <x v="1"/>
    <x v="0"/>
    <x v="2"/>
    <n v="883"/>
    <n v="526.24"/>
  </r>
  <r>
    <s v="AD01-9361"/>
    <x v="0"/>
    <s v="Feb"/>
    <x v="1"/>
    <x v="1"/>
    <x v="1"/>
    <x v="1"/>
    <x v="0"/>
    <x v="2"/>
    <n v="169"/>
    <n v="241.67"/>
  </r>
  <r>
    <s v="AD01-9362"/>
    <x v="0"/>
    <s v="Feb"/>
    <x v="1"/>
    <x v="1"/>
    <x v="1"/>
    <x v="1"/>
    <x v="0"/>
    <x v="2"/>
    <n v="217"/>
    <n v="310.31"/>
  </r>
  <r>
    <s v="AD01-9364"/>
    <x v="0"/>
    <s v="Feb"/>
    <x v="1"/>
    <x v="1"/>
    <x v="1"/>
    <x v="1"/>
    <x v="0"/>
    <x v="2"/>
    <n v="145"/>
    <n v="207.35"/>
  </r>
  <r>
    <s v="AD01-9362"/>
    <x v="0"/>
    <s v="Feb"/>
    <x v="1"/>
    <x v="1"/>
    <x v="1"/>
    <x v="1"/>
    <x v="0"/>
    <x v="2"/>
    <n v="819"/>
    <n v="1171.17"/>
  </r>
  <r>
    <s v="AD01-9361"/>
    <x v="0"/>
    <s v="Feb"/>
    <x v="1"/>
    <x v="1"/>
    <x v="1"/>
    <x v="1"/>
    <x v="0"/>
    <x v="2"/>
    <n v="143"/>
    <n v="204.49"/>
  </r>
  <r>
    <s v="AD01-9365"/>
    <x v="0"/>
    <s v="Jan"/>
    <x v="1"/>
    <x v="1"/>
    <x v="1"/>
    <x v="1"/>
    <x v="0"/>
    <x v="2"/>
    <n v="176"/>
    <n v="251.68"/>
  </r>
  <r>
    <s v="AD01-9364"/>
    <x v="0"/>
    <s v="Jan"/>
    <x v="1"/>
    <x v="1"/>
    <x v="1"/>
    <x v="1"/>
    <x v="0"/>
    <x v="2"/>
    <n v="224"/>
    <n v="320.32"/>
  </r>
  <r>
    <s v="AD01-9362"/>
    <x v="0"/>
    <s v="Jan"/>
    <x v="1"/>
    <x v="1"/>
    <x v="1"/>
    <x v="1"/>
    <x v="0"/>
    <x v="2"/>
    <n v="178"/>
    <n v="254.54"/>
  </r>
  <r>
    <s v="AD01-9361"/>
    <x v="0"/>
    <s v="Jan"/>
    <x v="1"/>
    <x v="1"/>
    <x v="1"/>
    <x v="1"/>
    <x v="0"/>
    <x v="2"/>
    <n v="148"/>
    <n v="211.64"/>
  </r>
  <r>
    <s v="AD01-9362"/>
    <x v="0"/>
    <s v="Jan"/>
    <x v="1"/>
    <x v="1"/>
    <x v="1"/>
    <x v="1"/>
    <x v="0"/>
    <x v="2"/>
    <n v="810"/>
    <n v="1158.3"/>
  </r>
  <r>
    <s v="AD01-9364"/>
    <x v="0"/>
    <s v="Jan"/>
    <x v="1"/>
    <x v="1"/>
    <x v="1"/>
    <x v="1"/>
    <x v="0"/>
    <x v="2"/>
    <n v="843"/>
    <n v="1205.49"/>
  </r>
  <r>
    <s v="AD01-9364"/>
    <x v="0"/>
    <s v="Jan"/>
    <x v="1"/>
    <x v="1"/>
    <x v="1"/>
    <x v="1"/>
    <x v="0"/>
    <x v="2"/>
    <n v="896"/>
    <n v="1281.28"/>
  </r>
  <r>
    <s v="AD01-9361"/>
    <x v="0"/>
    <s v="Jan"/>
    <x v="1"/>
    <x v="1"/>
    <x v="0"/>
    <x v="1"/>
    <x v="0"/>
    <x v="0"/>
    <n v="818"/>
    <n v="526.24"/>
  </r>
  <r>
    <s v="AD01-9364"/>
    <x v="0"/>
    <s v="Jan"/>
    <x v="1"/>
    <x v="1"/>
    <x v="1"/>
    <x v="1"/>
    <x v="0"/>
    <x v="2"/>
    <n v="849"/>
    <n v="526.24"/>
  </r>
  <r>
    <s v="AD01-9361"/>
    <x v="0"/>
    <s v="Jan"/>
    <x v="1"/>
    <x v="1"/>
    <x v="1"/>
    <x v="1"/>
    <x v="0"/>
    <x v="2"/>
    <n v="882"/>
    <n v="526.24"/>
  </r>
  <r>
    <s v="AD01-9362"/>
    <x v="0"/>
    <s v="Jan"/>
    <x v="1"/>
    <x v="1"/>
    <x v="1"/>
    <x v="1"/>
    <x v="0"/>
    <x v="2"/>
    <n v="147"/>
    <n v="210.21"/>
  </r>
  <r>
    <s v="AD01-9361"/>
    <x v="0"/>
    <s v="Jan"/>
    <x v="1"/>
    <x v="1"/>
    <x v="1"/>
    <x v="1"/>
    <x v="0"/>
    <x v="2"/>
    <n v="175"/>
    <n v="250.25"/>
  </r>
  <r>
    <s v="AD01-9363"/>
    <x v="0"/>
    <s v="Jan"/>
    <x v="1"/>
    <x v="1"/>
    <x v="1"/>
    <x v="1"/>
    <x v="0"/>
    <x v="2"/>
    <n v="223"/>
    <n v="318.89"/>
  </r>
  <r>
    <s v="AD01-9362"/>
    <x v="0"/>
    <s v="Jan"/>
    <x v="1"/>
    <x v="1"/>
    <x v="1"/>
    <x v="1"/>
    <x v="0"/>
    <x v="2"/>
    <n v="151"/>
    <n v="215.93"/>
  </r>
  <r>
    <s v="AD01-9363"/>
    <x v="0"/>
    <s v="Jan"/>
    <x v="1"/>
    <x v="1"/>
    <x v="1"/>
    <x v="1"/>
    <x v="0"/>
    <x v="2"/>
    <n v="852"/>
    <n v="1218.3599999999999"/>
  </r>
  <r>
    <s v="AD01-9365"/>
    <x v="0"/>
    <s v="Jan"/>
    <x v="1"/>
    <x v="1"/>
    <x v="1"/>
    <x v="1"/>
    <x v="0"/>
    <x v="2"/>
    <n v="149"/>
    <n v="213.07"/>
  </r>
  <r>
    <s v="AD01-9362"/>
    <x v="0"/>
    <s v="Jul"/>
    <x v="1"/>
    <x v="1"/>
    <x v="1"/>
    <x v="1"/>
    <x v="0"/>
    <x v="2"/>
    <n v="146"/>
    <n v="208.78"/>
  </r>
  <r>
    <s v="AD01-9361"/>
    <x v="0"/>
    <s v="Jul"/>
    <x v="1"/>
    <x v="1"/>
    <x v="1"/>
    <x v="1"/>
    <x v="0"/>
    <x v="2"/>
    <n v="362"/>
    <n v="517.66"/>
  </r>
  <r>
    <s v="AD01-9362"/>
    <x v="0"/>
    <s v="Jul"/>
    <x v="1"/>
    <x v="1"/>
    <x v="1"/>
    <x v="1"/>
    <x v="0"/>
    <x v="2"/>
    <n v="142"/>
    <n v="203.06"/>
  </r>
  <r>
    <s v="AD01-9362"/>
    <x v="0"/>
    <s v="Jul"/>
    <x v="1"/>
    <x v="1"/>
    <x v="1"/>
    <x v="1"/>
    <x v="0"/>
    <x v="2"/>
    <n v="190"/>
    <n v="271.7"/>
  </r>
  <r>
    <s v="AD01-9361"/>
    <x v="0"/>
    <s v="Jul"/>
    <x v="1"/>
    <x v="1"/>
    <x v="1"/>
    <x v="1"/>
    <x v="0"/>
    <x v="2"/>
    <n v="364"/>
    <n v="520.52"/>
  </r>
  <r>
    <s v="AD01-9361"/>
    <x v="0"/>
    <s v="Jul"/>
    <x v="1"/>
    <x v="1"/>
    <x v="1"/>
    <x v="1"/>
    <x v="0"/>
    <x v="2"/>
    <n v="815"/>
    <n v="1165.45"/>
  </r>
  <r>
    <s v="AD01-9364"/>
    <x v="0"/>
    <s v="Jul"/>
    <x v="1"/>
    <x v="1"/>
    <x v="1"/>
    <x v="1"/>
    <x v="0"/>
    <x v="2"/>
    <n v="848"/>
    <n v="1212.6400000000001"/>
  </r>
  <r>
    <s v="AD01-9361"/>
    <x v="0"/>
    <s v="Jul"/>
    <x v="1"/>
    <x v="1"/>
    <x v="1"/>
    <x v="1"/>
    <x v="0"/>
    <x v="2"/>
    <n v="901"/>
    <n v="1288.43"/>
  </r>
  <r>
    <s v="AD01-9361"/>
    <x v="0"/>
    <s v="Jul"/>
    <x v="1"/>
    <x v="1"/>
    <x v="1"/>
    <x v="1"/>
    <x v="0"/>
    <x v="2"/>
    <n v="854"/>
    <n v="526.24"/>
  </r>
  <r>
    <s v="AD01-9362"/>
    <x v="0"/>
    <s v="Jul"/>
    <x v="1"/>
    <x v="1"/>
    <x v="1"/>
    <x v="1"/>
    <x v="0"/>
    <x v="2"/>
    <n v="189"/>
    <n v="526.24"/>
  </r>
  <r>
    <s v="AD01-9361"/>
    <x v="0"/>
    <s v="Jul"/>
    <x v="1"/>
    <x v="1"/>
    <x v="1"/>
    <x v="1"/>
    <x v="0"/>
    <x v="2"/>
    <n v="363"/>
    <n v="519.09"/>
  </r>
  <r>
    <s v="AD01-9361"/>
    <x v="0"/>
    <s v="Jul"/>
    <x v="1"/>
    <x v="1"/>
    <x v="1"/>
    <x v="1"/>
    <x v="0"/>
    <x v="2"/>
    <n v="145"/>
    <n v="207.35"/>
  </r>
  <r>
    <s v="AD01-9361"/>
    <x v="0"/>
    <s v="Jul"/>
    <x v="1"/>
    <x v="1"/>
    <x v="1"/>
    <x v="1"/>
    <x v="0"/>
    <x v="2"/>
    <n v="193"/>
    <n v="275.99"/>
  </r>
  <r>
    <s v="AD01-9362"/>
    <x v="0"/>
    <s v="Jul"/>
    <x v="1"/>
    <x v="1"/>
    <x v="1"/>
    <x v="1"/>
    <x v="0"/>
    <x v="2"/>
    <n v="361"/>
    <n v="516.23"/>
  </r>
  <r>
    <s v="AD01-9361"/>
    <x v="0"/>
    <s v="Jul"/>
    <x v="1"/>
    <x v="1"/>
    <x v="1"/>
    <x v="1"/>
    <x v="0"/>
    <x v="2"/>
    <n v="824"/>
    <n v="1178.32"/>
  </r>
  <r>
    <s v="AD01-9362"/>
    <x v="0"/>
    <s v="Jul"/>
    <x v="1"/>
    <x v="1"/>
    <x v="1"/>
    <x v="1"/>
    <x v="0"/>
    <x v="2"/>
    <n v="857"/>
    <n v="1225.51"/>
  </r>
  <r>
    <s v="AD01-9362"/>
    <x v="0"/>
    <s v="Jul"/>
    <x v="1"/>
    <x v="1"/>
    <x v="1"/>
    <x v="1"/>
    <x v="0"/>
    <x v="2"/>
    <n v="365"/>
    <n v="521.95000000000005"/>
  </r>
  <r>
    <s v="AD01-9362"/>
    <x v="0"/>
    <s v="Jun"/>
    <x v="1"/>
    <x v="1"/>
    <x v="1"/>
    <x v="1"/>
    <x v="0"/>
    <x v="2"/>
    <n v="152"/>
    <n v="217.36"/>
  </r>
  <r>
    <s v="AD01-9362"/>
    <x v="0"/>
    <s v="Jun"/>
    <x v="1"/>
    <x v="1"/>
    <x v="1"/>
    <x v="1"/>
    <x v="0"/>
    <x v="2"/>
    <n v="194"/>
    <n v="277.42"/>
  </r>
  <r>
    <s v="AD01-9365"/>
    <x v="0"/>
    <s v="Jun"/>
    <x v="1"/>
    <x v="1"/>
    <x v="1"/>
    <x v="1"/>
    <x v="0"/>
    <x v="2"/>
    <n v="368"/>
    <n v="526.24"/>
  </r>
  <r>
    <s v="AD01-9364"/>
    <x v="0"/>
    <s v="Jun"/>
    <x v="1"/>
    <x v="1"/>
    <x v="1"/>
    <x v="1"/>
    <x v="0"/>
    <x v="2"/>
    <n v="148"/>
    <n v="211.64"/>
  </r>
  <r>
    <s v="AD01-9362"/>
    <x v="0"/>
    <s v="Jun"/>
    <x v="1"/>
    <x v="1"/>
    <x v="1"/>
    <x v="1"/>
    <x v="0"/>
    <x v="2"/>
    <n v="196"/>
    <n v="280.27999999999997"/>
  </r>
  <r>
    <s v="AD01-9365"/>
    <x v="0"/>
    <s v="Jun"/>
    <x v="1"/>
    <x v="1"/>
    <x v="1"/>
    <x v="1"/>
    <x v="0"/>
    <x v="2"/>
    <n v="370"/>
    <n v="529.1"/>
  </r>
  <r>
    <s v="AD01-9362"/>
    <x v="0"/>
    <s v="Jun"/>
    <x v="1"/>
    <x v="1"/>
    <x v="1"/>
    <x v="1"/>
    <x v="0"/>
    <x v="2"/>
    <n v="814"/>
    <n v="1164.02"/>
  </r>
  <r>
    <s v="AD01-9361"/>
    <x v="0"/>
    <s v="Jun"/>
    <x v="1"/>
    <x v="1"/>
    <x v="1"/>
    <x v="1"/>
    <x v="0"/>
    <x v="2"/>
    <n v="847"/>
    <n v="1211.21"/>
  </r>
  <r>
    <s v="AD01-9364"/>
    <x v="0"/>
    <s v="Jun"/>
    <x v="1"/>
    <x v="1"/>
    <x v="1"/>
    <x v="1"/>
    <x v="0"/>
    <x v="2"/>
    <n v="195"/>
    <n v="526.24"/>
  </r>
  <r>
    <s v="AD01-9362"/>
    <x v="0"/>
    <s v="Jun"/>
    <x v="1"/>
    <x v="1"/>
    <x v="1"/>
    <x v="1"/>
    <x v="0"/>
    <x v="2"/>
    <n v="369"/>
    <n v="527.66999999999996"/>
  </r>
  <r>
    <s v="AD01-9365"/>
    <x v="0"/>
    <s v="Jun"/>
    <x v="1"/>
    <x v="1"/>
    <x v="1"/>
    <x v="1"/>
    <x v="0"/>
    <x v="2"/>
    <n v="151"/>
    <n v="215.93"/>
  </r>
  <r>
    <s v="AD01-9362"/>
    <x v="0"/>
    <s v="Jun"/>
    <x v="1"/>
    <x v="1"/>
    <x v="1"/>
    <x v="1"/>
    <x v="0"/>
    <x v="2"/>
    <n v="199"/>
    <n v="284.57"/>
  </r>
  <r>
    <s v="AD01-9364"/>
    <x v="0"/>
    <s v="Jun"/>
    <x v="1"/>
    <x v="1"/>
    <x v="1"/>
    <x v="1"/>
    <x v="0"/>
    <x v="2"/>
    <n v="367"/>
    <n v="524.80999999999995"/>
  </r>
  <r>
    <s v="AD01-9365"/>
    <x v="0"/>
    <s v="Jun"/>
    <x v="1"/>
    <x v="1"/>
    <x v="1"/>
    <x v="1"/>
    <x v="0"/>
    <x v="2"/>
    <n v="823"/>
    <n v="1176.8900000000001"/>
  </r>
  <r>
    <s v="AD01-9361"/>
    <x v="0"/>
    <s v="Jun"/>
    <x v="1"/>
    <x v="1"/>
    <x v="1"/>
    <x v="1"/>
    <x v="0"/>
    <x v="2"/>
    <n v="856"/>
    <n v="1224.08"/>
  </r>
  <r>
    <s v="AD01-9362"/>
    <x v="0"/>
    <s v="Jun"/>
    <x v="1"/>
    <x v="1"/>
    <x v="1"/>
    <x v="1"/>
    <x v="0"/>
    <x v="2"/>
    <n v="371"/>
    <n v="530.53"/>
  </r>
  <r>
    <s v="AD01-9362"/>
    <x v="0"/>
    <s v="Mar"/>
    <x v="1"/>
    <x v="1"/>
    <x v="1"/>
    <x v="1"/>
    <x v="0"/>
    <x v="2"/>
    <n v="164"/>
    <n v="234.52"/>
  </r>
  <r>
    <s v="AD01-9365"/>
    <x v="0"/>
    <s v="Mar"/>
    <x v="1"/>
    <x v="1"/>
    <x v="1"/>
    <x v="1"/>
    <x v="0"/>
    <x v="2"/>
    <n v="212"/>
    <n v="303.16000000000003"/>
  </r>
  <r>
    <s v="AD01-9362"/>
    <x v="0"/>
    <s v="Mar"/>
    <x v="1"/>
    <x v="1"/>
    <x v="1"/>
    <x v="1"/>
    <x v="0"/>
    <x v="2"/>
    <n v="140"/>
    <n v="200.2"/>
  </r>
  <r>
    <s v="AD01-9362"/>
    <x v="0"/>
    <s v="Mar"/>
    <x v="1"/>
    <x v="1"/>
    <x v="1"/>
    <x v="1"/>
    <x v="0"/>
    <x v="2"/>
    <n v="166"/>
    <n v="237.38"/>
  </r>
  <r>
    <s v="AD01-9361"/>
    <x v="0"/>
    <s v="Mar"/>
    <x v="1"/>
    <x v="1"/>
    <x v="1"/>
    <x v="1"/>
    <x v="0"/>
    <x v="2"/>
    <n v="214"/>
    <n v="306.02"/>
  </r>
  <r>
    <s v="AD01-9361"/>
    <x v="0"/>
    <s v="Mar"/>
    <x v="1"/>
    <x v="1"/>
    <x v="1"/>
    <x v="1"/>
    <x v="0"/>
    <x v="2"/>
    <n v="811"/>
    <n v="1159.73"/>
  </r>
  <r>
    <s v="AD01-9361"/>
    <x v="0"/>
    <s v="Mar"/>
    <x v="1"/>
    <x v="1"/>
    <x v="1"/>
    <x v="1"/>
    <x v="0"/>
    <x v="2"/>
    <n v="845"/>
    <n v="1208.3499999999999"/>
  </r>
  <r>
    <s v="AD01-9362"/>
    <x v="0"/>
    <s v="Mar"/>
    <x v="1"/>
    <x v="1"/>
    <x v="1"/>
    <x v="1"/>
    <x v="0"/>
    <x v="2"/>
    <n v="898"/>
    <n v="1284.1400000000001"/>
  </r>
  <r>
    <s v="AD01-9362"/>
    <x v="0"/>
    <s v="Mar"/>
    <x v="1"/>
    <x v="1"/>
    <x v="1"/>
    <x v="1"/>
    <x v="0"/>
    <x v="2"/>
    <n v="851"/>
    <n v="526.24"/>
  </r>
  <r>
    <s v="AD01-9361"/>
    <x v="0"/>
    <s v="Mar"/>
    <x v="1"/>
    <x v="1"/>
    <x v="1"/>
    <x v="1"/>
    <x v="0"/>
    <x v="2"/>
    <n v="884"/>
    <n v="526.24"/>
  </r>
  <r>
    <s v="AD01-9361"/>
    <x v="0"/>
    <s v="Mar"/>
    <x v="1"/>
    <x v="1"/>
    <x v="1"/>
    <x v="1"/>
    <x v="0"/>
    <x v="2"/>
    <n v="141"/>
    <n v="201.63"/>
  </r>
  <r>
    <s v="AD01-9362"/>
    <x v="0"/>
    <s v="Mar"/>
    <x v="1"/>
    <x v="1"/>
    <x v="1"/>
    <x v="1"/>
    <x v="0"/>
    <x v="2"/>
    <n v="211"/>
    <n v="301.73"/>
  </r>
  <r>
    <s v="AD01-9362"/>
    <x v="0"/>
    <s v="Mar"/>
    <x v="1"/>
    <x v="1"/>
    <x v="1"/>
    <x v="1"/>
    <x v="0"/>
    <x v="2"/>
    <n v="139"/>
    <n v="198.77"/>
  </r>
  <r>
    <s v="AD01-9362"/>
    <x v="0"/>
    <s v="Mar"/>
    <x v="1"/>
    <x v="1"/>
    <x v="1"/>
    <x v="1"/>
    <x v="0"/>
    <x v="2"/>
    <n v="820"/>
    <n v="1172.5999999999999"/>
  </r>
  <r>
    <s v="AD01-9362"/>
    <x v="0"/>
    <s v="Mar"/>
    <x v="1"/>
    <x v="1"/>
    <x v="1"/>
    <x v="1"/>
    <x v="0"/>
    <x v="2"/>
    <n v="853"/>
    <n v="1219.79"/>
  </r>
  <r>
    <s v="AD01-9362"/>
    <x v="0"/>
    <s v="Mar"/>
    <x v="1"/>
    <x v="1"/>
    <x v="1"/>
    <x v="1"/>
    <x v="0"/>
    <x v="2"/>
    <n v="137"/>
    <n v="195.91"/>
  </r>
  <r>
    <s v="AD01-9363"/>
    <x v="0"/>
    <s v="May"/>
    <x v="1"/>
    <x v="1"/>
    <x v="1"/>
    <x v="1"/>
    <x v="0"/>
    <x v="2"/>
    <n v="200"/>
    <n v="286"/>
  </r>
  <r>
    <s v="AD01-9362"/>
    <x v="0"/>
    <s v="May"/>
    <x v="1"/>
    <x v="1"/>
    <x v="1"/>
    <x v="1"/>
    <x v="0"/>
    <x v="2"/>
    <n v="128"/>
    <n v="183.04"/>
  </r>
  <r>
    <s v="AD01-9362"/>
    <x v="0"/>
    <s v="May"/>
    <x v="1"/>
    <x v="1"/>
    <x v="1"/>
    <x v="1"/>
    <x v="0"/>
    <x v="2"/>
    <n v="154"/>
    <n v="220.22"/>
  </r>
  <r>
    <s v="AD01-9362"/>
    <x v="0"/>
    <s v="May"/>
    <x v="1"/>
    <x v="1"/>
    <x v="1"/>
    <x v="1"/>
    <x v="0"/>
    <x v="2"/>
    <n v="202"/>
    <n v="288.86"/>
  </r>
  <r>
    <s v="AD01-9362"/>
    <x v="0"/>
    <s v="May"/>
    <x v="1"/>
    <x v="1"/>
    <x v="1"/>
    <x v="1"/>
    <x v="0"/>
    <x v="2"/>
    <n v="130"/>
    <n v="185.9"/>
  </r>
  <r>
    <s v="AD01-9363"/>
    <x v="0"/>
    <s v="May"/>
    <x v="1"/>
    <x v="1"/>
    <x v="1"/>
    <x v="1"/>
    <x v="0"/>
    <x v="2"/>
    <n v="813"/>
    <n v="1162.5899999999999"/>
  </r>
  <r>
    <s v="AD01-9364"/>
    <x v="0"/>
    <s v="May"/>
    <x v="1"/>
    <x v="1"/>
    <x v="1"/>
    <x v="1"/>
    <x v="0"/>
    <x v="2"/>
    <n v="846"/>
    <n v="1209.78"/>
  </r>
  <r>
    <s v="AD01-9361"/>
    <x v="0"/>
    <s v="May"/>
    <x v="1"/>
    <x v="1"/>
    <x v="1"/>
    <x v="1"/>
    <x v="0"/>
    <x v="2"/>
    <n v="900"/>
    <n v="1287"/>
  </r>
  <r>
    <s v="AD01-9361"/>
    <x v="0"/>
    <s v="May"/>
    <x v="1"/>
    <x v="1"/>
    <x v="1"/>
    <x v="1"/>
    <x v="1"/>
    <x v="2"/>
    <n v="853"/>
    <n v="526.24"/>
  </r>
  <r>
    <s v="AD01-9362"/>
    <x v="0"/>
    <s v="May"/>
    <x v="1"/>
    <x v="1"/>
    <x v="1"/>
    <x v="1"/>
    <x v="1"/>
    <x v="2"/>
    <n v="886"/>
    <n v="526.24"/>
  </r>
  <r>
    <s v="AD01-9363"/>
    <x v="0"/>
    <s v="May"/>
    <x v="1"/>
    <x v="1"/>
    <x v="1"/>
    <x v="1"/>
    <x v="1"/>
    <x v="2"/>
    <n v="129"/>
    <n v="184.47"/>
  </r>
  <r>
    <s v="AD01-9362"/>
    <x v="0"/>
    <s v="May"/>
    <x v="1"/>
    <x v="1"/>
    <x v="1"/>
    <x v="1"/>
    <x v="1"/>
    <x v="2"/>
    <n v="157"/>
    <n v="224.51"/>
  </r>
  <r>
    <s v="AD01-9362"/>
    <x v="0"/>
    <s v="May"/>
    <x v="1"/>
    <x v="1"/>
    <x v="1"/>
    <x v="1"/>
    <x v="1"/>
    <x v="2"/>
    <n v="127"/>
    <n v="181.61"/>
  </r>
  <r>
    <s v="AD01-9362"/>
    <x v="0"/>
    <s v="May"/>
    <x v="1"/>
    <x v="1"/>
    <x v="1"/>
    <x v="1"/>
    <x v="1"/>
    <x v="2"/>
    <n v="822"/>
    <n v="1175.46"/>
  </r>
  <r>
    <s v="AD01-9361"/>
    <x v="0"/>
    <s v="May"/>
    <x v="1"/>
    <x v="1"/>
    <x v="1"/>
    <x v="1"/>
    <x v="1"/>
    <x v="2"/>
    <n v="855"/>
    <n v="1222.6500000000001"/>
  </r>
  <r>
    <s v="AD01-9361"/>
    <x v="0"/>
    <s v="Nov"/>
    <x v="1"/>
    <x v="1"/>
    <x v="1"/>
    <x v="1"/>
    <x v="1"/>
    <x v="2"/>
    <n v="368"/>
    <n v="526.24"/>
  </r>
  <r>
    <s v="AD01-9361"/>
    <x v="0"/>
    <s v="Nov"/>
    <x v="1"/>
    <x v="1"/>
    <x v="1"/>
    <x v="1"/>
    <x v="1"/>
    <x v="2"/>
    <n v="170"/>
    <n v="243.1"/>
  </r>
  <r>
    <s v="AD01-9362"/>
    <x v="0"/>
    <s v="Nov"/>
    <x v="1"/>
    <x v="1"/>
    <x v="1"/>
    <x v="1"/>
    <x v="1"/>
    <x v="2"/>
    <n v="344"/>
    <n v="491.92"/>
  </r>
  <r>
    <s v="AD01-9362"/>
    <x v="0"/>
    <s v="Nov"/>
    <x v="1"/>
    <x v="1"/>
    <x v="1"/>
    <x v="1"/>
    <x v="1"/>
    <x v="2"/>
    <n v="370"/>
    <n v="529.1"/>
  </r>
  <r>
    <s v="AD01-9365"/>
    <x v="0"/>
    <s v="Nov"/>
    <x v="1"/>
    <x v="1"/>
    <x v="1"/>
    <x v="1"/>
    <x v="1"/>
    <x v="2"/>
    <n v="172"/>
    <n v="245.96"/>
  </r>
  <r>
    <s v="AD01-9364"/>
    <x v="0"/>
    <s v="Nov"/>
    <x v="1"/>
    <x v="1"/>
    <x v="1"/>
    <x v="1"/>
    <x v="1"/>
    <x v="2"/>
    <n v="340"/>
    <n v="486.2"/>
  </r>
  <r>
    <s v="AD01-9362"/>
    <x v="0"/>
    <s v="Nov"/>
    <x v="1"/>
    <x v="1"/>
    <x v="1"/>
    <x v="1"/>
    <x v="1"/>
    <x v="2"/>
    <n v="852"/>
    <n v="1218.3599999999999"/>
  </r>
  <r>
    <s v="AD01-9362"/>
    <x v="0"/>
    <s v="Nov"/>
    <x v="1"/>
    <x v="1"/>
    <x v="1"/>
    <x v="1"/>
    <x v="1"/>
    <x v="2"/>
    <n v="905"/>
    <n v="1294.1500000000001"/>
  </r>
  <r>
    <s v="AD01-9362"/>
    <x v="0"/>
    <s v="Nov"/>
    <x v="1"/>
    <x v="1"/>
    <x v="1"/>
    <x v="1"/>
    <x v="1"/>
    <x v="2"/>
    <n v="858"/>
    <n v="526.24"/>
  </r>
  <r>
    <s v="AD01-9361"/>
    <x v="0"/>
    <s v="Nov"/>
    <x v="1"/>
    <x v="1"/>
    <x v="1"/>
    <x v="1"/>
    <x v="1"/>
    <x v="2"/>
    <n v="171"/>
    <n v="526.24"/>
  </r>
  <r>
    <s v="AD01-9364"/>
    <x v="0"/>
    <s v="Nov"/>
    <x v="1"/>
    <x v="1"/>
    <x v="1"/>
    <x v="1"/>
    <x v="1"/>
    <x v="2"/>
    <n v="367"/>
    <n v="524.80999999999995"/>
  </r>
  <r>
    <s v="AD01-9361"/>
    <x v="0"/>
    <s v="Nov"/>
    <x v="1"/>
    <x v="1"/>
    <x v="1"/>
    <x v="1"/>
    <x v="1"/>
    <x v="2"/>
    <n v="169"/>
    <n v="241.67"/>
  </r>
  <r>
    <s v="AD01-9362"/>
    <x v="0"/>
    <s v="Nov"/>
    <x v="1"/>
    <x v="1"/>
    <x v="1"/>
    <x v="1"/>
    <x v="1"/>
    <x v="2"/>
    <n v="343"/>
    <n v="490.49"/>
  </r>
  <r>
    <s v="AD01-9362"/>
    <x v="0"/>
    <s v="Nov"/>
    <x v="1"/>
    <x v="1"/>
    <x v="1"/>
    <x v="1"/>
    <x v="1"/>
    <x v="2"/>
    <n v="827"/>
    <n v="1182.6099999999999"/>
  </r>
  <r>
    <s v="AD01-9361"/>
    <x v="0"/>
    <s v="Nov"/>
    <x v="1"/>
    <x v="1"/>
    <x v="1"/>
    <x v="1"/>
    <x v="1"/>
    <x v="2"/>
    <n v="341"/>
    <n v="487.63"/>
  </r>
  <r>
    <s v="AD01-9362"/>
    <x v="0"/>
    <s v="Oct"/>
    <x v="1"/>
    <x v="1"/>
    <x v="1"/>
    <x v="1"/>
    <x v="1"/>
    <x v="2"/>
    <n v="128"/>
    <n v="183.04"/>
  </r>
  <r>
    <s v="AD01-9362"/>
    <x v="0"/>
    <s v="Oct"/>
    <x v="1"/>
    <x v="1"/>
    <x v="1"/>
    <x v="1"/>
    <x v="1"/>
    <x v="2"/>
    <n v="176"/>
    <n v="251.68"/>
  </r>
  <r>
    <s v="AD01-9362"/>
    <x v="0"/>
    <s v="Oct"/>
    <x v="1"/>
    <x v="1"/>
    <x v="1"/>
    <x v="1"/>
    <x v="1"/>
    <x v="2"/>
    <n v="350"/>
    <n v="500.5"/>
  </r>
  <r>
    <s v="AD01-9362"/>
    <x v="0"/>
    <s v="Oct"/>
    <x v="1"/>
    <x v="1"/>
    <x v="1"/>
    <x v="1"/>
    <x v="1"/>
    <x v="2"/>
    <n v="130"/>
    <n v="185.9"/>
  </r>
  <r>
    <s v="AD01-9363"/>
    <x v="0"/>
    <s v="Oct"/>
    <x v="1"/>
    <x v="1"/>
    <x v="1"/>
    <x v="1"/>
    <x v="1"/>
    <x v="2"/>
    <n v="346"/>
    <n v="494.78"/>
  </r>
  <r>
    <s v="AD01-9362"/>
    <x v="0"/>
    <s v="Oct"/>
    <x v="1"/>
    <x v="1"/>
    <x v="1"/>
    <x v="1"/>
    <x v="1"/>
    <x v="2"/>
    <n v="818"/>
    <n v="1169.74"/>
  </r>
  <r>
    <s v="AD01-9361"/>
    <x v="0"/>
    <s v="Oct"/>
    <x v="1"/>
    <x v="1"/>
    <x v="1"/>
    <x v="1"/>
    <x v="1"/>
    <x v="2"/>
    <n v="851"/>
    <n v="1216.93"/>
  </r>
  <r>
    <s v="AD01-9364"/>
    <x v="0"/>
    <s v="Oct"/>
    <x v="1"/>
    <x v="1"/>
    <x v="1"/>
    <x v="1"/>
    <x v="1"/>
    <x v="2"/>
    <n v="904"/>
    <n v="1292.72"/>
  </r>
  <r>
    <s v="AD01-9364"/>
    <x v="0"/>
    <s v="Oct"/>
    <x v="1"/>
    <x v="1"/>
    <x v="1"/>
    <x v="1"/>
    <x v="1"/>
    <x v="2"/>
    <n v="857"/>
    <n v="526.24"/>
  </r>
  <r>
    <s v="AD01-9362"/>
    <x v="0"/>
    <s v="Oct"/>
    <x v="1"/>
    <x v="1"/>
    <x v="1"/>
    <x v="1"/>
    <x v="1"/>
    <x v="2"/>
    <n v="177"/>
    <n v="526.24"/>
  </r>
  <r>
    <s v="AD01-9362"/>
    <x v="0"/>
    <s v="Oct"/>
    <x v="1"/>
    <x v="1"/>
    <x v="1"/>
    <x v="1"/>
    <x v="1"/>
    <x v="2"/>
    <n v="345"/>
    <n v="493.35"/>
  </r>
  <r>
    <s v="AD01-9363"/>
    <x v="0"/>
    <s v="Oct"/>
    <x v="1"/>
    <x v="1"/>
    <x v="1"/>
    <x v="1"/>
    <x v="1"/>
    <x v="2"/>
    <n v="127"/>
    <n v="181.61"/>
  </r>
  <r>
    <s v="AD01-9364"/>
    <x v="0"/>
    <s v="Oct"/>
    <x v="1"/>
    <x v="1"/>
    <x v="1"/>
    <x v="1"/>
    <x v="1"/>
    <x v="2"/>
    <n v="175"/>
    <n v="250.25"/>
  </r>
  <r>
    <s v="AD01-9362"/>
    <x v="0"/>
    <s v="Oct"/>
    <x v="1"/>
    <x v="1"/>
    <x v="1"/>
    <x v="1"/>
    <x v="1"/>
    <x v="2"/>
    <n v="349"/>
    <n v="499.07"/>
  </r>
  <r>
    <s v="AD01-9362"/>
    <x v="0"/>
    <s v="Oct"/>
    <x v="1"/>
    <x v="1"/>
    <x v="1"/>
    <x v="1"/>
    <x v="1"/>
    <x v="2"/>
    <n v="826"/>
    <n v="1181.18"/>
  </r>
  <r>
    <s v="AD01-9361"/>
    <x v="0"/>
    <s v="Oct"/>
    <x v="1"/>
    <x v="1"/>
    <x v="1"/>
    <x v="1"/>
    <x v="1"/>
    <x v="2"/>
    <n v="860"/>
    <n v="1229.8"/>
  </r>
  <r>
    <s v="AD01-9362"/>
    <x v="0"/>
    <s v="Oct"/>
    <x v="1"/>
    <x v="1"/>
    <x v="1"/>
    <x v="1"/>
    <x v="1"/>
    <x v="2"/>
    <n v="347"/>
    <n v="496.21"/>
  </r>
  <r>
    <s v="AD01-9363"/>
    <x v="0"/>
    <s v="Sep"/>
    <x v="1"/>
    <x v="1"/>
    <x v="1"/>
    <x v="1"/>
    <x v="1"/>
    <x v="2"/>
    <n v="134"/>
    <n v="191.62"/>
  </r>
  <r>
    <s v="AD01-9362"/>
    <x v="0"/>
    <s v="Sep"/>
    <x v="1"/>
    <x v="1"/>
    <x v="1"/>
    <x v="1"/>
    <x v="1"/>
    <x v="2"/>
    <n v="182"/>
    <n v="260.26"/>
  </r>
  <r>
    <s v="AD01-9362"/>
    <x v="0"/>
    <s v="Sep"/>
    <x v="1"/>
    <x v="1"/>
    <x v="1"/>
    <x v="1"/>
    <x v="1"/>
    <x v="2"/>
    <n v="136"/>
    <n v="194.48"/>
  </r>
  <r>
    <s v="AD01-9361"/>
    <x v="0"/>
    <s v="Sep"/>
    <x v="1"/>
    <x v="1"/>
    <x v="1"/>
    <x v="1"/>
    <x v="1"/>
    <x v="2"/>
    <n v="178"/>
    <n v="254.54"/>
  </r>
  <r>
    <s v="AD01-9364"/>
    <x v="0"/>
    <s v="Sep"/>
    <x v="1"/>
    <x v="1"/>
    <x v="1"/>
    <x v="1"/>
    <x v="1"/>
    <x v="2"/>
    <n v="352"/>
    <n v="503.36"/>
  </r>
  <r>
    <s v="AD01-9362"/>
    <x v="0"/>
    <s v="Sep"/>
    <x v="1"/>
    <x v="1"/>
    <x v="1"/>
    <x v="1"/>
    <x v="1"/>
    <x v="2"/>
    <n v="817"/>
    <n v="1168.31"/>
  </r>
  <r>
    <s v="AD01-9364"/>
    <x v="0"/>
    <s v="Sep"/>
    <x v="1"/>
    <x v="1"/>
    <x v="1"/>
    <x v="1"/>
    <x v="1"/>
    <x v="2"/>
    <n v="850"/>
    <n v="1215.5"/>
  </r>
  <r>
    <s v="AD01-9364"/>
    <x v="0"/>
    <s v="Sep"/>
    <x v="1"/>
    <x v="1"/>
    <x v="1"/>
    <x v="1"/>
    <x v="1"/>
    <x v="2"/>
    <n v="903"/>
    <n v="1291.29"/>
  </r>
  <r>
    <s v="AD01-9364"/>
    <x v="0"/>
    <s v="Sep"/>
    <x v="1"/>
    <x v="1"/>
    <x v="1"/>
    <x v="1"/>
    <x v="1"/>
    <x v="2"/>
    <n v="856"/>
    <n v="526.24"/>
  </r>
  <r>
    <s v="AD01-9362"/>
    <x v="0"/>
    <s v="Sep"/>
    <x v="1"/>
    <x v="1"/>
    <x v="1"/>
    <x v="1"/>
    <x v="1"/>
    <x v="2"/>
    <n v="183"/>
    <n v="526.24"/>
  </r>
  <r>
    <s v="AD01-9362"/>
    <x v="0"/>
    <s v="Sep"/>
    <x v="1"/>
    <x v="1"/>
    <x v="1"/>
    <x v="1"/>
    <x v="1"/>
    <x v="2"/>
    <n v="351"/>
    <n v="501.93"/>
  </r>
  <r>
    <s v="AD01-9364"/>
    <x v="0"/>
    <s v="Sep"/>
    <x v="1"/>
    <x v="1"/>
    <x v="1"/>
    <x v="1"/>
    <x v="1"/>
    <x v="2"/>
    <n v="133"/>
    <n v="190.19"/>
  </r>
  <r>
    <s v="AD01-9361"/>
    <x v="0"/>
    <s v="Sep"/>
    <x v="1"/>
    <x v="1"/>
    <x v="1"/>
    <x v="1"/>
    <x v="1"/>
    <x v="2"/>
    <n v="181"/>
    <n v="258.83"/>
  </r>
  <r>
    <s v="AD01-9362"/>
    <x v="0"/>
    <s v="Sep"/>
    <x v="1"/>
    <x v="1"/>
    <x v="1"/>
    <x v="1"/>
    <x v="1"/>
    <x v="2"/>
    <n v="355"/>
    <n v="507.65"/>
  </r>
  <r>
    <s v="AD01-9364"/>
    <x v="0"/>
    <s v="Sep"/>
    <x v="1"/>
    <x v="1"/>
    <x v="1"/>
    <x v="1"/>
    <x v="1"/>
    <x v="2"/>
    <n v="859"/>
    <n v="1228.3699999999999"/>
  </r>
  <r>
    <s v="AD01-9363"/>
    <x v="0"/>
    <s v="Sep"/>
    <x v="1"/>
    <x v="1"/>
    <x v="1"/>
    <x v="1"/>
    <x v="1"/>
    <x v="2"/>
    <n v="353"/>
    <n v="504.79"/>
  </r>
  <r>
    <s v="AD01-9361"/>
    <x v="0"/>
    <s v="Mar"/>
    <x v="0"/>
    <x v="1"/>
    <x v="0"/>
    <x v="1"/>
    <x v="1"/>
    <x v="1"/>
    <n v="364"/>
    <n v="520.52"/>
  </r>
  <r>
    <s v="AD01-9362"/>
    <x v="0"/>
    <s v="Mar"/>
    <x v="0"/>
    <x v="1"/>
    <x v="0"/>
    <x v="1"/>
    <x v="1"/>
    <x v="0"/>
    <n v="358"/>
    <n v="511.94"/>
  </r>
  <r>
    <s v="AD01-9361"/>
    <x v="0"/>
    <s v="Mar"/>
    <x v="0"/>
    <x v="1"/>
    <x v="0"/>
    <x v="1"/>
    <x v="1"/>
    <x v="1"/>
    <n v="367"/>
    <n v="524.80999999999995"/>
  </r>
  <r>
    <s v="AD01-9365"/>
    <x v="0"/>
    <s v="Mar"/>
    <x v="0"/>
    <x v="1"/>
    <x v="0"/>
    <x v="1"/>
    <x v="1"/>
    <x v="0"/>
    <n v="361"/>
    <n v="516.23"/>
  </r>
  <r>
    <s v="AD01-9361"/>
    <x v="0"/>
    <s v="Mar"/>
    <x v="0"/>
    <x v="1"/>
    <x v="1"/>
    <x v="1"/>
    <x v="1"/>
    <x v="0"/>
    <n v="355"/>
    <n v="507.65"/>
  </r>
  <r>
    <s v="AD01-9363"/>
    <x v="0"/>
    <s v="Feb"/>
    <x v="1"/>
    <x v="1"/>
    <x v="0"/>
    <x v="0"/>
    <x v="1"/>
    <x v="1"/>
    <n v="780"/>
    <n v="1115.4000000000001"/>
  </r>
  <r>
    <s v="AD01-9364"/>
    <x v="0"/>
    <s v="Feb"/>
    <x v="1"/>
    <x v="1"/>
    <x v="0"/>
    <x v="0"/>
    <x v="1"/>
    <x v="1"/>
    <n v="781"/>
    <n v="1116.83"/>
  </r>
  <r>
    <s v="AD01-9361"/>
    <x v="0"/>
    <s v="Feb"/>
    <x v="1"/>
    <x v="1"/>
    <x v="0"/>
    <x v="0"/>
    <x v="1"/>
    <x v="1"/>
    <n v="782"/>
    <n v="1118.26"/>
  </r>
  <r>
    <s v="AD01-9362"/>
    <x v="0"/>
    <s v="Feb"/>
    <x v="1"/>
    <x v="1"/>
    <x v="0"/>
    <x v="0"/>
    <x v="1"/>
    <x v="1"/>
    <n v="820"/>
    <n v="526.24"/>
  </r>
  <r>
    <s v="AD01-9362"/>
    <x v="0"/>
    <s v="Feb"/>
    <x v="1"/>
    <x v="1"/>
    <x v="0"/>
    <x v="0"/>
    <x v="1"/>
    <x v="1"/>
    <n v="821"/>
    <n v="526.24"/>
  </r>
  <r>
    <s v="AD01-9364"/>
    <x v="0"/>
    <s v="Jan"/>
    <x v="1"/>
    <x v="1"/>
    <x v="0"/>
    <x v="0"/>
    <x v="1"/>
    <x v="0"/>
    <n v="362"/>
    <n v="517.66"/>
  </r>
  <r>
    <s v="AD01-9364"/>
    <x v="0"/>
    <s v="Jan"/>
    <x v="1"/>
    <x v="1"/>
    <x v="0"/>
    <x v="0"/>
    <x v="1"/>
    <x v="0"/>
    <n v="779"/>
    <n v="1113.97"/>
  </r>
  <r>
    <s v="AD01-9363"/>
    <x v="0"/>
    <s v="Jan"/>
    <x v="1"/>
    <x v="1"/>
    <x v="0"/>
    <x v="0"/>
    <x v="1"/>
    <x v="0"/>
    <n v="819"/>
    <n v="526.24"/>
  </r>
  <r>
    <s v="AD01-9363"/>
    <x v="0"/>
    <s v="Jan"/>
    <x v="1"/>
    <x v="1"/>
    <x v="0"/>
    <x v="0"/>
    <x v="1"/>
    <x v="0"/>
    <n v="361"/>
    <n v="516.23"/>
  </r>
  <r>
    <s v="AD01-9362"/>
    <x v="0"/>
    <s v="Mar"/>
    <x v="1"/>
    <x v="1"/>
    <x v="0"/>
    <x v="0"/>
    <x v="1"/>
    <x v="1"/>
    <n v="822"/>
    <n v="526.24"/>
  </r>
  <r>
    <s v="AD01-9362"/>
    <x v="1"/>
    <s v="Dec"/>
    <x v="0"/>
    <x v="0"/>
    <x v="0"/>
    <x v="1"/>
    <x v="0"/>
    <x v="0"/>
    <n v="278"/>
    <n v="397.54"/>
  </r>
  <r>
    <s v="AD01-9361"/>
    <x v="1"/>
    <s v="Dec"/>
    <x v="0"/>
    <x v="0"/>
    <x v="0"/>
    <x v="1"/>
    <x v="0"/>
    <x v="0"/>
    <n v="272"/>
    <n v="388.96"/>
  </r>
  <r>
    <s v="AD01-9361"/>
    <x v="1"/>
    <s v="Dec"/>
    <x v="0"/>
    <x v="0"/>
    <x v="0"/>
    <x v="1"/>
    <x v="0"/>
    <x v="0"/>
    <n v="266"/>
    <n v="380.38"/>
  </r>
  <r>
    <s v="AD01-9364"/>
    <x v="1"/>
    <s v="Dec"/>
    <x v="0"/>
    <x v="0"/>
    <x v="0"/>
    <x v="1"/>
    <x v="0"/>
    <x v="0"/>
    <n v="276"/>
    <n v="526.24"/>
  </r>
  <r>
    <s v="AD01-9362"/>
    <x v="1"/>
    <s v="Dec"/>
    <x v="0"/>
    <x v="0"/>
    <x v="0"/>
    <x v="1"/>
    <x v="0"/>
    <x v="0"/>
    <n v="270"/>
    <n v="526.24"/>
  </r>
  <r>
    <s v="AD01-9362"/>
    <x v="1"/>
    <s v="Dec"/>
    <x v="0"/>
    <x v="0"/>
    <x v="0"/>
    <x v="1"/>
    <x v="0"/>
    <x v="0"/>
    <n v="279"/>
    <n v="398.97"/>
  </r>
  <r>
    <s v="AD01-9362"/>
    <x v="1"/>
    <s v="Dec"/>
    <x v="0"/>
    <x v="0"/>
    <x v="0"/>
    <x v="1"/>
    <x v="0"/>
    <x v="0"/>
    <n v="273"/>
    <n v="390.39"/>
  </r>
  <r>
    <s v="AD01-9361"/>
    <x v="1"/>
    <s v="Dec"/>
    <x v="0"/>
    <x v="0"/>
    <x v="0"/>
    <x v="1"/>
    <x v="0"/>
    <x v="0"/>
    <n v="267"/>
    <n v="381.81"/>
  </r>
  <r>
    <s v="AD01-9362"/>
    <x v="1"/>
    <s v="Dec"/>
    <x v="0"/>
    <x v="0"/>
    <x v="0"/>
    <x v="1"/>
    <x v="0"/>
    <x v="0"/>
    <n v="275"/>
    <n v="393.25"/>
  </r>
  <r>
    <s v="AD01-9362"/>
    <x v="1"/>
    <s v="Dec"/>
    <x v="0"/>
    <x v="0"/>
    <x v="0"/>
    <x v="1"/>
    <x v="0"/>
    <x v="0"/>
    <n v="269"/>
    <n v="384.67"/>
  </r>
  <r>
    <s v="AD01-9364"/>
    <x v="1"/>
    <s v="Nov"/>
    <x v="0"/>
    <x v="0"/>
    <x v="0"/>
    <x v="1"/>
    <x v="0"/>
    <x v="0"/>
    <n v="296"/>
    <n v="423.28"/>
  </r>
  <r>
    <s v="AD01-9362"/>
    <x v="1"/>
    <s v="Nov"/>
    <x v="0"/>
    <x v="0"/>
    <x v="0"/>
    <x v="1"/>
    <x v="0"/>
    <x v="0"/>
    <n v="290"/>
    <n v="414.7"/>
  </r>
  <r>
    <s v="AD01-9363"/>
    <x v="1"/>
    <s v="Nov"/>
    <x v="0"/>
    <x v="0"/>
    <x v="0"/>
    <x v="1"/>
    <x v="0"/>
    <x v="0"/>
    <n v="284"/>
    <n v="406.12"/>
  </r>
  <r>
    <s v="AD01-9365"/>
    <x v="1"/>
    <s v="Nov"/>
    <x v="0"/>
    <x v="0"/>
    <x v="0"/>
    <x v="1"/>
    <x v="0"/>
    <x v="0"/>
    <n v="294"/>
    <n v="526.24"/>
  </r>
  <r>
    <s v="AD01-9361"/>
    <x v="1"/>
    <s v="Nov"/>
    <x v="0"/>
    <x v="0"/>
    <x v="0"/>
    <x v="1"/>
    <x v="0"/>
    <x v="0"/>
    <n v="288"/>
    <n v="526.24"/>
  </r>
  <r>
    <s v="AD01-9361"/>
    <x v="1"/>
    <s v="Nov"/>
    <x v="0"/>
    <x v="0"/>
    <x v="0"/>
    <x v="1"/>
    <x v="0"/>
    <x v="0"/>
    <n v="282"/>
    <n v="526.24"/>
  </r>
  <r>
    <s v="AD01-9361"/>
    <x v="1"/>
    <s v="Nov"/>
    <x v="0"/>
    <x v="0"/>
    <x v="0"/>
    <x v="1"/>
    <x v="0"/>
    <x v="0"/>
    <n v="291"/>
    <n v="416.13"/>
  </r>
  <r>
    <s v="AD01-9365"/>
    <x v="1"/>
    <s v="Nov"/>
    <x v="0"/>
    <x v="0"/>
    <x v="0"/>
    <x v="1"/>
    <x v="0"/>
    <x v="0"/>
    <n v="285"/>
    <n v="407.55"/>
  </r>
  <r>
    <s v="AD01-9363"/>
    <x v="1"/>
    <s v="Nov"/>
    <x v="0"/>
    <x v="0"/>
    <x v="0"/>
    <x v="1"/>
    <x v="0"/>
    <x v="0"/>
    <n v="293"/>
    <n v="418.99"/>
  </r>
  <r>
    <s v="AD01-9364"/>
    <x v="1"/>
    <s v="Nov"/>
    <x v="0"/>
    <x v="0"/>
    <x v="0"/>
    <x v="1"/>
    <x v="0"/>
    <x v="0"/>
    <n v="287"/>
    <n v="410.41"/>
  </r>
  <r>
    <s v="AD01-9361"/>
    <x v="1"/>
    <s v="Nov"/>
    <x v="0"/>
    <x v="0"/>
    <x v="0"/>
    <x v="1"/>
    <x v="0"/>
    <x v="0"/>
    <n v="281"/>
    <n v="401.83"/>
  </r>
  <r>
    <s v="AD01-9364"/>
    <x v="1"/>
    <s v="Oct"/>
    <x v="0"/>
    <x v="0"/>
    <x v="0"/>
    <x v="1"/>
    <x v="0"/>
    <x v="0"/>
    <n v="308"/>
    <n v="440.44"/>
  </r>
  <r>
    <s v="AD01-9362"/>
    <x v="1"/>
    <s v="Oct"/>
    <x v="0"/>
    <x v="0"/>
    <x v="0"/>
    <x v="1"/>
    <x v="0"/>
    <x v="0"/>
    <n v="302"/>
    <n v="431.86"/>
  </r>
  <r>
    <s v="AD01-9362"/>
    <x v="1"/>
    <s v="Oct"/>
    <x v="0"/>
    <x v="0"/>
    <x v="0"/>
    <x v="1"/>
    <x v="0"/>
    <x v="0"/>
    <n v="306"/>
    <n v="526.24"/>
  </r>
  <r>
    <s v="AD01-9363"/>
    <x v="1"/>
    <s v="Oct"/>
    <x v="0"/>
    <x v="0"/>
    <x v="0"/>
    <x v="1"/>
    <x v="0"/>
    <x v="0"/>
    <n v="300"/>
    <n v="526.24"/>
  </r>
  <r>
    <s v="AD01-9364"/>
    <x v="1"/>
    <s v="Oct"/>
    <x v="0"/>
    <x v="0"/>
    <x v="0"/>
    <x v="1"/>
    <x v="0"/>
    <x v="0"/>
    <n v="309"/>
    <n v="441.87"/>
  </r>
  <r>
    <s v="AD01-9364"/>
    <x v="1"/>
    <s v="Oct"/>
    <x v="0"/>
    <x v="0"/>
    <x v="0"/>
    <x v="1"/>
    <x v="0"/>
    <x v="0"/>
    <n v="303"/>
    <n v="433.29"/>
  </r>
  <r>
    <s v="AD01-9364"/>
    <x v="1"/>
    <s v="Oct"/>
    <x v="0"/>
    <x v="0"/>
    <x v="0"/>
    <x v="1"/>
    <x v="0"/>
    <x v="0"/>
    <n v="297"/>
    <n v="424.71"/>
  </r>
  <r>
    <s v="AD01-9361"/>
    <x v="1"/>
    <s v="Oct"/>
    <x v="0"/>
    <x v="0"/>
    <x v="0"/>
    <x v="1"/>
    <x v="0"/>
    <x v="0"/>
    <n v="305"/>
    <n v="436.15"/>
  </r>
  <r>
    <s v="AD01-9361"/>
    <x v="1"/>
    <s v="Oct"/>
    <x v="0"/>
    <x v="0"/>
    <x v="0"/>
    <x v="1"/>
    <x v="0"/>
    <x v="0"/>
    <n v="299"/>
    <n v="427.57"/>
  </r>
  <r>
    <s v="AD01-9361"/>
    <x v="1"/>
    <s v="Apr"/>
    <x v="0"/>
    <x v="0"/>
    <x v="0"/>
    <x v="0"/>
    <x v="0"/>
    <x v="0"/>
    <n v="158"/>
    <n v="526.24"/>
  </r>
  <r>
    <s v="AD01-9361"/>
    <x v="1"/>
    <s v="Apr"/>
    <x v="0"/>
    <x v="0"/>
    <x v="0"/>
    <x v="0"/>
    <x v="0"/>
    <x v="0"/>
    <n v="152"/>
    <n v="526.24"/>
  </r>
  <r>
    <s v="AD01-9362"/>
    <x v="1"/>
    <s v="Apr"/>
    <x v="0"/>
    <x v="0"/>
    <x v="0"/>
    <x v="0"/>
    <x v="0"/>
    <x v="1"/>
    <n v="170"/>
    <n v="243.1"/>
  </r>
  <r>
    <s v="AD01-9362"/>
    <x v="1"/>
    <s v="Apr"/>
    <x v="0"/>
    <x v="0"/>
    <x v="0"/>
    <x v="0"/>
    <x v="0"/>
    <x v="1"/>
    <n v="218"/>
    <n v="311.74"/>
  </r>
  <r>
    <s v="AD01-9361"/>
    <x v="1"/>
    <s v="Apr"/>
    <x v="0"/>
    <x v="0"/>
    <x v="0"/>
    <x v="0"/>
    <x v="0"/>
    <x v="1"/>
    <n v="146"/>
    <n v="208.78"/>
  </r>
  <r>
    <s v="AD01-9364"/>
    <x v="1"/>
    <s v="Apr"/>
    <x v="0"/>
    <x v="0"/>
    <x v="0"/>
    <x v="0"/>
    <x v="0"/>
    <x v="1"/>
    <n v="172"/>
    <n v="245.96"/>
  </r>
  <r>
    <s v="AD01-9361"/>
    <x v="1"/>
    <s v="Apr"/>
    <x v="0"/>
    <x v="0"/>
    <x v="0"/>
    <x v="0"/>
    <x v="0"/>
    <x v="1"/>
    <n v="220"/>
    <n v="314.60000000000002"/>
  </r>
  <r>
    <s v="AD01-9361"/>
    <x v="1"/>
    <s v="Apr"/>
    <x v="0"/>
    <x v="0"/>
    <x v="0"/>
    <x v="0"/>
    <x v="0"/>
    <x v="1"/>
    <n v="162"/>
    <n v="526.24"/>
  </r>
  <r>
    <s v="AD01-9362"/>
    <x v="1"/>
    <s v="Apr"/>
    <x v="0"/>
    <x v="0"/>
    <x v="0"/>
    <x v="0"/>
    <x v="0"/>
    <x v="1"/>
    <n v="156"/>
    <n v="526.24"/>
  </r>
  <r>
    <s v="AD01-9362"/>
    <x v="1"/>
    <s v="Apr"/>
    <x v="0"/>
    <x v="0"/>
    <x v="0"/>
    <x v="0"/>
    <x v="0"/>
    <x v="1"/>
    <n v="150"/>
    <n v="526.24"/>
  </r>
  <r>
    <s v="AD01-9362"/>
    <x v="1"/>
    <s v="Apr"/>
    <x v="0"/>
    <x v="0"/>
    <x v="0"/>
    <x v="0"/>
    <x v="0"/>
    <x v="1"/>
    <n v="687"/>
    <n v="982.41"/>
  </r>
  <r>
    <s v="AD01-9361"/>
    <x v="1"/>
    <s v="Apr"/>
    <x v="0"/>
    <x v="0"/>
    <x v="0"/>
    <x v="0"/>
    <x v="0"/>
    <x v="1"/>
    <n v="721"/>
    <n v="1031.03"/>
  </r>
  <r>
    <s v="AD01-9362"/>
    <x v="1"/>
    <s v="Apr"/>
    <x v="0"/>
    <x v="0"/>
    <x v="0"/>
    <x v="0"/>
    <x v="0"/>
    <x v="1"/>
    <n v="774"/>
    <n v="1106.82"/>
  </r>
  <r>
    <s v="AD01-9361"/>
    <x v="1"/>
    <s v="Apr"/>
    <x v="0"/>
    <x v="0"/>
    <x v="0"/>
    <x v="0"/>
    <x v="0"/>
    <x v="1"/>
    <n v="159"/>
    <n v="227.37"/>
  </r>
  <r>
    <s v="AD01-9362"/>
    <x v="1"/>
    <s v="Apr"/>
    <x v="0"/>
    <x v="0"/>
    <x v="0"/>
    <x v="0"/>
    <x v="0"/>
    <x v="1"/>
    <n v="153"/>
    <n v="218.79"/>
  </r>
  <r>
    <s v="AD01-9361"/>
    <x v="1"/>
    <s v="Apr"/>
    <x v="0"/>
    <x v="0"/>
    <x v="0"/>
    <x v="0"/>
    <x v="0"/>
    <x v="1"/>
    <n v="147"/>
    <n v="210.21"/>
  </r>
  <r>
    <s v="AD01-9362"/>
    <x v="1"/>
    <s v="Apr"/>
    <x v="0"/>
    <x v="0"/>
    <x v="0"/>
    <x v="0"/>
    <x v="0"/>
    <x v="1"/>
    <n v="171"/>
    <n v="244.53"/>
  </r>
  <r>
    <s v="AD01-9362"/>
    <x v="1"/>
    <s v="Apr"/>
    <x v="0"/>
    <x v="0"/>
    <x v="0"/>
    <x v="0"/>
    <x v="0"/>
    <x v="1"/>
    <n v="760"/>
    <n v="526.24"/>
  </r>
  <r>
    <s v="AD01-9362"/>
    <x v="1"/>
    <s v="Apr"/>
    <x v="0"/>
    <x v="0"/>
    <x v="0"/>
    <x v="0"/>
    <x v="0"/>
    <x v="1"/>
    <n v="813"/>
    <n v="526.24"/>
  </r>
  <r>
    <s v="AD01-9362"/>
    <x v="1"/>
    <s v="Apr"/>
    <x v="0"/>
    <x v="0"/>
    <x v="0"/>
    <x v="0"/>
    <x v="0"/>
    <x v="1"/>
    <n v="217"/>
    <n v="310.31"/>
  </r>
  <r>
    <s v="AD01-9364"/>
    <x v="1"/>
    <s v="Apr"/>
    <x v="0"/>
    <x v="0"/>
    <x v="0"/>
    <x v="0"/>
    <x v="0"/>
    <x v="1"/>
    <n v="145"/>
    <n v="207.35"/>
  </r>
  <r>
    <s v="AD01-9362"/>
    <x v="1"/>
    <s v="Apr"/>
    <x v="0"/>
    <x v="0"/>
    <x v="0"/>
    <x v="0"/>
    <x v="0"/>
    <x v="0"/>
    <n v="161"/>
    <n v="230.23"/>
  </r>
  <r>
    <s v="AD01-9363"/>
    <x v="1"/>
    <s v="Apr"/>
    <x v="0"/>
    <x v="0"/>
    <x v="0"/>
    <x v="0"/>
    <x v="0"/>
    <x v="0"/>
    <n v="155"/>
    <n v="221.65"/>
  </r>
  <r>
    <s v="AD01-9362"/>
    <x v="1"/>
    <s v="Apr"/>
    <x v="0"/>
    <x v="0"/>
    <x v="0"/>
    <x v="0"/>
    <x v="0"/>
    <x v="0"/>
    <n v="149"/>
    <n v="213.07"/>
  </r>
  <r>
    <s v="AD01-9361"/>
    <x v="1"/>
    <s v="Apr"/>
    <x v="0"/>
    <x v="0"/>
    <x v="0"/>
    <x v="0"/>
    <x v="0"/>
    <x v="1"/>
    <n v="173"/>
    <n v="247.39"/>
  </r>
  <r>
    <s v="AD01-9361"/>
    <x v="1"/>
    <s v="Apr"/>
    <x v="0"/>
    <x v="0"/>
    <x v="0"/>
    <x v="0"/>
    <x v="0"/>
    <x v="1"/>
    <n v="221"/>
    <n v="316.02999999999997"/>
  </r>
  <r>
    <s v="AD01-9362"/>
    <x v="1"/>
    <s v="Apr"/>
    <x v="0"/>
    <x v="0"/>
    <x v="0"/>
    <x v="0"/>
    <x v="0"/>
    <x v="1"/>
    <n v="783"/>
    <n v="1119.69"/>
  </r>
  <r>
    <s v="AD01-9361"/>
    <x v="1"/>
    <s v="Aug"/>
    <x v="0"/>
    <x v="0"/>
    <x v="0"/>
    <x v="0"/>
    <x v="0"/>
    <x v="0"/>
    <n v="344"/>
    <n v="491.92"/>
  </r>
  <r>
    <s v="AD01-9361"/>
    <x v="1"/>
    <s v="Aug"/>
    <x v="0"/>
    <x v="0"/>
    <x v="0"/>
    <x v="0"/>
    <x v="0"/>
    <x v="0"/>
    <n v="338"/>
    <n v="483.34"/>
  </r>
  <r>
    <s v="AD01-9361"/>
    <x v="1"/>
    <s v="Aug"/>
    <x v="0"/>
    <x v="0"/>
    <x v="0"/>
    <x v="0"/>
    <x v="0"/>
    <x v="0"/>
    <n v="332"/>
    <n v="474.76"/>
  </r>
  <r>
    <s v="AD01-9364"/>
    <x v="1"/>
    <s v="Aug"/>
    <x v="0"/>
    <x v="0"/>
    <x v="0"/>
    <x v="0"/>
    <x v="0"/>
    <x v="1"/>
    <n v="152"/>
    <n v="206.72"/>
  </r>
  <r>
    <s v="AD01-9364"/>
    <x v="1"/>
    <s v="Aug"/>
    <x v="0"/>
    <x v="0"/>
    <x v="0"/>
    <x v="0"/>
    <x v="0"/>
    <x v="1"/>
    <n v="368"/>
    <n v="526.24"/>
  </r>
  <r>
    <s v="AD01-9365"/>
    <x v="1"/>
    <s v="Aug"/>
    <x v="0"/>
    <x v="0"/>
    <x v="0"/>
    <x v="0"/>
    <x v="0"/>
    <x v="1"/>
    <n v="148"/>
    <n v="211.64"/>
  </r>
  <r>
    <s v="AD01-9361"/>
    <x v="1"/>
    <s v="Aug"/>
    <x v="0"/>
    <x v="0"/>
    <x v="0"/>
    <x v="0"/>
    <x v="0"/>
    <x v="1"/>
    <n v="196"/>
    <n v="280.27999999999997"/>
  </r>
  <r>
    <s v="AD01-9361"/>
    <x v="1"/>
    <s v="Aug"/>
    <x v="0"/>
    <x v="0"/>
    <x v="0"/>
    <x v="0"/>
    <x v="0"/>
    <x v="1"/>
    <n v="370"/>
    <n v="529.1"/>
  </r>
  <r>
    <s v="AD01-9364"/>
    <x v="1"/>
    <s v="Aug"/>
    <x v="0"/>
    <x v="0"/>
    <x v="0"/>
    <x v="0"/>
    <x v="0"/>
    <x v="0"/>
    <n v="342"/>
    <n v="526.24"/>
  </r>
  <r>
    <s v="AD01-9362"/>
    <x v="1"/>
    <s v="Aug"/>
    <x v="0"/>
    <x v="0"/>
    <x v="0"/>
    <x v="0"/>
    <x v="0"/>
    <x v="0"/>
    <n v="336"/>
    <n v="526.24"/>
  </r>
  <r>
    <s v="AD01-9361"/>
    <x v="1"/>
    <s v="Aug"/>
    <x v="0"/>
    <x v="0"/>
    <x v="0"/>
    <x v="0"/>
    <x v="0"/>
    <x v="0"/>
    <n v="330"/>
    <n v="526.24"/>
  </r>
  <r>
    <s v="AD01-9361"/>
    <x v="1"/>
    <s v="Aug"/>
    <x v="0"/>
    <x v="0"/>
    <x v="0"/>
    <x v="0"/>
    <x v="0"/>
    <x v="1"/>
    <n v="691"/>
    <n v="988.13"/>
  </r>
  <r>
    <s v="AD01-9361"/>
    <x v="1"/>
    <s v="Aug"/>
    <x v="0"/>
    <x v="0"/>
    <x v="0"/>
    <x v="0"/>
    <x v="0"/>
    <x v="1"/>
    <n v="724"/>
    <n v="1035.32"/>
  </r>
  <r>
    <s v="AD01-9362"/>
    <x v="1"/>
    <s v="Aug"/>
    <x v="0"/>
    <x v="0"/>
    <x v="0"/>
    <x v="0"/>
    <x v="0"/>
    <x v="1"/>
    <n v="777"/>
    <n v="1111.1099999999999"/>
  </r>
  <r>
    <s v="AD01-9361"/>
    <x v="1"/>
    <s v="Aug"/>
    <x v="0"/>
    <x v="0"/>
    <x v="0"/>
    <x v="0"/>
    <x v="0"/>
    <x v="0"/>
    <n v="339"/>
    <n v="484.77"/>
  </r>
  <r>
    <s v="AD01-9361"/>
    <x v="1"/>
    <s v="Aug"/>
    <x v="0"/>
    <x v="0"/>
    <x v="0"/>
    <x v="0"/>
    <x v="0"/>
    <x v="0"/>
    <n v="333"/>
    <n v="476.19"/>
  </r>
  <r>
    <s v="AD01-9362"/>
    <x v="1"/>
    <s v="Aug"/>
    <x v="0"/>
    <x v="0"/>
    <x v="0"/>
    <x v="0"/>
    <x v="0"/>
    <x v="1"/>
    <n v="153"/>
    <n v="218.79"/>
  </r>
  <r>
    <s v="AD01-9361"/>
    <x v="1"/>
    <s v="Aug"/>
    <x v="0"/>
    <x v="0"/>
    <x v="0"/>
    <x v="0"/>
    <x v="0"/>
    <x v="1"/>
    <n v="764"/>
    <n v="526.24"/>
  </r>
  <r>
    <s v="AD01-9361"/>
    <x v="1"/>
    <s v="Aug"/>
    <x v="0"/>
    <x v="0"/>
    <x v="0"/>
    <x v="0"/>
    <x v="0"/>
    <x v="1"/>
    <n v="817"/>
    <n v="526.24"/>
  </r>
  <r>
    <s v="AD01-9361"/>
    <x v="1"/>
    <s v="Aug"/>
    <x v="0"/>
    <x v="0"/>
    <x v="0"/>
    <x v="0"/>
    <x v="0"/>
    <x v="1"/>
    <n v="151"/>
    <n v="215.93"/>
  </r>
  <r>
    <s v="AD01-9364"/>
    <x v="1"/>
    <s v="Aug"/>
    <x v="0"/>
    <x v="0"/>
    <x v="0"/>
    <x v="0"/>
    <x v="0"/>
    <x v="1"/>
    <n v="199"/>
    <n v="284.57"/>
  </r>
  <r>
    <s v="AD01-9365"/>
    <x v="1"/>
    <s v="Aug"/>
    <x v="0"/>
    <x v="0"/>
    <x v="0"/>
    <x v="0"/>
    <x v="0"/>
    <x v="1"/>
    <n v="367"/>
    <n v="524.80999999999995"/>
  </r>
  <r>
    <s v="AD01-9361"/>
    <x v="1"/>
    <s v="Aug"/>
    <x v="0"/>
    <x v="0"/>
    <x v="0"/>
    <x v="0"/>
    <x v="0"/>
    <x v="0"/>
    <n v="341"/>
    <n v="487.63"/>
  </r>
  <r>
    <s v="AD01-9365"/>
    <x v="1"/>
    <s v="Aug"/>
    <x v="0"/>
    <x v="0"/>
    <x v="0"/>
    <x v="0"/>
    <x v="0"/>
    <x v="0"/>
    <n v="335"/>
    <n v="479.05"/>
  </r>
  <r>
    <s v="AD01-9362"/>
    <x v="1"/>
    <s v="Aug"/>
    <x v="0"/>
    <x v="0"/>
    <x v="0"/>
    <x v="0"/>
    <x v="0"/>
    <x v="0"/>
    <n v="329"/>
    <n v="470.47"/>
  </r>
  <r>
    <s v="AD01-9364"/>
    <x v="1"/>
    <s v="Aug"/>
    <x v="0"/>
    <x v="0"/>
    <x v="0"/>
    <x v="0"/>
    <x v="0"/>
    <x v="1"/>
    <n v="149"/>
    <n v="213.07"/>
  </r>
  <r>
    <s v="AD01-9362"/>
    <x v="1"/>
    <s v="Aug"/>
    <x v="0"/>
    <x v="0"/>
    <x v="0"/>
    <x v="0"/>
    <x v="0"/>
    <x v="1"/>
    <n v="197"/>
    <n v="281.70999999999998"/>
  </r>
  <r>
    <s v="AD01-9364"/>
    <x v="1"/>
    <s v="Aug"/>
    <x v="0"/>
    <x v="0"/>
    <x v="0"/>
    <x v="0"/>
    <x v="0"/>
    <x v="1"/>
    <n v="786"/>
    <n v="1123.98"/>
  </r>
  <r>
    <s v="AD01-9361"/>
    <x v="1"/>
    <s v="Dec"/>
    <x v="0"/>
    <x v="0"/>
    <x v="0"/>
    <x v="0"/>
    <x v="0"/>
    <x v="1"/>
    <n v="128"/>
    <n v="174.08"/>
  </r>
  <r>
    <s v="AD01-9362"/>
    <x v="1"/>
    <s v="Dec"/>
    <x v="0"/>
    <x v="0"/>
    <x v="0"/>
    <x v="0"/>
    <x v="0"/>
    <x v="1"/>
    <n v="176"/>
    <n v="251.68"/>
  </r>
  <r>
    <s v="AD01-9361"/>
    <x v="1"/>
    <s v="Dec"/>
    <x v="0"/>
    <x v="0"/>
    <x v="0"/>
    <x v="0"/>
    <x v="0"/>
    <x v="1"/>
    <n v="130"/>
    <n v="185.9"/>
  </r>
  <r>
    <s v="AD01-9362"/>
    <x v="1"/>
    <s v="Dec"/>
    <x v="0"/>
    <x v="0"/>
    <x v="0"/>
    <x v="0"/>
    <x v="0"/>
    <x v="1"/>
    <n v="178"/>
    <n v="254.54"/>
  </r>
  <r>
    <s v="AD01-9361"/>
    <x v="1"/>
    <s v="Dec"/>
    <x v="0"/>
    <x v="0"/>
    <x v="0"/>
    <x v="0"/>
    <x v="0"/>
    <x v="1"/>
    <n v="728"/>
    <n v="1041.04"/>
  </r>
  <r>
    <s v="AD01-9363"/>
    <x v="1"/>
    <s v="Dec"/>
    <x v="0"/>
    <x v="0"/>
    <x v="0"/>
    <x v="0"/>
    <x v="0"/>
    <x v="1"/>
    <n v="129"/>
    <n v="184.47"/>
  </r>
  <r>
    <s v="AD01-9364"/>
    <x v="1"/>
    <s v="Dec"/>
    <x v="0"/>
    <x v="0"/>
    <x v="0"/>
    <x v="0"/>
    <x v="0"/>
    <x v="1"/>
    <n v="767"/>
    <n v="526.24"/>
  </r>
  <r>
    <s v="AD01-9362"/>
    <x v="1"/>
    <s v="Dec"/>
    <x v="0"/>
    <x v="0"/>
    <x v="0"/>
    <x v="0"/>
    <x v="0"/>
    <x v="1"/>
    <n v="127"/>
    <n v="181.61"/>
  </r>
  <r>
    <s v="AD01-9362"/>
    <x v="1"/>
    <s v="Dec"/>
    <x v="0"/>
    <x v="0"/>
    <x v="0"/>
    <x v="0"/>
    <x v="0"/>
    <x v="1"/>
    <n v="175"/>
    <n v="250.25"/>
  </r>
  <r>
    <s v="AD01-9361"/>
    <x v="1"/>
    <s v="Dec"/>
    <x v="0"/>
    <x v="0"/>
    <x v="0"/>
    <x v="0"/>
    <x v="0"/>
    <x v="1"/>
    <n v="131"/>
    <n v="187.33"/>
  </r>
  <r>
    <s v="AD01-9361"/>
    <x v="1"/>
    <s v="Feb"/>
    <x v="0"/>
    <x v="0"/>
    <x v="0"/>
    <x v="0"/>
    <x v="0"/>
    <x v="0"/>
    <n v="194"/>
    <n v="526.24"/>
  </r>
  <r>
    <s v="AD01-9362"/>
    <x v="1"/>
    <s v="Feb"/>
    <x v="0"/>
    <x v="0"/>
    <x v="0"/>
    <x v="0"/>
    <x v="0"/>
    <x v="0"/>
    <n v="188"/>
    <n v="526.24"/>
  </r>
  <r>
    <s v="AD01-9361"/>
    <x v="1"/>
    <s v="Feb"/>
    <x v="0"/>
    <x v="0"/>
    <x v="0"/>
    <x v="0"/>
    <x v="0"/>
    <x v="0"/>
    <n v="182"/>
    <n v="526.24"/>
  </r>
  <r>
    <s v="AD01-9361"/>
    <x v="1"/>
    <s v="Feb"/>
    <x v="0"/>
    <x v="0"/>
    <x v="0"/>
    <x v="0"/>
    <x v="0"/>
    <x v="1"/>
    <n v="182"/>
    <n v="260.26"/>
  </r>
  <r>
    <s v="AD01-9364"/>
    <x v="1"/>
    <s v="Feb"/>
    <x v="0"/>
    <x v="0"/>
    <x v="0"/>
    <x v="0"/>
    <x v="0"/>
    <x v="1"/>
    <n v="230"/>
    <n v="328.9"/>
  </r>
  <r>
    <s v="AD01-9365"/>
    <x v="1"/>
    <s v="Feb"/>
    <x v="0"/>
    <x v="0"/>
    <x v="0"/>
    <x v="0"/>
    <x v="0"/>
    <x v="1"/>
    <n v="158"/>
    <n v="225.94"/>
  </r>
  <r>
    <s v="AD01-9362"/>
    <x v="1"/>
    <s v="Feb"/>
    <x v="0"/>
    <x v="0"/>
    <x v="0"/>
    <x v="0"/>
    <x v="0"/>
    <x v="1"/>
    <n v="184"/>
    <n v="263.12"/>
  </r>
  <r>
    <s v="AD01-9361"/>
    <x v="1"/>
    <s v="Feb"/>
    <x v="0"/>
    <x v="0"/>
    <x v="0"/>
    <x v="0"/>
    <x v="0"/>
    <x v="1"/>
    <n v="154"/>
    <n v="220.22"/>
  </r>
  <r>
    <s v="AD01-9362"/>
    <x v="1"/>
    <s v="Feb"/>
    <x v="0"/>
    <x v="0"/>
    <x v="0"/>
    <x v="0"/>
    <x v="0"/>
    <x v="0"/>
    <n v="192"/>
    <n v="526.24"/>
  </r>
  <r>
    <s v="AD01-9365"/>
    <x v="1"/>
    <s v="Feb"/>
    <x v="0"/>
    <x v="0"/>
    <x v="0"/>
    <x v="0"/>
    <x v="0"/>
    <x v="0"/>
    <n v="186"/>
    <n v="526.24"/>
  </r>
  <r>
    <s v="AD01-9363"/>
    <x v="1"/>
    <s v="Feb"/>
    <x v="0"/>
    <x v="0"/>
    <x v="0"/>
    <x v="0"/>
    <x v="0"/>
    <x v="0"/>
    <n v="180"/>
    <n v="526.24"/>
  </r>
  <r>
    <s v="AD01-9361"/>
    <x v="1"/>
    <s v="Feb"/>
    <x v="0"/>
    <x v="0"/>
    <x v="0"/>
    <x v="0"/>
    <x v="0"/>
    <x v="1"/>
    <n v="686"/>
    <n v="980.98"/>
  </r>
  <r>
    <s v="AD01-9363"/>
    <x v="1"/>
    <s v="Feb"/>
    <x v="0"/>
    <x v="0"/>
    <x v="0"/>
    <x v="0"/>
    <x v="0"/>
    <x v="1"/>
    <n v="719"/>
    <n v="1028.17"/>
  </r>
  <r>
    <s v="AD01-9362"/>
    <x v="1"/>
    <s v="Feb"/>
    <x v="0"/>
    <x v="0"/>
    <x v="0"/>
    <x v="0"/>
    <x v="0"/>
    <x v="1"/>
    <n v="772"/>
    <n v="1103.96"/>
  </r>
  <r>
    <s v="AD01-9364"/>
    <x v="1"/>
    <s v="Feb"/>
    <x v="0"/>
    <x v="0"/>
    <x v="0"/>
    <x v="0"/>
    <x v="0"/>
    <x v="0"/>
    <n v="189"/>
    <n v="270.27"/>
  </r>
  <r>
    <s v="AD01-9363"/>
    <x v="1"/>
    <s v="Feb"/>
    <x v="0"/>
    <x v="0"/>
    <x v="0"/>
    <x v="0"/>
    <x v="0"/>
    <x v="0"/>
    <n v="183"/>
    <n v="261.69"/>
  </r>
  <r>
    <s v="AD01-9362"/>
    <x v="1"/>
    <s v="Feb"/>
    <x v="0"/>
    <x v="0"/>
    <x v="0"/>
    <x v="0"/>
    <x v="0"/>
    <x v="1"/>
    <n v="183"/>
    <n v="261.69"/>
  </r>
  <r>
    <s v="AD01-9362"/>
    <x v="1"/>
    <s v="Feb"/>
    <x v="0"/>
    <x v="0"/>
    <x v="0"/>
    <x v="0"/>
    <x v="0"/>
    <x v="1"/>
    <n v="758"/>
    <n v="526.24"/>
  </r>
  <r>
    <s v="AD01-9361"/>
    <x v="1"/>
    <s v="Feb"/>
    <x v="0"/>
    <x v="0"/>
    <x v="0"/>
    <x v="0"/>
    <x v="0"/>
    <x v="1"/>
    <n v="812"/>
    <n v="526.24"/>
  </r>
  <r>
    <s v="AD01-9361"/>
    <x v="1"/>
    <s v="Feb"/>
    <x v="0"/>
    <x v="0"/>
    <x v="0"/>
    <x v="0"/>
    <x v="0"/>
    <x v="1"/>
    <n v="181"/>
    <n v="258.83"/>
  </r>
  <r>
    <s v="AD01-9365"/>
    <x v="1"/>
    <s v="Feb"/>
    <x v="0"/>
    <x v="0"/>
    <x v="0"/>
    <x v="0"/>
    <x v="0"/>
    <x v="1"/>
    <n v="229"/>
    <n v="327.47000000000003"/>
  </r>
  <r>
    <s v="AD01-9362"/>
    <x v="1"/>
    <s v="Feb"/>
    <x v="0"/>
    <x v="0"/>
    <x v="0"/>
    <x v="0"/>
    <x v="0"/>
    <x v="1"/>
    <n v="157"/>
    <n v="224.51"/>
  </r>
  <r>
    <s v="AD01-9362"/>
    <x v="1"/>
    <s v="Feb"/>
    <x v="0"/>
    <x v="0"/>
    <x v="0"/>
    <x v="0"/>
    <x v="0"/>
    <x v="0"/>
    <n v="191"/>
    <n v="273.13"/>
  </r>
  <r>
    <s v="AD01-9362"/>
    <x v="1"/>
    <s v="Feb"/>
    <x v="0"/>
    <x v="0"/>
    <x v="0"/>
    <x v="0"/>
    <x v="0"/>
    <x v="0"/>
    <n v="185"/>
    <n v="264.55"/>
  </r>
  <r>
    <s v="AD01-9362"/>
    <x v="1"/>
    <s v="Feb"/>
    <x v="0"/>
    <x v="0"/>
    <x v="0"/>
    <x v="0"/>
    <x v="0"/>
    <x v="0"/>
    <n v="179"/>
    <n v="255.97"/>
  </r>
  <r>
    <s v="AD01-9365"/>
    <x v="1"/>
    <s v="Feb"/>
    <x v="0"/>
    <x v="0"/>
    <x v="0"/>
    <x v="0"/>
    <x v="0"/>
    <x v="1"/>
    <n v="185"/>
    <n v="264.55"/>
  </r>
  <r>
    <s v="AD01-9363"/>
    <x v="1"/>
    <s v="Feb"/>
    <x v="0"/>
    <x v="0"/>
    <x v="0"/>
    <x v="0"/>
    <x v="0"/>
    <x v="1"/>
    <n v="227"/>
    <n v="324.61"/>
  </r>
  <r>
    <s v="AD01-9361"/>
    <x v="1"/>
    <s v="Feb"/>
    <x v="0"/>
    <x v="0"/>
    <x v="0"/>
    <x v="0"/>
    <x v="0"/>
    <x v="1"/>
    <n v="781"/>
    <n v="1116.83"/>
  </r>
  <r>
    <s v="AD01-9364"/>
    <x v="1"/>
    <s v="Jan"/>
    <x v="0"/>
    <x v="0"/>
    <x v="0"/>
    <x v="0"/>
    <x v="0"/>
    <x v="0"/>
    <n v="206"/>
    <n v="526.24"/>
  </r>
  <r>
    <s v="AD01-9362"/>
    <x v="1"/>
    <s v="Jan"/>
    <x v="0"/>
    <x v="0"/>
    <x v="0"/>
    <x v="0"/>
    <x v="0"/>
    <x v="0"/>
    <n v="200"/>
    <n v="526.24"/>
  </r>
  <r>
    <s v="AD01-9364"/>
    <x v="1"/>
    <s v="Jan"/>
    <x v="0"/>
    <x v="0"/>
    <x v="0"/>
    <x v="0"/>
    <x v="0"/>
    <x v="1"/>
    <n v="188"/>
    <n v="268.83999999999997"/>
  </r>
  <r>
    <s v="AD01-9362"/>
    <x v="1"/>
    <s v="Jan"/>
    <x v="0"/>
    <x v="0"/>
    <x v="0"/>
    <x v="0"/>
    <x v="0"/>
    <x v="1"/>
    <n v="236"/>
    <n v="337.48"/>
  </r>
  <r>
    <s v="AD01-9364"/>
    <x v="1"/>
    <s v="Jan"/>
    <x v="0"/>
    <x v="0"/>
    <x v="0"/>
    <x v="0"/>
    <x v="0"/>
    <x v="1"/>
    <n v="190"/>
    <n v="271.7"/>
  </r>
  <r>
    <s v="AD01-9361"/>
    <x v="1"/>
    <s v="Jan"/>
    <x v="0"/>
    <x v="0"/>
    <x v="0"/>
    <x v="0"/>
    <x v="0"/>
    <x v="1"/>
    <n v="232"/>
    <n v="331.76"/>
  </r>
  <r>
    <s v="AD01-9362"/>
    <x v="1"/>
    <s v="Jan"/>
    <x v="0"/>
    <x v="0"/>
    <x v="0"/>
    <x v="0"/>
    <x v="0"/>
    <x v="1"/>
    <n v="160"/>
    <n v="228.8"/>
  </r>
  <r>
    <s v="AD01-9361"/>
    <x v="1"/>
    <s v="Jan"/>
    <x v="0"/>
    <x v="0"/>
    <x v="0"/>
    <x v="0"/>
    <x v="0"/>
    <x v="0"/>
    <n v="210"/>
    <n v="526.24"/>
  </r>
  <r>
    <s v="AD01-9362"/>
    <x v="1"/>
    <s v="Jan"/>
    <x v="0"/>
    <x v="0"/>
    <x v="0"/>
    <x v="0"/>
    <x v="0"/>
    <x v="0"/>
    <n v="204"/>
    <n v="526.24"/>
  </r>
  <r>
    <s v="AD01-9364"/>
    <x v="1"/>
    <s v="Jan"/>
    <x v="0"/>
    <x v="0"/>
    <x v="0"/>
    <x v="0"/>
    <x v="0"/>
    <x v="0"/>
    <n v="198"/>
    <n v="526.24"/>
  </r>
  <r>
    <s v="AD01-9361"/>
    <x v="1"/>
    <s v="Jan"/>
    <x v="0"/>
    <x v="0"/>
    <x v="0"/>
    <x v="0"/>
    <x v="0"/>
    <x v="1"/>
    <n v="685"/>
    <n v="979.55"/>
  </r>
  <r>
    <s v="AD01-9361"/>
    <x v="1"/>
    <s v="Jan"/>
    <x v="0"/>
    <x v="0"/>
    <x v="0"/>
    <x v="0"/>
    <x v="0"/>
    <x v="1"/>
    <n v="718"/>
    <n v="1026.74"/>
  </r>
  <r>
    <s v="AD01-9362"/>
    <x v="1"/>
    <s v="Jan"/>
    <x v="0"/>
    <x v="0"/>
    <x v="0"/>
    <x v="0"/>
    <x v="0"/>
    <x v="1"/>
    <n v="771"/>
    <n v="1102.53"/>
  </r>
  <r>
    <s v="AD01-9362"/>
    <x v="1"/>
    <s v="Jan"/>
    <x v="0"/>
    <x v="0"/>
    <x v="0"/>
    <x v="0"/>
    <x v="0"/>
    <x v="0"/>
    <n v="207"/>
    <n v="296.01"/>
  </r>
  <r>
    <s v="AD01-9361"/>
    <x v="1"/>
    <s v="Jan"/>
    <x v="0"/>
    <x v="0"/>
    <x v="0"/>
    <x v="0"/>
    <x v="0"/>
    <x v="0"/>
    <n v="201"/>
    <n v="287.43"/>
  </r>
  <r>
    <s v="AD01-9361"/>
    <x v="1"/>
    <s v="Jan"/>
    <x v="0"/>
    <x v="0"/>
    <x v="0"/>
    <x v="0"/>
    <x v="0"/>
    <x v="0"/>
    <n v="195"/>
    <n v="278.85000000000002"/>
  </r>
  <r>
    <s v="AD01-9362"/>
    <x v="1"/>
    <s v="Jan"/>
    <x v="0"/>
    <x v="0"/>
    <x v="0"/>
    <x v="0"/>
    <x v="0"/>
    <x v="1"/>
    <n v="189"/>
    <n v="270.27"/>
  </r>
  <r>
    <s v="AD01-9361"/>
    <x v="1"/>
    <s v="Jan"/>
    <x v="0"/>
    <x v="0"/>
    <x v="0"/>
    <x v="0"/>
    <x v="0"/>
    <x v="1"/>
    <n v="757"/>
    <n v="526.24"/>
  </r>
  <r>
    <s v="AD01-9361"/>
    <x v="1"/>
    <s v="Jan"/>
    <x v="0"/>
    <x v="0"/>
    <x v="0"/>
    <x v="0"/>
    <x v="0"/>
    <x v="1"/>
    <n v="811"/>
    <n v="526.24"/>
  </r>
  <r>
    <s v="AD01-9362"/>
    <x v="1"/>
    <s v="Jan"/>
    <x v="0"/>
    <x v="0"/>
    <x v="0"/>
    <x v="0"/>
    <x v="0"/>
    <x v="1"/>
    <n v="187"/>
    <n v="267.41000000000003"/>
  </r>
  <r>
    <s v="AD01-9362"/>
    <x v="1"/>
    <s v="Jan"/>
    <x v="0"/>
    <x v="0"/>
    <x v="0"/>
    <x v="0"/>
    <x v="0"/>
    <x v="1"/>
    <n v="235"/>
    <n v="336.05"/>
  </r>
  <r>
    <s v="AD01-9364"/>
    <x v="1"/>
    <s v="Jan"/>
    <x v="0"/>
    <x v="0"/>
    <x v="0"/>
    <x v="0"/>
    <x v="0"/>
    <x v="1"/>
    <n v="163"/>
    <n v="233.09"/>
  </r>
  <r>
    <s v="AD01-9363"/>
    <x v="1"/>
    <s v="Jan"/>
    <x v="0"/>
    <x v="0"/>
    <x v="0"/>
    <x v="0"/>
    <x v="0"/>
    <x v="0"/>
    <n v="209"/>
    <n v="298.87"/>
  </r>
  <r>
    <s v="AD01-9362"/>
    <x v="1"/>
    <s v="Jan"/>
    <x v="0"/>
    <x v="0"/>
    <x v="0"/>
    <x v="0"/>
    <x v="0"/>
    <x v="0"/>
    <n v="203"/>
    <n v="290.29000000000002"/>
  </r>
  <r>
    <s v="AD01-9361"/>
    <x v="1"/>
    <s v="Jan"/>
    <x v="0"/>
    <x v="0"/>
    <x v="0"/>
    <x v="0"/>
    <x v="0"/>
    <x v="0"/>
    <n v="197"/>
    <n v="281.70999999999998"/>
  </r>
  <r>
    <s v="AD01-9364"/>
    <x v="1"/>
    <s v="Jan"/>
    <x v="0"/>
    <x v="0"/>
    <x v="0"/>
    <x v="0"/>
    <x v="0"/>
    <x v="1"/>
    <n v="233"/>
    <n v="333.19"/>
  </r>
  <r>
    <s v="AD01-9364"/>
    <x v="1"/>
    <s v="Jan"/>
    <x v="0"/>
    <x v="0"/>
    <x v="0"/>
    <x v="0"/>
    <x v="0"/>
    <x v="1"/>
    <n v="780"/>
    <n v="1115.4000000000001"/>
  </r>
  <r>
    <s v="AD01-9361"/>
    <x v="1"/>
    <s v="Jul"/>
    <x v="0"/>
    <x v="0"/>
    <x v="0"/>
    <x v="0"/>
    <x v="0"/>
    <x v="0"/>
    <n v="356"/>
    <n v="509.08"/>
  </r>
  <r>
    <s v="AD01-9361"/>
    <x v="1"/>
    <s v="Jul"/>
    <x v="0"/>
    <x v="0"/>
    <x v="0"/>
    <x v="0"/>
    <x v="0"/>
    <x v="0"/>
    <n v="350"/>
    <n v="500.5"/>
  </r>
  <r>
    <s v="AD01-9364"/>
    <x v="1"/>
    <s v="Jul"/>
    <x v="0"/>
    <x v="0"/>
    <x v="0"/>
    <x v="0"/>
    <x v="0"/>
    <x v="1"/>
    <n v="158"/>
    <n v="214.88"/>
  </r>
  <r>
    <s v="AD01-9362"/>
    <x v="1"/>
    <s v="Jul"/>
    <x v="0"/>
    <x v="0"/>
    <x v="0"/>
    <x v="0"/>
    <x v="0"/>
    <x v="1"/>
    <n v="200"/>
    <n v="286"/>
  </r>
  <r>
    <s v="AD01-9362"/>
    <x v="1"/>
    <s v="Jul"/>
    <x v="0"/>
    <x v="0"/>
    <x v="0"/>
    <x v="0"/>
    <x v="0"/>
    <x v="1"/>
    <n v="128"/>
    <n v="183.04"/>
  </r>
  <r>
    <s v="AD01-9363"/>
    <x v="1"/>
    <s v="Jul"/>
    <x v="0"/>
    <x v="0"/>
    <x v="0"/>
    <x v="0"/>
    <x v="0"/>
    <x v="1"/>
    <n v="154"/>
    <n v="220.22"/>
  </r>
  <r>
    <s v="AD01-9362"/>
    <x v="1"/>
    <s v="Jul"/>
    <x v="0"/>
    <x v="0"/>
    <x v="0"/>
    <x v="0"/>
    <x v="0"/>
    <x v="1"/>
    <n v="202"/>
    <n v="288.86"/>
  </r>
  <r>
    <s v="AD01-9364"/>
    <x v="1"/>
    <s v="Jul"/>
    <x v="0"/>
    <x v="0"/>
    <x v="0"/>
    <x v="0"/>
    <x v="0"/>
    <x v="1"/>
    <n v="130"/>
    <n v="185.9"/>
  </r>
  <r>
    <s v="AD01-9362"/>
    <x v="1"/>
    <s v="Jul"/>
    <x v="0"/>
    <x v="0"/>
    <x v="0"/>
    <x v="0"/>
    <x v="0"/>
    <x v="1"/>
    <n v="360"/>
    <n v="526.24"/>
  </r>
  <r>
    <s v="AD01-9361"/>
    <x v="1"/>
    <s v="Jul"/>
    <x v="0"/>
    <x v="0"/>
    <x v="0"/>
    <x v="0"/>
    <x v="0"/>
    <x v="1"/>
    <n v="354"/>
    <n v="526.24"/>
  </r>
  <r>
    <s v="AD01-9361"/>
    <x v="1"/>
    <s v="Jul"/>
    <x v="0"/>
    <x v="0"/>
    <x v="0"/>
    <x v="0"/>
    <x v="0"/>
    <x v="1"/>
    <n v="348"/>
    <n v="526.24"/>
  </r>
  <r>
    <s v="AD01-9361"/>
    <x v="1"/>
    <s v="Jul"/>
    <x v="0"/>
    <x v="0"/>
    <x v="0"/>
    <x v="0"/>
    <x v="0"/>
    <x v="1"/>
    <n v="690"/>
    <n v="986.7"/>
  </r>
  <r>
    <s v="AD01-9362"/>
    <x v="1"/>
    <s v="Jul"/>
    <x v="0"/>
    <x v="0"/>
    <x v="0"/>
    <x v="0"/>
    <x v="0"/>
    <x v="1"/>
    <n v="723"/>
    <n v="1033.8900000000001"/>
  </r>
  <r>
    <s v="AD01-9362"/>
    <x v="1"/>
    <s v="Jul"/>
    <x v="0"/>
    <x v="0"/>
    <x v="0"/>
    <x v="0"/>
    <x v="0"/>
    <x v="1"/>
    <n v="357"/>
    <n v="510.51"/>
  </r>
  <r>
    <s v="AD01-9362"/>
    <x v="1"/>
    <s v="Jul"/>
    <x v="0"/>
    <x v="0"/>
    <x v="0"/>
    <x v="0"/>
    <x v="0"/>
    <x v="1"/>
    <n v="351"/>
    <n v="501.93"/>
  </r>
  <r>
    <s v="AD01-9362"/>
    <x v="1"/>
    <s v="Jul"/>
    <x v="0"/>
    <x v="0"/>
    <x v="0"/>
    <x v="0"/>
    <x v="0"/>
    <x v="1"/>
    <n v="345"/>
    <n v="493.35"/>
  </r>
  <r>
    <s v="AD01-9361"/>
    <x v="1"/>
    <s v="Jul"/>
    <x v="0"/>
    <x v="0"/>
    <x v="0"/>
    <x v="0"/>
    <x v="0"/>
    <x v="1"/>
    <n v="763"/>
    <n v="526.24"/>
  </r>
  <r>
    <s v="AD01-9361"/>
    <x v="1"/>
    <s v="Jul"/>
    <x v="0"/>
    <x v="0"/>
    <x v="0"/>
    <x v="0"/>
    <x v="0"/>
    <x v="1"/>
    <n v="816"/>
    <n v="526.24"/>
  </r>
  <r>
    <s v="AD01-9364"/>
    <x v="1"/>
    <s v="Jul"/>
    <x v="0"/>
    <x v="0"/>
    <x v="0"/>
    <x v="0"/>
    <x v="0"/>
    <x v="1"/>
    <n v="157"/>
    <n v="224.51"/>
  </r>
  <r>
    <s v="AD01-9362"/>
    <x v="1"/>
    <s v="Jul"/>
    <x v="0"/>
    <x v="0"/>
    <x v="0"/>
    <x v="0"/>
    <x v="0"/>
    <x v="1"/>
    <n v="205"/>
    <n v="293.14999999999998"/>
  </r>
  <r>
    <s v="AD01-9363"/>
    <x v="1"/>
    <s v="Jul"/>
    <x v="0"/>
    <x v="0"/>
    <x v="0"/>
    <x v="0"/>
    <x v="0"/>
    <x v="1"/>
    <n v="127"/>
    <n v="181.61"/>
  </r>
  <r>
    <s v="AD01-9361"/>
    <x v="1"/>
    <s v="Jul"/>
    <x v="0"/>
    <x v="0"/>
    <x v="0"/>
    <x v="0"/>
    <x v="0"/>
    <x v="0"/>
    <n v="359"/>
    <n v="513.37"/>
  </r>
  <r>
    <s v="AD01-9361"/>
    <x v="1"/>
    <s v="Jul"/>
    <x v="0"/>
    <x v="0"/>
    <x v="0"/>
    <x v="0"/>
    <x v="0"/>
    <x v="0"/>
    <n v="353"/>
    <n v="504.79"/>
  </r>
  <r>
    <s v="AD01-9365"/>
    <x v="1"/>
    <s v="Jul"/>
    <x v="0"/>
    <x v="0"/>
    <x v="0"/>
    <x v="0"/>
    <x v="0"/>
    <x v="0"/>
    <n v="347"/>
    <n v="496.21"/>
  </r>
  <r>
    <s v="AD01-9362"/>
    <x v="1"/>
    <s v="Jul"/>
    <x v="0"/>
    <x v="0"/>
    <x v="0"/>
    <x v="0"/>
    <x v="0"/>
    <x v="1"/>
    <n v="155"/>
    <n v="221.65"/>
  </r>
  <r>
    <s v="AD01-9361"/>
    <x v="1"/>
    <s v="Jul"/>
    <x v="0"/>
    <x v="0"/>
    <x v="0"/>
    <x v="0"/>
    <x v="0"/>
    <x v="1"/>
    <n v="203"/>
    <n v="290.29000000000002"/>
  </r>
  <r>
    <s v="AD01-9364"/>
    <x v="1"/>
    <s v="Jul"/>
    <x v="0"/>
    <x v="0"/>
    <x v="0"/>
    <x v="0"/>
    <x v="0"/>
    <x v="1"/>
    <n v="785"/>
    <n v="1122.55"/>
  </r>
  <r>
    <s v="AD01-9362"/>
    <x v="1"/>
    <s v="Jun"/>
    <x v="0"/>
    <x v="0"/>
    <x v="0"/>
    <x v="0"/>
    <x v="0"/>
    <x v="0"/>
    <n v="128"/>
    <n v="526.24"/>
  </r>
  <r>
    <s v="AD01-9364"/>
    <x v="1"/>
    <s v="Jun"/>
    <x v="0"/>
    <x v="0"/>
    <x v="0"/>
    <x v="0"/>
    <x v="0"/>
    <x v="0"/>
    <n v="368"/>
    <n v="526.24"/>
  </r>
  <r>
    <s v="AD01-9362"/>
    <x v="1"/>
    <s v="Jun"/>
    <x v="0"/>
    <x v="0"/>
    <x v="0"/>
    <x v="0"/>
    <x v="0"/>
    <x v="0"/>
    <n v="362"/>
    <n v="517.66"/>
  </r>
  <r>
    <s v="AD01-9361"/>
    <x v="1"/>
    <s v="Jun"/>
    <x v="0"/>
    <x v="0"/>
    <x v="0"/>
    <x v="0"/>
    <x v="0"/>
    <x v="1"/>
    <n v="206"/>
    <n v="294.58"/>
  </r>
  <r>
    <s v="AD01-9361"/>
    <x v="1"/>
    <s v="Jun"/>
    <x v="0"/>
    <x v="0"/>
    <x v="0"/>
    <x v="0"/>
    <x v="0"/>
    <x v="1"/>
    <n v="134"/>
    <n v="191.62"/>
  </r>
  <r>
    <s v="AD01-9361"/>
    <x v="1"/>
    <s v="Jun"/>
    <x v="0"/>
    <x v="0"/>
    <x v="0"/>
    <x v="0"/>
    <x v="0"/>
    <x v="1"/>
    <n v="160"/>
    <n v="228.8"/>
  </r>
  <r>
    <s v="AD01-9362"/>
    <x v="1"/>
    <s v="Jun"/>
    <x v="0"/>
    <x v="0"/>
    <x v="0"/>
    <x v="0"/>
    <x v="0"/>
    <x v="1"/>
    <n v="208"/>
    <n v="297.44"/>
  </r>
  <r>
    <s v="AD01-9361"/>
    <x v="1"/>
    <s v="Jun"/>
    <x v="0"/>
    <x v="0"/>
    <x v="0"/>
    <x v="0"/>
    <x v="0"/>
    <x v="1"/>
    <n v="136"/>
    <n v="194.48"/>
  </r>
  <r>
    <s v="AD01-9362"/>
    <x v="1"/>
    <s v="Jun"/>
    <x v="0"/>
    <x v="0"/>
    <x v="0"/>
    <x v="0"/>
    <x v="0"/>
    <x v="1"/>
    <n v="372"/>
    <n v="526.24"/>
  </r>
  <r>
    <s v="AD01-9362"/>
    <x v="1"/>
    <s v="Jun"/>
    <x v="0"/>
    <x v="0"/>
    <x v="0"/>
    <x v="0"/>
    <x v="0"/>
    <x v="1"/>
    <n v="366"/>
    <n v="526.24"/>
  </r>
  <r>
    <s v="AD01-9361"/>
    <x v="1"/>
    <s v="Jun"/>
    <x v="0"/>
    <x v="0"/>
    <x v="0"/>
    <x v="0"/>
    <x v="0"/>
    <x v="1"/>
    <n v="689"/>
    <n v="985.27"/>
  </r>
  <r>
    <s v="AD01-9364"/>
    <x v="1"/>
    <s v="Jun"/>
    <x v="0"/>
    <x v="0"/>
    <x v="0"/>
    <x v="0"/>
    <x v="0"/>
    <x v="1"/>
    <n v="722"/>
    <n v="1032.46"/>
  </r>
  <r>
    <s v="AD01-9362"/>
    <x v="1"/>
    <s v="Jun"/>
    <x v="0"/>
    <x v="0"/>
    <x v="0"/>
    <x v="0"/>
    <x v="0"/>
    <x v="1"/>
    <n v="776"/>
    <n v="1109.68"/>
  </r>
  <r>
    <s v="AD01-9364"/>
    <x v="1"/>
    <s v="Jun"/>
    <x v="0"/>
    <x v="0"/>
    <x v="0"/>
    <x v="0"/>
    <x v="0"/>
    <x v="1"/>
    <n v="129"/>
    <n v="184.47"/>
  </r>
  <r>
    <s v="AD01-9362"/>
    <x v="1"/>
    <s v="Jun"/>
    <x v="0"/>
    <x v="0"/>
    <x v="0"/>
    <x v="0"/>
    <x v="0"/>
    <x v="1"/>
    <n v="369"/>
    <n v="527.66999999999996"/>
  </r>
  <r>
    <s v="AD01-9361"/>
    <x v="1"/>
    <s v="Jun"/>
    <x v="0"/>
    <x v="0"/>
    <x v="0"/>
    <x v="0"/>
    <x v="0"/>
    <x v="1"/>
    <n v="363"/>
    <n v="519.09"/>
  </r>
  <r>
    <s v="AD01-9362"/>
    <x v="1"/>
    <s v="Jun"/>
    <x v="0"/>
    <x v="0"/>
    <x v="0"/>
    <x v="0"/>
    <x v="0"/>
    <x v="1"/>
    <n v="159"/>
    <n v="227.37"/>
  </r>
  <r>
    <s v="AD01-9362"/>
    <x v="1"/>
    <s v="Jun"/>
    <x v="0"/>
    <x v="0"/>
    <x v="0"/>
    <x v="0"/>
    <x v="0"/>
    <x v="1"/>
    <n v="762"/>
    <n v="526.24"/>
  </r>
  <r>
    <s v="AD01-9361"/>
    <x v="1"/>
    <s v="Jun"/>
    <x v="0"/>
    <x v="0"/>
    <x v="0"/>
    <x v="0"/>
    <x v="0"/>
    <x v="1"/>
    <n v="815"/>
    <n v="526.24"/>
  </r>
  <r>
    <s v="AD01-9361"/>
    <x v="1"/>
    <s v="Jun"/>
    <x v="0"/>
    <x v="0"/>
    <x v="0"/>
    <x v="0"/>
    <x v="0"/>
    <x v="1"/>
    <n v="163"/>
    <n v="233.09"/>
  </r>
  <r>
    <s v="AD01-9361"/>
    <x v="1"/>
    <s v="Jun"/>
    <x v="0"/>
    <x v="0"/>
    <x v="0"/>
    <x v="0"/>
    <x v="0"/>
    <x v="1"/>
    <n v="133"/>
    <n v="190.19"/>
  </r>
  <r>
    <s v="AD01-9361"/>
    <x v="1"/>
    <s v="Jun"/>
    <x v="0"/>
    <x v="0"/>
    <x v="0"/>
    <x v="0"/>
    <x v="0"/>
    <x v="0"/>
    <n v="371"/>
    <n v="530.53"/>
  </r>
  <r>
    <s v="AD01-9364"/>
    <x v="1"/>
    <s v="Jun"/>
    <x v="0"/>
    <x v="0"/>
    <x v="0"/>
    <x v="0"/>
    <x v="0"/>
    <x v="0"/>
    <n v="365"/>
    <n v="521.95000000000005"/>
  </r>
  <r>
    <s v="AD01-9361"/>
    <x v="1"/>
    <s v="Jun"/>
    <x v="0"/>
    <x v="0"/>
    <x v="0"/>
    <x v="0"/>
    <x v="0"/>
    <x v="1"/>
    <n v="161"/>
    <n v="230.23"/>
  </r>
  <r>
    <s v="AD01-9362"/>
    <x v="1"/>
    <s v="Jun"/>
    <x v="0"/>
    <x v="0"/>
    <x v="0"/>
    <x v="0"/>
    <x v="0"/>
    <x v="1"/>
    <n v="209"/>
    <n v="298.87"/>
  </r>
  <r>
    <s v="AD01-9364"/>
    <x v="1"/>
    <s v="Mar"/>
    <x v="0"/>
    <x v="0"/>
    <x v="0"/>
    <x v="0"/>
    <x v="0"/>
    <x v="0"/>
    <n v="176"/>
    <n v="526.24"/>
  </r>
  <r>
    <s v="AD01-9361"/>
    <x v="1"/>
    <s v="Mar"/>
    <x v="0"/>
    <x v="0"/>
    <x v="0"/>
    <x v="0"/>
    <x v="0"/>
    <x v="0"/>
    <n v="170"/>
    <n v="526.24"/>
  </r>
  <r>
    <s v="AD01-9364"/>
    <x v="1"/>
    <s v="Mar"/>
    <x v="0"/>
    <x v="0"/>
    <x v="0"/>
    <x v="0"/>
    <x v="0"/>
    <x v="0"/>
    <n v="164"/>
    <n v="526.24"/>
  </r>
  <r>
    <s v="AD01-9361"/>
    <x v="1"/>
    <s v="Mar"/>
    <x v="0"/>
    <x v="0"/>
    <x v="0"/>
    <x v="0"/>
    <x v="0"/>
    <x v="1"/>
    <n v="176"/>
    <n v="251.68"/>
  </r>
  <r>
    <s v="AD01-9361"/>
    <x v="1"/>
    <s v="Mar"/>
    <x v="0"/>
    <x v="0"/>
    <x v="0"/>
    <x v="0"/>
    <x v="0"/>
    <x v="1"/>
    <n v="224"/>
    <n v="320.32"/>
  </r>
  <r>
    <s v="AD01-9361"/>
    <x v="1"/>
    <s v="Mar"/>
    <x v="0"/>
    <x v="0"/>
    <x v="0"/>
    <x v="0"/>
    <x v="0"/>
    <x v="1"/>
    <n v="152"/>
    <n v="217.36"/>
  </r>
  <r>
    <s v="AD01-9362"/>
    <x v="1"/>
    <s v="Mar"/>
    <x v="0"/>
    <x v="0"/>
    <x v="0"/>
    <x v="0"/>
    <x v="0"/>
    <x v="1"/>
    <n v="178"/>
    <n v="254.54"/>
  </r>
  <r>
    <s v="AD01-9361"/>
    <x v="1"/>
    <s v="Mar"/>
    <x v="0"/>
    <x v="0"/>
    <x v="0"/>
    <x v="0"/>
    <x v="0"/>
    <x v="1"/>
    <n v="226"/>
    <n v="323.18"/>
  </r>
  <r>
    <s v="AD01-9364"/>
    <x v="1"/>
    <s v="Mar"/>
    <x v="0"/>
    <x v="0"/>
    <x v="0"/>
    <x v="0"/>
    <x v="0"/>
    <x v="1"/>
    <n v="148"/>
    <n v="211.64"/>
  </r>
  <r>
    <s v="AD01-9362"/>
    <x v="1"/>
    <s v="Mar"/>
    <x v="0"/>
    <x v="0"/>
    <x v="0"/>
    <x v="0"/>
    <x v="0"/>
    <x v="0"/>
    <n v="174"/>
    <n v="526.24"/>
  </r>
  <r>
    <s v="AD01-9362"/>
    <x v="1"/>
    <s v="Mar"/>
    <x v="0"/>
    <x v="0"/>
    <x v="0"/>
    <x v="0"/>
    <x v="0"/>
    <x v="0"/>
    <n v="168"/>
    <n v="526.24"/>
  </r>
  <r>
    <s v="AD01-9362"/>
    <x v="1"/>
    <s v="Mar"/>
    <x v="0"/>
    <x v="0"/>
    <x v="0"/>
    <x v="0"/>
    <x v="0"/>
    <x v="1"/>
    <n v="720"/>
    <n v="1029.5999999999999"/>
  </r>
  <r>
    <s v="AD01-9362"/>
    <x v="1"/>
    <s v="Mar"/>
    <x v="0"/>
    <x v="0"/>
    <x v="0"/>
    <x v="0"/>
    <x v="0"/>
    <x v="1"/>
    <n v="773"/>
    <n v="1105.3900000000001"/>
  </r>
  <r>
    <s v="AD01-9361"/>
    <x v="1"/>
    <s v="Mar"/>
    <x v="0"/>
    <x v="0"/>
    <x v="0"/>
    <x v="0"/>
    <x v="0"/>
    <x v="0"/>
    <n v="177"/>
    <n v="253.11"/>
  </r>
  <r>
    <s v="AD01-9361"/>
    <x v="1"/>
    <s v="Mar"/>
    <x v="0"/>
    <x v="0"/>
    <x v="0"/>
    <x v="0"/>
    <x v="0"/>
    <x v="0"/>
    <n v="171"/>
    <n v="244.53"/>
  </r>
  <r>
    <s v="AD01-9362"/>
    <x v="1"/>
    <s v="Mar"/>
    <x v="0"/>
    <x v="0"/>
    <x v="0"/>
    <x v="0"/>
    <x v="0"/>
    <x v="0"/>
    <n v="165"/>
    <n v="235.95"/>
  </r>
  <r>
    <s v="AD01-9362"/>
    <x v="1"/>
    <s v="Mar"/>
    <x v="0"/>
    <x v="0"/>
    <x v="0"/>
    <x v="0"/>
    <x v="0"/>
    <x v="1"/>
    <n v="177"/>
    <n v="253.11"/>
  </r>
  <r>
    <s v="AD01-9362"/>
    <x v="1"/>
    <s v="Mar"/>
    <x v="0"/>
    <x v="0"/>
    <x v="0"/>
    <x v="0"/>
    <x v="0"/>
    <x v="1"/>
    <n v="759"/>
    <n v="526.24"/>
  </r>
  <r>
    <s v="AD01-9364"/>
    <x v="1"/>
    <s v="Mar"/>
    <x v="0"/>
    <x v="0"/>
    <x v="0"/>
    <x v="0"/>
    <x v="0"/>
    <x v="1"/>
    <n v="175"/>
    <n v="250.25"/>
  </r>
  <r>
    <s v="AD01-9362"/>
    <x v="1"/>
    <s v="Mar"/>
    <x v="0"/>
    <x v="0"/>
    <x v="0"/>
    <x v="0"/>
    <x v="0"/>
    <x v="1"/>
    <n v="223"/>
    <n v="318.89"/>
  </r>
  <r>
    <s v="AD01-9362"/>
    <x v="1"/>
    <s v="Mar"/>
    <x v="0"/>
    <x v="0"/>
    <x v="0"/>
    <x v="0"/>
    <x v="0"/>
    <x v="1"/>
    <n v="151"/>
    <n v="215.93"/>
  </r>
  <r>
    <s v="AD01-9364"/>
    <x v="1"/>
    <s v="Mar"/>
    <x v="0"/>
    <x v="0"/>
    <x v="0"/>
    <x v="0"/>
    <x v="0"/>
    <x v="0"/>
    <n v="173"/>
    <n v="247.39"/>
  </r>
  <r>
    <s v="AD01-9362"/>
    <x v="1"/>
    <s v="Mar"/>
    <x v="0"/>
    <x v="0"/>
    <x v="0"/>
    <x v="0"/>
    <x v="0"/>
    <x v="0"/>
    <n v="167"/>
    <n v="238.81"/>
  </r>
  <r>
    <s v="AD01-9361"/>
    <x v="1"/>
    <s v="Mar"/>
    <x v="0"/>
    <x v="0"/>
    <x v="0"/>
    <x v="0"/>
    <x v="0"/>
    <x v="1"/>
    <n v="179"/>
    <n v="255.97"/>
  </r>
  <r>
    <s v="AD01-9361"/>
    <x v="1"/>
    <s v="Mar"/>
    <x v="0"/>
    <x v="0"/>
    <x v="0"/>
    <x v="0"/>
    <x v="0"/>
    <x v="1"/>
    <n v="782"/>
    <n v="1118.26"/>
  </r>
  <r>
    <s v="AD01-9364"/>
    <x v="1"/>
    <s v="May"/>
    <x v="0"/>
    <x v="0"/>
    <x v="0"/>
    <x v="0"/>
    <x v="0"/>
    <x v="0"/>
    <n v="146"/>
    <n v="526.24"/>
  </r>
  <r>
    <s v="AD01-9361"/>
    <x v="1"/>
    <s v="May"/>
    <x v="0"/>
    <x v="0"/>
    <x v="0"/>
    <x v="0"/>
    <x v="0"/>
    <x v="0"/>
    <n v="140"/>
    <n v="526.24"/>
  </r>
  <r>
    <s v="AD01-9361"/>
    <x v="1"/>
    <s v="May"/>
    <x v="0"/>
    <x v="0"/>
    <x v="0"/>
    <x v="0"/>
    <x v="0"/>
    <x v="0"/>
    <n v="134"/>
    <n v="526.24"/>
  </r>
  <r>
    <s v="AD01-9361"/>
    <x v="1"/>
    <s v="May"/>
    <x v="0"/>
    <x v="0"/>
    <x v="0"/>
    <x v="0"/>
    <x v="0"/>
    <x v="1"/>
    <n v="164"/>
    <n v="234.52"/>
  </r>
  <r>
    <s v="AD01-9363"/>
    <x v="1"/>
    <s v="May"/>
    <x v="0"/>
    <x v="0"/>
    <x v="0"/>
    <x v="0"/>
    <x v="0"/>
    <x v="1"/>
    <n v="212"/>
    <n v="303.16000000000003"/>
  </r>
  <r>
    <s v="AD01-9362"/>
    <x v="1"/>
    <s v="May"/>
    <x v="0"/>
    <x v="0"/>
    <x v="0"/>
    <x v="0"/>
    <x v="0"/>
    <x v="1"/>
    <n v="140"/>
    <n v="200.2"/>
  </r>
  <r>
    <s v="AD01-9362"/>
    <x v="1"/>
    <s v="May"/>
    <x v="0"/>
    <x v="0"/>
    <x v="0"/>
    <x v="0"/>
    <x v="0"/>
    <x v="1"/>
    <n v="166"/>
    <n v="237.38"/>
  </r>
  <r>
    <s v="AD01-9362"/>
    <x v="1"/>
    <s v="May"/>
    <x v="0"/>
    <x v="0"/>
    <x v="0"/>
    <x v="0"/>
    <x v="0"/>
    <x v="1"/>
    <n v="214"/>
    <n v="306.02"/>
  </r>
  <r>
    <s v="AD01-9363"/>
    <x v="1"/>
    <s v="May"/>
    <x v="0"/>
    <x v="0"/>
    <x v="0"/>
    <x v="0"/>
    <x v="0"/>
    <x v="1"/>
    <n v="142"/>
    <n v="203.06"/>
  </r>
  <r>
    <s v="AD01-9362"/>
    <x v="1"/>
    <s v="May"/>
    <x v="0"/>
    <x v="0"/>
    <x v="0"/>
    <x v="0"/>
    <x v="0"/>
    <x v="1"/>
    <n v="144"/>
    <n v="526.24"/>
  </r>
  <r>
    <s v="AD01-9362"/>
    <x v="1"/>
    <s v="May"/>
    <x v="0"/>
    <x v="0"/>
    <x v="0"/>
    <x v="0"/>
    <x v="0"/>
    <x v="1"/>
    <n v="138"/>
    <n v="526.24"/>
  </r>
  <r>
    <s v="AD01-9365"/>
    <x v="1"/>
    <s v="May"/>
    <x v="0"/>
    <x v="0"/>
    <x v="0"/>
    <x v="0"/>
    <x v="0"/>
    <x v="1"/>
    <n v="132"/>
    <n v="526.24"/>
  </r>
  <r>
    <s v="AD01-9361"/>
    <x v="1"/>
    <s v="May"/>
    <x v="0"/>
    <x v="0"/>
    <x v="0"/>
    <x v="0"/>
    <x v="0"/>
    <x v="1"/>
    <n v="688"/>
    <n v="983.84"/>
  </r>
  <r>
    <s v="AD01-9364"/>
    <x v="1"/>
    <s v="May"/>
    <x v="0"/>
    <x v="0"/>
    <x v="0"/>
    <x v="0"/>
    <x v="0"/>
    <x v="1"/>
    <n v="775"/>
    <n v="1108.25"/>
  </r>
  <r>
    <s v="AD01-9362"/>
    <x v="1"/>
    <s v="May"/>
    <x v="0"/>
    <x v="0"/>
    <x v="0"/>
    <x v="0"/>
    <x v="0"/>
    <x v="1"/>
    <n v="141"/>
    <n v="201.63"/>
  </r>
  <r>
    <s v="AD01-9363"/>
    <x v="1"/>
    <s v="May"/>
    <x v="0"/>
    <x v="0"/>
    <x v="0"/>
    <x v="0"/>
    <x v="0"/>
    <x v="1"/>
    <n v="135"/>
    <n v="193.05"/>
  </r>
  <r>
    <s v="AD01-9364"/>
    <x v="1"/>
    <s v="May"/>
    <x v="0"/>
    <x v="0"/>
    <x v="0"/>
    <x v="0"/>
    <x v="0"/>
    <x v="1"/>
    <n v="165"/>
    <n v="235.95"/>
  </r>
  <r>
    <s v="AD01-9362"/>
    <x v="1"/>
    <s v="May"/>
    <x v="0"/>
    <x v="0"/>
    <x v="0"/>
    <x v="0"/>
    <x v="0"/>
    <x v="1"/>
    <n v="761"/>
    <n v="526.24"/>
  </r>
  <r>
    <s v="AD01-9361"/>
    <x v="1"/>
    <s v="May"/>
    <x v="0"/>
    <x v="0"/>
    <x v="0"/>
    <x v="0"/>
    <x v="0"/>
    <x v="1"/>
    <n v="814"/>
    <n v="526.24"/>
  </r>
  <r>
    <s v="AD01-9363"/>
    <x v="1"/>
    <s v="May"/>
    <x v="0"/>
    <x v="0"/>
    <x v="0"/>
    <x v="0"/>
    <x v="0"/>
    <x v="1"/>
    <n v="169"/>
    <n v="241.67"/>
  </r>
  <r>
    <s v="AD01-9365"/>
    <x v="1"/>
    <s v="May"/>
    <x v="0"/>
    <x v="0"/>
    <x v="0"/>
    <x v="0"/>
    <x v="0"/>
    <x v="1"/>
    <n v="211"/>
    <n v="301.73"/>
  </r>
  <r>
    <s v="AD01-9362"/>
    <x v="1"/>
    <s v="May"/>
    <x v="0"/>
    <x v="0"/>
    <x v="0"/>
    <x v="0"/>
    <x v="0"/>
    <x v="1"/>
    <n v="139"/>
    <n v="198.77"/>
  </r>
  <r>
    <s v="AD01-9361"/>
    <x v="1"/>
    <s v="May"/>
    <x v="0"/>
    <x v="0"/>
    <x v="0"/>
    <x v="0"/>
    <x v="0"/>
    <x v="0"/>
    <n v="143"/>
    <n v="204.49"/>
  </r>
  <r>
    <s v="AD01-9362"/>
    <x v="1"/>
    <s v="May"/>
    <x v="0"/>
    <x v="0"/>
    <x v="0"/>
    <x v="0"/>
    <x v="0"/>
    <x v="0"/>
    <n v="137"/>
    <n v="195.91"/>
  </r>
  <r>
    <s v="AD01-9363"/>
    <x v="1"/>
    <s v="May"/>
    <x v="0"/>
    <x v="0"/>
    <x v="0"/>
    <x v="0"/>
    <x v="0"/>
    <x v="0"/>
    <n v="131"/>
    <n v="187.33"/>
  </r>
  <r>
    <s v="AD01-9362"/>
    <x v="1"/>
    <s v="May"/>
    <x v="0"/>
    <x v="0"/>
    <x v="0"/>
    <x v="0"/>
    <x v="0"/>
    <x v="1"/>
    <n v="167"/>
    <n v="238.81"/>
  </r>
  <r>
    <s v="AD01-9362"/>
    <x v="1"/>
    <s v="May"/>
    <x v="0"/>
    <x v="0"/>
    <x v="0"/>
    <x v="0"/>
    <x v="0"/>
    <x v="1"/>
    <n v="215"/>
    <n v="307.45"/>
  </r>
  <r>
    <s v="AD01-9361"/>
    <x v="1"/>
    <s v="May"/>
    <x v="0"/>
    <x v="0"/>
    <x v="0"/>
    <x v="0"/>
    <x v="0"/>
    <x v="1"/>
    <n v="784"/>
    <n v="1121.1199999999999"/>
  </r>
  <r>
    <s v="AD01-9362"/>
    <x v="1"/>
    <s v="Nov"/>
    <x v="0"/>
    <x v="0"/>
    <x v="0"/>
    <x v="0"/>
    <x v="0"/>
    <x v="1"/>
    <n v="134"/>
    <n v="182.24"/>
  </r>
  <r>
    <s v="AD01-9361"/>
    <x v="1"/>
    <s v="Nov"/>
    <x v="0"/>
    <x v="0"/>
    <x v="0"/>
    <x v="0"/>
    <x v="0"/>
    <x v="1"/>
    <n v="182"/>
    <n v="260.26"/>
  </r>
  <r>
    <s v="AD01-9361"/>
    <x v="1"/>
    <s v="Nov"/>
    <x v="0"/>
    <x v="0"/>
    <x v="0"/>
    <x v="0"/>
    <x v="0"/>
    <x v="1"/>
    <n v="136"/>
    <n v="194.48"/>
  </r>
  <r>
    <s v="AD01-9361"/>
    <x v="1"/>
    <s v="Nov"/>
    <x v="0"/>
    <x v="0"/>
    <x v="0"/>
    <x v="0"/>
    <x v="0"/>
    <x v="1"/>
    <n v="694"/>
    <n v="992.42"/>
  </r>
  <r>
    <s v="AD01-9365"/>
    <x v="1"/>
    <s v="Nov"/>
    <x v="0"/>
    <x v="0"/>
    <x v="0"/>
    <x v="0"/>
    <x v="0"/>
    <x v="1"/>
    <n v="727"/>
    <n v="1039.6099999999999"/>
  </r>
  <r>
    <s v="AD01-9362"/>
    <x v="1"/>
    <s v="Nov"/>
    <x v="0"/>
    <x v="0"/>
    <x v="0"/>
    <x v="0"/>
    <x v="0"/>
    <x v="1"/>
    <n v="135"/>
    <n v="193.05"/>
  </r>
  <r>
    <s v="AD01-9365"/>
    <x v="1"/>
    <s v="Nov"/>
    <x v="0"/>
    <x v="0"/>
    <x v="0"/>
    <x v="0"/>
    <x v="0"/>
    <x v="1"/>
    <n v="766"/>
    <n v="526.24"/>
  </r>
  <r>
    <s v="AD01-9361"/>
    <x v="1"/>
    <s v="Nov"/>
    <x v="0"/>
    <x v="0"/>
    <x v="0"/>
    <x v="0"/>
    <x v="0"/>
    <x v="1"/>
    <n v="133"/>
    <n v="190.19"/>
  </r>
  <r>
    <s v="AD01-9361"/>
    <x v="1"/>
    <s v="Nov"/>
    <x v="0"/>
    <x v="0"/>
    <x v="0"/>
    <x v="0"/>
    <x v="0"/>
    <x v="1"/>
    <n v="181"/>
    <n v="258.83"/>
  </r>
  <r>
    <s v="AD01-9362"/>
    <x v="1"/>
    <s v="Nov"/>
    <x v="0"/>
    <x v="0"/>
    <x v="0"/>
    <x v="0"/>
    <x v="0"/>
    <x v="1"/>
    <n v="137"/>
    <n v="195.91"/>
  </r>
  <r>
    <s v="AD01-9361"/>
    <x v="1"/>
    <s v="Nov"/>
    <x v="0"/>
    <x v="0"/>
    <x v="0"/>
    <x v="0"/>
    <x v="0"/>
    <x v="1"/>
    <n v="179"/>
    <n v="255.97"/>
  </r>
  <r>
    <s v="AD01-9362"/>
    <x v="1"/>
    <s v="Oct"/>
    <x v="0"/>
    <x v="0"/>
    <x v="0"/>
    <x v="0"/>
    <x v="0"/>
    <x v="1"/>
    <n v="140"/>
    <n v="190.4"/>
  </r>
  <r>
    <s v="AD01-9364"/>
    <x v="1"/>
    <s v="Oct"/>
    <x v="0"/>
    <x v="0"/>
    <x v="0"/>
    <x v="0"/>
    <x v="0"/>
    <x v="1"/>
    <n v="188"/>
    <n v="268.83999999999997"/>
  </r>
  <r>
    <s v="AD01-9362"/>
    <x v="1"/>
    <s v="Oct"/>
    <x v="0"/>
    <x v="0"/>
    <x v="0"/>
    <x v="0"/>
    <x v="0"/>
    <x v="1"/>
    <n v="142"/>
    <n v="203.06"/>
  </r>
  <r>
    <s v="AD01-9364"/>
    <x v="1"/>
    <s v="Oct"/>
    <x v="0"/>
    <x v="0"/>
    <x v="0"/>
    <x v="0"/>
    <x v="0"/>
    <x v="1"/>
    <n v="184"/>
    <n v="263.12"/>
  </r>
  <r>
    <s v="AD01-9362"/>
    <x v="1"/>
    <s v="Oct"/>
    <x v="0"/>
    <x v="0"/>
    <x v="0"/>
    <x v="0"/>
    <x v="0"/>
    <x v="0"/>
    <n v="312"/>
    <n v="526.24"/>
  </r>
  <r>
    <s v="AD01-9365"/>
    <x v="1"/>
    <s v="Oct"/>
    <x v="0"/>
    <x v="0"/>
    <x v="0"/>
    <x v="0"/>
    <x v="0"/>
    <x v="1"/>
    <n v="693"/>
    <n v="990.99"/>
  </r>
  <r>
    <s v="AD01-9364"/>
    <x v="1"/>
    <s v="Oct"/>
    <x v="0"/>
    <x v="0"/>
    <x v="0"/>
    <x v="0"/>
    <x v="0"/>
    <x v="1"/>
    <n v="726"/>
    <n v="1038.18"/>
  </r>
  <r>
    <s v="AD01-9364"/>
    <x v="1"/>
    <s v="Oct"/>
    <x v="0"/>
    <x v="0"/>
    <x v="0"/>
    <x v="0"/>
    <x v="0"/>
    <x v="1"/>
    <n v="141"/>
    <n v="201.63"/>
  </r>
  <r>
    <s v="AD01-9362"/>
    <x v="1"/>
    <s v="Oct"/>
    <x v="0"/>
    <x v="0"/>
    <x v="0"/>
    <x v="0"/>
    <x v="0"/>
    <x v="1"/>
    <n v="765"/>
    <n v="526.24"/>
  </r>
  <r>
    <s v="AD01-9362"/>
    <x v="1"/>
    <s v="Oct"/>
    <x v="0"/>
    <x v="0"/>
    <x v="0"/>
    <x v="0"/>
    <x v="0"/>
    <x v="1"/>
    <n v="139"/>
    <n v="198.77"/>
  </r>
  <r>
    <s v="AD01-9362"/>
    <x v="1"/>
    <s v="Oct"/>
    <x v="0"/>
    <x v="0"/>
    <x v="0"/>
    <x v="0"/>
    <x v="0"/>
    <x v="1"/>
    <n v="187"/>
    <n v="267.41000000000003"/>
  </r>
  <r>
    <s v="AD01-9362"/>
    <x v="1"/>
    <s v="Oct"/>
    <x v="0"/>
    <x v="0"/>
    <x v="0"/>
    <x v="0"/>
    <x v="0"/>
    <x v="0"/>
    <n v="311"/>
    <n v="444.73"/>
  </r>
  <r>
    <s v="AD01-9363"/>
    <x v="1"/>
    <s v="Oct"/>
    <x v="0"/>
    <x v="0"/>
    <x v="0"/>
    <x v="0"/>
    <x v="0"/>
    <x v="1"/>
    <n v="185"/>
    <n v="264.55"/>
  </r>
  <r>
    <s v="AD01-9361"/>
    <x v="1"/>
    <s v="Sep"/>
    <x v="0"/>
    <x v="0"/>
    <x v="0"/>
    <x v="0"/>
    <x v="0"/>
    <x v="0"/>
    <n v="326"/>
    <n v="466.18"/>
  </r>
  <r>
    <s v="AD01-9364"/>
    <x v="1"/>
    <s v="Sep"/>
    <x v="0"/>
    <x v="0"/>
    <x v="0"/>
    <x v="0"/>
    <x v="0"/>
    <x v="0"/>
    <n v="320"/>
    <n v="457.6"/>
  </r>
  <r>
    <s v="AD01-9361"/>
    <x v="1"/>
    <s v="Sep"/>
    <x v="0"/>
    <x v="0"/>
    <x v="0"/>
    <x v="0"/>
    <x v="0"/>
    <x v="0"/>
    <n v="314"/>
    <n v="449.02"/>
  </r>
  <r>
    <s v="AD01-9364"/>
    <x v="1"/>
    <s v="Sep"/>
    <x v="0"/>
    <x v="0"/>
    <x v="0"/>
    <x v="0"/>
    <x v="0"/>
    <x v="1"/>
    <n v="146"/>
    <n v="198.56"/>
  </r>
  <r>
    <s v="AD01-9361"/>
    <x v="1"/>
    <s v="Sep"/>
    <x v="0"/>
    <x v="0"/>
    <x v="0"/>
    <x v="0"/>
    <x v="0"/>
    <x v="1"/>
    <n v="194"/>
    <n v="277.42"/>
  </r>
  <r>
    <s v="AD01-9361"/>
    <x v="1"/>
    <s v="Sep"/>
    <x v="0"/>
    <x v="0"/>
    <x v="0"/>
    <x v="0"/>
    <x v="0"/>
    <x v="1"/>
    <n v="190"/>
    <n v="271.7"/>
  </r>
  <r>
    <s v="AD01-9361"/>
    <x v="1"/>
    <s v="Sep"/>
    <x v="0"/>
    <x v="0"/>
    <x v="0"/>
    <x v="0"/>
    <x v="0"/>
    <x v="1"/>
    <n v="364"/>
    <n v="520.52"/>
  </r>
  <r>
    <s v="AD01-9361"/>
    <x v="1"/>
    <s v="Sep"/>
    <x v="0"/>
    <x v="0"/>
    <x v="0"/>
    <x v="0"/>
    <x v="0"/>
    <x v="0"/>
    <n v="324"/>
    <n v="526.24"/>
  </r>
  <r>
    <s v="AD01-9361"/>
    <x v="1"/>
    <s v="Sep"/>
    <x v="0"/>
    <x v="0"/>
    <x v="0"/>
    <x v="0"/>
    <x v="0"/>
    <x v="0"/>
    <n v="318"/>
    <n v="526.24"/>
  </r>
  <r>
    <s v="AD01-9362"/>
    <x v="1"/>
    <s v="Sep"/>
    <x v="0"/>
    <x v="0"/>
    <x v="0"/>
    <x v="0"/>
    <x v="0"/>
    <x v="1"/>
    <n v="692"/>
    <n v="989.56"/>
  </r>
  <r>
    <s v="AD01-9364"/>
    <x v="1"/>
    <s v="Sep"/>
    <x v="0"/>
    <x v="0"/>
    <x v="0"/>
    <x v="0"/>
    <x v="0"/>
    <x v="1"/>
    <n v="725"/>
    <n v="1036.75"/>
  </r>
  <r>
    <s v="AD01-9362"/>
    <x v="1"/>
    <s v="Sep"/>
    <x v="0"/>
    <x v="0"/>
    <x v="0"/>
    <x v="0"/>
    <x v="0"/>
    <x v="1"/>
    <n v="778"/>
    <n v="1112.54"/>
  </r>
  <r>
    <s v="AD01-9361"/>
    <x v="1"/>
    <s v="Sep"/>
    <x v="0"/>
    <x v="0"/>
    <x v="0"/>
    <x v="0"/>
    <x v="0"/>
    <x v="0"/>
    <n v="327"/>
    <n v="467.61"/>
  </r>
  <r>
    <s v="AD01-9364"/>
    <x v="1"/>
    <s v="Sep"/>
    <x v="0"/>
    <x v="0"/>
    <x v="0"/>
    <x v="0"/>
    <x v="0"/>
    <x v="0"/>
    <n v="321"/>
    <n v="459.03"/>
  </r>
  <r>
    <s v="AD01-9361"/>
    <x v="1"/>
    <s v="Sep"/>
    <x v="0"/>
    <x v="0"/>
    <x v="0"/>
    <x v="0"/>
    <x v="0"/>
    <x v="0"/>
    <n v="315"/>
    <n v="450.45"/>
  </r>
  <r>
    <s v="AD01-9362"/>
    <x v="1"/>
    <s v="Sep"/>
    <x v="0"/>
    <x v="0"/>
    <x v="0"/>
    <x v="0"/>
    <x v="0"/>
    <x v="1"/>
    <n v="147"/>
    <n v="210.21"/>
  </r>
  <r>
    <s v="AD01-9361"/>
    <x v="1"/>
    <s v="Sep"/>
    <x v="0"/>
    <x v="0"/>
    <x v="0"/>
    <x v="0"/>
    <x v="0"/>
    <x v="1"/>
    <n v="145"/>
    <n v="207.35"/>
  </r>
  <r>
    <s v="AD01-9361"/>
    <x v="1"/>
    <s v="Sep"/>
    <x v="0"/>
    <x v="0"/>
    <x v="0"/>
    <x v="0"/>
    <x v="0"/>
    <x v="1"/>
    <n v="193"/>
    <n v="275.99"/>
  </r>
  <r>
    <s v="AD01-9364"/>
    <x v="1"/>
    <s v="Sep"/>
    <x v="0"/>
    <x v="0"/>
    <x v="0"/>
    <x v="0"/>
    <x v="0"/>
    <x v="0"/>
    <n v="323"/>
    <n v="461.89"/>
  </r>
  <r>
    <s v="AD01-9361"/>
    <x v="1"/>
    <s v="Sep"/>
    <x v="0"/>
    <x v="0"/>
    <x v="0"/>
    <x v="0"/>
    <x v="0"/>
    <x v="0"/>
    <n v="317"/>
    <n v="453.31"/>
  </r>
  <r>
    <s v="AD01-9364"/>
    <x v="1"/>
    <s v="Sep"/>
    <x v="0"/>
    <x v="0"/>
    <x v="0"/>
    <x v="0"/>
    <x v="0"/>
    <x v="1"/>
    <n v="143"/>
    <n v="204.49"/>
  </r>
  <r>
    <s v="AD01-9361"/>
    <x v="1"/>
    <s v="Sep"/>
    <x v="0"/>
    <x v="0"/>
    <x v="0"/>
    <x v="0"/>
    <x v="0"/>
    <x v="1"/>
    <n v="191"/>
    <n v="273.13"/>
  </r>
  <r>
    <s v="AD01-9364"/>
    <x v="1"/>
    <s v="Sep"/>
    <x v="0"/>
    <x v="0"/>
    <x v="0"/>
    <x v="0"/>
    <x v="0"/>
    <x v="1"/>
    <n v="787"/>
    <n v="1125.4100000000001"/>
  </r>
  <r>
    <s v="AD01-9362"/>
    <x v="1"/>
    <s v="Apr"/>
    <x v="1"/>
    <x v="0"/>
    <x v="0"/>
    <x v="0"/>
    <x v="0"/>
    <x v="0"/>
    <n v="266"/>
    <n v="380.38"/>
  </r>
  <r>
    <s v="AD01-9362"/>
    <x v="1"/>
    <s v="Apr"/>
    <x v="1"/>
    <x v="0"/>
    <x v="0"/>
    <x v="0"/>
    <x v="0"/>
    <x v="0"/>
    <n v="314"/>
    <n v="449.02"/>
  </r>
  <r>
    <s v="AD01-9361"/>
    <x v="1"/>
    <s v="Apr"/>
    <x v="1"/>
    <x v="0"/>
    <x v="0"/>
    <x v="0"/>
    <x v="0"/>
    <x v="0"/>
    <n v="236"/>
    <n v="337.48"/>
  </r>
  <r>
    <s v="AD01-9362"/>
    <x v="1"/>
    <s v="Apr"/>
    <x v="1"/>
    <x v="0"/>
    <x v="0"/>
    <x v="0"/>
    <x v="0"/>
    <x v="0"/>
    <n v="310"/>
    <n v="526.24"/>
  </r>
  <r>
    <s v="AD01-9364"/>
    <x v="1"/>
    <s v="Apr"/>
    <x v="1"/>
    <x v="0"/>
    <x v="0"/>
    <x v="0"/>
    <x v="0"/>
    <x v="0"/>
    <n v="238"/>
    <n v="526.24"/>
  </r>
  <r>
    <s v="AD01-9361"/>
    <x v="1"/>
    <s v="Apr"/>
    <x v="1"/>
    <x v="0"/>
    <x v="0"/>
    <x v="0"/>
    <x v="0"/>
    <x v="0"/>
    <n v="1000"/>
    <n v="1430"/>
  </r>
  <r>
    <s v="AD01-9363"/>
    <x v="1"/>
    <s v="Apr"/>
    <x v="1"/>
    <x v="0"/>
    <x v="0"/>
    <x v="0"/>
    <x v="0"/>
    <x v="0"/>
    <n v="1033"/>
    <n v="1477.19"/>
  </r>
  <r>
    <s v="AD01-9364"/>
    <x v="1"/>
    <s v="Apr"/>
    <x v="1"/>
    <x v="0"/>
    <x v="0"/>
    <x v="0"/>
    <x v="0"/>
    <x v="0"/>
    <n v="240"/>
    <n v="343.2"/>
  </r>
  <r>
    <s v="AD01-9364"/>
    <x v="1"/>
    <s v="Apr"/>
    <x v="1"/>
    <x v="0"/>
    <x v="0"/>
    <x v="0"/>
    <x v="0"/>
    <x v="0"/>
    <n v="267"/>
    <n v="381.81"/>
  </r>
  <r>
    <s v="AD01-9361"/>
    <x v="1"/>
    <s v="Apr"/>
    <x v="1"/>
    <x v="0"/>
    <x v="0"/>
    <x v="0"/>
    <x v="0"/>
    <x v="0"/>
    <n v="237"/>
    <n v="338.91"/>
  </r>
  <r>
    <s v="AD01-9364"/>
    <x v="1"/>
    <s v="Apr"/>
    <x v="1"/>
    <x v="0"/>
    <x v="0"/>
    <x v="0"/>
    <x v="0"/>
    <x v="0"/>
    <n v="781"/>
    <n v="1116.83"/>
  </r>
  <r>
    <s v="AD01-9361"/>
    <x v="1"/>
    <s v="Apr"/>
    <x v="1"/>
    <x v="0"/>
    <x v="0"/>
    <x v="0"/>
    <x v="0"/>
    <x v="0"/>
    <n v="814"/>
    <n v="1164.02"/>
  </r>
  <r>
    <s v="AD01-9361"/>
    <x v="1"/>
    <s v="Apr"/>
    <x v="1"/>
    <x v="0"/>
    <x v="0"/>
    <x v="0"/>
    <x v="0"/>
    <x v="0"/>
    <n v="263"/>
    <n v="376.09"/>
  </r>
  <r>
    <s v="AD01-9361"/>
    <x v="1"/>
    <s v="Apr"/>
    <x v="1"/>
    <x v="0"/>
    <x v="0"/>
    <x v="0"/>
    <x v="0"/>
    <x v="0"/>
    <n v="311"/>
    <n v="444.73"/>
  </r>
  <r>
    <s v="AD01-9362"/>
    <x v="1"/>
    <s v="Apr"/>
    <x v="1"/>
    <x v="0"/>
    <x v="0"/>
    <x v="0"/>
    <x v="0"/>
    <x v="0"/>
    <n v="239"/>
    <n v="341.77"/>
  </r>
  <r>
    <s v="AD01-9361"/>
    <x v="1"/>
    <s v="Aug"/>
    <x v="1"/>
    <x v="0"/>
    <x v="0"/>
    <x v="0"/>
    <x v="0"/>
    <x v="0"/>
    <n v="242"/>
    <n v="346.06"/>
  </r>
  <r>
    <s v="AD01-9365"/>
    <x v="1"/>
    <s v="Aug"/>
    <x v="1"/>
    <x v="0"/>
    <x v="0"/>
    <x v="0"/>
    <x v="0"/>
    <x v="0"/>
    <n v="290"/>
    <n v="414.7"/>
  </r>
  <r>
    <s v="AD01-9362"/>
    <x v="1"/>
    <s v="Aug"/>
    <x v="0"/>
    <x v="0"/>
    <x v="0"/>
    <x v="0"/>
    <x v="0"/>
    <x v="0"/>
    <n v="218"/>
    <n v="311.74"/>
  </r>
  <r>
    <s v="AD01-9362"/>
    <x v="1"/>
    <s v="Aug"/>
    <x v="0"/>
    <x v="0"/>
    <x v="0"/>
    <x v="0"/>
    <x v="0"/>
    <x v="0"/>
    <n v="244"/>
    <n v="526.24"/>
  </r>
  <r>
    <s v="AD01-9361"/>
    <x v="1"/>
    <s v="Aug"/>
    <x v="0"/>
    <x v="0"/>
    <x v="0"/>
    <x v="0"/>
    <x v="0"/>
    <x v="0"/>
    <n v="292"/>
    <n v="526.24"/>
  </r>
  <r>
    <s v="AD01-9362"/>
    <x v="1"/>
    <s v="Aug"/>
    <x v="0"/>
    <x v="0"/>
    <x v="0"/>
    <x v="0"/>
    <x v="0"/>
    <x v="0"/>
    <n v="1003"/>
    <n v="1434.29"/>
  </r>
  <r>
    <s v="AD01-9362"/>
    <x v="1"/>
    <s v="Aug"/>
    <x v="0"/>
    <x v="0"/>
    <x v="0"/>
    <x v="0"/>
    <x v="0"/>
    <x v="0"/>
    <n v="1037"/>
    <n v="1482.91"/>
  </r>
  <r>
    <s v="AD01-9361"/>
    <x v="1"/>
    <s v="Aug"/>
    <x v="0"/>
    <x v="0"/>
    <x v="0"/>
    <x v="0"/>
    <x v="0"/>
    <x v="0"/>
    <n v="216"/>
    <n v="308.88"/>
  </r>
  <r>
    <s v="AD01-9361"/>
    <x v="1"/>
    <s v="Aug"/>
    <x v="0"/>
    <x v="0"/>
    <x v="0"/>
    <x v="0"/>
    <x v="0"/>
    <x v="0"/>
    <n v="243"/>
    <n v="347.49"/>
  </r>
  <r>
    <s v="AD01-9361"/>
    <x v="1"/>
    <s v="Aug"/>
    <x v="0"/>
    <x v="0"/>
    <x v="0"/>
    <x v="0"/>
    <x v="0"/>
    <x v="0"/>
    <n v="291"/>
    <n v="416.13"/>
  </r>
  <r>
    <s v="AD01-9362"/>
    <x v="1"/>
    <s v="Aug"/>
    <x v="0"/>
    <x v="0"/>
    <x v="0"/>
    <x v="0"/>
    <x v="0"/>
    <x v="0"/>
    <n v="219"/>
    <n v="313.17"/>
  </r>
  <r>
    <s v="AD01-9361"/>
    <x v="1"/>
    <s v="Aug"/>
    <x v="0"/>
    <x v="0"/>
    <x v="0"/>
    <x v="0"/>
    <x v="0"/>
    <x v="0"/>
    <n v="818"/>
    <n v="1169.74"/>
  </r>
  <r>
    <s v="AD01-9362"/>
    <x v="1"/>
    <s v="Aug"/>
    <x v="0"/>
    <x v="0"/>
    <x v="0"/>
    <x v="0"/>
    <x v="0"/>
    <x v="0"/>
    <n v="871"/>
    <n v="1245.53"/>
  </r>
  <r>
    <s v="AD01-9362"/>
    <x v="1"/>
    <s v="Aug"/>
    <x v="0"/>
    <x v="0"/>
    <x v="0"/>
    <x v="0"/>
    <x v="0"/>
    <x v="0"/>
    <n v="245"/>
    <n v="350.35"/>
  </r>
  <r>
    <s v="AD01-9361"/>
    <x v="1"/>
    <s v="Aug"/>
    <x v="0"/>
    <x v="0"/>
    <x v="0"/>
    <x v="0"/>
    <x v="0"/>
    <x v="0"/>
    <n v="293"/>
    <n v="418.99"/>
  </r>
  <r>
    <s v="AD01-9361"/>
    <x v="1"/>
    <s v="Aug"/>
    <x v="0"/>
    <x v="0"/>
    <x v="0"/>
    <x v="0"/>
    <x v="0"/>
    <x v="0"/>
    <n v="215"/>
    <n v="307.45"/>
  </r>
  <r>
    <s v="AD01-9361"/>
    <x v="1"/>
    <s v="Dec"/>
    <x v="0"/>
    <x v="0"/>
    <x v="0"/>
    <x v="0"/>
    <x v="0"/>
    <x v="1"/>
    <n v="248"/>
    <n v="354.64"/>
  </r>
  <r>
    <s v="AD01-9363"/>
    <x v="1"/>
    <s v="Dec"/>
    <x v="0"/>
    <x v="0"/>
    <x v="0"/>
    <x v="0"/>
    <x v="0"/>
    <x v="1"/>
    <n v="242"/>
    <n v="346.06"/>
  </r>
  <r>
    <s v="AD01-9362"/>
    <x v="1"/>
    <s v="Dec"/>
    <x v="0"/>
    <x v="0"/>
    <x v="0"/>
    <x v="0"/>
    <x v="0"/>
    <x v="1"/>
    <n v="236"/>
    <n v="337.48"/>
  </r>
  <r>
    <s v="AD01-9362"/>
    <x v="1"/>
    <s v="Dec"/>
    <x v="0"/>
    <x v="0"/>
    <x v="0"/>
    <x v="0"/>
    <x v="0"/>
    <x v="0"/>
    <n v="224"/>
    <n v="320.32"/>
  </r>
  <r>
    <s v="AD01-9361"/>
    <x v="1"/>
    <s v="Dec"/>
    <x v="0"/>
    <x v="0"/>
    <x v="0"/>
    <x v="0"/>
    <x v="0"/>
    <x v="0"/>
    <n v="250"/>
    <n v="357.5"/>
  </r>
  <r>
    <s v="AD01-9364"/>
    <x v="1"/>
    <s v="Dec"/>
    <x v="0"/>
    <x v="0"/>
    <x v="0"/>
    <x v="0"/>
    <x v="0"/>
    <x v="0"/>
    <n v="244"/>
    <n v="348.92"/>
  </r>
  <r>
    <s v="AD01-9364"/>
    <x v="1"/>
    <s v="Dec"/>
    <x v="0"/>
    <x v="0"/>
    <x v="0"/>
    <x v="0"/>
    <x v="0"/>
    <x v="0"/>
    <n v="238"/>
    <n v="340.34"/>
  </r>
  <r>
    <s v="AD01-9362"/>
    <x v="1"/>
    <s v="Dec"/>
    <x v="0"/>
    <x v="0"/>
    <x v="0"/>
    <x v="0"/>
    <x v="0"/>
    <x v="0"/>
    <n v="220"/>
    <n v="526.24"/>
  </r>
  <r>
    <s v="AD01-9362"/>
    <x v="1"/>
    <s v="Dec"/>
    <x v="0"/>
    <x v="0"/>
    <x v="0"/>
    <x v="0"/>
    <x v="0"/>
    <x v="0"/>
    <n v="268"/>
    <n v="526.24"/>
  </r>
  <r>
    <s v="AD01-9362"/>
    <x v="1"/>
    <s v="Dec"/>
    <x v="0"/>
    <x v="0"/>
    <x v="0"/>
    <x v="0"/>
    <x v="0"/>
    <x v="0"/>
    <n v="1007"/>
    <n v="1440.01"/>
  </r>
  <r>
    <s v="AD01-9362"/>
    <x v="1"/>
    <s v="Dec"/>
    <x v="0"/>
    <x v="0"/>
    <x v="0"/>
    <x v="0"/>
    <x v="0"/>
    <x v="0"/>
    <n v="1040"/>
    <n v="1487.2"/>
  </r>
  <r>
    <s v="AD01-9361"/>
    <x v="1"/>
    <s v="Dec"/>
    <x v="0"/>
    <x v="0"/>
    <x v="0"/>
    <x v="0"/>
    <x v="0"/>
    <x v="0"/>
    <n v="225"/>
    <n v="321.75"/>
  </r>
  <r>
    <s v="AD01-9361"/>
    <x v="1"/>
    <s v="Dec"/>
    <x v="0"/>
    <x v="0"/>
    <x v="0"/>
    <x v="0"/>
    <x v="0"/>
    <x v="0"/>
    <n v="267"/>
    <n v="381.81"/>
  </r>
  <r>
    <s v="AD01-9362"/>
    <x v="1"/>
    <s v="Dec"/>
    <x v="0"/>
    <x v="0"/>
    <x v="0"/>
    <x v="0"/>
    <x v="0"/>
    <x v="0"/>
    <n v="247"/>
    <n v="353.21"/>
  </r>
  <r>
    <s v="AD01-9362"/>
    <x v="1"/>
    <s v="Dec"/>
    <x v="0"/>
    <x v="0"/>
    <x v="0"/>
    <x v="0"/>
    <x v="0"/>
    <x v="0"/>
    <n v="241"/>
    <n v="344.63"/>
  </r>
  <r>
    <s v="AD01-9362"/>
    <x v="1"/>
    <s v="Dec"/>
    <x v="0"/>
    <x v="0"/>
    <x v="0"/>
    <x v="0"/>
    <x v="0"/>
    <x v="0"/>
    <n v="235"/>
    <n v="336.05"/>
  </r>
  <r>
    <s v="AD01-9364"/>
    <x v="1"/>
    <s v="Dec"/>
    <x v="0"/>
    <x v="0"/>
    <x v="0"/>
    <x v="0"/>
    <x v="0"/>
    <x v="0"/>
    <n v="788"/>
    <n v="1126.8399999999999"/>
  </r>
  <r>
    <s v="AD01-9362"/>
    <x v="1"/>
    <s v="Dec"/>
    <x v="0"/>
    <x v="0"/>
    <x v="0"/>
    <x v="0"/>
    <x v="0"/>
    <x v="0"/>
    <n v="821"/>
    <n v="1174.03"/>
  </r>
  <r>
    <s v="AD01-9361"/>
    <x v="1"/>
    <s v="Dec"/>
    <x v="0"/>
    <x v="0"/>
    <x v="0"/>
    <x v="0"/>
    <x v="0"/>
    <x v="1"/>
    <n v="245"/>
    <n v="350.35"/>
  </r>
  <r>
    <s v="AD01-9361"/>
    <x v="1"/>
    <s v="Dec"/>
    <x v="0"/>
    <x v="0"/>
    <x v="0"/>
    <x v="0"/>
    <x v="0"/>
    <x v="1"/>
    <n v="239"/>
    <n v="341.77"/>
  </r>
  <r>
    <s v="AD01-9364"/>
    <x v="1"/>
    <s v="Dec"/>
    <x v="0"/>
    <x v="0"/>
    <x v="0"/>
    <x v="0"/>
    <x v="0"/>
    <x v="0"/>
    <n v="221"/>
    <n v="316.02999999999997"/>
  </r>
  <r>
    <s v="AD01-9361"/>
    <x v="1"/>
    <s v="Dec"/>
    <x v="0"/>
    <x v="0"/>
    <x v="0"/>
    <x v="0"/>
    <x v="0"/>
    <x v="0"/>
    <n v="269"/>
    <n v="384.67"/>
  </r>
  <r>
    <s v="AD01-9361"/>
    <x v="1"/>
    <s v="Feb"/>
    <x v="0"/>
    <x v="0"/>
    <x v="0"/>
    <x v="0"/>
    <x v="0"/>
    <x v="0"/>
    <n v="278"/>
    <n v="397.54"/>
  </r>
  <r>
    <s v="AD01-9362"/>
    <x v="1"/>
    <s v="Feb"/>
    <x v="0"/>
    <x v="0"/>
    <x v="0"/>
    <x v="0"/>
    <x v="0"/>
    <x v="0"/>
    <n v="320"/>
    <n v="457.6"/>
  </r>
  <r>
    <s v="AD01-9362"/>
    <x v="1"/>
    <s v="Feb"/>
    <x v="0"/>
    <x v="0"/>
    <x v="0"/>
    <x v="0"/>
    <x v="0"/>
    <x v="0"/>
    <n v="248"/>
    <n v="354.64"/>
  </r>
  <r>
    <s v="AD01-9361"/>
    <x v="1"/>
    <s v="Feb"/>
    <x v="0"/>
    <x v="0"/>
    <x v="0"/>
    <x v="0"/>
    <x v="0"/>
    <x v="0"/>
    <n v="274"/>
    <n v="526.24"/>
  </r>
  <r>
    <s v="AD01-9362"/>
    <x v="1"/>
    <s v="Feb"/>
    <x v="0"/>
    <x v="0"/>
    <x v="0"/>
    <x v="0"/>
    <x v="0"/>
    <x v="0"/>
    <n v="322"/>
    <n v="526.24"/>
  </r>
  <r>
    <s v="AD01-9362"/>
    <x v="1"/>
    <s v="Feb"/>
    <x v="0"/>
    <x v="0"/>
    <x v="0"/>
    <x v="0"/>
    <x v="0"/>
    <x v="0"/>
    <n v="250"/>
    <n v="526.24"/>
  </r>
  <r>
    <s v="AD01-9365"/>
    <x v="1"/>
    <s v="Feb"/>
    <x v="0"/>
    <x v="0"/>
    <x v="0"/>
    <x v="0"/>
    <x v="0"/>
    <x v="0"/>
    <n v="998"/>
    <n v="1427.14"/>
  </r>
  <r>
    <s v="AD01-9362"/>
    <x v="1"/>
    <s v="Feb"/>
    <x v="0"/>
    <x v="0"/>
    <x v="0"/>
    <x v="0"/>
    <x v="0"/>
    <x v="0"/>
    <n v="1031"/>
    <n v="1474.33"/>
  </r>
  <r>
    <s v="AD01-9361"/>
    <x v="1"/>
    <s v="Feb"/>
    <x v="0"/>
    <x v="0"/>
    <x v="0"/>
    <x v="0"/>
    <x v="0"/>
    <x v="0"/>
    <n v="321"/>
    <n v="459.03"/>
  </r>
  <r>
    <s v="AD01-9365"/>
    <x v="1"/>
    <s v="Feb"/>
    <x v="0"/>
    <x v="0"/>
    <x v="0"/>
    <x v="0"/>
    <x v="0"/>
    <x v="0"/>
    <n v="249"/>
    <n v="356.07"/>
  </r>
  <r>
    <s v="AD01-9362"/>
    <x v="1"/>
    <s v="Feb"/>
    <x v="0"/>
    <x v="0"/>
    <x v="0"/>
    <x v="0"/>
    <x v="0"/>
    <x v="0"/>
    <n v="779"/>
    <n v="1113.97"/>
  </r>
  <r>
    <s v="AD01-9361"/>
    <x v="1"/>
    <s v="Feb"/>
    <x v="0"/>
    <x v="0"/>
    <x v="0"/>
    <x v="0"/>
    <x v="0"/>
    <x v="0"/>
    <n v="812"/>
    <n v="1161.1600000000001"/>
  </r>
  <r>
    <s v="AD01-9361"/>
    <x v="1"/>
    <s v="Feb"/>
    <x v="0"/>
    <x v="0"/>
    <x v="0"/>
    <x v="0"/>
    <x v="0"/>
    <x v="0"/>
    <n v="866"/>
    <n v="1238.3800000000001"/>
  </r>
  <r>
    <s v="AD01-9362"/>
    <x v="1"/>
    <s v="Feb"/>
    <x v="0"/>
    <x v="0"/>
    <x v="0"/>
    <x v="0"/>
    <x v="0"/>
    <x v="0"/>
    <n v="275"/>
    <n v="393.25"/>
  </r>
  <r>
    <s v="AD01-9362"/>
    <x v="1"/>
    <s v="Feb"/>
    <x v="0"/>
    <x v="0"/>
    <x v="0"/>
    <x v="0"/>
    <x v="0"/>
    <x v="0"/>
    <n v="323"/>
    <n v="461.89"/>
  </r>
  <r>
    <s v="AD01-9361"/>
    <x v="1"/>
    <s v="Feb"/>
    <x v="0"/>
    <x v="0"/>
    <x v="0"/>
    <x v="0"/>
    <x v="0"/>
    <x v="0"/>
    <n v="251"/>
    <n v="358.93"/>
  </r>
  <r>
    <s v="AD01-9361"/>
    <x v="1"/>
    <s v="Jan"/>
    <x v="0"/>
    <x v="0"/>
    <x v="0"/>
    <x v="0"/>
    <x v="0"/>
    <x v="0"/>
    <n v="326"/>
    <n v="466.18"/>
  </r>
  <r>
    <s v="AD01-9361"/>
    <x v="1"/>
    <s v="Jan"/>
    <x v="0"/>
    <x v="0"/>
    <x v="0"/>
    <x v="0"/>
    <x v="0"/>
    <x v="0"/>
    <n v="254"/>
    <n v="363.22"/>
  </r>
  <r>
    <s v="AD01-9364"/>
    <x v="1"/>
    <s v="Jan"/>
    <x v="0"/>
    <x v="0"/>
    <x v="0"/>
    <x v="0"/>
    <x v="0"/>
    <x v="0"/>
    <n v="280"/>
    <n v="526.24"/>
  </r>
  <r>
    <s v="AD01-9362"/>
    <x v="1"/>
    <s v="Jan"/>
    <x v="0"/>
    <x v="0"/>
    <x v="0"/>
    <x v="0"/>
    <x v="0"/>
    <x v="0"/>
    <n v="328"/>
    <n v="526.24"/>
  </r>
  <r>
    <s v="AD01-9364"/>
    <x v="1"/>
    <s v="Jan"/>
    <x v="0"/>
    <x v="0"/>
    <x v="0"/>
    <x v="0"/>
    <x v="0"/>
    <x v="0"/>
    <n v="256"/>
    <n v="526.24"/>
  </r>
  <r>
    <s v="AD01-9364"/>
    <x v="1"/>
    <s v="Jan"/>
    <x v="0"/>
    <x v="0"/>
    <x v="0"/>
    <x v="0"/>
    <x v="0"/>
    <x v="0"/>
    <n v="997"/>
    <n v="1425.71"/>
  </r>
  <r>
    <s v="AD01-9363"/>
    <x v="1"/>
    <s v="Jan"/>
    <x v="0"/>
    <x v="0"/>
    <x v="0"/>
    <x v="0"/>
    <x v="0"/>
    <x v="0"/>
    <n v="1030"/>
    <n v="1472.9"/>
  </r>
  <r>
    <s v="AD01-9363"/>
    <x v="1"/>
    <s v="Jan"/>
    <x v="0"/>
    <x v="0"/>
    <x v="0"/>
    <x v="0"/>
    <x v="0"/>
    <x v="0"/>
    <n v="252"/>
    <n v="360.36"/>
  </r>
  <r>
    <s v="AD01-9363"/>
    <x v="1"/>
    <s v="Jan"/>
    <x v="0"/>
    <x v="0"/>
    <x v="0"/>
    <x v="0"/>
    <x v="0"/>
    <x v="0"/>
    <n v="279"/>
    <n v="398.97"/>
  </r>
  <r>
    <s v="AD01-9362"/>
    <x v="1"/>
    <s v="Jan"/>
    <x v="0"/>
    <x v="0"/>
    <x v="0"/>
    <x v="0"/>
    <x v="0"/>
    <x v="0"/>
    <n v="327"/>
    <n v="467.61"/>
  </r>
  <r>
    <s v="AD01-9364"/>
    <x v="1"/>
    <s v="Jan"/>
    <x v="0"/>
    <x v="0"/>
    <x v="0"/>
    <x v="0"/>
    <x v="0"/>
    <x v="0"/>
    <n v="255"/>
    <n v="364.65"/>
  </r>
  <r>
    <s v="AD01-9364"/>
    <x v="1"/>
    <s v="Jan"/>
    <x v="0"/>
    <x v="0"/>
    <x v="0"/>
    <x v="0"/>
    <x v="0"/>
    <x v="0"/>
    <n v="778"/>
    <n v="1112.54"/>
  </r>
  <r>
    <s v="AD01-9364"/>
    <x v="1"/>
    <s v="Jan"/>
    <x v="0"/>
    <x v="0"/>
    <x v="0"/>
    <x v="0"/>
    <x v="0"/>
    <x v="0"/>
    <n v="865"/>
    <n v="1236.95"/>
  </r>
  <r>
    <s v="AD01-9361"/>
    <x v="1"/>
    <s v="Jan"/>
    <x v="0"/>
    <x v="0"/>
    <x v="0"/>
    <x v="0"/>
    <x v="0"/>
    <x v="0"/>
    <n v="281"/>
    <n v="401.83"/>
  </r>
  <r>
    <s v="AD01-9364"/>
    <x v="1"/>
    <s v="Jan"/>
    <x v="0"/>
    <x v="0"/>
    <x v="0"/>
    <x v="0"/>
    <x v="0"/>
    <x v="0"/>
    <n v="329"/>
    <n v="470.47"/>
  </r>
  <r>
    <s v="AD01-9361"/>
    <x v="1"/>
    <s v="Jul"/>
    <x v="0"/>
    <x v="0"/>
    <x v="0"/>
    <x v="0"/>
    <x v="0"/>
    <x v="0"/>
    <n v="248"/>
    <n v="354.64"/>
  </r>
  <r>
    <s v="AD01-9361"/>
    <x v="1"/>
    <s v="Jul"/>
    <x v="0"/>
    <x v="0"/>
    <x v="0"/>
    <x v="0"/>
    <x v="0"/>
    <x v="0"/>
    <n v="296"/>
    <n v="423.28"/>
  </r>
  <r>
    <s v="AD01-9361"/>
    <x v="1"/>
    <s v="Jul"/>
    <x v="0"/>
    <x v="0"/>
    <x v="0"/>
    <x v="0"/>
    <x v="0"/>
    <x v="0"/>
    <n v="224"/>
    <n v="320.32"/>
  </r>
  <r>
    <s v="AD01-9361"/>
    <x v="1"/>
    <s v="Jul"/>
    <x v="0"/>
    <x v="0"/>
    <x v="0"/>
    <x v="0"/>
    <x v="0"/>
    <x v="0"/>
    <n v="250"/>
    <n v="526.24"/>
  </r>
  <r>
    <s v="AD01-9361"/>
    <x v="1"/>
    <s v="Jul"/>
    <x v="0"/>
    <x v="0"/>
    <x v="0"/>
    <x v="0"/>
    <x v="0"/>
    <x v="0"/>
    <n v="298"/>
    <n v="526.24"/>
  </r>
  <r>
    <s v="AD01-9362"/>
    <x v="1"/>
    <s v="Jul"/>
    <x v="0"/>
    <x v="0"/>
    <x v="0"/>
    <x v="0"/>
    <x v="0"/>
    <x v="0"/>
    <n v="220"/>
    <n v="526.24"/>
  </r>
  <r>
    <s v="AD01-9365"/>
    <x v="1"/>
    <s v="Jul"/>
    <x v="0"/>
    <x v="0"/>
    <x v="0"/>
    <x v="0"/>
    <x v="0"/>
    <x v="0"/>
    <n v="1036"/>
    <n v="1481.48"/>
  </r>
  <r>
    <s v="AD01-9363"/>
    <x v="1"/>
    <s v="Jul"/>
    <x v="0"/>
    <x v="0"/>
    <x v="0"/>
    <x v="0"/>
    <x v="0"/>
    <x v="0"/>
    <n v="222"/>
    <n v="317.45999999999998"/>
  </r>
  <r>
    <s v="AD01-9363"/>
    <x v="1"/>
    <s v="Jul"/>
    <x v="0"/>
    <x v="0"/>
    <x v="0"/>
    <x v="0"/>
    <x v="0"/>
    <x v="0"/>
    <n v="249"/>
    <n v="356.07"/>
  </r>
  <r>
    <s v="AD01-9361"/>
    <x v="1"/>
    <s v="Jul"/>
    <x v="0"/>
    <x v="0"/>
    <x v="0"/>
    <x v="0"/>
    <x v="0"/>
    <x v="0"/>
    <n v="297"/>
    <n v="424.71"/>
  </r>
  <r>
    <s v="AD01-9362"/>
    <x v="1"/>
    <s v="Jul"/>
    <x v="0"/>
    <x v="0"/>
    <x v="0"/>
    <x v="0"/>
    <x v="0"/>
    <x v="0"/>
    <n v="784"/>
    <n v="1121.1199999999999"/>
  </r>
  <r>
    <s v="AD01-9361"/>
    <x v="1"/>
    <s v="Jul"/>
    <x v="0"/>
    <x v="0"/>
    <x v="0"/>
    <x v="0"/>
    <x v="0"/>
    <x v="0"/>
    <n v="817"/>
    <n v="1168.31"/>
  </r>
  <r>
    <s v="AD01-9361"/>
    <x v="1"/>
    <s v="Jul"/>
    <x v="0"/>
    <x v="0"/>
    <x v="0"/>
    <x v="0"/>
    <x v="0"/>
    <x v="0"/>
    <n v="870"/>
    <n v="1244.0999999999999"/>
  </r>
  <r>
    <s v="AD01-9361"/>
    <x v="1"/>
    <s v="Jul"/>
    <x v="0"/>
    <x v="0"/>
    <x v="0"/>
    <x v="0"/>
    <x v="0"/>
    <x v="0"/>
    <n v="251"/>
    <n v="358.93"/>
  </r>
  <r>
    <s v="AD01-9361"/>
    <x v="1"/>
    <s v="Jul"/>
    <x v="0"/>
    <x v="0"/>
    <x v="0"/>
    <x v="0"/>
    <x v="0"/>
    <x v="0"/>
    <n v="221"/>
    <n v="316.02999999999997"/>
  </r>
  <r>
    <s v="AD01-9362"/>
    <x v="1"/>
    <s v="Jun"/>
    <x v="0"/>
    <x v="0"/>
    <x v="0"/>
    <x v="0"/>
    <x v="0"/>
    <x v="0"/>
    <n v="254"/>
    <n v="363.22"/>
  </r>
  <r>
    <s v="AD01-9361"/>
    <x v="1"/>
    <s v="Jun"/>
    <x v="0"/>
    <x v="0"/>
    <x v="0"/>
    <x v="0"/>
    <x v="0"/>
    <x v="0"/>
    <n v="302"/>
    <n v="431.86"/>
  </r>
  <r>
    <s v="AD01-9365"/>
    <x v="1"/>
    <s v="Jun"/>
    <x v="0"/>
    <x v="0"/>
    <x v="0"/>
    <x v="0"/>
    <x v="0"/>
    <x v="0"/>
    <n v="230"/>
    <n v="328.9"/>
  </r>
  <r>
    <s v="AD01-9362"/>
    <x v="1"/>
    <s v="Jun"/>
    <x v="0"/>
    <x v="0"/>
    <x v="0"/>
    <x v="0"/>
    <x v="0"/>
    <x v="0"/>
    <n v="256"/>
    <n v="526.24"/>
  </r>
  <r>
    <s v="AD01-9361"/>
    <x v="1"/>
    <s v="Jun"/>
    <x v="0"/>
    <x v="0"/>
    <x v="0"/>
    <x v="0"/>
    <x v="0"/>
    <x v="0"/>
    <n v="226"/>
    <n v="526.24"/>
  </r>
  <r>
    <s v="AD01-9361"/>
    <x v="1"/>
    <s v="Jun"/>
    <x v="0"/>
    <x v="0"/>
    <x v="0"/>
    <x v="0"/>
    <x v="0"/>
    <x v="0"/>
    <n v="1002"/>
    <n v="1432.86"/>
  </r>
  <r>
    <s v="AD01-9364"/>
    <x v="1"/>
    <s v="Jun"/>
    <x v="0"/>
    <x v="0"/>
    <x v="0"/>
    <x v="0"/>
    <x v="0"/>
    <x v="0"/>
    <n v="1035"/>
    <n v="1480.05"/>
  </r>
  <r>
    <s v="AD01-9361"/>
    <x v="1"/>
    <s v="Jun"/>
    <x v="0"/>
    <x v="0"/>
    <x v="0"/>
    <x v="0"/>
    <x v="0"/>
    <x v="0"/>
    <n v="228"/>
    <n v="326.04000000000002"/>
  </r>
  <r>
    <s v="AD01-9361"/>
    <x v="1"/>
    <s v="Jun"/>
    <x v="0"/>
    <x v="0"/>
    <x v="0"/>
    <x v="0"/>
    <x v="0"/>
    <x v="0"/>
    <n v="255"/>
    <n v="364.65"/>
  </r>
  <r>
    <s v="AD01-9362"/>
    <x v="1"/>
    <s v="Jun"/>
    <x v="0"/>
    <x v="0"/>
    <x v="0"/>
    <x v="0"/>
    <x v="0"/>
    <x v="0"/>
    <n v="303"/>
    <n v="433.29"/>
  </r>
  <r>
    <s v="AD01-9361"/>
    <x v="1"/>
    <s v="Jun"/>
    <x v="0"/>
    <x v="0"/>
    <x v="0"/>
    <x v="0"/>
    <x v="0"/>
    <x v="0"/>
    <n v="225"/>
    <n v="321.75"/>
  </r>
  <r>
    <s v="AD01-9361"/>
    <x v="1"/>
    <s v="Jun"/>
    <x v="0"/>
    <x v="0"/>
    <x v="0"/>
    <x v="0"/>
    <x v="0"/>
    <x v="0"/>
    <n v="783"/>
    <n v="1119.69"/>
  </r>
  <r>
    <s v="AD01-9364"/>
    <x v="1"/>
    <s v="Jun"/>
    <x v="0"/>
    <x v="0"/>
    <x v="0"/>
    <x v="0"/>
    <x v="0"/>
    <x v="0"/>
    <n v="816"/>
    <n v="1166.8800000000001"/>
  </r>
  <r>
    <s v="AD01-9362"/>
    <x v="1"/>
    <s v="Jun"/>
    <x v="0"/>
    <x v="0"/>
    <x v="0"/>
    <x v="0"/>
    <x v="0"/>
    <x v="0"/>
    <n v="869"/>
    <n v="1242.67"/>
  </r>
  <r>
    <s v="AD01-9365"/>
    <x v="1"/>
    <s v="Jun"/>
    <x v="0"/>
    <x v="0"/>
    <x v="0"/>
    <x v="0"/>
    <x v="0"/>
    <x v="0"/>
    <n v="257"/>
    <n v="367.51"/>
  </r>
  <r>
    <s v="AD01-9362"/>
    <x v="1"/>
    <s v="Jun"/>
    <x v="0"/>
    <x v="0"/>
    <x v="0"/>
    <x v="0"/>
    <x v="0"/>
    <x v="0"/>
    <n v="299"/>
    <n v="427.57"/>
  </r>
  <r>
    <s v="AD01-9362"/>
    <x v="1"/>
    <s v="Jun"/>
    <x v="0"/>
    <x v="0"/>
    <x v="0"/>
    <x v="0"/>
    <x v="0"/>
    <x v="0"/>
    <n v="227"/>
    <n v="324.61"/>
  </r>
  <r>
    <s v="AD01-9361"/>
    <x v="1"/>
    <s v="Mar"/>
    <x v="0"/>
    <x v="0"/>
    <x v="0"/>
    <x v="0"/>
    <x v="0"/>
    <x v="0"/>
    <n v="272"/>
    <n v="388.96"/>
  </r>
  <r>
    <s v="AD01-9362"/>
    <x v="1"/>
    <s v="Mar"/>
    <x v="0"/>
    <x v="0"/>
    <x v="0"/>
    <x v="0"/>
    <x v="0"/>
    <x v="0"/>
    <n v="242"/>
    <n v="346.06"/>
  </r>
  <r>
    <s v="AD01-9362"/>
    <x v="1"/>
    <s v="Mar"/>
    <x v="0"/>
    <x v="0"/>
    <x v="0"/>
    <x v="0"/>
    <x v="0"/>
    <x v="0"/>
    <n v="268"/>
    <n v="526.24"/>
  </r>
  <r>
    <s v="AD01-9362"/>
    <x v="1"/>
    <s v="Mar"/>
    <x v="0"/>
    <x v="0"/>
    <x v="0"/>
    <x v="0"/>
    <x v="0"/>
    <x v="0"/>
    <n v="316"/>
    <n v="526.24"/>
  </r>
  <r>
    <s v="AD01-9361"/>
    <x v="1"/>
    <s v="Mar"/>
    <x v="0"/>
    <x v="0"/>
    <x v="0"/>
    <x v="0"/>
    <x v="0"/>
    <x v="0"/>
    <n v="244"/>
    <n v="526.24"/>
  </r>
  <r>
    <s v="AD01-9362"/>
    <x v="1"/>
    <s v="Mar"/>
    <x v="0"/>
    <x v="0"/>
    <x v="0"/>
    <x v="0"/>
    <x v="0"/>
    <x v="0"/>
    <n v="999"/>
    <n v="1428.57"/>
  </r>
  <r>
    <s v="AD01-9364"/>
    <x v="1"/>
    <s v="Mar"/>
    <x v="0"/>
    <x v="0"/>
    <x v="0"/>
    <x v="0"/>
    <x v="0"/>
    <x v="0"/>
    <n v="1032"/>
    <n v="1475.76"/>
  </r>
  <r>
    <s v="AD01-9362"/>
    <x v="1"/>
    <s v="Mar"/>
    <x v="0"/>
    <x v="0"/>
    <x v="0"/>
    <x v="0"/>
    <x v="0"/>
    <x v="0"/>
    <n v="246"/>
    <n v="351.78"/>
  </r>
  <r>
    <s v="AD01-9362"/>
    <x v="1"/>
    <s v="Mar"/>
    <x v="0"/>
    <x v="0"/>
    <x v="0"/>
    <x v="0"/>
    <x v="0"/>
    <x v="0"/>
    <n v="273"/>
    <n v="390.39"/>
  </r>
  <r>
    <s v="AD01-9364"/>
    <x v="1"/>
    <s v="Mar"/>
    <x v="0"/>
    <x v="0"/>
    <x v="0"/>
    <x v="0"/>
    <x v="0"/>
    <x v="0"/>
    <n v="315"/>
    <n v="450.45"/>
  </r>
  <r>
    <s v="AD01-9362"/>
    <x v="1"/>
    <s v="Mar"/>
    <x v="0"/>
    <x v="0"/>
    <x v="0"/>
    <x v="0"/>
    <x v="0"/>
    <x v="0"/>
    <n v="243"/>
    <n v="347.49"/>
  </r>
  <r>
    <s v="AD01-9361"/>
    <x v="1"/>
    <s v="Mar"/>
    <x v="0"/>
    <x v="0"/>
    <x v="0"/>
    <x v="0"/>
    <x v="0"/>
    <x v="0"/>
    <n v="780"/>
    <n v="1115.4000000000001"/>
  </r>
  <r>
    <s v="AD01-9364"/>
    <x v="1"/>
    <s v="Mar"/>
    <x v="0"/>
    <x v="0"/>
    <x v="0"/>
    <x v="0"/>
    <x v="0"/>
    <x v="0"/>
    <n v="813"/>
    <n v="1162.5899999999999"/>
  </r>
  <r>
    <s v="AD01-9362"/>
    <x v="1"/>
    <s v="Mar"/>
    <x v="0"/>
    <x v="0"/>
    <x v="0"/>
    <x v="0"/>
    <x v="0"/>
    <x v="0"/>
    <n v="867"/>
    <n v="1239.81"/>
  </r>
  <r>
    <s v="AD01-9362"/>
    <x v="1"/>
    <s v="Mar"/>
    <x v="0"/>
    <x v="0"/>
    <x v="0"/>
    <x v="0"/>
    <x v="0"/>
    <x v="0"/>
    <n v="269"/>
    <n v="384.67"/>
  </r>
  <r>
    <s v="AD01-9361"/>
    <x v="1"/>
    <s v="Mar"/>
    <x v="0"/>
    <x v="0"/>
    <x v="0"/>
    <x v="0"/>
    <x v="0"/>
    <x v="0"/>
    <n v="317"/>
    <n v="453.31"/>
  </r>
  <r>
    <s v="AD01-9361"/>
    <x v="1"/>
    <s v="Mar"/>
    <x v="0"/>
    <x v="0"/>
    <x v="0"/>
    <x v="0"/>
    <x v="0"/>
    <x v="0"/>
    <n v="245"/>
    <n v="350.35"/>
  </r>
  <r>
    <s v="AD01-9361"/>
    <x v="1"/>
    <s v="May"/>
    <x v="0"/>
    <x v="0"/>
    <x v="0"/>
    <x v="0"/>
    <x v="0"/>
    <x v="0"/>
    <n v="260"/>
    <n v="371.8"/>
  </r>
  <r>
    <s v="AD01-9361"/>
    <x v="1"/>
    <s v="May"/>
    <x v="0"/>
    <x v="0"/>
    <x v="0"/>
    <x v="0"/>
    <x v="0"/>
    <x v="0"/>
    <n v="308"/>
    <n v="440.44"/>
  </r>
  <r>
    <s v="AD01-9364"/>
    <x v="1"/>
    <s v="May"/>
    <x v="0"/>
    <x v="0"/>
    <x v="0"/>
    <x v="0"/>
    <x v="0"/>
    <x v="0"/>
    <n v="262"/>
    <n v="526.24"/>
  </r>
  <r>
    <s v="AD01-9363"/>
    <x v="1"/>
    <s v="May"/>
    <x v="0"/>
    <x v="0"/>
    <x v="0"/>
    <x v="0"/>
    <x v="0"/>
    <x v="0"/>
    <n v="304"/>
    <n v="526.24"/>
  </r>
  <r>
    <s v="AD01-9362"/>
    <x v="1"/>
    <s v="May"/>
    <x v="0"/>
    <x v="0"/>
    <x v="0"/>
    <x v="0"/>
    <x v="0"/>
    <x v="0"/>
    <n v="232"/>
    <n v="526.24"/>
  </r>
  <r>
    <s v="AD01-9362"/>
    <x v="1"/>
    <s v="May"/>
    <x v="0"/>
    <x v="0"/>
    <x v="0"/>
    <x v="0"/>
    <x v="0"/>
    <x v="0"/>
    <n v="1001"/>
    <n v="1431.43"/>
  </r>
  <r>
    <s v="AD01-9362"/>
    <x v="1"/>
    <s v="May"/>
    <x v="0"/>
    <x v="0"/>
    <x v="0"/>
    <x v="0"/>
    <x v="0"/>
    <x v="0"/>
    <n v="1034"/>
    <n v="1478.62"/>
  </r>
  <r>
    <s v="AD01-9361"/>
    <x v="1"/>
    <s v="May"/>
    <x v="0"/>
    <x v="0"/>
    <x v="0"/>
    <x v="0"/>
    <x v="0"/>
    <x v="0"/>
    <n v="234"/>
    <n v="334.62"/>
  </r>
  <r>
    <s v="AD01-9361"/>
    <x v="1"/>
    <s v="May"/>
    <x v="0"/>
    <x v="0"/>
    <x v="0"/>
    <x v="0"/>
    <x v="0"/>
    <x v="0"/>
    <n v="261"/>
    <n v="373.23"/>
  </r>
  <r>
    <s v="AD01-9364"/>
    <x v="1"/>
    <s v="May"/>
    <x v="0"/>
    <x v="0"/>
    <x v="0"/>
    <x v="0"/>
    <x v="0"/>
    <x v="0"/>
    <n v="309"/>
    <n v="441.87"/>
  </r>
  <r>
    <s v="AD01-9362"/>
    <x v="1"/>
    <s v="May"/>
    <x v="0"/>
    <x v="0"/>
    <x v="0"/>
    <x v="0"/>
    <x v="0"/>
    <x v="0"/>
    <n v="231"/>
    <n v="330.33"/>
  </r>
  <r>
    <s v="AD01-9362"/>
    <x v="1"/>
    <s v="May"/>
    <x v="0"/>
    <x v="0"/>
    <x v="0"/>
    <x v="0"/>
    <x v="0"/>
    <x v="0"/>
    <n v="782"/>
    <n v="1118.26"/>
  </r>
  <r>
    <s v="AD01-9361"/>
    <x v="1"/>
    <s v="May"/>
    <x v="0"/>
    <x v="0"/>
    <x v="0"/>
    <x v="0"/>
    <x v="0"/>
    <x v="0"/>
    <n v="815"/>
    <n v="1165.45"/>
  </r>
  <r>
    <s v="AD01-9364"/>
    <x v="1"/>
    <s v="May"/>
    <x v="0"/>
    <x v="0"/>
    <x v="0"/>
    <x v="0"/>
    <x v="0"/>
    <x v="0"/>
    <n v="868"/>
    <n v="1241.24"/>
  </r>
  <r>
    <s v="AD01-9361"/>
    <x v="1"/>
    <s v="May"/>
    <x v="0"/>
    <x v="0"/>
    <x v="0"/>
    <x v="0"/>
    <x v="0"/>
    <x v="0"/>
    <n v="305"/>
    <n v="436.15"/>
  </r>
  <r>
    <s v="AD01-9361"/>
    <x v="1"/>
    <s v="May"/>
    <x v="0"/>
    <x v="0"/>
    <x v="0"/>
    <x v="0"/>
    <x v="0"/>
    <x v="0"/>
    <n v="233"/>
    <n v="333.19"/>
  </r>
  <r>
    <s v="AD01-9362"/>
    <x v="1"/>
    <s v="Nov"/>
    <x v="1"/>
    <x v="0"/>
    <x v="0"/>
    <x v="0"/>
    <x v="0"/>
    <x v="1"/>
    <n v="266"/>
    <n v="380.38"/>
  </r>
  <r>
    <s v="AD01-9362"/>
    <x v="1"/>
    <s v="Nov"/>
    <x v="1"/>
    <x v="0"/>
    <x v="0"/>
    <x v="0"/>
    <x v="0"/>
    <x v="1"/>
    <n v="260"/>
    <n v="371.8"/>
  </r>
  <r>
    <s v="AD01-9361"/>
    <x v="1"/>
    <s v="Nov"/>
    <x v="1"/>
    <x v="0"/>
    <x v="0"/>
    <x v="0"/>
    <x v="0"/>
    <x v="1"/>
    <n v="254"/>
    <n v="363.22"/>
  </r>
  <r>
    <s v="AD01-9361"/>
    <x v="1"/>
    <s v="Nov"/>
    <x v="1"/>
    <x v="0"/>
    <x v="0"/>
    <x v="0"/>
    <x v="0"/>
    <x v="0"/>
    <n v="230"/>
    <n v="328.9"/>
  </r>
  <r>
    <s v="AD01-9361"/>
    <x v="1"/>
    <s v="Nov"/>
    <x v="1"/>
    <x v="0"/>
    <x v="0"/>
    <x v="0"/>
    <x v="0"/>
    <x v="0"/>
    <n v="272"/>
    <n v="388.96"/>
  </r>
  <r>
    <s v="AD01-9364"/>
    <x v="1"/>
    <s v="Nov"/>
    <x v="1"/>
    <x v="0"/>
    <x v="0"/>
    <x v="0"/>
    <x v="0"/>
    <x v="0"/>
    <n v="262"/>
    <n v="374.66"/>
  </r>
  <r>
    <s v="AD01-9362"/>
    <x v="1"/>
    <s v="Nov"/>
    <x v="1"/>
    <x v="0"/>
    <x v="0"/>
    <x v="0"/>
    <x v="0"/>
    <x v="0"/>
    <n v="256"/>
    <n v="366.08"/>
  </r>
  <r>
    <s v="AD01-9364"/>
    <x v="1"/>
    <s v="Nov"/>
    <x v="1"/>
    <x v="0"/>
    <x v="0"/>
    <x v="0"/>
    <x v="0"/>
    <x v="0"/>
    <n v="226"/>
    <n v="526.24"/>
  </r>
  <r>
    <s v="AD01-9364"/>
    <x v="1"/>
    <s v="Nov"/>
    <x v="1"/>
    <x v="0"/>
    <x v="0"/>
    <x v="0"/>
    <x v="0"/>
    <x v="0"/>
    <n v="274"/>
    <n v="526.24"/>
  </r>
  <r>
    <s v="AD01-9365"/>
    <x v="1"/>
    <s v="Nov"/>
    <x v="1"/>
    <x v="0"/>
    <x v="0"/>
    <x v="0"/>
    <x v="0"/>
    <x v="0"/>
    <n v="1006"/>
    <n v="1438.58"/>
  </r>
  <r>
    <s v="AD01-9363"/>
    <x v="1"/>
    <s v="Nov"/>
    <x v="1"/>
    <x v="0"/>
    <x v="0"/>
    <x v="0"/>
    <x v="0"/>
    <x v="0"/>
    <n v="1039"/>
    <n v="1485.77"/>
  </r>
  <r>
    <s v="AD01-9363"/>
    <x v="1"/>
    <s v="Nov"/>
    <x v="1"/>
    <x v="0"/>
    <x v="0"/>
    <x v="0"/>
    <x v="0"/>
    <x v="0"/>
    <n v="273"/>
    <n v="390.39"/>
  </r>
  <r>
    <s v="AD01-9361"/>
    <x v="1"/>
    <s v="Nov"/>
    <x v="1"/>
    <x v="0"/>
    <x v="0"/>
    <x v="0"/>
    <x v="0"/>
    <x v="0"/>
    <n v="265"/>
    <n v="378.95"/>
  </r>
  <r>
    <s v="AD01-9365"/>
    <x v="1"/>
    <s v="Nov"/>
    <x v="1"/>
    <x v="0"/>
    <x v="0"/>
    <x v="0"/>
    <x v="0"/>
    <x v="0"/>
    <n v="259"/>
    <n v="370.37"/>
  </r>
  <r>
    <s v="AD01-9364"/>
    <x v="1"/>
    <s v="Nov"/>
    <x v="1"/>
    <x v="0"/>
    <x v="0"/>
    <x v="0"/>
    <x v="0"/>
    <x v="0"/>
    <n v="253"/>
    <n v="361.79"/>
  </r>
  <r>
    <s v="AD01-9364"/>
    <x v="1"/>
    <s v="Nov"/>
    <x v="1"/>
    <x v="0"/>
    <x v="0"/>
    <x v="0"/>
    <x v="0"/>
    <x v="0"/>
    <n v="787"/>
    <n v="1125.4100000000001"/>
  </r>
  <r>
    <s v="AD01-9364"/>
    <x v="1"/>
    <s v="Nov"/>
    <x v="1"/>
    <x v="0"/>
    <x v="0"/>
    <x v="0"/>
    <x v="0"/>
    <x v="0"/>
    <n v="820"/>
    <n v="1172.5999999999999"/>
  </r>
  <r>
    <s v="AD01-9361"/>
    <x v="1"/>
    <s v="Nov"/>
    <x v="1"/>
    <x v="0"/>
    <x v="0"/>
    <x v="0"/>
    <x v="0"/>
    <x v="1"/>
    <n v="263"/>
    <n v="376.09"/>
  </r>
  <r>
    <s v="AD01-9362"/>
    <x v="1"/>
    <s v="Nov"/>
    <x v="1"/>
    <x v="0"/>
    <x v="0"/>
    <x v="0"/>
    <x v="0"/>
    <x v="1"/>
    <n v="257"/>
    <n v="367.51"/>
  </r>
  <r>
    <s v="AD01-9361"/>
    <x v="1"/>
    <s v="Nov"/>
    <x v="1"/>
    <x v="0"/>
    <x v="0"/>
    <x v="0"/>
    <x v="0"/>
    <x v="1"/>
    <n v="251"/>
    <n v="358.93"/>
  </r>
  <r>
    <s v="AD01-9362"/>
    <x v="1"/>
    <s v="Nov"/>
    <x v="1"/>
    <x v="0"/>
    <x v="0"/>
    <x v="0"/>
    <x v="0"/>
    <x v="0"/>
    <n v="227"/>
    <n v="324.61"/>
  </r>
  <r>
    <s v="AD01-9362"/>
    <x v="1"/>
    <s v="Nov"/>
    <x v="1"/>
    <x v="0"/>
    <x v="0"/>
    <x v="0"/>
    <x v="0"/>
    <x v="0"/>
    <n v="275"/>
    <n v="393.25"/>
  </r>
  <r>
    <s v="AD01-9364"/>
    <x v="1"/>
    <s v="Oct"/>
    <x v="1"/>
    <x v="0"/>
    <x v="0"/>
    <x v="0"/>
    <x v="0"/>
    <x v="1"/>
    <n v="278"/>
    <n v="397.54"/>
  </r>
  <r>
    <s v="AD01-9362"/>
    <x v="1"/>
    <s v="Oct"/>
    <x v="1"/>
    <x v="0"/>
    <x v="0"/>
    <x v="0"/>
    <x v="0"/>
    <x v="1"/>
    <n v="272"/>
    <n v="388.96"/>
  </r>
  <r>
    <s v="AD01-9361"/>
    <x v="1"/>
    <s v="Oct"/>
    <x v="1"/>
    <x v="0"/>
    <x v="0"/>
    <x v="0"/>
    <x v="0"/>
    <x v="0"/>
    <n v="278"/>
    <n v="397.54"/>
  </r>
  <r>
    <s v="AD01-9362"/>
    <x v="1"/>
    <s v="Oct"/>
    <x v="1"/>
    <x v="0"/>
    <x v="0"/>
    <x v="0"/>
    <x v="0"/>
    <x v="0"/>
    <n v="280"/>
    <n v="400.4"/>
  </r>
  <r>
    <s v="AD01-9362"/>
    <x v="1"/>
    <s v="Oct"/>
    <x v="1"/>
    <x v="0"/>
    <x v="0"/>
    <x v="0"/>
    <x v="0"/>
    <x v="0"/>
    <n v="274"/>
    <n v="391.82"/>
  </r>
  <r>
    <s v="AD01-9361"/>
    <x v="1"/>
    <s v="Oct"/>
    <x v="1"/>
    <x v="0"/>
    <x v="0"/>
    <x v="0"/>
    <x v="0"/>
    <x v="0"/>
    <n v="268"/>
    <n v="383.24"/>
  </r>
  <r>
    <s v="AD01-9364"/>
    <x v="1"/>
    <s v="Oct"/>
    <x v="1"/>
    <x v="0"/>
    <x v="0"/>
    <x v="0"/>
    <x v="0"/>
    <x v="0"/>
    <n v="232"/>
    <n v="526.24"/>
  </r>
  <r>
    <s v="AD01-9361"/>
    <x v="1"/>
    <s v="Oct"/>
    <x v="1"/>
    <x v="0"/>
    <x v="0"/>
    <x v="0"/>
    <x v="0"/>
    <x v="0"/>
    <n v="280"/>
    <n v="526.24"/>
  </r>
  <r>
    <s v="AD01-9363"/>
    <x v="1"/>
    <s v="Oct"/>
    <x v="1"/>
    <x v="0"/>
    <x v="0"/>
    <x v="0"/>
    <x v="0"/>
    <x v="0"/>
    <n v="1005"/>
    <n v="1437.15"/>
  </r>
  <r>
    <s v="AD01-9362"/>
    <x v="1"/>
    <s v="Oct"/>
    <x v="1"/>
    <x v="0"/>
    <x v="0"/>
    <x v="0"/>
    <x v="0"/>
    <x v="0"/>
    <n v="1038"/>
    <n v="1484.34"/>
  </r>
  <r>
    <s v="AD01-9361"/>
    <x v="1"/>
    <s v="Oct"/>
    <x v="1"/>
    <x v="0"/>
    <x v="0"/>
    <x v="0"/>
    <x v="0"/>
    <x v="0"/>
    <n v="231"/>
    <n v="330.33"/>
  </r>
  <r>
    <s v="AD01-9362"/>
    <x v="1"/>
    <s v="Oct"/>
    <x v="1"/>
    <x v="0"/>
    <x v="0"/>
    <x v="0"/>
    <x v="0"/>
    <x v="0"/>
    <n v="279"/>
    <n v="398.97"/>
  </r>
  <r>
    <s v="AD01-9363"/>
    <x v="1"/>
    <s v="Oct"/>
    <x v="1"/>
    <x v="0"/>
    <x v="0"/>
    <x v="0"/>
    <x v="0"/>
    <x v="0"/>
    <n v="277"/>
    <n v="396.11"/>
  </r>
  <r>
    <s v="AD01-9364"/>
    <x v="1"/>
    <s v="Oct"/>
    <x v="1"/>
    <x v="0"/>
    <x v="0"/>
    <x v="0"/>
    <x v="0"/>
    <x v="0"/>
    <n v="271"/>
    <n v="387.53"/>
  </r>
  <r>
    <s v="AD01-9362"/>
    <x v="1"/>
    <s v="Oct"/>
    <x v="1"/>
    <x v="0"/>
    <x v="0"/>
    <x v="0"/>
    <x v="0"/>
    <x v="0"/>
    <n v="786"/>
    <n v="1123.98"/>
  </r>
  <r>
    <s v="AD01-9362"/>
    <x v="1"/>
    <s v="Oct"/>
    <x v="1"/>
    <x v="0"/>
    <x v="0"/>
    <x v="0"/>
    <x v="0"/>
    <x v="1"/>
    <n v="281"/>
    <n v="401.83"/>
  </r>
  <r>
    <s v="AD01-9362"/>
    <x v="1"/>
    <s v="Oct"/>
    <x v="1"/>
    <x v="0"/>
    <x v="0"/>
    <x v="0"/>
    <x v="0"/>
    <x v="1"/>
    <n v="275"/>
    <n v="393.25"/>
  </r>
  <r>
    <s v="AD01-9365"/>
    <x v="1"/>
    <s v="Oct"/>
    <x v="1"/>
    <x v="0"/>
    <x v="0"/>
    <x v="0"/>
    <x v="0"/>
    <x v="1"/>
    <n v="269"/>
    <n v="384.67"/>
  </r>
  <r>
    <s v="AD01-9362"/>
    <x v="1"/>
    <s v="Oct"/>
    <x v="1"/>
    <x v="0"/>
    <x v="0"/>
    <x v="0"/>
    <x v="0"/>
    <x v="0"/>
    <n v="233"/>
    <n v="333.19"/>
  </r>
  <r>
    <s v="AD01-9364"/>
    <x v="1"/>
    <s v="Oct"/>
    <x v="1"/>
    <x v="0"/>
    <x v="0"/>
    <x v="0"/>
    <x v="0"/>
    <x v="0"/>
    <n v="281"/>
    <n v="401.83"/>
  </r>
  <r>
    <s v="AD01-9364"/>
    <x v="1"/>
    <s v="Sep"/>
    <x v="1"/>
    <x v="0"/>
    <x v="0"/>
    <x v="0"/>
    <x v="0"/>
    <x v="1"/>
    <n v="284"/>
    <n v="406.12"/>
  </r>
  <r>
    <s v="AD01-9361"/>
    <x v="1"/>
    <s v="Sep"/>
    <x v="1"/>
    <x v="0"/>
    <x v="0"/>
    <x v="0"/>
    <x v="0"/>
    <x v="0"/>
    <n v="236"/>
    <n v="337.48"/>
  </r>
  <r>
    <s v="AD01-9361"/>
    <x v="1"/>
    <s v="Sep"/>
    <x v="1"/>
    <x v="0"/>
    <x v="0"/>
    <x v="0"/>
    <x v="0"/>
    <x v="0"/>
    <n v="284"/>
    <n v="406.12"/>
  </r>
  <r>
    <s v="AD01-9362"/>
    <x v="1"/>
    <s v="Sep"/>
    <x v="1"/>
    <x v="0"/>
    <x v="0"/>
    <x v="0"/>
    <x v="0"/>
    <x v="0"/>
    <n v="212"/>
    <n v="303.16000000000003"/>
  </r>
  <r>
    <s v="AD01-9364"/>
    <x v="1"/>
    <s v="Sep"/>
    <x v="1"/>
    <x v="0"/>
    <x v="0"/>
    <x v="0"/>
    <x v="0"/>
    <x v="0"/>
    <n v="286"/>
    <n v="408.98"/>
  </r>
  <r>
    <s v="AD01-9364"/>
    <x v="1"/>
    <s v="Sep"/>
    <x v="1"/>
    <x v="0"/>
    <x v="0"/>
    <x v="0"/>
    <x v="0"/>
    <x v="0"/>
    <n v="238"/>
    <n v="526.24"/>
  </r>
  <r>
    <s v="AD01-9364"/>
    <x v="1"/>
    <s v="Sep"/>
    <x v="1"/>
    <x v="0"/>
    <x v="0"/>
    <x v="0"/>
    <x v="0"/>
    <x v="0"/>
    <n v="286"/>
    <n v="526.24"/>
  </r>
  <r>
    <s v="AD01-9361"/>
    <x v="1"/>
    <s v="Sep"/>
    <x v="1"/>
    <x v="0"/>
    <x v="0"/>
    <x v="0"/>
    <x v="0"/>
    <x v="0"/>
    <n v="214"/>
    <n v="526.24"/>
  </r>
  <r>
    <s v="AD01-9361"/>
    <x v="1"/>
    <s v="Sep"/>
    <x v="1"/>
    <x v="0"/>
    <x v="0"/>
    <x v="0"/>
    <x v="0"/>
    <x v="0"/>
    <n v="1004"/>
    <n v="1435.72"/>
  </r>
  <r>
    <s v="AD01-9364"/>
    <x v="1"/>
    <s v="Sep"/>
    <x v="1"/>
    <x v="0"/>
    <x v="0"/>
    <x v="0"/>
    <x v="0"/>
    <x v="0"/>
    <n v="237"/>
    <n v="338.91"/>
  </r>
  <r>
    <s v="AD01-9364"/>
    <x v="1"/>
    <s v="Sep"/>
    <x v="1"/>
    <x v="0"/>
    <x v="0"/>
    <x v="0"/>
    <x v="1"/>
    <x v="0"/>
    <n v="285"/>
    <n v="407.55"/>
  </r>
  <r>
    <s v="AD01-9361"/>
    <x v="1"/>
    <s v="Sep"/>
    <x v="1"/>
    <x v="0"/>
    <x v="0"/>
    <x v="0"/>
    <x v="1"/>
    <x v="0"/>
    <n v="213"/>
    <n v="304.58999999999997"/>
  </r>
  <r>
    <s v="AD01-9361"/>
    <x v="1"/>
    <s v="Sep"/>
    <x v="1"/>
    <x v="0"/>
    <x v="0"/>
    <x v="0"/>
    <x v="1"/>
    <x v="0"/>
    <n v="283"/>
    <n v="404.69"/>
  </r>
  <r>
    <s v="AD01-9361"/>
    <x v="1"/>
    <s v="Sep"/>
    <x v="1"/>
    <x v="0"/>
    <x v="0"/>
    <x v="0"/>
    <x v="1"/>
    <x v="0"/>
    <n v="785"/>
    <n v="1122.55"/>
  </r>
  <r>
    <s v="AD01-9361"/>
    <x v="1"/>
    <s v="Sep"/>
    <x v="1"/>
    <x v="0"/>
    <x v="0"/>
    <x v="0"/>
    <x v="1"/>
    <x v="0"/>
    <n v="819"/>
    <n v="1171.17"/>
  </r>
  <r>
    <s v="AD01-9364"/>
    <x v="1"/>
    <s v="Sep"/>
    <x v="1"/>
    <x v="0"/>
    <x v="0"/>
    <x v="0"/>
    <x v="1"/>
    <x v="0"/>
    <n v="872"/>
    <n v="1246.96"/>
  </r>
  <r>
    <s v="AD01-9362"/>
    <x v="1"/>
    <s v="Sep"/>
    <x v="1"/>
    <x v="0"/>
    <x v="0"/>
    <x v="0"/>
    <x v="1"/>
    <x v="1"/>
    <n v="287"/>
    <n v="410.41"/>
  </r>
  <r>
    <s v="AD01-9362"/>
    <x v="1"/>
    <s v="Sep"/>
    <x v="1"/>
    <x v="0"/>
    <x v="0"/>
    <x v="0"/>
    <x v="1"/>
    <x v="0"/>
    <n v="239"/>
    <n v="341.77"/>
  </r>
  <r>
    <s v="AD01-9361"/>
    <x v="1"/>
    <s v="Sep"/>
    <x v="1"/>
    <x v="0"/>
    <x v="0"/>
    <x v="0"/>
    <x v="1"/>
    <x v="0"/>
    <n v="287"/>
    <n v="410.41"/>
  </r>
  <r>
    <s v="AD01-9362"/>
    <x v="1"/>
    <s v="Apr"/>
    <x v="0"/>
    <x v="1"/>
    <x v="1"/>
    <x v="1"/>
    <x v="1"/>
    <x v="2"/>
    <n v="160"/>
    <n v="228.8"/>
  </r>
  <r>
    <s v="AD01-9361"/>
    <x v="1"/>
    <s v="Apr"/>
    <x v="0"/>
    <x v="1"/>
    <x v="1"/>
    <x v="1"/>
    <x v="1"/>
    <x v="2"/>
    <n v="154"/>
    <n v="220.22"/>
  </r>
  <r>
    <s v="AD01-9362"/>
    <x v="1"/>
    <s v="Apr"/>
    <x v="0"/>
    <x v="1"/>
    <x v="1"/>
    <x v="1"/>
    <x v="1"/>
    <x v="2"/>
    <n v="148"/>
    <n v="211.64"/>
  </r>
  <r>
    <s v="AD01-9362"/>
    <x v="1"/>
    <s v="Apr"/>
    <x v="0"/>
    <x v="1"/>
    <x v="1"/>
    <x v="1"/>
    <x v="1"/>
    <x v="2"/>
    <n v="157"/>
    <n v="224.51"/>
  </r>
  <r>
    <s v="AD01-9362"/>
    <x v="1"/>
    <s v="Apr"/>
    <x v="0"/>
    <x v="1"/>
    <x v="1"/>
    <x v="1"/>
    <x v="1"/>
    <x v="2"/>
    <n v="151"/>
    <n v="215.93"/>
  </r>
  <r>
    <s v="AD01-9362"/>
    <x v="1"/>
    <s v="Aug"/>
    <x v="0"/>
    <x v="1"/>
    <x v="1"/>
    <x v="1"/>
    <x v="1"/>
    <x v="2"/>
    <n v="343"/>
    <n v="490.49"/>
  </r>
  <r>
    <s v="AD01-9364"/>
    <x v="1"/>
    <s v="Dec"/>
    <x v="0"/>
    <x v="1"/>
    <x v="1"/>
    <x v="1"/>
    <x v="1"/>
    <x v="0"/>
    <n v="280"/>
    <n v="400.4"/>
  </r>
  <r>
    <s v="AD01-9362"/>
    <x v="1"/>
    <s v="Dec"/>
    <x v="0"/>
    <x v="1"/>
    <x v="1"/>
    <x v="1"/>
    <x v="1"/>
    <x v="0"/>
    <n v="274"/>
    <n v="391.82"/>
  </r>
  <r>
    <s v="AD01-9362"/>
    <x v="1"/>
    <s v="Dec"/>
    <x v="0"/>
    <x v="1"/>
    <x v="1"/>
    <x v="1"/>
    <x v="1"/>
    <x v="0"/>
    <n v="268"/>
    <n v="383.24"/>
  </r>
  <r>
    <s v="AD01-9362"/>
    <x v="1"/>
    <s v="Dec"/>
    <x v="0"/>
    <x v="1"/>
    <x v="1"/>
    <x v="1"/>
    <x v="1"/>
    <x v="0"/>
    <n v="277"/>
    <n v="396.11"/>
  </r>
  <r>
    <s v="AD01-9362"/>
    <x v="1"/>
    <s v="Dec"/>
    <x v="0"/>
    <x v="1"/>
    <x v="1"/>
    <x v="1"/>
    <x v="1"/>
    <x v="0"/>
    <n v="271"/>
    <n v="387.53"/>
  </r>
  <r>
    <s v="AD01-9361"/>
    <x v="1"/>
    <s v="Dec"/>
    <x v="0"/>
    <x v="1"/>
    <x v="1"/>
    <x v="1"/>
    <x v="0"/>
    <x v="0"/>
    <n v="265"/>
    <n v="378.95"/>
  </r>
  <r>
    <s v="AD01-9364"/>
    <x v="1"/>
    <s v="Feb"/>
    <x v="0"/>
    <x v="1"/>
    <x v="1"/>
    <x v="1"/>
    <x v="0"/>
    <x v="0"/>
    <n v="190"/>
    <n v="271.7"/>
  </r>
  <r>
    <s v="AD01-9361"/>
    <x v="1"/>
    <s v="Feb"/>
    <x v="0"/>
    <x v="1"/>
    <x v="1"/>
    <x v="1"/>
    <x v="0"/>
    <x v="0"/>
    <n v="184"/>
    <n v="263.12"/>
  </r>
  <r>
    <s v="AD01-9364"/>
    <x v="1"/>
    <s v="Feb"/>
    <x v="0"/>
    <x v="1"/>
    <x v="1"/>
    <x v="1"/>
    <x v="0"/>
    <x v="0"/>
    <n v="193"/>
    <n v="275.99"/>
  </r>
  <r>
    <s v="AD01-9364"/>
    <x v="1"/>
    <s v="Feb"/>
    <x v="0"/>
    <x v="1"/>
    <x v="1"/>
    <x v="1"/>
    <x v="0"/>
    <x v="0"/>
    <n v="187"/>
    <n v="267.41000000000003"/>
  </r>
  <r>
    <s v="AD01-9361"/>
    <x v="1"/>
    <s v="Feb"/>
    <x v="0"/>
    <x v="1"/>
    <x v="1"/>
    <x v="1"/>
    <x v="0"/>
    <x v="0"/>
    <n v="181"/>
    <n v="258.83"/>
  </r>
  <r>
    <s v="AD01-9362"/>
    <x v="1"/>
    <s v="Jan"/>
    <x v="0"/>
    <x v="1"/>
    <x v="1"/>
    <x v="1"/>
    <x v="0"/>
    <x v="0"/>
    <n v="208"/>
    <n v="297.44"/>
  </r>
  <r>
    <s v="AD01-9361"/>
    <x v="1"/>
    <s v="Jan"/>
    <x v="0"/>
    <x v="1"/>
    <x v="1"/>
    <x v="1"/>
    <x v="0"/>
    <x v="0"/>
    <n v="202"/>
    <n v="288.86"/>
  </r>
  <r>
    <s v="AD01-9364"/>
    <x v="1"/>
    <s v="Jan"/>
    <x v="0"/>
    <x v="1"/>
    <x v="1"/>
    <x v="1"/>
    <x v="0"/>
    <x v="0"/>
    <n v="196"/>
    <n v="280.27999999999997"/>
  </r>
  <r>
    <s v="AD01-9362"/>
    <x v="1"/>
    <s v="Jan"/>
    <x v="0"/>
    <x v="1"/>
    <x v="1"/>
    <x v="1"/>
    <x v="0"/>
    <x v="0"/>
    <n v="205"/>
    <n v="293.14999999999998"/>
  </r>
  <r>
    <s v="AD01-9361"/>
    <x v="1"/>
    <s v="Jan"/>
    <x v="0"/>
    <x v="1"/>
    <x v="1"/>
    <x v="1"/>
    <x v="0"/>
    <x v="0"/>
    <n v="199"/>
    <n v="284.57"/>
  </r>
  <r>
    <s v="AD01-9363"/>
    <x v="1"/>
    <s v="Jul"/>
    <x v="0"/>
    <x v="1"/>
    <x v="1"/>
    <x v="1"/>
    <x v="0"/>
    <x v="2"/>
    <n v="358"/>
    <n v="511.94"/>
  </r>
  <r>
    <s v="AD01-9361"/>
    <x v="1"/>
    <s v="Jul"/>
    <x v="0"/>
    <x v="1"/>
    <x v="1"/>
    <x v="1"/>
    <x v="0"/>
    <x v="2"/>
    <n v="352"/>
    <n v="503.36"/>
  </r>
  <r>
    <s v="AD01-9362"/>
    <x v="1"/>
    <s v="Jul"/>
    <x v="0"/>
    <x v="1"/>
    <x v="1"/>
    <x v="1"/>
    <x v="0"/>
    <x v="2"/>
    <n v="346"/>
    <n v="494.78"/>
  </r>
  <r>
    <s v="AD01-9362"/>
    <x v="1"/>
    <s v="Jul"/>
    <x v="0"/>
    <x v="1"/>
    <x v="1"/>
    <x v="1"/>
    <x v="0"/>
    <x v="2"/>
    <n v="355"/>
    <n v="507.65"/>
  </r>
  <r>
    <s v="AD01-9364"/>
    <x v="1"/>
    <s v="Jul"/>
    <x v="0"/>
    <x v="1"/>
    <x v="1"/>
    <x v="1"/>
    <x v="0"/>
    <x v="2"/>
    <n v="349"/>
    <n v="499.07"/>
  </r>
  <r>
    <s v="AD01-9362"/>
    <x v="1"/>
    <s v="Jun"/>
    <x v="0"/>
    <x v="1"/>
    <x v="1"/>
    <x v="1"/>
    <x v="0"/>
    <x v="2"/>
    <n v="130"/>
    <n v="185.9"/>
  </r>
  <r>
    <s v="AD01-9362"/>
    <x v="1"/>
    <s v="Jun"/>
    <x v="0"/>
    <x v="1"/>
    <x v="1"/>
    <x v="1"/>
    <x v="0"/>
    <x v="2"/>
    <n v="370"/>
    <n v="529.1"/>
  </r>
  <r>
    <s v="AD01-9361"/>
    <x v="1"/>
    <s v="Jun"/>
    <x v="0"/>
    <x v="1"/>
    <x v="1"/>
    <x v="1"/>
    <x v="0"/>
    <x v="2"/>
    <n v="364"/>
    <n v="520.52"/>
  </r>
  <r>
    <s v="AD01-9361"/>
    <x v="1"/>
    <s v="Jun"/>
    <x v="0"/>
    <x v="1"/>
    <x v="1"/>
    <x v="1"/>
    <x v="0"/>
    <x v="2"/>
    <n v="127"/>
    <n v="181.61"/>
  </r>
  <r>
    <s v="AD01-9362"/>
    <x v="1"/>
    <s v="Jun"/>
    <x v="0"/>
    <x v="1"/>
    <x v="1"/>
    <x v="1"/>
    <x v="0"/>
    <x v="2"/>
    <n v="367"/>
    <n v="524.80999999999995"/>
  </r>
  <r>
    <s v="AD01-9361"/>
    <x v="1"/>
    <s v="Jun"/>
    <x v="0"/>
    <x v="1"/>
    <x v="1"/>
    <x v="1"/>
    <x v="0"/>
    <x v="2"/>
    <n v="361"/>
    <n v="516.23"/>
  </r>
  <r>
    <s v="AD01-9362"/>
    <x v="1"/>
    <s v="Mar"/>
    <x v="0"/>
    <x v="1"/>
    <x v="1"/>
    <x v="1"/>
    <x v="0"/>
    <x v="0"/>
    <n v="178"/>
    <n v="254.54"/>
  </r>
  <r>
    <s v="AD01-9362"/>
    <x v="1"/>
    <s v="Mar"/>
    <x v="0"/>
    <x v="1"/>
    <x v="1"/>
    <x v="1"/>
    <x v="0"/>
    <x v="0"/>
    <n v="172"/>
    <n v="245.96"/>
  </r>
  <r>
    <s v="AD01-9363"/>
    <x v="1"/>
    <s v="Mar"/>
    <x v="0"/>
    <x v="1"/>
    <x v="1"/>
    <x v="1"/>
    <x v="0"/>
    <x v="0"/>
    <n v="166"/>
    <n v="237.38"/>
  </r>
  <r>
    <s v="AD01-9362"/>
    <x v="1"/>
    <s v="Mar"/>
    <x v="0"/>
    <x v="1"/>
    <x v="1"/>
    <x v="1"/>
    <x v="0"/>
    <x v="0"/>
    <n v="175"/>
    <n v="250.25"/>
  </r>
  <r>
    <s v="AD01-9361"/>
    <x v="1"/>
    <s v="Mar"/>
    <x v="0"/>
    <x v="1"/>
    <x v="1"/>
    <x v="1"/>
    <x v="0"/>
    <x v="0"/>
    <n v="169"/>
    <n v="241.67"/>
  </r>
  <r>
    <s v="AD01-9362"/>
    <x v="1"/>
    <s v="Mar"/>
    <x v="0"/>
    <x v="1"/>
    <x v="1"/>
    <x v="1"/>
    <x v="0"/>
    <x v="2"/>
    <n v="163"/>
    <n v="233.09"/>
  </r>
  <r>
    <s v="AD01-9363"/>
    <x v="1"/>
    <s v="May"/>
    <x v="0"/>
    <x v="1"/>
    <x v="1"/>
    <x v="1"/>
    <x v="0"/>
    <x v="2"/>
    <n v="142"/>
    <n v="203.06"/>
  </r>
  <r>
    <s v="AD01-9362"/>
    <x v="1"/>
    <s v="May"/>
    <x v="0"/>
    <x v="1"/>
    <x v="1"/>
    <x v="1"/>
    <x v="0"/>
    <x v="2"/>
    <n v="136"/>
    <n v="194.48"/>
  </r>
  <r>
    <s v="AD01-9361"/>
    <x v="1"/>
    <s v="May"/>
    <x v="0"/>
    <x v="1"/>
    <x v="1"/>
    <x v="1"/>
    <x v="0"/>
    <x v="2"/>
    <n v="145"/>
    <n v="207.35"/>
  </r>
  <r>
    <s v="AD01-9361"/>
    <x v="1"/>
    <s v="May"/>
    <x v="0"/>
    <x v="1"/>
    <x v="1"/>
    <x v="1"/>
    <x v="0"/>
    <x v="2"/>
    <n v="139"/>
    <n v="198.77"/>
  </r>
  <r>
    <s v="AD01-9361"/>
    <x v="1"/>
    <s v="May"/>
    <x v="0"/>
    <x v="1"/>
    <x v="1"/>
    <x v="1"/>
    <x v="0"/>
    <x v="2"/>
    <n v="133"/>
    <n v="190.19"/>
  </r>
  <r>
    <s v="AD01-9362"/>
    <x v="1"/>
    <s v="Nov"/>
    <x v="0"/>
    <x v="1"/>
    <x v="1"/>
    <x v="1"/>
    <x v="0"/>
    <x v="0"/>
    <n v="292"/>
    <n v="417.56"/>
  </r>
  <r>
    <s v="AD01-9362"/>
    <x v="1"/>
    <s v="Nov"/>
    <x v="0"/>
    <x v="1"/>
    <x v="1"/>
    <x v="1"/>
    <x v="0"/>
    <x v="0"/>
    <n v="286"/>
    <n v="408.98"/>
  </r>
  <r>
    <s v="AD01-9362"/>
    <x v="1"/>
    <s v="Nov"/>
    <x v="0"/>
    <x v="1"/>
    <x v="1"/>
    <x v="1"/>
    <x v="0"/>
    <x v="0"/>
    <n v="295"/>
    <n v="421.85"/>
  </r>
  <r>
    <s v="AD01-9361"/>
    <x v="1"/>
    <s v="Nov"/>
    <x v="0"/>
    <x v="1"/>
    <x v="1"/>
    <x v="1"/>
    <x v="0"/>
    <x v="0"/>
    <n v="289"/>
    <n v="413.27"/>
  </r>
  <r>
    <s v="AD01-9362"/>
    <x v="1"/>
    <s v="Nov"/>
    <x v="0"/>
    <x v="1"/>
    <x v="1"/>
    <x v="1"/>
    <x v="0"/>
    <x v="0"/>
    <n v="283"/>
    <n v="404.69"/>
  </r>
  <r>
    <s v="AD01-9362"/>
    <x v="1"/>
    <s v="Oct"/>
    <x v="0"/>
    <x v="1"/>
    <x v="1"/>
    <x v="1"/>
    <x v="0"/>
    <x v="0"/>
    <n v="310"/>
    <n v="443.3"/>
  </r>
  <r>
    <s v="AD01-9364"/>
    <x v="1"/>
    <s v="Oct"/>
    <x v="0"/>
    <x v="1"/>
    <x v="1"/>
    <x v="1"/>
    <x v="0"/>
    <x v="0"/>
    <n v="304"/>
    <n v="434.72"/>
  </r>
  <r>
    <s v="AD01-9361"/>
    <x v="1"/>
    <s v="Oct"/>
    <x v="0"/>
    <x v="1"/>
    <x v="1"/>
    <x v="1"/>
    <x v="0"/>
    <x v="0"/>
    <n v="298"/>
    <n v="426.14"/>
  </r>
  <r>
    <s v="AD01-9361"/>
    <x v="1"/>
    <s v="Oct"/>
    <x v="0"/>
    <x v="1"/>
    <x v="1"/>
    <x v="1"/>
    <x v="0"/>
    <x v="0"/>
    <n v="307"/>
    <n v="439.01"/>
  </r>
  <r>
    <s v="AD01-9365"/>
    <x v="1"/>
    <s v="Oct"/>
    <x v="0"/>
    <x v="1"/>
    <x v="1"/>
    <x v="1"/>
    <x v="0"/>
    <x v="0"/>
    <n v="301"/>
    <n v="430.43"/>
  </r>
  <r>
    <s v="AD01-9361"/>
    <x v="1"/>
    <s v="Apr"/>
    <x v="1"/>
    <x v="1"/>
    <x v="1"/>
    <x v="1"/>
    <x v="0"/>
    <x v="2"/>
    <n v="344"/>
    <n v="491.92"/>
  </r>
  <r>
    <s v="AD01-9362"/>
    <x v="1"/>
    <s v="Apr"/>
    <x v="1"/>
    <x v="1"/>
    <x v="1"/>
    <x v="1"/>
    <x v="0"/>
    <x v="2"/>
    <n v="314"/>
    <n v="449.02"/>
  </r>
  <r>
    <s v="AD01-9361"/>
    <x v="1"/>
    <s v="Apr"/>
    <x v="1"/>
    <x v="1"/>
    <x v="1"/>
    <x v="1"/>
    <x v="0"/>
    <x v="2"/>
    <n v="340"/>
    <n v="486.2"/>
  </r>
  <r>
    <s v="AD01-9362"/>
    <x v="1"/>
    <s v="Apr"/>
    <x v="1"/>
    <x v="1"/>
    <x v="1"/>
    <x v="1"/>
    <x v="0"/>
    <x v="2"/>
    <n v="142"/>
    <n v="203.06"/>
  </r>
  <r>
    <s v="AD01-9362"/>
    <x v="1"/>
    <s v="Apr"/>
    <x v="1"/>
    <x v="1"/>
    <x v="1"/>
    <x v="1"/>
    <x v="0"/>
    <x v="2"/>
    <n v="316"/>
    <n v="451.88"/>
  </r>
  <r>
    <s v="AD01-9364"/>
    <x v="1"/>
    <s v="Apr"/>
    <x v="1"/>
    <x v="1"/>
    <x v="1"/>
    <x v="1"/>
    <x v="0"/>
    <x v="2"/>
    <n v="823"/>
    <n v="1176.8900000000001"/>
  </r>
  <r>
    <s v="AD01-9362"/>
    <x v="1"/>
    <s v="Apr"/>
    <x v="1"/>
    <x v="1"/>
    <x v="1"/>
    <x v="1"/>
    <x v="0"/>
    <x v="2"/>
    <n v="856"/>
    <n v="1224.08"/>
  </r>
  <r>
    <s v="AD01-9362"/>
    <x v="1"/>
    <s v="Apr"/>
    <x v="1"/>
    <x v="1"/>
    <x v="1"/>
    <x v="1"/>
    <x v="0"/>
    <x v="2"/>
    <n v="909"/>
    <n v="1299.8699999999999"/>
  </r>
  <r>
    <s v="AD01-9362"/>
    <x v="1"/>
    <s v="Apr"/>
    <x v="1"/>
    <x v="1"/>
    <x v="1"/>
    <x v="1"/>
    <x v="0"/>
    <x v="2"/>
    <n v="862"/>
    <n v="526.24"/>
  </r>
  <r>
    <s v="AD01-9362"/>
    <x v="1"/>
    <s v="Apr"/>
    <x v="1"/>
    <x v="1"/>
    <x v="1"/>
    <x v="1"/>
    <x v="0"/>
    <x v="2"/>
    <n v="141"/>
    <n v="526.24"/>
  </r>
  <r>
    <s v="AD01-9364"/>
    <x v="1"/>
    <s v="Apr"/>
    <x v="1"/>
    <x v="1"/>
    <x v="1"/>
    <x v="1"/>
    <x v="0"/>
    <x v="2"/>
    <n v="315"/>
    <n v="450.45"/>
  </r>
  <r>
    <s v="AD01-9362"/>
    <x v="1"/>
    <s v="Apr"/>
    <x v="1"/>
    <x v="1"/>
    <x v="1"/>
    <x v="1"/>
    <x v="0"/>
    <x v="2"/>
    <n v="343"/>
    <n v="490.49"/>
  </r>
  <r>
    <s v="AD01-9362"/>
    <x v="1"/>
    <s v="Apr"/>
    <x v="1"/>
    <x v="1"/>
    <x v="1"/>
    <x v="1"/>
    <x v="0"/>
    <x v="2"/>
    <n v="145"/>
    <n v="207.35"/>
  </r>
  <r>
    <s v="AD01-9361"/>
    <x v="1"/>
    <s v="Apr"/>
    <x v="1"/>
    <x v="1"/>
    <x v="1"/>
    <x v="1"/>
    <x v="0"/>
    <x v="2"/>
    <n v="313"/>
    <n v="447.59"/>
  </r>
  <r>
    <s v="AD01-9362"/>
    <x v="1"/>
    <s v="Apr"/>
    <x v="1"/>
    <x v="1"/>
    <x v="1"/>
    <x v="1"/>
    <x v="0"/>
    <x v="2"/>
    <n v="832"/>
    <n v="1189.76"/>
  </r>
  <r>
    <s v="AD01-9361"/>
    <x v="1"/>
    <s v="Apr"/>
    <x v="1"/>
    <x v="1"/>
    <x v="1"/>
    <x v="1"/>
    <x v="0"/>
    <x v="2"/>
    <n v="865"/>
    <n v="1236.95"/>
  </r>
  <r>
    <s v="AD01-9361"/>
    <x v="1"/>
    <s v="Apr"/>
    <x v="1"/>
    <x v="1"/>
    <x v="1"/>
    <x v="1"/>
    <x v="0"/>
    <x v="2"/>
    <n v="317"/>
    <n v="453.31"/>
  </r>
  <r>
    <s v="AD01-9361"/>
    <x v="1"/>
    <s v="Aug"/>
    <x v="1"/>
    <x v="1"/>
    <x v="1"/>
    <x v="1"/>
    <x v="0"/>
    <x v="2"/>
    <n v="320"/>
    <n v="457.6"/>
  </r>
  <r>
    <s v="AD01-9362"/>
    <x v="1"/>
    <s v="Aug"/>
    <x v="1"/>
    <x v="1"/>
    <x v="1"/>
    <x v="1"/>
    <x v="0"/>
    <x v="2"/>
    <n v="368"/>
    <n v="526.24"/>
  </r>
  <r>
    <s v="AD01-9362"/>
    <x v="1"/>
    <s v="Aug"/>
    <x v="1"/>
    <x v="1"/>
    <x v="1"/>
    <x v="1"/>
    <x v="0"/>
    <x v="2"/>
    <n v="296"/>
    <n v="423.28"/>
  </r>
  <r>
    <s v="AD01-9365"/>
    <x v="1"/>
    <s v="Aug"/>
    <x v="0"/>
    <x v="1"/>
    <x v="1"/>
    <x v="1"/>
    <x v="0"/>
    <x v="2"/>
    <n v="322"/>
    <n v="460.46"/>
  </r>
  <r>
    <s v="AD01-9362"/>
    <x v="1"/>
    <s v="Aug"/>
    <x v="0"/>
    <x v="1"/>
    <x v="1"/>
    <x v="1"/>
    <x v="0"/>
    <x v="2"/>
    <n v="370"/>
    <n v="529.1"/>
  </r>
  <r>
    <s v="AD01-9362"/>
    <x v="1"/>
    <s v="Aug"/>
    <x v="0"/>
    <x v="1"/>
    <x v="1"/>
    <x v="1"/>
    <x v="0"/>
    <x v="2"/>
    <n v="292"/>
    <n v="417.56"/>
  </r>
  <r>
    <s v="AD01-9364"/>
    <x v="1"/>
    <s v="Aug"/>
    <x v="0"/>
    <x v="1"/>
    <x v="1"/>
    <x v="1"/>
    <x v="1"/>
    <x v="2"/>
    <n v="860"/>
    <n v="1229.8"/>
  </r>
  <r>
    <s v="AD01-9362"/>
    <x v="1"/>
    <s v="Aug"/>
    <x v="0"/>
    <x v="1"/>
    <x v="1"/>
    <x v="1"/>
    <x v="1"/>
    <x v="2"/>
    <n v="913"/>
    <n v="1305.5899999999999"/>
  </r>
  <r>
    <s v="AD01-9362"/>
    <x v="1"/>
    <s v="Aug"/>
    <x v="0"/>
    <x v="1"/>
    <x v="1"/>
    <x v="1"/>
    <x v="1"/>
    <x v="2"/>
    <n v="866"/>
    <n v="526.24"/>
  </r>
  <r>
    <s v="AD01-9364"/>
    <x v="1"/>
    <s v="Aug"/>
    <x v="0"/>
    <x v="1"/>
    <x v="1"/>
    <x v="1"/>
    <x v="1"/>
    <x v="2"/>
    <n v="369"/>
    <n v="526.24"/>
  </r>
  <r>
    <s v="AD01-9362"/>
    <x v="1"/>
    <s v="Aug"/>
    <x v="0"/>
    <x v="1"/>
    <x v="1"/>
    <x v="1"/>
    <x v="1"/>
    <x v="2"/>
    <n v="319"/>
    <n v="456.17"/>
  </r>
  <r>
    <s v="AD01-9362"/>
    <x v="1"/>
    <s v="Aug"/>
    <x v="0"/>
    <x v="1"/>
    <x v="1"/>
    <x v="1"/>
    <x v="1"/>
    <x v="2"/>
    <n v="367"/>
    <n v="524.80999999999995"/>
  </r>
  <r>
    <s v="AD01-9365"/>
    <x v="1"/>
    <s v="Aug"/>
    <x v="0"/>
    <x v="1"/>
    <x v="1"/>
    <x v="1"/>
    <x v="1"/>
    <x v="2"/>
    <n v="295"/>
    <n v="421.85"/>
  </r>
  <r>
    <s v="AD01-9362"/>
    <x v="1"/>
    <s v="Aug"/>
    <x v="0"/>
    <x v="1"/>
    <x v="1"/>
    <x v="1"/>
    <x v="1"/>
    <x v="2"/>
    <n v="835"/>
    <n v="1194.05"/>
  </r>
  <r>
    <s v="AD01-9361"/>
    <x v="1"/>
    <s v="Aug"/>
    <x v="0"/>
    <x v="1"/>
    <x v="1"/>
    <x v="1"/>
    <x v="1"/>
    <x v="2"/>
    <n v="293"/>
    <n v="418.99"/>
  </r>
  <r>
    <s v="AD01-9364"/>
    <x v="1"/>
    <s v="Dec"/>
    <x v="0"/>
    <x v="1"/>
    <x v="1"/>
    <x v="1"/>
    <x v="1"/>
    <x v="2"/>
    <n v="302"/>
    <n v="431.86"/>
  </r>
  <r>
    <s v="AD01-9361"/>
    <x v="1"/>
    <s v="Dec"/>
    <x v="0"/>
    <x v="1"/>
    <x v="1"/>
    <x v="1"/>
    <x v="1"/>
    <x v="2"/>
    <n v="344"/>
    <n v="491.92"/>
  </r>
  <r>
    <s v="AD01-9363"/>
    <x v="1"/>
    <s v="Dec"/>
    <x v="0"/>
    <x v="1"/>
    <x v="1"/>
    <x v="1"/>
    <x v="1"/>
    <x v="2"/>
    <n v="298"/>
    <n v="426.14"/>
  </r>
  <r>
    <s v="AD01-9362"/>
    <x v="1"/>
    <s v="Dec"/>
    <x v="0"/>
    <x v="1"/>
    <x v="1"/>
    <x v="1"/>
    <x v="1"/>
    <x v="2"/>
    <n v="346"/>
    <n v="494.78"/>
  </r>
  <r>
    <s v="AD01-9361"/>
    <x v="1"/>
    <s v="Dec"/>
    <x v="0"/>
    <x v="1"/>
    <x v="1"/>
    <x v="1"/>
    <x v="1"/>
    <x v="2"/>
    <n v="830"/>
    <n v="1186.9000000000001"/>
  </r>
  <r>
    <s v="AD01-9362"/>
    <x v="1"/>
    <s v="Dec"/>
    <x v="0"/>
    <x v="1"/>
    <x v="1"/>
    <x v="1"/>
    <x v="1"/>
    <x v="2"/>
    <n v="863"/>
    <n v="1234.0899999999999"/>
  </r>
  <r>
    <s v="AD01-9364"/>
    <x v="1"/>
    <s v="Dec"/>
    <x v="0"/>
    <x v="1"/>
    <x v="1"/>
    <x v="1"/>
    <x v="1"/>
    <x v="2"/>
    <n v="921"/>
    <n v="1317.03"/>
  </r>
  <r>
    <s v="AD01-9362"/>
    <x v="1"/>
    <s v="Dec"/>
    <x v="0"/>
    <x v="1"/>
    <x v="1"/>
    <x v="1"/>
    <x v="1"/>
    <x v="2"/>
    <n v="922"/>
    <n v="1318.46"/>
  </r>
  <r>
    <s v="AD01-9362"/>
    <x v="1"/>
    <s v="Dec"/>
    <x v="0"/>
    <x v="1"/>
    <x v="1"/>
    <x v="1"/>
    <x v="1"/>
    <x v="2"/>
    <n v="345"/>
    <n v="493.35"/>
  </r>
  <r>
    <s v="AD01-9364"/>
    <x v="1"/>
    <s v="Dec"/>
    <x v="0"/>
    <x v="1"/>
    <x v="1"/>
    <x v="1"/>
    <x v="1"/>
    <x v="2"/>
    <n v="249"/>
    <n v="356.07"/>
  </r>
  <r>
    <s v="AD01-9361"/>
    <x v="1"/>
    <s v="Dec"/>
    <x v="0"/>
    <x v="1"/>
    <x v="1"/>
    <x v="1"/>
    <x v="1"/>
    <x v="2"/>
    <n v="243"/>
    <n v="347.49"/>
  </r>
  <r>
    <s v="AD01-9363"/>
    <x v="1"/>
    <s v="Dec"/>
    <x v="0"/>
    <x v="1"/>
    <x v="1"/>
    <x v="1"/>
    <x v="1"/>
    <x v="2"/>
    <n v="237"/>
    <n v="338.91"/>
  </r>
  <r>
    <s v="AD01-9364"/>
    <x v="1"/>
    <s v="Dec"/>
    <x v="0"/>
    <x v="1"/>
    <x v="1"/>
    <x v="1"/>
    <x v="1"/>
    <x v="2"/>
    <n v="301"/>
    <n v="430.43"/>
  </r>
  <r>
    <s v="AD01-9364"/>
    <x v="1"/>
    <s v="Dec"/>
    <x v="0"/>
    <x v="1"/>
    <x v="1"/>
    <x v="1"/>
    <x v="1"/>
    <x v="2"/>
    <n v="349"/>
    <n v="499.07"/>
  </r>
  <r>
    <s v="AD01-9362"/>
    <x v="1"/>
    <s v="Dec"/>
    <x v="0"/>
    <x v="1"/>
    <x v="1"/>
    <x v="1"/>
    <x v="1"/>
    <x v="2"/>
    <n v="839"/>
    <n v="1199.77"/>
  </r>
  <r>
    <s v="AD01-9362"/>
    <x v="1"/>
    <s v="Dec"/>
    <x v="0"/>
    <x v="1"/>
    <x v="1"/>
    <x v="1"/>
    <x v="1"/>
    <x v="2"/>
    <n v="872"/>
    <n v="1246.96"/>
  </r>
  <r>
    <s v="AD01-9361"/>
    <x v="1"/>
    <s v="Feb"/>
    <x v="0"/>
    <x v="1"/>
    <x v="1"/>
    <x v="1"/>
    <x v="1"/>
    <x v="2"/>
    <n v="152"/>
    <n v="217.36"/>
  </r>
  <r>
    <s v="AD01-9361"/>
    <x v="1"/>
    <s v="Feb"/>
    <x v="0"/>
    <x v="1"/>
    <x v="1"/>
    <x v="1"/>
    <x v="1"/>
    <x v="2"/>
    <n v="326"/>
    <n v="466.18"/>
  </r>
  <r>
    <s v="AD01-9362"/>
    <x v="1"/>
    <s v="Feb"/>
    <x v="0"/>
    <x v="1"/>
    <x v="1"/>
    <x v="1"/>
    <x v="1"/>
    <x v="2"/>
    <n v="352"/>
    <n v="503.36"/>
  </r>
  <r>
    <s v="AD01-9364"/>
    <x v="1"/>
    <s v="Feb"/>
    <x v="0"/>
    <x v="1"/>
    <x v="1"/>
    <x v="1"/>
    <x v="1"/>
    <x v="2"/>
    <n v="154"/>
    <n v="220.22"/>
  </r>
  <r>
    <s v="AD01-9361"/>
    <x v="1"/>
    <s v="Feb"/>
    <x v="0"/>
    <x v="1"/>
    <x v="1"/>
    <x v="1"/>
    <x v="1"/>
    <x v="2"/>
    <n v="328"/>
    <n v="469.04"/>
  </r>
  <r>
    <s v="AD01-9362"/>
    <x v="1"/>
    <s v="Feb"/>
    <x v="0"/>
    <x v="1"/>
    <x v="1"/>
    <x v="1"/>
    <x v="1"/>
    <x v="2"/>
    <n v="821"/>
    <n v="1174.03"/>
  </r>
  <r>
    <s v="AD01-9364"/>
    <x v="1"/>
    <s v="Feb"/>
    <x v="0"/>
    <x v="1"/>
    <x v="1"/>
    <x v="1"/>
    <x v="1"/>
    <x v="2"/>
    <n v="854"/>
    <n v="1221.22"/>
  </r>
  <r>
    <s v="AD01-9363"/>
    <x v="1"/>
    <s v="Feb"/>
    <x v="0"/>
    <x v="1"/>
    <x v="1"/>
    <x v="1"/>
    <x v="1"/>
    <x v="2"/>
    <n v="908"/>
    <n v="1298.44"/>
  </r>
  <r>
    <s v="AD01-9363"/>
    <x v="1"/>
    <s v="Feb"/>
    <x v="0"/>
    <x v="1"/>
    <x v="1"/>
    <x v="1"/>
    <x v="1"/>
    <x v="2"/>
    <n v="861"/>
    <n v="526.24"/>
  </r>
  <r>
    <s v="AD01-9361"/>
    <x v="1"/>
    <s v="Feb"/>
    <x v="0"/>
    <x v="1"/>
    <x v="1"/>
    <x v="1"/>
    <x v="1"/>
    <x v="2"/>
    <n v="153"/>
    <n v="526.24"/>
  </r>
  <r>
    <s v="AD01-9362"/>
    <x v="1"/>
    <s v="Feb"/>
    <x v="0"/>
    <x v="1"/>
    <x v="1"/>
    <x v="1"/>
    <x v="1"/>
    <x v="2"/>
    <n v="327"/>
    <n v="467.61"/>
  </r>
  <r>
    <s v="AD01-9361"/>
    <x v="1"/>
    <s v="Feb"/>
    <x v="0"/>
    <x v="1"/>
    <x v="1"/>
    <x v="1"/>
    <x v="1"/>
    <x v="2"/>
    <n v="355"/>
    <n v="507.65"/>
  </r>
  <r>
    <s v="AD01-9362"/>
    <x v="1"/>
    <s v="Feb"/>
    <x v="0"/>
    <x v="1"/>
    <x v="1"/>
    <x v="1"/>
    <x v="0"/>
    <x v="2"/>
    <n v="325"/>
    <n v="464.75"/>
  </r>
  <r>
    <s v="AD01-9361"/>
    <x v="1"/>
    <s v="Feb"/>
    <x v="0"/>
    <x v="1"/>
    <x v="1"/>
    <x v="1"/>
    <x v="0"/>
    <x v="2"/>
    <n v="830"/>
    <n v="1186.9000000000001"/>
  </r>
  <r>
    <s v="AD01-9364"/>
    <x v="1"/>
    <s v="Feb"/>
    <x v="0"/>
    <x v="1"/>
    <x v="1"/>
    <x v="1"/>
    <x v="0"/>
    <x v="2"/>
    <n v="863"/>
    <n v="1234.0899999999999"/>
  </r>
  <r>
    <s v="AD01-9362"/>
    <x v="1"/>
    <s v="Jan"/>
    <x v="0"/>
    <x v="1"/>
    <x v="1"/>
    <x v="1"/>
    <x v="0"/>
    <x v="2"/>
    <n v="356"/>
    <n v="509.08"/>
  </r>
  <r>
    <s v="AD01-9361"/>
    <x v="1"/>
    <s v="Jan"/>
    <x v="0"/>
    <x v="1"/>
    <x v="1"/>
    <x v="1"/>
    <x v="0"/>
    <x v="2"/>
    <n v="158"/>
    <n v="225.94"/>
  </r>
  <r>
    <s v="AD01-9362"/>
    <x v="1"/>
    <s v="Jan"/>
    <x v="0"/>
    <x v="1"/>
    <x v="1"/>
    <x v="1"/>
    <x v="0"/>
    <x v="2"/>
    <n v="332"/>
    <n v="474.76"/>
  </r>
  <r>
    <s v="AD01-9362"/>
    <x v="1"/>
    <s v="Jan"/>
    <x v="0"/>
    <x v="1"/>
    <x v="1"/>
    <x v="1"/>
    <x v="0"/>
    <x v="2"/>
    <n v="358"/>
    <n v="511.94"/>
  </r>
  <r>
    <s v="AD01-9362"/>
    <x v="1"/>
    <s v="Jan"/>
    <x v="0"/>
    <x v="1"/>
    <x v="1"/>
    <x v="1"/>
    <x v="0"/>
    <x v="2"/>
    <n v="160"/>
    <n v="228.8"/>
  </r>
  <r>
    <s v="AD01-9363"/>
    <x v="1"/>
    <s v="Jan"/>
    <x v="0"/>
    <x v="1"/>
    <x v="1"/>
    <x v="1"/>
    <x v="0"/>
    <x v="2"/>
    <n v="334"/>
    <n v="477.62"/>
  </r>
  <r>
    <s v="AD01-9362"/>
    <x v="1"/>
    <s v="Jan"/>
    <x v="0"/>
    <x v="1"/>
    <x v="1"/>
    <x v="1"/>
    <x v="0"/>
    <x v="2"/>
    <n v="820"/>
    <n v="1172.5999999999999"/>
  </r>
  <r>
    <s v="AD01-9362"/>
    <x v="1"/>
    <s v="Jan"/>
    <x v="0"/>
    <x v="1"/>
    <x v="1"/>
    <x v="1"/>
    <x v="0"/>
    <x v="2"/>
    <n v="907"/>
    <n v="1297.01"/>
  </r>
  <r>
    <s v="AD01-9362"/>
    <x v="1"/>
    <s v="Jan"/>
    <x v="0"/>
    <x v="1"/>
    <x v="1"/>
    <x v="1"/>
    <x v="0"/>
    <x v="2"/>
    <n v="860"/>
    <n v="526.24"/>
  </r>
  <r>
    <s v="AD01-9361"/>
    <x v="1"/>
    <s v="Jan"/>
    <x v="0"/>
    <x v="1"/>
    <x v="1"/>
    <x v="1"/>
    <x v="0"/>
    <x v="2"/>
    <n v="159"/>
    <n v="526.24"/>
  </r>
  <r>
    <s v="AD01-9362"/>
    <x v="1"/>
    <s v="Jan"/>
    <x v="0"/>
    <x v="1"/>
    <x v="1"/>
    <x v="1"/>
    <x v="0"/>
    <x v="2"/>
    <n v="333"/>
    <n v="476.19"/>
  </r>
  <r>
    <s v="AD01-9363"/>
    <x v="1"/>
    <s v="Jan"/>
    <x v="0"/>
    <x v="1"/>
    <x v="1"/>
    <x v="1"/>
    <x v="0"/>
    <x v="2"/>
    <n v="361"/>
    <n v="516.23"/>
  </r>
  <r>
    <s v="AD01-9364"/>
    <x v="1"/>
    <s v="Jan"/>
    <x v="0"/>
    <x v="1"/>
    <x v="1"/>
    <x v="1"/>
    <x v="0"/>
    <x v="2"/>
    <n v="157"/>
    <n v="224.51"/>
  </r>
  <r>
    <s v="AD01-9362"/>
    <x v="1"/>
    <s v="Jan"/>
    <x v="0"/>
    <x v="1"/>
    <x v="1"/>
    <x v="1"/>
    <x v="0"/>
    <x v="2"/>
    <n v="331"/>
    <n v="473.33"/>
  </r>
  <r>
    <s v="AD01-9362"/>
    <x v="1"/>
    <s v="Jan"/>
    <x v="0"/>
    <x v="1"/>
    <x v="1"/>
    <x v="1"/>
    <x v="0"/>
    <x v="2"/>
    <n v="829"/>
    <n v="1185.47"/>
  </r>
  <r>
    <s v="AD01-9362"/>
    <x v="1"/>
    <s v="Jan"/>
    <x v="0"/>
    <x v="1"/>
    <x v="1"/>
    <x v="1"/>
    <x v="0"/>
    <x v="2"/>
    <n v="862"/>
    <n v="1232.6600000000001"/>
  </r>
  <r>
    <s v="AD01-9362"/>
    <x v="1"/>
    <s v="Jan"/>
    <x v="0"/>
    <x v="1"/>
    <x v="1"/>
    <x v="1"/>
    <x v="0"/>
    <x v="2"/>
    <n v="329"/>
    <n v="470.47"/>
  </r>
  <r>
    <s v="AD01-9362"/>
    <x v="1"/>
    <s v="Jul"/>
    <x v="0"/>
    <x v="1"/>
    <x v="1"/>
    <x v="1"/>
    <x v="0"/>
    <x v="2"/>
    <n v="326"/>
    <n v="466.18"/>
  </r>
  <r>
    <s v="AD01-9362"/>
    <x v="1"/>
    <s v="Jul"/>
    <x v="0"/>
    <x v="1"/>
    <x v="1"/>
    <x v="1"/>
    <x v="0"/>
    <x v="2"/>
    <n v="128"/>
    <n v="183.04"/>
  </r>
  <r>
    <s v="AD01-9361"/>
    <x v="1"/>
    <s v="Jul"/>
    <x v="0"/>
    <x v="1"/>
    <x v="1"/>
    <x v="1"/>
    <x v="0"/>
    <x v="2"/>
    <n v="302"/>
    <n v="431.86"/>
  </r>
  <r>
    <s v="AD01-9362"/>
    <x v="1"/>
    <s v="Jul"/>
    <x v="0"/>
    <x v="1"/>
    <x v="1"/>
    <x v="1"/>
    <x v="0"/>
    <x v="2"/>
    <n v="328"/>
    <n v="469.04"/>
  </r>
  <r>
    <s v="AD01-9364"/>
    <x v="1"/>
    <s v="Jul"/>
    <x v="0"/>
    <x v="1"/>
    <x v="1"/>
    <x v="1"/>
    <x v="0"/>
    <x v="2"/>
    <n v="298"/>
    <n v="426.14"/>
  </r>
  <r>
    <s v="AD01-9362"/>
    <x v="1"/>
    <s v="Jul"/>
    <x v="0"/>
    <x v="1"/>
    <x v="1"/>
    <x v="1"/>
    <x v="0"/>
    <x v="2"/>
    <n v="826"/>
    <n v="1181.18"/>
  </r>
  <r>
    <s v="AD01-9364"/>
    <x v="1"/>
    <s v="Jul"/>
    <x v="0"/>
    <x v="1"/>
    <x v="1"/>
    <x v="1"/>
    <x v="0"/>
    <x v="2"/>
    <n v="859"/>
    <n v="1228.3699999999999"/>
  </r>
  <r>
    <s v="AD01-9364"/>
    <x v="1"/>
    <s v="Jul"/>
    <x v="0"/>
    <x v="1"/>
    <x v="1"/>
    <x v="1"/>
    <x v="0"/>
    <x v="2"/>
    <n v="912"/>
    <n v="1304.1600000000001"/>
  </r>
  <r>
    <s v="AD01-9364"/>
    <x v="1"/>
    <s v="Jul"/>
    <x v="0"/>
    <x v="1"/>
    <x v="1"/>
    <x v="1"/>
    <x v="0"/>
    <x v="2"/>
    <n v="865"/>
    <n v="526.24"/>
  </r>
  <r>
    <s v="AD01-9363"/>
    <x v="1"/>
    <s v="Jul"/>
    <x v="0"/>
    <x v="1"/>
    <x v="1"/>
    <x v="1"/>
    <x v="0"/>
    <x v="2"/>
    <n v="129"/>
    <n v="526.24"/>
  </r>
  <r>
    <s v="AD01-9362"/>
    <x v="1"/>
    <s v="Jul"/>
    <x v="0"/>
    <x v="1"/>
    <x v="1"/>
    <x v="1"/>
    <x v="0"/>
    <x v="2"/>
    <n v="297"/>
    <n v="424.71"/>
  </r>
  <r>
    <s v="AD01-9364"/>
    <x v="1"/>
    <s v="Jul"/>
    <x v="0"/>
    <x v="1"/>
    <x v="1"/>
    <x v="1"/>
    <x v="0"/>
    <x v="2"/>
    <n v="325"/>
    <n v="464.75"/>
  </r>
  <r>
    <s v="AD01-9361"/>
    <x v="1"/>
    <s v="Jul"/>
    <x v="0"/>
    <x v="1"/>
    <x v="1"/>
    <x v="1"/>
    <x v="0"/>
    <x v="2"/>
    <n v="127"/>
    <n v="181.61"/>
  </r>
  <r>
    <s v="AD01-9362"/>
    <x v="1"/>
    <s v="Jul"/>
    <x v="0"/>
    <x v="1"/>
    <x v="1"/>
    <x v="1"/>
    <x v="0"/>
    <x v="2"/>
    <n v="301"/>
    <n v="430.43"/>
  </r>
  <r>
    <s v="AD01-9361"/>
    <x v="1"/>
    <s v="Jul"/>
    <x v="0"/>
    <x v="1"/>
    <x v="1"/>
    <x v="1"/>
    <x v="0"/>
    <x v="2"/>
    <n v="834"/>
    <n v="1192.6199999999999"/>
  </r>
  <r>
    <s v="AD01-9362"/>
    <x v="1"/>
    <s v="Jul"/>
    <x v="0"/>
    <x v="1"/>
    <x v="1"/>
    <x v="1"/>
    <x v="0"/>
    <x v="2"/>
    <n v="868"/>
    <n v="1241.24"/>
  </r>
  <r>
    <s v="AD01-9362"/>
    <x v="1"/>
    <s v="Jul"/>
    <x v="0"/>
    <x v="1"/>
    <x v="1"/>
    <x v="1"/>
    <x v="0"/>
    <x v="2"/>
    <n v="299"/>
    <n v="427.57"/>
  </r>
  <r>
    <s v="AD01-9365"/>
    <x v="1"/>
    <s v="Jun"/>
    <x v="0"/>
    <x v="1"/>
    <x v="1"/>
    <x v="1"/>
    <x v="0"/>
    <x v="2"/>
    <n v="332"/>
    <n v="474.76"/>
  </r>
  <r>
    <s v="AD01-9361"/>
    <x v="1"/>
    <s v="Jun"/>
    <x v="0"/>
    <x v="1"/>
    <x v="1"/>
    <x v="1"/>
    <x v="0"/>
    <x v="2"/>
    <n v="134"/>
    <n v="191.62"/>
  </r>
  <r>
    <s v="AD01-9363"/>
    <x v="1"/>
    <s v="Jun"/>
    <x v="0"/>
    <x v="1"/>
    <x v="1"/>
    <x v="1"/>
    <x v="0"/>
    <x v="2"/>
    <n v="334"/>
    <n v="477.62"/>
  </r>
  <r>
    <s v="AD01-9361"/>
    <x v="1"/>
    <s v="Jun"/>
    <x v="0"/>
    <x v="1"/>
    <x v="1"/>
    <x v="1"/>
    <x v="0"/>
    <x v="2"/>
    <n v="130"/>
    <n v="185.9"/>
  </r>
  <r>
    <s v="AD01-9362"/>
    <x v="1"/>
    <s v="Jun"/>
    <x v="0"/>
    <x v="1"/>
    <x v="1"/>
    <x v="1"/>
    <x v="0"/>
    <x v="2"/>
    <n v="304"/>
    <n v="434.72"/>
  </r>
  <r>
    <s v="AD01-9364"/>
    <x v="1"/>
    <s v="Jun"/>
    <x v="0"/>
    <x v="1"/>
    <x v="1"/>
    <x v="1"/>
    <x v="0"/>
    <x v="2"/>
    <n v="825"/>
    <n v="1179.75"/>
  </r>
  <r>
    <s v="AD01-9362"/>
    <x v="1"/>
    <s v="Jun"/>
    <x v="0"/>
    <x v="1"/>
    <x v="1"/>
    <x v="1"/>
    <x v="0"/>
    <x v="2"/>
    <n v="858"/>
    <n v="1226.94"/>
  </r>
  <r>
    <s v="AD01-9361"/>
    <x v="1"/>
    <s v="Jun"/>
    <x v="0"/>
    <x v="1"/>
    <x v="1"/>
    <x v="1"/>
    <x v="0"/>
    <x v="2"/>
    <n v="911"/>
    <n v="1302.73"/>
  </r>
  <r>
    <s v="AD01-9361"/>
    <x v="1"/>
    <s v="Jun"/>
    <x v="0"/>
    <x v="1"/>
    <x v="1"/>
    <x v="1"/>
    <x v="0"/>
    <x v="2"/>
    <n v="864"/>
    <n v="526.24"/>
  </r>
  <r>
    <s v="AD01-9362"/>
    <x v="1"/>
    <s v="Jun"/>
    <x v="0"/>
    <x v="1"/>
    <x v="1"/>
    <x v="1"/>
    <x v="0"/>
    <x v="2"/>
    <n v="135"/>
    <n v="526.24"/>
  </r>
  <r>
    <s v="AD01-9364"/>
    <x v="1"/>
    <s v="Jun"/>
    <x v="0"/>
    <x v="1"/>
    <x v="1"/>
    <x v="1"/>
    <x v="0"/>
    <x v="2"/>
    <n v="303"/>
    <n v="433.29"/>
  </r>
  <r>
    <s v="AD01-9362"/>
    <x v="1"/>
    <s v="Jun"/>
    <x v="0"/>
    <x v="1"/>
    <x v="1"/>
    <x v="1"/>
    <x v="0"/>
    <x v="2"/>
    <n v="331"/>
    <n v="473.33"/>
  </r>
  <r>
    <s v="AD01-9362"/>
    <x v="1"/>
    <s v="Jun"/>
    <x v="0"/>
    <x v="1"/>
    <x v="1"/>
    <x v="1"/>
    <x v="0"/>
    <x v="2"/>
    <n v="133"/>
    <n v="190.19"/>
  </r>
  <r>
    <s v="AD01-9363"/>
    <x v="1"/>
    <s v="Jun"/>
    <x v="0"/>
    <x v="1"/>
    <x v="1"/>
    <x v="1"/>
    <x v="0"/>
    <x v="2"/>
    <n v="307"/>
    <n v="439.01"/>
  </r>
  <r>
    <s v="AD01-9361"/>
    <x v="1"/>
    <s v="Jun"/>
    <x v="0"/>
    <x v="1"/>
    <x v="1"/>
    <x v="1"/>
    <x v="0"/>
    <x v="2"/>
    <n v="867"/>
    <n v="1239.81"/>
  </r>
  <r>
    <s v="AD01-9365"/>
    <x v="1"/>
    <s v="Jun"/>
    <x v="0"/>
    <x v="1"/>
    <x v="1"/>
    <x v="1"/>
    <x v="0"/>
    <x v="2"/>
    <n v="305"/>
    <n v="436.15"/>
  </r>
  <r>
    <s v="AD01-9365"/>
    <x v="1"/>
    <s v="Mar"/>
    <x v="0"/>
    <x v="1"/>
    <x v="1"/>
    <x v="1"/>
    <x v="0"/>
    <x v="2"/>
    <n v="350"/>
    <n v="500.5"/>
  </r>
  <r>
    <s v="AD01-9362"/>
    <x v="1"/>
    <s v="Mar"/>
    <x v="0"/>
    <x v="1"/>
    <x v="1"/>
    <x v="1"/>
    <x v="0"/>
    <x v="2"/>
    <n v="146"/>
    <n v="208.78"/>
  </r>
  <r>
    <s v="AD01-9364"/>
    <x v="1"/>
    <s v="Mar"/>
    <x v="0"/>
    <x v="1"/>
    <x v="1"/>
    <x v="1"/>
    <x v="0"/>
    <x v="2"/>
    <n v="320"/>
    <n v="457.6"/>
  </r>
  <r>
    <s v="AD01-9361"/>
    <x v="1"/>
    <s v="Mar"/>
    <x v="0"/>
    <x v="1"/>
    <x v="1"/>
    <x v="1"/>
    <x v="0"/>
    <x v="2"/>
    <n v="346"/>
    <n v="494.78"/>
  </r>
  <r>
    <s v="AD01-9361"/>
    <x v="1"/>
    <s v="Mar"/>
    <x v="0"/>
    <x v="1"/>
    <x v="1"/>
    <x v="1"/>
    <x v="0"/>
    <x v="2"/>
    <n v="148"/>
    <n v="211.64"/>
  </r>
  <r>
    <s v="AD01-9362"/>
    <x v="1"/>
    <s v="Mar"/>
    <x v="0"/>
    <x v="1"/>
    <x v="1"/>
    <x v="1"/>
    <x v="0"/>
    <x v="2"/>
    <n v="322"/>
    <n v="460.46"/>
  </r>
  <r>
    <s v="AD01-9362"/>
    <x v="1"/>
    <s v="Mar"/>
    <x v="0"/>
    <x v="1"/>
    <x v="1"/>
    <x v="1"/>
    <x v="1"/>
    <x v="2"/>
    <n v="822"/>
    <n v="1175.46"/>
  </r>
  <r>
    <s v="AD01-9362"/>
    <x v="1"/>
    <s v="Mar"/>
    <x v="0"/>
    <x v="1"/>
    <x v="1"/>
    <x v="1"/>
    <x v="1"/>
    <x v="2"/>
    <n v="855"/>
    <n v="1222.6500000000001"/>
  </r>
  <r>
    <s v="AD01-9363"/>
    <x v="1"/>
    <s v="Mar"/>
    <x v="0"/>
    <x v="1"/>
    <x v="1"/>
    <x v="1"/>
    <x v="1"/>
    <x v="2"/>
    <n v="147"/>
    <n v="526.24"/>
  </r>
  <r>
    <s v="AD01-9362"/>
    <x v="1"/>
    <s v="Mar"/>
    <x v="0"/>
    <x v="1"/>
    <x v="1"/>
    <x v="1"/>
    <x v="1"/>
    <x v="2"/>
    <n v="321"/>
    <n v="459.03"/>
  </r>
  <r>
    <s v="AD01-9362"/>
    <x v="1"/>
    <s v="Mar"/>
    <x v="0"/>
    <x v="1"/>
    <x v="1"/>
    <x v="1"/>
    <x v="1"/>
    <x v="2"/>
    <n v="349"/>
    <n v="499.07"/>
  </r>
  <r>
    <s v="AD01-9362"/>
    <x v="1"/>
    <s v="Mar"/>
    <x v="0"/>
    <x v="1"/>
    <x v="1"/>
    <x v="1"/>
    <x v="1"/>
    <x v="2"/>
    <n v="151"/>
    <n v="215.93"/>
  </r>
  <r>
    <s v="AD01-9361"/>
    <x v="1"/>
    <s v="Mar"/>
    <x v="0"/>
    <x v="1"/>
    <x v="1"/>
    <x v="1"/>
    <x v="1"/>
    <x v="2"/>
    <n v="319"/>
    <n v="456.17"/>
  </r>
  <r>
    <s v="AD01-9364"/>
    <x v="1"/>
    <s v="Mar"/>
    <x v="0"/>
    <x v="1"/>
    <x v="1"/>
    <x v="1"/>
    <x v="1"/>
    <x v="2"/>
    <n v="831"/>
    <n v="1188.33"/>
  </r>
  <r>
    <s v="AD01-9362"/>
    <x v="1"/>
    <s v="Mar"/>
    <x v="0"/>
    <x v="1"/>
    <x v="1"/>
    <x v="1"/>
    <x v="1"/>
    <x v="2"/>
    <n v="864"/>
    <n v="1235.52"/>
  </r>
  <r>
    <s v="AD01-9365"/>
    <x v="1"/>
    <s v="Mar"/>
    <x v="0"/>
    <x v="1"/>
    <x v="1"/>
    <x v="1"/>
    <x v="1"/>
    <x v="2"/>
    <n v="323"/>
    <n v="461.89"/>
  </r>
  <r>
    <s v="AD01-9362"/>
    <x v="1"/>
    <s v="May"/>
    <x v="0"/>
    <x v="1"/>
    <x v="1"/>
    <x v="1"/>
    <x v="1"/>
    <x v="2"/>
    <n v="338"/>
    <n v="483.34"/>
  </r>
  <r>
    <s v="AD01-9361"/>
    <x v="1"/>
    <s v="May"/>
    <x v="0"/>
    <x v="1"/>
    <x v="1"/>
    <x v="1"/>
    <x v="1"/>
    <x v="2"/>
    <n v="140"/>
    <n v="200.2"/>
  </r>
  <r>
    <s v="AD01-9361"/>
    <x v="1"/>
    <s v="May"/>
    <x v="0"/>
    <x v="1"/>
    <x v="1"/>
    <x v="1"/>
    <x v="1"/>
    <x v="2"/>
    <n v="308"/>
    <n v="440.44"/>
  </r>
  <r>
    <s v="AD01-9361"/>
    <x v="1"/>
    <s v="May"/>
    <x v="0"/>
    <x v="1"/>
    <x v="1"/>
    <x v="1"/>
    <x v="1"/>
    <x v="2"/>
    <n v="136"/>
    <n v="194.48"/>
  </r>
  <r>
    <s v="AD01-9364"/>
    <x v="1"/>
    <s v="May"/>
    <x v="0"/>
    <x v="1"/>
    <x v="1"/>
    <x v="1"/>
    <x v="1"/>
    <x v="2"/>
    <n v="310"/>
    <n v="443.3"/>
  </r>
  <r>
    <s v="AD01-9364"/>
    <x v="1"/>
    <s v="May"/>
    <x v="0"/>
    <x v="1"/>
    <x v="1"/>
    <x v="1"/>
    <x v="1"/>
    <x v="2"/>
    <n v="824"/>
    <n v="1178.32"/>
  </r>
  <r>
    <s v="AD01-9361"/>
    <x v="1"/>
    <s v="May"/>
    <x v="0"/>
    <x v="1"/>
    <x v="1"/>
    <x v="1"/>
    <x v="1"/>
    <x v="2"/>
    <n v="857"/>
    <n v="1225.51"/>
  </r>
  <r>
    <s v="AD01-9362"/>
    <x v="1"/>
    <s v="May"/>
    <x v="0"/>
    <x v="1"/>
    <x v="1"/>
    <x v="1"/>
    <x v="1"/>
    <x v="2"/>
    <n v="910"/>
    <n v="1301.3"/>
  </r>
  <r>
    <s v="AD01-9362"/>
    <x v="1"/>
    <s v="May"/>
    <x v="0"/>
    <x v="1"/>
    <x v="1"/>
    <x v="1"/>
    <x v="1"/>
    <x v="2"/>
    <n v="863"/>
    <n v="526.24"/>
  </r>
  <r>
    <s v="AD01-9364"/>
    <x v="1"/>
    <s v="May"/>
    <x v="0"/>
    <x v="1"/>
    <x v="1"/>
    <x v="1"/>
    <x v="1"/>
    <x v="2"/>
    <n v="309"/>
    <n v="441.87"/>
  </r>
  <r>
    <s v="AD01-9364"/>
    <x v="1"/>
    <s v="May"/>
    <x v="0"/>
    <x v="1"/>
    <x v="1"/>
    <x v="1"/>
    <x v="1"/>
    <x v="2"/>
    <n v="337"/>
    <n v="481.91"/>
  </r>
  <r>
    <s v="AD01-9363"/>
    <x v="1"/>
    <s v="May"/>
    <x v="0"/>
    <x v="1"/>
    <x v="1"/>
    <x v="1"/>
    <x v="1"/>
    <x v="2"/>
    <n v="139"/>
    <n v="198.77"/>
  </r>
  <r>
    <s v="AD01-9361"/>
    <x v="1"/>
    <s v="May"/>
    <x v="0"/>
    <x v="1"/>
    <x v="1"/>
    <x v="1"/>
    <x v="1"/>
    <x v="2"/>
    <n v="833"/>
    <n v="1191.19"/>
  </r>
  <r>
    <s v="AD01-9362"/>
    <x v="1"/>
    <s v="May"/>
    <x v="0"/>
    <x v="1"/>
    <x v="1"/>
    <x v="1"/>
    <x v="1"/>
    <x v="2"/>
    <n v="866"/>
    <n v="1238.3800000000001"/>
  </r>
  <r>
    <s v="AD01-9362"/>
    <x v="1"/>
    <s v="May"/>
    <x v="0"/>
    <x v="1"/>
    <x v="1"/>
    <x v="1"/>
    <x v="1"/>
    <x v="2"/>
    <n v="311"/>
    <n v="444.73"/>
  </r>
  <r>
    <s v="AD01-9362"/>
    <x v="1"/>
    <s v="Nov"/>
    <x v="1"/>
    <x v="1"/>
    <x v="1"/>
    <x v="1"/>
    <x v="1"/>
    <x v="2"/>
    <n v="350"/>
    <n v="500.5"/>
  </r>
  <r>
    <s v="AD01-9361"/>
    <x v="1"/>
    <s v="Nov"/>
    <x v="1"/>
    <x v="1"/>
    <x v="1"/>
    <x v="1"/>
    <x v="1"/>
    <x v="2"/>
    <n v="304"/>
    <n v="434.72"/>
  </r>
  <r>
    <s v="AD01-9361"/>
    <x v="1"/>
    <s v="Nov"/>
    <x v="1"/>
    <x v="1"/>
    <x v="1"/>
    <x v="1"/>
    <x v="1"/>
    <x v="2"/>
    <n v="352"/>
    <n v="503.36"/>
  </r>
  <r>
    <s v="AD01-9361"/>
    <x v="1"/>
    <s v="Nov"/>
    <x v="1"/>
    <x v="1"/>
    <x v="1"/>
    <x v="1"/>
    <x v="1"/>
    <x v="2"/>
    <n v="829"/>
    <n v="1185.47"/>
  </r>
  <r>
    <s v="AD01-9362"/>
    <x v="1"/>
    <s v="Nov"/>
    <x v="1"/>
    <x v="1"/>
    <x v="1"/>
    <x v="1"/>
    <x v="1"/>
    <x v="2"/>
    <n v="862"/>
    <n v="1232.6600000000001"/>
  </r>
  <r>
    <s v="AD01-9361"/>
    <x v="1"/>
    <s v="Nov"/>
    <x v="1"/>
    <x v="1"/>
    <x v="1"/>
    <x v="1"/>
    <x v="1"/>
    <x v="2"/>
    <n v="918"/>
    <n v="1312.74"/>
  </r>
  <r>
    <s v="AD01-9361"/>
    <x v="1"/>
    <s v="Nov"/>
    <x v="1"/>
    <x v="1"/>
    <x v="1"/>
    <x v="1"/>
    <x v="1"/>
    <x v="2"/>
    <n v="919"/>
    <n v="1314.17"/>
  </r>
  <r>
    <s v="AD01-9362"/>
    <x v="1"/>
    <s v="Nov"/>
    <x v="1"/>
    <x v="1"/>
    <x v="1"/>
    <x v="1"/>
    <x v="1"/>
    <x v="2"/>
    <n v="920"/>
    <n v="1315.6"/>
  </r>
  <r>
    <s v="AD01-9362"/>
    <x v="1"/>
    <s v="Nov"/>
    <x v="1"/>
    <x v="1"/>
    <x v="1"/>
    <x v="1"/>
    <x v="1"/>
    <x v="2"/>
    <n v="869"/>
    <n v="526.24"/>
  </r>
  <r>
    <s v="AD01-9362"/>
    <x v="1"/>
    <s v="Nov"/>
    <x v="1"/>
    <x v="1"/>
    <x v="1"/>
    <x v="1"/>
    <x v="1"/>
    <x v="2"/>
    <n v="351"/>
    <n v="501.93"/>
  </r>
  <r>
    <s v="AD01-9361"/>
    <x v="1"/>
    <s v="Nov"/>
    <x v="1"/>
    <x v="1"/>
    <x v="1"/>
    <x v="1"/>
    <x v="1"/>
    <x v="2"/>
    <n v="261"/>
    <n v="373.23"/>
  </r>
  <r>
    <s v="AD01-9361"/>
    <x v="1"/>
    <s v="Nov"/>
    <x v="1"/>
    <x v="1"/>
    <x v="1"/>
    <x v="1"/>
    <x v="1"/>
    <x v="2"/>
    <n v="255"/>
    <n v="364.65"/>
  </r>
  <r>
    <s v="AD01-9361"/>
    <x v="1"/>
    <s v="Nov"/>
    <x v="1"/>
    <x v="1"/>
    <x v="1"/>
    <x v="1"/>
    <x v="1"/>
    <x v="2"/>
    <n v="307"/>
    <n v="439.01"/>
  </r>
  <r>
    <s v="AD01-9361"/>
    <x v="1"/>
    <s v="Nov"/>
    <x v="1"/>
    <x v="1"/>
    <x v="1"/>
    <x v="1"/>
    <x v="1"/>
    <x v="2"/>
    <n v="838"/>
    <n v="1198.3399999999999"/>
  </r>
  <r>
    <s v="AD01-9362"/>
    <x v="1"/>
    <s v="Nov"/>
    <x v="1"/>
    <x v="1"/>
    <x v="1"/>
    <x v="1"/>
    <x v="1"/>
    <x v="2"/>
    <n v="871"/>
    <n v="1245.53"/>
  </r>
  <r>
    <s v="AD01-9362"/>
    <x v="1"/>
    <s v="Oct"/>
    <x v="1"/>
    <x v="1"/>
    <x v="1"/>
    <x v="1"/>
    <x v="1"/>
    <x v="2"/>
    <n v="308"/>
    <n v="440.44"/>
  </r>
  <r>
    <s v="AD01-9365"/>
    <x v="1"/>
    <s v="Oct"/>
    <x v="1"/>
    <x v="1"/>
    <x v="1"/>
    <x v="1"/>
    <x v="1"/>
    <x v="2"/>
    <n v="356"/>
    <n v="509.08"/>
  </r>
  <r>
    <s v="AD01-9362"/>
    <x v="1"/>
    <s v="Oct"/>
    <x v="1"/>
    <x v="1"/>
    <x v="1"/>
    <x v="1"/>
    <x v="1"/>
    <x v="2"/>
    <n v="310"/>
    <n v="443.3"/>
  </r>
  <r>
    <s v="AD01-9361"/>
    <x v="1"/>
    <s v="Oct"/>
    <x v="1"/>
    <x v="1"/>
    <x v="1"/>
    <x v="1"/>
    <x v="1"/>
    <x v="2"/>
    <n v="358"/>
    <n v="511.94"/>
  </r>
  <r>
    <s v="AD01-9361"/>
    <x v="1"/>
    <s v="Oct"/>
    <x v="1"/>
    <x v="1"/>
    <x v="1"/>
    <x v="1"/>
    <x v="1"/>
    <x v="2"/>
    <n v="828"/>
    <n v="1184.04"/>
  </r>
  <r>
    <s v="AD01-9363"/>
    <x v="1"/>
    <s v="Oct"/>
    <x v="1"/>
    <x v="1"/>
    <x v="1"/>
    <x v="1"/>
    <x v="1"/>
    <x v="2"/>
    <n v="915"/>
    <n v="1308.45"/>
  </r>
  <r>
    <s v="AD01-9362"/>
    <x v="1"/>
    <s v="Oct"/>
    <x v="1"/>
    <x v="1"/>
    <x v="1"/>
    <x v="1"/>
    <x v="1"/>
    <x v="2"/>
    <n v="916"/>
    <n v="1309.8800000000001"/>
  </r>
  <r>
    <s v="AD01-9362"/>
    <x v="1"/>
    <s v="Oct"/>
    <x v="1"/>
    <x v="1"/>
    <x v="1"/>
    <x v="1"/>
    <x v="1"/>
    <x v="2"/>
    <n v="917"/>
    <n v="1311.31"/>
  </r>
  <r>
    <s v="AD01-9362"/>
    <x v="1"/>
    <s v="Oct"/>
    <x v="1"/>
    <x v="1"/>
    <x v="1"/>
    <x v="1"/>
    <x v="1"/>
    <x v="2"/>
    <n v="868"/>
    <n v="526.24"/>
  </r>
  <r>
    <s v="AD01-9364"/>
    <x v="1"/>
    <s v="Oct"/>
    <x v="1"/>
    <x v="1"/>
    <x v="1"/>
    <x v="1"/>
    <x v="1"/>
    <x v="2"/>
    <n v="357"/>
    <n v="526.24"/>
  </r>
  <r>
    <s v="AD01-9361"/>
    <x v="1"/>
    <s v="Oct"/>
    <x v="1"/>
    <x v="1"/>
    <x v="1"/>
    <x v="1"/>
    <x v="1"/>
    <x v="2"/>
    <n v="279"/>
    <n v="398.97"/>
  </r>
  <r>
    <s v="AD01-9362"/>
    <x v="1"/>
    <s v="Oct"/>
    <x v="1"/>
    <x v="1"/>
    <x v="1"/>
    <x v="1"/>
    <x v="1"/>
    <x v="2"/>
    <n v="273"/>
    <n v="390.39"/>
  </r>
  <r>
    <s v="AD01-9362"/>
    <x v="1"/>
    <s v="Oct"/>
    <x v="1"/>
    <x v="1"/>
    <x v="1"/>
    <x v="1"/>
    <x v="1"/>
    <x v="2"/>
    <n v="267"/>
    <n v="381.81"/>
  </r>
  <r>
    <s v="AD01-9363"/>
    <x v="1"/>
    <s v="Oct"/>
    <x v="1"/>
    <x v="1"/>
    <x v="1"/>
    <x v="1"/>
    <x v="1"/>
    <x v="2"/>
    <n v="313"/>
    <n v="447.59"/>
  </r>
  <r>
    <s v="AD01-9361"/>
    <x v="1"/>
    <s v="Oct"/>
    <x v="1"/>
    <x v="1"/>
    <x v="1"/>
    <x v="1"/>
    <x v="1"/>
    <x v="2"/>
    <n v="355"/>
    <n v="507.65"/>
  </r>
  <r>
    <s v="AD01-9362"/>
    <x v="1"/>
    <s v="Oct"/>
    <x v="1"/>
    <x v="1"/>
    <x v="1"/>
    <x v="1"/>
    <x v="1"/>
    <x v="2"/>
    <n v="837"/>
    <n v="1196.9100000000001"/>
  </r>
  <r>
    <s v="AD01-9362"/>
    <x v="1"/>
    <s v="Oct"/>
    <x v="1"/>
    <x v="1"/>
    <x v="1"/>
    <x v="1"/>
    <x v="1"/>
    <x v="2"/>
    <n v="870"/>
    <n v="1244.0999999999999"/>
  </r>
  <r>
    <s v="AD01-9361"/>
    <x v="1"/>
    <s v="Sep"/>
    <x v="1"/>
    <x v="1"/>
    <x v="1"/>
    <x v="1"/>
    <x v="1"/>
    <x v="2"/>
    <n v="314"/>
    <n v="449.02"/>
  </r>
  <r>
    <s v="AD01-9364"/>
    <x v="1"/>
    <s v="Sep"/>
    <x v="1"/>
    <x v="1"/>
    <x v="1"/>
    <x v="1"/>
    <x v="1"/>
    <x v="2"/>
    <n v="362"/>
    <n v="517.66"/>
  </r>
  <r>
    <s v="AD01-9361"/>
    <x v="1"/>
    <s v="Sep"/>
    <x v="1"/>
    <x v="1"/>
    <x v="1"/>
    <x v="1"/>
    <x v="1"/>
    <x v="2"/>
    <n v="290"/>
    <n v="414.7"/>
  </r>
  <r>
    <s v="AD01-9361"/>
    <x v="1"/>
    <s v="Sep"/>
    <x v="1"/>
    <x v="1"/>
    <x v="1"/>
    <x v="1"/>
    <x v="1"/>
    <x v="2"/>
    <n v="316"/>
    <n v="451.88"/>
  </r>
  <r>
    <s v="AD01-9362"/>
    <x v="1"/>
    <s v="Sep"/>
    <x v="1"/>
    <x v="1"/>
    <x v="1"/>
    <x v="1"/>
    <x v="1"/>
    <x v="2"/>
    <n v="364"/>
    <n v="520.52"/>
  </r>
  <r>
    <s v="AD01-9362"/>
    <x v="1"/>
    <s v="Sep"/>
    <x v="1"/>
    <x v="1"/>
    <x v="1"/>
    <x v="1"/>
    <x v="1"/>
    <x v="2"/>
    <n v="827"/>
    <n v="1182.6099999999999"/>
  </r>
  <r>
    <s v="AD01-9361"/>
    <x v="1"/>
    <s v="Sep"/>
    <x v="1"/>
    <x v="1"/>
    <x v="1"/>
    <x v="1"/>
    <x v="1"/>
    <x v="2"/>
    <n v="861"/>
    <n v="1231.23"/>
  </r>
  <r>
    <s v="AD01-9361"/>
    <x v="1"/>
    <s v="Sep"/>
    <x v="1"/>
    <x v="1"/>
    <x v="1"/>
    <x v="1"/>
    <x v="1"/>
    <x v="2"/>
    <n v="914"/>
    <n v="1307.02"/>
  </r>
  <r>
    <s v="AD01-9361"/>
    <x v="1"/>
    <s v="Sep"/>
    <x v="1"/>
    <x v="1"/>
    <x v="1"/>
    <x v="1"/>
    <x v="1"/>
    <x v="2"/>
    <n v="867"/>
    <n v="526.24"/>
  </r>
  <r>
    <s v="AD01-9362"/>
    <x v="1"/>
    <s v="Sep"/>
    <x v="1"/>
    <x v="1"/>
    <x v="1"/>
    <x v="1"/>
    <x v="1"/>
    <x v="2"/>
    <n v="363"/>
    <n v="526.24"/>
  </r>
  <r>
    <s v="AD01-9362"/>
    <x v="1"/>
    <s v="Sep"/>
    <x v="1"/>
    <x v="1"/>
    <x v="1"/>
    <x v="1"/>
    <x v="1"/>
    <x v="2"/>
    <n v="291"/>
    <n v="416.13"/>
  </r>
  <r>
    <s v="AD01-9361"/>
    <x v="1"/>
    <s v="Sep"/>
    <x v="1"/>
    <x v="1"/>
    <x v="1"/>
    <x v="1"/>
    <x v="1"/>
    <x v="2"/>
    <n v="285"/>
    <n v="407.55"/>
  </r>
  <r>
    <s v="AD01-9361"/>
    <x v="1"/>
    <s v="Sep"/>
    <x v="1"/>
    <x v="1"/>
    <x v="1"/>
    <x v="1"/>
    <x v="1"/>
    <x v="2"/>
    <n v="361"/>
    <n v="516.23"/>
  </r>
  <r>
    <s v="AD01-9361"/>
    <x v="1"/>
    <s v="Sep"/>
    <x v="1"/>
    <x v="1"/>
    <x v="1"/>
    <x v="1"/>
    <x v="1"/>
    <x v="2"/>
    <n v="289"/>
    <n v="413.27"/>
  </r>
  <r>
    <s v="AD01-9361"/>
    <x v="1"/>
    <s v="Sep"/>
    <x v="1"/>
    <x v="1"/>
    <x v="1"/>
    <x v="1"/>
    <x v="1"/>
    <x v="2"/>
    <n v="836"/>
    <n v="1195.48"/>
  </r>
  <r>
    <s v="AD01-9361"/>
    <x v="1"/>
    <s v="Sep"/>
    <x v="1"/>
    <x v="1"/>
    <x v="1"/>
    <x v="1"/>
    <x v="1"/>
    <x v="2"/>
    <n v="869"/>
    <n v="1242.67"/>
  </r>
  <r>
    <s v="AD01-9364"/>
    <x v="1"/>
    <s v="Aug"/>
    <x v="0"/>
    <x v="1"/>
    <x v="1"/>
    <x v="0"/>
    <x v="1"/>
    <x v="0"/>
    <n v="340"/>
    <n v="486.2"/>
  </r>
  <r>
    <s v="AD01-9362"/>
    <x v="1"/>
    <s v="Aug"/>
    <x v="0"/>
    <x v="1"/>
    <x v="1"/>
    <x v="0"/>
    <x v="1"/>
    <x v="0"/>
    <n v="334"/>
    <n v="477.62"/>
  </r>
  <r>
    <s v="AD01-9362"/>
    <x v="1"/>
    <s v="Aug"/>
    <x v="0"/>
    <x v="1"/>
    <x v="1"/>
    <x v="0"/>
    <x v="1"/>
    <x v="0"/>
    <n v="337"/>
    <n v="481.91"/>
  </r>
  <r>
    <s v="AD01-9364"/>
    <x v="1"/>
    <s v="Aug"/>
    <x v="0"/>
    <x v="1"/>
    <x v="1"/>
    <x v="0"/>
    <x v="1"/>
    <x v="0"/>
    <n v="331"/>
    <n v="473.33"/>
  </r>
  <r>
    <s v="AD01-9361"/>
    <x v="1"/>
    <s v="Sep"/>
    <x v="0"/>
    <x v="1"/>
    <x v="1"/>
    <x v="0"/>
    <x v="1"/>
    <x v="0"/>
    <n v="328"/>
    <n v="469.04"/>
  </r>
  <r>
    <s v="AD01-9362"/>
    <x v="1"/>
    <s v="Sep"/>
    <x v="0"/>
    <x v="1"/>
    <x v="1"/>
    <x v="0"/>
    <x v="1"/>
    <x v="0"/>
    <n v="322"/>
    <n v="460.46"/>
  </r>
  <r>
    <s v="AD01-9361"/>
    <x v="1"/>
    <s v="Sep"/>
    <x v="0"/>
    <x v="1"/>
    <x v="1"/>
    <x v="0"/>
    <x v="1"/>
    <x v="0"/>
    <n v="316"/>
    <n v="451.88"/>
  </r>
  <r>
    <s v="AD01-9362"/>
    <x v="1"/>
    <s v="Sep"/>
    <x v="0"/>
    <x v="1"/>
    <x v="1"/>
    <x v="0"/>
    <x v="1"/>
    <x v="0"/>
    <n v="325"/>
    <n v="464.75"/>
  </r>
  <r>
    <s v="AD01-9364"/>
    <x v="1"/>
    <s v="Sep"/>
    <x v="0"/>
    <x v="1"/>
    <x v="1"/>
    <x v="0"/>
    <x v="1"/>
    <x v="0"/>
    <n v="319"/>
    <n v="456.17"/>
  </r>
  <r>
    <s v="AD01-9361"/>
    <x v="1"/>
    <s v="Sep"/>
    <x v="0"/>
    <x v="1"/>
    <x v="1"/>
    <x v="0"/>
    <x v="1"/>
    <x v="0"/>
    <n v="313"/>
    <n v="447.59"/>
  </r>
  <r>
    <s v="AD01-9364"/>
    <x v="2"/>
    <s v="Apr"/>
    <x v="0"/>
    <x v="0"/>
    <x v="0"/>
    <x v="1"/>
    <x v="0"/>
    <x v="0"/>
    <n v="212"/>
    <n v="303.16000000000003"/>
  </r>
  <r>
    <s v="AD01-9362"/>
    <x v="2"/>
    <s v="Apr"/>
    <x v="0"/>
    <x v="0"/>
    <x v="0"/>
    <x v="1"/>
    <x v="0"/>
    <x v="0"/>
    <n v="206"/>
    <n v="294.58"/>
  </r>
  <r>
    <s v="AD01-9364"/>
    <x v="2"/>
    <s v="Apr"/>
    <x v="0"/>
    <x v="0"/>
    <x v="0"/>
    <x v="1"/>
    <x v="0"/>
    <x v="1"/>
    <n v="216"/>
    <n v="308.88"/>
  </r>
  <r>
    <s v="AD01-9362"/>
    <x v="2"/>
    <s v="Apr"/>
    <x v="0"/>
    <x v="0"/>
    <x v="0"/>
    <x v="1"/>
    <x v="0"/>
    <x v="1"/>
    <n v="210"/>
    <n v="300.3"/>
  </r>
  <r>
    <s v="AD01-9364"/>
    <x v="2"/>
    <s v="Apr"/>
    <x v="0"/>
    <x v="0"/>
    <x v="0"/>
    <x v="1"/>
    <x v="0"/>
    <x v="1"/>
    <n v="204"/>
    <n v="291.72000000000003"/>
  </r>
  <r>
    <s v="AD01-9364"/>
    <x v="2"/>
    <s v="Apr"/>
    <x v="0"/>
    <x v="0"/>
    <x v="0"/>
    <x v="1"/>
    <x v="0"/>
    <x v="1"/>
    <n v="213"/>
    <n v="304.58999999999997"/>
  </r>
  <r>
    <s v="AD01-9361"/>
    <x v="2"/>
    <s v="Apr"/>
    <x v="0"/>
    <x v="0"/>
    <x v="0"/>
    <x v="1"/>
    <x v="0"/>
    <x v="1"/>
    <n v="207"/>
    <n v="296.01"/>
  </r>
  <r>
    <s v="AD01-9362"/>
    <x v="2"/>
    <s v="Apr"/>
    <x v="0"/>
    <x v="0"/>
    <x v="0"/>
    <x v="1"/>
    <x v="0"/>
    <x v="1"/>
    <n v="201"/>
    <n v="287.43"/>
  </r>
  <r>
    <s v="AD01-9362"/>
    <x v="2"/>
    <s v="Apr"/>
    <x v="0"/>
    <x v="0"/>
    <x v="0"/>
    <x v="1"/>
    <x v="0"/>
    <x v="0"/>
    <n v="215"/>
    <n v="307.45"/>
  </r>
  <r>
    <s v="AD01-9362"/>
    <x v="2"/>
    <s v="Apr"/>
    <x v="0"/>
    <x v="0"/>
    <x v="0"/>
    <x v="1"/>
    <x v="0"/>
    <x v="0"/>
    <n v="209"/>
    <n v="298.87"/>
  </r>
  <r>
    <s v="AD01-9363"/>
    <x v="2"/>
    <s v="Apr"/>
    <x v="0"/>
    <x v="0"/>
    <x v="0"/>
    <x v="1"/>
    <x v="0"/>
    <x v="0"/>
    <n v="203"/>
    <n v="290.29000000000002"/>
  </r>
  <r>
    <s v="AD01-9362"/>
    <x v="2"/>
    <s v="Aug"/>
    <x v="0"/>
    <x v="0"/>
    <x v="0"/>
    <x v="1"/>
    <x v="0"/>
    <x v="1"/>
    <n v="158"/>
    <n v="225.94"/>
  </r>
  <r>
    <s v="AD01-9362"/>
    <x v="2"/>
    <s v="Aug"/>
    <x v="0"/>
    <x v="0"/>
    <x v="0"/>
    <x v="1"/>
    <x v="0"/>
    <x v="1"/>
    <n v="160"/>
    <n v="228.8"/>
  </r>
  <r>
    <s v="AD01-9365"/>
    <x v="2"/>
    <s v="Aug"/>
    <x v="0"/>
    <x v="0"/>
    <x v="0"/>
    <x v="1"/>
    <x v="0"/>
    <x v="1"/>
    <n v="162"/>
    <n v="231.66"/>
  </r>
  <r>
    <s v="AD01-9361"/>
    <x v="2"/>
    <s v="Aug"/>
    <x v="0"/>
    <x v="0"/>
    <x v="0"/>
    <x v="1"/>
    <x v="0"/>
    <x v="1"/>
    <n v="159"/>
    <n v="227.37"/>
  </r>
  <r>
    <s v="AD01-9362"/>
    <x v="2"/>
    <s v="Aug"/>
    <x v="0"/>
    <x v="0"/>
    <x v="0"/>
    <x v="1"/>
    <x v="0"/>
    <x v="1"/>
    <n v="161"/>
    <n v="230.23"/>
  </r>
  <r>
    <s v="AD01-9363"/>
    <x v="2"/>
    <s v="Feb"/>
    <x v="0"/>
    <x v="0"/>
    <x v="0"/>
    <x v="1"/>
    <x v="0"/>
    <x v="0"/>
    <n v="248"/>
    <n v="354.64"/>
  </r>
  <r>
    <s v="AD01-9362"/>
    <x v="2"/>
    <s v="Feb"/>
    <x v="0"/>
    <x v="0"/>
    <x v="0"/>
    <x v="1"/>
    <x v="0"/>
    <x v="0"/>
    <n v="242"/>
    <n v="346.06"/>
  </r>
  <r>
    <s v="AD01-9364"/>
    <x v="2"/>
    <s v="Feb"/>
    <x v="0"/>
    <x v="0"/>
    <x v="0"/>
    <x v="1"/>
    <x v="0"/>
    <x v="0"/>
    <n v="236"/>
    <n v="337.48"/>
  </r>
  <r>
    <s v="AD01-9364"/>
    <x v="2"/>
    <s v="Feb"/>
    <x v="0"/>
    <x v="0"/>
    <x v="0"/>
    <x v="1"/>
    <x v="0"/>
    <x v="1"/>
    <n v="246"/>
    <n v="351.78"/>
  </r>
  <r>
    <s v="AD01-9361"/>
    <x v="2"/>
    <s v="Feb"/>
    <x v="0"/>
    <x v="0"/>
    <x v="0"/>
    <x v="1"/>
    <x v="0"/>
    <x v="1"/>
    <n v="240"/>
    <n v="343.2"/>
  </r>
  <r>
    <s v="AD01-9364"/>
    <x v="2"/>
    <s v="Feb"/>
    <x v="0"/>
    <x v="0"/>
    <x v="0"/>
    <x v="1"/>
    <x v="0"/>
    <x v="1"/>
    <n v="234"/>
    <n v="334.62"/>
  </r>
  <r>
    <s v="AD01-9361"/>
    <x v="2"/>
    <s v="Feb"/>
    <x v="0"/>
    <x v="0"/>
    <x v="0"/>
    <x v="1"/>
    <x v="0"/>
    <x v="1"/>
    <n v="243"/>
    <n v="347.49"/>
  </r>
  <r>
    <s v="AD01-9362"/>
    <x v="2"/>
    <s v="Feb"/>
    <x v="0"/>
    <x v="0"/>
    <x v="0"/>
    <x v="1"/>
    <x v="0"/>
    <x v="1"/>
    <n v="237"/>
    <n v="338.91"/>
  </r>
  <r>
    <s v="AD01-9364"/>
    <x v="2"/>
    <s v="Feb"/>
    <x v="0"/>
    <x v="0"/>
    <x v="0"/>
    <x v="1"/>
    <x v="0"/>
    <x v="0"/>
    <n v="245"/>
    <n v="350.35"/>
  </r>
  <r>
    <s v="AD01-9362"/>
    <x v="2"/>
    <s v="Feb"/>
    <x v="0"/>
    <x v="0"/>
    <x v="0"/>
    <x v="1"/>
    <x v="0"/>
    <x v="0"/>
    <n v="239"/>
    <n v="341.77"/>
  </r>
  <r>
    <s v="AD01-9362"/>
    <x v="2"/>
    <s v="Feb"/>
    <x v="0"/>
    <x v="0"/>
    <x v="0"/>
    <x v="1"/>
    <x v="0"/>
    <x v="0"/>
    <n v="233"/>
    <n v="333.19"/>
  </r>
  <r>
    <s v="AD01-9362"/>
    <x v="2"/>
    <s v="Jan"/>
    <x v="0"/>
    <x v="0"/>
    <x v="0"/>
    <x v="1"/>
    <x v="0"/>
    <x v="0"/>
    <n v="260"/>
    <n v="371.8"/>
  </r>
  <r>
    <s v="AD01-9364"/>
    <x v="2"/>
    <s v="Jan"/>
    <x v="0"/>
    <x v="0"/>
    <x v="0"/>
    <x v="1"/>
    <x v="0"/>
    <x v="0"/>
    <n v="254"/>
    <n v="363.22"/>
  </r>
  <r>
    <s v="AD01-9361"/>
    <x v="2"/>
    <s v="Jan"/>
    <x v="0"/>
    <x v="0"/>
    <x v="0"/>
    <x v="1"/>
    <x v="0"/>
    <x v="0"/>
    <n v="264"/>
    <n v="526.24"/>
  </r>
  <r>
    <s v="AD01-9364"/>
    <x v="2"/>
    <s v="Jan"/>
    <x v="0"/>
    <x v="0"/>
    <x v="0"/>
    <x v="1"/>
    <x v="0"/>
    <x v="1"/>
    <n v="258"/>
    <n v="526.24"/>
  </r>
  <r>
    <s v="AD01-9362"/>
    <x v="2"/>
    <s v="Jan"/>
    <x v="0"/>
    <x v="0"/>
    <x v="0"/>
    <x v="1"/>
    <x v="0"/>
    <x v="1"/>
    <n v="252"/>
    <n v="360.36"/>
  </r>
  <r>
    <s v="AD01-9361"/>
    <x v="2"/>
    <s v="Jan"/>
    <x v="0"/>
    <x v="0"/>
    <x v="0"/>
    <x v="1"/>
    <x v="0"/>
    <x v="0"/>
    <n v="261"/>
    <n v="373.23"/>
  </r>
  <r>
    <s v="AD01-9362"/>
    <x v="2"/>
    <s v="Jan"/>
    <x v="0"/>
    <x v="0"/>
    <x v="0"/>
    <x v="1"/>
    <x v="0"/>
    <x v="1"/>
    <n v="255"/>
    <n v="364.65"/>
  </r>
  <r>
    <s v="AD01-9361"/>
    <x v="2"/>
    <s v="Jan"/>
    <x v="0"/>
    <x v="0"/>
    <x v="0"/>
    <x v="1"/>
    <x v="0"/>
    <x v="1"/>
    <n v="249"/>
    <n v="356.07"/>
  </r>
  <r>
    <s v="AD01-9363"/>
    <x v="2"/>
    <s v="Jan"/>
    <x v="0"/>
    <x v="0"/>
    <x v="0"/>
    <x v="1"/>
    <x v="0"/>
    <x v="0"/>
    <n v="263"/>
    <n v="376.09"/>
  </r>
  <r>
    <s v="AD01-9362"/>
    <x v="2"/>
    <s v="Jan"/>
    <x v="0"/>
    <x v="0"/>
    <x v="0"/>
    <x v="1"/>
    <x v="0"/>
    <x v="0"/>
    <n v="257"/>
    <n v="367.51"/>
  </r>
  <r>
    <s v="AD01-9361"/>
    <x v="2"/>
    <s v="Jan"/>
    <x v="0"/>
    <x v="0"/>
    <x v="0"/>
    <x v="1"/>
    <x v="0"/>
    <x v="0"/>
    <n v="251"/>
    <n v="358.93"/>
  </r>
  <r>
    <s v="AD01-9365"/>
    <x v="2"/>
    <s v="Jul"/>
    <x v="0"/>
    <x v="0"/>
    <x v="0"/>
    <x v="1"/>
    <x v="0"/>
    <x v="1"/>
    <n v="164"/>
    <n v="234.52"/>
  </r>
  <r>
    <s v="AD01-9362"/>
    <x v="2"/>
    <s v="Jul"/>
    <x v="0"/>
    <x v="0"/>
    <x v="0"/>
    <x v="1"/>
    <x v="0"/>
    <x v="1"/>
    <n v="166"/>
    <n v="237.38"/>
  </r>
  <r>
    <s v="AD01-9362"/>
    <x v="2"/>
    <s v="Jul"/>
    <x v="0"/>
    <x v="0"/>
    <x v="0"/>
    <x v="1"/>
    <x v="0"/>
    <x v="1"/>
    <n v="168"/>
    <n v="240.24"/>
  </r>
  <r>
    <s v="AD01-9364"/>
    <x v="2"/>
    <s v="Jul"/>
    <x v="0"/>
    <x v="0"/>
    <x v="0"/>
    <x v="1"/>
    <x v="0"/>
    <x v="1"/>
    <n v="165"/>
    <n v="235.95"/>
  </r>
  <r>
    <s v="AD01-9362"/>
    <x v="2"/>
    <s v="Jul"/>
    <x v="0"/>
    <x v="0"/>
    <x v="0"/>
    <x v="1"/>
    <x v="0"/>
    <x v="1"/>
    <n v="163"/>
    <n v="233.09"/>
  </r>
  <r>
    <s v="AD01-9365"/>
    <x v="2"/>
    <s v="Jul"/>
    <x v="0"/>
    <x v="0"/>
    <x v="0"/>
    <x v="1"/>
    <x v="0"/>
    <x v="1"/>
    <n v="167"/>
    <n v="238.81"/>
  </r>
  <r>
    <s v="AD01-9362"/>
    <x v="2"/>
    <s v="Jun"/>
    <x v="0"/>
    <x v="0"/>
    <x v="0"/>
    <x v="1"/>
    <x v="0"/>
    <x v="0"/>
    <n v="182"/>
    <n v="260.26"/>
  </r>
  <r>
    <s v="AD01-9362"/>
    <x v="2"/>
    <s v="Jun"/>
    <x v="0"/>
    <x v="0"/>
    <x v="0"/>
    <x v="1"/>
    <x v="0"/>
    <x v="0"/>
    <n v="176"/>
    <n v="251.68"/>
  </r>
  <r>
    <s v="AD01-9362"/>
    <x v="2"/>
    <s v="Jun"/>
    <x v="0"/>
    <x v="0"/>
    <x v="0"/>
    <x v="1"/>
    <x v="0"/>
    <x v="0"/>
    <n v="170"/>
    <n v="243.1"/>
  </r>
  <r>
    <s v="AD01-9362"/>
    <x v="2"/>
    <s v="Jun"/>
    <x v="0"/>
    <x v="0"/>
    <x v="0"/>
    <x v="1"/>
    <x v="0"/>
    <x v="1"/>
    <n v="180"/>
    <n v="257.39999999999998"/>
  </r>
  <r>
    <s v="AD01-9361"/>
    <x v="2"/>
    <s v="Jun"/>
    <x v="0"/>
    <x v="0"/>
    <x v="0"/>
    <x v="1"/>
    <x v="0"/>
    <x v="1"/>
    <n v="174"/>
    <n v="248.82"/>
  </r>
  <r>
    <s v="AD01-9361"/>
    <x v="2"/>
    <s v="Jun"/>
    <x v="0"/>
    <x v="0"/>
    <x v="0"/>
    <x v="1"/>
    <x v="0"/>
    <x v="1"/>
    <n v="183"/>
    <n v="261.69"/>
  </r>
  <r>
    <s v="AD01-9362"/>
    <x v="2"/>
    <s v="Jun"/>
    <x v="0"/>
    <x v="0"/>
    <x v="0"/>
    <x v="1"/>
    <x v="0"/>
    <x v="1"/>
    <n v="177"/>
    <n v="253.11"/>
  </r>
  <r>
    <s v="AD01-9362"/>
    <x v="2"/>
    <s v="Jun"/>
    <x v="0"/>
    <x v="0"/>
    <x v="0"/>
    <x v="1"/>
    <x v="0"/>
    <x v="1"/>
    <n v="171"/>
    <n v="244.53"/>
  </r>
  <r>
    <s v="AD01-9363"/>
    <x v="2"/>
    <s v="Jun"/>
    <x v="0"/>
    <x v="0"/>
    <x v="0"/>
    <x v="1"/>
    <x v="0"/>
    <x v="0"/>
    <n v="179"/>
    <n v="255.97"/>
  </r>
  <r>
    <s v="AD01-9361"/>
    <x v="2"/>
    <s v="Jun"/>
    <x v="0"/>
    <x v="0"/>
    <x v="0"/>
    <x v="1"/>
    <x v="0"/>
    <x v="0"/>
    <n v="173"/>
    <n v="247.39"/>
  </r>
  <r>
    <s v="AD01-9361"/>
    <x v="2"/>
    <s v="Mar"/>
    <x v="0"/>
    <x v="0"/>
    <x v="0"/>
    <x v="1"/>
    <x v="0"/>
    <x v="0"/>
    <n v="230"/>
    <n v="328.9"/>
  </r>
  <r>
    <s v="AD01-9362"/>
    <x v="2"/>
    <s v="Mar"/>
    <x v="0"/>
    <x v="0"/>
    <x v="0"/>
    <x v="1"/>
    <x v="0"/>
    <x v="0"/>
    <n v="224"/>
    <n v="320.32"/>
  </r>
  <r>
    <s v="AD01-9363"/>
    <x v="2"/>
    <s v="Mar"/>
    <x v="0"/>
    <x v="0"/>
    <x v="0"/>
    <x v="1"/>
    <x v="0"/>
    <x v="0"/>
    <n v="218"/>
    <n v="311.74"/>
  </r>
  <r>
    <s v="AD01-9362"/>
    <x v="2"/>
    <s v="Mar"/>
    <x v="0"/>
    <x v="0"/>
    <x v="0"/>
    <x v="1"/>
    <x v="0"/>
    <x v="1"/>
    <n v="228"/>
    <n v="326.04000000000002"/>
  </r>
  <r>
    <s v="AD01-9362"/>
    <x v="2"/>
    <s v="Mar"/>
    <x v="0"/>
    <x v="0"/>
    <x v="0"/>
    <x v="1"/>
    <x v="0"/>
    <x v="1"/>
    <n v="222"/>
    <n v="317.45999999999998"/>
  </r>
  <r>
    <s v="AD01-9363"/>
    <x v="2"/>
    <s v="Mar"/>
    <x v="0"/>
    <x v="0"/>
    <x v="0"/>
    <x v="1"/>
    <x v="0"/>
    <x v="1"/>
    <n v="231"/>
    <n v="330.33"/>
  </r>
  <r>
    <s v="AD01-9364"/>
    <x v="2"/>
    <s v="Mar"/>
    <x v="0"/>
    <x v="0"/>
    <x v="0"/>
    <x v="1"/>
    <x v="0"/>
    <x v="1"/>
    <n v="225"/>
    <n v="321.75"/>
  </r>
  <r>
    <s v="AD01-9365"/>
    <x v="2"/>
    <s v="Mar"/>
    <x v="0"/>
    <x v="0"/>
    <x v="0"/>
    <x v="1"/>
    <x v="0"/>
    <x v="1"/>
    <n v="219"/>
    <n v="526.24"/>
  </r>
  <r>
    <s v="AD01-9361"/>
    <x v="2"/>
    <s v="Mar"/>
    <x v="0"/>
    <x v="0"/>
    <x v="0"/>
    <x v="1"/>
    <x v="0"/>
    <x v="0"/>
    <n v="227"/>
    <n v="324.61"/>
  </r>
  <r>
    <s v="AD01-9361"/>
    <x v="2"/>
    <s v="Mar"/>
    <x v="0"/>
    <x v="0"/>
    <x v="0"/>
    <x v="1"/>
    <x v="0"/>
    <x v="0"/>
    <n v="221"/>
    <n v="316.02999999999997"/>
  </r>
  <r>
    <s v="AD01-9361"/>
    <x v="2"/>
    <s v="May"/>
    <x v="0"/>
    <x v="0"/>
    <x v="0"/>
    <x v="1"/>
    <x v="0"/>
    <x v="0"/>
    <n v="200"/>
    <n v="286"/>
  </r>
  <r>
    <s v="AD01-9362"/>
    <x v="2"/>
    <s v="May"/>
    <x v="0"/>
    <x v="0"/>
    <x v="0"/>
    <x v="1"/>
    <x v="0"/>
    <x v="0"/>
    <n v="194"/>
    <n v="277.42"/>
  </r>
  <r>
    <s v="AD01-9362"/>
    <x v="2"/>
    <s v="May"/>
    <x v="0"/>
    <x v="0"/>
    <x v="0"/>
    <x v="1"/>
    <x v="0"/>
    <x v="0"/>
    <n v="188"/>
    <n v="268.83999999999997"/>
  </r>
  <r>
    <s v="AD01-9362"/>
    <x v="2"/>
    <s v="May"/>
    <x v="0"/>
    <x v="0"/>
    <x v="0"/>
    <x v="1"/>
    <x v="0"/>
    <x v="1"/>
    <n v="198"/>
    <n v="283.14"/>
  </r>
  <r>
    <s v="AD01-9362"/>
    <x v="2"/>
    <s v="May"/>
    <x v="0"/>
    <x v="0"/>
    <x v="0"/>
    <x v="1"/>
    <x v="0"/>
    <x v="1"/>
    <n v="192"/>
    <n v="274.56"/>
  </r>
  <r>
    <s v="AD01-9362"/>
    <x v="2"/>
    <s v="May"/>
    <x v="0"/>
    <x v="0"/>
    <x v="0"/>
    <x v="1"/>
    <x v="0"/>
    <x v="1"/>
    <n v="186"/>
    <n v="265.98"/>
  </r>
  <r>
    <s v="AD01-9361"/>
    <x v="2"/>
    <s v="May"/>
    <x v="0"/>
    <x v="0"/>
    <x v="0"/>
    <x v="1"/>
    <x v="0"/>
    <x v="1"/>
    <n v="195"/>
    <n v="278.85000000000002"/>
  </r>
  <r>
    <s v="AD01-9364"/>
    <x v="2"/>
    <s v="May"/>
    <x v="0"/>
    <x v="0"/>
    <x v="0"/>
    <x v="1"/>
    <x v="0"/>
    <x v="1"/>
    <n v="189"/>
    <n v="270.27"/>
  </r>
  <r>
    <s v="AD01-9364"/>
    <x v="2"/>
    <s v="May"/>
    <x v="0"/>
    <x v="0"/>
    <x v="0"/>
    <x v="1"/>
    <x v="0"/>
    <x v="0"/>
    <n v="197"/>
    <n v="281.70999999999998"/>
  </r>
  <r>
    <s v="AD01-9364"/>
    <x v="2"/>
    <s v="May"/>
    <x v="0"/>
    <x v="0"/>
    <x v="0"/>
    <x v="1"/>
    <x v="0"/>
    <x v="0"/>
    <n v="191"/>
    <n v="273.13"/>
  </r>
  <r>
    <s v="AD01-9364"/>
    <x v="2"/>
    <s v="May"/>
    <x v="0"/>
    <x v="0"/>
    <x v="0"/>
    <x v="1"/>
    <x v="0"/>
    <x v="0"/>
    <n v="185"/>
    <n v="264.55"/>
  </r>
  <r>
    <s v="AD01-9361"/>
    <x v="2"/>
    <s v="Sep"/>
    <x v="0"/>
    <x v="0"/>
    <x v="0"/>
    <x v="1"/>
    <x v="0"/>
    <x v="1"/>
    <n v="154"/>
    <n v="220.22"/>
  </r>
  <r>
    <s v="AD01-9362"/>
    <x v="2"/>
    <s v="Sep"/>
    <x v="0"/>
    <x v="0"/>
    <x v="0"/>
    <x v="1"/>
    <x v="0"/>
    <x v="1"/>
    <n v="156"/>
    <n v="223.08"/>
  </r>
  <r>
    <s v="AD01-9362"/>
    <x v="2"/>
    <s v="Sep"/>
    <x v="0"/>
    <x v="0"/>
    <x v="0"/>
    <x v="1"/>
    <x v="0"/>
    <x v="1"/>
    <n v="153"/>
    <n v="218.79"/>
  </r>
  <r>
    <s v="AD01-9361"/>
    <x v="2"/>
    <s v="Sep"/>
    <x v="0"/>
    <x v="0"/>
    <x v="0"/>
    <x v="1"/>
    <x v="0"/>
    <x v="1"/>
    <n v="157"/>
    <n v="224.51"/>
  </r>
  <r>
    <s v="AD01-9363"/>
    <x v="2"/>
    <s v="Sep"/>
    <x v="0"/>
    <x v="0"/>
    <x v="0"/>
    <x v="1"/>
    <x v="0"/>
    <x v="1"/>
    <n v="155"/>
    <n v="221.65"/>
  </r>
  <r>
    <s v="AD01-9361"/>
    <x v="2"/>
    <s v="Sep"/>
    <x v="0"/>
    <x v="0"/>
    <x v="0"/>
    <x v="1"/>
    <x v="0"/>
    <x v="0"/>
    <n v="341"/>
    <n v="487.63"/>
  </r>
  <r>
    <s v="AD01-9361"/>
    <x v="2"/>
    <s v="Aug"/>
    <x v="1"/>
    <x v="0"/>
    <x v="0"/>
    <x v="1"/>
    <x v="0"/>
    <x v="0"/>
    <n v="254"/>
    <n v="363.22"/>
  </r>
  <r>
    <s v="AD01-9362"/>
    <x v="2"/>
    <s v="Aug"/>
    <x v="1"/>
    <x v="0"/>
    <x v="0"/>
    <x v="1"/>
    <x v="0"/>
    <x v="0"/>
    <n v="256"/>
    <n v="366.08"/>
  </r>
  <r>
    <s v="AD01-9362"/>
    <x v="2"/>
    <s v="Aug"/>
    <x v="1"/>
    <x v="0"/>
    <x v="0"/>
    <x v="1"/>
    <x v="0"/>
    <x v="0"/>
    <n v="961"/>
    <n v="1374.23"/>
  </r>
  <r>
    <s v="AD01-9362"/>
    <x v="2"/>
    <s v="Aug"/>
    <x v="1"/>
    <x v="0"/>
    <x v="0"/>
    <x v="1"/>
    <x v="0"/>
    <x v="0"/>
    <n v="255"/>
    <n v="364.65"/>
  </r>
  <r>
    <s v="AD01-9364"/>
    <x v="2"/>
    <s v="Aug"/>
    <x v="1"/>
    <x v="0"/>
    <x v="0"/>
    <x v="1"/>
    <x v="0"/>
    <x v="0"/>
    <n v="253"/>
    <n v="361.79"/>
  </r>
  <r>
    <s v="AD01-9364"/>
    <x v="2"/>
    <s v="Aug"/>
    <x v="1"/>
    <x v="0"/>
    <x v="0"/>
    <x v="1"/>
    <x v="0"/>
    <x v="0"/>
    <n v="251"/>
    <n v="358.93"/>
  </r>
  <r>
    <s v="AD01-9362"/>
    <x v="2"/>
    <s v="Jul"/>
    <x v="1"/>
    <x v="0"/>
    <x v="0"/>
    <x v="1"/>
    <x v="0"/>
    <x v="0"/>
    <n v="260"/>
    <n v="371.8"/>
  </r>
  <r>
    <s v="AD01-9362"/>
    <x v="2"/>
    <s v="Jul"/>
    <x v="1"/>
    <x v="0"/>
    <x v="0"/>
    <x v="1"/>
    <x v="0"/>
    <x v="0"/>
    <n v="960"/>
    <n v="1372.8"/>
  </r>
  <r>
    <s v="AD01-9363"/>
    <x v="2"/>
    <s v="Jul"/>
    <x v="1"/>
    <x v="0"/>
    <x v="0"/>
    <x v="1"/>
    <x v="0"/>
    <x v="0"/>
    <n v="261"/>
    <n v="373.23"/>
  </r>
  <r>
    <s v="AD01-9362"/>
    <x v="2"/>
    <s v="Jul"/>
    <x v="1"/>
    <x v="0"/>
    <x v="0"/>
    <x v="1"/>
    <x v="0"/>
    <x v="0"/>
    <n v="259"/>
    <n v="370.37"/>
  </r>
  <r>
    <s v="AD01-9362"/>
    <x v="2"/>
    <s v="Jul"/>
    <x v="1"/>
    <x v="0"/>
    <x v="0"/>
    <x v="1"/>
    <x v="0"/>
    <x v="0"/>
    <n v="257"/>
    <n v="367.51"/>
  </r>
  <r>
    <s v="AD01-9361"/>
    <x v="2"/>
    <s v="Sep"/>
    <x v="1"/>
    <x v="0"/>
    <x v="0"/>
    <x v="1"/>
    <x v="0"/>
    <x v="0"/>
    <n v="248"/>
    <n v="354.64"/>
  </r>
  <r>
    <s v="AD01-9364"/>
    <x v="2"/>
    <s v="Sep"/>
    <x v="1"/>
    <x v="0"/>
    <x v="0"/>
    <x v="1"/>
    <x v="0"/>
    <x v="0"/>
    <n v="250"/>
    <n v="526.24"/>
  </r>
  <r>
    <s v="AD01-9362"/>
    <x v="2"/>
    <s v="Sep"/>
    <x v="1"/>
    <x v="0"/>
    <x v="0"/>
    <x v="1"/>
    <x v="0"/>
    <x v="0"/>
    <n v="249"/>
    <n v="356.07"/>
  </r>
  <r>
    <s v="AD01-9361"/>
    <x v="2"/>
    <s v="Sep"/>
    <x v="1"/>
    <x v="0"/>
    <x v="0"/>
    <x v="1"/>
    <x v="0"/>
    <x v="0"/>
    <n v="247"/>
    <n v="353.21"/>
  </r>
  <r>
    <s v="AD01-9361"/>
    <x v="2"/>
    <s v="Apr"/>
    <x v="0"/>
    <x v="0"/>
    <x v="0"/>
    <x v="0"/>
    <x v="0"/>
    <x v="1"/>
    <n v="356"/>
    <n v="484.16"/>
  </r>
  <r>
    <s v="AD01-9362"/>
    <x v="2"/>
    <s v="Apr"/>
    <x v="0"/>
    <x v="0"/>
    <x v="0"/>
    <x v="0"/>
    <x v="0"/>
    <x v="1"/>
    <n v="152"/>
    <n v="217.36"/>
  </r>
  <r>
    <s v="AD01-9364"/>
    <x v="2"/>
    <s v="Apr"/>
    <x v="0"/>
    <x v="1"/>
    <x v="0"/>
    <x v="0"/>
    <x v="0"/>
    <x v="1"/>
    <n v="352"/>
    <n v="503.36"/>
  </r>
  <r>
    <s v="AD01-9361"/>
    <x v="2"/>
    <s v="Apr"/>
    <x v="0"/>
    <x v="1"/>
    <x v="0"/>
    <x v="0"/>
    <x v="0"/>
    <x v="1"/>
    <n v="154"/>
    <n v="220.22"/>
  </r>
  <r>
    <s v="AD01-9365"/>
    <x v="2"/>
    <s v="Apr"/>
    <x v="0"/>
    <x v="1"/>
    <x v="0"/>
    <x v="0"/>
    <x v="0"/>
    <x v="1"/>
    <n v="698"/>
    <n v="998.14"/>
  </r>
  <r>
    <s v="AD01-9364"/>
    <x v="2"/>
    <s v="Apr"/>
    <x v="0"/>
    <x v="1"/>
    <x v="0"/>
    <x v="0"/>
    <x v="0"/>
    <x v="1"/>
    <n v="731"/>
    <n v="1045.33"/>
  </r>
  <r>
    <s v="AD01-9364"/>
    <x v="2"/>
    <s v="Apr"/>
    <x v="0"/>
    <x v="1"/>
    <x v="0"/>
    <x v="0"/>
    <x v="0"/>
    <x v="1"/>
    <n v="771"/>
    <n v="526.24"/>
  </r>
  <r>
    <s v="AD01-9364"/>
    <x v="2"/>
    <s v="Apr"/>
    <x v="0"/>
    <x v="1"/>
    <x v="0"/>
    <x v="0"/>
    <x v="0"/>
    <x v="1"/>
    <n v="355"/>
    <n v="507.65"/>
  </r>
  <r>
    <s v="AD01-9364"/>
    <x v="2"/>
    <s v="Apr"/>
    <x v="0"/>
    <x v="1"/>
    <x v="0"/>
    <x v="0"/>
    <x v="0"/>
    <x v="1"/>
    <n v="157"/>
    <n v="224.51"/>
  </r>
  <r>
    <s v="AD01-9362"/>
    <x v="2"/>
    <s v="Apr"/>
    <x v="0"/>
    <x v="1"/>
    <x v="0"/>
    <x v="0"/>
    <x v="0"/>
    <x v="1"/>
    <n v="353"/>
    <n v="504.79"/>
  </r>
  <r>
    <s v="AD01-9362"/>
    <x v="2"/>
    <s v="Apr"/>
    <x v="0"/>
    <x v="1"/>
    <x v="0"/>
    <x v="0"/>
    <x v="0"/>
    <x v="1"/>
    <n v="155"/>
    <n v="221.65"/>
  </r>
  <r>
    <s v="AD01-9362"/>
    <x v="2"/>
    <s v="Aug"/>
    <x v="0"/>
    <x v="1"/>
    <x v="0"/>
    <x v="0"/>
    <x v="0"/>
    <x v="1"/>
    <n v="332"/>
    <n v="451.52"/>
  </r>
  <r>
    <s v="AD01-9362"/>
    <x v="2"/>
    <s v="Aug"/>
    <x v="0"/>
    <x v="1"/>
    <x v="0"/>
    <x v="0"/>
    <x v="0"/>
    <x v="1"/>
    <n v="134"/>
    <n v="191.62"/>
  </r>
  <r>
    <s v="AD01-9361"/>
    <x v="2"/>
    <s v="Aug"/>
    <x v="0"/>
    <x v="1"/>
    <x v="0"/>
    <x v="0"/>
    <x v="0"/>
    <x v="1"/>
    <n v="334"/>
    <n v="477.62"/>
  </r>
  <r>
    <s v="AD01-9362"/>
    <x v="2"/>
    <s v="Aug"/>
    <x v="0"/>
    <x v="1"/>
    <x v="0"/>
    <x v="0"/>
    <x v="0"/>
    <x v="1"/>
    <n v="702"/>
    <n v="1003.86"/>
  </r>
  <r>
    <s v="AD01-9361"/>
    <x v="2"/>
    <s v="Aug"/>
    <x v="0"/>
    <x v="1"/>
    <x v="0"/>
    <x v="0"/>
    <x v="0"/>
    <x v="1"/>
    <n v="735"/>
    <n v="1051.05"/>
  </r>
  <r>
    <s v="AD01-9362"/>
    <x v="2"/>
    <s v="Aug"/>
    <x v="0"/>
    <x v="1"/>
    <x v="0"/>
    <x v="0"/>
    <x v="0"/>
    <x v="1"/>
    <n v="333"/>
    <n v="526.24"/>
  </r>
  <r>
    <s v="AD01-9365"/>
    <x v="2"/>
    <s v="Aug"/>
    <x v="0"/>
    <x v="1"/>
    <x v="0"/>
    <x v="0"/>
    <x v="0"/>
    <x v="1"/>
    <n v="774"/>
    <n v="526.24"/>
  </r>
  <r>
    <s v="AD01-9362"/>
    <x v="2"/>
    <s v="Aug"/>
    <x v="0"/>
    <x v="1"/>
    <x v="0"/>
    <x v="0"/>
    <x v="0"/>
    <x v="1"/>
    <n v="331"/>
    <n v="473.33"/>
  </r>
  <r>
    <s v="AD01-9362"/>
    <x v="2"/>
    <s v="Aug"/>
    <x v="0"/>
    <x v="1"/>
    <x v="0"/>
    <x v="0"/>
    <x v="0"/>
    <x v="1"/>
    <n v="133"/>
    <n v="190.19"/>
  </r>
  <r>
    <s v="AD01-9363"/>
    <x v="2"/>
    <s v="Aug"/>
    <x v="0"/>
    <x v="1"/>
    <x v="0"/>
    <x v="0"/>
    <x v="0"/>
    <x v="1"/>
    <n v="335"/>
    <n v="479.05"/>
  </r>
  <r>
    <s v="AD01-9362"/>
    <x v="2"/>
    <s v="Aug"/>
    <x v="0"/>
    <x v="1"/>
    <x v="0"/>
    <x v="0"/>
    <x v="0"/>
    <x v="1"/>
    <n v="131"/>
    <n v="187.33"/>
  </r>
  <r>
    <s v="AD01-9363"/>
    <x v="2"/>
    <s v="Dec"/>
    <x v="0"/>
    <x v="1"/>
    <x v="0"/>
    <x v="0"/>
    <x v="0"/>
    <x v="1"/>
    <n v="140"/>
    <n v="200.2"/>
  </r>
  <r>
    <s v="AD01-9362"/>
    <x v="2"/>
    <s v="Dec"/>
    <x v="0"/>
    <x v="1"/>
    <x v="0"/>
    <x v="0"/>
    <x v="0"/>
    <x v="1"/>
    <n v="356"/>
    <n v="509.08"/>
  </r>
  <r>
    <s v="AD01-9362"/>
    <x v="2"/>
    <s v="Dec"/>
    <x v="0"/>
    <x v="1"/>
    <x v="0"/>
    <x v="0"/>
    <x v="0"/>
    <x v="1"/>
    <n v="310"/>
    <n v="443.3"/>
  </r>
  <r>
    <s v="AD01-9361"/>
    <x v="2"/>
    <s v="Dec"/>
    <x v="0"/>
    <x v="1"/>
    <x v="0"/>
    <x v="0"/>
    <x v="0"/>
    <x v="1"/>
    <n v="358"/>
    <n v="511.94"/>
  </r>
  <r>
    <s v="AD01-9365"/>
    <x v="2"/>
    <s v="Dec"/>
    <x v="0"/>
    <x v="1"/>
    <x v="0"/>
    <x v="0"/>
    <x v="0"/>
    <x v="1"/>
    <n v="138"/>
    <n v="197.34"/>
  </r>
  <r>
    <s v="AD01-9364"/>
    <x v="2"/>
    <s v="Dec"/>
    <x v="0"/>
    <x v="1"/>
    <x v="0"/>
    <x v="0"/>
    <x v="0"/>
    <x v="1"/>
    <n v="705"/>
    <n v="1008.15"/>
  </r>
  <r>
    <s v="AD01-9361"/>
    <x v="2"/>
    <s v="Dec"/>
    <x v="0"/>
    <x v="1"/>
    <x v="0"/>
    <x v="0"/>
    <x v="0"/>
    <x v="1"/>
    <n v="738"/>
    <n v="1055.3399999999999"/>
  </r>
  <r>
    <s v="AD01-9361"/>
    <x v="2"/>
    <s v="Dec"/>
    <x v="0"/>
    <x v="1"/>
    <x v="0"/>
    <x v="0"/>
    <x v="0"/>
    <x v="1"/>
    <n v="141"/>
    <n v="201.63"/>
  </r>
  <r>
    <s v="AD01-9364"/>
    <x v="2"/>
    <s v="Dec"/>
    <x v="0"/>
    <x v="1"/>
    <x v="0"/>
    <x v="0"/>
    <x v="0"/>
    <x v="1"/>
    <n v="309"/>
    <n v="526.24"/>
  </r>
  <r>
    <s v="AD01-9365"/>
    <x v="2"/>
    <s v="Dec"/>
    <x v="0"/>
    <x v="1"/>
    <x v="0"/>
    <x v="0"/>
    <x v="0"/>
    <x v="1"/>
    <n v="778"/>
    <n v="526.24"/>
  </r>
  <r>
    <s v="AD01-9361"/>
    <x v="2"/>
    <s v="Dec"/>
    <x v="0"/>
    <x v="1"/>
    <x v="0"/>
    <x v="0"/>
    <x v="0"/>
    <x v="1"/>
    <n v="139"/>
    <n v="198.77"/>
  </r>
  <r>
    <s v="AD01-9362"/>
    <x v="2"/>
    <s v="Dec"/>
    <x v="0"/>
    <x v="1"/>
    <x v="0"/>
    <x v="0"/>
    <x v="0"/>
    <x v="1"/>
    <n v="313"/>
    <n v="447.59"/>
  </r>
  <r>
    <s v="AD01-9362"/>
    <x v="2"/>
    <s v="Dec"/>
    <x v="0"/>
    <x v="1"/>
    <x v="0"/>
    <x v="0"/>
    <x v="0"/>
    <x v="1"/>
    <n v="137"/>
    <n v="195.91"/>
  </r>
  <r>
    <s v="AD01-9361"/>
    <x v="2"/>
    <s v="Dec"/>
    <x v="0"/>
    <x v="1"/>
    <x v="0"/>
    <x v="0"/>
    <x v="0"/>
    <x v="1"/>
    <n v="311"/>
    <n v="444.73"/>
  </r>
  <r>
    <s v="AD01-9363"/>
    <x v="2"/>
    <s v="Dec"/>
    <x v="0"/>
    <x v="1"/>
    <x v="0"/>
    <x v="0"/>
    <x v="0"/>
    <x v="1"/>
    <n v="747"/>
    <n v="1068.21"/>
  </r>
  <r>
    <s v="AD01-9361"/>
    <x v="2"/>
    <s v="Feb"/>
    <x v="0"/>
    <x v="1"/>
    <x v="0"/>
    <x v="0"/>
    <x v="0"/>
    <x v="1"/>
    <n v="362"/>
    <n v="492.32"/>
  </r>
  <r>
    <s v="AD01-9362"/>
    <x v="2"/>
    <s v="Feb"/>
    <x v="0"/>
    <x v="1"/>
    <x v="0"/>
    <x v="0"/>
    <x v="0"/>
    <x v="1"/>
    <n v="164"/>
    <n v="234.52"/>
  </r>
  <r>
    <s v="AD01-9364"/>
    <x v="2"/>
    <s v="Feb"/>
    <x v="0"/>
    <x v="1"/>
    <x v="0"/>
    <x v="0"/>
    <x v="0"/>
    <x v="1"/>
    <n v="364"/>
    <n v="520.52"/>
  </r>
  <r>
    <s v="AD01-9361"/>
    <x v="2"/>
    <s v="Feb"/>
    <x v="0"/>
    <x v="1"/>
    <x v="0"/>
    <x v="0"/>
    <x v="0"/>
    <x v="1"/>
    <n v="166"/>
    <n v="237.38"/>
  </r>
  <r>
    <s v="AD01-9361"/>
    <x v="2"/>
    <s v="Feb"/>
    <x v="0"/>
    <x v="1"/>
    <x v="0"/>
    <x v="0"/>
    <x v="0"/>
    <x v="1"/>
    <n v="696"/>
    <n v="995.28"/>
  </r>
  <r>
    <s v="AD01-9364"/>
    <x v="2"/>
    <s v="Feb"/>
    <x v="0"/>
    <x v="1"/>
    <x v="0"/>
    <x v="0"/>
    <x v="0"/>
    <x v="1"/>
    <n v="363"/>
    <n v="519.09"/>
  </r>
  <r>
    <s v="AD01-9361"/>
    <x v="2"/>
    <s v="Feb"/>
    <x v="0"/>
    <x v="1"/>
    <x v="0"/>
    <x v="0"/>
    <x v="0"/>
    <x v="1"/>
    <n v="769"/>
    <n v="526.24"/>
  </r>
  <r>
    <s v="AD01-9361"/>
    <x v="2"/>
    <s v="Feb"/>
    <x v="0"/>
    <x v="1"/>
    <x v="0"/>
    <x v="0"/>
    <x v="0"/>
    <x v="1"/>
    <n v="367"/>
    <n v="524.80999999999995"/>
  </r>
  <r>
    <s v="AD01-9364"/>
    <x v="2"/>
    <s v="Feb"/>
    <x v="0"/>
    <x v="1"/>
    <x v="0"/>
    <x v="0"/>
    <x v="0"/>
    <x v="1"/>
    <n v="163"/>
    <n v="233.09"/>
  </r>
  <r>
    <s v="AD01-9362"/>
    <x v="2"/>
    <s v="Feb"/>
    <x v="0"/>
    <x v="1"/>
    <x v="0"/>
    <x v="0"/>
    <x v="0"/>
    <x v="1"/>
    <n v="365"/>
    <n v="521.95000000000005"/>
  </r>
  <r>
    <s v="AD01-9364"/>
    <x v="2"/>
    <s v="Feb"/>
    <x v="0"/>
    <x v="1"/>
    <x v="0"/>
    <x v="0"/>
    <x v="0"/>
    <x v="1"/>
    <n v="167"/>
    <n v="238.81"/>
  </r>
  <r>
    <s v="AD01-9361"/>
    <x v="2"/>
    <s v="Jan"/>
    <x v="0"/>
    <x v="1"/>
    <x v="0"/>
    <x v="0"/>
    <x v="0"/>
    <x v="1"/>
    <n v="368"/>
    <n v="500.48"/>
  </r>
  <r>
    <s v="AD01-9362"/>
    <x v="2"/>
    <s v="Jan"/>
    <x v="0"/>
    <x v="1"/>
    <x v="0"/>
    <x v="0"/>
    <x v="0"/>
    <x v="1"/>
    <n v="170"/>
    <n v="243.1"/>
  </r>
  <r>
    <s v="AD01-9362"/>
    <x v="2"/>
    <s v="Jan"/>
    <x v="0"/>
    <x v="1"/>
    <x v="0"/>
    <x v="0"/>
    <x v="0"/>
    <x v="1"/>
    <n v="370"/>
    <n v="529.1"/>
  </r>
  <r>
    <s v="AD01-9361"/>
    <x v="2"/>
    <s v="Jan"/>
    <x v="0"/>
    <x v="1"/>
    <x v="0"/>
    <x v="0"/>
    <x v="0"/>
    <x v="1"/>
    <n v="172"/>
    <n v="245.96"/>
  </r>
  <r>
    <s v="AD01-9362"/>
    <x v="2"/>
    <s v="Jan"/>
    <x v="0"/>
    <x v="1"/>
    <x v="0"/>
    <x v="0"/>
    <x v="0"/>
    <x v="1"/>
    <n v="695"/>
    <n v="993.85"/>
  </r>
  <r>
    <s v="AD01-9361"/>
    <x v="2"/>
    <s v="Jan"/>
    <x v="0"/>
    <x v="1"/>
    <x v="0"/>
    <x v="0"/>
    <x v="0"/>
    <x v="1"/>
    <n v="729"/>
    <n v="1042.47"/>
  </r>
  <r>
    <s v="AD01-9361"/>
    <x v="2"/>
    <s v="Jan"/>
    <x v="0"/>
    <x v="1"/>
    <x v="0"/>
    <x v="0"/>
    <x v="0"/>
    <x v="1"/>
    <n v="369"/>
    <n v="527.66999999999996"/>
  </r>
  <r>
    <s v="AD01-9364"/>
    <x v="2"/>
    <s v="Jan"/>
    <x v="0"/>
    <x v="1"/>
    <x v="0"/>
    <x v="0"/>
    <x v="0"/>
    <x v="1"/>
    <n v="768"/>
    <n v="526.24"/>
  </r>
  <r>
    <s v="AD01-9362"/>
    <x v="2"/>
    <s v="Jan"/>
    <x v="0"/>
    <x v="1"/>
    <x v="0"/>
    <x v="0"/>
    <x v="0"/>
    <x v="1"/>
    <n v="169"/>
    <n v="241.67"/>
  </r>
  <r>
    <s v="AD01-9362"/>
    <x v="2"/>
    <s v="Jan"/>
    <x v="0"/>
    <x v="1"/>
    <x v="0"/>
    <x v="0"/>
    <x v="0"/>
    <x v="1"/>
    <n v="371"/>
    <n v="530.53"/>
  </r>
  <r>
    <s v="AD01-9361"/>
    <x v="2"/>
    <s v="Jan"/>
    <x v="0"/>
    <x v="1"/>
    <x v="0"/>
    <x v="0"/>
    <x v="0"/>
    <x v="1"/>
    <n v="173"/>
    <n v="247.39"/>
  </r>
  <r>
    <s v="AD01-9361"/>
    <x v="2"/>
    <s v="Jul"/>
    <x v="0"/>
    <x v="1"/>
    <x v="0"/>
    <x v="0"/>
    <x v="0"/>
    <x v="1"/>
    <n v="338"/>
    <n v="459.68"/>
  </r>
  <r>
    <s v="AD01-9365"/>
    <x v="2"/>
    <s v="Jul"/>
    <x v="0"/>
    <x v="1"/>
    <x v="0"/>
    <x v="0"/>
    <x v="0"/>
    <x v="1"/>
    <n v="140"/>
    <n v="200.2"/>
  </r>
  <r>
    <s v="AD01-9362"/>
    <x v="2"/>
    <s v="Jul"/>
    <x v="0"/>
    <x v="1"/>
    <x v="0"/>
    <x v="0"/>
    <x v="0"/>
    <x v="1"/>
    <n v="340"/>
    <n v="486.2"/>
  </r>
  <r>
    <s v="AD01-9362"/>
    <x v="2"/>
    <s v="Jul"/>
    <x v="0"/>
    <x v="1"/>
    <x v="0"/>
    <x v="0"/>
    <x v="0"/>
    <x v="1"/>
    <n v="136"/>
    <n v="194.48"/>
  </r>
  <r>
    <s v="AD01-9361"/>
    <x v="2"/>
    <s v="Jul"/>
    <x v="0"/>
    <x v="1"/>
    <x v="0"/>
    <x v="0"/>
    <x v="0"/>
    <x v="1"/>
    <n v="701"/>
    <n v="1002.43"/>
  </r>
  <r>
    <s v="AD01-9364"/>
    <x v="2"/>
    <s v="Jul"/>
    <x v="0"/>
    <x v="1"/>
    <x v="0"/>
    <x v="0"/>
    <x v="0"/>
    <x v="1"/>
    <n v="734"/>
    <n v="1049.6199999999999"/>
  </r>
  <r>
    <s v="AD01-9361"/>
    <x v="2"/>
    <s v="Jul"/>
    <x v="0"/>
    <x v="1"/>
    <x v="0"/>
    <x v="0"/>
    <x v="0"/>
    <x v="1"/>
    <n v="339"/>
    <n v="526.24"/>
  </r>
  <r>
    <s v="AD01-9362"/>
    <x v="2"/>
    <s v="Jul"/>
    <x v="0"/>
    <x v="1"/>
    <x v="0"/>
    <x v="0"/>
    <x v="0"/>
    <x v="1"/>
    <n v="773"/>
    <n v="526.24"/>
  </r>
  <r>
    <s v="AD01-9361"/>
    <x v="2"/>
    <s v="Jul"/>
    <x v="0"/>
    <x v="1"/>
    <x v="0"/>
    <x v="0"/>
    <x v="0"/>
    <x v="1"/>
    <n v="337"/>
    <n v="481.91"/>
  </r>
  <r>
    <s v="AD01-9362"/>
    <x v="2"/>
    <s v="Jul"/>
    <x v="0"/>
    <x v="1"/>
    <x v="0"/>
    <x v="0"/>
    <x v="0"/>
    <x v="1"/>
    <n v="139"/>
    <n v="198.77"/>
  </r>
  <r>
    <s v="AD01-9365"/>
    <x v="2"/>
    <s v="Jul"/>
    <x v="0"/>
    <x v="1"/>
    <x v="0"/>
    <x v="0"/>
    <x v="0"/>
    <x v="1"/>
    <n v="137"/>
    <n v="195.91"/>
  </r>
  <r>
    <s v="AD01-9365"/>
    <x v="2"/>
    <s v="Jun"/>
    <x v="0"/>
    <x v="1"/>
    <x v="0"/>
    <x v="0"/>
    <x v="0"/>
    <x v="1"/>
    <n v="344"/>
    <n v="467.84"/>
  </r>
  <r>
    <s v="AD01-9361"/>
    <x v="2"/>
    <s v="Jun"/>
    <x v="0"/>
    <x v="1"/>
    <x v="0"/>
    <x v="0"/>
    <x v="0"/>
    <x v="1"/>
    <n v="146"/>
    <n v="208.78"/>
  </r>
  <r>
    <s v="AD01-9362"/>
    <x v="2"/>
    <s v="Jun"/>
    <x v="0"/>
    <x v="1"/>
    <x v="0"/>
    <x v="0"/>
    <x v="0"/>
    <x v="1"/>
    <n v="142"/>
    <n v="203.06"/>
  </r>
  <r>
    <s v="AD01-9361"/>
    <x v="2"/>
    <s v="Jun"/>
    <x v="0"/>
    <x v="1"/>
    <x v="0"/>
    <x v="0"/>
    <x v="0"/>
    <x v="1"/>
    <n v="700"/>
    <n v="1001"/>
  </r>
  <r>
    <s v="AD01-9362"/>
    <x v="2"/>
    <s v="Jun"/>
    <x v="0"/>
    <x v="1"/>
    <x v="0"/>
    <x v="0"/>
    <x v="0"/>
    <x v="1"/>
    <n v="733"/>
    <n v="1048.19"/>
  </r>
  <r>
    <s v="AD01-9362"/>
    <x v="2"/>
    <s v="Jun"/>
    <x v="0"/>
    <x v="1"/>
    <x v="0"/>
    <x v="0"/>
    <x v="0"/>
    <x v="1"/>
    <n v="345"/>
    <n v="526.24"/>
  </r>
  <r>
    <s v="AD01-9362"/>
    <x v="2"/>
    <s v="Jun"/>
    <x v="0"/>
    <x v="1"/>
    <x v="0"/>
    <x v="0"/>
    <x v="0"/>
    <x v="1"/>
    <n v="343"/>
    <n v="490.49"/>
  </r>
  <r>
    <s v="AD01-9362"/>
    <x v="2"/>
    <s v="Jun"/>
    <x v="0"/>
    <x v="1"/>
    <x v="0"/>
    <x v="0"/>
    <x v="0"/>
    <x v="1"/>
    <n v="145"/>
    <n v="207.35"/>
  </r>
  <r>
    <s v="AD01-9362"/>
    <x v="2"/>
    <s v="Jun"/>
    <x v="0"/>
    <x v="1"/>
    <x v="0"/>
    <x v="0"/>
    <x v="0"/>
    <x v="1"/>
    <n v="341"/>
    <n v="487.63"/>
  </r>
  <r>
    <s v="AD01-9361"/>
    <x v="2"/>
    <s v="Jun"/>
    <x v="0"/>
    <x v="1"/>
    <x v="0"/>
    <x v="0"/>
    <x v="0"/>
    <x v="1"/>
    <n v="143"/>
    <n v="204.49"/>
  </r>
  <r>
    <s v="AD01-9365"/>
    <x v="2"/>
    <s v="Mar"/>
    <x v="0"/>
    <x v="1"/>
    <x v="0"/>
    <x v="0"/>
    <x v="0"/>
    <x v="1"/>
    <n v="158"/>
    <n v="225.94"/>
  </r>
  <r>
    <s v="AD01-9364"/>
    <x v="2"/>
    <s v="Mar"/>
    <x v="0"/>
    <x v="1"/>
    <x v="0"/>
    <x v="0"/>
    <x v="0"/>
    <x v="1"/>
    <n v="358"/>
    <n v="511.94"/>
  </r>
  <r>
    <s v="AD01-9364"/>
    <x v="2"/>
    <s v="Mar"/>
    <x v="0"/>
    <x v="1"/>
    <x v="0"/>
    <x v="0"/>
    <x v="0"/>
    <x v="1"/>
    <n v="160"/>
    <n v="228.8"/>
  </r>
  <r>
    <s v="AD01-9363"/>
    <x v="2"/>
    <s v="Mar"/>
    <x v="0"/>
    <x v="1"/>
    <x v="0"/>
    <x v="0"/>
    <x v="0"/>
    <x v="1"/>
    <n v="697"/>
    <n v="996.71"/>
  </r>
  <r>
    <s v="AD01-9363"/>
    <x v="2"/>
    <s v="Mar"/>
    <x v="0"/>
    <x v="1"/>
    <x v="0"/>
    <x v="0"/>
    <x v="0"/>
    <x v="1"/>
    <n v="730"/>
    <n v="1043.9000000000001"/>
  </r>
  <r>
    <s v="AD01-9361"/>
    <x v="2"/>
    <s v="Mar"/>
    <x v="0"/>
    <x v="1"/>
    <x v="0"/>
    <x v="0"/>
    <x v="0"/>
    <x v="1"/>
    <n v="357"/>
    <n v="510.51"/>
  </r>
  <r>
    <s v="AD01-9362"/>
    <x v="2"/>
    <s v="Mar"/>
    <x v="0"/>
    <x v="1"/>
    <x v="0"/>
    <x v="0"/>
    <x v="0"/>
    <x v="1"/>
    <n v="770"/>
    <n v="526.24"/>
  </r>
  <r>
    <s v="AD01-9362"/>
    <x v="2"/>
    <s v="Mar"/>
    <x v="0"/>
    <x v="1"/>
    <x v="0"/>
    <x v="0"/>
    <x v="0"/>
    <x v="1"/>
    <n v="361"/>
    <n v="516.23"/>
  </r>
  <r>
    <s v="AD01-9362"/>
    <x v="2"/>
    <s v="Mar"/>
    <x v="0"/>
    <x v="1"/>
    <x v="0"/>
    <x v="0"/>
    <x v="0"/>
    <x v="1"/>
    <n v="359"/>
    <n v="513.37"/>
  </r>
  <r>
    <s v="AD01-9362"/>
    <x v="2"/>
    <s v="Mar"/>
    <x v="0"/>
    <x v="1"/>
    <x v="0"/>
    <x v="0"/>
    <x v="0"/>
    <x v="1"/>
    <n v="161"/>
    <n v="230.23"/>
  </r>
  <r>
    <s v="AD01-9362"/>
    <x v="2"/>
    <s v="May"/>
    <x v="0"/>
    <x v="1"/>
    <x v="0"/>
    <x v="0"/>
    <x v="0"/>
    <x v="1"/>
    <n v="350"/>
    <n v="476"/>
  </r>
  <r>
    <s v="AD01-9362"/>
    <x v="2"/>
    <s v="May"/>
    <x v="0"/>
    <x v="1"/>
    <x v="0"/>
    <x v="0"/>
    <x v="0"/>
    <x v="1"/>
    <n v="346"/>
    <n v="494.78"/>
  </r>
  <r>
    <s v="AD01-9364"/>
    <x v="2"/>
    <s v="May"/>
    <x v="0"/>
    <x v="1"/>
    <x v="0"/>
    <x v="0"/>
    <x v="0"/>
    <x v="1"/>
    <n v="148"/>
    <n v="211.64"/>
  </r>
  <r>
    <s v="AD01-9362"/>
    <x v="2"/>
    <s v="May"/>
    <x v="0"/>
    <x v="1"/>
    <x v="0"/>
    <x v="0"/>
    <x v="0"/>
    <x v="1"/>
    <n v="699"/>
    <n v="999.57"/>
  </r>
  <r>
    <s v="AD01-9361"/>
    <x v="2"/>
    <s v="May"/>
    <x v="0"/>
    <x v="1"/>
    <x v="0"/>
    <x v="0"/>
    <x v="0"/>
    <x v="1"/>
    <n v="732"/>
    <n v="1046.76"/>
  </r>
  <r>
    <s v="AD01-9361"/>
    <x v="2"/>
    <s v="May"/>
    <x v="0"/>
    <x v="1"/>
    <x v="0"/>
    <x v="0"/>
    <x v="0"/>
    <x v="1"/>
    <n v="351"/>
    <n v="526.24"/>
  </r>
  <r>
    <s v="AD01-9362"/>
    <x v="2"/>
    <s v="May"/>
    <x v="0"/>
    <x v="1"/>
    <x v="0"/>
    <x v="0"/>
    <x v="0"/>
    <x v="1"/>
    <n v="772"/>
    <n v="526.24"/>
  </r>
  <r>
    <s v="AD01-9364"/>
    <x v="2"/>
    <s v="May"/>
    <x v="0"/>
    <x v="1"/>
    <x v="0"/>
    <x v="0"/>
    <x v="0"/>
    <x v="1"/>
    <n v="349"/>
    <n v="499.07"/>
  </r>
  <r>
    <s v="AD01-9362"/>
    <x v="2"/>
    <s v="May"/>
    <x v="0"/>
    <x v="1"/>
    <x v="0"/>
    <x v="0"/>
    <x v="0"/>
    <x v="1"/>
    <n v="151"/>
    <n v="215.93"/>
  </r>
  <r>
    <s v="AD01-9364"/>
    <x v="2"/>
    <s v="May"/>
    <x v="0"/>
    <x v="1"/>
    <x v="0"/>
    <x v="0"/>
    <x v="0"/>
    <x v="1"/>
    <n v="347"/>
    <n v="496.21"/>
  </r>
  <r>
    <s v="AD01-9362"/>
    <x v="2"/>
    <s v="May"/>
    <x v="0"/>
    <x v="1"/>
    <x v="0"/>
    <x v="0"/>
    <x v="0"/>
    <x v="1"/>
    <n v="149"/>
    <n v="213.07"/>
  </r>
  <r>
    <s v="AD01-9364"/>
    <x v="2"/>
    <s v="Nov"/>
    <x v="0"/>
    <x v="1"/>
    <x v="0"/>
    <x v="0"/>
    <x v="0"/>
    <x v="1"/>
    <n v="146"/>
    <n v="208.78"/>
  </r>
  <r>
    <s v="AD01-9365"/>
    <x v="2"/>
    <s v="Nov"/>
    <x v="0"/>
    <x v="1"/>
    <x v="0"/>
    <x v="0"/>
    <x v="0"/>
    <x v="1"/>
    <n v="314"/>
    <n v="449.02"/>
  </r>
  <r>
    <s v="AD01-9361"/>
    <x v="2"/>
    <s v="Nov"/>
    <x v="0"/>
    <x v="1"/>
    <x v="0"/>
    <x v="0"/>
    <x v="0"/>
    <x v="1"/>
    <n v="362"/>
    <n v="517.66"/>
  </r>
  <r>
    <s v="AD01-9364"/>
    <x v="2"/>
    <s v="Nov"/>
    <x v="0"/>
    <x v="1"/>
    <x v="0"/>
    <x v="0"/>
    <x v="0"/>
    <x v="1"/>
    <n v="142"/>
    <n v="203.06"/>
  </r>
  <r>
    <s v="AD01-9361"/>
    <x v="2"/>
    <s v="Nov"/>
    <x v="0"/>
    <x v="1"/>
    <x v="0"/>
    <x v="0"/>
    <x v="0"/>
    <x v="1"/>
    <n v="316"/>
    <n v="451.88"/>
  </r>
  <r>
    <s v="AD01-9362"/>
    <x v="2"/>
    <s v="Nov"/>
    <x v="0"/>
    <x v="1"/>
    <x v="0"/>
    <x v="0"/>
    <x v="0"/>
    <x v="1"/>
    <n v="364"/>
    <n v="520.52"/>
  </r>
  <r>
    <s v="AD01-9361"/>
    <x v="2"/>
    <s v="Nov"/>
    <x v="0"/>
    <x v="1"/>
    <x v="0"/>
    <x v="0"/>
    <x v="0"/>
    <x v="1"/>
    <n v="144"/>
    <n v="205.92"/>
  </r>
  <r>
    <s v="AD01-9364"/>
    <x v="2"/>
    <s v="Nov"/>
    <x v="0"/>
    <x v="1"/>
    <x v="0"/>
    <x v="0"/>
    <x v="0"/>
    <x v="1"/>
    <n v="704"/>
    <n v="1006.72"/>
  </r>
  <r>
    <s v="AD01-9364"/>
    <x v="2"/>
    <s v="Nov"/>
    <x v="0"/>
    <x v="1"/>
    <x v="0"/>
    <x v="0"/>
    <x v="0"/>
    <x v="1"/>
    <n v="315"/>
    <n v="526.24"/>
  </r>
  <r>
    <s v="AD01-9361"/>
    <x v="2"/>
    <s v="Nov"/>
    <x v="0"/>
    <x v="1"/>
    <x v="0"/>
    <x v="0"/>
    <x v="0"/>
    <x v="1"/>
    <n v="777"/>
    <n v="526.24"/>
  </r>
  <r>
    <s v="AD01-9362"/>
    <x v="2"/>
    <s v="Nov"/>
    <x v="0"/>
    <x v="1"/>
    <x v="0"/>
    <x v="0"/>
    <x v="0"/>
    <x v="1"/>
    <n v="145"/>
    <n v="207.35"/>
  </r>
  <r>
    <s v="AD01-9362"/>
    <x v="2"/>
    <s v="Nov"/>
    <x v="0"/>
    <x v="1"/>
    <x v="0"/>
    <x v="0"/>
    <x v="0"/>
    <x v="1"/>
    <n v="319"/>
    <n v="456.17"/>
  </r>
  <r>
    <s v="AD01-9364"/>
    <x v="2"/>
    <s v="Nov"/>
    <x v="0"/>
    <x v="1"/>
    <x v="0"/>
    <x v="0"/>
    <x v="0"/>
    <x v="1"/>
    <n v="361"/>
    <n v="516.23"/>
  </r>
  <r>
    <s v="AD01-9361"/>
    <x v="2"/>
    <s v="Nov"/>
    <x v="0"/>
    <x v="1"/>
    <x v="0"/>
    <x v="0"/>
    <x v="0"/>
    <x v="1"/>
    <n v="143"/>
    <n v="204.49"/>
  </r>
  <r>
    <s v="AD01-9361"/>
    <x v="2"/>
    <s v="Nov"/>
    <x v="0"/>
    <x v="1"/>
    <x v="0"/>
    <x v="0"/>
    <x v="0"/>
    <x v="1"/>
    <n v="317"/>
    <n v="453.31"/>
  </r>
  <r>
    <s v="AD01-9364"/>
    <x v="2"/>
    <s v="Nov"/>
    <x v="0"/>
    <x v="1"/>
    <x v="0"/>
    <x v="0"/>
    <x v="0"/>
    <x v="1"/>
    <n v="746"/>
    <n v="1066.78"/>
  </r>
  <r>
    <s v="AD01-9362"/>
    <x v="2"/>
    <s v="Oct"/>
    <x v="0"/>
    <x v="1"/>
    <x v="0"/>
    <x v="0"/>
    <x v="0"/>
    <x v="1"/>
    <n v="152"/>
    <n v="217.36"/>
  </r>
  <r>
    <s v="AD01-9363"/>
    <x v="2"/>
    <s v="Oct"/>
    <x v="0"/>
    <x v="1"/>
    <x v="0"/>
    <x v="0"/>
    <x v="0"/>
    <x v="1"/>
    <n v="320"/>
    <n v="457.6"/>
  </r>
  <r>
    <s v="AD01-9364"/>
    <x v="2"/>
    <s v="Oct"/>
    <x v="0"/>
    <x v="1"/>
    <x v="0"/>
    <x v="0"/>
    <x v="0"/>
    <x v="1"/>
    <n v="368"/>
    <n v="526.24"/>
  </r>
  <r>
    <s v="AD01-9361"/>
    <x v="2"/>
    <s v="Oct"/>
    <x v="0"/>
    <x v="1"/>
    <x v="0"/>
    <x v="0"/>
    <x v="0"/>
    <x v="1"/>
    <n v="148"/>
    <n v="211.64"/>
  </r>
  <r>
    <s v="AD01-9361"/>
    <x v="2"/>
    <s v="Oct"/>
    <x v="0"/>
    <x v="1"/>
    <x v="0"/>
    <x v="0"/>
    <x v="0"/>
    <x v="1"/>
    <n v="322"/>
    <n v="460.46"/>
  </r>
  <r>
    <s v="AD01-9362"/>
    <x v="2"/>
    <s v="Oct"/>
    <x v="0"/>
    <x v="1"/>
    <x v="0"/>
    <x v="0"/>
    <x v="0"/>
    <x v="1"/>
    <n v="370"/>
    <n v="529.1"/>
  </r>
  <r>
    <s v="AD01-9361"/>
    <x v="2"/>
    <s v="Oct"/>
    <x v="0"/>
    <x v="1"/>
    <x v="0"/>
    <x v="0"/>
    <x v="0"/>
    <x v="1"/>
    <n v="150"/>
    <n v="214.5"/>
  </r>
  <r>
    <s v="AD01-9364"/>
    <x v="2"/>
    <s v="Oct"/>
    <x v="0"/>
    <x v="1"/>
    <x v="0"/>
    <x v="0"/>
    <x v="0"/>
    <x v="1"/>
    <n v="703"/>
    <n v="1005.29"/>
  </r>
  <r>
    <s v="AD01-9365"/>
    <x v="2"/>
    <s v="Oct"/>
    <x v="0"/>
    <x v="1"/>
    <x v="0"/>
    <x v="0"/>
    <x v="0"/>
    <x v="1"/>
    <n v="737"/>
    <n v="1053.9100000000001"/>
  </r>
  <r>
    <s v="AD01-9365"/>
    <x v="2"/>
    <s v="Oct"/>
    <x v="0"/>
    <x v="1"/>
    <x v="0"/>
    <x v="0"/>
    <x v="0"/>
    <x v="1"/>
    <n v="147"/>
    <n v="210.21"/>
  </r>
  <r>
    <s v="AD01-9362"/>
    <x v="2"/>
    <s v="Oct"/>
    <x v="0"/>
    <x v="1"/>
    <x v="0"/>
    <x v="0"/>
    <x v="0"/>
    <x v="1"/>
    <n v="321"/>
    <n v="526.24"/>
  </r>
  <r>
    <s v="AD01-9361"/>
    <x v="2"/>
    <s v="Oct"/>
    <x v="0"/>
    <x v="1"/>
    <x v="0"/>
    <x v="0"/>
    <x v="0"/>
    <x v="1"/>
    <n v="776"/>
    <n v="526.24"/>
  </r>
  <r>
    <s v="AD01-9362"/>
    <x v="2"/>
    <s v="Oct"/>
    <x v="0"/>
    <x v="1"/>
    <x v="0"/>
    <x v="0"/>
    <x v="0"/>
    <x v="1"/>
    <n v="151"/>
    <n v="215.93"/>
  </r>
  <r>
    <s v="AD01-9361"/>
    <x v="2"/>
    <s v="Oct"/>
    <x v="0"/>
    <x v="1"/>
    <x v="0"/>
    <x v="0"/>
    <x v="0"/>
    <x v="1"/>
    <n v="367"/>
    <n v="524.80999999999995"/>
  </r>
  <r>
    <s v="AD01-9364"/>
    <x v="2"/>
    <s v="Oct"/>
    <x v="0"/>
    <x v="1"/>
    <x v="0"/>
    <x v="0"/>
    <x v="0"/>
    <x v="1"/>
    <n v="149"/>
    <n v="213.07"/>
  </r>
  <r>
    <s v="AD01-9364"/>
    <x v="2"/>
    <s v="Oct"/>
    <x v="0"/>
    <x v="1"/>
    <x v="0"/>
    <x v="0"/>
    <x v="0"/>
    <x v="1"/>
    <n v="323"/>
    <n v="461.89"/>
  </r>
  <r>
    <s v="AD01-9362"/>
    <x v="2"/>
    <s v="Oct"/>
    <x v="0"/>
    <x v="1"/>
    <x v="0"/>
    <x v="0"/>
    <x v="0"/>
    <x v="1"/>
    <n v="371"/>
    <n v="530.53"/>
  </r>
  <r>
    <s v="AD01-9361"/>
    <x v="2"/>
    <s v="Sep"/>
    <x v="0"/>
    <x v="1"/>
    <x v="0"/>
    <x v="0"/>
    <x v="0"/>
    <x v="1"/>
    <n v="326"/>
    <n v="443.36"/>
  </r>
  <r>
    <s v="AD01-9363"/>
    <x v="2"/>
    <s v="Sep"/>
    <x v="0"/>
    <x v="1"/>
    <x v="0"/>
    <x v="0"/>
    <x v="0"/>
    <x v="1"/>
    <n v="128"/>
    <n v="183.04"/>
  </r>
  <r>
    <s v="AD01-9361"/>
    <x v="2"/>
    <s v="Sep"/>
    <x v="0"/>
    <x v="1"/>
    <x v="0"/>
    <x v="0"/>
    <x v="0"/>
    <x v="1"/>
    <n v="328"/>
    <n v="469.04"/>
  </r>
  <r>
    <s v="AD01-9361"/>
    <x v="2"/>
    <s v="Sep"/>
    <x v="0"/>
    <x v="1"/>
    <x v="0"/>
    <x v="0"/>
    <x v="0"/>
    <x v="1"/>
    <n v="130"/>
    <n v="185.9"/>
  </r>
  <r>
    <s v="AD01-9362"/>
    <x v="2"/>
    <s v="Sep"/>
    <x v="0"/>
    <x v="1"/>
    <x v="0"/>
    <x v="0"/>
    <x v="0"/>
    <x v="1"/>
    <n v="736"/>
    <n v="1052.48"/>
  </r>
  <r>
    <s v="AD01-9361"/>
    <x v="2"/>
    <s v="Sep"/>
    <x v="0"/>
    <x v="1"/>
    <x v="0"/>
    <x v="0"/>
    <x v="0"/>
    <x v="1"/>
    <n v="327"/>
    <n v="526.24"/>
  </r>
  <r>
    <s v="AD01-9362"/>
    <x v="2"/>
    <s v="Sep"/>
    <x v="0"/>
    <x v="1"/>
    <x v="0"/>
    <x v="0"/>
    <x v="0"/>
    <x v="1"/>
    <n v="775"/>
    <n v="526.24"/>
  </r>
  <r>
    <s v="AD01-9362"/>
    <x v="2"/>
    <s v="Sep"/>
    <x v="0"/>
    <x v="1"/>
    <x v="0"/>
    <x v="0"/>
    <x v="0"/>
    <x v="1"/>
    <n v="325"/>
    <n v="464.75"/>
  </r>
  <r>
    <s v="AD01-9361"/>
    <x v="2"/>
    <s v="Sep"/>
    <x v="0"/>
    <x v="1"/>
    <x v="0"/>
    <x v="0"/>
    <x v="0"/>
    <x v="1"/>
    <n v="127"/>
    <n v="181.61"/>
  </r>
  <r>
    <s v="AD01-9361"/>
    <x v="2"/>
    <s v="Sep"/>
    <x v="0"/>
    <x v="1"/>
    <x v="0"/>
    <x v="0"/>
    <x v="0"/>
    <x v="1"/>
    <n v="329"/>
    <n v="470.47"/>
  </r>
  <r>
    <s v="AD01-9364"/>
    <x v="2"/>
    <s v="Apr"/>
    <x v="1"/>
    <x v="0"/>
    <x v="0"/>
    <x v="0"/>
    <x v="0"/>
    <x v="1"/>
    <n v="182"/>
    <n v="260.26"/>
  </r>
  <r>
    <s v="AD01-9362"/>
    <x v="2"/>
    <s v="Apr"/>
    <x v="1"/>
    <x v="0"/>
    <x v="0"/>
    <x v="0"/>
    <x v="0"/>
    <x v="1"/>
    <n v="176"/>
    <n v="251.68"/>
  </r>
  <r>
    <s v="AD01-9361"/>
    <x v="2"/>
    <s v="Apr"/>
    <x v="1"/>
    <x v="0"/>
    <x v="0"/>
    <x v="0"/>
    <x v="0"/>
    <x v="0"/>
    <n v="200"/>
    <n v="286"/>
  </r>
  <r>
    <s v="AD01-9362"/>
    <x v="2"/>
    <s v="Apr"/>
    <x v="1"/>
    <x v="0"/>
    <x v="0"/>
    <x v="0"/>
    <x v="0"/>
    <x v="0"/>
    <n v="248"/>
    <n v="354.64"/>
  </r>
  <r>
    <s v="AD01-9361"/>
    <x v="2"/>
    <s v="Apr"/>
    <x v="1"/>
    <x v="0"/>
    <x v="0"/>
    <x v="0"/>
    <x v="0"/>
    <x v="0"/>
    <n v="184"/>
    <n v="263.12"/>
  </r>
  <r>
    <s v="AD01-9361"/>
    <x v="2"/>
    <s v="Apr"/>
    <x v="1"/>
    <x v="0"/>
    <x v="0"/>
    <x v="0"/>
    <x v="0"/>
    <x v="0"/>
    <n v="178"/>
    <n v="254.54"/>
  </r>
  <r>
    <s v="AD01-9362"/>
    <x v="2"/>
    <s v="Apr"/>
    <x v="1"/>
    <x v="0"/>
    <x v="0"/>
    <x v="0"/>
    <x v="0"/>
    <x v="0"/>
    <n v="172"/>
    <n v="245.96"/>
  </r>
  <r>
    <s v="AD01-9361"/>
    <x v="2"/>
    <s v="Apr"/>
    <x v="1"/>
    <x v="0"/>
    <x v="0"/>
    <x v="0"/>
    <x v="0"/>
    <x v="0"/>
    <n v="202"/>
    <n v="526.24"/>
  </r>
  <r>
    <s v="AD01-9362"/>
    <x v="2"/>
    <s v="Apr"/>
    <x v="1"/>
    <x v="0"/>
    <x v="0"/>
    <x v="0"/>
    <x v="0"/>
    <x v="0"/>
    <n v="250"/>
    <n v="526.24"/>
  </r>
  <r>
    <s v="AD01-9363"/>
    <x v="2"/>
    <s v="Apr"/>
    <x v="1"/>
    <x v="0"/>
    <x v="0"/>
    <x v="0"/>
    <x v="0"/>
    <x v="0"/>
    <n v="246"/>
    <n v="351.78"/>
  </r>
  <r>
    <s v="AD01-9361"/>
    <x v="2"/>
    <s v="Apr"/>
    <x v="1"/>
    <x v="0"/>
    <x v="0"/>
    <x v="0"/>
    <x v="0"/>
    <x v="0"/>
    <n v="201"/>
    <n v="287.43"/>
  </r>
  <r>
    <s v="AD01-9364"/>
    <x v="2"/>
    <s v="Apr"/>
    <x v="1"/>
    <x v="0"/>
    <x v="0"/>
    <x v="0"/>
    <x v="0"/>
    <x v="0"/>
    <n v="249"/>
    <n v="356.07"/>
  </r>
  <r>
    <s v="AD01-9361"/>
    <x v="2"/>
    <s v="Apr"/>
    <x v="1"/>
    <x v="0"/>
    <x v="0"/>
    <x v="0"/>
    <x v="0"/>
    <x v="0"/>
    <n v="181"/>
    <n v="258.83"/>
  </r>
  <r>
    <s v="AD01-9361"/>
    <x v="2"/>
    <s v="Apr"/>
    <x v="1"/>
    <x v="0"/>
    <x v="0"/>
    <x v="0"/>
    <x v="0"/>
    <x v="0"/>
    <n v="175"/>
    <n v="250.25"/>
  </r>
  <r>
    <s v="AD01-9362"/>
    <x v="2"/>
    <s v="Apr"/>
    <x v="1"/>
    <x v="0"/>
    <x v="0"/>
    <x v="0"/>
    <x v="0"/>
    <x v="0"/>
    <n v="792"/>
    <n v="1132.56"/>
  </r>
  <r>
    <s v="AD01-9362"/>
    <x v="2"/>
    <s v="Apr"/>
    <x v="1"/>
    <x v="0"/>
    <x v="0"/>
    <x v="0"/>
    <x v="0"/>
    <x v="0"/>
    <n v="825"/>
    <n v="1179.75"/>
  </r>
  <r>
    <s v="AD01-9361"/>
    <x v="2"/>
    <s v="Apr"/>
    <x v="1"/>
    <x v="0"/>
    <x v="0"/>
    <x v="0"/>
    <x v="0"/>
    <x v="1"/>
    <n v="185"/>
    <n v="264.55"/>
  </r>
  <r>
    <s v="AD01-9365"/>
    <x v="2"/>
    <s v="Apr"/>
    <x v="1"/>
    <x v="0"/>
    <x v="0"/>
    <x v="0"/>
    <x v="0"/>
    <x v="1"/>
    <n v="179"/>
    <n v="255.97"/>
  </r>
  <r>
    <s v="AD01-9364"/>
    <x v="2"/>
    <s v="Apr"/>
    <x v="1"/>
    <x v="0"/>
    <x v="0"/>
    <x v="0"/>
    <x v="0"/>
    <x v="1"/>
    <n v="173"/>
    <n v="247.39"/>
  </r>
  <r>
    <s v="AD01-9361"/>
    <x v="2"/>
    <s v="Apr"/>
    <x v="1"/>
    <x v="0"/>
    <x v="0"/>
    <x v="0"/>
    <x v="0"/>
    <x v="0"/>
    <n v="203"/>
    <n v="290.29000000000002"/>
  </r>
  <r>
    <s v="AD01-9363"/>
    <x v="2"/>
    <s v="Aug"/>
    <x v="1"/>
    <x v="0"/>
    <x v="0"/>
    <x v="0"/>
    <x v="0"/>
    <x v="1"/>
    <n v="368"/>
    <n v="526.24"/>
  </r>
  <r>
    <s v="AD01-9362"/>
    <x v="2"/>
    <s v="Aug"/>
    <x v="1"/>
    <x v="0"/>
    <x v="0"/>
    <x v="0"/>
    <x v="0"/>
    <x v="1"/>
    <n v="362"/>
    <n v="517.66"/>
  </r>
  <r>
    <s v="AD01-9362"/>
    <x v="2"/>
    <s v="Aug"/>
    <x v="1"/>
    <x v="0"/>
    <x v="0"/>
    <x v="0"/>
    <x v="0"/>
    <x v="1"/>
    <n v="356"/>
    <n v="509.08"/>
  </r>
  <r>
    <s v="AD01-9362"/>
    <x v="2"/>
    <s v="Aug"/>
    <x v="1"/>
    <x v="0"/>
    <x v="0"/>
    <x v="0"/>
    <x v="0"/>
    <x v="0"/>
    <n v="182"/>
    <n v="260.26"/>
  </r>
  <r>
    <s v="AD01-9364"/>
    <x v="2"/>
    <s v="Aug"/>
    <x v="1"/>
    <x v="0"/>
    <x v="0"/>
    <x v="0"/>
    <x v="0"/>
    <x v="0"/>
    <n v="224"/>
    <n v="320.32"/>
  </r>
  <r>
    <s v="AD01-9364"/>
    <x v="2"/>
    <s v="Aug"/>
    <x v="1"/>
    <x v="0"/>
    <x v="0"/>
    <x v="0"/>
    <x v="0"/>
    <x v="0"/>
    <n v="364"/>
    <n v="520.52"/>
  </r>
  <r>
    <s v="AD01-9362"/>
    <x v="2"/>
    <s v="Aug"/>
    <x v="1"/>
    <x v="0"/>
    <x v="0"/>
    <x v="0"/>
    <x v="0"/>
    <x v="0"/>
    <n v="358"/>
    <n v="511.94"/>
  </r>
  <r>
    <s v="AD01-9365"/>
    <x v="2"/>
    <s v="Aug"/>
    <x v="1"/>
    <x v="0"/>
    <x v="0"/>
    <x v="0"/>
    <x v="0"/>
    <x v="0"/>
    <n v="178"/>
    <n v="526.24"/>
  </r>
  <r>
    <s v="AD01-9364"/>
    <x v="2"/>
    <s v="Aug"/>
    <x v="1"/>
    <x v="0"/>
    <x v="0"/>
    <x v="0"/>
    <x v="0"/>
    <x v="0"/>
    <n v="226"/>
    <n v="526.24"/>
  </r>
  <r>
    <s v="AD01-9362"/>
    <x v="2"/>
    <s v="Aug"/>
    <x v="1"/>
    <x v="0"/>
    <x v="0"/>
    <x v="0"/>
    <x v="0"/>
    <x v="0"/>
    <n v="1014"/>
    <n v="1450.02"/>
  </r>
  <r>
    <s v="AD01-9362"/>
    <x v="2"/>
    <s v="Aug"/>
    <x v="1"/>
    <x v="0"/>
    <x v="0"/>
    <x v="0"/>
    <x v="0"/>
    <x v="0"/>
    <n v="228"/>
    <n v="326.04000000000002"/>
  </r>
  <r>
    <s v="AD01-9362"/>
    <x v="2"/>
    <s v="Aug"/>
    <x v="1"/>
    <x v="0"/>
    <x v="0"/>
    <x v="0"/>
    <x v="0"/>
    <x v="0"/>
    <n v="225"/>
    <n v="321.75"/>
  </r>
  <r>
    <s v="AD01-9362"/>
    <x v="2"/>
    <s v="Aug"/>
    <x v="1"/>
    <x v="0"/>
    <x v="0"/>
    <x v="0"/>
    <x v="0"/>
    <x v="0"/>
    <n v="367"/>
    <n v="524.80999999999995"/>
  </r>
  <r>
    <s v="AD01-9362"/>
    <x v="2"/>
    <s v="Aug"/>
    <x v="1"/>
    <x v="0"/>
    <x v="0"/>
    <x v="0"/>
    <x v="0"/>
    <x v="0"/>
    <n v="361"/>
    <n v="516.23"/>
  </r>
  <r>
    <s v="AD01-9365"/>
    <x v="2"/>
    <s v="Aug"/>
    <x v="1"/>
    <x v="0"/>
    <x v="0"/>
    <x v="0"/>
    <x v="0"/>
    <x v="0"/>
    <n v="355"/>
    <n v="507.65"/>
  </r>
  <r>
    <s v="AD01-9364"/>
    <x v="2"/>
    <s v="Aug"/>
    <x v="1"/>
    <x v="0"/>
    <x v="0"/>
    <x v="0"/>
    <x v="0"/>
    <x v="0"/>
    <n v="795"/>
    <n v="1136.8499999999999"/>
  </r>
  <r>
    <s v="AD01-9362"/>
    <x v="2"/>
    <s v="Aug"/>
    <x v="1"/>
    <x v="0"/>
    <x v="0"/>
    <x v="0"/>
    <x v="0"/>
    <x v="0"/>
    <n v="828"/>
    <n v="1184.04"/>
  </r>
  <r>
    <s v="AD01-9361"/>
    <x v="2"/>
    <s v="Aug"/>
    <x v="1"/>
    <x v="0"/>
    <x v="0"/>
    <x v="0"/>
    <x v="0"/>
    <x v="1"/>
    <n v="365"/>
    <n v="521.95000000000005"/>
  </r>
  <r>
    <s v="AD01-9362"/>
    <x v="2"/>
    <s v="Aug"/>
    <x v="1"/>
    <x v="0"/>
    <x v="0"/>
    <x v="0"/>
    <x v="0"/>
    <x v="1"/>
    <n v="359"/>
    <n v="513.37"/>
  </r>
  <r>
    <s v="AD01-9362"/>
    <x v="2"/>
    <s v="Aug"/>
    <x v="1"/>
    <x v="0"/>
    <x v="0"/>
    <x v="0"/>
    <x v="0"/>
    <x v="1"/>
    <n v="353"/>
    <n v="504.79"/>
  </r>
  <r>
    <s v="AD01-9362"/>
    <x v="2"/>
    <s v="Aug"/>
    <x v="1"/>
    <x v="0"/>
    <x v="0"/>
    <x v="0"/>
    <x v="0"/>
    <x v="0"/>
    <n v="179"/>
    <n v="255.97"/>
  </r>
  <r>
    <s v="AD01-9361"/>
    <x v="2"/>
    <s v="Aug"/>
    <x v="1"/>
    <x v="0"/>
    <x v="0"/>
    <x v="0"/>
    <x v="0"/>
    <x v="0"/>
    <n v="227"/>
    <n v="324.61"/>
  </r>
  <r>
    <s v="AD01-9362"/>
    <x v="2"/>
    <s v="Dec"/>
    <x v="1"/>
    <x v="0"/>
    <x v="0"/>
    <x v="0"/>
    <x v="0"/>
    <x v="1"/>
    <n v="302"/>
    <n v="431.86"/>
  </r>
  <r>
    <s v="AD01-9361"/>
    <x v="2"/>
    <s v="Dec"/>
    <x v="1"/>
    <x v="0"/>
    <x v="0"/>
    <x v="0"/>
    <x v="0"/>
    <x v="1"/>
    <n v="296"/>
    <n v="423.28"/>
  </r>
  <r>
    <s v="AD01-9364"/>
    <x v="2"/>
    <s v="Dec"/>
    <x v="1"/>
    <x v="0"/>
    <x v="0"/>
    <x v="0"/>
    <x v="0"/>
    <x v="1"/>
    <n v="290"/>
    <n v="414.7"/>
  </r>
  <r>
    <s v="AD01-9362"/>
    <x v="2"/>
    <s v="Dec"/>
    <x v="1"/>
    <x v="0"/>
    <x v="0"/>
    <x v="0"/>
    <x v="0"/>
    <x v="0"/>
    <n v="230"/>
    <n v="328.9"/>
  </r>
  <r>
    <s v="AD01-9364"/>
    <x v="2"/>
    <s v="Dec"/>
    <x v="1"/>
    <x v="0"/>
    <x v="0"/>
    <x v="0"/>
    <x v="0"/>
    <x v="0"/>
    <n v="158"/>
    <n v="225.94"/>
  </r>
  <r>
    <s v="AD01-9361"/>
    <x v="2"/>
    <s v="Dec"/>
    <x v="1"/>
    <x v="0"/>
    <x v="0"/>
    <x v="0"/>
    <x v="0"/>
    <x v="0"/>
    <n v="206"/>
    <n v="294.58"/>
  </r>
  <r>
    <s v="AD01-9361"/>
    <x v="2"/>
    <s v="Dec"/>
    <x v="1"/>
    <x v="0"/>
    <x v="0"/>
    <x v="0"/>
    <x v="0"/>
    <x v="0"/>
    <n v="304"/>
    <n v="434.72"/>
  </r>
  <r>
    <s v="AD01-9362"/>
    <x v="2"/>
    <s v="Dec"/>
    <x v="1"/>
    <x v="0"/>
    <x v="0"/>
    <x v="0"/>
    <x v="0"/>
    <x v="0"/>
    <n v="298"/>
    <n v="426.14"/>
  </r>
  <r>
    <s v="AD01-9364"/>
    <x v="2"/>
    <s v="Dec"/>
    <x v="1"/>
    <x v="0"/>
    <x v="0"/>
    <x v="0"/>
    <x v="0"/>
    <x v="0"/>
    <n v="292"/>
    <n v="417.56"/>
  </r>
  <r>
    <s v="AD01-9362"/>
    <x v="2"/>
    <s v="Dec"/>
    <x v="1"/>
    <x v="0"/>
    <x v="0"/>
    <x v="0"/>
    <x v="0"/>
    <x v="0"/>
    <n v="232"/>
    <n v="526.24"/>
  </r>
  <r>
    <s v="AD01-9361"/>
    <x v="2"/>
    <s v="Dec"/>
    <x v="1"/>
    <x v="0"/>
    <x v="0"/>
    <x v="0"/>
    <x v="0"/>
    <x v="0"/>
    <n v="160"/>
    <n v="526.24"/>
  </r>
  <r>
    <s v="AD01-9362"/>
    <x v="2"/>
    <s v="Dec"/>
    <x v="1"/>
    <x v="0"/>
    <x v="0"/>
    <x v="0"/>
    <x v="0"/>
    <x v="0"/>
    <n v="964"/>
    <n v="1378.52"/>
  </r>
  <r>
    <s v="AD01-9361"/>
    <x v="2"/>
    <s v="Dec"/>
    <x v="1"/>
    <x v="0"/>
    <x v="0"/>
    <x v="0"/>
    <x v="0"/>
    <x v="0"/>
    <n v="1018"/>
    <n v="1455.74"/>
  </r>
  <r>
    <s v="AD01-9364"/>
    <x v="2"/>
    <s v="Dec"/>
    <x v="1"/>
    <x v="0"/>
    <x v="0"/>
    <x v="0"/>
    <x v="0"/>
    <x v="0"/>
    <n v="204"/>
    <n v="291.72000000000003"/>
  </r>
  <r>
    <s v="AD01-9364"/>
    <x v="2"/>
    <s v="Dec"/>
    <x v="1"/>
    <x v="0"/>
    <x v="0"/>
    <x v="0"/>
    <x v="0"/>
    <x v="0"/>
    <n v="231"/>
    <n v="330.33"/>
  </r>
  <r>
    <s v="AD01-9362"/>
    <x v="2"/>
    <s v="Dec"/>
    <x v="1"/>
    <x v="0"/>
    <x v="0"/>
    <x v="0"/>
    <x v="0"/>
    <x v="0"/>
    <n v="159"/>
    <n v="227.37"/>
  </r>
  <r>
    <s v="AD01-9362"/>
    <x v="2"/>
    <s v="Dec"/>
    <x v="1"/>
    <x v="0"/>
    <x v="0"/>
    <x v="0"/>
    <x v="0"/>
    <x v="0"/>
    <n v="207"/>
    <n v="296.01"/>
  </r>
  <r>
    <s v="AD01-9361"/>
    <x v="2"/>
    <s v="Dec"/>
    <x v="1"/>
    <x v="0"/>
    <x v="0"/>
    <x v="0"/>
    <x v="0"/>
    <x v="0"/>
    <n v="301"/>
    <n v="430.43"/>
  </r>
  <r>
    <s v="AD01-9364"/>
    <x v="2"/>
    <s v="Dec"/>
    <x v="1"/>
    <x v="0"/>
    <x v="0"/>
    <x v="0"/>
    <x v="0"/>
    <x v="0"/>
    <n v="295"/>
    <n v="421.85"/>
  </r>
  <r>
    <s v="AD01-9361"/>
    <x v="2"/>
    <s v="Dec"/>
    <x v="1"/>
    <x v="0"/>
    <x v="0"/>
    <x v="0"/>
    <x v="0"/>
    <x v="0"/>
    <n v="289"/>
    <n v="413.27"/>
  </r>
  <r>
    <s v="AD01-9364"/>
    <x v="2"/>
    <s v="Dec"/>
    <x v="1"/>
    <x v="0"/>
    <x v="0"/>
    <x v="0"/>
    <x v="0"/>
    <x v="0"/>
    <n v="799"/>
    <n v="1142.57"/>
  </r>
  <r>
    <s v="AD01-9362"/>
    <x v="2"/>
    <s v="Dec"/>
    <x v="1"/>
    <x v="0"/>
    <x v="0"/>
    <x v="0"/>
    <x v="0"/>
    <x v="0"/>
    <n v="832"/>
    <n v="1189.76"/>
  </r>
  <r>
    <s v="AD01-9364"/>
    <x v="2"/>
    <s v="Dec"/>
    <x v="1"/>
    <x v="0"/>
    <x v="0"/>
    <x v="0"/>
    <x v="0"/>
    <x v="1"/>
    <n v="299"/>
    <n v="427.57"/>
  </r>
  <r>
    <s v="AD01-9362"/>
    <x v="2"/>
    <s v="Dec"/>
    <x v="1"/>
    <x v="0"/>
    <x v="0"/>
    <x v="0"/>
    <x v="0"/>
    <x v="1"/>
    <n v="293"/>
    <n v="418.99"/>
  </r>
  <r>
    <s v="AD01-9361"/>
    <x v="2"/>
    <s v="Dec"/>
    <x v="1"/>
    <x v="0"/>
    <x v="0"/>
    <x v="0"/>
    <x v="0"/>
    <x v="0"/>
    <n v="233"/>
    <n v="333.19"/>
  </r>
  <r>
    <s v="AD01-9361"/>
    <x v="2"/>
    <s v="Dec"/>
    <x v="1"/>
    <x v="0"/>
    <x v="0"/>
    <x v="0"/>
    <x v="0"/>
    <x v="0"/>
    <n v="161"/>
    <n v="230.23"/>
  </r>
  <r>
    <s v="AD01-9362"/>
    <x v="2"/>
    <s v="Dec"/>
    <x v="1"/>
    <x v="0"/>
    <x v="0"/>
    <x v="0"/>
    <x v="0"/>
    <x v="0"/>
    <n v="203"/>
    <n v="290.29000000000002"/>
  </r>
  <r>
    <s v="AD01-9361"/>
    <x v="2"/>
    <s v="Feb"/>
    <x v="1"/>
    <x v="0"/>
    <x v="0"/>
    <x v="0"/>
    <x v="0"/>
    <x v="1"/>
    <n v="218"/>
    <n v="311.74"/>
  </r>
  <r>
    <s v="AD01-9362"/>
    <x v="2"/>
    <s v="Feb"/>
    <x v="1"/>
    <x v="0"/>
    <x v="0"/>
    <x v="0"/>
    <x v="0"/>
    <x v="1"/>
    <n v="212"/>
    <n v="303.16000000000003"/>
  </r>
  <r>
    <s v="AD01-9364"/>
    <x v="2"/>
    <s v="Feb"/>
    <x v="1"/>
    <x v="0"/>
    <x v="0"/>
    <x v="0"/>
    <x v="0"/>
    <x v="1"/>
    <n v="206"/>
    <n v="294.58"/>
  </r>
  <r>
    <s v="AD01-9361"/>
    <x v="2"/>
    <s v="Feb"/>
    <x v="1"/>
    <x v="0"/>
    <x v="0"/>
    <x v="0"/>
    <x v="0"/>
    <x v="0"/>
    <n v="212"/>
    <n v="303.16000000000003"/>
  </r>
  <r>
    <s v="AD01-9364"/>
    <x v="2"/>
    <s v="Feb"/>
    <x v="1"/>
    <x v="0"/>
    <x v="0"/>
    <x v="0"/>
    <x v="0"/>
    <x v="0"/>
    <n v="260"/>
    <n v="371.8"/>
  </r>
  <r>
    <s v="AD01-9361"/>
    <x v="2"/>
    <s v="Feb"/>
    <x v="1"/>
    <x v="0"/>
    <x v="0"/>
    <x v="0"/>
    <x v="0"/>
    <x v="0"/>
    <n v="214"/>
    <n v="306.02"/>
  </r>
  <r>
    <s v="AD01-9361"/>
    <x v="2"/>
    <s v="Feb"/>
    <x v="1"/>
    <x v="0"/>
    <x v="0"/>
    <x v="0"/>
    <x v="0"/>
    <x v="0"/>
    <n v="208"/>
    <n v="297.44"/>
  </r>
  <r>
    <s v="AD01-9362"/>
    <x v="2"/>
    <s v="Feb"/>
    <x v="1"/>
    <x v="0"/>
    <x v="0"/>
    <x v="0"/>
    <x v="0"/>
    <x v="0"/>
    <n v="214"/>
    <n v="526.24"/>
  </r>
  <r>
    <s v="AD01-9362"/>
    <x v="2"/>
    <s v="Feb"/>
    <x v="1"/>
    <x v="0"/>
    <x v="0"/>
    <x v="0"/>
    <x v="0"/>
    <x v="0"/>
    <n v="256"/>
    <n v="526.24"/>
  </r>
  <r>
    <s v="AD01-9361"/>
    <x v="2"/>
    <s v="Feb"/>
    <x v="1"/>
    <x v="0"/>
    <x v="0"/>
    <x v="0"/>
    <x v="0"/>
    <x v="0"/>
    <n v="1009"/>
    <n v="1442.87"/>
  </r>
  <r>
    <s v="AD01-9362"/>
    <x v="2"/>
    <s v="Feb"/>
    <x v="1"/>
    <x v="0"/>
    <x v="0"/>
    <x v="0"/>
    <x v="0"/>
    <x v="0"/>
    <n v="258"/>
    <n v="368.94"/>
  </r>
  <r>
    <s v="AD01-9361"/>
    <x v="2"/>
    <s v="Feb"/>
    <x v="1"/>
    <x v="0"/>
    <x v="0"/>
    <x v="0"/>
    <x v="0"/>
    <x v="0"/>
    <n v="213"/>
    <n v="304.58999999999997"/>
  </r>
  <r>
    <s v="AD01-9363"/>
    <x v="2"/>
    <s v="Feb"/>
    <x v="1"/>
    <x v="0"/>
    <x v="0"/>
    <x v="0"/>
    <x v="0"/>
    <x v="0"/>
    <n v="261"/>
    <n v="373.23"/>
  </r>
  <r>
    <s v="AD01-9362"/>
    <x v="2"/>
    <s v="Feb"/>
    <x v="1"/>
    <x v="0"/>
    <x v="0"/>
    <x v="0"/>
    <x v="0"/>
    <x v="0"/>
    <n v="217"/>
    <n v="310.31"/>
  </r>
  <r>
    <s v="AD01-9361"/>
    <x v="2"/>
    <s v="Feb"/>
    <x v="1"/>
    <x v="0"/>
    <x v="0"/>
    <x v="0"/>
    <x v="0"/>
    <x v="0"/>
    <n v="211"/>
    <n v="301.73"/>
  </r>
  <r>
    <s v="AD01-9361"/>
    <x v="2"/>
    <s v="Feb"/>
    <x v="1"/>
    <x v="0"/>
    <x v="0"/>
    <x v="0"/>
    <x v="0"/>
    <x v="0"/>
    <n v="205"/>
    <n v="293.14999999999998"/>
  </r>
  <r>
    <s v="AD01-9361"/>
    <x v="2"/>
    <s v="Feb"/>
    <x v="1"/>
    <x v="0"/>
    <x v="0"/>
    <x v="0"/>
    <x v="0"/>
    <x v="0"/>
    <n v="790"/>
    <n v="1129.7"/>
  </r>
  <r>
    <s v="AD01-9362"/>
    <x v="2"/>
    <s v="Feb"/>
    <x v="1"/>
    <x v="0"/>
    <x v="0"/>
    <x v="0"/>
    <x v="0"/>
    <x v="0"/>
    <n v="823"/>
    <n v="1176.8900000000001"/>
  </r>
  <r>
    <s v="AD01-9361"/>
    <x v="2"/>
    <s v="Feb"/>
    <x v="1"/>
    <x v="0"/>
    <x v="0"/>
    <x v="0"/>
    <x v="0"/>
    <x v="1"/>
    <n v="215"/>
    <n v="307.45"/>
  </r>
  <r>
    <s v="AD01-9364"/>
    <x v="2"/>
    <s v="Feb"/>
    <x v="1"/>
    <x v="0"/>
    <x v="0"/>
    <x v="0"/>
    <x v="0"/>
    <x v="1"/>
    <n v="209"/>
    <n v="298.87"/>
  </r>
  <r>
    <s v="AD01-9361"/>
    <x v="2"/>
    <s v="Feb"/>
    <x v="1"/>
    <x v="0"/>
    <x v="0"/>
    <x v="0"/>
    <x v="0"/>
    <x v="1"/>
    <n v="203"/>
    <n v="290.29000000000002"/>
  </r>
  <r>
    <s v="AD01-9364"/>
    <x v="2"/>
    <s v="Feb"/>
    <x v="1"/>
    <x v="0"/>
    <x v="0"/>
    <x v="0"/>
    <x v="0"/>
    <x v="0"/>
    <n v="257"/>
    <n v="367.51"/>
  </r>
  <r>
    <s v="AD01-9362"/>
    <x v="2"/>
    <s v="Jan"/>
    <x v="1"/>
    <x v="0"/>
    <x v="0"/>
    <x v="0"/>
    <x v="0"/>
    <x v="1"/>
    <n v="230"/>
    <n v="328.9"/>
  </r>
  <r>
    <s v="AD01-9361"/>
    <x v="2"/>
    <s v="Jan"/>
    <x v="1"/>
    <x v="0"/>
    <x v="0"/>
    <x v="0"/>
    <x v="0"/>
    <x v="1"/>
    <n v="224"/>
    <n v="320.32"/>
  </r>
  <r>
    <s v="AD01-9365"/>
    <x v="2"/>
    <s v="Jan"/>
    <x v="1"/>
    <x v="0"/>
    <x v="0"/>
    <x v="0"/>
    <x v="0"/>
    <x v="0"/>
    <n v="218"/>
    <n v="311.74"/>
  </r>
  <r>
    <s v="AD01-9363"/>
    <x v="2"/>
    <s v="Jan"/>
    <x v="1"/>
    <x v="0"/>
    <x v="0"/>
    <x v="0"/>
    <x v="0"/>
    <x v="0"/>
    <n v="266"/>
    <n v="380.38"/>
  </r>
  <r>
    <s v="AD01-9362"/>
    <x v="2"/>
    <s v="Jan"/>
    <x v="1"/>
    <x v="0"/>
    <x v="0"/>
    <x v="0"/>
    <x v="0"/>
    <x v="0"/>
    <n v="232"/>
    <n v="331.76"/>
  </r>
  <r>
    <s v="AD01-9362"/>
    <x v="2"/>
    <s v="Jan"/>
    <x v="1"/>
    <x v="0"/>
    <x v="0"/>
    <x v="0"/>
    <x v="0"/>
    <x v="0"/>
    <n v="226"/>
    <n v="323.18"/>
  </r>
  <r>
    <s v="AD01-9362"/>
    <x v="2"/>
    <s v="Jan"/>
    <x v="1"/>
    <x v="0"/>
    <x v="0"/>
    <x v="0"/>
    <x v="0"/>
    <x v="0"/>
    <n v="220"/>
    <n v="314.60000000000002"/>
  </r>
  <r>
    <s v="AD01-9361"/>
    <x v="2"/>
    <s v="Jan"/>
    <x v="1"/>
    <x v="0"/>
    <x v="0"/>
    <x v="0"/>
    <x v="0"/>
    <x v="0"/>
    <n v="262"/>
    <n v="526.24"/>
  </r>
  <r>
    <s v="AD01-9361"/>
    <x v="2"/>
    <s v="Jan"/>
    <x v="1"/>
    <x v="0"/>
    <x v="0"/>
    <x v="0"/>
    <x v="0"/>
    <x v="0"/>
    <n v="1008"/>
    <n v="1441.44"/>
  </r>
  <r>
    <s v="AD01-9362"/>
    <x v="2"/>
    <s v="Jan"/>
    <x v="1"/>
    <x v="0"/>
    <x v="0"/>
    <x v="0"/>
    <x v="0"/>
    <x v="0"/>
    <n v="1041"/>
    <n v="1488.63"/>
  </r>
  <r>
    <s v="AD01-9362"/>
    <x v="2"/>
    <s v="Jan"/>
    <x v="1"/>
    <x v="0"/>
    <x v="0"/>
    <x v="0"/>
    <x v="0"/>
    <x v="0"/>
    <n v="219"/>
    <n v="313.17"/>
  </r>
  <r>
    <s v="AD01-9365"/>
    <x v="2"/>
    <s v="Jan"/>
    <x v="1"/>
    <x v="0"/>
    <x v="0"/>
    <x v="0"/>
    <x v="0"/>
    <x v="0"/>
    <n v="229"/>
    <n v="327.47000000000003"/>
  </r>
  <r>
    <s v="AD01-9361"/>
    <x v="2"/>
    <s v="Jan"/>
    <x v="1"/>
    <x v="0"/>
    <x v="0"/>
    <x v="0"/>
    <x v="0"/>
    <x v="0"/>
    <n v="223"/>
    <n v="318.89"/>
  </r>
  <r>
    <s v="AD01-9362"/>
    <x v="2"/>
    <s v="Jan"/>
    <x v="1"/>
    <x v="0"/>
    <x v="0"/>
    <x v="0"/>
    <x v="0"/>
    <x v="0"/>
    <n v="789"/>
    <n v="1128.27"/>
  </r>
  <r>
    <s v="AD01-9362"/>
    <x v="2"/>
    <s v="Jan"/>
    <x v="1"/>
    <x v="0"/>
    <x v="0"/>
    <x v="0"/>
    <x v="0"/>
    <x v="0"/>
    <n v="822"/>
    <n v="1175.46"/>
  </r>
  <r>
    <s v="AD01-9362"/>
    <x v="2"/>
    <s v="Jan"/>
    <x v="1"/>
    <x v="0"/>
    <x v="0"/>
    <x v="0"/>
    <x v="0"/>
    <x v="1"/>
    <n v="233"/>
    <n v="333.19"/>
  </r>
  <r>
    <s v="AD01-9362"/>
    <x v="2"/>
    <s v="Jan"/>
    <x v="1"/>
    <x v="0"/>
    <x v="0"/>
    <x v="0"/>
    <x v="0"/>
    <x v="1"/>
    <n v="227"/>
    <n v="324.61"/>
  </r>
  <r>
    <s v="AD01-9361"/>
    <x v="2"/>
    <s v="Jan"/>
    <x v="1"/>
    <x v="0"/>
    <x v="0"/>
    <x v="0"/>
    <x v="0"/>
    <x v="1"/>
    <n v="221"/>
    <n v="316.02999999999997"/>
  </r>
  <r>
    <s v="AD01-9362"/>
    <x v="2"/>
    <s v="Jan"/>
    <x v="1"/>
    <x v="0"/>
    <x v="0"/>
    <x v="0"/>
    <x v="0"/>
    <x v="0"/>
    <n v="215"/>
    <n v="307.45"/>
  </r>
  <r>
    <s v="AD01-9364"/>
    <x v="2"/>
    <s v="Jan"/>
    <x v="1"/>
    <x v="0"/>
    <x v="0"/>
    <x v="0"/>
    <x v="0"/>
    <x v="0"/>
    <n v="263"/>
    <n v="376.09"/>
  </r>
  <r>
    <s v="AD01-9361"/>
    <x v="2"/>
    <s v="Jul"/>
    <x v="1"/>
    <x v="0"/>
    <x v="0"/>
    <x v="0"/>
    <x v="0"/>
    <x v="1"/>
    <n v="134"/>
    <n v="191.62"/>
  </r>
  <r>
    <s v="AD01-9361"/>
    <x v="2"/>
    <s v="Jul"/>
    <x v="1"/>
    <x v="0"/>
    <x v="0"/>
    <x v="0"/>
    <x v="0"/>
    <x v="1"/>
    <n v="128"/>
    <n v="183.04"/>
  </r>
  <r>
    <s v="AD01-9362"/>
    <x v="2"/>
    <s v="Jul"/>
    <x v="1"/>
    <x v="0"/>
    <x v="0"/>
    <x v="0"/>
    <x v="0"/>
    <x v="0"/>
    <n v="230"/>
    <n v="328.9"/>
  </r>
  <r>
    <s v="AD01-9362"/>
    <x v="2"/>
    <s v="Jul"/>
    <x v="1"/>
    <x v="0"/>
    <x v="0"/>
    <x v="0"/>
    <x v="0"/>
    <x v="0"/>
    <n v="136"/>
    <n v="194.48"/>
  </r>
  <r>
    <s v="AD01-9361"/>
    <x v="2"/>
    <s v="Jul"/>
    <x v="1"/>
    <x v="0"/>
    <x v="0"/>
    <x v="0"/>
    <x v="0"/>
    <x v="0"/>
    <n v="130"/>
    <n v="185.9"/>
  </r>
  <r>
    <s v="AD01-9364"/>
    <x v="2"/>
    <s v="Jul"/>
    <x v="1"/>
    <x v="0"/>
    <x v="0"/>
    <x v="0"/>
    <x v="0"/>
    <x v="0"/>
    <n v="370"/>
    <n v="529.1"/>
  </r>
  <r>
    <s v="AD01-9362"/>
    <x v="2"/>
    <s v="Jul"/>
    <x v="1"/>
    <x v="0"/>
    <x v="0"/>
    <x v="0"/>
    <x v="0"/>
    <x v="0"/>
    <n v="184"/>
    <n v="526.24"/>
  </r>
  <r>
    <s v="AD01-9362"/>
    <x v="2"/>
    <s v="Jul"/>
    <x v="1"/>
    <x v="0"/>
    <x v="0"/>
    <x v="0"/>
    <x v="0"/>
    <x v="0"/>
    <n v="232"/>
    <n v="526.24"/>
  </r>
  <r>
    <s v="AD01-9364"/>
    <x v="2"/>
    <s v="Jul"/>
    <x v="1"/>
    <x v="0"/>
    <x v="0"/>
    <x v="0"/>
    <x v="0"/>
    <x v="0"/>
    <n v="1013"/>
    <n v="1448.59"/>
  </r>
  <r>
    <s v="AD01-9363"/>
    <x v="2"/>
    <s v="Jul"/>
    <x v="1"/>
    <x v="0"/>
    <x v="0"/>
    <x v="0"/>
    <x v="0"/>
    <x v="0"/>
    <n v="234"/>
    <n v="334.62"/>
  </r>
  <r>
    <s v="AD01-9364"/>
    <x v="2"/>
    <s v="Jul"/>
    <x v="1"/>
    <x v="0"/>
    <x v="0"/>
    <x v="0"/>
    <x v="0"/>
    <x v="0"/>
    <n v="183"/>
    <n v="261.69"/>
  </r>
  <r>
    <s v="AD01-9362"/>
    <x v="2"/>
    <s v="Jul"/>
    <x v="1"/>
    <x v="0"/>
    <x v="0"/>
    <x v="0"/>
    <x v="0"/>
    <x v="0"/>
    <n v="231"/>
    <n v="330.33"/>
  </r>
  <r>
    <s v="AD01-9364"/>
    <x v="2"/>
    <s v="Jul"/>
    <x v="1"/>
    <x v="0"/>
    <x v="0"/>
    <x v="0"/>
    <x v="0"/>
    <x v="0"/>
    <n v="133"/>
    <n v="190.19"/>
  </r>
  <r>
    <s v="AD01-9362"/>
    <x v="2"/>
    <s v="Jul"/>
    <x v="1"/>
    <x v="0"/>
    <x v="0"/>
    <x v="0"/>
    <x v="0"/>
    <x v="0"/>
    <n v="127"/>
    <n v="181.61"/>
  </r>
  <r>
    <s v="AD01-9362"/>
    <x v="2"/>
    <s v="Jul"/>
    <x v="1"/>
    <x v="0"/>
    <x v="0"/>
    <x v="0"/>
    <x v="0"/>
    <x v="0"/>
    <n v="794"/>
    <n v="1135.42"/>
  </r>
  <r>
    <s v="AD01-9362"/>
    <x v="2"/>
    <s v="Jul"/>
    <x v="1"/>
    <x v="0"/>
    <x v="0"/>
    <x v="0"/>
    <x v="0"/>
    <x v="1"/>
    <n v="137"/>
    <n v="195.91"/>
  </r>
  <r>
    <s v="AD01-9361"/>
    <x v="2"/>
    <s v="Jul"/>
    <x v="1"/>
    <x v="0"/>
    <x v="0"/>
    <x v="0"/>
    <x v="0"/>
    <x v="1"/>
    <n v="131"/>
    <n v="187.33"/>
  </r>
  <r>
    <s v="AD01-9361"/>
    <x v="2"/>
    <s v="Jul"/>
    <x v="1"/>
    <x v="0"/>
    <x v="0"/>
    <x v="0"/>
    <x v="0"/>
    <x v="1"/>
    <n v="371"/>
    <n v="530.53"/>
  </r>
  <r>
    <s v="AD01-9361"/>
    <x v="2"/>
    <s v="Jul"/>
    <x v="1"/>
    <x v="0"/>
    <x v="0"/>
    <x v="0"/>
    <x v="0"/>
    <x v="0"/>
    <n v="185"/>
    <n v="264.55"/>
  </r>
  <r>
    <s v="AD01-9362"/>
    <x v="2"/>
    <s v="Jul"/>
    <x v="1"/>
    <x v="0"/>
    <x v="0"/>
    <x v="0"/>
    <x v="0"/>
    <x v="0"/>
    <n v="233"/>
    <n v="333.19"/>
  </r>
  <r>
    <s v="AD01-9362"/>
    <x v="2"/>
    <s v="Jun"/>
    <x v="1"/>
    <x v="0"/>
    <x v="0"/>
    <x v="0"/>
    <x v="0"/>
    <x v="1"/>
    <n v="152"/>
    <n v="217.36"/>
  </r>
  <r>
    <s v="AD01-9362"/>
    <x v="2"/>
    <s v="Jun"/>
    <x v="1"/>
    <x v="0"/>
    <x v="0"/>
    <x v="0"/>
    <x v="0"/>
    <x v="1"/>
    <n v="146"/>
    <n v="208.78"/>
  </r>
  <r>
    <s v="AD01-9362"/>
    <x v="2"/>
    <s v="Jun"/>
    <x v="1"/>
    <x v="0"/>
    <x v="0"/>
    <x v="0"/>
    <x v="0"/>
    <x v="1"/>
    <n v="140"/>
    <n v="200.2"/>
  </r>
  <r>
    <s v="AD01-9365"/>
    <x v="2"/>
    <s v="Jun"/>
    <x v="1"/>
    <x v="0"/>
    <x v="0"/>
    <x v="0"/>
    <x v="0"/>
    <x v="0"/>
    <n v="188"/>
    <n v="268.83999999999997"/>
  </r>
  <r>
    <s v="AD01-9361"/>
    <x v="2"/>
    <s v="Jun"/>
    <x v="1"/>
    <x v="0"/>
    <x v="0"/>
    <x v="0"/>
    <x v="0"/>
    <x v="0"/>
    <n v="236"/>
    <n v="337.48"/>
  </r>
  <r>
    <s v="AD01-9362"/>
    <x v="2"/>
    <s v="Jun"/>
    <x v="1"/>
    <x v="0"/>
    <x v="0"/>
    <x v="0"/>
    <x v="0"/>
    <x v="0"/>
    <n v="154"/>
    <n v="220.22"/>
  </r>
  <r>
    <s v="AD01-9361"/>
    <x v="2"/>
    <s v="Jun"/>
    <x v="1"/>
    <x v="0"/>
    <x v="0"/>
    <x v="0"/>
    <x v="0"/>
    <x v="0"/>
    <n v="148"/>
    <n v="211.64"/>
  </r>
  <r>
    <s v="AD01-9364"/>
    <x v="2"/>
    <s v="Jun"/>
    <x v="1"/>
    <x v="0"/>
    <x v="0"/>
    <x v="0"/>
    <x v="0"/>
    <x v="0"/>
    <n v="142"/>
    <n v="203.06"/>
  </r>
  <r>
    <s v="AD01-9361"/>
    <x v="2"/>
    <s v="Jun"/>
    <x v="1"/>
    <x v="0"/>
    <x v="0"/>
    <x v="0"/>
    <x v="0"/>
    <x v="0"/>
    <n v="190"/>
    <n v="526.24"/>
  </r>
  <r>
    <s v="AD01-9363"/>
    <x v="2"/>
    <s v="Jun"/>
    <x v="1"/>
    <x v="0"/>
    <x v="0"/>
    <x v="0"/>
    <x v="0"/>
    <x v="0"/>
    <n v="238"/>
    <n v="526.24"/>
  </r>
  <r>
    <s v="AD01-9364"/>
    <x v="2"/>
    <s v="Jun"/>
    <x v="1"/>
    <x v="0"/>
    <x v="0"/>
    <x v="0"/>
    <x v="0"/>
    <x v="0"/>
    <n v="1012"/>
    <n v="1447.16"/>
  </r>
  <r>
    <s v="AD01-9364"/>
    <x v="2"/>
    <s v="Jun"/>
    <x v="1"/>
    <x v="0"/>
    <x v="0"/>
    <x v="0"/>
    <x v="0"/>
    <x v="0"/>
    <n v="189"/>
    <n v="270.27"/>
  </r>
  <r>
    <s v="AD01-9362"/>
    <x v="2"/>
    <s v="Jun"/>
    <x v="1"/>
    <x v="0"/>
    <x v="0"/>
    <x v="0"/>
    <x v="0"/>
    <x v="0"/>
    <n v="237"/>
    <n v="338.91"/>
  </r>
  <r>
    <s v="AD01-9364"/>
    <x v="2"/>
    <s v="Jun"/>
    <x v="1"/>
    <x v="0"/>
    <x v="0"/>
    <x v="0"/>
    <x v="0"/>
    <x v="0"/>
    <n v="151"/>
    <n v="215.93"/>
  </r>
  <r>
    <s v="AD01-9361"/>
    <x v="2"/>
    <s v="Jun"/>
    <x v="1"/>
    <x v="0"/>
    <x v="0"/>
    <x v="0"/>
    <x v="0"/>
    <x v="0"/>
    <n v="145"/>
    <n v="207.35"/>
  </r>
  <r>
    <s v="AD01-9365"/>
    <x v="2"/>
    <s v="Jun"/>
    <x v="1"/>
    <x v="0"/>
    <x v="0"/>
    <x v="0"/>
    <x v="0"/>
    <x v="0"/>
    <n v="139"/>
    <n v="198.77"/>
  </r>
  <r>
    <s v="AD01-9362"/>
    <x v="2"/>
    <s v="Jun"/>
    <x v="1"/>
    <x v="0"/>
    <x v="0"/>
    <x v="0"/>
    <x v="0"/>
    <x v="0"/>
    <n v="793"/>
    <n v="1133.99"/>
  </r>
  <r>
    <s v="AD01-9362"/>
    <x v="2"/>
    <s v="Jun"/>
    <x v="1"/>
    <x v="0"/>
    <x v="0"/>
    <x v="0"/>
    <x v="0"/>
    <x v="0"/>
    <n v="827"/>
    <n v="1182.6099999999999"/>
  </r>
  <r>
    <s v="AD01-9365"/>
    <x v="2"/>
    <s v="Jun"/>
    <x v="1"/>
    <x v="0"/>
    <x v="0"/>
    <x v="0"/>
    <x v="0"/>
    <x v="1"/>
    <n v="149"/>
    <n v="213.07"/>
  </r>
  <r>
    <s v="AD01-9361"/>
    <x v="2"/>
    <s v="Jun"/>
    <x v="1"/>
    <x v="0"/>
    <x v="0"/>
    <x v="0"/>
    <x v="0"/>
    <x v="1"/>
    <n v="143"/>
    <n v="204.49"/>
  </r>
  <r>
    <s v="AD01-9361"/>
    <x v="2"/>
    <s v="Jun"/>
    <x v="1"/>
    <x v="0"/>
    <x v="0"/>
    <x v="0"/>
    <x v="0"/>
    <x v="0"/>
    <n v="191"/>
    <n v="273.13"/>
  </r>
  <r>
    <s v="AD01-9362"/>
    <x v="2"/>
    <s v="Jun"/>
    <x v="1"/>
    <x v="0"/>
    <x v="0"/>
    <x v="0"/>
    <x v="0"/>
    <x v="0"/>
    <n v="239"/>
    <n v="341.77"/>
  </r>
  <r>
    <s v="AD01-9362"/>
    <x v="2"/>
    <s v="Mar"/>
    <x v="1"/>
    <x v="0"/>
    <x v="0"/>
    <x v="0"/>
    <x v="0"/>
    <x v="1"/>
    <n v="200"/>
    <n v="286"/>
  </r>
  <r>
    <s v="AD01-9362"/>
    <x v="2"/>
    <s v="Mar"/>
    <x v="1"/>
    <x v="0"/>
    <x v="0"/>
    <x v="0"/>
    <x v="0"/>
    <x v="1"/>
    <n v="194"/>
    <n v="277.42"/>
  </r>
  <r>
    <s v="AD01-9361"/>
    <x v="2"/>
    <s v="Mar"/>
    <x v="1"/>
    <x v="0"/>
    <x v="0"/>
    <x v="0"/>
    <x v="0"/>
    <x v="1"/>
    <n v="188"/>
    <n v="268.83999999999997"/>
  </r>
  <r>
    <s v="AD01-9362"/>
    <x v="2"/>
    <s v="Mar"/>
    <x v="1"/>
    <x v="0"/>
    <x v="0"/>
    <x v="0"/>
    <x v="0"/>
    <x v="0"/>
    <n v="206"/>
    <n v="294.58"/>
  </r>
  <r>
    <s v="AD01-9361"/>
    <x v="2"/>
    <s v="Mar"/>
    <x v="1"/>
    <x v="0"/>
    <x v="0"/>
    <x v="0"/>
    <x v="0"/>
    <x v="0"/>
    <n v="254"/>
    <n v="363.22"/>
  </r>
  <r>
    <s v="AD01-9363"/>
    <x v="2"/>
    <s v="Mar"/>
    <x v="1"/>
    <x v="0"/>
    <x v="0"/>
    <x v="0"/>
    <x v="0"/>
    <x v="0"/>
    <n v="202"/>
    <n v="288.86"/>
  </r>
  <r>
    <s v="AD01-9362"/>
    <x v="2"/>
    <s v="Mar"/>
    <x v="1"/>
    <x v="0"/>
    <x v="0"/>
    <x v="0"/>
    <x v="0"/>
    <x v="0"/>
    <n v="196"/>
    <n v="280.27999999999997"/>
  </r>
  <r>
    <s v="AD01-9362"/>
    <x v="2"/>
    <s v="Mar"/>
    <x v="1"/>
    <x v="0"/>
    <x v="0"/>
    <x v="0"/>
    <x v="0"/>
    <x v="0"/>
    <n v="190"/>
    <n v="271.7"/>
  </r>
  <r>
    <s v="AD01-9361"/>
    <x v="2"/>
    <s v="Mar"/>
    <x v="1"/>
    <x v="0"/>
    <x v="0"/>
    <x v="0"/>
    <x v="0"/>
    <x v="0"/>
    <n v="208"/>
    <n v="526.24"/>
  </r>
  <r>
    <s v="AD01-9362"/>
    <x v="2"/>
    <s v="Mar"/>
    <x v="1"/>
    <x v="0"/>
    <x v="0"/>
    <x v="0"/>
    <x v="0"/>
    <x v="0"/>
    <n v="1010"/>
    <n v="1444.3"/>
  </r>
  <r>
    <s v="AD01-9361"/>
    <x v="2"/>
    <s v="Mar"/>
    <x v="1"/>
    <x v="0"/>
    <x v="0"/>
    <x v="0"/>
    <x v="0"/>
    <x v="0"/>
    <n v="252"/>
    <n v="360.36"/>
  </r>
  <r>
    <s v="AD01-9362"/>
    <x v="2"/>
    <s v="Mar"/>
    <x v="1"/>
    <x v="0"/>
    <x v="0"/>
    <x v="0"/>
    <x v="0"/>
    <x v="0"/>
    <n v="207"/>
    <n v="296.01"/>
  </r>
  <r>
    <s v="AD01-9361"/>
    <x v="2"/>
    <s v="Mar"/>
    <x v="1"/>
    <x v="0"/>
    <x v="0"/>
    <x v="0"/>
    <x v="0"/>
    <x v="0"/>
    <n v="255"/>
    <n v="364.65"/>
  </r>
  <r>
    <s v="AD01-9361"/>
    <x v="2"/>
    <s v="Mar"/>
    <x v="1"/>
    <x v="0"/>
    <x v="0"/>
    <x v="0"/>
    <x v="0"/>
    <x v="0"/>
    <n v="199"/>
    <n v="284.57"/>
  </r>
  <r>
    <s v="AD01-9362"/>
    <x v="2"/>
    <s v="Mar"/>
    <x v="1"/>
    <x v="0"/>
    <x v="0"/>
    <x v="0"/>
    <x v="0"/>
    <x v="0"/>
    <n v="193"/>
    <n v="275.99"/>
  </r>
  <r>
    <s v="AD01-9362"/>
    <x v="2"/>
    <s v="Mar"/>
    <x v="1"/>
    <x v="0"/>
    <x v="0"/>
    <x v="0"/>
    <x v="0"/>
    <x v="0"/>
    <n v="187"/>
    <n v="267.41000000000003"/>
  </r>
  <r>
    <s v="AD01-9362"/>
    <x v="2"/>
    <s v="Mar"/>
    <x v="1"/>
    <x v="0"/>
    <x v="0"/>
    <x v="0"/>
    <x v="0"/>
    <x v="0"/>
    <n v="791"/>
    <n v="1131.1300000000001"/>
  </r>
  <r>
    <s v="AD01-9362"/>
    <x v="2"/>
    <s v="Mar"/>
    <x v="1"/>
    <x v="0"/>
    <x v="0"/>
    <x v="0"/>
    <x v="0"/>
    <x v="0"/>
    <n v="824"/>
    <n v="1178.32"/>
  </r>
  <r>
    <s v="AD01-9363"/>
    <x v="2"/>
    <s v="Mar"/>
    <x v="1"/>
    <x v="0"/>
    <x v="0"/>
    <x v="0"/>
    <x v="0"/>
    <x v="1"/>
    <n v="197"/>
    <n v="281.70999999999998"/>
  </r>
  <r>
    <s v="AD01-9364"/>
    <x v="2"/>
    <s v="Mar"/>
    <x v="1"/>
    <x v="0"/>
    <x v="0"/>
    <x v="0"/>
    <x v="0"/>
    <x v="1"/>
    <n v="191"/>
    <n v="273.13"/>
  </r>
  <r>
    <s v="AD01-9363"/>
    <x v="2"/>
    <s v="Mar"/>
    <x v="1"/>
    <x v="0"/>
    <x v="0"/>
    <x v="0"/>
    <x v="0"/>
    <x v="0"/>
    <n v="209"/>
    <n v="298.87"/>
  </r>
  <r>
    <s v="AD01-9363"/>
    <x v="2"/>
    <s v="Mar"/>
    <x v="1"/>
    <x v="0"/>
    <x v="0"/>
    <x v="0"/>
    <x v="0"/>
    <x v="0"/>
    <n v="251"/>
    <n v="358.93"/>
  </r>
  <r>
    <s v="AD01-9361"/>
    <x v="2"/>
    <s v="May"/>
    <x v="1"/>
    <x v="0"/>
    <x v="0"/>
    <x v="0"/>
    <x v="0"/>
    <x v="1"/>
    <n v="170"/>
    <n v="243.1"/>
  </r>
  <r>
    <s v="AD01-9364"/>
    <x v="2"/>
    <s v="May"/>
    <x v="1"/>
    <x v="0"/>
    <x v="0"/>
    <x v="0"/>
    <x v="0"/>
    <x v="1"/>
    <n v="164"/>
    <n v="234.52"/>
  </r>
  <r>
    <s v="AD01-9364"/>
    <x v="2"/>
    <s v="May"/>
    <x v="1"/>
    <x v="0"/>
    <x v="0"/>
    <x v="0"/>
    <x v="0"/>
    <x v="1"/>
    <n v="158"/>
    <n v="225.94"/>
  </r>
  <r>
    <s v="AD01-9363"/>
    <x v="2"/>
    <s v="May"/>
    <x v="1"/>
    <x v="0"/>
    <x v="0"/>
    <x v="0"/>
    <x v="0"/>
    <x v="0"/>
    <n v="194"/>
    <n v="277.42"/>
  </r>
  <r>
    <s v="AD01-9364"/>
    <x v="2"/>
    <s v="May"/>
    <x v="1"/>
    <x v="0"/>
    <x v="0"/>
    <x v="0"/>
    <x v="0"/>
    <x v="0"/>
    <n v="242"/>
    <n v="346.06"/>
  </r>
  <r>
    <s v="AD01-9364"/>
    <x v="2"/>
    <s v="May"/>
    <x v="1"/>
    <x v="0"/>
    <x v="0"/>
    <x v="0"/>
    <x v="0"/>
    <x v="0"/>
    <n v="166"/>
    <n v="237.38"/>
  </r>
  <r>
    <s v="AD01-9362"/>
    <x v="2"/>
    <s v="May"/>
    <x v="1"/>
    <x v="0"/>
    <x v="0"/>
    <x v="0"/>
    <x v="0"/>
    <x v="0"/>
    <n v="160"/>
    <n v="228.8"/>
  </r>
  <r>
    <s v="AD01-9361"/>
    <x v="2"/>
    <s v="May"/>
    <x v="1"/>
    <x v="0"/>
    <x v="0"/>
    <x v="0"/>
    <x v="0"/>
    <x v="0"/>
    <n v="196"/>
    <n v="526.24"/>
  </r>
  <r>
    <s v="AD01-9364"/>
    <x v="2"/>
    <s v="May"/>
    <x v="1"/>
    <x v="0"/>
    <x v="0"/>
    <x v="0"/>
    <x v="0"/>
    <x v="0"/>
    <n v="244"/>
    <n v="526.24"/>
  </r>
  <r>
    <s v="AD01-9364"/>
    <x v="2"/>
    <s v="May"/>
    <x v="1"/>
    <x v="0"/>
    <x v="0"/>
    <x v="0"/>
    <x v="0"/>
    <x v="0"/>
    <n v="1011"/>
    <n v="1445.73"/>
  </r>
  <r>
    <s v="AD01-9364"/>
    <x v="2"/>
    <s v="May"/>
    <x v="1"/>
    <x v="0"/>
    <x v="0"/>
    <x v="0"/>
    <x v="0"/>
    <x v="0"/>
    <n v="240"/>
    <n v="343.2"/>
  </r>
  <r>
    <s v="AD01-9362"/>
    <x v="2"/>
    <s v="May"/>
    <x v="1"/>
    <x v="0"/>
    <x v="0"/>
    <x v="0"/>
    <x v="0"/>
    <x v="0"/>
    <n v="195"/>
    <n v="278.85000000000002"/>
  </r>
  <r>
    <s v="AD01-9362"/>
    <x v="2"/>
    <s v="May"/>
    <x v="1"/>
    <x v="0"/>
    <x v="0"/>
    <x v="0"/>
    <x v="0"/>
    <x v="0"/>
    <n v="243"/>
    <n v="347.49"/>
  </r>
  <r>
    <s v="AD01-9364"/>
    <x v="2"/>
    <s v="May"/>
    <x v="1"/>
    <x v="0"/>
    <x v="0"/>
    <x v="0"/>
    <x v="0"/>
    <x v="0"/>
    <n v="169"/>
    <n v="241.67"/>
  </r>
  <r>
    <s v="AD01-9361"/>
    <x v="2"/>
    <s v="May"/>
    <x v="1"/>
    <x v="0"/>
    <x v="0"/>
    <x v="0"/>
    <x v="0"/>
    <x v="0"/>
    <n v="163"/>
    <n v="233.09"/>
  </r>
  <r>
    <s v="AD01-9363"/>
    <x v="2"/>
    <s v="May"/>
    <x v="1"/>
    <x v="0"/>
    <x v="0"/>
    <x v="0"/>
    <x v="0"/>
    <x v="0"/>
    <n v="157"/>
    <n v="224.51"/>
  </r>
  <r>
    <s v="AD01-9362"/>
    <x v="2"/>
    <s v="May"/>
    <x v="1"/>
    <x v="0"/>
    <x v="0"/>
    <x v="0"/>
    <x v="0"/>
    <x v="0"/>
    <n v="826"/>
    <n v="1181.18"/>
  </r>
  <r>
    <s v="AD01-9362"/>
    <x v="2"/>
    <s v="May"/>
    <x v="1"/>
    <x v="0"/>
    <x v="0"/>
    <x v="0"/>
    <x v="0"/>
    <x v="1"/>
    <n v="167"/>
    <n v="238.81"/>
  </r>
  <r>
    <s v="AD01-9362"/>
    <x v="2"/>
    <s v="May"/>
    <x v="1"/>
    <x v="0"/>
    <x v="0"/>
    <x v="0"/>
    <x v="0"/>
    <x v="1"/>
    <n v="161"/>
    <n v="230.23"/>
  </r>
  <r>
    <s v="AD01-9362"/>
    <x v="2"/>
    <s v="May"/>
    <x v="1"/>
    <x v="0"/>
    <x v="0"/>
    <x v="0"/>
    <x v="0"/>
    <x v="1"/>
    <n v="155"/>
    <n v="221.65"/>
  </r>
  <r>
    <s v="AD01-9364"/>
    <x v="2"/>
    <s v="May"/>
    <x v="1"/>
    <x v="0"/>
    <x v="0"/>
    <x v="0"/>
    <x v="0"/>
    <x v="0"/>
    <n v="197"/>
    <n v="281.70999999999998"/>
  </r>
  <r>
    <s v="AD01-9361"/>
    <x v="2"/>
    <s v="May"/>
    <x v="1"/>
    <x v="0"/>
    <x v="0"/>
    <x v="0"/>
    <x v="0"/>
    <x v="0"/>
    <n v="245"/>
    <n v="350.35"/>
  </r>
  <r>
    <s v="AD01-9362"/>
    <x v="2"/>
    <s v="Nov"/>
    <x v="1"/>
    <x v="0"/>
    <x v="0"/>
    <x v="0"/>
    <x v="0"/>
    <x v="1"/>
    <n v="320"/>
    <n v="457.6"/>
  </r>
  <r>
    <s v="AD01-9361"/>
    <x v="2"/>
    <s v="Nov"/>
    <x v="1"/>
    <x v="0"/>
    <x v="0"/>
    <x v="0"/>
    <x v="0"/>
    <x v="1"/>
    <n v="314"/>
    <n v="449.02"/>
  </r>
  <r>
    <s v="AD01-9364"/>
    <x v="2"/>
    <s v="Nov"/>
    <x v="1"/>
    <x v="0"/>
    <x v="0"/>
    <x v="0"/>
    <x v="0"/>
    <x v="1"/>
    <n v="308"/>
    <n v="440.44"/>
  </r>
  <r>
    <s v="AD01-9361"/>
    <x v="2"/>
    <s v="Nov"/>
    <x v="1"/>
    <x v="0"/>
    <x v="0"/>
    <x v="0"/>
    <x v="0"/>
    <x v="0"/>
    <n v="236"/>
    <n v="337.48"/>
  </r>
  <r>
    <s v="AD01-9362"/>
    <x v="2"/>
    <s v="Nov"/>
    <x v="1"/>
    <x v="0"/>
    <x v="0"/>
    <x v="0"/>
    <x v="0"/>
    <x v="0"/>
    <n v="164"/>
    <n v="234.52"/>
  </r>
  <r>
    <s v="AD01-9361"/>
    <x v="2"/>
    <s v="Nov"/>
    <x v="1"/>
    <x v="0"/>
    <x v="0"/>
    <x v="0"/>
    <x v="0"/>
    <x v="0"/>
    <n v="212"/>
    <n v="303.16000000000003"/>
  </r>
  <r>
    <s v="AD01-9362"/>
    <x v="2"/>
    <s v="Nov"/>
    <x v="1"/>
    <x v="0"/>
    <x v="0"/>
    <x v="0"/>
    <x v="0"/>
    <x v="0"/>
    <n v="316"/>
    <n v="451.88"/>
  </r>
  <r>
    <s v="AD01-9361"/>
    <x v="2"/>
    <s v="Nov"/>
    <x v="1"/>
    <x v="0"/>
    <x v="0"/>
    <x v="0"/>
    <x v="0"/>
    <x v="0"/>
    <n v="310"/>
    <n v="443.3"/>
  </r>
  <r>
    <s v="AD01-9362"/>
    <x v="2"/>
    <s v="Nov"/>
    <x v="1"/>
    <x v="0"/>
    <x v="0"/>
    <x v="0"/>
    <x v="0"/>
    <x v="0"/>
    <n v="238"/>
    <n v="526.24"/>
  </r>
  <r>
    <s v="AD01-9362"/>
    <x v="2"/>
    <s v="Nov"/>
    <x v="1"/>
    <x v="0"/>
    <x v="0"/>
    <x v="0"/>
    <x v="0"/>
    <x v="0"/>
    <n v="166"/>
    <n v="526.24"/>
  </r>
  <r>
    <s v="AD01-9361"/>
    <x v="2"/>
    <s v="Nov"/>
    <x v="1"/>
    <x v="0"/>
    <x v="0"/>
    <x v="0"/>
    <x v="0"/>
    <x v="0"/>
    <n v="208"/>
    <n v="526.24"/>
  </r>
  <r>
    <s v="AD01-9364"/>
    <x v="2"/>
    <s v="Nov"/>
    <x v="1"/>
    <x v="0"/>
    <x v="0"/>
    <x v="0"/>
    <x v="0"/>
    <x v="0"/>
    <n v="963"/>
    <n v="1377.09"/>
  </r>
  <r>
    <s v="AD01-9361"/>
    <x v="2"/>
    <s v="Nov"/>
    <x v="1"/>
    <x v="0"/>
    <x v="0"/>
    <x v="0"/>
    <x v="0"/>
    <x v="0"/>
    <n v="1017"/>
    <n v="1454.31"/>
  </r>
  <r>
    <s v="AD01-9361"/>
    <x v="2"/>
    <s v="Nov"/>
    <x v="1"/>
    <x v="0"/>
    <x v="0"/>
    <x v="0"/>
    <x v="0"/>
    <x v="0"/>
    <n v="210"/>
    <n v="300.3"/>
  </r>
  <r>
    <s v="AD01-9361"/>
    <x v="2"/>
    <s v="Nov"/>
    <x v="1"/>
    <x v="0"/>
    <x v="0"/>
    <x v="0"/>
    <x v="0"/>
    <x v="0"/>
    <n v="237"/>
    <n v="338.91"/>
  </r>
  <r>
    <s v="AD01-9362"/>
    <x v="2"/>
    <s v="Nov"/>
    <x v="1"/>
    <x v="0"/>
    <x v="0"/>
    <x v="0"/>
    <x v="0"/>
    <x v="0"/>
    <n v="165"/>
    <n v="235.95"/>
  </r>
  <r>
    <s v="AD01-9364"/>
    <x v="2"/>
    <s v="Nov"/>
    <x v="1"/>
    <x v="0"/>
    <x v="0"/>
    <x v="0"/>
    <x v="0"/>
    <x v="0"/>
    <n v="213"/>
    <n v="304.58999999999997"/>
  </r>
  <r>
    <s v="AD01-9362"/>
    <x v="2"/>
    <s v="Nov"/>
    <x v="1"/>
    <x v="0"/>
    <x v="0"/>
    <x v="0"/>
    <x v="0"/>
    <x v="0"/>
    <n v="319"/>
    <n v="456.17"/>
  </r>
  <r>
    <s v="AD01-9362"/>
    <x v="2"/>
    <s v="Nov"/>
    <x v="1"/>
    <x v="0"/>
    <x v="0"/>
    <x v="0"/>
    <x v="0"/>
    <x v="0"/>
    <n v="313"/>
    <n v="447.59"/>
  </r>
  <r>
    <s v="AD01-9361"/>
    <x v="2"/>
    <s v="Nov"/>
    <x v="1"/>
    <x v="0"/>
    <x v="0"/>
    <x v="0"/>
    <x v="0"/>
    <x v="0"/>
    <n v="307"/>
    <n v="439.01"/>
  </r>
  <r>
    <s v="AD01-9361"/>
    <x v="2"/>
    <s v="Nov"/>
    <x v="1"/>
    <x v="0"/>
    <x v="0"/>
    <x v="0"/>
    <x v="0"/>
    <x v="0"/>
    <n v="235"/>
    <n v="336.05"/>
  </r>
  <r>
    <s v="AD01-9361"/>
    <x v="2"/>
    <s v="Nov"/>
    <x v="1"/>
    <x v="0"/>
    <x v="0"/>
    <x v="0"/>
    <x v="0"/>
    <x v="0"/>
    <n v="798"/>
    <n v="1141.1400000000001"/>
  </r>
  <r>
    <s v="AD01-9362"/>
    <x v="2"/>
    <s v="Nov"/>
    <x v="1"/>
    <x v="0"/>
    <x v="0"/>
    <x v="0"/>
    <x v="0"/>
    <x v="0"/>
    <n v="831"/>
    <n v="1188.33"/>
  </r>
  <r>
    <s v="AD01-9364"/>
    <x v="2"/>
    <s v="Nov"/>
    <x v="1"/>
    <x v="0"/>
    <x v="0"/>
    <x v="0"/>
    <x v="0"/>
    <x v="1"/>
    <n v="317"/>
    <n v="453.31"/>
  </r>
  <r>
    <s v="AD01-9361"/>
    <x v="2"/>
    <s v="Nov"/>
    <x v="1"/>
    <x v="0"/>
    <x v="0"/>
    <x v="0"/>
    <x v="0"/>
    <x v="1"/>
    <n v="311"/>
    <n v="444.73"/>
  </r>
  <r>
    <s v="AD01-9365"/>
    <x v="2"/>
    <s v="Nov"/>
    <x v="1"/>
    <x v="0"/>
    <x v="0"/>
    <x v="0"/>
    <x v="0"/>
    <x v="1"/>
    <n v="305"/>
    <n v="436.15"/>
  </r>
  <r>
    <s v="AD01-9361"/>
    <x v="2"/>
    <s v="Nov"/>
    <x v="1"/>
    <x v="0"/>
    <x v="0"/>
    <x v="0"/>
    <x v="0"/>
    <x v="0"/>
    <n v="239"/>
    <n v="341.77"/>
  </r>
  <r>
    <s v="AD01-9361"/>
    <x v="2"/>
    <s v="Nov"/>
    <x v="1"/>
    <x v="0"/>
    <x v="0"/>
    <x v="0"/>
    <x v="0"/>
    <x v="0"/>
    <n v="209"/>
    <n v="298.87"/>
  </r>
  <r>
    <s v="AD01-9364"/>
    <x v="2"/>
    <s v="Oct"/>
    <x v="1"/>
    <x v="0"/>
    <x v="0"/>
    <x v="0"/>
    <x v="0"/>
    <x v="1"/>
    <n v="332"/>
    <n v="474.76"/>
  </r>
  <r>
    <s v="AD01-9362"/>
    <x v="2"/>
    <s v="Oct"/>
    <x v="1"/>
    <x v="0"/>
    <x v="0"/>
    <x v="0"/>
    <x v="0"/>
    <x v="1"/>
    <n v="326"/>
    <n v="466.18"/>
  </r>
  <r>
    <s v="AD01-9361"/>
    <x v="2"/>
    <s v="Oct"/>
    <x v="1"/>
    <x v="0"/>
    <x v="0"/>
    <x v="0"/>
    <x v="0"/>
    <x v="0"/>
    <n v="242"/>
    <n v="346.06"/>
  </r>
  <r>
    <s v="AD01-9361"/>
    <x v="2"/>
    <s v="Oct"/>
    <x v="1"/>
    <x v="0"/>
    <x v="0"/>
    <x v="0"/>
    <x v="0"/>
    <x v="0"/>
    <n v="170"/>
    <n v="243.1"/>
  </r>
  <r>
    <s v="AD01-9361"/>
    <x v="2"/>
    <s v="Oct"/>
    <x v="1"/>
    <x v="0"/>
    <x v="0"/>
    <x v="0"/>
    <x v="0"/>
    <x v="0"/>
    <n v="218"/>
    <n v="311.74"/>
  </r>
  <r>
    <s v="AD01-9361"/>
    <x v="2"/>
    <s v="Oct"/>
    <x v="1"/>
    <x v="0"/>
    <x v="0"/>
    <x v="0"/>
    <x v="0"/>
    <x v="0"/>
    <n v="334"/>
    <n v="477.62"/>
  </r>
  <r>
    <s v="AD01-9363"/>
    <x v="2"/>
    <s v="Oct"/>
    <x v="1"/>
    <x v="0"/>
    <x v="0"/>
    <x v="0"/>
    <x v="0"/>
    <x v="0"/>
    <n v="328"/>
    <n v="469.04"/>
  </r>
  <r>
    <s v="AD01-9362"/>
    <x v="2"/>
    <s v="Oct"/>
    <x v="1"/>
    <x v="0"/>
    <x v="0"/>
    <x v="0"/>
    <x v="0"/>
    <x v="0"/>
    <n v="322"/>
    <n v="460.46"/>
  </r>
  <r>
    <s v="AD01-9362"/>
    <x v="2"/>
    <s v="Oct"/>
    <x v="1"/>
    <x v="0"/>
    <x v="0"/>
    <x v="0"/>
    <x v="0"/>
    <x v="0"/>
    <n v="244"/>
    <n v="526.24"/>
  </r>
  <r>
    <s v="AD01-9362"/>
    <x v="2"/>
    <s v="Oct"/>
    <x v="1"/>
    <x v="0"/>
    <x v="0"/>
    <x v="0"/>
    <x v="0"/>
    <x v="0"/>
    <n v="214"/>
    <n v="526.24"/>
  </r>
  <r>
    <s v="AD01-9361"/>
    <x v="2"/>
    <s v="Oct"/>
    <x v="1"/>
    <x v="0"/>
    <x v="0"/>
    <x v="0"/>
    <x v="0"/>
    <x v="0"/>
    <n v="1016"/>
    <n v="1452.88"/>
  </r>
  <r>
    <s v="AD01-9362"/>
    <x v="2"/>
    <s v="Oct"/>
    <x v="1"/>
    <x v="0"/>
    <x v="0"/>
    <x v="0"/>
    <x v="0"/>
    <x v="0"/>
    <n v="216"/>
    <n v="308.88"/>
  </r>
  <r>
    <s v="AD01-9362"/>
    <x v="2"/>
    <s v="Oct"/>
    <x v="1"/>
    <x v="0"/>
    <x v="0"/>
    <x v="0"/>
    <x v="0"/>
    <x v="0"/>
    <n v="243"/>
    <n v="347.49"/>
  </r>
  <r>
    <s v="AD01-9361"/>
    <x v="2"/>
    <s v="Oct"/>
    <x v="1"/>
    <x v="0"/>
    <x v="0"/>
    <x v="0"/>
    <x v="0"/>
    <x v="0"/>
    <n v="171"/>
    <n v="244.53"/>
  </r>
  <r>
    <s v="AD01-9361"/>
    <x v="2"/>
    <s v="Oct"/>
    <x v="1"/>
    <x v="0"/>
    <x v="0"/>
    <x v="0"/>
    <x v="0"/>
    <x v="0"/>
    <n v="331"/>
    <n v="473.33"/>
  </r>
  <r>
    <s v="AD01-9361"/>
    <x v="2"/>
    <s v="Oct"/>
    <x v="1"/>
    <x v="0"/>
    <x v="0"/>
    <x v="0"/>
    <x v="0"/>
    <x v="0"/>
    <n v="325"/>
    <n v="464.75"/>
  </r>
  <r>
    <s v="AD01-9362"/>
    <x v="2"/>
    <s v="Oct"/>
    <x v="1"/>
    <x v="0"/>
    <x v="0"/>
    <x v="0"/>
    <x v="0"/>
    <x v="0"/>
    <n v="241"/>
    <n v="344.63"/>
  </r>
  <r>
    <s v="AD01-9363"/>
    <x v="2"/>
    <s v="Oct"/>
    <x v="1"/>
    <x v="0"/>
    <x v="0"/>
    <x v="0"/>
    <x v="0"/>
    <x v="0"/>
    <n v="797"/>
    <n v="1139.71"/>
  </r>
  <r>
    <s v="AD01-9362"/>
    <x v="2"/>
    <s v="Oct"/>
    <x v="1"/>
    <x v="0"/>
    <x v="0"/>
    <x v="0"/>
    <x v="0"/>
    <x v="0"/>
    <n v="830"/>
    <n v="1186.9000000000001"/>
  </r>
  <r>
    <s v="AD01-9364"/>
    <x v="2"/>
    <s v="Oct"/>
    <x v="1"/>
    <x v="0"/>
    <x v="0"/>
    <x v="0"/>
    <x v="0"/>
    <x v="1"/>
    <n v="335"/>
    <n v="479.05"/>
  </r>
  <r>
    <s v="AD01-9361"/>
    <x v="2"/>
    <s v="Oct"/>
    <x v="1"/>
    <x v="0"/>
    <x v="0"/>
    <x v="0"/>
    <x v="0"/>
    <x v="1"/>
    <n v="329"/>
    <n v="470.47"/>
  </r>
  <r>
    <s v="AD01-9363"/>
    <x v="2"/>
    <s v="Oct"/>
    <x v="1"/>
    <x v="0"/>
    <x v="0"/>
    <x v="0"/>
    <x v="0"/>
    <x v="1"/>
    <n v="323"/>
    <n v="461.89"/>
  </r>
  <r>
    <s v="AD01-9361"/>
    <x v="2"/>
    <s v="Oct"/>
    <x v="1"/>
    <x v="0"/>
    <x v="0"/>
    <x v="0"/>
    <x v="0"/>
    <x v="0"/>
    <n v="245"/>
    <n v="350.35"/>
  </r>
  <r>
    <s v="AD01-9362"/>
    <x v="2"/>
    <s v="Oct"/>
    <x v="1"/>
    <x v="0"/>
    <x v="0"/>
    <x v="0"/>
    <x v="0"/>
    <x v="0"/>
    <n v="167"/>
    <n v="238.81"/>
  </r>
  <r>
    <s v="AD01-9361"/>
    <x v="2"/>
    <s v="Oct"/>
    <x v="1"/>
    <x v="0"/>
    <x v="0"/>
    <x v="0"/>
    <x v="0"/>
    <x v="0"/>
    <n v="215"/>
    <n v="307.45"/>
  </r>
  <r>
    <s v="AD01-9361"/>
    <x v="2"/>
    <s v="Sep"/>
    <x v="1"/>
    <x v="0"/>
    <x v="0"/>
    <x v="0"/>
    <x v="0"/>
    <x v="1"/>
    <n v="350"/>
    <n v="500.5"/>
  </r>
  <r>
    <s v="AD01-9361"/>
    <x v="2"/>
    <s v="Sep"/>
    <x v="1"/>
    <x v="0"/>
    <x v="0"/>
    <x v="0"/>
    <x v="0"/>
    <x v="1"/>
    <n v="344"/>
    <n v="491.92"/>
  </r>
  <r>
    <s v="AD01-9362"/>
    <x v="2"/>
    <s v="Sep"/>
    <x v="1"/>
    <x v="0"/>
    <x v="0"/>
    <x v="0"/>
    <x v="0"/>
    <x v="1"/>
    <n v="338"/>
    <n v="483.34"/>
  </r>
  <r>
    <s v="AD01-9361"/>
    <x v="2"/>
    <s v="Sep"/>
    <x v="1"/>
    <x v="0"/>
    <x v="0"/>
    <x v="0"/>
    <x v="0"/>
    <x v="0"/>
    <n v="176"/>
    <n v="251.68"/>
  </r>
  <r>
    <s v="AD01-9362"/>
    <x v="2"/>
    <s v="Sep"/>
    <x v="1"/>
    <x v="0"/>
    <x v="0"/>
    <x v="0"/>
    <x v="0"/>
    <x v="0"/>
    <n v="352"/>
    <n v="503.36"/>
  </r>
  <r>
    <s v="AD01-9362"/>
    <x v="2"/>
    <s v="Sep"/>
    <x v="1"/>
    <x v="0"/>
    <x v="0"/>
    <x v="0"/>
    <x v="0"/>
    <x v="0"/>
    <n v="346"/>
    <n v="494.78"/>
  </r>
  <r>
    <s v="AD01-9361"/>
    <x v="2"/>
    <s v="Sep"/>
    <x v="1"/>
    <x v="0"/>
    <x v="0"/>
    <x v="0"/>
    <x v="0"/>
    <x v="0"/>
    <n v="340"/>
    <n v="486.2"/>
  </r>
  <r>
    <s v="AD01-9361"/>
    <x v="2"/>
    <s v="Sep"/>
    <x v="1"/>
    <x v="0"/>
    <x v="0"/>
    <x v="0"/>
    <x v="0"/>
    <x v="0"/>
    <n v="172"/>
    <n v="526.24"/>
  </r>
  <r>
    <s v="AD01-9361"/>
    <x v="2"/>
    <s v="Sep"/>
    <x v="1"/>
    <x v="0"/>
    <x v="0"/>
    <x v="0"/>
    <x v="0"/>
    <x v="0"/>
    <n v="220"/>
    <n v="526.24"/>
  </r>
  <r>
    <s v="AD01-9362"/>
    <x v="2"/>
    <s v="Sep"/>
    <x v="1"/>
    <x v="0"/>
    <x v="0"/>
    <x v="0"/>
    <x v="0"/>
    <x v="0"/>
    <n v="962"/>
    <n v="1375.66"/>
  </r>
  <r>
    <s v="AD01-9362"/>
    <x v="2"/>
    <s v="Sep"/>
    <x v="1"/>
    <x v="0"/>
    <x v="0"/>
    <x v="0"/>
    <x v="0"/>
    <x v="0"/>
    <n v="1015"/>
    <n v="1451.45"/>
  </r>
  <r>
    <s v="AD01-9362"/>
    <x v="2"/>
    <s v="Sep"/>
    <x v="1"/>
    <x v="0"/>
    <x v="0"/>
    <x v="0"/>
    <x v="0"/>
    <x v="0"/>
    <n v="222"/>
    <n v="317.45999999999998"/>
  </r>
  <r>
    <s v="AD01-9362"/>
    <x v="2"/>
    <s v="Sep"/>
    <x v="1"/>
    <x v="0"/>
    <x v="0"/>
    <x v="0"/>
    <x v="0"/>
    <x v="0"/>
    <n v="177"/>
    <n v="253.11"/>
  </r>
  <r>
    <s v="AD01-9362"/>
    <x v="2"/>
    <s v="Sep"/>
    <x v="1"/>
    <x v="0"/>
    <x v="0"/>
    <x v="0"/>
    <x v="0"/>
    <x v="0"/>
    <n v="219"/>
    <n v="313.17"/>
  </r>
  <r>
    <s v="AD01-9361"/>
    <x v="2"/>
    <s v="Sep"/>
    <x v="1"/>
    <x v="0"/>
    <x v="0"/>
    <x v="0"/>
    <x v="0"/>
    <x v="0"/>
    <n v="349"/>
    <n v="499.07"/>
  </r>
  <r>
    <s v="AD01-9362"/>
    <x v="2"/>
    <s v="Sep"/>
    <x v="1"/>
    <x v="0"/>
    <x v="0"/>
    <x v="0"/>
    <x v="0"/>
    <x v="0"/>
    <n v="343"/>
    <n v="490.49"/>
  </r>
  <r>
    <s v="AD01-9361"/>
    <x v="2"/>
    <s v="Sep"/>
    <x v="1"/>
    <x v="0"/>
    <x v="0"/>
    <x v="0"/>
    <x v="0"/>
    <x v="0"/>
    <n v="337"/>
    <n v="481.91"/>
  </r>
  <r>
    <s v="AD01-9362"/>
    <x v="2"/>
    <s v="Sep"/>
    <x v="1"/>
    <x v="0"/>
    <x v="0"/>
    <x v="0"/>
    <x v="0"/>
    <x v="0"/>
    <n v="796"/>
    <n v="1138.28"/>
  </r>
  <r>
    <s v="AD01-9364"/>
    <x v="2"/>
    <s v="Sep"/>
    <x v="1"/>
    <x v="0"/>
    <x v="0"/>
    <x v="0"/>
    <x v="0"/>
    <x v="0"/>
    <n v="829"/>
    <n v="1185.47"/>
  </r>
  <r>
    <s v="AD01-9361"/>
    <x v="2"/>
    <s v="Sep"/>
    <x v="1"/>
    <x v="0"/>
    <x v="0"/>
    <x v="0"/>
    <x v="0"/>
    <x v="1"/>
    <n v="347"/>
    <n v="496.21"/>
  </r>
  <r>
    <s v="AD01-9361"/>
    <x v="2"/>
    <s v="Sep"/>
    <x v="1"/>
    <x v="0"/>
    <x v="0"/>
    <x v="0"/>
    <x v="0"/>
    <x v="1"/>
    <n v="341"/>
    <n v="487.63"/>
  </r>
  <r>
    <s v="AD01-9361"/>
    <x v="2"/>
    <s v="Sep"/>
    <x v="1"/>
    <x v="0"/>
    <x v="0"/>
    <x v="0"/>
    <x v="0"/>
    <x v="0"/>
    <n v="173"/>
    <n v="247.39"/>
  </r>
  <r>
    <s v="AD01-9361"/>
    <x v="2"/>
    <s v="Sep"/>
    <x v="1"/>
    <x v="0"/>
    <x v="0"/>
    <x v="0"/>
    <x v="0"/>
    <x v="0"/>
    <n v="221"/>
    <n v="316.02999999999997"/>
  </r>
  <r>
    <s v="AD01-9361"/>
    <x v="2"/>
    <s v="Apr"/>
    <x v="0"/>
    <x v="1"/>
    <x v="1"/>
    <x v="1"/>
    <x v="0"/>
    <x v="2"/>
    <n v="214"/>
    <n v="306.02"/>
  </r>
  <r>
    <s v="AD01-9364"/>
    <x v="2"/>
    <s v="Apr"/>
    <x v="0"/>
    <x v="1"/>
    <x v="1"/>
    <x v="1"/>
    <x v="0"/>
    <x v="2"/>
    <n v="208"/>
    <n v="297.44"/>
  </r>
  <r>
    <s v="AD01-9362"/>
    <x v="2"/>
    <s v="Apr"/>
    <x v="0"/>
    <x v="1"/>
    <x v="1"/>
    <x v="1"/>
    <x v="0"/>
    <x v="2"/>
    <n v="202"/>
    <n v="288.86"/>
  </r>
  <r>
    <s v="AD01-9365"/>
    <x v="2"/>
    <s v="Apr"/>
    <x v="0"/>
    <x v="1"/>
    <x v="1"/>
    <x v="1"/>
    <x v="0"/>
    <x v="2"/>
    <n v="211"/>
    <n v="301.73"/>
  </r>
  <r>
    <s v="AD01-9361"/>
    <x v="2"/>
    <s v="Apr"/>
    <x v="0"/>
    <x v="1"/>
    <x v="1"/>
    <x v="1"/>
    <x v="0"/>
    <x v="2"/>
    <n v="205"/>
    <n v="293.14999999999998"/>
  </r>
  <r>
    <s v="AD01-9362"/>
    <x v="2"/>
    <s v="Feb"/>
    <x v="0"/>
    <x v="1"/>
    <x v="1"/>
    <x v="1"/>
    <x v="0"/>
    <x v="2"/>
    <n v="244"/>
    <n v="348.92"/>
  </r>
  <r>
    <s v="AD01-9361"/>
    <x v="2"/>
    <s v="Feb"/>
    <x v="0"/>
    <x v="1"/>
    <x v="1"/>
    <x v="1"/>
    <x v="0"/>
    <x v="2"/>
    <n v="238"/>
    <n v="340.34"/>
  </r>
  <r>
    <s v="AD01-9361"/>
    <x v="2"/>
    <s v="Feb"/>
    <x v="0"/>
    <x v="1"/>
    <x v="1"/>
    <x v="1"/>
    <x v="0"/>
    <x v="2"/>
    <n v="247"/>
    <n v="353.21"/>
  </r>
  <r>
    <s v="AD01-9362"/>
    <x v="2"/>
    <s v="Feb"/>
    <x v="0"/>
    <x v="1"/>
    <x v="1"/>
    <x v="1"/>
    <x v="0"/>
    <x v="2"/>
    <n v="241"/>
    <n v="344.63"/>
  </r>
  <r>
    <s v="AD01-9364"/>
    <x v="2"/>
    <s v="Feb"/>
    <x v="0"/>
    <x v="1"/>
    <x v="1"/>
    <x v="1"/>
    <x v="0"/>
    <x v="2"/>
    <n v="235"/>
    <n v="336.05"/>
  </r>
  <r>
    <s v="AD01-9362"/>
    <x v="2"/>
    <s v="Jan"/>
    <x v="0"/>
    <x v="1"/>
    <x v="1"/>
    <x v="1"/>
    <x v="0"/>
    <x v="0"/>
    <n v="262"/>
    <n v="374.66"/>
  </r>
  <r>
    <s v="AD01-9362"/>
    <x v="2"/>
    <s v="Jan"/>
    <x v="0"/>
    <x v="1"/>
    <x v="1"/>
    <x v="1"/>
    <x v="0"/>
    <x v="2"/>
    <n v="256"/>
    <n v="366.08"/>
  </r>
  <r>
    <s v="AD01-9362"/>
    <x v="2"/>
    <s v="Jan"/>
    <x v="0"/>
    <x v="1"/>
    <x v="1"/>
    <x v="1"/>
    <x v="0"/>
    <x v="2"/>
    <n v="250"/>
    <n v="357.5"/>
  </r>
  <r>
    <s v="AD01-9362"/>
    <x v="2"/>
    <s v="Jan"/>
    <x v="0"/>
    <x v="1"/>
    <x v="1"/>
    <x v="1"/>
    <x v="0"/>
    <x v="2"/>
    <n v="259"/>
    <n v="370.37"/>
  </r>
  <r>
    <s v="AD01-9364"/>
    <x v="2"/>
    <s v="Jan"/>
    <x v="0"/>
    <x v="1"/>
    <x v="1"/>
    <x v="1"/>
    <x v="0"/>
    <x v="2"/>
    <n v="253"/>
    <n v="361.79"/>
  </r>
  <r>
    <s v="AD01-9362"/>
    <x v="2"/>
    <s v="Jun"/>
    <x v="0"/>
    <x v="1"/>
    <x v="1"/>
    <x v="1"/>
    <x v="0"/>
    <x v="2"/>
    <n v="184"/>
    <n v="263.12"/>
  </r>
  <r>
    <s v="AD01-9363"/>
    <x v="2"/>
    <s v="Jun"/>
    <x v="0"/>
    <x v="1"/>
    <x v="1"/>
    <x v="1"/>
    <x v="0"/>
    <x v="2"/>
    <n v="178"/>
    <n v="254.54"/>
  </r>
  <r>
    <s v="AD01-9364"/>
    <x v="2"/>
    <s v="Jun"/>
    <x v="0"/>
    <x v="1"/>
    <x v="1"/>
    <x v="1"/>
    <x v="0"/>
    <x v="2"/>
    <n v="172"/>
    <n v="245.96"/>
  </r>
  <r>
    <s v="AD01-9361"/>
    <x v="2"/>
    <s v="Jun"/>
    <x v="0"/>
    <x v="1"/>
    <x v="1"/>
    <x v="1"/>
    <x v="0"/>
    <x v="2"/>
    <n v="181"/>
    <n v="258.83"/>
  </r>
  <r>
    <s v="AD01-9363"/>
    <x v="2"/>
    <s v="Jun"/>
    <x v="0"/>
    <x v="1"/>
    <x v="1"/>
    <x v="1"/>
    <x v="0"/>
    <x v="2"/>
    <n v="175"/>
    <n v="250.25"/>
  </r>
  <r>
    <s v="AD01-9362"/>
    <x v="2"/>
    <s v="Jun"/>
    <x v="0"/>
    <x v="1"/>
    <x v="1"/>
    <x v="1"/>
    <x v="0"/>
    <x v="2"/>
    <n v="169"/>
    <n v="241.67"/>
  </r>
  <r>
    <s v="AD01-9361"/>
    <x v="2"/>
    <s v="Mar"/>
    <x v="0"/>
    <x v="1"/>
    <x v="1"/>
    <x v="1"/>
    <x v="0"/>
    <x v="2"/>
    <n v="232"/>
    <n v="331.76"/>
  </r>
  <r>
    <s v="AD01-9362"/>
    <x v="2"/>
    <s v="Mar"/>
    <x v="0"/>
    <x v="1"/>
    <x v="1"/>
    <x v="1"/>
    <x v="0"/>
    <x v="2"/>
    <n v="226"/>
    <n v="323.18"/>
  </r>
  <r>
    <s v="AD01-9362"/>
    <x v="2"/>
    <s v="Mar"/>
    <x v="0"/>
    <x v="1"/>
    <x v="1"/>
    <x v="1"/>
    <x v="0"/>
    <x v="2"/>
    <n v="220"/>
    <n v="314.60000000000002"/>
  </r>
  <r>
    <s v="AD01-9364"/>
    <x v="2"/>
    <s v="Mar"/>
    <x v="0"/>
    <x v="1"/>
    <x v="1"/>
    <x v="1"/>
    <x v="0"/>
    <x v="2"/>
    <n v="229"/>
    <n v="327.47000000000003"/>
  </r>
  <r>
    <s v="AD01-9361"/>
    <x v="2"/>
    <s v="Mar"/>
    <x v="0"/>
    <x v="1"/>
    <x v="1"/>
    <x v="1"/>
    <x v="0"/>
    <x v="2"/>
    <n v="223"/>
    <n v="318.89"/>
  </r>
  <r>
    <s v="AD01-9361"/>
    <x v="2"/>
    <s v="Mar"/>
    <x v="0"/>
    <x v="1"/>
    <x v="1"/>
    <x v="1"/>
    <x v="0"/>
    <x v="2"/>
    <n v="217"/>
    <n v="310.31"/>
  </r>
  <r>
    <s v="AD01-9362"/>
    <x v="2"/>
    <s v="May"/>
    <x v="0"/>
    <x v="1"/>
    <x v="1"/>
    <x v="1"/>
    <x v="0"/>
    <x v="2"/>
    <n v="196"/>
    <n v="280.27999999999997"/>
  </r>
  <r>
    <s v="AD01-9361"/>
    <x v="2"/>
    <s v="May"/>
    <x v="0"/>
    <x v="1"/>
    <x v="1"/>
    <x v="1"/>
    <x v="0"/>
    <x v="2"/>
    <n v="190"/>
    <n v="271.7"/>
  </r>
  <r>
    <s v="AD01-9361"/>
    <x v="2"/>
    <s v="May"/>
    <x v="0"/>
    <x v="1"/>
    <x v="1"/>
    <x v="1"/>
    <x v="0"/>
    <x v="2"/>
    <n v="199"/>
    <n v="284.57"/>
  </r>
  <r>
    <s v="AD01-9361"/>
    <x v="2"/>
    <s v="May"/>
    <x v="0"/>
    <x v="1"/>
    <x v="1"/>
    <x v="1"/>
    <x v="0"/>
    <x v="2"/>
    <n v="193"/>
    <n v="275.99"/>
  </r>
  <r>
    <s v="AD01-9361"/>
    <x v="2"/>
    <s v="May"/>
    <x v="0"/>
    <x v="1"/>
    <x v="1"/>
    <x v="1"/>
    <x v="0"/>
    <x v="2"/>
    <n v="187"/>
    <n v="267.41000000000003"/>
  </r>
  <r>
    <s v="AD01-9362"/>
    <x v="2"/>
    <s v="Apr"/>
    <x v="1"/>
    <x v="1"/>
    <x v="1"/>
    <x v="1"/>
    <x v="0"/>
    <x v="2"/>
    <n v="278"/>
    <n v="397.54"/>
  </r>
  <r>
    <s v="AD01-9365"/>
    <x v="2"/>
    <s v="Apr"/>
    <x v="1"/>
    <x v="1"/>
    <x v="1"/>
    <x v="1"/>
    <x v="0"/>
    <x v="2"/>
    <n v="326"/>
    <n v="466.18"/>
  </r>
  <r>
    <s v="AD01-9361"/>
    <x v="2"/>
    <s v="Apr"/>
    <x v="1"/>
    <x v="1"/>
    <x v="1"/>
    <x v="1"/>
    <x v="0"/>
    <x v="2"/>
    <n v="280"/>
    <n v="400.4"/>
  </r>
  <r>
    <s v="AD01-9361"/>
    <x v="2"/>
    <s v="Apr"/>
    <x v="1"/>
    <x v="1"/>
    <x v="1"/>
    <x v="1"/>
    <x v="0"/>
    <x v="2"/>
    <n v="834"/>
    <n v="1192.6199999999999"/>
  </r>
  <r>
    <s v="AD01-9361"/>
    <x v="2"/>
    <s v="Apr"/>
    <x v="1"/>
    <x v="1"/>
    <x v="1"/>
    <x v="1"/>
    <x v="0"/>
    <x v="2"/>
    <n v="867"/>
    <n v="1239.81"/>
  </r>
  <r>
    <s v="AD01-9362"/>
    <x v="2"/>
    <s v="Apr"/>
    <x v="1"/>
    <x v="1"/>
    <x v="1"/>
    <x v="1"/>
    <x v="0"/>
    <x v="2"/>
    <n v="931"/>
    <n v="1331.33"/>
  </r>
  <r>
    <s v="AD01-9362"/>
    <x v="2"/>
    <s v="Apr"/>
    <x v="1"/>
    <x v="1"/>
    <x v="1"/>
    <x v="1"/>
    <x v="0"/>
    <x v="2"/>
    <n v="932"/>
    <n v="1332.76"/>
  </r>
  <r>
    <s v="AD01-9361"/>
    <x v="2"/>
    <s v="Apr"/>
    <x v="1"/>
    <x v="1"/>
    <x v="1"/>
    <x v="1"/>
    <x v="0"/>
    <x v="2"/>
    <n v="933"/>
    <n v="1334.19"/>
  </r>
  <r>
    <s v="AD01-9362"/>
    <x v="2"/>
    <s v="Apr"/>
    <x v="1"/>
    <x v="1"/>
    <x v="1"/>
    <x v="1"/>
    <x v="0"/>
    <x v="2"/>
    <n v="873"/>
    <n v="526.24"/>
  </r>
  <r>
    <s v="AD01-9361"/>
    <x v="2"/>
    <s v="Apr"/>
    <x v="1"/>
    <x v="1"/>
    <x v="1"/>
    <x v="1"/>
    <x v="0"/>
    <x v="2"/>
    <n v="327"/>
    <n v="467.61"/>
  </r>
  <r>
    <s v="AD01-9361"/>
    <x v="2"/>
    <s v="Apr"/>
    <x v="1"/>
    <x v="1"/>
    <x v="1"/>
    <x v="1"/>
    <x v="0"/>
    <x v="2"/>
    <n v="183"/>
    <n v="261.69"/>
  </r>
  <r>
    <s v="AD01-9362"/>
    <x v="2"/>
    <s v="Apr"/>
    <x v="1"/>
    <x v="1"/>
    <x v="1"/>
    <x v="1"/>
    <x v="0"/>
    <x v="2"/>
    <n v="177"/>
    <n v="253.11"/>
  </r>
  <r>
    <s v="AD01-9361"/>
    <x v="2"/>
    <s v="Apr"/>
    <x v="1"/>
    <x v="1"/>
    <x v="1"/>
    <x v="1"/>
    <x v="0"/>
    <x v="2"/>
    <n v="171"/>
    <n v="244.53"/>
  </r>
  <r>
    <s v="AD01-9361"/>
    <x v="2"/>
    <s v="Apr"/>
    <x v="1"/>
    <x v="1"/>
    <x v="1"/>
    <x v="1"/>
    <x v="0"/>
    <x v="2"/>
    <n v="277"/>
    <n v="396.11"/>
  </r>
  <r>
    <s v="AD01-9364"/>
    <x v="2"/>
    <s v="Apr"/>
    <x v="1"/>
    <x v="1"/>
    <x v="1"/>
    <x v="1"/>
    <x v="0"/>
    <x v="2"/>
    <n v="325"/>
    <n v="464.75"/>
  </r>
  <r>
    <s v="AD01-9362"/>
    <x v="2"/>
    <s v="Apr"/>
    <x v="1"/>
    <x v="1"/>
    <x v="1"/>
    <x v="1"/>
    <x v="0"/>
    <x v="2"/>
    <n v="842"/>
    <n v="1204.06"/>
  </r>
  <r>
    <s v="AD01-9362"/>
    <x v="2"/>
    <s v="Apr"/>
    <x v="1"/>
    <x v="1"/>
    <x v="1"/>
    <x v="1"/>
    <x v="0"/>
    <x v="2"/>
    <n v="876"/>
    <n v="1252.68"/>
  </r>
  <r>
    <s v="AD01-9362"/>
    <x v="2"/>
    <s v="Aug"/>
    <x v="1"/>
    <x v="1"/>
    <x v="1"/>
    <x v="1"/>
    <x v="0"/>
    <x v="2"/>
    <n v="332"/>
    <n v="474.76"/>
  </r>
  <r>
    <s v="AD01-9362"/>
    <x v="2"/>
    <s v="Aug"/>
    <x v="1"/>
    <x v="1"/>
    <x v="1"/>
    <x v="1"/>
    <x v="0"/>
    <x v="2"/>
    <n v="302"/>
    <n v="431.86"/>
  </r>
  <r>
    <s v="AD01-9364"/>
    <x v="2"/>
    <s v="Aug"/>
    <x v="1"/>
    <x v="1"/>
    <x v="1"/>
    <x v="1"/>
    <x v="0"/>
    <x v="2"/>
    <n v="256"/>
    <n v="366.08"/>
  </r>
  <r>
    <s v="AD01-9363"/>
    <x v="2"/>
    <s v="Aug"/>
    <x v="1"/>
    <x v="1"/>
    <x v="1"/>
    <x v="1"/>
    <x v="0"/>
    <x v="2"/>
    <n v="304"/>
    <n v="434.72"/>
  </r>
  <r>
    <s v="AD01-9361"/>
    <x v="2"/>
    <s v="Aug"/>
    <x v="1"/>
    <x v="1"/>
    <x v="1"/>
    <x v="1"/>
    <x v="0"/>
    <x v="2"/>
    <n v="784"/>
    <n v="1121.1199999999999"/>
  </r>
  <r>
    <s v="AD01-9363"/>
    <x v="2"/>
    <s v="Aug"/>
    <x v="1"/>
    <x v="1"/>
    <x v="1"/>
    <x v="1"/>
    <x v="0"/>
    <x v="2"/>
    <n v="837"/>
    <n v="1196.9100000000001"/>
  </r>
  <r>
    <s v="AD01-9362"/>
    <x v="2"/>
    <s v="Aug"/>
    <x v="1"/>
    <x v="1"/>
    <x v="1"/>
    <x v="1"/>
    <x v="0"/>
    <x v="2"/>
    <n v="870"/>
    <n v="1244.0999999999999"/>
  </r>
  <r>
    <s v="AD01-9362"/>
    <x v="2"/>
    <s v="Aug"/>
    <x v="1"/>
    <x v="1"/>
    <x v="1"/>
    <x v="1"/>
    <x v="0"/>
    <x v="2"/>
    <n v="942"/>
    <n v="1347.06"/>
  </r>
  <r>
    <s v="AD01-9362"/>
    <x v="2"/>
    <s v="Aug"/>
    <x v="1"/>
    <x v="1"/>
    <x v="1"/>
    <x v="1"/>
    <x v="0"/>
    <x v="2"/>
    <n v="943"/>
    <n v="1348.49"/>
  </r>
  <r>
    <s v="AD01-9361"/>
    <x v="2"/>
    <s v="Aug"/>
    <x v="1"/>
    <x v="1"/>
    <x v="1"/>
    <x v="1"/>
    <x v="0"/>
    <x v="2"/>
    <n v="944"/>
    <n v="1349.92"/>
  </r>
  <r>
    <s v="AD01-9362"/>
    <x v="2"/>
    <s v="Aug"/>
    <x v="1"/>
    <x v="1"/>
    <x v="1"/>
    <x v="1"/>
    <x v="0"/>
    <x v="2"/>
    <n v="823"/>
    <n v="526.24"/>
  </r>
  <r>
    <s v="AD01-9361"/>
    <x v="2"/>
    <s v="Aug"/>
    <x v="1"/>
    <x v="1"/>
    <x v="1"/>
    <x v="1"/>
    <x v="0"/>
    <x v="2"/>
    <n v="877"/>
    <n v="526.24"/>
  </r>
  <r>
    <s v="AD01-9361"/>
    <x v="2"/>
    <s v="Aug"/>
    <x v="1"/>
    <x v="1"/>
    <x v="1"/>
    <x v="1"/>
    <x v="0"/>
    <x v="2"/>
    <n v="303"/>
    <n v="433.29"/>
  </r>
  <r>
    <s v="AD01-9363"/>
    <x v="2"/>
    <s v="Aug"/>
    <x v="1"/>
    <x v="1"/>
    <x v="1"/>
    <x v="1"/>
    <x v="0"/>
    <x v="2"/>
    <n v="363"/>
    <n v="519.09"/>
  </r>
  <r>
    <s v="AD01-9364"/>
    <x v="2"/>
    <s v="Aug"/>
    <x v="1"/>
    <x v="1"/>
    <x v="1"/>
    <x v="1"/>
    <x v="0"/>
    <x v="2"/>
    <n v="357"/>
    <n v="510.51"/>
  </r>
  <r>
    <s v="AD01-9363"/>
    <x v="2"/>
    <s v="Aug"/>
    <x v="1"/>
    <x v="1"/>
    <x v="1"/>
    <x v="1"/>
    <x v="0"/>
    <x v="2"/>
    <n v="331"/>
    <n v="473.33"/>
  </r>
  <r>
    <s v="AD01-9362"/>
    <x v="2"/>
    <s v="Aug"/>
    <x v="1"/>
    <x v="1"/>
    <x v="1"/>
    <x v="1"/>
    <x v="0"/>
    <x v="2"/>
    <n v="259"/>
    <n v="370.37"/>
  </r>
  <r>
    <s v="AD01-9362"/>
    <x v="2"/>
    <s v="Aug"/>
    <x v="1"/>
    <x v="1"/>
    <x v="1"/>
    <x v="1"/>
    <x v="0"/>
    <x v="2"/>
    <n v="793"/>
    <n v="1133.99"/>
  </r>
  <r>
    <s v="AD01-9362"/>
    <x v="2"/>
    <s v="Aug"/>
    <x v="1"/>
    <x v="1"/>
    <x v="1"/>
    <x v="1"/>
    <x v="0"/>
    <x v="2"/>
    <n v="846"/>
    <n v="1209.78"/>
  </r>
  <r>
    <s v="AD01-9362"/>
    <x v="2"/>
    <s v="Aug"/>
    <x v="1"/>
    <x v="1"/>
    <x v="1"/>
    <x v="1"/>
    <x v="0"/>
    <x v="2"/>
    <n v="879"/>
    <n v="1256.97"/>
  </r>
  <r>
    <s v="AD01-9362"/>
    <x v="2"/>
    <s v="Dec"/>
    <x v="1"/>
    <x v="1"/>
    <x v="1"/>
    <x v="1"/>
    <x v="0"/>
    <x v="2"/>
    <n v="308"/>
    <n v="440.44"/>
  </r>
  <r>
    <s v="AD01-9361"/>
    <x v="2"/>
    <s v="Dec"/>
    <x v="1"/>
    <x v="1"/>
    <x v="1"/>
    <x v="1"/>
    <x v="0"/>
    <x v="2"/>
    <n v="236"/>
    <n v="337.48"/>
  </r>
  <r>
    <s v="AD01-9362"/>
    <x v="2"/>
    <s v="Dec"/>
    <x v="1"/>
    <x v="1"/>
    <x v="1"/>
    <x v="1"/>
    <x v="0"/>
    <x v="2"/>
    <n v="284"/>
    <n v="406.12"/>
  </r>
  <r>
    <s v="AD01-9362"/>
    <x v="2"/>
    <s v="Dec"/>
    <x v="1"/>
    <x v="1"/>
    <x v="1"/>
    <x v="1"/>
    <x v="0"/>
    <x v="2"/>
    <n v="310"/>
    <n v="443.3"/>
  </r>
  <r>
    <s v="AD01-9362"/>
    <x v="2"/>
    <s v="Dec"/>
    <x v="1"/>
    <x v="1"/>
    <x v="1"/>
    <x v="1"/>
    <x v="0"/>
    <x v="2"/>
    <n v="238"/>
    <n v="340.34"/>
  </r>
  <r>
    <s v="AD01-9362"/>
    <x v="2"/>
    <s v="Dec"/>
    <x v="1"/>
    <x v="1"/>
    <x v="1"/>
    <x v="1"/>
    <x v="0"/>
    <x v="2"/>
    <n v="280"/>
    <n v="400.4"/>
  </r>
  <r>
    <s v="AD01-9361"/>
    <x v="2"/>
    <s v="Dec"/>
    <x v="1"/>
    <x v="1"/>
    <x v="1"/>
    <x v="1"/>
    <x v="0"/>
    <x v="2"/>
    <n v="787"/>
    <n v="1125.4100000000001"/>
  </r>
  <r>
    <s v="AD01-9361"/>
    <x v="2"/>
    <s v="Dec"/>
    <x v="1"/>
    <x v="1"/>
    <x v="1"/>
    <x v="1"/>
    <x v="0"/>
    <x v="2"/>
    <n v="841"/>
    <n v="1202.6300000000001"/>
  </r>
  <r>
    <s v="AD01-9364"/>
    <x v="2"/>
    <s v="Dec"/>
    <x v="1"/>
    <x v="1"/>
    <x v="1"/>
    <x v="1"/>
    <x v="0"/>
    <x v="2"/>
    <n v="874"/>
    <n v="1249.82"/>
  </r>
  <r>
    <s v="AD01-9361"/>
    <x v="2"/>
    <s v="Dec"/>
    <x v="1"/>
    <x v="1"/>
    <x v="1"/>
    <x v="1"/>
    <x v="0"/>
    <x v="2"/>
    <n v="953"/>
    <n v="1362.79"/>
  </r>
  <r>
    <s v="AD01-9361"/>
    <x v="2"/>
    <s v="Dec"/>
    <x v="1"/>
    <x v="1"/>
    <x v="1"/>
    <x v="1"/>
    <x v="0"/>
    <x v="2"/>
    <n v="954"/>
    <n v="1364.22"/>
  </r>
  <r>
    <s v="AD01-9364"/>
    <x v="2"/>
    <s v="Dec"/>
    <x v="1"/>
    <x v="1"/>
    <x v="1"/>
    <x v="1"/>
    <x v="0"/>
    <x v="2"/>
    <n v="827"/>
    <n v="526.24"/>
  </r>
  <r>
    <s v="AD01-9361"/>
    <x v="2"/>
    <s v="Dec"/>
    <x v="1"/>
    <x v="1"/>
    <x v="1"/>
    <x v="1"/>
    <x v="0"/>
    <x v="2"/>
    <n v="880"/>
    <n v="526.24"/>
  </r>
  <r>
    <s v="AD01-9361"/>
    <x v="2"/>
    <s v="Dec"/>
    <x v="1"/>
    <x v="1"/>
    <x v="1"/>
    <x v="1"/>
    <x v="0"/>
    <x v="2"/>
    <n v="285"/>
    <n v="407.55"/>
  </r>
  <r>
    <s v="AD01-9362"/>
    <x v="2"/>
    <s v="Dec"/>
    <x v="1"/>
    <x v="1"/>
    <x v="1"/>
    <x v="1"/>
    <x v="0"/>
    <x v="2"/>
    <n v="303"/>
    <n v="433.29"/>
  </r>
  <r>
    <s v="AD01-9361"/>
    <x v="2"/>
    <s v="Dec"/>
    <x v="1"/>
    <x v="1"/>
    <x v="1"/>
    <x v="1"/>
    <x v="0"/>
    <x v="2"/>
    <n v="297"/>
    <n v="424.71"/>
  </r>
  <r>
    <s v="AD01-9361"/>
    <x v="2"/>
    <s v="Dec"/>
    <x v="1"/>
    <x v="1"/>
    <x v="1"/>
    <x v="1"/>
    <x v="0"/>
    <x v="2"/>
    <n v="291"/>
    <n v="416.13"/>
  </r>
  <r>
    <s v="AD01-9362"/>
    <x v="2"/>
    <s v="Dec"/>
    <x v="1"/>
    <x v="1"/>
    <x v="1"/>
    <x v="1"/>
    <x v="0"/>
    <x v="2"/>
    <n v="307"/>
    <n v="439.01"/>
  </r>
  <r>
    <s v="AD01-9361"/>
    <x v="2"/>
    <s v="Dec"/>
    <x v="1"/>
    <x v="1"/>
    <x v="1"/>
    <x v="1"/>
    <x v="0"/>
    <x v="2"/>
    <n v="235"/>
    <n v="336.05"/>
  </r>
  <r>
    <s v="AD01-9362"/>
    <x v="2"/>
    <s v="Dec"/>
    <x v="1"/>
    <x v="1"/>
    <x v="1"/>
    <x v="1"/>
    <x v="0"/>
    <x v="2"/>
    <n v="283"/>
    <n v="404.69"/>
  </r>
  <r>
    <s v="AD01-9362"/>
    <x v="2"/>
    <s v="Dec"/>
    <x v="1"/>
    <x v="1"/>
    <x v="1"/>
    <x v="1"/>
    <x v="0"/>
    <x v="2"/>
    <n v="796"/>
    <n v="1138.28"/>
  </r>
  <r>
    <s v="AD01-9362"/>
    <x v="2"/>
    <s v="Dec"/>
    <x v="1"/>
    <x v="1"/>
    <x v="1"/>
    <x v="1"/>
    <x v="0"/>
    <x v="2"/>
    <n v="883"/>
    <n v="1262.69"/>
  </r>
  <r>
    <s v="AD01-9364"/>
    <x v="2"/>
    <s v="Feb"/>
    <x v="1"/>
    <x v="1"/>
    <x v="1"/>
    <x v="1"/>
    <x v="0"/>
    <x v="2"/>
    <n v="290"/>
    <n v="414.7"/>
  </r>
  <r>
    <s v="AD01-9361"/>
    <x v="2"/>
    <s v="Feb"/>
    <x v="1"/>
    <x v="1"/>
    <x v="1"/>
    <x v="1"/>
    <x v="0"/>
    <x v="2"/>
    <n v="338"/>
    <n v="483.34"/>
  </r>
  <r>
    <s v="AD01-9364"/>
    <x v="2"/>
    <s v="Feb"/>
    <x v="1"/>
    <x v="1"/>
    <x v="1"/>
    <x v="1"/>
    <x v="0"/>
    <x v="2"/>
    <n v="334"/>
    <n v="477.62"/>
  </r>
  <r>
    <s v="AD01-9362"/>
    <x v="2"/>
    <s v="Feb"/>
    <x v="1"/>
    <x v="1"/>
    <x v="1"/>
    <x v="1"/>
    <x v="0"/>
    <x v="2"/>
    <n v="832"/>
    <n v="1189.76"/>
  </r>
  <r>
    <s v="AD01-9362"/>
    <x v="2"/>
    <s v="Feb"/>
    <x v="1"/>
    <x v="1"/>
    <x v="1"/>
    <x v="1"/>
    <x v="0"/>
    <x v="2"/>
    <n v="865"/>
    <n v="1236.95"/>
  </r>
  <r>
    <s v="AD01-9362"/>
    <x v="2"/>
    <s v="Feb"/>
    <x v="1"/>
    <x v="1"/>
    <x v="1"/>
    <x v="1"/>
    <x v="0"/>
    <x v="2"/>
    <n v="926"/>
    <n v="1324.18"/>
  </r>
  <r>
    <s v="AD01-9361"/>
    <x v="2"/>
    <s v="Feb"/>
    <x v="1"/>
    <x v="1"/>
    <x v="1"/>
    <x v="1"/>
    <x v="0"/>
    <x v="2"/>
    <n v="927"/>
    <n v="1325.61"/>
  </r>
  <r>
    <s v="AD01-9364"/>
    <x v="2"/>
    <s v="Feb"/>
    <x v="1"/>
    <x v="1"/>
    <x v="1"/>
    <x v="1"/>
    <x v="0"/>
    <x v="2"/>
    <n v="928"/>
    <n v="1327.04"/>
  </r>
  <r>
    <s v="AD01-9362"/>
    <x v="2"/>
    <s v="Feb"/>
    <x v="1"/>
    <x v="1"/>
    <x v="1"/>
    <x v="1"/>
    <x v="0"/>
    <x v="2"/>
    <n v="871"/>
    <n v="526.24"/>
  </r>
  <r>
    <s v="AD01-9364"/>
    <x v="2"/>
    <s v="Feb"/>
    <x v="1"/>
    <x v="1"/>
    <x v="1"/>
    <x v="1"/>
    <x v="0"/>
    <x v="2"/>
    <n v="213"/>
    <n v="304.58999999999997"/>
  </r>
  <r>
    <s v="AD01-9362"/>
    <x v="2"/>
    <s v="Feb"/>
    <x v="1"/>
    <x v="1"/>
    <x v="1"/>
    <x v="1"/>
    <x v="0"/>
    <x v="2"/>
    <n v="207"/>
    <n v="296.01"/>
  </r>
  <r>
    <s v="AD01-9361"/>
    <x v="2"/>
    <s v="Feb"/>
    <x v="1"/>
    <x v="1"/>
    <x v="1"/>
    <x v="1"/>
    <x v="0"/>
    <x v="2"/>
    <n v="289"/>
    <n v="413.27"/>
  </r>
  <r>
    <s v="AD01-9362"/>
    <x v="2"/>
    <s v="Feb"/>
    <x v="1"/>
    <x v="1"/>
    <x v="1"/>
    <x v="1"/>
    <x v="0"/>
    <x v="2"/>
    <n v="337"/>
    <n v="481.91"/>
  </r>
  <r>
    <s v="AD01-9364"/>
    <x v="2"/>
    <s v="Feb"/>
    <x v="1"/>
    <x v="1"/>
    <x v="1"/>
    <x v="1"/>
    <x v="0"/>
    <x v="2"/>
    <n v="841"/>
    <n v="1202.6300000000001"/>
  </r>
  <r>
    <s v="AD01-9361"/>
    <x v="2"/>
    <s v="Feb"/>
    <x v="1"/>
    <x v="1"/>
    <x v="1"/>
    <x v="1"/>
    <x v="0"/>
    <x v="2"/>
    <n v="874"/>
    <n v="1249.82"/>
  </r>
  <r>
    <s v="AD01-9364"/>
    <x v="2"/>
    <s v="Jan"/>
    <x v="1"/>
    <x v="1"/>
    <x v="1"/>
    <x v="1"/>
    <x v="0"/>
    <x v="2"/>
    <n v="296"/>
    <n v="423.28"/>
  </r>
  <r>
    <s v="AD01-9365"/>
    <x v="2"/>
    <s v="Jan"/>
    <x v="1"/>
    <x v="1"/>
    <x v="1"/>
    <x v="1"/>
    <x v="0"/>
    <x v="2"/>
    <n v="292"/>
    <n v="417.56"/>
  </r>
  <r>
    <s v="AD01-9364"/>
    <x v="2"/>
    <s v="Jan"/>
    <x v="1"/>
    <x v="1"/>
    <x v="1"/>
    <x v="1"/>
    <x v="0"/>
    <x v="2"/>
    <n v="340"/>
    <n v="486.2"/>
  </r>
  <r>
    <s v="AD01-9361"/>
    <x v="2"/>
    <s v="Jan"/>
    <x v="1"/>
    <x v="1"/>
    <x v="1"/>
    <x v="1"/>
    <x v="0"/>
    <x v="2"/>
    <n v="831"/>
    <n v="1188.33"/>
  </r>
  <r>
    <s v="AD01-9362"/>
    <x v="2"/>
    <s v="Jan"/>
    <x v="1"/>
    <x v="1"/>
    <x v="1"/>
    <x v="1"/>
    <x v="0"/>
    <x v="2"/>
    <n v="864"/>
    <n v="1235.52"/>
  </r>
  <r>
    <s v="AD01-9362"/>
    <x v="2"/>
    <s v="Jan"/>
    <x v="1"/>
    <x v="1"/>
    <x v="1"/>
    <x v="1"/>
    <x v="0"/>
    <x v="2"/>
    <n v="923"/>
    <n v="1319.89"/>
  </r>
  <r>
    <s v="AD01-9361"/>
    <x v="2"/>
    <s v="Jan"/>
    <x v="1"/>
    <x v="1"/>
    <x v="1"/>
    <x v="1"/>
    <x v="0"/>
    <x v="2"/>
    <n v="924"/>
    <n v="1321.32"/>
  </r>
  <r>
    <s v="AD01-9364"/>
    <x v="2"/>
    <s v="Jan"/>
    <x v="1"/>
    <x v="1"/>
    <x v="1"/>
    <x v="1"/>
    <x v="0"/>
    <x v="2"/>
    <n v="925"/>
    <n v="1322.75"/>
  </r>
  <r>
    <s v="AD01-9362"/>
    <x v="2"/>
    <s v="Jan"/>
    <x v="1"/>
    <x v="1"/>
    <x v="1"/>
    <x v="1"/>
    <x v="0"/>
    <x v="2"/>
    <n v="870"/>
    <n v="526.24"/>
  </r>
  <r>
    <s v="AD01-9362"/>
    <x v="2"/>
    <s v="Jan"/>
    <x v="1"/>
    <x v="1"/>
    <x v="1"/>
    <x v="1"/>
    <x v="0"/>
    <x v="2"/>
    <n v="339"/>
    <n v="484.77"/>
  </r>
  <r>
    <s v="AD01-9364"/>
    <x v="2"/>
    <s v="Jan"/>
    <x v="1"/>
    <x v="1"/>
    <x v="1"/>
    <x v="1"/>
    <x v="0"/>
    <x v="2"/>
    <n v="231"/>
    <n v="330.33"/>
  </r>
  <r>
    <s v="AD01-9361"/>
    <x v="2"/>
    <s v="Jan"/>
    <x v="1"/>
    <x v="1"/>
    <x v="1"/>
    <x v="1"/>
    <x v="0"/>
    <x v="2"/>
    <n v="225"/>
    <n v="321.75"/>
  </r>
  <r>
    <s v="AD01-9365"/>
    <x v="2"/>
    <s v="Jan"/>
    <x v="1"/>
    <x v="1"/>
    <x v="1"/>
    <x v="1"/>
    <x v="0"/>
    <x v="2"/>
    <n v="219"/>
    <n v="313.17"/>
  </r>
  <r>
    <s v="AD01-9361"/>
    <x v="2"/>
    <s v="Jan"/>
    <x v="1"/>
    <x v="1"/>
    <x v="1"/>
    <x v="1"/>
    <x v="0"/>
    <x v="2"/>
    <n v="295"/>
    <n v="421.85"/>
  </r>
  <r>
    <s v="AD01-9362"/>
    <x v="2"/>
    <s v="Jan"/>
    <x v="1"/>
    <x v="1"/>
    <x v="1"/>
    <x v="1"/>
    <x v="0"/>
    <x v="2"/>
    <n v="343"/>
    <n v="490.49"/>
  </r>
  <r>
    <s v="AD01-9364"/>
    <x v="2"/>
    <s v="Jan"/>
    <x v="1"/>
    <x v="1"/>
    <x v="1"/>
    <x v="1"/>
    <x v="0"/>
    <x v="2"/>
    <n v="840"/>
    <n v="1201.2"/>
  </r>
  <r>
    <s v="AD01-9362"/>
    <x v="2"/>
    <s v="Jan"/>
    <x v="1"/>
    <x v="1"/>
    <x v="1"/>
    <x v="1"/>
    <x v="1"/>
    <x v="2"/>
    <n v="873"/>
    <n v="1248.3900000000001"/>
  </r>
  <r>
    <s v="AD01-9363"/>
    <x v="2"/>
    <s v="Jul"/>
    <x v="1"/>
    <x v="1"/>
    <x v="1"/>
    <x v="1"/>
    <x v="1"/>
    <x v="2"/>
    <n v="338"/>
    <n v="483.34"/>
  </r>
  <r>
    <s v="AD01-9361"/>
    <x v="2"/>
    <s v="Jul"/>
    <x v="1"/>
    <x v="1"/>
    <x v="1"/>
    <x v="1"/>
    <x v="1"/>
    <x v="2"/>
    <n v="260"/>
    <n v="371.8"/>
  </r>
  <r>
    <s v="AD01-9364"/>
    <x v="2"/>
    <s v="Jul"/>
    <x v="1"/>
    <x v="1"/>
    <x v="1"/>
    <x v="1"/>
    <x v="1"/>
    <x v="2"/>
    <n v="308"/>
    <n v="440.44"/>
  </r>
  <r>
    <s v="AD01-9365"/>
    <x v="2"/>
    <s v="Jul"/>
    <x v="1"/>
    <x v="1"/>
    <x v="1"/>
    <x v="1"/>
    <x v="1"/>
    <x v="2"/>
    <n v="334"/>
    <n v="477.62"/>
  </r>
  <r>
    <s v="AD01-9364"/>
    <x v="2"/>
    <s v="Jul"/>
    <x v="1"/>
    <x v="1"/>
    <x v="1"/>
    <x v="1"/>
    <x v="1"/>
    <x v="2"/>
    <n v="262"/>
    <n v="374.66"/>
  </r>
  <r>
    <s v="AD01-9362"/>
    <x v="2"/>
    <s v="Jul"/>
    <x v="1"/>
    <x v="1"/>
    <x v="1"/>
    <x v="1"/>
    <x v="1"/>
    <x v="2"/>
    <n v="310"/>
    <n v="443.3"/>
  </r>
  <r>
    <s v="AD01-9362"/>
    <x v="2"/>
    <s v="Jul"/>
    <x v="1"/>
    <x v="1"/>
    <x v="1"/>
    <x v="1"/>
    <x v="1"/>
    <x v="2"/>
    <n v="783"/>
    <n v="1119.69"/>
  </r>
  <r>
    <s v="AD01-9361"/>
    <x v="2"/>
    <s v="Jul"/>
    <x v="1"/>
    <x v="1"/>
    <x v="1"/>
    <x v="1"/>
    <x v="1"/>
    <x v="2"/>
    <n v="836"/>
    <n v="1195.48"/>
  </r>
  <r>
    <s v="AD01-9361"/>
    <x v="2"/>
    <s v="Jul"/>
    <x v="1"/>
    <x v="1"/>
    <x v="1"/>
    <x v="1"/>
    <x v="1"/>
    <x v="2"/>
    <n v="939"/>
    <n v="1342.77"/>
  </r>
  <r>
    <s v="AD01-9362"/>
    <x v="2"/>
    <s v="Jul"/>
    <x v="1"/>
    <x v="1"/>
    <x v="1"/>
    <x v="1"/>
    <x v="1"/>
    <x v="2"/>
    <n v="940"/>
    <n v="1344.2"/>
  </r>
  <r>
    <s v="AD01-9364"/>
    <x v="2"/>
    <s v="Jul"/>
    <x v="1"/>
    <x v="1"/>
    <x v="1"/>
    <x v="1"/>
    <x v="1"/>
    <x v="2"/>
    <n v="941"/>
    <n v="1345.63"/>
  </r>
  <r>
    <s v="AD01-9364"/>
    <x v="2"/>
    <s v="Jul"/>
    <x v="1"/>
    <x v="1"/>
    <x v="1"/>
    <x v="1"/>
    <x v="1"/>
    <x v="2"/>
    <n v="876"/>
    <n v="526.24"/>
  </r>
  <r>
    <s v="AD01-9362"/>
    <x v="2"/>
    <s v="Jul"/>
    <x v="1"/>
    <x v="1"/>
    <x v="1"/>
    <x v="1"/>
    <x v="1"/>
    <x v="2"/>
    <n v="309"/>
    <n v="441.87"/>
  </r>
  <r>
    <s v="AD01-9361"/>
    <x v="2"/>
    <s v="Jul"/>
    <x v="1"/>
    <x v="1"/>
    <x v="1"/>
    <x v="1"/>
    <x v="1"/>
    <x v="2"/>
    <n v="135"/>
    <n v="193.05"/>
  </r>
  <r>
    <s v="AD01-9364"/>
    <x v="2"/>
    <s v="Jul"/>
    <x v="1"/>
    <x v="1"/>
    <x v="1"/>
    <x v="1"/>
    <x v="1"/>
    <x v="2"/>
    <n v="129"/>
    <n v="184.47"/>
  </r>
  <r>
    <s v="AD01-9361"/>
    <x v="2"/>
    <s v="Jul"/>
    <x v="1"/>
    <x v="1"/>
    <x v="1"/>
    <x v="1"/>
    <x v="1"/>
    <x v="2"/>
    <n v="369"/>
    <n v="527.66999999999996"/>
  </r>
  <r>
    <s v="AD01-9362"/>
    <x v="2"/>
    <s v="Jul"/>
    <x v="1"/>
    <x v="1"/>
    <x v="1"/>
    <x v="1"/>
    <x v="1"/>
    <x v="2"/>
    <n v="337"/>
    <n v="481.91"/>
  </r>
  <r>
    <s v="AD01-9361"/>
    <x v="2"/>
    <s v="Jul"/>
    <x v="1"/>
    <x v="1"/>
    <x v="1"/>
    <x v="1"/>
    <x v="1"/>
    <x v="2"/>
    <n v="265"/>
    <n v="378.95"/>
  </r>
  <r>
    <s v="AD01-9365"/>
    <x v="2"/>
    <s v="Jul"/>
    <x v="1"/>
    <x v="1"/>
    <x v="1"/>
    <x v="1"/>
    <x v="1"/>
    <x v="2"/>
    <n v="307"/>
    <n v="439.01"/>
  </r>
  <r>
    <s v="AD01-9364"/>
    <x v="2"/>
    <s v="Jul"/>
    <x v="1"/>
    <x v="1"/>
    <x v="1"/>
    <x v="1"/>
    <x v="1"/>
    <x v="2"/>
    <n v="792"/>
    <n v="1132.56"/>
  </r>
  <r>
    <s v="AD01-9362"/>
    <x v="2"/>
    <s v="Jul"/>
    <x v="1"/>
    <x v="1"/>
    <x v="1"/>
    <x v="1"/>
    <x v="1"/>
    <x v="2"/>
    <n v="845"/>
    <n v="1208.3499999999999"/>
  </r>
  <r>
    <s v="AD01-9363"/>
    <x v="2"/>
    <s v="Jul"/>
    <x v="1"/>
    <x v="1"/>
    <x v="1"/>
    <x v="1"/>
    <x v="1"/>
    <x v="2"/>
    <n v="878"/>
    <n v="1255.54"/>
  </r>
  <r>
    <s v="AD01-9361"/>
    <x v="2"/>
    <s v="Jun"/>
    <x v="1"/>
    <x v="1"/>
    <x v="1"/>
    <x v="1"/>
    <x v="1"/>
    <x v="2"/>
    <n v="266"/>
    <n v="380.38"/>
  </r>
  <r>
    <s v="AD01-9363"/>
    <x v="2"/>
    <s v="Jun"/>
    <x v="1"/>
    <x v="1"/>
    <x v="1"/>
    <x v="1"/>
    <x v="1"/>
    <x v="2"/>
    <n v="314"/>
    <n v="449.02"/>
  </r>
  <r>
    <s v="AD01-9362"/>
    <x v="2"/>
    <s v="Jun"/>
    <x v="1"/>
    <x v="1"/>
    <x v="1"/>
    <x v="1"/>
    <x v="1"/>
    <x v="2"/>
    <n v="268"/>
    <n v="383.24"/>
  </r>
  <r>
    <s v="AD01-9361"/>
    <x v="2"/>
    <s v="Jun"/>
    <x v="1"/>
    <x v="1"/>
    <x v="1"/>
    <x v="1"/>
    <x v="1"/>
    <x v="2"/>
    <n v="316"/>
    <n v="451.88"/>
  </r>
  <r>
    <s v="AD01-9362"/>
    <x v="2"/>
    <s v="Jun"/>
    <x v="1"/>
    <x v="1"/>
    <x v="1"/>
    <x v="1"/>
    <x v="1"/>
    <x v="2"/>
    <n v="835"/>
    <n v="1194.05"/>
  </r>
  <r>
    <s v="AD01-9362"/>
    <x v="2"/>
    <s v="Jun"/>
    <x v="1"/>
    <x v="1"/>
    <x v="1"/>
    <x v="1"/>
    <x v="1"/>
    <x v="2"/>
    <n v="869"/>
    <n v="1242.67"/>
  </r>
  <r>
    <s v="AD01-9362"/>
    <x v="2"/>
    <s v="Jun"/>
    <x v="1"/>
    <x v="1"/>
    <x v="1"/>
    <x v="1"/>
    <x v="1"/>
    <x v="2"/>
    <n v="937"/>
    <n v="1339.91"/>
  </r>
  <r>
    <s v="AD01-9361"/>
    <x v="2"/>
    <s v="Jun"/>
    <x v="1"/>
    <x v="1"/>
    <x v="1"/>
    <x v="1"/>
    <x v="1"/>
    <x v="2"/>
    <n v="938"/>
    <n v="1341.34"/>
  </r>
  <r>
    <s v="AD01-9361"/>
    <x v="2"/>
    <s v="Jun"/>
    <x v="1"/>
    <x v="1"/>
    <x v="1"/>
    <x v="1"/>
    <x v="1"/>
    <x v="2"/>
    <n v="875"/>
    <n v="526.24"/>
  </r>
  <r>
    <s v="AD01-9363"/>
    <x v="2"/>
    <s v="Jun"/>
    <x v="1"/>
    <x v="1"/>
    <x v="1"/>
    <x v="1"/>
    <x v="1"/>
    <x v="2"/>
    <n v="315"/>
    <n v="450.45"/>
  </r>
  <r>
    <s v="AD01-9362"/>
    <x v="2"/>
    <s v="Jun"/>
    <x v="1"/>
    <x v="1"/>
    <x v="1"/>
    <x v="1"/>
    <x v="1"/>
    <x v="2"/>
    <n v="153"/>
    <n v="218.79"/>
  </r>
  <r>
    <s v="AD01-9362"/>
    <x v="2"/>
    <s v="Jun"/>
    <x v="1"/>
    <x v="1"/>
    <x v="1"/>
    <x v="1"/>
    <x v="1"/>
    <x v="2"/>
    <n v="147"/>
    <n v="210.21"/>
  </r>
  <r>
    <s v="AD01-9361"/>
    <x v="2"/>
    <s v="Jun"/>
    <x v="1"/>
    <x v="1"/>
    <x v="1"/>
    <x v="1"/>
    <x v="1"/>
    <x v="2"/>
    <n v="141"/>
    <n v="201.63"/>
  </r>
  <r>
    <s v="AD01-9364"/>
    <x v="2"/>
    <s v="Jun"/>
    <x v="1"/>
    <x v="1"/>
    <x v="1"/>
    <x v="1"/>
    <x v="1"/>
    <x v="2"/>
    <n v="313"/>
    <n v="447.59"/>
  </r>
  <r>
    <s v="AD01-9362"/>
    <x v="2"/>
    <s v="Jun"/>
    <x v="1"/>
    <x v="1"/>
    <x v="1"/>
    <x v="1"/>
    <x v="1"/>
    <x v="2"/>
    <n v="844"/>
    <n v="1206.92"/>
  </r>
  <r>
    <s v="AD01-9362"/>
    <x v="2"/>
    <s v="Jun"/>
    <x v="1"/>
    <x v="1"/>
    <x v="1"/>
    <x v="1"/>
    <x v="1"/>
    <x v="2"/>
    <n v="877"/>
    <n v="1254.1099999999999"/>
  </r>
  <r>
    <s v="AD01-9362"/>
    <x v="2"/>
    <s v="Mar"/>
    <x v="1"/>
    <x v="1"/>
    <x v="1"/>
    <x v="1"/>
    <x v="1"/>
    <x v="2"/>
    <n v="284"/>
    <n v="406.12"/>
  </r>
  <r>
    <s v="AD01-9364"/>
    <x v="2"/>
    <s v="Mar"/>
    <x v="1"/>
    <x v="1"/>
    <x v="1"/>
    <x v="1"/>
    <x v="1"/>
    <x v="2"/>
    <n v="332"/>
    <n v="474.76"/>
  </r>
  <r>
    <s v="AD01-9362"/>
    <x v="2"/>
    <s v="Mar"/>
    <x v="1"/>
    <x v="1"/>
    <x v="1"/>
    <x v="1"/>
    <x v="1"/>
    <x v="2"/>
    <n v="286"/>
    <n v="408.98"/>
  </r>
  <r>
    <s v="AD01-9361"/>
    <x v="2"/>
    <s v="Mar"/>
    <x v="1"/>
    <x v="1"/>
    <x v="1"/>
    <x v="1"/>
    <x v="1"/>
    <x v="2"/>
    <n v="328"/>
    <n v="469.04"/>
  </r>
  <r>
    <s v="AD01-9365"/>
    <x v="2"/>
    <s v="Mar"/>
    <x v="1"/>
    <x v="1"/>
    <x v="1"/>
    <x v="1"/>
    <x v="1"/>
    <x v="2"/>
    <n v="833"/>
    <n v="1191.19"/>
  </r>
  <r>
    <s v="AD01-9361"/>
    <x v="2"/>
    <s v="Mar"/>
    <x v="1"/>
    <x v="1"/>
    <x v="1"/>
    <x v="1"/>
    <x v="1"/>
    <x v="2"/>
    <n v="866"/>
    <n v="1238.3800000000001"/>
  </r>
  <r>
    <s v="AD01-9364"/>
    <x v="2"/>
    <s v="Mar"/>
    <x v="1"/>
    <x v="1"/>
    <x v="1"/>
    <x v="1"/>
    <x v="1"/>
    <x v="2"/>
    <n v="929"/>
    <n v="1328.47"/>
  </r>
  <r>
    <s v="AD01-9362"/>
    <x v="2"/>
    <s v="Mar"/>
    <x v="1"/>
    <x v="1"/>
    <x v="1"/>
    <x v="1"/>
    <x v="1"/>
    <x v="2"/>
    <n v="930"/>
    <n v="1329.9"/>
  </r>
  <r>
    <s v="AD01-9364"/>
    <x v="2"/>
    <s v="Mar"/>
    <x v="1"/>
    <x v="1"/>
    <x v="1"/>
    <x v="1"/>
    <x v="1"/>
    <x v="2"/>
    <n v="872"/>
    <n v="526.24"/>
  </r>
  <r>
    <s v="AD01-9361"/>
    <x v="2"/>
    <s v="Mar"/>
    <x v="1"/>
    <x v="1"/>
    <x v="1"/>
    <x v="1"/>
    <x v="1"/>
    <x v="2"/>
    <n v="333"/>
    <n v="476.19"/>
  </r>
  <r>
    <s v="AD01-9362"/>
    <x v="2"/>
    <s v="Mar"/>
    <x v="1"/>
    <x v="1"/>
    <x v="1"/>
    <x v="1"/>
    <x v="1"/>
    <x v="2"/>
    <n v="201"/>
    <n v="287.43"/>
  </r>
  <r>
    <s v="AD01-9362"/>
    <x v="2"/>
    <s v="Mar"/>
    <x v="1"/>
    <x v="1"/>
    <x v="1"/>
    <x v="1"/>
    <x v="1"/>
    <x v="2"/>
    <n v="195"/>
    <n v="278.85000000000002"/>
  </r>
  <r>
    <s v="AD01-9365"/>
    <x v="2"/>
    <s v="Mar"/>
    <x v="1"/>
    <x v="1"/>
    <x v="1"/>
    <x v="1"/>
    <x v="1"/>
    <x v="2"/>
    <n v="189"/>
    <n v="270.27"/>
  </r>
  <r>
    <s v="AD01-9362"/>
    <x v="2"/>
    <s v="Mar"/>
    <x v="1"/>
    <x v="1"/>
    <x v="1"/>
    <x v="1"/>
    <x v="1"/>
    <x v="2"/>
    <n v="283"/>
    <n v="404.69"/>
  </r>
  <r>
    <s v="AD01-9362"/>
    <x v="2"/>
    <s v="Mar"/>
    <x v="1"/>
    <x v="1"/>
    <x v="1"/>
    <x v="1"/>
    <x v="1"/>
    <x v="2"/>
    <n v="331"/>
    <n v="473.33"/>
  </r>
  <r>
    <s v="AD01-9362"/>
    <x v="2"/>
    <s v="Mar"/>
    <x v="1"/>
    <x v="1"/>
    <x v="1"/>
    <x v="1"/>
    <x v="1"/>
    <x v="2"/>
    <n v="875"/>
    <n v="1251.25"/>
  </r>
  <r>
    <s v="AD01-9361"/>
    <x v="2"/>
    <s v="May"/>
    <x v="1"/>
    <x v="1"/>
    <x v="1"/>
    <x v="1"/>
    <x v="1"/>
    <x v="2"/>
    <n v="272"/>
    <n v="388.96"/>
  </r>
  <r>
    <s v="AD01-9361"/>
    <x v="2"/>
    <s v="May"/>
    <x v="1"/>
    <x v="1"/>
    <x v="1"/>
    <x v="1"/>
    <x v="1"/>
    <x v="2"/>
    <n v="320"/>
    <n v="457.6"/>
  </r>
  <r>
    <s v="AD01-9361"/>
    <x v="2"/>
    <s v="May"/>
    <x v="1"/>
    <x v="1"/>
    <x v="1"/>
    <x v="1"/>
    <x v="1"/>
    <x v="2"/>
    <n v="274"/>
    <n v="391.82"/>
  </r>
  <r>
    <s v="AD01-9361"/>
    <x v="2"/>
    <s v="May"/>
    <x v="1"/>
    <x v="1"/>
    <x v="1"/>
    <x v="1"/>
    <x v="1"/>
    <x v="2"/>
    <n v="322"/>
    <n v="460.46"/>
  </r>
  <r>
    <s v="AD01-9361"/>
    <x v="2"/>
    <s v="May"/>
    <x v="1"/>
    <x v="1"/>
    <x v="1"/>
    <x v="1"/>
    <x v="1"/>
    <x v="2"/>
    <n v="868"/>
    <n v="1241.24"/>
  </r>
  <r>
    <s v="AD01-9361"/>
    <x v="2"/>
    <s v="May"/>
    <x v="1"/>
    <x v="1"/>
    <x v="1"/>
    <x v="1"/>
    <x v="1"/>
    <x v="2"/>
    <n v="934"/>
    <n v="1335.62"/>
  </r>
  <r>
    <s v="AD01-9363"/>
    <x v="2"/>
    <s v="May"/>
    <x v="1"/>
    <x v="1"/>
    <x v="1"/>
    <x v="1"/>
    <x v="1"/>
    <x v="2"/>
    <n v="935"/>
    <n v="1337.05"/>
  </r>
  <r>
    <s v="AD01-9362"/>
    <x v="2"/>
    <s v="May"/>
    <x v="1"/>
    <x v="1"/>
    <x v="1"/>
    <x v="1"/>
    <x v="1"/>
    <x v="2"/>
    <n v="936"/>
    <n v="1338.48"/>
  </r>
  <r>
    <s v="AD01-9363"/>
    <x v="2"/>
    <s v="May"/>
    <x v="1"/>
    <x v="1"/>
    <x v="1"/>
    <x v="1"/>
    <x v="1"/>
    <x v="2"/>
    <n v="874"/>
    <n v="526.24"/>
  </r>
  <r>
    <s v="AD01-9362"/>
    <x v="2"/>
    <s v="May"/>
    <x v="1"/>
    <x v="1"/>
    <x v="1"/>
    <x v="1"/>
    <x v="1"/>
    <x v="2"/>
    <n v="321"/>
    <n v="459.03"/>
  </r>
  <r>
    <s v="AD01-9361"/>
    <x v="2"/>
    <s v="May"/>
    <x v="1"/>
    <x v="1"/>
    <x v="1"/>
    <x v="1"/>
    <x v="1"/>
    <x v="2"/>
    <n v="165"/>
    <n v="235.95"/>
  </r>
  <r>
    <s v="AD01-9361"/>
    <x v="2"/>
    <s v="May"/>
    <x v="1"/>
    <x v="1"/>
    <x v="1"/>
    <x v="1"/>
    <x v="1"/>
    <x v="2"/>
    <n v="159"/>
    <n v="227.37"/>
  </r>
  <r>
    <s v="AD01-9362"/>
    <x v="2"/>
    <s v="May"/>
    <x v="1"/>
    <x v="1"/>
    <x v="1"/>
    <x v="1"/>
    <x v="1"/>
    <x v="2"/>
    <n v="271"/>
    <n v="387.53"/>
  </r>
  <r>
    <s v="AD01-9361"/>
    <x v="2"/>
    <s v="May"/>
    <x v="1"/>
    <x v="1"/>
    <x v="1"/>
    <x v="1"/>
    <x v="1"/>
    <x v="2"/>
    <n v="319"/>
    <n v="456.17"/>
  </r>
  <r>
    <s v="AD01-9361"/>
    <x v="2"/>
    <s v="May"/>
    <x v="1"/>
    <x v="1"/>
    <x v="1"/>
    <x v="1"/>
    <x v="1"/>
    <x v="2"/>
    <n v="843"/>
    <n v="1205.49"/>
  </r>
  <r>
    <s v="AD01-9362"/>
    <x v="2"/>
    <s v="Nov"/>
    <x v="1"/>
    <x v="1"/>
    <x v="1"/>
    <x v="1"/>
    <x v="1"/>
    <x v="2"/>
    <n v="314"/>
    <n v="449.02"/>
  </r>
  <r>
    <s v="AD01-9365"/>
    <x v="2"/>
    <s v="Nov"/>
    <x v="1"/>
    <x v="1"/>
    <x v="1"/>
    <x v="1"/>
    <x v="1"/>
    <x v="2"/>
    <n v="242"/>
    <n v="346.06"/>
  </r>
  <r>
    <s v="AD01-9362"/>
    <x v="2"/>
    <s v="Nov"/>
    <x v="1"/>
    <x v="1"/>
    <x v="1"/>
    <x v="1"/>
    <x v="1"/>
    <x v="2"/>
    <n v="290"/>
    <n v="414.7"/>
  </r>
  <r>
    <s v="AD01-9362"/>
    <x v="2"/>
    <s v="Nov"/>
    <x v="1"/>
    <x v="1"/>
    <x v="1"/>
    <x v="1"/>
    <x v="1"/>
    <x v="2"/>
    <n v="316"/>
    <n v="451.88"/>
  </r>
  <r>
    <s v="AD01-9362"/>
    <x v="2"/>
    <s v="Nov"/>
    <x v="1"/>
    <x v="1"/>
    <x v="1"/>
    <x v="1"/>
    <x v="1"/>
    <x v="2"/>
    <n v="286"/>
    <n v="408.98"/>
  </r>
  <r>
    <s v="AD01-9361"/>
    <x v="2"/>
    <s v="Nov"/>
    <x v="1"/>
    <x v="1"/>
    <x v="1"/>
    <x v="1"/>
    <x v="1"/>
    <x v="2"/>
    <n v="840"/>
    <n v="1201.2"/>
  </r>
  <r>
    <s v="AD01-9361"/>
    <x v="2"/>
    <s v="Nov"/>
    <x v="1"/>
    <x v="1"/>
    <x v="1"/>
    <x v="1"/>
    <x v="1"/>
    <x v="2"/>
    <n v="873"/>
    <n v="1248.3900000000001"/>
  </r>
  <r>
    <s v="AD01-9362"/>
    <x v="2"/>
    <s v="Nov"/>
    <x v="1"/>
    <x v="1"/>
    <x v="1"/>
    <x v="1"/>
    <x v="1"/>
    <x v="2"/>
    <n v="950"/>
    <n v="1358.5"/>
  </r>
  <r>
    <s v="AD01-9362"/>
    <x v="2"/>
    <s v="Nov"/>
    <x v="1"/>
    <x v="1"/>
    <x v="1"/>
    <x v="1"/>
    <x v="1"/>
    <x v="2"/>
    <n v="951"/>
    <n v="1359.93"/>
  </r>
  <r>
    <s v="AD01-9362"/>
    <x v="2"/>
    <s v="Nov"/>
    <x v="1"/>
    <x v="1"/>
    <x v="1"/>
    <x v="1"/>
    <x v="1"/>
    <x v="2"/>
    <n v="952"/>
    <n v="1361.36"/>
  </r>
  <r>
    <s v="AD01-9361"/>
    <x v="2"/>
    <s v="Nov"/>
    <x v="1"/>
    <x v="1"/>
    <x v="1"/>
    <x v="1"/>
    <x v="1"/>
    <x v="2"/>
    <n v="826"/>
    <n v="526.24"/>
  </r>
  <r>
    <s v="AD01-9362"/>
    <x v="2"/>
    <s v="Nov"/>
    <x v="1"/>
    <x v="1"/>
    <x v="1"/>
    <x v="1"/>
    <x v="1"/>
    <x v="2"/>
    <n v="879"/>
    <n v="526.24"/>
  </r>
  <r>
    <s v="AD01-9365"/>
    <x v="2"/>
    <s v="Nov"/>
    <x v="1"/>
    <x v="1"/>
    <x v="1"/>
    <x v="1"/>
    <x v="1"/>
    <x v="2"/>
    <n v="315"/>
    <n v="450.45"/>
  </r>
  <r>
    <s v="AD01-9361"/>
    <x v="2"/>
    <s v="Nov"/>
    <x v="1"/>
    <x v="1"/>
    <x v="1"/>
    <x v="1"/>
    <x v="1"/>
    <x v="2"/>
    <n v="309"/>
    <n v="441.87"/>
  </r>
  <r>
    <s v="AD01-9362"/>
    <x v="2"/>
    <s v="Nov"/>
    <x v="1"/>
    <x v="1"/>
    <x v="1"/>
    <x v="1"/>
    <x v="1"/>
    <x v="2"/>
    <n v="313"/>
    <n v="447.59"/>
  </r>
  <r>
    <s v="AD01-9362"/>
    <x v="2"/>
    <s v="Nov"/>
    <x v="1"/>
    <x v="1"/>
    <x v="1"/>
    <x v="1"/>
    <x v="1"/>
    <x v="2"/>
    <n v="241"/>
    <n v="344.63"/>
  </r>
  <r>
    <s v="AD01-9362"/>
    <x v="2"/>
    <s v="Nov"/>
    <x v="1"/>
    <x v="1"/>
    <x v="1"/>
    <x v="1"/>
    <x v="1"/>
    <x v="2"/>
    <n v="289"/>
    <n v="413.27"/>
  </r>
  <r>
    <s v="AD01-9362"/>
    <x v="2"/>
    <s v="Nov"/>
    <x v="1"/>
    <x v="1"/>
    <x v="1"/>
    <x v="1"/>
    <x v="1"/>
    <x v="2"/>
    <n v="795"/>
    <n v="1136.8499999999999"/>
  </r>
  <r>
    <s v="AD01-9362"/>
    <x v="2"/>
    <s v="Nov"/>
    <x v="1"/>
    <x v="1"/>
    <x v="1"/>
    <x v="1"/>
    <x v="1"/>
    <x v="2"/>
    <n v="849"/>
    <n v="1214.07"/>
  </r>
  <r>
    <s v="AD01-9362"/>
    <x v="2"/>
    <s v="Nov"/>
    <x v="1"/>
    <x v="1"/>
    <x v="1"/>
    <x v="1"/>
    <x v="1"/>
    <x v="2"/>
    <n v="882"/>
    <n v="1261.26"/>
  </r>
  <r>
    <s v="AD01-9362"/>
    <x v="2"/>
    <s v="Oct"/>
    <x v="1"/>
    <x v="1"/>
    <x v="1"/>
    <x v="1"/>
    <x v="1"/>
    <x v="2"/>
    <n v="320"/>
    <n v="457.6"/>
  </r>
  <r>
    <s v="AD01-9362"/>
    <x v="2"/>
    <s v="Oct"/>
    <x v="1"/>
    <x v="1"/>
    <x v="1"/>
    <x v="1"/>
    <x v="1"/>
    <x v="2"/>
    <n v="248"/>
    <n v="354.64"/>
  </r>
  <r>
    <s v="AD01-9362"/>
    <x v="2"/>
    <s v="Oct"/>
    <x v="1"/>
    <x v="1"/>
    <x v="1"/>
    <x v="1"/>
    <x v="1"/>
    <x v="2"/>
    <n v="322"/>
    <n v="460.46"/>
  </r>
  <r>
    <s v="AD01-9362"/>
    <x v="2"/>
    <s v="Oct"/>
    <x v="1"/>
    <x v="1"/>
    <x v="1"/>
    <x v="1"/>
    <x v="1"/>
    <x v="2"/>
    <n v="244"/>
    <n v="348.92"/>
  </r>
  <r>
    <s v="AD01-9364"/>
    <x v="2"/>
    <s v="Oct"/>
    <x v="1"/>
    <x v="1"/>
    <x v="1"/>
    <x v="1"/>
    <x v="1"/>
    <x v="2"/>
    <n v="292"/>
    <n v="417.56"/>
  </r>
  <r>
    <s v="AD01-9362"/>
    <x v="2"/>
    <s v="Oct"/>
    <x v="1"/>
    <x v="1"/>
    <x v="1"/>
    <x v="1"/>
    <x v="1"/>
    <x v="2"/>
    <n v="786"/>
    <n v="1123.98"/>
  </r>
  <r>
    <s v="AD01-9362"/>
    <x v="2"/>
    <s v="Oct"/>
    <x v="1"/>
    <x v="1"/>
    <x v="1"/>
    <x v="1"/>
    <x v="1"/>
    <x v="2"/>
    <n v="839"/>
    <n v="1199.77"/>
  </r>
  <r>
    <s v="AD01-9361"/>
    <x v="2"/>
    <s v="Oct"/>
    <x v="1"/>
    <x v="1"/>
    <x v="1"/>
    <x v="1"/>
    <x v="1"/>
    <x v="2"/>
    <n v="872"/>
    <n v="1246.96"/>
  </r>
  <r>
    <s v="AD01-9361"/>
    <x v="2"/>
    <s v="Oct"/>
    <x v="1"/>
    <x v="1"/>
    <x v="1"/>
    <x v="1"/>
    <x v="1"/>
    <x v="2"/>
    <n v="947"/>
    <n v="1354.21"/>
  </r>
  <r>
    <s v="AD01-9364"/>
    <x v="2"/>
    <s v="Oct"/>
    <x v="1"/>
    <x v="1"/>
    <x v="1"/>
    <x v="1"/>
    <x v="1"/>
    <x v="2"/>
    <n v="948"/>
    <n v="1355.64"/>
  </r>
  <r>
    <s v="AD01-9364"/>
    <x v="2"/>
    <s v="Oct"/>
    <x v="1"/>
    <x v="1"/>
    <x v="1"/>
    <x v="1"/>
    <x v="1"/>
    <x v="2"/>
    <n v="949"/>
    <n v="1357.07"/>
  </r>
  <r>
    <s v="AD01-9361"/>
    <x v="2"/>
    <s v="Oct"/>
    <x v="1"/>
    <x v="1"/>
    <x v="1"/>
    <x v="1"/>
    <x v="1"/>
    <x v="2"/>
    <n v="825"/>
    <n v="526.24"/>
  </r>
  <r>
    <s v="AD01-9361"/>
    <x v="2"/>
    <s v="Oct"/>
    <x v="1"/>
    <x v="1"/>
    <x v="1"/>
    <x v="1"/>
    <x v="1"/>
    <x v="2"/>
    <n v="878"/>
    <n v="526.24"/>
  </r>
  <r>
    <s v="AD01-9362"/>
    <x v="2"/>
    <s v="Oct"/>
    <x v="1"/>
    <x v="1"/>
    <x v="1"/>
    <x v="1"/>
    <x v="1"/>
    <x v="2"/>
    <n v="291"/>
    <n v="416.13"/>
  </r>
  <r>
    <s v="AD01-9362"/>
    <x v="2"/>
    <s v="Oct"/>
    <x v="1"/>
    <x v="1"/>
    <x v="1"/>
    <x v="1"/>
    <x v="1"/>
    <x v="2"/>
    <n v="333"/>
    <n v="476.19"/>
  </r>
  <r>
    <s v="AD01-9362"/>
    <x v="2"/>
    <s v="Oct"/>
    <x v="1"/>
    <x v="1"/>
    <x v="1"/>
    <x v="1"/>
    <x v="1"/>
    <x v="2"/>
    <n v="327"/>
    <n v="467.61"/>
  </r>
  <r>
    <s v="AD01-9362"/>
    <x v="2"/>
    <s v="Oct"/>
    <x v="1"/>
    <x v="1"/>
    <x v="1"/>
    <x v="1"/>
    <x v="1"/>
    <x v="2"/>
    <n v="321"/>
    <n v="459.03"/>
  </r>
  <r>
    <s v="AD01-9364"/>
    <x v="2"/>
    <s v="Oct"/>
    <x v="1"/>
    <x v="1"/>
    <x v="1"/>
    <x v="1"/>
    <x v="1"/>
    <x v="2"/>
    <n v="319"/>
    <n v="456.17"/>
  </r>
  <r>
    <s v="AD01-9364"/>
    <x v="2"/>
    <s v="Oct"/>
    <x v="1"/>
    <x v="1"/>
    <x v="1"/>
    <x v="1"/>
    <x v="1"/>
    <x v="2"/>
    <n v="247"/>
    <n v="353.21"/>
  </r>
  <r>
    <s v="AD01-9362"/>
    <x v="2"/>
    <s v="Oct"/>
    <x v="1"/>
    <x v="1"/>
    <x v="1"/>
    <x v="1"/>
    <x v="1"/>
    <x v="2"/>
    <n v="295"/>
    <n v="421.85"/>
  </r>
  <r>
    <s v="AD01-9364"/>
    <x v="2"/>
    <s v="Oct"/>
    <x v="1"/>
    <x v="1"/>
    <x v="1"/>
    <x v="1"/>
    <x v="1"/>
    <x v="2"/>
    <n v="848"/>
    <n v="1212.6400000000001"/>
  </r>
  <r>
    <s v="AD01-9362"/>
    <x v="2"/>
    <s v="Oct"/>
    <x v="1"/>
    <x v="1"/>
    <x v="1"/>
    <x v="1"/>
    <x v="1"/>
    <x v="2"/>
    <n v="881"/>
    <n v="1259.83"/>
  </r>
  <r>
    <s v="AD01-9361"/>
    <x v="2"/>
    <s v="Sep"/>
    <x v="1"/>
    <x v="1"/>
    <x v="1"/>
    <x v="1"/>
    <x v="1"/>
    <x v="2"/>
    <n v="326"/>
    <n v="466.18"/>
  </r>
  <r>
    <s v="AD01-9361"/>
    <x v="2"/>
    <s v="Sep"/>
    <x v="1"/>
    <x v="1"/>
    <x v="1"/>
    <x v="1"/>
    <x v="1"/>
    <x v="2"/>
    <n v="254"/>
    <n v="363.22"/>
  </r>
  <r>
    <s v="AD01-9362"/>
    <x v="2"/>
    <s v="Sep"/>
    <x v="1"/>
    <x v="1"/>
    <x v="1"/>
    <x v="1"/>
    <x v="1"/>
    <x v="2"/>
    <n v="296"/>
    <n v="423.28"/>
  </r>
  <r>
    <s v="AD01-9361"/>
    <x v="2"/>
    <s v="Sep"/>
    <x v="1"/>
    <x v="1"/>
    <x v="1"/>
    <x v="1"/>
    <x v="1"/>
    <x v="2"/>
    <n v="328"/>
    <n v="469.04"/>
  </r>
  <r>
    <s v="AD01-9364"/>
    <x v="2"/>
    <s v="Sep"/>
    <x v="1"/>
    <x v="1"/>
    <x v="1"/>
    <x v="1"/>
    <x v="1"/>
    <x v="2"/>
    <n v="250"/>
    <n v="357.5"/>
  </r>
  <r>
    <s v="AD01-9362"/>
    <x v="2"/>
    <s v="Sep"/>
    <x v="1"/>
    <x v="1"/>
    <x v="1"/>
    <x v="1"/>
    <x v="1"/>
    <x v="2"/>
    <n v="298"/>
    <n v="426.14"/>
  </r>
  <r>
    <s v="AD01-9361"/>
    <x v="2"/>
    <s v="Sep"/>
    <x v="1"/>
    <x v="1"/>
    <x v="1"/>
    <x v="1"/>
    <x v="1"/>
    <x v="2"/>
    <n v="785"/>
    <n v="1122.55"/>
  </r>
  <r>
    <s v="AD01-9365"/>
    <x v="2"/>
    <s v="Sep"/>
    <x v="1"/>
    <x v="1"/>
    <x v="1"/>
    <x v="1"/>
    <x v="1"/>
    <x v="2"/>
    <n v="838"/>
    <n v="1198.3399999999999"/>
  </r>
  <r>
    <s v="AD01-9365"/>
    <x v="2"/>
    <s v="Sep"/>
    <x v="1"/>
    <x v="1"/>
    <x v="1"/>
    <x v="1"/>
    <x v="1"/>
    <x v="2"/>
    <n v="871"/>
    <n v="1245.53"/>
  </r>
  <r>
    <s v="AD01-9364"/>
    <x v="2"/>
    <s v="Sep"/>
    <x v="1"/>
    <x v="1"/>
    <x v="1"/>
    <x v="1"/>
    <x v="1"/>
    <x v="2"/>
    <n v="945"/>
    <n v="1351.35"/>
  </r>
  <r>
    <s v="AD01-9362"/>
    <x v="2"/>
    <s v="Sep"/>
    <x v="1"/>
    <x v="1"/>
    <x v="1"/>
    <x v="1"/>
    <x v="1"/>
    <x v="2"/>
    <n v="946"/>
    <n v="1352.78"/>
  </r>
  <r>
    <s v="AD01-9365"/>
    <x v="2"/>
    <s v="Sep"/>
    <x v="1"/>
    <x v="1"/>
    <x v="1"/>
    <x v="1"/>
    <x v="1"/>
    <x v="2"/>
    <n v="824"/>
    <n v="526.24"/>
  </r>
  <r>
    <s v="AD01-9361"/>
    <x v="2"/>
    <s v="Sep"/>
    <x v="1"/>
    <x v="1"/>
    <x v="1"/>
    <x v="1"/>
    <x v="1"/>
    <x v="2"/>
    <n v="297"/>
    <n v="424.71"/>
  </r>
  <r>
    <s v="AD01-9361"/>
    <x v="2"/>
    <s v="Sep"/>
    <x v="1"/>
    <x v="1"/>
    <x v="1"/>
    <x v="1"/>
    <x v="1"/>
    <x v="2"/>
    <n v="351"/>
    <n v="501.93"/>
  </r>
  <r>
    <s v="AD01-9365"/>
    <x v="2"/>
    <s v="Sep"/>
    <x v="1"/>
    <x v="1"/>
    <x v="1"/>
    <x v="1"/>
    <x v="1"/>
    <x v="2"/>
    <n v="345"/>
    <n v="493.35"/>
  </r>
  <r>
    <s v="AD01-9364"/>
    <x v="2"/>
    <s v="Sep"/>
    <x v="1"/>
    <x v="1"/>
    <x v="1"/>
    <x v="1"/>
    <x v="1"/>
    <x v="2"/>
    <n v="339"/>
    <n v="484.77"/>
  </r>
  <r>
    <s v="AD01-9362"/>
    <x v="2"/>
    <s v="Sep"/>
    <x v="1"/>
    <x v="1"/>
    <x v="1"/>
    <x v="1"/>
    <x v="1"/>
    <x v="2"/>
    <n v="325"/>
    <n v="464.75"/>
  </r>
  <r>
    <s v="AD01-9364"/>
    <x v="2"/>
    <s v="Sep"/>
    <x v="1"/>
    <x v="1"/>
    <x v="1"/>
    <x v="1"/>
    <x v="1"/>
    <x v="2"/>
    <n v="253"/>
    <n v="361.79"/>
  </r>
  <r>
    <s v="AD01-9361"/>
    <x v="2"/>
    <s v="Sep"/>
    <x v="1"/>
    <x v="1"/>
    <x v="1"/>
    <x v="1"/>
    <x v="1"/>
    <x v="2"/>
    <n v="301"/>
    <n v="430.43"/>
  </r>
  <r>
    <s v="AD01-9362"/>
    <x v="2"/>
    <s v="Sep"/>
    <x v="1"/>
    <x v="1"/>
    <x v="1"/>
    <x v="1"/>
    <x v="1"/>
    <x v="2"/>
    <n v="794"/>
    <n v="1135.42"/>
  </r>
  <r>
    <s v="AD01-9362"/>
    <x v="2"/>
    <s v="Sep"/>
    <x v="1"/>
    <x v="1"/>
    <x v="1"/>
    <x v="1"/>
    <x v="1"/>
    <x v="2"/>
    <n v="847"/>
    <n v="1211.21"/>
  </r>
  <r>
    <s v="AD01-9361"/>
    <x v="2"/>
    <s v="Sep"/>
    <x v="1"/>
    <x v="1"/>
    <x v="1"/>
    <x v="1"/>
    <x v="1"/>
    <x v="2"/>
    <n v="880"/>
    <n v="1258.4000000000001"/>
  </r>
  <r>
    <s v="AD01-9361"/>
    <x v="3"/>
    <s v="Apr"/>
    <x v="0"/>
    <x v="1"/>
    <x v="0"/>
    <x v="0"/>
    <x v="0"/>
    <x v="1"/>
    <n v="362"/>
    <n v="553.86"/>
  </r>
  <r>
    <s v="AD01-9362"/>
    <x v="3"/>
    <s v="Apr"/>
    <x v="0"/>
    <x v="1"/>
    <x v="0"/>
    <x v="0"/>
    <x v="0"/>
    <x v="1"/>
    <n v="338"/>
    <n v="483.34"/>
  </r>
  <r>
    <s v="AD01-9363"/>
    <x v="3"/>
    <s v="Apr"/>
    <x v="0"/>
    <x v="1"/>
    <x v="0"/>
    <x v="0"/>
    <x v="0"/>
    <x v="1"/>
    <n v="364"/>
    <n v="520.52"/>
  </r>
  <r>
    <s v="AD01-9362"/>
    <x v="3"/>
    <s v="Apr"/>
    <x v="0"/>
    <x v="1"/>
    <x v="0"/>
    <x v="0"/>
    <x v="0"/>
    <x v="1"/>
    <n v="334"/>
    <n v="477.62"/>
  </r>
  <r>
    <s v="AD01-9362"/>
    <x v="3"/>
    <s v="Apr"/>
    <x v="0"/>
    <x v="1"/>
    <x v="0"/>
    <x v="0"/>
    <x v="0"/>
    <x v="1"/>
    <n v="655"/>
    <n v="936.65"/>
  </r>
  <r>
    <s v="AD01-9361"/>
    <x v="3"/>
    <s v="Apr"/>
    <x v="0"/>
    <x v="1"/>
    <x v="0"/>
    <x v="0"/>
    <x v="0"/>
    <x v="1"/>
    <n v="742"/>
    <n v="1061.06"/>
  </r>
  <r>
    <s v="AD01-9361"/>
    <x v="3"/>
    <s v="Apr"/>
    <x v="0"/>
    <x v="1"/>
    <x v="0"/>
    <x v="0"/>
    <x v="0"/>
    <x v="1"/>
    <n v="363"/>
    <n v="519.09"/>
  </r>
  <r>
    <s v="AD01-9362"/>
    <x v="3"/>
    <s v="Apr"/>
    <x v="0"/>
    <x v="1"/>
    <x v="0"/>
    <x v="0"/>
    <x v="0"/>
    <x v="1"/>
    <n v="781"/>
    <n v="526.24"/>
  </r>
  <r>
    <s v="AD01-9362"/>
    <x v="3"/>
    <s v="Apr"/>
    <x v="0"/>
    <x v="1"/>
    <x v="0"/>
    <x v="0"/>
    <x v="0"/>
    <x v="1"/>
    <n v="361"/>
    <n v="516.23"/>
  </r>
  <r>
    <s v="AD01-9363"/>
    <x v="3"/>
    <s v="Apr"/>
    <x v="0"/>
    <x v="1"/>
    <x v="0"/>
    <x v="0"/>
    <x v="0"/>
    <x v="1"/>
    <n v="337"/>
    <n v="481.91"/>
  </r>
  <r>
    <s v="AD01-9362"/>
    <x v="3"/>
    <s v="Apr"/>
    <x v="0"/>
    <x v="1"/>
    <x v="0"/>
    <x v="0"/>
    <x v="0"/>
    <x v="1"/>
    <n v="365"/>
    <n v="521.95000000000005"/>
  </r>
  <r>
    <s v="AD01-9361"/>
    <x v="3"/>
    <s v="Apr"/>
    <x v="0"/>
    <x v="1"/>
    <x v="0"/>
    <x v="0"/>
    <x v="0"/>
    <x v="1"/>
    <n v="751"/>
    <n v="1073.93"/>
  </r>
  <r>
    <s v="AD01-9363"/>
    <x v="3"/>
    <s v="Aug"/>
    <x v="0"/>
    <x v="1"/>
    <x v="0"/>
    <x v="0"/>
    <x v="0"/>
    <x v="1"/>
    <n v="344"/>
    <n v="526.32000000000005"/>
  </r>
  <r>
    <s v="AD01-9361"/>
    <x v="3"/>
    <s v="Aug"/>
    <x v="0"/>
    <x v="1"/>
    <x v="0"/>
    <x v="0"/>
    <x v="0"/>
    <x v="1"/>
    <n v="314"/>
    <n v="449.02"/>
  </r>
  <r>
    <s v="AD01-9362"/>
    <x v="3"/>
    <s v="Aug"/>
    <x v="0"/>
    <x v="0"/>
    <x v="0"/>
    <x v="0"/>
    <x v="0"/>
    <x v="1"/>
    <n v="340"/>
    <n v="486.2"/>
  </r>
  <r>
    <s v="AD01-9361"/>
    <x v="3"/>
    <s v="Aug"/>
    <x v="0"/>
    <x v="0"/>
    <x v="0"/>
    <x v="0"/>
    <x v="0"/>
    <x v="1"/>
    <n v="316"/>
    <n v="451.88"/>
  </r>
  <r>
    <s v="AD01-9362"/>
    <x v="3"/>
    <s v="Aug"/>
    <x v="0"/>
    <x v="0"/>
    <x v="0"/>
    <x v="0"/>
    <x v="0"/>
    <x v="1"/>
    <n v="659"/>
    <n v="942.37"/>
  </r>
  <r>
    <s v="AD01-9362"/>
    <x v="3"/>
    <s v="Aug"/>
    <x v="0"/>
    <x v="0"/>
    <x v="0"/>
    <x v="0"/>
    <x v="0"/>
    <x v="1"/>
    <n v="785"/>
    <n v="526.24"/>
  </r>
  <r>
    <s v="AD01-9361"/>
    <x v="3"/>
    <s v="Aug"/>
    <x v="0"/>
    <x v="0"/>
    <x v="0"/>
    <x v="0"/>
    <x v="0"/>
    <x v="1"/>
    <n v="343"/>
    <n v="490.49"/>
  </r>
  <r>
    <s v="AD01-9362"/>
    <x v="3"/>
    <s v="Aug"/>
    <x v="0"/>
    <x v="0"/>
    <x v="0"/>
    <x v="0"/>
    <x v="0"/>
    <x v="1"/>
    <n v="313"/>
    <n v="447.59"/>
  </r>
  <r>
    <s v="AD01-9361"/>
    <x v="3"/>
    <s v="Aug"/>
    <x v="0"/>
    <x v="0"/>
    <x v="0"/>
    <x v="0"/>
    <x v="0"/>
    <x v="1"/>
    <n v="341"/>
    <n v="487.63"/>
  </r>
  <r>
    <s v="AD01-9363"/>
    <x v="3"/>
    <s v="Aug"/>
    <x v="0"/>
    <x v="0"/>
    <x v="0"/>
    <x v="0"/>
    <x v="0"/>
    <x v="1"/>
    <n v="754"/>
    <n v="1078.22"/>
  </r>
  <r>
    <s v="AD01-9363"/>
    <x v="3"/>
    <s v="Dec"/>
    <x v="0"/>
    <x v="0"/>
    <x v="0"/>
    <x v="0"/>
    <x v="0"/>
    <x v="1"/>
    <n v="320"/>
    <n v="489.6"/>
  </r>
  <r>
    <s v="AD01-9361"/>
    <x v="3"/>
    <s v="Dec"/>
    <x v="0"/>
    <x v="0"/>
    <x v="0"/>
    <x v="0"/>
    <x v="0"/>
    <x v="1"/>
    <n v="296"/>
    <n v="423.28"/>
  </r>
  <r>
    <s v="AD01-9362"/>
    <x v="3"/>
    <s v="Dec"/>
    <x v="0"/>
    <x v="0"/>
    <x v="0"/>
    <x v="0"/>
    <x v="0"/>
    <x v="1"/>
    <n v="322"/>
    <n v="460.46"/>
  </r>
  <r>
    <s v="AD01-9362"/>
    <x v="3"/>
    <s v="Dec"/>
    <x v="0"/>
    <x v="0"/>
    <x v="0"/>
    <x v="0"/>
    <x v="0"/>
    <x v="1"/>
    <n v="292"/>
    <n v="417.56"/>
  </r>
  <r>
    <s v="AD01-9362"/>
    <x v="3"/>
    <s v="Dec"/>
    <x v="0"/>
    <x v="0"/>
    <x v="0"/>
    <x v="0"/>
    <x v="0"/>
    <x v="1"/>
    <n v="749"/>
    <n v="1071.07"/>
  </r>
  <r>
    <s v="AD01-9362"/>
    <x v="3"/>
    <s v="Dec"/>
    <x v="0"/>
    <x v="0"/>
    <x v="0"/>
    <x v="0"/>
    <x v="0"/>
    <x v="1"/>
    <n v="321"/>
    <n v="459.03"/>
  </r>
  <r>
    <s v="AD01-9362"/>
    <x v="3"/>
    <s v="Dec"/>
    <x v="0"/>
    <x v="0"/>
    <x v="0"/>
    <x v="0"/>
    <x v="0"/>
    <x v="1"/>
    <n v="319"/>
    <n v="456.17"/>
  </r>
  <r>
    <s v="AD01-9362"/>
    <x v="3"/>
    <s v="Dec"/>
    <x v="0"/>
    <x v="0"/>
    <x v="0"/>
    <x v="0"/>
    <x v="0"/>
    <x v="1"/>
    <n v="295"/>
    <n v="421.85"/>
  </r>
  <r>
    <s v="AD01-9361"/>
    <x v="3"/>
    <s v="Dec"/>
    <x v="0"/>
    <x v="0"/>
    <x v="0"/>
    <x v="0"/>
    <x v="0"/>
    <x v="1"/>
    <n v="323"/>
    <n v="461.89"/>
  </r>
  <r>
    <s v="AD01-9363"/>
    <x v="3"/>
    <s v="Dec"/>
    <x v="0"/>
    <x v="0"/>
    <x v="0"/>
    <x v="0"/>
    <x v="0"/>
    <x v="1"/>
    <n v="758"/>
    <n v="1083.94"/>
  </r>
  <r>
    <s v="AD01-9365"/>
    <x v="3"/>
    <s v="Feb"/>
    <x v="0"/>
    <x v="0"/>
    <x v="0"/>
    <x v="0"/>
    <x v="0"/>
    <x v="1"/>
    <n v="128"/>
    <n v="195.84"/>
  </r>
  <r>
    <s v="AD01-9361"/>
    <x v="3"/>
    <s v="Feb"/>
    <x v="0"/>
    <x v="0"/>
    <x v="0"/>
    <x v="0"/>
    <x v="0"/>
    <x v="1"/>
    <n v="302"/>
    <n v="431.86"/>
  </r>
  <r>
    <s v="AD01-9361"/>
    <x v="3"/>
    <s v="Feb"/>
    <x v="0"/>
    <x v="0"/>
    <x v="0"/>
    <x v="0"/>
    <x v="0"/>
    <x v="1"/>
    <n v="130"/>
    <n v="185.9"/>
  </r>
  <r>
    <s v="AD01-9361"/>
    <x v="3"/>
    <s v="Feb"/>
    <x v="0"/>
    <x v="0"/>
    <x v="0"/>
    <x v="0"/>
    <x v="0"/>
    <x v="1"/>
    <n v="346"/>
    <n v="494.78"/>
  </r>
  <r>
    <s v="AD01-9362"/>
    <x v="3"/>
    <s v="Feb"/>
    <x v="0"/>
    <x v="0"/>
    <x v="0"/>
    <x v="0"/>
    <x v="0"/>
    <x v="1"/>
    <n v="372"/>
    <n v="531.96"/>
  </r>
  <r>
    <s v="AD01-9364"/>
    <x v="3"/>
    <s v="Feb"/>
    <x v="0"/>
    <x v="0"/>
    <x v="0"/>
    <x v="0"/>
    <x v="0"/>
    <x v="1"/>
    <n v="740"/>
    <n v="1058.2"/>
  </r>
  <r>
    <s v="AD01-9364"/>
    <x v="3"/>
    <s v="Feb"/>
    <x v="0"/>
    <x v="0"/>
    <x v="0"/>
    <x v="0"/>
    <x v="0"/>
    <x v="1"/>
    <n v="129"/>
    <n v="184.47"/>
  </r>
  <r>
    <s v="AD01-9362"/>
    <x v="3"/>
    <s v="Feb"/>
    <x v="0"/>
    <x v="0"/>
    <x v="0"/>
    <x v="0"/>
    <x v="0"/>
    <x v="1"/>
    <n v="746"/>
    <n v="526.24"/>
  </r>
  <r>
    <s v="AD01-9362"/>
    <x v="3"/>
    <s v="Feb"/>
    <x v="0"/>
    <x v="0"/>
    <x v="0"/>
    <x v="0"/>
    <x v="0"/>
    <x v="1"/>
    <n v="780"/>
    <n v="526.24"/>
  </r>
  <r>
    <s v="AD01-9361"/>
    <x v="3"/>
    <s v="Feb"/>
    <x v="0"/>
    <x v="0"/>
    <x v="0"/>
    <x v="0"/>
    <x v="0"/>
    <x v="1"/>
    <n v="127"/>
    <n v="181.61"/>
  </r>
  <r>
    <s v="AD01-9362"/>
    <x v="3"/>
    <s v="Feb"/>
    <x v="0"/>
    <x v="0"/>
    <x v="0"/>
    <x v="0"/>
    <x v="0"/>
    <x v="1"/>
    <n v="301"/>
    <n v="430.43"/>
  </r>
  <r>
    <s v="AD01-9361"/>
    <x v="3"/>
    <s v="Feb"/>
    <x v="0"/>
    <x v="0"/>
    <x v="0"/>
    <x v="0"/>
    <x v="0"/>
    <x v="1"/>
    <n v="349"/>
    <n v="499.07"/>
  </r>
  <r>
    <s v="AD01-9365"/>
    <x v="3"/>
    <s v="Feb"/>
    <x v="0"/>
    <x v="0"/>
    <x v="0"/>
    <x v="0"/>
    <x v="0"/>
    <x v="1"/>
    <n v="749"/>
    <n v="1071.07"/>
  </r>
  <r>
    <s v="AD01-9364"/>
    <x v="3"/>
    <s v="Jan"/>
    <x v="0"/>
    <x v="0"/>
    <x v="0"/>
    <x v="0"/>
    <x v="0"/>
    <x v="1"/>
    <n v="134"/>
    <n v="191.62"/>
  </r>
  <r>
    <s v="AD01-9362"/>
    <x v="3"/>
    <s v="Jan"/>
    <x v="0"/>
    <x v="0"/>
    <x v="0"/>
    <x v="0"/>
    <x v="0"/>
    <x v="1"/>
    <n v="308"/>
    <n v="440.44"/>
  </r>
  <r>
    <s v="AD01-9361"/>
    <x v="3"/>
    <s v="Jan"/>
    <x v="0"/>
    <x v="0"/>
    <x v="0"/>
    <x v="0"/>
    <x v="0"/>
    <x v="1"/>
    <n v="350"/>
    <n v="500.5"/>
  </r>
  <r>
    <s v="AD01-9361"/>
    <x v="3"/>
    <s v="Jan"/>
    <x v="0"/>
    <x v="0"/>
    <x v="0"/>
    <x v="0"/>
    <x v="0"/>
    <x v="1"/>
    <n v="136"/>
    <n v="194.48"/>
  </r>
  <r>
    <s v="AD01-9365"/>
    <x v="3"/>
    <s v="Jan"/>
    <x v="0"/>
    <x v="0"/>
    <x v="0"/>
    <x v="0"/>
    <x v="0"/>
    <x v="1"/>
    <n v="304"/>
    <n v="434.72"/>
  </r>
  <r>
    <s v="AD01-9361"/>
    <x v="3"/>
    <s v="Jan"/>
    <x v="0"/>
    <x v="0"/>
    <x v="0"/>
    <x v="0"/>
    <x v="0"/>
    <x v="1"/>
    <n v="352"/>
    <n v="503.36"/>
  </r>
  <r>
    <s v="AD01-9361"/>
    <x v="3"/>
    <s v="Jan"/>
    <x v="0"/>
    <x v="0"/>
    <x v="0"/>
    <x v="0"/>
    <x v="0"/>
    <x v="1"/>
    <n v="132"/>
    <n v="188.76"/>
  </r>
  <r>
    <s v="AD01-9362"/>
    <x v="3"/>
    <s v="Jan"/>
    <x v="0"/>
    <x v="0"/>
    <x v="0"/>
    <x v="0"/>
    <x v="0"/>
    <x v="1"/>
    <n v="706"/>
    <n v="1009.58"/>
  </r>
  <r>
    <s v="AD01-9361"/>
    <x v="3"/>
    <s v="Jan"/>
    <x v="0"/>
    <x v="0"/>
    <x v="0"/>
    <x v="0"/>
    <x v="0"/>
    <x v="1"/>
    <n v="739"/>
    <n v="1056.77"/>
  </r>
  <r>
    <s v="AD01-9361"/>
    <x v="3"/>
    <s v="Jan"/>
    <x v="0"/>
    <x v="0"/>
    <x v="0"/>
    <x v="0"/>
    <x v="0"/>
    <x v="1"/>
    <n v="135"/>
    <n v="193.05"/>
  </r>
  <r>
    <s v="AD01-9361"/>
    <x v="3"/>
    <s v="Jan"/>
    <x v="0"/>
    <x v="0"/>
    <x v="0"/>
    <x v="0"/>
    <x v="0"/>
    <x v="1"/>
    <n v="779"/>
    <n v="526.24"/>
  </r>
  <r>
    <s v="AD01-9361"/>
    <x v="3"/>
    <s v="Jan"/>
    <x v="0"/>
    <x v="0"/>
    <x v="0"/>
    <x v="0"/>
    <x v="0"/>
    <x v="1"/>
    <n v="133"/>
    <n v="190.19"/>
  </r>
  <r>
    <s v="AD01-9364"/>
    <x v="3"/>
    <s v="Jan"/>
    <x v="0"/>
    <x v="0"/>
    <x v="0"/>
    <x v="0"/>
    <x v="0"/>
    <x v="1"/>
    <n v="307"/>
    <n v="439.01"/>
  </r>
  <r>
    <s v="AD01-9361"/>
    <x v="3"/>
    <s v="Jan"/>
    <x v="0"/>
    <x v="0"/>
    <x v="0"/>
    <x v="0"/>
    <x v="0"/>
    <x v="1"/>
    <n v="355"/>
    <n v="507.65"/>
  </r>
  <r>
    <s v="AD01-9361"/>
    <x v="3"/>
    <s v="Jan"/>
    <x v="0"/>
    <x v="0"/>
    <x v="0"/>
    <x v="0"/>
    <x v="0"/>
    <x v="1"/>
    <n v="131"/>
    <n v="187.33"/>
  </r>
  <r>
    <s v="AD01-9362"/>
    <x v="3"/>
    <s v="Jan"/>
    <x v="0"/>
    <x v="0"/>
    <x v="0"/>
    <x v="0"/>
    <x v="0"/>
    <x v="1"/>
    <n v="305"/>
    <n v="436.15"/>
  </r>
  <r>
    <s v="AD01-9364"/>
    <x v="3"/>
    <s v="Jan"/>
    <x v="0"/>
    <x v="0"/>
    <x v="0"/>
    <x v="0"/>
    <x v="0"/>
    <x v="1"/>
    <n v="748"/>
    <n v="1069.6400000000001"/>
  </r>
  <r>
    <s v="AD01-9361"/>
    <x v="3"/>
    <s v="Jul"/>
    <x v="0"/>
    <x v="0"/>
    <x v="0"/>
    <x v="0"/>
    <x v="0"/>
    <x v="1"/>
    <n v="350"/>
    <n v="535.5"/>
  </r>
  <r>
    <s v="AD01-9361"/>
    <x v="3"/>
    <s v="Jul"/>
    <x v="0"/>
    <x v="0"/>
    <x v="0"/>
    <x v="0"/>
    <x v="0"/>
    <x v="1"/>
    <n v="320"/>
    <n v="457.6"/>
  </r>
  <r>
    <s v="AD01-9364"/>
    <x v="3"/>
    <s v="Jul"/>
    <x v="0"/>
    <x v="0"/>
    <x v="0"/>
    <x v="0"/>
    <x v="0"/>
    <x v="1"/>
    <n v="346"/>
    <n v="494.78"/>
  </r>
  <r>
    <s v="AD01-9363"/>
    <x v="3"/>
    <s v="Jul"/>
    <x v="0"/>
    <x v="0"/>
    <x v="0"/>
    <x v="0"/>
    <x v="0"/>
    <x v="1"/>
    <n v="322"/>
    <n v="460.46"/>
  </r>
  <r>
    <s v="AD01-9361"/>
    <x v="3"/>
    <s v="Jul"/>
    <x v="0"/>
    <x v="0"/>
    <x v="0"/>
    <x v="0"/>
    <x v="0"/>
    <x v="1"/>
    <n v="658"/>
    <n v="940.94"/>
  </r>
  <r>
    <s v="AD01-9364"/>
    <x v="3"/>
    <s v="Jul"/>
    <x v="0"/>
    <x v="0"/>
    <x v="0"/>
    <x v="0"/>
    <x v="0"/>
    <x v="1"/>
    <n v="745"/>
    <n v="1065.3499999999999"/>
  </r>
  <r>
    <s v="AD01-9364"/>
    <x v="3"/>
    <s v="Jul"/>
    <x v="0"/>
    <x v="0"/>
    <x v="0"/>
    <x v="0"/>
    <x v="0"/>
    <x v="1"/>
    <n v="345"/>
    <n v="493.35"/>
  </r>
  <r>
    <s v="AD01-9361"/>
    <x v="3"/>
    <s v="Jul"/>
    <x v="0"/>
    <x v="0"/>
    <x v="0"/>
    <x v="0"/>
    <x v="0"/>
    <x v="1"/>
    <n v="784"/>
    <n v="526.24"/>
  </r>
  <r>
    <s v="AD01-9363"/>
    <x v="3"/>
    <s v="Jul"/>
    <x v="0"/>
    <x v="0"/>
    <x v="0"/>
    <x v="0"/>
    <x v="0"/>
    <x v="1"/>
    <n v="349"/>
    <n v="499.07"/>
  </r>
  <r>
    <s v="AD01-9364"/>
    <x v="3"/>
    <s v="Jul"/>
    <x v="0"/>
    <x v="0"/>
    <x v="0"/>
    <x v="0"/>
    <x v="0"/>
    <x v="1"/>
    <n v="319"/>
    <n v="456.17"/>
  </r>
  <r>
    <s v="AD01-9361"/>
    <x v="3"/>
    <s v="Jul"/>
    <x v="0"/>
    <x v="0"/>
    <x v="0"/>
    <x v="0"/>
    <x v="0"/>
    <x v="1"/>
    <n v="347"/>
    <n v="496.21"/>
  </r>
  <r>
    <s v="AD01-9361"/>
    <x v="3"/>
    <s v="Jul"/>
    <x v="0"/>
    <x v="0"/>
    <x v="0"/>
    <x v="0"/>
    <x v="0"/>
    <x v="1"/>
    <n v="753"/>
    <n v="1076.79"/>
  </r>
  <r>
    <s v="AD01-9361"/>
    <x v="3"/>
    <s v="Jun"/>
    <x v="0"/>
    <x v="0"/>
    <x v="0"/>
    <x v="0"/>
    <x v="0"/>
    <x v="1"/>
    <n v="326"/>
    <n v="466.18"/>
  </r>
  <r>
    <s v="AD01-9362"/>
    <x v="3"/>
    <s v="Jun"/>
    <x v="0"/>
    <x v="0"/>
    <x v="0"/>
    <x v="0"/>
    <x v="0"/>
    <x v="1"/>
    <n v="352"/>
    <n v="503.36"/>
  </r>
  <r>
    <s v="AD01-9361"/>
    <x v="3"/>
    <s v="Jun"/>
    <x v="0"/>
    <x v="0"/>
    <x v="0"/>
    <x v="0"/>
    <x v="0"/>
    <x v="1"/>
    <n v="328"/>
    <n v="469.04"/>
  </r>
  <r>
    <s v="AD01-9362"/>
    <x v="3"/>
    <s v="Jun"/>
    <x v="0"/>
    <x v="0"/>
    <x v="0"/>
    <x v="0"/>
    <x v="0"/>
    <x v="1"/>
    <n v="657"/>
    <n v="939.51"/>
  </r>
  <r>
    <s v="AD01-9361"/>
    <x v="3"/>
    <s v="Jun"/>
    <x v="0"/>
    <x v="0"/>
    <x v="0"/>
    <x v="0"/>
    <x v="0"/>
    <x v="1"/>
    <n v="744"/>
    <n v="1063.92"/>
  </r>
  <r>
    <s v="AD01-9361"/>
    <x v="3"/>
    <s v="Jun"/>
    <x v="0"/>
    <x v="0"/>
    <x v="0"/>
    <x v="0"/>
    <x v="0"/>
    <x v="1"/>
    <n v="351"/>
    <n v="501.93"/>
  </r>
  <r>
    <s v="AD01-9362"/>
    <x v="3"/>
    <s v="Jun"/>
    <x v="0"/>
    <x v="0"/>
    <x v="0"/>
    <x v="0"/>
    <x v="0"/>
    <x v="1"/>
    <n v="783"/>
    <n v="526.24"/>
  </r>
  <r>
    <s v="AD01-9361"/>
    <x v="3"/>
    <s v="Jun"/>
    <x v="0"/>
    <x v="0"/>
    <x v="0"/>
    <x v="0"/>
    <x v="0"/>
    <x v="1"/>
    <n v="355"/>
    <n v="507.65"/>
  </r>
  <r>
    <s v="AD01-9362"/>
    <x v="3"/>
    <s v="Jun"/>
    <x v="0"/>
    <x v="0"/>
    <x v="0"/>
    <x v="0"/>
    <x v="0"/>
    <x v="1"/>
    <n v="325"/>
    <n v="464.75"/>
  </r>
  <r>
    <s v="AD01-9361"/>
    <x v="3"/>
    <s v="Jun"/>
    <x v="0"/>
    <x v="0"/>
    <x v="0"/>
    <x v="0"/>
    <x v="0"/>
    <x v="1"/>
    <n v="353"/>
    <n v="504.79"/>
  </r>
  <r>
    <s v="AD01-9362"/>
    <x v="3"/>
    <s v="Mar"/>
    <x v="0"/>
    <x v="0"/>
    <x v="0"/>
    <x v="0"/>
    <x v="0"/>
    <x v="1"/>
    <n v="368"/>
    <n v="563.04"/>
  </r>
  <r>
    <s v="AD01-9362"/>
    <x v="3"/>
    <s v="Mar"/>
    <x v="0"/>
    <x v="0"/>
    <x v="0"/>
    <x v="0"/>
    <x v="0"/>
    <x v="1"/>
    <n v="344"/>
    <n v="491.92"/>
  </r>
  <r>
    <s v="AD01-9362"/>
    <x v="3"/>
    <s v="Mar"/>
    <x v="0"/>
    <x v="0"/>
    <x v="0"/>
    <x v="0"/>
    <x v="0"/>
    <x v="1"/>
    <n v="370"/>
    <n v="529.1"/>
  </r>
  <r>
    <s v="AD01-9362"/>
    <x v="3"/>
    <s v="Mar"/>
    <x v="0"/>
    <x v="0"/>
    <x v="0"/>
    <x v="0"/>
    <x v="0"/>
    <x v="1"/>
    <n v="340"/>
    <n v="486.2"/>
  </r>
  <r>
    <s v="AD01-9361"/>
    <x v="3"/>
    <s v="Mar"/>
    <x v="0"/>
    <x v="0"/>
    <x v="0"/>
    <x v="0"/>
    <x v="0"/>
    <x v="1"/>
    <n v="741"/>
    <n v="1059.6300000000001"/>
  </r>
  <r>
    <s v="AD01-9361"/>
    <x v="3"/>
    <s v="Mar"/>
    <x v="0"/>
    <x v="0"/>
    <x v="0"/>
    <x v="0"/>
    <x v="0"/>
    <x v="1"/>
    <n v="369"/>
    <n v="527.66999999999996"/>
  </r>
  <r>
    <s v="AD01-9362"/>
    <x v="3"/>
    <s v="Mar"/>
    <x v="0"/>
    <x v="0"/>
    <x v="0"/>
    <x v="0"/>
    <x v="0"/>
    <x v="1"/>
    <n v="367"/>
    <n v="524.80999999999995"/>
  </r>
  <r>
    <s v="AD01-9362"/>
    <x v="3"/>
    <s v="Mar"/>
    <x v="0"/>
    <x v="0"/>
    <x v="0"/>
    <x v="0"/>
    <x v="0"/>
    <x v="1"/>
    <n v="343"/>
    <n v="490.49"/>
  </r>
  <r>
    <s v="AD01-9362"/>
    <x v="3"/>
    <s v="Mar"/>
    <x v="0"/>
    <x v="0"/>
    <x v="0"/>
    <x v="0"/>
    <x v="0"/>
    <x v="1"/>
    <n v="371"/>
    <n v="530.53"/>
  </r>
  <r>
    <s v="AD01-9362"/>
    <x v="3"/>
    <s v="Mar"/>
    <x v="0"/>
    <x v="0"/>
    <x v="0"/>
    <x v="0"/>
    <x v="0"/>
    <x v="1"/>
    <n v="750"/>
    <n v="1072.5"/>
  </r>
  <r>
    <s v="AD01-9362"/>
    <x v="3"/>
    <s v="May"/>
    <x v="0"/>
    <x v="0"/>
    <x v="0"/>
    <x v="0"/>
    <x v="0"/>
    <x v="1"/>
    <n v="356"/>
    <n v="544.67999999999995"/>
  </r>
  <r>
    <s v="AD01-9361"/>
    <x v="3"/>
    <s v="May"/>
    <x v="0"/>
    <x v="0"/>
    <x v="0"/>
    <x v="0"/>
    <x v="0"/>
    <x v="1"/>
    <n v="332"/>
    <n v="474.76"/>
  </r>
  <r>
    <s v="AD01-9362"/>
    <x v="3"/>
    <s v="May"/>
    <x v="0"/>
    <x v="0"/>
    <x v="0"/>
    <x v="0"/>
    <x v="0"/>
    <x v="1"/>
    <n v="358"/>
    <n v="511.94"/>
  </r>
  <r>
    <s v="AD01-9361"/>
    <x v="3"/>
    <s v="May"/>
    <x v="0"/>
    <x v="0"/>
    <x v="0"/>
    <x v="0"/>
    <x v="0"/>
    <x v="1"/>
    <n v="656"/>
    <n v="938.08"/>
  </r>
  <r>
    <s v="AD01-9364"/>
    <x v="3"/>
    <s v="May"/>
    <x v="0"/>
    <x v="0"/>
    <x v="0"/>
    <x v="0"/>
    <x v="0"/>
    <x v="1"/>
    <n v="743"/>
    <n v="1062.49"/>
  </r>
  <r>
    <s v="AD01-9364"/>
    <x v="3"/>
    <s v="May"/>
    <x v="0"/>
    <x v="0"/>
    <x v="0"/>
    <x v="0"/>
    <x v="0"/>
    <x v="1"/>
    <n v="357"/>
    <n v="510.51"/>
  </r>
  <r>
    <s v="AD01-9361"/>
    <x v="3"/>
    <s v="May"/>
    <x v="0"/>
    <x v="0"/>
    <x v="0"/>
    <x v="0"/>
    <x v="0"/>
    <x v="1"/>
    <n v="782"/>
    <n v="526.24"/>
  </r>
  <r>
    <s v="AD01-9362"/>
    <x v="3"/>
    <s v="May"/>
    <x v="0"/>
    <x v="0"/>
    <x v="0"/>
    <x v="0"/>
    <x v="0"/>
    <x v="1"/>
    <n v="331"/>
    <n v="473.33"/>
  </r>
  <r>
    <s v="AD01-9361"/>
    <x v="3"/>
    <s v="May"/>
    <x v="0"/>
    <x v="0"/>
    <x v="0"/>
    <x v="0"/>
    <x v="0"/>
    <x v="1"/>
    <n v="359"/>
    <n v="513.37"/>
  </r>
  <r>
    <s v="AD01-9362"/>
    <x v="3"/>
    <s v="May"/>
    <x v="0"/>
    <x v="0"/>
    <x v="0"/>
    <x v="0"/>
    <x v="0"/>
    <x v="1"/>
    <n v="752"/>
    <n v="1075.3599999999999"/>
  </r>
  <r>
    <s v="AD01-9361"/>
    <x v="3"/>
    <s v="Nov"/>
    <x v="0"/>
    <x v="0"/>
    <x v="0"/>
    <x v="0"/>
    <x v="0"/>
    <x v="1"/>
    <n v="326"/>
    <n v="498.78"/>
  </r>
  <r>
    <s v="AD01-9364"/>
    <x v="3"/>
    <s v="Nov"/>
    <x v="0"/>
    <x v="0"/>
    <x v="0"/>
    <x v="0"/>
    <x v="0"/>
    <x v="1"/>
    <n v="328"/>
    <n v="469.04"/>
  </r>
  <r>
    <s v="AD01-9362"/>
    <x v="3"/>
    <s v="Nov"/>
    <x v="0"/>
    <x v="0"/>
    <x v="0"/>
    <x v="0"/>
    <x v="0"/>
    <x v="1"/>
    <n v="298"/>
    <n v="426.14"/>
  </r>
  <r>
    <s v="AD01-9364"/>
    <x v="3"/>
    <s v="Nov"/>
    <x v="0"/>
    <x v="0"/>
    <x v="0"/>
    <x v="0"/>
    <x v="0"/>
    <x v="1"/>
    <n v="662"/>
    <n v="946.66"/>
  </r>
  <r>
    <s v="AD01-9364"/>
    <x v="3"/>
    <s v="Nov"/>
    <x v="0"/>
    <x v="0"/>
    <x v="0"/>
    <x v="0"/>
    <x v="0"/>
    <x v="1"/>
    <n v="748"/>
    <n v="1069.6400000000001"/>
  </r>
  <r>
    <s v="AD01-9364"/>
    <x v="3"/>
    <s v="Nov"/>
    <x v="0"/>
    <x v="0"/>
    <x v="0"/>
    <x v="0"/>
    <x v="0"/>
    <x v="1"/>
    <n v="327"/>
    <n v="467.61"/>
  </r>
  <r>
    <s v="AD01-9364"/>
    <x v="3"/>
    <s v="Nov"/>
    <x v="0"/>
    <x v="0"/>
    <x v="0"/>
    <x v="0"/>
    <x v="0"/>
    <x v="1"/>
    <n v="788"/>
    <n v="526.24"/>
  </r>
  <r>
    <s v="AD01-9362"/>
    <x v="3"/>
    <s v="Nov"/>
    <x v="0"/>
    <x v="0"/>
    <x v="0"/>
    <x v="0"/>
    <x v="0"/>
    <x v="1"/>
    <n v="325"/>
    <n v="464.75"/>
  </r>
  <r>
    <s v="AD01-9364"/>
    <x v="3"/>
    <s v="Nov"/>
    <x v="0"/>
    <x v="0"/>
    <x v="0"/>
    <x v="0"/>
    <x v="0"/>
    <x v="1"/>
    <n v="301"/>
    <n v="430.43"/>
  </r>
  <r>
    <s v="AD01-9361"/>
    <x v="3"/>
    <s v="Nov"/>
    <x v="0"/>
    <x v="0"/>
    <x v="0"/>
    <x v="0"/>
    <x v="0"/>
    <x v="1"/>
    <n v="757"/>
    <n v="1082.51"/>
  </r>
  <r>
    <s v="AD01-9364"/>
    <x v="3"/>
    <s v="Oct"/>
    <x v="0"/>
    <x v="0"/>
    <x v="0"/>
    <x v="0"/>
    <x v="0"/>
    <x v="1"/>
    <n v="332"/>
    <n v="507.96"/>
  </r>
  <r>
    <s v="AD01-9362"/>
    <x v="3"/>
    <s v="Oct"/>
    <x v="0"/>
    <x v="0"/>
    <x v="0"/>
    <x v="0"/>
    <x v="0"/>
    <x v="1"/>
    <n v="302"/>
    <n v="431.86"/>
  </r>
  <r>
    <s v="AD01-9361"/>
    <x v="3"/>
    <s v="Oct"/>
    <x v="0"/>
    <x v="0"/>
    <x v="0"/>
    <x v="0"/>
    <x v="0"/>
    <x v="1"/>
    <n v="334"/>
    <n v="477.62"/>
  </r>
  <r>
    <s v="AD01-9365"/>
    <x v="3"/>
    <s v="Oct"/>
    <x v="0"/>
    <x v="0"/>
    <x v="0"/>
    <x v="0"/>
    <x v="0"/>
    <x v="1"/>
    <n v="304"/>
    <n v="434.72"/>
  </r>
  <r>
    <s v="AD01-9362"/>
    <x v="3"/>
    <s v="Oct"/>
    <x v="0"/>
    <x v="0"/>
    <x v="0"/>
    <x v="0"/>
    <x v="0"/>
    <x v="1"/>
    <n v="661"/>
    <n v="945.23"/>
  </r>
  <r>
    <s v="AD01-9361"/>
    <x v="3"/>
    <s v="Oct"/>
    <x v="0"/>
    <x v="0"/>
    <x v="0"/>
    <x v="0"/>
    <x v="0"/>
    <x v="1"/>
    <n v="747"/>
    <n v="1068.21"/>
  </r>
  <r>
    <s v="AD01-9361"/>
    <x v="3"/>
    <s v="Oct"/>
    <x v="0"/>
    <x v="0"/>
    <x v="0"/>
    <x v="0"/>
    <x v="0"/>
    <x v="1"/>
    <n v="333"/>
    <n v="476.19"/>
  </r>
  <r>
    <s v="AD01-9362"/>
    <x v="3"/>
    <s v="Oct"/>
    <x v="0"/>
    <x v="0"/>
    <x v="0"/>
    <x v="0"/>
    <x v="0"/>
    <x v="1"/>
    <n v="787"/>
    <n v="526.24"/>
  </r>
  <r>
    <s v="AD01-9365"/>
    <x v="3"/>
    <s v="Oct"/>
    <x v="0"/>
    <x v="0"/>
    <x v="0"/>
    <x v="0"/>
    <x v="0"/>
    <x v="1"/>
    <n v="331"/>
    <n v="473.33"/>
  </r>
  <r>
    <s v="AD01-9361"/>
    <x v="3"/>
    <s v="Oct"/>
    <x v="0"/>
    <x v="0"/>
    <x v="0"/>
    <x v="0"/>
    <x v="0"/>
    <x v="1"/>
    <n v="307"/>
    <n v="439.01"/>
  </r>
  <r>
    <s v="AD01-9362"/>
    <x v="3"/>
    <s v="Oct"/>
    <x v="0"/>
    <x v="0"/>
    <x v="0"/>
    <x v="0"/>
    <x v="0"/>
    <x v="1"/>
    <n v="329"/>
    <n v="470.47"/>
  </r>
  <r>
    <s v="AD01-9364"/>
    <x v="3"/>
    <s v="Oct"/>
    <x v="0"/>
    <x v="0"/>
    <x v="0"/>
    <x v="0"/>
    <x v="0"/>
    <x v="1"/>
    <n v="756"/>
    <n v="1081.08"/>
  </r>
  <r>
    <s v="AD01-9362"/>
    <x v="3"/>
    <s v="Sep"/>
    <x v="0"/>
    <x v="0"/>
    <x v="0"/>
    <x v="0"/>
    <x v="0"/>
    <x v="1"/>
    <n v="338"/>
    <n v="517.14"/>
  </r>
  <r>
    <s v="AD01-9362"/>
    <x v="3"/>
    <s v="Sep"/>
    <x v="0"/>
    <x v="0"/>
    <x v="0"/>
    <x v="0"/>
    <x v="0"/>
    <x v="1"/>
    <n v="308"/>
    <n v="440.44"/>
  </r>
  <r>
    <s v="AD01-9365"/>
    <x v="3"/>
    <s v="Sep"/>
    <x v="0"/>
    <x v="0"/>
    <x v="0"/>
    <x v="0"/>
    <x v="0"/>
    <x v="1"/>
    <n v="310"/>
    <n v="443.3"/>
  </r>
  <r>
    <s v="AD01-9361"/>
    <x v="3"/>
    <s v="Sep"/>
    <x v="0"/>
    <x v="0"/>
    <x v="0"/>
    <x v="0"/>
    <x v="0"/>
    <x v="1"/>
    <n v="660"/>
    <n v="943.8"/>
  </r>
  <r>
    <s v="AD01-9364"/>
    <x v="3"/>
    <s v="Sep"/>
    <x v="0"/>
    <x v="0"/>
    <x v="0"/>
    <x v="0"/>
    <x v="0"/>
    <x v="1"/>
    <n v="746"/>
    <n v="1066.78"/>
  </r>
  <r>
    <s v="AD01-9364"/>
    <x v="3"/>
    <s v="Sep"/>
    <x v="0"/>
    <x v="0"/>
    <x v="0"/>
    <x v="0"/>
    <x v="0"/>
    <x v="1"/>
    <n v="339"/>
    <n v="484.77"/>
  </r>
  <r>
    <s v="AD01-9361"/>
    <x v="3"/>
    <s v="Sep"/>
    <x v="0"/>
    <x v="0"/>
    <x v="0"/>
    <x v="0"/>
    <x v="0"/>
    <x v="1"/>
    <n v="786"/>
    <n v="526.24"/>
  </r>
  <r>
    <s v="AD01-9365"/>
    <x v="3"/>
    <s v="Sep"/>
    <x v="0"/>
    <x v="0"/>
    <x v="0"/>
    <x v="0"/>
    <x v="0"/>
    <x v="1"/>
    <n v="337"/>
    <n v="481.91"/>
  </r>
  <r>
    <s v="AD01-9362"/>
    <x v="3"/>
    <s v="Sep"/>
    <x v="0"/>
    <x v="0"/>
    <x v="0"/>
    <x v="0"/>
    <x v="0"/>
    <x v="1"/>
    <n v="335"/>
    <n v="479.05"/>
  </r>
  <r>
    <s v="AD01-9362"/>
    <x v="3"/>
    <s v="Sep"/>
    <x v="0"/>
    <x v="0"/>
    <x v="0"/>
    <x v="0"/>
    <x v="0"/>
    <x v="1"/>
    <n v="755"/>
    <n v="1079.6500000000001"/>
  </r>
  <r>
    <s v="AD01-9362"/>
    <x v="3"/>
    <s v="Apr"/>
    <x v="1"/>
    <x v="0"/>
    <x v="0"/>
    <x v="0"/>
    <x v="0"/>
    <x v="0"/>
    <n v="212"/>
    <n v="303.16000000000003"/>
  </r>
  <r>
    <s v="AD01-9361"/>
    <x v="3"/>
    <s v="Apr"/>
    <x v="1"/>
    <x v="0"/>
    <x v="0"/>
    <x v="0"/>
    <x v="0"/>
    <x v="0"/>
    <n v="182"/>
    <n v="260.26"/>
  </r>
  <r>
    <s v="AD01-9362"/>
    <x v="3"/>
    <s v="Apr"/>
    <x v="1"/>
    <x v="0"/>
    <x v="0"/>
    <x v="0"/>
    <x v="0"/>
    <x v="0"/>
    <n v="184"/>
    <n v="526.24"/>
  </r>
  <r>
    <s v="AD01-9362"/>
    <x v="3"/>
    <s v="Apr"/>
    <x v="1"/>
    <x v="0"/>
    <x v="0"/>
    <x v="0"/>
    <x v="0"/>
    <x v="0"/>
    <n v="968"/>
    <n v="1384.24"/>
  </r>
  <r>
    <s v="AD01-9365"/>
    <x v="3"/>
    <s v="Apr"/>
    <x v="1"/>
    <x v="0"/>
    <x v="0"/>
    <x v="0"/>
    <x v="0"/>
    <x v="0"/>
    <n v="186"/>
    <n v="265.98"/>
  </r>
  <r>
    <s v="AD01-9365"/>
    <x v="3"/>
    <s v="Apr"/>
    <x v="1"/>
    <x v="0"/>
    <x v="0"/>
    <x v="0"/>
    <x v="0"/>
    <x v="0"/>
    <n v="213"/>
    <n v="304.58999999999997"/>
  </r>
  <r>
    <s v="AD01-9362"/>
    <x v="3"/>
    <s v="Apr"/>
    <x v="1"/>
    <x v="0"/>
    <x v="0"/>
    <x v="0"/>
    <x v="0"/>
    <x v="0"/>
    <n v="183"/>
    <n v="261.69"/>
  </r>
  <r>
    <s v="AD01-9362"/>
    <x v="3"/>
    <s v="Apr"/>
    <x v="1"/>
    <x v="0"/>
    <x v="0"/>
    <x v="0"/>
    <x v="0"/>
    <x v="0"/>
    <n v="749"/>
    <n v="1071.07"/>
  </r>
  <r>
    <s v="AD01-9361"/>
    <x v="3"/>
    <s v="Apr"/>
    <x v="1"/>
    <x v="0"/>
    <x v="0"/>
    <x v="0"/>
    <x v="0"/>
    <x v="0"/>
    <n v="209"/>
    <n v="298.87"/>
  </r>
  <r>
    <s v="AD01-9362"/>
    <x v="3"/>
    <s v="Apr"/>
    <x v="1"/>
    <x v="0"/>
    <x v="0"/>
    <x v="0"/>
    <x v="0"/>
    <x v="0"/>
    <n v="185"/>
    <n v="264.55"/>
  </r>
  <r>
    <s v="AD01-9362"/>
    <x v="3"/>
    <s v="Aug"/>
    <x v="1"/>
    <x v="0"/>
    <x v="0"/>
    <x v="0"/>
    <x v="0"/>
    <x v="0"/>
    <n v="188"/>
    <n v="268.83999999999997"/>
  </r>
  <r>
    <s v="AD01-9361"/>
    <x v="3"/>
    <s v="Aug"/>
    <x v="1"/>
    <x v="0"/>
    <x v="0"/>
    <x v="0"/>
    <x v="0"/>
    <x v="0"/>
    <n v="164"/>
    <n v="234.52"/>
  </r>
  <r>
    <s v="AD01-9364"/>
    <x v="3"/>
    <s v="Aug"/>
    <x v="1"/>
    <x v="0"/>
    <x v="0"/>
    <x v="0"/>
    <x v="0"/>
    <x v="0"/>
    <n v="190"/>
    <n v="526.24"/>
  </r>
  <r>
    <s v="AD01-9361"/>
    <x v="3"/>
    <s v="Aug"/>
    <x v="1"/>
    <x v="0"/>
    <x v="0"/>
    <x v="0"/>
    <x v="0"/>
    <x v="0"/>
    <n v="160"/>
    <n v="526.24"/>
  </r>
  <r>
    <s v="AD01-9362"/>
    <x v="3"/>
    <s v="Aug"/>
    <x v="1"/>
    <x v="0"/>
    <x v="0"/>
    <x v="0"/>
    <x v="0"/>
    <x v="0"/>
    <n v="971"/>
    <n v="1388.53"/>
  </r>
  <r>
    <s v="AD01-9361"/>
    <x v="3"/>
    <s v="Aug"/>
    <x v="1"/>
    <x v="0"/>
    <x v="0"/>
    <x v="0"/>
    <x v="0"/>
    <x v="0"/>
    <n v="162"/>
    <n v="231.66"/>
  </r>
  <r>
    <s v="AD01-9361"/>
    <x v="3"/>
    <s v="Aug"/>
    <x v="1"/>
    <x v="0"/>
    <x v="0"/>
    <x v="0"/>
    <x v="0"/>
    <x v="0"/>
    <n v="189"/>
    <n v="270.27"/>
  </r>
  <r>
    <s v="AD01-9362"/>
    <x v="3"/>
    <s v="Aug"/>
    <x v="1"/>
    <x v="0"/>
    <x v="0"/>
    <x v="0"/>
    <x v="0"/>
    <x v="0"/>
    <n v="165"/>
    <n v="235.95"/>
  </r>
  <r>
    <s v="AD01-9361"/>
    <x v="3"/>
    <s v="Aug"/>
    <x v="1"/>
    <x v="0"/>
    <x v="0"/>
    <x v="0"/>
    <x v="0"/>
    <x v="0"/>
    <n v="753"/>
    <n v="1076.79"/>
  </r>
  <r>
    <s v="AD01-9364"/>
    <x v="3"/>
    <s v="Aug"/>
    <x v="1"/>
    <x v="0"/>
    <x v="0"/>
    <x v="0"/>
    <x v="0"/>
    <x v="0"/>
    <n v="839"/>
    <n v="1199.77"/>
  </r>
  <r>
    <s v="AD01-9361"/>
    <x v="3"/>
    <s v="Aug"/>
    <x v="1"/>
    <x v="0"/>
    <x v="0"/>
    <x v="0"/>
    <x v="0"/>
    <x v="0"/>
    <n v="191"/>
    <n v="273.13"/>
  </r>
  <r>
    <s v="AD01-9362"/>
    <x v="3"/>
    <s v="Aug"/>
    <x v="1"/>
    <x v="0"/>
    <x v="0"/>
    <x v="0"/>
    <x v="0"/>
    <x v="0"/>
    <n v="161"/>
    <n v="230.23"/>
  </r>
  <r>
    <s v="AD01-9361"/>
    <x v="3"/>
    <s v="Dec"/>
    <x v="1"/>
    <x v="0"/>
    <x v="0"/>
    <x v="0"/>
    <x v="0"/>
    <x v="0"/>
    <n v="170"/>
    <n v="243.1"/>
  </r>
  <r>
    <s v="AD01-9361"/>
    <x v="3"/>
    <s v="Dec"/>
    <x v="1"/>
    <x v="0"/>
    <x v="0"/>
    <x v="0"/>
    <x v="0"/>
    <x v="0"/>
    <n v="140"/>
    <n v="200.2"/>
  </r>
  <r>
    <s v="AD01-9361"/>
    <x v="3"/>
    <s v="Dec"/>
    <x v="1"/>
    <x v="0"/>
    <x v="0"/>
    <x v="0"/>
    <x v="0"/>
    <x v="0"/>
    <n v="166"/>
    <n v="526.24"/>
  </r>
  <r>
    <s v="AD01-9361"/>
    <x v="3"/>
    <s v="Dec"/>
    <x v="1"/>
    <x v="0"/>
    <x v="0"/>
    <x v="0"/>
    <x v="0"/>
    <x v="0"/>
    <n v="142"/>
    <n v="526.24"/>
  </r>
  <r>
    <s v="AD01-9362"/>
    <x v="3"/>
    <s v="Dec"/>
    <x v="1"/>
    <x v="0"/>
    <x v="0"/>
    <x v="0"/>
    <x v="0"/>
    <x v="0"/>
    <n v="975"/>
    <n v="1394.25"/>
  </r>
  <r>
    <s v="AD01-9362"/>
    <x v="3"/>
    <s v="Dec"/>
    <x v="1"/>
    <x v="0"/>
    <x v="0"/>
    <x v="0"/>
    <x v="0"/>
    <x v="0"/>
    <n v="141"/>
    <n v="201.63"/>
  </r>
  <r>
    <s v="AD01-9361"/>
    <x v="3"/>
    <s v="Dec"/>
    <x v="1"/>
    <x v="0"/>
    <x v="0"/>
    <x v="0"/>
    <x v="0"/>
    <x v="0"/>
    <n v="756"/>
    <n v="1081.08"/>
  </r>
  <r>
    <s v="AD01-9361"/>
    <x v="3"/>
    <s v="Dec"/>
    <x v="1"/>
    <x v="0"/>
    <x v="0"/>
    <x v="0"/>
    <x v="0"/>
    <x v="0"/>
    <n v="843"/>
    <n v="1205.49"/>
  </r>
  <r>
    <s v="AD01-9361"/>
    <x v="3"/>
    <s v="Dec"/>
    <x v="1"/>
    <x v="0"/>
    <x v="0"/>
    <x v="0"/>
    <x v="0"/>
    <x v="0"/>
    <n v="167"/>
    <n v="238.81"/>
  </r>
  <r>
    <s v="AD01-9361"/>
    <x v="3"/>
    <s v="Dec"/>
    <x v="1"/>
    <x v="0"/>
    <x v="0"/>
    <x v="0"/>
    <x v="0"/>
    <x v="0"/>
    <n v="143"/>
    <n v="204.49"/>
  </r>
  <r>
    <s v="AD01-9362"/>
    <x v="3"/>
    <s v="Feb"/>
    <x v="1"/>
    <x v="0"/>
    <x v="0"/>
    <x v="0"/>
    <x v="0"/>
    <x v="1"/>
    <n v="272"/>
    <n v="388.96"/>
  </r>
  <r>
    <s v="AD01-9362"/>
    <x v="3"/>
    <s v="Feb"/>
    <x v="1"/>
    <x v="0"/>
    <x v="0"/>
    <x v="0"/>
    <x v="0"/>
    <x v="1"/>
    <n v="266"/>
    <n v="380.38"/>
  </r>
  <r>
    <s v="AD01-9361"/>
    <x v="3"/>
    <s v="Feb"/>
    <x v="1"/>
    <x v="0"/>
    <x v="0"/>
    <x v="0"/>
    <x v="0"/>
    <x v="0"/>
    <n v="224"/>
    <n v="320.32"/>
  </r>
  <r>
    <s v="AD01-9361"/>
    <x v="3"/>
    <s v="Feb"/>
    <x v="1"/>
    <x v="0"/>
    <x v="0"/>
    <x v="0"/>
    <x v="0"/>
    <x v="0"/>
    <n v="194"/>
    <n v="277.42"/>
  </r>
  <r>
    <s v="AD01-9364"/>
    <x v="3"/>
    <s v="Feb"/>
    <x v="1"/>
    <x v="0"/>
    <x v="0"/>
    <x v="0"/>
    <x v="0"/>
    <x v="0"/>
    <n v="268"/>
    <n v="383.24"/>
  </r>
  <r>
    <s v="AD01-9364"/>
    <x v="3"/>
    <s v="Feb"/>
    <x v="1"/>
    <x v="0"/>
    <x v="0"/>
    <x v="0"/>
    <x v="0"/>
    <x v="0"/>
    <n v="220"/>
    <n v="526.24"/>
  </r>
  <r>
    <s v="AD01-9364"/>
    <x v="3"/>
    <s v="Feb"/>
    <x v="1"/>
    <x v="0"/>
    <x v="0"/>
    <x v="0"/>
    <x v="0"/>
    <x v="0"/>
    <n v="196"/>
    <n v="526.24"/>
  </r>
  <r>
    <s v="AD01-9365"/>
    <x v="3"/>
    <s v="Feb"/>
    <x v="1"/>
    <x v="0"/>
    <x v="0"/>
    <x v="0"/>
    <x v="0"/>
    <x v="0"/>
    <n v="966"/>
    <n v="1381.38"/>
  </r>
  <r>
    <s v="AD01-9361"/>
    <x v="3"/>
    <s v="Feb"/>
    <x v="1"/>
    <x v="0"/>
    <x v="0"/>
    <x v="0"/>
    <x v="0"/>
    <x v="0"/>
    <n v="1019"/>
    <n v="1457.17"/>
  </r>
  <r>
    <s v="AD01-9361"/>
    <x v="3"/>
    <s v="Feb"/>
    <x v="1"/>
    <x v="0"/>
    <x v="0"/>
    <x v="0"/>
    <x v="0"/>
    <x v="0"/>
    <n v="192"/>
    <n v="274.56"/>
  </r>
  <r>
    <s v="AD01-9361"/>
    <x v="3"/>
    <s v="Feb"/>
    <x v="1"/>
    <x v="0"/>
    <x v="0"/>
    <x v="0"/>
    <x v="0"/>
    <x v="0"/>
    <n v="219"/>
    <n v="313.17"/>
  </r>
  <r>
    <s v="AD01-9365"/>
    <x v="3"/>
    <s v="Feb"/>
    <x v="1"/>
    <x v="0"/>
    <x v="0"/>
    <x v="0"/>
    <x v="0"/>
    <x v="0"/>
    <n v="195"/>
    <n v="278.85000000000002"/>
  </r>
  <r>
    <s v="AD01-9361"/>
    <x v="3"/>
    <s v="Feb"/>
    <x v="1"/>
    <x v="0"/>
    <x v="0"/>
    <x v="0"/>
    <x v="0"/>
    <x v="0"/>
    <n v="271"/>
    <n v="387.53"/>
  </r>
  <r>
    <s v="AD01-9364"/>
    <x v="3"/>
    <s v="Feb"/>
    <x v="1"/>
    <x v="0"/>
    <x v="0"/>
    <x v="0"/>
    <x v="0"/>
    <x v="0"/>
    <n v="747"/>
    <n v="1068.21"/>
  </r>
  <r>
    <s v="AD01-9364"/>
    <x v="3"/>
    <s v="Feb"/>
    <x v="1"/>
    <x v="0"/>
    <x v="0"/>
    <x v="0"/>
    <x v="0"/>
    <x v="0"/>
    <n v="834"/>
    <n v="1192.6199999999999"/>
  </r>
  <r>
    <s v="AD01-9361"/>
    <x v="3"/>
    <s v="Feb"/>
    <x v="1"/>
    <x v="0"/>
    <x v="0"/>
    <x v="0"/>
    <x v="0"/>
    <x v="1"/>
    <n v="269"/>
    <n v="384.67"/>
  </r>
  <r>
    <s v="AD01-9361"/>
    <x v="3"/>
    <s v="Feb"/>
    <x v="1"/>
    <x v="0"/>
    <x v="0"/>
    <x v="0"/>
    <x v="0"/>
    <x v="0"/>
    <n v="221"/>
    <n v="316.02999999999997"/>
  </r>
  <r>
    <s v="AD01-9364"/>
    <x v="3"/>
    <s v="Feb"/>
    <x v="1"/>
    <x v="0"/>
    <x v="0"/>
    <x v="0"/>
    <x v="0"/>
    <x v="0"/>
    <n v="149"/>
    <n v="213.07"/>
  </r>
  <r>
    <s v="AD01-9361"/>
    <x v="3"/>
    <s v="Feb"/>
    <x v="1"/>
    <x v="0"/>
    <x v="0"/>
    <x v="0"/>
    <x v="0"/>
    <x v="0"/>
    <n v="197"/>
    <n v="281.70999999999998"/>
  </r>
  <r>
    <s v="AD01-9364"/>
    <x v="3"/>
    <s v="Jan"/>
    <x v="1"/>
    <x v="0"/>
    <x v="0"/>
    <x v="0"/>
    <x v="0"/>
    <x v="1"/>
    <n v="284"/>
    <n v="406.12"/>
  </r>
  <r>
    <s v="AD01-9362"/>
    <x v="3"/>
    <s v="Jan"/>
    <x v="1"/>
    <x v="0"/>
    <x v="0"/>
    <x v="0"/>
    <x v="0"/>
    <x v="1"/>
    <n v="278"/>
    <n v="397.54"/>
  </r>
  <r>
    <s v="AD01-9364"/>
    <x v="3"/>
    <s v="Jan"/>
    <x v="1"/>
    <x v="0"/>
    <x v="0"/>
    <x v="0"/>
    <x v="0"/>
    <x v="0"/>
    <n v="152"/>
    <n v="217.36"/>
  </r>
  <r>
    <s v="AD01-9361"/>
    <x v="3"/>
    <s v="Jan"/>
    <x v="1"/>
    <x v="0"/>
    <x v="0"/>
    <x v="0"/>
    <x v="0"/>
    <x v="0"/>
    <n v="200"/>
    <n v="286"/>
  </r>
  <r>
    <s v="AD01-9362"/>
    <x v="3"/>
    <s v="Jan"/>
    <x v="1"/>
    <x v="0"/>
    <x v="0"/>
    <x v="0"/>
    <x v="0"/>
    <x v="0"/>
    <n v="286"/>
    <n v="408.98"/>
  </r>
  <r>
    <s v="AD01-9362"/>
    <x v="3"/>
    <s v="Jan"/>
    <x v="1"/>
    <x v="0"/>
    <x v="0"/>
    <x v="0"/>
    <x v="0"/>
    <x v="0"/>
    <n v="280"/>
    <n v="400.4"/>
  </r>
  <r>
    <s v="AD01-9361"/>
    <x v="3"/>
    <s v="Jan"/>
    <x v="1"/>
    <x v="0"/>
    <x v="0"/>
    <x v="0"/>
    <x v="0"/>
    <x v="0"/>
    <n v="274"/>
    <n v="391.82"/>
  </r>
  <r>
    <s v="AD01-9362"/>
    <x v="3"/>
    <s v="Jan"/>
    <x v="1"/>
    <x v="0"/>
    <x v="0"/>
    <x v="0"/>
    <x v="0"/>
    <x v="0"/>
    <n v="226"/>
    <n v="526.24"/>
  </r>
  <r>
    <s v="AD01-9363"/>
    <x v="3"/>
    <s v="Jan"/>
    <x v="1"/>
    <x v="0"/>
    <x v="0"/>
    <x v="0"/>
    <x v="0"/>
    <x v="0"/>
    <n v="154"/>
    <n v="526.24"/>
  </r>
  <r>
    <s v="AD01-9361"/>
    <x v="3"/>
    <s v="Jan"/>
    <x v="1"/>
    <x v="0"/>
    <x v="0"/>
    <x v="0"/>
    <x v="0"/>
    <x v="0"/>
    <n v="202"/>
    <n v="526.24"/>
  </r>
  <r>
    <s v="AD01-9364"/>
    <x v="3"/>
    <s v="Jan"/>
    <x v="1"/>
    <x v="0"/>
    <x v="0"/>
    <x v="0"/>
    <x v="0"/>
    <x v="0"/>
    <n v="965"/>
    <n v="1379.95"/>
  </r>
  <r>
    <s v="AD01-9362"/>
    <x v="3"/>
    <s v="Jan"/>
    <x v="1"/>
    <x v="0"/>
    <x v="0"/>
    <x v="0"/>
    <x v="0"/>
    <x v="0"/>
    <n v="198"/>
    <n v="283.14"/>
  </r>
  <r>
    <s v="AD01-9362"/>
    <x v="3"/>
    <s v="Jan"/>
    <x v="1"/>
    <x v="0"/>
    <x v="0"/>
    <x v="0"/>
    <x v="0"/>
    <x v="0"/>
    <n v="225"/>
    <n v="321.75"/>
  </r>
  <r>
    <s v="AD01-9362"/>
    <x v="3"/>
    <s v="Jan"/>
    <x v="1"/>
    <x v="0"/>
    <x v="0"/>
    <x v="0"/>
    <x v="0"/>
    <x v="0"/>
    <n v="153"/>
    <n v="218.79"/>
  </r>
  <r>
    <s v="AD01-9364"/>
    <x v="3"/>
    <s v="Jan"/>
    <x v="1"/>
    <x v="0"/>
    <x v="0"/>
    <x v="0"/>
    <x v="0"/>
    <x v="0"/>
    <n v="201"/>
    <n v="287.43"/>
  </r>
  <r>
    <s v="AD01-9363"/>
    <x v="3"/>
    <s v="Jan"/>
    <x v="1"/>
    <x v="0"/>
    <x v="0"/>
    <x v="0"/>
    <x v="0"/>
    <x v="0"/>
    <n v="283"/>
    <n v="404.69"/>
  </r>
  <r>
    <s v="AD01-9364"/>
    <x v="3"/>
    <s v="Jan"/>
    <x v="1"/>
    <x v="0"/>
    <x v="0"/>
    <x v="0"/>
    <x v="0"/>
    <x v="0"/>
    <n v="277"/>
    <n v="396.11"/>
  </r>
  <r>
    <s v="AD01-9361"/>
    <x v="3"/>
    <s v="Jan"/>
    <x v="1"/>
    <x v="0"/>
    <x v="0"/>
    <x v="0"/>
    <x v="0"/>
    <x v="0"/>
    <n v="746"/>
    <n v="1066.78"/>
  </r>
  <r>
    <s v="AD01-9361"/>
    <x v="3"/>
    <s v="Jan"/>
    <x v="1"/>
    <x v="0"/>
    <x v="0"/>
    <x v="0"/>
    <x v="0"/>
    <x v="0"/>
    <n v="800"/>
    <n v="1144"/>
  </r>
  <r>
    <s v="AD01-9362"/>
    <x v="3"/>
    <s v="Jan"/>
    <x v="1"/>
    <x v="0"/>
    <x v="0"/>
    <x v="0"/>
    <x v="0"/>
    <x v="0"/>
    <n v="833"/>
    <n v="1191.19"/>
  </r>
  <r>
    <s v="AD01-9362"/>
    <x v="3"/>
    <s v="Jan"/>
    <x v="1"/>
    <x v="0"/>
    <x v="0"/>
    <x v="0"/>
    <x v="0"/>
    <x v="1"/>
    <n v="287"/>
    <n v="410.41"/>
  </r>
  <r>
    <s v="AD01-9362"/>
    <x v="3"/>
    <s v="Jan"/>
    <x v="1"/>
    <x v="0"/>
    <x v="0"/>
    <x v="0"/>
    <x v="0"/>
    <x v="1"/>
    <n v="281"/>
    <n v="401.83"/>
  </r>
  <r>
    <s v="AD01-9365"/>
    <x v="3"/>
    <s v="Jan"/>
    <x v="1"/>
    <x v="0"/>
    <x v="0"/>
    <x v="0"/>
    <x v="0"/>
    <x v="1"/>
    <n v="275"/>
    <n v="393.25"/>
  </r>
  <r>
    <s v="AD01-9361"/>
    <x v="3"/>
    <s v="Jan"/>
    <x v="1"/>
    <x v="0"/>
    <x v="0"/>
    <x v="0"/>
    <x v="0"/>
    <x v="0"/>
    <n v="227"/>
    <n v="324.61"/>
  </r>
  <r>
    <s v="AD01-9362"/>
    <x v="3"/>
    <s v="Jan"/>
    <x v="1"/>
    <x v="0"/>
    <x v="0"/>
    <x v="0"/>
    <x v="0"/>
    <x v="0"/>
    <n v="155"/>
    <n v="221.65"/>
  </r>
  <r>
    <s v="AD01-9361"/>
    <x v="3"/>
    <s v="Jul"/>
    <x v="1"/>
    <x v="0"/>
    <x v="0"/>
    <x v="0"/>
    <x v="0"/>
    <x v="0"/>
    <n v="194"/>
    <n v="277.42"/>
  </r>
  <r>
    <s v="AD01-9364"/>
    <x v="3"/>
    <s v="Jul"/>
    <x v="1"/>
    <x v="0"/>
    <x v="0"/>
    <x v="0"/>
    <x v="0"/>
    <x v="0"/>
    <n v="170"/>
    <n v="243.1"/>
  </r>
  <r>
    <s v="AD01-9364"/>
    <x v="3"/>
    <s v="Jul"/>
    <x v="1"/>
    <x v="0"/>
    <x v="0"/>
    <x v="0"/>
    <x v="0"/>
    <x v="0"/>
    <n v="196"/>
    <n v="526.24"/>
  </r>
  <r>
    <s v="AD01-9364"/>
    <x v="3"/>
    <s v="Jul"/>
    <x v="1"/>
    <x v="0"/>
    <x v="0"/>
    <x v="0"/>
    <x v="0"/>
    <x v="0"/>
    <n v="166"/>
    <n v="526.24"/>
  </r>
  <r>
    <s v="AD01-9365"/>
    <x v="3"/>
    <s v="Jul"/>
    <x v="1"/>
    <x v="0"/>
    <x v="0"/>
    <x v="0"/>
    <x v="0"/>
    <x v="0"/>
    <n v="168"/>
    <n v="240.24"/>
  </r>
  <r>
    <s v="AD01-9365"/>
    <x v="3"/>
    <s v="Jul"/>
    <x v="1"/>
    <x v="0"/>
    <x v="0"/>
    <x v="0"/>
    <x v="0"/>
    <x v="0"/>
    <n v="195"/>
    <n v="278.85000000000002"/>
  </r>
  <r>
    <s v="AD01-9364"/>
    <x v="3"/>
    <s v="Jul"/>
    <x v="1"/>
    <x v="0"/>
    <x v="0"/>
    <x v="0"/>
    <x v="0"/>
    <x v="0"/>
    <n v="752"/>
    <n v="1075.3599999999999"/>
  </r>
  <r>
    <s v="AD01-9364"/>
    <x v="3"/>
    <s v="Jul"/>
    <x v="1"/>
    <x v="0"/>
    <x v="0"/>
    <x v="0"/>
    <x v="0"/>
    <x v="0"/>
    <n v="838"/>
    <n v="1198.3399999999999"/>
  </r>
  <r>
    <s v="AD01-9364"/>
    <x v="3"/>
    <s v="Jul"/>
    <x v="1"/>
    <x v="0"/>
    <x v="0"/>
    <x v="0"/>
    <x v="0"/>
    <x v="0"/>
    <n v="197"/>
    <n v="281.70999999999998"/>
  </r>
  <r>
    <s v="AD01-9361"/>
    <x v="3"/>
    <s v="Jul"/>
    <x v="1"/>
    <x v="0"/>
    <x v="0"/>
    <x v="0"/>
    <x v="0"/>
    <x v="0"/>
    <n v="167"/>
    <n v="238.81"/>
  </r>
  <r>
    <s v="AD01-9363"/>
    <x v="3"/>
    <s v="Jun"/>
    <x v="1"/>
    <x v="0"/>
    <x v="0"/>
    <x v="0"/>
    <x v="0"/>
    <x v="0"/>
    <n v="200"/>
    <n v="286"/>
  </r>
  <r>
    <s v="AD01-9361"/>
    <x v="3"/>
    <s v="Jun"/>
    <x v="1"/>
    <x v="0"/>
    <x v="0"/>
    <x v="0"/>
    <x v="0"/>
    <x v="0"/>
    <n v="202"/>
    <n v="526.24"/>
  </r>
  <r>
    <s v="AD01-9361"/>
    <x v="3"/>
    <s v="Jun"/>
    <x v="1"/>
    <x v="0"/>
    <x v="0"/>
    <x v="0"/>
    <x v="0"/>
    <x v="0"/>
    <n v="172"/>
    <n v="526.24"/>
  </r>
  <r>
    <s v="AD01-9361"/>
    <x v="3"/>
    <s v="Jun"/>
    <x v="1"/>
    <x v="0"/>
    <x v="0"/>
    <x v="0"/>
    <x v="0"/>
    <x v="0"/>
    <n v="970"/>
    <n v="1387.1"/>
  </r>
  <r>
    <s v="AD01-9361"/>
    <x v="3"/>
    <s v="Jun"/>
    <x v="1"/>
    <x v="0"/>
    <x v="0"/>
    <x v="0"/>
    <x v="0"/>
    <x v="0"/>
    <n v="174"/>
    <n v="248.82"/>
  </r>
  <r>
    <s v="AD01-9361"/>
    <x v="3"/>
    <s v="Jun"/>
    <x v="1"/>
    <x v="0"/>
    <x v="0"/>
    <x v="0"/>
    <x v="0"/>
    <x v="0"/>
    <n v="201"/>
    <n v="287.43"/>
  </r>
  <r>
    <s v="AD01-9361"/>
    <x v="3"/>
    <s v="Jun"/>
    <x v="1"/>
    <x v="0"/>
    <x v="0"/>
    <x v="0"/>
    <x v="0"/>
    <x v="0"/>
    <n v="171"/>
    <n v="244.53"/>
  </r>
  <r>
    <s v="AD01-9361"/>
    <x v="3"/>
    <s v="Jun"/>
    <x v="1"/>
    <x v="0"/>
    <x v="0"/>
    <x v="0"/>
    <x v="0"/>
    <x v="0"/>
    <n v="751"/>
    <n v="1073.93"/>
  </r>
  <r>
    <s v="AD01-9361"/>
    <x v="3"/>
    <s v="Jun"/>
    <x v="1"/>
    <x v="0"/>
    <x v="0"/>
    <x v="0"/>
    <x v="0"/>
    <x v="0"/>
    <n v="837"/>
    <n v="1196.9100000000001"/>
  </r>
  <r>
    <s v="AD01-9363"/>
    <x v="3"/>
    <s v="Jun"/>
    <x v="1"/>
    <x v="0"/>
    <x v="0"/>
    <x v="0"/>
    <x v="0"/>
    <x v="0"/>
    <n v="173"/>
    <n v="247.39"/>
  </r>
  <r>
    <s v="AD01-9362"/>
    <x v="3"/>
    <s v="Mar"/>
    <x v="1"/>
    <x v="0"/>
    <x v="0"/>
    <x v="0"/>
    <x v="0"/>
    <x v="0"/>
    <n v="218"/>
    <n v="311.74"/>
  </r>
  <r>
    <s v="AD01-9362"/>
    <x v="3"/>
    <s v="Mar"/>
    <x v="1"/>
    <x v="0"/>
    <x v="0"/>
    <x v="0"/>
    <x v="0"/>
    <x v="0"/>
    <n v="188"/>
    <n v="268.83999999999997"/>
  </r>
  <r>
    <s v="AD01-9362"/>
    <x v="3"/>
    <s v="Mar"/>
    <x v="1"/>
    <x v="0"/>
    <x v="0"/>
    <x v="0"/>
    <x v="0"/>
    <x v="0"/>
    <n v="214"/>
    <n v="526.24"/>
  </r>
  <r>
    <s v="AD01-9362"/>
    <x v="3"/>
    <s v="Mar"/>
    <x v="1"/>
    <x v="0"/>
    <x v="0"/>
    <x v="0"/>
    <x v="0"/>
    <x v="0"/>
    <n v="190"/>
    <n v="526.24"/>
  </r>
  <r>
    <s v="AD01-9362"/>
    <x v="3"/>
    <s v="Mar"/>
    <x v="1"/>
    <x v="0"/>
    <x v="0"/>
    <x v="0"/>
    <x v="0"/>
    <x v="0"/>
    <n v="967"/>
    <n v="1382.81"/>
  </r>
  <r>
    <s v="AD01-9362"/>
    <x v="3"/>
    <s v="Mar"/>
    <x v="1"/>
    <x v="0"/>
    <x v="0"/>
    <x v="0"/>
    <x v="0"/>
    <x v="0"/>
    <n v="189"/>
    <n v="270.27"/>
  </r>
  <r>
    <s v="AD01-9362"/>
    <x v="3"/>
    <s v="Mar"/>
    <x v="1"/>
    <x v="0"/>
    <x v="0"/>
    <x v="0"/>
    <x v="0"/>
    <x v="0"/>
    <n v="748"/>
    <n v="1069.6400000000001"/>
  </r>
  <r>
    <s v="AD01-9362"/>
    <x v="3"/>
    <s v="Mar"/>
    <x v="1"/>
    <x v="0"/>
    <x v="0"/>
    <x v="0"/>
    <x v="0"/>
    <x v="0"/>
    <n v="835"/>
    <n v="1194.05"/>
  </r>
  <r>
    <s v="AD01-9362"/>
    <x v="3"/>
    <s v="Mar"/>
    <x v="1"/>
    <x v="0"/>
    <x v="0"/>
    <x v="0"/>
    <x v="0"/>
    <x v="0"/>
    <n v="215"/>
    <n v="307.45"/>
  </r>
  <r>
    <s v="AD01-9362"/>
    <x v="3"/>
    <s v="Mar"/>
    <x v="1"/>
    <x v="0"/>
    <x v="0"/>
    <x v="0"/>
    <x v="0"/>
    <x v="0"/>
    <n v="191"/>
    <n v="273.13"/>
  </r>
  <r>
    <s v="AD01-9365"/>
    <x v="3"/>
    <s v="May"/>
    <x v="1"/>
    <x v="0"/>
    <x v="0"/>
    <x v="0"/>
    <x v="0"/>
    <x v="0"/>
    <n v="206"/>
    <n v="294.58"/>
  </r>
  <r>
    <s v="AD01-9362"/>
    <x v="3"/>
    <s v="May"/>
    <x v="1"/>
    <x v="0"/>
    <x v="0"/>
    <x v="0"/>
    <x v="0"/>
    <x v="0"/>
    <n v="176"/>
    <n v="251.68"/>
  </r>
  <r>
    <s v="AD01-9362"/>
    <x v="3"/>
    <s v="May"/>
    <x v="1"/>
    <x v="0"/>
    <x v="0"/>
    <x v="0"/>
    <x v="0"/>
    <x v="0"/>
    <n v="208"/>
    <n v="526.24"/>
  </r>
  <r>
    <s v="AD01-9362"/>
    <x v="3"/>
    <s v="May"/>
    <x v="1"/>
    <x v="0"/>
    <x v="0"/>
    <x v="0"/>
    <x v="0"/>
    <x v="0"/>
    <n v="178"/>
    <n v="526.24"/>
  </r>
  <r>
    <s v="AD01-9362"/>
    <x v="3"/>
    <s v="May"/>
    <x v="1"/>
    <x v="0"/>
    <x v="0"/>
    <x v="0"/>
    <x v="0"/>
    <x v="0"/>
    <n v="969"/>
    <n v="1385.67"/>
  </r>
  <r>
    <s v="AD01-9362"/>
    <x v="3"/>
    <s v="May"/>
    <x v="1"/>
    <x v="0"/>
    <x v="0"/>
    <x v="0"/>
    <x v="0"/>
    <x v="0"/>
    <n v="180"/>
    <n v="257.39999999999998"/>
  </r>
  <r>
    <s v="AD01-9362"/>
    <x v="3"/>
    <s v="May"/>
    <x v="1"/>
    <x v="0"/>
    <x v="0"/>
    <x v="0"/>
    <x v="0"/>
    <x v="0"/>
    <n v="207"/>
    <n v="296.01"/>
  </r>
  <r>
    <s v="AD01-9362"/>
    <x v="3"/>
    <s v="May"/>
    <x v="1"/>
    <x v="0"/>
    <x v="0"/>
    <x v="0"/>
    <x v="0"/>
    <x v="0"/>
    <n v="177"/>
    <n v="253.11"/>
  </r>
  <r>
    <s v="AD01-9362"/>
    <x v="3"/>
    <s v="May"/>
    <x v="1"/>
    <x v="0"/>
    <x v="0"/>
    <x v="0"/>
    <x v="0"/>
    <x v="0"/>
    <n v="750"/>
    <n v="1072.5"/>
  </r>
  <r>
    <s v="AD01-9362"/>
    <x v="3"/>
    <s v="May"/>
    <x v="1"/>
    <x v="0"/>
    <x v="0"/>
    <x v="0"/>
    <x v="0"/>
    <x v="0"/>
    <n v="836"/>
    <n v="1195.48"/>
  </r>
  <r>
    <s v="AD01-9362"/>
    <x v="3"/>
    <s v="May"/>
    <x v="1"/>
    <x v="0"/>
    <x v="0"/>
    <x v="0"/>
    <x v="0"/>
    <x v="0"/>
    <n v="203"/>
    <n v="290.29000000000002"/>
  </r>
  <r>
    <s v="AD01-9365"/>
    <x v="3"/>
    <s v="May"/>
    <x v="1"/>
    <x v="0"/>
    <x v="0"/>
    <x v="0"/>
    <x v="0"/>
    <x v="0"/>
    <n v="179"/>
    <n v="255.97"/>
  </r>
  <r>
    <s v="AD01-9361"/>
    <x v="3"/>
    <s v="Nov"/>
    <x v="1"/>
    <x v="0"/>
    <x v="0"/>
    <x v="0"/>
    <x v="0"/>
    <x v="0"/>
    <n v="176"/>
    <n v="251.68"/>
  </r>
  <r>
    <s v="AD01-9361"/>
    <x v="3"/>
    <s v="Nov"/>
    <x v="1"/>
    <x v="0"/>
    <x v="0"/>
    <x v="0"/>
    <x v="0"/>
    <x v="0"/>
    <n v="146"/>
    <n v="208.78"/>
  </r>
  <r>
    <s v="AD01-9361"/>
    <x v="3"/>
    <s v="Nov"/>
    <x v="1"/>
    <x v="0"/>
    <x v="0"/>
    <x v="0"/>
    <x v="0"/>
    <x v="0"/>
    <n v="172"/>
    <n v="526.24"/>
  </r>
  <r>
    <s v="AD01-9364"/>
    <x v="3"/>
    <s v="Nov"/>
    <x v="1"/>
    <x v="0"/>
    <x v="0"/>
    <x v="0"/>
    <x v="0"/>
    <x v="0"/>
    <n v="148"/>
    <n v="526.24"/>
  </r>
  <r>
    <s v="AD01-9364"/>
    <x v="3"/>
    <s v="Nov"/>
    <x v="1"/>
    <x v="0"/>
    <x v="0"/>
    <x v="0"/>
    <x v="0"/>
    <x v="0"/>
    <n v="974"/>
    <n v="1392.82"/>
  </r>
  <r>
    <s v="AD01-9361"/>
    <x v="3"/>
    <s v="Nov"/>
    <x v="1"/>
    <x v="0"/>
    <x v="0"/>
    <x v="0"/>
    <x v="0"/>
    <x v="0"/>
    <n v="144"/>
    <n v="205.92"/>
  </r>
  <r>
    <s v="AD01-9361"/>
    <x v="3"/>
    <s v="Nov"/>
    <x v="1"/>
    <x v="0"/>
    <x v="0"/>
    <x v="0"/>
    <x v="0"/>
    <x v="0"/>
    <n v="171"/>
    <n v="244.53"/>
  </r>
  <r>
    <s v="AD01-9364"/>
    <x v="3"/>
    <s v="Nov"/>
    <x v="1"/>
    <x v="0"/>
    <x v="0"/>
    <x v="0"/>
    <x v="0"/>
    <x v="0"/>
    <n v="147"/>
    <n v="210.21"/>
  </r>
  <r>
    <s v="AD01-9364"/>
    <x v="3"/>
    <s v="Nov"/>
    <x v="1"/>
    <x v="0"/>
    <x v="0"/>
    <x v="0"/>
    <x v="0"/>
    <x v="0"/>
    <n v="755"/>
    <n v="1079.6500000000001"/>
  </r>
  <r>
    <s v="AD01-9361"/>
    <x v="3"/>
    <s v="Nov"/>
    <x v="1"/>
    <x v="0"/>
    <x v="0"/>
    <x v="0"/>
    <x v="0"/>
    <x v="0"/>
    <n v="842"/>
    <n v="1204.06"/>
  </r>
  <r>
    <s v="AD01-9361"/>
    <x v="3"/>
    <s v="Nov"/>
    <x v="1"/>
    <x v="0"/>
    <x v="0"/>
    <x v="0"/>
    <x v="0"/>
    <x v="0"/>
    <n v="173"/>
    <n v="247.39"/>
  </r>
  <r>
    <s v="AD01-9361"/>
    <x v="3"/>
    <s v="Nov"/>
    <x v="1"/>
    <x v="0"/>
    <x v="0"/>
    <x v="0"/>
    <x v="0"/>
    <x v="0"/>
    <n v="149"/>
    <n v="213.07"/>
  </r>
  <r>
    <s v="AD01-9365"/>
    <x v="3"/>
    <s v="Oct"/>
    <x v="1"/>
    <x v="0"/>
    <x v="0"/>
    <x v="0"/>
    <x v="0"/>
    <x v="0"/>
    <n v="152"/>
    <n v="217.36"/>
  </r>
  <r>
    <s v="AD01-9361"/>
    <x v="3"/>
    <s v="Oct"/>
    <x v="1"/>
    <x v="0"/>
    <x v="0"/>
    <x v="0"/>
    <x v="0"/>
    <x v="0"/>
    <n v="178"/>
    <n v="526.24"/>
  </r>
  <r>
    <s v="AD01-9361"/>
    <x v="3"/>
    <s v="Oct"/>
    <x v="1"/>
    <x v="0"/>
    <x v="0"/>
    <x v="0"/>
    <x v="0"/>
    <x v="0"/>
    <n v="154"/>
    <n v="526.24"/>
  </r>
  <r>
    <s v="AD01-9364"/>
    <x v="3"/>
    <s v="Oct"/>
    <x v="1"/>
    <x v="0"/>
    <x v="0"/>
    <x v="0"/>
    <x v="0"/>
    <x v="0"/>
    <n v="973"/>
    <n v="1391.39"/>
  </r>
  <r>
    <s v="AD01-9362"/>
    <x v="3"/>
    <s v="Oct"/>
    <x v="1"/>
    <x v="0"/>
    <x v="0"/>
    <x v="0"/>
    <x v="0"/>
    <x v="0"/>
    <n v="150"/>
    <n v="214.5"/>
  </r>
  <r>
    <s v="AD01-9362"/>
    <x v="3"/>
    <s v="Oct"/>
    <x v="1"/>
    <x v="0"/>
    <x v="0"/>
    <x v="0"/>
    <x v="0"/>
    <x v="0"/>
    <n v="177"/>
    <n v="253.11"/>
  </r>
  <r>
    <s v="AD01-9364"/>
    <x v="3"/>
    <s v="Oct"/>
    <x v="1"/>
    <x v="0"/>
    <x v="0"/>
    <x v="0"/>
    <x v="0"/>
    <x v="0"/>
    <n v="153"/>
    <n v="218.79"/>
  </r>
  <r>
    <s v="AD01-9361"/>
    <x v="3"/>
    <s v="Oct"/>
    <x v="1"/>
    <x v="0"/>
    <x v="0"/>
    <x v="0"/>
    <x v="0"/>
    <x v="0"/>
    <n v="754"/>
    <n v="1078.22"/>
  </r>
  <r>
    <s v="AD01-9361"/>
    <x v="3"/>
    <s v="Oct"/>
    <x v="1"/>
    <x v="0"/>
    <x v="0"/>
    <x v="0"/>
    <x v="0"/>
    <x v="0"/>
    <n v="841"/>
    <n v="1202.6300000000001"/>
  </r>
  <r>
    <s v="AD01-9365"/>
    <x v="3"/>
    <s v="Oct"/>
    <x v="1"/>
    <x v="0"/>
    <x v="0"/>
    <x v="0"/>
    <x v="0"/>
    <x v="0"/>
    <n v="179"/>
    <n v="255.97"/>
  </r>
  <r>
    <s v="AD01-9361"/>
    <x v="3"/>
    <s v="Sep"/>
    <x v="1"/>
    <x v="0"/>
    <x v="0"/>
    <x v="0"/>
    <x v="0"/>
    <x v="0"/>
    <n v="182"/>
    <n v="260.26"/>
  </r>
  <r>
    <s v="AD01-9362"/>
    <x v="3"/>
    <s v="Sep"/>
    <x v="1"/>
    <x v="0"/>
    <x v="0"/>
    <x v="0"/>
    <x v="0"/>
    <x v="0"/>
    <n v="158"/>
    <n v="225.94"/>
  </r>
  <r>
    <s v="AD01-9362"/>
    <x v="3"/>
    <s v="Sep"/>
    <x v="1"/>
    <x v="0"/>
    <x v="0"/>
    <x v="0"/>
    <x v="0"/>
    <x v="0"/>
    <n v="184"/>
    <n v="526.24"/>
  </r>
  <r>
    <s v="AD01-9364"/>
    <x v="3"/>
    <s v="Sep"/>
    <x v="1"/>
    <x v="0"/>
    <x v="0"/>
    <x v="0"/>
    <x v="0"/>
    <x v="0"/>
    <n v="972"/>
    <n v="1389.96"/>
  </r>
  <r>
    <s v="AD01-9361"/>
    <x v="3"/>
    <s v="Sep"/>
    <x v="1"/>
    <x v="0"/>
    <x v="0"/>
    <x v="0"/>
    <x v="0"/>
    <x v="0"/>
    <n v="156"/>
    <n v="223.08"/>
  </r>
  <r>
    <s v="AD01-9361"/>
    <x v="3"/>
    <s v="Sep"/>
    <x v="1"/>
    <x v="0"/>
    <x v="0"/>
    <x v="0"/>
    <x v="0"/>
    <x v="0"/>
    <n v="183"/>
    <n v="261.69"/>
  </r>
  <r>
    <s v="AD01-9364"/>
    <x v="3"/>
    <s v="Sep"/>
    <x v="1"/>
    <x v="0"/>
    <x v="0"/>
    <x v="0"/>
    <x v="0"/>
    <x v="0"/>
    <n v="159"/>
    <n v="227.37"/>
  </r>
  <r>
    <s v="AD01-9362"/>
    <x v="3"/>
    <s v="Sep"/>
    <x v="1"/>
    <x v="0"/>
    <x v="0"/>
    <x v="0"/>
    <x v="0"/>
    <x v="0"/>
    <n v="840"/>
    <n v="1201.2"/>
  </r>
  <r>
    <s v="AD01-9362"/>
    <x v="3"/>
    <s v="Sep"/>
    <x v="1"/>
    <x v="0"/>
    <x v="0"/>
    <x v="0"/>
    <x v="0"/>
    <x v="0"/>
    <n v="185"/>
    <n v="264.55"/>
  </r>
  <r>
    <s v="AD01-9361"/>
    <x v="3"/>
    <s v="Sep"/>
    <x v="1"/>
    <x v="0"/>
    <x v="0"/>
    <x v="0"/>
    <x v="0"/>
    <x v="0"/>
    <n v="155"/>
    <n v="221.65"/>
  </r>
  <r>
    <s v="AD01-9362"/>
    <x v="3"/>
    <s v="Apr"/>
    <x v="1"/>
    <x v="1"/>
    <x v="1"/>
    <x v="1"/>
    <x v="1"/>
    <x v="2"/>
    <n v="290"/>
    <n v="414.7"/>
  </r>
  <r>
    <s v="AD01-9364"/>
    <x v="3"/>
    <s v="Apr"/>
    <x v="1"/>
    <x v="1"/>
    <x v="1"/>
    <x v="1"/>
    <x v="1"/>
    <x v="2"/>
    <n v="260"/>
    <n v="371.8"/>
  </r>
  <r>
    <s v="AD01-9362"/>
    <x v="3"/>
    <s v="Apr"/>
    <x v="1"/>
    <x v="1"/>
    <x v="1"/>
    <x v="1"/>
    <x v="1"/>
    <x v="2"/>
    <n v="286"/>
    <n v="408.98"/>
  </r>
  <r>
    <s v="AD01-9362"/>
    <x v="3"/>
    <s v="Apr"/>
    <x v="1"/>
    <x v="1"/>
    <x v="1"/>
    <x v="1"/>
    <x v="1"/>
    <x v="2"/>
    <n v="262"/>
    <n v="374.66"/>
  </r>
  <r>
    <s v="AD01-9364"/>
    <x v="3"/>
    <s v="Apr"/>
    <x v="1"/>
    <x v="1"/>
    <x v="1"/>
    <x v="1"/>
    <x v="1"/>
    <x v="2"/>
    <n v="791"/>
    <n v="1131.1300000000001"/>
  </r>
  <r>
    <s v="AD01-9364"/>
    <x v="3"/>
    <s v="Apr"/>
    <x v="1"/>
    <x v="1"/>
    <x v="1"/>
    <x v="1"/>
    <x v="1"/>
    <x v="2"/>
    <n v="261"/>
    <n v="373.23"/>
  </r>
  <r>
    <s v="AD01-9362"/>
    <x v="3"/>
    <s v="Apr"/>
    <x v="1"/>
    <x v="1"/>
    <x v="1"/>
    <x v="1"/>
    <x v="1"/>
    <x v="2"/>
    <n v="289"/>
    <n v="413.27"/>
  </r>
  <r>
    <s v="AD01-9362"/>
    <x v="3"/>
    <s v="Apr"/>
    <x v="1"/>
    <x v="1"/>
    <x v="1"/>
    <x v="1"/>
    <x v="1"/>
    <x v="2"/>
    <n v="259"/>
    <n v="370.37"/>
  </r>
  <r>
    <s v="AD01-9364"/>
    <x v="3"/>
    <s v="Apr"/>
    <x v="1"/>
    <x v="1"/>
    <x v="1"/>
    <x v="1"/>
    <x v="1"/>
    <x v="2"/>
    <n v="800"/>
    <n v="1144"/>
  </r>
  <r>
    <s v="AD01-9362"/>
    <x v="3"/>
    <s v="Apr"/>
    <x v="1"/>
    <x v="1"/>
    <x v="1"/>
    <x v="1"/>
    <x v="1"/>
    <x v="2"/>
    <n v="886"/>
    <n v="1266.98"/>
  </r>
  <r>
    <s v="AD01-9362"/>
    <x v="3"/>
    <s v="Aug"/>
    <x v="1"/>
    <x v="1"/>
    <x v="1"/>
    <x v="1"/>
    <x v="1"/>
    <x v="2"/>
    <n v="266"/>
    <n v="380.38"/>
  </r>
  <r>
    <s v="AD01-9361"/>
    <x v="3"/>
    <s v="Aug"/>
    <x v="1"/>
    <x v="1"/>
    <x v="1"/>
    <x v="1"/>
    <x v="1"/>
    <x v="2"/>
    <n v="242"/>
    <n v="346.06"/>
  </r>
  <r>
    <s v="AD01-9361"/>
    <x v="3"/>
    <s v="Aug"/>
    <x v="1"/>
    <x v="1"/>
    <x v="1"/>
    <x v="1"/>
    <x v="1"/>
    <x v="2"/>
    <n v="268"/>
    <n v="383.24"/>
  </r>
  <r>
    <s v="AD01-9361"/>
    <x v="3"/>
    <s v="Aug"/>
    <x v="1"/>
    <x v="1"/>
    <x v="1"/>
    <x v="1"/>
    <x v="1"/>
    <x v="2"/>
    <n v="238"/>
    <n v="340.34"/>
  </r>
  <r>
    <s v="AD01-9361"/>
    <x v="3"/>
    <s v="Aug"/>
    <x v="1"/>
    <x v="1"/>
    <x v="1"/>
    <x v="1"/>
    <x v="1"/>
    <x v="2"/>
    <n v="881"/>
    <n v="1259.83"/>
  </r>
  <r>
    <s v="AD01-9361"/>
    <x v="3"/>
    <s v="Aug"/>
    <x v="1"/>
    <x v="1"/>
    <x v="1"/>
    <x v="1"/>
    <x v="1"/>
    <x v="2"/>
    <n v="834"/>
    <n v="526.24"/>
  </r>
  <r>
    <s v="AD01-9361"/>
    <x v="3"/>
    <s v="Aug"/>
    <x v="1"/>
    <x v="1"/>
    <x v="1"/>
    <x v="1"/>
    <x v="1"/>
    <x v="2"/>
    <n v="265"/>
    <n v="378.95"/>
  </r>
  <r>
    <s v="AD01-9361"/>
    <x v="3"/>
    <s v="Aug"/>
    <x v="1"/>
    <x v="1"/>
    <x v="1"/>
    <x v="1"/>
    <x v="1"/>
    <x v="2"/>
    <n v="241"/>
    <n v="344.63"/>
  </r>
  <r>
    <s v="AD01-9361"/>
    <x v="3"/>
    <s v="Aug"/>
    <x v="1"/>
    <x v="1"/>
    <x v="1"/>
    <x v="1"/>
    <x v="1"/>
    <x v="2"/>
    <n v="803"/>
    <n v="1148.29"/>
  </r>
  <r>
    <s v="AD01-9362"/>
    <x v="3"/>
    <s v="Aug"/>
    <x v="1"/>
    <x v="1"/>
    <x v="1"/>
    <x v="1"/>
    <x v="1"/>
    <x v="2"/>
    <n v="239"/>
    <n v="341.77"/>
  </r>
  <r>
    <s v="AD01-9362"/>
    <x v="3"/>
    <s v="Dec"/>
    <x v="1"/>
    <x v="1"/>
    <x v="1"/>
    <x v="1"/>
    <x v="1"/>
    <x v="2"/>
    <n v="248"/>
    <n v="354.64"/>
  </r>
  <r>
    <s v="AD01-9363"/>
    <x v="3"/>
    <s v="Dec"/>
    <x v="1"/>
    <x v="1"/>
    <x v="1"/>
    <x v="1"/>
    <x v="1"/>
    <x v="2"/>
    <n v="218"/>
    <n v="311.74"/>
  </r>
  <r>
    <s v="AD01-9362"/>
    <x v="3"/>
    <s v="Dec"/>
    <x v="1"/>
    <x v="1"/>
    <x v="1"/>
    <x v="1"/>
    <x v="1"/>
    <x v="2"/>
    <n v="244"/>
    <n v="348.92"/>
  </r>
  <r>
    <s v="AD01-9362"/>
    <x v="3"/>
    <s v="Dec"/>
    <x v="1"/>
    <x v="1"/>
    <x v="1"/>
    <x v="1"/>
    <x v="1"/>
    <x v="2"/>
    <n v="220"/>
    <n v="314.60000000000002"/>
  </r>
  <r>
    <s v="AD01-9364"/>
    <x v="3"/>
    <s v="Dec"/>
    <x v="1"/>
    <x v="1"/>
    <x v="1"/>
    <x v="1"/>
    <x v="1"/>
    <x v="2"/>
    <n v="798"/>
    <n v="1141.1400000000001"/>
  </r>
  <r>
    <s v="AD01-9362"/>
    <x v="3"/>
    <s v="Dec"/>
    <x v="1"/>
    <x v="1"/>
    <x v="1"/>
    <x v="1"/>
    <x v="1"/>
    <x v="2"/>
    <n v="885"/>
    <n v="1265.55"/>
  </r>
  <r>
    <s v="AD01-9362"/>
    <x v="3"/>
    <s v="Dec"/>
    <x v="1"/>
    <x v="1"/>
    <x v="1"/>
    <x v="1"/>
    <x v="1"/>
    <x v="2"/>
    <n v="838"/>
    <n v="526.24"/>
  </r>
  <r>
    <s v="AD01-9364"/>
    <x v="3"/>
    <s v="Dec"/>
    <x v="1"/>
    <x v="1"/>
    <x v="1"/>
    <x v="1"/>
    <x v="1"/>
    <x v="2"/>
    <n v="219"/>
    <n v="313.17"/>
  </r>
  <r>
    <s v="AD01-9362"/>
    <x v="3"/>
    <s v="Dec"/>
    <x v="1"/>
    <x v="1"/>
    <x v="1"/>
    <x v="1"/>
    <x v="1"/>
    <x v="2"/>
    <n v="247"/>
    <n v="353.21"/>
  </r>
  <r>
    <s v="AD01-9362"/>
    <x v="3"/>
    <s v="Dec"/>
    <x v="1"/>
    <x v="1"/>
    <x v="1"/>
    <x v="1"/>
    <x v="1"/>
    <x v="2"/>
    <n v="217"/>
    <n v="310.31"/>
  </r>
  <r>
    <s v="AD01-9363"/>
    <x v="3"/>
    <s v="Dec"/>
    <x v="1"/>
    <x v="1"/>
    <x v="1"/>
    <x v="1"/>
    <x v="1"/>
    <x v="2"/>
    <n v="807"/>
    <n v="1154.01"/>
  </r>
  <r>
    <s v="AD01-9362"/>
    <x v="3"/>
    <s v="Dec"/>
    <x v="1"/>
    <x v="1"/>
    <x v="1"/>
    <x v="1"/>
    <x v="1"/>
    <x v="2"/>
    <n v="221"/>
    <n v="316.02999999999997"/>
  </r>
  <r>
    <s v="AD01-9362"/>
    <x v="3"/>
    <s v="Feb"/>
    <x v="1"/>
    <x v="1"/>
    <x v="1"/>
    <x v="1"/>
    <x v="1"/>
    <x v="2"/>
    <n v="272"/>
    <n v="388.96"/>
  </r>
  <r>
    <s v="AD01-9362"/>
    <x v="3"/>
    <s v="Feb"/>
    <x v="1"/>
    <x v="1"/>
    <x v="1"/>
    <x v="1"/>
    <x v="1"/>
    <x v="2"/>
    <n v="298"/>
    <n v="426.14"/>
  </r>
  <r>
    <s v="AD01-9361"/>
    <x v="3"/>
    <s v="Feb"/>
    <x v="1"/>
    <x v="1"/>
    <x v="1"/>
    <x v="1"/>
    <x v="1"/>
    <x v="2"/>
    <n v="226"/>
    <n v="323.18"/>
  </r>
  <r>
    <s v="AD01-9362"/>
    <x v="3"/>
    <s v="Feb"/>
    <x v="1"/>
    <x v="1"/>
    <x v="1"/>
    <x v="1"/>
    <x v="1"/>
    <x v="2"/>
    <n v="274"/>
    <n v="391.82"/>
  </r>
  <r>
    <s v="AD01-9362"/>
    <x v="3"/>
    <s v="Feb"/>
    <x v="1"/>
    <x v="1"/>
    <x v="1"/>
    <x v="1"/>
    <x v="1"/>
    <x v="2"/>
    <n v="789"/>
    <n v="1128.27"/>
  </r>
  <r>
    <s v="AD01-9364"/>
    <x v="3"/>
    <s v="Feb"/>
    <x v="1"/>
    <x v="1"/>
    <x v="1"/>
    <x v="1"/>
    <x v="1"/>
    <x v="2"/>
    <n v="876"/>
    <n v="1252.68"/>
  </r>
  <r>
    <s v="AD01-9361"/>
    <x v="3"/>
    <s v="Feb"/>
    <x v="1"/>
    <x v="1"/>
    <x v="1"/>
    <x v="1"/>
    <x v="1"/>
    <x v="2"/>
    <n v="958"/>
    <n v="1369.94"/>
  </r>
  <r>
    <s v="AD01-9364"/>
    <x v="3"/>
    <s v="Feb"/>
    <x v="1"/>
    <x v="1"/>
    <x v="1"/>
    <x v="1"/>
    <x v="1"/>
    <x v="2"/>
    <n v="829"/>
    <n v="526.24"/>
  </r>
  <r>
    <s v="AD01-9362"/>
    <x v="3"/>
    <s v="Feb"/>
    <x v="1"/>
    <x v="1"/>
    <x v="1"/>
    <x v="1"/>
    <x v="1"/>
    <x v="2"/>
    <n v="273"/>
    <n v="390.39"/>
  </r>
  <r>
    <s v="AD01-9361"/>
    <x v="3"/>
    <s v="Feb"/>
    <x v="1"/>
    <x v="1"/>
    <x v="1"/>
    <x v="1"/>
    <x v="1"/>
    <x v="2"/>
    <n v="267"/>
    <n v="381.81"/>
  </r>
  <r>
    <s v="AD01-9362"/>
    <x v="3"/>
    <s v="Feb"/>
    <x v="1"/>
    <x v="1"/>
    <x v="1"/>
    <x v="1"/>
    <x v="1"/>
    <x v="2"/>
    <n v="301"/>
    <n v="430.43"/>
  </r>
  <r>
    <s v="AD01-9362"/>
    <x v="3"/>
    <s v="Feb"/>
    <x v="1"/>
    <x v="1"/>
    <x v="1"/>
    <x v="1"/>
    <x v="1"/>
    <x v="2"/>
    <n v="271"/>
    <n v="387.53"/>
  </r>
  <r>
    <s v="AD01-9362"/>
    <x v="3"/>
    <s v="Feb"/>
    <x v="1"/>
    <x v="1"/>
    <x v="1"/>
    <x v="1"/>
    <x v="1"/>
    <x v="2"/>
    <n v="798"/>
    <n v="1141.1400000000001"/>
  </r>
  <r>
    <s v="AD01-9361"/>
    <x v="3"/>
    <s v="Feb"/>
    <x v="1"/>
    <x v="1"/>
    <x v="1"/>
    <x v="1"/>
    <x v="1"/>
    <x v="2"/>
    <n v="851"/>
    <n v="1216.93"/>
  </r>
  <r>
    <s v="AD01-9361"/>
    <x v="3"/>
    <s v="Jan"/>
    <x v="1"/>
    <x v="1"/>
    <x v="1"/>
    <x v="1"/>
    <x v="1"/>
    <x v="2"/>
    <n v="302"/>
    <n v="431.86"/>
  </r>
  <r>
    <s v="AD01-9362"/>
    <x v="3"/>
    <s v="Jan"/>
    <x v="1"/>
    <x v="1"/>
    <x v="1"/>
    <x v="1"/>
    <x v="1"/>
    <x v="2"/>
    <n v="230"/>
    <n v="328.9"/>
  </r>
  <r>
    <s v="AD01-9364"/>
    <x v="3"/>
    <s v="Jan"/>
    <x v="1"/>
    <x v="1"/>
    <x v="1"/>
    <x v="1"/>
    <x v="1"/>
    <x v="2"/>
    <n v="278"/>
    <n v="397.54"/>
  </r>
  <r>
    <s v="AD01-9361"/>
    <x v="3"/>
    <s v="Jan"/>
    <x v="1"/>
    <x v="1"/>
    <x v="1"/>
    <x v="1"/>
    <x v="1"/>
    <x v="2"/>
    <n v="304"/>
    <n v="434.72"/>
  </r>
  <r>
    <s v="AD01-9361"/>
    <x v="3"/>
    <s v="Jan"/>
    <x v="1"/>
    <x v="1"/>
    <x v="1"/>
    <x v="1"/>
    <x v="1"/>
    <x v="2"/>
    <n v="232"/>
    <n v="331.76"/>
  </r>
  <r>
    <s v="AD01-9362"/>
    <x v="3"/>
    <s v="Jan"/>
    <x v="1"/>
    <x v="1"/>
    <x v="1"/>
    <x v="1"/>
    <x v="1"/>
    <x v="2"/>
    <n v="788"/>
    <n v="1126.8399999999999"/>
  </r>
  <r>
    <s v="AD01-9362"/>
    <x v="3"/>
    <s v="Jan"/>
    <x v="1"/>
    <x v="1"/>
    <x v="1"/>
    <x v="1"/>
    <x v="1"/>
    <x v="2"/>
    <n v="842"/>
    <n v="1204.06"/>
  </r>
  <r>
    <s v="AD01-9361"/>
    <x v="3"/>
    <s v="Jan"/>
    <x v="1"/>
    <x v="1"/>
    <x v="1"/>
    <x v="1"/>
    <x v="1"/>
    <x v="2"/>
    <n v="875"/>
    <n v="1251.25"/>
  </r>
  <r>
    <s v="AD01-9363"/>
    <x v="3"/>
    <s v="Jan"/>
    <x v="1"/>
    <x v="1"/>
    <x v="1"/>
    <x v="1"/>
    <x v="1"/>
    <x v="2"/>
    <n v="955"/>
    <n v="1365.65"/>
  </r>
  <r>
    <s v="AD01-9362"/>
    <x v="3"/>
    <s v="Jan"/>
    <x v="1"/>
    <x v="1"/>
    <x v="1"/>
    <x v="1"/>
    <x v="1"/>
    <x v="2"/>
    <n v="956"/>
    <n v="1367.08"/>
  </r>
  <r>
    <s v="AD01-9362"/>
    <x v="3"/>
    <s v="Jan"/>
    <x v="1"/>
    <x v="1"/>
    <x v="1"/>
    <x v="1"/>
    <x v="1"/>
    <x v="2"/>
    <n v="957"/>
    <n v="1368.51"/>
  </r>
  <r>
    <s v="AD01-9361"/>
    <x v="3"/>
    <s v="Jan"/>
    <x v="1"/>
    <x v="1"/>
    <x v="1"/>
    <x v="1"/>
    <x v="1"/>
    <x v="2"/>
    <n v="828"/>
    <n v="526.24"/>
  </r>
  <r>
    <s v="AD01-9362"/>
    <x v="3"/>
    <s v="Jan"/>
    <x v="1"/>
    <x v="1"/>
    <x v="1"/>
    <x v="1"/>
    <x v="1"/>
    <x v="2"/>
    <n v="881"/>
    <n v="526.24"/>
  </r>
  <r>
    <s v="AD01-9362"/>
    <x v="3"/>
    <s v="Jan"/>
    <x v="1"/>
    <x v="1"/>
    <x v="1"/>
    <x v="1"/>
    <x v="1"/>
    <x v="2"/>
    <n v="279"/>
    <n v="398.97"/>
  </r>
  <r>
    <s v="AD01-9361"/>
    <x v="3"/>
    <s v="Jan"/>
    <x v="1"/>
    <x v="1"/>
    <x v="1"/>
    <x v="1"/>
    <x v="1"/>
    <x v="2"/>
    <n v="285"/>
    <n v="407.55"/>
  </r>
  <r>
    <s v="AD01-9362"/>
    <x v="3"/>
    <s v="Jan"/>
    <x v="1"/>
    <x v="1"/>
    <x v="1"/>
    <x v="1"/>
    <x v="1"/>
    <x v="2"/>
    <n v="279"/>
    <n v="398.97"/>
  </r>
  <r>
    <s v="AD01-9362"/>
    <x v="3"/>
    <s v="Jan"/>
    <x v="1"/>
    <x v="1"/>
    <x v="1"/>
    <x v="1"/>
    <x v="1"/>
    <x v="2"/>
    <n v="273"/>
    <n v="390.39"/>
  </r>
  <r>
    <s v="AD01-9362"/>
    <x v="3"/>
    <s v="Jan"/>
    <x v="1"/>
    <x v="1"/>
    <x v="1"/>
    <x v="1"/>
    <x v="1"/>
    <x v="2"/>
    <n v="229"/>
    <n v="327.47000000000003"/>
  </r>
  <r>
    <s v="AD01-9361"/>
    <x v="3"/>
    <s v="Jan"/>
    <x v="1"/>
    <x v="1"/>
    <x v="1"/>
    <x v="1"/>
    <x v="1"/>
    <x v="2"/>
    <n v="277"/>
    <n v="396.11"/>
  </r>
  <r>
    <s v="AD01-9364"/>
    <x v="3"/>
    <s v="Jan"/>
    <x v="1"/>
    <x v="1"/>
    <x v="1"/>
    <x v="1"/>
    <x v="1"/>
    <x v="2"/>
    <n v="797"/>
    <n v="1139.71"/>
  </r>
  <r>
    <s v="AD01-9363"/>
    <x v="3"/>
    <s v="Jan"/>
    <x v="1"/>
    <x v="1"/>
    <x v="1"/>
    <x v="1"/>
    <x v="1"/>
    <x v="2"/>
    <n v="850"/>
    <n v="1215.5"/>
  </r>
  <r>
    <s v="AD01-9361"/>
    <x v="3"/>
    <s v="Jan"/>
    <x v="1"/>
    <x v="1"/>
    <x v="1"/>
    <x v="1"/>
    <x v="1"/>
    <x v="2"/>
    <n v="884"/>
    <n v="1264.1199999999999"/>
  </r>
  <r>
    <s v="AD01-9364"/>
    <x v="3"/>
    <s v="Jul"/>
    <x v="1"/>
    <x v="1"/>
    <x v="1"/>
    <x v="1"/>
    <x v="1"/>
    <x v="2"/>
    <n v="272"/>
    <n v="388.96"/>
  </r>
  <r>
    <s v="AD01-9364"/>
    <x v="3"/>
    <s v="Jul"/>
    <x v="1"/>
    <x v="1"/>
    <x v="1"/>
    <x v="1"/>
    <x v="1"/>
    <x v="2"/>
    <n v="274"/>
    <n v="391.82"/>
  </r>
  <r>
    <s v="AD01-9364"/>
    <x v="3"/>
    <s v="Jul"/>
    <x v="1"/>
    <x v="1"/>
    <x v="1"/>
    <x v="1"/>
    <x v="1"/>
    <x v="2"/>
    <n v="244"/>
    <n v="348.92"/>
  </r>
  <r>
    <s v="AD01-9362"/>
    <x v="3"/>
    <s v="Jul"/>
    <x v="1"/>
    <x v="1"/>
    <x v="1"/>
    <x v="1"/>
    <x v="1"/>
    <x v="2"/>
    <n v="794"/>
    <n v="1135.42"/>
  </r>
  <r>
    <s v="AD01-9362"/>
    <x v="3"/>
    <s v="Jul"/>
    <x v="1"/>
    <x v="1"/>
    <x v="1"/>
    <x v="1"/>
    <x v="1"/>
    <x v="2"/>
    <n v="880"/>
    <n v="1258.4000000000001"/>
  </r>
  <r>
    <s v="AD01-9362"/>
    <x v="3"/>
    <s v="Jul"/>
    <x v="1"/>
    <x v="1"/>
    <x v="1"/>
    <x v="1"/>
    <x v="1"/>
    <x v="2"/>
    <n v="833"/>
    <n v="526.24"/>
  </r>
  <r>
    <s v="AD01-9362"/>
    <x v="3"/>
    <s v="Jul"/>
    <x v="1"/>
    <x v="1"/>
    <x v="1"/>
    <x v="1"/>
    <x v="1"/>
    <x v="2"/>
    <n v="243"/>
    <n v="347.49"/>
  </r>
  <r>
    <s v="AD01-9364"/>
    <x v="3"/>
    <s v="Jul"/>
    <x v="1"/>
    <x v="1"/>
    <x v="1"/>
    <x v="1"/>
    <x v="1"/>
    <x v="2"/>
    <n v="271"/>
    <n v="387.53"/>
  </r>
  <r>
    <s v="AD01-9364"/>
    <x v="3"/>
    <s v="Jul"/>
    <x v="1"/>
    <x v="1"/>
    <x v="1"/>
    <x v="1"/>
    <x v="1"/>
    <x v="2"/>
    <n v="247"/>
    <n v="353.21"/>
  </r>
  <r>
    <s v="AD01-9364"/>
    <x v="3"/>
    <s v="Jul"/>
    <x v="1"/>
    <x v="1"/>
    <x v="1"/>
    <x v="1"/>
    <x v="1"/>
    <x v="2"/>
    <n v="245"/>
    <n v="350.35"/>
  </r>
  <r>
    <s v="AD01-9365"/>
    <x v="3"/>
    <s v="Jun"/>
    <x v="1"/>
    <x v="1"/>
    <x v="1"/>
    <x v="1"/>
    <x v="1"/>
    <x v="2"/>
    <n v="278"/>
    <n v="397.54"/>
  </r>
  <r>
    <s v="AD01-9361"/>
    <x v="3"/>
    <s v="Jun"/>
    <x v="1"/>
    <x v="1"/>
    <x v="1"/>
    <x v="1"/>
    <x v="1"/>
    <x v="2"/>
    <n v="248"/>
    <n v="354.64"/>
  </r>
  <r>
    <s v="AD01-9364"/>
    <x v="3"/>
    <s v="Jun"/>
    <x v="1"/>
    <x v="1"/>
    <x v="1"/>
    <x v="1"/>
    <x v="1"/>
    <x v="2"/>
    <n v="280"/>
    <n v="400.4"/>
  </r>
  <r>
    <s v="AD01-9361"/>
    <x v="3"/>
    <s v="Jun"/>
    <x v="1"/>
    <x v="1"/>
    <x v="1"/>
    <x v="1"/>
    <x v="1"/>
    <x v="2"/>
    <n v="250"/>
    <n v="357.5"/>
  </r>
  <r>
    <s v="AD01-9362"/>
    <x v="3"/>
    <s v="Jun"/>
    <x v="1"/>
    <x v="1"/>
    <x v="1"/>
    <x v="1"/>
    <x v="1"/>
    <x v="2"/>
    <n v="793"/>
    <n v="1133.99"/>
  </r>
  <r>
    <s v="AD01-9361"/>
    <x v="3"/>
    <s v="Jun"/>
    <x v="1"/>
    <x v="1"/>
    <x v="1"/>
    <x v="1"/>
    <x v="1"/>
    <x v="2"/>
    <n v="879"/>
    <n v="1256.97"/>
  </r>
  <r>
    <s v="AD01-9361"/>
    <x v="3"/>
    <s v="Jun"/>
    <x v="1"/>
    <x v="1"/>
    <x v="1"/>
    <x v="1"/>
    <x v="1"/>
    <x v="2"/>
    <n v="832"/>
    <n v="526.24"/>
  </r>
  <r>
    <s v="AD01-9362"/>
    <x v="3"/>
    <s v="Jun"/>
    <x v="1"/>
    <x v="1"/>
    <x v="1"/>
    <x v="1"/>
    <x v="1"/>
    <x v="2"/>
    <n v="249"/>
    <n v="356.07"/>
  </r>
  <r>
    <s v="AD01-9361"/>
    <x v="3"/>
    <s v="Jun"/>
    <x v="1"/>
    <x v="1"/>
    <x v="1"/>
    <x v="1"/>
    <x v="1"/>
    <x v="2"/>
    <n v="277"/>
    <n v="396.11"/>
  </r>
  <r>
    <s v="AD01-9364"/>
    <x v="3"/>
    <s v="Jun"/>
    <x v="1"/>
    <x v="1"/>
    <x v="1"/>
    <x v="1"/>
    <x v="1"/>
    <x v="2"/>
    <n v="253"/>
    <n v="361.79"/>
  </r>
  <r>
    <s v="AD01-9361"/>
    <x v="3"/>
    <s v="Jun"/>
    <x v="1"/>
    <x v="1"/>
    <x v="1"/>
    <x v="1"/>
    <x v="1"/>
    <x v="2"/>
    <n v="802"/>
    <n v="1146.8599999999999"/>
  </r>
  <r>
    <s v="AD01-9365"/>
    <x v="3"/>
    <s v="Jun"/>
    <x v="1"/>
    <x v="1"/>
    <x v="1"/>
    <x v="1"/>
    <x v="1"/>
    <x v="2"/>
    <n v="251"/>
    <n v="358.93"/>
  </r>
  <r>
    <s v="AD01-9364"/>
    <x v="3"/>
    <s v="Mar"/>
    <x v="1"/>
    <x v="1"/>
    <x v="1"/>
    <x v="1"/>
    <x v="1"/>
    <x v="2"/>
    <n v="296"/>
    <n v="423.28"/>
  </r>
  <r>
    <s v="AD01-9364"/>
    <x v="3"/>
    <s v="Mar"/>
    <x v="1"/>
    <x v="1"/>
    <x v="1"/>
    <x v="1"/>
    <x v="1"/>
    <x v="2"/>
    <n v="266"/>
    <n v="380.38"/>
  </r>
  <r>
    <s v="AD01-9362"/>
    <x v="3"/>
    <s v="Mar"/>
    <x v="1"/>
    <x v="1"/>
    <x v="1"/>
    <x v="1"/>
    <x v="1"/>
    <x v="2"/>
    <n v="292"/>
    <n v="417.56"/>
  </r>
  <r>
    <s v="AD01-9364"/>
    <x v="3"/>
    <s v="Mar"/>
    <x v="1"/>
    <x v="1"/>
    <x v="1"/>
    <x v="1"/>
    <x v="1"/>
    <x v="2"/>
    <n v="268"/>
    <n v="383.24"/>
  </r>
  <r>
    <s v="AD01-9364"/>
    <x v="3"/>
    <s v="Mar"/>
    <x v="1"/>
    <x v="1"/>
    <x v="1"/>
    <x v="1"/>
    <x v="1"/>
    <x v="2"/>
    <n v="790"/>
    <n v="1129.7"/>
  </r>
  <r>
    <s v="AD01-9362"/>
    <x v="3"/>
    <s v="Mar"/>
    <x v="1"/>
    <x v="1"/>
    <x v="1"/>
    <x v="1"/>
    <x v="1"/>
    <x v="2"/>
    <n v="877"/>
    <n v="1254.1099999999999"/>
  </r>
  <r>
    <s v="AD01-9362"/>
    <x v="3"/>
    <s v="Mar"/>
    <x v="1"/>
    <x v="1"/>
    <x v="1"/>
    <x v="1"/>
    <x v="1"/>
    <x v="2"/>
    <n v="830"/>
    <n v="526.24"/>
  </r>
  <r>
    <s v="AD01-9364"/>
    <x v="3"/>
    <s v="Mar"/>
    <x v="1"/>
    <x v="1"/>
    <x v="1"/>
    <x v="1"/>
    <x v="1"/>
    <x v="2"/>
    <n v="267"/>
    <n v="381.81"/>
  </r>
  <r>
    <s v="AD01-9364"/>
    <x v="3"/>
    <s v="Mar"/>
    <x v="1"/>
    <x v="1"/>
    <x v="1"/>
    <x v="1"/>
    <x v="1"/>
    <x v="2"/>
    <n v="295"/>
    <n v="421.85"/>
  </r>
  <r>
    <s v="AD01-9362"/>
    <x v="3"/>
    <s v="Mar"/>
    <x v="1"/>
    <x v="1"/>
    <x v="1"/>
    <x v="1"/>
    <x v="1"/>
    <x v="2"/>
    <n v="265"/>
    <n v="378.95"/>
  </r>
  <r>
    <s v="AD01-9364"/>
    <x v="3"/>
    <s v="Mar"/>
    <x v="1"/>
    <x v="1"/>
    <x v="1"/>
    <x v="1"/>
    <x v="1"/>
    <x v="2"/>
    <n v="799"/>
    <n v="1142.57"/>
  </r>
  <r>
    <s v="AD01-9364"/>
    <x v="3"/>
    <s v="Mar"/>
    <x v="1"/>
    <x v="1"/>
    <x v="1"/>
    <x v="1"/>
    <x v="1"/>
    <x v="2"/>
    <n v="885"/>
    <n v="1265.55"/>
  </r>
  <r>
    <s v="AD01-9362"/>
    <x v="3"/>
    <s v="May"/>
    <x v="1"/>
    <x v="1"/>
    <x v="1"/>
    <x v="1"/>
    <x v="1"/>
    <x v="2"/>
    <n v="284"/>
    <n v="406.12"/>
  </r>
  <r>
    <s v="AD01-9364"/>
    <x v="3"/>
    <s v="May"/>
    <x v="1"/>
    <x v="1"/>
    <x v="1"/>
    <x v="1"/>
    <x v="1"/>
    <x v="2"/>
    <n v="254"/>
    <n v="363.22"/>
  </r>
  <r>
    <s v="AD01-9362"/>
    <x v="3"/>
    <s v="May"/>
    <x v="1"/>
    <x v="1"/>
    <x v="1"/>
    <x v="1"/>
    <x v="1"/>
    <x v="2"/>
    <n v="256"/>
    <n v="366.08"/>
  </r>
  <r>
    <s v="AD01-9362"/>
    <x v="3"/>
    <s v="May"/>
    <x v="1"/>
    <x v="1"/>
    <x v="1"/>
    <x v="1"/>
    <x v="1"/>
    <x v="2"/>
    <n v="792"/>
    <n v="1132.56"/>
  </r>
  <r>
    <s v="AD01-9362"/>
    <x v="3"/>
    <s v="May"/>
    <x v="1"/>
    <x v="1"/>
    <x v="1"/>
    <x v="1"/>
    <x v="1"/>
    <x v="2"/>
    <n v="878"/>
    <n v="1255.54"/>
  </r>
  <r>
    <s v="AD01-9362"/>
    <x v="3"/>
    <s v="May"/>
    <x v="1"/>
    <x v="1"/>
    <x v="1"/>
    <x v="1"/>
    <x v="1"/>
    <x v="2"/>
    <n v="831"/>
    <n v="526.24"/>
  </r>
  <r>
    <s v="AD01-9362"/>
    <x v="3"/>
    <s v="May"/>
    <x v="1"/>
    <x v="1"/>
    <x v="1"/>
    <x v="1"/>
    <x v="1"/>
    <x v="2"/>
    <n v="255"/>
    <n v="364.65"/>
  </r>
  <r>
    <s v="AD01-9362"/>
    <x v="3"/>
    <s v="May"/>
    <x v="1"/>
    <x v="1"/>
    <x v="1"/>
    <x v="1"/>
    <x v="1"/>
    <x v="2"/>
    <n v="283"/>
    <n v="404.69"/>
  </r>
  <r>
    <s v="AD01-9364"/>
    <x v="3"/>
    <s v="May"/>
    <x v="1"/>
    <x v="1"/>
    <x v="1"/>
    <x v="1"/>
    <x v="1"/>
    <x v="2"/>
    <n v="801"/>
    <n v="1145.43"/>
  </r>
  <r>
    <s v="AD01-9362"/>
    <x v="3"/>
    <s v="May"/>
    <x v="1"/>
    <x v="1"/>
    <x v="1"/>
    <x v="1"/>
    <x v="1"/>
    <x v="2"/>
    <n v="257"/>
    <n v="367.51"/>
  </r>
  <r>
    <s v="AD01-9361"/>
    <x v="3"/>
    <s v="Nov"/>
    <x v="1"/>
    <x v="1"/>
    <x v="1"/>
    <x v="1"/>
    <x v="1"/>
    <x v="2"/>
    <n v="224"/>
    <n v="320.32"/>
  </r>
  <r>
    <s v="AD01-9361"/>
    <x v="3"/>
    <s v="Nov"/>
    <x v="1"/>
    <x v="1"/>
    <x v="1"/>
    <x v="1"/>
    <x v="1"/>
    <x v="2"/>
    <n v="250"/>
    <n v="357.5"/>
  </r>
  <r>
    <s v="AD01-9361"/>
    <x v="3"/>
    <s v="Nov"/>
    <x v="1"/>
    <x v="1"/>
    <x v="1"/>
    <x v="1"/>
    <x v="1"/>
    <x v="2"/>
    <n v="226"/>
    <n v="323.18"/>
  </r>
  <r>
    <s v="AD01-9361"/>
    <x v="3"/>
    <s v="Nov"/>
    <x v="1"/>
    <x v="1"/>
    <x v="1"/>
    <x v="1"/>
    <x v="1"/>
    <x v="2"/>
    <n v="797"/>
    <n v="1139.71"/>
  </r>
  <r>
    <s v="AD01-9361"/>
    <x v="3"/>
    <s v="Nov"/>
    <x v="1"/>
    <x v="1"/>
    <x v="1"/>
    <x v="1"/>
    <x v="1"/>
    <x v="2"/>
    <n v="884"/>
    <n v="1264.1199999999999"/>
  </r>
  <r>
    <s v="AD01-9361"/>
    <x v="3"/>
    <s v="Nov"/>
    <x v="1"/>
    <x v="1"/>
    <x v="1"/>
    <x v="1"/>
    <x v="1"/>
    <x v="2"/>
    <n v="837"/>
    <n v="526.24"/>
  </r>
  <r>
    <s v="AD01-9361"/>
    <x v="3"/>
    <s v="Nov"/>
    <x v="1"/>
    <x v="1"/>
    <x v="1"/>
    <x v="1"/>
    <x v="1"/>
    <x v="2"/>
    <n v="225"/>
    <n v="321.75"/>
  </r>
  <r>
    <s v="AD01-9361"/>
    <x v="3"/>
    <s v="Nov"/>
    <x v="1"/>
    <x v="1"/>
    <x v="1"/>
    <x v="1"/>
    <x v="1"/>
    <x v="2"/>
    <n v="253"/>
    <n v="361.79"/>
  </r>
  <r>
    <s v="AD01-9361"/>
    <x v="3"/>
    <s v="Nov"/>
    <x v="1"/>
    <x v="1"/>
    <x v="1"/>
    <x v="1"/>
    <x v="1"/>
    <x v="2"/>
    <n v="223"/>
    <n v="318.89"/>
  </r>
  <r>
    <s v="AD01-9361"/>
    <x v="3"/>
    <s v="Nov"/>
    <x v="1"/>
    <x v="1"/>
    <x v="1"/>
    <x v="1"/>
    <x v="1"/>
    <x v="2"/>
    <n v="806"/>
    <n v="1152.58"/>
  </r>
  <r>
    <s v="AD01-9362"/>
    <x v="3"/>
    <s v="Oct"/>
    <x v="1"/>
    <x v="1"/>
    <x v="1"/>
    <x v="1"/>
    <x v="1"/>
    <x v="2"/>
    <n v="254"/>
    <n v="363.22"/>
  </r>
  <r>
    <s v="AD01-9362"/>
    <x v="3"/>
    <s v="Oct"/>
    <x v="1"/>
    <x v="1"/>
    <x v="1"/>
    <x v="1"/>
    <x v="1"/>
    <x v="2"/>
    <n v="230"/>
    <n v="328.9"/>
  </r>
  <r>
    <s v="AD01-9362"/>
    <x v="3"/>
    <s v="Oct"/>
    <x v="1"/>
    <x v="1"/>
    <x v="1"/>
    <x v="1"/>
    <x v="1"/>
    <x v="2"/>
    <n v="256"/>
    <n v="366.08"/>
  </r>
  <r>
    <s v="AD01-9362"/>
    <x v="3"/>
    <s v="Oct"/>
    <x v="1"/>
    <x v="1"/>
    <x v="1"/>
    <x v="1"/>
    <x v="1"/>
    <x v="2"/>
    <n v="796"/>
    <n v="1138.28"/>
  </r>
  <r>
    <s v="AD01-9361"/>
    <x v="3"/>
    <s v="Oct"/>
    <x v="1"/>
    <x v="1"/>
    <x v="1"/>
    <x v="1"/>
    <x v="1"/>
    <x v="2"/>
    <n v="883"/>
    <n v="1262.69"/>
  </r>
  <r>
    <s v="AD01-9361"/>
    <x v="3"/>
    <s v="Oct"/>
    <x v="1"/>
    <x v="1"/>
    <x v="1"/>
    <x v="1"/>
    <x v="1"/>
    <x v="2"/>
    <n v="836"/>
    <n v="526.24"/>
  </r>
  <r>
    <s v="AD01-9362"/>
    <x v="3"/>
    <s v="Oct"/>
    <x v="1"/>
    <x v="1"/>
    <x v="1"/>
    <x v="1"/>
    <x v="1"/>
    <x v="2"/>
    <n v="231"/>
    <n v="330.33"/>
  </r>
  <r>
    <s v="AD01-9362"/>
    <x v="3"/>
    <s v="Oct"/>
    <x v="1"/>
    <x v="1"/>
    <x v="1"/>
    <x v="1"/>
    <x v="1"/>
    <x v="2"/>
    <n v="229"/>
    <n v="327.47000000000003"/>
  </r>
  <r>
    <s v="AD01-9362"/>
    <x v="3"/>
    <s v="Oct"/>
    <x v="1"/>
    <x v="1"/>
    <x v="1"/>
    <x v="1"/>
    <x v="1"/>
    <x v="2"/>
    <n v="805"/>
    <n v="1151.1500000000001"/>
  </r>
  <r>
    <s v="AD01-9362"/>
    <x v="3"/>
    <s v="Oct"/>
    <x v="1"/>
    <x v="1"/>
    <x v="1"/>
    <x v="1"/>
    <x v="1"/>
    <x v="2"/>
    <n v="227"/>
    <n v="324.61"/>
  </r>
  <r>
    <s v="AD01-9364"/>
    <x v="3"/>
    <s v="Sep"/>
    <x v="1"/>
    <x v="1"/>
    <x v="1"/>
    <x v="1"/>
    <x v="1"/>
    <x v="2"/>
    <n v="260"/>
    <n v="371.8"/>
  </r>
  <r>
    <s v="AD01-9361"/>
    <x v="3"/>
    <s v="Sep"/>
    <x v="1"/>
    <x v="1"/>
    <x v="1"/>
    <x v="1"/>
    <x v="1"/>
    <x v="2"/>
    <n v="236"/>
    <n v="337.48"/>
  </r>
  <r>
    <s v="AD01-9362"/>
    <x v="3"/>
    <s v="Sep"/>
    <x v="1"/>
    <x v="1"/>
    <x v="1"/>
    <x v="1"/>
    <x v="1"/>
    <x v="2"/>
    <n v="262"/>
    <n v="374.66"/>
  </r>
  <r>
    <s v="AD01-9365"/>
    <x v="3"/>
    <s v="Sep"/>
    <x v="1"/>
    <x v="1"/>
    <x v="1"/>
    <x v="1"/>
    <x v="1"/>
    <x v="2"/>
    <n v="232"/>
    <n v="331.76"/>
  </r>
  <r>
    <s v="AD01-9361"/>
    <x v="3"/>
    <s v="Sep"/>
    <x v="1"/>
    <x v="1"/>
    <x v="1"/>
    <x v="1"/>
    <x v="1"/>
    <x v="2"/>
    <n v="795"/>
    <n v="1136.8499999999999"/>
  </r>
  <r>
    <s v="AD01-9362"/>
    <x v="3"/>
    <s v="Sep"/>
    <x v="1"/>
    <x v="1"/>
    <x v="1"/>
    <x v="1"/>
    <x v="1"/>
    <x v="2"/>
    <n v="882"/>
    <n v="1261.26"/>
  </r>
  <r>
    <s v="AD01-9362"/>
    <x v="3"/>
    <s v="Sep"/>
    <x v="1"/>
    <x v="1"/>
    <x v="1"/>
    <x v="1"/>
    <x v="1"/>
    <x v="2"/>
    <n v="835"/>
    <n v="526.24"/>
  </r>
  <r>
    <s v="AD01-9361"/>
    <x v="3"/>
    <s v="Sep"/>
    <x v="1"/>
    <x v="1"/>
    <x v="1"/>
    <x v="1"/>
    <x v="1"/>
    <x v="2"/>
    <n v="237"/>
    <n v="338.91"/>
  </r>
  <r>
    <s v="AD01-9365"/>
    <x v="3"/>
    <s v="Sep"/>
    <x v="1"/>
    <x v="1"/>
    <x v="1"/>
    <x v="1"/>
    <x v="1"/>
    <x v="2"/>
    <n v="259"/>
    <n v="370.37"/>
  </r>
  <r>
    <s v="AD01-9362"/>
    <x v="3"/>
    <s v="Sep"/>
    <x v="1"/>
    <x v="1"/>
    <x v="1"/>
    <x v="1"/>
    <x v="1"/>
    <x v="2"/>
    <n v="235"/>
    <n v="336.05"/>
  </r>
  <r>
    <s v="AD01-9361"/>
    <x v="3"/>
    <s v="Sep"/>
    <x v="1"/>
    <x v="1"/>
    <x v="1"/>
    <x v="1"/>
    <x v="1"/>
    <x v="2"/>
    <n v="804"/>
    <n v="1149.72"/>
  </r>
  <r>
    <s v="AD01-9364"/>
    <x v="3"/>
    <s v="Sep"/>
    <x v="1"/>
    <x v="1"/>
    <x v="1"/>
    <x v="1"/>
    <x v="1"/>
    <x v="2"/>
    <n v="233"/>
    <n v="333.19"/>
  </r>
  <r>
    <s v="AD01-9362"/>
    <x v="4"/>
    <s v="Apr"/>
    <x v="0"/>
    <x v="0"/>
    <x v="0"/>
    <x v="0"/>
    <x v="0"/>
    <x v="1"/>
    <n v="302"/>
    <n v="462.06"/>
  </r>
  <r>
    <s v="AD01-9361"/>
    <x v="4"/>
    <s v="Apr"/>
    <x v="0"/>
    <x v="0"/>
    <x v="0"/>
    <x v="0"/>
    <x v="0"/>
    <x v="1"/>
    <n v="272"/>
    <n v="388.96"/>
  </r>
  <r>
    <s v="AD01-9362"/>
    <x v="4"/>
    <s v="Apr"/>
    <x v="0"/>
    <x v="0"/>
    <x v="0"/>
    <x v="0"/>
    <x v="0"/>
    <x v="1"/>
    <n v="298"/>
    <n v="426.14"/>
  </r>
  <r>
    <s v="AD01-9362"/>
    <x v="4"/>
    <s v="Apr"/>
    <x v="0"/>
    <x v="0"/>
    <x v="0"/>
    <x v="0"/>
    <x v="0"/>
    <x v="1"/>
    <n v="274"/>
    <n v="391.82"/>
  </r>
  <r>
    <s v="AD01-9361"/>
    <x v="4"/>
    <s v="Apr"/>
    <x v="0"/>
    <x v="0"/>
    <x v="0"/>
    <x v="0"/>
    <x v="0"/>
    <x v="1"/>
    <n v="666"/>
    <n v="952.38"/>
  </r>
  <r>
    <s v="AD01-9364"/>
    <x v="4"/>
    <s v="Apr"/>
    <x v="0"/>
    <x v="0"/>
    <x v="0"/>
    <x v="0"/>
    <x v="0"/>
    <x v="1"/>
    <n v="753"/>
    <n v="1076.79"/>
  </r>
  <r>
    <s v="AD01-9364"/>
    <x v="4"/>
    <s v="Apr"/>
    <x v="0"/>
    <x v="0"/>
    <x v="0"/>
    <x v="0"/>
    <x v="0"/>
    <x v="1"/>
    <n v="297"/>
    <n v="424.71"/>
  </r>
  <r>
    <s v="AD01-9361"/>
    <x v="4"/>
    <s v="Apr"/>
    <x v="0"/>
    <x v="0"/>
    <x v="0"/>
    <x v="0"/>
    <x v="0"/>
    <x v="1"/>
    <n v="792"/>
    <n v="526.24"/>
  </r>
  <r>
    <s v="AD01-9362"/>
    <x v="4"/>
    <s v="Apr"/>
    <x v="0"/>
    <x v="0"/>
    <x v="0"/>
    <x v="0"/>
    <x v="0"/>
    <x v="1"/>
    <n v="301"/>
    <n v="430.43"/>
  </r>
  <r>
    <s v="AD01-9362"/>
    <x v="4"/>
    <s v="Apr"/>
    <x v="0"/>
    <x v="0"/>
    <x v="0"/>
    <x v="0"/>
    <x v="0"/>
    <x v="1"/>
    <n v="271"/>
    <n v="387.53"/>
  </r>
  <r>
    <s v="AD01-9361"/>
    <x v="4"/>
    <s v="Apr"/>
    <x v="0"/>
    <x v="0"/>
    <x v="0"/>
    <x v="0"/>
    <x v="0"/>
    <x v="1"/>
    <n v="299"/>
    <n v="427.57"/>
  </r>
  <r>
    <s v="AD01-9362"/>
    <x v="4"/>
    <s v="Apr"/>
    <x v="0"/>
    <x v="0"/>
    <x v="0"/>
    <x v="0"/>
    <x v="0"/>
    <x v="1"/>
    <n v="761"/>
    <n v="1088.23"/>
  </r>
  <r>
    <s v="AD01-9361"/>
    <x v="4"/>
    <s v="Aug"/>
    <x v="0"/>
    <x v="0"/>
    <x v="0"/>
    <x v="0"/>
    <x v="0"/>
    <x v="1"/>
    <n v="278"/>
    <n v="425.34"/>
  </r>
  <r>
    <s v="AD01-9362"/>
    <x v="4"/>
    <s v="Aug"/>
    <x v="0"/>
    <x v="0"/>
    <x v="0"/>
    <x v="0"/>
    <x v="0"/>
    <x v="1"/>
    <n v="280"/>
    <n v="400.4"/>
  </r>
  <r>
    <s v="AD01-9361"/>
    <x v="4"/>
    <s v="Aug"/>
    <x v="0"/>
    <x v="0"/>
    <x v="0"/>
    <x v="0"/>
    <x v="0"/>
    <x v="1"/>
    <n v="250"/>
    <n v="357.5"/>
  </r>
  <r>
    <s v="AD01-9362"/>
    <x v="4"/>
    <s v="Aug"/>
    <x v="0"/>
    <x v="0"/>
    <x v="0"/>
    <x v="0"/>
    <x v="0"/>
    <x v="1"/>
    <n v="670"/>
    <n v="958.1"/>
  </r>
  <r>
    <s v="AD01-9361"/>
    <x v="4"/>
    <s v="Aug"/>
    <x v="0"/>
    <x v="0"/>
    <x v="0"/>
    <x v="0"/>
    <x v="0"/>
    <x v="1"/>
    <n v="756"/>
    <n v="1081.08"/>
  </r>
  <r>
    <s v="AD01-9361"/>
    <x v="4"/>
    <s v="Aug"/>
    <x v="0"/>
    <x v="0"/>
    <x v="0"/>
    <x v="0"/>
    <x v="0"/>
    <x v="1"/>
    <n v="279"/>
    <n v="398.97"/>
  </r>
  <r>
    <s v="AD01-9362"/>
    <x v="4"/>
    <s v="Aug"/>
    <x v="0"/>
    <x v="0"/>
    <x v="0"/>
    <x v="0"/>
    <x v="0"/>
    <x v="1"/>
    <n v="796"/>
    <n v="526.24"/>
  </r>
  <r>
    <s v="AD01-9361"/>
    <x v="4"/>
    <s v="Aug"/>
    <x v="0"/>
    <x v="0"/>
    <x v="0"/>
    <x v="0"/>
    <x v="0"/>
    <x v="1"/>
    <n v="277"/>
    <n v="396.11"/>
  </r>
  <r>
    <s v="AD01-9362"/>
    <x v="4"/>
    <s v="Aug"/>
    <x v="0"/>
    <x v="0"/>
    <x v="0"/>
    <x v="0"/>
    <x v="0"/>
    <x v="1"/>
    <n v="253"/>
    <n v="361.79"/>
  </r>
  <r>
    <s v="AD01-9361"/>
    <x v="4"/>
    <s v="Aug"/>
    <x v="0"/>
    <x v="0"/>
    <x v="0"/>
    <x v="0"/>
    <x v="0"/>
    <x v="1"/>
    <n v="765"/>
    <n v="1093.95"/>
  </r>
  <r>
    <s v="AD01-9361"/>
    <x v="4"/>
    <s v="Dec"/>
    <x v="0"/>
    <x v="0"/>
    <x v="0"/>
    <x v="0"/>
    <x v="0"/>
    <x v="1"/>
    <n v="230"/>
    <n v="328.9"/>
  </r>
  <r>
    <s v="AD01-9362"/>
    <x v="4"/>
    <s v="Dec"/>
    <x v="0"/>
    <x v="0"/>
    <x v="0"/>
    <x v="0"/>
    <x v="0"/>
    <x v="1"/>
    <n v="256"/>
    <n v="366.08"/>
  </r>
  <r>
    <s v="AD01-9363"/>
    <x v="4"/>
    <s v="Dec"/>
    <x v="0"/>
    <x v="0"/>
    <x v="0"/>
    <x v="0"/>
    <x v="0"/>
    <x v="1"/>
    <n v="232"/>
    <n v="331.76"/>
  </r>
  <r>
    <s v="AD01-9364"/>
    <x v="4"/>
    <s v="Dec"/>
    <x v="0"/>
    <x v="0"/>
    <x v="0"/>
    <x v="0"/>
    <x v="0"/>
    <x v="1"/>
    <n v="673"/>
    <n v="962.39"/>
  </r>
  <r>
    <s v="AD01-9362"/>
    <x v="4"/>
    <s v="Dec"/>
    <x v="0"/>
    <x v="0"/>
    <x v="0"/>
    <x v="0"/>
    <x v="0"/>
    <x v="1"/>
    <n v="760"/>
    <n v="1086.8"/>
  </r>
  <r>
    <s v="AD01-9362"/>
    <x v="4"/>
    <s v="Dec"/>
    <x v="0"/>
    <x v="0"/>
    <x v="0"/>
    <x v="0"/>
    <x v="0"/>
    <x v="1"/>
    <n v="255"/>
    <n v="364.65"/>
  </r>
  <r>
    <s v="AD01-9364"/>
    <x v="4"/>
    <s v="Dec"/>
    <x v="0"/>
    <x v="0"/>
    <x v="0"/>
    <x v="0"/>
    <x v="0"/>
    <x v="1"/>
    <n v="799"/>
    <n v="526.24"/>
  </r>
  <r>
    <s v="AD01-9363"/>
    <x v="4"/>
    <s v="Dec"/>
    <x v="0"/>
    <x v="0"/>
    <x v="0"/>
    <x v="0"/>
    <x v="0"/>
    <x v="1"/>
    <n v="259"/>
    <n v="370.37"/>
  </r>
  <r>
    <s v="AD01-9362"/>
    <x v="4"/>
    <s v="Dec"/>
    <x v="0"/>
    <x v="0"/>
    <x v="0"/>
    <x v="0"/>
    <x v="0"/>
    <x v="1"/>
    <n v="229"/>
    <n v="327.47000000000003"/>
  </r>
  <r>
    <s v="AD01-9361"/>
    <x v="4"/>
    <s v="Dec"/>
    <x v="0"/>
    <x v="0"/>
    <x v="0"/>
    <x v="0"/>
    <x v="0"/>
    <x v="1"/>
    <n v="257"/>
    <n v="367.51"/>
  </r>
  <r>
    <s v="AD01-9364"/>
    <x v="4"/>
    <s v="Feb"/>
    <x v="0"/>
    <x v="0"/>
    <x v="0"/>
    <x v="0"/>
    <x v="0"/>
    <x v="1"/>
    <n v="308"/>
    <n v="471.24"/>
  </r>
  <r>
    <s v="AD01-9361"/>
    <x v="4"/>
    <s v="Feb"/>
    <x v="0"/>
    <x v="0"/>
    <x v="0"/>
    <x v="0"/>
    <x v="0"/>
    <x v="1"/>
    <n v="284"/>
    <n v="406.12"/>
  </r>
  <r>
    <s v="AD01-9361"/>
    <x v="4"/>
    <s v="Feb"/>
    <x v="0"/>
    <x v="0"/>
    <x v="0"/>
    <x v="0"/>
    <x v="0"/>
    <x v="1"/>
    <n v="310"/>
    <n v="443.3"/>
  </r>
  <r>
    <s v="AD01-9362"/>
    <x v="4"/>
    <s v="Feb"/>
    <x v="0"/>
    <x v="0"/>
    <x v="0"/>
    <x v="0"/>
    <x v="0"/>
    <x v="1"/>
    <n v="664"/>
    <n v="949.52"/>
  </r>
  <r>
    <s v="AD01-9361"/>
    <x v="4"/>
    <s v="Feb"/>
    <x v="0"/>
    <x v="0"/>
    <x v="0"/>
    <x v="0"/>
    <x v="0"/>
    <x v="1"/>
    <n v="751"/>
    <n v="1073.93"/>
  </r>
  <r>
    <s v="AD01-9361"/>
    <x v="4"/>
    <s v="Feb"/>
    <x v="0"/>
    <x v="0"/>
    <x v="0"/>
    <x v="0"/>
    <x v="0"/>
    <x v="1"/>
    <n v="309"/>
    <n v="441.87"/>
  </r>
  <r>
    <s v="AD01-9362"/>
    <x v="4"/>
    <s v="Feb"/>
    <x v="0"/>
    <x v="0"/>
    <x v="0"/>
    <x v="0"/>
    <x v="0"/>
    <x v="1"/>
    <n v="790"/>
    <n v="526.24"/>
  </r>
  <r>
    <s v="AD01-9361"/>
    <x v="4"/>
    <s v="Feb"/>
    <x v="0"/>
    <x v="0"/>
    <x v="0"/>
    <x v="0"/>
    <x v="0"/>
    <x v="1"/>
    <n v="283"/>
    <n v="404.69"/>
  </r>
  <r>
    <s v="AD01-9361"/>
    <x v="4"/>
    <s v="Feb"/>
    <x v="0"/>
    <x v="0"/>
    <x v="0"/>
    <x v="0"/>
    <x v="0"/>
    <x v="1"/>
    <n v="311"/>
    <n v="444.73"/>
  </r>
  <r>
    <s v="AD01-9364"/>
    <x v="4"/>
    <s v="Feb"/>
    <x v="0"/>
    <x v="0"/>
    <x v="0"/>
    <x v="0"/>
    <x v="0"/>
    <x v="1"/>
    <n v="760"/>
    <n v="1086.8"/>
  </r>
  <r>
    <s v="AD01-9362"/>
    <x v="4"/>
    <s v="Jan"/>
    <x v="0"/>
    <x v="0"/>
    <x v="0"/>
    <x v="0"/>
    <x v="0"/>
    <x v="1"/>
    <n v="314"/>
    <n v="480.42"/>
  </r>
  <r>
    <s v="AD01-9362"/>
    <x v="4"/>
    <s v="Jan"/>
    <x v="0"/>
    <x v="0"/>
    <x v="0"/>
    <x v="0"/>
    <x v="0"/>
    <x v="1"/>
    <n v="290"/>
    <n v="414.7"/>
  </r>
  <r>
    <s v="AD01-9362"/>
    <x v="4"/>
    <s v="Jan"/>
    <x v="0"/>
    <x v="0"/>
    <x v="0"/>
    <x v="0"/>
    <x v="0"/>
    <x v="1"/>
    <n v="316"/>
    <n v="451.88"/>
  </r>
  <r>
    <s v="AD01-9363"/>
    <x v="4"/>
    <s v="Jan"/>
    <x v="0"/>
    <x v="0"/>
    <x v="0"/>
    <x v="0"/>
    <x v="0"/>
    <x v="1"/>
    <n v="286"/>
    <n v="408.98"/>
  </r>
  <r>
    <s v="AD01-9362"/>
    <x v="4"/>
    <s v="Jan"/>
    <x v="0"/>
    <x v="0"/>
    <x v="0"/>
    <x v="0"/>
    <x v="0"/>
    <x v="1"/>
    <n v="663"/>
    <n v="948.09"/>
  </r>
  <r>
    <s v="AD01-9362"/>
    <x v="4"/>
    <s v="Jan"/>
    <x v="0"/>
    <x v="0"/>
    <x v="0"/>
    <x v="0"/>
    <x v="0"/>
    <x v="1"/>
    <n v="750"/>
    <n v="1072.5"/>
  </r>
  <r>
    <s v="AD01-9362"/>
    <x v="4"/>
    <s v="Jan"/>
    <x v="0"/>
    <x v="0"/>
    <x v="0"/>
    <x v="0"/>
    <x v="0"/>
    <x v="1"/>
    <n v="315"/>
    <n v="450.45"/>
  </r>
  <r>
    <s v="AD01-9362"/>
    <x v="4"/>
    <s v="Jan"/>
    <x v="0"/>
    <x v="0"/>
    <x v="0"/>
    <x v="0"/>
    <x v="0"/>
    <x v="1"/>
    <n v="789"/>
    <n v="526.24"/>
  </r>
  <r>
    <s v="AD01-9363"/>
    <x v="4"/>
    <s v="Jan"/>
    <x v="0"/>
    <x v="0"/>
    <x v="0"/>
    <x v="0"/>
    <x v="0"/>
    <x v="1"/>
    <n v="313"/>
    <n v="447.59"/>
  </r>
  <r>
    <s v="AD01-9362"/>
    <x v="4"/>
    <s v="Jan"/>
    <x v="0"/>
    <x v="0"/>
    <x v="0"/>
    <x v="0"/>
    <x v="0"/>
    <x v="1"/>
    <n v="289"/>
    <n v="413.27"/>
  </r>
  <r>
    <s v="AD01-9362"/>
    <x v="4"/>
    <s v="Jan"/>
    <x v="0"/>
    <x v="0"/>
    <x v="0"/>
    <x v="0"/>
    <x v="0"/>
    <x v="1"/>
    <n v="317"/>
    <n v="453.31"/>
  </r>
  <r>
    <s v="AD01-9362"/>
    <x v="4"/>
    <s v="Jan"/>
    <x v="0"/>
    <x v="0"/>
    <x v="0"/>
    <x v="0"/>
    <x v="0"/>
    <x v="1"/>
    <n v="759"/>
    <n v="1085.3699999999999"/>
  </r>
  <r>
    <s v="AD01-9362"/>
    <x v="4"/>
    <s v="Jul"/>
    <x v="0"/>
    <x v="0"/>
    <x v="0"/>
    <x v="0"/>
    <x v="0"/>
    <x v="1"/>
    <n v="284"/>
    <n v="434.52"/>
  </r>
  <r>
    <s v="AD01-9362"/>
    <x v="4"/>
    <s v="Jul"/>
    <x v="0"/>
    <x v="0"/>
    <x v="0"/>
    <x v="0"/>
    <x v="0"/>
    <x v="1"/>
    <n v="254"/>
    <n v="363.22"/>
  </r>
  <r>
    <s v="AD01-9362"/>
    <x v="4"/>
    <s v="Jul"/>
    <x v="0"/>
    <x v="0"/>
    <x v="0"/>
    <x v="0"/>
    <x v="0"/>
    <x v="1"/>
    <n v="286"/>
    <n v="408.98"/>
  </r>
  <r>
    <s v="AD01-9361"/>
    <x v="4"/>
    <s v="Jul"/>
    <x v="0"/>
    <x v="0"/>
    <x v="0"/>
    <x v="0"/>
    <x v="0"/>
    <x v="1"/>
    <n v="256"/>
    <n v="366.08"/>
  </r>
  <r>
    <s v="AD01-9362"/>
    <x v="4"/>
    <s v="Jul"/>
    <x v="0"/>
    <x v="0"/>
    <x v="0"/>
    <x v="0"/>
    <x v="0"/>
    <x v="1"/>
    <n v="669"/>
    <n v="956.67"/>
  </r>
  <r>
    <s v="AD01-9361"/>
    <x v="4"/>
    <s v="Jul"/>
    <x v="0"/>
    <x v="0"/>
    <x v="0"/>
    <x v="0"/>
    <x v="0"/>
    <x v="1"/>
    <n v="755"/>
    <n v="1079.6500000000001"/>
  </r>
  <r>
    <s v="AD01-9361"/>
    <x v="4"/>
    <s v="Jul"/>
    <x v="0"/>
    <x v="0"/>
    <x v="0"/>
    <x v="0"/>
    <x v="0"/>
    <x v="1"/>
    <n v="285"/>
    <n v="407.55"/>
  </r>
  <r>
    <s v="AD01-9362"/>
    <x v="4"/>
    <s v="Jul"/>
    <x v="0"/>
    <x v="0"/>
    <x v="0"/>
    <x v="0"/>
    <x v="0"/>
    <x v="1"/>
    <n v="795"/>
    <n v="526.24"/>
  </r>
  <r>
    <s v="AD01-9361"/>
    <x v="4"/>
    <s v="Jul"/>
    <x v="0"/>
    <x v="0"/>
    <x v="0"/>
    <x v="0"/>
    <x v="0"/>
    <x v="1"/>
    <n v="283"/>
    <n v="404.69"/>
  </r>
  <r>
    <s v="AD01-9362"/>
    <x v="4"/>
    <s v="Jul"/>
    <x v="0"/>
    <x v="0"/>
    <x v="0"/>
    <x v="0"/>
    <x v="0"/>
    <x v="1"/>
    <n v="259"/>
    <n v="370.37"/>
  </r>
  <r>
    <s v="AD01-9362"/>
    <x v="4"/>
    <s v="Jul"/>
    <x v="0"/>
    <x v="0"/>
    <x v="0"/>
    <x v="0"/>
    <x v="0"/>
    <x v="1"/>
    <n v="281"/>
    <n v="401.83"/>
  </r>
  <r>
    <s v="AD01-9362"/>
    <x v="4"/>
    <s v="Jul"/>
    <x v="0"/>
    <x v="0"/>
    <x v="0"/>
    <x v="0"/>
    <x v="0"/>
    <x v="1"/>
    <n v="764"/>
    <n v="1092.52"/>
  </r>
  <r>
    <s v="AD01-9364"/>
    <x v="4"/>
    <s v="Jun"/>
    <x v="0"/>
    <x v="0"/>
    <x v="0"/>
    <x v="0"/>
    <x v="0"/>
    <x v="1"/>
    <n v="290"/>
    <n v="443.7"/>
  </r>
  <r>
    <s v="AD01-9364"/>
    <x v="4"/>
    <s v="Jun"/>
    <x v="0"/>
    <x v="0"/>
    <x v="0"/>
    <x v="0"/>
    <x v="0"/>
    <x v="1"/>
    <n v="260"/>
    <n v="371.8"/>
  </r>
  <r>
    <s v="AD01-9362"/>
    <x v="4"/>
    <s v="Jun"/>
    <x v="0"/>
    <x v="0"/>
    <x v="0"/>
    <x v="0"/>
    <x v="0"/>
    <x v="1"/>
    <n v="262"/>
    <n v="374.66"/>
  </r>
  <r>
    <s v="AD01-9364"/>
    <x v="4"/>
    <s v="Jun"/>
    <x v="0"/>
    <x v="0"/>
    <x v="0"/>
    <x v="0"/>
    <x v="0"/>
    <x v="1"/>
    <n v="668"/>
    <n v="955.24"/>
  </r>
  <r>
    <s v="AD01-9364"/>
    <x v="4"/>
    <s v="Jun"/>
    <x v="0"/>
    <x v="0"/>
    <x v="0"/>
    <x v="0"/>
    <x v="0"/>
    <x v="1"/>
    <n v="754"/>
    <n v="1078.22"/>
  </r>
  <r>
    <s v="AD01-9364"/>
    <x v="4"/>
    <s v="Jun"/>
    <x v="0"/>
    <x v="0"/>
    <x v="0"/>
    <x v="0"/>
    <x v="0"/>
    <x v="1"/>
    <n v="291"/>
    <n v="416.13"/>
  </r>
  <r>
    <s v="AD01-9364"/>
    <x v="4"/>
    <s v="Jun"/>
    <x v="0"/>
    <x v="0"/>
    <x v="0"/>
    <x v="0"/>
    <x v="0"/>
    <x v="1"/>
    <n v="794"/>
    <n v="526.24"/>
  </r>
  <r>
    <s v="AD01-9362"/>
    <x v="4"/>
    <s v="Jun"/>
    <x v="0"/>
    <x v="0"/>
    <x v="0"/>
    <x v="0"/>
    <x v="0"/>
    <x v="1"/>
    <n v="289"/>
    <n v="413.27"/>
  </r>
  <r>
    <s v="AD01-9364"/>
    <x v="4"/>
    <s v="Jun"/>
    <x v="0"/>
    <x v="0"/>
    <x v="0"/>
    <x v="0"/>
    <x v="0"/>
    <x v="1"/>
    <n v="287"/>
    <n v="410.41"/>
  </r>
  <r>
    <s v="AD01-9364"/>
    <x v="4"/>
    <s v="Jun"/>
    <x v="0"/>
    <x v="0"/>
    <x v="0"/>
    <x v="0"/>
    <x v="0"/>
    <x v="1"/>
    <n v="763"/>
    <n v="1091.0899999999999"/>
  </r>
  <r>
    <s v="AD01-9361"/>
    <x v="4"/>
    <s v="Mar"/>
    <x v="0"/>
    <x v="0"/>
    <x v="0"/>
    <x v="0"/>
    <x v="0"/>
    <x v="1"/>
    <n v="278"/>
    <n v="397.54"/>
  </r>
  <r>
    <s v="AD01-9362"/>
    <x v="4"/>
    <s v="Mar"/>
    <x v="0"/>
    <x v="0"/>
    <x v="0"/>
    <x v="0"/>
    <x v="0"/>
    <x v="1"/>
    <n v="304"/>
    <n v="434.72"/>
  </r>
  <r>
    <s v="AD01-9362"/>
    <x v="4"/>
    <s v="Mar"/>
    <x v="0"/>
    <x v="0"/>
    <x v="0"/>
    <x v="0"/>
    <x v="0"/>
    <x v="1"/>
    <n v="280"/>
    <n v="400.4"/>
  </r>
  <r>
    <s v="AD01-9362"/>
    <x v="4"/>
    <s v="Mar"/>
    <x v="0"/>
    <x v="0"/>
    <x v="0"/>
    <x v="0"/>
    <x v="0"/>
    <x v="1"/>
    <n v="665"/>
    <n v="950.95"/>
  </r>
  <r>
    <s v="AD01-9364"/>
    <x v="4"/>
    <s v="Mar"/>
    <x v="0"/>
    <x v="0"/>
    <x v="0"/>
    <x v="0"/>
    <x v="0"/>
    <x v="1"/>
    <n v="752"/>
    <n v="1075.3599999999999"/>
  </r>
  <r>
    <s v="AD01-9364"/>
    <x v="4"/>
    <s v="Mar"/>
    <x v="0"/>
    <x v="0"/>
    <x v="0"/>
    <x v="0"/>
    <x v="0"/>
    <x v="1"/>
    <n v="303"/>
    <n v="433.29"/>
  </r>
  <r>
    <s v="AD01-9362"/>
    <x v="4"/>
    <s v="Mar"/>
    <x v="0"/>
    <x v="0"/>
    <x v="0"/>
    <x v="0"/>
    <x v="0"/>
    <x v="1"/>
    <n v="791"/>
    <n v="526.24"/>
  </r>
  <r>
    <s v="AD01-9362"/>
    <x v="4"/>
    <s v="Mar"/>
    <x v="0"/>
    <x v="0"/>
    <x v="0"/>
    <x v="0"/>
    <x v="0"/>
    <x v="1"/>
    <n v="307"/>
    <n v="439.01"/>
  </r>
  <r>
    <s v="AD01-9362"/>
    <x v="4"/>
    <s v="Mar"/>
    <x v="0"/>
    <x v="0"/>
    <x v="0"/>
    <x v="0"/>
    <x v="0"/>
    <x v="1"/>
    <n v="277"/>
    <n v="396.11"/>
  </r>
  <r>
    <s v="AD01-9361"/>
    <x v="4"/>
    <s v="Mar"/>
    <x v="0"/>
    <x v="0"/>
    <x v="0"/>
    <x v="0"/>
    <x v="0"/>
    <x v="1"/>
    <n v="305"/>
    <n v="436.15"/>
  </r>
  <r>
    <s v="AD01-9362"/>
    <x v="4"/>
    <s v="May"/>
    <x v="0"/>
    <x v="0"/>
    <x v="0"/>
    <x v="0"/>
    <x v="0"/>
    <x v="1"/>
    <n v="296"/>
    <n v="452.88"/>
  </r>
  <r>
    <s v="AD01-9362"/>
    <x v="4"/>
    <s v="May"/>
    <x v="0"/>
    <x v="0"/>
    <x v="0"/>
    <x v="0"/>
    <x v="0"/>
    <x v="1"/>
    <n v="266"/>
    <n v="380.38"/>
  </r>
  <r>
    <s v="AD01-9362"/>
    <x v="4"/>
    <s v="May"/>
    <x v="0"/>
    <x v="0"/>
    <x v="0"/>
    <x v="0"/>
    <x v="0"/>
    <x v="1"/>
    <n v="292"/>
    <n v="417.56"/>
  </r>
  <r>
    <s v="AD01-9362"/>
    <x v="4"/>
    <s v="May"/>
    <x v="0"/>
    <x v="0"/>
    <x v="0"/>
    <x v="0"/>
    <x v="0"/>
    <x v="1"/>
    <n v="268"/>
    <n v="383.24"/>
  </r>
  <r>
    <s v="AD01-9361"/>
    <x v="4"/>
    <s v="May"/>
    <x v="0"/>
    <x v="0"/>
    <x v="0"/>
    <x v="0"/>
    <x v="0"/>
    <x v="1"/>
    <n v="667"/>
    <n v="953.81"/>
  </r>
  <r>
    <s v="AD01-9361"/>
    <x v="4"/>
    <s v="May"/>
    <x v="0"/>
    <x v="0"/>
    <x v="0"/>
    <x v="0"/>
    <x v="0"/>
    <x v="1"/>
    <n v="793"/>
    <n v="526.24"/>
  </r>
  <r>
    <s v="AD01-9362"/>
    <x v="4"/>
    <s v="May"/>
    <x v="0"/>
    <x v="0"/>
    <x v="0"/>
    <x v="0"/>
    <x v="0"/>
    <x v="1"/>
    <n v="295"/>
    <n v="421.85"/>
  </r>
  <r>
    <s v="AD01-9362"/>
    <x v="4"/>
    <s v="May"/>
    <x v="0"/>
    <x v="0"/>
    <x v="0"/>
    <x v="0"/>
    <x v="0"/>
    <x v="1"/>
    <n v="265"/>
    <n v="378.95"/>
  </r>
  <r>
    <s v="AD01-9362"/>
    <x v="4"/>
    <s v="May"/>
    <x v="0"/>
    <x v="0"/>
    <x v="0"/>
    <x v="0"/>
    <x v="0"/>
    <x v="1"/>
    <n v="293"/>
    <n v="418.99"/>
  </r>
  <r>
    <s v="AD01-9362"/>
    <x v="4"/>
    <s v="May"/>
    <x v="0"/>
    <x v="0"/>
    <x v="0"/>
    <x v="0"/>
    <x v="0"/>
    <x v="1"/>
    <n v="762"/>
    <n v="1089.6600000000001"/>
  </r>
  <r>
    <s v="AD01-9361"/>
    <x v="4"/>
    <s v="Nov"/>
    <x v="0"/>
    <x v="0"/>
    <x v="0"/>
    <x v="0"/>
    <x v="0"/>
    <x v="1"/>
    <n v="260"/>
    <n v="397.8"/>
  </r>
  <r>
    <s v="AD01-9362"/>
    <x v="4"/>
    <s v="Nov"/>
    <x v="0"/>
    <x v="0"/>
    <x v="0"/>
    <x v="0"/>
    <x v="0"/>
    <x v="1"/>
    <n v="236"/>
    <n v="337.48"/>
  </r>
  <r>
    <s v="AD01-9361"/>
    <x v="4"/>
    <s v="Nov"/>
    <x v="0"/>
    <x v="0"/>
    <x v="0"/>
    <x v="0"/>
    <x v="0"/>
    <x v="1"/>
    <n v="262"/>
    <n v="374.66"/>
  </r>
  <r>
    <s v="AD01-9365"/>
    <x v="4"/>
    <s v="Nov"/>
    <x v="0"/>
    <x v="0"/>
    <x v="0"/>
    <x v="0"/>
    <x v="0"/>
    <x v="1"/>
    <n v="672"/>
    <n v="960.96"/>
  </r>
  <r>
    <s v="AD01-9362"/>
    <x v="4"/>
    <s v="Nov"/>
    <x v="0"/>
    <x v="0"/>
    <x v="0"/>
    <x v="0"/>
    <x v="0"/>
    <x v="1"/>
    <n v="759"/>
    <n v="1085.3699999999999"/>
  </r>
  <r>
    <s v="AD01-9362"/>
    <x v="4"/>
    <s v="Nov"/>
    <x v="0"/>
    <x v="0"/>
    <x v="0"/>
    <x v="0"/>
    <x v="0"/>
    <x v="1"/>
    <n v="261"/>
    <n v="373.23"/>
  </r>
  <r>
    <s v="AD01-9365"/>
    <x v="4"/>
    <s v="Nov"/>
    <x v="0"/>
    <x v="0"/>
    <x v="0"/>
    <x v="0"/>
    <x v="0"/>
    <x v="1"/>
    <n v="798"/>
    <n v="526.24"/>
  </r>
  <r>
    <s v="AD01-9361"/>
    <x v="4"/>
    <s v="Nov"/>
    <x v="0"/>
    <x v="0"/>
    <x v="0"/>
    <x v="0"/>
    <x v="0"/>
    <x v="1"/>
    <n v="235"/>
    <n v="336.05"/>
  </r>
  <r>
    <s v="AD01-9362"/>
    <x v="4"/>
    <s v="Nov"/>
    <x v="0"/>
    <x v="0"/>
    <x v="0"/>
    <x v="0"/>
    <x v="0"/>
    <x v="1"/>
    <n v="263"/>
    <n v="376.09"/>
  </r>
  <r>
    <s v="AD01-9361"/>
    <x v="4"/>
    <s v="Nov"/>
    <x v="0"/>
    <x v="0"/>
    <x v="0"/>
    <x v="0"/>
    <x v="0"/>
    <x v="1"/>
    <n v="768"/>
    <n v="1098.24"/>
  </r>
  <r>
    <s v="AD01-9362"/>
    <x v="4"/>
    <s v="Oct"/>
    <x v="0"/>
    <x v="0"/>
    <x v="0"/>
    <x v="0"/>
    <x v="0"/>
    <x v="1"/>
    <n v="266"/>
    <n v="406.98"/>
  </r>
  <r>
    <s v="AD01-9364"/>
    <x v="4"/>
    <s v="Oct"/>
    <x v="0"/>
    <x v="0"/>
    <x v="0"/>
    <x v="0"/>
    <x v="0"/>
    <x v="1"/>
    <n v="242"/>
    <n v="346.06"/>
  </r>
  <r>
    <s v="AD01-9362"/>
    <x v="4"/>
    <s v="Oct"/>
    <x v="0"/>
    <x v="0"/>
    <x v="0"/>
    <x v="0"/>
    <x v="0"/>
    <x v="1"/>
    <n v="268"/>
    <n v="383.24"/>
  </r>
  <r>
    <s v="AD01-9362"/>
    <x v="4"/>
    <s v="Oct"/>
    <x v="0"/>
    <x v="0"/>
    <x v="0"/>
    <x v="0"/>
    <x v="0"/>
    <x v="1"/>
    <n v="238"/>
    <n v="340.34"/>
  </r>
  <r>
    <s v="AD01-9362"/>
    <x v="4"/>
    <s v="Oct"/>
    <x v="0"/>
    <x v="0"/>
    <x v="0"/>
    <x v="0"/>
    <x v="0"/>
    <x v="1"/>
    <n v="671"/>
    <n v="959.53"/>
  </r>
  <r>
    <s v="AD01-9364"/>
    <x v="4"/>
    <s v="Oct"/>
    <x v="0"/>
    <x v="0"/>
    <x v="0"/>
    <x v="0"/>
    <x v="0"/>
    <x v="1"/>
    <n v="758"/>
    <n v="1083.94"/>
  </r>
  <r>
    <s v="AD01-9364"/>
    <x v="4"/>
    <s v="Oct"/>
    <x v="0"/>
    <x v="0"/>
    <x v="0"/>
    <x v="0"/>
    <x v="0"/>
    <x v="1"/>
    <n v="267"/>
    <n v="381.81"/>
  </r>
  <r>
    <s v="AD01-9362"/>
    <x v="4"/>
    <s v="Oct"/>
    <x v="0"/>
    <x v="0"/>
    <x v="0"/>
    <x v="0"/>
    <x v="0"/>
    <x v="1"/>
    <n v="797"/>
    <n v="526.24"/>
  </r>
  <r>
    <s v="AD01-9362"/>
    <x v="4"/>
    <s v="Oct"/>
    <x v="0"/>
    <x v="0"/>
    <x v="0"/>
    <x v="0"/>
    <x v="0"/>
    <x v="1"/>
    <n v="265"/>
    <n v="378.95"/>
  </r>
  <r>
    <s v="AD01-9362"/>
    <x v="4"/>
    <s v="Oct"/>
    <x v="0"/>
    <x v="0"/>
    <x v="0"/>
    <x v="0"/>
    <x v="0"/>
    <x v="1"/>
    <n v="241"/>
    <n v="344.63"/>
  </r>
  <r>
    <s v="AD01-9364"/>
    <x v="4"/>
    <s v="Oct"/>
    <x v="0"/>
    <x v="0"/>
    <x v="0"/>
    <x v="0"/>
    <x v="0"/>
    <x v="1"/>
    <n v="269"/>
    <n v="384.67"/>
  </r>
  <r>
    <s v="AD01-9362"/>
    <x v="4"/>
    <s v="Oct"/>
    <x v="0"/>
    <x v="0"/>
    <x v="0"/>
    <x v="0"/>
    <x v="0"/>
    <x v="1"/>
    <n v="767"/>
    <n v="1096.81"/>
  </r>
  <r>
    <s v="AD01-9364"/>
    <x v="4"/>
    <s v="Sep"/>
    <x v="0"/>
    <x v="0"/>
    <x v="0"/>
    <x v="0"/>
    <x v="0"/>
    <x v="1"/>
    <n v="272"/>
    <n v="416.16"/>
  </r>
  <r>
    <s v="AD01-9364"/>
    <x v="4"/>
    <s v="Sep"/>
    <x v="0"/>
    <x v="0"/>
    <x v="0"/>
    <x v="0"/>
    <x v="0"/>
    <x v="1"/>
    <n v="248"/>
    <n v="354.64"/>
  </r>
  <r>
    <s v="AD01-9365"/>
    <x v="4"/>
    <s v="Sep"/>
    <x v="0"/>
    <x v="0"/>
    <x v="0"/>
    <x v="0"/>
    <x v="0"/>
    <x v="1"/>
    <n v="274"/>
    <n v="391.82"/>
  </r>
  <r>
    <s v="AD01-9361"/>
    <x v="4"/>
    <s v="Sep"/>
    <x v="0"/>
    <x v="0"/>
    <x v="0"/>
    <x v="0"/>
    <x v="0"/>
    <x v="1"/>
    <n v="244"/>
    <n v="348.92"/>
  </r>
  <r>
    <s v="AD01-9362"/>
    <x v="4"/>
    <s v="Sep"/>
    <x v="0"/>
    <x v="0"/>
    <x v="0"/>
    <x v="0"/>
    <x v="0"/>
    <x v="1"/>
    <n v="757"/>
    <n v="1082.51"/>
  </r>
  <r>
    <s v="AD01-9362"/>
    <x v="4"/>
    <s v="Sep"/>
    <x v="0"/>
    <x v="0"/>
    <x v="0"/>
    <x v="0"/>
    <x v="0"/>
    <x v="1"/>
    <n v="273"/>
    <n v="390.39"/>
  </r>
  <r>
    <s v="AD01-9361"/>
    <x v="4"/>
    <s v="Sep"/>
    <x v="0"/>
    <x v="0"/>
    <x v="0"/>
    <x v="0"/>
    <x v="0"/>
    <x v="1"/>
    <n v="271"/>
    <n v="387.53"/>
  </r>
  <r>
    <s v="AD01-9365"/>
    <x v="4"/>
    <s v="Sep"/>
    <x v="0"/>
    <x v="0"/>
    <x v="0"/>
    <x v="0"/>
    <x v="0"/>
    <x v="1"/>
    <n v="247"/>
    <n v="353.21"/>
  </r>
  <r>
    <s v="AD01-9364"/>
    <x v="4"/>
    <s v="Sep"/>
    <x v="0"/>
    <x v="0"/>
    <x v="0"/>
    <x v="0"/>
    <x v="0"/>
    <x v="1"/>
    <n v="275"/>
    <n v="393.25"/>
  </r>
  <r>
    <s v="AD01-9364"/>
    <x v="4"/>
    <s v="Sep"/>
    <x v="0"/>
    <x v="0"/>
    <x v="0"/>
    <x v="0"/>
    <x v="0"/>
    <x v="1"/>
    <n v="766"/>
    <n v="1095.3800000000001"/>
  </r>
  <r>
    <s v="AD01-9362"/>
    <x v="4"/>
    <s v="Apr"/>
    <x v="1"/>
    <x v="0"/>
    <x v="0"/>
    <x v="0"/>
    <x v="0"/>
    <x v="0"/>
    <n v="146"/>
    <n v="208.78"/>
  </r>
  <r>
    <s v="AD01-9364"/>
    <x v="4"/>
    <s v="Apr"/>
    <x v="1"/>
    <x v="0"/>
    <x v="0"/>
    <x v="0"/>
    <x v="0"/>
    <x v="0"/>
    <n v="368"/>
    <n v="526.24"/>
  </r>
  <r>
    <s v="AD01-9361"/>
    <x v="4"/>
    <s v="Apr"/>
    <x v="1"/>
    <x v="0"/>
    <x v="0"/>
    <x v="0"/>
    <x v="0"/>
    <x v="0"/>
    <n v="148"/>
    <n v="526.24"/>
  </r>
  <r>
    <s v="AD01-9363"/>
    <x v="4"/>
    <s v="Apr"/>
    <x v="1"/>
    <x v="0"/>
    <x v="0"/>
    <x v="0"/>
    <x v="0"/>
    <x v="0"/>
    <n v="364"/>
    <n v="526.24"/>
  </r>
  <r>
    <s v="AD01-9363"/>
    <x v="4"/>
    <s v="Apr"/>
    <x v="1"/>
    <x v="0"/>
    <x v="0"/>
    <x v="0"/>
    <x v="0"/>
    <x v="0"/>
    <n v="366"/>
    <n v="523.38"/>
  </r>
  <r>
    <s v="AD01-9363"/>
    <x v="4"/>
    <s v="Apr"/>
    <x v="1"/>
    <x v="0"/>
    <x v="0"/>
    <x v="0"/>
    <x v="0"/>
    <x v="0"/>
    <n v="147"/>
    <n v="210.21"/>
  </r>
  <r>
    <s v="AD01-9363"/>
    <x v="4"/>
    <s v="Apr"/>
    <x v="1"/>
    <x v="0"/>
    <x v="0"/>
    <x v="0"/>
    <x v="0"/>
    <x v="0"/>
    <n v="760"/>
    <n v="1086.8"/>
  </r>
  <r>
    <s v="AD01-9361"/>
    <x v="4"/>
    <s v="Apr"/>
    <x v="1"/>
    <x v="0"/>
    <x v="0"/>
    <x v="0"/>
    <x v="0"/>
    <x v="0"/>
    <n v="846"/>
    <n v="1209.78"/>
  </r>
  <r>
    <s v="AD01-9364"/>
    <x v="4"/>
    <s v="Apr"/>
    <x v="1"/>
    <x v="0"/>
    <x v="0"/>
    <x v="0"/>
    <x v="0"/>
    <x v="0"/>
    <n v="149"/>
    <n v="213.07"/>
  </r>
  <r>
    <s v="AD01-9362"/>
    <x v="4"/>
    <s v="Apr"/>
    <x v="1"/>
    <x v="0"/>
    <x v="0"/>
    <x v="0"/>
    <x v="0"/>
    <x v="0"/>
    <n v="365"/>
    <n v="521.95000000000005"/>
  </r>
  <r>
    <s v="AD01-9361"/>
    <x v="4"/>
    <s v="Aug"/>
    <x v="1"/>
    <x v="0"/>
    <x v="0"/>
    <x v="0"/>
    <x v="0"/>
    <x v="0"/>
    <n v="128"/>
    <n v="183.04"/>
  </r>
  <r>
    <s v="AD01-9361"/>
    <x v="4"/>
    <s v="Aug"/>
    <x v="1"/>
    <x v="0"/>
    <x v="0"/>
    <x v="0"/>
    <x v="0"/>
    <x v="0"/>
    <n v="344"/>
    <n v="491.92"/>
  </r>
  <r>
    <s v="AD01-9361"/>
    <x v="4"/>
    <s v="Aug"/>
    <x v="1"/>
    <x v="0"/>
    <x v="0"/>
    <x v="0"/>
    <x v="0"/>
    <x v="0"/>
    <n v="370"/>
    <n v="526.24"/>
  </r>
  <r>
    <s v="AD01-9361"/>
    <x v="4"/>
    <s v="Aug"/>
    <x v="1"/>
    <x v="0"/>
    <x v="0"/>
    <x v="0"/>
    <x v="0"/>
    <x v="0"/>
    <n v="346"/>
    <n v="526.24"/>
  </r>
  <r>
    <s v="AD01-9362"/>
    <x v="4"/>
    <s v="Aug"/>
    <x v="1"/>
    <x v="0"/>
    <x v="0"/>
    <x v="0"/>
    <x v="0"/>
    <x v="0"/>
    <n v="982"/>
    <n v="1404.26"/>
  </r>
  <r>
    <s v="AD01-9361"/>
    <x v="4"/>
    <s v="Aug"/>
    <x v="1"/>
    <x v="0"/>
    <x v="0"/>
    <x v="0"/>
    <x v="0"/>
    <x v="0"/>
    <n v="342"/>
    <n v="489.06"/>
  </r>
  <r>
    <s v="AD01-9361"/>
    <x v="4"/>
    <s v="Aug"/>
    <x v="1"/>
    <x v="0"/>
    <x v="0"/>
    <x v="0"/>
    <x v="0"/>
    <x v="0"/>
    <n v="369"/>
    <n v="527.66999999999996"/>
  </r>
  <r>
    <s v="AD01-9362"/>
    <x v="4"/>
    <s v="Aug"/>
    <x v="1"/>
    <x v="0"/>
    <x v="0"/>
    <x v="0"/>
    <x v="0"/>
    <x v="0"/>
    <n v="345"/>
    <n v="493.35"/>
  </r>
  <r>
    <s v="AD01-9361"/>
    <x v="4"/>
    <s v="Aug"/>
    <x v="1"/>
    <x v="0"/>
    <x v="0"/>
    <x v="0"/>
    <x v="0"/>
    <x v="0"/>
    <n v="763"/>
    <n v="1091.0899999999999"/>
  </r>
  <r>
    <s v="AD01-9361"/>
    <x v="4"/>
    <s v="Aug"/>
    <x v="1"/>
    <x v="0"/>
    <x v="0"/>
    <x v="0"/>
    <x v="0"/>
    <x v="0"/>
    <n v="850"/>
    <n v="1215.5"/>
  </r>
  <r>
    <s v="AD01-9361"/>
    <x v="4"/>
    <s v="Aug"/>
    <x v="1"/>
    <x v="0"/>
    <x v="0"/>
    <x v="0"/>
    <x v="0"/>
    <x v="0"/>
    <n v="371"/>
    <n v="530.53"/>
  </r>
  <r>
    <s v="AD01-9361"/>
    <x v="4"/>
    <s v="Aug"/>
    <x v="1"/>
    <x v="0"/>
    <x v="0"/>
    <x v="0"/>
    <x v="0"/>
    <x v="0"/>
    <n v="347"/>
    <n v="496.21"/>
  </r>
  <r>
    <s v="AD01-9361"/>
    <x v="4"/>
    <s v="Dec"/>
    <x v="1"/>
    <x v="0"/>
    <x v="0"/>
    <x v="0"/>
    <x v="0"/>
    <x v="0"/>
    <n v="350"/>
    <n v="500.5"/>
  </r>
  <r>
    <s v="AD01-9364"/>
    <x v="4"/>
    <s v="Dec"/>
    <x v="1"/>
    <x v="0"/>
    <x v="0"/>
    <x v="0"/>
    <x v="0"/>
    <x v="0"/>
    <n v="352"/>
    <n v="526.24"/>
  </r>
  <r>
    <s v="AD01-9362"/>
    <x v="4"/>
    <s v="Dec"/>
    <x v="1"/>
    <x v="0"/>
    <x v="0"/>
    <x v="0"/>
    <x v="0"/>
    <x v="0"/>
    <n v="322"/>
    <n v="526.24"/>
  </r>
  <r>
    <s v="AD01-9362"/>
    <x v="4"/>
    <s v="Dec"/>
    <x v="1"/>
    <x v="0"/>
    <x v="0"/>
    <x v="0"/>
    <x v="0"/>
    <x v="0"/>
    <n v="986"/>
    <n v="1409.98"/>
  </r>
  <r>
    <s v="AD01-9361"/>
    <x v="4"/>
    <s v="Dec"/>
    <x v="1"/>
    <x v="0"/>
    <x v="0"/>
    <x v="0"/>
    <x v="0"/>
    <x v="0"/>
    <n v="324"/>
    <n v="463.32"/>
  </r>
  <r>
    <s v="AD01-9361"/>
    <x v="4"/>
    <s v="Dec"/>
    <x v="1"/>
    <x v="0"/>
    <x v="0"/>
    <x v="0"/>
    <x v="0"/>
    <x v="0"/>
    <n v="351"/>
    <n v="501.93"/>
  </r>
  <r>
    <s v="AD01-9362"/>
    <x v="4"/>
    <s v="Dec"/>
    <x v="1"/>
    <x v="0"/>
    <x v="0"/>
    <x v="0"/>
    <x v="0"/>
    <x v="0"/>
    <n v="321"/>
    <n v="459.03"/>
  </r>
  <r>
    <s v="AD01-9362"/>
    <x v="4"/>
    <s v="Dec"/>
    <x v="1"/>
    <x v="0"/>
    <x v="0"/>
    <x v="0"/>
    <x v="0"/>
    <x v="0"/>
    <n v="767"/>
    <n v="1096.81"/>
  </r>
  <r>
    <s v="AD01-9364"/>
    <x v="4"/>
    <s v="Dec"/>
    <x v="1"/>
    <x v="0"/>
    <x v="0"/>
    <x v="0"/>
    <x v="0"/>
    <x v="0"/>
    <n v="853"/>
    <n v="1219.79"/>
  </r>
  <r>
    <s v="AD01-9361"/>
    <x v="4"/>
    <s v="Dec"/>
    <x v="1"/>
    <x v="0"/>
    <x v="0"/>
    <x v="0"/>
    <x v="0"/>
    <x v="0"/>
    <n v="323"/>
    <n v="461.89"/>
  </r>
  <r>
    <s v="AD01-9364"/>
    <x v="4"/>
    <s v="Feb"/>
    <x v="1"/>
    <x v="0"/>
    <x v="0"/>
    <x v="0"/>
    <x v="0"/>
    <x v="0"/>
    <n v="158"/>
    <n v="225.94"/>
  </r>
  <r>
    <s v="AD01-9361"/>
    <x v="4"/>
    <s v="Feb"/>
    <x v="1"/>
    <x v="0"/>
    <x v="0"/>
    <x v="0"/>
    <x v="0"/>
    <x v="0"/>
    <n v="128"/>
    <n v="183.04"/>
  </r>
  <r>
    <s v="AD01-9364"/>
    <x v="4"/>
    <s v="Feb"/>
    <x v="1"/>
    <x v="0"/>
    <x v="0"/>
    <x v="0"/>
    <x v="0"/>
    <x v="0"/>
    <n v="160"/>
    <n v="526.24"/>
  </r>
  <r>
    <s v="AD01-9362"/>
    <x v="4"/>
    <s v="Feb"/>
    <x v="1"/>
    <x v="0"/>
    <x v="0"/>
    <x v="0"/>
    <x v="0"/>
    <x v="0"/>
    <n v="130"/>
    <n v="526.24"/>
  </r>
  <r>
    <s v="AD01-9362"/>
    <x v="4"/>
    <s v="Feb"/>
    <x v="1"/>
    <x v="0"/>
    <x v="0"/>
    <x v="0"/>
    <x v="0"/>
    <x v="0"/>
    <n v="977"/>
    <n v="1397.11"/>
  </r>
  <r>
    <s v="AD01-9361"/>
    <x v="4"/>
    <s v="Feb"/>
    <x v="1"/>
    <x v="0"/>
    <x v="0"/>
    <x v="0"/>
    <x v="0"/>
    <x v="0"/>
    <n v="132"/>
    <n v="188.76"/>
  </r>
  <r>
    <s v="AD01-9361"/>
    <x v="4"/>
    <s v="Feb"/>
    <x v="1"/>
    <x v="0"/>
    <x v="0"/>
    <x v="0"/>
    <x v="0"/>
    <x v="0"/>
    <n v="159"/>
    <n v="227.37"/>
  </r>
  <r>
    <s v="AD01-9362"/>
    <x v="4"/>
    <s v="Feb"/>
    <x v="1"/>
    <x v="0"/>
    <x v="0"/>
    <x v="0"/>
    <x v="0"/>
    <x v="0"/>
    <n v="129"/>
    <n v="184.47"/>
  </r>
  <r>
    <s v="AD01-9362"/>
    <x v="4"/>
    <s v="Feb"/>
    <x v="1"/>
    <x v="0"/>
    <x v="0"/>
    <x v="0"/>
    <x v="0"/>
    <x v="0"/>
    <n v="758"/>
    <n v="1083.94"/>
  </r>
  <r>
    <s v="AD01-9364"/>
    <x v="4"/>
    <s v="Feb"/>
    <x v="1"/>
    <x v="0"/>
    <x v="0"/>
    <x v="0"/>
    <x v="0"/>
    <x v="0"/>
    <n v="844"/>
    <n v="1206.92"/>
  </r>
  <r>
    <s v="AD01-9361"/>
    <x v="4"/>
    <s v="Feb"/>
    <x v="1"/>
    <x v="0"/>
    <x v="0"/>
    <x v="0"/>
    <x v="0"/>
    <x v="0"/>
    <n v="155"/>
    <n v="221.65"/>
  </r>
  <r>
    <s v="AD01-9364"/>
    <x v="4"/>
    <s v="Feb"/>
    <x v="1"/>
    <x v="0"/>
    <x v="0"/>
    <x v="0"/>
    <x v="0"/>
    <x v="0"/>
    <n v="131"/>
    <n v="187.33"/>
  </r>
  <r>
    <s v="AD01-9361"/>
    <x v="4"/>
    <s v="Jan"/>
    <x v="1"/>
    <x v="0"/>
    <x v="0"/>
    <x v="0"/>
    <x v="0"/>
    <x v="0"/>
    <n v="164"/>
    <n v="234.52"/>
  </r>
  <r>
    <s v="AD01-9363"/>
    <x v="4"/>
    <s v="Jan"/>
    <x v="1"/>
    <x v="0"/>
    <x v="0"/>
    <x v="0"/>
    <x v="0"/>
    <x v="0"/>
    <n v="134"/>
    <n v="191.62"/>
  </r>
  <r>
    <s v="AD01-9362"/>
    <x v="4"/>
    <s v="Jan"/>
    <x v="1"/>
    <x v="0"/>
    <x v="0"/>
    <x v="0"/>
    <x v="0"/>
    <x v="0"/>
    <n v="136"/>
    <n v="526.24"/>
  </r>
  <r>
    <s v="AD01-9362"/>
    <x v="4"/>
    <s v="Jan"/>
    <x v="1"/>
    <x v="0"/>
    <x v="0"/>
    <x v="0"/>
    <x v="0"/>
    <x v="0"/>
    <n v="976"/>
    <n v="1395.68"/>
  </r>
  <r>
    <s v="AD01-9362"/>
    <x v="4"/>
    <s v="Jan"/>
    <x v="1"/>
    <x v="0"/>
    <x v="0"/>
    <x v="0"/>
    <x v="0"/>
    <x v="0"/>
    <n v="138"/>
    <n v="197.34"/>
  </r>
  <r>
    <s v="AD01-9362"/>
    <x v="4"/>
    <s v="Jan"/>
    <x v="1"/>
    <x v="0"/>
    <x v="0"/>
    <x v="0"/>
    <x v="0"/>
    <x v="0"/>
    <n v="165"/>
    <n v="235.95"/>
  </r>
  <r>
    <s v="AD01-9362"/>
    <x v="4"/>
    <s v="Jan"/>
    <x v="1"/>
    <x v="0"/>
    <x v="0"/>
    <x v="0"/>
    <x v="0"/>
    <x v="0"/>
    <n v="135"/>
    <n v="193.05"/>
  </r>
  <r>
    <s v="AD01-9362"/>
    <x v="4"/>
    <s v="Jan"/>
    <x v="1"/>
    <x v="0"/>
    <x v="0"/>
    <x v="0"/>
    <x v="0"/>
    <x v="0"/>
    <n v="757"/>
    <n v="1082.51"/>
  </r>
  <r>
    <s v="AD01-9363"/>
    <x v="4"/>
    <s v="Jan"/>
    <x v="1"/>
    <x v="0"/>
    <x v="0"/>
    <x v="0"/>
    <x v="0"/>
    <x v="0"/>
    <n v="161"/>
    <n v="230.23"/>
  </r>
  <r>
    <s v="AD01-9361"/>
    <x v="4"/>
    <s v="Jan"/>
    <x v="1"/>
    <x v="0"/>
    <x v="0"/>
    <x v="0"/>
    <x v="0"/>
    <x v="0"/>
    <n v="137"/>
    <n v="195.91"/>
  </r>
  <r>
    <s v="AD01-9362"/>
    <x v="4"/>
    <s v="Jul"/>
    <x v="1"/>
    <x v="0"/>
    <x v="0"/>
    <x v="0"/>
    <x v="0"/>
    <x v="0"/>
    <n v="350"/>
    <n v="500.5"/>
  </r>
  <r>
    <s v="AD01-9361"/>
    <x v="4"/>
    <s v="Jul"/>
    <x v="1"/>
    <x v="0"/>
    <x v="0"/>
    <x v="0"/>
    <x v="0"/>
    <x v="0"/>
    <n v="130"/>
    <n v="526.24"/>
  </r>
  <r>
    <s v="AD01-9362"/>
    <x v="4"/>
    <s v="Jul"/>
    <x v="1"/>
    <x v="0"/>
    <x v="0"/>
    <x v="0"/>
    <x v="0"/>
    <x v="0"/>
    <n v="352"/>
    <n v="526.24"/>
  </r>
  <r>
    <s v="AD01-9364"/>
    <x v="4"/>
    <s v="Jul"/>
    <x v="1"/>
    <x v="0"/>
    <x v="0"/>
    <x v="0"/>
    <x v="0"/>
    <x v="0"/>
    <n v="981"/>
    <n v="1402.83"/>
  </r>
  <r>
    <s v="AD01-9362"/>
    <x v="4"/>
    <s v="Jul"/>
    <x v="1"/>
    <x v="0"/>
    <x v="0"/>
    <x v="0"/>
    <x v="0"/>
    <x v="0"/>
    <n v="348"/>
    <n v="497.64"/>
  </r>
  <r>
    <s v="AD01-9362"/>
    <x v="4"/>
    <s v="Jul"/>
    <x v="1"/>
    <x v="0"/>
    <x v="0"/>
    <x v="0"/>
    <x v="0"/>
    <x v="0"/>
    <n v="129"/>
    <n v="184.47"/>
  </r>
  <r>
    <s v="AD01-9364"/>
    <x v="4"/>
    <s v="Jul"/>
    <x v="1"/>
    <x v="0"/>
    <x v="0"/>
    <x v="0"/>
    <x v="0"/>
    <x v="0"/>
    <n v="351"/>
    <n v="501.93"/>
  </r>
  <r>
    <s v="AD01-9362"/>
    <x v="4"/>
    <s v="Jul"/>
    <x v="1"/>
    <x v="0"/>
    <x v="0"/>
    <x v="0"/>
    <x v="0"/>
    <x v="0"/>
    <n v="762"/>
    <n v="1089.6600000000001"/>
  </r>
  <r>
    <s v="AD01-9361"/>
    <x v="4"/>
    <s v="Jul"/>
    <x v="1"/>
    <x v="0"/>
    <x v="0"/>
    <x v="0"/>
    <x v="0"/>
    <x v="0"/>
    <n v="849"/>
    <n v="1214.07"/>
  </r>
  <r>
    <s v="AD01-9362"/>
    <x v="4"/>
    <s v="Jul"/>
    <x v="1"/>
    <x v="0"/>
    <x v="0"/>
    <x v="0"/>
    <x v="0"/>
    <x v="0"/>
    <n v="131"/>
    <n v="187.33"/>
  </r>
  <r>
    <s v="AD01-9364"/>
    <x v="4"/>
    <s v="Jun"/>
    <x v="1"/>
    <x v="0"/>
    <x v="0"/>
    <x v="0"/>
    <x v="0"/>
    <x v="0"/>
    <n v="134"/>
    <n v="191.62"/>
  </r>
  <r>
    <s v="AD01-9364"/>
    <x v="4"/>
    <s v="Jun"/>
    <x v="1"/>
    <x v="0"/>
    <x v="0"/>
    <x v="0"/>
    <x v="0"/>
    <x v="0"/>
    <n v="356"/>
    <n v="509.08"/>
  </r>
  <r>
    <s v="AD01-9364"/>
    <x v="4"/>
    <s v="Jun"/>
    <x v="1"/>
    <x v="0"/>
    <x v="0"/>
    <x v="0"/>
    <x v="0"/>
    <x v="0"/>
    <n v="136"/>
    <n v="526.24"/>
  </r>
  <r>
    <s v="AD01-9364"/>
    <x v="4"/>
    <s v="Jun"/>
    <x v="1"/>
    <x v="0"/>
    <x v="0"/>
    <x v="0"/>
    <x v="0"/>
    <x v="0"/>
    <n v="980"/>
    <n v="1401.4"/>
  </r>
  <r>
    <s v="AD01-9362"/>
    <x v="4"/>
    <s v="Jun"/>
    <x v="1"/>
    <x v="0"/>
    <x v="0"/>
    <x v="0"/>
    <x v="0"/>
    <x v="0"/>
    <n v="354"/>
    <n v="506.22"/>
  </r>
  <r>
    <s v="AD01-9362"/>
    <x v="4"/>
    <s v="Jun"/>
    <x v="1"/>
    <x v="0"/>
    <x v="0"/>
    <x v="0"/>
    <x v="0"/>
    <x v="0"/>
    <n v="135"/>
    <n v="193.05"/>
  </r>
  <r>
    <s v="AD01-9364"/>
    <x v="4"/>
    <s v="Jun"/>
    <x v="1"/>
    <x v="0"/>
    <x v="0"/>
    <x v="0"/>
    <x v="0"/>
    <x v="0"/>
    <n v="357"/>
    <n v="510.51"/>
  </r>
  <r>
    <s v="AD01-9364"/>
    <x v="4"/>
    <s v="Jun"/>
    <x v="1"/>
    <x v="0"/>
    <x v="0"/>
    <x v="0"/>
    <x v="0"/>
    <x v="0"/>
    <n v="848"/>
    <n v="1212.6400000000001"/>
  </r>
  <r>
    <s v="AD01-9364"/>
    <x v="4"/>
    <s v="Jun"/>
    <x v="1"/>
    <x v="0"/>
    <x v="0"/>
    <x v="0"/>
    <x v="0"/>
    <x v="0"/>
    <n v="137"/>
    <n v="195.91"/>
  </r>
  <r>
    <s v="AD01-9364"/>
    <x v="4"/>
    <s v="Jun"/>
    <x v="1"/>
    <x v="0"/>
    <x v="0"/>
    <x v="0"/>
    <x v="0"/>
    <x v="0"/>
    <n v="353"/>
    <n v="504.79"/>
  </r>
  <r>
    <s v="AD01-9362"/>
    <x v="4"/>
    <s v="Mar"/>
    <x v="1"/>
    <x v="0"/>
    <x v="0"/>
    <x v="0"/>
    <x v="0"/>
    <x v="0"/>
    <n v="152"/>
    <n v="217.36"/>
  </r>
  <r>
    <s v="AD01-9362"/>
    <x v="4"/>
    <s v="Mar"/>
    <x v="1"/>
    <x v="0"/>
    <x v="0"/>
    <x v="0"/>
    <x v="0"/>
    <x v="0"/>
    <n v="154"/>
    <n v="526.24"/>
  </r>
  <r>
    <s v="AD01-9362"/>
    <x v="4"/>
    <s v="Mar"/>
    <x v="1"/>
    <x v="0"/>
    <x v="0"/>
    <x v="0"/>
    <x v="0"/>
    <x v="0"/>
    <n v="370"/>
    <n v="526.24"/>
  </r>
  <r>
    <s v="AD01-9362"/>
    <x v="4"/>
    <s v="Mar"/>
    <x v="1"/>
    <x v="0"/>
    <x v="0"/>
    <x v="0"/>
    <x v="0"/>
    <x v="0"/>
    <n v="978"/>
    <n v="1398.54"/>
  </r>
  <r>
    <s v="AD01-9361"/>
    <x v="4"/>
    <s v="Mar"/>
    <x v="1"/>
    <x v="0"/>
    <x v="0"/>
    <x v="0"/>
    <x v="0"/>
    <x v="0"/>
    <n v="372"/>
    <n v="531.96"/>
  </r>
  <r>
    <s v="AD01-9361"/>
    <x v="4"/>
    <s v="Mar"/>
    <x v="1"/>
    <x v="0"/>
    <x v="0"/>
    <x v="0"/>
    <x v="0"/>
    <x v="0"/>
    <n v="153"/>
    <n v="218.79"/>
  </r>
  <r>
    <s v="AD01-9362"/>
    <x v="4"/>
    <s v="Mar"/>
    <x v="1"/>
    <x v="0"/>
    <x v="0"/>
    <x v="0"/>
    <x v="0"/>
    <x v="0"/>
    <n v="369"/>
    <n v="527.66999999999996"/>
  </r>
  <r>
    <s v="AD01-9362"/>
    <x v="4"/>
    <s v="Mar"/>
    <x v="1"/>
    <x v="0"/>
    <x v="0"/>
    <x v="0"/>
    <x v="0"/>
    <x v="0"/>
    <n v="759"/>
    <n v="1085.3699999999999"/>
  </r>
  <r>
    <s v="AD01-9362"/>
    <x v="4"/>
    <s v="Mar"/>
    <x v="1"/>
    <x v="0"/>
    <x v="0"/>
    <x v="0"/>
    <x v="0"/>
    <x v="0"/>
    <n v="845"/>
    <n v="1208.3499999999999"/>
  </r>
  <r>
    <s v="AD01-9362"/>
    <x v="4"/>
    <s v="Mar"/>
    <x v="1"/>
    <x v="0"/>
    <x v="0"/>
    <x v="0"/>
    <x v="0"/>
    <x v="0"/>
    <n v="371"/>
    <n v="530.53"/>
  </r>
  <r>
    <s v="AD01-9364"/>
    <x v="4"/>
    <s v="May"/>
    <x v="1"/>
    <x v="0"/>
    <x v="0"/>
    <x v="0"/>
    <x v="0"/>
    <x v="0"/>
    <n v="140"/>
    <n v="200.2"/>
  </r>
  <r>
    <s v="AD01-9361"/>
    <x v="4"/>
    <s v="May"/>
    <x v="1"/>
    <x v="0"/>
    <x v="0"/>
    <x v="0"/>
    <x v="0"/>
    <x v="0"/>
    <n v="362"/>
    <n v="517.66"/>
  </r>
  <r>
    <s v="AD01-9364"/>
    <x v="4"/>
    <s v="May"/>
    <x v="1"/>
    <x v="0"/>
    <x v="0"/>
    <x v="0"/>
    <x v="0"/>
    <x v="0"/>
    <n v="142"/>
    <n v="526.24"/>
  </r>
  <r>
    <s v="AD01-9361"/>
    <x v="4"/>
    <s v="May"/>
    <x v="1"/>
    <x v="0"/>
    <x v="0"/>
    <x v="0"/>
    <x v="0"/>
    <x v="0"/>
    <n v="358"/>
    <n v="526.24"/>
  </r>
  <r>
    <s v="AD01-9362"/>
    <x v="4"/>
    <s v="May"/>
    <x v="1"/>
    <x v="0"/>
    <x v="0"/>
    <x v="0"/>
    <x v="0"/>
    <x v="0"/>
    <n v="979"/>
    <n v="1399.97"/>
  </r>
  <r>
    <s v="AD01-9364"/>
    <x v="4"/>
    <s v="May"/>
    <x v="1"/>
    <x v="0"/>
    <x v="0"/>
    <x v="0"/>
    <x v="0"/>
    <x v="0"/>
    <n v="360"/>
    <n v="514.79999999999995"/>
  </r>
  <r>
    <s v="AD01-9364"/>
    <x v="4"/>
    <s v="May"/>
    <x v="1"/>
    <x v="0"/>
    <x v="0"/>
    <x v="0"/>
    <x v="0"/>
    <x v="0"/>
    <n v="141"/>
    <n v="201.63"/>
  </r>
  <r>
    <s v="AD01-9362"/>
    <x v="4"/>
    <s v="May"/>
    <x v="1"/>
    <x v="0"/>
    <x v="0"/>
    <x v="0"/>
    <x v="0"/>
    <x v="0"/>
    <n v="363"/>
    <n v="519.09"/>
  </r>
  <r>
    <s v="AD01-9361"/>
    <x v="4"/>
    <s v="May"/>
    <x v="1"/>
    <x v="0"/>
    <x v="0"/>
    <x v="0"/>
    <x v="0"/>
    <x v="0"/>
    <n v="761"/>
    <n v="1088.23"/>
  </r>
  <r>
    <s v="AD01-9364"/>
    <x v="4"/>
    <s v="May"/>
    <x v="1"/>
    <x v="0"/>
    <x v="0"/>
    <x v="0"/>
    <x v="0"/>
    <x v="0"/>
    <n v="847"/>
    <n v="1211.21"/>
  </r>
  <r>
    <s v="AD01-9361"/>
    <x v="4"/>
    <s v="May"/>
    <x v="1"/>
    <x v="0"/>
    <x v="0"/>
    <x v="0"/>
    <x v="0"/>
    <x v="0"/>
    <n v="143"/>
    <n v="204.49"/>
  </r>
  <r>
    <s v="AD01-9364"/>
    <x v="4"/>
    <s v="May"/>
    <x v="1"/>
    <x v="0"/>
    <x v="0"/>
    <x v="0"/>
    <x v="0"/>
    <x v="0"/>
    <n v="359"/>
    <n v="513.37"/>
  </r>
  <r>
    <s v="AD01-9361"/>
    <x v="4"/>
    <s v="Nov"/>
    <x v="1"/>
    <x v="0"/>
    <x v="0"/>
    <x v="0"/>
    <x v="0"/>
    <x v="0"/>
    <n v="356"/>
    <n v="509.08"/>
  </r>
  <r>
    <s v="AD01-9361"/>
    <x v="4"/>
    <s v="Nov"/>
    <x v="1"/>
    <x v="0"/>
    <x v="0"/>
    <x v="0"/>
    <x v="0"/>
    <x v="0"/>
    <n v="326"/>
    <n v="466.18"/>
  </r>
  <r>
    <s v="AD01-9364"/>
    <x v="4"/>
    <s v="Nov"/>
    <x v="1"/>
    <x v="0"/>
    <x v="0"/>
    <x v="0"/>
    <x v="0"/>
    <x v="0"/>
    <n v="358"/>
    <n v="526.24"/>
  </r>
  <r>
    <s v="AD01-9364"/>
    <x v="4"/>
    <s v="Nov"/>
    <x v="1"/>
    <x v="0"/>
    <x v="0"/>
    <x v="0"/>
    <x v="0"/>
    <x v="0"/>
    <n v="328"/>
    <n v="526.24"/>
  </r>
  <r>
    <s v="AD01-9362"/>
    <x v="4"/>
    <s v="Nov"/>
    <x v="1"/>
    <x v="0"/>
    <x v="0"/>
    <x v="0"/>
    <x v="0"/>
    <x v="0"/>
    <n v="985"/>
    <n v="1408.55"/>
  </r>
  <r>
    <s v="AD01-9361"/>
    <x v="4"/>
    <s v="Nov"/>
    <x v="1"/>
    <x v="0"/>
    <x v="0"/>
    <x v="0"/>
    <x v="0"/>
    <x v="0"/>
    <n v="330"/>
    <n v="471.9"/>
  </r>
  <r>
    <s v="AD01-9361"/>
    <x v="4"/>
    <s v="Nov"/>
    <x v="1"/>
    <x v="0"/>
    <x v="0"/>
    <x v="0"/>
    <x v="0"/>
    <x v="0"/>
    <n v="357"/>
    <n v="510.51"/>
  </r>
  <r>
    <s v="AD01-9362"/>
    <x v="4"/>
    <s v="Nov"/>
    <x v="1"/>
    <x v="0"/>
    <x v="0"/>
    <x v="0"/>
    <x v="0"/>
    <x v="0"/>
    <n v="327"/>
    <n v="467.61"/>
  </r>
  <r>
    <s v="AD01-9364"/>
    <x v="4"/>
    <s v="Nov"/>
    <x v="1"/>
    <x v="0"/>
    <x v="0"/>
    <x v="0"/>
    <x v="0"/>
    <x v="0"/>
    <n v="766"/>
    <n v="1095.3800000000001"/>
  </r>
  <r>
    <s v="AD01-9364"/>
    <x v="4"/>
    <s v="Nov"/>
    <x v="1"/>
    <x v="0"/>
    <x v="0"/>
    <x v="0"/>
    <x v="0"/>
    <x v="0"/>
    <n v="852"/>
    <n v="1218.3599999999999"/>
  </r>
  <r>
    <s v="AD01-9361"/>
    <x v="4"/>
    <s v="Nov"/>
    <x v="1"/>
    <x v="0"/>
    <x v="0"/>
    <x v="0"/>
    <x v="0"/>
    <x v="0"/>
    <n v="353"/>
    <n v="504.79"/>
  </r>
  <r>
    <s v="AD01-9361"/>
    <x v="4"/>
    <s v="Nov"/>
    <x v="1"/>
    <x v="0"/>
    <x v="0"/>
    <x v="0"/>
    <x v="0"/>
    <x v="0"/>
    <n v="329"/>
    <n v="470.47"/>
  </r>
  <r>
    <s v="AD01-9361"/>
    <x v="4"/>
    <s v="Oct"/>
    <x v="1"/>
    <x v="0"/>
    <x v="0"/>
    <x v="0"/>
    <x v="0"/>
    <x v="0"/>
    <n v="362"/>
    <n v="517.66"/>
  </r>
  <r>
    <s v="AD01-9362"/>
    <x v="4"/>
    <s v="Oct"/>
    <x v="1"/>
    <x v="0"/>
    <x v="0"/>
    <x v="0"/>
    <x v="0"/>
    <x v="0"/>
    <n v="332"/>
    <n v="474.76"/>
  </r>
  <r>
    <s v="AD01-9362"/>
    <x v="4"/>
    <s v="Oct"/>
    <x v="1"/>
    <x v="0"/>
    <x v="0"/>
    <x v="0"/>
    <x v="0"/>
    <x v="0"/>
    <n v="334"/>
    <n v="526.24"/>
  </r>
  <r>
    <s v="AD01-9363"/>
    <x v="4"/>
    <s v="Oct"/>
    <x v="1"/>
    <x v="0"/>
    <x v="0"/>
    <x v="0"/>
    <x v="0"/>
    <x v="0"/>
    <n v="984"/>
    <n v="1407.12"/>
  </r>
  <r>
    <s v="AD01-9364"/>
    <x v="4"/>
    <s v="Oct"/>
    <x v="1"/>
    <x v="0"/>
    <x v="0"/>
    <x v="0"/>
    <x v="0"/>
    <x v="0"/>
    <n v="336"/>
    <n v="480.48"/>
  </r>
  <r>
    <s v="AD01-9364"/>
    <x v="4"/>
    <s v="Oct"/>
    <x v="1"/>
    <x v="0"/>
    <x v="0"/>
    <x v="0"/>
    <x v="0"/>
    <x v="0"/>
    <n v="363"/>
    <n v="519.09"/>
  </r>
  <r>
    <s v="AD01-9363"/>
    <x v="4"/>
    <s v="Oct"/>
    <x v="1"/>
    <x v="0"/>
    <x v="0"/>
    <x v="0"/>
    <x v="0"/>
    <x v="0"/>
    <n v="333"/>
    <n v="476.19"/>
  </r>
  <r>
    <s v="AD01-9362"/>
    <x v="4"/>
    <s v="Oct"/>
    <x v="1"/>
    <x v="0"/>
    <x v="0"/>
    <x v="0"/>
    <x v="0"/>
    <x v="0"/>
    <n v="765"/>
    <n v="1093.95"/>
  </r>
  <r>
    <s v="AD01-9362"/>
    <x v="4"/>
    <s v="Oct"/>
    <x v="1"/>
    <x v="0"/>
    <x v="0"/>
    <x v="0"/>
    <x v="0"/>
    <x v="0"/>
    <n v="359"/>
    <n v="513.37"/>
  </r>
  <r>
    <s v="AD01-9361"/>
    <x v="4"/>
    <s v="Oct"/>
    <x v="1"/>
    <x v="0"/>
    <x v="0"/>
    <x v="0"/>
    <x v="0"/>
    <x v="0"/>
    <n v="335"/>
    <n v="479.05"/>
  </r>
  <r>
    <s v="AD01-9361"/>
    <x v="4"/>
    <s v="Sep"/>
    <x v="1"/>
    <x v="0"/>
    <x v="0"/>
    <x v="0"/>
    <x v="0"/>
    <x v="0"/>
    <n v="368"/>
    <n v="526.24"/>
  </r>
  <r>
    <s v="AD01-9362"/>
    <x v="4"/>
    <s v="Sep"/>
    <x v="1"/>
    <x v="0"/>
    <x v="0"/>
    <x v="0"/>
    <x v="0"/>
    <x v="0"/>
    <n v="338"/>
    <n v="483.34"/>
  </r>
  <r>
    <s v="AD01-9364"/>
    <x v="4"/>
    <s v="Sep"/>
    <x v="1"/>
    <x v="0"/>
    <x v="0"/>
    <x v="0"/>
    <x v="0"/>
    <x v="0"/>
    <n v="364"/>
    <n v="526.24"/>
  </r>
  <r>
    <s v="AD01-9361"/>
    <x v="4"/>
    <s v="Sep"/>
    <x v="1"/>
    <x v="0"/>
    <x v="0"/>
    <x v="0"/>
    <x v="0"/>
    <x v="0"/>
    <n v="340"/>
    <n v="526.24"/>
  </r>
  <r>
    <s v="AD01-9361"/>
    <x v="4"/>
    <s v="Sep"/>
    <x v="1"/>
    <x v="0"/>
    <x v="0"/>
    <x v="0"/>
    <x v="0"/>
    <x v="0"/>
    <n v="983"/>
    <n v="1405.69"/>
  </r>
  <r>
    <s v="AD01-9361"/>
    <x v="4"/>
    <s v="Sep"/>
    <x v="1"/>
    <x v="0"/>
    <x v="0"/>
    <x v="0"/>
    <x v="0"/>
    <x v="0"/>
    <n v="339"/>
    <n v="484.77"/>
  </r>
  <r>
    <s v="AD01-9361"/>
    <x v="4"/>
    <s v="Sep"/>
    <x v="1"/>
    <x v="0"/>
    <x v="0"/>
    <x v="0"/>
    <x v="0"/>
    <x v="0"/>
    <n v="764"/>
    <n v="1092.52"/>
  </r>
  <r>
    <s v="AD01-9364"/>
    <x v="4"/>
    <s v="Sep"/>
    <x v="1"/>
    <x v="0"/>
    <x v="0"/>
    <x v="0"/>
    <x v="0"/>
    <x v="0"/>
    <n v="851"/>
    <n v="1216.93"/>
  </r>
  <r>
    <s v="AD01-9362"/>
    <x v="4"/>
    <s v="Sep"/>
    <x v="1"/>
    <x v="0"/>
    <x v="0"/>
    <x v="0"/>
    <x v="0"/>
    <x v="0"/>
    <n v="365"/>
    <n v="521.95000000000005"/>
  </r>
  <r>
    <s v="AD01-9361"/>
    <x v="4"/>
    <s v="Sep"/>
    <x v="1"/>
    <x v="0"/>
    <x v="0"/>
    <x v="0"/>
    <x v="0"/>
    <x v="0"/>
    <n v="341"/>
    <n v="487.63"/>
  </r>
  <r>
    <s v="AD01-9361"/>
    <x v="4"/>
    <s v="Apr"/>
    <x v="1"/>
    <x v="1"/>
    <x v="1"/>
    <x v="1"/>
    <x v="1"/>
    <x v="2"/>
    <n v="224"/>
    <n v="320.32"/>
  </r>
  <r>
    <s v="AD01-9361"/>
    <x v="4"/>
    <s v="Apr"/>
    <x v="1"/>
    <x v="1"/>
    <x v="1"/>
    <x v="1"/>
    <x v="1"/>
    <x v="2"/>
    <n v="226"/>
    <n v="323.18"/>
  </r>
  <r>
    <s v="AD01-9362"/>
    <x v="4"/>
    <s v="Apr"/>
    <x v="1"/>
    <x v="1"/>
    <x v="1"/>
    <x v="1"/>
    <x v="1"/>
    <x v="2"/>
    <n v="196"/>
    <n v="280.27999999999997"/>
  </r>
  <r>
    <s v="AD01-9362"/>
    <x v="4"/>
    <s v="Apr"/>
    <x v="1"/>
    <x v="1"/>
    <x v="1"/>
    <x v="1"/>
    <x v="1"/>
    <x v="2"/>
    <n v="802"/>
    <n v="1146.8599999999999"/>
  </r>
  <r>
    <s v="AD01-9365"/>
    <x v="4"/>
    <s v="Apr"/>
    <x v="1"/>
    <x v="1"/>
    <x v="1"/>
    <x v="1"/>
    <x v="1"/>
    <x v="2"/>
    <n v="888"/>
    <n v="1269.8399999999999"/>
  </r>
  <r>
    <s v="AD01-9365"/>
    <x v="4"/>
    <s v="Apr"/>
    <x v="1"/>
    <x v="1"/>
    <x v="1"/>
    <x v="1"/>
    <x v="1"/>
    <x v="2"/>
    <n v="841"/>
    <n v="526.24"/>
  </r>
  <r>
    <s v="AD01-9362"/>
    <x v="4"/>
    <s v="Apr"/>
    <x v="1"/>
    <x v="1"/>
    <x v="1"/>
    <x v="1"/>
    <x v="1"/>
    <x v="2"/>
    <n v="195"/>
    <n v="278.85000000000002"/>
  </r>
  <r>
    <s v="AD01-9362"/>
    <x v="4"/>
    <s v="Apr"/>
    <x v="1"/>
    <x v="1"/>
    <x v="1"/>
    <x v="1"/>
    <x v="1"/>
    <x v="2"/>
    <n v="223"/>
    <n v="318.89"/>
  </r>
  <r>
    <s v="AD01-9361"/>
    <x v="4"/>
    <s v="Apr"/>
    <x v="1"/>
    <x v="1"/>
    <x v="1"/>
    <x v="1"/>
    <x v="1"/>
    <x v="2"/>
    <n v="199"/>
    <n v="284.57"/>
  </r>
  <r>
    <s v="AD01-9361"/>
    <x v="4"/>
    <s v="Apr"/>
    <x v="1"/>
    <x v="1"/>
    <x v="1"/>
    <x v="1"/>
    <x v="1"/>
    <x v="2"/>
    <n v="197"/>
    <n v="281.70999999999998"/>
  </r>
  <r>
    <s v="AD01-9362"/>
    <x v="4"/>
    <s v="Aug"/>
    <x v="1"/>
    <x v="1"/>
    <x v="1"/>
    <x v="1"/>
    <x v="1"/>
    <x v="2"/>
    <n v="176"/>
    <n v="251.68"/>
  </r>
  <r>
    <s v="AD01-9361"/>
    <x v="4"/>
    <s v="Aug"/>
    <x v="1"/>
    <x v="1"/>
    <x v="1"/>
    <x v="1"/>
    <x v="1"/>
    <x v="2"/>
    <n v="202"/>
    <n v="288.86"/>
  </r>
  <r>
    <s v="AD01-9362"/>
    <x v="4"/>
    <s v="Aug"/>
    <x v="1"/>
    <x v="1"/>
    <x v="1"/>
    <x v="1"/>
    <x v="1"/>
    <x v="2"/>
    <n v="178"/>
    <n v="254.54"/>
  </r>
  <r>
    <s v="AD01-9364"/>
    <x v="4"/>
    <s v="Aug"/>
    <x v="1"/>
    <x v="1"/>
    <x v="1"/>
    <x v="1"/>
    <x v="1"/>
    <x v="2"/>
    <n v="805"/>
    <n v="1151.1500000000001"/>
  </r>
  <r>
    <s v="AD01-9363"/>
    <x v="4"/>
    <s v="Aug"/>
    <x v="1"/>
    <x v="1"/>
    <x v="1"/>
    <x v="1"/>
    <x v="1"/>
    <x v="2"/>
    <n v="892"/>
    <n v="1275.56"/>
  </r>
  <r>
    <s v="AD01-9363"/>
    <x v="4"/>
    <s v="Aug"/>
    <x v="1"/>
    <x v="1"/>
    <x v="1"/>
    <x v="1"/>
    <x v="1"/>
    <x v="2"/>
    <n v="845"/>
    <n v="526.24"/>
  </r>
  <r>
    <s v="AD01-9364"/>
    <x v="4"/>
    <s v="Aug"/>
    <x v="1"/>
    <x v="1"/>
    <x v="1"/>
    <x v="1"/>
    <x v="1"/>
    <x v="2"/>
    <n v="177"/>
    <n v="253.11"/>
  </r>
  <r>
    <s v="AD01-9362"/>
    <x v="4"/>
    <s v="Aug"/>
    <x v="1"/>
    <x v="1"/>
    <x v="1"/>
    <x v="1"/>
    <x v="1"/>
    <x v="2"/>
    <n v="205"/>
    <n v="293.14999999999998"/>
  </r>
  <r>
    <s v="AD01-9361"/>
    <x v="4"/>
    <s v="Aug"/>
    <x v="1"/>
    <x v="1"/>
    <x v="1"/>
    <x v="1"/>
    <x v="1"/>
    <x v="2"/>
    <n v="175"/>
    <n v="250.25"/>
  </r>
  <r>
    <s v="AD01-9362"/>
    <x v="4"/>
    <s v="Aug"/>
    <x v="1"/>
    <x v="1"/>
    <x v="1"/>
    <x v="1"/>
    <x v="1"/>
    <x v="2"/>
    <n v="814"/>
    <n v="1164.02"/>
  </r>
  <r>
    <s v="AD01-9365"/>
    <x v="4"/>
    <s v="Dec"/>
    <x v="1"/>
    <x v="1"/>
    <x v="1"/>
    <x v="1"/>
    <x v="1"/>
    <x v="2"/>
    <n v="182"/>
    <n v="260.26"/>
  </r>
  <r>
    <s v="AD01-9364"/>
    <x v="4"/>
    <s v="Dec"/>
    <x v="1"/>
    <x v="1"/>
    <x v="1"/>
    <x v="1"/>
    <x v="1"/>
    <x v="2"/>
    <n v="152"/>
    <n v="217.36"/>
  </r>
  <r>
    <s v="AD01-9361"/>
    <x v="4"/>
    <s v="Dec"/>
    <x v="1"/>
    <x v="1"/>
    <x v="1"/>
    <x v="1"/>
    <x v="1"/>
    <x v="2"/>
    <n v="184"/>
    <n v="263.12"/>
  </r>
  <r>
    <s v="AD01-9363"/>
    <x v="4"/>
    <s v="Dec"/>
    <x v="1"/>
    <x v="1"/>
    <x v="1"/>
    <x v="1"/>
    <x v="1"/>
    <x v="2"/>
    <n v="154"/>
    <n v="220.22"/>
  </r>
  <r>
    <s v="AD01-9363"/>
    <x v="4"/>
    <s v="Dec"/>
    <x v="1"/>
    <x v="1"/>
    <x v="1"/>
    <x v="1"/>
    <x v="1"/>
    <x v="2"/>
    <n v="809"/>
    <n v="1156.8699999999999"/>
  </r>
  <r>
    <s v="AD01-9362"/>
    <x v="4"/>
    <s v="Dec"/>
    <x v="1"/>
    <x v="1"/>
    <x v="1"/>
    <x v="1"/>
    <x v="1"/>
    <x v="2"/>
    <n v="895"/>
    <n v="1279.8499999999999"/>
  </r>
  <r>
    <s v="AD01-9362"/>
    <x v="4"/>
    <s v="Dec"/>
    <x v="1"/>
    <x v="1"/>
    <x v="1"/>
    <x v="1"/>
    <x v="1"/>
    <x v="2"/>
    <n v="848"/>
    <n v="526.24"/>
  </r>
  <r>
    <s v="AD01-9363"/>
    <x v="4"/>
    <s v="Dec"/>
    <x v="1"/>
    <x v="1"/>
    <x v="1"/>
    <x v="1"/>
    <x v="1"/>
    <x v="2"/>
    <n v="153"/>
    <n v="218.79"/>
  </r>
  <r>
    <s v="AD01-9363"/>
    <x v="4"/>
    <s v="Dec"/>
    <x v="1"/>
    <x v="1"/>
    <x v="1"/>
    <x v="1"/>
    <x v="1"/>
    <x v="2"/>
    <n v="181"/>
    <n v="258.83"/>
  </r>
  <r>
    <s v="AD01-9361"/>
    <x v="4"/>
    <s v="Dec"/>
    <x v="1"/>
    <x v="1"/>
    <x v="1"/>
    <x v="1"/>
    <x v="1"/>
    <x v="2"/>
    <n v="157"/>
    <n v="224.51"/>
  </r>
  <r>
    <s v="AD01-9364"/>
    <x v="4"/>
    <s v="Dec"/>
    <x v="1"/>
    <x v="1"/>
    <x v="1"/>
    <x v="1"/>
    <x v="1"/>
    <x v="2"/>
    <n v="818"/>
    <n v="1169.74"/>
  </r>
  <r>
    <s v="AD01-9365"/>
    <x v="4"/>
    <s v="Dec"/>
    <x v="1"/>
    <x v="1"/>
    <x v="1"/>
    <x v="1"/>
    <x v="1"/>
    <x v="2"/>
    <n v="155"/>
    <n v="221.65"/>
  </r>
  <r>
    <s v="AD01-9361"/>
    <x v="4"/>
    <s v="Feb"/>
    <x v="1"/>
    <x v="1"/>
    <x v="1"/>
    <x v="1"/>
    <x v="1"/>
    <x v="2"/>
    <n v="236"/>
    <n v="337.48"/>
  </r>
  <r>
    <s v="AD01-9361"/>
    <x v="4"/>
    <s v="Feb"/>
    <x v="1"/>
    <x v="1"/>
    <x v="1"/>
    <x v="1"/>
    <x v="1"/>
    <x v="2"/>
    <n v="206"/>
    <n v="294.58"/>
  </r>
  <r>
    <s v="AD01-9363"/>
    <x v="4"/>
    <s v="Feb"/>
    <x v="1"/>
    <x v="1"/>
    <x v="1"/>
    <x v="1"/>
    <x v="1"/>
    <x v="2"/>
    <n v="208"/>
    <n v="297.44"/>
  </r>
  <r>
    <s v="AD01-9362"/>
    <x v="4"/>
    <s v="Feb"/>
    <x v="1"/>
    <x v="1"/>
    <x v="1"/>
    <x v="1"/>
    <x v="1"/>
    <x v="2"/>
    <n v="800"/>
    <n v="1144"/>
  </r>
  <r>
    <s v="AD01-9364"/>
    <x v="4"/>
    <s v="Feb"/>
    <x v="1"/>
    <x v="1"/>
    <x v="1"/>
    <x v="1"/>
    <x v="1"/>
    <x v="2"/>
    <n v="886"/>
    <n v="1266.98"/>
  </r>
  <r>
    <s v="AD01-9364"/>
    <x v="4"/>
    <s v="Feb"/>
    <x v="1"/>
    <x v="1"/>
    <x v="1"/>
    <x v="1"/>
    <x v="1"/>
    <x v="2"/>
    <n v="839"/>
    <n v="526.24"/>
  </r>
  <r>
    <s v="AD01-9362"/>
    <x v="4"/>
    <s v="Feb"/>
    <x v="1"/>
    <x v="1"/>
    <x v="1"/>
    <x v="1"/>
    <x v="1"/>
    <x v="2"/>
    <n v="207"/>
    <n v="296.01"/>
  </r>
  <r>
    <s v="AD01-9363"/>
    <x v="4"/>
    <s v="Feb"/>
    <x v="1"/>
    <x v="1"/>
    <x v="1"/>
    <x v="1"/>
    <x v="1"/>
    <x v="2"/>
    <n v="235"/>
    <n v="336.05"/>
  </r>
  <r>
    <s v="AD01-9361"/>
    <x v="4"/>
    <s v="Feb"/>
    <x v="1"/>
    <x v="1"/>
    <x v="1"/>
    <x v="1"/>
    <x v="1"/>
    <x v="2"/>
    <n v="809"/>
    <n v="1156.8699999999999"/>
  </r>
  <r>
    <s v="AD01-9361"/>
    <x v="4"/>
    <s v="Feb"/>
    <x v="1"/>
    <x v="1"/>
    <x v="1"/>
    <x v="1"/>
    <x v="1"/>
    <x v="2"/>
    <n v="209"/>
    <n v="298.87"/>
  </r>
  <r>
    <s v="AD01-9361"/>
    <x v="4"/>
    <s v="Jan"/>
    <x v="1"/>
    <x v="1"/>
    <x v="1"/>
    <x v="1"/>
    <x v="1"/>
    <x v="2"/>
    <n v="242"/>
    <n v="346.06"/>
  </r>
  <r>
    <s v="AD01-9364"/>
    <x v="4"/>
    <s v="Jan"/>
    <x v="1"/>
    <x v="1"/>
    <x v="1"/>
    <x v="1"/>
    <x v="1"/>
    <x v="2"/>
    <n v="212"/>
    <n v="303.16000000000003"/>
  </r>
  <r>
    <s v="AD01-9362"/>
    <x v="4"/>
    <s v="Jan"/>
    <x v="1"/>
    <x v="1"/>
    <x v="1"/>
    <x v="1"/>
    <x v="1"/>
    <x v="2"/>
    <n v="238"/>
    <n v="340.34"/>
  </r>
  <r>
    <s v="AD01-9364"/>
    <x v="4"/>
    <s v="Jan"/>
    <x v="1"/>
    <x v="1"/>
    <x v="1"/>
    <x v="1"/>
    <x v="1"/>
    <x v="2"/>
    <n v="214"/>
    <n v="306.02"/>
  </r>
  <r>
    <s v="AD01-9362"/>
    <x v="4"/>
    <s v="Jan"/>
    <x v="1"/>
    <x v="1"/>
    <x v="1"/>
    <x v="1"/>
    <x v="1"/>
    <x v="2"/>
    <n v="799"/>
    <n v="1142.57"/>
  </r>
  <r>
    <s v="AD01-9362"/>
    <x v="4"/>
    <s v="Jan"/>
    <x v="1"/>
    <x v="1"/>
    <x v="1"/>
    <x v="1"/>
    <x v="1"/>
    <x v="2"/>
    <n v="213"/>
    <n v="304.58999999999997"/>
  </r>
  <r>
    <s v="AD01-9364"/>
    <x v="4"/>
    <s v="Jan"/>
    <x v="1"/>
    <x v="1"/>
    <x v="1"/>
    <x v="1"/>
    <x v="1"/>
    <x v="2"/>
    <n v="241"/>
    <n v="344.63"/>
  </r>
  <r>
    <s v="AD01-9362"/>
    <x v="4"/>
    <s v="Jan"/>
    <x v="1"/>
    <x v="1"/>
    <x v="1"/>
    <x v="1"/>
    <x v="1"/>
    <x v="2"/>
    <n v="211"/>
    <n v="301.73"/>
  </r>
  <r>
    <s v="AD01-9364"/>
    <x v="4"/>
    <s v="Jan"/>
    <x v="1"/>
    <x v="1"/>
    <x v="1"/>
    <x v="1"/>
    <x v="1"/>
    <x v="2"/>
    <n v="808"/>
    <n v="1155.44"/>
  </r>
  <r>
    <s v="AD01-9361"/>
    <x v="4"/>
    <s v="Jan"/>
    <x v="1"/>
    <x v="1"/>
    <x v="1"/>
    <x v="1"/>
    <x v="1"/>
    <x v="2"/>
    <n v="215"/>
    <n v="307.45"/>
  </r>
  <r>
    <s v="AD01-9361"/>
    <x v="4"/>
    <s v="Jul"/>
    <x v="1"/>
    <x v="1"/>
    <x v="1"/>
    <x v="1"/>
    <x v="1"/>
    <x v="2"/>
    <n v="206"/>
    <n v="294.58"/>
  </r>
  <r>
    <s v="AD01-9362"/>
    <x v="4"/>
    <s v="Jul"/>
    <x v="1"/>
    <x v="1"/>
    <x v="1"/>
    <x v="1"/>
    <x v="1"/>
    <x v="2"/>
    <n v="182"/>
    <n v="260.26"/>
  </r>
  <r>
    <s v="AD01-9362"/>
    <x v="4"/>
    <s v="Jul"/>
    <x v="1"/>
    <x v="1"/>
    <x v="1"/>
    <x v="1"/>
    <x v="1"/>
    <x v="2"/>
    <n v="208"/>
    <n v="297.44"/>
  </r>
  <r>
    <s v="AD01-9362"/>
    <x v="4"/>
    <s v="Jul"/>
    <x v="1"/>
    <x v="1"/>
    <x v="1"/>
    <x v="1"/>
    <x v="1"/>
    <x v="2"/>
    <n v="804"/>
    <n v="1149.72"/>
  </r>
  <r>
    <s v="AD01-9361"/>
    <x v="4"/>
    <s v="Jul"/>
    <x v="1"/>
    <x v="1"/>
    <x v="1"/>
    <x v="1"/>
    <x v="1"/>
    <x v="2"/>
    <n v="891"/>
    <n v="1274.1300000000001"/>
  </r>
  <r>
    <s v="AD01-9361"/>
    <x v="4"/>
    <s v="Jul"/>
    <x v="1"/>
    <x v="1"/>
    <x v="1"/>
    <x v="1"/>
    <x v="1"/>
    <x v="2"/>
    <n v="844"/>
    <n v="526.24"/>
  </r>
  <r>
    <s v="AD01-9362"/>
    <x v="4"/>
    <s v="Jul"/>
    <x v="1"/>
    <x v="1"/>
    <x v="1"/>
    <x v="1"/>
    <x v="1"/>
    <x v="2"/>
    <n v="183"/>
    <n v="261.69"/>
  </r>
  <r>
    <s v="AD01-9362"/>
    <x v="4"/>
    <s v="Jul"/>
    <x v="1"/>
    <x v="1"/>
    <x v="1"/>
    <x v="1"/>
    <x v="1"/>
    <x v="2"/>
    <n v="181"/>
    <n v="258.83"/>
  </r>
  <r>
    <s v="AD01-9362"/>
    <x v="4"/>
    <s v="Jul"/>
    <x v="1"/>
    <x v="1"/>
    <x v="1"/>
    <x v="1"/>
    <x v="1"/>
    <x v="2"/>
    <n v="813"/>
    <n v="1162.5899999999999"/>
  </r>
  <r>
    <s v="AD01-9361"/>
    <x v="4"/>
    <s v="Jul"/>
    <x v="1"/>
    <x v="1"/>
    <x v="1"/>
    <x v="1"/>
    <x v="1"/>
    <x v="2"/>
    <n v="179"/>
    <n v="255.97"/>
  </r>
  <r>
    <s v="AD01-9362"/>
    <x v="4"/>
    <s v="Jun"/>
    <x v="1"/>
    <x v="1"/>
    <x v="1"/>
    <x v="1"/>
    <x v="1"/>
    <x v="2"/>
    <n v="212"/>
    <n v="303.16000000000003"/>
  </r>
  <r>
    <s v="AD01-9364"/>
    <x v="4"/>
    <s v="Jun"/>
    <x v="1"/>
    <x v="1"/>
    <x v="1"/>
    <x v="1"/>
    <x v="1"/>
    <x v="2"/>
    <n v="188"/>
    <n v="268.83999999999997"/>
  </r>
  <r>
    <s v="AD01-9363"/>
    <x v="4"/>
    <s v="Jun"/>
    <x v="1"/>
    <x v="1"/>
    <x v="1"/>
    <x v="1"/>
    <x v="1"/>
    <x v="2"/>
    <n v="214"/>
    <n v="306.02"/>
  </r>
  <r>
    <s v="AD01-9364"/>
    <x v="4"/>
    <s v="Jun"/>
    <x v="1"/>
    <x v="1"/>
    <x v="1"/>
    <x v="1"/>
    <x v="1"/>
    <x v="2"/>
    <n v="184"/>
    <n v="263.12"/>
  </r>
  <r>
    <s v="AD01-9363"/>
    <x v="4"/>
    <s v="Jun"/>
    <x v="1"/>
    <x v="1"/>
    <x v="1"/>
    <x v="1"/>
    <x v="1"/>
    <x v="2"/>
    <n v="803"/>
    <n v="1148.29"/>
  </r>
  <r>
    <s v="AD01-9364"/>
    <x v="4"/>
    <s v="Jun"/>
    <x v="1"/>
    <x v="1"/>
    <x v="1"/>
    <x v="1"/>
    <x v="1"/>
    <x v="2"/>
    <n v="890"/>
    <n v="1272.7"/>
  </r>
  <r>
    <s v="AD01-9364"/>
    <x v="4"/>
    <s v="Jun"/>
    <x v="1"/>
    <x v="1"/>
    <x v="1"/>
    <x v="1"/>
    <x v="1"/>
    <x v="2"/>
    <n v="843"/>
    <n v="526.24"/>
  </r>
  <r>
    <s v="AD01-9363"/>
    <x v="4"/>
    <s v="Jun"/>
    <x v="1"/>
    <x v="1"/>
    <x v="1"/>
    <x v="1"/>
    <x v="1"/>
    <x v="2"/>
    <n v="189"/>
    <n v="270.27"/>
  </r>
  <r>
    <s v="AD01-9364"/>
    <x v="4"/>
    <s v="Jun"/>
    <x v="1"/>
    <x v="1"/>
    <x v="1"/>
    <x v="1"/>
    <x v="1"/>
    <x v="2"/>
    <n v="211"/>
    <n v="301.73"/>
  </r>
  <r>
    <s v="AD01-9363"/>
    <x v="4"/>
    <s v="Jun"/>
    <x v="1"/>
    <x v="1"/>
    <x v="1"/>
    <x v="1"/>
    <x v="1"/>
    <x v="2"/>
    <n v="187"/>
    <n v="267.41000000000003"/>
  </r>
  <r>
    <s v="AD01-9364"/>
    <x v="4"/>
    <s v="Jun"/>
    <x v="1"/>
    <x v="1"/>
    <x v="1"/>
    <x v="1"/>
    <x v="1"/>
    <x v="2"/>
    <n v="812"/>
    <n v="1161.1600000000001"/>
  </r>
  <r>
    <s v="AD01-9362"/>
    <x v="4"/>
    <s v="Jun"/>
    <x v="1"/>
    <x v="1"/>
    <x v="1"/>
    <x v="1"/>
    <x v="1"/>
    <x v="2"/>
    <n v="185"/>
    <n v="264.55"/>
  </r>
  <r>
    <s v="AD01-9362"/>
    <x v="4"/>
    <s v="Mar"/>
    <x v="1"/>
    <x v="1"/>
    <x v="1"/>
    <x v="1"/>
    <x v="1"/>
    <x v="2"/>
    <n v="230"/>
    <n v="328.9"/>
  </r>
  <r>
    <s v="AD01-9361"/>
    <x v="4"/>
    <s v="Mar"/>
    <x v="1"/>
    <x v="1"/>
    <x v="1"/>
    <x v="1"/>
    <x v="1"/>
    <x v="2"/>
    <n v="200"/>
    <n v="286"/>
  </r>
  <r>
    <s v="AD01-9361"/>
    <x v="4"/>
    <s v="Mar"/>
    <x v="1"/>
    <x v="1"/>
    <x v="1"/>
    <x v="1"/>
    <x v="1"/>
    <x v="2"/>
    <n v="232"/>
    <n v="331.76"/>
  </r>
  <r>
    <s v="AD01-9364"/>
    <x v="4"/>
    <s v="Mar"/>
    <x v="1"/>
    <x v="1"/>
    <x v="1"/>
    <x v="1"/>
    <x v="1"/>
    <x v="2"/>
    <n v="202"/>
    <n v="288.86"/>
  </r>
  <r>
    <s v="AD01-9361"/>
    <x v="4"/>
    <s v="Mar"/>
    <x v="1"/>
    <x v="1"/>
    <x v="1"/>
    <x v="1"/>
    <x v="1"/>
    <x v="2"/>
    <n v="801"/>
    <n v="1145.43"/>
  </r>
  <r>
    <s v="AD01-9361"/>
    <x v="4"/>
    <s v="Mar"/>
    <x v="1"/>
    <x v="1"/>
    <x v="1"/>
    <x v="1"/>
    <x v="1"/>
    <x v="2"/>
    <n v="887"/>
    <n v="1268.4100000000001"/>
  </r>
  <r>
    <s v="AD01-9361"/>
    <x v="4"/>
    <s v="Mar"/>
    <x v="1"/>
    <x v="1"/>
    <x v="1"/>
    <x v="1"/>
    <x v="1"/>
    <x v="2"/>
    <n v="840"/>
    <n v="526.24"/>
  </r>
  <r>
    <s v="AD01-9361"/>
    <x v="4"/>
    <s v="Mar"/>
    <x v="1"/>
    <x v="1"/>
    <x v="1"/>
    <x v="1"/>
    <x v="1"/>
    <x v="2"/>
    <n v="201"/>
    <n v="287.43"/>
  </r>
  <r>
    <s v="AD01-9364"/>
    <x v="4"/>
    <s v="Mar"/>
    <x v="1"/>
    <x v="1"/>
    <x v="1"/>
    <x v="1"/>
    <x v="1"/>
    <x v="2"/>
    <n v="229"/>
    <n v="327.47000000000003"/>
  </r>
  <r>
    <s v="AD01-9361"/>
    <x v="4"/>
    <s v="Mar"/>
    <x v="1"/>
    <x v="1"/>
    <x v="1"/>
    <x v="1"/>
    <x v="1"/>
    <x v="2"/>
    <n v="205"/>
    <n v="293.14999999999998"/>
  </r>
  <r>
    <s v="AD01-9361"/>
    <x v="4"/>
    <s v="Mar"/>
    <x v="1"/>
    <x v="1"/>
    <x v="1"/>
    <x v="1"/>
    <x v="1"/>
    <x v="2"/>
    <n v="810"/>
    <n v="1158.3"/>
  </r>
  <r>
    <s v="AD01-9362"/>
    <x v="4"/>
    <s v="Mar"/>
    <x v="1"/>
    <x v="1"/>
    <x v="1"/>
    <x v="1"/>
    <x v="1"/>
    <x v="2"/>
    <n v="203"/>
    <n v="290.29000000000002"/>
  </r>
  <r>
    <s v="AD01-9364"/>
    <x v="4"/>
    <s v="May"/>
    <x v="1"/>
    <x v="1"/>
    <x v="1"/>
    <x v="1"/>
    <x v="1"/>
    <x v="2"/>
    <n v="218"/>
    <n v="311.74"/>
  </r>
  <r>
    <s v="AD01-9364"/>
    <x v="4"/>
    <s v="May"/>
    <x v="1"/>
    <x v="1"/>
    <x v="1"/>
    <x v="1"/>
    <x v="1"/>
    <x v="2"/>
    <n v="194"/>
    <n v="277.42"/>
  </r>
  <r>
    <s v="AD01-9362"/>
    <x v="4"/>
    <s v="May"/>
    <x v="1"/>
    <x v="1"/>
    <x v="1"/>
    <x v="1"/>
    <x v="1"/>
    <x v="2"/>
    <n v="220"/>
    <n v="314.60000000000002"/>
  </r>
  <r>
    <s v="AD01-9362"/>
    <x v="4"/>
    <s v="May"/>
    <x v="1"/>
    <x v="1"/>
    <x v="1"/>
    <x v="1"/>
    <x v="1"/>
    <x v="2"/>
    <n v="190"/>
    <n v="271.7"/>
  </r>
  <r>
    <s v="AD01-9362"/>
    <x v="4"/>
    <s v="May"/>
    <x v="1"/>
    <x v="1"/>
    <x v="1"/>
    <x v="1"/>
    <x v="1"/>
    <x v="2"/>
    <n v="889"/>
    <n v="1271.27"/>
  </r>
  <r>
    <s v="AD01-9362"/>
    <x v="4"/>
    <s v="May"/>
    <x v="1"/>
    <x v="1"/>
    <x v="1"/>
    <x v="1"/>
    <x v="1"/>
    <x v="2"/>
    <n v="842"/>
    <n v="526.24"/>
  </r>
  <r>
    <s v="AD01-9362"/>
    <x v="4"/>
    <s v="May"/>
    <x v="1"/>
    <x v="1"/>
    <x v="1"/>
    <x v="1"/>
    <x v="1"/>
    <x v="2"/>
    <n v="217"/>
    <n v="310.31"/>
  </r>
  <r>
    <s v="AD01-9362"/>
    <x v="4"/>
    <s v="May"/>
    <x v="1"/>
    <x v="1"/>
    <x v="1"/>
    <x v="1"/>
    <x v="1"/>
    <x v="2"/>
    <n v="193"/>
    <n v="275.99"/>
  </r>
  <r>
    <s v="AD01-9364"/>
    <x v="4"/>
    <s v="May"/>
    <x v="1"/>
    <x v="1"/>
    <x v="1"/>
    <x v="1"/>
    <x v="1"/>
    <x v="2"/>
    <n v="811"/>
    <n v="1159.73"/>
  </r>
  <r>
    <s v="AD01-9364"/>
    <x v="4"/>
    <s v="May"/>
    <x v="1"/>
    <x v="1"/>
    <x v="1"/>
    <x v="1"/>
    <x v="1"/>
    <x v="2"/>
    <n v="191"/>
    <n v="273.13"/>
  </r>
  <r>
    <s v="AD01-9362"/>
    <x v="4"/>
    <s v="Nov"/>
    <x v="1"/>
    <x v="1"/>
    <x v="1"/>
    <x v="1"/>
    <x v="1"/>
    <x v="2"/>
    <n v="188"/>
    <n v="268.83999999999997"/>
  </r>
  <r>
    <s v="AD01-9365"/>
    <x v="4"/>
    <s v="Nov"/>
    <x v="1"/>
    <x v="1"/>
    <x v="1"/>
    <x v="1"/>
    <x v="1"/>
    <x v="2"/>
    <n v="158"/>
    <n v="225.94"/>
  </r>
  <r>
    <s v="AD01-9361"/>
    <x v="4"/>
    <s v="Nov"/>
    <x v="1"/>
    <x v="1"/>
    <x v="1"/>
    <x v="1"/>
    <x v="1"/>
    <x v="2"/>
    <n v="160"/>
    <n v="228.8"/>
  </r>
  <r>
    <s v="AD01-9361"/>
    <x v="4"/>
    <s v="Nov"/>
    <x v="1"/>
    <x v="1"/>
    <x v="1"/>
    <x v="1"/>
    <x v="1"/>
    <x v="2"/>
    <n v="808"/>
    <n v="1155.44"/>
  </r>
  <r>
    <s v="AD01-9362"/>
    <x v="4"/>
    <s v="Nov"/>
    <x v="1"/>
    <x v="1"/>
    <x v="1"/>
    <x v="1"/>
    <x v="1"/>
    <x v="2"/>
    <n v="894"/>
    <n v="1278.42"/>
  </r>
  <r>
    <s v="AD01-9362"/>
    <x v="4"/>
    <s v="Nov"/>
    <x v="1"/>
    <x v="1"/>
    <x v="1"/>
    <x v="1"/>
    <x v="1"/>
    <x v="2"/>
    <n v="847"/>
    <n v="526.24"/>
  </r>
  <r>
    <s v="AD01-9361"/>
    <x v="4"/>
    <s v="Nov"/>
    <x v="1"/>
    <x v="1"/>
    <x v="1"/>
    <x v="1"/>
    <x v="1"/>
    <x v="2"/>
    <n v="159"/>
    <n v="227.37"/>
  </r>
  <r>
    <s v="AD01-9361"/>
    <x v="4"/>
    <s v="Nov"/>
    <x v="1"/>
    <x v="1"/>
    <x v="1"/>
    <x v="1"/>
    <x v="1"/>
    <x v="2"/>
    <n v="187"/>
    <n v="267.41000000000003"/>
  </r>
  <r>
    <s v="AD01-9365"/>
    <x v="4"/>
    <s v="Nov"/>
    <x v="1"/>
    <x v="1"/>
    <x v="1"/>
    <x v="1"/>
    <x v="1"/>
    <x v="2"/>
    <n v="817"/>
    <n v="1168.31"/>
  </r>
  <r>
    <s v="AD01-9362"/>
    <x v="4"/>
    <s v="Nov"/>
    <x v="1"/>
    <x v="1"/>
    <x v="1"/>
    <x v="1"/>
    <x v="1"/>
    <x v="2"/>
    <n v="161"/>
    <n v="230.23"/>
  </r>
  <r>
    <s v="AD01-9361"/>
    <x v="4"/>
    <s v="Oct"/>
    <x v="1"/>
    <x v="1"/>
    <x v="1"/>
    <x v="1"/>
    <x v="1"/>
    <x v="2"/>
    <n v="194"/>
    <n v="277.42"/>
  </r>
  <r>
    <s v="AD01-9362"/>
    <x v="4"/>
    <s v="Oct"/>
    <x v="1"/>
    <x v="1"/>
    <x v="1"/>
    <x v="1"/>
    <x v="1"/>
    <x v="2"/>
    <n v="164"/>
    <n v="234.52"/>
  </r>
  <r>
    <s v="AD01-9362"/>
    <x v="4"/>
    <s v="Oct"/>
    <x v="1"/>
    <x v="1"/>
    <x v="1"/>
    <x v="1"/>
    <x v="1"/>
    <x v="2"/>
    <n v="190"/>
    <n v="271.7"/>
  </r>
  <r>
    <s v="AD01-9363"/>
    <x v="4"/>
    <s v="Oct"/>
    <x v="1"/>
    <x v="1"/>
    <x v="1"/>
    <x v="1"/>
    <x v="1"/>
    <x v="2"/>
    <n v="166"/>
    <n v="237.38"/>
  </r>
  <r>
    <s v="AD01-9361"/>
    <x v="4"/>
    <s v="Oct"/>
    <x v="1"/>
    <x v="1"/>
    <x v="1"/>
    <x v="1"/>
    <x v="1"/>
    <x v="2"/>
    <n v="807"/>
    <n v="1154.01"/>
  </r>
  <r>
    <s v="AD01-9361"/>
    <x v="4"/>
    <s v="Oct"/>
    <x v="1"/>
    <x v="1"/>
    <x v="1"/>
    <x v="1"/>
    <x v="1"/>
    <x v="2"/>
    <n v="165"/>
    <n v="235.95"/>
  </r>
  <r>
    <s v="AD01-9363"/>
    <x v="4"/>
    <s v="Oct"/>
    <x v="1"/>
    <x v="1"/>
    <x v="1"/>
    <x v="1"/>
    <x v="1"/>
    <x v="2"/>
    <n v="193"/>
    <n v="275.99"/>
  </r>
  <r>
    <s v="AD01-9362"/>
    <x v="4"/>
    <s v="Oct"/>
    <x v="1"/>
    <x v="1"/>
    <x v="1"/>
    <x v="1"/>
    <x v="1"/>
    <x v="2"/>
    <n v="163"/>
    <n v="233.09"/>
  </r>
  <r>
    <s v="AD01-9362"/>
    <x v="4"/>
    <s v="Oct"/>
    <x v="1"/>
    <x v="1"/>
    <x v="1"/>
    <x v="1"/>
    <x v="1"/>
    <x v="2"/>
    <n v="816"/>
    <n v="1166.8800000000001"/>
  </r>
  <r>
    <s v="AD01-9361"/>
    <x v="4"/>
    <s v="Oct"/>
    <x v="1"/>
    <x v="1"/>
    <x v="1"/>
    <x v="1"/>
    <x v="1"/>
    <x v="2"/>
    <n v="167"/>
    <n v="238.81"/>
  </r>
  <r>
    <s v="AD01-9362"/>
    <x v="4"/>
    <s v="Sep"/>
    <x v="1"/>
    <x v="1"/>
    <x v="1"/>
    <x v="1"/>
    <x v="1"/>
    <x v="2"/>
    <n v="200"/>
    <n v="286"/>
  </r>
  <r>
    <s v="AD01-9361"/>
    <x v="4"/>
    <s v="Sep"/>
    <x v="1"/>
    <x v="1"/>
    <x v="1"/>
    <x v="1"/>
    <x v="1"/>
    <x v="2"/>
    <n v="170"/>
    <n v="243.1"/>
  </r>
  <r>
    <s v="AD01-9361"/>
    <x v="4"/>
    <s v="Sep"/>
    <x v="1"/>
    <x v="1"/>
    <x v="1"/>
    <x v="1"/>
    <x v="1"/>
    <x v="2"/>
    <n v="196"/>
    <n v="280.27999999999997"/>
  </r>
  <r>
    <s v="AD01-9362"/>
    <x v="4"/>
    <s v="Sep"/>
    <x v="1"/>
    <x v="1"/>
    <x v="1"/>
    <x v="1"/>
    <x v="1"/>
    <x v="2"/>
    <n v="172"/>
    <n v="245.96"/>
  </r>
  <r>
    <s v="AD01-9362"/>
    <x v="4"/>
    <s v="Sep"/>
    <x v="1"/>
    <x v="1"/>
    <x v="1"/>
    <x v="1"/>
    <x v="1"/>
    <x v="2"/>
    <n v="806"/>
    <n v="1152.58"/>
  </r>
  <r>
    <s v="AD01-9361"/>
    <x v="4"/>
    <s v="Sep"/>
    <x v="1"/>
    <x v="1"/>
    <x v="1"/>
    <x v="1"/>
    <x v="1"/>
    <x v="2"/>
    <n v="893"/>
    <n v="1276.99"/>
  </r>
  <r>
    <s v="AD01-9361"/>
    <x v="4"/>
    <s v="Sep"/>
    <x v="1"/>
    <x v="1"/>
    <x v="1"/>
    <x v="1"/>
    <x v="1"/>
    <x v="2"/>
    <n v="846"/>
    <n v="526.24"/>
  </r>
  <r>
    <s v="AD01-9362"/>
    <x v="4"/>
    <s v="Sep"/>
    <x v="1"/>
    <x v="1"/>
    <x v="1"/>
    <x v="1"/>
    <x v="1"/>
    <x v="2"/>
    <n v="171"/>
    <n v="244.53"/>
  </r>
  <r>
    <s v="AD01-9362"/>
    <x v="4"/>
    <s v="Sep"/>
    <x v="1"/>
    <x v="1"/>
    <x v="1"/>
    <x v="1"/>
    <x v="1"/>
    <x v="2"/>
    <n v="199"/>
    <n v="284.57"/>
  </r>
  <r>
    <s v="AD01-9361"/>
    <x v="4"/>
    <s v="Sep"/>
    <x v="1"/>
    <x v="1"/>
    <x v="1"/>
    <x v="1"/>
    <x v="1"/>
    <x v="2"/>
    <n v="169"/>
    <n v="241.67"/>
  </r>
  <r>
    <s v="AD01-9361"/>
    <x v="4"/>
    <s v="Sep"/>
    <x v="1"/>
    <x v="1"/>
    <x v="1"/>
    <x v="1"/>
    <x v="1"/>
    <x v="2"/>
    <n v="815"/>
    <n v="1165.45"/>
  </r>
  <r>
    <s v="AD01-9362"/>
    <x v="4"/>
    <s v="Sep"/>
    <x v="1"/>
    <x v="1"/>
    <x v="1"/>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102E1E-90B3-4B66-A0DA-D143913A8662}" name="PivotTable6" cacheId="54" applyNumberFormats="0" applyBorderFormats="0" applyFontFormats="0" applyPatternFormats="0" applyAlignmentFormats="0" applyWidthHeightFormats="1" dataCaption="Values" updatedVersion="8" minRefreshableVersion="3" showDrill="0" useAutoFormatting="1" itemPrintTitles="1" createdVersion="8" indent="0" compact="0" compactData="0" gridDropZones="1" multipleFieldFilters="0">
  <location ref="AS3:AV26" firstHeaderRow="1" firstDataRow="2" firstDataCol="2"/>
  <pivotFields count="9">
    <pivotField compact="0" outline="0" showAll="0">
      <items count="7">
        <item h="1" x="1"/>
        <item h="1" x="2"/>
        <item x="3"/>
        <item h="1" x="4"/>
        <item h="1" x="5"/>
        <item h="1" x="0"/>
        <item t="default"/>
      </items>
    </pivotField>
    <pivotField compact="0" outline="0" showAll="0"/>
    <pivotField axis="axisRow" compact="0" outline="0" showAll="0" sortType="descending">
      <items count="7">
        <item x="3"/>
        <item x="2"/>
        <item x="1"/>
        <item x="0"/>
        <item x="5"/>
        <item x="4"/>
        <item t="default"/>
      </items>
    </pivotField>
    <pivotField axis="axisRow" compact="0" outline="0" showAll="0">
      <items count="16">
        <item x="13"/>
        <item x="10"/>
        <item x="2"/>
        <item x="8"/>
        <item x="1"/>
        <item x="9"/>
        <item x="12"/>
        <item x="6"/>
        <item x="7"/>
        <item x="5"/>
        <item x="3"/>
        <item x="4"/>
        <item x="0"/>
        <item x="14"/>
        <item x="11"/>
        <item t="default"/>
      </items>
    </pivotField>
    <pivotField compact="0" outline="0" showAll="0"/>
    <pivotField dataField="1" compact="0" outline="0" showAll="0"/>
    <pivotField compact="0" outline="0" showAll="0"/>
    <pivotField compact="0" outline="0" showAll="0"/>
    <pivotField compact="0" outline="0" showAll="0"/>
  </pivotFields>
  <rowFields count="2">
    <field x="2"/>
    <field x="3"/>
  </rowFields>
  <rowItems count="22">
    <i>
      <x/>
      <x v="7"/>
    </i>
    <i r="1">
      <x v="11"/>
    </i>
    <i t="default">
      <x/>
    </i>
    <i>
      <x v="1"/>
      <x v="9"/>
    </i>
    <i r="1">
      <x v="10"/>
    </i>
    <i t="default">
      <x v="1"/>
    </i>
    <i>
      <x v="2"/>
      <x v="2"/>
    </i>
    <i r="1">
      <x v="6"/>
    </i>
    <i r="1">
      <x v="8"/>
    </i>
    <i t="default">
      <x v="2"/>
    </i>
    <i>
      <x v="3"/>
      <x v="4"/>
    </i>
    <i r="1">
      <x v="12"/>
    </i>
    <i t="default">
      <x v="3"/>
    </i>
    <i>
      <x v="4"/>
      <x/>
    </i>
    <i t="default">
      <x v="4"/>
    </i>
    <i>
      <x v="5"/>
      <x v="1"/>
    </i>
    <i r="1">
      <x v="3"/>
    </i>
    <i r="1">
      <x v="5"/>
    </i>
    <i r="1">
      <x v="13"/>
    </i>
    <i r="1">
      <x v="14"/>
    </i>
    <i t="default">
      <x v="5"/>
    </i>
    <i t="grand">
      <x/>
    </i>
  </rowItems>
  <colFields count="1">
    <field x="-2"/>
  </colFields>
  <colItems count="2">
    <i>
      <x/>
    </i>
    <i i="1">
      <x v="1"/>
    </i>
  </colItems>
  <dataFields count="2">
    <dataField name="Sum of Income" fld="5" baseField="0" baseItem="0"/>
    <dataField name="Sum of Income2" fld="5" showDataAs="percentOfCol" baseField="2" baseItem="0" numFmtId="10"/>
  </dataFields>
  <formats count="3">
    <format dxfId="14">
      <pivotArea collapsedLevelsAreSubtotals="1" fieldPosition="0">
        <references count="2">
          <reference field="4294967294" count="1" selected="0">
            <x v="0"/>
          </reference>
          <reference field="2" count="0"/>
        </references>
      </pivotArea>
    </format>
    <format dxfId="13">
      <pivotArea outline="0" fieldPosition="0">
        <references count="1">
          <reference field="4294967294" count="1">
            <x v="1"/>
          </reference>
        </references>
      </pivotArea>
    </format>
    <format dxfId="12">
      <pivotArea collapsedLevelsAreSubtotals="1" fieldPosition="0">
        <references count="2">
          <reference field="4294967294" count="1" selected="0">
            <x v="1"/>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CC473C-69DB-455E-BCB5-A970F562D56A}" name="PivotTable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21:L24" firstHeaderRow="0" firstDataRow="1" firstDataCol="1"/>
  <pivotFields count="9">
    <pivotField showAll="0">
      <items count="7">
        <item h="1" x="1"/>
        <item h="1" x="2"/>
        <item x="3"/>
        <item h="1" x="4"/>
        <item h="1" x="5"/>
        <item h="1" x="0"/>
        <item t="default"/>
      </items>
    </pivotField>
    <pivotField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showAll="0"/>
    <pivotField dataField="1" showAll="0"/>
    <pivotField showAll="0"/>
    <pivotField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chartFormats count="6">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8" count="1" selected="0">
            <x v="0"/>
          </reference>
        </references>
      </pivotArea>
    </chartFormat>
    <chartFormat chart="17" format="10">
      <pivotArea type="data" outline="0" fieldPosition="0">
        <references count="2">
          <reference field="4294967294" count="1" selected="0">
            <x v="0"/>
          </reference>
          <reference field="8" count="1" selected="0">
            <x v="1"/>
          </reference>
        </references>
      </pivotArea>
    </chartFormat>
    <chartFormat chart="17" format="11" series="1">
      <pivotArea type="data" outline="0" fieldPosition="0">
        <references count="1">
          <reference field="4294967294" count="1" selected="0">
            <x v="1"/>
          </reference>
        </references>
      </pivotArea>
    </chartFormat>
    <chartFormat chart="17" format="12">
      <pivotArea type="data" outline="0" fieldPosition="0">
        <references count="2">
          <reference field="4294967294" count="1" selected="0">
            <x v="1"/>
          </reference>
          <reference field="8" count="1" selected="0">
            <x v="0"/>
          </reference>
        </references>
      </pivotArea>
    </chartFormat>
    <chartFormat chart="17" format="13">
      <pivotArea type="data" outline="0" fieldPosition="0">
        <references count="2">
          <reference field="4294967294"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F5A3F6-9D48-42BC-820C-1FC974E4C458}" name="PivotTable5" cacheId="5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H3:AJ25" firstHeaderRow="0" firstDataRow="1" firstDataCol="1"/>
  <pivotFields count="9">
    <pivotField showAll="0">
      <items count="7">
        <item h="1" x="1"/>
        <item h="1" x="2"/>
        <item x="3"/>
        <item h="1" x="4"/>
        <item h="1" x="5"/>
        <item h="1" x="0"/>
        <item t="default"/>
      </items>
    </pivotField>
    <pivotField showAll="0"/>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showAll="0"/>
    <pivotField dataField="1" showAll="0"/>
    <pivotField showAll="0"/>
    <pivotField showAll="0"/>
    <pivotField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formats count="3">
    <format dxfId="17">
      <pivotArea collapsedLevelsAreSubtotals="1" fieldPosition="0">
        <references count="2">
          <reference field="4294967294" count="1" selected="0">
            <x v="0"/>
          </reference>
          <reference field="2" count="0"/>
        </references>
      </pivotArea>
    </format>
    <format dxfId="16">
      <pivotArea outline="0" fieldPosition="0">
        <references count="1">
          <reference field="4294967294" count="1">
            <x v="1"/>
          </reference>
        </references>
      </pivotArea>
    </format>
    <format dxfId="15">
      <pivotArea collapsedLevelsAreSubtotals="1" fieldPosition="0">
        <references count="2">
          <reference field="4294967294" count="1" selected="0">
            <x v="1"/>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DD94E6-60EF-407C-B55D-93F965C5BD77}" name="PivotTable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A3:AB16" firstHeaderRow="1" firstDataRow="1" firstDataCol="1"/>
  <pivotFields count="9">
    <pivotField showAll="0">
      <items count="7">
        <item h="1" x="1"/>
        <item h="1" x="2"/>
        <item x="3"/>
        <item h="1" x="4"/>
        <item h="1" x="5"/>
        <item h="1" x="0"/>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showAll="0"/>
    <pivotField showAll="0"/>
    <pivotField showAll="0"/>
    <pivotField dataField="1"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9D2270-7E07-4ED3-BD6E-271AB41D10B2}" name="PivotTable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9" firstHeaderRow="0" firstDataRow="1" firstDataCol="1"/>
  <pivotFields count="9">
    <pivotField showAll="0">
      <items count="7">
        <item h="1" x="1"/>
        <item h="1" x="2"/>
        <item x="3"/>
        <item h="1" x="4"/>
        <item h="1" x="5"/>
        <item h="1" x="0"/>
        <item t="default"/>
      </items>
    </pivotField>
    <pivotField showAll="0"/>
    <pivotField axis="axisRow" showAll="0" sortType="descending">
      <items count="7">
        <item x="3"/>
        <item x="2"/>
        <item x="1"/>
        <item x="0"/>
        <item x="5"/>
        <item x="4"/>
        <item t="default"/>
      </items>
    </pivotField>
    <pivotField showAll="0"/>
    <pivotField showAll="0"/>
    <pivotField dataField="1" showAll="0"/>
    <pivotField showAll="0"/>
    <pivotField showAll="0"/>
    <pivotField showAll="0"/>
  </pivotFields>
  <rowFields count="1">
    <field x="2"/>
  </rowFields>
  <rowItems count="7">
    <i>
      <x/>
    </i>
    <i>
      <x v="1"/>
    </i>
    <i>
      <x v="2"/>
    </i>
    <i>
      <x v="3"/>
    </i>
    <i>
      <x v="4"/>
    </i>
    <i>
      <x v="5"/>
    </i>
    <i t="grand">
      <x/>
    </i>
  </rowItems>
  <colFields count="1">
    <field x="-2"/>
  </colFields>
  <colItems count="2">
    <i>
      <x/>
    </i>
    <i i="1">
      <x v="1"/>
    </i>
  </colItems>
  <dataFields count="2">
    <dataField name="Sum of Income" fld="5" baseField="0" baseItem="0"/>
    <dataField name="Sum of Income2" fld="5" showDataAs="percentOfCol" baseField="2" baseItem="0" numFmtId="10"/>
  </dataFields>
  <formats count="3">
    <format dxfId="20">
      <pivotArea collapsedLevelsAreSubtotals="1" fieldPosition="0">
        <references count="2">
          <reference field="4294967294" count="1" selected="0">
            <x v="0"/>
          </reference>
          <reference field="2" count="0"/>
        </references>
      </pivotArea>
    </format>
    <format dxfId="19">
      <pivotArea outline="0" fieldPosition="0">
        <references count="1">
          <reference field="4294967294" count="1">
            <x v="1"/>
          </reference>
        </references>
      </pivotArea>
    </format>
    <format dxfId="18">
      <pivotArea collapsedLevelsAreSubtotals="1" fieldPosition="0">
        <references count="2">
          <reference field="4294967294" count="1" selected="0">
            <x v="1"/>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5F1B21-BEDB-4E86-B3CD-D7419A43F637}" name="PivotTable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T3:V16" firstHeaderRow="0" firstDataRow="1" firstDataCol="1"/>
  <pivotFields count="9">
    <pivotField showAll="0">
      <items count="7">
        <item h="1" x="1"/>
        <item h="1" x="2"/>
        <item x="3"/>
        <item h="1" x="4"/>
        <item h="1" x="5"/>
        <item h="1" x="0"/>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showAll="0"/>
    <pivotField dataField="1"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4"/>
    <dataField name="Sum of Income2" fld="5" baseField="0" baseItem="0" numFmtId="164"/>
  </dataFields>
  <formats count="2">
    <format dxfId="22">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1"/>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1116E-97D0-473F-98FE-C6D8BB5B707E}" name="PivotTable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3" firstHeaderRow="0" firstDataRow="1" firstDataCol="0"/>
  <pivotFields count="9">
    <pivotField showAll="0">
      <items count="7">
        <item h="1" x="1"/>
        <item h="1" x="2"/>
        <item x="3"/>
        <item h="1" x="4"/>
        <item h="1" x="5"/>
        <item h="1" x="0"/>
        <item t="default"/>
      </items>
    </pivotField>
    <pivotField showAll="0"/>
    <pivotField showAll="0" sortType="descending">
      <items count="7">
        <item x="3"/>
        <item x="2"/>
        <item x="1"/>
        <item x="0"/>
        <item x="5"/>
        <item x="4"/>
        <item t="default"/>
      </items>
    </pivotField>
    <pivotField showAll="0"/>
    <pivotField showAll="0"/>
    <pivotField dataField="1" showAll="0"/>
    <pivotField dataField="1" showAll="0"/>
    <pivotField showAll="0"/>
    <pivotField showAll="0"/>
  </pivotFields>
  <rowItems count="1">
    <i/>
  </rowItems>
  <colFields count="1">
    <field x="-2"/>
  </colFields>
  <colItems count="2">
    <i>
      <x/>
    </i>
    <i i="1">
      <x v="1"/>
    </i>
  </colItems>
  <dataFields count="2">
    <dataField name="Sum of Income" fld="5" baseField="0" baseItem="0" numFmtId="164"/>
    <dataField name="Sum of Target Income" fld="6" baseField="0" baseItem="0" numFmtId="164"/>
  </dataFields>
  <formats count="2">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B54A4D-1FFF-4F82-AE08-04B6A54FB30F}" name="PivotTable10"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4">
    <pivotField showAll="0">
      <items count="6">
        <item h="1" x="0"/>
        <item h="1" x="1"/>
        <item h="1" x="2"/>
        <item x="3"/>
        <item x="4"/>
        <item t="default"/>
      </items>
    </pivotField>
    <pivotField axis="axisRow" showAll="0" sortType="ascending">
      <items count="7">
        <item x="4"/>
        <item x="5"/>
        <item x="0"/>
        <item x="2"/>
        <item x="3"/>
        <item x="1"/>
        <item t="default"/>
      </items>
    </pivotField>
    <pivotField dataField="1" showAll="0"/>
    <pivotField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formats count="4">
    <format dxfId="11">
      <pivotArea dataOnly="0" labelOnly="1" fieldPosition="0">
        <references count="1">
          <reference field="1" count="0"/>
        </references>
      </pivotArea>
    </format>
    <format dxfId="10">
      <pivotArea collapsedLevelsAreSubtotals="1" fieldPosition="0">
        <references count="2">
          <reference field="4294967294" count="1" selected="0">
            <x v="0"/>
          </reference>
          <reference field="1" count="0"/>
        </references>
      </pivotArea>
    </format>
    <format dxfId="9">
      <pivotArea dataOnly="0" fieldPosition="0">
        <references count="1">
          <reference field="1" count="0"/>
        </references>
      </pivotArea>
    </format>
    <format dxfId="8">
      <pivotArea dataOnly="0"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6126AB-DDDA-424E-ABDA-BA1FE8594E4E}" name="PivotTable1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4" firstHeaderRow="0" firstDataRow="1" firstDataCol="0"/>
  <pivotFields count="4">
    <pivotField showAll="0">
      <items count="6">
        <item h="1" x="0"/>
        <item h="1" x="1"/>
        <item h="1" x="2"/>
        <item x="3"/>
        <item x="4"/>
        <item t="default"/>
      </items>
    </pivotField>
    <pivotField showAll="0" sortType="ascending">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90835F-12A0-4DA5-8F3F-AD90EEE4035D}"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R6" firstHeaderRow="1" firstDataRow="1" firstDataCol="1"/>
  <pivotFields count="11">
    <pivotField showAll="0"/>
    <pivotField showAll="0">
      <items count="6">
        <item h="1" x="0"/>
        <item h="1" x="1"/>
        <item h="1" x="2"/>
        <item h="1" x="3"/>
        <item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2" fld="3" subtotal="count"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B4C75E-B64A-4635-A061-F08EC2C9D9C8}"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7:R20"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4">
        <item x="2"/>
        <item x="1"/>
        <item x="0"/>
        <item t="default"/>
      </items>
    </pivotField>
    <pivotField showAll="0"/>
    <pivotField showAll="0"/>
  </pivotFields>
  <rowFields count="1">
    <field x="4"/>
  </rowFields>
  <rowItems count="3">
    <i>
      <x/>
    </i>
    <i>
      <x v="1"/>
    </i>
    <i t="grand">
      <x/>
    </i>
  </rowItems>
  <colItems count="1">
    <i/>
  </colItems>
  <dataFields count="1">
    <dataField name="Count of Payment Method" fld="4" subtotal="count"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858C3C-D9C2-4023-B684-A0BB8F32EB6E}" name="PivotTable7" cacheId="56"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chartFormat="1">
  <location ref="AI9:AN28" firstHeaderRow="1" firstDataRow="1" firstDataCol="5"/>
  <pivotFields count="11">
    <pivotField compact="0" outline="0" showAll="0"/>
    <pivotField compact="0" outline="0" showAll="0">
      <items count="6">
        <item h="1" x="0"/>
        <item h="1" x="1"/>
        <item h="1" x="2"/>
        <item h="1" x="3"/>
        <item x="4"/>
        <item t="default"/>
      </items>
    </pivotField>
    <pivotField compact="0" outline="0" showAll="0"/>
    <pivotField compact="0" outline="0" showAll="0" insertBlankRow="1">
      <items count="3">
        <item x="1"/>
        <item x="0"/>
        <item t="default"/>
      </items>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axis="axisRow" compact="0" outline="0" showAll="0" insertBlankRow="1">
      <items count="3">
        <item x="1"/>
        <item x="0"/>
        <item t="default"/>
      </items>
    </pivotField>
    <pivotField axis="axisRow" compact="0" outline="0" showAll="0">
      <items count="3">
        <item x="0"/>
        <item x="1"/>
        <item t="default"/>
      </items>
    </pivotField>
    <pivotField axis="axisRow" compact="0" outline="0" showAll="0">
      <items count="3">
        <item x="0"/>
        <item x="1"/>
        <item t="default"/>
      </items>
    </pivotField>
    <pivotField axis="axisRow" compact="0" outline="0" showAll="0">
      <items count="4">
        <item x="2"/>
        <item x="1"/>
        <item x="0"/>
        <item t="default"/>
      </items>
    </pivotField>
    <pivotField dataField="1" compact="0" outline="0" showAll="0"/>
    <pivotField compact="0" outline="0" showAll="0"/>
  </pivotFields>
  <rowFields count="5">
    <field x="8"/>
    <field x="7"/>
    <field x="6"/>
    <field x="5"/>
    <field x="4"/>
  </rowFields>
  <rowItems count="19">
    <i>
      <x/>
      <x v="1"/>
      <x v="1"/>
      <x/>
      <x/>
    </i>
    <i t="default" r="3">
      <x/>
    </i>
    <i t="blank" r="3">
      <x/>
    </i>
    <i t="default" r="2">
      <x v="1"/>
    </i>
    <i t="default" r="1">
      <x v="1"/>
    </i>
    <i t="default">
      <x/>
    </i>
    <i>
      <x v="1"/>
      <x/>
      <x/>
      <x v="1"/>
      <x v="1"/>
    </i>
    <i t="default" r="3">
      <x v="1"/>
    </i>
    <i t="blank" r="3">
      <x v="1"/>
    </i>
    <i t="default" r="2">
      <x/>
    </i>
    <i t="default" r="1">
      <x/>
    </i>
    <i t="default">
      <x v="1"/>
    </i>
    <i>
      <x v="2"/>
      <x/>
      <x/>
      <x v="1"/>
      <x v="1"/>
    </i>
    <i t="default" r="3">
      <x v="1"/>
    </i>
    <i t="blank" r="3">
      <x v="1"/>
    </i>
    <i t="default" r="2">
      <x/>
    </i>
    <i t="default" r="1">
      <x/>
    </i>
    <i t="default">
      <x v="2"/>
    </i>
    <i t="grand">
      <x/>
    </i>
  </rowItems>
  <colItems count="1">
    <i/>
  </colItems>
  <dataFields count="1">
    <dataField name="Sum of Amount" fld="9" showDataAs="percentOfCol" baseField="6" baseItem="1" numFmtId="10"/>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7008E6-6CE5-471F-AF44-1F87F9F6F914}" name="PivotTable6"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A18:AB22"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3">
        <item x="0"/>
        <item x="1"/>
        <item t="default"/>
      </items>
    </pivotField>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2747B99-9FDE-407B-98F3-2B3C04295BAB}"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1">
    <pivotField showAll="0"/>
    <pivotField showAll="0">
      <items count="6">
        <item h="1" x="0"/>
        <item h="1" x="1"/>
        <item h="1" x="2"/>
        <item h="1" x="3"/>
        <item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B9C81C-F641-4ADE-91FB-8AC3E032E259}" name="PivotTable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A3:AB7"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D1AEA5-C2B7-4178-A8B9-E20618B35A0B}" name="PivotTable3"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0:R13"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i>
    <i>
      <x v="1"/>
    </i>
    <i t="grand">
      <x/>
    </i>
  </rowItems>
  <colItems count="1">
    <i/>
  </colItems>
  <dataFields count="1">
    <dataField name="Count of Registration Status" fld="6"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566EDD-E08F-4CDB-9420-9F69F8080E40}" sourceName="Year">
  <pivotTables>
    <pivotTable tabId="7" name="PivotTable2"/>
    <pivotTable tabId="7" name="PivotTable4"/>
    <pivotTable tabId="7" name="PivotTable1"/>
    <pivotTable tabId="7" name="PivotTable3"/>
    <pivotTable tabId="7" name="PivotTable5"/>
    <pivotTable tabId="7" name="PivotTable6"/>
    <pivotTable tabId="7" name="PivotTable7"/>
  </pivotTables>
  <data>
    <tabular pivotCacheId="130590226" customListSort="0">
      <items count="6">
        <i x="1"/>
        <i x="2"/>
        <i x="3" s="1"/>
        <i x="4"/>
        <i x="5"/>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F8DD896-674B-483E-90B7-44158EA5AB32}" sourceName="Year">
  <pivotTables>
    <pivotTable tabId="9" name="PivotTable10"/>
    <pivotTable tabId="9" name="PivotTable13"/>
  </pivotTables>
  <data>
    <tabular pivotCacheId="1472423696">
      <items count="5">
        <i x="0"/>
        <i x="1"/>
        <i x="2"/>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97685EEA-49B2-4837-BC38-CF6C71E3D09A}" sourceName="Year">
  <pivotTables>
    <pivotTable tabId="11" name="PivotTable2"/>
    <pivotTable tabId="11" name="PivotTable1"/>
    <pivotTable tabId="11" name="PivotTable3"/>
    <pivotTable tabId="11" name="PivotTable4"/>
    <pivotTable tabId="11" name="PivotTable5"/>
    <pivotTable tabId="11" name="PivotTable6"/>
    <pivotTable tabId="11" name="PivotTable7"/>
  </pivotTables>
  <data>
    <tabular pivotCacheId="560794173">
      <items count="5">
        <i x="0"/>
        <i x="1"/>
        <i x="2"/>
        <i x="3"/>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50315EB-A6A8-4C60-97C3-82DAE839A223}" cache="Slicer_Year" caption="Year" columnCount="6" showCaption="0" style="Slicer Style 1" lockedPosition="1"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19DBDA6-A80C-4541-8D4B-9DEEC1892A73}" cache="Slicer_Year1" caption="Year" columnCount="5" showCaption="0" style="Slicer Style 1"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E2E245A-0C52-4266-8084-A45AB378A8BF}" cache="Slicer_Year2" caption="Year" columnCount="5" showCaption="0" style="Slicer Style 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B68F35C-0888-4308-AFC3-983181929A40}" cache="Slicer_Year" caption="Year" columnCount="6" showCaption="0" style="Slicer Style 1" rowHeight="216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262F1858-5929-4A2E-8C5D-719F20AF06D1}" cache="Slicer_Year2" caption="Year" columnCount="5" showCaption="0"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4.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A6D6C-CD8C-4E45-96EE-AA6A7AA8C730}">
  <sheetPr>
    <tabColor rgb="FF194AFE"/>
  </sheetPr>
  <dimension ref="A1"/>
  <sheetViews>
    <sheetView showGridLines="0" tabSelected="1" topLeftCell="A4" zoomScale="70" zoomScaleNormal="70" workbookViewId="0">
      <selection activeCell="G13" sqref="A1:XFD1048576"/>
    </sheetView>
  </sheetViews>
  <sheetFormatPr defaultRowHeight="14.4"/>
  <cols>
    <col min="1" max="16384" width="8.88671875" style="15"/>
  </cols>
  <sheetData/>
  <sheetProtection algorithmName="SHA-512" hashValue="ncwKkoOXFMTEyQiUi4IRpXU7vi3WvIr5Z8JnlfM0UtNd4x0CPjEMhiHqbaEF01rlxpAxJCfoo0ZB5iI4GsF8Bg==" saltValue="M/5nlVMURr4wttpuN3k/q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63171-9212-4A88-8047-9CBDB8679E79}">
  <sheetPr>
    <tabColor rgb="FF194AFE"/>
  </sheetPr>
  <dimension ref="F15:H27"/>
  <sheetViews>
    <sheetView showGridLines="0" zoomScale="70" zoomScaleNormal="70" workbookViewId="0">
      <selection activeCell="E30" sqref="E30"/>
    </sheetView>
  </sheetViews>
  <sheetFormatPr defaultRowHeight="14.4"/>
  <cols>
    <col min="1" max="16384" width="8.88671875" style="15"/>
  </cols>
  <sheetData>
    <row r="15" spans="7:7">
      <c r="G15" s="49"/>
    </row>
    <row r="20" spans="6:8" ht="15">
      <c r="H20" s="54"/>
    </row>
    <row r="27" spans="6:8">
      <c r="F27" s="15" t="s">
        <v>95</v>
      </c>
    </row>
  </sheetData>
  <sheetProtection algorithmName="SHA-512" hashValue="w6eD3kSsuLU5t86bqqWifYxCasfG4owjDp5VtTSoumwQolMhyuUMDtMzsD3BprEnnXe98OdjzGwoNW8CP1vE6Q==" saltValue="efYOTvH/n9ouy7cwoqsXUA=="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06B1B-4E4B-4A62-826F-4279462330C4}">
  <sheetPr>
    <tabColor rgb="FF194AFE"/>
  </sheetPr>
  <dimension ref="R32"/>
  <sheetViews>
    <sheetView zoomScale="55" zoomScaleNormal="55" workbookViewId="0"/>
  </sheetViews>
  <sheetFormatPr defaultRowHeight="14.4"/>
  <cols>
    <col min="1" max="16384" width="8.88671875" style="15"/>
  </cols>
  <sheetData>
    <row r="32" spans="18:18">
      <c r="R32" s="15" t="s">
        <v>129</v>
      </c>
    </row>
  </sheetData>
  <sheetProtection algorithmName="SHA-512" hashValue="YUMyVLRfpYcRm+stw1vPV88iKiXIMoMXzskdjUBZQF5444aL8Qg4SMTF9iLAVstTK4VQPJ8pYRbJKECf/QJvqQ==" saltValue="EP4aP8lttLtaan/T25Mbr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33711-A6F7-4EBA-8B9C-9B0CDDFDC15A}">
  <sheetPr>
    <tabColor rgb="FFFFFF00"/>
  </sheetPr>
  <dimension ref="A1:AS3116"/>
  <sheetViews>
    <sheetView topLeftCell="E1" zoomScale="89" workbookViewId="0">
      <selection activeCell="R2" sqref="R2"/>
    </sheetView>
  </sheetViews>
  <sheetFormatPr defaultRowHeight="14.4"/>
  <sheetData>
    <row r="1" spans="1:45" ht="21" customHeight="1">
      <c r="A1" s="8" t="s">
        <v>36</v>
      </c>
      <c r="B1" s="8" t="s">
        <v>37</v>
      </c>
      <c r="C1" s="8" t="s">
        <v>44</v>
      </c>
      <c r="D1" s="8" t="s">
        <v>45</v>
      </c>
      <c r="E1" s="8" t="s">
        <v>40</v>
      </c>
      <c r="F1" s="8" t="s">
        <v>41</v>
      </c>
      <c r="G1" s="8" t="s">
        <v>42</v>
      </c>
      <c r="H1" s="8" t="s">
        <v>46</v>
      </c>
      <c r="I1" s="8" t="s">
        <v>47</v>
      </c>
      <c r="AI1" s="55" t="s">
        <v>96</v>
      </c>
      <c r="AJ1" s="55" t="s">
        <v>36</v>
      </c>
      <c r="AK1" s="55" t="s">
        <v>37</v>
      </c>
      <c r="AL1" s="55" t="s">
        <v>97</v>
      </c>
      <c r="AM1" s="55" t="s">
        <v>98</v>
      </c>
      <c r="AN1" s="55" t="s">
        <v>99</v>
      </c>
      <c r="AO1" s="55" t="s">
        <v>100</v>
      </c>
      <c r="AP1" s="55" t="s">
        <v>101</v>
      </c>
      <c r="AQ1" s="55" t="s">
        <v>102</v>
      </c>
      <c r="AR1" s="55" t="s">
        <v>85</v>
      </c>
      <c r="AS1" s="55" t="s">
        <v>86</v>
      </c>
    </row>
    <row r="2" spans="1:45" ht="43.2">
      <c r="A2" s="9">
        <v>2020</v>
      </c>
      <c r="B2" s="9" t="s">
        <v>1</v>
      </c>
      <c r="C2" s="9" t="s">
        <v>2</v>
      </c>
      <c r="D2" s="10" t="s">
        <v>3</v>
      </c>
      <c r="E2" s="11">
        <v>3566</v>
      </c>
      <c r="F2" s="11">
        <v>5493</v>
      </c>
      <c r="G2" s="11">
        <v>5127</v>
      </c>
      <c r="H2" s="11">
        <v>1099</v>
      </c>
      <c r="I2" s="9" t="s">
        <v>4</v>
      </c>
      <c r="V2" t="s">
        <v>36</v>
      </c>
      <c r="W2" t="s">
        <v>84</v>
      </c>
      <c r="X2" t="s">
        <v>85</v>
      </c>
      <c r="Y2" t="s">
        <v>86</v>
      </c>
      <c r="AI2" s="56" t="s">
        <v>103</v>
      </c>
      <c r="AJ2" s="56">
        <v>2020</v>
      </c>
      <c r="AK2" s="56" t="s">
        <v>26</v>
      </c>
      <c r="AL2" s="56" t="s">
        <v>104</v>
      </c>
      <c r="AM2" s="56" t="s">
        <v>105</v>
      </c>
      <c r="AN2" s="56" t="s">
        <v>106</v>
      </c>
      <c r="AO2" s="56" t="s">
        <v>107</v>
      </c>
      <c r="AP2" s="56" t="s">
        <v>108</v>
      </c>
      <c r="AQ2" s="56" t="s">
        <v>109</v>
      </c>
      <c r="AR2" s="56">
        <v>350</v>
      </c>
      <c r="AS2" s="56">
        <v>500.5</v>
      </c>
    </row>
    <row r="3" spans="1:45" ht="41.4">
      <c r="A3" s="9">
        <v>2020</v>
      </c>
      <c r="B3" s="9" t="s">
        <v>1</v>
      </c>
      <c r="C3" s="9" t="s">
        <v>2</v>
      </c>
      <c r="D3" s="10" t="s">
        <v>5</v>
      </c>
      <c r="E3" s="11">
        <v>2498</v>
      </c>
      <c r="F3" s="11">
        <v>9600</v>
      </c>
      <c r="G3" s="11">
        <v>8960</v>
      </c>
      <c r="H3" s="11">
        <v>1920</v>
      </c>
      <c r="I3" s="9" t="s">
        <v>4</v>
      </c>
      <c r="V3">
        <v>2020</v>
      </c>
      <c r="W3" t="s">
        <v>78</v>
      </c>
      <c r="X3">
        <v>364236</v>
      </c>
      <c r="Y3">
        <v>501558</v>
      </c>
      <c r="AI3" s="57" t="s">
        <v>103</v>
      </c>
      <c r="AJ3" s="57">
        <v>2020</v>
      </c>
      <c r="AK3" s="57" t="s">
        <v>26</v>
      </c>
      <c r="AL3" s="57" t="s">
        <v>104</v>
      </c>
      <c r="AM3" s="57" t="s">
        <v>105</v>
      </c>
      <c r="AN3" s="57" t="s">
        <v>106</v>
      </c>
      <c r="AO3" s="57" t="s">
        <v>107</v>
      </c>
      <c r="AP3" s="57" t="s">
        <v>108</v>
      </c>
      <c r="AQ3" s="57" t="s">
        <v>109</v>
      </c>
      <c r="AR3" s="57">
        <v>344</v>
      </c>
      <c r="AS3" s="57">
        <v>491.92</v>
      </c>
    </row>
    <row r="4" spans="1:45" ht="41.4">
      <c r="A4" s="9">
        <v>2020</v>
      </c>
      <c r="B4" s="9" t="s">
        <v>1</v>
      </c>
      <c r="C4" s="9" t="s">
        <v>6</v>
      </c>
      <c r="D4" s="10" t="s">
        <v>7</v>
      </c>
      <c r="E4" s="11">
        <v>1245</v>
      </c>
      <c r="F4" s="11">
        <v>5493</v>
      </c>
      <c r="G4" s="11">
        <v>5126</v>
      </c>
      <c r="H4" s="11">
        <v>1099</v>
      </c>
      <c r="I4" s="9" t="s">
        <v>4</v>
      </c>
      <c r="V4">
        <v>2020</v>
      </c>
      <c r="W4" t="s">
        <v>79</v>
      </c>
      <c r="X4">
        <v>197480</v>
      </c>
      <c r="Y4">
        <v>360898</v>
      </c>
      <c r="AI4" s="56" t="s">
        <v>110</v>
      </c>
      <c r="AJ4" s="56">
        <v>2020</v>
      </c>
      <c r="AK4" s="56" t="s">
        <v>26</v>
      </c>
      <c r="AL4" s="56" t="s">
        <v>104</v>
      </c>
      <c r="AM4" s="56" t="s">
        <v>105</v>
      </c>
      <c r="AN4" s="56" t="s">
        <v>106</v>
      </c>
      <c r="AO4" s="56" t="s">
        <v>107</v>
      </c>
      <c r="AP4" s="56" t="s">
        <v>108</v>
      </c>
      <c r="AQ4" s="56" t="s">
        <v>111</v>
      </c>
      <c r="AR4" s="56">
        <v>236</v>
      </c>
      <c r="AS4" s="56">
        <v>337.48</v>
      </c>
    </row>
    <row r="5" spans="1:45" ht="41.4">
      <c r="A5" s="9">
        <v>2020</v>
      </c>
      <c r="B5" s="9" t="s">
        <v>1</v>
      </c>
      <c r="C5" s="9" t="s">
        <v>8</v>
      </c>
      <c r="D5" s="12" t="s">
        <v>9</v>
      </c>
      <c r="E5" s="9">
        <v>644</v>
      </c>
      <c r="F5" s="13">
        <v>6892</v>
      </c>
      <c r="G5" s="13">
        <v>6433</v>
      </c>
      <c r="H5" s="11">
        <v>1378</v>
      </c>
      <c r="I5" s="9" t="s">
        <v>4</v>
      </c>
      <c r="V5">
        <v>2020</v>
      </c>
      <c r="W5" t="s">
        <v>80</v>
      </c>
      <c r="X5">
        <v>187412</v>
      </c>
      <c r="Y5">
        <v>227490</v>
      </c>
      <c r="AI5" s="57" t="s">
        <v>110</v>
      </c>
      <c r="AJ5" s="57">
        <v>2020</v>
      </c>
      <c r="AK5" s="57" t="s">
        <v>26</v>
      </c>
      <c r="AL5" s="57" t="s">
        <v>104</v>
      </c>
      <c r="AM5" s="57" t="s">
        <v>105</v>
      </c>
      <c r="AN5" s="57" t="s">
        <v>106</v>
      </c>
      <c r="AO5" s="57" t="s">
        <v>107</v>
      </c>
      <c r="AP5" s="57" t="s">
        <v>108</v>
      </c>
      <c r="AQ5" s="57" t="s">
        <v>111</v>
      </c>
      <c r="AR5" s="57">
        <v>284</v>
      </c>
      <c r="AS5" s="57">
        <v>406.12</v>
      </c>
    </row>
    <row r="6" spans="1:45" ht="41.4">
      <c r="A6" s="9">
        <v>2020</v>
      </c>
      <c r="B6" s="9" t="s">
        <v>1</v>
      </c>
      <c r="C6" s="9" t="s">
        <v>10</v>
      </c>
      <c r="D6" s="12" t="s">
        <v>11</v>
      </c>
      <c r="E6" s="9">
        <v>643</v>
      </c>
      <c r="F6" s="13">
        <v>7700</v>
      </c>
      <c r="G6" s="13">
        <v>7840</v>
      </c>
      <c r="H6" s="11">
        <v>1540</v>
      </c>
      <c r="I6" s="9" t="s">
        <v>4</v>
      </c>
      <c r="V6">
        <v>2020</v>
      </c>
      <c r="W6" t="s">
        <v>81</v>
      </c>
      <c r="X6">
        <v>167840</v>
      </c>
      <c r="Y6">
        <v>281796</v>
      </c>
      <c r="AI6" s="56" t="s">
        <v>112</v>
      </c>
      <c r="AJ6" s="56">
        <v>2020</v>
      </c>
      <c r="AK6" s="56" t="s">
        <v>26</v>
      </c>
      <c r="AL6" s="56" t="s">
        <v>104</v>
      </c>
      <c r="AM6" s="56" t="s">
        <v>105</v>
      </c>
      <c r="AN6" s="56" t="s">
        <v>106</v>
      </c>
      <c r="AO6" s="56" t="s">
        <v>107</v>
      </c>
      <c r="AP6" s="56" t="s">
        <v>108</v>
      </c>
      <c r="AQ6" s="56" t="s">
        <v>111</v>
      </c>
      <c r="AR6" s="56">
        <v>238</v>
      </c>
      <c r="AS6" s="56">
        <v>340.34</v>
      </c>
    </row>
    <row r="7" spans="1:45" ht="41.4">
      <c r="A7" s="9">
        <v>2020</v>
      </c>
      <c r="B7" s="9" t="s">
        <v>1</v>
      </c>
      <c r="C7" s="9" t="s">
        <v>8</v>
      </c>
      <c r="D7" s="12" t="s">
        <v>12</v>
      </c>
      <c r="E7" s="9">
        <v>455</v>
      </c>
      <c r="F7" s="13">
        <v>5265</v>
      </c>
      <c r="G7" s="13">
        <v>5128</v>
      </c>
      <c r="H7" s="11">
        <v>1053</v>
      </c>
      <c r="I7" s="9" t="s">
        <v>4</v>
      </c>
      <c r="V7">
        <v>2020</v>
      </c>
      <c r="W7" t="s">
        <v>82</v>
      </c>
      <c r="X7">
        <v>126472</v>
      </c>
      <c r="Y7">
        <v>206265</v>
      </c>
      <c r="AI7" s="57" t="s">
        <v>103</v>
      </c>
      <c r="AJ7" s="57">
        <v>2020</v>
      </c>
      <c r="AK7" s="57" t="s">
        <v>26</v>
      </c>
      <c r="AL7" s="57" t="s">
        <v>104</v>
      </c>
      <c r="AM7" s="57" t="s">
        <v>105</v>
      </c>
      <c r="AN7" s="57" t="s">
        <v>106</v>
      </c>
      <c r="AO7" s="57" t="s">
        <v>107</v>
      </c>
      <c r="AP7" s="57" t="s">
        <v>108</v>
      </c>
      <c r="AQ7" s="57" t="s">
        <v>111</v>
      </c>
      <c r="AR7" s="57">
        <v>280</v>
      </c>
      <c r="AS7" s="57">
        <v>400.4</v>
      </c>
    </row>
    <row r="8" spans="1:45" ht="41.4">
      <c r="A8" s="9">
        <v>2020</v>
      </c>
      <c r="B8" s="9" t="s">
        <v>1</v>
      </c>
      <c r="C8" s="9" t="s">
        <v>10</v>
      </c>
      <c r="D8" s="12" t="s">
        <v>13</v>
      </c>
      <c r="E8" s="14">
        <v>345</v>
      </c>
      <c r="F8" s="11">
        <v>9016</v>
      </c>
      <c r="G8" s="11">
        <v>7840</v>
      </c>
      <c r="H8" s="11">
        <v>1803</v>
      </c>
      <c r="I8" s="9" t="s">
        <v>4</v>
      </c>
      <c r="V8">
        <v>2020</v>
      </c>
      <c r="W8" t="s">
        <v>83</v>
      </c>
      <c r="X8">
        <v>125960</v>
      </c>
      <c r="Y8">
        <v>202419</v>
      </c>
      <c r="AI8" s="56" t="s">
        <v>103</v>
      </c>
      <c r="AJ8" s="56">
        <v>2020</v>
      </c>
      <c r="AK8" s="56" t="s">
        <v>26</v>
      </c>
      <c r="AL8" s="56" t="s">
        <v>104</v>
      </c>
      <c r="AM8" s="56" t="s">
        <v>105</v>
      </c>
      <c r="AN8" s="56" t="s">
        <v>106</v>
      </c>
      <c r="AO8" s="56" t="s">
        <v>107</v>
      </c>
      <c r="AP8" s="56" t="s">
        <v>108</v>
      </c>
      <c r="AQ8" s="56" t="s">
        <v>111</v>
      </c>
      <c r="AR8" s="56">
        <v>208</v>
      </c>
      <c r="AS8" s="56">
        <v>297.44</v>
      </c>
    </row>
    <row r="9" spans="1:45" ht="41.4">
      <c r="A9" s="9">
        <v>2020</v>
      </c>
      <c r="B9" s="9" t="s">
        <v>1</v>
      </c>
      <c r="C9" s="9" t="s">
        <v>6</v>
      </c>
      <c r="D9" s="10" t="s">
        <v>14</v>
      </c>
      <c r="E9" s="14">
        <v>122</v>
      </c>
      <c r="F9" s="11">
        <v>2697</v>
      </c>
      <c r="G9" s="14">
        <v>112</v>
      </c>
      <c r="H9" s="14">
        <v>539</v>
      </c>
      <c r="I9" s="9" t="s">
        <v>4</v>
      </c>
      <c r="V9">
        <v>2021</v>
      </c>
      <c r="W9" t="s">
        <v>78</v>
      </c>
      <c r="X9">
        <v>342724</v>
      </c>
      <c r="Y9">
        <v>509978</v>
      </c>
      <c r="AI9" s="57" t="s">
        <v>110</v>
      </c>
      <c r="AJ9" s="57">
        <v>2020</v>
      </c>
      <c r="AK9" s="57" t="s">
        <v>26</v>
      </c>
      <c r="AL9" s="57" t="s">
        <v>104</v>
      </c>
      <c r="AM9" s="57" t="s">
        <v>105</v>
      </c>
      <c r="AN9" s="57" t="s">
        <v>106</v>
      </c>
      <c r="AO9" s="57" t="s">
        <v>107</v>
      </c>
      <c r="AP9" s="57" t="s">
        <v>108</v>
      </c>
      <c r="AQ9" s="57" t="s">
        <v>109</v>
      </c>
      <c r="AR9" s="57">
        <v>354</v>
      </c>
      <c r="AS9" s="57">
        <v>526.24</v>
      </c>
    </row>
    <row r="10" spans="1:45" ht="41.4">
      <c r="A10" s="9">
        <v>2020</v>
      </c>
      <c r="B10" s="9" t="s">
        <v>1</v>
      </c>
      <c r="C10" s="9" t="s">
        <v>15</v>
      </c>
      <c r="D10" s="12" t="s">
        <v>16</v>
      </c>
      <c r="E10" s="9">
        <v>78</v>
      </c>
      <c r="F10" s="13">
        <v>5493</v>
      </c>
      <c r="G10" s="13">
        <v>5126</v>
      </c>
      <c r="H10" s="11">
        <v>1099</v>
      </c>
      <c r="I10" s="9" t="s">
        <v>4</v>
      </c>
      <c r="V10">
        <v>2021</v>
      </c>
      <c r="W10" t="s">
        <v>79</v>
      </c>
      <c r="X10">
        <v>238460</v>
      </c>
      <c r="Y10">
        <v>280188</v>
      </c>
      <c r="AI10" s="56" t="s">
        <v>103</v>
      </c>
      <c r="AJ10" s="56">
        <v>2020</v>
      </c>
      <c r="AK10" s="56" t="s">
        <v>26</v>
      </c>
      <c r="AL10" s="56" t="s">
        <v>104</v>
      </c>
      <c r="AM10" s="56" t="s">
        <v>105</v>
      </c>
      <c r="AN10" s="56" t="s">
        <v>106</v>
      </c>
      <c r="AO10" s="56" t="s">
        <v>107</v>
      </c>
      <c r="AP10" s="56" t="s">
        <v>108</v>
      </c>
      <c r="AQ10" s="56" t="s">
        <v>109</v>
      </c>
      <c r="AR10" s="56">
        <v>348</v>
      </c>
      <c r="AS10" s="56">
        <v>526.24</v>
      </c>
    </row>
    <row r="11" spans="1:45" ht="41.4">
      <c r="A11" s="9">
        <v>2020</v>
      </c>
      <c r="B11" s="9" t="s">
        <v>1</v>
      </c>
      <c r="C11" s="9" t="s">
        <v>15</v>
      </c>
      <c r="D11" s="12" t="s">
        <v>17</v>
      </c>
      <c r="E11" s="9">
        <v>76</v>
      </c>
      <c r="F11" s="13">
        <v>5492</v>
      </c>
      <c r="G11" s="13">
        <v>5126</v>
      </c>
      <c r="H11" s="11">
        <v>1098</v>
      </c>
      <c r="I11" s="9" t="s">
        <v>4</v>
      </c>
      <c r="V11">
        <v>2021</v>
      </c>
      <c r="W11" t="s">
        <v>80</v>
      </c>
      <c r="X11">
        <v>231288</v>
      </c>
      <c r="Y11">
        <v>209587</v>
      </c>
      <c r="AI11" s="57" t="s">
        <v>112</v>
      </c>
      <c r="AJ11" s="57">
        <v>2020</v>
      </c>
      <c r="AK11" s="57" t="s">
        <v>26</v>
      </c>
      <c r="AL11" s="57" t="s">
        <v>104</v>
      </c>
      <c r="AM11" s="57" t="s">
        <v>105</v>
      </c>
      <c r="AN11" s="57" t="s">
        <v>106</v>
      </c>
      <c r="AO11" s="57" t="s">
        <v>107</v>
      </c>
      <c r="AP11" s="57" t="s">
        <v>108</v>
      </c>
      <c r="AQ11" s="57" t="s">
        <v>109</v>
      </c>
      <c r="AR11" s="57">
        <v>342</v>
      </c>
      <c r="AS11" s="57">
        <v>526.24</v>
      </c>
    </row>
    <row r="12" spans="1:45" ht="41.4">
      <c r="A12" s="9">
        <v>2020</v>
      </c>
      <c r="B12" s="9" t="s">
        <v>1</v>
      </c>
      <c r="C12" s="9" t="s">
        <v>15</v>
      </c>
      <c r="D12" s="12" t="s">
        <v>18</v>
      </c>
      <c r="E12" s="9">
        <v>46</v>
      </c>
      <c r="F12" s="9">
        <v>240</v>
      </c>
      <c r="G12" s="9">
        <v>224</v>
      </c>
      <c r="H12" s="14">
        <v>48</v>
      </c>
      <c r="I12" s="9" t="s">
        <v>4</v>
      </c>
      <c r="V12">
        <v>2021</v>
      </c>
      <c r="W12" t="s">
        <v>81</v>
      </c>
      <c r="X12">
        <v>210228</v>
      </c>
      <c r="Y12">
        <v>273633</v>
      </c>
      <c r="AI12" s="56" t="s">
        <v>113</v>
      </c>
      <c r="AJ12" s="56">
        <v>2020</v>
      </c>
      <c r="AK12" s="56" t="s">
        <v>26</v>
      </c>
      <c r="AL12" s="56" t="s">
        <v>104</v>
      </c>
      <c r="AM12" s="56" t="s">
        <v>105</v>
      </c>
      <c r="AN12" s="56" t="s">
        <v>106</v>
      </c>
      <c r="AO12" s="56" t="s">
        <v>107</v>
      </c>
      <c r="AP12" s="56" t="s">
        <v>108</v>
      </c>
      <c r="AQ12" s="56" t="s">
        <v>111</v>
      </c>
      <c r="AR12" s="56">
        <v>677</v>
      </c>
      <c r="AS12" s="56">
        <v>968.11</v>
      </c>
    </row>
    <row r="13" spans="1:45" ht="41.4">
      <c r="A13" s="9">
        <v>2020</v>
      </c>
      <c r="B13" s="9" t="s">
        <v>1</v>
      </c>
      <c r="C13" s="9" t="s">
        <v>15</v>
      </c>
      <c r="D13" s="12" t="s">
        <v>19</v>
      </c>
      <c r="E13" s="9">
        <v>34</v>
      </c>
      <c r="F13" s="13">
        <v>5492</v>
      </c>
      <c r="G13" s="13">
        <v>5126</v>
      </c>
      <c r="H13" s="11">
        <v>1098</v>
      </c>
      <c r="I13" s="9" t="s">
        <v>4</v>
      </c>
      <c r="V13">
        <v>2021</v>
      </c>
      <c r="W13" t="s">
        <v>83</v>
      </c>
      <c r="X13">
        <v>135984</v>
      </c>
      <c r="Y13">
        <v>204158</v>
      </c>
      <c r="AI13" s="57" t="s">
        <v>112</v>
      </c>
      <c r="AJ13" s="57">
        <v>2020</v>
      </c>
      <c r="AK13" s="57" t="s">
        <v>26</v>
      </c>
      <c r="AL13" s="57" t="s">
        <v>104</v>
      </c>
      <c r="AM13" s="57" t="s">
        <v>105</v>
      </c>
      <c r="AN13" s="57" t="s">
        <v>106</v>
      </c>
      <c r="AO13" s="57" t="s">
        <v>107</v>
      </c>
      <c r="AP13" s="57" t="s">
        <v>108</v>
      </c>
      <c r="AQ13" s="57" t="s">
        <v>111</v>
      </c>
      <c r="AR13" s="57">
        <v>710</v>
      </c>
      <c r="AS13" s="57">
        <v>1015.3</v>
      </c>
    </row>
    <row r="14" spans="1:45" ht="41.4">
      <c r="A14" s="9">
        <v>2020</v>
      </c>
      <c r="B14" s="9" t="s">
        <v>1</v>
      </c>
      <c r="C14" s="9" t="s">
        <v>6</v>
      </c>
      <c r="D14" s="10" t="s">
        <v>20</v>
      </c>
      <c r="E14" s="14">
        <v>7</v>
      </c>
      <c r="F14" s="11">
        <v>3666</v>
      </c>
      <c r="G14" s="14">
        <v>224</v>
      </c>
      <c r="H14" s="14">
        <v>733</v>
      </c>
      <c r="I14" s="9" t="s">
        <v>4</v>
      </c>
      <c r="V14">
        <v>2021</v>
      </c>
      <c r="W14" t="s">
        <v>82</v>
      </c>
      <c r="X14">
        <v>128888</v>
      </c>
      <c r="Y14">
        <v>275347</v>
      </c>
      <c r="AI14" s="56" t="s">
        <v>110</v>
      </c>
      <c r="AJ14" s="56">
        <v>2020</v>
      </c>
      <c r="AK14" s="56" t="s">
        <v>26</v>
      </c>
      <c r="AL14" s="56" t="s">
        <v>104</v>
      </c>
      <c r="AM14" s="56" t="s">
        <v>105</v>
      </c>
      <c r="AN14" s="56" t="s">
        <v>106</v>
      </c>
      <c r="AO14" s="56" t="s">
        <v>107</v>
      </c>
      <c r="AP14" s="56" t="s">
        <v>108</v>
      </c>
      <c r="AQ14" s="56" t="s">
        <v>111</v>
      </c>
      <c r="AR14" s="56">
        <v>763</v>
      </c>
      <c r="AS14" s="56">
        <v>1091.0899999999999</v>
      </c>
    </row>
    <row r="15" spans="1:45" ht="41.4">
      <c r="A15" s="9">
        <v>2020</v>
      </c>
      <c r="B15" s="9" t="s">
        <v>1</v>
      </c>
      <c r="C15" s="9" t="s">
        <v>21</v>
      </c>
      <c r="D15" s="12" t="s">
        <v>21</v>
      </c>
      <c r="E15" s="9">
        <v>3</v>
      </c>
      <c r="F15" s="13">
        <v>7260</v>
      </c>
      <c r="G15" s="13">
        <v>7392</v>
      </c>
      <c r="H15" s="11">
        <v>1452</v>
      </c>
      <c r="I15" s="9" t="s">
        <v>4</v>
      </c>
      <c r="V15">
        <v>2022</v>
      </c>
      <c r="W15" t="s">
        <v>78</v>
      </c>
      <c r="X15">
        <v>365892</v>
      </c>
      <c r="Y15">
        <v>524450</v>
      </c>
      <c r="AI15" s="57" t="s">
        <v>110</v>
      </c>
      <c r="AJ15" s="57">
        <v>2020</v>
      </c>
      <c r="AK15" s="57" t="s">
        <v>26</v>
      </c>
      <c r="AL15" s="57" t="s">
        <v>104</v>
      </c>
      <c r="AM15" s="57" t="s">
        <v>105</v>
      </c>
      <c r="AN15" s="57" t="s">
        <v>106</v>
      </c>
      <c r="AO15" s="57" t="s">
        <v>107</v>
      </c>
      <c r="AP15" s="57" t="s">
        <v>108</v>
      </c>
      <c r="AQ15" s="57" t="s">
        <v>109</v>
      </c>
      <c r="AR15" s="57">
        <v>351</v>
      </c>
      <c r="AS15" s="57">
        <v>501.93</v>
      </c>
    </row>
    <row r="16" spans="1:45" ht="41.4">
      <c r="A16" s="9">
        <v>2020</v>
      </c>
      <c r="B16" s="9" t="s">
        <v>1</v>
      </c>
      <c r="C16" s="9" t="s">
        <v>15</v>
      </c>
      <c r="D16" s="12" t="s">
        <v>22</v>
      </c>
      <c r="E16" s="9">
        <v>3</v>
      </c>
      <c r="F16" s="13">
        <v>5035</v>
      </c>
      <c r="G16" s="13">
        <v>5127</v>
      </c>
      <c r="H16" s="11">
        <v>1007</v>
      </c>
      <c r="I16" s="9" t="s">
        <v>4</v>
      </c>
      <c r="V16">
        <v>2022</v>
      </c>
      <c r="W16" t="s">
        <v>80</v>
      </c>
      <c r="X16">
        <v>188312</v>
      </c>
      <c r="Y16">
        <v>201424</v>
      </c>
      <c r="AI16" s="56" t="s">
        <v>112</v>
      </c>
      <c r="AJ16" s="56">
        <v>2020</v>
      </c>
      <c r="AK16" s="56" t="s">
        <v>26</v>
      </c>
      <c r="AL16" s="56" t="s">
        <v>104</v>
      </c>
      <c r="AM16" s="56" t="s">
        <v>105</v>
      </c>
      <c r="AN16" s="56" t="s">
        <v>106</v>
      </c>
      <c r="AO16" s="56" t="s">
        <v>107</v>
      </c>
      <c r="AP16" s="56" t="s">
        <v>108</v>
      </c>
      <c r="AQ16" s="56" t="s">
        <v>109</v>
      </c>
      <c r="AR16" s="56">
        <v>345</v>
      </c>
      <c r="AS16" s="56">
        <v>493.35</v>
      </c>
    </row>
    <row r="17" spans="1:45" ht="43.2">
      <c r="A17" s="9">
        <v>2020</v>
      </c>
      <c r="B17" s="9" t="s">
        <v>23</v>
      </c>
      <c r="C17" s="9" t="s">
        <v>2</v>
      </c>
      <c r="D17" s="10" t="s">
        <v>3</v>
      </c>
      <c r="E17" s="11">
        <v>3566</v>
      </c>
      <c r="F17" s="11">
        <v>5035</v>
      </c>
      <c r="G17" s="11">
        <v>5127</v>
      </c>
      <c r="H17" s="11">
        <v>1007</v>
      </c>
      <c r="I17" s="9" t="s">
        <v>4</v>
      </c>
      <c r="V17">
        <v>2022</v>
      </c>
      <c r="W17" t="s">
        <v>79</v>
      </c>
      <c r="X17">
        <v>387584</v>
      </c>
      <c r="Y17">
        <v>700000</v>
      </c>
      <c r="AI17" s="57" t="s">
        <v>103</v>
      </c>
      <c r="AJ17" s="57">
        <v>2020</v>
      </c>
      <c r="AK17" s="57" t="s">
        <v>26</v>
      </c>
      <c r="AL17" s="57" t="s">
        <v>104</v>
      </c>
      <c r="AM17" s="57" t="s">
        <v>105</v>
      </c>
      <c r="AN17" s="57" t="s">
        <v>106</v>
      </c>
      <c r="AO17" s="57" t="s">
        <v>107</v>
      </c>
      <c r="AP17" s="57" t="s">
        <v>108</v>
      </c>
      <c r="AQ17" s="57" t="s">
        <v>109</v>
      </c>
      <c r="AR17" s="57">
        <v>339</v>
      </c>
      <c r="AS17" s="57">
        <v>484.77</v>
      </c>
    </row>
    <row r="18" spans="1:45" ht="41.4">
      <c r="A18" s="9">
        <v>2020</v>
      </c>
      <c r="B18" s="9" t="s">
        <v>23</v>
      </c>
      <c r="C18" s="9" t="s">
        <v>2</v>
      </c>
      <c r="D18" s="10" t="s">
        <v>5</v>
      </c>
      <c r="E18" s="11">
        <v>2498</v>
      </c>
      <c r="F18" s="11">
        <v>8800</v>
      </c>
      <c r="G18" s="11">
        <v>8960</v>
      </c>
      <c r="H18" s="11">
        <v>1760</v>
      </c>
      <c r="I18" s="9" t="s">
        <v>4</v>
      </c>
      <c r="V18">
        <v>2022</v>
      </c>
      <c r="W18" t="s">
        <v>81</v>
      </c>
      <c r="X18">
        <v>178572</v>
      </c>
      <c r="Y18">
        <v>255358</v>
      </c>
      <c r="AI18" s="56" t="s">
        <v>110</v>
      </c>
      <c r="AJ18" s="56">
        <v>2020</v>
      </c>
      <c r="AK18" s="56" t="s">
        <v>26</v>
      </c>
      <c r="AL18" s="56" t="s">
        <v>104</v>
      </c>
      <c r="AM18" s="56" t="s">
        <v>105</v>
      </c>
      <c r="AN18" s="56" t="s">
        <v>106</v>
      </c>
      <c r="AO18" s="56" t="s">
        <v>107</v>
      </c>
      <c r="AP18" s="56" t="s">
        <v>108</v>
      </c>
      <c r="AQ18" s="56" t="s">
        <v>111</v>
      </c>
      <c r="AR18" s="56">
        <v>237</v>
      </c>
      <c r="AS18" s="56">
        <v>338.91</v>
      </c>
    </row>
    <row r="19" spans="1:45" ht="41.4">
      <c r="A19" s="9">
        <v>2020</v>
      </c>
      <c r="B19" s="9" t="s">
        <v>23</v>
      </c>
      <c r="C19" s="9" t="s">
        <v>6</v>
      </c>
      <c r="D19" s="10" t="s">
        <v>7</v>
      </c>
      <c r="E19" s="11">
        <v>1245</v>
      </c>
      <c r="F19" s="11">
        <v>5035</v>
      </c>
      <c r="G19" s="11">
        <v>5126</v>
      </c>
      <c r="H19" s="11">
        <v>1007</v>
      </c>
      <c r="I19" s="9" t="s">
        <v>4</v>
      </c>
      <c r="V19">
        <v>2022</v>
      </c>
      <c r="W19" t="s">
        <v>82</v>
      </c>
      <c r="X19">
        <v>127296</v>
      </c>
      <c r="Y19">
        <v>181256</v>
      </c>
      <c r="AI19" s="57" t="s">
        <v>110</v>
      </c>
      <c r="AJ19" s="57">
        <v>2020</v>
      </c>
      <c r="AK19" s="57" t="s">
        <v>26</v>
      </c>
      <c r="AL19" s="57" t="s">
        <v>104</v>
      </c>
      <c r="AM19" s="57" t="s">
        <v>105</v>
      </c>
      <c r="AN19" s="57" t="s">
        <v>106</v>
      </c>
      <c r="AO19" s="57" t="s">
        <v>107</v>
      </c>
      <c r="AP19" s="57" t="s">
        <v>108</v>
      </c>
      <c r="AQ19" s="57" t="s">
        <v>111</v>
      </c>
      <c r="AR19" s="57">
        <v>749</v>
      </c>
      <c r="AS19" s="57">
        <v>526.24</v>
      </c>
    </row>
    <row r="20" spans="1:45" ht="41.4">
      <c r="A20" s="9">
        <v>2020</v>
      </c>
      <c r="B20" s="9" t="s">
        <v>23</v>
      </c>
      <c r="C20" s="9" t="s">
        <v>8</v>
      </c>
      <c r="D20" s="12" t="s">
        <v>9</v>
      </c>
      <c r="E20" s="9">
        <v>644</v>
      </c>
      <c r="F20" s="13">
        <v>6318</v>
      </c>
      <c r="G20" s="13">
        <v>6433</v>
      </c>
      <c r="H20" s="11">
        <v>1264</v>
      </c>
      <c r="I20" s="9" t="s">
        <v>4</v>
      </c>
      <c r="V20">
        <v>2022</v>
      </c>
      <c r="W20" t="s">
        <v>83</v>
      </c>
      <c r="X20">
        <v>125136</v>
      </c>
      <c r="Y20">
        <v>199811</v>
      </c>
      <c r="AI20" s="56" t="s">
        <v>113</v>
      </c>
      <c r="AJ20" s="56">
        <v>2020</v>
      </c>
      <c r="AK20" s="56" t="s">
        <v>26</v>
      </c>
      <c r="AL20" s="56" t="s">
        <v>104</v>
      </c>
      <c r="AM20" s="56" t="s">
        <v>105</v>
      </c>
      <c r="AN20" s="56" t="s">
        <v>106</v>
      </c>
      <c r="AO20" s="56" t="s">
        <v>107</v>
      </c>
      <c r="AP20" s="56" t="s">
        <v>108</v>
      </c>
      <c r="AQ20" s="56" t="s">
        <v>111</v>
      </c>
      <c r="AR20" s="56">
        <v>803</v>
      </c>
      <c r="AS20" s="56">
        <v>526.24</v>
      </c>
    </row>
    <row r="21" spans="1:45" ht="41.4">
      <c r="A21" s="9">
        <v>2020</v>
      </c>
      <c r="B21" s="9" t="s">
        <v>23</v>
      </c>
      <c r="C21" s="9" t="s">
        <v>10</v>
      </c>
      <c r="D21" s="12" t="s">
        <v>11</v>
      </c>
      <c r="E21" s="9">
        <v>643</v>
      </c>
      <c r="F21" s="13">
        <v>7000</v>
      </c>
      <c r="G21" s="13">
        <v>7840</v>
      </c>
      <c r="H21" s="11">
        <v>1400</v>
      </c>
      <c r="I21" s="9" t="s">
        <v>4</v>
      </c>
      <c r="V21">
        <v>2023</v>
      </c>
      <c r="W21" t="s">
        <v>78</v>
      </c>
      <c r="X21">
        <v>204528</v>
      </c>
      <c r="Y21">
        <v>292475</v>
      </c>
      <c r="AI21" s="57" t="s">
        <v>103</v>
      </c>
      <c r="AJ21" s="57">
        <v>2020</v>
      </c>
      <c r="AK21" s="57" t="s">
        <v>26</v>
      </c>
      <c r="AL21" s="57" t="s">
        <v>104</v>
      </c>
      <c r="AM21" s="57" t="s">
        <v>105</v>
      </c>
      <c r="AN21" s="57" t="s">
        <v>106</v>
      </c>
      <c r="AO21" s="57" t="s">
        <v>107</v>
      </c>
      <c r="AP21" s="57" t="s">
        <v>108</v>
      </c>
      <c r="AQ21" s="57" t="s">
        <v>111</v>
      </c>
      <c r="AR21" s="57">
        <v>235</v>
      </c>
      <c r="AS21" s="57">
        <v>336.05</v>
      </c>
    </row>
    <row r="22" spans="1:45" ht="41.4">
      <c r="A22" s="9">
        <v>2020</v>
      </c>
      <c r="B22" s="9" t="s">
        <v>23</v>
      </c>
      <c r="C22" s="9" t="s">
        <v>8</v>
      </c>
      <c r="D22" s="12" t="s">
        <v>12</v>
      </c>
      <c r="E22" s="9">
        <v>455</v>
      </c>
      <c r="F22" s="13">
        <v>4579</v>
      </c>
      <c r="G22" s="13">
        <v>5128</v>
      </c>
      <c r="H22" s="14">
        <v>916</v>
      </c>
      <c r="I22" s="9" t="s">
        <v>4</v>
      </c>
      <c r="V22">
        <v>2023</v>
      </c>
      <c r="W22" t="s">
        <v>81</v>
      </c>
      <c r="X22">
        <v>129304</v>
      </c>
      <c r="Y22">
        <v>184905</v>
      </c>
      <c r="AI22" s="56" t="s">
        <v>103</v>
      </c>
      <c r="AJ22" s="56">
        <v>2020</v>
      </c>
      <c r="AK22" s="56" t="s">
        <v>26</v>
      </c>
      <c r="AL22" s="56" t="s">
        <v>104</v>
      </c>
      <c r="AM22" s="56" t="s">
        <v>105</v>
      </c>
      <c r="AN22" s="56" t="s">
        <v>106</v>
      </c>
      <c r="AO22" s="56" t="s">
        <v>107</v>
      </c>
      <c r="AP22" s="56" t="s">
        <v>108</v>
      </c>
      <c r="AQ22" s="56" t="s">
        <v>111</v>
      </c>
      <c r="AR22" s="56">
        <v>283</v>
      </c>
      <c r="AS22" s="56">
        <v>404.69</v>
      </c>
    </row>
    <row r="23" spans="1:45" ht="41.4">
      <c r="A23" s="9">
        <v>2020</v>
      </c>
      <c r="B23" s="9" t="s">
        <v>23</v>
      </c>
      <c r="C23" s="9" t="s">
        <v>10</v>
      </c>
      <c r="D23" s="12" t="s">
        <v>13</v>
      </c>
      <c r="E23" s="14">
        <v>345</v>
      </c>
      <c r="F23" s="11">
        <v>7000</v>
      </c>
      <c r="G23" s="11">
        <v>7840</v>
      </c>
      <c r="H23" s="11">
        <v>1400</v>
      </c>
      <c r="I23" s="9" t="s">
        <v>4</v>
      </c>
      <c r="V23">
        <v>2023</v>
      </c>
      <c r="W23" t="s">
        <v>79</v>
      </c>
      <c r="X23">
        <v>127904</v>
      </c>
      <c r="Y23">
        <v>182903</v>
      </c>
      <c r="AI23" s="57" t="s">
        <v>112</v>
      </c>
      <c r="AJ23" s="57">
        <v>2020</v>
      </c>
      <c r="AK23" s="57" t="s">
        <v>26</v>
      </c>
      <c r="AL23" s="57" t="s">
        <v>104</v>
      </c>
      <c r="AM23" s="57" t="s">
        <v>105</v>
      </c>
      <c r="AN23" s="57" t="s">
        <v>106</v>
      </c>
      <c r="AO23" s="57" t="s">
        <v>107</v>
      </c>
      <c r="AP23" s="57" t="s">
        <v>108</v>
      </c>
      <c r="AQ23" s="57" t="s">
        <v>111</v>
      </c>
      <c r="AR23" s="57">
        <v>211</v>
      </c>
      <c r="AS23" s="57">
        <v>301.73</v>
      </c>
    </row>
    <row r="24" spans="1:45" ht="41.4">
      <c r="A24" s="9">
        <v>2020</v>
      </c>
      <c r="B24" s="9" t="s">
        <v>23</v>
      </c>
      <c r="C24" s="9" t="s">
        <v>6</v>
      </c>
      <c r="D24" s="10" t="s">
        <v>14</v>
      </c>
      <c r="E24" s="14">
        <v>122</v>
      </c>
      <c r="F24" s="14">
        <v>100</v>
      </c>
      <c r="G24" s="14">
        <v>112</v>
      </c>
      <c r="H24" s="14">
        <v>20</v>
      </c>
      <c r="I24" s="9" t="s">
        <v>4</v>
      </c>
      <c r="V24">
        <v>2023</v>
      </c>
      <c r="W24" t="s">
        <v>80</v>
      </c>
      <c r="X24">
        <v>219404</v>
      </c>
      <c r="Y24">
        <v>212627</v>
      </c>
      <c r="AI24" s="56" t="s">
        <v>103</v>
      </c>
      <c r="AJ24" s="56">
        <v>2020</v>
      </c>
      <c r="AK24" s="56" t="s">
        <v>26</v>
      </c>
      <c r="AL24" s="56" t="s">
        <v>104</v>
      </c>
      <c r="AM24" s="56" t="s">
        <v>105</v>
      </c>
      <c r="AN24" s="56" t="s">
        <v>106</v>
      </c>
      <c r="AO24" s="56" t="s">
        <v>107</v>
      </c>
      <c r="AP24" s="56" t="s">
        <v>108</v>
      </c>
      <c r="AQ24" s="56" t="s">
        <v>109</v>
      </c>
      <c r="AR24" s="56">
        <v>876</v>
      </c>
      <c r="AS24" s="56">
        <v>1252.68</v>
      </c>
    </row>
    <row r="25" spans="1:45" ht="41.4">
      <c r="A25" s="9">
        <v>2020</v>
      </c>
      <c r="B25" s="9" t="s">
        <v>23</v>
      </c>
      <c r="C25" s="9" t="s">
        <v>15</v>
      </c>
      <c r="D25" s="12" t="s">
        <v>16</v>
      </c>
      <c r="E25" s="9">
        <v>78</v>
      </c>
      <c r="F25" s="13">
        <v>4577</v>
      </c>
      <c r="G25" s="13">
        <v>5126</v>
      </c>
      <c r="H25" s="14">
        <v>915</v>
      </c>
      <c r="I25" s="9" t="s">
        <v>4</v>
      </c>
      <c r="V25">
        <v>2023</v>
      </c>
      <c r="W25" t="s">
        <v>83</v>
      </c>
      <c r="X25">
        <v>73912</v>
      </c>
      <c r="Y25">
        <v>130073</v>
      </c>
      <c r="AI25" s="57" t="s">
        <v>103</v>
      </c>
      <c r="AJ25" s="57">
        <v>2020</v>
      </c>
      <c r="AK25" s="57" t="s">
        <v>26</v>
      </c>
      <c r="AL25" s="57" t="s">
        <v>104</v>
      </c>
      <c r="AM25" s="57" t="s">
        <v>105</v>
      </c>
      <c r="AN25" s="57" t="s">
        <v>106</v>
      </c>
      <c r="AO25" s="57" t="s">
        <v>107</v>
      </c>
      <c r="AP25" s="57" t="s">
        <v>108</v>
      </c>
      <c r="AQ25" s="57" t="s">
        <v>109</v>
      </c>
      <c r="AR25" s="57">
        <v>877</v>
      </c>
      <c r="AS25" s="57">
        <v>1254.1099999999999</v>
      </c>
    </row>
    <row r="26" spans="1:45" ht="41.4">
      <c r="A26" s="9">
        <v>2020</v>
      </c>
      <c r="B26" s="9" t="s">
        <v>23</v>
      </c>
      <c r="C26" s="9" t="s">
        <v>15</v>
      </c>
      <c r="D26" s="12" t="s">
        <v>17</v>
      </c>
      <c r="E26" s="9">
        <v>76</v>
      </c>
      <c r="F26" s="13">
        <v>4577</v>
      </c>
      <c r="G26" s="13">
        <v>5126</v>
      </c>
      <c r="H26" s="14">
        <v>915</v>
      </c>
      <c r="I26" s="9" t="s">
        <v>4</v>
      </c>
      <c r="V26">
        <v>2023</v>
      </c>
      <c r="W26" t="s">
        <v>82</v>
      </c>
      <c r="X26">
        <v>71992</v>
      </c>
      <c r="Y26">
        <v>104238</v>
      </c>
      <c r="AI26" s="56" t="s">
        <v>103</v>
      </c>
      <c r="AJ26" s="56">
        <v>2020</v>
      </c>
      <c r="AK26" s="56" t="s">
        <v>26</v>
      </c>
      <c r="AL26" s="56" t="s">
        <v>104</v>
      </c>
      <c r="AM26" s="56" t="s">
        <v>105</v>
      </c>
      <c r="AN26" s="56" t="s">
        <v>106</v>
      </c>
      <c r="AO26" s="56" t="s">
        <v>107</v>
      </c>
      <c r="AP26" s="56" t="s">
        <v>108</v>
      </c>
      <c r="AQ26" s="56" t="s">
        <v>109</v>
      </c>
      <c r="AR26" s="56">
        <v>878</v>
      </c>
      <c r="AS26" s="56">
        <v>1255.54</v>
      </c>
    </row>
    <row r="27" spans="1:45" ht="41.4">
      <c r="A27" s="9">
        <v>2020</v>
      </c>
      <c r="B27" s="9" t="s">
        <v>23</v>
      </c>
      <c r="C27" s="9" t="s">
        <v>15</v>
      </c>
      <c r="D27" s="12" t="s">
        <v>18</v>
      </c>
      <c r="E27" s="9">
        <v>46</v>
      </c>
      <c r="F27" s="9">
        <v>200</v>
      </c>
      <c r="G27" s="9">
        <v>224</v>
      </c>
      <c r="H27" s="14">
        <v>40</v>
      </c>
      <c r="I27" s="9" t="s">
        <v>4</v>
      </c>
      <c r="V27">
        <v>2024</v>
      </c>
      <c r="W27" t="s">
        <v>78</v>
      </c>
      <c r="X27">
        <v>190380</v>
      </c>
      <c r="Y27">
        <v>272243</v>
      </c>
      <c r="AI27" s="57" t="s">
        <v>112</v>
      </c>
      <c r="AJ27" s="57">
        <v>2020</v>
      </c>
      <c r="AK27" s="57" t="s">
        <v>26</v>
      </c>
      <c r="AL27" s="57" t="s">
        <v>104</v>
      </c>
      <c r="AM27" s="57" t="s">
        <v>105</v>
      </c>
      <c r="AN27" s="57" t="s">
        <v>106</v>
      </c>
      <c r="AO27" s="57" t="s">
        <v>107</v>
      </c>
      <c r="AP27" s="57" t="s">
        <v>108</v>
      </c>
      <c r="AQ27" s="57" t="s">
        <v>111</v>
      </c>
      <c r="AR27" s="57">
        <v>281</v>
      </c>
      <c r="AS27" s="57">
        <v>401.83</v>
      </c>
    </row>
    <row r="28" spans="1:45" ht="41.4">
      <c r="A28" s="9">
        <v>2020</v>
      </c>
      <c r="B28" s="9" t="s">
        <v>23</v>
      </c>
      <c r="C28" s="9" t="s">
        <v>15</v>
      </c>
      <c r="D28" s="12" t="s">
        <v>19</v>
      </c>
      <c r="E28" s="9">
        <v>34</v>
      </c>
      <c r="F28" s="13">
        <v>4577</v>
      </c>
      <c r="G28" s="13">
        <v>5126</v>
      </c>
      <c r="H28" s="14">
        <v>915</v>
      </c>
      <c r="I28" s="9" t="s">
        <v>4</v>
      </c>
      <c r="V28">
        <v>2024</v>
      </c>
      <c r="W28" t="s">
        <v>80</v>
      </c>
      <c r="X28">
        <v>112620</v>
      </c>
      <c r="Y28">
        <v>107044</v>
      </c>
      <c r="AI28" s="56" t="s">
        <v>110</v>
      </c>
      <c r="AJ28" s="56">
        <v>2020</v>
      </c>
      <c r="AK28" s="56" t="s">
        <v>26</v>
      </c>
      <c r="AL28" s="56" t="s">
        <v>104</v>
      </c>
      <c r="AM28" s="56" t="s">
        <v>105</v>
      </c>
      <c r="AN28" s="56" t="s">
        <v>106</v>
      </c>
      <c r="AO28" s="56" t="s">
        <v>107</v>
      </c>
      <c r="AP28" s="56" t="s">
        <v>108</v>
      </c>
      <c r="AQ28" s="56" t="s">
        <v>111</v>
      </c>
      <c r="AR28" s="56">
        <v>772</v>
      </c>
      <c r="AS28" s="56">
        <v>1103.96</v>
      </c>
    </row>
    <row r="29" spans="1:45" ht="41.4">
      <c r="A29" s="9">
        <v>2020</v>
      </c>
      <c r="B29" s="9" t="s">
        <v>23</v>
      </c>
      <c r="C29" s="9" t="s">
        <v>6</v>
      </c>
      <c r="D29" s="10" t="s">
        <v>20</v>
      </c>
      <c r="E29" s="14">
        <v>7</v>
      </c>
      <c r="F29" s="14">
        <v>200</v>
      </c>
      <c r="G29" s="14">
        <v>224</v>
      </c>
      <c r="H29" s="14">
        <v>40</v>
      </c>
      <c r="I29" s="9" t="s">
        <v>4</v>
      </c>
      <c r="V29">
        <v>2024</v>
      </c>
      <c r="W29" t="s">
        <v>79</v>
      </c>
      <c r="X29">
        <v>109940</v>
      </c>
      <c r="Y29">
        <v>157214</v>
      </c>
      <c r="AI29" s="57" t="s">
        <v>103</v>
      </c>
      <c r="AJ29" s="57">
        <v>2020</v>
      </c>
      <c r="AK29" s="57" t="s">
        <v>30</v>
      </c>
      <c r="AL29" s="57" t="s">
        <v>104</v>
      </c>
      <c r="AM29" s="57" t="s">
        <v>105</v>
      </c>
      <c r="AN29" s="57" t="s">
        <v>106</v>
      </c>
      <c r="AO29" s="57" t="s">
        <v>107</v>
      </c>
      <c r="AP29" s="57" t="s">
        <v>108</v>
      </c>
      <c r="AQ29" s="57" t="s">
        <v>109</v>
      </c>
      <c r="AR29" s="57">
        <v>290</v>
      </c>
      <c r="AS29" s="57">
        <v>414.7</v>
      </c>
    </row>
    <row r="30" spans="1:45" ht="41.4">
      <c r="A30" s="9">
        <v>2020</v>
      </c>
      <c r="B30" s="9" t="s">
        <v>23</v>
      </c>
      <c r="C30" s="9" t="s">
        <v>15</v>
      </c>
      <c r="D30" s="12" t="s">
        <v>22</v>
      </c>
      <c r="E30" s="9">
        <v>3</v>
      </c>
      <c r="F30" s="13">
        <v>4577</v>
      </c>
      <c r="G30" s="13">
        <v>5127</v>
      </c>
      <c r="H30" s="14">
        <v>915</v>
      </c>
      <c r="I30" s="9" t="s">
        <v>4</v>
      </c>
      <c r="V30">
        <v>2024</v>
      </c>
      <c r="W30" t="s">
        <v>81</v>
      </c>
      <c r="X30">
        <v>106948</v>
      </c>
      <c r="Y30">
        <v>152936</v>
      </c>
      <c r="AI30" s="56" t="s">
        <v>103</v>
      </c>
      <c r="AJ30" s="56">
        <v>2020</v>
      </c>
      <c r="AK30" s="56" t="s">
        <v>30</v>
      </c>
      <c r="AL30" s="56" t="s">
        <v>104</v>
      </c>
      <c r="AM30" s="56" t="s">
        <v>105</v>
      </c>
      <c r="AN30" s="56" t="s">
        <v>106</v>
      </c>
      <c r="AO30" s="56" t="s">
        <v>107</v>
      </c>
      <c r="AP30" s="56" t="s">
        <v>108</v>
      </c>
      <c r="AQ30" s="56" t="s">
        <v>109</v>
      </c>
      <c r="AR30" s="56">
        <v>284</v>
      </c>
      <c r="AS30" s="56">
        <v>406.12</v>
      </c>
    </row>
    <row r="31" spans="1:45" ht="41.4">
      <c r="A31" s="9">
        <v>2020</v>
      </c>
      <c r="B31" s="9" t="s">
        <v>23</v>
      </c>
      <c r="C31" s="9" t="s">
        <v>21</v>
      </c>
      <c r="D31" s="12" t="s">
        <v>21</v>
      </c>
      <c r="E31" s="9">
        <v>2</v>
      </c>
      <c r="F31" s="13">
        <v>6600</v>
      </c>
      <c r="G31" s="13">
        <v>7392</v>
      </c>
      <c r="H31" s="11">
        <v>1320</v>
      </c>
      <c r="I31" s="9" t="s">
        <v>4</v>
      </c>
      <c r="V31">
        <v>2024</v>
      </c>
      <c r="W31" t="s">
        <v>83</v>
      </c>
      <c r="X31">
        <v>62256</v>
      </c>
      <c r="Y31">
        <v>100661</v>
      </c>
      <c r="AI31" s="57" t="s">
        <v>114</v>
      </c>
      <c r="AJ31" s="57">
        <v>2020</v>
      </c>
      <c r="AK31" s="57" t="s">
        <v>30</v>
      </c>
      <c r="AL31" s="57" t="s">
        <v>104</v>
      </c>
      <c r="AM31" s="57" t="s">
        <v>105</v>
      </c>
      <c r="AN31" s="57" t="s">
        <v>106</v>
      </c>
      <c r="AO31" s="57" t="s">
        <v>107</v>
      </c>
      <c r="AP31" s="57" t="s">
        <v>108</v>
      </c>
      <c r="AQ31" s="57" t="s">
        <v>109</v>
      </c>
      <c r="AR31" s="57">
        <v>278</v>
      </c>
      <c r="AS31" s="57">
        <v>397.54</v>
      </c>
    </row>
    <row r="32" spans="1:45" ht="43.2">
      <c r="A32" s="9">
        <v>2020</v>
      </c>
      <c r="B32" s="9" t="s">
        <v>24</v>
      </c>
      <c r="C32" s="9" t="s">
        <v>2</v>
      </c>
      <c r="D32" s="10" t="s">
        <v>3</v>
      </c>
      <c r="E32" s="11">
        <v>3566</v>
      </c>
      <c r="F32" s="11">
        <v>4577</v>
      </c>
      <c r="G32" s="11">
        <v>5127</v>
      </c>
      <c r="H32" s="14">
        <v>915</v>
      </c>
      <c r="I32" s="9" t="s">
        <v>4</v>
      </c>
      <c r="V32">
        <v>2024</v>
      </c>
      <c r="W32" t="s">
        <v>82</v>
      </c>
      <c r="X32">
        <v>62240</v>
      </c>
      <c r="Y32">
        <v>90151</v>
      </c>
      <c r="AI32" s="56" t="s">
        <v>110</v>
      </c>
      <c r="AJ32" s="56">
        <v>2020</v>
      </c>
      <c r="AK32" s="56" t="s">
        <v>30</v>
      </c>
      <c r="AL32" s="56" t="s">
        <v>104</v>
      </c>
      <c r="AM32" s="56" t="s">
        <v>105</v>
      </c>
      <c r="AN32" s="56" t="s">
        <v>106</v>
      </c>
      <c r="AO32" s="56" t="s">
        <v>107</v>
      </c>
      <c r="AP32" s="56" t="s">
        <v>108</v>
      </c>
      <c r="AQ32" s="56" t="s">
        <v>111</v>
      </c>
      <c r="AR32" s="56">
        <v>212</v>
      </c>
      <c r="AS32" s="56">
        <v>303.16000000000003</v>
      </c>
    </row>
    <row r="33" spans="1:45" ht="41.4">
      <c r="A33" s="9">
        <v>2020</v>
      </c>
      <c r="B33" s="9" t="s">
        <v>24</v>
      </c>
      <c r="C33" s="9" t="s">
        <v>2</v>
      </c>
      <c r="D33" s="10" t="s">
        <v>5</v>
      </c>
      <c r="E33" s="11">
        <v>2498</v>
      </c>
      <c r="F33" s="11">
        <v>8000</v>
      </c>
      <c r="G33" s="11">
        <v>8960</v>
      </c>
      <c r="H33" s="11">
        <v>1600</v>
      </c>
      <c r="I33" s="9" t="s">
        <v>4</v>
      </c>
      <c r="AI33" s="57" t="s">
        <v>103</v>
      </c>
      <c r="AJ33" s="57">
        <v>2020</v>
      </c>
      <c r="AK33" s="57" t="s">
        <v>30</v>
      </c>
      <c r="AL33" s="57" t="s">
        <v>104</v>
      </c>
      <c r="AM33" s="57" t="s">
        <v>105</v>
      </c>
      <c r="AN33" s="57" t="s">
        <v>106</v>
      </c>
      <c r="AO33" s="57" t="s">
        <v>107</v>
      </c>
      <c r="AP33" s="57" t="s">
        <v>108</v>
      </c>
      <c r="AQ33" s="57" t="s">
        <v>111</v>
      </c>
      <c r="AR33" s="57">
        <v>260</v>
      </c>
      <c r="AS33" s="57">
        <v>371.8</v>
      </c>
    </row>
    <row r="34" spans="1:45" ht="41.4">
      <c r="A34" s="9">
        <v>2020</v>
      </c>
      <c r="B34" s="9" t="s">
        <v>24</v>
      </c>
      <c r="C34" s="9" t="s">
        <v>6</v>
      </c>
      <c r="D34" s="10" t="s">
        <v>7</v>
      </c>
      <c r="E34" s="11">
        <v>1245</v>
      </c>
      <c r="F34" s="11">
        <v>4577</v>
      </c>
      <c r="G34" s="11">
        <v>5126</v>
      </c>
      <c r="H34" s="14">
        <v>915</v>
      </c>
      <c r="I34" s="9" t="s">
        <v>4</v>
      </c>
      <c r="AI34" s="56" t="s">
        <v>103</v>
      </c>
      <c r="AJ34" s="56">
        <v>2020</v>
      </c>
      <c r="AK34" s="56" t="s">
        <v>30</v>
      </c>
      <c r="AL34" s="56" t="s">
        <v>104</v>
      </c>
      <c r="AM34" s="56" t="s">
        <v>105</v>
      </c>
      <c r="AN34" s="56" t="s">
        <v>106</v>
      </c>
      <c r="AO34" s="56" t="s">
        <v>107</v>
      </c>
      <c r="AP34" s="56" t="s">
        <v>108</v>
      </c>
      <c r="AQ34" s="56" t="s">
        <v>111</v>
      </c>
      <c r="AR34" s="56">
        <v>188</v>
      </c>
      <c r="AS34" s="56">
        <v>268.83999999999997</v>
      </c>
    </row>
    <row r="35" spans="1:45" ht="41.4">
      <c r="A35" s="9">
        <v>2020</v>
      </c>
      <c r="B35" s="9" t="s">
        <v>24</v>
      </c>
      <c r="C35" s="9" t="s">
        <v>8</v>
      </c>
      <c r="D35" s="12" t="s">
        <v>9</v>
      </c>
      <c r="E35" s="9">
        <v>644</v>
      </c>
      <c r="F35" s="13">
        <v>5744</v>
      </c>
      <c r="G35" s="13">
        <v>6433</v>
      </c>
      <c r="H35" s="11">
        <v>1149</v>
      </c>
      <c r="I35" s="9" t="s">
        <v>4</v>
      </c>
      <c r="AI35" s="57" t="s">
        <v>112</v>
      </c>
      <c r="AJ35" s="57">
        <v>2020</v>
      </c>
      <c r="AK35" s="57" t="s">
        <v>30</v>
      </c>
      <c r="AL35" s="57" t="s">
        <v>104</v>
      </c>
      <c r="AM35" s="57" t="s">
        <v>105</v>
      </c>
      <c r="AN35" s="57" t="s">
        <v>106</v>
      </c>
      <c r="AO35" s="57" t="s">
        <v>107</v>
      </c>
      <c r="AP35" s="57" t="s">
        <v>108</v>
      </c>
      <c r="AQ35" s="57" t="s">
        <v>111</v>
      </c>
      <c r="AR35" s="57">
        <v>214</v>
      </c>
      <c r="AS35" s="57">
        <v>306.02</v>
      </c>
    </row>
    <row r="36" spans="1:45" ht="41.4">
      <c r="A36" s="9">
        <v>2020</v>
      </c>
      <c r="B36" s="9" t="s">
        <v>24</v>
      </c>
      <c r="C36" s="9" t="s">
        <v>10</v>
      </c>
      <c r="D36" s="12" t="s">
        <v>11</v>
      </c>
      <c r="E36" s="9">
        <v>643</v>
      </c>
      <c r="F36" s="13">
        <v>7000</v>
      </c>
      <c r="G36" s="13">
        <v>7840</v>
      </c>
      <c r="H36" s="11">
        <v>1400</v>
      </c>
      <c r="I36" s="9" t="s">
        <v>4</v>
      </c>
      <c r="AI36" s="56" t="s">
        <v>110</v>
      </c>
      <c r="AJ36" s="56">
        <v>2020</v>
      </c>
      <c r="AK36" s="56" t="s">
        <v>30</v>
      </c>
      <c r="AL36" s="56" t="s">
        <v>104</v>
      </c>
      <c r="AM36" s="56" t="s">
        <v>105</v>
      </c>
      <c r="AN36" s="56" t="s">
        <v>106</v>
      </c>
      <c r="AO36" s="56" t="s">
        <v>107</v>
      </c>
      <c r="AP36" s="56" t="s">
        <v>108</v>
      </c>
      <c r="AQ36" s="56" t="s">
        <v>111</v>
      </c>
      <c r="AR36" s="56">
        <v>262</v>
      </c>
      <c r="AS36" s="56">
        <v>374.66</v>
      </c>
    </row>
    <row r="37" spans="1:45" ht="41.4">
      <c r="A37" s="9">
        <v>2020</v>
      </c>
      <c r="B37" s="9" t="s">
        <v>24</v>
      </c>
      <c r="C37" s="9" t="s">
        <v>8</v>
      </c>
      <c r="D37" s="12" t="s">
        <v>12</v>
      </c>
      <c r="E37" s="9">
        <v>455</v>
      </c>
      <c r="F37" s="13">
        <v>4579</v>
      </c>
      <c r="G37" s="13">
        <v>5128</v>
      </c>
      <c r="H37" s="14">
        <v>916</v>
      </c>
      <c r="I37" s="9" t="s">
        <v>4</v>
      </c>
      <c r="AI37" s="57" t="s">
        <v>112</v>
      </c>
      <c r="AJ37" s="57">
        <v>2020</v>
      </c>
      <c r="AK37" s="57" t="s">
        <v>30</v>
      </c>
      <c r="AL37" s="57" t="s">
        <v>104</v>
      </c>
      <c r="AM37" s="57" t="s">
        <v>105</v>
      </c>
      <c r="AN37" s="57" t="s">
        <v>106</v>
      </c>
      <c r="AO37" s="57" t="s">
        <v>107</v>
      </c>
      <c r="AP37" s="57" t="s">
        <v>108</v>
      </c>
      <c r="AQ37" s="57" t="s">
        <v>111</v>
      </c>
      <c r="AR37" s="57">
        <v>190</v>
      </c>
      <c r="AS37" s="57">
        <v>271.7</v>
      </c>
    </row>
    <row r="38" spans="1:45" ht="41.4">
      <c r="A38" s="9">
        <v>2020</v>
      </c>
      <c r="B38" s="9" t="s">
        <v>24</v>
      </c>
      <c r="C38" s="9" t="s">
        <v>10</v>
      </c>
      <c r="D38" s="12" t="s">
        <v>13</v>
      </c>
      <c r="E38" s="14">
        <v>345</v>
      </c>
      <c r="F38" s="11">
        <v>7000</v>
      </c>
      <c r="G38" s="11">
        <v>7840</v>
      </c>
      <c r="H38" s="11">
        <v>1400</v>
      </c>
      <c r="I38" s="9" t="s">
        <v>4</v>
      </c>
      <c r="AI38" s="56" t="s">
        <v>113</v>
      </c>
      <c r="AJ38" s="56">
        <v>2020</v>
      </c>
      <c r="AK38" s="56" t="s">
        <v>30</v>
      </c>
      <c r="AL38" s="56" t="s">
        <v>104</v>
      </c>
      <c r="AM38" s="56" t="s">
        <v>105</v>
      </c>
      <c r="AN38" s="56" t="s">
        <v>106</v>
      </c>
      <c r="AO38" s="56" t="s">
        <v>107</v>
      </c>
      <c r="AP38" s="56" t="s">
        <v>108</v>
      </c>
      <c r="AQ38" s="56" t="s">
        <v>111</v>
      </c>
      <c r="AR38" s="56">
        <v>288</v>
      </c>
      <c r="AS38" s="56">
        <v>526.24</v>
      </c>
    </row>
    <row r="39" spans="1:45" ht="41.4">
      <c r="A39" s="9">
        <v>2020</v>
      </c>
      <c r="B39" s="9" t="s">
        <v>24</v>
      </c>
      <c r="C39" s="9" t="s">
        <v>6</v>
      </c>
      <c r="D39" s="10" t="s">
        <v>14</v>
      </c>
      <c r="E39" s="14">
        <v>122</v>
      </c>
      <c r="F39" s="14">
        <v>100</v>
      </c>
      <c r="G39" s="14">
        <v>112</v>
      </c>
      <c r="H39" s="14">
        <v>20</v>
      </c>
      <c r="I39" s="9" t="s">
        <v>4</v>
      </c>
      <c r="AI39" s="57" t="s">
        <v>112</v>
      </c>
      <c r="AJ39" s="57">
        <v>2020</v>
      </c>
      <c r="AK39" s="57" t="s">
        <v>30</v>
      </c>
      <c r="AL39" s="57" t="s">
        <v>104</v>
      </c>
      <c r="AM39" s="57" t="s">
        <v>105</v>
      </c>
      <c r="AN39" s="57" t="s">
        <v>106</v>
      </c>
      <c r="AO39" s="57" t="s">
        <v>107</v>
      </c>
      <c r="AP39" s="57" t="s">
        <v>108</v>
      </c>
      <c r="AQ39" s="57" t="s">
        <v>111</v>
      </c>
      <c r="AR39" s="57">
        <v>282</v>
      </c>
      <c r="AS39" s="57">
        <v>526.24</v>
      </c>
    </row>
    <row r="40" spans="1:45" ht="41.4">
      <c r="A40" s="9">
        <v>2020</v>
      </c>
      <c r="B40" s="9" t="s">
        <v>24</v>
      </c>
      <c r="C40" s="9" t="s">
        <v>15</v>
      </c>
      <c r="D40" s="12" t="s">
        <v>16</v>
      </c>
      <c r="E40" s="9">
        <v>78</v>
      </c>
      <c r="F40" s="13">
        <v>4577</v>
      </c>
      <c r="G40" s="13">
        <v>5126</v>
      </c>
      <c r="H40" s="14">
        <v>915</v>
      </c>
      <c r="I40" s="9" t="s">
        <v>4</v>
      </c>
      <c r="AI40" s="56" t="s">
        <v>103</v>
      </c>
      <c r="AJ40" s="56">
        <v>2020</v>
      </c>
      <c r="AK40" s="56" t="s">
        <v>30</v>
      </c>
      <c r="AL40" s="56" t="s">
        <v>104</v>
      </c>
      <c r="AM40" s="56" t="s">
        <v>105</v>
      </c>
      <c r="AN40" s="56" t="s">
        <v>106</v>
      </c>
      <c r="AO40" s="56" t="s">
        <v>107</v>
      </c>
      <c r="AP40" s="56" t="s">
        <v>108</v>
      </c>
      <c r="AQ40" s="56" t="s">
        <v>111</v>
      </c>
      <c r="AR40" s="56">
        <v>276</v>
      </c>
      <c r="AS40" s="56">
        <v>526.24</v>
      </c>
    </row>
    <row r="41" spans="1:45" ht="41.4">
      <c r="A41" s="9">
        <v>2020</v>
      </c>
      <c r="B41" s="9" t="s">
        <v>24</v>
      </c>
      <c r="C41" s="9" t="s">
        <v>15</v>
      </c>
      <c r="D41" s="12" t="s">
        <v>17</v>
      </c>
      <c r="E41" s="9">
        <v>76</v>
      </c>
      <c r="F41" s="13">
        <v>4577</v>
      </c>
      <c r="G41" s="13">
        <v>5126</v>
      </c>
      <c r="H41" s="14">
        <v>915</v>
      </c>
      <c r="I41" s="9" t="s">
        <v>4</v>
      </c>
      <c r="AI41" s="57" t="s">
        <v>103</v>
      </c>
      <c r="AJ41" s="57">
        <v>2020</v>
      </c>
      <c r="AK41" s="57" t="s">
        <v>30</v>
      </c>
      <c r="AL41" s="57" t="s">
        <v>104</v>
      </c>
      <c r="AM41" s="57" t="s">
        <v>105</v>
      </c>
      <c r="AN41" s="57" t="s">
        <v>106</v>
      </c>
      <c r="AO41" s="57" t="s">
        <v>107</v>
      </c>
      <c r="AP41" s="57" t="s">
        <v>108</v>
      </c>
      <c r="AQ41" s="57" t="s">
        <v>111</v>
      </c>
      <c r="AR41" s="57">
        <v>680</v>
      </c>
      <c r="AS41" s="57">
        <v>972.4</v>
      </c>
    </row>
    <row r="42" spans="1:45" ht="41.4">
      <c r="A42" s="9">
        <v>2020</v>
      </c>
      <c r="B42" s="9" t="s">
        <v>24</v>
      </c>
      <c r="C42" s="9" t="s">
        <v>15</v>
      </c>
      <c r="D42" s="12" t="s">
        <v>18</v>
      </c>
      <c r="E42" s="9">
        <v>46</v>
      </c>
      <c r="F42" s="9">
        <v>200</v>
      </c>
      <c r="G42" s="9">
        <v>224</v>
      </c>
      <c r="H42" s="14">
        <v>40</v>
      </c>
      <c r="I42" s="9" t="s">
        <v>4</v>
      </c>
      <c r="AI42" s="56" t="s">
        <v>112</v>
      </c>
      <c r="AJ42" s="56">
        <v>2020</v>
      </c>
      <c r="AK42" s="56" t="s">
        <v>30</v>
      </c>
      <c r="AL42" s="56" t="s">
        <v>104</v>
      </c>
      <c r="AM42" s="56" t="s">
        <v>105</v>
      </c>
      <c r="AN42" s="56" t="s">
        <v>106</v>
      </c>
      <c r="AO42" s="56" t="s">
        <v>107</v>
      </c>
      <c r="AP42" s="56" t="s">
        <v>108</v>
      </c>
      <c r="AQ42" s="56" t="s">
        <v>111</v>
      </c>
      <c r="AR42" s="56">
        <v>767</v>
      </c>
      <c r="AS42" s="56">
        <v>1096.81</v>
      </c>
    </row>
    <row r="43" spans="1:45" ht="41.4">
      <c r="A43" s="9">
        <v>2020</v>
      </c>
      <c r="B43" s="9" t="s">
        <v>24</v>
      </c>
      <c r="C43" s="9" t="s">
        <v>15</v>
      </c>
      <c r="D43" s="12" t="s">
        <v>19</v>
      </c>
      <c r="E43" s="9">
        <v>34</v>
      </c>
      <c r="F43" s="13">
        <v>4577</v>
      </c>
      <c r="G43" s="13">
        <v>5126</v>
      </c>
      <c r="H43" s="14">
        <v>915</v>
      </c>
      <c r="I43" s="9" t="s">
        <v>25</v>
      </c>
      <c r="AI43" s="57" t="s">
        <v>110</v>
      </c>
      <c r="AJ43" s="57">
        <v>2020</v>
      </c>
      <c r="AK43" s="57" t="s">
        <v>30</v>
      </c>
      <c r="AL43" s="57" t="s">
        <v>104</v>
      </c>
      <c r="AM43" s="57" t="s">
        <v>105</v>
      </c>
      <c r="AN43" s="57" t="s">
        <v>106</v>
      </c>
      <c r="AO43" s="57" t="s">
        <v>107</v>
      </c>
      <c r="AP43" s="57" t="s">
        <v>108</v>
      </c>
      <c r="AQ43" s="57" t="s">
        <v>111</v>
      </c>
      <c r="AR43" s="57">
        <v>285</v>
      </c>
      <c r="AS43" s="57">
        <v>407.55</v>
      </c>
    </row>
    <row r="44" spans="1:45" ht="41.4">
      <c r="A44" s="9">
        <v>2020</v>
      </c>
      <c r="B44" s="9" t="s">
        <v>24</v>
      </c>
      <c r="C44" s="9" t="s">
        <v>6</v>
      </c>
      <c r="D44" s="10" t="s">
        <v>20</v>
      </c>
      <c r="E44" s="14">
        <v>7</v>
      </c>
      <c r="F44" s="14">
        <v>200</v>
      </c>
      <c r="G44" s="14">
        <v>224</v>
      </c>
      <c r="H44" s="14">
        <v>40</v>
      </c>
      <c r="I44" s="9" t="s">
        <v>25</v>
      </c>
      <c r="AI44" s="56" t="s">
        <v>103</v>
      </c>
      <c r="AJ44" s="56">
        <v>2020</v>
      </c>
      <c r="AK44" s="56" t="s">
        <v>30</v>
      </c>
      <c r="AL44" s="56" t="s">
        <v>104</v>
      </c>
      <c r="AM44" s="56" t="s">
        <v>105</v>
      </c>
      <c r="AN44" s="56" t="s">
        <v>106</v>
      </c>
      <c r="AO44" s="56" t="s">
        <v>107</v>
      </c>
      <c r="AP44" s="56" t="s">
        <v>108</v>
      </c>
      <c r="AQ44" s="56" t="s">
        <v>111</v>
      </c>
      <c r="AR44" s="56">
        <v>279</v>
      </c>
      <c r="AS44" s="56">
        <v>398.97</v>
      </c>
    </row>
    <row r="45" spans="1:45" ht="41.4">
      <c r="A45" s="9">
        <v>2020</v>
      </c>
      <c r="B45" s="9" t="s">
        <v>24</v>
      </c>
      <c r="C45" s="9" t="s">
        <v>15</v>
      </c>
      <c r="D45" s="12" t="s">
        <v>22</v>
      </c>
      <c r="E45" s="9">
        <v>3</v>
      </c>
      <c r="F45" s="13">
        <v>3333</v>
      </c>
      <c r="G45" s="13">
        <v>5127</v>
      </c>
      <c r="H45" s="14">
        <v>667</v>
      </c>
      <c r="I45" s="9" t="s">
        <v>25</v>
      </c>
      <c r="AI45" s="57" t="s">
        <v>112</v>
      </c>
      <c r="AJ45" s="57">
        <v>2020</v>
      </c>
      <c r="AK45" s="57" t="s">
        <v>30</v>
      </c>
      <c r="AL45" s="57" t="s">
        <v>104</v>
      </c>
      <c r="AM45" s="57" t="s">
        <v>105</v>
      </c>
      <c r="AN45" s="57" t="s">
        <v>106</v>
      </c>
      <c r="AO45" s="57" t="s">
        <v>107</v>
      </c>
      <c r="AP45" s="57" t="s">
        <v>108</v>
      </c>
      <c r="AQ45" s="57" t="s">
        <v>111</v>
      </c>
      <c r="AR45" s="57">
        <v>213</v>
      </c>
      <c r="AS45" s="57">
        <v>304.58999999999997</v>
      </c>
    </row>
    <row r="46" spans="1:45" ht="41.4">
      <c r="A46" s="9">
        <v>2020</v>
      </c>
      <c r="B46" s="9" t="s">
        <v>24</v>
      </c>
      <c r="C46" s="9" t="s">
        <v>21</v>
      </c>
      <c r="D46" s="12" t="s">
        <v>21</v>
      </c>
      <c r="E46" s="9">
        <v>2</v>
      </c>
      <c r="F46" s="13">
        <v>6600</v>
      </c>
      <c r="G46" s="13">
        <v>7392</v>
      </c>
      <c r="H46" s="11">
        <v>1320</v>
      </c>
      <c r="I46" s="9" t="s">
        <v>25</v>
      </c>
      <c r="AI46" s="56" t="s">
        <v>112</v>
      </c>
      <c r="AJ46" s="56">
        <v>2020</v>
      </c>
      <c r="AK46" s="56" t="s">
        <v>30</v>
      </c>
      <c r="AL46" s="56" t="s">
        <v>104</v>
      </c>
      <c r="AM46" s="56" t="s">
        <v>105</v>
      </c>
      <c r="AN46" s="56" t="s">
        <v>106</v>
      </c>
      <c r="AO46" s="56" t="s">
        <v>107</v>
      </c>
      <c r="AP46" s="56" t="s">
        <v>108</v>
      </c>
      <c r="AQ46" s="56" t="s">
        <v>111</v>
      </c>
      <c r="AR46" s="56">
        <v>753</v>
      </c>
      <c r="AS46" s="56">
        <v>526.24</v>
      </c>
    </row>
    <row r="47" spans="1:45" ht="43.2">
      <c r="A47" s="9">
        <v>2020</v>
      </c>
      <c r="B47" s="9" t="s">
        <v>26</v>
      </c>
      <c r="C47" s="9" t="s">
        <v>2</v>
      </c>
      <c r="D47" s="10" t="s">
        <v>3</v>
      </c>
      <c r="E47" s="11">
        <v>3566</v>
      </c>
      <c r="F47" s="11">
        <v>4577</v>
      </c>
      <c r="G47" s="11">
        <v>5127</v>
      </c>
      <c r="H47" s="14">
        <v>915</v>
      </c>
      <c r="I47" s="9" t="s">
        <v>25</v>
      </c>
      <c r="AI47" s="57" t="s">
        <v>103</v>
      </c>
      <c r="AJ47" s="57">
        <v>2020</v>
      </c>
      <c r="AK47" s="57" t="s">
        <v>30</v>
      </c>
      <c r="AL47" s="57" t="s">
        <v>104</v>
      </c>
      <c r="AM47" s="57" t="s">
        <v>105</v>
      </c>
      <c r="AN47" s="57" t="s">
        <v>106</v>
      </c>
      <c r="AO47" s="57" t="s">
        <v>107</v>
      </c>
      <c r="AP47" s="57" t="s">
        <v>108</v>
      </c>
      <c r="AQ47" s="57" t="s">
        <v>111</v>
      </c>
      <c r="AR47" s="57">
        <v>806</v>
      </c>
      <c r="AS47" s="57">
        <v>526.24</v>
      </c>
    </row>
    <row r="48" spans="1:45" ht="41.4">
      <c r="A48" s="9">
        <v>2020</v>
      </c>
      <c r="B48" s="9" t="s">
        <v>26</v>
      </c>
      <c r="C48" s="9" t="s">
        <v>2</v>
      </c>
      <c r="D48" s="10" t="s">
        <v>5</v>
      </c>
      <c r="E48" s="11">
        <v>2498</v>
      </c>
      <c r="F48" s="11">
        <v>8000</v>
      </c>
      <c r="G48" s="11">
        <v>8960</v>
      </c>
      <c r="H48" s="11">
        <v>1600</v>
      </c>
      <c r="I48" s="9" t="s">
        <v>25</v>
      </c>
      <c r="AI48" s="56" t="s">
        <v>112</v>
      </c>
      <c r="AJ48" s="56">
        <v>2020</v>
      </c>
      <c r="AK48" s="56" t="s">
        <v>30</v>
      </c>
      <c r="AL48" s="56" t="s">
        <v>104</v>
      </c>
      <c r="AM48" s="56" t="s">
        <v>105</v>
      </c>
      <c r="AN48" s="56" t="s">
        <v>106</v>
      </c>
      <c r="AO48" s="56" t="s">
        <v>107</v>
      </c>
      <c r="AP48" s="56" t="s">
        <v>108</v>
      </c>
      <c r="AQ48" s="56" t="s">
        <v>111</v>
      </c>
      <c r="AR48" s="56">
        <v>217</v>
      </c>
      <c r="AS48" s="56">
        <v>310.31</v>
      </c>
    </row>
    <row r="49" spans="1:45" ht="41.4">
      <c r="A49" s="9">
        <v>2020</v>
      </c>
      <c r="B49" s="9" t="s">
        <v>26</v>
      </c>
      <c r="C49" s="9" t="s">
        <v>6</v>
      </c>
      <c r="D49" s="10" t="s">
        <v>7</v>
      </c>
      <c r="E49" s="11">
        <v>1245</v>
      </c>
      <c r="F49" s="11">
        <v>4577</v>
      </c>
      <c r="G49" s="11">
        <v>5126</v>
      </c>
      <c r="H49" s="14">
        <v>915</v>
      </c>
      <c r="I49" s="9" t="s">
        <v>25</v>
      </c>
      <c r="AI49" s="57" t="s">
        <v>103</v>
      </c>
      <c r="AJ49" s="57">
        <v>2020</v>
      </c>
      <c r="AK49" s="57" t="s">
        <v>30</v>
      </c>
      <c r="AL49" s="57" t="s">
        <v>104</v>
      </c>
      <c r="AM49" s="57" t="s">
        <v>105</v>
      </c>
      <c r="AN49" s="57" t="s">
        <v>106</v>
      </c>
      <c r="AO49" s="57" t="s">
        <v>107</v>
      </c>
      <c r="AP49" s="57" t="s">
        <v>108</v>
      </c>
      <c r="AQ49" s="57" t="s">
        <v>111</v>
      </c>
      <c r="AR49" s="57">
        <v>259</v>
      </c>
      <c r="AS49" s="57">
        <v>370.37</v>
      </c>
    </row>
    <row r="50" spans="1:45" ht="41.4">
      <c r="A50" s="9">
        <v>2020</v>
      </c>
      <c r="B50" s="9" t="s">
        <v>26</v>
      </c>
      <c r="C50" s="9" t="s">
        <v>8</v>
      </c>
      <c r="D50" s="12" t="s">
        <v>9</v>
      </c>
      <c r="E50" s="9">
        <v>644</v>
      </c>
      <c r="F50" s="13">
        <v>5744</v>
      </c>
      <c r="G50" s="13">
        <v>6433</v>
      </c>
      <c r="H50" s="11">
        <v>1149</v>
      </c>
      <c r="I50" s="9" t="s">
        <v>25</v>
      </c>
      <c r="AI50" s="56" t="s">
        <v>112</v>
      </c>
      <c r="AJ50" s="56">
        <v>2020</v>
      </c>
      <c r="AK50" s="56" t="s">
        <v>30</v>
      </c>
      <c r="AL50" s="56" t="s">
        <v>104</v>
      </c>
      <c r="AM50" s="56" t="s">
        <v>105</v>
      </c>
      <c r="AN50" s="56" t="s">
        <v>106</v>
      </c>
      <c r="AO50" s="56" t="s">
        <v>107</v>
      </c>
      <c r="AP50" s="56" t="s">
        <v>108</v>
      </c>
      <c r="AQ50" s="56" t="s">
        <v>111</v>
      </c>
      <c r="AR50" s="56">
        <v>187</v>
      </c>
      <c r="AS50" s="56">
        <v>267.41000000000003</v>
      </c>
    </row>
    <row r="51" spans="1:45" ht="41.4">
      <c r="A51" s="9">
        <v>2020</v>
      </c>
      <c r="B51" s="9" t="s">
        <v>26</v>
      </c>
      <c r="C51" s="9" t="s">
        <v>10</v>
      </c>
      <c r="D51" s="12" t="s">
        <v>11</v>
      </c>
      <c r="E51" s="9">
        <v>643</v>
      </c>
      <c r="F51" s="13">
        <v>7000</v>
      </c>
      <c r="G51" s="13">
        <v>7840</v>
      </c>
      <c r="H51" s="11">
        <v>1400</v>
      </c>
      <c r="I51" s="9" t="s">
        <v>25</v>
      </c>
      <c r="AI51" s="57" t="s">
        <v>103</v>
      </c>
      <c r="AJ51" s="57">
        <v>2020</v>
      </c>
      <c r="AK51" s="57" t="s">
        <v>30</v>
      </c>
      <c r="AL51" s="57" t="s">
        <v>104</v>
      </c>
      <c r="AM51" s="57" t="s">
        <v>105</v>
      </c>
      <c r="AN51" s="57" t="s">
        <v>106</v>
      </c>
      <c r="AO51" s="57" t="s">
        <v>107</v>
      </c>
      <c r="AP51" s="57" t="s">
        <v>108</v>
      </c>
      <c r="AQ51" s="57" t="s">
        <v>109</v>
      </c>
      <c r="AR51" s="57">
        <v>287</v>
      </c>
      <c r="AS51" s="57">
        <v>410.41</v>
      </c>
    </row>
    <row r="52" spans="1:45" ht="69">
      <c r="A52" s="9">
        <v>2020</v>
      </c>
      <c r="B52" s="9" t="s">
        <v>26</v>
      </c>
      <c r="C52" s="9" t="s">
        <v>8</v>
      </c>
      <c r="D52" s="12" t="s">
        <v>12</v>
      </c>
      <c r="E52" s="9">
        <v>455</v>
      </c>
      <c r="F52" s="13">
        <v>4579</v>
      </c>
      <c r="G52" s="13">
        <v>5128</v>
      </c>
      <c r="H52" s="14">
        <v>916</v>
      </c>
      <c r="I52" s="9" t="s">
        <v>25</v>
      </c>
      <c r="AI52" s="56" t="s">
        <v>110</v>
      </c>
      <c r="AJ52" s="56">
        <v>2020</v>
      </c>
      <c r="AK52" s="56" t="s">
        <v>30</v>
      </c>
      <c r="AL52" s="56" t="s">
        <v>104</v>
      </c>
      <c r="AM52" s="56" t="s">
        <v>105</v>
      </c>
      <c r="AN52" s="56" t="s">
        <v>106</v>
      </c>
      <c r="AO52" s="56" t="s">
        <v>115</v>
      </c>
      <c r="AP52" s="56" t="s">
        <v>108</v>
      </c>
      <c r="AQ52" s="56" t="s">
        <v>109</v>
      </c>
      <c r="AR52" s="56">
        <v>281</v>
      </c>
      <c r="AS52" s="56">
        <v>401.83</v>
      </c>
    </row>
    <row r="53" spans="1:45" ht="69">
      <c r="A53" s="9">
        <v>2020</v>
      </c>
      <c r="B53" s="9" t="s">
        <v>26</v>
      </c>
      <c r="C53" s="9" t="s">
        <v>10</v>
      </c>
      <c r="D53" s="12" t="s">
        <v>13</v>
      </c>
      <c r="E53" s="14">
        <v>345</v>
      </c>
      <c r="F53" s="11">
        <v>7000</v>
      </c>
      <c r="G53" s="11">
        <v>7840</v>
      </c>
      <c r="H53" s="11">
        <v>1400</v>
      </c>
      <c r="I53" s="9" t="s">
        <v>25</v>
      </c>
      <c r="AI53" s="57" t="s">
        <v>110</v>
      </c>
      <c r="AJ53" s="57">
        <v>2020</v>
      </c>
      <c r="AK53" s="57" t="s">
        <v>30</v>
      </c>
      <c r="AL53" s="57" t="s">
        <v>104</v>
      </c>
      <c r="AM53" s="57" t="s">
        <v>105</v>
      </c>
      <c r="AN53" s="57" t="s">
        <v>106</v>
      </c>
      <c r="AO53" s="57" t="s">
        <v>115</v>
      </c>
      <c r="AP53" s="57" t="s">
        <v>108</v>
      </c>
      <c r="AQ53" s="57" t="s">
        <v>109</v>
      </c>
      <c r="AR53" s="57">
        <v>275</v>
      </c>
      <c r="AS53" s="57">
        <v>393.25</v>
      </c>
    </row>
    <row r="54" spans="1:45" ht="69">
      <c r="A54" s="9">
        <v>2020</v>
      </c>
      <c r="B54" s="9" t="s">
        <v>26</v>
      </c>
      <c r="C54" s="9" t="s">
        <v>6</v>
      </c>
      <c r="D54" s="10" t="s">
        <v>14</v>
      </c>
      <c r="E54" s="14">
        <v>122</v>
      </c>
      <c r="F54" s="14">
        <v>100</v>
      </c>
      <c r="G54" s="14">
        <v>112</v>
      </c>
      <c r="H54" s="14">
        <v>20</v>
      </c>
      <c r="I54" s="9" t="s">
        <v>25</v>
      </c>
      <c r="AI54" s="56" t="s">
        <v>103</v>
      </c>
      <c r="AJ54" s="56">
        <v>2020</v>
      </c>
      <c r="AK54" s="56" t="s">
        <v>30</v>
      </c>
      <c r="AL54" s="56" t="s">
        <v>104</v>
      </c>
      <c r="AM54" s="56" t="s">
        <v>105</v>
      </c>
      <c r="AN54" s="56" t="s">
        <v>106</v>
      </c>
      <c r="AO54" s="56" t="s">
        <v>115</v>
      </c>
      <c r="AP54" s="56" t="s">
        <v>108</v>
      </c>
      <c r="AQ54" s="56" t="s">
        <v>111</v>
      </c>
      <c r="AR54" s="56">
        <v>215</v>
      </c>
      <c r="AS54" s="56">
        <v>307.45</v>
      </c>
    </row>
    <row r="55" spans="1:45" ht="69">
      <c r="A55" s="9">
        <v>2020</v>
      </c>
      <c r="B55" s="9" t="s">
        <v>26</v>
      </c>
      <c r="C55" s="9" t="s">
        <v>15</v>
      </c>
      <c r="D55" s="12" t="s">
        <v>16</v>
      </c>
      <c r="E55" s="9">
        <v>78</v>
      </c>
      <c r="F55" s="13">
        <v>4577</v>
      </c>
      <c r="G55" s="13">
        <v>5126</v>
      </c>
      <c r="H55" s="14">
        <v>915</v>
      </c>
      <c r="I55" s="9" t="s">
        <v>25</v>
      </c>
      <c r="AI55" s="57" t="s">
        <v>113</v>
      </c>
      <c r="AJ55" s="57">
        <v>2020</v>
      </c>
      <c r="AK55" s="57" t="s">
        <v>30</v>
      </c>
      <c r="AL55" s="57" t="s">
        <v>104</v>
      </c>
      <c r="AM55" s="57" t="s">
        <v>105</v>
      </c>
      <c r="AN55" s="57" t="s">
        <v>106</v>
      </c>
      <c r="AO55" s="57" t="s">
        <v>115</v>
      </c>
      <c r="AP55" s="57" t="s">
        <v>108</v>
      </c>
      <c r="AQ55" s="57" t="s">
        <v>111</v>
      </c>
      <c r="AR55" s="57">
        <v>263</v>
      </c>
      <c r="AS55" s="57">
        <v>376.09</v>
      </c>
    </row>
    <row r="56" spans="1:45" ht="69">
      <c r="A56" s="9">
        <v>2020</v>
      </c>
      <c r="B56" s="9" t="s">
        <v>26</v>
      </c>
      <c r="C56" s="9" t="s">
        <v>15</v>
      </c>
      <c r="D56" s="12" t="s">
        <v>17</v>
      </c>
      <c r="E56" s="9">
        <v>76</v>
      </c>
      <c r="F56" s="13">
        <v>4577</v>
      </c>
      <c r="G56" s="13">
        <v>5126</v>
      </c>
      <c r="H56" s="14">
        <v>915</v>
      </c>
      <c r="I56" s="9" t="s">
        <v>25</v>
      </c>
      <c r="AI56" s="56" t="s">
        <v>110</v>
      </c>
      <c r="AJ56" s="56">
        <v>2020</v>
      </c>
      <c r="AK56" s="56" t="s">
        <v>30</v>
      </c>
      <c r="AL56" s="56" t="s">
        <v>104</v>
      </c>
      <c r="AM56" s="56" t="s">
        <v>105</v>
      </c>
      <c r="AN56" s="56" t="s">
        <v>106</v>
      </c>
      <c r="AO56" s="56" t="s">
        <v>115</v>
      </c>
      <c r="AP56" s="56" t="s">
        <v>108</v>
      </c>
      <c r="AQ56" s="56" t="s">
        <v>111</v>
      </c>
      <c r="AR56" s="56">
        <v>776</v>
      </c>
      <c r="AS56" s="56">
        <v>1109.68</v>
      </c>
    </row>
    <row r="57" spans="1:45" ht="69">
      <c r="A57" s="9">
        <v>2020</v>
      </c>
      <c r="B57" s="9" t="s">
        <v>26</v>
      </c>
      <c r="C57" s="9" t="s">
        <v>15</v>
      </c>
      <c r="D57" s="12" t="s">
        <v>18</v>
      </c>
      <c r="E57" s="9">
        <v>46</v>
      </c>
      <c r="F57" s="9">
        <v>200</v>
      </c>
      <c r="G57" s="9">
        <v>224</v>
      </c>
      <c r="H57" s="14">
        <v>40</v>
      </c>
      <c r="I57" s="9" t="s">
        <v>25</v>
      </c>
      <c r="AI57" s="57" t="s">
        <v>103</v>
      </c>
      <c r="AJ57" s="57">
        <v>2020</v>
      </c>
      <c r="AK57" s="57" t="s">
        <v>34</v>
      </c>
      <c r="AL57" s="57" t="s">
        <v>104</v>
      </c>
      <c r="AM57" s="57" t="s">
        <v>105</v>
      </c>
      <c r="AN57" s="57" t="s">
        <v>106</v>
      </c>
      <c r="AO57" s="57" t="s">
        <v>115</v>
      </c>
      <c r="AP57" s="57" t="s">
        <v>108</v>
      </c>
      <c r="AQ57" s="57" t="s">
        <v>109</v>
      </c>
      <c r="AR57" s="57">
        <v>224</v>
      </c>
      <c r="AS57" s="57">
        <v>526.24</v>
      </c>
    </row>
    <row r="58" spans="1:45" ht="69">
      <c r="A58" s="9">
        <v>2020</v>
      </c>
      <c r="B58" s="9" t="s">
        <v>26</v>
      </c>
      <c r="C58" s="9" t="s">
        <v>15</v>
      </c>
      <c r="D58" s="12" t="s">
        <v>19</v>
      </c>
      <c r="E58" s="9">
        <v>34</v>
      </c>
      <c r="F58" s="13">
        <v>4577</v>
      </c>
      <c r="G58" s="13">
        <v>5126</v>
      </c>
      <c r="H58" s="14">
        <v>915</v>
      </c>
      <c r="I58" s="9" t="s">
        <v>25</v>
      </c>
      <c r="AI58" s="56" t="s">
        <v>103</v>
      </c>
      <c r="AJ58" s="56">
        <v>2020</v>
      </c>
      <c r="AK58" s="56" t="s">
        <v>34</v>
      </c>
      <c r="AL58" s="56" t="s">
        <v>104</v>
      </c>
      <c r="AM58" s="56" t="s">
        <v>105</v>
      </c>
      <c r="AN58" s="56" t="s">
        <v>106</v>
      </c>
      <c r="AO58" s="56" t="s">
        <v>115</v>
      </c>
      <c r="AP58" s="56" t="s">
        <v>108</v>
      </c>
      <c r="AQ58" s="56" t="s">
        <v>109</v>
      </c>
      <c r="AR58" s="56">
        <v>218</v>
      </c>
      <c r="AS58" s="56">
        <v>526.24</v>
      </c>
    </row>
    <row r="59" spans="1:45" ht="69">
      <c r="A59" s="9">
        <v>2020</v>
      </c>
      <c r="B59" s="9" t="s">
        <v>26</v>
      </c>
      <c r="C59" s="9" t="s">
        <v>6</v>
      </c>
      <c r="D59" s="10" t="s">
        <v>20</v>
      </c>
      <c r="E59" s="14">
        <v>7</v>
      </c>
      <c r="F59" s="14">
        <v>200</v>
      </c>
      <c r="G59" s="14">
        <v>224</v>
      </c>
      <c r="H59" s="14">
        <v>40</v>
      </c>
      <c r="I59" s="9" t="s">
        <v>25</v>
      </c>
      <c r="AI59" s="57" t="s">
        <v>103</v>
      </c>
      <c r="AJ59" s="57">
        <v>2020</v>
      </c>
      <c r="AK59" s="57" t="s">
        <v>34</v>
      </c>
      <c r="AL59" s="57" t="s">
        <v>104</v>
      </c>
      <c r="AM59" s="57" t="s">
        <v>105</v>
      </c>
      <c r="AN59" s="57" t="s">
        <v>106</v>
      </c>
      <c r="AO59" s="57" t="s">
        <v>115</v>
      </c>
      <c r="AP59" s="57" t="s">
        <v>108</v>
      </c>
      <c r="AQ59" s="57" t="s">
        <v>109</v>
      </c>
      <c r="AR59" s="57">
        <v>212</v>
      </c>
      <c r="AS59" s="57">
        <v>526.24</v>
      </c>
    </row>
    <row r="60" spans="1:45" ht="69">
      <c r="A60" s="9">
        <v>2020</v>
      </c>
      <c r="B60" s="9" t="s">
        <v>26</v>
      </c>
      <c r="C60" s="9" t="s">
        <v>15</v>
      </c>
      <c r="D60" s="12" t="s">
        <v>22</v>
      </c>
      <c r="E60" s="9">
        <v>3</v>
      </c>
      <c r="F60" s="13">
        <v>4577</v>
      </c>
      <c r="G60" s="13">
        <v>5127</v>
      </c>
      <c r="H60" s="14">
        <v>915</v>
      </c>
      <c r="I60" s="9" t="s">
        <v>25</v>
      </c>
      <c r="AI60" s="56" t="s">
        <v>103</v>
      </c>
      <c r="AJ60" s="56">
        <v>2020</v>
      </c>
      <c r="AK60" s="56" t="s">
        <v>34</v>
      </c>
      <c r="AL60" s="56" t="s">
        <v>104</v>
      </c>
      <c r="AM60" s="56" t="s">
        <v>105</v>
      </c>
      <c r="AN60" s="56" t="s">
        <v>106</v>
      </c>
      <c r="AO60" s="56" t="s">
        <v>115</v>
      </c>
      <c r="AP60" s="56" t="s">
        <v>108</v>
      </c>
      <c r="AQ60" s="56" t="s">
        <v>111</v>
      </c>
      <c r="AR60" s="56">
        <v>194</v>
      </c>
      <c r="AS60" s="56">
        <v>277.42</v>
      </c>
    </row>
    <row r="61" spans="1:45" ht="69">
      <c r="A61" s="9">
        <v>2020</v>
      </c>
      <c r="B61" s="9" t="s">
        <v>26</v>
      </c>
      <c r="C61" s="9" t="s">
        <v>21</v>
      </c>
      <c r="D61" s="12" t="s">
        <v>21</v>
      </c>
      <c r="E61" s="9">
        <v>2</v>
      </c>
      <c r="F61" s="13">
        <v>6600</v>
      </c>
      <c r="G61" s="13">
        <v>7392</v>
      </c>
      <c r="H61" s="11">
        <v>1320</v>
      </c>
      <c r="I61" s="9" t="s">
        <v>25</v>
      </c>
      <c r="AI61" s="57" t="s">
        <v>110</v>
      </c>
      <c r="AJ61" s="57">
        <v>2020</v>
      </c>
      <c r="AK61" s="57" t="s">
        <v>34</v>
      </c>
      <c r="AL61" s="57" t="s">
        <v>104</v>
      </c>
      <c r="AM61" s="57" t="s">
        <v>105</v>
      </c>
      <c r="AN61" s="57" t="s">
        <v>106</v>
      </c>
      <c r="AO61" s="57" t="s">
        <v>115</v>
      </c>
      <c r="AP61" s="57" t="s">
        <v>108</v>
      </c>
      <c r="AQ61" s="57" t="s">
        <v>111</v>
      </c>
      <c r="AR61" s="57">
        <v>242</v>
      </c>
      <c r="AS61" s="57">
        <v>346.06</v>
      </c>
    </row>
    <row r="62" spans="1:45" ht="69">
      <c r="A62" s="9">
        <v>2020</v>
      </c>
      <c r="B62" s="9" t="s">
        <v>27</v>
      </c>
      <c r="C62" s="9" t="s">
        <v>2</v>
      </c>
      <c r="D62" s="10" t="s">
        <v>3</v>
      </c>
      <c r="E62" s="11">
        <v>3566</v>
      </c>
      <c r="F62" s="11">
        <v>4577</v>
      </c>
      <c r="G62" s="11">
        <v>5127</v>
      </c>
      <c r="H62" s="14">
        <v>915</v>
      </c>
      <c r="I62" s="9" t="s">
        <v>25</v>
      </c>
      <c r="AI62" s="56" t="s">
        <v>110</v>
      </c>
      <c r="AJ62" s="56">
        <v>2020</v>
      </c>
      <c r="AK62" s="56" t="s">
        <v>34</v>
      </c>
      <c r="AL62" s="56" t="s">
        <v>104</v>
      </c>
      <c r="AM62" s="56" t="s">
        <v>105</v>
      </c>
      <c r="AN62" s="56" t="s">
        <v>106</v>
      </c>
      <c r="AO62" s="56" t="s">
        <v>115</v>
      </c>
      <c r="AP62" s="56" t="s">
        <v>108</v>
      </c>
      <c r="AQ62" s="56" t="s">
        <v>111</v>
      </c>
      <c r="AR62" s="56">
        <v>164</v>
      </c>
      <c r="AS62" s="56">
        <v>234.52</v>
      </c>
    </row>
    <row r="63" spans="1:45" ht="69">
      <c r="A63" s="9">
        <v>2020</v>
      </c>
      <c r="B63" s="9" t="s">
        <v>27</v>
      </c>
      <c r="C63" s="9" t="s">
        <v>2</v>
      </c>
      <c r="D63" s="10" t="s">
        <v>5</v>
      </c>
      <c r="E63" s="11">
        <v>2498</v>
      </c>
      <c r="F63" s="11">
        <v>8000</v>
      </c>
      <c r="G63" s="11">
        <v>8960</v>
      </c>
      <c r="H63" s="11">
        <v>1600</v>
      </c>
      <c r="I63" s="9" t="s">
        <v>25</v>
      </c>
      <c r="AI63" s="57" t="s">
        <v>112</v>
      </c>
      <c r="AJ63" s="57">
        <v>2020</v>
      </c>
      <c r="AK63" s="57" t="s">
        <v>34</v>
      </c>
      <c r="AL63" s="57" t="s">
        <v>104</v>
      </c>
      <c r="AM63" s="57" t="s">
        <v>105</v>
      </c>
      <c r="AN63" s="57" t="s">
        <v>106</v>
      </c>
      <c r="AO63" s="57" t="s">
        <v>115</v>
      </c>
      <c r="AP63" s="57" t="s">
        <v>108</v>
      </c>
      <c r="AQ63" s="57" t="s">
        <v>111</v>
      </c>
      <c r="AR63" s="57">
        <v>238</v>
      </c>
      <c r="AS63" s="57">
        <v>340.34</v>
      </c>
    </row>
    <row r="64" spans="1:45" ht="69">
      <c r="A64" s="9">
        <v>2020</v>
      </c>
      <c r="B64" s="9" t="s">
        <v>27</v>
      </c>
      <c r="C64" s="9" t="s">
        <v>6</v>
      </c>
      <c r="D64" s="10" t="s">
        <v>7</v>
      </c>
      <c r="E64" s="11">
        <v>1245</v>
      </c>
      <c r="F64" s="11">
        <v>4577</v>
      </c>
      <c r="G64" s="11">
        <v>5126</v>
      </c>
      <c r="H64" s="14">
        <v>915</v>
      </c>
      <c r="I64" s="9" t="s">
        <v>25</v>
      </c>
      <c r="AI64" s="56" t="s">
        <v>103</v>
      </c>
      <c r="AJ64" s="56">
        <v>2020</v>
      </c>
      <c r="AK64" s="56" t="s">
        <v>34</v>
      </c>
      <c r="AL64" s="56" t="s">
        <v>104</v>
      </c>
      <c r="AM64" s="56" t="s">
        <v>105</v>
      </c>
      <c r="AN64" s="56" t="s">
        <v>106</v>
      </c>
      <c r="AO64" s="56" t="s">
        <v>115</v>
      </c>
      <c r="AP64" s="56" t="s">
        <v>108</v>
      </c>
      <c r="AQ64" s="56" t="s">
        <v>111</v>
      </c>
      <c r="AR64" s="56">
        <v>166</v>
      </c>
      <c r="AS64" s="56">
        <v>237.38</v>
      </c>
    </row>
    <row r="65" spans="1:45" ht="69">
      <c r="A65" s="9">
        <v>2020</v>
      </c>
      <c r="B65" s="9" t="s">
        <v>27</v>
      </c>
      <c r="C65" s="9" t="s">
        <v>8</v>
      </c>
      <c r="D65" s="12" t="s">
        <v>9</v>
      </c>
      <c r="E65" s="9">
        <v>644</v>
      </c>
      <c r="F65" s="13">
        <v>5744</v>
      </c>
      <c r="G65" s="13">
        <v>6433</v>
      </c>
      <c r="H65" s="11">
        <v>1149</v>
      </c>
      <c r="I65" s="9" t="s">
        <v>25</v>
      </c>
      <c r="AI65" s="57" t="s">
        <v>112</v>
      </c>
      <c r="AJ65" s="57">
        <v>2020</v>
      </c>
      <c r="AK65" s="57" t="s">
        <v>34</v>
      </c>
      <c r="AL65" s="57" t="s">
        <v>104</v>
      </c>
      <c r="AM65" s="57" t="s">
        <v>105</v>
      </c>
      <c r="AN65" s="57" t="s">
        <v>106</v>
      </c>
      <c r="AO65" s="57" t="s">
        <v>115</v>
      </c>
      <c r="AP65" s="57" t="s">
        <v>108</v>
      </c>
      <c r="AQ65" s="57" t="s">
        <v>109</v>
      </c>
      <c r="AR65" s="57">
        <v>222</v>
      </c>
      <c r="AS65" s="57">
        <v>526.24</v>
      </c>
    </row>
    <row r="66" spans="1:45" ht="69">
      <c r="A66" s="9">
        <v>2020</v>
      </c>
      <c r="B66" s="9" t="s">
        <v>27</v>
      </c>
      <c r="C66" s="9" t="s">
        <v>10</v>
      </c>
      <c r="D66" s="12" t="s">
        <v>11</v>
      </c>
      <c r="E66" s="9">
        <v>643</v>
      </c>
      <c r="F66" s="13">
        <v>7000</v>
      </c>
      <c r="G66" s="13">
        <v>7840</v>
      </c>
      <c r="H66" s="11">
        <v>1400</v>
      </c>
      <c r="I66" s="9" t="s">
        <v>4</v>
      </c>
      <c r="AI66" s="56" t="s">
        <v>103</v>
      </c>
      <c r="AJ66" s="56">
        <v>2020</v>
      </c>
      <c r="AK66" s="56" t="s">
        <v>34</v>
      </c>
      <c r="AL66" s="56" t="s">
        <v>104</v>
      </c>
      <c r="AM66" s="56" t="s">
        <v>105</v>
      </c>
      <c r="AN66" s="56" t="s">
        <v>106</v>
      </c>
      <c r="AO66" s="56" t="s">
        <v>115</v>
      </c>
      <c r="AP66" s="56" t="s">
        <v>108</v>
      </c>
      <c r="AQ66" s="56" t="s">
        <v>109</v>
      </c>
      <c r="AR66" s="56">
        <v>216</v>
      </c>
      <c r="AS66" s="56">
        <v>526.24</v>
      </c>
    </row>
    <row r="67" spans="1:45" ht="69">
      <c r="A67" s="9">
        <v>2020</v>
      </c>
      <c r="B67" s="9" t="s">
        <v>27</v>
      </c>
      <c r="C67" s="9" t="s">
        <v>8</v>
      </c>
      <c r="D67" s="12" t="s">
        <v>12</v>
      </c>
      <c r="E67" s="9">
        <v>455</v>
      </c>
      <c r="F67" s="13">
        <v>4579</v>
      </c>
      <c r="G67" s="13">
        <v>5128</v>
      </c>
      <c r="H67" s="14">
        <v>916</v>
      </c>
      <c r="I67" s="9" t="s">
        <v>4</v>
      </c>
      <c r="AI67" s="57" t="s">
        <v>110</v>
      </c>
      <c r="AJ67" s="57">
        <v>2020</v>
      </c>
      <c r="AK67" s="57" t="s">
        <v>34</v>
      </c>
      <c r="AL67" s="57" t="s">
        <v>104</v>
      </c>
      <c r="AM67" s="57" t="s">
        <v>105</v>
      </c>
      <c r="AN67" s="57" t="s">
        <v>106</v>
      </c>
      <c r="AO67" s="57" t="s">
        <v>115</v>
      </c>
      <c r="AP67" s="57" t="s">
        <v>108</v>
      </c>
      <c r="AQ67" s="57" t="s">
        <v>111</v>
      </c>
      <c r="AR67" s="57">
        <v>684</v>
      </c>
      <c r="AS67" s="57">
        <v>978.12</v>
      </c>
    </row>
    <row r="68" spans="1:45" ht="69">
      <c r="A68" s="9">
        <v>2020</v>
      </c>
      <c r="B68" s="9" t="s">
        <v>27</v>
      </c>
      <c r="C68" s="9" t="s">
        <v>10</v>
      </c>
      <c r="D68" s="12" t="s">
        <v>13</v>
      </c>
      <c r="E68" s="14">
        <v>345</v>
      </c>
      <c r="F68" s="11">
        <v>7000</v>
      </c>
      <c r="G68" s="11">
        <v>7840</v>
      </c>
      <c r="H68" s="11">
        <v>1400</v>
      </c>
      <c r="I68" s="9" t="s">
        <v>4</v>
      </c>
      <c r="AI68" s="56" t="s">
        <v>113</v>
      </c>
      <c r="AJ68" s="56">
        <v>2020</v>
      </c>
      <c r="AK68" s="56" t="s">
        <v>34</v>
      </c>
      <c r="AL68" s="56" t="s">
        <v>104</v>
      </c>
      <c r="AM68" s="56" t="s">
        <v>105</v>
      </c>
      <c r="AN68" s="56" t="s">
        <v>106</v>
      </c>
      <c r="AO68" s="56" t="s">
        <v>115</v>
      </c>
      <c r="AP68" s="56" t="s">
        <v>108</v>
      </c>
      <c r="AQ68" s="56" t="s">
        <v>111</v>
      </c>
      <c r="AR68" s="56">
        <v>717</v>
      </c>
      <c r="AS68" s="56">
        <v>1025.31</v>
      </c>
    </row>
    <row r="69" spans="1:45" ht="69">
      <c r="A69" s="9">
        <v>2020</v>
      </c>
      <c r="B69" s="9" t="s">
        <v>27</v>
      </c>
      <c r="C69" s="9" t="s">
        <v>6</v>
      </c>
      <c r="D69" s="10" t="s">
        <v>14</v>
      </c>
      <c r="E69" s="14">
        <v>122</v>
      </c>
      <c r="F69" s="14">
        <v>100</v>
      </c>
      <c r="G69" s="14">
        <v>112</v>
      </c>
      <c r="H69" s="14">
        <v>20</v>
      </c>
      <c r="I69" s="9" t="s">
        <v>4</v>
      </c>
      <c r="AI69" s="57" t="s">
        <v>110</v>
      </c>
      <c r="AJ69" s="57">
        <v>2020</v>
      </c>
      <c r="AK69" s="57" t="s">
        <v>34</v>
      </c>
      <c r="AL69" s="57" t="s">
        <v>104</v>
      </c>
      <c r="AM69" s="57" t="s">
        <v>105</v>
      </c>
      <c r="AN69" s="57" t="s">
        <v>106</v>
      </c>
      <c r="AO69" s="57" t="s">
        <v>115</v>
      </c>
      <c r="AP69" s="57" t="s">
        <v>108</v>
      </c>
      <c r="AQ69" s="57" t="s">
        <v>111</v>
      </c>
      <c r="AR69" s="57">
        <v>770</v>
      </c>
      <c r="AS69" s="57">
        <v>1101.0999999999999</v>
      </c>
    </row>
    <row r="70" spans="1:45" ht="69">
      <c r="A70" s="9">
        <v>2020</v>
      </c>
      <c r="B70" s="9" t="s">
        <v>27</v>
      </c>
      <c r="C70" s="9" t="s">
        <v>15</v>
      </c>
      <c r="D70" s="12" t="s">
        <v>16</v>
      </c>
      <c r="E70" s="9">
        <v>78</v>
      </c>
      <c r="F70" s="13">
        <v>4577</v>
      </c>
      <c r="G70" s="13">
        <v>5126</v>
      </c>
      <c r="H70" s="14">
        <v>915</v>
      </c>
      <c r="I70" s="9" t="s">
        <v>4</v>
      </c>
      <c r="AI70" s="56" t="s">
        <v>110</v>
      </c>
      <c r="AJ70" s="56">
        <v>2020</v>
      </c>
      <c r="AK70" s="56" t="s">
        <v>34</v>
      </c>
      <c r="AL70" s="56" t="s">
        <v>104</v>
      </c>
      <c r="AM70" s="56" t="s">
        <v>105</v>
      </c>
      <c r="AN70" s="56" t="s">
        <v>106</v>
      </c>
      <c r="AO70" s="56" t="s">
        <v>115</v>
      </c>
      <c r="AP70" s="56" t="s">
        <v>108</v>
      </c>
      <c r="AQ70" s="56" t="s">
        <v>109</v>
      </c>
      <c r="AR70" s="56">
        <v>225</v>
      </c>
      <c r="AS70" s="56">
        <v>321.75</v>
      </c>
    </row>
    <row r="71" spans="1:45" ht="69">
      <c r="A71" s="9">
        <v>2020</v>
      </c>
      <c r="B71" s="9" t="s">
        <v>27</v>
      </c>
      <c r="C71" s="9" t="s">
        <v>15</v>
      </c>
      <c r="D71" s="12" t="s">
        <v>17</v>
      </c>
      <c r="E71" s="9">
        <v>76</v>
      </c>
      <c r="F71" s="13">
        <v>4577</v>
      </c>
      <c r="G71" s="13">
        <v>5126</v>
      </c>
      <c r="H71" s="14">
        <v>915</v>
      </c>
      <c r="I71" s="9" t="s">
        <v>4</v>
      </c>
      <c r="AI71" s="57" t="s">
        <v>113</v>
      </c>
      <c r="AJ71" s="57">
        <v>2020</v>
      </c>
      <c r="AK71" s="57" t="s">
        <v>34</v>
      </c>
      <c r="AL71" s="57" t="s">
        <v>104</v>
      </c>
      <c r="AM71" s="57" t="s">
        <v>105</v>
      </c>
      <c r="AN71" s="57" t="s">
        <v>106</v>
      </c>
      <c r="AO71" s="57" t="s">
        <v>115</v>
      </c>
      <c r="AP71" s="57" t="s">
        <v>108</v>
      </c>
      <c r="AQ71" s="57" t="s">
        <v>109</v>
      </c>
      <c r="AR71" s="57">
        <v>219</v>
      </c>
      <c r="AS71" s="57">
        <v>313.17</v>
      </c>
    </row>
    <row r="72" spans="1:45" ht="69">
      <c r="A72" s="9">
        <v>2020</v>
      </c>
      <c r="B72" s="9" t="s">
        <v>27</v>
      </c>
      <c r="C72" s="9" t="s">
        <v>15</v>
      </c>
      <c r="D72" s="12" t="s">
        <v>18</v>
      </c>
      <c r="E72" s="9">
        <v>46</v>
      </c>
      <c r="F72" s="9">
        <v>200</v>
      </c>
      <c r="G72" s="9">
        <v>224</v>
      </c>
      <c r="H72" s="14">
        <v>40</v>
      </c>
      <c r="I72" s="9" t="s">
        <v>4</v>
      </c>
      <c r="AI72" s="56" t="s">
        <v>112</v>
      </c>
      <c r="AJ72" s="56">
        <v>2020</v>
      </c>
      <c r="AK72" s="56" t="s">
        <v>34</v>
      </c>
      <c r="AL72" s="56" t="s">
        <v>104</v>
      </c>
      <c r="AM72" s="56" t="s">
        <v>105</v>
      </c>
      <c r="AN72" s="56" t="s">
        <v>106</v>
      </c>
      <c r="AO72" s="56" t="s">
        <v>115</v>
      </c>
      <c r="AP72" s="56" t="s">
        <v>108</v>
      </c>
      <c r="AQ72" s="56" t="s">
        <v>109</v>
      </c>
      <c r="AR72" s="56">
        <v>213</v>
      </c>
      <c r="AS72" s="56">
        <v>304.58999999999997</v>
      </c>
    </row>
    <row r="73" spans="1:45" ht="69">
      <c r="A73" s="9">
        <v>2020</v>
      </c>
      <c r="B73" s="9" t="s">
        <v>27</v>
      </c>
      <c r="C73" s="9" t="s">
        <v>15</v>
      </c>
      <c r="D73" s="12" t="s">
        <v>19</v>
      </c>
      <c r="E73" s="9">
        <v>34</v>
      </c>
      <c r="F73" s="13">
        <v>4577</v>
      </c>
      <c r="G73" s="13">
        <v>5126</v>
      </c>
      <c r="H73" s="14">
        <v>915</v>
      </c>
      <c r="I73" s="9" t="s">
        <v>4</v>
      </c>
      <c r="AI73" s="57" t="s">
        <v>110</v>
      </c>
      <c r="AJ73" s="57">
        <v>2020</v>
      </c>
      <c r="AK73" s="57" t="s">
        <v>34</v>
      </c>
      <c r="AL73" s="57" t="s">
        <v>104</v>
      </c>
      <c r="AM73" s="57" t="s">
        <v>105</v>
      </c>
      <c r="AN73" s="57" t="s">
        <v>106</v>
      </c>
      <c r="AO73" s="57" t="s">
        <v>115</v>
      </c>
      <c r="AP73" s="57" t="s">
        <v>108</v>
      </c>
      <c r="AQ73" s="57" t="s">
        <v>111</v>
      </c>
      <c r="AR73" s="57">
        <v>195</v>
      </c>
      <c r="AS73" s="57">
        <v>278.85000000000002</v>
      </c>
    </row>
    <row r="74" spans="1:45" ht="69">
      <c r="A74" s="9">
        <v>2020</v>
      </c>
      <c r="B74" s="9" t="s">
        <v>27</v>
      </c>
      <c r="C74" s="9" t="s">
        <v>6</v>
      </c>
      <c r="D74" s="10" t="s">
        <v>20</v>
      </c>
      <c r="E74" s="14">
        <v>7</v>
      </c>
      <c r="F74" s="14">
        <v>200</v>
      </c>
      <c r="G74" s="14">
        <v>224</v>
      </c>
      <c r="H74" s="14">
        <v>40</v>
      </c>
      <c r="I74" s="9" t="s">
        <v>4</v>
      </c>
      <c r="AI74" s="56" t="s">
        <v>110</v>
      </c>
      <c r="AJ74" s="56">
        <v>2020</v>
      </c>
      <c r="AK74" s="56" t="s">
        <v>34</v>
      </c>
      <c r="AL74" s="56" t="s">
        <v>104</v>
      </c>
      <c r="AM74" s="56" t="s">
        <v>105</v>
      </c>
      <c r="AN74" s="56" t="s">
        <v>106</v>
      </c>
      <c r="AO74" s="56" t="s">
        <v>115</v>
      </c>
      <c r="AP74" s="56" t="s">
        <v>108</v>
      </c>
      <c r="AQ74" s="56" t="s">
        <v>111</v>
      </c>
      <c r="AR74" s="56">
        <v>810</v>
      </c>
      <c r="AS74" s="56">
        <v>526.24</v>
      </c>
    </row>
    <row r="75" spans="1:45" ht="69">
      <c r="A75" s="9">
        <v>2020</v>
      </c>
      <c r="B75" s="9" t="s">
        <v>27</v>
      </c>
      <c r="C75" s="9" t="s">
        <v>15</v>
      </c>
      <c r="D75" s="12" t="s">
        <v>22</v>
      </c>
      <c r="E75" s="9">
        <v>3</v>
      </c>
      <c r="F75" s="13">
        <v>4577</v>
      </c>
      <c r="G75" s="13">
        <v>5127</v>
      </c>
      <c r="H75" s="14">
        <v>915</v>
      </c>
      <c r="I75" s="9" t="s">
        <v>4</v>
      </c>
      <c r="AI75" s="57" t="s">
        <v>103</v>
      </c>
      <c r="AJ75" s="57">
        <v>2020</v>
      </c>
      <c r="AK75" s="57" t="s">
        <v>34</v>
      </c>
      <c r="AL75" s="57" t="s">
        <v>104</v>
      </c>
      <c r="AM75" s="57" t="s">
        <v>105</v>
      </c>
      <c r="AN75" s="57" t="s">
        <v>106</v>
      </c>
      <c r="AO75" s="57" t="s">
        <v>115</v>
      </c>
      <c r="AP75" s="57" t="s">
        <v>108</v>
      </c>
      <c r="AQ75" s="57" t="s">
        <v>111</v>
      </c>
      <c r="AR75" s="57">
        <v>193</v>
      </c>
      <c r="AS75" s="57">
        <v>275.99</v>
      </c>
    </row>
    <row r="76" spans="1:45" ht="69">
      <c r="A76" s="9">
        <v>2020</v>
      </c>
      <c r="B76" s="9" t="s">
        <v>27</v>
      </c>
      <c r="C76" s="9" t="s">
        <v>21</v>
      </c>
      <c r="D76" s="12" t="s">
        <v>21</v>
      </c>
      <c r="E76" s="9">
        <v>2</v>
      </c>
      <c r="F76" s="13">
        <v>6600</v>
      </c>
      <c r="G76" s="13">
        <v>7392</v>
      </c>
      <c r="H76" s="11">
        <v>1320</v>
      </c>
      <c r="I76" s="9" t="s">
        <v>4</v>
      </c>
      <c r="AI76" s="56" t="s">
        <v>112</v>
      </c>
      <c r="AJ76" s="56">
        <v>2020</v>
      </c>
      <c r="AK76" s="56" t="s">
        <v>34</v>
      </c>
      <c r="AL76" s="56" t="s">
        <v>104</v>
      </c>
      <c r="AM76" s="56" t="s">
        <v>105</v>
      </c>
      <c r="AN76" s="56" t="s">
        <v>106</v>
      </c>
      <c r="AO76" s="56" t="s">
        <v>115</v>
      </c>
      <c r="AP76" s="56" t="s">
        <v>108</v>
      </c>
      <c r="AQ76" s="56" t="s">
        <v>111</v>
      </c>
      <c r="AR76" s="56">
        <v>241</v>
      </c>
      <c r="AS76" s="56">
        <v>344.63</v>
      </c>
    </row>
    <row r="77" spans="1:45" ht="69">
      <c r="A77" s="9">
        <v>2020</v>
      </c>
      <c r="B77" s="9" t="s">
        <v>28</v>
      </c>
      <c r="C77" s="9" t="s">
        <v>2</v>
      </c>
      <c r="D77" s="10" t="s">
        <v>3</v>
      </c>
      <c r="E77" s="11">
        <v>3566</v>
      </c>
      <c r="F77" s="11">
        <v>4577</v>
      </c>
      <c r="G77" s="11">
        <v>5127</v>
      </c>
      <c r="H77" s="14">
        <v>915</v>
      </c>
      <c r="I77" s="9" t="s">
        <v>4</v>
      </c>
      <c r="AI77" s="57" t="s">
        <v>103</v>
      </c>
      <c r="AJ77" s="57">
        <v>2020</v>
      </c>
      <c r="AK77" s="57" t="s">
        <v>34</v>
      </c>
      <c r="AL77" s="57" t="s">
        <v>104</v>
      </c>
      <c r="AM77" s="57" t="s">
        <v>105</v>
      </c>
      <c r="AN77" s="57" t="s">
        <v>106</v>
      </c>
      <c r="AO77" s="57" t="s">
        <v>115</v>
      </c>
      <c r="AP77" s="57" t="s">
        <v>108</v>
      </c>
      <c r="AQ77" s="57" t="s">
        <v>109</v>
      </c>
      <c r="AR77" s="57">
        <v>221</v>
      </c>
      <c r="AS77" s="57">
        <v>316.02999999999997</v>
      </c>
    </row>
    <row r="78" spans="1:45" ht="69">
      <c r="A78" s="9">
        <v>2020</v>
      </c>
      <c r="B78" s="9" t="s">
        <v>28</v>
      </c>
      <c r="C78" s="9" t="s">
        <v>2</v>
      </c>
      <c r="D78" s="10" t="s">
        <v>5</v>
      </c>
      <c r="E78" s="11">
        <v>2498</v>
      </c>
      <c r="F78" s="11">
        <v>8000</v>
      </c>
      <c r="G78" s="11">
        <v>8960</v>
      </c>
      <c r="H78" s="11">
        <v>1600</v>
      </c>
      <c r="I78" s="9" t="s">
        <v>4</v>
      </c>
      <c r="AI78" s="56" t="s">
        <v>110</v>
      </c>
      <c r="AJ78" s="56">
        <v>2020</v>
      </c>
      <c r="AK78" s="56" t="s">
        <v>34</v>
      </c>
      <c r="AL78" s="56" t="s">
        <v>104</v>
      </c>
      <c r="AM78" s="56" t="s">
        <v>105</v>
      </c>
      <c r="AN78" s="56" t="s">
        <v>106</v>
      </c>
      <c r="AO78" s="56" t="s">
        <v>115</v>
      </c>
      <c r="AP78" s="56" t="s">
        <v>108</v>
      </c>
      <c r="AQ78" s="56" t="s">
        <v>109</v>
      </c>
      <c r="AR78" s="56">
        <v>215</v>
      </c>
      <c r="AS78" s="56">
        <v>307.45</v>
      </c>
    </row>
    <row r="79" spans="1:45" ht="69">
      <c r="A79" s="9">
        <v>2020</v>
      </c>
      <c r="B79" s="9" t="s">
        <v>28</v>
      </c>
      <c r="C79" s="9" t="s">
        <v>6</v>
      </c>
      <c r="D79" s="10" t="s">
        <v>7</v>
      </c>
      <c r="E79" s="11">
        <v>1245</v>
      </c>
      <c r="F79" s="11">
        <v>4577</v>
      </c>
      <c r="G79" s="11">
        <v>5126</v>
      </c>
      <c r="H79" s="14">
        <v>915</v>
      </c>
      <c r="I79" s="9" t="s">
        <v>4</v>
      </c>
      <c r="AI79" s="57" t="s">
        <v>110</v>
      </c>
      <c r="AJ79" s="57">
        <v>2020</v>
      </c>
      <c r="AK79" s="57" t="s">
        <v>34</v>
      </c>
      <c r="AL79" s="57" t="s">
        <v>104</v>
      </c>
      <c r="AM79" s="57" t="s">
        <v>105</v>
      </c>
      <c r="AN79" s="57" t="s">
        <v>106</v>
      </c>
      <c r="AO79" s="57" t="s">
        <v>115</v>
      </c>
      <c r="AP79" s="57" t="s">
        <v>108</v>
      </c>
      <c r="AQ79" s="57" t="s">
        <v>111</v>
      </c>
      <c r="AR79" s="57">
        <v>191</v>
      </c>
      <c r="AS79" s="57">
        <v>273.13</v>
      </c>
    </row>
    <row r="80" spans="1:45" ht="69">
      <c r="A80" s="9">
        <v>2020</v>
      </c>
      <c r="B80" s="9" t="s">
        <v>28</v>
      </c>
      <c r="C80" s="9" t="s">
        <v>8</v>
      </c>
      <c r="D80" s="12" t="s">
        <v>9</v>
      </c>
      <c r="E80" s="9">
        <v>644</v>
      </c>
      <c r="F80" s="13">
        <v>5744</v>
      </c>
      <c r="G80" s="13">
        <v>6433</v>
      </c>
      <c r="H80" s="11">
        <v>1149</v>
      </c>
      <c r="I80" s="9" t="s">
        <v>4</v>
      </c>
      <c r="AI80" s="56" t="s">
        <v>103</v>
      </c>
      <c r="AJ80" s="56">
        <v>2020</v>
      </c>
      <c r="AK80" s="56" t="s">
        <v>34</v>
      </c>
      <c r="AL80" s="56" t="s">
        <v>104</v>
      </c>
      <c r="AM80" s="56" t="s">
        <v>105</v>
      </c>
      <c r="AN80" s="56" t="s">
        <v>106</v>
      </c>
      <c r="AO80" s="56" t="s">
        <v>115</v>
      </c>
      <c r="AP80" s="56" t="s">
        <v>108</v>
      </c>
      <c r="AQ80" s="56" t="s">
        <v>111</v>
      </c>
      <c r="AR80" s="56">
        <v>239</v>
      </c>
      <c r="AS80" s="56">
        <v>341.77</v>
      </c>
    </row>
    <row r="81" spans="1:45" ht="69">
      <c r="A81" s="9">
        <v>2020</v>
      </c>
      <c r="B81" s="9" t="s">
        <v>28</v>
      </c>
      <c r="C81" s="9" t="s">
        <v>10</v>
      </c>
      <c r="D81" s="12" t="s">
        <v>11</v>
      </c>
      <c r="E81" s="9">
        <v>643</v>
      </c>
      <c r="F81" s="13">
        <v>7000</v>
      </c>
      <c r="G81" s="13">
        <v>7840</v>
      </c>
      <c r="H81" s="11">
        <v>1400</v>
      </c>
      <c r="I81" s="9" t="s">
        <v>4</v>
      </c>
      <c r="AI81" s="57" t="s">
        <v>103</v>
      </c>
      <c r="AJ81" s="57">
        <v>2020</v>
      </c>
      <c r="AK81" s="57" t="s">
        <v>34</v>
      </c>
      <c r="AL81" s="57" t="s">
        <v>104</v>
      </c>
      <c r="AM81" s="57" t="s">
        <v>105</v>
      </c>
      <c r="AN81" s="57" t="s">
        <v>106</v>
      </c>
      <c r="AO81" s="57" t="s">
        <v>115</v>
      </c>
      <c r="AP81" s="57" t="s">
        <v>108</v>
      </c>
      <c r="AQ81" s="57" t="s">
        <v>111</v>
      </c>
      <c r="AR81" s="57">
        <v>779</v>
      </c>
      <c r="AS81" s="57">
        <v>1113.97</v>
      </c>
    </row>
    <row r="82" spans="1:45" ht="69">
      <c r="A82" s="9">
        <v>2020</v>
      </c>
      <c r="B82" s="9" t="s">
        <v>28</v>
      </c>
      <c r="C82" s="9" t="s">
        <v>8</v>
      </c>
      <c r="D82" s="12" t="s">
        <v>12</v>
      </c>
      <c r="E82" s="9">
        <v>455</v>
      </c>
      <c r="F82" s="13">
        <v>4579</v>
      </c>
      <c r="G82" s="13">
        <v>5128</v>
      </c>
      <c r="H82" s="14">
        <v>916</v>
      </c>
      <c r="I82" s="9" t="s">
        <v>4</v>
      </c>
      <c r="AI82" s="56" t="s">
        <v>110</v>
      </c>
      <c r="AJ82" s="56">
        <v>2020</v>
      </c>
      <c r="AK82" s="56" t="s">
        <v>23</v>
      </c>
      <c r="AL82" s="56" t="s">
        <v>104</v>
      </c>
      <c r="AM82" s="56" t="s">
        <v>105</v>
      </c>
      <c r="AN82" s="56" t="s">
        <v>106</v>
      </c>
      <c r="AO82" s="56" t="s">
        <v>115</v>
      </c>
      <c r="AP82" s="56" t="s">
        <v>108</v>
      </c>
      <c r="AQ82" s="56" t="s">
        <v>111</v>
      </c>
      <c r="AR82" s="56">
        <v>248</v>
      </c>
      <c r="AS82" s="56">
        <v>354.64</v>
      </c>
    </row>
    <row r="83" spans="1:45" ht="69">
      <c r="A83" s="9">
        <v>2020</v>
      </c>
      <c r="B83" s="9" t="s">
        <v>28</v>
      </c>
      <c r="C83" s="9" t="s">
        <v>10</v>
      </c>
      <c r="D83" s="12" t="s">
        <v>13</v>
      </c>
      <c r="E83" s="14">
        <v>345</v>
      </c>
      <c r="F83" s="11">
        <v>7000</v>
      </c>
      <c r="G83" s="11">
        <v>7840</v>
      </c>
      <c r="H83" s="11">
        <v>1400</v>
      </c>
      <c r="I83" s="9" t="s">
        <v>4</v>
      </c>
      <c r="AI83" s="57" t="s">
        <v>112</v>
      </c>
      <c r="AJ83" s="57">
        <v>2020</v>
      </c>
      <c r="AK83" s="57" t="s">
        <v>23</v>
      </c>
      <c r="AL83" s="57" t="s">
        <v>104</v>
      </c>
      <c r="AM83" s="57" t="s">
        <v>105</v>
      </c>
      <c r="AN83" s="57" t="s">
        <v>106</v>
      </c>
      <c r="AO83" s="57" t="s">
        <v>115</v>
      </c>
      <c r="AP83" s="57" t="s">
        <v>108</v>
      </c>
      <c r="AQ83" s="57" t="s">
        <v>111</v>
      </c>
      <c r="AR83" s="57">
        <v>218</v>
      </c>
      <c r="AS83" s="57">
        <v>311.74</v>
      </c>
    </row>
    <row r="84" spans="1:45" ht="69">
      <c r="A84" s="9">
        <v>2020</v>
      </c>
      <c r="B84" s="9" t="s">
        <v>28</v>
      </c>
      <c r="C84" s="9" t="s">
        <v>6</v>
      </c>
      <c r="D84" s="10" t="s">
        <v>14</v>
      </c>
      <c r="E84" s="14">
        <v>122</v>
      </c>
      <c r="F84" s="14">
        <v>100</v>
      </c>
      <c r="G84" s="14">
        <v>112</v>
      </c>
      <c r="H84" s="14">
        <v>20</v>
      </c>
      <c r="I84" s="9" t="s">
        <v>4</v>
      </c>
      <c r="AI84" s="56" t="s">
        <v>110</v>
      </c>
      <c r="AJ84" s="56">
        <v>2020</v>
      </c>
      <c r="AK84" s="56" t="s">
        <v>23</v>
      </c>
      <c r="AL84" s="56" t="s">
        <v>104</v>
      </c>
      <c r="AM84" s="56" t="s">
        <v>105</v>
      </c>
      <c r="AN84" s="56" t="s">
        <v>106</v>
      </c>
      <c r="AO84" s="56" t="s">
        <v>115</v>
      </c>
      <c r="AP84" s="56" t="s">
        <v>108</v>
      </c>
      <c r="AQ84" s="56" t="s">
        <v>111</v>
      </c>
      <c r="AR84" s="56">
        <v>244</v>
      </c>
      <c r="AS84" s="56">
        <v>348.92</v>
      </c>
    </row>
    <row r="85" spans="1:45" ht="69">
      <c r="A85" s="9">
        <v>2020</v>
      </c>
      <c r="B85" s="9" t="s">
        <v>28</v>
      </c>
      <c r="C85" s="9" t="s">
        <v>15</v>
      </c>
      <c r="D85" s="12" t="s">
        <v>16</v>
      </c>
      <c r="E85" s="9">
        <v>78</v>
      </c>
      <c r="F85" s="13">
        <v>4577</v>
      </c>
      <c r="G85" s="13">
        <v>5126</v>
      </c>
      <c r="H85" s="14">
        <v>915</v>
      </c>
      <c r="I85" s="9" t="s">
        <v>4</v>
      </c>
      <c r="AI85" s="57" t="s">
        <v>112</v>
      </c>
      <c r="AJ85" s="57">
        <v>2020</v>
      </c>
      <c r="AK85" s="57" t="s">
        <v>23</v>
      </c>
      <c r="AL85" s="57" t="s">
        <v>104</v>
      </c>
      <c r="AM85" s="57" t="s">
        <v>105</v>
      </c>
      <c r="AN85" s="57" t="s">
        <v>106</v>
      </c>
      <c r="AO85" s="57" t="s">
        <v>115</v>
      </c>
      <c r="AP85" s="57" t="s">
        <v>108</v>
      </c>
      <c r="AQ85" s="57" t="s">
        <v>111</v>
      </c>
      <c r="AR85" s="57">
        <v>292</v>
      </c>
      <c r="AS85" s="57">
        <v>417.56</v>
      </c>
    </row>
    <row r="86" spans="1:45" ht="69">
      <c r="A86" s="9">
        <v>2020</v>
      </c>
      <c r="B86" s="9" t="s">
        <v>28</v>
      </c>
      <c r="C86" s="9" t="s">
        <v>15</v>
      </c>
      <c r="D86" s="12" t="s">
        <v>17</v>
      </c>
      <c r="E86" s="9">
        <v>76</v>
      </c>
      <c r="F86" s="13">
        <v>4577</v>
      </c>
      <c r="G86" s="13">
        <v>5126</v>
      </c>
      <c r="H86" s="14">
        <v>915</v>
      </c>
      <c r="I86" s="9" t="s">
        <v>4</v>
      </c>
      <c r="AI86" s="56" t="s">
        <v>110</v>
      </c>
      <c r="AJ86" s="56">
        <v>2020</v>
      </c>
      <c r="AK86" s="56" t="s">
        <v>23</v>
      </c>
      <c r="AL86" s="56" t="s">
        <v>104</v>
      </c>
      <c r="AM86" s="56" t="s">
        <v>105</v>
      </c>
      <c r="AN86" s="56" t="s">
        <v>106</v>
      </c>
      <c r="AO86" s="56" t="s">
        <v>115</v>
      </c>
      <c r="AP86" s="56" t="s">
        <v>108</v>
      </c>
      <c r="AQ86" s="56" t="s">
        <v>111</v>
      </c>
      <c r="AR86" s="56">
        <v>220</v>
      </c>
      <c r="AS86" s="56">
        <v>314.60000000000002</v>
      </c>
    </row>
    <row r="87" spans="1:45" ht="69">
      <c r="A87" s="9">
        <v>2020</v>
      </c>
      <c r="B87" s="9" t="s">
        <v>28</v>
      </c>
      <c r="C87" s="9" t="s">
        <v>15</v>
      </c>
      <c r="D87" s="12" t="s">
        <v>18</v>
      </c>
      <c r="E87" s="9">
        <v>46</v>
      </c>
      <c r="F87" s="9">
        <v>200</v>
      </c>
      <c r="G87" s="9">
        <v>224</v>
      </c>
      <c r="H87" s="14">
        <v>40</v>
      </c>
      <c r="I87" s="9" t="s">
        <v>4</v>
      </c>
      <c r="AI87" s="57" t="s">
        <v>112</v>
      </c>
      <c r="AJ87" s="57">
        <v>2020</v>
      </c>
      <c r="AK87" s="57" t="s">
        <v>23</v>
      </c>
      <c r="AL87" s="57" t="s">
        <v>104</v>
      </c>
      <c r="AM87" s="57" t="s">
        <v>105</v>
      </c>
      <c r="AN87" s="57" t="s">
        <v>106</v>
      </c>
      <c r="AO87" s="57" t="s">
        <v>115</v>
      </c>
      <c r="AP87" s="57" t="s">
        <v>108</v>
      </c>
      <c r="AQ87" s="57" t="s">
        <v>111</v>
      </c>
      <c r="AR87" s="57">
        <v>675</v>
      </c>
      <c r="AS87" s="57">
        <v>965.25</v>
      </c>
    </row>
    <row r="88" spans="1:45" ht="69">
      <c r="A88" s="9">
        <v>2020</v>
      </c>
      <c r="B88" s="9" t="s">
        <v>28</v>
      </c>
      <c r="C88" s="9" t="s">
        <v>15</v>
      </c>
      <c r="D88" s="12" t="s">
        <v>19</v>
      </c>
      <c r="E88" s="9">
        <v>34</v>
      </c>
      <c r="F88" s="13">
        <v>4577</v>
      </c>
      <c r="G88" s="13">
        <v>5126</v>
      </c>
      <c r="H88" s="14">
        <v>915</v>
      </c>
      <c r="I88" s="9" t="s">
        <v>4</v>
      </c>
      <c r="AI88" s="56" t="s">
        <v>110</v>
      </c>
      <c r="AJ88" s="56">
        <v>2020</v>
      </c>
      <c r="AK88" s="56" t="s">
        <v>23</v>
      </c>
      <c r="AL88" s="56" t="s">
        <v>104</v>
      </c>
      <c r="AM88" s="56" t="s">
        <v>105</v>
      </c>
      <c r="AN88" s="56" t="s">
        <v>106</v>
      </c>
      <c r="AO88" s="56" t="s">
        <v>115</v>
      </c>
      <c r="AP88" s="56" t="s">
        <v>108</v>
      </c>
      <c r="AQ88" s="56" t="s">
        <v>111</v>
      </c>
      <c r="AR88" s="56">
        <v>708</v>
      </c>
      <c r="AS88" s="56">
        <v>1012.44</v>
      </c>
    </row>
    <row r="89" spans="1:45" ht="69">
      <c r="A89" s="9">
        <v>2020</v>
      </c>
      <c r="B89" s="9" t="s">
        <v>28</v>
      </c>
      <c r="C89" s="9" t="s">
        <v>6</v>
      </c>
      <c r="D89" s="10" t="s">
        <v>20</v>
      </c>
      <c r="E89" s="14">
        <v>7</v>
      </c>
      <c r="F89" s="14">
        <v>200</v>
      </c>
      <c r="G89" s="14">
        <v>224</v>
      </c>
      <c r="H89" s="14">
        <v>40</v>
      </c>
      <c r="I89" s="9" t="s">
        <v>4</v>
      </c>
      <c r="AI89" s="57" t="s">
        <v>103</v>
      </c>
      <c r="AJ89" s="57">
        <v>2020</v>
      </c>
      <c r="AK89" s="57" t="s">
        <v>23</v>
      </c>
      <c r="AL89" s="57" t="s">
        <v>104</v>
      </c>
      <c r="AM89" s="57" t="s">
        <v>105</v>
      </c>
      <c r="AN89" s="57" t="s">
        <v>106</v>
      </c>
      <c r="AO89" s="57" t="s">
        <v>115</v>
      </c>
      <c r="AP89" s="57" t="s">
        <v>108</v>
      </c>
      <c r="AQ89" s="57" t="s">
        <v>111</v>
      </c>
      <c r="AR89" s="57">
        <v>761</v>
      </c>
      <c r="AS89" s="57">
        <v>1088.23</v>
      </c>
    </row>
    <row r="90" spans="1:45" ht="69">
      <c r="A90" s="9">
        <v>2020</v>
      </c>
      <c r="B90" s="9" t="s">
        <v>28</v>
      </c>
      <c r="C90" s="9" t="s">
        <v>21</v>
      </c>
      <c r="D90" s="12" t="s">
        <v>21</v>
      </c>
      <c r="E90" s="9">
        <v>3</v>
      </c>
      <c r="F90" s="13">
        <v>6600</v>
      </c>
      <c r="G90" s="13">
        <v>7392</v>
      </c>
      <c r="H90" s="11">
        <v>1320</v>
      </c>
      <c r="I90" s="9" t="s">
        <v>4</v>
      </c>
      <c r="AI90" s="56" t="s">
        <v>103</v>
      </c>
      <c r="AJ90" s="56">
        <v>2020</v>
      </c>
      <c r="AK90" s="56" t="s">
        <v>23</v>
      </c>
      <c r="AL90" s="56" t="s">
        <v>104</v>
      </c>
      <c r="AM90" s="56" t="s">
        <v>105</v>
      </c>
      <c r="AN90" s="56" t="s">
        <v>106</v>
      </c>
      <c r="AO90" s="56" t="s">
        <v>115</v>
      </c>
      <c r="AP90" s="56" t="s">
        <v>108</v>
      </c>
      <c r="AQ90" s="56" t="s">
        <v>111</v>
      </c>
      <c r="AR90" s="56">
        <v>249</v>
      </c>
      <c r="AS90" s="56">
        <v>356.07</v>
      </c>
    </row>
    <row r="91" spans="1:45" ht="69">
      <c r="A91" s="9">
        <v>2020</v>
      </c>
      <c r="B91" s="9" t="s">
        <v>28</v>
      </c>
      <c r="C91" s="9" t="s">
        <v>15</v>
      </c>
      <c r="D91" s="12" t="s">
        <v>22</v>
      </c>
      <c r="E91" s="9">
        <v>3</v>
      </c>
      <c r="F91" s="13">
        <v>4577</v>
      </c>
      <c r="G91" s="13">
        <v>5127</v>
      </c>
      <c r="H91" s="14">
        <v>915</v>
      </c>
      <c r="I91" s="9" t="s">
        <v>4</v>
      </c>
      <c r="AI91" s="57" t="s">
        <v>110</v>
      </c>
      <c r="AJ91" s="57">
        <v>2020</v>
      </c>
      <c r="AK91" s="57" t="s">
        <v>23</v>
      </c>
      <c r="AL91" s="57" t="s">
        <v>104</v>
      </c>
      <c r="AM91" s="57" t="s">
        <v>105</v>
      </c>
      <c r="AN91" s="57" t="s">
        <v>106</v>
      </c>
      <c r="AO91" s="57" t="s">
        <v>115</v>
      </c>
      <c r="AP91" s="57" t="s">
        <v>108</v>
      </c>
      <c r="AQ91" s="57" t="s">
        <v>111</v>
      </c>
      <c r="AR91" s="57">
        <v>748</v>
      </c>
      <c r="AS91" s="57">
        <v>526.24</v>
      </c>
    </row>
    <row r="92" spans="1:45" ht="69">
      <c r="A92" s="9">
        <v>2020</v>
      </c>
      <c r="B92" s="9" t="s">
        <v>29</v>
      </c>
      <c r="C92" s="9" t="s">
        <v>2</v>
      </c>
      <c r="D92" s="10" t="s">
        <v>3</v>
      </c>
      <c r="E92" s="11">
        <v>3566</v>
      </c>
      <c r="F92" s="11">
        <v>4577</v>
      </c>
      <c r="G92" s="11">
        <v>5127</v>
      </c>
      <c r="H92" s="14">
        <v>915</v>
      </c>
      <c r="I92" s="9" t="s">
        <v>4</v>
      </c>
      <c r="AI92" s="56" t="s">
        <v>112</v>
      </c>
      <c r="AJ92" s="56">
        <v>2020</v>
      </c>
      <c r="AK92" s="56" t="s">
        <v>23</v>
      </c>
      <c r="AL92" s="56" t="s">
        <v>104</v>
      </c>
      <c r="AM92" s="56" t="s">
        <v>105</v>
      </c>
      <c r="AN92" s="56" t="s">
        <v>106</v>
      </c>
      <c r="AO92" s="56" t="s">
        <v>115</v>
      </c>
      <c r="AP92" s="56" t="s">
        <v>108</v>
      </c>
      <c r="AQ92" s="56" t="s">
        <v>111</v>
      </c>
      <c r="AR92" s="56">
        <v>801</v>
      </c>
      <c r="AS92" s="56">
        <v>526.24</v>
      </c>
    </row>
    <row r="93" spans="1:45" ht="69">
      <c r="A93" s="9">
        <v>2020</v>
      </c>
      <c r="B93" s="9" t="s">
        <v>29</v>
      </c>
      <c r="C93" s="9" t="s">
        <v>2</v>
      </c>
      <c r="D93" s="10" t="s">
        <v>5</v>
      </c>
      <c r="E93" s="11">
        <v>2498</v>
      </c>
      <c r="F93" s="11">
        <v>8000</v>
      </c>
      <c r="G93" s="11">
        <v>8960</v>
      </c>
      <c r="H93" s="11">
        <v>1600</v>
      </c>
      <c r="I93" s="9" t="s">
        <v>4</v>
      </c>
      <c r="AI93" s="57" t="s">
        <v>110</v>
      </c>
      <c r="AJ93" s="57">
        <v>2020</v>
      </c>
      <c r="AK93" s="57" t="s">
        <v>23</v>
      </c>
      <c r="AL93" s="57" t="s">
        <v>104</v>
      </c>
      <c r="AM93" s="57" t="s">
        <v>105</v>
      </c>
      <c r="AN93" s="57" t="s">
        <v>106</v>
      </c>
      <c r="AO93" s="57" t="s">
        <v>115</v>
      </c>
      <c r="AP93" s="57" t="s">
        <v>108</v>
      </c>
      <c r="AQ93" s="57" t="s">
        <v>111</v>
      </c>
      <c r="AR93" s="57">
        <v>247</v>
      </c>
      <c r="AS93" s="57">
        <v>353.21</v>
      </c>
    </row>
    <row r="94" spans="1:45" ht="69">
      <c r="A94" s="9">
        <v>2020</v>
      </c>
      <c r="B94" s="9" t="s">
        <v>29</v>
      </c>
      <c r="C94" s="9" t="s">
        <v>6</v>
      </c>
      <c r="D94" s="10" t="s">
        <v>7</v>
      </c>
      <c r="E94" s="11">
        <v>1245</v>
      </c>
      <c r="F94" s="11">
        <v>4577</v>
      </c>
      <c r="G94" s="11">
        <v>5126</v>
      </c>
      <c r="H94" s="14">
        <v>915</v>
      </c>
      <c r="I94" s="9" t="s">
        <v>4</v>
      </c>
      <c r="AI94" s="56" t="s">
        <v>110</v>
      </c>
      <c r="AJ94" s="56">
        <v>2020</v>
      </c>
      <c r="AK94" s="56" t="s">
        <v>23</v>
      </c>
      <c r="AL94" s="56" t="s">
        <v>104</v>
      </c>
      <c r="AM94" s="56" t="s">
        <v>105</v>
      </c>
      <c r="AN94" s="56" t="s">
        <v>106</v>
      </c>
      <c r="AO94" s="56" t="s">
        <v>115</v>
      </c>
      <c r="AP94" s="56" t="s">
        <v>108</v>
      </c>
      <c r="AQ94" s="56" t="s">
        <v>111</v>
      </c>
      <c r="AR94" s="56">
        <v>295</v>
      </c>
      <c r="AS94" s="56">
        <v>421.85</v>
      </c>
    </row>
    <row r="95" spans="1:45" ht="69">
      <c r="A95" s="9">
        <v>2020</v>
      </c>
      <c r="B95" s="9" t="s">
        <v>29</v>
      </c>
      <c r="C95" s="9" t="s">
        <v>8</v>
      </c>
      <c r="D95" s="12" t="s">
        <v>9</v>
      </c>
      <c r="E95" s="9">
        <v>644</v>
      </c>
      <c r="F95" s="13">
        <v>5744</v>
      </c>
      <c r="G95" s="13">
        <v>6433</v>
      </c>
      <c r="H95" s="11">
        <v>1149</v>
      </c>
      <c r="I95" s="9" t="s">
        <v>4</v>
      </c>
      <c r="AI95" s="57" t="s">
        <v>110</v>
      </c>
      <c r="AJ95" s="57">
        <v>2020</v>
      </c>
      <c r="AK95" s="57" t="s">
        <v>23</v>
      </c>
      <c r="AL95" s="57" t="s">
        <v>104</v>
      </c>
      <c r="AM95" s="57" t="s">
        <v>105</v>
      </c>
      <c r="AN95" s="57" t="s">
        <v>106</v>
      </c>
      <c r="AO95" s="57" t="s">
        <v>115</v>
      </c>
      <c r="AP95" s="57" t="s">
        <v>108</v>
      </c>
      <c r="AQ95" s="57" t="s">
        <v>111</v>
      </c>
      <c r="AR95" s="57">
        <v>217</v>
      </c>
      <c r="AS95" s="57">
        <v>310.31</v>
      </c>
    </row>
    <row r="96" spans="1:45" ht="69">
      <c r="A96" s="9">
        <v>2020</v>
      </c>
      <c r="B96" s="9" t="s">
        <v>29</v>
      </c>
      <c r="C96" s="9" t="s">
        <v>10</v>
      </c>
      <c r="D96" s="12" t="s">
        <v>11</v>
      </c>
      <c r="E96" s="9">
        <v>643</v>
      </c>
      <c r="F96" s="13">
        <v>7000</v>
      </c>
      <c r="G96" s="13">
        <v>7840</v>
      </c>
      <c r="H96" s="11">
        <v>1400</v>
      </c>
      <c r="I96" s="9" t="s">
        <v>4</v>
      </c>
      <c r="AI96" s="56" t="s">
        <v>112</v>
      </c>
      <c r="AJ96" s="56">
        <v>2020</v>
      </c>
      <c r="AK96" s="56" t="s">
        <v>23</v>
      </c>
      <c r="AL96" s="56" t="s">
        <v>104</v>
      </c>
      <c r="AM96" s="56" t="s">
        <v>105</v>
      </c>
      <c r="AN96" s="56" t="s">
        <v>106</v>
      </c>
      <c r="AO96" s="56" t="s">
        <v>115</v>
      </c>
      <c r="AP96" s="56" t="s">
        <v>108</v>
      </c>
      <c r="AQ96" s="56" t="s">
        <v>111</v>
      </c>
      <c r="AR96" s="56">
        <v>245</v>
      </c>
      <c r="AS96" s="56">
        <v>350.35</v>
      </c>
    </row>
    <row r="97" spans="1:45" ht="69">
      <c r="A97" s="9">
        <v>2020</v>
      </c>
      <c r="B97" s="9" t="s">
        <v>29</v>
      </c>
      <c r="C97" s="9" t="s">
        <v>8</v>
      </c>
      <c r="D97" s="12" t="s">
        <v>12</v>
      </c>
      <c r="E97" s="9">
        <v>455</v>
      </c>
      <c r="F97" s="13">
        <v>4579</v>
      </c>
      <c r="G97" s="13">
        <v>5128</v>
      </c>
      <c r="H97" s="14">
        <v>916</v>
      </c>
      <c r="I97" s="9" t="s">
        <v>4</v>
      </c>
      <c r="AI97" s="57" t="s">
        <v>103</v>
      </c>
      <c r="AJ97" s="57">
        <v>2020</v>
      </c>
      <c r="AK97" s="57" t="s">
        <v>23</v>
      </c>
      <c r="AL97" s="57" t="s">
        <v>104</v>
      </c>
      <c r="AM97" s="57" t="s">
        <v>105</v>
      </c>
      <c r="AN97" s="57" t="s">
        <v>106</v>
      </c>
      <c r="AO97" s="57" t="s">
        <v>115</v>
      </c>
      <c r="AP97" s="57" t="s">
        <v>108</v>
      </c>
      <c r="AQ97" s="57" t="s">
        <v>111</v>
      </c>
      <c r="AR97" s="57">
        <v>293</v>
      </c>
      <c r="AS97" s="57">
        <v>418.99</v>
      </c>
    </row>
    <row r="98" spans="1:45" ht="69">
      <c r="A98" s="9">
        <v>2020</v>
      </c>
      <c r="B98" s="9" t="s">
        <v>29</v>
      </c>
      <c r="C98" s="9" t="s">
        <v>10</v>
      </c>
      <c r="D98" s="12" t="s">
        <v>13</v>
      </c>
      <c r="E98" s="14">
        <v>345</v>
      </c>
      <c r="F98" s="11">
        <v>7000</v>
      </c>
      <c r="G98" s="11">
        <v>7840</v>
      </c>
      <c r="H98" s="11">
        <v>1400</v>
      </c>
      <c r="I98" s="9" t="s">
        <v>4</v>
      </c>
      <c r="AI98" s="56" t="s">
        <v>110</v>
      </c>
      <c r="AJ98" s="56">
        <v>2020</v>
      </c>
      <c r="AK98" s="56" t="s">
        <v>23</v>
      </c>
      <c r="AL98" s="56" t="s">
        <v>104</v>
      </c>
      <c r="AM98" s="56" t="s">
        <v>105</v>
      </c>
      <c r="AN98" s="56" t="s">
        <v>106</v>
      </c>
      <c r="AO98" s="56" t="s">
        <v>115</v>
      </c>
      <c r="AP98" s="56" t="s">
        <v>108</v>
      </c>
      <c r="AQ98" s="56" t="s">
        <v>111</v>
      </c>
      <c r="AR98" s="56">
        <v>770</v>
      </c>
      <c r="AS98" s="56">
        <v>1101.0999999999999</v>
      </c>
    </row>
    <row r="99" spans="1:45" ht="69">
      <c r="A99" s="9">
        <v>2020</v>
      </c>
      <c r="B99" s="9" t="s">
        <v>29</v>
      </c>
      <c r="C99" s="9" t="s">
        <v>6</v>
      </c>
      <c r="D99" s="10" t="s">
        <v>14</v>
      </c>
      <c r="E99" s="14">
        <v>122</v>
      </c>
      <c r="F99" s="14">
        <v>100</v>
      </c>
      <c r="G99" s="14">
        <v>112</v>
      </c>
      <c r="H99" s="14">
        <v>20</v>
      </c>
      <c r="I99" s="9" t="s">
        <v>4</v>
      </c>
      <c r="AI99" s="57" t="s">
        <v>103</v>
      </c>
      <c r="AJ99" s="57">
        <v>2020</v>
      </c>
      <c r="AK99" s="57" t="s">
        <v>1</v>
      </c>
      <c r="AL99" s="57" t="s">
        <v>104</v>
      </c>
      <c r="AM99" s="57" t="s">
        <v>105</v>
      </c>
      <c r="AN99" s="57" t="s">
        <v>106</v>
      </c>
      <c r="AO99" s="57" t="s">
        <v>115</v>
      </c>
      <c r="AP99" s="57" t="s">
        <v>108</v>
      </c>
      <c r="AQ99" s="57" t="s">
        <v>111</v>
      </c>
      <c r="AR99" s="57">
        <v>254</v>
      </c>
      <c r="AS99" s="57">
        <v>388.62</v>
      </c>
    </row>
    <row r="100" spans="1:45" ht="69">
      <c r="A100" s="9">
        <v>2020</v>
      </c>
      <c r="B100" s="9" t="s">
        <v>29</v>
      </c>
      <c r="C100" s="9" t="s">
        <v>15</v>
      </c>
      <c r="D100" s="12" t="s">
        <v>16</v>
      </c>
      <c r="E100" s="9">
        <v>78</v>
      </c>
      <c r="F100" s="13">
        <v>4577</v>
      </c>
      <c r="G100" s="13">
        <v>5126</v>
      </c>
      <c r="H100" s="14">
        <v>915</v>
      </c>
      <c r="I100" s="9" t="s">
        <v>4</v>
      </c>
      <c r="AI100" s="56" t="s">
        <v>103</v>
      </c>
      <c r="AJ100" s="56">
        <v>2020</v>
      </c>
      <c r="AK100" s="56" t="s">
        <v>1</v>
      </c>
      <c r="AL100" s="56" t="s">
        <v>104</v>
      </c>
      <c r="AM100" s="56" t="s">
        <v>105</v>
      </c>
      <c r="AN100" s="56" t="s">
        <v>106</v>
      </c>
      <c r="AO100" s="56" t="s">
        <v>115</v>
      </c>
      <c r="AP100" s="56" t="s">
        <v>108</v>
      </c>
      <c r="AQ100" s="56" t="s">
        <v>111</v>
      </c>
      <c r="AR100" s="56">
        <v>296</v>
      </c>
      <c r="AS100" s="56">
        <v>423.28</v>
      </c>
    </row>
    <row r="101" spans="1:45" ht="69">
      <c r="A101" s="9">
        <v>2020</v>
      </c>
      <c r="B101" s="9" t="s">
        <v>29</v>
      </c>
      <c r="C101" s="9" t="s">
        <v>15</v>
      </c>
      <c r="D101" s="12" t="s">
        <v>17</v>
      </c>
      <c r="E101" s="9">
        <v>76</v>
      </c>
      <c r="F101" s="13">
        <v>4577</v>
      </c>
      <c r="G101" s="13">
        <v>5126</v>
      </c>
      <c r="H101" s="14">
        <v>915</v>
      </c>
      <c r="I101" s="9" t="s">
        <v>4</v>
      </c>
      <c r="AI101" s="57" t="s">
        <v>112</v>
      </c>
      <c r="AJ101" s="57">
        <v>2020</v>
      </c>
      <c r="AK101" s="57" t="s">
        <v>1</v>
      </c>
      <c r="AL101" s="57" t="s">
        <v>104</v>
      </c>
      <c r="AM101" s="57" t="s">
        <v>105</v>
      </c>
      <c r="AN101" s="57" t="s">
        <v>106</v>
      </c>
      <c r="AO101" s="57" t="s">
        <v>115</v>
      </c>
      <c r="AP101" s="57" t="s">
        <v>108</v>
      </c>
      <c r="AQ101" s="57" t="s">
        <v>111</v>
      </c>
      <c r="AR101" s="57">
        <v>224</v>
      </c>
      <c r="AS101" s="57">
        <v>320.32</v>
      </c>
    </row>
    <row r="102" spans="1:45" ht="69">
      <c r="A102" s="9">
        <v>2020</v>
      </c>
      <c r="B102" s="9" t="s">
        <v>29</v>
      </c>
      <c r="C102" s="9" t="s">
        <v>15</v>
      </c>
      <c r="D102" s="12" t="s">
        <v>18</v>
      </c>
      <c r="E102" s="9">
        <v>46</v>
      </c>
      <c r="F102" s="9">
        <v>200</v>
      </c>
      <c r="G102" s="9">
        <v>224</v>
      </c>
      <c r="H102" s="14">
        <v>40</v>
      </c>
      <c r="I102" s="9" t="s">
        <v>4</v>
      </c>
      <c r="AI102" s="56" t="s">
        <v>110</v>
      </c>
      <c r="AJ102" s="56">
        <v>2020</v>
      </c>
      <c r="AK102" s="56" t="s">
        <v>1</v>
      </c>
      <c r="AL102" s="56" t="s">
        <v>104</v>
      </c>
      <c r="AM102" s="56" t="s">
        <v>105</v>
      </c>
      <c r="AN102" s="56" t="s">
        <v>106</v>
      </c>
      <c r="AO102" s="56" t="s">
        <v>115</v>
      </c>
      <c r="AP102" s="56" t="s">
        <v>108</v>
      </c>
      <c r="AQ102" s="56" t="s">
        <v>109</v>
      </c>
      <c r="AR102" s="56">
        <v>370</v>
      </c>
      <c r="AS102" s="56">
        <v>529.1</v>
      </c>
    </row>
    <row r="103" spans="1:45" ht="69">
      <c r="A103" s="9">
        <v>2020</v>
      </c>
      <c r="B103" s="9" t="s">
        <v>29</v>
      </c>
      <c r="C103" s="9" t="s">
        <v>15</v>
      </c>
      <c r="D103" s="12" t="s">
        <v>19</v>
      </c>
      <c r="E103" s="9">
        <v>34</v>
      </c>
      <c r="F103" s="13">
        <v>4577</v>
      </c>
      <c r="G103" s="13">
        <v>5126</v>
      </c>
      <c r="H103" s="14">
        <v>915</v>
      </c>
      <c r="I103" s="9" t="s">
        <v>4</v>
      </c>
      <c r="AI103" s="57" t="s">
        <v>110</v>
      </c>
      <c r="AJ103" s="57">
        <v>2020</v>
      </c>
      <c r="AK103" s="57" t="s">
        <v>1</v>
      </c>
      <c r="AL103" s="57" t="s">
        <v>104</v>
      </c>
      <c r="AM103" s="57" t="s">
        <v>105</v>
      </c>
      <c r="AN103" s="57" t="s">
        <v>106</v>
      </c>
      <c r="AO103" s="57" t="s">
        <v>115</v>
      </c>
      <c r="AP103" s="57" t="s">
        <v>108</v>
      </c>
      <c r="AQ103" s="57" t="s">
        <v>111</v>
      </c>
      <c r="AR103" s="57">
        <v>250</v>
      </c>
      <c r="AS103" s="57">
        <v>357.5</v>
      </c>
    </row>
    <row r="104" spans="1:45" ht="69">
      <c r="A104" s="9">
        <v>2020</v>
      </c>
      <c r="B104" s="9" t="s">
        <v>29</v>
      </c>
      <c r="C104" s="9" t="s">
        <v>6</v>
      </c>
      <c r="D104" s="10" t="s">
        <v>20</v>
      </c>
      <c r="E104" s="14">
        <v>7</v>
      </c>
      <c r="F104" s="14">
        <v>200</v>
      </c>
      <c r="G104" s="14">
        <v>224</v>
      </c>
      <c r="H104" s="14">
        <v>40</v>
      </c>
      <c r="I104" s="9" t="s">
        <v>4</v>
      </c>
      <c r="AI104" s="56" t="s">
        <v>110</v>
      </c>
      <c r="AJ104" s="56">
        <v>2020</v>
      </c>
      <c r="AK104" s="56" t="s">
        <v>1</v>
      </c>
      <c r="AL104" s="56" t="s">
        <v>104</v>
      </c>
      <c r="AM104" s="56" t="s">
        <v>105</v>
      </c>
      <c r="AN104" s="56" t="s">
        <v>106</v>
      </c>
      <c r="AO104" s="56" t="s">
        <v>115</v>
      </c>
      <c r="AP104" s="56" t="s">
        <v>108</v>
      </c>
      <c r="AQ104" s="56" t="s">
        <v>111</v>
      </c>
      <c r="AR104" s="56">
        <v>298</v>
      </c>
      <c r="AS104" s="56">
        <v>426.14</v>
      </c>
    </row>
    <row r="105" spans="1:45" ht="69">
      <c r="A105" s="9">
        <v>2020</v>
      </c>
      <c r="B105" s="9" t="s">
        <v>29</v>
      </c>
      <c r="C105" s="9" t="s">
        <v>15</v>
      </c>
      <c r="D105" s="12" t="s">
        <v>22</v>
      </c>
      <c r="E105" s="9">
        <v>3</v>
      </c>
      <c r="F105" s="13">
        <v>4577</v>
      </c>
      <c r="G105" s="13">
        <v>5127</v>
      </c>
      <c r="H105" s="14">
        <v>915</v>
      </c>
      <c r="I105" s="9" t="s">
        <v>4</v>
      </c>
      <c r="AI105" s="57" t="s">
        <v>112</v>
      </c>
      <c r="AJ105" s="57">
        <v>2020</v>
      </c>
      <c r="AK105" s="57" t="s">
        <v>1</v>
      </c>
      <c r="AL105" s="57" t="s">
        <v>104</v>
      </c>
      <c r="AM105" s="57" t="s">
        <v>105</v>
      </c>
      <c r="AN105" s="57" t="s">
        <v>106</v>
      </c>
      <c r="AO105" s="57" t="s">
        <v>115</v>
      </c>
      <c r="AP105" s="57" t="s">
        <v>108</v>
      </c>
      <c r="AQ105" s="57" t="s">
        <v>111</v>
      </c>
      <c r="AR105" s="57">
        <v>226</v>
      </c>
      <c r="AS105" s="57">
        <v>323.18</v>
      </c>
    </row>
    <row r="106" spans="1:45" ht="69">
      <c r="A106" s="9">
        <v>2020</v>
      </c>
      <c r="B106" s="9" t="s">
        <v>29</v>
      </c>
      <c r="C106" s="9" t="s">
        <v>21</v>
      </c>
      <c r="D106" s="12" t="s">
        <v>21</v>
      </c>
      <c r="E106" s="9">
        <v>2</v>
      </c>
      <c r="F106" s="13">
        <v>6600</v>
      </c>
      <c r="G106" s="13">
        <v>7392</v>
      </c>
      <c r="H106" s="11">
        <v>1320</v>
      </c>
      <c r="I106" s="9" t="s">
        <v>4</v>
      </c>
      <c r="AI106" s="56" t="s">
        <v>112</v>
      </c>
      <c r="AJ106" s="56">
        <v>2020</v>
      </c>
      <c r="AK106" s="56" t="s">
        <v>1</v>
      </c>
      <c r="AL106" s="56" t="s">
        <v>104</v>
      </c>
      <c r="AM106" s="56" t="s">
        <v>105</v>
      </c>
      <c r="AN106" s="56" t="s">
        <v>106</v>
      </c>
      <c r="AO106" s="56" t="s">
        <v>115</v>
      </c>
      <c r="AP106" s="56" t="s">
        <v>108</v>
      </c>
      <c r="AQ106" s="56" t="s">
        <v>109</v>
      </c>
      <c r="AR106" s="56">
        <v>372</v>
      </c>
      <c r="AS106" s="56">
        <v>526.24</v>
      </c>
    </row>
    <row r="107" spans="1:45" ht="69">
      <c r="A107" s="9">
        <v>2020</v>
      </c>
      <c r="B107" s="9" t="s">
        <v>30</v>
      </c>
      <c r="C107" s="9" t="s">
        <v>2</v>
      </c>
      <c r="D107" s="10" t="s">
        <v>3</v>
      </c>
      <c r="E107" s="11">
        <v>3566</v>
      </c>
      <c r="F107" s="11">
        <v>4577</v>
      </c>
      <c r="G107" s="11">
        <v>5127</v>
      </c>
      <c r="H107" s="14">
        <v>915</v>
      </c>
      <c r="I107" s="9" t="s">
        <v>4</v>
      </c>
      <c r="AI107" s="57" t="s">
        <v>113</v>
      </c>
      <c r="AJ107" s="57">
        <v>2020</v>
      </c>
      <c r="AK107" s="57" t="s">
        <v>1</v>
      </c>
      <c r="AL107" s="57" t="s">
        <v>104</v>
      </c>
      <c r="AM107" s="57" t="s">
        <v>105</v>
      </c>
      <c r="AN107" s="57" t="s">
        <v>106</v>
      </c>
      <c r="AO107" s="57" t="s">
        <v>115</v>
      </c>
      <c r="AP107" s="57" t="s">
        <v>108</v>
      </c>
      <c r="AQ107" s="57" t="s">
        <v>111</v>
      </c>
      <c r="AR107" s="57">
        <v>674</v>
      </c>
      <c r="AS107" s="57">
        <v>963.82</v>
      </c>
    </row>
    <row r="108" spans="1:45" ht="69">
      <c r="A108" s="9">
        <v>2020</v>
      </c>
      <c r="B108" s="9" t="s">
        <v>30</v>
      </c>
      <c r="C108" s="9" t="s">
        <v>2</v>
      </c>
      <c r="D108" s="10" t="s">
        <v>5</v>
      </c>
      <c r="E108" s="11">
        <v>2498</v>
      </c>
      <c r="F108" s="11">
        <v>8000</v>
      </c>
      <c r="G108" s="11">
        <v>8960</v>
      </c>
      <c r="H108" s="11">
        <v>1600</v>
      </c>
      <c r="I108" s="9" t="s">
        <v>25</v>
      </c>
      <c r="AI108" s="56" t="s">
        <v>112</v>
      </c>
      <c r="AJ108" s="56">
        <v>2020</v>
      </c>
      <c r="AK108" s="56" t="s">
        <v>1</v>
      </c>
      <c r="AL108" s="56" t="s">
        <v>104</v>
      </c>
      <c r="AM108" s="56" t="s">
        <v>105</v>
      </c>
      <c r="AN108" s="56" t="s">
        <v>106</v>
      </c>
      <c r="AO108" s="56" t="s">
        <v>115</v>
      </c>
      <c r="AP108" s="56" t="s">
        <v>108</v>
      </c>
      <c r="AQ108" s="56" t="s">
        <v>111</v>
      </c>
      <c r="AR108" s="56">
        <v>707</v>
      </c>
      <c r="AS108" s="56">
        <v>1011.01</v>
      </c>
    </row>
    <row r="109" spans="1:45" ht="69">
      <c r="A109" s="9">
        <v>2020</v>
      </c>
      <c r="B109" s="9" t="s">
        <v>30</v>
      </c>
      <c r="C109" s="9" t="s">
        <v>6</v>
      </c>
      <c r="D109" s="10" t="s">
        <v>7</v>
      </c>
      <c r="E109" s="11">
        <v>1245</v>
      </c>
      <c r="F109" s="11">
        <v>4577</v>
      </c>
      <c r="G109" s="11">
        <v>5126</v>
      </c>
      <c r="H109" s="14">
        <v>915</v>
      </c>
      <c r="I109" s="9" t="s">
        <v>25</v>
      </c>
      <c r="AI109" s="57" t="s">
        <v>103</v>
      </c>
      <c r="AJ109" s="57">
        <v>2020</v>
      </c>
      <c r="AK109" s="57" t="s">
        <v>1</v>
      </c>
      <c r="AL109" s="57" t="s">
        <v>104</v>
      </c>
      <c r="AM109" s="57" t="s">
        <v>105</v>
      </c>
      <c r="AN109" s="57" t="s">
        <v>106</v>
      </c>
      <c r="AO109" s="57" t="s">
        <v>115</v>
      </c>
      <c r="AP109" s="57" t="s">
        <v>108</v>
      </c>
      <c r="AQ109" s="57" t="s">
        <v>111</v>
      </c>
      <c r="AR109" s="57">
        <v>747</v>
      </c>
      <c r="AS109" s="57">
        <v>526.24</v>
      </c>
    </row>
    <row r="110" spans="1:45" ht="69">
      <c r="A110" s="9">
        <v>2020</v>
      </c>
      <c r="B110" s="9" t="s">
        <v>30</v>
      </c>
      <c r="C110" s="9" t="s">
        <v>8</v>
      </c>
      <c r="D110" s="12" t="s">
        <v>9</v>
      </c>
      <c r="E110" s="9">
        <v>644</v>
      </c>
      <c r="F110" s="13">
        <v>5744</v>
      </c>
      <c r="G110" s="13">
        <v>6433</v>
      </c>
      <c r="H110" s="11">
        <v>1149</v>
      </c>
      <c r="I110" s="9" t="s">
        <v>25</v>
      </c>
      <c r="AI110" s="56" t="s">
        <v>113</v>
      </c>
      <c r="AJ110" s="56">
        <v>2020</v>
      </c>
      <c r="AK110" s="56" t="s">
        <v>1</v>
      </c>
      <c r="AL110" s="56" t="s">
        <v>104</v>
      </c>
      <c r="AM110" s="56" t="s">
        <v>105</v>
      </c>
      <c r="AN110" s="56" t="s">
        <v>106</v>
      </c>
      <c r="AO110" s="56" t="s">
        <v>115</v>
      </c>
      <c r="AP110" s="56" t="s">
        <v>108</v>
      </c>
      <c r="AQ110" s="56" t="s">
        <v>111</v>
      </c>
      <c r="AR110" s="56">
        <v>800</v>
      </c>
      <c r="AS110" s="56">
        <v>526.24</v>
      </c>
    </row>
    <row r="111" spans="1:45" ht="69">
      <c r="A111" s="9">
        <v>2020</v>
      </c>
      <c r="B111" s="9" t="s">
        <v>30</v>
      </c>
      <c r="C111" s="9" t="s">
        <v>10</v>
      </c>
      <c r="D111" s="12" t="s">
        <v>11</v>
      </c>
      <c r="E111" s="9">
        <v>643</v>
      </c>
      <c r="F111" s="13">
        <v>7000</v>
      </c>
      <c r="G111" s="13">
        <v>7840</v>
      </c>
      <c r="H111" s="11">
        <v>1400</v>
      </c>
      <c r="I111" s="9" t="s">
        <v>25</v>
      </c>
      <c r="AI111" s="57" t="s">
        <v>112</v>
      </c>
      <c r="AJ111" s="57">
        <v>2020</v>
      </c>
      <c r="AK111" s="57" t="s">
        <v>1</v>
      </c>
      <c r="AL111" s="57" t="s">
        <v>104</v>
      </c>
      <c r="AM111" s="57" t="s">
        <v>105</v>
      </c>
      <c r="AN111" s="57" t="s">
        <v>106</v>
      </c>
      <c r="AO111" s="57" t="s">
        <v>115</v>
      </c>
      <c r="AP111" s="57" t="s">
        <v>108</v>
      </c>
      <c r="AQ111" s="57" t="s">
        <v>111</v>
      </c>
      <c r="AR111" s="57">
        <v>253</v>
      </c>
      <c r="AS111" s="57">
        <v>361.79</v>
      </c>
    </row>
    <row r="112" spans="1:45" ht="69">
      <c r="A112" s="9">
        <v>2020</v>
      </c>
      <c r="B112" s="9" t="s">
        <v>30</v>
      </c>
      <c r="C112" s="9" t="s">
        <v>8</v>
      </c>
      <c r="D112" s="12" t="s">
        <v>12</v>
      </c>
      <c r="E112" s="9">
        <v>455</v>
      </c>
      <c r="F112" s="13">
        <v>4579</v>
      </c>
      <c r="G112" s="13">
        <v>5128</v>
      </c>
      <c r="H112" s="14">
        <v>916</v>
      </c>
      <c r="I112" s="9" t="s">
        <v>25</v>
      </c>
      <c r="AI112" s="56" t="s">
        <v>110</v>
      </c>
      <c r="AJ112" s="56">
        <v>2020</v>
      </c>
      <c r="AK112" s="56" t="s">
        <v>1</v>
      </c>
      <c r="AL112" s="56" t="s">
        <v>104</v>
      </c>
      <c r="AM112" s="56" t="s">
        <v>105</v>
      </c>
      <c r="AN112" s="56" t="s">
        <v>106</v>
      </c>
      <c r="AO112" s="56" t="s">
        <v>115</v>
      </c>
      <c r="AP112" s="56" t="s">
        <v>108</v>
      </c>
      <c r="AQ112" s="56" t="s">
        <v>111</v>
      </c>
      <c r="AR112" s="56">
        <v>223</v>
      </c>
      <c r="AS112" s="56">
        <v>318.89</v>
      </c>
    </row>
    <row r="113" spans="1:45" ht="69">
      <c r="A113" s="9">
        <v>2020</v>
      </c>
      <c r="B113" s="9" t="s">
        <v>30</v>
      </c>
      <c r="C113" s="9" t="s">
        <v>10</v>
      </c>
      <c r="D113" s="12" t="s">
        <v>13</v>
      </c>
      <c r="E113" s="14">
        <v>345</v>
      </c>
      <c r="F113" s="11">
        <v>7000</v>
      </c>
      <c r="G113" s="11">
        <v>7840</v>
      </c>
      <c r="H113" s="11">
        <v>1400</v>
      </c>
      <c r="I113" s="9" t="s">
        <v>25</v>
      </c>
      <c r="AI113" s="57" t="s">
        <v>103</v>
      </c>
      <c r="AJ113" s="57">
        <v>2020</v>
      </c>
      <c r="AK113" s="57" t="s">
        <v>1</v>
      </c>
      <c r="AL113" s="57" t="s">
        <v>104</v>
      </c>
      <c r="AM113" s="57" t="s">
        <v>105</v>
      </c>
      <c r="AN113" s="57" t="s">
        <v>106</v>
      </c>
      <c r="AO113" s="57" t="s">
        <v>115</v>
      </c>
      <c r="AP113" s="57" t="s">
        <v>108</v>
      </c>
      <c r="AQ113" s="57" t="s">
        <v>109</v>
      </c>
      <c r="AR113" s="57">
        <v>873</v>
      </c>
      <c r="AS113" s="57">
        <v>1248.3900000000001</v>
      </c>
    </row>
    <row r="114" spans="1:45" ht="69">
      <c r="A114" s="9">
        <v>2020</v>
      </c>
      <c r="B114" s="9" t="s">
        <v>30</v>
      </c>
      <c r="C114" s="9" t="s">
        <v>6</v>
      </c>
      <c r="D114" s="10" t="s">
        <v>14</v>
      </c>
      <c r="E114" s="14">
        <v>122</v>
      </c>
      <c r="F114" s="14">
        <v>100</v>
      </c>
      <c r="G114" s="14">
        <v>112</v>
      </c>
      <c r="H114" s="14">
        <v>20</v>
      </c>
      <c r="I114" s="9" t="s">
        <v>25</v>
      </c>
      <c r="AI114" s="56" t="s">
        <v>112</v>
      </c>
      <c r="AJ114" s="56">
        <v>2020</v>
      </c>
      <c r="AK114" s="56" t="s">
        <v>1</v>
      </c>
      <c r="AL114" s="56" t="s">
        <v>104</v>
      </c>
      <c r="AM114" s="56" t="s">
        <v>105</v>
      </c>
      <c r="AN114" s="56" t="s">
        <v>106</v>
      </c>
      <c r="AO114" s="56" t="s">
        <v>115</v>
      </c>
      <c r="AP114" s="56" t="s">
        <v>108</v>
      </c>
      <c r="AQ114" s="56" t="s">
        <v>111</v>
      </c>
      <c r="AR114" s="56">
        <v>251</v>
      </c>
      <c r="AS114" s="56">
        <v>358.93</v>
      </c>
    </row>
    <row r="115" spans="1:45" ht="69">
      <c r="A115" s="9">
        <v>2020</v>
      </c>
      <c r="B115" s="9" t="s">
        <v>30</v>
      </c>
      <c r="C115" s="9" t="s">
        <v>15</v>
      </c>
      <c r="D115" s="12" t="s">
        <v>16</v>
      </c>
      <c r="E115" s="9">
        <v>78</v>
      </c>
      <c r="F115" s="13">
        <v>4577</v>
      </c>
      <c r="G115" s="13">
        <v>5126</v>
      </c>
      <c r="H115" s="14">
        <v>915</v>
      </c>
      <c r="I115" s="9" t="s">
        <v>25</v>
      </c>
      <c r="AI115" s="57" t="s">
        <v>103</v>
      </c>
      <c r="AJ115" s="57">
        <v>2020</v>
      </c>
      <c r="AK115" s="57" t="s">
        <v>1</v>
      </c>
      <c r="AL115" s="57" t="s">
        <v>104</v>
      </c>
      <c r="AM115" s="57" t="s">
        <v>105</v>
      </c>
      <c r="AN115" s="57" t="s">
        <v>106</v>
      </c>
      <c r="AO115" s="57" t="s">
        <v>115</v>
      </c>
      <c r="AP115" s="57" t="s">
        <v>108</v>
      </c>
      <c r="AQ115" s="57" t="s">
        <v>111</v>
      </c>
      <c r="AR115" s="57">
        <v>299</v>
      </c>
      <c r="AS115" s="57">
        <v>427.57</v>
      </c>
    </row>
    <row r="116" spans="1:45" ht="69">
      <c r="A116" s="9">
        <v>2020</v>
      </c>
      <c r="B116" s="9" t="s">
        <v>30</v>
      </c>
      <c r="C116" s="9" t="s">
        <v>15</v>
      </c>
      <c r="D116" s="12" t="s">
        <v>17</v>
      </c>
      <c r="E116" s="9">
        <v>76</v>
      </c>
      <c r="F116" s="13">
        <v>4577</v>
      </c>
      <c r="G116" s="13">
        <v>5126</v>
      </c>
      <c r="H116" s="14">
        <v>915</v>
      </c>
      <c r="I116" s="9" t="s">
        <v>25</v>
      </c>
      <c r="AI116" s="56" t="s">
        <v>103</v>
      </c>
      <c r="AJ116" s="56">
        <v>2020</v>
      </c>
      <c r="AK116" s="56" t="s">
        <v>1</v>
      </c>
      <c r="AL116" s="56" t="s">
        <v>104</v>
      </c>
      <c r="AM116" s="56" t="s">
        <v>105</v>
      </c>
      <c r="AN116" s="56" t="s">
        <v>106</v>
      </c>
      <c r="AO116" s="56" t="s">
        <v>115</v>
      </c>
      <c r="AP116" s="56" t="s">
        <v>108</v>
      </c>
      <c r="AQ116" s="56" t="s">
        <v>111</v>
      </c>
      <c r="AR116" s="56">
        <v>769</v>
      </c>
      <c r="AS116" s="56">
        <v>1099.67</v>
      </c>
    </row>
    <row r="117" spans="1:45" ht="69">
      <c r="A117" s="9">
        <v>2020</v>
      </c>
      <c r="B117" s="9" t="s">
        <v>30</v>
      </c>
      <c r="C117" s="9" t="s">
        <v>15</v>
      </c>
      <c r="D117" s="12" t="s">
        <v>18</v>
      </c>
      <c r="E117" s="9">
        <v>46</v>
      </c>
      <c r="F117" s="9">
        <v>200</v>
      </c>
      <c r="G117" s="9">
        <v>224</v>
      </c>
      <c r="H117" s="14">
        <v>40</v>
      </c>
      <c r="I117" s="9" t="s">
        <v>25</v>
      </c>
      <c r="AI117" s="57" t="s">
        <v>103</v>
      </c>
      <c r="AJ117" s="57">
        <v>2020</v>
      </c>
      <c r="AK117" s="57" t="s">
        <v>29</v>
      </c>
      <c r="AL117" s="57" t="s">
        <v>104</v>
      </c>
      <c r="AM117" s="57" t="s">
        <v>105</v>
      </c>
      <c r="AN117" s="57" t="s">
        <v>106</v>
      </c>
      <c r="AO117" s="57" t="s">
        <v>115</v>
      </c>
      <c r="AP117" s="57" t="s">
        <v>108</v>
      </c>
      <c r="AQ117" s="57" t="s">
        <v>109</v>
      </c>
      <c r="AR117" s="57">
        <v>302</v>
      </c>
      <c r="AS117" s="57">
        <v>431.86</v>
      </c>
    </row>
    <row r="118" spans="1:45" ht="69">
      <c r="A118" s="9">
        <v>2020</v>
      </c>
      <c r="B118" s="9" t="s">
        <v>30</v>
      </c>
      <c r="C118" s="9" t="s">
        <v>15</v>
      </c>
      <c r="D118" s="12" t="s">
        <v>19</v>
      </c>
      <c r="E118" s="9">
        <v>34</v>
      </c>
      <c r="F118" s="13">
        <v>4577</v>
      </c>
      <c r="G118" s="13">
        <v>5126</v>
      </c>
      <c r="H118" s="14">
        <v>915</v>
      </c>
      <c r="I118" s="9" t="s">
        <v>25</v>
      </c>
      <c r="AI118" s="56" t="s">
        <v>110</v>
      </c>
      <c r="AJ118" s="56">
        <v>2020</v>
      </c>
      <c r="AK118" s="56" t="s">
        <v>29</v>
      </c>
      <c r="AL118" s="56" t="s">
        <v>104</v>
      </c>
      <c r="AM118" s="56" t="s">
        <v>105</v>
      </c>
      <c r="AN118" s="56" t="s">
        <v>106</v>
      </c>
      <c r="AO118" s="56" t="s">
        <v>115</v>
      </c>
      <c r="AP118" s="56" t="s">
        <v>108</v>
      </c>
      <c r="AQ118" s="56" t="s">
        <v>109</v>
      </c>
      <c r="AR118" s="56">
        <v>296</v>
      </c>
      <c r="AS118" s="56">
        <v>423.28</v>
      </c>
    </row>
    <row r="119" spans="1:45" ht="69">
      <c r="A119" s="9">
        <v>2020</v>
      </c>
      <c r="B119" s="9" t="s">
        <v>30</v>
      </c>
      <c r="C119" s="9" t="s">
        <v>6</v>
      </c>
      <c r="D119" s="10" t="s">
        <v>20</v>
      </c>
      <c r="E119" s="14">
        <v>7</v>
      </c>
      <c r="F119" s="14">
        <v>200</v>
      </c>
      <c r="G119" s="14">
        <v>224</v>
      </c>
      <c r="H119" s="14">
        <v>40</v>
      </c>
      <c r="I119" s="9" t="s">
        <v>25</v>
      </c>
      <c r="AI119" s="57" t="s">
        <v>110</v>
      </c>
      <c r="AJ119" s="57">
        <v>2020</v>
      </c>
      <c r="AK119" s="57" t="s">
        <v>29</v>
      </c>
      <c r="AL119" s="57" t="s">
        <v>104</v>
      </c>
      <c r="AM119" s="57" t="s">
        <v>105</v>
      </c>
      <c r="AN119" s="57" t="s">
        <v>106</v>
      </c>
      <c r="AO119" s="57" t="s">
        <v>115</v>
      </c>
      <c r="AP119" s="57" t="s">
        <v>108</v>
      </c>
      <c r="AQ119" s="57" t="s">
        <v>111</v>
      </c>
      <c r="AR119" s="57">
        <v>218</v>
      </c>
      <c r="AS119" s="57">
        <v>311.74</v>
      </c>
    </row>
    <row r="120" spans="1:45" ht="69">
      <c r="A120" s="9">
        <v>2020</v>
      </c>
      <c r="B120" s="9" t="s">
        <v>30</v>
      </c>
      <c r="C120" s="9" t="s">
        <v>15</v>
      </c>
      <c r="D120" s="12" t="s">
        <v>22</v>
      </c>
      <c r="E120" s="9">
        <v>3</v>
      </c>
      <c r="F120" s="13">
        <v>4577</v>
      </c>
      <c r="G120" s="13">
        <v>5127</v>
      </c>
      <c r="H120" s="14">
        <v>915</v>
      </c>
      <c r="I120" s="9" t="s">
        <v>25</v>
      </c>
      <c r="AI120" s="56" t="s">
        <v>103</v>
      </c>
      <c r="AJ120" s="56">
        <v>2020</v>
      </c>
      <c r="AK120" s="56" t="s">
        <v>29</v>
      </c>
      <c r="AL120" s="56" t="s">
        <v>104</v>
      </c>
      <c r="AM120" s="56" t="s">
        <v>105</v>
      </c>
      <c r="AN120" s="56" t="s">
        <v>106</v>
      </c>
      <c r="AO120" s="56" t="s">
        <v>115</v>
      </c>
      <c r="AP120" s="56" t="s">
        <v>108</v>
      </c>
      <c r="AQ120" s="56" t="s">
        <v>111</v>
      </c>
      <c r="AR120" s="56">
        <v>266</v>
      </c>
      <c r="AS120" s="56">
        <v>380.38</v>
      </c>
    </row>
    <row r="121" spans="1:45" ht="69">
      <c r="A121" s="9">
        <v>2020</v>
      </c>
      <c r="B121" s="9" t="s">
        <v>30</v>
      </c>
      <c r="C121" s="9" t="s">
        <v>21</v>
      </c>
      <c r="D121" s="12" t="s">
        <v>21</v>
      </c>
      <c r="E121" s="9">
        <v>2</v>
      </c>
      <c r="F121" s="13">
        <v>6600</v>
      </c>
      <c r="G121" s="13">
        <v>7392</v>
      </c>
      <c r="H121" s="11">
        <v>1320</v>
      </c>
      <c r="I121" s="9" t="s">
        <v>25</v>
      </c>
      <c r="AI121" s="57" t="s">
        <v>110</v>
      </c>
      <c r="AJ121" s="57">
        <v>2020</v>
      </c>
      <c r="AK121" s="57" t="s">
        <v>29</v>
      </c>
      <c r="AL121" s="57" t="s">
        <v>104</v>
      </c>
      <c r="AM121" s="57" t="s">
        <v>105</v>
      </c>
      <c r="AN121" s="57" t="s">
        <v>106</v>
      </c>
      <c r="AO121" s="57" t="s">
        <v>115</v>
      </c>
      <c r="AP121" s="57" t="s">
        <v>108</v>
      </c>
      <c r="AQ121" s="57" t="s">
        <v>111</v>
      </c>
      <c r="AR121" s="57">
        <v>194</v>
      </c>
      <c r="AS121" s="57">
        <v>277.42</v>
      </c>
    </row>
    <row r="122" spans="1:45" ht="69">
      <c r="A122" s="9">
        <v>2020</v>
      </c>
      <c r="B122" s="9" t="s">
        <v>31</v>
      </c>
      <c r="C122" s="9" t="s">
        <v>2</v>
      </c>
      <c r="D122" s="10" t="s">
        <v>3</v>
      </c>
      <c r="E122" s="11">
        <v>3566</v>
      </c>
      <c r="F122" s="11">
        <v>4577</v>
      </c>
      <c r="G122" s="11">
        <v>5127</v>
      </c>
      <c r="H122" s="14">
        <v>915</v>
      </c>
      <c r="I122" s="9" t="s">
        <v>25</v>
      </c>
      <c r="AI122" s="56" t="s">
        <v>103</v>
      </c>
      <c r="AJ122" s="56">
        <v>2020</v>
      </c>
      <c r="AK122" s="56" t="s">
        <v>29</v>
      </c>
      <c r="AL122" s="56" t="s">
        <v>104</v>
      </c>
      <c r="AM122" s="56" t="s">
        <v>105</v>
      </c>
      <c r="AN122" s="56" t="s">
        <v>106</v>
      </c>
      <c r="AO122" s="56" t="s">
        <v>115</v>
      </c>
      <c r="AP122" s="56" t="s">
        <v>108</v>
      </c>
      <c r="AQ122" s="56" t="s">
        <v>111</v>
      </c>
      <c r="AR122" s="56">
        <v>220</v>
      </c>
      <c r="AS122" s="56">
        <v>314.60000000000002</v>
      </c>
    </row>
    <row r="123" spans="1:45" ht="69">
      <c r="A123" s="9">
        <v>2020</v>
      </c>
      <c r="B123" s="9" t="s">
        <v>31</v>
      </c>
      <c r="C123" s="9" t="s">
        <v>2</v>
      </c>
      <c r="D123" s="10" t="s">
        <v>5</v>
      </c>
      <c r="E123" s="11">
        <v>2498</v>
      </c>
      <c r="F123" s="11">
        <v>8000</v>
      </c>
      <c r="G123" s="11">
        <v>8960</v>
      </c>
      <c r="H123" s="11">
        <v>1600</v>
      </c>
      <c r="I123" s="9" t="s">
        <v>25</v>
      </c>
      <c r="AI123" s="57" t="s">
        <v>103</v>
      </c>
      <c r="AJ123" s="57">
        <v>2020</v>
      </c>
      <c r="AK123" s="57" t="s">
        <v>29</v>
      </c>
      <c r="AL123" s="57" t="s">
        <v>104</v>
      </c>
      <c r="AM123" s="57" t="s">
        <v>105</v>
      </c>
      <c r="AN123" s="57" t="s">
        <v>106</v>
      </c>
      <c r="AO123" s="57" t="s">
        <v>115</v>
      </c>
      <c r="AP123" s="57" t="s">
        <v>108</v>
      </c>
      <c r="AQ123" s="57" t="s">
        <v>111</v>
      </c>
      <c r="AR123" s="57">
        <v>268</v>
      </c>
      <c r="AS123" s="57">
        <v>383.24</v>
      </c>
    </row>
    <row r="124" spans="1:45" ht="69">
      <c r="A124" s="9">
        <v>2020</v>
      </c>
      <c r="B124" s="9" t="s">
        <v>31</v>
      </c>
      <c r="C124" s="9" t="s">
        <v>6</v>
      </c>
      <c r="D124" s="10" t="s">
        <v>7</v>
      </c>
      <c r="E124" s="11">
        <v>1245</v>
      </c>
      <c r="F124" s="11">
        <v>4577</v>
      </c>
      <c r="G124" s="11">
        <v>5126</v>
      </c>
      <c r="H124" s="14">
        <v>915</v>
      </c>
      <c r="I124" s="9" t="s">
        <v>25</v>
      </c>
      <c r="AI124" s="56" t="s">
        <v>110</v>
      </c>
      <c r="AJ124" s="56">
        <v>2020</v>
      </c>
      <c r="AK124" s="56" t="s">
        <v>29</v>
      </c>
      <c r="AL124" s="56" t="s">
        <v>104</v>
      </c>
      <c r="AM124" s="56" t="s">
        <v>105</v>
      </c>
      <c r="AN124" s="56" t="s">
        <v>106</v>
      </c>
      <c r="AO124" s="56" t="s">
        <v>115</v>
      </c>
      <c r="AP124" s="56" t="s">
        <v>108</v>
      </c>
      <c r="AQ124" s="56" t="s">
        <v>111</v>
      </c>
      <c r="AR124" s="56">
        <v>306</v>
      </c>
      <c r="AS124" s="56">
        <v>526.24</v>
      </c>
    </row>
    <row r="125" spans="1:45" ht="69">
      <c r="A125" s="9">
        <v>2020</v>
      </c>
      <c r="B125" s="9" t="s">
        <v>31</v>
      </c>
      <c r="C125" s="9" t="s">
        <v>8</v>
      </c>
      <c r="D125" s="12" t="s">
        <v>9</v>
      </c>
      <c r="E125" s="9">
        <v>644</v>
      </c>
      <c r="F125" s="13">
        <v>5744</v>
      </c>
      <c r="G125" s="13">
        <v>6433</v>
      </c>
      <c r="H125" s="11">
        <v>1149</v>
      </c>
      <c r="I125" s="9" t="s">
        <v>25</v>
      </c>
      <c r="AI125" s="57" t="s">
        <v>112</v>
      </c>
      <c r="AJ125" s="57">
        <v>2020</v>
      </c>
      <c r="AK125" s="57" t="s">
        <v>29</v>
      </c>
      <c r="AL125" s="57" t="s">
        <v>104</v>
      </c>
      <c r="AM125" s="57" t="s">
        <v>105</v>
      </c>
      <c r="AN125" s="57" t="s">
        <v>106</v>
      </c>
      <c r="AO125" s="57" t="s">
        <v>115</v>
      </c>
      <c r="AP125" s="57" t="s">
        <v>108</v>
      </c>
      <c r="AQ125" s="57" t="s">
        <v>111</v>
      </c>
      <c r="AR125" s="57">
        <v>300</v>
      </c>
      <c r="AS125" s="57">
        <v>526.24</v>
      </c>
    </row>
    <row r="126" spans="1:45" ht="69">
      <c r="A126" s="9">
        <v>2020</v>
      </c>
      <c r="B126" s="9" t="s">
        <v>31</v>
      </c>
      <c r="C126" s="9" t="s">
        <v>10</v>
      </c>
      <c r="D126" s="12" t="s">
        <v>11</v>
      </c>
      <c r="E126" s="9">
        <v>643</v>
      </c>
      <c r="F126" s="13">
        <v>7000</v>
      </c>
      <c r="G126" s="13">
        <v>7840</v>
      </c>
      <c r="H126" s="11">
        <v>1400</v>
      </c>
      <c r="I126" s="9" t="s">
        <v>25</v>
      </c>
      <c r="AI126" s="56" t="s">
        <v>110</v>
      </c>
      <c r="AJ126" s="56">
        <v>2020</v>
      </c>
      <c r="AK126" s="56" t="s">
        <v>29</v>
      </c>
      <c r="AL126" s="56" t="s">
        <v>104</v>
      </c>
      <c r="AM126" s="56" t="s">
        <v>105</v>
      </c>
      <c r="AN126" s="56" t="s">
        <v>106</v>
      </c>
      <c r="AO126" s="56" t="s">
        <v>115</v>
      </c>
      <c r="AP126" s="56" t="s">
        <v>108</v>
      </c>
      <c r="AQ126" s="56" t="s">
        <v>111</v>
      </c>
      <c r="AR126" s="56">
        <v>294</v>
      </c>
      <c r="AS126" s="56">
        <v>526.24</v>
      </c>
    </row>
    <row r="127" spans="1:45" ht="69">
      <c r="A127" s="9">
        <v>2020</v>
      </c>
      <c r="B127" s="9" t="s">
        <v>31</v>
      </c>
      <c r="C127" s="9" t="s">
        <v>8</v>
      </c>
      <c r="D127" s="12" t="s">
        <v>12</v>
      </c>
      <c r="E127" s="9">
        <v>455</v>
      </c>
      <c r="F127" s="13">
        <v>4579</v>
      </c>
      <c r="G127" s="13">
        <v>5128</v>
      </c>
      <c r="H127" s="14">
        <v>916</v>
      </c>
      <c r="I127" s="9" t="s">
        <v>25</v>
      </c>
      <c r="AI127" s="57" t="s">
        <v>110</v>
      </c>
      <c r="AJ127" s="57">
        <v>2020</v>
      </c>
      <c r="AK127" s="57" t="s">
        <v>29</v>
      </c>
      <c r="AL127" s="57" t="s">
        <v>104</v>
      </c>
      <c r="AM127" s="57" t="s">
        <v>105</v>
      </c>
      <c r="AN127" s="57" t="s">
        <v>106</v>
      </c>
      <c r="AO127" s="57" t="s">
        <v>115</v>
      </c>
      <c r="AP127" s="57" t="s">
        <v>108</v>
      </c>
      <c r="AQ127" s="57" t="s">
        <v>111</v>
      </c>
      <c r="AR127" s="57">
        <v>679</v>
      </c>
      <c r="AS127" s="57">
        <v>970.97</v>
      </c>
    </row>
    <row r="128" spans="1:45" ht="69">
      <c r="A128" s="9">
        <v>2020</v>
      </c>
      <c r="B128" s="9" t="s">
        <v>31</v>
      </c>
      <c r="C128" s="9" t="s">
        <v>10</v>
      </c>
      <c r="D128" s="12" t="s">
        <v>13</v>
      </c>
      <c r="E128" s="14">
        <v>345</v>
      </c>
      <c r="F128" s="11">
        <v>7000</v>
      </c>
      <c r="G128" s="11">
        <v>7840</v>
      </c>
      <c r="H128" s="11">
        <v>1400</v>
      </c>
      <c r="I128" s="9" t="s">
        <v>25</v>
      </c>
      <c r="AI128" s="56" t="s">
        <v>110</v>
      </c>
      <c r="AJ128" s="56">
        <v>2020</v>
      </c>
      <c r="AK128" s="56" t="s">
        <v>29</v>
      </c>
      <c r="AL128" s="56" t="s">
        <v>104</v>
      </c>
      <c r="AM128" s="56" t="s">
        <v>105</v>
      </c>
      <c r="AN128" s="56" t="s">
        <v>106</v>
      </c>
      <c r="AO128" s="56" t="s">
        <v>115</v>
      </c>
      <c r="AP128" s="56" t="s">
        <v>108</v>
      </c>
      <c r="AQ128" s="56" t="s">
        <v>111</v>
      </c>
      <c r="AR128" s="56">
        <v>713</v>
      </c>
      <c r="AS128" s="56">
        <v>1019.59</v>
      </c>
    </row>
    <row r="129" spans="1:45" ht="69">
      <c r="A129" s="9">
        <v>2020</v>
      </c>
      <c r="B129" s="9" t="s">
        <v>31</v>
      </c>
      <c r="C129" s="9" t="s">
        <v>6</v>
      </c>
      <c r="D129" s="10" t="s">
        <v>14</v>
      </c>
      <c r="E129" s="14">
        <v>122</v>
      </c>
      <c r="F129" s="14">
        <v>100</v>
      </c>
      <c r="G129" s="14">
        <v>112</v>
      </c>
      <c r="H129" s="14">
        <v>20</v>
      </c>
      <c r="I129" s="9" t="s">
        <v>25</v>
      </c>
      <c r="AI129" s="57" t="s">
        <v>112</v>
      </c>
      <c r="AJ129" s="57">
        <v>2020</v>
      </c>
      <c r="AK129" s="57" t="s">
        <v>29</v>
      </c>
      <c r="AL129" s="57" t="s">
        <v>104</v>
      </c>
      <c r="AM129" s="57" t="s">
        <v>105</v>
      </c>
      <c r="AN129" s="57" t="s">
        <v>106</v>
      </c>
      <c r="AO129" s="57" t="s">
        <v>115</v>
      </c>
      <c r="AP129" s="57" t="s">
        <v>108</v>
      </c>
      <c r="AQ129" s="57" t="s">
        <v>111</v>
      </c>
      <c r="AR129" s="57">
        <v>766</v>
      </c>
      <c r="AS129" s="57">
        <v>1095.3800000000001</v>
      </c>
    </row>
    <row r="130" spans="1:45" ht="69">
      <c r="A130" s="9">
        <v>2020</v>
      </c>
      <c r="B130" s="9" t="s">
        <v>31</v>
      </c>
      <c r="C130" s="9" t="s">
        <v>15</v>
      </c>
      <c r="D130" s="12" t="s">
        <v>16</v>
      </c>
      <c r="E130" s="9">
        <v>78</v>
      </c>
      <c r="F130" s="13">
        <v>4577</v>
      </c>
      <c r="G130" s="13">
        <v>5126</v>
      </c>
      <c r="H130" s="14">
        <v>915</v>
      </c>
      <c r="I130" s="9" t="s">
        <v>25</v>
      </c>
      <c r="AI130" s="56" t="s">
        <v>103</v>
      </c>
      <c r="AJ130" s="56">
        <v>2020</v>
      </c>
      <c r="AK130" s="56" t="s">
        <v>29</v>
      </c>
      <c r="AL130" s="56" t="s">
        <v>104</v>
      </c>
      <c r="AM130" s="56" t="s">
        <v>105</v>
      </c>
      <c r="AN130" s="56" t="s">
        <v>106</v>
      </c>
      <c r="AO130" s="56" t="s">
        <v>115</v>
      </c>
      <c r="AP130" s="56" t="s">
        <v>108</v>
      </c>
      <c r="AQ130" s="56" t="s">
        <v>111</v>
      </c>
      <c r="AR130" s="56">
        <v>303</v>
      </c>
      <c r="AS130" s="56">
        <v>433.29</v>
      </c>
    </row>
    <row r="131" spans="1:45" ht="69">
      <c r="A131" s="9">
        <v>2020</v>
      </c>
      <c r="B131" s="9" t="s">
        <v>31</v>
      </c>
      <c r="C131" s="9" t="s">
        <v>15</v>
      </c>
      <c r="D131" s="12" t="s">
        <v>17</v>
      </c>
      <c r="E131" s="9">
        <v>76</v>
      </c>
      <c r="F131" s="13">
        <v>4577</v>
      </c>
      <c r="G131" s="13">
        <v>5126</v>
      </c>
      <c r="H131" s="14">
        <v>915</v>
      </c>
      <c r="I131" s="9" t="s">
        <v>25</v>
      </c>
      <c r="AI131" s="57" t="s">
        <v>103</v>
      </c>
      <c r="AJ131" s="57">
        <v>2020</v>
      </c>
      <c r="AK131" s="57" t="s">
        <v>29</v>
      </c>
      <c r="AL131" s="57" t="s">
        <v>104</v>
      </c>
      <c r="AM131" s="57" t="s">
        <v>105</v>
      </c>
      <c r="AN131" s="57" t="s">
        <v>106</v>
      </c>
      <c r="AO131" s="57" t="s">
        <v>115</v>
      </c>
      <c r="AP131" s="57" t="s">
        <v>108</v>
      </c>
      <c r="AQ131" s="57" t="s">
        <v>111</v>
      </c>
      <c r="AR131" s="57">
        <v>297</v>
      </c>
      <c r="AS131" s="57">
        <v>424.71</v>
      </c>
    </row>
    <row r="132" spans="1:45" ht="69">
      <c r="A132" s="9">
        <v>2020</v>
      </c>
      <c r="B132" s="9" t="s">
        <v>31</v>
      </c>
      <c r="C132" s="9" t="s">
        <v>15</v>
      </c>
      <c r="D132" s="12" t="s">
        <v>18</v>
      </c>
      <c r="E132" s="9">
        <v>46</v>
      </c>
      <c r="F132" s="9">
        <v>200</v>
      </c>
      <c r="G132" s="9">
        <v>224</v>
      </c>
      <c r="H132" s="14">
        <v>40</v>
      </c>
      <c r="I132" s="9" t="s">
        <v>25</v>
      </c>
      <c r="AI132" s="56" t="s">
        <v>110</v>
      </c>
      <c r="AJ132" s="56">
        <v>2020</v>
      </c>
      <c r="AK132" s="56" t="s">
        <v>29</v>
      </c>
      <c r="AL132" s="56" t="s">
        <v>104</v>
      </c>
      <c r="AM132" s="56" t="s">
        <v>105</v>
      </c>
      <c r="AN132" s="56" t="s">
        <v>106</v>
      </c>
      <c r="AO132" s="56" t="s">
        <v>115</v>
      </c>
      <c r="AP132" s="56" t="s">
        <v>108</v>
      </c>
      <c r="AQ132" s="56" t="s">
        <v>111</v>
      </c>
      <c r="AR132" s="56">
        <v>291</v>
      </c>
      <c r="AS132" s="56">
        <v>416.13</v>
      </c>
    </row>
    <row r="133" spans="1:45" ht="69">
      <c r="A133" s="9">
        <v>2020</v>
      </c>
      <c r="B133" s="9" t="s">
        <v>31</v>
      </c>
      <c r="C133" s="9" t="s">
        <v>15</v>
      </c>
      <c r="D133" s="12" t="s">
        <v>19</v>
      </c>
      <c r="E133" s="9">
        <v>34</v>
      </c>
      <c r="F133" s="13">
        <v>4577</v>
      </c>
      <c r="G133" s="13">
        <v>5126</v>
      </c>
      <c r="H133" s="14">
        <v>915</v>
      </c>
      <c r="I133" s="9" t="s">
        <v>4</v>
      </c>
      <c r="AI133" s="57" t="s">
        <v>112</v>
      </c>
      <c r="AJ133" s="57">
        <v>2020</v>
      </c>
      <c r="AK133" s="57" t="s">
        <v>29</v>
      </c>
      <c r="AL133" s="57" t="s">
        <v>104</v>
      </c>
      <c r="AM133" s="57" t="s">
        <v>105</v>
      </c>
      <c r="AN133" s="57" t="s">
        <v>106</v>
      </c>
      <c r="AO133" s="57" t="s">
        <v>115</v>
      </c>
      <c r="AP133" s="57" t="s">
        <v>108</v>
      </c>
      <c r="AQ133" s="57" t="s">
        <v>111</v>
      </c>
      <c r="AR133" s="57">
        <v>219</v>
      </c>
      <c r="AS133" s="57">
        <v>313.17</v>
      </c>
    </row>
    <row r="134" spans="1:45" ht="69">
      <c r="A134" s="9">
        <v>2020</v>
      </c>
      <c r="B134" s="9" t="s">
        <v>31</v>
      </c>
      <c r="C134" s="9" t="s">
        <v>6</v>
      </c>
      <c r="D134" s="10" t="s">
        <v>20</v>
      </c>
      <c r="E134" s="14">
        <v>7</v>
      </c>
      <c r="F134" s="14">
        <v>200</v>
      </c>
      <c r="G134" s="14">
        <v>224</v>
      </c>
      <c r="H134" s="14">
        <v>40</v>
      </c>
      <c r="I134" s="9" t="s">
        <v>4</v>
      </c>
      <c r="AI134" s="56" t="s">
        <v>112</v>
      </c>
      <c r="AJ134" s="56">
        <v>2020</v>
      </c>
      <c r="AK134" s="56" t="s">
        <v>29</v>
      </c>
      <c r="AL134" s="56" t="s">
        <v>104</v>
      </c>
      <c r="AM134" s="56" t="s">
        <v>105</v>
      </c>
      <c r="AN134" s="56" t="s">
        <v>106</v>
      </c>
      <c r="AO134" s="56" t="s">
        <v>115</v>
      </c>
      <c r="AP134" s="56" t="s">
        <v>108</v>
      </c>
      <c r="AQ134" s="56" t="s">
        <v>111</v>
      </c>
      <c r="AR134" s="56">
        <v>752</v>
      </c>
      <c r="AS134" s="56">
        <v>526.24</v>
      </c>
    </row>
    <row r="135" spans="1:45" ht="69">
      <c r="A135" s="9">
        <v>2020</v>
      </c>
      <c r="B135" s="9" t="s">
        <v>31</v>
      </c>
      <c r="C135" s="9" t="s">
        <v>15</v>
      </c>
      <c r="D135" s="12" t="s">
        <v>22</v>
      </c>
      <c r="E135" s="9">
        <v>3</v>
      </c>
      <c r="F135" s="13">
        <v>4577</v>
      </c>
      <c r="G135" s="13">
        <v>5127</v>
      </c>
      <c r="H135" s="14">
        <v>915</v>
      </c>
      <c r="I135" s="9" t="s">
        <v>4</v>
      </c>
      <c r="AI135" s="57" t="s">
        <v>110</v>
      </c>
      <c r="AJ135" s="57">
        <v>2020</v>
      </c>
      <c r="AK135" s="57" t="s">
        <v>29</v>
      </c>
      <c r="AL135" s="57" t="s">
        <v>104</v>
      </c>
      <c r="AM135" s="57" t="s">
        <v>105</v>
      </c>
      <c r="AN135" s="57" t="s">
        <v>106</v>
      </c>
      <c r="AO135" s="57" t="s">
        <v>115</v>
      </c>
      <c r="AP135" s="57" t="s">
        <v>108</v>
      </c>
      <c r="AQ135" s="57" t="s">
        <v>111</v>
      </c>
      <c r="AR135" s="57">
        <v>805</v>
      </c>
      <c r="AS135" s="57">
        <v>526.24</v>
      </c>
    </row>
    <row r="136" spans="1:45" ht="69">
      <c r="A136" s="9">
        <v>2020</v>
      </c>
      <c r="B136" s="9" t="s">
        <v>31</v>
      </c>
      <c r="C136" s="9" t="s">
        <v>21</v>
      </c>
      <c r="D136" s="12" t="s">
        <v>21</v>
      </c>
      <c r="E136" s="9">
        <v>2</v>
      </c>
      <c r="F136" s="13">
        <v>6600</v>
      </c>
      <c r="G136" s="13">
        <v>7392</v>
      </c>
      <c r="H136" s="11">
        <v>1320</v>
      </c>
      <c r="I136" s="9" t="s">
        <v>4</v>
      </c>
      <c r="AI136" s="56" t="s">
        <v>110</v>
      </c>
      <c r="AJ136" s="56">
        <v>2020</v>
      </c>
      <c r="AK136" s="56" t="s">
        <v>29</v>
      </c>
      <c r="AL136" s="56" t="s">
        <v>104</v>
      </c>
      <c r="AM136" s="56" t="s">
        <v>105</v>
      </c>
      <c r="AN136" s="56" t="s">
        <v>106</v>
      </c>
      <c r="AO136" s="56" t="s">
        <v>115</v>
      </c>
      <c r="AP136" s="56" t="s">
        <v>108</v>
      </c>
      <c r="AQ136" s="56" t="s">
        <v>111</v>
      </c>
      <c r="AR136" s="56">
        <v>265</v>
      </c>
      <c r="AS136" s="56">
        <v>378.95</v>
      </c>
    </row>
    <row r="137" spans="1:45" ht="69">
      <c r="A137" s="9">
        <v>2020</v>
      </c>
      <c r="B137" s="9" t="s">
        <v>32</v>
      </c>
      <c r="C137" s="9" t="s">
        <v>2</v>
      </c>
      <c r="D137" s="10" t="s">
        <v>3</v>
      </c>
      <c r="E137" s="11">
        <v>3566</v>
      </c>
      <c r="F137" s="11">
        <v>4577</v>
      </c>
      <c r="G137" s="11">
        <v>5127</v>
      </c>
      <c r="H137" s="14">
        <v>915</v>
      </c>
      <c r="I137" s="9" t="s">
        <v>4</v>
      </c>
      <c r="AI137" s="57" t="s">
        <v>103</v>
      </c>
      <c r="AJ137" s="57">
        <v>2020</v>
      </c>
      <c r="AK137" s="57" t="s">
        <v>29</v>
      </c>
      <c r="AL137" s="57" t="s">
        <v>104</v>
      </c>
      <c r="AM137" s="57" t="s">
        <v>105</v>
      </c>
      <c r="AN137" s="57" t="s">
        <v>106</v>
      </c>
      <c r="AO137" s="57" t="s">
        <v>115</v>
      </c>
      <c r="AP137" s="57" t="s">
        <v>108</v>
      </c>
      <c r="AQ137" s="57" t="s">
        <v>111</v>
      </c>
      <c r="AR137" s="57">
        <v>193</v>
      </c>
      <c r="AS137" s="57">
        <v>275.99</v>
      </c>
    </row>
    <row r="138" spans="1:45" ht="69">
      <c r="A138" s="9">
        <v>2020</v>
      </c>
      <c r="B138" s="9" t="s">
        <v>32</v>
      </c>
      <c r="C138" s="9" t="s">
        <v>2</v>
      </c>
      <c r="D138" s="10" t="s">
        <v>5</v>
      </c>
      <c r="E138" s="11">
        <v>2498</v>
      </c>
      <c r="F138" s="11">
        <v>8000</v>
      </c>
      <c r="G138" s="11">
        <v>8960</v>
      </c>
      <c r="H138" s="11">
        <v>1600</v>
      </c>
      <c r="I138" s="9" t="s">
        <v>4</v>
      </c>
      <c r="AI138" s="56" t="s">
        <v>112</v>
      </c>
      <c r="AJ138" s="56">
        <v>2020</v>
      </c>
      <c r="AK138" s="56" t="s">
        <v>29</v>
      </c>
      <c r="AL138" s="56" t="s">
        <v>104</v>
      </c>
      <c r="AM138" s="56" t="s">
        <v>105</v>
      </c>
      <c r="AN138" s="56" t="s">
        <v>106</v>
      </c>
      <c r="AO138" s="56" t="s">
        <v>115</v>
      </c>
      <c r="AP138" s="56" t="s">
        <v>108</v>
      </c>
      <c r="AQ138" s="56" t="s">
        <v>109</v>
      </c>
      <c r="AR138" s="56">
        <v>884</v>
      </c>
      <c r="AS138" s="56">
        <v>1264.1199999999999</v>
      </c>
    </row>
    <row r="139" spans="1:45" ht="69">
      <c r="A139" s="9">
        <v>2020</v>
      </c>
      <c r="B139" s="9" t="s">
        <v>32</v>
      </c>
      <c r="C139" s="9" t="s">
        <v>6</v>
      </c>
      <c r="D139" s="10" t="s">
        <v>7</v>
      </c>
      <c r="E139" s="11">
        <v>1245</v>
      </c>
      <c r="F139" s="11">
        <v>4577</v>
      </c>
      <c r="G139" s="11">
        <v>5126</v>
      </c>
      <c r="H139" s="14">
        <v>915</v>
      </c>
      <c r="I139" s="9" t="s">
        <v>4</v>
      </c>
      <c r="AI139" s="57" t="s">
        <v>110</v>
      </c>
      <c r="AJ139" s="57">
        <v>2020</v>
      </c>
      <c r="AK139" s="57" t="s">
        <v>29</v>
      </c>
      <c r="AL139" s="57" t="s">
        <v>104</v>
      </c>
      <c r="AM139" s="57" t="s">
        <v>105</v>
      </c>
      <c r="AN139" s="57" t="s">
        <v>106</v>
      </c>
      <c r="AO139" s="57" t="s">
        <v>115</v>
      </c>
      <c r="AP139" s="57" t="s">
        <v>108</v>
      </c>
      <c r="AQ139" s="57" t="s">
        <v>109</v>
      </c>
      <c r="AR139" s="57">
        <v>885</v>
      </c>
      <c r="AS139" s="57">
        <v>1265.55</v>
      </c>
    </row>
    <row r="140" spans="1:45" ht="69">
      <c r="A140" s="9">
        <v>2020</v>
      </c>
      <c r="B140" s="9" t="s">
        <v>32</v>
      </c>
      <c r="C140" s="9" t="s">
        <v>8</v>
      </c>
      <c r="D140" s="12" t="s">
        <v>9</v>
      </c>
      <c r="E140" s="9">
        <v>644</v>
      </c>
      <c r="F140" s="13">
        <v>5744</v>
      </c>
      <c r="G140" s="13">
        <v>6433</v>
      </c>
      <c r="H140" s="11">
        <v>1149</v>
      </c>
      <c r="I140" s="9" t="s">
        <v>4</v>
      </c>
      <c r="AI140" s="56" t="s">
        <v>110</v>
      </c>
      <c r="AJ140" s="56">
        <v>2020</v>
      </c>
      <c r="AK140" s="56" t="s">
        <v>29</v>
      </c>
      <c r="AL140" s="56" t="s">
        <v>104</v>
      </c>
      <c r="AM140" s="56" t="s">
        <v>105</v>
      </c>
      <c r="AN140" s="56" t="s">
        <v>106</v>
      </c>
      <c r="AO140" s="56" t="s">
        <v>115</v>
      </c>
      <c r="AP140" s="56" t="s">
        <v>108</v>
      </c>
      <c r="AQ140" s="56" t="s">
        <v>109</v>
      </c>
      <c r="AR140" s="56">
        <v>886</v>
      </c>
      <c r="AS140" s="56">
        <v>1266.98</v>
      </c>
    </row>
    <row r="141" spans="1:45" ht="69">
      <c r="A141" s="9">
        <v>2020</v>
      </c>
      <c r="B141" s="9" t="s">
        <v>32</v>
      </c>
      <c r="C141" s="9" t="s">
        <v>10</v>
      </c>
      <c r="D141" s="12" t="s">
        <v>11</v>
      </c>
      <c r="E141" s="9">
        <v>643</v>
      </c>
      <c r="F141" s="13">
        <v>7000</v>
      </c>
      <c r="G141" s="13">
        <v>7840</v>
      </c>
      <c r="H141" s="11">
        <v>1400</v>
      </c>
      <c r="I141" s="9" t="s">
        <v>4</v>
      </c>
      <c r="AI141" s="57" t="s">
        <v>110</v>
      </c>
      <c r="AJ141" s="57">
        <v>2020</v>
      </c>
      <c r="AK141" s="57" t="s">
        <v>29</v>
      </c>
      <c r="AL141" s="57" t="s">
        <v>104</v>
      </c>
      <c r="AM141" s="57" t="s">
        <v>105</v>
      </c>
      <c r="AN141" s="57" t="s">
        <v>106</v>
      </c>
      <c r="AO141" s="57" t="s">
        <v>115</v>
      </c>
      <c r="AP141" s="57" t="s">
        <v>108</v>
      </c>
      <c r="AQ141" s="57" t="s">
        <v>111</v>
      </c>
      <c r="AR141" s="57">
        <v>221</v>
      </c>
      <c r="AS141" s="57">
        <v>316.02999999999997</v>
      </c>
    </row>
    <row r="142" spans="1:45" ht="69">
      <c r="A142" s="9">
        <v>2020</v>
      </c>
      <c r="B142" s="9" t="s">
        <v>32</v>
      </c>
      <c r="C142" s="9" t="s">
        <v>8</v>
      </c>
      <c r="D142" s="12" t="s">
        <v>12</v>
      </c>
      <c r="E142" s="9">
        <v>455</v>
      </c>
      <c r="F142" s="13">
        <v>4579</v>
      </c>
      <c r="G142" s="13">
        <v>5128</v>
      </c>
      <c r="H142" s="14">
        <v>916</v>
      </c>
      <c r="I142" s="9" t="s">
        <v>4</v>
      </c>
      <c r="AI142" s="56" t="s">
        <v>110</v>
      </c>
      <c r="AJ142" s="56">
        <v>2020</v>
      </c>
      <c r="AK142" s="56" t="s">
        <v>29</v>
      </c>
      <c r="AL142" s="56" t="s">
        <v>104</v>
      </c>
      <c r="AM142" s="56" t="s">
        <v>105</v>
      </c>
      <c r="AN142" s="56" t="s">
        <v>106</v>
      </c>
      <c r="AO142" s="56" t="s">
        <v>115</v>
      </c>
      <c r="AP142" s="56" t="s">
        <v>108</v>
      </c>
      <c r="AQ142" s="56" t="s">
        <v>111</v>
      </c>
      <c r="AR142" s="56">
        <v>269</v>
      </c>
      <c r="AS142" s="56">
        <v>384.67</v>
      </c>
    </row>
    <row r="143" spans="1:45" ht="69">
      <c r="A143" s="9">
        <v>2020</v>
      </c>
      <c r="B143" s="9" t="s">
        <v>32</v>
      </c>
      <c r="C143" s="9" t="s">
        <v>10</v>
      </c>
      <c r="D143" s="12" t="s">
        <v>13</v>
      </c>
      <c r="E143" s="14">
        <v>345</v>
      </c>
      <c r="F143" s="11">
        <v>7000</v>
      </c>
      <c r="G143" s="11">
        <v>7840</v>
      </c>
      <c r="H143" s="11">
        <v>1400</v>
      </c>
      <c r="I143" s="9" t="s">
        <v>4</v>
      </c>
      <c r="AI143" s="57" t="s">
        <v>110</v>
      </c>
      <c r="AJ143" s="57">
        <v>2020</v>
      </c>
      <c r="AK143" s="57" t="s">
        <v>29</v>
      </c>
      <c r="AL143" s="57" t="s">
        <v>104</v>
      </c>
      <c r="AM143" s="57" t="s">
        <v>105</v>
      </c>
      <c r="AN143" s="57" t="s">
        <v>106</v>
      </c>
      <c r="AO143" s="57" t="s">
        <v>115</v>
      </c>
      <c r="AP143" s="57" t="s">
        <v>108</v>
      </c>
      <c r="AQ143" s="57" t="s">
        <v>111</v>
      </c>
      <c r="AR143" s="57">
        <v>775</v>
      </c>
      <c r="AS143" s="57">
        <v>1108.25</v>
      </c>
    </row>
    <row r="144" spans="1:45" ht="69">
      <c r="A144" s="9">
        <v>2020</v>
      </c>
      <c r="B144" s="9" t="s">
        <v>32</v>
      </c>
      <c r="C144" s="9" t="s">
        <v>6</v>
      </c>
      <c r="D144" s="10" t="s">
        <v>14</v>
      </c>
      <c r="E144" s="14">
        <v>122</v>
      </c>
      <c r="F144" s="14">
        <v>100</v>
      </c>
      <c r="G144" s="14">
        <v>112</v>
      </c>
      <c r="H144" s="14">
        <v>20</v>
      </c>
      <c r="I144" s="9" t="s">
        <v>4</v>
      </c>
      <c r="AI144" s="56" t="s">
        <v>103</v>
      </c>
      <c r="AJ144" s="56">
        <v>2020</v>
      </c>
      <c r="AK144" s="56" t="s">
        <v>28</v>
      </c>
      <c r="AL144" s="56" t="s">
        <v>104</v>
      </c>
      <c r="AM144" s="56" t="s">
        <v>105</v>
      </c>
      <c r="AN144" s="56" t="s">
        <v>106</v>
      </c>
      <c r="AO144" s="56" t="s">
        <v>115</v>
      </c>
      <c r="AP144" s="56" t="s">
        <v>108</v>
      </c>
      <c r="AQ144" s="56" t="s">
        <v>109</v>
      </c>
      <c r="AR144" s="56">
        <v>320</v>
      </c>
      <c r="AS144" s="56">
        <v>457.6</v>
      </c>
    </row>
    <row r="145" spans="1:45" ht="69">
      <c r="A145" s="9">
        <v>2020</v>
      </c>
      <c r="B145" s="9" t="s">
        <v>32</v>
      </c>
      <c r="C145" s="9" t="s">
        <v>15</v>
      </c>
      <c r="D145" s="12" t="s">
        <v>16</v>
      </c>
      <c r="E145" s="9">
        <v>78</v>
      </c>
      <c r="F145" s="13">
        <v>4577</v>
      </c>
      <c r="G145" s="13">
        <v>5126</v>
      </c>
      <c r="H145" s="14">
        <v>915</v>
      </c>
      <c r="I145" s="9" t="s">
        <v>4</v>
      </c>
      <c r="AI145" s="57" t="s">
        <v>110</v>
      </c>
      <c r="AJ145" s="57">
        <v>2020</v>
      </c>
      <c r="AK145" s="57" t="s">
        <v>28</v>
      </c>
      <c r="AL145" s="57" t="s">
        <v>104</v>
      </c>
      <c r="AM145" s="57" t="s">
        <v>105</v>
      </c>
      <c r="AN145" s="57" t="s">
        <v>106</v>
      </c>
      <c r="AO145" s="57" t="s">
        <v>115</v>
      </c>
      <c r="AP145" s="57" t="s">
        <v>108</v>
      </c>
      <c r="AQ145" s="57" t="s">
        <v>109</v>
      </c>
      <c r="AR145" s="57">
        <v>314</v>
      </c>
      <c r="AS145" s="57">
        <v>449.02</v>
      </c>
    </row>
    <row r="146" spans="1:45" ht="69">
      <c r="A146" s="9">
        <v>2020</v>
      </c>
      <c r="B146" s="9" t="s">
        <v>32</v>
      </c>
      <c r="C146" s="9" t="s">
        <v>15</v>
      </c>
      <c r="D146" s="12" t="s">
        <v>17</v>
      </c>
      <c r="E146" s="9">
        <v>76</v>
      </c>
      <c r="F146" s="13">
        <v>4577</v>
      </c>
      <c r="G146" s="13">
        <v>5126</v>
      </c>
      <c r="H146" s="14">
        <v>915</v>
      </c>
      <c r="I146" s="9" t="s">
        <v>4</v>
      </c>
      <c r="AI146" s="56" t="s">
        <v>103</v>
      </c>
      <c r="AJ146" s="56">
        <v>2020</v>
      </c>
      <c r="AK146" s="56" t="s">
        <v>28</v>
      </c>
      <c r="AL146" s="56" t="s">
        <v>104</v>
      </c>
      <c r="AM146" s="56" t="s">
        <v>105</v>
      </c>
      <c r="AN146" s="56" t="s">
        <v>106</v>
      </c>
      <c r="AO146" s="56" t="s">
        <v>115</v>
      </c>
      <c r="AP146" s="56" t="s">
        <v>108</v>
      </c>
      <c r="AQ146" s="56" t="s">
        <v>109</v>
      </c>
      <c r="AR146" s="56">
        <v>308</v>
      </c>
      <c r="AS146" s="56">
        <v>440.44</v>
      </c>
    </row>
    <row r="147" spans="1:45" ht="69">
      <c r="A147" s="9">
        <v>2020</v>
      </c>
      <c r="B147" s="9" t="s">
        <v>32</v>
      </c>
      <c r="C147" s="9" t="s">
        <v>15</v>
      </c>
      <c r="D147" s="12" t="s">
        <v>18</v>
      </c>
      <c r="E147" s="9">
        <v>46</v>
      </c>
      <c r="F147" s="9">
        <v>200</v>
      </c>
      <c r="G147" s="9">
        <v>224</v>
      </c>
      <c r="H147" s="14">
        <v>40</v>
      </c>
      <c r="I147" s="9" t="s">
        <v>4</v>
      </c>
      <c r="AI147" s="57" t="s">
        <v>110</v>
      </c>
      <c r="AJ147" s="57">
        <v>2020</v>
      </c>
      <c r="AK147" s="57" t="s">
        <v>28</v>
      </c>
      <c r="AL147" s="57" t="s">
        <v>104</v>
      </c>
      <c r="AM147" s="57" t="s">
        <v>105</v>
      </c>
      <c r="AN147" s="57" t="s">
        <v>106</v>
      </c>
      <c r="AO147" s="57" t="s">
        <v>115</v>
      </c>
      <c r="AP147" s="57" t="s">
        <v>108</v>
      </c>
      <c r="AQ147" s="57" t="s">
        <v>111</v>
      </c>
      <c r="AR147" s="57">
        <v>224</v>
      </c>
      <c r="AS147" s="57">
        <v>320.32</v>
      </c>
    </row>
    <row r="148" spans="1:45" ht="69">
      <c r="A148" s="9">
        <v>2020</v>
      </c>
      <c r="B148" s="9" t="s">
        <v>32</v>
      </c>
      <c r="C148" s="9" t="s">
        <v>15</v>
      </c>
      <c r="D148" s="12" t="s">
        <v>19</v>
      </c>
      <c r="E148" s="9">
        <v>34</v>
      </c>
      <c r="F148" s="13">
        <v>4577</v>
      </c>
      <c r="G148" s="13">
        <v>5126</v>
      </c>
      <c r="H148" s="14">
        <v>915</v>
      </c>
      <c r="I148" s="9" t="s">
        <v>4</v>
      </c>
      <c r="AI148" s="56" t="s">
        <v>103</v>
      </c>
      <c r="AJ148" s="56">
        <v>2020</v>
      </c>
      <c r="AK148" s="56" t="s">
        <v>28</v>
      </c>
      <c r="AL148" s="56" t="s">
        <v>104</v>
      </c>
      <c r="AM148" s="56" t="s">
        <v>105</v>
      </c>
      <c r="AN148" s="56" t="s">
        <v>106</v>
      </c>
      <c r="AO148" s="56" t="s">
        <v>115</v>
      </c>
      <c r="AP148" s="56" t="s">
        <v>108</v>
      </c>
      <c r="AQ148" s="56" t="s">
        <v>111</v>
      </c>
      <c r="AR148" s="56">
        <v>272</v>
      </c>
      <c r="AS148" s="56">
        <v>388.96</v>
      </c>
    </row>
    <row r="149" spans="1:45" ht="69">
      <c r="A149" s="9">
        <v>2020</v>
      </c>
      <c r="B149" s="9" t="s">
        <v>32</v>
      </c>
      <c r="C149" s="9" t="s">
        <v>6</v>
      </c>
      <c r="D149" s="10" t="s">
        <v>20</v>
      </c>
      <c r="E149" s="14">
        <v>7</v>
      </c>
      <c r="F149" s="14">
        <v>200</v>
      </c>
      <c r="G149" s="14">
        <v>224</v>
      </c>
      <c r="H149" s="14">
        <v>40</v>
      </c>
      <c r="I149" s="9" t="s">
        <v>4</v>
      </c>
      <c r="AI149" s="57" t="s">
        <v>112</v>
      </c>
      <c r="AJ149" s="57">
        <v>2020</v>
      </c>
      <c r="AK149" s="57" t="s">
        <v>28</v>
      </c>
      <c r="AL149" s="57" t="s">
        <v>104</v>
      </c>
      <c r="AM149" s="57" t="s">
        <v>105</v>
      </c>
      <c r="AN149" s="57" t="s">
        <v>106</v>
      </c>
      <c r="AO149" s="57" t="s">
        <v>115</v>
      </c>
      <c r="AP149" s="57" t="s">
        <v>108</v>
      </c>
      <c r="AQ149" s="57" t="s">
        <v>111</v>
      </c>
      <c r="AR149" s="57">
        <v>200</v>
      </c>
      <c r="AS149" s="57">
        <v>286</v>
      </c>
    </row>
    <row r="150" spans="1:45" ht="69">
      <c r="A150" s="9">
        <v>2020</v>
      </c>
      <c r="B150" s="9" t="s">
        <v>32</v>
      </c>
      <c r="C150" s="9" t="s">
        <v>15</v>
      </c>
      <c r="D150" s="12" t="s">
        <v>22</v>
      </c>
      <c r="E150" s="9">
        <v>3</v>
      </c>
      <c r="F150" s="13">
        <v>4577</v>
      </c>
      <c r="G150" s="13">
        <v>5127</v>
      </c>
      <c r="H150" s="14">
        <v>915</v>
      </c>
      <c r="I150" s="9" t="s">
        <v>25</v>
      </c>
      <c r="AI150" s="56" t="s">
        <v>110</v>
      </c>
      <c r="AJ150" s="56">
        <v>2020</v>
      </c>
      <c r="AK150" s="56" t="s">
        <v>28</v>
      </c>
      <c r="AL150" s="56" t="s">
        <v>104</v>
      </c>
      <c r="AM150" s="56" t="s">
        <v>105</v>
      </c>
      <c r="AN150" s="56" t="s">
        <v>106</v>
      </c>
      <c r="AO150" s="56" t="s">
        <v>115</v>
      </c>
      <c r="AP150" s="56" t="s">
        <v>108</v>
      </c>
      <c r="AQ150" s="56" t="s">
        <v>111</v>
      </c>
      <c r="AR150" s="56">
        <v>226</v>
      </c>
      <c r="AS150" s="56">
        <v>323.18</v>
      </c>
    </row>
    <row r="151" spans="1:45" ht="69">
      <c r="A151" s="9">
        <v>2020</v>
      </c>
      <c r="B151" s="9" t="s">
        <v>32</v>
      </c>
      <c r="C151" s="9" t="s">
        <v>21</v>
      </c>
      <c r="D151" s="12" t="s">
        <v>21</v>
      </c>
      <c r="E151" s="9">
        <v>2</v>
      </c>
      <c r="F151" s="13">
        <v>6600</v>
      </c>
      <c r="G151" s="13">
        <v>7392</v>
      </c>
      <c r="H151" s="11">
        <v>1320</v>
      </c>
      <c r="I151" s="9" t="s">
        <v>25</v>
      </c>
      <c r="AI151" s="57" t="s">
        <v>110</v>
      </c>
      <c r="AJ151" s="57">
        <v>2020</v>
      </c>
      <c r="AK151" s="57" t="s">
        <v>28</v>
      </c>
      <c r="AL151" s="57" t="s">
        <v>104</v>
      </c>
      <c r="AM151" s="57" t="s">
        <v>105</v>
      </c>
      <c r="AN151" s="57" t="s">
        <v>106</v>
      </c>
      <c r="AO151" s="57" t="s">
        <v>115</v>
      </c>
      <c r="AP151" s="57" t="s">
        <v>108</v>
      </c>
      <c r="AQ151" s="57" t="s">
        <v>111</v>
      </c>
      <c r="AR151" s="57">
        <v>274</v>
      </c>
      <c r="AS151" s="57">
        <v>391.82</v>
      </c>
    </row>
    <row r="152" spans="1:45" ht="69">
      <c r="A152" s="9">
        <v>2020</v>
      </c>
      <c r="B152" s="9" t="s">
        <v>33</v>
      </c>
      <c r="C152" s="9" t="s">
        <v>2</v>
      </c>
      <c r="D152" s="10" t="s">
        <v>3</v>
      </c>
      <c r="E152" s="11">
        <v>3566</v>
      </c>
      <c r="F152" s="11">
        <v>4577</v>
      </c>
      <c r="G152" s="11">
        <v>5127</v>
      </c>
      <c r="H152" s="14">
        <v>915</v>
      </c>
      <c r="I152" s="9" t="s">
        <v>25</v>
      </c>
      <c r="AI152" s="56" t="s">
        <v>110</v>
      </c>
      <c r="AJ152" s="56">
        <v>2020</v>
      </c>
      <c r="AK152" s="56" t="s">
        <v>28</v>
      </c>
      <c r="AL152" s="56" t="s">
        <v>104</v>
      </c>
      <c r="AM152" s="56" t="s">
        <v>105</v>
      </c>
      <c r="AN152" s="56" t="s">
        <v>106</v>
      </c>
      <c r="AO152" s="56" t="s">
        <v>115</v>
      </c>
      <c r="AP152" s="56" t="s">
        <v>108</v>
      </c>
      <c r="AQ152" s="56" t="s">
        <v>111</v>
      </c>
      <c r="AR152" s="56">
        <v>196</v>
      </c>
      <c r="AS152" s="56">
        <v>280.27999999999997</v>
      </c>
    </row>
    <row r="153" spans="1:45" ht="69">
      <c r="A153" s="9">
        <v>2020</v>
      </c>
      <c r="B153" s="9" t="s">
        <v>33</v>
      </c>
      <c r="C153" s="9" t="s">
        <v>2</v>
      </c>
      <c r="D153" s="10" t="s">
        <v>5</v>
      </c>
      <c r="E153" s="11">
        <v>2498</v>
      </c>
      <c r="F153" s="11">
        <v>8000</v>
      </c>
      <c r="G153" s="11">
        <v>8960</v>
      </c>
      <c r="H153" s="11">
        <v>1600</v>
      </c>
      <c r="I153" s="9" t="s">
        <v>25</v>
      </c>
      <c r="AI153" s="57" t="s">
        <v>103</v>
      </c>
      <c r="AJ153" s="57">
        <v>2020</v>
      </c>
      <c r="AK153" s="57" t="s">
        <v>28</v>
      </c>
      <c r="AL153" s="57" t="s">
        <v>104</v>
      </c>
      <c r="AM153" s="57" t="s">
        <v>105</v>
      </c>
      <c r="AN153" s="57" t="s">
        <v>106</v>
      </c>
      <c r="AO153" s="57" t="s">
        <v>115</v>
      </c>
      <c r="AP153" s="57" t="s">
        <v>108</v>
      </c>
      <c r="AQ153" s="57" t="s">
        <v>111</v>
      </c>
      <c r="AR153" s="57">
        <v>318</v>
      </c>
      <c r="AS153" s="57">
        <v>526.24</v>
      </c>
    </row>
    <row r="154" spans="1:45" ht="69">
      <c r="A154" s="9">
        <v>2020</v>
      </c>
      <c r="B154" s="9" t="s">
        <v>33</v>
      </c>
      <c r="C154" s="9" t="s">
        <v>6</v>
      </c>
      <c r="D154" s="10" t="s">
        <v>7</v>
      </c>
      <c r="E154" s="11">
        <v>1245</v>
      </c>
      <c r="F154" s="11">
        <v>4577</v>
      </c>
      <c r="G154" s="11">
        <v>5126</v>
      </c>
      <c r="H154" s="14">
        <v>915</v>
      </c>
      <c r="I154" s="9" t="s">
        <v>25</v>
      </c>
      <c r="AI154" s="56" t="s">
        <v>114</v>
      </c>
      <c r="AJ154" s="56">
        <v>2020</v>
      </c>
      <c r="AK154" s="56" t="s">
        <v>28</v>
      </c>
      <c r="AL154" s="56" t="s">
        <v>104</v>
      </c>
      <c r="AM154" s="56" t="s">
        <v>105</v>
      </c>
      <c r="AN154" s="56" t="s">
        <v>106</v>
      </c>
      <c r="AO154" s="56" t="s">
        <v>115</v>
      </c>
      <c r="AP154" s="56" t="s">
        <v>108</v>
      </c>
      <c r="AQ154" s="56" t="s">
        <v>111</v>
      </c>
      <c r="AR154" s="56">
        <v>312</v>
      </c>
      <c r="AS154" s="56">
        <v>526.24</v>
      </c>
    </row>
    <row r="155" spans="1:45" ht="69">
      <c r="A155" s="9">
        <v>2020</v>
      </c>
      <c r="B155" s="9" t="s">
        <v>33</v>
      </c>
      <c r="C155" s="9" t="s">
        <v>8</v>
      </c>
      <c r="D155" s="12" t="s">
        <v>9</v>
      </c>
      <c r="E155" s="9">
        <v>644</v>
      </c>
      <c r="F155" s="13">
        <v>5744</v>
      </c>
      <c r="G155" s="13">
        <v>6433</v>
      </c>
      <c r="H155" s="11">
        <v>1149</v>
      </c>
      <c r="I155" s="9" t="s">
        <v>25</v>
      </c>
      <c r="AI155" s="57" t="s">
        <v>112</v>
      </c>
      <c r="AJ155" s="57">
        <v>2020</v>
      </c>
      <c r="AK155" s="57" t="s">
        <v>28</v>
      </c>
      <c r="AL155" s="57" t="s">
        <v>104</v>
      </c>
      <c r="AM155" s="57" t="s">
        <v>105</v>
      </c>
      <c r="AN155" s="57" t="s">
        <v>106</v>
      </c>
      <c r="AO155" s="57" t="s">
        <v>115</v>
      </c>
      <c r="AP155" s="57" t="s">
        <v>108</v>
      </c>
      <c r="AQ155" s="57" t="s">
        <v>111</v>
      </c>
      <c r="AR155" s="57">
        <v>712</v>
      </c>
      <c r="AS155" s="57">
        <v>1018.16</v>
      </c>
    </row>
    <row r="156" spans="1:45" ht="69">
      <c r="A156" s="9">
        <v>2020</v>
      </c>
      <c r="B156" s="9" t="s">
        <v>33</v>
      </c>
      <c r="C156" s="9" t="s">
        <v>10</v>
      </c>
      <c r="D156" s="12" t="s">
        <v>11</v>
      </c>
      <c r="E156" s="9">
        <v>643</v>
      </c>
      <c r="F156" s="13">
        <v>7000</v>
      </c>
      <c r="G156" s="13">
        <v>7840</v>
      </c>
      <c r="H156" s="11">
        <v>1400</v>
      </c>
      <c r="I156" s="9" t="s">
        <v>25</v>
      </c>
      <c r="AI156" s="56" t="s">
        <v>103</v>
      </c>
      <c r="AJ156" s="56">
        <v>2020</v>
      </c>
      <c r="AK156" s="56" t="s">
        <v>28</v>
      </c>
      <c r="AL156" s="56" t="s">
        <v>104</v>
      </c>
      <c r="AM156" s="56" t="s">
        <v>105</v>
      </c>
      <c r="AN156" s="56" t="s">
        <v>106</v>
      </c>
      <c r="AO156" s="56" t="s">
        <v>115</v>
      </c>
      <c r="AP156" s="56" t="s">
        <v>108</v>
      </c>
      <c r="AQ156" s="56" t="s">
        <v>111</v>
      </c>
      <c r="AR156" s="56">
        <v>765</v>
      </c>
      <c r="AS156" s="56">
        <v>1093.95</v>
      </c>
    </row>
    <row r="157" spans="1:45" ht="69">
      <c r="A157" s="9">
        <v>2020</v>
      </c>
      <c r="B157" s="9" t="s">
        <v>33</v>
      </c>
      <c r="C157" s="9" t="s">
        <v>8</v>
      </c>
      <c r="D157" s="12" t="s">
        <v>12</v>
      </c>
      <c r="E157" s="9">
        <v>455</v>
      </c>
      <c r="F157" s="13">
        <v>4579</v>
      </c>
      <c r="G157" s="13">
        <v>5128</v>
      </c>
      <c r="H157" s="14">
        <v>916</v>
      </c>
      <c r="I157" s="9" t="s">
        <v>25</v>
      </c>
      <c r="AI157" s="57" t="s">
        <v>110</v>
      </c>
      <c r="AJ157" s="57">
        <v>2020</v>
      </c>
      <c r="AK157" s="57" t="s">
        <v>28</v>
      </c>
      <c r="AL157" s="57" t="s">
        <v>104</v>
      </c>
      <c r="AM157" s="57" t="s">
        <v>105</v>
      </c>
      <c r="AN157" s="57" t="s">
        <v>106</v>
      </c>
      <c r="AO157" s="57" t="s">
        <v>115</v>
      </c>
      <c r="AP157" s="57" t="s">
        <v>108</v>
      </c>
      <c r="AQ157" s="57" t="s">
        <v>109</v>
      </c>
      <c r="AR157" s="57">
        <v>321</v>
      </c>
      <c r="AS157" s="57">
        <v>459.03</v>
      </c>
    </row>
    <row r="158" spans="1:45" ht="69">
      <c r="A158" s="9">
        <v>2020</v>
      </c>
      <c r="B158" s="9" t="s">
        <v>33</v>
      </c>
      <c r="C158" s="9" t="s">
        <v>10</v>
      </c>
      <c r="D158" s="12" t="s">
        <v>13</v>
      </c>
      <c r="E158" s="14">
        <v>345</v>
      </c>
      <c r="F158" s="11">
        <v>7000</v>
      </c>
      <c r="G158" s="11">
        <v>7840</v>
      </c>
      <c r="H158" s="11">
        <v>1400</v>
      </c>
      <c r="I158" s="9" t="s">
        <v>25</v>
      </c>
      <c r="AI158" s="56" t="s">
        <v>103</v>
      </c>
      <c r="AJ158" s="56">
        <v>2020</v>
      </c>
      <c r="AK158" s="56" t="s">
        <v>28</v>
      </c>
      <c r="AL158" s="56" t="s">
        <v>104</v>
      </c>
      <c r="AM158" s="56" t="s">
        <v>105</v>
      </c>
      <c r="AN158" s="56" t="s">
        <v>106</v>
      </c>
      <c r="AO158" s="56" t="s">
        <v>115</v>
      </c>
      <c r="AP158" s="56" t="s">
        <v>108</v>
      </c>
      <c r="AQ158" s="56" t="s">
        <v>111</v>
      </c>
      <c r="AR158" s="56">
        <v>315</v>
      </c>
      <c r="AS158" s="56">
        <v>450.45</v>
      </c>
    </row>
    <row r="159" spans="1:45" ht="69">
      <c r="A159" s="9">
        <v>2020</v>
      </c>
      <c r="B159" s="9" t="s">
        <v>33</v>
      </c>
      <c r="C159" s="9" t="s">
        <v>6</v>
      </c>
      <c r="D159" s="10" t="s">
        <v>14</v>
      </c>
      <c r="E159" s="14">
        <v>122</v>
      </c>
      <c r="F159" s="14">
        <v>100</v>
      </c>
      <c r="G159" s="14">
        <v>112</v>
      </c>
      <c r="H159" s="14">
        <v>20</v>
      </c>
      <c r="I159" s="9" t="s">
        <v>25</v>
      </c>
      <c r="AI159" s="57" t="s">
        <v>112</v>
      </c>
      <c r="AJ159" s="57">
        <v>2020</v>
      </c>
      <c r="AK159" s="57" t="s">
        <v>28</v>
      </c>
      <c r="AL159" s="57" t="s">
        <v>104</v>
      </c>
      <c r="AM159" s="57" t="s">
        <v>105</v>
      </c>
      <c r="AN159" s="57" t="s">
        <v>106</v>
      </c>
      <c r="AO159" s="57" t="s">
        <v>115</v>
      </c>
      <c r="AP159" s="57" t="s">
        <v>108</v>
      </c>
      <c r="AQ159" s="57" t="s">
        <v>111</v>
      </c>
      <c r="AR159" s="57">
        <v>309</v>
      </c>
      <c r="AS159" s="57">
        <v>441.87</v>
      </c>
    </row>
    <row r="160" spans="1:45" ht="69">
      <c r="A160" s="9">
        <v>2020</v>
      </c>
      <c r="B160" s="9" t="s">
        <v>33</v>
      </c>
      <c r="C160" s="9" t="s">
        <v>15</v>
      </c>
      <c r="D160" s="12" t="s">
        <v>16</v>
      </c>
      <c r="E160" s="9">
        <v>78</v>
      </c>
      <c r="F160" s="13">
        <v>4577</v>
      </c>
      <c r="G160" s="13">
        <v>5126</v>
      </c>
      <c r="H160" s="14">
        <v>915</v>
      </c>
      <c r="I160" s="9" t="s">
        <v>25</v>
      </c>
      <c r="AI160" s="56" t="s">
        <v>103</v>
      </c>
      <c r="AJ160" s="56">
        <v>2020</v>
      </c>
      <c r="AK160" s="56" t="s">
        <v>28</v>
      </c>
      <c r="AL160" s="56" t="s">
        <v>104</v>
      </c>
      <c r="AM160" s="56" t="s">
        <v>105</v>
      </c>
      <c r="AN160" s="56" t="s">
        <v>106</v>
      </c>
      <c r="AO160" s="56" t="s">
        <v>115</v>
      </c>
      <c r="AP160" s="56" t="s">
        <v>108</v>
      </c>
      <c r="AQ160" s="56" t="s">
        <v>111</v>
      </c>
      <c r="AR160" s="56">
        <v>225</v>
      </c>
      <c r="AS160" s="56">
        <v>321.75</v>
      </c>
    </row>
    <row r="161" spans="1:45" ht="69">
      <c r="A161" s="9">
        <v>2020</v>
      </c>
      <c r="B161" s="9" t="s">
        <v>33</v>
      </c>
      <c r="C161" s="9" t="s">
        <v>15</v>
      </c>
      <c r="D161" s="12" t="s">
        <v>17</v>
      </c>
      <c r="E161" s="9">
        <v>76</v>
      </c>
      <c r="F161" s="13">
        <v>4577</v>
      </c>
      <c r="G161" s="13">
        <v>5126</v>
      </c>
      <c r="H161" s="14">
        <v>915</v>
      </c>
      <c r="I161" s="9" t="s">
        <v>25</v>
      </c>
      <c r="AI161" s="57" t="s">
        <v>103</v>
      </c>
      <c r="AJ161" s="57">
        <v>2020</v>
      </c>
      <c r="AK161" s="57" t="s">
        <v>28</v>
      </c>
      <c r="AL161" s="57" t="s">
        <v>104</v>
      </c>
      <c r="AM161" s="57" t="s">
        <v>105</v>
      </c>
      <c r="AN161" s="57" t="s">
        <v>106</v>
      </c>
      <c r="AO161" s="57" t="s">
        <v>115</v>
      </c>
      <c r="AP161" s="57" t="s">
        <v>108</v>
      </c>
      <c r="AQ161" s="57" t="s">
        <v>111</v>
      </c>
      <c r="AR161" s="57">
        <v>751</v>
      </c>
      <c r="AS161" s="57">
        <v>526.24</v>
      </c>
    </row>
    <row r="162" spans="1:45" ht="69">
      <c r="A162" s="9">
        <v>2020</v>
      </c>
      <c r="B162" s="9" t="s">
        <v>33</v>
      </c>
      <c r="C162" s="9" t="s">
        <v>15</v>
      </c>
      <c r="D162" s="12" t="s">
        <v>18</v>
      </c>
      <c r="E162" s="9">
        <v>46</v>
      </c>
      <c r="F162" s="9">
        <v>200</v>
      </c>
      <c r="G162" s="9">
        <v>224</v>
      </c>
      <c r="H162" s="14">
        <v>40</v>
      </c>
      <c r="I162" s="9" t="s">
        <v>25</v>
      </c>
      <c r="AI162" s="56" t="s">
        <v>110</v>
      </c>
      <c r="AJ162" s="56">
        <v>2020</v>
      </c>
      <c r="AK162" s="56" t="s">
        <v>28</v>
      </c>
      <c r="AL162" s="56" t="s">
        <v>104</v>
      </c>
      <c r="AM162" s="56" t="s">
        <v>105</v>
      </c>
      <c r="AN162" s="56" t="s">
        <v>106</v>
      </c>
      <c r="AO162" s="56" t="s">
        <v>115</v>
      </c>
      <c r="AP162" s="56" t="s">
        <v>108</v>
      </c>
      <c r="AQ162" s="56" t="s">
        <v>111</v>
      </c>
      <c r="AR162" s="56">
        <v>223</v>
      </c>
      <c r="AS162" s="56">
        <v>318.89</v>
      </c>
    </row>
    <row r="163" spans="1:45" ht="69">
      <c r="A163" s="9">
        <v>2020</v>
      </c>
      <c r="B163" s="9" t="s">
        <v>33</v>
      </c>
      <c r="C163" s="9" t="s">
        <v>15</v>
      </c>
      <c r="D163" s="12" t="s">
        <v>19</v>
      </c>
      <c r="E163" s="9">
        <v>34</v>
      </c>
      <c r="F163" s="13">
        <v>4577</v>
      </c>
      <c r="G163" s="13">
        <v>5126</v>
      </c>
      <c r="H163" s="14">
        <v>915</v>
      </c>
      <c r="I163" s="9" t="s">
        <v>25</v>
      </c>
      <c r="AI163" s="57" t="s">
        <v>114</v>
      </c>
      <c r="AJ163" s="57">
        <v>2020</v>
      </c>
      <c r="AK163" s="57" t="s">
        <v>28</v>
      </c>
      <c r="AL163" s="57" t="s">
        <v>104</v>
      </c>
      <c r="AM163" s="57" t="s">
        <v>105</v>
      </c>
      <c r="AN163" s="57" t="s">
        <v>106</v>
      </c>
      <c r="AO163" s="57" t="s">
        <v>115</v>
      </c>
      <c r="AP163" s="57" t="s">
        <v>108</v>
      </c>
      <c r="AQ163" s="57" t="s">
        <v>111</v>
      </c>
      <c r="AR163" s="57">
        <v>271</v>
      </c>
      <c r="AS163" s="57">
        <v>387.53</v>
      </c>
    </row>
    <row r="164" spans="1:45" ht="69">
      <c r="A164" s="9">
        <v>2020</v>
      </c>
      <c r="B164" s="9" t="s">
        <v>33</v>
      </c>
      <c r="C164" s="9" t="s">
        <v>6</v>
      </c>
      <c r="D164" s="10" t="s">
        <v>20</v>
      </c>
      <c r="E164" s="14">
        <v>7</v>
      </c>
      <c r="F164" s="14">
        <v>200</v>
      </c>
      <c r="G164" s="14">
        <v>224</v>
      </c>
      <c r="H164" s="14">
        <v>40</v>
      </c>
      <c r="I164" s="9" t="s">
        <v>25</v>
      </c>
      <c r="AI164" s="56" t="s">
        <v>110</v>
      </c>
      <c r="AJ164" s="56">
        <v>2020</v>
      </c>
      <c r="AK164" s="56" t="s">
        <v>28</v>
      </c>
      <c r="AL164" s="56" t="s">
        <v>104</v>
      </c>
      <c r="AM164" s="56" t="s">
        <v>105</v>
      </c>
      <c r="AN164" s="56" t="s">
        <v>106</v>
      </c>
      <c r="AO164" s="56" t="s">
        <v>115</v>
      </c>
      <c r="AP164" s="56" t="s">
        <v>108</v>
      </c>
      <c r="AQ164" s="56" t="s">
        <v>111</v>
      </c>
      <c r="AR164" s="56">
        <v>199</v>
      </c>
      <c r="AS164" s="56">
        <v>284.57</v>
      </c>
    </row>
    <row r="165" spans="1:45" ht="69">
      <c r="A165" s="9">
        <v>2020</v>
      </c>
      <c r="B165" s="9" t="s">
        <v>33</v>
      </c>
      <c r="C165" s="9" t="s">
        <v>15</v>
      </c>
      <c r="D165" s="12" t="s">
        <v>22</v>
      </c>
      <c r="E165" s="9">
        <v>3</v>
      </c>
      <c r="F165" s="13">
        <v>4577</v>
      </c>
      <c r="G165" s="13">
        <v>5127</v>
      </c>
      <c r="H165" s="14">
        <v>915</v>
      </c>
      <c r="I165" s="9" t="s">
        <v>25</v>
      </c>
      <c r="AI165" s="57" t="s">
        <v>112</v>
      </c>
      <c r="AJ165" s="57">
        <v>2020</v>
      </c>
      <c r="AK165" s="57" t="s">
        <v>28</v>
      </c>
      <c r="AL165" s="57" t="s">
        <v>104</v>
      </c>
      <c r="AM165" s="57" t="s">
        <v>105</v>
      </c>
      <c r="AN165" s="57" t="s">
        <v>106</v>
      </c>
      <c r="AO165" s="57" t="s">
        <v>115</v>
      </c>
      <c r="AP165" s="57" t="s">
        <v>108</v>
      </c>
      <c r="AQ165" s="57" t="s">
        <v>109</v>
      </c>
      <c r="AR165" s="57">
        <v>882</v>
      </c>
      <c r="AS165" s="57">
        <v>1261.26</v>
      </c>
    </row>
    <row r="166" spans="1:45" ht="69">
      <c r="A166" s="9">
        <v>2020</v>
      </c>
      <c r="B166" s="9" t="s">
        <v>33</v>
      </c>
      <c r="C166" s="9" t="s">
        <v>21</v>
      </c>
      <c r="D166" s="12" t="s">
        <v>21</v>
      </c>
      <c r="E166" s="9">
        <v>2</v>
      </c>
      <c r="F166" s="13">
        <v>6600</v>
      </c>
      <c r="G166" s="13">
        <v>7392</v>
      </c>
      <c r="H166" s="11">
        <v>1320</v>
      </c>
      <c r="I166" s="9" t="s">
        <v>4</v>
      </c>
      <c r="AI166" s="56" t="s">
        <v>103</v>
      </c>
      <c r="AJ166" s="56">
        <v>2020</v>
      </c>
      <c r="AK166" s="56" t="s">
        <v>28</v>
      </c>
      <c r="AL166" s="56" t="s">
        <v>104</v>
      </c>
      <c r="AM166" s="56" t="s">
        <v>105</v>
      </c>
      <c r="AN166" s="56" t="s">
        <v>106</v>
      </c>
      <c r="AO166" s="56" t="s">
        <v>115</v>
      </c>
      <c r="AP166" s="56" t="s">
        <v>108</v>
      </c>
      <c r="AQ166" s="56" t="s">
        <v>109</v>
      </c>
      <c r="AR166" s="56">
        <v>883</v>
      </c>
      <c r="AS166" s="56">
        <v>1262.69</v>
      </c>
    </row>
    <row r="167" spans="1:45" ht="69">
      <c r="A167" s="9">
        <v>2020</v>
      </c>
      <c r="B167" s="9" t="s">
        <v>34</v>
      </c>
      <c r="C167" s="9" t="s">
        <v>2</v>
      </c>
      <c r="D167" s="10" t="s">
        <v>3</v>
      </c>
      <c r="E167" s="11">
        <v>3566</v>
      </c>
      <c r="F167" s="11">
        <v>4577</v>
      </c>
      <c r="G167" s="11">
        <v>5127</v>
      </c>
      <c r="H167" s="14">
        <v>915</v>
      </c>
      <c r="I167" s="9" t="s">
        <v>4</v>
      </c>
      <c r="AI167" s="57" t="s">
        <v>112</v>
      </c>
      <c r="AJ167" s="57">
        <v>2020</v>
      </c>
      <c r="AK167" s="57" t="s">
        <v>28</v>
      </c>
      <c r="AL167" s="57" t="s">
        <v>104</v>
      </c>
      <c r="AM167" s="57" t="s">
        <v>105</v>
      </c>
      <c r="AN167" s="57" t="s">
        <v>106</v>
      </c>
      <c r="AO167" s="57" t="s">
        <v>115</v>
      </c>
      <c r="AP167" s="57" t="s">
        <v>108</v>
      </c>
      <c r="AQ167" s="57" t="s">
        <v>111</v>
      </c>
      <c r="AR167" s="57">
        <v>227</v>
      </c>
      <c r="AS167" s="57">
        <v>324.61</v>
      </c>
    </row>
    <row r="168" spans="1:45" ht="69">
      <c r="A168" s="9">
        <v>2020</v>
      </c>
      <c r="B168" s="9" t="s">
        <v>34</v>
      </c>
      <c r="C168" s="9" t="s">
        <v>2</v>
      </c>
      <c r="D168" s="10" t="s">
        <v>5</v>
      </c>
      <c r="E168" s="11">
        <v>2498</v>
      </c>
      <c r="F168" s="11">
        <v>8000</v>
      </c>
      <c r="G168" s="11">
        <v>8960</v>
      </c>
      <c r="H168" s="11">
        <v>1600</v>
      </c>
      <c r="I168" s="9" t="s">
        <v>4</v>
      </c>
      <c r="AI168" s="56" t="s">
        <v>110</v>
      </c>
      <c r="AJ168" s="56">
        <v>2020</v>
      </c>
      <c r="AK168" s="56" t="s">
        <v>28</v>
      </c>
      <c r="AL168" s="56" t="s">
        <v>104</v>
      </c>
      <c r="AM168" s="56" t="s">
        <v>105</v>
      </c>
      <c r="AN168" s="56" t="s">
        <v>106</v>
      </c>
      <c r="AO168" s="56" t="s">
        <v>115</v>
      </c>
      <c r="AP168" s="56" t="s">
        <v>108</v>
      </c>
      <c r="AQ168" s="56" t="s">
        <v>111</v>
      </c>
      <c r="AR168" s="56">
        <v>774</v>
      </c>
      <c r="AS168" s="56">
        <v>1106.82</v>
      </c>
    </row>
    <row r="169" spans="1:45" ht="69">
      <c r="A169" s="9">
        <v>2020</v>
      </c>
      <c r="B169" s="9" t="s">
        <v>34</v>
      </c>
      <c r="C169" s="9" t="s">
        <v>6</v>
      </c>
      <c r="D169" s="10" t="s">
        <v>7</v>
      </c>
      <c r="E169" s="11">
        <v>1245</v>
      </c>
      <c r="F169" s="11">
        <v>4577</v>
      </c>
      <c r="G169" s="11">
        <v>5126</v>
      </c>
      <c r="H169" s="14">
        <v>915</v>
      </c>
      <c r="I169" s="9" t="s">
        <v>4</v>
      </c>
      <c r="AI169" s="57" t="s">
        <v>112</v>
      </c>
      <c r="AJ169" s="57">
        <v>2020</v>
      </c>
      <c r="AK169" s="57" t="s">
        <v>24</v>
      </c>
      <c r="AL169" s="57" t="s">
        <v>104</v>
      </c>
      <c r="AM169" s="57" t="s">
        <v>105</v>
      </c>
      <c r="AN169" s="57" t="s">
        <v>106</v>
      </c>
      <c r="AO169" s="57" t="s">
        <v>115</v>
      </c>
      <c r="AP169" s="57" t="s">
        <v>108</v>
      </c>
      <c r="AQ169" s="57" t="s">
        <v>111</v>
      </c>
      <c r="AR169" s="57">
        <v>368</v>
      </c>
      <c r="AS169" s="57">
        <v>526.24</v>
      </c>
    </row>
    <row r="170" spans="1:45" ht="69">
      <c r="A170" s="9">
        <v>2020</v>
      </c>
      <c r="B170" s="9" t="s">
        <v>34</v>
      </c>
      <c r="C170" s="9" t="s">
        <v>8</v>
      </c>
      <c r="D170" s="12" t="s">
        <v>9</v>
      </c>
      <c r="E170" s="9">
        <v>644</v>
      </c>
      <c r="F170" s="13">
        <v>5744</v>
      </c>
      <c r="G170" s="13">
        <v>6433</v>
      </c>
      <c r="H170" s="11">
        <v>1149</v>
      </c>
      <c r="I170" s="9" t="s">
        <v>4</v>
      </c>
      <c r="AI170" s="56" t="s">
        <v>112</v>
      </c>
      <c r="AJ170" s="56">
        <v>2020</v>
      </c>
      <c r="AK170" s="56" t="s">
        <v>24</v>
      </c>
      <c r="AL170" s="56" t="s">
        <v>104</v>
      </c>
      <c r="AM170" s="56" t="s">
        <v>105</v>
      </c>
      <c r="AN170" s="56" t="s">
        <v>106</v>
      </c>
      <c r="AO170" s="56" t="s">
        <v>115</v>
      </c>
      <c r="AP170" s="56" t="s">
        <v>108</v>
      </c>
      <c r="AQ170" s="56" t="s">
        <v>109</v>
      </c>
      <c r="AR170" s="56">
        <v>362</v>
      </c>
      <c r="AS170" s="56">
        <v>517.66</v>
      </c>
    </row>
    <row r="171" spans="1:45" ht="69">
      <c r="A171" s="9">
        <v>2020</v>
      </c>
      <c r="B171" s="9" t="s">
        <v>34</v>
      </c>
      <c r="C171" s="9" t="s">
        <v>10</v>
      </c>
      <c r="D171" s="12" t="s">
        <v>11</v>
      </c>
      <c r="E171" s="9">
        <v>643</v>
      </c>
      <c r="F171" s="13">
        <v>7000</v>
      </c>
      <c r="G171" s="13">
        <v>7840</v>
      </c>
      <c r="H171" s="11">
        <v>1400</v>
      </c>
      <c r="I171" s="9" t="s">
        <v>25</v>
      </c>
      <c r="AI171" s="57" t="s">
        <v>112</v>
      </c>
      <c r="AJ171" s="57">
        <v>2020</v>
      </c>
      <c r="AK171" s="57" t="s">
        <v>24</v>
      </c>
      <c r="AL171" s="57" t="s">
        <v>104</v>
      </c>
      <c r="AM171" s="57" t="s">
        <v>105</v>
      </c>
      <c r="AN171" s="57" t="s">
        <v>106</v>
      </c>
      <c r="AO171" s="57" t="s">
        <v>115</v>
      </c>
      <c r="AP171" s="57" t="s">
        <v>108</v>
      </c>
      <c r="AQ171" s="57" t="s">
        <v>109</v>
      </c>
      <c r="AR171" s="57">
        <v>356</v>
      </c>
      <c r="AS171" s="57">
        <v>509.08</v>
      </c>
    </row>
    <row r="172" spans="1:45" ht="69">
      <c r="A172" s="9">
        <v>2020</v>
      </c>
      <c r="B172" s="9" t="s">
        <v>34</v>
      </c>
      <c r="C172" s="9" t="s">
        <v>8</v>
      </c>
      <c r="D172" s="12" t="s">
        <v>12</v>
      </c>
      <c r="E172" s="9">
        <v>455</v>
      </c>
      <c r="F172" s="13">
        <v>4579</v>
      </c>
      <c r="G172" s="13">
        <v>5128</v>
      </c>
      <c r="H172" s="14">
        <v>916</v>
      </c>
      <c r="I172" s="9" t="s">
        <v>25</v>
      </c>
      <c r="AI172" s="56" t="s">
        <v>113</v>
      </c>
      <c r="AJ172" s="56">
        <v>2020</v>
      </c>
      <c r="AK172" s="56" t="s">
        <v>24</v>
      </c>
      <c r="AL172" s="56" t="s">
        <v>104</v>
      </c>
      <c r="AM172" s="56" t="s">
        <v>105</v>
      </c>
      <c r="AN172" s="56" t="s">
        <v>106</v>
      </c>
      <c r="AO172" s="56" t="s">
        <v>115</v>
      </c>
      <c r="AP172" s="56" t="s">
        <v>108</v>
      </c>
      <c r="AQ172" s="56" t="s">
        <v>111</v>
      </c>
      <c r="AR172" s="56">
        <v>242</v>
      </c>
      <c r="AS172" s="56">
        <v>346.06</v>
      </c>
    </row>
    <row r="173" spans="1:45" ht="69">
      <c r="A173" s="9">
        <v>2020</v>
      </c>
      <c r="B173" s="9" t="s">
        <v>34</v>
      </c>
      <c r="C173" s="9" t="s">
        <v>10</v>
      </c>
      <c r="D173" s="12" t="s">
        <v>13</v>
      </c>
      <c r="E173" s="14">
        <v>345</v>
      </c>
      <c r="F173" s="11">
        <v>7000</v>
      </c>
      <c r="G173" s="11">
        <v>7840</v>
      </c>
      <c r="H173" s="11">
        <v>1400</v>
      </c>
      <c r="I173" s="9" t="s">
        <v>25</v>
      </c>
      <c r="AI173" s="57" t="s">
        <v>103</v>
      </c>
      <c r="AJ173" s="57">
        <v>2020</v>
      </c>
      <c r="AK173" s="57" t="s">
        <v>24</v>
      </c>
      <c r="AL173" s="57" t="s">
        <v>104</v>
      </c>
      <c r="AM173" s="57" t="s">
        <v>105</v>
      </c>
      <c r="AN173" s="57" t="s">
        <v>106</v>
      </c>
      <c r="AO173" s="57" t="s">
        <v>115</v>
      </c>
      <c r="AP173" s="57" t="s">
        <v>108</v>
      </c>
      <c r="AQ173" s="57" t="s">
        <v>111</v>
      </c>
      <c r="AR173" s="57">
        <v>290</v>
      </c>
      <c r="AS173" s="57">
        <v>414.7</v>
      </c>
    </row>
    <row r="174" spans="1:45" ht="69">
      <c r="A174" s="9">
        <v>2020</v>
      </c>
      <c r="B174" s="9" t="s">
        <v>34</v>
      </c>
      <c r="C174" s="9" t="s">
        <v>6</v>
      </c>
      <c r="D174" s="10" t="s">
        <v>14</v>
      </c>
      <c r="E174" s="14">
        <v>122</v>
      </c>
      <c r="F174" s="14">
        <v>100</v>
      </c>
      <c r="G174" s="14">
        <v>112</v>
      </c>
      <c r="H174" s="14">
        <v>20</v>
      </c>
      <c r="I174" s="9" t="s">
        <v>25</v>
      </c>
      <c r="AI174" s="56" t="s">
        <v>110</v>
      </c>
      <c r="AJ174" s="56">
        <v>2020</v>
      </c>
      <c r="AK174" s="56" t="s">
        <v>24</v>
      </c>
      <c r="AL174" s="56" t="s">
        <v>104</v>
      </c>
      <c r="AM174" s="56" t="s">
        <v>105</v>
      </c>
      <c r="AN174" s="56" t="s">
        <v>106</v>
      </c>
      <c r="AO174" s="56" t="s">
        <v>115</v>
      </c>
      <c r="AP174" s="56" t="s">
        <v>108</v>
      </c>
      <c r="AQ174" s="56" t="s">
        <v>111</v>
      </c>
      <c r="AR174" s="56">
        <v>212</v>
      </c>
      <c r="AS174" s="56">
        <v>303.16000000000003</v>
      </c>
    </row>
    <row r="175" spans="1:45" ht="69">
      <c r="A175" s="9">
        <v>2020</v>
      </c>
      <c r="B175" s="9" t="s">
        <v>34</v>
      </c>
      <c r="C175" s="9" t="s">
        <v>15</v>
      </c>
      <c r="D175" s="12" t="s">
        <v>16</v>
      </c>
      <c r="E175" s="9">
        <v>78</v>
      </c>
      <c r="F175" s="13">
        <v>4577</v>
      </c>
      <c r="G175" s="13">
        <v>5126</v>
      </c>
      <c r="H175" s="14">
        <v>915</v>
      </c>
      <c r="I175" s="9" t="s">
        <v>25</v>
      </c>
      <c r="AI175" s="57" t="s">
        <v>114</v>
      </c>
      <c r="AJ175" s="57">
        <v>2020</v>
      </c>
      <c r="AK175" s="57" t="s">
        <v>24</v>
      </c>
      <c r="AL175" s="57" t="s">
        <v>104</v>
      </c>
      <c r="AM175" s="57" t="s">
        <v>105</v>
      </c>
      <c r="AN175" s="57" t="s">
        <v>106</v>
      </c>
      <c r="AO175" s="57" t="s">
        <v>115</v>
      </c>
      <c r="AP175" s="57" t="s">
        <v>108</v>
      </c>
      <c r="AQ175" s="57" t="s">
        <v>111</v>
      </c>
      <c r="AR175" s="57">
        <v>286</v>
      </c>
      <c r="AS175" s="57">
        <v>408.98</v>
      </c>
    </row>
    <row r="176" spans="1:45" ht="69">
      <c r="A176" s="9">
        <v>2020</v>
      </c>
      <c r="B176" s="9" t="s">
        <v>34</v>
      </c>
      <c r="C176" s="9" t="s">
        <v>15</v>
      </c>
      <c r="D176" s="12" t="s">
        <v>17</v>
      </c>
      <c r="E176" s="9">
        <v>76</v>
      </c>
      <c r="F176" s="13">
        <v>4577</v>
      </c>
      <c r="G176" s="13">
        <v>5126</v>
      </c>
      <c r="H176" s="14">
        <v>915</v>
      </c>
      <c r="I176" s="9" t="s">
        <v>25</v>
      </c>
      <c r="AI176" s="56" t="s">
        <v>113</v>
      </c>
      <c r="AJ176" s="56">
        <v>2020</v>
      </c>
      <c r="AK176" s="56" t="s">
        <v>24</v>
      </c>
      <c r="AL176" s="56" t="s">
        <v>104</v>
      </c>
      <c r="AM176" s="56" t="s">
        <v>105</v>
      </c>
      <c r="AN176" s="56" t="s">
        <v>106</v>
      </c>
      <c r="AO176" s="56" t="s">
        <v>115</v>
      </c>
      <c r="AP176" s="56" t="s">
        <v>108</v>
      </c>
      <c r="AQ176" s="56" t="s">
        <v>111</v>
      </c>
      <c r="AR176" s="56">
        <v>214</v>
      </c>
      <c r="AS176" s="56">
        <v>306.02</v>
      </c>
    </row>
    <row r="177" spans="1:45" ht="69">
      <c r="A177" s="9">
        <v>2020</v>
      </c>
      <c r="B177" s="9" t="s">
        <v>34</v>
      </c>
      <c r="C177" s="9" t="s">
        <v>15</v>
      </c>
      <c r="D177" s="12" t="s">
        <v>18</v>
      </c>
      <c r="E177" s="9">
        <v>46</v>
      </c>
      <c r="F177" s="9">
        <v>200</v>
      </c>
      <c r="G177" s="9">
        <v>224</v>
      </c>
      <c r="H177" s="14">
        <v>40</v>
      </c>
      <c r="I177" s="9" t="s">
        <v>25</v>
      </c>
      <c r="AI177" s="57" t="s">
        <v>110</v>
      </c>
      <c r="AJ177" s="57">
        <v>2020</v>
      </c>
      <c r="AK177" s="57" t="s">
        <v>24</v>
      </c>
      <c r="AL177" s="57" t="s">
        <v>104</v>
      </c>
      <c r="AM177" s="57" t="s">
        <v>105</v>
      </c>
      <c r="AN177" s="57" t="s">
        <v>106</v>
      </c>
      <c r="AO177" s="57" t="s">
        <v>115</v>
      </c>
      <c r="AP177" s="57" t="s">
        <v>108</v>
      </c>
      <c r="AQ177" s="57" t="s">
        <v>111</v>
      </c>
      <c r="AR177" s="57">
        <v>366</v>
      </c>
      <c r="AS177" s="57">
        <v>526.24</v>
      </c>
    </row>
    <row r="178" spans="1:45" ht="69">
      <c r="A178" s="9">
        <v>2020</v>
      </c>
      <c r="B178" s="9" t="s">
        <v>34</v>
      </c>
      <c r="C178" s="9" t="s">
        <v>15</v>
      </c>
      <c r="D178" s="12" t="s">
        <v>19</v>
      </c>
      <c r="E178" s="9">
        <v>34</v>
      </c>
      <c r="F178" s="13">
        <v>4577</v>
      </c>
      <c r="G178" s="13">
        <v>5126</v>
      </c>
      <c r="H178" s="14">
        <v>915</v>
      </c>
      <c r="I178" s="9" t="s">
        <v>25</v>
      </c>
      <c r="AI178" s="56" t="s">
        <v>110</v>
      </c>
      <c r="AJ178" s="56">
        <v>2020</v>
      </c>
      <c r="AK178" s="56" t="s">
        <v>24</v>
      </c>
      <c r="AL178" s="56" t="s">
        <v>104</v>
      </c>
      <c r="AM178" s="56" t="s">
        <v>105</v>
      </c>
      <c r="AN178" s="56" t="s">
        <v>106</v>
      </c>
      <c r="AO178" s="56" t="s">
        <v>115</v>
      </c>
      <c r="AP178" s="56" t="s">
        <v>108</v>
      </c>
      <c r="AQ178" s="56" t="s">
        <v>109</v>
      </c>
      <c r="AR178" s="56">
        <v>360</v>
      </c>
      <c r="AS178" s="56">
        <v>526.24</v>
      </c>
    </row>
    <row r="179" spans="1:45" ht="69">
      <c r="A179" s="9">
        <v>2020</v>
      </c>
      <c r="B179" s="9" t="s">
        <v>34</v>
      </c>
      <c r="C179" s="9" t="s">
        <v>6</v>
      </c>
      <c r="D179" s="10" t="s">
        <v>20</v>
      </c>
      <c r="E179" s="14">
        <v>7</v>
      </c>
      <c r="F179" s="14">
        <v>200</v>
      </c>
      <c r="G179" s="14">
        <v>224</v>
      </c>
      <c r="H179" s="14">
        <v>40</v>
      </c>
      <c r="I179" s="9" t="s">
        <v>25</v>
      </c>
      <c r="AI179" s="57" t="s">
        <v>112</v>
      </c>
      <c r="AJ179" s="57">
        <v>2020</v>
      </c>
      <c r="AK179" s="57" t="s">
        <v>24</v>
      </c>
      <c r="AL179" s="57" t="s">
        <v>104</v>
      </c>
      <c r="AM179" s="57" t="s">
        <v>105</v>
      </c>
      <c r="AN179" s="57" t="s">
        <v>106</v>
      </c>
      <c r="AO179" s="57" t="s">
        <v>115</v>
      </c>
      <c r="AP179" s="57" t="s">
        <v>108</v>
      </c>
      <c r="AQ179" s="57" t="s">
        <v>111</v>
      </c>
      <c r="AR179" s="57">
        <v>676</v>
      </c>
      <c r="AS179" s="57">
        <v>966.68</v>
      </c>
    </row>
    <row r="180" spans="1:45" ht="69">
      <c r="A180" s="9">
        <v>2020</v>
      </c>
      <c r="B180" s="9" t="s">
        <v>34</v>
      </c>
      <c r="C180" s="9" t="s">
        <v>15</v>
      </c>
      <c r="D180" s="12" t="s">
        <v>22</v>
      </c>
      <c r="E180" s="9">
        <v>3</v>
      </c>
      <c r="F180" s="13">
        <v>4577</v>
      </c>
      <c r="G180" s="13">
        <v>5127</v>
      </c>
      <c r="H180" s="14">
        <v>915</v>
      </c>
      <c r="I180" s="9" t="s">
        <v>4</v>
      </c>
      <c r="AI180" s="56" t="s">
        <v>112</v>
      </c>
      <c r="AJ180" s="56">
        <v>2020</v>
      </c>
      <c r="AK180" s="56" t="s">
        <v>24</v>
      </c>
      <c r="AL180" s="56" t="s">
        <v>104</v>
      </c>
      <c r="AM180" s="56" t="s">
        <v>105</v>
      </c>
      <c r="AN180" s="56" t="s">
        <v>106</v>
      </c>
      <c r="AO180" s="56" t="s">
        <v>115</v>
      </c>
      <c r="AP180" s="56" t="s">
        <v>108</v>
      </c>
      <c r="AQ180" s="56" t="s">
        <v>111</v>
      </c>
      <c r="AR180" s="56">
        <v>709</v>
      </c>
      <c r="AS180" s="56">
        <v>1013.87</v>
      </c>
    </row>
    <row r="181" spans="1:45" ht="69">
      <c r="A181" s="9">
        <v>2020</v>
      </c>
      <c r="B181" s="9" t="s">
        <v>34</v>
      </c>
      <c r="C181" s="9" t="s">
        <v>21</v>
      </c>
      <c r="D181" s="12" t="s">
        <v>21</v>
      </c>
      <c r="E181" s="9">
        <v>2</v>
      </c>
      <c r="F181" s="13">
        <v>6600</v>
      </c>
      <c r="G181" s="13">
        <v>7392</v>
      </c>
      <c r="H181" s="11">
        <v>1320</v>
      </c>
      <c r="I181" s="9" t="s">
        <v>25</v>
      </c>
      <c r="AI181" s="57" t="s">
        <v>103</v>
      </c>
      <c r="AJ181" s="57">
        <v>2020</v>
      </c>
      <c r="AK181" s="57" t="s">
        <v>24</v>
      </c>
      <c r="AL181" s="57" t="s">
        <v>104</v>
      </c>
      <c r="AM181" s="57" t="s">
        <v>105</v>
      </c>
      <c r="AN181" s="57" t="s">
        <v>106</v>
      </c>
      <c r="AO181" s="57" t="s">
        <v>115</v>
      </c>
      <c r="AP181" s="57" t="s">
        <v>108</v>
      </c>
      <c r="AQ181" s="57" t="s">
        <v>111</v>
      </c>
      <c r="AR181" s="57">
        <v>762</v>
      </c>
      <c r="AS181" s="57">
        <v>1089.6600000000001</v>
      </c>
    </row>
    <row r="182" spans="1:45" ht="69">
      <c r="A182" s="9">
        <v>2021</v>
      </c>
      <c r="B182" s="9" t="s">
        <v>1</v>
      </c>
      <c r="C182" s="9" t="s">
        <v>2</v>
      </c>
      <c r="D182" s="10" t="s">
        <v>3</v>
      </c>
      <c r="E182" s="11">
        <v>6591</v>
      </c>
      <c r="F182" s="11">
        <v>4577</v>
      </c>
      <c r="G182" s="11">
        <v>5127</v>
      </c>
      <c r="H182" s="14">
        <v>915</v>
      </c>
      <c r="I182" s="9" t="s">
        <v>4</v>
      </c>
      <c r="AI182" s="56" t="s">
        <v>103</v>
      </c>
      <c r="AJ182" s="56">
        <v>2020</v>
      </c>
      <c r="AK182" s="56" t="s">
        <v>24</v>
      </c>
      <c r="AL182" s="56" t="s">
        <v>104</v>
      </c>
      <c r="AM182" s="56" t="s">
        <v>105</v>
      </c>
      <c r="AN182" s="56" t="s">
        <v>106</v>
      </c>
      <c r="AO182" s="56" t="s">
        <v>115</v>
      </c>
      <c r="AP182" s="56" t="s">
        <v>108</v>
      </c>
      <c r="AQ182" s="56" t="s">
        <v>111</v>
      </c>
      <c r="AR182" s="56">
        <v>369</v>
      </c>
      <c r="AS182" s="56">
        <v>527.66999999999996</v>
      </c>
    </row>
    <row r="183" spans="1:45" ht="69">
      <c r="A183" s="9">
        <v>2021</v>
      </c>
      <c r="B183" s="9" t="s">
        <v>1</v>
      </c>
      <c r="C183" s="9" t="s">
        <v>2</v>
      </c>
      <c r="D183" s="10" t="s">
        <v>5</v>
      </c>
      <c r="E183" s="11">
        <v>8271</v>
      </c>
      <c r="F183" s="11">
        <v>8800</v>
      </c>
      <c r="G183" s="11">
        <v>8960</v>
      </c>
      <c r="H183" s="11">
        <v>1760</v>
      </c>
      <c r="I183" s="9" t="s">
        <v>4</v>
      </c>
      <c r="AI183" s="57" t="s">
        <v>112</v>
      </c>
      <c r="AJ183" s="57">
        <v>2020</v>
      </c>
      <c r="AK183" s="57" t="s">
        <v>24</v>
      </c>
      <c r="AL183" s="57" t="s">
        <v>104</v>
      </c>
      <c r="AM183" s="57" t="s">
        <v>105</v>
      </c>
      <c r="AN183" s="57" t="s">
        <v>106</v>
      </c>
      <c r="AO183" s="57" t="s">
        <v>115</v>
      </c>
      <c r="AP183" s="57" t="s">
        <v>108</v>
      </c>
      <c r="AQ183" s="57" t="s">
        <v>111</v>
      </c>
      <c r="AR183" s="57">
        <v>363</v>
      </c>
      <c r="AS183" s="57">
        <v>519.09</v>
      </c>
    </row>
    <row r="184" spans="1:45" ht="69">
      <c r="A184" s="9">
        <v>2021</v>
      </c>
      <c r="B184" s="9" t="s">
        <v>1</v>
      </c>
      <c r="C184" s="9" t="s">
        <v>6</v>
      </c>
      <c r="D184" s="10" t="s">
        <v>7</v>
      </c>
      <c r="E184" s="11">
        <v>8470</v>
      </c>
      <c r="F184" s="11">
        <v>5035</v>
      </c>
      <c r="G184" s="11">
        <v>5126</v>
      </c>
      <c r="H184" s="11">
        <v>1007</v>
      </c>
      <c r="I184" s="9" t="s">
        <v>4</v>
      </c>
      <c r="AI184" s="56" t="s">
        <v>114</v>
      </c>
      <c r="AJ184" s="56">
        <v>2020</v>
      </c>
      <c r="AK184" s="56" t="s">
        <v>24</v>
      </c>
      <c r="AL184" s="56" t="s">
        <v>104</v>
      </c>
      <c r="AM184" s="56" t="s">
        <v>105</v>
      </c>
      <c r="AN184" s="56" t="s">
        <v>106</v>
      </c>
      <c r="AO184" s="56" t="s">
        <v>115</v>
      </c>
      <c r="AP184" s="56" t="s">
        <v>108</v>
      </c>
      <c r="AQ184" s="56" t="s">
        <v>109</v>
      </c>
      <c r="AR184" s="56">
        <v>357</v>
      </c>
      <c r="AS184" s="56">
        <v>510.51</v>
      </c>
    </row>
    <row r="185" spans="1:45" ht="69">
      <c r="A185" s="9">
        <v>2021</v>
      </c>
      <c r="B185" s="9" t="s">
        <v>1</v>
      </c>
      <c r="C185" s="9" t="s">
        <v>8</v>
      </c>
      <c r="D185" s="12" t="s">
        <v>9</v>
      </c>
      <c r="E185" s="13">
        <v>6055</v>
      </c>
      <c r="F185" s="13">
        <v>6318</v>
      </c>
      <c r="G185" s="13">
        <v>6433</v>
      </c>
      <c r="H185" s="11">
        <v>1264</v>
      </c>
      <c r="I185" s="9" t="s">
        <v>4</v>
      </c>
      <c r="AI185" s="57" t="s">
        <v>103</v>
      </c>
      <c r="AJ185" s="57">
        <v>2020</v>
      </c>
      <c r="AK185" s="57" t="s">
        <v>24</v>
      </c>
      <c r="AL185" s="57" t="s">
        <v>104</v>
      </c>
      <c r="AM185" s="57" t="s">
        <v>105</v>
      </c>
      <c r="AN185" s="57" t="s">
        <v>106</v>
      </c>
      <c r="AO185" s="57" t="s">
        <v>115</v>
      </c>
      <c r="AP185" s="57" t="s">
        <v>108</v>
      </c>
      <c r="AQ185" s="57" t="s">
        <v>111</v>
      </c>
      <c r="AR185" s="57">
        <v>243</v>
      </c>
      <c r="AS185" s="57">
        <v>347.49</v>
      </c>
    </row>
    <row r="186" spans="1:45" ht="69">
      <c r="A186" s="9">
        <v>2021</v>
      </c>
      <c r="B186" s="9" t="s">
        <v>1</v>
      </c>
      <c r="C186" s="9" t="s">
        <v>10</v>
      </c>
      <c r="D186" s="12" t="s">
        <v>11</v>
      </c>
      <c r="E186" s="13">
        <v>10368</v>
      </c>
      <c r="F186" s="13">
        <v>7700</v>
      </c>
      <c r="G186" s="13">
        <v>7840</v>
      </c>
      <c r="H186" s="11">
        <v>1540</v>
      </c>
      <c r="I186" s="9" t="s">
        <v>4</v>
      </c>
      <c r="AI186" s="56" t="s">
        <v>112</v>
      </c>
      <c r="AJ186" s="56">
        <v>2020</v>
      </c>
      <c r="AK186" s="56" t="s">
        <v>24</v>
      </c>
      <c r="AL186" s="56" t="s">
        <v>104</v>
      </c>
      <c r="AM186" s="56" t="s">
        <v>105</v>
      </c>
      <c r="AN186" s="56" t="s">
        <v>106</v>
      </c>
      <c r="AO186" s="56" t="s">
        <v>115</v>
      </c>
      <c r="AP186" s="56" t="s">
        <v>108</v>
      </c>
      <c r="AQ186" s="56" t="s">
        <v>111</v>
      </c>
      <c r="AR186" s="56">
        <v>802</v>
      </c>
      <c r="AS186" s="56">
        <v>526.24</v>
      </c>
    </row>
    <row r="187" spans="1:45" ht="69">
      <c r="A187" s="9">
        <v>2021</v>
      </c>
      <c r="B187" s="9" t="s">
        <v>1</v>
      </c>
      <c r="C187" s="9" t="s">
        <v>8</v>
      </c>
      <c r="D187" s="12" t="s">
        <v>12</v>
      </c>
      <c r="E187" s="13">
        <v>3101</v>
      </c>
      <c r="F187" s="13">
        <v>5036</v>
      </c>
      <c r="G187" s="13">
        <v>5128</v>
      </c>
      <c r="H187" s="11">
        <v>1007</v>
      </c>
      <c r="I187" s="9" t="s">
        <v>4</v>
      </c>
      <c r="AI187" s="57" t="s">
        <v>113</v>
      </c>
      <c r="AJ187" s="57">
        <v>2020</v>
      </c>
      <c r="AK187" s="57" t="s">
        <v>24</v>
      </c>
      <c r="AL187" s="57" t="s">
        <v>104</v>
      </c>
      <c r="AM187" s="57" t="s">
        <v>105</v>
      </c>
      <c r="AN187" s="57" t="s">
        <v>106</v>
      </c>
      <c r="AO187" s="57" t="s">
        <v>115</v>
      </c>
      <c r="AP187" s="57" t="s">
        <v>108</v>
      </c>
      <c r="AQ187" s="57" t="s">
        <v>111</v>
      </c>
      <c r="AR187" s="57">
        <v>241</v>
      </c>
      <c r="AS187" s="57">
        <v>344.63</v>
      </c>
    </row>
    <row r="188" spans="1:45" ht="69">
      <c r="A188" s="9">
        <v>2021</v>
      </c>
      <c r="B188" s="9" t="s">
        <v>1</v>
      </c>
      <c r="C188" s="9" t="s">
        <v>10</v>
      </c>
      <c r="D188" s="12" t="s">
        <v>13</v>
      </c>
      <c r="E188" s="11">
        <v>6591</v>
      </c>
      <c r="F188" s="11">
        <v>7700</v>
      </c>
      <c r="G188" s="11">
        <v>7840</v>
      </c>
      <c r="H188" s="11">
        <v>1540</v>
      </c>
      <c r="I188" s="9" t="s">
        <v>4</v>
      </c>
      <c r="AI188" s="56" t="s">
        <v>110</v>
      </c>
      <c r="AJ188" s="56">
        <v>2020</v>
      </c>
      <c r="AK188" s="56" t="s">
        <v>24</v>
      </c>
      <c r="AL188" s="56" t="s">
        <v>104</v>
      </c>
      <c r="AM188" s="56" t="s">
        <v>105</v>
      </c>
      <c r="AN188" s="56" t="s">
        <v>106</v>
      </c>
      <c r="AO188" s="56" t="s">
        <v>115</v>
      </c>
      <c r="AP188" s="56" t="s">
        <v>108</v>
      </c>
      <c r="AQ188" s="56" t="s">
        <v>111</v>
      </c>
      <c r="AR188" s="56">
        <v>289</v>
      </c>
      <c r="AS188" s="56">
        <v>413.27</v>
      </c>
    </row>
    <row r="189" spans="1:45" ht="69">
      <c r="A189" s="9">
        <v>2021</v>
      </c>
      <c r="B189" s="9" t="s">
        <v>1</v>
      </c>
      <c r="C189" s="9" t="s">
        <v>6</v>
      </c>
      <c r="D189" s="10" t="s">
        <v>14</v>
      </c>
      <c r="E189" s="11">
        <v>6591</v>
      </c>
      <c r="F189" s="14">
        <v>110</v>
      </c>
      <c r="G189" s="14">
        <v>112</v>
      </c>
      <c r="H189" s="14">
        <v>22</v>
      </c>
      <c r="I189" s="9" t="s">
        <v>4</v>
      </c>
      <c r="AI189" s="57" t="s">
        <v>112</v>
      </c>
      <c r="AJ189" s="57">
        <v>2020</v>
      </c>
      <c r="AK189" s="57" t="s">
        <v>24</v>
      </c>
      <c r="AL189" s="57" t="s">
        <v>104</v>
      </c>
      <c r="AM189" s="57" t="s">
        <v>105</v>
      </c>
      <c r="AN189" s="57" t="s">
        <v>106</v>
      </c>
      <c r="AO189" s="57" t="s">
        <v>115</v>
      </c>
      <c r="AP189" s="57" t="s">
        <v>108</v>
      </c>
      <c r="AQ189" s="57" t="s">
        <v>111</v>
      </c>
      <c r="AR189" s="57">
        <v>874</v>
      </c>
      <c r="AS189" s="57">
        <v>1249.82</v>
      </c>
    </row>
    <row r="190" spans="1:45" ht="69">
      <c r="A190" s="9">
        <v>2021</v>
      </c>
      <c r="B190" s="9" t="s">
        <v>1</v>
      </c>
      <c r="C190" s="9" t="s">
        <v>15</v>
      </c>
      <c r="D190" s="12" t="s">
        <v>16</v>
      </c>
      <c r="E190" s="9">
        <v>288</v>
      </c>
      <c r="F190" s="13">
        <v>5035</v>
      </c>
      <c r="G190" s="13">
        <v>5126</v>
      </c>
      <c r="H190" s="11">
        <v>1007</v>
      </c>
      <c r="I190" s="9" t="s">
        <v>4</v>
      </c>
      <c r="AI190" s="56" t="s">
        <v>103</v>
      </c>
      <c r="AJ190" s="56">
        <v>2020</v>
      </c>
      <c r="AK190" s="56" t="s">
        <v>24</v>
      </c>
      <c r="AL190" s="56" t="s">
        <v>104</v>
      </c>
      <c r="AM190" s="56" t="s">
        <v>105</v>
      </c>
      <c r="AN190" s="56" t="s">
        <v>106</v>
      </c>
      <c r="AO190" s="56" t="s">
        <v>115</v>
      </c>
      <c r="AP190" s="56" t="s">
        <v>108</v>
      </c>
      <c r="AQ190" s="56" t="s">
        <v>109</v>
      </c>
      <c r="AR190" s="56">
        <v>875</v>
      </c>
      <c r="AS190" s="56">
        <v>1251.25</v>
      </c>
    </row>
    <row r="191" spans="1:45" ht="69">
      <c r="A191" s="9">
        <v>2021</v>
      </c>
      <c r="B191" s="9" t="s">
        <v>1</v>
      </c>
      <c r="C191" s="9" t="s">
        <v>15</v>
      </c>
      <c r="D191" s="12" t="s">
        <v>17</v>
      </c>
      <c r="E191" s="13">
        <v>6591</v>
      </c>
      <c r="F191" s="13">
        <v>4577</v>
      </c>
      <c r="G191" s="13">
        <v>5126</v>
      </c>
      <c r="H191" s="14">
        <v>915</v>
      </c>
      <c r="I191" s="9" t="s">
        <v>4</v>
      </c>
      <c r="AI191" s="57" t="s">
        <v>110</v>
      </c>
      <c r="AJ191" s="57">
        <v>2020</v>
      </c>
      <c r="AK191" s="57" t="s">
        <v>24</v>
      </c>
      <c r="AL191" s="57" t="s">
        <v>104</v>
      </c>
      <c r="AM191" s="57" t="s">
        <v>105</v>
      </c>
      <c r="AN191" s="57" t="s">
        <v>106</v>
      </c>
      <c r="AO191" s="57" t="s">
        <v>115</v>
      </c>
      <c r="AP191" s="57" t="s">
        <v>108</v>
      </c>
      <c r="AQ191" s="57" t="s">
        <v>111</v>
      </c>
      <c r="AR191" s="57">
        <v>239</v>
      </c>
      <c r="AS191" s="57">
        <v>341.77</v>
      </c>
    </row>
    <row r="192" spans="1:45" ht="69">
      <c r="A192" s="9">
        <v>2021</v>
      </c>
      <c r="B192" s="9" t="s">
        <v>1</v>
      </c>
      <c r="C192" s="9" t="s">
        <v>15</v>
      </c>
      <c r="D192" s="12" t="s">
        <v>18</v>
      </c>
      <c r="E192" s="13">
        <v>4033</v>
      </c>
      <c r="F192" s="9">
        <v>200</v>
      </c>
      <c r="G192" s="9">
        <v>224</v>
      </c>
      <c r="H192" s="14">
        <v>40</v>
      </c>
      <c r="I192" s="9" t="s">
        <v>4</v>
      </c>
      <c r="AI192" s="56" t="s">
        <v>110</v>
      </c>
      <c r="AJ192" s="56">
        <v>2020</v>
      </c>
      <c r="AK192" s="56" t="s">
        <v>24</v>
      </c>
      <c r="AL192" s="56" t="s">
        <v>104</v>
      </c>
      <c r="AM192" s="56" t="s">
        <v>105</v>
      </c>
      <c r="AN192" s="56" t="s">
        <v>106</v>
      </c>
      <c r="AO192" s="56" t="s">
        <v>115</v>
      </c>
      <c r="AP192" s="56" t="s">
        <v>108</v>
      </c>
      <c r="AQ192" s="56" t="s">
        <v>111</v>
      </c>
      <c r="AR192" s="56">
        <v>287</v>
      </c>
      <c r="AS192" s="56">
        <v>410.41</v>
      </c>
    </row>
    <row r="193" spans="1:45" ht="69">
      <c r="A193" s="9">
        <v>2021</v>
      </c>
      <c r="B193" s="9" t="s">
        <v>1</v>
      </c>
      <c r="C193" s="9" t="s">
        <v>15</v>
      </c>
      <c r="D193" s="12" t="s">
        <v>19</v>
      </c>
      <c r="E193" s="13">
        <v>7986</v>
      </c>
      <c r="F193" s="13">
        <v>4577</v>
      </c>
      <c r="G193" s="13">
        <v>5126</v>
      </c>
      <c r="H193" s="14">
        <v>915</v>
      </c>
      <c r="I193" s="9" t="s">
        <v>4</v>
      </c>
      <c r="AI193" s="57" t="s">
        <v>113</v>
      </c>
      <c r="AJ193" s="57">
        <v>2020</v>
      </c>
      <c r="AK193" s="57" t="s">
        <v>24</v>
      </c>
      <c r="AL193" s="57" t="s">
        <v>104</v>
      </c>
      <c r="AM193" s="57" t="s">
        <v>105</v>
      </c>
      <c r="AN193" s="57" t="s">
        <v>106</v>
      </c>
      <c r="AO193" s="57" t="s">
        <v>115</v>
      </c>
      <c r="AP193" s="57" t="s">
        <v>108</v>
      </c>
      <c r="AQ193" s="57" t="s">
        <v>111</v>
      </c>
      <c r="AR193" s="57">
        <v>771</v>
      </c>
      <c r="AS193" s="57">
        <v>1102.53</v>
      </c>
    </row>
    <row r="194" spans="1:45" ht="69">
      <c r="A194" s="9">
        <v>2021</v>
      </c>
      <c r="B194" s="9" t="s">
        <v>1</v>
      </c>
      <c r="C194" s="9" t="s">
        <v>6</v>
      </c>
      <c r="D194" s="10" t="s">
        <v>20</v>
      </c>
      <c r="E194" s="11">
        <v>5539</v>
      </c>
      <c r="F194" s="14">
        <v>200</v>
      </c>
      <c r="G194" s="14">
        <v>224</v>
      </c>
      <c r="H194" s="14">
        <v>40</v>
      </c>
      <c r="I194" s="9" t="s">
        <v>4</v>
      </c>
      <c r="AI194" s="56" t="s">
        <v>103</v>
      </c>
      <c r="AJ194" s="56">
        <v>2020</v>
      </c>
      <c r="AK194" s="56" t="s">
        <v>27</v>
      </c>
      <c r="AL194" s="56" t="s">
        <v>104</v>
      </c>
      <c r="AM194" s="56" t="s">
        <v>105</v>
      </c>
      <c r="AN194" s="56" t="s">
        <v>106</v>
      </c>
      <c r="AO194" s="56" t="s">
        <v>115</v>
      </c>
      <c r="AP194" s="56" t="s">
        <v>108</v>
      </c>
      <c r="AQ194" s="56" t="s">
        <v>109</v>
      </c>
      <c r="AR194" s="56">
        <v>338</v>
      </c>
      <c r="AS194" s="56">
        <v>483.34</v>
      </c>
    </row>
    <row r="195" spans="1:45" ht="69">
      <c r="A195" s="9">
        <v>2021</v>
      </c>
      <c r="B195" s="9" t="s">
        <v>1</v>
      </c>
      <c r="C195" s="9" t="s">
        <v>21</v>
      </c>
      <c r="D195" s="12" t="s">
        <v>21</v>
      </c>
      <c r="E195" s="9">
        <v>3</v>
      </c>
      <c r="F195" s="13">
        <v>6600</v>
      </c>
      <c r="G195" s="13">
        <v>7392</v>
      </c>
      <c r="H195" s="11">
        <v>1320</v>
      </c>
      <c r="I195" s="9" t="s">
        <v>4</v>
      </c>
      <c r="AI195" s="57" t="s">
        <v>103</v>
      </c>
      <c r="AJ195" s="57">
        <v>2020</v>
      </c>
      <c r="AK195" s="57" t="s">
        <v>27</v>
      </c>
      <c r="AL195" s="57" t="s">
        <v>104</v>
      </c>
      <c r="AM195" s="57" t="s">
        <v>105</v>
      </c>
      <c r="AN195" s="57" t="s">
        <v>106</v>
      </c>
      <c r="AO195" s="57" t="s">
        <v>115</v>
      </c>
      <c r="AP195" s="57" t="s">
        <v>108</v>
      </c>
      <c r="AQ195" s="57" t="s">
        <v>109</v>
      </c>
      <c r="AR195" s="57">
        <v>332</v>
      </c>
      <c r="AS195" s="57">
        <v>474.76</v>
      </c>
    </row>
    <row r="196" spans="1:45" ht="69">
      <c r="A196" s="9">
        <v>2021</v>
      </c>
      <c r="B196" s="9" t="s">
        <v>1</v>
      </c>
      <c r="C196" s="9" t="s">
        <v>15</v>
      </c>
      <c r="D196" s="12" t="s">
        <v>22</v>
      </c>
      <c r="E196" s="9">
        <v>3</v>
      </c>
      <c r="F196" s="13">
        <v>4577</v>
      </c>
      <c r="G196" s="13">
        <v>5127</v>
      </c>
      <c r="H196" s="14">
        <v>915</v>
      </c>
      <c r="I196" s="9" t="s">
        <v>4</v>
      </c>
      <c r="AI196" s="56" t="s">
        <v>110</v>
      </c>
      <c r="AJ196" s="56">
        <v>2020</v>
      </c>
      <c r="AK196" s="56" t="s">
        <v>27</v>
      </c>
      <c r="AL196" s="56" t="s">
        <v>104</v>
      </c>
      <c r="AM196" s="56" t="s">
        <v>105</v>
      </c>
      <c r="AN196" s="56" t="s">
        <v>106</v>
      </c>
      <c r="AO196" s="56" t="s">
        <v>115</v>
      </c>
      <c r="AP196" s="56" t="s">
        <v>108</v>
      </c>
      <c r="AQ196" s="56" t="s">
        <v>109</v>
      </c>
      <c r="AR196" s="56">
        <v>326</v>
      </c>
      <c r="AS196" s="56">
        <v>466.18</v>
      </c>
    </row>
    <row r="197" spans="1:45" ht="69">
      <c r="A197" s="9">
        <v>2021</v>
      </c>
      <c r="B197" s="9" t="s">
        <v>23</v>
      </c>
      <c r="C197" s="9" t="s">
        <v>2</v>
      </c>
      <c r="D197" s="10" t="s">
        <v>3</v>
      </c>
      <c r="E197" s="11">
        <v>3566</v>
      </c>
      <c r="F197" s="11">
        <v>4577</v>
      </c>
      <c r="G197" s="11">
        <v>5127</v>
      </c>
      <c r="H197" s="14">
        <v>915</v>
      </c>
      <c r="I197" s="9" t="s">
        <v>4</v>
      </c>
      <c r="AI197" s="57" t="s">
        <v>110</v>
      </c>
      <c r="AJ197" s="57">
        <v>2020</v>
      </c>
      <c r="AK197" s="57" t="s">
        <v>27</v>
      </c>
      <c r="AL197" s="57" t="s">
        <v>104</v>
      </c>
      <c r="AM197" s="57" t="s">
        <v>105</v>
      </c>
      <c r="AN197" s="57" t="s">
        <v>106</v>
      </c>
      <c r="AO197" s="57" t="s">
        <v>115</v>
      </c>
      <c r="AP197" s="57" t="s">
        <v>108</v>
      </c>
      <c r="AQ197" s="57" t="s">
        <v>111</v>
      </c>
      <c r="AR197" s="57">
        <v>230</v>
      </c>
      <c r="AS197" s="57">
        <v>328.9</v>
      </c>
    </row>
    <row r="198" spans="1:45" ht="69">
      <c r="A198" s="9">
        <v>2021</v>
      </c>
      <c r="B198" s="9" t="s">
        <v>23</v>
      </c>
      <c r="C198" s="9" t="s">
        <v>2</v>
      </c>
      <c r="D198" s="10" t="s">
        <v>5</v>
      </c>
      <c r="E198" s="11">
        <v>2498</v>
      </c>
      <c r="F198" s="11">
        <v>8000</v>
      </c>
      <c r="G198" s="11">
        <v>8960</v>
      </c>
      <c r="H198" s="11">
        <v>1600</v>
      </c>
      <c r="I198" s="9" t="s">
        <v>4</v>
      </c>
      <c r="AI198" s="56" t="s">
        <v>112</v>
      </c>
      <c r="AJ198" s="56">
        <v>2020</v>
      </c>
      <c r="AK198" s="56" t="s">
        <v>27</v>
      </c>
      <c r="AL198" s="56" t="s">
        <v>104</v>
      </c>
      <c r="AM198" s="56" t="s">
        <v>105</v>
      </c>
      <c r="AN198" s="56" t="s">
        <v>106</v>
      </c>
      <c r="AO198" s="56" t="s">
        <v>115</v>
      </c>
      <c r="AP198" s="56" t="s">
        <v>108</v>
      </c>
      <c r="AQ198" s="56" t="s">
        <v>111</v>
      </c>
      <c r="AR198" s="56">
        <v>278</v>
      </c>
      <c r="AS198" s="56">
        <v>397.54</v>
      </c>
    </row>
    <row r="199" spans="1:45" ht="69">
      <c r="A199" s="9">
        <v>2021</v>
      </c>
      <c r="B199" s="9" t="s">
        <v>23</v>
      </c>
      <c r="C199" s="9" t="s">
        <v>6</v>
      </c>
      <c r="D199" s="10" t="s">
        <v>7</v>
      </c>
      <c r="E199" s="11">
        <v>1245</v>
      </c>
      <c r="F199" s="11">
        <v>4577</v>
      </c>
      <c r="G199" s="11">
        <v>5126</v>
      </c>
      <c r="H199" s="14">
        <v>915</v>
      </c>
      <c r="I199" s="9" t="s">
        <v>4</v>
      </c>
      <c r="AI199" s="57" t="s">
        <v>110</v>
      </c>
      <c r="AJ199" s="57">
        <v>2020</v>
      </c>
      <c r="AK199" s="57" t="s">
        <v>27</v>
      </c>
      <c r="AL199" s="57" t="s">
        <v>104</v>
      </c>
      <c r="AM199" s="57" t="s">
        <v>105</v>
      </c>
      <c r="AN199" s="57" t="s">
        <v>106</v>
      </c>
      <c r="AO199" s="57" t="s">
        <v>115</v>
      </c>
      <c r="AP199" s="57" t="s">
        <v>108</v>
      </c>
      <c r="AQ199" s="57" t="s">
        <v>111</v>
      </c>
      <c r="AR199" s="57">
        <v>206</v>
      </c>
      <c r="AS199" s="57">
        <v>294.58</v>
      </c>
    </row>
    <row r="200" spans="1:45" ht="69">
      <c r="A200" s="9">
        <v>2021</v>
      </c>
      <c r="B200" s="9" t="s">
        <v>23</v>
      </c>
      <c r="C200" s="9" t="s">
        <v>8</v>
      </c>
      <c r="D200" s="12" t="s">
        <v>9</v>
      </c>
      <c r="E200" s="9">
        <v>644</v>
      </c>
      <c r="F200" s="13">
        <v>5744</v>
      </c>
      <c r="G200" s="13">
        <v>6433</v>
      </c>
      <c r="H200" s="11">
        <v>1149</v>
      </c>
      <c r="I200" s="9" t="s">
        <v>4</v>
      </c>
      <c r="AI200" s="56" t="s">
        <v>103</v>
      </c>
      <c r="AJ200" s="56">
        <v>2020</v>
      </c>
      <c r="AK200" s="56" t="s">
        <v>27</v>
      </c>
      <c r="AL200" s="56" t="s">
        <v>104</v>
      </c>
      <c r="AM200" s="56" t="s">
        <v>105</v>
      </c>
      <c r="AN200" s="56" t="s">
        <v>106</v>
      </c>
      <c r="AO200" s="56" t="s">
        <v>115</v>
      </c>
      <c r="AP200" s="56" t="s">
        <v>108</v>
      </c>
      <c r="AQ200" s="56" t="s">
        <v>111</v>
      </c>
      <c r="AR200" s="56">
        <v>232</v>
      </c>
      <c r="AS200" s="56">
        <v>331.76</v>
      </c>
    </row>
    <row r="201" spans="1:45" ht="69">
      <c r="A201" s="9">
        <v>2021</v>
      </c>
      <c r="B201" s="9" t="s">
        <v>23</v>
      </c>
      <c r="C201" s="9" t="s">
        <v>10</v>
      </c>
      <c r="D201" s="12" t="s">
        <v>11</v>
      </c>
      <c r="E201" s="9">
        <v>643</v>
      </c>
      <c r="F201" s="13">
        <v>7000</v>
      </c>
      <c r="G201" s="13">
        <v>7840</v>
      </c>
      <c r="H201" s="11">
        <v>1400</v>
      </c>
      <c r="I201" s="9" t="s">
        <v>4</v>
      </c>
      <c r="AI201" s="57" t="s">
        <v>103</v>
      </c>
      <c r="AJ201" s="57">
        <v>2020</v>
      </c>
      <c r="AK201" s="57" t="s">
        <v>27</v>
      </c>
      <c r="AL201" s="57" t="s">
        <v>104</v>
      </c>
      <c r="AM201" s="57" t="s">
        <v>105</v>
      </c>
      <c r="AN201" s="57" t="s">
        <v>106</v>
      </c>
      <c r="AO201" s="57" t="s">
        <v>115</v>
      </c>
      <c r="AP201" s="57" t="s">
        <v>108</v>
      </c>
      <c r="AQ201" s="57" t="s">
        <v>111</v>
      </c>
      <c r="AR201" s="57">
        <v>202</v>
      </c>
      <c r="AS201" s="57">
        <v>288.86</v>
      </c>
    </row>
    <row r="202" spans="1:45" ht="69">
      <c r="A202" s="9">
        <v>2021</v>
      </c>
      <c r="B202" s="9" t="s">
        <v>23</v>
      </c>
      <c r="C202" s="9" t="s">
        <v>8</v>
      </c>
      <c r="D202" s="12" t="s">
        <v>12</v>
      </c>
      <c r="E202" s="9">
        <v>455</v>
      </c>
      <c r="F202" s="13">
        <v>4579</v>
      </c>
      <c r="G202" s="13">
        <v>5128</v>
      </c>
      <c r="H202" s="14">
        <v>916</v>
      </c>
      <c r="I202" s="9" t="s">
        <v>4</v>
      </c>
      <c r="AI202" s="56" t="s">
        <v>112</v>
      </c>
      <c r="AJ202" s="56">
        <v>2020</v>
      </c>
      <c r="AK202" s="56" t="s">
        <v>27</v>
      </c>
      <c r="AL202" s="56" t="s">
        <v>104</v>
      </c>
      <c r="AM202" s="56" t="s">
        <v>105</v>
      </c>
      <c r="AN202" s="56" t="s">
        <v>106</v>
      </c>
      <c r="AO202" s="56" t="s">
        <v>115</v>
      </c>
      <c r="AP202" s="56" t="s">
        <v>108</v>
      </c>
      <c r="AQ202" s="56" t="s">
        <v>109</v>
      </c>
      <c r="AR202" s="56">
        <v>336</v>
      </c>
      <c r="AS202" s="56">
        <v>526.24</v>
      </c>
    </row>
    <row r="203" spans="1:45" ht="69">
      <c r="A203" s="9">
        <v>2021</v>
      </c>
      <c r="B203" s="9" t="s">
        <v>23</v>
      </c>
      <c r="C203" s="9" t="s">
        <v>10</v>
      </c>
      <c r="D203" s="12" t="s">
        <v>13</v>
      </c>
      <c r="E203" s="14">
        <v>345</v>
      </c>
      <c r="F203" s="11">
        <v>7000</v>
      </c>
      <c r="G203" s="11">
        <v>7840</v>
      </c>
      <c r="H203" s="11">
        <v>1400</v>
      </c>
      <c r="I203" s="9" t="s">
        <v>4</v>
      </c>
      <c r="AI203" s="57" t="s">
        <v>110</v>
      </c>
      <c r="AJ203" s="57">
        <v>2020</v>
      </c>
      <c r="AK203" s="57" t="s">
        <v>27</v>
      </c>
      <c r="AL203" s="57" t="s">
        <v>104</v>
      </c>
      <c r="AM203" s="57" t="s">
        <v>105</v>
      </c>
      <c r="AN203" s="57" t="s">
        <v>106</v>
      </c>
      <c r="AO203" s="57" t="s">
        <v>115</v>
      </c>
      <c r="AP203" s="57" t="s">
        <v>108</v>
      </c>
      <c r="AQ203" s="57" t="s">
        <v>109</v>
      </c>
      <c r="AR203" s="57">
        <v>330</v>
      </c>
      <c r="AS203" s="57">
        <v>526.24</v>
      </c>
    </row>
    <row r="204" spans="1:45" ht="69">
      <c r="A204" s="9">
        <v>2021</v>
      </c>
      <c r="B204" s="9" t="s">
        <v>23</v>
      </c>
      <c r="C204" s="9" t="s">
        <v>6</v>
      </c>
      <c r="D204" s="10" t="s">
        <v>14</v>
      </c>
      <c r="E204" s="14">
        <v>122</v>
      </c>
      <c r="F204" s="14">
        <v>100</v>
      </c>
      <c r="G204" s="14">
        <v>112</v>
      </c>
      <c r="H204" s="14">
        <v>20</v>
      </c>
      <c r="I204" s="9" t="s">
        <v>4</v>
      </c>
      <c r="AI204" s="56" t="s">
        <v>103</v>
      </c>
      <c r="AJ204" s="56">
        <v>2020</v>
      </c>
      <c r="AK204" s="56" t="s">
        <v>27</v>
      </c>
      <c r="AL204" s="56" t="s">
        <v>104</v>
      </c>
      <c r="AM204" s="56" t="s">
        <v>105</v>
      </c>
      <c r="AN204" s="56" t="s">
        <v>106</v>
      </c>
      <c r="AO204" s="56" t="s">
        <v>115</v>
      </c>
      <c r="AP204" s="56" t="s">
        <v>108</v>
      </c>
      <c r="AQ204" s="56" t="s">
        <v>109</v>
      </c>
      <c r="AR204" s="56">
        <v>324</v>
      </c>
      <c r="AS204" s="56">
        <v>526.24</v>
      </c>
    </row>
    <row r="205" spans="1:45" ht="69">
      <c r="A205" s="9">
        <v>2021</v>
      </c>
      <c r="B205" s="9" t="s">
        <v>23</v>
      </c>
      <c r="C205" s="9" t="s">
        <v>15</v>
      </c>
      <c r="D205" s="12" t="s">
        <v>16</v>
      </c>
      <c r="E205" s="9">
        <v>78</v>
      </c>
      <c r="F205" s="13">
        <v>4577</v>
      </c>
      <c r="G205" s="13">
        <v>5126</v>
      </c>
      <c r="H205" s="14">
        <v>915</v>
      </c>
      <c r="I205" s="9" t="s">
        <v>4</v>
      </c>
      <c r="AI205" s="57" t="s">
        <v>110</v>
      </c>
      <c r="AJ205" s="57">
        <v>2020</v>
      </c>
      <c r="AK205" s="57" t="s">
        <v>27</v>
      </c>
      <c r="AL205" s="57" t="s">
        <v>104</v>
      </c>
      <c r="AM205" s="57" t="s">
        <v>105</v>
      </c>
      <c r="AN205" s="57" t="s">
        <v>106</v>
      </c>
      <c r="AO205" s="57" t="s">
        <v>115</v>
      </c>
      <c r="AP205" s="57" t="s">
        <v>108</v>
      </c>
      <c r="AQ205" s="57" t="s">
        <v>111</v>
      </c>
      <c r="AR205" s="57">
        <v>678</v>
      </c>
      <c r="AS205" s="57">
        <v>969.54</v>
      </c>
    </row>
    <row r="206" spans="1:45" ht="69">
      <c r="A206" s="9">
        <v>2021</v>
      </c>
      <c r="B206" s="9" t="s">
        <v>23</v>
      </c>
      <c r="C206" s="9" t="s">
        <v>15</v>
      </c>
      <c r="D206" s="12" t="s">
        <v>17</v>
      </c>
      <c r="E206" s="9">
        <v>240</v>
      </c>
      <c r="F206" s="13">
        <v>4577</v>
      </c>
      <c r="G206" s="13">
        <v>5126</v>
      </c>
      <c r="H206" s="14">
        <v>915</v>
      </c>
      <c r="I206" s="9" t="s">
        <v>4</v>
      </c>
      <c r="AI206" s="56" t="s">
        <v>112</v>
      </c>
      <c r="AJ206" s="56">
        <v>2020</v>
      </c>
      <c r="AK206" s="56" t="s">
        <v>27</v>
      </c>
      <c r="AL206" s="56" t="s">
        <v>104</v>
      </c>
      <c r="AM206" s="56" t="s">
        <v>105</v>
      </c>
      <c r="AN206" s="56" t="s">
        <v>106</v>
      </c>
      <c r="AO206" s="56" t="s">
        <v>115</v>
      </c>
      <c r="AP206" s="56" t="s">
        <v>108</v>
      </c>
      <c r="AQ206" s="56" t="s">
        <v>111</v>
      </c>
      <c r="AR206" s="56">
        <v>711</v>
      </c>
      <c r="AS206" s="56">
        <v>1016.73</v>
      </c>
    </row>
    <row r="207" spans="1:45" ht="69">
      <c r="A207" s="9">
        <v>2021</v>
      </c>
      <c r="B207" s="9" t="s">
        <v>23</v>
      </c>
      <c r="C207" s="9" t="s">
        <v>15</v>
      </c>
      <c r="D207" s="12" t="s">
        <v>18</v>
      </c>
      <c r="E207" s="13">
        <v>5492</v>
      </c>
      <c r="F207" s="9">
        <v>200</v>
      </c>
      <c r="G207" s="9">
        <v>224</v>
      </c>
      <c r="H207" s="14">
        <v>40</v>
      </c>
      <c r="I207" s="9" t="s">
        <v>4</v>
      </c>
      <c r="AI207" s="57" t="s">
        <v>110</v>
      </c>
      <c r="AJ207" s="57">
        <v>2020</v>
      </c>
      <c r="AK207" s="57" t="s">
        <v>27</v>
      </c>
      <c r="AL207" s="57" t="s">
        <v>104</v>
      </c>
      <c r="AM207" s="57" t="s">
        <v>105</v>
      </c>
      <c r="AN207" s="57" t="s">
        <v>106</v>
      </c>
      <c r="AO207" s="57" t="s">
        <v>115</v>
      </c>
      <c r="AP207" s="57" t="s">
        <v>108</v>
      </c>
      <c r="AQ207" s="57" t="s">
        <v>111</v>
      </c>
      <c r="AR207" s="57">
        <v>764</v>
      </c>
      <c r="AS207" s="57">
        <v>1092.52</v>
      </c>
    </row>
    <row r="208" spans="1:45" ht="69">
      <c r="A208" s="9">
        <v>2021</v>
      </c>
      <c r="B208" s="9" t="s">
        <v>23</v>
      </c>
      <c r="C208" s="9" t="s">
        <v>15</v>
      </c>
      <c r="D208" s="12" t="s">
        <v>19</v>
      </c>
      <c r="E208" s="9">
        <v>240</v>
      </c>
      <c r="F208" s="13">
        <v>4577</v>
      </c>
      <c r="G208" s="13">
        <v>5126</v>
      </c>
      <c r="H208" s="14">
        <v>915</v>
      </c>
      <c r="I208" s="9" t="s">
        <v>4</v>
      </c>
      <c r="AI208" s="56" t="s">
        <v>112</v>
      </c>
      <c r="AJ208" s="56">
        <v>2020</v>
      </c>
      <c r="AK208" s="56" t="s">
        <v>27</v>
      </c>
      <c r="AL208" s="56" t="s">
        <v>104</v>
      </c>
      <c r="AM208" s="56" t="s">
        <v>105</v>
      </c>
      <c r="AN208" s="56" t="s">
        <v>106</v>
      </c>
      <c r="AO208" s="56" t="s">
        <v>115</v>
      </c>
      <c r="AP208" s="56" t="s">
        <v>108</v>
      </c>
      <c r="AQ208" s="56" t="s">
        <v>109</v>
      </c>
      <c r="AR208" s="56">
        <v>333</v>
      </c>
      <c r="AS208" s="56">
        <v>476.19</v>
      </c>
    </row>
    <row r="209" spans="1:45" ht="69">
      <c r="A209" s="9">
        <v>2021</v>
      </c>
      <c r="B209" s="9" t="s">
        <v>23</v>
      </c>
      <c r="C209" s="9" t="s">
        <v>6</v>
      </c>
      <c r="D209" s="10" t="s">
        <v>20</v>
      </c>
      <c r="E209" s="11">
        <v>5493</v>
      </c>
      <c r="F209" s="14">
        <v>200</v>
      </c>
      <c r="G209" s="14">
        <v>224</v>
      </c>
      <c r="H209" s="14">
        <v>40</v>
      </c>
      <c r="I209" s="9" t="s">
        <v>4</v>
      </c>
      <c r="AI209" s="57" t="s">
        <v>112</v>
      </c>
      <c r="AJ209" s="57">
        <v>2020</v>
      </c>
      <c r="AK209" s="57" t="s">
        <v>27</v>
      </c>
      <c r="AL209" s="57" t="s">
        <v>104</v>
      </c>
      <c r="AM209" s="57" t="s">
        <v>105</v>
      </c>
      <c r="AN209" s="57" t="s">
        <v>106</v>
      </c>
      <c r="AO209" s="57" t="s">
        <v>115</v>
      </c>
      <c r="AP209" s="57" t="s">
        <v>108</v>
      </c>
      <c r="AQ209" s="57" t="s">
        <v>109</v>
      </c>
      <c r="AR209" s="57">
        <v>327</v>
      </c>
      <c r="AS209" s="57">
        <v>467.61</v>
      </c>
    </row>
    <row r="210" spans="1:45" ht="69">
      <c r="A210" s="9">
        <v>2021</v>
      </c>
      <c r="B210" s="9" t="s">
        <v>23</v>
      </c>
      <c r="C210" s="9" t="s">
        <v>15</v>
      </c>
      <c r="D210" s="12" t="s">
        <v>22</v>
      </c>
      <c r="E210" s="13">
        <v>7920</v>
      </c>
      <c r="F210" s="13">
        <v>4577</v>
      </c>
      <c r="G210" s="13">
        <v>5127</v>
      </c>
      <c r="H210" s="14">
        <v>915</v>
      </c>
      <c r="I210" s="9" t="s">
        <v>4</v>
      </c>
      <c r="AI210" s="56" t="s">
        <v>110</v>
      </c>
      <c r="AJ210" s="56">
        <v>2020</v>
      </c>
      <c r="AK210" s="56" t="s">
        <v>27</v>
      </c>
      <c r="AL210" s="56" t="s">
        <v>104</v>
      </c>
      <c r="AM210" s="56" t="s">
        <v>105</v>
      </c>
      <c r="AN210" s="56" t="s">
        <v>106</v>
      </c>
      <c r="AO210" s="56" t="s">
        <v>115</v>
      </c>
      <c r="AP210" s="56" t="s">
        <v>108</v>
      </c>
      <c r="AQ210" s="56" t="s">
        <v>111</v>
      </c>
      <c r="AR210" s="56">
        <v>231</v>
      </c>
      <c r="AS210" s="56">
        <v>330.33</v>
      </c>
    </row>
    <row r="211" spans="1:45" ht="69">
      <c r="A211" s="9">
        <v>2021</v>
      </c>
      <c r="B211" s="9" t="s">
        <v>23</v>
      </c>
      <c r="C211" s="9" t="s">
        <v>21</v>
      </c>
      <c r="D211" s="12" t="s">
        <v>21</v>
      </c>
      <c r="E211" s="13">
        <v>5493</v>
      </c>
      <c r="F211" s="13">
        <v>6600</v>
      </c>
      <c r="G211" s="13">
        <v>7392</v>
      </c>
      <c r="H211" s="11">
        <v>1320</v>
      </c>
      <c r="I211" s="9" t="s">
        <v>4</v>
      </c>
      <c r="AI211" s="57" t="s">
        <v>112</v>
      </c>
      <c r="AJ211" s="57">
        <v>2020</v>
      </c>
      <c r="AK211" s="57" t="s">
        <v>27</v>
      </c>
      <c r="AL211" s="57" t="s">
        <v>104</v>
      </c>
      <c r="AM211" s="57" t="s">
        <v>105</v>
      </c>
      <c r="AN211" s="57" t="s">
        <v>106</v>
      </c>
      <c r="AO211" s="57" t="s">
        <v>115</v>
      </c>
      <c r="AP211" s="57" t="s">
        <v>108</v>
      </c>
      <c r="AQ211" s="57" t="s">
        <v>111</v>
      </c>
      <c r="AR211" s="57">
        <v>750</v>
      </c>
      <c r="AS211" s="57">
        <v>526.24</v>
      </c>
    </row>
    <row r="212" spans="1:45" ht="69">
      <c r="A212" s="9">
        <v>2021</v>
      </c>
      <c r="B212" s="9" t="s">
        <v>24</v>
      </c>
      <c r="C212" s="9" t="s">
        <v>2</v>
      </c>
      <c r="D212" s="10" t="s">
        <v>3</v>
      </c>
      <c r="E212" s="11">
        <v>9600</v>
      </c>
      <c r="F212" s="11">
        <v>4577</v>
      </c>
      <c r="G212" s="11">
        <v>5127</v>
      </c>
      <c r="H212" s="14">
        <v>915</v>
      </c>
      <c r="I212" s="9" t="s">
        <v>4</v>
      </c>
      <c r="AI212" s="56" t="s">
        <v>110</v>
      </c>
      <c r="AJ212" s="56">
        <v>2020</v>
      </c>
      <c r="AK212" s="56" t="s">
        <v>27</v>
      </c>
      <c r="AL212" s="56" t="s">
        <v>104</v>
      </c>
      <c r="AM212" s="56" t="s">
        <v>105</v>
      </c>
      <c r="AN212" s="56" t="s">
        <v>106</v>
      </c>
      <c r="AO212" s="56" t="s">
        <v>115</v>
      </c>
      <c r="AP212" s="56" t="s">
        <v>108</v>
      </c>
      <c r="AQ212" s="56" t="s">
        <v>111</v>
      </c>
      <c r="AR212" s="56">
        <v>804</v>
      </c>
      <c r="AS212" s="56">
        <v>526.24</v>
      </c>
    </row>
    <row r="213" spans="1:45" ht="69">
      <c r="A213" s="9">
        <v>2021</v>
      </c>
      <c r="B213" s="9" t="s">
        <v>24</v>
      </c>
      <c r="C213" s="9" t="s">
        <v>2</v>
      </c>
      <c r="D213" s="10" t="s">
        <v>5</v>
      </c>
      <c r="E213" s="11">
        <v>5493</v>
      </c>
      <c r="F213" s="11">
        <v>8000</v>
      </c>
      <c r="G213" s="11">
        <v>8960</v>
      </c>
      <c r="H213" s="11">
        <v>1600</v>
      </c>
      <c r="I213" s="9" t="s">
        <v>4</v>
      </c>
      <c r="AI213" s="57" t="s">
        <v>103</v>
      </c>
      <c r="AJ213" s="57">
        <v>2020</v>
      </c>
      <c r="AK213" s="57" t="s">
        <v>27</v>
      </c>
      <c r="AL213" s="57" t="s">
        <v>104</v>
      </c>
      <c r="AM213" s="57" t="s">
        <v>105</v>
      </c>
      <c r="AN213" s="57" t="s">
        <v>106</v>
      </c>
      <c r="AO213" s="57" t="s">
        <v>115</v>
      </c>
      <c r="AP213" s="57" t="s">
        <v>108</v>
      </c>
      <c r="AQ213" s="57" t="s">
        <v>111</v>
      </c>
      <c r="AR213" s="57">
        <v>229</v>
      </c>
      <c r="AS213" s="57">
        <v>327.47000000000003</v>
      </c>
    </row>
    <row r="214" spans="1:45" ht="69">
      <c r="A214" s="9">
        <v>2021</v>
      </c>
      <c r="B214" s="9" t="s">
        <v>24</v>
      </c>
      <c r="C214" s="9" t="s">
        <v>6</v>
      </c>
      <c r="D214" s="10" t="s">
        <v>7</v>
      </c>
      <c r="E214" s="11">
        <v>6892</v>
      </c>
      <c r="F214" s="11">
        <v>4577</v>
      </c>
      <c r="G214" s="11">
        <v>5126</v>
      </c>
      <c r="H214" s="14">
        <v>915</v>
      </c>
      <c r="I214" s="9" t="s">
        <v>4</v>
      </c>
      <c r="AI214" s="56" t="s">
        <v>110</v>
      </c>
      <c r="AJ214" s="56">
        <v>2020</v>
      </c>
      <c r="AK214" s="56" t="s">
        <v>27</v>
      </c>
      <c r="AL214" s="56" t="s">
        <v>104</v>
      </c>
      <c r="AM214" s="56" t="s">
        <v>105</v>
      </c>
      <c r="AN214" s="56" t="s">
        <v>106</v>
      </c>
      <c r="AO214" s="56" t="s">
        <v>115</v>
      </c>
      <c r="AP214" s="56" t="s">
        <v>108</v>
      </c>
      <c r="AQ214" s="56" t="s">
        <v>111</v>
      </c>
      <c r="AR214" s="56">
        <v>277</v>
      </c>
      <c r="AS214" s="56">
        <v>396.11</v>
      </c>
    </row>
    <row r="215" spans="1:45" ht="41.4">
      <c r="A215" s="9">
        <v>2021</v>
      </c>
      <c r="B215" s="9" t="s">
        <v>24</v>
      </c>
      <c r="C215" s="9" t="s">
        <v>8</v>
      </c>
      <c r="D215" s="12" t="s">
        <v>9</v>
      </c>
      <c r="E215" s="9">
        <v>644</v>
      </c>
      <c r="F215" s="13">
        <v>5744</v>
      </c>
      <c r="G215" s="13">
        <v>6433</v>
      </c>
      <c r="H215" s="11">
        <v>1149</v>
      </c>
      <c r="I215" s="9" t="s">
        <v>4</v>
      </c>
      <c r="AI215" s="57" t="s">
        <v>103</v>
      </c>
      <c r="AJ215" s="57">
        <v>2020</v>
      </c>
      <c r="AK215" s="57" t="s">
        <v>27</v>
      </c>
      <c r="AL215" s="57" t="s">
        <v>104</v>
      </c>
      <c r="AM215" s="57" t="s">
        <v>105</v>
      </c>
      <c r="AN215" s="57" t="s">
        <v>106</v>
      </c>
      <c r="AO215" s="57" t="s">
        <v>107</v>
      </c>
      <c r="AP215" s="57" t="s">
        <v>108</v>
      </c>
      <c r="AQ215" s="57" t="s">
        <v>111</v>
      </c>
      <c r="AR215" s="57">
        <v>205</v>
      </c>
      <c r="AS215" s="57">
        <v>293.14999999999998</v>
      </c>
    </row>
    <row r="216" spans="1:45" ht="41.4">
      <c r="A216" s="9">
        <v>2021</v>
      </c>
      <c r="B216" s="9" t="s">
        <v>24</v>
      </c>
      <c r="C216" s="9" t="s">
        <v>10</v>
      </c>
      <c r="D216" s="12" t="s">
        <v>11</v>
      </c>
      <c r="E216" s="9">
        <v>643</v>
      </c>
      <c r="F216" s="13">
        <v>7000</v>
      </c>
      <c r="G216" s="13">
        <v>7840</v>
      </c>
      <c r="H216" s="11">
        <v>1400</v>
      </c>
      <c r="I216" s="9" t="s">
        <v>4</v>
      </c>
      <c r="AI216" s="56" t="s">
        <v>103</v>
      </c>
      <c r="AJ216" s="56">
        <v>2020</v>
      </c>
      <c r="AK216" s="56" t="s">
        <v>27</v>
      </c>
      <c r="AL216" s="56" t="s">
        <v>104</v>
      </c>
      <c r="AM216" s="56" t="s">
        <v>105</v>
      </c>
      <c r="AN216" s="56" t="s">
        <v>106</v>
      </c>
      <c r="AO216" s="56" t="s">
        <v>107</v>
      </c>
      <c r="AP216" s="56" t="s">
        <v>108</v>
      </c>
      <c r="AQ216" s="56" t="s">
        <v>109</v>
      </c>
      <c r="AR216" s="56">
        <v>879</v>
      </c>
      <c r="AS216" s="56">
        <v>1256.97</v>
      </c>
    </row>
    <row r="217" spans="1:45" ht="41.4">
      <c r="A217" s="9">
        <v>2021</v>
      </c>
      <c r="B217" s="9" t="s">
        <v>24</v>
      </c>
      <c r="C217" s="9" t="s">
        <v>8</v>
      </c>
      <c r="D217" s="12" t="s">
        <v>12</v>
      </c>
      <c r="E217" s="9">
        <v>455</v>
      </c>
      <c r="F217" s="13">
        <v>4579</v>
      </c>
      <c r="G217" s="13">
        <v>5128</v>
      </c>
      <c r="H217" s="14">
        <v>916</v>
      </c>
      <c r="I217" s="9" t="s">
        <v>4</v>
      </c>
      <c r="AI217" s="57" t="s">
        <v>114</v>
      </c>
      <c r="AJ217" s="57">
        <v>2020</v>
      </c>
      <c r="AK217" s="57" t="s">
        <v>27</v>
      </c>
      <c r="AL217" s="57" t="s">
        <v>104</v>
      </c>
      <c r="AM217" s="57" t="s">
        <v>105</v>
      </c>
      <c r="AN217" s="57" t="s">
        <v>106</v>
      </c>
      <c r="AO217" s="57" t="s">
        <v>107</v>
      </c>
      <c r="AP217" s="57" t="s">
        <v>108</v>
      </c>
      <c r="AQ217" s="57" t="s">
        <v>109</v>
      </c>
      <c r="AR217" s="57">
        <v>880</v>
      </c>
      <c r="AS217" s="57">
        <v>1258.4000000000001</v>
      </c>
    </row>
    <row r="218" spans="1:45" ht="41.4">
      <c r="A218" s="9">
        <v>2021</v>
      </c>
      <c r="B218" s="9" t="s">
        <v>24</v>
      </c>
      <c r="C218" s="9" t="s">
        <v>10</v>
      </c>
      <c r="D218" s="12" t="s">
        <v>13</v>
      </c>
      <c r="E218" s="14">
        <v>345</v>
      </c>
      <c r="F218" s="11">
        <v>7000</v>
      </c>
      <c r="G218" s="11">
        <v>7840</v>
      </c>
      <c r="H218" s="11">
        <v>1400</v>
      </c>
      <c r="I218" s="9" t="s">
        <v>4</v>
      </c>
      <c r="AI218" s="56" t="s">
        <v>110</v>
      </c>
      <c r="AJ218" s="56">
        <v>2020</v>
      </c>
      <c r="AK218" s="56" t="s">
        <v>27</v>
      </c>
      <c r="AL218" s="56" t="s">
        <v>104</v>
      </c>
      <c r="AM218" s="56" t="s">
        <v>105</v>
      </c>
      <c r="AN218" s="56" t="s">
        <v>106</v>
      </c>
      <c r="AO218" s="56" t="s">
        <v>107</v>
      </c>
      <c r="AP218" s="56" t="s">
        <v>108</v>
      </c>
      <c r="AQ218" s="56" t="s">
        <v>109</v>
      </c>
      <c r="AR218" s="56">
        <v>881</v>
      </c>
      <c r="AS218" s="56">
        <v>1259.83</v>
      </c>
    </row>
    <row r="219" spans="1:45" ht="41.4">
      <c r="A219" s="9">
        <v>2021</v>
      </c>
      <c r="B219" s="9" t="s">
        <v>24</v>
      </c>
      <c r="C219" s="9" t="s">
        <v>6</v>
      </c>
      <c r="D219" s="10" t="s">
        <v>14</v>
      </c>
      <c r="E219" s="14">
        <v>122</v>
      </c>
      <c r="F219" s="14">
        <v>100</v>
      </c>
      <c r="G219" s="14">
        <v>112</v>
      </c>
      <c r="H219" s="14">
        <v>20</v>
      </c>
      <c r="I219" s="9" t="s">
        <v>4</v>
      </c>
      <c r="AI219" s="57" t="s">
        <v>110</v>
      </c>
      <c r="AJ219" s="57">
        <v>2020</v>
      </c>
      <c r="AK219" s="57" t="s">
        <v>27</v>
      </c>
      <c r="AL219" s="57" t="s">
        <v>104</v>
      </c>
      <c r="AM219" s="57" t="s">
        <v>105</v>
      </c>
      <c r="AN219" s="57" t="s">
        <v>106</v>
      </c>
      <c r="AO219" s="57" t="s">
        <v>107</v>
      </c>
      <c r="AP219" s="57" t="s">
        <v>108</v>
      </c>
      <c r="AQ219" s="57" t="s">
        <v>111</v>
      </c>
      <c r="AR219" s="57">
        <v>233</v>
      </c>
      <c r="AS219" s="57">
        <v>333.19</v>
      </c>
    </row>
    <row r="220" spans="1:45" ht="41.4">
      <c r="A220" s="9">
        <v>2021</v>
      </c>
      <c r="B220" s="9" t="s">
        <v>24</v>
      </c>
      <c r="C220" s="9" t="s">
        <v>15</v>
      </c>
      <c r="D220" s="12" t="s">
        <v>16</v>
      </c>
      <c r="E220" s="9">
        <v>78</v>
      </c>
      <c r="F220" s="13">
        <v>4577</v>
      </c>
      <c r="G220" s="13">
        <v>5126</v>
      </c>
      <c r="H220" s="14">
        <v>915</v>
      </c>
      <c r="I220" s="9" t="s">
        <v>4</v>
      </c>
      <c r="AI220" s="56" t="s">
        <v>103</v>
      </c>
      <c r="AJ220" s="56">
        <v>2020</v>
      </c>
      <c r="AK220" s="56" t="s">
        <v>27</v>
      </c>
      <c r="AL220" s="56" t="s">
        <v>104</v>
      </c>
      <c r="AM220" s="56" t="s">
        <v>105</v>
      </c>
      <c r="AN220" s="56" t="s">
        <v>106</v>
      </c>
      <c r="AO220" s="56" t="s">
        <v>107</v>
      </c>
      <c r="AP220" s="56" t="s">
        <v>108</v>
      </c>
      <c r="AQ220" s="56" t="s">
        <v>111</v>
      </c>
      <c r="AR220" s="56">
        <v>275</v>
      </c>
      <c r="AS220" s="56">
        <v>393.25</v>
      </c>
    </row>
    <row r="221" spans="1:45" ht="41.4">
      <c r="A221" s="9">
        <v>2021</v>
      </c>
      <c r="B221" s="9" t="s">
        <v>24</v>
      </c>
      <c r="C221" s="9" t="s">
        <v>15</v>
      </c>
      <c r="D221" s="12" t="s">
        <v>17</v>
      </c>
      <c r="E221" s="9">
        <v>76</v>
      </c>
      <c r="F221" s="13">
        <v>4577</v>
      </c>
      <c r="G221" s="13">
        <v>5126</v>
      </c>
      <c r="H221" s="14">
        <v>915</v>
      </c>
      <c r="I221" s="9" t="s">
        <v>4</v>
      </c>
      <c r="AI221" s="57" t="s">
        <v>110</v>
      </c>
      <c r="AJ221" s="57">
        <v>2020</v>
      </c>
      <c r="AK221" s="57" t="s">
        <v>27</v>
      </c>
      <c r="AL221" s="57" t="s">
        <v>104</v>
      </c>
      <c r="AM221" s="57" t="s">
        <v>105</v>
      </c>
      <c r="AN221" s="57" t="s">
        <v>106</v>
      </c>
      <c r="AO221" s="57" t="s">
        <v>107</v>
      </c>
      <c r="AP221" s="57" t="s">
        <v>108</v>
      </c>
      <c r="AQ221" s="57" t="s">
        <v>111</v>
      </c>
      <c r="AR221" s="57">
        <v>773</v>
      </c>
      <c r="AS221" s="57">
        <v>1105.3900000000001</v>
      </c>
    </row>
    <row r="222" spans="1:45" ht="41.4">
      <c r="A222" s="9">
        <v>2021</v>
      </c>
      <c r="B222" s="9" t="s">
        <v>24</v>
      </c>
      <c r="C222" s="9" t="s">
        <v>15</v>
      </c>
      <c r="D222" s="12" t="s">
        <v>18</v>
      </c>
      <c r="E222" s="9">
        <v>46</v>
      </c>
      <c r="F222" s="9">
        <v>200</v>
      </c>
      <c r="G222" s="9">
        <v>224</v>
      </c>
      <c r="H222" s="14">
        <v>40</v>
      </c>
      <c r="I222" s="9" t="s">
        <v>4</v>
      </c>
      <c r="AI222" s="56" t="s">
        <v>113</v>
      </c>
      <c r="AJ222" s="56">
        <v>2020</v>
      </c>
      <c r="AK222" s="56" t="s">
        <v>33</v>
      </c>
      <c r="AL222" s="56" t="s">
        <v>104</v>
      </c>
      <c r="AM222" s="56" t="s">
        <v>105</v>
      </c>
      <c r="AN222" s="56" t="s">
        <v>106</v>
      </c>
      <c r="AO222" s="56" t="s">
        <v>107</v>
      </c>
      <c r="AP222" s="56" t="s">
        <v>108</v>
      </c>
      <c r="AQ222" s="56" t="s">
        <v>109</v>
      </c>
      <c r="AR222" s="56">
        <v>242</v>
      </c>
      <c r="AS222" s="56">
        <v>526.24</v>
      </c>
    </row>
    <row r="223" spans="1:45" ht="41.4">
      <c r="A223" s="9">
        <v>2021</v>
      </c>
      <c r="B223" s="9" t="s">
        <v>24</v>
      </c>
      <c r="C223" s="9" t="s">
        <v>15</v>
      </c>
      <c r="D223" s="12" t="s">
        <v>19</v>
      </c>
      <c r="E223" s="9">
        <v>34</v>
      </c>
      <c r="F223" s="13">
        <v>4577</v>
      </c>
      <c r="G223" s="13">
        <v>5126</v>
      </c>
      <c r="H223" s="14">
        <v>915</v>
      </c>
      <c r="I223" s="9" t="s">
        <v>4</v>
      </c>
      <c r="AI223" s="57" t="s">
        <v>110</v>
      </c>
      <c r="AJ223" s="57">
        <v>2020</v>
      </c>
      <c r="AK223" s="57" t="s">
        <v>33</v>
      </c>
      <c r="AL223" s="57" t="s">
        <v>104</v>
      </c>
      <c r="AM223" s="57" t="s">
        <v>105</v>
      </c>
      <c r="AN223" s="57" t="s">
        <v>106</v>
      </c>
      <c r="AO223" s="57" t="s">
        <v>107</v>
      </c>
      <c r="AP223" s="57" t="s">
        <v>108</v>
      </c>
      <c r="AQ223" s="57" t="s">
        <v>109</v>
      </c>
      <c r="AR223" s="57">
        <v>236</v>
      </c>
      <c r="AS223" s="57">
        <v>526.24</v>
      </c>
    </row>
    <row r="224" spans="1:45" ht="41.4">
      <c r="A224" s="9">
        <v>2021</v>
      </c>
      <c r="B224" s="9" t="s">
        <v>24</v>
      </c>
      <c r="C224" s="9" t="s">
        <v>6</v>
      </c>
      <c r="D224" s="10" t="s">
        <v>20</v>
      </c>
      <c r="E224" s="14">
        <v>7</v>
      </c>
      <c r="F224" s="14">
        <v>200</v>
      </c>
      <c r="G224" s="14">
        <v>224</v>
      </c>
      <c r="H224" s="14">
        <v>40</v>
      </c>
      <c r="I224" s="9" t="s">
        <v>4</v>
      </c>
      <c r="AI224" s="56" t="s">
        <v>112</v>
      </c>
      <c r="AJ224" s="56">
        <v>2020</v>
      </c>
      <c r="AK224" s="56" t="s">
        <v>33</v>
      </c>
      <c r="AL224" s="56" t="s">
        <v>104</v>
      </c>
      <c r="AM224" s="56" t="s">
        <v>105</v>
      </c>
      <c r="AN224" s="56" t="s">
        <v>106</v>
      </c>
      <c r="AO224" s="56" t="s">
        <v>107</v>
      </c>
      <c r="AP224" s="56" t="s">
        <v>108</v>
      </c>
      <c r="AQ224" s="56" t="s">
        <v>109</v>
      </c>
      <c r="AR224" s="56">
        <v>230</v>
      </c>
      <c r="AS224" s="56">
        <v>526.24</v>
      </c>
    </row>
    <row r="225" spans="1:45" ht="41.4">
      <c r="A225" s="9">
        <v>2021</v>
      </c>
      <c r="B225" s="9" t="s">
        <v>24</v>
      </c>
      <c r="C225" s="9" t="s">
        <v>15</v>
      </c>
      <c r="D225" s="12" t="s">
        <v>22</v>
      </c>
      <c r="E225" s="9">
        <v>3</v>
      </c>
      <c r="F225" s="13">
        <v>4577</v>
      </c>
      <c r="G225" s="13">
        <v>5127</v>
      </c>
      <c r="H225" s="14">
        <v>915</v>
      </c>
      <c r="I225" s="9" t="s">
        <v>4</v>
      </c>
      <c r="AI225" s="57" t="s">
        <v>113</v>
      </c>
      <c r="AJ225" s="57">
        <v>2020</v>
      </c>
      <c r="AK225" s="57" t="s">
        <v>33</v>
      </c>
      <c r="AL225" s="57" t="s">
        <v>104</v>
      </c>
      <c r="AM225" s="57" t="s">
        <v>105</v>
      </c>
      <c r="AN225" s="57" t="s">
        <v>106</v>
      </c>
      <c r="AO225" s="57" t="s">
        <v>107</v>
      </c>
      <c r="AP225" s="57" t="s">
        <v>108</v>
      </c>
      <c r="AQ225" s="57" t="s">
        <v>111</v>
      </c>
      <c r="AR225" s="57">
        <v>200</v>
      </c>
      <c r="AS225" s="57">
        <v>286</v>
      </c>
    </row>
    <row r="226" spans="1:45" ht="41.4">
      <c r="A226" s="9">
        <v>2021</v>
      </c>
      <c r="B226" s="9" t="s">
        <v>24</v>
      </c>
      <c r="C226" s="9" t="s">
        <v>21</v>
      </c>
      <c r="D226" s="12" t="s">
        <v>21</v>
      </c>
      <c r="E226" s="9">
        <v>2</v>
      </c>
      <c r="F226" s="13">
        <v>6600</v>
      </c>
      <c r="G226" s="13">
        <v>7392</v>
      </c>
      <c r="H226" s="11">
        <v>1320</v>
      </c>
      <c r="I226" s="9" t="s">
        <v>4</v>
      </c>
      <c r="AI226" s="56" t="s">
        <v>112</v>
      </c>
      <c r="AJ226" s="56">
        <v>2020</v>
      </c>
      <c r="AK226" s="56" t="s">
        <v>33</v>
      </c>
      <c r="AL226" s="56" t="s">
        <v>104</v>
      </c>
      <c r="AM226" s="56" t="s">
        <v>105</v>
      </c>
      <c r="AN226" s="56" t="s">
        <v>106</v>
      </c>
      <c r="AO226" s="56" t="s">
        <v>107</v>
      </c>
      <c r="AP226" s="56" t="s">
        <v>108</v>
      </c>
      <c r="AQ226" s="56" t="s">
        <v>111</v>
      </c>
      <c r="AR226" s="56">
        <v>170</v>
      </c>
      <c r="AS226" s="56">
        <v>243.1</v>
      </c>
    </row>
    <row r="227" spans="1:45" ht="43.2">
      <c r="A227" s="9">
        <v>2021</v>
      </c>
      <c r="B227" s="9" t="s">
        <v>26</v>
      </c>
      <c r="C227" s="9" t="s">
        <v>2</v>
      </c>
      <c r="D227" s="10" t="s">
        <v>3</v>
      </c>
      <c r="E227" s="11">
        <v>3566</v>
      </c>
      <c r="F227" s="11">
        <v>4577</v>
      </c>
      <c r="G227" s="11">
        <v>5127</v>
      </c>
      <c r="H227" s="14">
        <v>915</v>
      </c>
      <c r="I227" s="9" t="s">
        <v>4</v>
      </c>
      <c r="AI227" s="57" t="s">
        <v>112</v>
      </c>
      <c r="AJ227" s="57">
        <v>2020</v>
      </c>
      <c r="AK227" s="57" t="s">
        <v>33</v>
      </c>
      <c r="AL227" s="57" t="s">
        <v>104</v>
      </c>
      <c r="AM227" s="57" t="s">
        <v>105</v>
      </c>
      <c r="AN227" s="57" t="s">
        <v>106</v>
      </c>
      <c r="AO227" s="57" t="s">
        <v>107</v>
      </c>
      <c r="AP227" s="57" t="s">
        <v>108</v>
      </c>
      <c r="AQ227" s="57" t="s">
        <v>111</v>
      </c>
      <c r="AR227" s="57">
        <v>196</v>
      </c>
      <c r="AS227" s="57">
        <v>280.27999999999997</v>
      </c>
    </row>
    <row r="228" spans="1:45" ht="41.4">
      <c r="A228" s="9">
        <v>2021</v>
      </c>
      <c r="B228" s="9" t="s">
        <v>26</v>
      </c>
      <c r="C228" s="9" t="s">
        <v>2</v>
      </c>
      <c r="D228" s="10" t="s">
        <v>5</v>
      </c>
      <c r="E228" s="11">
        <v>2498</v>
      </c>
      <c r="F228" s="11">
        <v>8000</v>
      </c>
      <c r="G228" s="11">
        <v>8960</v>
      </c>
      <c r="H228" s="11">
        <v>1600</v>
      </c>
      <c r="I228" s="9" t="s">
        <v>4</v>
      </c>
      <c r="AI228" s="56" t="s">
        <v>110</v>
      </c>
      <c r="AJ228" s="56">
        <v>2020</v>
      </c>
      <c r="AK228" s="56" t="s">
        <v>33</v>
      </c>
      <c r="AL228" s="56" t="s">
        <v>104</v>
      </c>
      <c r="AM228" s="56" t="s">
        <v>105</v>
      </c>
      <c r="AN228" s="56" t="s">
        <v>106</v>
      </c>
      <c r="AO228" s="56" t="s">
        <v>107</v>
      </c>
      <c r="AP228" s="56" t="s">
        <v>108</v>
      </c>
      <c r="AQ228" s="56" t="s">
        <v>111</v>
      </c>
      <c r="AR228" s="56">
        <v>244</v>
      </c>
      <c r="AS228" s="56">
        <v>348.92</v>
      </c>
    </row>
    <row r="229" spans="1:45" ht="41.4">
      <c r="A229" s="9">
        <v>2021</v>
      </c>
      <c r="B229" s="9" t="s">
        <v>26</v>
      </c>
      <c r="C229" s="9" t="s">
        <v>6</v>
      </c>
      <c r="D229" s="10" t="s">
        <v>7</v>
      </c>
      <c r="E229" s="11">
        <v>1245</v>
      </c>
      <c r="F229" s="11">
        <v>4577</v>
      </c>
      <c r="G229" s="11">
        <v>5126</v>
      </c>
      <c r="H229" s="14">
        <v>915</v>
      </c>
      <c r="I229" s="9" t="s">
        <v>4</v>
      </c>
      <c r="AI229" s="57" t="s">
        <v>103</v>
      </c>
      <c r="AJ229" s="57">
        <v>2020</v>
      </c>
      <c r="AK229" s="57" t="s">
        <v>33</v>
      </c>
      <c r="AL229" s="57" t="s">
        <v>104</v>
      </c>
      <c r="AM229" s="57" t="s">
        <v>105</v>
      </c>
      <c r="AN229" s="57" t="s">
        <v>106</v>
      </c>
      <c r="AO229" s="57" t="s">
        <v>107</v>
      </c>
      <c r="AP229" s="57" t="s">
        <v>108</v>
      </c>
      <c r="AQ229" s="57" t="s">
        <v>111</v>
      </c>
      <c r="AR229" s="57">
        <v>172</v>
      </c>
      <c r="AS229" s="57">
        <v>245.96</v>
      </c>
    </row>
    <row r="230" spans="1:45" ht="41.4">
      <c r="A230" s="9">
        <v>2021</v>
      </c>
      <c r="B230" s="9" t="s">
        <v>26</v>
      </c>
      <c r="C230" s="9" t="s">
        <v>8</v>
      </c>
      <c r="D230" s="12" t="s">
        <v>9</v>
      </c>
      <c r="E230" s="9">
        <v>644</v>
      </c>
      <c r="F230" s="13">
        <v>5744</v>
      </c>
      <c r="G230" s="13">
        <v>6433</v>
      </c>
      <c r="H230" s="11">
        <v>1149</v>
      </c>
      <c r="I230" s="9" t="s">
        <v>4</v>
      </c>
      <c r="AI230" s="56" t="s">
        <v>103</v>
      </c>
      <c r="AJ230" s="56">
        <v>2020</v>
      </c>
      <c r="AK230" s="56" t="s">
        <v>33</v>
      </c>
      <c r="AL230" s="56" t="s">
        <v>104</v>
      </c>
      <c r="AM230" s="56" t="s">
        <v>105</v>
      </c>
      <c r="AN230" s="56" t="s">
        <v>106</v>
      </c>
      <c r="AO230" s="56" t="s">
        <v>107</v>
      </c>
      <c r="AP230" s="56" t="s">
        <v>108</v>
      </c>
      <c r="AQ230" s="56" t="s">
        <v>109</v>
      </c>
      <c r="AR230" s="56">
        <v>240</v>
      </c>
      <c r="AS230" s="56">
        <v>526.24</v>
      </c>
    </row>
    <row r="231" spans="1:45" ht="41.4">
      <c r="A231" s="9">
        <v>2021</v>
      </c>
      <c r="B231" s="9" t="s">
        <v>26</v>
      </c>
      <c r="C231" s="9" t="s">
        <v>10</v>
      </c>
      <c r="D231" s="12" t="s">
        <v>11</v>
      </c>
      <c r="E231" s="9">
        <v>643</v>
      </c>
      <c r="F231" s="13">
        <v>7000</v>
      </c>
      <c r="G231" s="13">
        <v>7840</v>
      </c>
      <c r="H231" s="11">
        <v>1400</v>
      </c>
      <c r="I231" s="9" t="s">
        <v>4</v>
      </c>
      <c r="AI231" s="57" t="s">
        <v>112</v>
      </c>
      <c r="AJ231" s="57">
        <v>2020</v>
      </c>
      <c r="AK231" s="57" t="s">
        <v>33</v>
      </c>
      <c r="AL231" s="57" t="s">
        <v>104</v>
      </c>
      <c r="AM231" s="57" t="s">
        <v>105</v>
      </c>
      <c r="AN231" s="57" t="s">
        <v>106</v>
      </c>
      <c r="AO231" s="57" t="s">
        <v>107</v>
      </c>
      <c r="AP231" s="57" t="s">
        <v>108</v>
      </c>
      <c r="AQ231" s="57" t="s">
        <v>109</v>
      </c>
      <c r="AR231" s="57">
        <v>234</v>
      </c>
      <c r="AS231" s="57">
        <v>526.24</v>
      </c>
    </row>
    <row r="232" spans="1:45" ht="41.4">
      <c r="A232" s="9">
        <v>2021</v>
      </c>
      <c r="B232" s="9" t="s">
        <v>26</v>
      </c>
      <c r="C232" s="9" t="s">
        <v>8</v>
      </c>
      <c r="D232" s="12" t="s">
        <v>12</v>
      </c>
      <c r="E232" s="9">
        <v>455</v>
      </c>
      <c r="F232" s="13">
        <v>4579</v>
      </c>
      <c r="G232" s="13">
        <v>5128</v>
      </c>
      <c r="H232" s="14">
        <v>916</v>
      </c>
      <c r="I232" s="9" t="s">
        <v>4</v>
      </c>
      <c r="AI232" s="56" t="s">
        <v>110</v>
      </c>
      <c r="AJ232" s="56">
        <v>2020</v>
      </c>
      <c r="AK232" s="56" t="s">
        <v>33</v>
      </c>
      <c r="AL232" s="56" t="s">
        <v>104</v>
      </c>
      <c r="AM232" s="56" t="s">
        <v>105</v>
      </c>
      <c r="AN232" s="56" t="s">
        <v>106</v>
      </c>
      <c r="AO232" s="56" t="s">
        <v>107</v>
      </c>
      <c r="AP232" s="56" t="s">
        <v>108</v>
      </c>
      <c r="AQ232" s="56" t="s">
        <v>109</v>
      </c>
      <c r="AR232" s="56">
        <v>228</v>
      </c>
      <c r="AS232" s="56">
        <v>526.24</v>
      </c>
    </row>
    <row r="233" spans="1:45" ht="41.4">
      <c r="A233" s="9">
        <v>2021</v>
      </c>
      <c r="B233" s="9" t="s">
        <v>26</v>
      </c>
      <c r="C233" s="9" t="s">
        <v>10</v>
      </c>
      <c r="D233" s="12" t="s">
        <v>13</v>
      </c>
      <c r="E233" s="14">
        <v>345</v>
      </c>
      <c r="F233" s="11">
        <v>7000</v>
      </c>
      <c r="G233" s="11">
        <v>7840</v>
      </c>
      <c r="H233" s="11">
        <v>1400</v>
      </c>
      <c r="I233" s="9" t="s">
        <v>4</v>
      </c>
      <c r="AI233" s="57" t="s">
        <v>103</v>
      </c>
      <c r="AJ233" s="57">
        <v>2020</v>
      </c>
      <c r="AK233" s="57" t="s">
        <v>33</v>
      </c>
      <c r="AL233" s="57" t="s">
        <v>104</v>
      </c>
      <c r="AM233" s="57" t="s">
        <v>105</v>
      </c>
      <c r="AN233" s="57" t="s">
        <v>106</v>
      </c>
      <c r="AO233" s="57" t="s">
        <v>107</v>
      </c>
      <c r="AP233" s="57" t="s">
        <v>108</v>
      </c>
      <c r="AQ233" s="57" t="s">
        <v>111</v>
      </c>
      <c r="AR233" s="57">
        <v>683</v>
      </c>
      <c r="AS233" s="57">
        <v>976.69</v>
      </c>
    </row>
    <row r="234" spans="1:45" ht="41.4">
      <c r="A234" s="9">
        <v>2021</v>
      </c>
      <c r="B234" s="9" t="s">
        <v>26</v>
      </c>
      <c r="C234" s="9" t="s">
        <v>6</v>
      </c>
      <c r="D234" s="10" t="s">
        <v>14</v>
      </c>
      <c r="E234" s="14">
        <v>122</v>
      </c>
      <c r="F234" s="14">
        <v>100</v>
      </c>
      <c r="G234" s="14">
        <v>112</v>
      </c>
      <c r="H234" s="14">
        <v>20</v>
      </c>
      <c r="I234" s="9" t="s">
        <v>4</v>
      </c>
      <c r="AI234" s="56" t="s">
        <v>110</v>
      </c>
      <c r="AJ234" s="56">
        <v>2020</v>
      </c>
      <c r="AK234" s="56" t="s">
        <v>33</v>
      </c>
      <c r="AL234" s="56" t="s">
        <v>104</v>
      </c>
      <c r="AM234" s="56" t="s">
        <v>105</v>
      </c>
      <c r="AN234" s="56" t="s">
        <v>106</v>
      </c>
      <c r="AO234" s="56" t="s">
        <v>107</v>
      </c>
      <c r="AP234" s="56" t="s">
        <v>108</v>
      </c>
      <c r="AQ234" s="56" t="s">
        <v>111</v>
      </c>
      <c r="AR234" s="56">
        <v>716</v>
      </c>
      <c r="AS234" s="56">
        <v>1023.88</v>
      </c>
    </row>
    <row r="235" spans="1:45" ht="41.4">
      <c r="A235" s="9">
        <v>2021</v>
      </c>
      <c r="B235" s="9" t="s">
        <v>26</v>
      </c>
      <c r="C235" s="9" t="s">
        <v>15</v>
      </c>
      <c r="D235" s="12" t="s">
        <v>16</v>
      </c>
      <c r="E235" s="9">
        <v>78</v>
      </c>
      <c r="F235" s="13">
        <v>4577</v>
      </c>
      <c r="G235" s="13">
        <v>5126</v>
      </c>
      <c r="H235" s="14">
        <v>915</v>
      </c>
      <c r="I235" s="9" t="s">
        <v>4</v>
      </c>
      <c r="AI235" s="57" t="s">
        <v>112</v>
      </c>
      <c r="AJ235" s="57">
        <v>2020</v>
      </c>
      <c r="AK235" s="57" t="s">
        <v>33</v>
      </c>
      <c r="AL235" s="57" t="s">
        <v>104</v>
      </c>
      <c r="AM235" s="57" t="s">
        <v>105</v>
      </c>
      <c r="AN235" s="57" t="s">
        <v>106</v>
      </c>
      <c r="AO235" s="57" t="s">
        <v>107</v>
      </c>
      <c r="AP235" s="57" t="s">
        <v>108</v>
      </c>
      <c r="AQ235" s="57" t="s">
        <v>111</v>
      </c>
      <c r="AR235" s="57">
        <v>769</v>
      </c>
      <c r="AS235" s="57">
        <v>1099.67</v>
      </c>
    </row>
    <row r="236" spans="1:45" ht="41.4">
      <c r="A236" s="9">
        <v>2021</v>
      </c>
      <c r="B236" s="9" t="s">
        <v>26</v>
      </c>
      <c r="C236" s="9" t="s">
        <v>15</v>
      </c>
      <c r="D236" s="12" t="s">
        <v>17</v>
      </c>
      <c r="E236" s="9">
        <v>76</v>
      </c>
      <c r="F236" s="13">
        <v>4577</v>
      </c>
      <c r="G236" s="13">
        <v>5126</v>
      </c>
      <c r="H236" s="14">
        <v>915</v>
      </c>
      <c r="I236" s="9" t="s">
        <v>4</v>
      </c>
      <c r="AI236" s="56" t="s">
        <v>110</v>
      </c>
      <c r="AJ236" s="56">
        <v>2020</v>
      </c>
      <c r="AK236" s="56" t="s">
        <v>33</v>
      </c>
      <c r="AL236" s="56" t="s">
        <v>104</v>
      </c>
      <c r="AM236" s="56" t="s">
        <v>105</v>
      </c>
      <c r="AN236" s="56" t="s">
        <v>106</v>
      </c>
      <c r="AO236" s="56" t="s">
        <v>107</v>
      </c>
      <c r="AP236" s="56" t="s">
        <v>108</v>
      </c>
      <c r="AQ236" s="56" t="s">
        <v>109</v>
      </c>
      <c r="AR236" s="56">
        <v>237</v>
      </c>
      <c r="AS236" s="56">
        <v>338.91</v>
      </c>
    </row>
    <row r="237" spans="1:45" ht="41.4">
      <c r="A237" s="9">
        <v>2021</v>
      </c>
      <c r="B237" s="9" t="s">
        <v>26</v>
      </c>
      <c r="C237" s="9" t="s">
        <v>15</v>
      </c>
      <c r="D237" s="12" t="s">
        <v>18</v>
      </c>
      <c r="E237" s="9">
        <v>46</v>
      </c>
      <c r="F237" s="9">
        <v>200</v>
      </c>
      <c r="G237" s="9">
        <v>224</v>
      </c>
      <c r="H237" s="14">
        <v>40</v>
      </c>
      <c r="I237" s="9" t="s">
        <v>4</v>
      </c>
      <c r="AI237" s="57" t="s">
        <v>110</v>
      </c>
      <c r="AJ237" s="57">
        <v>2020</v>
      </c>
      <c r="AK237" s="57" t="s">
        <v>33</v>
      </c>
      <c r="AL237" s="57" t="s">
        <v>104</v>
      </c>
      <c r="AM237" s="57" t="s">
        <v>105</v>
      </c>
      <c r="AN237" s="57" t="s">
        <v>106</v>
      </c>
      <c r="AO237" s="57" t="s">
        <v>107</v>
      </c>
      <c r="AP237" s="57" t="s">
        <v>108</v>
      </c>
      <c r="AQ237" s="57" t="s">
        <v>109</v>
      </c>
      <c r="AR237" s="57">
        <v>231</v>
      </c>
      <c r="AS237" s="57">
        <v>330.33</v>
      </c>
    </row>
    <row r="238" spans="1:45" ht="41.4">
      <c r="A238" s="9">
        <v>2021</v>
      </c>
      <c r="B238" s="9" t="s">
        <v>26</v>
      </c>
      <c r="C238" s="9" t="s">
        <v>15</v>
      </c>
      <c r="D238" s="12" t="s">
        <v>19</v>
      </c>
      <c r="E238" s="9">
        <v>34</v>
      </c>
      <c r="F238" s="13">
        <v>4577</v>
      </c>
      <c r="G238" s="13">
        <v>5126</v>
      </c>
      <c r="H238" s="14">
        <v>915</v>
      </c>
      <c r="I238" s="9" t="s">
        <v>4</v>
      </c>
      <c r="AI238" s="56" t="s">
        <v>112</v>
      </c>
      <c r="AJ238" s="56">
        <v>2020</v>
      </c>
      <c r="AK238" s="56" t="s">
        <v>33</v>
      </c>
      <c r="AL238" s="56" t="s">
        <v>104</v>
      </c>
      <c r="AM238" s="56" t="s">
        <v>105</v>
      </c>
      <c r="AN238" s="56" t="s">
        <v>106</v>
      </c>
      <c r="AO238" s="56" t="s">
        <v>107</v>
      </c>
      <c r="AP238" s="56" t="s">
        <v>108</v>
      </c>
      <c r="AQ238" s="56" t="s">
        <v>111</v>
      </c>
      <c r="AR238" s="56">
        <v>201</v>
      </c>
      <c r="AS238" s="56">
        <v>287.43</v>
      </c>
    </row>
    <row r="239" spans="1:45" ht="41.4">
      <c r="A239" s="9">
        <v>2021</v>
      </c>
      <c r="B239" s="9" t="s">
        <v>26</v>
      </c>
      <c r="C239" s="9" t="s">
        <v>6</v>
      </c>
      <c r="D239" s="10" t="s">
        <v>20</v>
      </c>
      <c r="E239" s="14">
        <v>7</v>
      </c>
      <c r="F239" s="14">
        <v>200</v>
      </c>
      <c r="G239" s="14">
        <v>224</v>
      </c>
      <c r="H239" s="14">
        <v>40</v>
      </c>
      <c r="I239" s="9" t="s">
        <v>4</v>
      </c>
      <c r="AI239" s="57" t="s">
        <v>110</v>
      </c>
      <c r="AJ239" s="57">
        <v>2020</v>
      </c>
      <c r="AK239" s="57" t="s">
        <v>33</v>
      </c>
      <c r="AL239" s="57" t="s">
        <v>104</v>
      </c>
      <c r="AM239" s="57" t="s">
        <v>105</v>
      </c>
      <c r="AN239" s="57" t="s">
        <v>106</v>
      </c>
      <c r="AO239" s="57" t="s">
        <v>107</v>
      </c>
      <c r="AP239" s="57" t="s">
        <v>108</v>
      </c>
      <c r="AQ239" s="57" t="s">
        <v>111</v>
      </c>
      <c r="AR239" s="57">
        <v>756</v>
      </c>
      <c r="AS239" s="57">
        <v>526.24</v>
      </c>
    </row>
    <row r="240" spans="1:45" ht="41.4">
      <c r="A240" s="9">
        <v>2021</v>
      </c>
      <c r="B240" s="9" t="s">
        <v>26</v>
      </c>
      <c r="C240" s="9" t="s">
        <v>15</v>
      </c>
      <c r="D240" s="12" t="s">
        <v>22</v>
      </c>
      <c r="E240" s="9">
        <v>3</v>
      </c>
      <c r="F240" s="13">
        <v>4577</v>
      </c>
      <c r="G240" s="13">
        <v>5127</v>
      </c>
      <c r="H240" s="14">
        <v>915</v>
      </c>
      <c r="I240" s="9" t="s">
        <v>4</v>
      </c>
      <c r="AI240" s="56" t="s">
        <v>103</v>
      </c>
      <c r="AJ240" s="56">
        <v>2020</v>
      </c>
      <c r="AK240" s="56" t="s">
        <v>33</v>
      </c>
      <c r="AL240" s="56" t="s">
        <v>104</v>
      </c>
      <c r="AM240" s="56" t="s">
        <v>105</v>
      </c>
      <c r="AN240" s="56" t="s">
        <v>106</v>
      </c>
      <c r="AO240" s="56" t="s">
        <v>107</v>
      </c>
      <c r="AP240" s="56" t="s">
        <v>108</v>
      </c>
      <c r="AQ240" s="56" t="s">
        <v>111</v>
      </c>
      <c r="AR240" s="56">
        <v>809</v>
      </c>
      <c r="AS240" s="56">
        <v>526.24</v>
      </c>
    </row>
    <row r="241" spans="1:45" ht="41.4">
      <c r="A241" s="9">
        <v>2021</v>
      </c>
      <c r="B241" s="9" t="s">
        <v>26</v>
      </c>
      <c r="C241" s="9" t="s">
        <v>21</v>
      </c>
      <c r="D241" s="12" t="s">
        <v>21</v>
      </c>
      <c r="E241" s="9">
        <v>2</v>
      </c>
      <c r="F241" s="13">
        <v>7920</v>
      </c>
      <c r="G241" s="13">
        <v>10296</v>
      </c>
      <c r="H241" s="11">
        <v>1584</v>
      </c>
      <c r="I241" s="9" t="s">
        <v>4</v>
      </c>
      <c r="AI241" s="57" t="s">
        <v>103</v>
      </c>
      <c r="AJ241" s="57">
        <v>2020</v>
      </c>
      <c r="AK241" s="57" t="s">
        <v>33</v>
      </c>
      <c r="AL241" s="57" t="s">
        <v>104</v>
      </c>
      <c r="AM241" s="57" t="s">
        <v>105</v>
      </c>
      <c r="AN241" s="57" t="s">
        <v>106</v>
      </c>
      <c r="AO241" s="57" t="s">
        <v>107</v>
      </c>
      <c r="AP241" s="57" t="s">
        <v>108</v>
      </c>
      <c r="AQ241" s="57" t="s">
        <v>111</v>
      </c>
      <c r="AR241" s="57">
        <v>199</v>
      </c>
      <c r="AS241" s="57">
        <v>284.57</v>
      </c>
    </row>
    <row r="242" spans="1:45" ht="43.2">
      <c r="A242" s="9">
        <v>2021</v>
      </c>
      <c r="B242" s="9" t="s">
        <v>27</v>
      </c>
      <c r="C242" s="9" t="s">
        <v>2</v>
      </c>
      <c r="D242" s="10" t="s">
        <v>3</v>
      </c>
      <c r="E242" s="11">
        <v>3566</v>
      </c>
      <c r="F242" s="11">
        <v>5493</v>
      </c>
      <c r="G242" s="11">
        <v>7141</v>
      </c>
      <c r="H242" s="11">
        <v>1099</v>
      </c>
      <c r="I242" s="9" t="s">
        <v>4</v>
      </c>
      <c r="AI242" s="56" t="s">
        <v>103</v>
      </c>
      <c r="AJ242" s="56">
        <v>2020</v>
      </c>
      <c r="AK242" s="56" t="s">
        <v>33</v>
      </c>
      <c r="AL242" s="56" t="s">
        <v>104</v>
      </c>
      <c r="AM242" s="56" t="s">
        <v>105</v>
      </c>
      <c r="AN242" s="56" t="s">
        <v>106</v>
      </c>
      <c r="AO242" s="56" t="s">
        <v>107</v>
      </c>
      <c r="AP242" s="56" t="s">
        <v>108</v>
      </c>
      <c r="AQ242" s="56" t="s">
        <v>111</v>
      </c>
      <c r="AR242" s="56">
        <v>247</v>
      </c>
      <c r="AS242" s="56">
        <v>353.21</v>
      </c>
    </row>
    <row r="243" spans="1:45" ht="41.4">
      <c r="A243" s="9">
        <v>2021</v>
      </c>
      <c r="B243" s="9" t="s">
        <v>27</v>
      </c>
      <c r="C243" s="9" t="s">
        <v>2</v>
      </c>
      <c r="D243" s="10" t="s">
        <v>5</v>
      </c>
      <c r="E243" s="11">
        <v>2498</v>
      </c>
      <c r="F243" s="11">
        <v>9600</v>
      </c>
      <c r="G243" s="11">
        <v>12480</v>
      </c>
      <c r="H243" s="11">
        <v>1920</v>
      </c>
      <c r="I243" s="9" t="s">
        <v>4</v>
      </c>
      <c r="AI243" s="57" t="s">
        <v>112</v>
      </c>
      <c r="AJ243" s="57">
        <v>2020</v>
      </c>
      <c r="AK243" s="57" t="s">
        <v>33</v>
      </c>
      <c r="AL243" s="57" t="s">
        <v>104</v>
      </c>
      <c r="AM243" s="57" t="s">
        <v>105</v>
      </c>
      <c r="AN243" s="57" t="s">
        <v>106</v>
      </c>
      <c r="AO243" s="57" t="s">
        <v>107</v>
      </c>
      <c r="AP243" s="57" t="s">
        <v>108</v>
      </c>
      <c r="AQ243" s="57" t="s">
        <v>111</v>
      </c>
      <c r="AR243" s="57">
        <v>169</v>
      </c>
      <c r="AS243" s="57">
        <v>241.67</v>
      </c>
    </row>
    <row r="244" spans="1:45" ht="41.4">
      <c r="A244" s="9">
        <v>2021</v>
      </c>
      <c r="B244" s="9" t="s">
        <v>27</v>
      </c>
      <c r="C244" s="9" t="s">
        <v>6</v>
      </c>
      <c r="D244" s="10" t="s">
        <v>7</v>
      </c>
      <c r="E244" s="11">
        <v>1245</v>
      </c>
      <c r="F244" s="11">
        <v>5493</v>
      </c>
      <c r="G244" s="11">
        <v>7140</v>
      </c>
      <c r="H244" s="11">
        <v>1099</v>
      </c>
      <c r="I244" s="9" t="s">
        <v>4</v>
      </c>
      <c r="AI244" s="56" t="s">
        <v>103</v>
      </c>
      <c r="AJ244" s="56">
        <v>2020</v>
      </c>
      <c r="AK244" s="56" t="s">
        <v>33</v>
      </c>
      <c r="AL244" s="56" t="s">
        <v>104</v>
      </c>
      <c r="AM244" s="56" t="s">
        <v>105</v>
      </c>
      <c r="AN244" s="56" t="s">
        <v>106</v>
      </c>
      <c r="AO244" s="56" t="s">
        <v>107</v>
      </c>
      <c r="AP244" s="56" t="s">
        <v>108</v>
      </c>
      <c r="AQ244" s="56" t="s">
        <v>109</v>
      </c>
      <c r="AR244" s="56">
        <v>239</v>
      </c>
      <c r="AS244" s="56">
        <v>341.77</v>
      </c>
    </row>
    <row r="245" spans="1:45" ht="41.4">
      <c r="A245" s="9">
        <v>2021</v>
      </c>
      <c r="B245" s="9" t="s">
        <v>27</v>
      </c>
      <c r="C245" s="9" t="s">
        <v>8</v>
      </c>
      <c r="D245" s="12" t="s">
        <v>9</v>
      </c>
      <c r="E245" s="9">
        <v>644</v>
      </c>
      <c r="F245" s="13">
        <v>6892</v>
      </c>
      <c r="G245" s="13">
        <v>8960</v>
      </c>
      <c r="H245" s="11">
        <v>1378</v>
      </c>
      <c r="I245" s="9" t="s">
        <v>4</v>
      </c>
      <c r="AI245" s="57" t="s">
        <v>110</v>
      </c>
      <c r="AJ245" s="57">
        <v>2020</v>
      </c>
      <c r="AK245" s="57" t="s">
        <v>33</v>
      </c>
      <c r="AL245" s="57" t="s">
        <v>104</v>
      </c>
      <c r="AM245" s="57" t="s">
        <v>105</v>
      </c>
      <c r="AN245" s="57" t="s">
        <v>106</v>
      </c>
      <c r="AO245" s="57" t="s">
        <v>107</v>
      </c>
      <c r="AP245" s="57" t="s">
        <v>108</v>
      </c>
      <c r="AQ245" s="57" t="s">
        <v>109</v>
      </c>
      <c r="AR245" s="57">
        <v>233</v>
      </c>
      <c r="AS245" s="57">
        <v>333.19</v>
      </c>
    </row>
    <row r="246" spans="1:45" ht="41.4">
      <c r="A246" s="9">
        <v>2021</v>
      </c>
      <c r="B246" s="9" t="s">
        <v>27</v>
      </c>
      <c r="C246" s="9" t="s">
        <v>10</v>
      </c>
      <c r="D246" s="12" t="s">
        <v>11</v>
      </c>
      <c r="E246" s="9">
        <v>643</v>
      </c>
      <c r="F246" s="13">
        <v>8400</v>
      </c>
      <c r="G246" s="13">
        <v>10920</v>
      </c>
      <c r="H246" s="11">
        <v>1680</v>
      </c>
      <c r="I246" s="9" t="s">
        <v>4</v>
      </c>
      <c r="AI246" s="56" t="s">
        <v>112</v>
      </c>
      <c r="AJ246" s="56">
        <v>2020</v>
      </c>
      <c r="AK246" s="56" t="s">
        <v>33</v>
      </c>
      <c r="AL246" s="56" t="s">
        <v>104</v>
      </c>
      <c r="AM246" s="56" t="s">
        <v>105</v>
      </c>
      <c r="AN246" s="56" t="s">
        <v>106</v>
      </c>
      <c r="AO246" s="56" t="s">
        <v>107</v>
      </c>
      <c r="AP246" s="56" t="s">
        <v>108</v>
      </c>
      <c r="AQ246" s="56" t="s">
        <v>109</v>
      </c>
      <c r="AR246" s="56">
        <v>227</v>
      </c>
      <c r="AS246" s="56">
        <v>324.61</v>
      </c>
    </row>
    <row r="247" spans="1:45" ht="41.4">
      <c r="A247" s="9">
        <v>2021</v>
      </c>
      <c r="B247" s="9" t="s">
        <v>27</v>
      </c>
      <c r="C247" s="9" t="s">
        <v>8</v>
      </c>
      <c r="D247" s="12" t="s">
        <v>12</v>
      </c>
      <c r="E247" s="9">
        <v>455</v>
      </c>
      <c r="F247" s="13">
        <v>5494</v>
      </c>
      <c r="G247" s="13">
        <v>7143</v>
      </c>
      <c r="H247" s="11">
        <v>1099</v>
      </c>
      <c r="I247" s="9" t="s">
        <v>4</v>
      </c>
      <c r="AI247" s="57" t="s">
        <v>112</v>
      </c>
      <c r="AJ247" s="57">
        <v>2020</v>
      </c>
      <c r="AK247" s="57" t="s">
        <v>33</v>
      </c>
      <c r="AL247" s="57" t="s">
        <v>104</v>
      </c>
      <c r="AM247" s="57" t="s">
        <v>105</v>
      </c>
      <c r="AN247" s="57" t="s">
        <v>106</v>
      </c>
      <c r="AO247" s="57" t="s">
        <v>107</v>
      </c>
      <c r="AP247" s="57" t="s">
        <v>108</v>
      </c>
      <c r="AQ247" s="57" t="s">
        <v>111</v>
      </c>
      <c r="AR247" s="57">
        <v>197</v>
      </c>
      <c r="AS247" s="57">
        <v>281.70999999999998</v>
      </c>
    </row>
    <row r="248" spans="1:45" ht="41.4">
      <c r="A248" s="9">
        <v>2021</v>
      </c>
      <c r="B248" s="9" t="s">
        <v>27</v>
      </c>
      <c r="C248" s="9" t="s">
        <v>10</v>
      </c>
      <c r="D248" s="12" t="s">
        <v>13</v>
      </c>
      <c r="E248" s="14">
        <v>345</v>
      </c>
      <c r="F248" s="11">
        <v>8400</v>
      </c>
      <c r="G248" s="11">
        <v>10920</v>
      </c>
      <c r="H248" s="11">
        <v>1680</v>
      </c>
      <c r="I248" s="9" t="s">
        <v>4</v>
      </c>
      <c r="AI248" s="56" t="s">
        <v>112</v>
      </c>
      <c r="AJ248" s="56">
        <v>2020</v>
      </c>
      <c r="AK248" s="56" t="s">
        <v>33</v>
      </c>
      <c r="AL248" s="56" t="s">
        <v>104</v>
      </c>
      <c r="AM248" s="56" t="s">
        <v>105</v>
      </c>
      <c r="AN248" s="56" t="s">
        <v>106</v>
      </c>
      <c r="AO248" s="56" t="s">
        <v>107</v>
      </c>
      <c r="AP248" s="56" t="s">
        <v>108</v>
      </c>
      <c r="AQ248" s="56" t="s">
        <v>111</v>
      </c>
      <c r="AR248" s="56">
        <v>245</v>
      </c>
      <c r="AS248" s="56">
        <v>350.35</v>
      </c>
    </row>
    <row r="249" spans="1:45" ht="41.4">
      <c r="A249" s="9">
        <v>2021</v>
      </c>
      <c r="B249" s="9" t="s">
        <v>27</v>
      </c>
      <c r="C249" s="9" t="s">
        <v>6</v>
      </c>
      <c r="D249" s="10" t="s">
        <v>14</v>
      </c>
      <c r="E249" s="14">
        <v>122</v>
      </c>
      <c r="F249" s="14">
        <v>120</v>
      </c>
      <c r="G249" s="14">
        <v>156</v>
      </c>
      <c r="H249" s="14">
        <v>24</v>
      </c>
      <c r="I249" s="9" t="s">
        <v>4</v>
      </c>
      <c r="AI249" s="57" t="s">
        <v>113</v>
      </c>
      <c r="AJ249" s="57">
        <v>2020</v>
      </c>
      <c r="AK249" s="57" t="s">
        <v>33</v>
      </c>
      <c r="AL249" s="57" t="s">
        <v>104</v>
      </c>
      <c r="AM249" s="57" t="s">
        <v>105</v>
      </c>
      <c r="AN249" s="57" t="s">
        <v>106</v>
      </c>
      <c r="AO249" s="57" t="s">
        <v>107</v>
      </c>
      <c r="AP249" s="57" t="s">
        <v>108</v>
      </c>
      <c r="AQ249" s="57" t="s">
        <v>111</v>
      </c>
      <c r="AR249" s="57">
        <v>778</v>
      </c>
      <c r="AS249" s="57">
        <v>1112.54</v>
      </c>
    </row>
    <row r="250" spans="1:45" ht="41.4">
      <c r="A250" s="9">
        <v>2021</v>
      </c>
      <c r="B250" s="9" t="s">
        <v>27</v>
      </c>
      <c r="C250" s="9" t="s">
        <v>15</v>
      </c>
      <c r="D250" s="12" t="s">
        <v>16</v>
      </c>
      <c r="E250" s="9">
        <v>78</v>
      </c>
      <c r="F250" s="13">
        <v>4577</v>
      </c>
      <c r="G250" s="13">
        <v>5126</v>
      </c>
      <c r="H250" s="14">
        <v>915</v>
      </c>
      <c r="I250" s="9" t="s">
        <v>4</v>
      </c>
      <c r="AI250" s="56" t="s">
        <v>110</v>
      </c>
      <c r="AJ250" s="56">
        <v>2020</v>
      </c>
      <c r="AK250" s="56" t="s">
        <v>32</v>
      </c>
      <c r="AL250" s="56" t="s">
        <v>104</v>
      </c>
      <c r="AM250" s="56" t="s">
        <v>105</v>
      </c>
      <c r="AN250" s="56" t="s">
        <v>106</v>
      </c>
      <c r="AO250" s="56" t="s">
        <v>107</v>
      </c>
      <c r="AP250" s="56" t="s">
        <v>108</v>
      </c>
      <c r="AQ250" s="56" t="s">
        <v>109</v>
      </c>
      <c r="AR250" s="56">
        <v>254</v>
      </c>
      <c r="AS250" s="56">
        <v>526.24</v>
      </c>
    </row>
    <row r="251" spans="1:45" ht="41.4">
      <c r="A251" s="9">
        <v>2021</v>
      </c>
      <c r="B251" s="9" t="s">
        <v>27</v>
      </c>
      <c r="C251" s="9" t="s">
        <v>15</v>
      </c>
      <c r="D251" s="12" t="s">
        <v>17</v>
      </c>
      <c r="E251" s="9">
        <v>76</v>
      </c>
      <c r="F251" s="13">
        <v>4577</v>
      </c>
      <c r="G251" s="13">
        <v>5126</v>
      </c>
      <c r="H251" s="14">
        <v>915</v>
      </c>
      <c r="I251" s="9" t="s">
        <v>4</v>
      </c>
      <c r="AI251" s="57" t="s">
        <v>110</v>
      </c>
      <c r="AJ251" s="57">
        <v>2020</v>
      </c>
      <c r="AK251" s="57" t="s">
        <v>32</v>
      </c>
      <c r="AL251" s="57" t="s">
        <v>104</v>
      </c>
      <c r="AM251" s="57" t="s">
        <v>105</v>
      </c>
      <c r="AN251" s="57" t="s">
        <v>106</v>
      </c>
      <c r="AO251" s="57" t="s">
        <v>107</v>
      </c>
      <c r="AP251" s="57" t="s">
        <v>108</v>
      </c>
      <c r="AQ251" s="57" t="s">
        <v>109</v>
      </c>
      <c r="AR251" s="57">
        <v>248</v>
      </c>
      <c r="AS251" s="57">
        <v>526.24</v>
      </c>
    </row>
    <row r="252" spans="1:45" ht="41.4">
      <c r="A252" s="9">
        <v>2021</v>
      </c>
      <c r="B252" s="9" t="s">
        <v>27</v>
      </c>
      <c r="C252" s="9" t="s">
        <v>15</v>
      </c>
      <c r="D252" s="12" t="s">
        <v>18</v>
      </c>
      <c r="E252" s="9">
        <v>46</v>
      </c>
      <c r="F252" s="9">
        <v>200</v>
      </c>
      <c r="G252" s="9">
        <v>224</v>
      </c>
      <c r="H252" s="14">
        <v>40</v>
      </c>
      <c r="I252" s="9" t="s">
        <v>4</v>
      </c>
      <c r="AI252" s="56" t="s">
        <v>110</v>
      </c>
      <c r="AJ252" s="56">
        <v>2020</v>
      </c>
      <c r="AK252" s="56" t="s">
        <v>32</v>
      </c>
      <c r="AL252" s="56" t="s">
        <v>104</v>
      </c>
      <c r="AM252" s="56" t="s">
        <v>105</v>
      </c>
      <c r="AN252" s="56" t="s">
        <v>106</v>
      </c>
      <c r="AO252" s="56" t="s">
        <v>107</v>
      </c>
      <c r="AP252" s="56" t="s">
        <v>108</v>
      </c>
      <c r="AQ252" s="56" t="s">
        <v>111</v>
      </c>
      <c r="AR252" s="56">
        <v>206</v>
      </c>
      <c r="AS252" s="56">
        <v>294.58</v>
      </c>
    </row>
    <row r="253" spans="1:45" ht="41.4">
      <c r="A253" s="9">
        <v>2021</v>
      </c>
      <c r="B253" s="9" t="s">
        <v>27</v>
      </c>
      <c r="C253" s="9" t="s">
        <v>15</v>
      </c>
      <c r="D253" s="12" t="s">
        <v>19</v>
      </c>
      <c r="E253" s="9">
        <v>34</v>
      </c>
      <c r="F253" s="13">
        <v>4577</v>
      </c>
      <c r="G253" s="13">
        <v>5126</v>
      </c>
      <c r="H253" s="14">
        <v>915</v>
      </c>
      <c r="I253" s="9" t="s">
        <v>4</v>
      </c>
      <c r="AI253" s="57" t="s">
        <v>103</v>
      </c>
      <c r="AJ253" s="57">
        <v>2020</v>
      </c>
      <c r="AK253" s="57" t="s">
        <v>32</v>
      </c>
      <c r="AL253" s="57" t="s">
        <v>104</v>
      </c>
      <c r="AM253" s="57" t="s">
        <v>105</v>
      </c>
      <c r="AN253" s="57" t="s">
        <v>106</v>
      </c>
      <c r="AO253" s="57" t="s">
        <v>107</v>
      </c>
      <c r="AP253" s="57" t="s">
        <v>108</v>
      </c>
      <c r="AQ253" s="57" t="s">
        <v>111</v>
      </c>
      <c r="AR253" s="57">
        <v>248</v>
      </c>
      <c r="AS253" s="57">
        <v>354.64</v>
      </c>
    </row>
    <row r="254" spans="1:45" ht="41.4">
      <c r="A254" s="9">
        <v>2021</v>
      </c>
      <c r="B254" s="9" t="s">
        <v>27</v>
      </c>
      <c r="C254" s="9" t="s">
        <v>6</v>
      </c>
      <c r="D254" s="10" t="s">
        <v>20</v>
      </c>
      <c r="E254" s="14">
        <v>7</v>
      </c>
      <c r="F254" s="14">
        <v>200</v>
      </c>
      <c r="G254" s="14">
        <v>224</v>
      </c>
      <c r="H254" s="14">
        <v>40</v>
      </c>
      <c r="I254" s="9" t="s">
        <v>4</v>
      </c>
      <c r="AI254" s="56" t="s">
        <v>112</v>
      </c>
      <c r="AJ254" s="56">
        <v>2020</v>
      </c>
      <c r="AK254" s="56" t="s">
        <v>32</v>
      </c>
      <c r="AL254" s="56" t="s">
        <v>104</v>
      </c>
      <c r="AM254" s="56" t="s">
        <v>105</v>
      </c>
      <c r="AN254" s="56" t="s">
        <v>106</v>
      </c>
      <c r="AO254" s="56" t="s">
        <v>107</v>
      </c>
      <c r="AP254" s="56" t="s">
        <v>108</v>
      </c>
      <c r="AQ254" s="56" t="s">
        <v>111</v>
      </c>
      <c r="AR254" s="56">
        <v>176</v>
      </c>
      <c r="AS254" s="56">
        <v>251.68</v>
      </c>
    </row>
    <row r="255" spans="1:45" ht="41.4">
      <c r="A255" s="9">
        <v>2021</v>
      </c>
      <c r="B255" s="9" t="s">
        <v>27</v>
      </c>
      <c r="C255" s="9" t="s">
        <v>15</v>
      </c>
      <c r="D255" s="12" t="s">
        <v>22</v>
      </c>
      <c r="E255" s="9">
        <v>3</v>
      </c>
      <c r="F255" s="13">
        <v>4577</v>
      </c>
      <c r="G255" s="13">
        <v>5127</v>
      </c>
      <c r="H255" s="14">
        <v>915</v>
      </c>
      <c r="I255" s="9" t="s">
        <v>4</v>
      </c>
      <c r="AI255" s="57" t="s">
        <v>114</v>
      </c>
      <c r="AJ255" s="57">
        <v>2020</v>
      </c>
      <c r="AK255" s="57" t="s">
        <v>32</v>
      </c>
      <c r="AL255" s="57" t="s">
        <v>104</v>
      </c>
      <c r="AM255" s="57" t="s">
        <v>105</v>
      </c>
      <c r="AN255" s="57" t="s">
        <v>106</v>
      </c>
      <c r="AO255" s="57" t="s">
        <v>107</v>
      </c>
      <c r="AP255" s="57" t="s">
        <v>108</v>
      </c>
      <c r="AQ255" s="57" t="s">
        <v>111</v>
      </c>
      <c r="AR255" s="57">
        <v>202</v>
      </c>
      <c r="AS255" s="57">
        <v>288.86</v>
      </c>
    </row>
    <row r="256" spans="1:45" ht="41.4">
      <c r="A256" s="9">
        <v>2021</v>
      </c>
      <c r="B256" s="9" t="s">
        <v>27</v>
      </c>
      <c r="C256" s="9" t="s">
        <v>21</v>
      </c>
      <c r="D256" s="12" t="s">
        <v>21</v>
      </c>
      <c r="E256" s="9">
        <v>2</v>
      </c>
      <c r="F256" s="13">
        <v>6600</v>
      </c>
      <c r="G256" s="13">
        <v>7392</v>
      </c>
      <c r="H256" s="11">
        <v>1320</v>
      </c>
      <c r="I256" s="9" t="s">
        <v>4</v>
      </c>
      <c r="AI256" s="56" t="s">
        <v>110</v>
      </c>
      <c r="AJ256" s="56">
        <v>2020</v>
      </c>
      <c r="AK256" s="56" t="s">
        <v>32</v>
      </c>
      <c r="AL256" s="56" t="s">
        <v>104</v>
      </c>
      <c r="AM256" s="56" t="s">
        <v>105</v>
      </c>
      <c r="AN256" s="56" t="s">
        <v>106</v>
      </c>
      <c r="AO256" s="56" t="s">
        <v>107</v>
      </c>
      <c r="AP256" s="56" t="s">
        <v>108</v>
      </c>
      <c r="AQ256" s="56" t="s">
        <v>111</v>
      </c>
      <c r="AR256" s="56">
        <v>250</v>
      </c>
      <c r="AS256" s="56">
        <v>357.5</v>
      </c>
    </row>
    <row r="257" spans="1:45" ht="43.2">
      <c r="A257" s="9">
        <v>2021</v>
      </c>
      <c r="B257" s="9" t="s">
        <v>28</v>
      </c>
      <c r="C257" s="9" t="s">
        <v>2</v>
      </c>
      <c r="D257" s="10" t="s">
        <v>3</v>
      </c>
      <c r="E257" s="11">
        <v>3566</v>
      </c>
      <c r="F257" s="11">
        <v>4577</v>
      </c>
      <c r="G257" s="11">
        <v>5127</v>
      </c>
      <c r="H257" s="14">
        <v>915</v>
      </c>
      <c r="I257" s="9" t="s">
        <v>4</v>
      </c>
      <c r="AI257" s="57" t="s">
        <v>103</v>
      </c>
      <c r="AJ257" s="57">
        <v>2020</v>
      </c>
      <c r="AK257" s="57" t="s">
        <v>32</v>
      </c>
      <c r="AL257" s="57" t="s">
        <v>104</v>
      </c>
      <c r="AM257" s="57" t="s">
        <v>105</v>
      </c>
      <c r="AN257" s="57" t="s">
        <v>106</v>
      </c>
      <c r="AO257" s="57" t="s">
        <v>107</v>
      </c>
      <c r="AP257" s="57" t="s">
        <v>108</v>
      </c>
      <c r="AQ257" s="57" t="s">
        <v>111</v>
      </c>
      <c r="AR257" s="57">
        <v>178</v>
      </c>
      <c r="AS257" s="57">
        <v>254.54</v>
      </c>
    </row>
    <row r="258" spans="1:45" ht="41.4">
      <c r="A258" s="9">
        <v>2021</v>
      </c>
      <c r="B258" s="9" t="s">
        <v>28</v>
      </c>
      <c r="C258" s="9" t="s">
        <v>2</v>
      </c>
      <c r="D258" s="10" t="s">
        <v>5</v>
      </c>
      <c r="E258" s="11">
        <v>2498</v>
      </c>
      <c r="F258" s="11">
        <v>8000</v>
      </c>
      <c r="G258" s="11">
        <v>8960</v>
      </c>
      <c r="H258" s="11">
        <v>1600</v>
      </c>
      <c r="I258" s="9" t="s">
        <v>4</v>
      </c>
      <c r="AI258" s="56" t="s">
        <v>103</v>
      </c>
      <c r="AJ258" s="56">
        <v>2020</v>
      </c>
      <c r="AK258" s="56" t="s">
        <v>32</v>
      </c>
      <c r="AL258" s="56" t="s">
        <v>104</v>
      </c>
      <c r="AM258" s="56" t="s">
        <v>105</v>
      </c>
      <c r="AN258" s="56" t="s">
        <v>106</v>
      </c>
      <c r="AO258" s="56" t="s">
        <v>107</v>
      </c>
      <c r="AP258" s="56" t="s">
        <v>108</v>
      </c>
      <c r="AQ258" s="56" t="s">
        <v>111</v>
      </c>
      <c r="AR258" s="56">
        <v>258</v>
      </c>
      <c r="AS258" s="56">
        <v>526.24</v>
      </c>
    </row>
    <row r="259" spans="1:45" ht="41.4">
      <c r="A259" s="9">
        <v>2021</v>
      </c>
      <c r="B259" s="9" t="s">
        <v>28</v>
      </c>
      <c r="C259" s="9" t="s">
        <v>6</v>
      </c>
      <c r="D259" s="10" t="s">
        <v>7</v>
      </c>
      <c r="E259" s="11">
        <v>1245</v>
      </c>
      <c r="F259" s="11">
        <v>4577</v>
      </c>
      <c r="G259" s="11">
        <v>5126</v>
      </c>
      <c r="H259" s="14">
        <v>915</v>
      </c>
      <c r="I259" s="9" t="s">
        <v>4</v>
      </c>
      <c r="AI259" s="57" t="s">
        <v>103</v>
      </c>
      <c r="AJ259" s="57">
        <v>2020</v>
      </c>
      <c r="AK259" s="57" t="s">
        <v>32</v>
      </c>
      <c r="AL259" s="57" t="s">
        <v>104</v>
      </c>
      <c r="AM259" s="57" t="s">
        <v>105</v>
      </c>
      <c r="AN259" s="57" t="s">
        <v>106</v>
      </c>
      <c r="AO259" s="57" t="s">
        <v>107</v>
      </c>
      <c r="AP259" s="57" t="s">
        <v>108</v>
      </c>
      <c r="AQ259" s="57" t="s">
        <v>111</v>
      </c>
      <c r="AR259" s="57">
        <v>252</v>
      </c>
      <c r="AS259" s="57">
        <v>526.24</v>
      </c>
    </row>
    <row r="260" spans="1:45" ht="41.4">
      <c r="A260" s="9">
        <v>2021</v>
      </c>
      <c r="B260" s="9" t="s">
        <v>28</v>
      </c>
      <c r="C260" s="9" t="s">
        <v>8</v>
      </c>
      <c r="D260" s="12" t="s">
        <v>9</v>
      </c>
      <c r="E260" s="9">
        <v>644</v>
      </c>
      <c r="F260" s="13">
        <v>5744</v>
      </c>
      <c r="G260" s="13">
        <v>6433</v>
      </c>
      <c r="H260" s="11">
        <v>1149</v>
      </c>
      <c r="I260" s="9" t="s">
        <v>4</v>
      </c>
      <c r="AI260" s="56" t="s">
        <v>103</v>
      </c>
      <c r="AJ260" s="56">
        <v>2020</v>
      </c>
      <c r="AK260" s="56" t="s">
        <v>32</v>
      </c>
      <c r="AL260" s="56" t="s">
        <v>104</v>
      </c>
      <c r="AM260" s="56" t="s">
        <v>105</v>
      </c>
      <c r="AN260" s="56" t="s">
        <v>106</v>
      </c>
      <c r="AO260" s="56" t="s">
        <v>107</v>
      </c>
      <c r="AP260" s="56" t="s">
        <v>108</v>
      </c>
      <c r="AQ260" s="56" t="s">
        <v>109</v>
      </c>
      <c r="AR260" s="56">
        <v>246</v>
      </c>
      <c r="AS260" s="56">
        <v>526.24</v>
      </c>
    </row>
    <row r="261" spans="1:45" ht="41.4">
      <c r="A261" s="9">
        <v>2021</v>
      </c>
      <c r="B261" s="9" t="s">
        <v>28</v>
      </c>
      <c r="C261" s="9" t="s">
        <v>10</v>
      </c>
      <c r="D261" s="12" t="s">
        <v>11</v>
      </c>
      <c r="E261" s="9">
        <v>643</v>
      </c>
      <c r="F261" s="13">
        <v>7000</v>
      </c>
      <c r="G261" s="13">
        <v>7840</v>
      </c>
      <c r="H261" s="11">
        <v>1400</v>
      </c>
      <c r="I261" s="9" t="s">
        <v>4</v>
      </c>
      <c r="AI261" s="57" t="s">
        <v>112</v>
      </c>
      <c r="AJ261" s="57">
        <v>2020</v>
      </c>
      <c r="AK261" s="57" t="s">
        <v>32</v>
      </c>
      <c r="AL261" s="57" t="s">
        <v>104</v>
      </c>
      <c r="AM261" s="57" t="s">
        <v>105</v>
      </c>
      <c r="AN261" s="57" t="s">
        <v>106</v>
      </c>
      <c r="AO261" s="57" t="s">
        <v>107</v>
      </c>
      <c r="AP261" s="57" t="s">
        <v>108</v>
      </c>
      <c r="AQ261" s="57" t="s">
        <v>111</v>
      </c>
      <c r="AR261" s="57">
        <v>682</v>
      </c>
      <c r="AS261" s="57">
        <v>975.26</v>
      </c>
    </row>
    <row r="262" spans="1:45" ht="41.4">
      <c r="A262" s="9">
        <v>2021</v>
      </c>
      <c r="B262" s="9" t="s">
        <v>28</v>
      </c>
      <c r="C262" s="9" t="s">
        <v>8</v>
      </c>
      <c r="D262" s="12" t="s">
        <v>12</v>
      </c>
      <c r="E262" s="9">
        <v>455</v>
      </c>
      <c r="F262" s="13">
        <v>4579</v>
      </c>
      <c r="G262" s="13">
        <v>5128</v>
      </c>
      <c r="H262" s="14">
        <v>916</v>
      </c>
      <c r="I262" s="9" t="s">
        <v>4</v>
      </c>
      <c r="AI262" s="56" t="s">
        <v>110</v>
      </c>
      <c r="AJ262" s="56">
        <v>2020</v>
      </c>
      <c r="AK262" s="56" t="s">
        <v>32</v>
      </c>
      <c r="AL262" s="56" t="s">
        <v>104</v>
      </c>
      <c r="AM262" s="56" t="s">
        <v>105</v>
      </c>
      <c r="AN262" s="56" t="s">
        <v>106</v>
      </c>
      <c r="AO262" s="56" t="s">
        <v>107</v>
      </c>
      <c r="AP262" s="56" t="s">
        <v>108</v>
      </c>
      <c r="AQ262" s="56" t="s">
        <v>111</v>
      </c>
      <c r="AR262" s="56">
        <v>715</v>
      </c>
      <c r="AS262" s="56">
        <v>1022.45</v>
      </c>
    </row>
    <row r="263" spans="1:45" ht="41.4">
      <c r="A263" s="9">
        <v>2021</v>
      </c>
      <c r="B263" s="9" t="s">
        <v>28</v>
      </c>
      <c r="C263" s="9" t="s">
        <v>10</v>
      </c>
      <c r="D263" s="12" t="s">
        <v>13</v>
      </c>
      <c r="E263" s="14">
        <v>345</v>
      </c>
      <c r="F263" s="11">
        <v>7000</v>
      </c>
      <c r="G263" s="11">
        <v>7840</v>
      </c>
      <c r="H263" s="11">
        <v>1400</v>
      </c>
      <c r="I263" s="9" t="s">
        <v>4</v>
      </c>
      <c r="AI263" s="57" t="s">
        <v>110</v>
      </c>
      <c r="AJ263" s="57">
        <v>2020</v>
      </c>
      <c r="AK263" s="57" t="s">
        <v>32</v>
      </c>
      <c r="AL263" s="57" t="s">
        <v>104</v>
      </c>
      <c r="AM263" s="57" t="s">
        <v>105</v>
      </c>
      <c r="AN263" s="57" t="s">
        <v>106</v>
      </c>
      <c r="AO263" s="57" t="s">
        <v>107</v>
      </c>
      <c r="AP263" s="57" t="s">
        <v>108</v>
      </c>
      <c r="AQ263" s="57" t="s">
        <v>111</v>
      </c>
      <c r="AR263" s="57">
        <v>255</v>
      </c>
      <c r="AS263" s="57">
        <v>364.65</v>
      </c>
    </row>
    <row r="264" spans="1:45" ht="41.4">
      <c r="A264" s="9">
        <v>2021</v>
      </c>
      <c r="B264" s="9" t="s">
        <v>28</v>
      </c>
      <c r="C264" s="9" t="s">
        <v>6</v>
      </c>
      <c r="D264" s="10" t="s">
        <v>14</v>
      </c>
      <c r="E264" s="14">
        <v>122</v>
      </c>
      <c r="F264" s="14">
        <v>100</v>
      </c>
      <c r="G264" s="14">
        <v>112</v>
      </c>
      <c r="H264" s="14">
        <v>20</v>
      </c>
      <c r="I264" s="9" t="s">
        <v>4</v>
      </c>
      <c r="AI264" s="56" t="s">
        <v>110</v>
      </c>
      <c r="AJ264" s="56">
        <v>2020</v>
      </c>
      <c r="AK264" s="56" t="s">
        <v>32</v>
      </c>
      <c r="AL264" s="56" t="s">
        <v>104</v>
      </c>
      <c r="AM264" s="56" t="s">
        <v>105</v>
      </c>
      <c r="AN264" s="56" t="s">
        <v>106</v>
      </c>
      <c r="AO264" s="56" t="s">
        <v>107</v>
      </c>
      <c r="AP264" s="56" t="s">
        <v>108</v>
      </c>
      <c r="AQ264" s="56" t="s">
        <v>111</v>
      </c>
      <c r="AR264" s="56">
        <v>249</v>
      </c>
      <c r="AS264" s="56">
        <v>356.07</v>
      </c>
    </row>
    <row r="265" spans="1:45" ht="41.4">
      <c r="A265" s="9">
        <v>2021</v>
      </c>
      <c r="B265" s="9" t="s">
        <v>28</v>
      </c>
      <c r="C265" s="9" t="s">
        <v>15</v>
      </c>
      <c r="D265" s="12" t="s">
        <v>16</v>
      </c>
      <c r="E265" s="9">
        <v>78</v>
      </c>
      <c r="F265" s="13">
        <v>4577</v>
      </c>
      <c r="G265" s="13">
        <v>5126</v>
      </c>
      <c r="H265" s="14">
        <v>915</v>
      </c>
      <c r="I265" s="9" t="s">
        <v>4</v>
      </c>
      <c r="AI265" s="57" t="s">
        <v>103</v>
      </c>
      <c r="AJ265" s="57">
        <v>2020</v>
      </c>
      <c r="AK265" s="57" t="s">
        <v>32</v>
      </c>
      <c r="AL265" s="57" t="s">
        <v>104</v>
      </c>
      <c r="AM265" s="57" t="s">
        <v>105</v>
      </c>
      <c r="AN265" s="57" t="s">
        <v>106</v>
      </c>
      <c r="AO265" s="57" t="s">
        <v>107</v>
      </c>
      <c r="AP265" s="57" t="s">
        <v>108</v>
      </c>
      <c r="AQ265" s="57" t="s">
        <v>109</v>
      </c>
      <c r="AR265" s="57">
        <v>243</v>
      </c>
      <c r="AS265" s="57">
        <v>347.49</v>
      </c>
    </row>
    <row r="266" spans="1:45" ht="41.4">
      <c r="A266" s="9">
        <v>2021</v>
      </c>
      <c r="B266" s="9" t="s">
        <v>28</v>
      </c>
      <c r="C266" s="9" t="s">
        <v>15</v>
      </c>
      <c r="D266" s="12" t="s">
        <v>17</v>
      </c>
      <c r="E266" s="13">
        <v>5035</v>
      </c>
      <c r="F266" s="13">
        <v>4577</v>
      </c>
      <c r="G266" s="13">
        <v>5126</v>
      </c>
      <c r="H266" s="14">
        <v>915</v>
      </c>
      <c r="I266" s="9" t="s">
        <v>4</v>
      </c>
      <c r="AI266" s="56" t="s">
        <v>103</v>
      </c>
      <c r="AJ266" s="56">
        <v>2020</v>
      </c>
      <c r="AK266" s="56" t="s">
        <v>32</v>
      </c>
      <c r="AL266" s="56" t="s">
        <v>104</v>
      </c>
      <c r="AM266" s="56" t="s">
        <v>105</v>
      </c>
      <c r="AN266" s="56" t="s">
        <v>106</v>
      </c>
      <c r="AO266" s="56" t="s">
        <v>107</v>
      </c>
      <c r="AP266" s="56" t="s">
        <v>108</v>
      </c>
      <c r="AQ266" s="56" t="s">
        <v>111</v>
      </c>
      <c r="AR266" s="56">
        <v>755</v>
      </c>
      <c r="AS266" s="56">
        <v>526.24</v>
      </c>
    </row>
    <row r="267" spans="1:45" ht="41.4">
      <c r="A267" s="9">
        <v>2021</v>
      </c>
      <c r="B267" s="9" t="s">
        <v>28</v>
      </c>
      <c r="C267" s="9" t="s">
        <v>15</v>
      </c>
      <c r="D267" s="12" t="s">
        <v>18</v>
      </c>
      <c r="E267" s="9">
        <v>220</v>
      </c>
      <c r="F267" s="9">
        <v>200</v>
      </c>
      <c r="G267" s="9">
        <v>224</v>
      </c>
      <c r="H267" s="14">
        <v>40</v>
      </c>
      <c r="I267" s="9" t="s">
        <v>4</v>
      </c>
      <c r="AI267" s="57" t="s">
        <v>112</v>
      </c>
      <c r="AJ267" s="57">
        <v>2020</v>
      </c>
      <c r="AK267" s="57" t="s">
        <v>32</v>
      </c>
      <c r="AL267" s="57" t="s">
        <v>104</v>
      </c>
      <c r="AM267" s="57" t="s">
        <v>105</v>
      </c>
      <c r="AN267" s="57" t="s">
        <v>106</v>
      </c>
      <c r="AO267" s="57" t="s">
        <v>107</v>
      </c>
      <c r="AP267" s="57" t="s">
        <v>108</v>
      </c>
      <c r="AQ267" s="57" t="s">
        <v>111</v>
      </c>
      <c r="AR267" s="57">
        <v>808</v>
      </c>
      <c r="AS267" s="57">
        <v>526.24</v>
      </c>
    </row>
    <row r="268" spans="1:45" ht="41.4">
      <c r="A268" s="9">
        <v>2021</v>
      </c>
      <c r="B268" s="9" t="s">
        <v>28</v>
      </c>
      <c r="C268" s="9" t="s">
        <v>15</v>
      </c>
      <c r="D268" s="12" t="s">
        <v>19</v>
      </c>
      <c r="E268" s="13">
        <v>5034</v>
      </c>
      <c r="F268" s="13">
        <v>4577</v>
      </c>
      <c r="G268" s="13">
        <v>5126</v>
      </c>
      <c r="H268" s="14">
        <v>915</v>
      </c>
      <c r="I268" s="9" t="s">
        <v>4</v>
      </c>
      <c r="AI268" s="56" t="s">
        <v>103</v>
      </c>
      <c r="AJ268" s="56">
        <v>2020</v>
      </c>
      <c r="AK268" s="56" t="s">
        <v>32</v>
      </c>
      <c r="AL268" s="56" t="s">
        <v>104</v>
      </c>
      <c r="AM268" s="56" t="s">
        <v>105</v>
      </c>
      <c r="AN268" s="56" t="s">
        <v>106</v>
      </c>
      <c r="AO268" s="56" t="s">
        <v>107</v>
      </c>
      <c r="AP268" s="56" t="s">
        <v>108</v>
      </c>
      <c r="AQ268" s="56" t="s">
        <v>111</v>
      </c>
      <c r="AR268" s="56">
        <v>205</v>
      </c>
      <c r="AS268" s="56">
        <v>293.14999999999998</v>
      </c>
    </row>
    <row r="269" spans="1:45" ht="41.4">
      <c r="A269" s="9">
        <v>2021</v>
      </c>
      <c r="B269" s="9" t="s">
        <v>28</v>
      </c>
      <c r="C269" s="9" t="s">
        <v>6</v>
      </c>
      <c r="D269" s="10" t="s">
        <v>20</v>
      </c>
      <c r="E269" s="14">
        <v>220</v>
      </c>
      <c r="F269" s="14">
        <v>200</v>
      </c>
      <c r="G269" s="14">
        <v>224</v>
      </c>
      <c r="H269" s="14">
        <v>40</v>
      </c>
      <c r="I269" s="9" t="s">
        <v>4</v>
      </c>
      <c r="AI269" s="57" t="s">
        <v>103</v>
      </c>
      <c r="AJ269" s="57">
        <v>2020</v>
      </c>
      <c r="AK269" s="57" t="s">
        <v>32</v>
      </c>
      <c r="AL269" s="57" t="s">
        <v>104</v>
      </c>
      <c r="AM269" s="57" t="s">
        <v>105</v>
      </c>
      <c r="AN269" s="57" t="s">
        <v>106</v>
      </c>
      <c r="AO269" s="57" t="s">
        <v>107</v>
      </c>
      <c r="AP269" s="57" t="s">
        <v>108</v>
      </c>
      <c r="AQ269" s="57" t="s">
        <v>111</v>
      </c>
      <c r="AR269" s="57">
        <v>253</v>
      </c>
      <c r="AS269" s="57">
        <v>361.79</v>
      </c>
    </row>
    <row r="270" spans="1:45" ht="41.4">
      <c r="A270" s="9">
        <v>2021</v>
      </c>
      <c r="B270" s="9" t="s">
        <v>28</v>
      </c>
      <c r="C270" s="9" t="s">
        <v>21</v>
      </c>
      <c r="D270" s="12" t="s">
        <v>21</v>
      </c>
      <c r="E270" s="13">
        <v>7260</v>
      </c>
      <c r="F270" s="13">
        <v>6600</v>
      </c>
      <c r="G270" s="13">
        <v>7392</v>
      </c>
      <c r="H270" s="11">
        <v>1320</v>
      </c>
      <c r="I270" s="9" t="s">
        <v>4</v>
      </c>
      <c r="AI270" s="56" t="s">
        <v>114</v>
      </c>
      <c r="AJ270" s="56">
        <v>2020</v>
      </c>
      <c r="AK270" s="56" t="s">
        <v>32</v>
      </c>
      <c r="AL270" s="56" t="s">
        <v>104</v>
      </c>
      <c r="AM270" s="56" t="s">
        <v>105</v>
      </c>
      <c r="AN270" s="56" t="s">
        <v>106</v>
      </c>
      <c r="AO270" s="56" t="s">
        <v>107</v>
      </c>
      <c r="AP270" s="56" t="s">
        <v>108</v>
      </c>
      <c r="AQ270" s="56" t="s">
        <v>111</v>
      </c>
      <c r="AR270" s="56">
        <v>175</v>
      </c>
      <c r="AS270" s="56">
        <v>250.25</v>
      </c>
    </row>
    <row r="271" spans="1:45" ht="41.4">
      <c r="A271" s="9">
        <v>2021</v>
      </c>
      <c r="B271" s="9" t="s">
        <v>28</v>
      </c>
      <c r="C271" s="9" t="s">
        <v>15</v>
      </c>
      <c r="D271" s="12" t="s">
        <v>22</v>
      </c>
      <c r="E271" s="13">
        <v>5035</v>
      </c>
      <c r="F271" s="13">
        <v>4577</v>
      </c>
      <c r="G271" s="13">
        <v>5127</v>
      </c>
      <c r="H271" s="14">
        <v>915</v>
      </c>
      <c r="I271" s="9" t="s">
        <v>4</v>
      </c>
      <c r="AI271" s="57" t="s">
        <v>113</v>
      </c>
      <c r="AJ271" s="57">
        <v>2020</v>
      </c>
      <c r="AK271" s="57" t="s">
        <v>32</v>
      </c>
      <c r="AL271" s="57" t="s">
        <v>104</v>
      </c>
      <c r="AM271" s="57" t="s">
        <v>105</v>
      </c>
      <c r="AN271" s="57" t="s">
        <v>106</v>
      </c>
      <c r="AO271" s="57" t="s">
        <v>107</v>
      </c>
      <c r="AP271" s="57" t="s">
        <v>108</v>
      </c>
      <c r="AQ271" s="57" t="s">
        <v>109</v>
      </c>
      <c r="AR271" s="57">
        <v>257</v>
      </c>
      <c r="AS271" s="57">
        <v>367.51</v>
      </c>
    </row>
    <row r="272" spans="1:45" ht="43.2">
      <c r="A272" s="9">
        <v>2021</v>
      </c>
      <c r="B272" s="9" t="s">
        <v>29</v>
      </c>
      <c r="C272" s="9" t="s">
        <v>2</v>
      </c>
      <c r="D272" s="10" t="s">
        <v>3</v>
      </c>
      <c r="E272" s="11">
        <v>5035</v>
      </c>
      <c r="F272" s="11">
        <v>4577</v>
      </c>
      <c r="G272" s="11">
        <v>5127</v>
      </c>
      <c r="H272" s="14">
        <v>915</v>
      </c>
      <c r="I272" s="9" t="s">
        <v>4</v>
      </c>
      <c r="AI272" s="56" t="s">
        <v>113</v>
      </c>
      <c r="AJ272" s="56">
        <v>2020</v>
      </c>
      <c r="AK272" s="56" t="s">
        <v>32</v>
      </c>
      <c r="AL272" s="56" t="s">
        <v>104</v>
      </c>
      <c r="AM272" s="56" t="s">
        <v>105</v>
      </c>
      <c r="AN272" s="56" t="s">
        <v>106</v>
      </c>
      <c r="AO272" s="56" t="s">
        <v>107</v>
      </c>
      <c r="AP272" s="56" t="s">
        <v>108</v>
      </c>
      <c r="AQ272" s="56" t="s">
        <v>109</v>
      </c>
      <c r="AR272" s="56">
        <v>251</v>
      </c>
      <c r="AS272" s="56">
        <v>358.93</v>
      </c>
    </row>
    <row r="273" spans="1:45" ht="41.4">
      <c r="A273" s="9">
        <v>2021</v>
      </c>
      <c r="B273" s="9" t="s">
        <v>29</v>
      </c>
      <c r="C273" s="9" t="s">
        <v>2</v>
      </c>
      <c r="D273" s="10" t="s">
        <v>5</v>
      </c>
      <c r="E273" s="11">
        <v>8800</v>
      </c>
      <c r="F273" s="11">
        <v>8000</v>
      </c>
      <c r="G273" s="11">
        <v>8960</v>
      </c>
      <c r="H273" s="11">
        <v>1600</v>
      </c>
      <c r="I273" s="9" t="s">
        <v>4</v>
      </c>
      <c r="AI273" s="57" t="s">
        <v>110</v>
      </c>
      <c r="AJ273" s="57">
        <v>2020</v>
      </c>
      <c r="AK273" s="57" t="s">
        <v>32</v>
      </c>
      <c r="AL273" s="57" t="s">
        <v>104</v>
      </c>
      <c r="AM273" s="57" t="s">
        <v>105</v>
      </c>
      <c r="AN273" s="57" t="s">
        <v>106</v>
      </c>
      <c r="AO273" s="57" t="s">
        <v>107</v>
      </c>
      <c r="AP273" s="57" t="s">
        <v>108</v>
      </c>
      <c r="AQ273" s="57" t="s">
        <v>109</v>
      </c>
      <c r="AR273" s="57">
        <v>245</v>
      </c>
      <c r="AS273" s="57">
        <v>350.35</v>
      </c>
    </row>
    <row r="274" spans="1:45" ht="41.4">
      <c r="A274" s="9">
        <v>2021</v>
      </c>
      <c r="B274" s="9" t="s">
        <v>29</v>
      </c>
      <c r="C274" s="9" t="s">
        <v>6</v>
      </c>
      <c r="D274" s="10" t="s">
        <v>7</v>
      </c>
      <c r="E274" s="11">
        <v>5035</v>
      </c>
      <c r="F274" s="11">
        <v>4577</v>
      </c>
      <c r="G274" s="11">
        <v>5126</v>
      </c>
      <c r="H274" s="14">
        <v>915</v>
      </c>
      <c r="I274" s="9" t="s">
        <v>4</v>
      </c>
      <c r="AI274" s="56" t="s">
        <v>112</v>
      </c>
      <c r="AJ274" s="56">
        <v>2020</v>
      </c>
      <c r="AK274" s="56" t="s">
        <v>32</v>
      </c>
      <c r="AL274" s="56" t="s">
        <v>104</v>
      </c>
      <c r="AM274" s="56" t="s">
        <v>105</v>
      </c>
      <c r="AN274" s="56" t="s">
        <v>106</v>
      </c>
      <c r="AO274" s="56" t="s">
        <v>107</v>
      </c>
      <c r="AP274" s="56" t="s">
        <v>108</v>
      </c>
      <c r="AQ274" s="56" t="s">
        <v>111</v>
      </c>
      <c r="AR274" s="56">
        <v>203</v>
      </c>
      <c r="AS274" s="56">
        <v>290.29000000000002</v>
      </c>
    </row>
    <row r="275" spans="1:45" ht="41.4">
      <c r="A275" s="9">
        <v>2021</v>
      </c>
      <c r="B275" s="9" t="s">
        <v>29</v>
      </c>
      <c r="C275" s="9" t="s">
        <v>8</v>
      </c>
      <c r="D275" s="12" t="s">
        <v>9</v>
      </c>
      <c r="E275" s="9">
        <v>644</v>
      </c>
      <c r="F275" s="13">
        <v>5744</v>
      </c>
      <c r="G275" s="13">
        <v>6433</v>
      </c>
      <c r="H275" s="11">
        <v>1149</v>
      </c>
      <c r="I275" s="9" t="s">
        <v>4</v>
      </c>
      <c r="AI275" s="57" t="s">
        <v>103</v>
      </c>
      <c r="AJ275" s="57">
        <v>2020</v>
      </c>
      <c r="AK275" s="57" t="s">
        <v>32</v>
      </c>
      <c r="AL275" s="57" t="s">
        <v>104</v>
      </c>
      <c r="AM275" s="57" t="s">
        <v>105</v>
      </c>
      <c r="AN275" s="57" t="s">
        <v>106</v>
      </c>
      <c r="AO275" s="57" t="s">
        <v>107</v>
      </c>
      <c r="AP275" s="57" t="s">
        <v>108</v>
      </c>
      <c r="AQ275" s="57" t="s">
        <v>111</v>
      </c>
      <c r="AR275" s="57">
        <v>251</v>
      </c>
      <c r="AS275" s="57">
        <v>358.93</v>
      </c>
    </row>
    <row r="276" spans="1:45" ht="41.4">
      <c r="A276" s="9">
        <v>2021</v>
      </c>
      <c r="B276" s="9" t="s">
        <v>29</v>
      </c>
      <c r="C276" s="9" t="s">
        <v>10</v>
      </c>
      <c r="D276" s="12" t="s">
        <v>11</v>
      </c>
      <c r="E276" s="9">
        <v>643</v>
      </c>
      <c r="F276" s="13">
        <v>7000</v>
      </c>
      <c r="G276" s="13">
        <v>7840</v>
      </c>
      <c r="H276" s="11">
        <v>1400</v>
      </c>
      <c r="I276" s="9" t="s">
        <v>4</v>
      </c>
      <c r="AI276" s="56" t="s">
        <v>110</v>
      </c>
      <c r="AJ276" s="56">
        <v>2020</v>
      </c>
      <c r="AK276" s="56" t="s">
        <v>32</v>
      </c>
      <c r="AL276" s="56" t="s">
        <v>104</v>
      </c>
      <c r="AM276" s="56" t="s">
        <v>105</v>
      </c>
      <c r="AN276" s="56" t="s">
        <v>106</v>
      </c>
      <c r="AO276" s="56" t="s">
        <v>107</v>
      </c>
      <c r="AP276" s="56" t="s">
        <v>108</v>
      </c>
      <c r="AQ276" s="56" t="s">
        <v>111</v>
      </c>
      <c r="AR276" s="56">
        <v>777</v>
      </c>
      <c r="AS276" s="56">
        <v>1111.1099999999999</v>
      </c>
    </row>
    <row r="277" spans="1:45" ht="41.4">
      <c r="A277" s="9">
        <v>2021</v>
      </c>
      <c r="B277" s="9" t="s">
        <v>29</v>
      </c>
      <c r="C277" s="9" t="s">
        <v>8</v>
      </c>
      <c r="D277" s="12" t="s">
        <v>12</v>
      </c>
      <c r="E277" s="9">
        <v>455</v>
      </c>
      <c r="F277" s="13">
        <v>4579</v>
      </c>
      <c r="G277" s="13">
        <v>5128</v>
      </c>
      <c r="H277" s="14">
        <v>916</v>
      </c>
      <c r="I277" s="9" t="s">
        <v>4</v>
      </c>
      <c r="AI277" s="57" t="s">
        <v>103</v>
      </c>
      <c r="AJ277" s="57">
        <v>2020</v>
      </c>
      <c r="AK277" s="57" t="s">
        <v>31</v>
      </c>
      <c r="AL277" s="57" t="s">
        <v>104</v>
      </c>
      <c r="AM277" s="57" t="s">
        <v>105</v>
      </c>
      <c r="AN277" s="57" t="s">
        <v>106</v>
      </c>
      <c r="AO277" s="57" t="s">
        <v>107</v>
      </c>
      <c r="AP277" s="57" t="s">
        <v>108</v>
      </c>
      <c r="AQ277" s="57" t="s">
        <v>109</v>
      </c>
      <c r="AR277" s="57">
        <v>272</v>
      </c>
      <c r="AS277" s="57">
        <v>526.24</v>
      </c>
    </row>
    <row r="278" spans="1:45" ht="41.4">
      <c r="A278" s="9">
        <v>2021</v>
      </c>
      <c r="B278" s="9" t="s">
        <v>29</v>
      </c>
      <c r="C278" s="9" t="s">
        <v>10</v>
      </c>
      <c r="D278" s="12" t="s">
        <v>13</v>
      </c>
      <c r="E278" s="14">
        <v>345</v>
      </c>
      <c r="F278" s="11">
        <v>7000</v>
      </c>
      <c r="G278" s="11">
        <v>7840</v>
      </c>
      <c r="H278" s="11">
        <v>1400</v>
      </c>
      <c r="I278" s="9" t="s">
        <v>4</v>
      </c>
      <c r="AI278" s="56" t="s">
        <v>103</v>
      </c>
      <c r="AJ278" s="56">
        <v>2020</v>
      </c>
      <c r="AK278" s="56" t="s">
        <v>31</v>
      </c>
      <c r="AL278" s="56" t="s">
        <v>104</v>
      </c>
      <c r="AM278" s="56" t="s">
        <v>105</v>
      </c>
      <c r="AN278" s="56" t="s">
        <v>106</v>
      </c>
      <c r="AO278" s="56" t="s">
        <v>107</v>
      </c>
      <c r="AP278" s="56" t="s">
        <v>108</v>
      </c>
      <c r="AQ278" s="56" t="s">
        <v>109</v>
      </c>
      <c r="AR278" s="56">
        <v>266</v>
      </c>
      <c r="AS278" s="56">
        <v>526.24</v>
      </c>
    </row>
    <row r="279" spans="1:45" ht="41.4">
      <c r="A279" s="9">
        <v>2021</v>
      </c>
      <c r="B279" s="9" t="s">
        <v>29</v>
      </c>
      <c r="C279" s="9" t="s">
        <v>6</v>
      </c>
      <c r="D279" s="10" t="s">
        <v>14</v>
      </c>
      <c r="E279" s="14">
        <v>122</v>
      </c>
      <c r="F279" s="14">
        <v>100</v>
      </c>
      <c r="G279" s="14">
        <v>112</v>
      </c>
      <c r="H279" s="14">
        <v>20</v>
      </c>
      <c r="I279" s="9" t="s">
        <v>4</v>
      </c>
      <c r="AI279" s="57" t="s">
        <v>103</v>
      </c>
      <c r="AJ279" s="57">
        <v>2020</v>
      </c>
      <c r="AK279" s="57" t="s">
        <v>31</v>
      </c>
      <c r="AL279" s="57" t="s">
        <v>104</v>
      </c>
      <c r="AM279" s="57" t="s">
        <v>105</v>
      </c>
      <c r="AN279" s="57" t="s">
        <v>106</v>
      </c>
      <c r="AO279" s="57" t="s">
        <v>107</v>
      </c>
      <c r="AP279" s="57" t="s">
        <v>108</v>
      </c>
      <c r="AQ279" s="57" t="s">
        <v>109</v>
      </c>
      <c r="AR279" s="57">
        <v>260</v>
      </c>
      <c r="AS279" s="57">
        <v>526.24</v>
      </c>
    </row>
    <row r="280" spans="1:45" ht="41.4">
      <c r="A280" s="9">
        <v>2021</v>
      </c>
      <c r="B280" s="9" t="s">
        <v>29</v>
      </c>
      <c r="C280" s="9" t="s">
        <v>15</v>
      </c>
      <c r="D280" s="12" t="s">
        <v>16</v>
      </c>
      <c r="E280" s="9">
        <v>78</v>
      </c>
      <c r="F280" s="13">
        <v>4577</v>
      </c>
      <c r="G280" s="13">
        <v>5126</v>
      </c>
      <c r="H280" s="14">
        <v>915</v>
      </c>
      <c r="I280" s="9" t="s">
        <v>4</v>
      </c>
      <c r="AI280" s="56" t="s">
        <v>112</v>
      </c>
      <c r="AJ280" s="56">
        <v>2020</v>
      </c>
      <c r="AK280" s="56" t="s">
        <v>31</v>
      </c>
      <c r="AL280" s="56" t="s">
        <v>104</v>
      </c>
      <c r="AM280" s="56" t="s">
        <v>105</v>
      </c>
      <c r="AN280" s="56" t="s">
        <v>106</v>
      </c>
      <c r="AO280" s="56" t="s">
        <v>107</v>
      </c>
      <c r="AP280" s="56" t="s">
        <v>108</v>
      </c>
      <c r="AQ280" s="56" t="s">
        <v>111</v>
      </c>
      <c r="AR280" s="56">
        <v>254</v>
      </c>
      <c r="AS280" s="56">
        <v>363.22</v>
      </c>
    </row>
    <row r="281" spans="1:45" ht="41.4">
      <c r="A281" s="9">
        <v>2021</v>
      </c>
      <c r="B281" s="9" t="s">
        <v>29</v>
      </c>
      <c r="C281" s="9" t="s">
        <v>15</v>
      </c>
      <c r="D281" s="12" t="s">
        <v>17</v>
      </c>
      <c r="E281" s="9">
        <v>76</v>
      </c>
      <c r="F281" s="13">
        <v>4577</v>
      </c>
      <c r="G281" s="13">
        <v>5126</v>
      </c>
      <c r="H281" s="14">
        <v>915</v>
      </c>
      <c r="I281" s="9" t="s">
        <v>4</v>
      </c>
      <c r="AI281" s="57" t="s">
        <v>103</v>
      </c>
      <c r="AJ281" s="57">
        <v>2020</v>
      </c>
      <c r="AK281" s="57" t="s">
        <v>31</v>
      </c>
      <c r="AL281" s="57" t="s">
        <v>104</v>
      </c>
      <c r="AM281" s="57" t="s">
        <v>105</v>
      </c>
      <c r="AN281" s="57" t="s">
        <v>106</v>
      </c>
      <c r="AO281" s="57" t="s">
        <v>107</v>
      </c>
      <c r="AP281" s="57" t="s">
        <v>108</v>
      </c>
      <c r="AQ281" s="57" t="s">
        <v>111</v>
      </c>
      <c r="AR281" s="57">
        <v>182</v>
      </c>
      <c r="AS281" s="57">
        <v>260.26</v>
      </c>
    </row>
    <row r="282" spans="1:45" ht="41.4">
      <c r="A282" s="9">
        <v>2021</v>
      </c>
      <c r="B282" s="9" t="s">
        <v>29</v>
      </c>
      <c r="C282" s="9" t="s">
        <v>15</v>
      </c>
      <c r="D282" s="12" t="s">
        <v>18</v>
      </c>
      <c r="E282" s="9">
        <v>46</v>
      </c>
      <c r="F282" s="9">
        <v>200</v>
      </c>
      <c r="G282" s="9">
        <v>224</v>
      </c>
      <c r="H282" s="14">
        <v>40</v>
      </c>
      <c r="I282" s="9" t="s">
        <v>4</v>
      </c>
      <c r="AI282" s="56" t="s">
        <v>113</v>
      </c>
      <c r="AJ282" s="56">
        <v>2020</v>
      </c>
      <c r="AK282" s="56" t="s">
        <v>31</v>
      </c>
      <c r="AL282" s="56" t="s">
        <v>104</v>
      </c>
      <c r="AM282" s="56" t="s">
        <v>105</v>
      </c>
      <c r="AN282" s="56" t="s">
        <v>106</v>
      </c>
      <c r="AO282" s="56" t="s">
        <v>107</v>
      </c>
      <c r="AP282" s="56" t="s">
        <v>108</v>
      </c>
      <c r="AQ282" s="56" t="s">
        <v>111</v>
      </c>
      <c r="AR282" s="56">
        <v>208</v>
      </c>
      <c r="AS282" s="56">
        <v>297.44</v>
      </c>
    </row>
    <row r="283" spans="1:45" ht="41.4">
      <c r="A283" s="9">
        <v>2021</v>
      </c>
      <c r="B283" s="9" t="s">
        <v>29</v>
      </c>
      <c r="C283" s="9" t="s">
        <v>15</v>
      </c>
      <c r="D283" s="12" t="s">
        <v>19</v>
      </c>
      <c r="E283" s="9">
        <v>34</v>
      </c>
      <c r="F283" s="13">
        <v>4577</v>
      </c>
      <c r="G283" s="13">
        <v>5126</v>
      </c>
      <c r="H283" s="14">
        <v>915</v>
      </c>
      <c r="I283" s="9" t="s">
        <v>4</v>
      </c>
      <c r="AI283" s="57" t="s">
        <v>113</v>
      </c>
      <c r="AJ283" s="57">
        <v>2020</v>
      </c>
      <c r="AK283" s="57" t="s">
        <v>31</v>
      </c>
      <c r="AL283" s="57" t="s">
        <v>104</v>
      </c>
      <c r="AM283" s="57" t="s">
        <v>105</v>
      </c>
      <c r="AN283" s="57" t="s">
        <v>106</v>
      </c>
      <c r="AO283" s="57" t="s">
        <v>107</v>
      </c>
      <c r="AP283" s="57" t="s">
        <v>108</v>
      </c>
      <c r="AQ283" s="57" t="s">
        <v>111</v>
      </c>
      <c r="AR283" s="57">
        <v>256</v>
      </c>
      <c r="AS283" s="57">
        <v>366.08</v>
      </c>
    </row>
    <row r="284" spans="1:45" ht="41.4">
      <c r="A284" s="9">
        <v>2021</v>
      </c>
      <c r="B284" s="9" t="s">
        <v>29</v>
      </c>
      <c r="C284" s="9" t="s">
        <v>6</v>
      </c>
      <c r="D284" s="10" t="s">
        <v>20</v>
      </c>
      <c r="E284" s="14">
        <v>7</v>
      </c>
      <c r="F284" s="14">
        <v>200</v>
      </c>
      <c r="G284" s="14">
        <v>224</v>
      </c>
      <c r="H284" s="14">
        <v>40</v>
      </c>
      <c r="I284" s="9" t="s">
        <v>4</v>
      </c>
      <c r="AI284" s="56" t="s">
        <v>112</v>
      </c>
      <c r="AJ284" s="56">
        <v>2020</v>
      </c>
      <c r="AK284" s="56" t="s">
        <v>31</v>
      </c>
      <c r="AL284" s="56" t="s">
        <v>104</v>
      </c>
      <c r="AM284" s="56" t="s">
        <v>105</v>
      </c>
      <c r="AN284" s="56" t="s">
        <v>106</v>
      </c>
      <c r="AO284" s="56" t="s">
        <v>107</v>
      </c>
      <c r="AP284" s="56" t="s">
        <v>108</v>
      </c>
      <c r="AQ284" s="56" t="s">
        <v>111</v>
      </c>
      <c r="AR284" s="56">
        <v>184</v>
      </c>
      <c r="AS284" s="56">
        <v>263.12</v>
      </c>
    </row>
    <row r="285" spans="1:45" ht="41.4">
      <c r="A285" s="9">
        <v>2021</v>
      </c>
      <c r="B285" s="9" t="s">
        <v>29</v>
      </c>
      <c r="C285" s="9" t="s">
        <v>15</v>
      </c>
      <c r="D285" s="12" t="s">
        <v>22</v>
      </c>
      <c r="E285" s="9">
        <v>3</v>
      </c>
      <c r="F285" s="13">
        <v>4577</v>
      </c>
      <c r="G285" s="13">
        <v>5127</v>
      </c>
      <c r="H285" s="14">
        <v>915</v>
      </c>
      <c r="I285" s="9" t="s">
        <v>4</v>
      </c>
      <c r="AI285" s="57" t="s">
        <v>114</v>
      </c>
      <c r="AJ285" s="57">
        <v>2020</v>
      </c>
      <c r="AK285" s="57" t="s">
        <v>31</v>
      </c>
      <c r="AL285" s="57" t="s">
        <v>104</v>
      </c>
      <c r="AM285" s="57" t="s">
        <v>105</v>
      </c>
      <c r="AN285" s="57" t="s">
        <v>106</v>
      </c>
      <c r="AO285" s="57" t="s">
        <v>107</v>
      </c>
      <c r="AP285" s="57" t="s">
        <v>108</v>
      </c>
      <c r="AQ285" s="57" t="s">
        <v>111</v>
      </c>
      <c r="AR285" s="57">
        <v>270</v>
      </c>
      <c r="AS285" s="57">
        <v>526.24</v>
      </c>
    </row>
    <row r="286" spans="1:45" ht="41.4">
      <c r="A286" s="9">
        <v>2021</v>
      </c>
      <c r="B286" s="9" t="s">
        <v>29</v>
      </c>
      <c r="C286" s="9" t="s">
        <v>21</v>
      </c>
      <c r="D286" s="12" t="s">
        <v>21</v>
      </c>
      <c r="E286" s="9">
        <v>2</v>
      </c>
      <c r="F286" s="13">
        <v>6600</v>
      </c>
      <c r="G286" s="13">
        <v>7392</v>
      </c>
      <c r="H286" s="11">
        <v>1320</v>
      </c>
      <c r="I286" s="9" t="s">
        <v>4</v>
      </c>
      <c r="AI286" s="56" t="s">
        <v>103</v>
      </c>
      <c r="AJ286" s="56">
        <v>2020</v>
      </c>
      <c r="AK286" s="56" t="s">
        <v>31</v>
      </c>
      <c r="AL286" s="56" t="s">
        <v>104</v>
      </c>
      <c r="AM286" s="56" t="s">
        <v>105</v>
      </c>
      <c r="AN286" s="56" t="s">
        <v>106</v>
      </c>
      <c r="AO286" s="56" t="s">
        <v>107</v>
      </c>
      <c r="AP286" s="56" t="s">
        <v>108</v>
      </c>
      <c r="AQ286" s="56" t="s">
        <v>111</v>
      </c>
      <c r="AR286" s="56">
        <v>264</v>
      </c>
      <c r="AS286" s="56">
        <v>526.24</v>
      </c>
    </row>
    <row r="287" spans="1:45" ht="43.2">
      <c r="A287" s="9">
        <v>2021</v>
      </c>
      <c r="B287" s="9" t="s">
        <v>30</v>
      </c>
      <c r="C287" s="9" t="s">
        <v>2</v>
      </c>
      <c r="D287" s="10" t="s">
        <v>3</v>
      </c>
      <c r="E287" s="11">
        <v>3566</v>
      </c>
      <c r="F287" s="11">
        <v>4577</v>
      </c>
      <c r="G287" s="11">
        <v>5127</v>
      </c>
      <c r="H287" s="14">
        <v>915</v>
      </c>
      <c r="I287" s="9" t="s">
        <v>4</v>
      </c>
      <c r="AI287" s="57" t="s">
        <v>113</v>
      </c>
      <c r="AJ287" s="57">
        <v>2020</v>
      </c>
      <c r="AK287" s="57" t="s">
        <v>31</v>
      </c>
      <c r="AL287" s="57" t="s">
        <v>104</v>
      </c>
      <c r="AM287" s="57" t="s">
        <v>105</v>
      </c>
      <c r="AN287" s="57" t="s">
        <v>106</v>
      </c>
      <c r="AO287" s="57" t="s">
        <v>107</v>
      </c>
      <c r="AP287" s="57" t="s">
        <v>108</v>
      </c>
      <c r="AQ287" s="57" t="s">
        <v>111</v>
      </c>
      <c r="AR287" s="57">
        <v>681</v>
      </c>
      <c r="AS287" s="57">
        <v>973.83</v>
      </c>
    </row>
    <row r="288" spans="1:45" ht="41.4">
      <c r="A288" s="9">
        <v>2021</v>
      </c>
      <c r="B288" s="9" t="s">
        <v>30</v>
      </c>
      <c r="C288" s="9" t="s">
        <v>2</v>
      </c>
      <c r="D288" s="10" t="s">
        <v>5</v>
      </c>
      <c r="E288" s="11">
        <v>2498</v>
      </c>
      <c r="F288" s="11">
        <v>8000</v>
      </c>
      <c r="G288" s="11">
        <v>8960</v>
      </c>
      <c r="H288" s="11">
        <v>1600</v>
      </c>
      <c r="I288" s="9" t="s">
        <v>4</v>
      </c>
      <c r="AI288" s="56" t="s">
        <v>103</v>
      </c>
      <c r="AJ288" s="56">
        <v>2020</v>
      </c>
      <c r="AK288" s="56" t="s">
        <v>31</v>
      </c>
      <c r="AL288" s="56" t="s">
        <v>104</v>
      </c>
      <c r="AM288" s="56" t="s">
        <v>105</v>
      </c>
      <c r="AN288" s="56" t="s">
        <v>106</v>
      </c>
      <c r="AO288" s="56" t="s">
        <v>107</v>
      </c>
      <c r="AP288" s="56" t="s">
        <v>108</v>
      </c>
      <c r="AQ288" s="56" t="s">
        <v>111</v>
      </c>
      <c r="AR288" s="56">
        <v>714</v>
      </c>
      <c r="AS288" s="56">
        <v>1021.02</v>
      </c>
    </row>
    <row r="289" spans="1:45" ht="41.4">
      <c r="A289" s="9">
        <v>2021</v>
      </c>
      <c r="B289" s="9" t="s">
        <v>30</v>
      </c>
      <c r="C289" s="9" t="s">
        <v>6</v>
      </c>
      <c r="D289" s="10" t="s">
        <v>7</v>
      </c>
      <c r="E289" s="11">
        <v>1245</v>
      </c>
      <c r="F289" s="11">
        <v>4577</v>
      </c>
      <c r="G289" s="11">
        <v>5126</v>
      </c>
      <c r="H289" s="14">
        <v>915</v>
      </c>
      <c r="I289" s="9" t="s">
        <v>4</v>
      </c>
      <c r="AI289" s="57" t="s">
        <v>103</v>
      </c>
      <c r="AJ289" s="57">
        <v>2020</v>
      </c>
      <c r="AK289" s="57" t="s">
        <v>31</v>
      </c>
      <c r="AL289" s="57" t="s">
        <v>104</v>
      </c>
      <c r="AM289" s="57" t="s">
        <v>105</v>
      </c>
      <c r="AN289" s="57" t="s">
        <v>106</v>
      </c>
      <c r="AO289" s="57" t="s">
        <v>107</v>
      </c>
      <c r="AP289" s="57" t="s">
        <v>108</v>
      </c>
      <c r="AQ289" s="57" t="s">
        <v>111</v>
      </c>
      <c r="AR289" s="57">
        <v>768</v>
      </c>
      <c r="AS289" s="57">
        <v>1098.24</v>
      </c>
    </row>
    <row r="290" spans="1:45" ht="41.4">
      <c r="A290" s="9">
        <v>2021</v>
      </c>
      <c r="B290" s="9" t="s">
        <v>30</v>
      </c>
      <c r="C290" s="9" t="s">
        <v>8</v>
      </c>
      <c r="D290" s="12" t="s">
        <v>9</v>
      </c>
      <c r="E290" s="9">
        <v>644</v>
      </c>
      <c r="F290" s="13">
        <v>5744</v>
      </c>
      <c r="G290" s="13">
        <v>6433</v>
      </c>
      <c r="H290" s="11">
        <v>1149</v>
      </c>
      <c r="I290" s="9" t="s">
        <v>4</v>
      </c>
      <c r="AI290" s="56" t="s">
        <v>103</v>
      </c>
      <c r="AJ290" s="56">
        <v>2020</v>
      </c>
      <c r="AK290" s="56" t="s">
        <v>31</v>
      </c>
      <c r="AL290" s="56" t="s">
        <v>104</v>
      </c>
      <c r="AM290" s="56" t="s">
        <v>105</v>
      </c>
      <c r="AN290" s="56" t="s">
        <v>106</v>
      </c>
      <c r="AO290" s="56" t="s">
        <v>107</v>
      </c>
      <c r="AP290" s="56" t="s">
        <v>108</v>
      </c>
      <c r="AQ290" s="56" t="s">
        <v>111</v>
      </c>
      <c r="AR290" s="56">
        <v>273</v>
      </c>
      <c r="AS290" s="56">
        <v>390.39</v>
      </c>
    </row>
    <row r="291" spans="1:45" ht="41.4">
      <c r="A291" s="9">
        <v>2021</v>
      </c>
      <c r="B291" s="9" t="s">
        <v>30</v>
      </c>
      <c r="C291" s="9" t="s">
        <v>10</v>
      </c>
      <c r="D291" s="12" t="s">
        <v>11</v>
      </c>
      <c r="E291" s="9">
        <v>643</v>
      </c>
      <c r="F291" s="13">
        <v>7000</v>
      </c>
      <c r="G291" s="13">
        <v>7840</v>
      </c>
      <c r="H291" s="11">
        <v>1400</v>
      </c>
      <c r="I291" s="9" t="s">
        <v>4</v>
      </c>
      <c r="AI291" s="57" t="s">
        <v>113</v>
      </c>
      <c r="AJ291" s="57">
        <v>2020</v>
      </c>
      <c r="AK291" s="57" t="s">
        <v>31</v>
      </c>
      <c r="AL291" s="57" t="s">
        <v>104</v>
      </c>
      <c r="AM291" s="57" t="s">
        <v>105</v>
      </c>
      <c r="AN291" s="57" t="s">
        <v>106</v>
      </c>
      <c r="AO291" s="57" t="s">
        <v>107</v>
      </c>
      <c r="AP291" s="57" t="s">
        <v>108</v>
      </c>
      <c r="AQ291" s="57" t="s">
        <v>111</v>
      </c>
      <c r="AR291" s="57">
        <v>267</v>
      </c>
      <c r="AS291" s="57">
        <v>381.81</v>
      </c>
    </row>
    <row r="292" spans="1:45" ht="41.4">
      <c r="A292" s="9">
        <v>2021</v>
      </c>
      <c r="B292" s="9" t="s">
        <v>30</v>
      </c>
      <c r="C292" s="9" t="s">
        <v>8</v>
      </c>
      <c r="D292" s="12" t="s">
        <v>12</v>
      </c>
      <c r="E292" s="9">
        <v>455</v>
      </c>
      <c r="F292" s="13">
        <v>5036</v>
      </c>
      <c r="G292" s="13">
        <v>5128</v>
      </c>
      <c r="H292" s="11">
        <v>1007</v>
      </c>
      <c r="I292" s="9" t="s">
        <v>4</v>
      </c>
      <c r="AI292" s="56" t="s">
        <v>112</v>
      </c>
      <c r="AJ292" s="56">
        <v>2020</v>
      </c>
      <c r="AK292" s="56" t="s">
        <v>31</v>
      </c>
      <c r="AL292" s="56" t="s">
        <v>104</v>
      </c>
      <c r="AM292" s="56" t="s">
        <v>105</v>
      </c>
      <c r="AN292" s="56" t="s">
        <v>106</v>
      </c>
      <c r="AO292" s="56" t="s">
        <v>107</v>
      </c>
      <c r="AP292" s="56" t="s">
        <v>108</v>
      </c>
      <c r="AQ292" s="56" t="s">
        <v>111</v>
      </c>
      <c r="AR292" s="56">
        <v>261</v>
      </c>
      <c r="AS292" s="56">
        <v>373.23</v>
      </c>
    </row>
    <row r="293" spans="1:45" ht="41.4">
      <c r="A293" s="9">
        <v>2021</v>
      </c>
      <c r="B293" s="9" t="s">
        <v>30</v>
      </c>
      <c r="C293" s="9" t="s">
        <v>10</v>
      </c>
      <c r="D293" s="12" t="s">
        <v>13</v>
      </c>
      <c r="E293" s="14">
        <v>345</v>
      </c>
      <c r="F293" s="11">
        <v>7700</v>
      </c>
      <c r="G293" s="11">
        <v>7840</v>
      </c>
      <c r="H293" s="11">
        <v>1540</v>
      </c>
      <c r="I293" s="9" t="s">
        <v>4</v>
      </c>
      <c r="AI293" s="57" t="s">
        <v>103</v>
      </c>
      <c r="AJ293" s="57">
        <v>2020</v>
      </c>
      <c r="AK293" s="57" t="s">
        <v>31</v>
      </c>
      <c r="AL293" s="57" t="s">
        <v>104</v>
      </c>
      <c r="AM293" s="57" t="s">
        <v>105</v>
      </c>
      <c r="AN293" s="57" t="s">
        <v>106</v>
      </c>
      <c r="AO293" s="57" t="s">
        <v>107</v>
      </c>
      <c r="AP293" s="57" t="s">
        <v>108</v>
      </c>
      <c r="AQ293" s="57" t="s">
        <v>111</v>
      </c>
      <c r="AR293" s="57">
        <v>207</v>
      </c>
      <c r="AS293" s="57">
        <v>296.01</v>
      </c>
    </row>
    <row r="294" spans="1:45" ht="41.4">
      <c r="A294" s="9">
        <v>2021</v>
      </c>
      <c r="B294" s="9" t="s">
        <v>30</v>
      </c>
      <c r="C294" s="9" t="s">
        <v>6</v>
      </c>
      <c r="D294" s="10" t="s">
        <v>14</v>
      </c>
      <c r="E294" s="14">
        <v>122</v>
      </c>
      <c r="F294" s="14">
        <v>110</v>
      </c>
      <c r="G294" s="14">
        <v>112</v>
      </c>
      <c r="H294" s="14">
        <v>22</v>
      </c>
      <c r="I294" s="9" t="s">
        <v>4</v>
      </c>
      <c r="AI294" s="56" t="s">
        <v>103</v>
      </c>
      <c r="AJ294" s="56">
        <v>2020</v>
      </c>
      <c r="AK294" s="56" t="s">
        <v>31</v>
      </c>
      <c r="AL294" s="56" t="s">
        <v>104</v>
      </c>
      <c r="AM294" s="56" t="s">
        <v>105</v>
      </c>
      <c r="AN294" s="56" t="s">
        <v>106</v>
      </c>
      <c r="AO294" s="56" t="s">
        <v>107</v>
      </c>
      <c r="AP294" s="56" t="s">
        <v>108</v>
      </c>
      <c r="AQ294" s="56" t="s">
        <v>111</v>
      </c>
      <c r="AR294" s="56">
        <v>754</v>
      </c>
      <c r="AS294" s="56">
        <v>526.24</v>
      </c>
    </row>
    <row r="295" spans="1:45" ht="41.4">
      <c r="A295" s="9">
        <v>2021</v>
      </c>
      <c r="B295" s="9" t="s">
        <v>30</v>
      </c>
      <c r="C295" s="9" t="s">
        <v>15</v>
      </c>
      <c r="D295" s="12" t="s">
        <v>16</v>
      </c>
      <c r="E295" s="9">
        <v>78</v>
      </c>
      <c r="F295" s="13">
        <v>5035</v>
      </c>
      <c r="G295" s="13">
        <v>5126</v>
      </c>
      <c r="H295" s="11">
        <v>1007</v>
      </c>
      <c r="I295" s="9" t="s">
        <v>4</v>
      </c>
      <c r="AI295" s="57" t="s">
        <v>113</v>
      </c>
      <c r="AJ295" s="57">
        <v>2020</v>
      </c>
      <c r="AK295" s="57" t="s">
        <v>31</v>
      </c>
      <c r="AL295" s="57" t="s">
        <v>104</v>
      </c>
      <c r="AM295" s="57" t="s">
        <v>105</v>
      </c>
      <c r="AN295" s="57" t="s">
        <v>106</v>
      </c>
      <c r="AO295" s="57" t="s">
        <v>107</v>
      </c>
      <c r="AP295" s="57" t="s">
        <v>108</v>
      </c>
      <c r="AQ295" s="57" t="s">
        <v>111</v>
      </c>
      <c r="AR295" s="57">
        <v>807</v>
      </c>
      <c r="AS295" s="57">
        <v>526.24</v>
      </c>
    </row>
    <row r="296" spans="1:45" ht="41.4">
      <c r="A296" s="9">
        <v>2021</v>
      </c>
      <c r="B296" s="9" t="s">
        <v>30</v>
      </c>
      <c r="C296" s="9" t="s">
        <v>15</v>
      </c>
      <c r="D296" s="12" t="s">
        <v>17</v>
      </c>
      <c r="E296" s="9">
        <v>76</v>
      </c>
      <c r="F296" s="13">
        <v>5035</v>
      </c>
      <c r="G296" s="13">
        <v>5126</v>
      </c>
      <c r="H296" s="11">
        <v>1007</v>
      </c>
      <c r="I296" s="9" t="s">
        <v>4</v>
      </c>
      <c r="AI296" s="56" t="s">
        <v>112</v>
      </c>
      <c r="AJ296" s="56">
        <v>2020</v>
      </c>
      <c r="AK296" s="56" t="s">
        <v>31</v>
      </c>
      <c r="AL296" s="56" t="s">
        <v>104</v>
      </c>
      <c r="AM296" s="56" t="s">
        <v>105</v>
      </c>
      <c r="AN296" s="56" t="s">
        <v>106</v>
      </c>
      <c r="AO296" s="56" t="s">
        <v>107</v>
      </c>
      <c r="AP296" s="56" t="s">
        <v>108</v>
      </c>
      <c r="AQ296" s="56" t="s">
        <v>111</v>
      </c>
      <c r="AR296" s="56">
        <v>211</v>
      </c>
      <c r="AS296" s="56">
        <v>301.73</v>
      </c>
    </row>
    <row r="297" spans="1:45" ht="41.4">
      <c r="A297" s="9">
        <v>2021</v>
      </c>
      <c r="B297" s="9" t="s">
        <v>30</v>
      </c>
      <c r="C297" s="9" t="s">
        <v>15</v>
      </c>
      <c r="D297" s="12" t="s">
        <v>18</v>
      </c>
      <c r="E297" s="9">
        <v>46</v>
      </c>
      <c r="F297" s="9">
        <v>230</v>
      </c>
      <c r="G297" s="9">
        <v>224</v>
      </c>
      <c r="H297" s="14">
        <v>46</v>
      </c>
      <c r="I297" s="9" t="s">
        <v>4</v>
      </c>
      <c r="AI297" s="57" t="s">
        <v>113</v>
      </c>
      <c r="AJ297" s="57">
        <v>2020</v>
      </c>
      <c r="AK297" s="57" t="s">
        <v>31</v>
      </c>
      <c r="AL297" s="57" t="s">
        <v>104</v>
      </c>
      <c r="AM297" s="57" t="s">
        <v>105</v>
      </c>
      <c r="AN297" s="57" t="s">
        <v>106</v>
      </c>
      <c r="AO297" s="57" t="s">
        <v>107</v>
      </c>
      <c r="AP297" s="57" t="s">
        <v>108</v>
      </c>
      <c r="AQ297" s="57" t="s">
        <v>111</v>
      </c>
      <c r="AR297" s="57">
        <v>181</v>
      </c>
      <c r="AS297" s="57">
        <v>258.83</v>
      </c>
    </row>
    <row r="298" spans="1:45" ht="41.4">
      <c r="A298" s="9">
        <v>2021</v>
      </c>
      <c r="B298" s="9" t="s">
        <v>30</v>
      </c>
      <c r="C298" s="9" t="s">
        <v>15</v>
      </c>
      <c r="D298" s="12" t="s">
        <v>19</v>
      </c>
      <c r="E298" s="9">
        <v>34</v>
      </c>
      <c r="F298" s="13">
        <v>5263</v>
      </c>
      <c r="G298" s="13">
        <v>5126</v>
      </c>
      <c r="H298" s="11">
        <v>1053</v>
      </c>
      <c r="I298" s="9" t="s">
        <v>4</v>
      </c>
      <c r="AI298" s="56" t="s">
        <v>103</v>
      </c>
      <c r="AJ298" s="56">
        <v>2020</v>
      </c>
      <c r="AK298" s="56" t="s">
        <v>31</v>
      </c>
      <c r="AL298" s="56" t="s">
        <v>104</v>
      </c>
      <c r="AM298" s="56" t="s">
        <v>105</v>
      </c>
      <c r="AN298" s="56" t="s">
        <v>106</v>
      </c>
      <c r="AO298" s="56" t="s">
        <v>107</v>
      </c>
      <c r="AP298" s="56" t="s">
        <v>108</v>
      </c>
      <c r="AQ298" s="56" t="s">
        <v>109</v>
      </c>
      <c r="AR298" s="56">
        <v>269</v>
      </c>
      <c r="AS298" s="56">
        <v>384.67</v>
      </c>
    </row>
    <row r="299" spans="1:45" ht="41.4">
      <c r="A299" s="9">
        <v>2021</v>
      </c>
      <c r="B299" s="9" t="s">
        <v>30</v>
      </c>
      <c r="C299" s="9" t="s">
        <v>6</v>
      </c>
      <c r="D299" s="10" t="s">
        <v>20</v>
      </c>
      <c r="E299" s="14">
        <v>7</v>
      </c>
      <c r="F299" s="14">
        <v>230</v>
      </c>
      <c r="G299" s="14">
        <v>224</v>
      </c>
      <c r="H299" s="14">
        <v>46</v>
      </c>
      <c r="I299" s="9" t="s">
        <v>25</v>
      </c>
      <c r="AI299" s="57" t="s">
        <v>110</v>
      </c>
      <c r="AJ299" s="57">
        <v>2020</v>
      </c>
      <c r="AK299" s="57" t="s">
        <v>31</v>
      </c>
      <c r="AL299" s="57" t="s">
        <v>104</v>
      </c>
      <c r="AM299" s="57" t="s">
        <v>105</v>
      </c>
      <c r="AN299" s="57" t="s">
        <v>106</v>
      </c>
      <c r="AO299" s="57" t="s">
        <v>107</v>
      </c>
      <c r="AP299" s="57" t="s">
        <v>108</v>
      </c>
      <c r="AQ299" s="57" t="s">
        <v>109</v>
      </c>
      <c r="AR299" s="57">
        <v>263</v>
      </c>
      <c r="AS299" s="57">
        <v>376.09</v>
      </c>
    </row>
    <row r="300" spans="1:45" ht="41.4">
      <c r="A300" s="9">
        <v>2021</v>
      </c>
      <c r="B300" s="9" t="s">
        <v>30</v>
      </c>
      <c r="C300" s="9" t="s">
        <v>15</v>
      </c>
      <c r="D300" s="12" t="s">
        <v>22</v>
      </c>
      <c r="E300" s="9">
        <v>3</v>
      </c>
      <c r="F300" s="13">
        <v>5264</v>
      </c>
      <c r="G300" s="13">
        <v>5127</v>
      </c>
      <c r="H300" s="11">
        <v>1053</v>
      </c>
      <c r="I300" s="9" t="s">
        <v>25</v>
      </c>
      <c r="AI300" s="56" t="s">
        <v>103</v>
      </c>
      <c r="AJ300" s="56">
        <v>2020</v>
      </c>
      <c r="AK300" s="56" t="s">
        <v>31</v>
      </c>
      <c r="AL300" s="56" t="s">
        <v>104</v>
      </c>
      <c r="AM300" s="56" t="s">
        <v>105</v>
      </c>
      <c r="AN300" s="56" t="s">
        <v>106</v>
      </c>
      <c r="AO300" s="56" t="s">
        <v>107</v>
      </c>
      <c r="AP300" s="56" t="s">
        <v>108</v>
      </c>
      <c r="AQ300" s="56" t="s">
        <v>111</v>
      </c>
      <c r="AR300" s="56">
        <v>209</v>
      </c>
      <c r="AS300" s="56">
        <v>298.87</v>
      </c>
    </row>
    <row r="301" spans="1:45" ht="41.4">
      <c r="A301" s="9">
        <v>2021</v>
      </c>
      <c r="B301" s="9" t="s">
        <v>30</v>
      </c>
      <c r="C301" s="9" t="s">
        <v>21</v>
      </c>
      <c r="D301" s="12" t="s">
        <v>21</v>
      </c>
      <c r="E301" s="9">
        <v>2</v>
      </c>
      <c r="F301" s="13">
        <v>7590</v>
      </c>
      <c r="G301" s="13">
        <v>7392</v>
      </c>
      <c r="H301" s="11">
        <v>1518</v>
      </c>
      <c r="I301" s="9" t="s">
        <v>25</v>
      </c>
      <c r="AI301" s="57" t="s">
        <v>114</v>
      </c>
      <c r="AJ301" s="57">
        <v>2020</v>
      </c>
      <c r="AK301" s="57" t="s">
        <v>31</v>
      </c>
      <c r="AL301" s="57" t="s">
        <v>104</v>
      </c>
      <c r="AM301" s="57" t="s">
        <v>105</v>
      </c>
      <c r="AN301" s="57" t="s">
        <v>106</v>
      </c>
      <c r="AO301" s="57" t="s">
        <v>107</v>
      </c>
      <c r="AP301" s="57" t="s">
        <v>108</v>
      </c>
      <c r="AQ301" s="57" t="s">
        <v>111</v>
      </c>
      <c r="AR301" s="57">
        <v>257</v>
      </c>
      <c r="AS301" s="57">
        <v>367.51</v>
      </c>
    </row>
    <row r="302" spans="1:45" ht="43.2">
      <c r="A302" s="9">
        <v>2021</v>
      </c>
      <c r="B302" s="9" t="s">
        <v>31</v>
      </c>
      <c r="C302" s="9" t="s">
        <v>2</v>
      </c>
      <c r="D302" s="10" t="s">
        <v>3</v>
      </c>
      <c r="E302" s="11">
        <v>3566</v>
      </c>
      <c r="F302" s="11">
        <v>5264</v>
      </c>
      <c r="G302" s="11">
        <v>5127</v>
      </c>
      <c r="H302" s="11">
        <v>1053</v>
      </c>
      <c r="I302" s="9" t="s">
        <v>25</v>
      </c>
      <c r="AI302" s="56" t="s">
        <v>103</v>
      </c>
      <c r="AJ302" s="56">
        <v>2020</v>
      </c>
      <c r="AK302" s="56" t="s">
        <v>26</v>
      </c>
      <c r="AL302" s="56" t="s">
        <v>116</v>
      </c>
      <c r="AM302" s="56" t="s">
        <v>105</v>
      </c>
      <c r="AN302" s="56" t="s">
        <v>106</v>
      </c>
      <c r="AO302" s="56" t="s">
        <v>107</v>
      </c>
      <c r="AP302" s="56" t="s">
        <v>108</v>
      </c>
      <c r="AQ302" s="56" t="s">
        <v>109</v>
      </c>
      <c r="AR302" s="56">
        <v>128</v>
      </c>
      <c r="AS302" s="56">
        <v>183.04</v>
      </c>
    </row>
    <row r="303" spans="1:45" ht="41.4">
      <c r="A303" s="9">
        <v>2021</v>
      </c>
      <c r="B303" s="9" t="s">
        <v>31</v>
      </c>
      <c r="C303" s="9" t="s">
        <v>2</v>
      </c>
      <c r="D303" s="10" t="s">
        <v>5</v>
      </c>
      <c r="E303" s="11">
        <v>2498</v>
      </c>
      <c r="F303" s="11">
        <v>8800</v>
      </c>
      <c r="G303" s="11">
        <v>8960</v>
      </c>
      <c r="H303" s="11">
        <v>1760</v>
      </c>
      <c r="I303" s="9" t="s">
        <v>25</v>
      </c>
      <c r="AI303" s="57" t="s">
        <v>112</v>
      </c>
      <c r="AJ303" s="57">
        <v>2020</v>
      </c>
      <c r="AK303" s="57" t="s">
        <v>26</v>
      </c>
      <c r="AL303" s="57" t="s">
        <v>116</v>
      </c>
      <c r="AM303" s="57" t="s">
        <v>105</v>
      </c>
      <c r="AN303" s="57" t="s">
        <v>106</v>
      </c>
      <c r="AO303" s="57" t="s">
        <v>107</v>
      </c>
      <c r="AP303" s="57" t="s">
        <v>108</v>
      </c>
      <c r="AQ303" s="57" t="s">
        <v>109</v>
      </c>
      <c r="AR303" s="57">
        <v>302</v>
      </c>
      <c r="AS303" s="57">
        <v>431.86</v>
      </c>
    </row>
    <row r="304" spans="1:45" ht="41.4">
      <c r="A304" s="9">
        <v>2021</v>
      </c>
      <c r="B304" s="9" t="s">
        <v>31</v>
      </c>
      <c r="C304" s="9" t="s">
        <v>6</v>
      </c>
      <c r="D304" s="10" t="s">
        <v>7</v>
      </c>
      <c r="E304" s="11">
        <v>1245</v>
      </c>
      <c r="F304" s="11">
        <v>5035</v>
      </c>
      <c r="G304" s="11">
        <v>5126</v>
      </c>
      <c r="H304" s="11">
        <v>1007</v>
      </c>
      <c r="I304" s="9" t="s">
        <v>25</v>
      </c>
      <c r="AI304" s="56" t="s">
        <v>110</v>
      </c>
      <c r="AJ304" s="56">
        <v>2020</v>
      </c>
      <c r="AK304" s="56" t="s">
        <v>26</v>
      </c>
      <c r="AL304" s="56" t="s">
        <v>116</v>
      </c>
      <c r="AM304" s="56" t="s">
        <v>105</v>
      </c>
      <c r="AN304" s="56" t="s">
        <v>106</v>
      </c>
      <c r="AO304" s="56" t="s">
        <v>107</v>
      </c>
      <c r="AP304" s="56" t="s">
        <v>108</v>
      </c>
      <c r="AQ304" s="56" t="s">
        <v>109</v>
      </c>
      <c r="AR304" s="56">
        <v>328</v>
      </c>
      <c r="AS304" s="56">
        <v>526.24</v>
      </c>
    </row>
    <row r="305" spans="1:45" ht="41.4">
      <c r="A305" s="9">
        <v>2021</v>
      </c>
      <c r="B305" s="9" t="s">
        <v>31</v>
      </c>
      <c r="C305" s="9" t="s">
        <v>8</v>
      </c>
      <c r="D305" s="12" t="s">
        <v>9</v>
      </c>
      <c r="E305" s="9">
        <v>644</v>
      </c>
      <c r="F305" s="13">
        <v>6318</v>
      </c>
      <c r="G305" s="13">
        <v>6433</v>
      </c>
      <c r="H305" s="11">
        <v>1264</v>
      </c>
      <c r="I305" s="9" t="s">
        <v>25</v>
      </c>
      <c r="AI305" s="57" t="s">
        <v>103</v>
      </c>
      <c r="AJ305" s="57">
        <v>2020</v>
      </c>
      <c r="AK305" s="57" t="s">
        <v>26</v>
      </c>
      <c r="AL305" s="57" t="s">
        <v>116</v>
      </c>
      <c r="AM305" s="57" t="s">
        <v>105</v>
      </c>
      <c r="AN305" s="57" t="s">
        <v>106</v>
      </c>
      <c r="AO305" s="57" t="s">
        <v>107</v>
      </c>
      <c r="AP305" s="57" t="s">
        <v>108</v>
      </c>
      <c r="AQ305" s="57" t="s">
        <v>109</v>
      </c>
      <c r="AR305" s="57">
        <v>130</v>
      </c>
      <c r="AS305" s="57">
        <v>526.24</v>
      </c>
    </row>
    <row r="306" spans="1:45" ht="41.4">
      <c r="A306" s="9">
        <v>2021</v>
      </c>
      <c r="B306" s="9" t="s">
        <v>31</v>
      </c>
      <c r="C306" s="9" t="s">
        <v>10</v>
      </c>
      <c r="D306" s="12" t="s">
        <v>11</v>
      </c>
      <c r="E306" s="9">
        <v>643</v>
      </c>
      <c r="F306" s="13">
        <v>7700</v>
      </c>
      <c r="G306" s="13">
        <v>7840</v>
      </c>
      <c r="H306" s="11">
        <v>1540</v>
      </c>
      <c r="I306" s="9" t="s">
        <v>25</v>
      </c>
      <c r="AI306" s="56" t="s">
        <v>103</v>
      </c>
      <c r="AJ306" s="56">
        <v>2020</v>
      </c>
      <c r="AK306" s="56" t="s">
        <v>26</v>
      </c>
      <c r="AL306" s="56" t="s">
        <v>116</v>
      </c>
      <c r="AM306" s="56" t="s">
        <v>105</v>
      </c>
      <c r="AN306" s="56" t="s">
        <v>106</v>
      </c>
      <c r="AO306" s="56" t="s">
        <v>107</v>
      </c>
      <c r="AP306" s="56" t="s">
        <v>108</v>
      </c>
      <c r="AQ306" s="56" t="s">
        <v>109</v>
      </c>
      <c r="AR306" s="56">
        <v>304</v>
      </c>
      <c r="AS306" s="56">
        <v>526.24</v>
      </c>
    </row>
    <row r="307" spans="1:45" ht="41.4">
      <c r="A307" s="9">
        <v>2021</v>
      </c>
      <c r="B307" s="9" t="s">
        <v>31</v>
      </c>
      <c r="C307" s="9" t="s">
        <v>8</v>
      </c>
      <c r="D307" s="12" t="s">
        <v>12</v>
      </c>
      <c r="E307" s="9">
        <v>455</v>
      </c>
      <c r="F307" s="13">
        <v>5036</v>
      </c>
      <c r="G307" s="13">
        <v>5128</v>
      </c>
      <c r="H307" s="11">
        <v>1007</v>
      </c>
      <c r="I307" s="9" t="s">
        <v>25</v>
      </c>
      <c r="AI307" s="57" t="s">
        <v>110</v>
      </c>
      <c r="AJ307" s="57">
        <v>2020</v>
      </c>
      <c r="AK307" s="57" t="s">
        <v>26</v>
      </c>
      <c r="AL307" s="57" t="s">
        <v>116</v>
      </c>
      <c r="AM307" s="57" t="s">
        <v>105</v>
      </c>
      <c r="AN307" s="57" t="s">
        <v>106</v>
      </c>
      <c r="AO307" s="57" t="s">
        <v>107</v>
      </c>
      <c r="AP307" s="57" t="s">
        <v>108</v>
      </c>
      <c r="AQ307" s="57" t="s">
        <v>109</v>
      </c>
      <c r="AR307" s="57">
        <v>989</v>
      </c>
      <c r="AS307" s="57">
        <v>1414.27</v>
      </c>
    </row>
    <row r="308" spans="1:45" ht="41.4">
      <c r="A308" s="9">
        <v>2021</v>
      </c>
      <c r="B308" s="9" t="s">
        <v>31</v>
      </c>
      <c r="C308" s="9" t="s">
        <v>10</v>
      </c>
      <c r="D308" s="12" t="s">
        <v>13</v>
      </c>
      <c r="E308" s="14">
        <v>345</v>
      </c>
      <c r="F308" s="11">
        <v>7700</v>
      </c>
      <c r="G308" s="11">
        <v>7840</v>
      </c>
      <c r="H308" s="11">
        <v>1540</v>
      </c>
      <c r="I308" s="9" t="s">
        <v>25</v>
      </c>
      <c r="AI308" s="56" t="s">
        <v>103</v>
      </c>
      <c r="AJ308" s="56">
        <v>2020</v>
      </c>
      <c r="AK308" s="56" t="s">
        <v>26</v>
      </c>
      <c r="AL308" s="56" t="s">
        <v>116</v>
      </c>
      <c r="AM308" s="56" t="s">
        <v>105</v>
      </c>
      <c r="AN308" s="56" t="s">
        <v>106</v>
      </c>
      <c r="AO308" s="56" t="s">
        <v>107</v>
      </c>
      <c r="AP308" s="56" t="s">
        <v>108</v>
      </c>
      <c r="AQ308" s="56" t="s">
        <v>109</v>
      </c>
      <c r="AR308" s="56">
        <v>1022</v>
      </c>
      <c r="AS308" s="56">
        <v>1461.46</v>
      </c>
    </row>
    <row r="309" spans="1:45" ht="41.4">
      <c r="A309" s="9">
        <v>2021</v>
      </c>
      <c r="B309" s="9" t="s">
        <v>31</v>
      </c>
      <c r="C309" s="9" t="s">
        <v>6</v>
      </c>
      <c r="D309" s="10" t="s">
        <v>14</v>
      </c>
      <c r="E309" s="14">
        <v>122</v>
      </c>
      <c r="F309" s="14">
        <v>110</v>
      </c>
      <c r="G309" s="14">
        <v>112</v>
      </c>
      <c r="H309" s="14">
        <v>22</v>
      </c>
      <c r="I309" s="9" t="s">
        <v>25</v>
      </c>
      <c r="AI309" s="57" t="s">
        <v>112</v>
      </c>
      <c r="AJ309" s="57">
        <v>2020</v>
      </c>
      <c r="AK309" s="57" t="s">
        <v>26</v>
      </c>
      <c r="AL309" s="57" t="s">
        <v>116</v>
      </c>
      <c r="AM309" s="57" t="s">
        <v>105</v>
      </c>
      <c r="AN309" s="57" t="s">
        <v>106</v>
      </c>
      <c r="AO309" s="57" t="s">
        <v>107</v>
      </c>
      <c r="AP309" s="57" t="s">
        <v>108</v>
      </c>
      <c r="AQ309" s="57" t="s">
        <v>109</v>
      </c>
      <c r="AR309" s="57">
        <v>300</v>
      </c>
      <c r="AS309" s="57">
        <v>429</v>
      </c>
    </row>
    <row r="310" spans="1:45" ht="41.4">
      <c r="A310" s="9">
        <v>2021</v>
      </c>
      <c r="B310" s="9" t="s">
        <v>31</v>
      </c>
      <c r="C310" s="9" t="s">
        <v>15</v>
      </c>
      <c r="D310" s="12" t="s">
        <v>16</v>
      </c>
      <c r="E310" s="9">
        <v>78</v>
      </c>
      <c r="F310" s="13">
        <v>5035</v>
      </c>
      <c r="G310" s="13">
        <v>5126</v>
      </c>
      <c r="H310" s="11">
        <v>1007</v>
      </c>
      <c r="I310" s="9" t="s">
        <v>25</v>
      </c>
      <c r="AI310" s="56" t="s">
        <v>112</v>
      </c>
      <c r="AJ310" s="56">
        <v>2020</v>
      </c>
      <c r="AK310" s="56" t="s">
        <v>26</v>
      </c>
      <c r="AL310" s="56" t="s">
        <v>116</v>
      </c>
      <c r="AM310" s="56" t="s">
        <v>105</v>
      </c>
      <c r="AN310" s="56" t="s">
        <v>106</v>
      </c>
      <c r="AO310" s="56" t="s">
        <v>107</v>
      </c>
      <c r="AP310" s="56" t="s">
        <v>108</v>
      </c>
      <c r="AQ310" s="56" t="s">
        <v>109</v>
      </c>
      <c r="AR310" s="56">
        <v>327</v>
      </c>
      <c r="AS310" s="56">
        <v>467.61</v>
      </c>
    </row>
    <row r="311" spans="1:45" ht="41.4">
      <c r="A311" s="9">
        <v>2021</v>
      </c>
      <c r="B311" s="9" t="s">
        <v>31</v>
      </c>
      <c r="C311" s="9" t="s">
        <v>15</v>
      </c>
      <c r="D311" s="12" t="s">
        <v>17</v>
      </c>
      <c r="E311" s="9">
        <v>76</v>
      </c>
      <c r="F311" s="13">
        <v>4577</v>
      </c>
      <c r="G311" s="13">
        <v>5126</v>
      </c>
      <c r="H311" s="14">
        <v>915</v>
      </c>
      <c r="I311" s="9" t="s">
        <v>25</v>
      </c>
      <c r="AI311" s="57" t="s">
        <v>103</v>
      </c>
      <c r="AJ311" s="57">
        <v>2020</v>
      </c>
      <c r="AK311" s="57" t="s">
        <v>26</v>
      </c>
      <c r="AL311" s="57" t="s">
        <v>116</v>
      </c>
      <c r="AM311" s="57" t="s">
        <v>105</v>
      </c>
      <c r="AN311" s="57" t="s">
        <v>106</v>
      </c>
      <c r="AO311" s="57" t="s">
        <v>107</v>
      </c>
      <c r="AP311" s="57" t="s">
        <v>108</v>
      </c>
      <c r="AQ311" s="57" t="s">
        <v>109</v>
      </c>
      <c r="AR311" s="57">
        <v>129</v>
      </c>
      <c r="AS311" s="57">
        <v>184.47</v>
      </c>
    </row>
    <row r="312" spans="1:45" ht="41.4">
      <c r="A312" s="9">
        <v>2021</v>
      </c>
      <c r="B312" s="9" t="s">
        <v>31</v>
      </c>
      <c r="C312" s="9" t="s">
        <v>15</v>
      </c>
      <c r="D312" s="12" t="s">
        <v>18</v>
      </c>
      <c r="E312" s="9">
        <v>46</v>
      </c>
      <c r="F312" s="9">
        <v>200</v>
      </c>
      <c r="G312" s="9">
        <v>224</v>
      </c>
      <c r="H312" s="14">
        <v>40</v>
      </c>
      <c r="I312" s="9" t="s">
        <v>25</v>
      </c>
      <c r="AI312" s="56" t="s">
        <v>110</v>
      </c>
      <c r="AJ312" s="56">
        <v>2020</v>
      </c>
      <c r="AK312" s="56" t="s">
        <v>26</v>
      </c>
      <c r="AL312" s="56" t="s">
        <v>116</v>
      </c>
      <c r="AM312" s="56" t="s">
        <v>105</v>
      </c>
      <c r="AN312" s="56" t="s">
        <v>106</v>
      </c>
      <c r="AO312" s="56" t="s">
        <v>107</v>
      </c>
      <c r="AP312" s="56" t="s">
        <v>108</v>
      </c>
      <c r="AQ312" s="56" t="s">
        <v>109</v>
      </c>
      <c r="AR312" s="56">
        <v>303</v>
      </c>
      <c r="AS312" s="56">
        <v>433.29</v>
      </c>
    </row>
    <row r="313" spans="1:45" ht="41.4">
      <c r="A313" s="9">
        <v>2021</v>
      </c>
      <c r="B313" s="9" t="s">
        <v>31</v>
      </c>
      <c r="C313" s="9" t="s">
        <v>15</v>
      </c>
      <c r="D313" s="12" t="s">
        <v>19</v>
      </c>
      <c r="E313" s="9">
        <v>34</v>
      </c>
      <c r="F313" s="13">
        <v>4577</v>
      </c>
      <c r="G313" s="13">
        <v>5126</v>
      </c>
      <c r="H313" s="14">
        <v>915</v>
      </c>
      <c r="I313" s="9" t="s">
        <v>25</v>
      </c>
      <c r="AI313" s="57" t="s">
        <v>103</v>
      </c>
      <c r="AJ313" s="57">
        <v>2020</v>
      </c>
      <c r="AK313" s="57" t="s">
        <v>26</v>
      </c>
      <c r="AL313" s="57" t="s">
        <v>116</v>
      </c>
      <c r="AM313" s="57" t="s">
        <v>105</v>
      </c>
      <c r="AN313" s="57" t="s">
        <v>106</v>
      </c>
      <c r="AO313" s="57" t="s">
        <v>107</v>
      </c>
      <c r="AP313" s="57" t="s">
        <v>108</v>
      </c>
      <c r="AQ313" s="57" t="s">
        <v>109</v>
      </c>
      <c r="AR313" s="57">
        <v>770</v>
      </c>
      <c r="AS313" s="57">
        <v>1101.0999999999999</v>
      </c>
    </row>
    <row r="314" spans="1:45" ht="41.4">
      <c r="A314" s="9">
        <v>2021</v>
      </c>
      <c r="B314" s="9" t="s">
        <v>31</v>
      </c>
      <c r="C314" s="9" t="s">
        <v>6</v>
      </c>
      <c r="D314" s="10" t="s">
        <v>20</v>
      </c>
      <c r="E314" s="14">
        <v>7</v>
      </c>
      <c r="F314" s="14">
        <v>200</v>
      </c>
      <c r="G314" s="14">
        <v>224</v>
      </c>
      <c r="H314" s="14">
        <v>40</v>
      </c>
      <c r="I314" s="9" t="s">
        <v>25</v>
      </c>
      <c r="AI314" s="56" t="s">
        <v>110</v>
      </c>
      <c r="AJ314" s="56">
        <v>2020</v>
      </c>
      <c r="AK314" s="56" t="s">
        <v>26</v>
      </c>
      <c r="AL314" s="56" t="s">
        <v>116</v>
      </c>
      <c r="AM314" s="56" t="s">
        <v>105</v>
      </c>
      <c r="AN314" s="56" t="s">
        <v>106</v>
      </c>
      <c r="AO314" s="56" t="s">
        <v>107</v>
      </c>
      <c r="AP314" s="56" t="s">
        <v>108</v>
      </c>
      <c r="AQ314" s="56" t="s">
        <v>109</v>
      </c>
      <c r="AR314" s="56">
        <v>857</v>
      </c>
      <c r="AS314" s="56">
        <v>1225.51</v>
      </c>
    </row>
    <row r="315" spans="1:45" ht="41.4">
      <c r="A315" s="9">
        <v>2021</v>
      </c>
      <c r="B315" s="9" t="s">
        <v>31</v>
      </c>
      <c r="C315" s="9" t="s">
        <v>15</v>
      </c>
      <c r="D315" s="12" t="s">
        <v>22</v>
      </c>
      <c r="E315" s="9">
        <v>3</v>
      </c>
      <c r="F315" s="13">
        <v>4577</v>
      </c>
      <c r="G315" s="13">
        <v>5127</v>
      </c>
      <c r="H315" s="14">
        <v>915</v>
      </c>
      <c r="I315" s="9" t="s">
        <v>25</v>
      </c>
      <c r="AI315" s="57" t="s">
        <v>112</v>
      </c>
      <c r="AJ315" s="57">
        <v>2020</v>
      </c>
      <c r="AK315" s="57" t="s">
        <v>26</v>
      </c>
      <c r="AL315" s="57" t="s">
        <v>116</v>
      </c>
      <c r="AM315" s="57" t="s">
        <v>105</v>
      </c>
      <c r="AN315" s="57" t="s">
        <v>106</v>
      </c>
      <c r="AO315" s="57" t="s">
        <v>107</v>
      </c>
      <c r="AP315" s="57" t="s">
        <v>108</v>
      </c>
      <c r="AQ315" s="57" t="s">
        <v>109</v>
      </c>
      <c r="AR315" s="57">
        <v>329</v>
      </c>
      <c r="AS315" s="57">
        <v>470.47</v>
      </c>
    </row>
    <row r="316" spans="1:45" ht="41.4">
      <c r="A316" s="9">
        <v>2021</v>
      </c>
      <c r="B316" s="9" t="s">
        <v>31</v>
      </c>
      <c r="C316" s="9" t="s">
        <v>21</v>
      </c>
      <c r="D316" s="12" t="s">
        <v>21</v>
      </c>
      <c r="E316" s="9">
        <v>2</v>
      </c>
      <c r="F316" s="13">
        <v>6600</v>
      </c>
      <c r="G316" s="13">
        <v>7392</v>
      </c>
      <c r="H316" s="11">
        <v>1320</v>
      </c>
      <c r="I316" s="9" t="s">
        <v>25</v>
      </c>
      <c r="AI316" s="56" t="s">
        <v>103</v>
      </c>
      <c r="AJ316" s="56">
        <v>2020</v>
      </c>
      <c r="AK316" s="56" t="s">
        <v>26</v>
      </c>
      <c r="AL316" s="56" t="s">
        <v>116</v>
      </c>
      <c r="AM316" s="56" t="s">
        <v>105</v>
      </c>
      <c r="AN316" s="56" t="s">
        <v>106</v>
      </c>
      <c r="AO316" s="56" t="s">
        <v>107</v>
      </c>
      <c r="AP316" s="56" t="s">
        <v>108</v>
      </c>
      <c r="AQ316" s="56" t="s">
        <v>109</v>
      </c>
      <c r="AR316" s="56">
        <v>131</v>
      </c>
      <c r="AS316" s="56">
        <v>187.33</v>
      </c>
    </row>
    <row r="317" spans="1:45" ht="43.2">
      <c r="A317" s="9">
        <v>2021</v>
      </c>
      <c r="B317" s="9" t="s">
        <v>32</v>
      </c>
      <c r="C317" s="9" t="s">
        <v>2</v>
      </c>
      <c r="D317" s="10" t="s">
        <v>3</v>
      </c>
      <c r="E317" s="11">
        <v>3566</v>
      </c>
      <c r="F317" s="11">
        <v>4577</v>
      </c>
      <c r="G317" s="11">
        <v>5127</v>
      </c>
      <c r="H317" s="14">
        <v>915</v>
      </c>
      <c r="I317" s="9" t="s">
        <v>25</v>
      </c>
      <c r="AI317" s="57" t="s">
        <v>112</v>
      </c>
      <c r="AJ317" s="57">
        <v>2020</v>
      </c>
      <c r="AK317" s="57" t="s">
        <v>30</v>
      </c>
      <c r="AL317" s="57" t="s">
        <v>116</v>
      </c>
      <c r="AM317" s="57" t="s">
        <v>105</v>
      </c>
      <c r="AN317" s="57" t="s">
        <v>106</v>
      </c>
      <c r="AO317" s="57" t="s">
        <v>107</v>
      </c>
      <c r="AP317" s="57" t="s">
        <v>108</v>
      </c>
      <c r="AQ317" s="57" t="s">
        <v>109</v>
      </c>
      <c r="AR317" s="57">
        <v>308</v>
      </c>
      <c r="AS317" s="57">
        <v>440.44</v>
      </c>
    </row>
    <row r="318" spans="1:45" ht="41.4">
      <c r="A318" s="9">
        <v>2021</v>
      </c>
      <c r="B318" s="9" t="s">
        <v>32</v>
      </c>
      <c r="C318" s="9" t="s">
        <v>2</v>
      </c>
      <c r="D318" s="10" t="s">
        <v>5</v>
      </c>
      <c r="E318" s="11">
        <v>2498</v>
      </c>
      <c r="F318" s="11">
        <v>8000</v>
      </c>
      <c r="G318" s="11">
        <v>8960</v>
      </c>
      <c r="H318" s="11">
        <v>1600</v>
      </c>
      <c r="I318" s="9" t="s">
        <v>25</v>
      </c>
      <c r="AI318" s="56" t="s">
        <v>103</v>
      </c>
      <c r="AJ318" s="56">
        <v>2020</v>
      </c>
      <c r="AK318" s="56" t="s">
        <v>30</v>
      </c>
      <c r="AL318" s="56" t="s">
        <v>116</v>
      </c>
      <c r="AM318" s="56" t="s">
        <v>105</v>
      </c>
      <c r="AN318" s="56" t="s">
        <v>106</v>
      </c>
      <c r="AO318" s="56" t="s">
        <v>107</v>
      </c>
      <c r="AP318" s="56" t="s">
        <v>108</v>
      </c>
      <c r="AQ318" s="56" t="s">
        <v>109</v>
      </c>
      <c r="AR318" s="56">
        <v>356</v>
      </c>
      <c r="AS318" s="56">
        <v>509.08</v>
      </c>
    </row>
    <row r="319" spans="1:45" ht="41.4">
      <c r="A319" s="9">
        <v>2021</v>
      </c>
      <c r="B319" s="9" t="s">
        <v>32</v>
      </c>
      <c r="C319" s="9" t="s">
        <v>6</v>
      </c>
      <c r="D319" s="10" t="s">
        <v>7</v>
      </c>
      <c r="E319" s="11">
        <v>1245</v>
      </c>
      <c r="F319" s="11">
        <v>4577</v>
      </c>
      <c r="G319" s="11">
        <v>5126</v>
      </c>
      <c r="H319" s="14">
        <v>915</v>
      </c>
      <c r="I319" s="9" t="s">
        <v>25</v>
      </c>
      <c r="AI319" s="57" t="s">
        <v>110</v>
      </c>
      <c r="AJ319" s="57">
        <v>2020</v>
      </c>
      <c r="AK319" s="57" t="s">
        <v>30</v>
      </c>
      <c r="AL319" s="57" t="s">
        <v>116</v>
      </c>
      <c r="AM319" s="57" t="s">
        <v>105</v>
      </c>
      <c r="AN319" s="57" t="s">
        <v>106</v>
      </c>
      <c r="AO319" s="57" t="s">
        <v>107</v>
      </c>
      <c r="AP319" s="57" t="s">
        <v>108</v>
      </c>
      <c r="AQ319" s="57" t="s">
        <v>109</v>
      </c>
      <c r="AR319" s="57">
        <v>310</v>
      </c>
      <c r="AS319" s="57">
        <v>526.24</v>
      </c>
    </row>
    <row r="320" spans="1:45" ht="41.4">
      <c r="A320" s="9">
        <v>2021</v>
      </c>
      <c r="B320" s="9" t="s">
        <v>32</v>
      </c>
      <c r="C320" s="9" t="s">
        <v>8</v>
      </c>
      <c r="D320" s="12" t="s">
        <v>9</v>
      </c>
      <c r="E320" s="9">
        <v>644</v>
      </c>
      <c r="F320" s="13">
        <v>5744</v>
      </c>
      <c r="G320" s="13">
        <v>6433</v>
      </c>
      <c r="H320" s="11">
        <v>1149</v>
      </c>
      <c r="I320" s="9" t="s">
        <v>25</v>
      </c>
      <c r="AI320" s="56" t="s">
        <v>110</v>
      </c>
      <c r="AJ320" s="56">
        <v>2020</v>
      </c>
      <c r="AK320" s="56" t="s">
        <v>30</v>
      </c>
      <c r="AL320" s="56" t="s">
        <v>116</v>
      </c>
      <c r="AM320" s="56" t="s">
        <v>105</v>
      </c>
      <c r="AN320" s="56" t="s">
        <v>106</v>
      </c>
      <c r="AO320" s="56" t="s">
        <v>107</v>
      </c>
      <c r="AP320" s="56" t="s">
        <v>108</v>
      </c>
      <c r="AQ320" s="56" t="s">
        <v>109</v>
      </c>
      <c r="AR320" s="56">
        <v>352</v>
      </c>
      <c r="AS320" s="56">
        <v>526.24</v>
      </c>
    </row>
    <row r="321" spans="1:45" ht="41.4">
      <c r="A321" s="9">
        <v>2021</v>
      </c>
      <c r="B321" s="9" t="s">
        <v>32</v>
      </c>
      <c r="C321" s="9" t="s">
        <v>10</v>
      </c>
      <c r="D321" s="12" t="s">
        <v>11</v>
      </c>
      <c r="E321" s="9">
        <v>643</v>
      </c>
      <c r="F321" s="13">
        <v>7000</v>
      </c>
      <c r="G321" s="13">
        <v>7840</v>
      </c>
      <c r="H321" s="11">
        <v>1400</v>
      </c>
      <c r="I321" s="9" t="s">
        <v>25</v>
      </c>
      <c r="AI321" s="57" t="s">
        <v>110</v>
      </c>
      <c r="AJ321" s="57">
        <v>2020</v>
      </c>
      <c r="AK321" s="57" t="s">
        <v>30</v>
      </c>
      <c r="AL321" s="57" t="s">
        <v>116</v>
      </c>
      <c r="AM321" s="57" t="s">
        <v>105</v>
      </c>
      <c r="AN321" s="57" t="s">
        <v>106</v>
      </c>
      <c r="AO321" s="57" t="s">
        <v>107</v>
      </c>
      <c r="AP321" s="57" t="s">
        <v>108</v>
      </c>
      <c r="AQ321" s="57" t="s">
        <v>109</v>
      </c>
      <c r="AR321" s="57">
        <v>280</v>
      </c>
      <c r="AS321" s="57">
        <v>526.24</v>
      </c>
    </row>
    <row r="322" spans="1:45" ht="41.4">
      <c r="A322" s="9">
        <v>2021</v>
      </c>
      <c r="B322" s="9" t="s">
        <v>32</v>
      </c>
      <c r="C322" s="9" t="s">
        <v>8</v>
      </c>
      <c r="D322" s="12" t="s">
        <v>12</v>
      </c>
      <c r="E322" s="9">
        <v>455</v>
      </c>
      <c r="F322" s="13">
        <v>4579</v>
      </c>
      <c r="G322" s="13">
        <v>5128</v>
      </c>
      <c r="H322" s="14">
        <v>916</v>
      </c>
      <c r="I322" s="9" t="s">
        <v>4</v>
      </c>
      <c r="AI322" s="56" t="s">
        <v>110</v>
      </c>
      <c r="AJ322" s="56">
        <v>2020</v>
      </c>
      <c r="AK322" s="56" t="s">
        <v>30</v>
      </c>
      <c r="AL322" s="56" t="s">
        <v>116</v>
      </c>
      <c r="AM322" s="56" t="s">
        <v>105</v>
      </c>
      <c r="AN322" s="56" t="s">
        <v>106</v>
      </c>
      <c r="AO322" s="56" t="s">
        <v>107</v>
      </c>
      <c r="AP322" s="56" t="s">
        <v>108</v>
      </c>
      <c r="AQ322" s="56" t="s">
        <v>109</v>
      </c>
      <c r="AR322" s="56">
        <v>993</v>
      </c>
      <c r="AS322" s="56">
        <v>1419.99</v>
      </c>
    </row>
    <row r="323" spans="1:45" ht="41.4">
      <c r="A323" s="9">
        <v>2021</v>
      </c>
      <c r="B323" s="9" t="s">
        <v>32</v>
      </c>
      <c r="C323" s="9" t="s">
        <v>10</v>
      </c>
      <c r="D323" s="12" t="s">
        <v>13</v>
      </c>
      <c r="E323" s="14">
        <v>345</v>
      </c>
      <c r="F323" s="11">
        <v>7000</v>
      </c>
      <c r="G323" s="11">
        <v>7840</v>
      </c>
      <c r="H323" s="11">
        <v>1400</v>
      </c>
      <c r="I323" s="9" t="s">
        <v>4</v>
      </c>
      <c r="AI323" s="57" t="s">
        <v>110</v>
      </c>
      <c r="AJ323" s="57">
        <v>2020</v>
      </c>
      <c r="AK323" s="57" t="s">
        <v>30</v>
      </c>
      <c r="AL323" s="57" t="s">
        <v>116</v>
      </c>
      <c r="AM323" s="57" t="s">
        <v>105</v>
      </c>
      <c r="AN323" s="57" t="s">
        <v>106</v>
      </c>
      <c r="AO323" s="57" t="s">
        <v>107</v>
      </c>
      <c r="AP323" s="57" t="s">
        <v>108</v>
      </c>
      <c r="AQ323" s="57" t="s">
        <v>109</v>
      </c>
      <c r="AR323" s="57">
        <v>1026</v>
      </c>
      <c r="AS323" s="57">
        <v>1467.18</v>
      </c>
    </row>
    <row r="324" spans="1:45" ht="41.4">
      <c r="A324" s="9">
        <v>2021</v>
      </c>
      <c r="B324" s="9" t="s">
        <v>32</v>
      </c>
      <c r="C324" s="9" t="s">
        <v>6</v>
      </c>
      <c r="D324" s="10" t="s">
        <v>14</v>
      </c>
      <c r="E324" s="14">
        <v>122</v>
      </c>
      <c r="F324" s="14">
        <v>100</v>
      </c>
      <c r="G324" s="14">
        <v>112</v>
      </c>
      <c r="H324" s="14">
        <v>20</v>
      </c>
      <c r="I324" s="9" t="s">
        <v>4</v>
      </c>
      <c r="AI324" s="56" t="s">
        <v>112</v>
      </c>
      <c r="AJ324" s="56">
        <v>2020</v>
      </c>
      <c r="AK324" s="56" t="s">
        <v>30</v>
      </c>
      <c r="AL324" s="56" t="s">
        <v>116</v>
      </c>
      <c r="AM324" s="56" t="s">
        <v>105</v>
      </c>
      <c r="AN324" s="56" t="s">
        <v>106</v>
      </c>
      <c r="AO324" s="56" t="s">
        <v>107</v>
      </c>
      <c r="AP324" s="56" t="s">
        <v>108</v>
      </c>
      <c r="AQ324" s="56" t="s">
        <v>109</v>
      </c>
      <c r="AR324" s="56">
        <v>282</v>
      </c>
      <c r="AS324" s="56">
        <v>403.26</v>
      </c>
    </row>
    <row r="325" spans="1:45" ht="41.4">
      <c r="A325" s="9">
        <v>2021</v>
      </c>
      <c r="B325" s="9" t="s">
        <v>32</v>
      </c>
      <c r="C325" s="9" t="s">
        <v>15</v>
      </c>
      <c r="D325" s="12" t="s">
        <v>16</v>
      </c>
      <c r="E325" s="9">
        <v>78</v>
      </c>
      <c r="F325" s="13">
        <v>4577</v>
      </c>
      <c r="G325" s="13">
        <v>5126</v>
      </c>
      <c r="H325" s="14">
        <v>915</v>
      </c>
      <c r="I325" s="9" t="s">
        <v>4</v>
      </c>
      <c r="AI325" s="57" t="s">
        <v>112</v>
      </c>
      <c r="AJ325" s="57">
        <v>2020</v>
      </c>
      <c r="AK325" s="57" t="s">
        <v>30</v>
      </c>
      <c r="AL325" s="57" t="s">
        <v>116</v>
      </c>
      <c r="AM325" s="57" t="s">
        <v>105</v>
      </c>
      <c r="AN325" s="57" t="s">
        <v>106</v>
      </c>
      <c r="AO325" s="57" t="s">
        <v>107</v>
      </c>
      <c r="AP325" s="57" t="s">
        <v>108</v>
      </c>
      <c r="AQ325" s="57" t="s">
        <v>109</v>
      </c>
      <c r="AR325" s="57">
        <v>309</v>
      </c>
      <c r="AS325" s="57">
        <v>441.87</v>
      </c>
    </row>
    <row r="326" spans="1:45" ht="41.4">
      <c r="A326" s="9">
        <v>2021</v>
      </c>
      <c r="B326" s="9" t="s">
        <v>32</v>
      </c>
      <c r="C326" s="9" t="s">
        <v>15</v>
      </c>
      <c r="D326" s="12" t="s">
        <v>17</v>
      </c>
      <c r="E326" s="9">
        <v>76</v>
      </c>
      <c r="F326" s="13">
        <v>4577</v>
      </c>
      <c r="G326" s="13">
        <v>5126</v>
      </c>
      <c r="H326" s="14">
        <v>915</v>
      </c>
      <c r="I326" s="9" t="s">
        <v>4</v>
      </c>
      <c r="AI326" s="56" t="s">
        <v>103</v>
      </c>
      <c r="AJ326" s="56">
        <v>2020</v>
      </c>
      <c r="AK326" s="56" t="s">
        <v>30</v>
      </c>
      <c r="AL326" s="56" t="s">
        <v>116</v>
      </c>
      <c r="AM326" s="56" t="s">
        <v>105</v>
      </c>
      <c r="AN326" s="56" t="s">
        <v>106</v>
      </c>
      <c r="AO326" s="56" t="s">
        <v>107</v>
      </c>
      <c r="AP326" s="56" t="s">
        <v>108</v>
      </c>
      <c r="AQ326" s="56" t="s">
        <v>109</v>
      </c>
      <c r="AR326" s="56">
        <v>357</v>
      </c>
      <c r="AS326" s="56">
        <v>510.51</v>
      </c>
    </row>
    <row r="327" spans="1:45" ht="41.4">
      <c r="A327" s="9">
        <v>2021</v>
      </c>
      <c r="B327" s="9" t="s">
        <v>32</v>
      </c>
      <c r="C327" s="9" t="s">
        <v>15</v>
      </c>
      <c r="D327" s="12" t="s">
        <v>18</v>
      </c>
      <c r="E327" s="9">
        <v>46</v>
      </c>
      <c r="F327" s="9">
        <v>200</v>
      </c>
      <c r="G327" s="9">
        <v>224</v>
      </c>
      <c r="H327" s="14">
        <v>40</v>
      </c>
      <c r="I327" s="9" t="s">
        <v>4</v>
      </c>
      <c r="AI327" s="57" t="s">
        <v>110</v>
      </c>
      <c r="AJ327" s="57">
        <v>2020</v>
      </c>
      <c r="AK327" s="57" t="s">
        <v>30</v>
      </c>
      <c r="AL327" s="57" t="s">
        <v>116</v>
      </c>
      <c r="AM327" s="57" t="s">
        <v>105</v>
      </c>
      <c r="AN327" s="57" t="s">
        <v>106</v>
      </c>
      <c r="AO327" s="57" t="s">
        <v>107</v>
      </c>
      <c r="AP327" s="57" t="s">
        <v>108</v>
      </c>
      <c r="AQ327" s="57" t="s">
        <v>109</v>
      </c>
      <c r="AR327" s="57">
        <v>279</v>
      </c>
      <c r="AS327" s="57">
        <v>398.97</v>
      </c>
    </row>
    <row r="328" spans="1:45" ht="41.4">
      <c r="A328" s="9">
        <v>2021</v>
      </c>
      <c r="B328" s="9" t="s">
        <v>32</v>
      </c>
      <c r="C328" s="9" t="s">
        <v>15</v>
      </c>
      <c r="D328" s="12" t="s">
        <v>19</v>
      </c>
      <c r="E328" s="9">
        <v>34</v>
      </c>
      <c r="F328" s="13">
        <v>4577</v>
      </c>
      <c r="G328" s="13">
        <v>5126</v>
      </c>
      <c r="H328" s="14">
        <v>915</v>
      </c>
      <c r="I328" s="9" t="s">
        <v>4</v>
      </c>
      <c r="AI328" s="56" t="s">
        <v>110</v>
      </c>
      <c r="AJ328" s="56">
        <v>2020</v>
      </c>
      <c r="AK328" s="56" t="s">
        <v>30</v>
      </c>
      <c r="AL328" s="56" t="s">
        <v>116</v>
      </c>
      <c r="AM328" s="56" t="s">
        <v>105</v>
      </c>
      <c r="AN328" s="56" t="s">
        <v>106</v>
      </c>
      <c r="AO328" s="56" t="s">
        <v>107</v>
      </c>
      <c r="AP328" s="56" t="s">
        <v>108</v>
      </c>
      <c r="AQ328" s="56" t="s">
        <v>109</v>
      </c>
      <c r="AR328" s="56">
        <v>774</v>
      </c>
      <c r="AS328" s="56">
        <v>1106.82</v>
      </c>
    </row>
    <row r="329" spans="1:45" ht="41.4">
      <c r="A329" s="9">
        <v>2021</v>
      </c>
      <c r="B329" s="9" t="s">
        <v>32</v>
      </c>
      <c r="C329" s="9" t="s">
        <v>6</v>
      </c>
      <c r="D329" s="10" t="s">
        <v>20</v>
      </c>
      <c r="E329" s="14">
        <v>7</v>
      </c>
      <c r="F329" s="14">
        <v>200</v>
      </c>
      <c r="G329" s="14">
        <v>224</v>
      </c>
      <c r="H329" s="14">
        <v>40</v>
      </c>
      <c r="I329" s="9" t="s">
        <v>4</v>
      </c>
      <c r="AI329" s="57" t="s">
        <v>103</v>
      </c>
      <c r="AJ329" s="57">
        <v>2020</v>
      </c>
      <c r="AK329" s="57" t="s">
        <v>30</v>
      </c>
      <c r="AL329" s="57" t="s">
        <v>116</v>
      </c>
      <c r="AM329" s="57" t="s">
        <v>105</v>
      </c>
      <c r="AN329" s="57" t="s">
        <v>106</v>
      </c>
      <c r="AO329" s="57" t="s">
        <v>107</v>
      </c>
      <c r="AP329" s="57" t="s">
        <v>108</v>
      </c>
      <c r="AQ329" s="57" t="s">
        <v>109</v>
      </c>
      <c r="AR329" s="57">
        <v>807</v>
      </c>
      <c r="AS329" s="57">
        <v>1154.01</v>
      </c>
    </row>
    <row r="330" spans="1:45" ht="41.4">
      <c r="A330" s="9">
        <v>2021</v>
      </c>
      <c r="B330" s="9" t="s">
        <v>32</v>
      </c>
      <c r="C330" s="9" t="s">
        <v>15</v>
      </c>
      <c r="D330" s="12" t="s">
        <v>22</v>
      </c>
      <c r="E330" s="9">
        <v>3</v>
      </c>
      <c r="F330" s="13">
        <v>4577</v>
      </c>
      <c r="G330" s="13">
        <v>5127</v>
      </c>
      <c r="H330" s="14">
        <v>915</v>
      </c>
      <c r="I330" s="9" t="s">
        <v>4</v>
      </c>
      <c r="AI330" s="56" t="s">
        <v>110</v>
      </c>
      <c r="AJ330" s="56">
        <v>2020</v>
      </c>
      <c r="AK330" s="56" t="s">
        <v>30</v>
      </c>
      <c r="AL330" s="56" t="s">
        <v>116</v>
      </c>
      <c r="AM330" s="56" t="s">
        <v>105</v>
      </c>
      <c r="AN330" s="56" t="s">
        <v>106</v>
      </c>
      <c r="AO330" s="56" t="s">
        <v>107</v>
      </c>
      <c r="AP330" s="56" t="s">
        <v>108</v>
      </c>
      <c r="AQ330" s="56" t="s">
        <v>109</v>
      </c>
      <c r="AR330" s="56">
        <v>860</v>
      </c>
      <c r="AS330" s="56">
        <v>1229.8</v>
      </c>
    </row>
    <row r="331" spans="1:45" ht="41.4">
      <c r="A331" s="9">
        <v>2021</v>
      </c>
      <c r="B331" s="9" t="s">
        <v>32</v>
      </c>
      <c r="C331" s="9" t="s">
        <v>21</v>
      </c>
      <c r="D331" s="12" t="s">
        <v>21</v>
      </c>
      <c r="E331" s="9">
        <v>2</v>
      </c>
      <c r="F331" s="13">
        <v>6600</v>
      </c>
      <c r="G331" s="13">
        <v>7392</v>
      </c>
      <c r="H331" s="11">
        <v>1320</v>
      </c>
      <c r="I331" s="9" t="s">
        <v>4</v>
      </c>
      <c r="AI331" s="57" t="s">
        <v>114</v>
      </c>
      <c r="AJ331" s="57">
        <v>2020</v>
      </c>
      <c r="AK331" s="57" t="s">
        <v>30</v>
      </c>
      <c r="AL331" s="57" t="s">
        <v>116</v>
      </c>
      <c r="AM331" s="57" t="s">
        <v>105</v>
      </c>
      <c r="AN331" s="57" t="s">
        <v>106</v>
      </c>
      <c r="AO331" s="57" t="s">
        <v>107</v>
      </c>
      <c r="AP331" s="57" t="s">
        <v>108</v>
      </c>
      <c r="AQ331" s="57" t="s">
        <v>109</v>
      </c>
      <c r="AR331" s="57">
        <v>353</v>
      </c>
      <c r="AS331" s="57">
        <v>504.79</v>
      </c>
    </row>
    <row r="332" spans="1:45" ht="43.2">
      <c r="A332" s="9">
        <v>2021</v>
      </c>
      <c r="B332" s="9" t="s">
        <v>33</v>
      </c>
      <c r="C332" s="9" t="s">
        <v>2</v>
      </c>
      <c r="D332" s="10" t="s">
        <v>3</v>
      </c>
      <c r="E332" s="11">
        <v>3566</v>
      </c>
      <c r="F332" s="11">
        <v>4577</v>
      </c>
      <c r="G332" s="11">
        <v>5127</v>
      </c>
      <c r="H332" s="14">
        <v>915</v>
      </c>
      <c r="I332" s="9" t="s">
        <v>4</v>
      </c>
      <c r="AI332" s="56" t="s">
        <v>112</v>
      </c>
      <c r="AJ332" s="56">
        <v>2020</v>
      </c>
      <c r="AK332" s="56" t="s">
        <v>30</v>
      </c>
      <c r="AL332" s="56" t="s">
        <v>116</v>
      </c>
      <c r="AM332" s="56" t="s">
        <v>105</v>
      </c>
      <c r="AN332" s="56" t="s">
        <v>106</v>
      </c>
      <c r="AO332" s="56" t="s">
        <v>107</v>
      </c>
      <c r="AP332" s="56" t="s">
        <v>108</v>
      </c>
      <c r="AQ332" s="56" t="s">
        <v>109</v>
      </c>
      <c r="AR332" s="56">
        <v>281</v>
      </c>
      <c r="AS332" s="56">
        <v>401.83</v>
      </c>
    </row>
    <row r="333" spans="1:45" ht="41.4">
      <c r="A333" s="9">
        <v>2021</v>
      </c>
      <c r="B333" s="9" t="s">
        <v>33</v>
      </c>
      <c r="C333" s="9" t="s">
        <v>2</v>
      </c>
      <c r="D333" s="10" t="s">
        <v>5</v>
      </c>
      <c r="E333" s="11">
        <v>2498</v>
      </c>
      <c r="F333" s="11">
        <v>8000</v>
      </c>
      <c r="G333" s="11">
        <v>8960</v>
      </c>
      <c r="H333" s="11">
        <v>1600</v>
      </c>
      <c r="I333" s="9" t="s">
        <v>4</v>
      </c>
      <c r="AI333" s="57" t="s">
        <v>112</v>
      </c>
      <c r="AJ333" s="57">
        <v>2020</v>
      </c>
      <c r="AK333" s="57" t="s">
        <v>34</v>
      </c>
      <c r="AL333" s="57" t="s">
        <v>116</v>
      </c>
      <c r="AM333" s="57" t="s">
        <v>105</v>
      </c>
      <c r="AN333" s="57" t="s">
        <v>106</v>
      </c>
      <c r="AO333" s="57" t="s">
        <v>107</v>
      </c>
      <c r="AP333" s="57" t="s">
        <v>108</v>
      </c>
      <c r="AQ333" s="57" t="s">
        <v>109</v>
      </c>
      <c r="AR333" s="57">
        <v>284</v>
      </c>
      <c r="AS333" s="57">
        <v>406.12</v>
      </c>
    </row>
    <row r="334" spans="1:45" ht="41.4">
      <c r="A334" s="9">
        <v>2021</v>
      </c>
      <c r="B334" s="9" t="s">
        <v>33</v>
      </c>
      <c r="C334" s="9" t="s">
        <v>6</v>
      </c>
      <c r="D334" s="10" t="s">
        <v>7</v>
      </c>
      <c r="E334" s="11">
        <v>1245</v>
      </c>
      <c r="F334" s="11">
        <v>4577</v>
      </c>
      <c r="G334" s="11">
        <v>5126</v>
      </c>
      <c r="H334" s="14">
        <v>915</v>
      </c>
      <c r="I334" s="9" t="s">
        <v>4</v>
      </c>
      <c r="AI334" s="56" t="s">
        <v>110</v>
      </c>
      <c r="AJ334" s="56">
        <v>2020</v>
      </c>
      <c r="AK334" s="56" t="s">
        <v>34</v>
      </c>
      <c r="AL334" s="56" t="s">
        <v>116</v>
      </c>
      <c r="AM334" s="56" t="s">
        <v>105</v>
      </c>
      <c r="AN334" s="56" t="s">
        <v>106</v>
      </c>
      <c r="AO334" s="56" t="s">
        <v>107</v>
      </c>
      <c r="AP334" s="56" t="s">
        <v>108</v>
      </c>
      <c r="AQ334" s="56" t="s">
        <v>109</v>
      </c>
      <c r="AR334" s="56">
        <v>332</v>
      </c>
      <c r="AS334" s="56">
        <v>474.76</v>
      </c>
    </row>
    <row r="335" spans="1:45" ht="41.4">
      <c r="A335" s="9">
        <v>2021</v>
      </c>
      <c r="B335" s="9" t="s">
        <v>33</v>
      </c>
      <c r="C335" s="9" t="s">
        <v>8</v>
      </c>
      <c r="D335" s="12" t="s">
        <v>9</v>
      </c>
      <c r="E335" s="9">
        <v>644</v>
      </c>
      <c r="F335" s="13">
        <v>5744</v>
      </c>
      <c r="G335" s="13">
        <v>6433</v>
      </c>
      <c r="H335" s="11">
        <v>1149</v>
      </c>
      <c r="I335" s="9" t="s">
        <v>4</v>
      </c>
      <c r="AI335" s="57" t="s">
        <v>112</v>
      </c>
      <c r="AJ335" s="57">
        <v>2020</v>
      </c>
      <c r="AK335" s="57" t="s">
        <v>34</v>
      </c>
      <c r="AL335" s="57" t="s">
        <v>116</v>
      </c>
      <c r="AM335" s="57" t="s">
        <v>105</v>
      </c>
      <c r="AN335" s="57" t="s">
        <v>106</v>
      </c>
      <c r="AO335" s="57" t="s">
        <v>107</v>
      </c>
      <c r="AP335" s="57" t="s">
        <v>108</v>
      </c>
      <c r="AQ335" s="57" t="s">
        <v>109</v>
      </c>
      <c r="AR335" s="57">
        <v>260</v>
      </c>
      <c r="AS335" s="57">
        <v>371.8</v>
      </c>
    </row>
    <row r="336" spans="1:45" ht="41.4">
      <c r="A336" s="9">
        <v>2021</v>
      </c>
      <c r="B336" s="9" t="s">
        <v>33</v>
      </c>
      <c r="C336" s="9" t="s">
        <v>10</v>
      </c>
      <c r="D336" s="12" t="s">
        <v>11</v>
      </c>
      <c r="E336" s="9">
        <v>643</v>
      </c>
      <c r="F336" s="13">
        <v>7000</v>
      </c>
      <c r="G336" s="13">
        <v>7840</v>
      </c>
      <c r="H336" s="11">
        <v>1400</v>
      </c>
      <c r="I336" s="9" t="s">
        <v>4</v>
      </c>
      <c r="AI336" s="56" t="s">
        <v>110</v>
      </c>
      <c r="AJ336" s="56">
        <v>2020</v>
      </c>
      <c r="AK336" s="56" t="s">
        <v>34</v>
      </c>
      <c r="AL336" s="56" t="s">
        <v>116</v>
      </c>
      <c r="AM336" s="56" t="s">
        <v>105</v>
      </c>
      <c r="AN336" s="56" t="s">
        <v>106</v>
      </c>
      <c r="AO336" s="56" t="s">
        <v>107</v>
      </c>
      <c r="AP336" s="56" t="s">
        <v>108</v>
      </c>
      <c r="AQ336" s="56" t="s">
        <v>109</v>
      </c>
      <c r="AR336" s="56">
        <v>286</v>
      </c>
      <c r="AS336" s="56">
        <v>526.24</v>
      </c>
    </row>
    <row r="337" spans="1:45" ht="41.4">
      <c r="A337" s="9">
        <v>2021</v>
      </c>
      <c r="B337" s="9" t="s">
        <v>33</v>
      </c>
      <c r="C337" s="9" t="s">
        <v>8</v>
      </c>
      <c r="D337" s="12" t="s">
        <v>12</v>
      </c>
      <c r="E337" s="9">
        <v>455</v>
      </c>
      <c r="F337" s="13">
        <v>4579</v>
      </c>
      <c r="G337" s="13">
        <v>5128</v>
      </c>
      <c r="H337" s="14">
        <v>916</v>
      </c>
      <c r="I337" s="9" t="s">
        <v>4</v>
      </c>
      <c r="AI337" s="57" t="s">
        <v>103</v>
      </c>
      <c r="AJ337" s="57">
        <v>2020</v>
      </c>
      <c r="AK337" s="57" t="s">
        <v>34</v>
      </c>
      <c r="AL337" s="57" t="s">
        <v>116</v>
      </c>
      <c r="AM337" s="57" t="s">
        <v>105</v>
      </c>
      <c r="AN337" s="57" t="s">
        <v>106</v>
      </c>
      <c r="AO337" s="57" t="s">
        <v>107</v>
      </c>
      <c r="AP337" s="57" t="s">
        <v>108</v>
      </c>
      <c r="AQ337" s="57" t="s">
        <v>109</v>
      </c>
      <c r="AR337" s="57">
        <v>334</v>
      </c>
      <c r="AS337" s="57">
        <v>526.24</v>
      </c>
    </row>
    <row r="338" spans="1:45" ht="41.4">
      <c r="A338" s="9">
        <v>2021</v>
      </c>
      <c r="B338" s="9" t="s">
        <v>33</v>
      </c>
      <c r="C338" s="9" t="s">
        <v>10</v>
      </c>
      <c r="D338" s="12" t="s">
        <v>13</v>
      </c>
      <c r="E338" s="14">
        <v>345</v>
      </c>
      <c r="F338" s="11">
        <v>7000</v>
      </c>
      <c r="G338" s="11">
        <v>7840</v>
      </c>
      <c r="H338" s="11">
        <v>1400</v>
      </c>
      <c r="I338" s="9" t="s">
        <v>4</v>
      </c>
      <c r="AI338" s="56" t="s">
        <v>110</v>
      </c>
      <c r="AJ338" s="56">
        <v>2020</v>
      </c>
      <c r="AK338" s="56" t="s">
        <v>34</v>
      </c>
      <c r="AL338" s="56" t="s">
        <v>116</v>
      </c>
      <c r="AM338" s="56" t="s">
        <v>105</v>
      </c>
      <c r="AN338" s="56" t="s">
        <v>106</v>
      </c>
      <c r="AO338" s="56" t="s">
        <v>107</v>
      </c>
      <c r="AP338" s="56" t="s">
        <v>108</v>
      </c>
      <c r="AQ338" s="56" t="s">
        <v>109</v>
      </c>
      <c r="AR338" s="56">
        <v>262</v>
      </c>
      <c r="AS338" s="56">
        <v>526.24</v>
      </c>
    </row>
    <row r="339" spans="1:45" ht="41.4">
      <c r="A339" s="9">
        <v>2021</v>
      </c>
      <c r="B339" s="9" t="s">
        <v>33</v>
      </c>
      <c r="C339" s="9" t="s">
        <v>6</v>
      </c>
      <c r="D339" s="10" t="s">
        <v>14</v>
      </c>
      <c r="E339" s="14">
        <v>122</v>
      </c>
      <c r="F339" s="14">
        <v>100</v>
      </c>
      <c r="G339" s="14">
        <v>112</v>
      </c>
      <c r="H339" s="14">
        <v>20</v>
      </c>
      <c r="I339" s="9" t="s">
        <v>4</v>
      </c>
      <c r="AI339" s="57" t="s">
        <v>103</v>
      </c>
      <c r="AJ339" s="57">
        <v>2020</v>
      </c>
      <c r="AK339" s="57" t="s">
        <v>34</v>
      </c>
      <c r="AL339" s="57" t="s">
        <v>116</v>
      </c>
      <c r="AM339" s="57" t="s">
        <v>105</v>
      </c>
      <c r="AN339" s="57" t="s">
        <v>106</v>
      </c>
      <c r="AO339" s="57" t="s">
        <v>107</v>
      </c>
      <c r="AP339" s="57" t="s">
        <v>108</v>
      </c>
      <c r="AQ339" s="57" t="s">
        <v>109</v>
      </c>
      <c r="AR339" s="57">
        <v>996</v>
      </c>
      <c r="AS339" s="57">
        <v>1424.28</v>
      </c>
    </row>
    <row r="340" spans="1:45" ht="41.4">
      <c r="A340" s="9">
        <v>2021</v>
      </c>
      <c r="B340" s="9" t="s">
        <v>33</v>
      </c>
      <c r="C340" s="9" t="s">
        <v>15</v>
      </c>
      <c r="D340" s="12" t="s">
        <v>16</v>
      </c>
      <c r="E340" s="9">
        <v>78</v>
      </c>
      <c r="F340" s="13">
        <v>4577</v>
      </c>
      <c r="G340" s="13">
        <v>5126</v>
      </c>
      <c r="H340" s="14">
        <v>915</v>
      </c>
      <c r="I340" s="9" t="s">
        <v>4</v>
      </c>
      <c r="AI340" s="56" t="s">
        <v>110</v>
      </c>
      <c r="AJ340" s="56">
        <v>2020</v>
      </c>
      <c r="AK340" s="56" t="s">
        <v>34</v>
      </c>
      <c r="AL340" s="56" t="s">
        <v>116</v>
      </c>
      <c r="AM340" s="56" t="s">
        <v>105</v>
      </c>
      <c r="AN340" s="56" t="s">
        <v>106</v>
      </c>
      <c r="AO340" s="56" t="s">
        <v>107</v>
      </c>
      <c r="AP340" s="56" t="s">
        <v>108</v>
      </c>
      <c r="AQ340" s="56" t="s">
        <v>109</v>
      </c>
      <c r="AR340" s="56">
        <v>258</v>
      </c>
      <c r="AS340" s="56">
        <v>368.94</v>
      </c>
    </row>
    <row r="341" spans="1:45" ht="41.4">
      <c r="A341" s="9">
        <v>2021</v>
      </c>
      <c r="B341" s="9" t="s">
        <v>33</v>
      </c>
      <c r="C341" s="9" t="s">
        <v>15</v>
      </c>
      <c r="D341" s="12" t="s">
        <v>17</v>
      </c>
      <c r="E341" s="9">
        <v>76</v>
      </c>
      <c r="F341" s="13">
        <v>4577</v>
      </c>
      <c r="G341" s="13">
        <v>5126</v>
      </c>
      <c r="H341" s="14">
        <v>915</v>
      </c>
      <c r="I341" s="9" t="s">
        <v>4</v>
      </c>
      <c r="AI341" s="57" t="s">
        <v>110</v>
      </c>
      <c r="AJ341" s="57">
        <v>2020</v>
      </c>
      <c r="AK341" s="57" t="s">
        <v>34</v>
      </c>
      <c r="AL341" s="57" t="s">
        <v>116</v>
      </c>
      <c r="AM341" s="57" t="s">
        <v>105</v>
      </c>
      <c r="AN341" s="57" t="s">
        <v>106</v>
      </c>
      <c r="AO341" s="57" t="s">
        <v>107</v>
      </c>
      <c r="AP341" s="57" t="s">
        <v>108</v>
      </c>
      <c r="AQ341" s="57" t="s">
        <v>109</v>
      </c>
      <c r="AR341" s="57">
        <v>285</v>
      </c>
      <c r="AS341" s="57">
        <v>407.55</v>
      </c>
    </row>
    <row r="342" spans="1:45" ht="41.4">
      <c r="A342" s="9">
        <v>2021</v>
      </c>
      <c r="B342" s="9" t="s">
        <v>33</v>
      </c>
      <c r="C342" s="9" t="s">
        <v>15</v>
      </c>
      <c r="D342" s="12" t="s">
        <v>18</v>
      </c>
      <c r="E342" s="9">
        <v>46</v>
      </c>
      <c r="F342" s="9">
        <v>200</v>
      </c>
      <c r="G342" s="9">
        <v>224</v>
      </c>
      <c r="H342" s="14">
        <v>40</v>
      </c>
      <c r="I342" s="9" t="s">
        <v>4</v>
      </c>
      <c r="AI342" s="56" t="s">
        <v>103</v>
      </c>
      <c r="AJ342" s="56">
        <v>2020</v>
      </c>
      <c r="AK342" s="56" t="s">
        <v>34</v>
      </c>
      <c r="AL342" s="56" t="s">
        <v>116</v>
      </c>
      <c r="AM342" s="56" t="s">
        <v>105</v>
      </c>
      <c r="AN342" s="56" t="s">
        <v>106</v>
      </c>
      <c r="AO342" s="56" t="s">
        <v>107</v>
      </c>
      <c r="AP342" s="56" t="s">
        <v>108</v>
      </c>
      <c r="AQ342" s="56" t="s">
        <v>109</v>
      </c>
      <c r="AR342" s="56">
        <v>333</v>
      </c>
      <c r="AS342" s="56">
        <v>476.19</v>
      </c>
    </row>
    <row r="343" spans="1:45" ht="41.4">
      <c r="A343" s="9">
        <v>2021</v>
      </c>
      <c r="B343" s="9" t="s">
        <v>33</v>
      </c>
      <c r="C343" s="9" t="s">
        <v>15</v>
      </c>
      <c r="D343" s="12" t="s">
        <v>19</v>
      </c>
      <c r="E343" s="9">
        <v>34</v>
      </c>
      <c r="F343" s="13">
        <v>5492</v>
      </c>
      <c r="G343" s="13">
        <v>5126</v>
      </c>
      <c r="H343" s="11">
        <v>1098</v>
      </c>
      <c r="I343" s="9" t="s">
        <v>4</v>
      </c>
      <c r="AI343" s="57" t="s">
        <v>103</v>
      </c>
      <c r="AJ343" s="57">
        <v>2020</v>
      </c>
      <c r="AK343" s="57" t="s">
        <v>34</v>
      </c>
      <c r="AL343" s="57" t="s">
        <v>116</v>
      </c>
      <c r="AM343" s="57" t="s">
        <v>105</v>
      </c>
      <c r="AN343" s="57" t="s">
        <v>106</v>
      </c>
      <c r="AO343" s="57" t="s">
        <v>107</v>
      </c>
      <c r="AP343" s="57" t="s">
        <v>108</v>
      </c>
      <c r="AQ343" s="57" t="s">
        <v>109</v>
      </c>
      <c r="AR343" s="57">
        <v>261</v>
      </c>
      <c r="AS343" s="57">
        <v>373.23</v>
      </c>
    </row>
    <row r="344" spans="1:45" ht="41.4">
      <c r="A344" s="9">
        <v>2021</v>
      </c>
      <c r="B344" s="9" t="s">
        <v>33</v>
      </c>
      <c r="C344" s="9" t="s">
        <v>6</v>
      </c>
      <c r="D344" s="10" t="s">
        <v>20</v>
      </c>
      <c r="E344" s="14">
        <v>7</v>
      </c>
      <c r="F344" s="14">
        <v>240</v>
      </c>
      <c r="G344" s="14">
        <v>224</v>
      </c>
      <c r="H344" s="14">
        <v>48</v>
      </c>
      <c r="I344" s="9" t="s">
        <v>4</v>
      </c>
      <c r="AI344" s="56" t="s">
        <v>110</v>
      </c>
      <c r="AJ344" s="56">
        <v>2020</v>
      </c>
      <c r="AK344" s="56" t="s">
        <v>34</v>
      </c>
      <c r="AL344" s="56" t="s">
        <v>116</v>
      </c>
      <c r="AM344" s="56" t="s">
        <v>105</v>
      </c>
      <c r="AN344" s="56" t="s">
        <v>106</v>
      </c>
      <c r="AO344" s="56" t="s">
        <v>107</v>
      </c>
      <c r="AP344" s="56" t="s">
        <v>108</v>
      </c>
      <c r="AQ344" s="56" t="s">
        <v>109</v>
      </c>
      <c r="AR344" s="56">
        <v>777</v>
      </c>
      <c r="AS344" s="56">
        <v>1111.1099999999999</v>
      </c>
    </row>
    <row r="345" spans="1:45" ht="41.4">
      <c r="A345" s="9">
        <v>2021</v>
      </c>
      <c r="B345" s="9" t="s">
        <v>33</v>
      </c>
      <c r="C345" s="9" t="s">
        <v>15</v>
      </c>
      <c r="D345" s="12" t="s">
        <v>22</v>
      </c>
      <c r="E345" s="9">
        <v>3</v>
      </c>
      <c r="F345" s="13">
        <v>5493</v>
      </c>
      <c r="G345" s="13">
        <v>5127</v>
      </c>
      <c r="H345" s="11">
        <v>1099</v>
      </c>
      <c r="I345" s="9" t="s">
        <v>4</v>
      </c>
      <c r="AI345" s="57" t="s">
        <v>103</v>
      </c>
      <c r="AJ345" s="57">
        <v>2020</v>
      </c>
      <c r="AK345" s="57" t="s">
        <v>34</v>
      </c>
      <c r="AL345" s="57" t="s">
        <v>116</v>
      </c>
      <c r="AM345" s="57" t="s">
        <v>105</v>
      </c>
      <c r="AN345" s="57" t="s">
        <v>106</v>
      </c>
      <c r="AO345" s="57" t="s">
        <v>107</v>
      </c>
      <c r="AP345" s="57" t="s">
        <v>108</v>
      </c>
      <c r="AQ345" s="57" t="s">
        <v>109</v>
      </c>
      <c r="AR345" s="57">
        <v>811</v>
      </c>
      <c r="AS345" s="57">
        <v>1159.73</v>
      </c>
    </row>
    <row r="346" spans="1:45" ht="41.4">
      <c r="A346" s="9">
        <v>2021</v>
      </c>
      <c r="B346" s="9" t="s">
        <v>33</v>
      </c>
      <c r="C346" s="9" t="s">
        <v>21</v>
      </c>
      <c r="D346" s="12" t="s">
        <v>21</v>
      </c>
      <c r="E346" s="9">
        <v>2</v>
      </c>
      <c r="F346" s="13">
        <v>7920</v>
      </c>
      <c r="G346" s="13">
        <v>7392</v>
      </c>
      <c r="H346" s="11">
        <v>1584</v>
      </c>
      <c r="I346" s="9" t="s">
        <v>4</v>
      </c>
      <c r="AI346" s="56" t="s">
        <v>110</v>
      </c>
      <c r="AJ346" s="56">
        <v>2020</v>
      </c>
      <c r="AK346" s="56" t="s">
        <v>34</v>
      </c>
      <c r="AL346" s="56" t="s">
        <v>116</v>
      </c>
      <c r="AM346" s="56" t="s">
        <v>105</v>
      </c>
      <c r="AN346" s="56" t="s">
        <v>106</v>
      </c>
      <c r="AO346" s="56" t="s">
        <v>107</v>
      </c>
      <c r="AP346" s="56" t="s">
        <v>108</v>
      </c>
      <c r="AQ346" s="56" t="s">
        <v>109</v>
      </c>
      <c r="AR346" s="56">
        <v>864</v>
      </c>
      <c r="AS346" s="56">
        <v>1235.52</v>
      </c>
    </row>
    <row r="347" spans="1:45" ht="43.2">
      <c r="A347" s="9">
        <v>2021</v>
      </c>
      <c r="B347" s="9" t="s">
        <v>34</v>
      </c>
      <c r="C347" s="9" t="s">
        <v>2</v>
      </c>
      <c r="D347" s="10" t="s">
        <v>3</v>
      </c>
      <c r="E347" s="11">
        <v>3566</v>
      </c>
      <c r="F347" s="11">
        <v>4577</v>
      </c>
      <c r="G347" s="11">
        <v>5127</v>
      </c>
      <c r="H347" s="14">
        <v>915</v>
      </c>
      <c r="I347" s="9" t="s">
        <v>4</v>
      </c>
      <c r="AI347" s="57" t="s">
        <v>112</v>
      </c>
      <c r="AJ347" s="57">
        <v>2020</v>
      </c>
      <c r="AK347" s="57" t="s">
        <v>34</v>
      </c>
      <c r="AL347" s="57" t="s">
        <v>116</v>
      </c>
      <c r="AM347" s="57" t="s">
        <v>105</v>
      </c>
      <c r="AN347" s="57" t="s">
        <v>106</v>
      </c>
      <c r="AO347" s="57" t="s">
        <v>107</v>
      </c>
      <c r="AP347" s="57" t="s">
        <v>108</v>
      </c>
      <c r="AQ347" s="57" t="s">
        <v>109</v>
      </c>
      <c r="AR347" s="57">
        <v>287</v>
      </c>
      <c r="AS347" s="57">
        <v>410.41</v>
      </c>
    </row>
    <row r="348" spans="1:45" ht="41.4">
      <c r="A348" s="9">
        <v>2021</v>
      </c>
      <c r="B348" s="9" t="s">
        <v>34</v>
      </c>
      <c r="C348" s="9" t="s">
        <v>2</v>
      </c>
      <c r="D348" s="10" t="s">
        <v>5</v>
      </c>
      <c r="E348" s="11">
        <v>2498</v>
      </c>
      <c r="F348" s="11">
        <v>8000</v>
      </c>
      <c r="G348" s="11">
        <v>8960</v>
      </c>
      <c r="H348" s="11">
        <v>1600</v>
      </c>
      <c r="I348" s="9" t="s">
        <v>4</v>
      </c>
      <c r="AI348" s="56" t="s">
        <v>103</v>
      </c>
      <c r="AJ348" s="56">
        <v>2020</v>
      </c>
      <c r="AK348" s="56" t="s">
        <v>34</v>
      </c>
      <c r="AL348" s="56" t="s">
        <v>116</v>
      </c>
      <c r="AM348" s="56" t="s">
        <v>105</v>
      </c>
      <c r="AN348" s="56" t="s">
        <v>106</v>
      </c>
      <c r="AO348" s="56" t="s">
        <v>107</v>
      </c>
      <c r="AP348" s="56" t="s">
        <v>108</v>
      </c>
      <c r="AQ348" s="56" t="s">
        <v>109</v>
      </c>
      <c r="AR348" s="56">
        <v>335</v>
      </c>
      <c r="AS348" s="56">
        <v>479.05</v>
      </c>
    </row>
    <row r="349" spans="1:45" ht="41.4">
      <c r="A349" s="9">
        <v>2021</v>
      </c>
      <c r="B349" s="9" t="s">
        <v>34</v>
      </c>
      <c r="C349" s="9" t="s">
        <v>6</v>
      </c>
      <c r="D349" s="10" t="s">
        <v>7</v>
      </c>
      <c r="E349" s="11">
        <v>1245</v>
      </c>
      <c r="F349" s="11">
        <v>4577</v>
      </c>
      <c r="G349" s="11">
        <v>5126</v>
      </c>
      <c r="H349" s="14">
        <v>915</v>
      </c>
      <c r="I349" s="9" t="s">
        <v>4</v>
      </c>
      <c r="AI349" s="57" t="s">
        <v>112</v>
      </c>
      <c r="AJ349" s="57">
        <v>2020</v>
      </c>
      <c r="AK349" s="57" t="s">
        <v>34</v>
      </c>
      <c r="AL349" s="57" t="s">
        <v>116</v>
      </c>
      <c r="AM349" s="57" t="s">
        <v>105</v>
      </c>
      <c r="AN349" s="57" t="s">
        <v>106</v>
      </c>
      <c r="AO349" s="57" t="s">
        <v>107</v>
      </c>
      <c r="AP349" s="57" t="s">
        <v>108</v>
      </c>
      <c r="AQ349" s="57" t="s">
        <v>109</v>
      </c>
      <c r="AR349" s="57">
        <v>257</v>
      </c>
      <c r="AS349" s="57">
        <v>367.51</v>
      </c>
    </row>
    <row r="350" spans="1:45" ht="41.4">
      <c r="A350" s="9">
        <v>2021</v>
      </c>
      <c r="B350" s="9" t="s">
        <v>34</v>
      </c>
      <c r="C350" s="9" t="s">
        <v>8</v>
      </c>
      <c r="D350" s="12" t="s">
        <v>9</v>
      </c>
      <c r="E350" s="9">
        <v>644</v>
      </c>
      <c r="F350" s="13">
        <v>5744</v>
      </c>
      <c r="G350" s="13">
        <v>6433</v>
      </c>
      <c r="H350" s="11">
        <v>1149</v>
      </c>
      <c r="I350" s="9" t="s">
        <v>4</v>
      </c>
      <c r="AI350" s="56" t="s">
        <v>110</v>
      </c>
      <c r="AJ350" s="56">
        <v>2020</v>
      </c>
      <c r="AK350" s="56" t="s">
        <v>23</v>
      </c>
      <c r="AL350" s="56" t="s">
        <v>116</v>
      </c>
      <c r="AM350" s="56" t="s">
        <v>105</v>
      </c>
      <c r="AN350" s="56" t="s">
        <v>106</v>
      </c>
      <c r="AO350" s="56" t="s">
        <v>107</v>
      </c>
      <c r="AP350" s="56" t="s">
        <v>108</v>
      </c>
      <c r="AQ350" s="56" t="s">
        <v>111</v>
      </c>
      <c r="AR350" s="56">
        <v>350</v>
      </c>
      <c r="AS350" s="56">
        <v>500.5</v>
      </c>
    </row>
    <row r="351" spans="1:45" ht="41.4">
      <c r="A351" s="9">
        <v>2021</v>
      </c>
      <c r="B351" s="9" t="s">
        <v>34</v>
      </c>
      <c r="C351" s="9" t="s">
        <v>10</v>
      </c>
      <c r="D351" s="12" t="s">
        <v>11</v>
      </c>
      <c r="E351" s="9">
        <v>643</v>
      </c>
      <c r="F351" s="13">
        <v>7000</v>
      </c>
      <c r="G351" s="13">
        <v>7840</v>
      </c>
      <c r="H351" s="11">
        <v>1400</v>
      </c>
      <c r="I351" s="9" t="s">
        <v>4</v>
      </c>
      <c r="AI351" s="57" t="s">
        <v>112</v>
      </c>
      <c r="AJ351" s="57">
        <v>2020</v>
      </c>
      <c r="AK351" s="57" t="s">
        <v>23</v>
      </c>
      <c r="AL351" s="57" t="s">
        <v>116</v>
      </c>
      <c r="AM351" s="57" t="s">
        <v>105</v>
      </c>
      <c r="AN351" s="57" t="s">
        <v>106</v>
      </c>
      <c r="AO351" s="57" t="s">
        <v>107</v>
      </c>
      <c r="AP351" s="57" t="s">
        <v>108</v>
      </c>
      <c r="AQ351" s="57" t="s">
        <v>111</v>
      </c>
      <c r="AR351" s="57">
        <v>344</v>
      </c>
      <c r="AS351" s="57">
        <v>491.92</v>
      </c>
    </row>
    <row r="352" spans="1:45" ht="41.4">
      <c r="A352" s="9">
        <v>2021</v>
      </c>
      <c r="B352" s="9" t="s">
        <v>34</v>
      </c>
      <c r="C352" s="9" t="s">
        <v>8</v>
      </c>
      <c r="D352" s="12" t="s">
        <v>12</v>
      </c>
      <c r="E352" s="9">
        <v>455</v>
      </c>
      <c r="F352" s="13">
        <v>4579</v>
      </c>
      <c r="G352" s="13">
        <v>5128</v>
      </c>
      <c r="H352" s="14">
        <v>916</v>
      </c>
      <c r="I352" s="9" t="s">
        <v>4</v>
      </c>
      <c r="AI352" s="56" t="s">
        <v>103</v>
      </c>
      <c r="AJ352" s="56">
        <v>2020</v>
      </c>
      <c r="AK352" s="56" t="s">
        <v>23</v>
      </c>
      <c r="AL352" s="56" t="s">
        <v>116</v>
      </c>
      <c r="AM352" s="56" t="s">
        <v>105</v>
      </c>
      <c r="AN352" s="56" t="s">
        <v>106</v>
      </c>
      <c r="AO352" s="56" t="s">
        <v>107</v>
      </c>
      <c r="AP352" s="56" t="s">
        <v>108</v>
      </c>
      <c r="AQ352" s="56" t="s">
        <v>109</v>
      </c>
      <c r="AR352" s="56">
        <v>338</v>
      </c>
      <c r="AS352" s="56">
        <v>483.34</v>
      </c>
    </row>
    <row r="353" spans="1:45" ht="41.4">
      <c r="A353" s="9">
        <v>2021</v>
      </c>
      <c r="B353" s="9" t="s">
        <v>34</v>
      </c>
      <c r="C353" s="9" t="s">
        <v>10</v>
      </c>
      <c r="D353" s="12" t="s">
        <v>13</v>
      </c>
      <c r="E353" s="14">
        <v>345</v>
      </c>
      <c r="F353" s="11">
        <v>7000</v>
      </c>
      <c r="G353" s="11">
        <v>7840</v>
      </c>
      <c r="H353" s="11">
        <v>1400</v>
      </c>
      <c r="I353" s="9" t="s">
        <v>4</v>
      </c>
      <c r="AI353" s="57" t="s">
        <v>103</v>
      </c>
      <c r="AJ353" s="57">
        <v>2020</v>
      </c>
      <c r="AK353" s="57" t="s">
        <v>23</v>
      </c>
      <c r="AL353" s="57" t="s">
        <v>116</v>
      </c>
      <c r="AM353" s="57" t="s">
        <v>105</v>
      </c>
      <c r="AN353" s="57" t="s">
        <v>106</v>
      </c>
      <c r="AO353" s="57" t="s">
        <v>107</v>
      </c>
      <c r="AP353" s="57" t="s">
        <v>108</v>
      </c>
      <c r="AQ353" s="57" t="s">
        <v>109</v>
      </c>
      <c r="AR353" s="57">
        <v>140</v>
      </c>
      <c r="AS353" s="57">
        <v>200.2</v>
      </c>
    </row>
    <row r="354" spans="1:45" ht="41.4">
      <c r="A354" s="9">
        <v>2021</v>
      </c>
      <c r="B354" s="9" t="s">
        <v>34</v>
      </c>
      <c r="C354" s="9" t="s">
        <v>6</v>
      </c>
      <c r="D354" s="10" t="s">
        <v>14</v>
      </c>
      <c r="E354" s="14">
        <v>122</v>
      </c>
      <c r="F354" s="14">
        <v>100</v>
      </c>
      <c r="G354" s="14">
        <v>112</v>
      </c>
      <c r="H354" s="14">
        <v>20</v>
      </c>
      <c r="I354" s="9" t="s">
        <v>4</v>
      </c>
      <c r="AI354" s="56" t="s">
        <v>113</v>
      </c>
      <c r="AJ354" s="56">
        <v>2020</v>
      </c>
      <c r="AK354" s="56" t="s">
        <v>23</v>
      </c>
      <c r="AL354" s="56" t="s">
        <v>116</v>
      </c>
      <c r="AM354" s="56" t="s">
        <v>105</v>
      </c>
      <c r="AN354" s="56" t="s">
        <v>106</v>
      </c>
      <c r="AO354" s="56" t="s">
        <v>107</v>
      </c>
      <c r="AP354" s="56" t="s">
        <v>108</v>
      </c>
      <c r="AQ354" s="56" t="s">
        <v>109</v>
      </c>
      <c r="AR354" s="56">
        <v>314</v>
      </c>
      <c r="AS354" s="56">
        <v>449.02</v>
      </c>
    </row>
    <row r="355" spans="1:45" ht="41.4">
      <c r="A355" s="9">
        <v>2021</v>
      </c>
      <c r="B355" s="9" t="s">
        <v>34</v>
      </c>
      <c r="C355" s="9" t="s">
        <v>15</v>
      </c>
      <c r="D355" s="12" t="s">
        <v>16</v>
      </c>
      <c r="E355" s="9">
        <v>78</v>
      </c>
      <c r="F355" s="13">
        <v>4577</v>
      </c>
      <c r="G355" s="13">
        <v>5126</v>
      </c>
      <c r="H355" s="14">
        <v>915</v>
      </c>
      <c r="I355" s="9" t="s">
        <v>4</v>
      </c>
      <c r="AI355" s="57" t="s">
        <v>103</v>
      </c>
      <c r="AJ355" s="57">
        <v>2020</v>
      </c>
      <c r="AK355" s="57" t="s">
        <v>23</v>
      </c>
      <c r="AL355" s="57" t="s">
        <v>116</v>
      </c>
      <c r="AM355" s="57" t="s">
        <v>105</v>
      </c>
      <c r="AN355" s="57" t="s">
        <v>106</v>
      </c>
      <c r="AO355" s="57" t="s">
        <v>107</v>
      </c>
      <c r="AP355" s="57" t="s">
        <v>108</v>
      </c>
      <c r="AQ355" s="57" t="s">
        <v>111</v>
      </c>
      <c r="AR355" s="57">
        <v>352</v>
      </c>
      <c r="AS355" s="57">
        <v>503.36</v>
      </c>
    </row>
    <row r="356" spans="1:45" ht="41.4">
      <c r="A356" s="9">
        <v>2021</v>
      </c>
      <c r="B356" s="9" t="s">
        <v>34</v>
      </c>
      <c r="C356" s="9" t="s">
        <v>15</v>
      </c>
      <c r="D356" s="12" t="s">
        <v>17</v>
      </c>
      <c r="E356" s="9">
        <v>76</v>
      </c>
      <c r="F356" s="13">
        <v>4577</v>
      </c>
      <c r="G356" s="13">
        <v>5126</v>
      </c>
      <c r="H356" s="14">
        <v>915</v>
      </c>
      <c r="I356" s="9" t="s">
        <v>4</v>
      </c>
      <c r="AI356" s="56" t="s">
        <v>103</v>
      </c>
      <c r="AJ356" s="56">
        <v>2020</v>
      </c>
      <c r="AK356" s="56" t="s">
        <v>23</v>
      </c>
      <c r="AL356" s="56" t="s">
        <v>116</v>
      </c>
      <c r="AM356" s="56" t="s">
        <v>105</v>
      </c>
      <c r="AN356" s="56" t="s">
        <v>106</v>
      </c>
      <c r="AO356" s="56" t="s">
        <v>107</v>
      </c>
      <c r="AP356" s="56" t="s">
        <v>108</v>
      </c>
      <c r="AQ356" s="56" t="s">
        <v>111</v>
      </c>
      <c r="AR356" s="56">
        <v>346</v>
      </c>
      <c r="AS356" s="56">
        <v>494.78</v>
      </c>
    </row>
    <row r="357" spans="1:45" ht="41.4">
      <c r="A357" s="9">
        <v>2021</v>
      </c>
      <c r="B357" s="9" t="s">
        <v>34</v>
      </c>
      <c r="C357" s="9" t="s">
        <v>15</v>
      </c>
      <c r="D357" s="12" t="s">
        <v>18</v>
      </c>
      <c r="E357" s="9">
        <v>46</v>
      </c>
      <c r="F357" s="9">
        <v>200</v>
      </c>
      <c r="G357" s="9">
        <v>224</v>
      </c>
      <c r="H357" s="14">
        <v>40</v>
      </c>
      <c r="I357" s="9" t="s">
        <v>4</v>
      </c>
      <c r="AI357" s="57" t="s">
        <v>110</v>
      </c>
      <c r="AJ357" s="57">
        <v>2020</v>
      </c>
      <c r="AK357" s="57" t="s">
        <v>23</v>
      </c>
      <c r="AL357" s="57" t="s">
        <v>116</v>
      </c>
      <c r="AM357" s="57" t="s">
        <v>105</v>
      </c>
      <c r="AN357" s="57" t="s">
        <v>106</v>
      </c>
      <c r="AO357" s="57" t="s">
        <v>107</v>
      </c>
      <c r="AP357" s="57" t="s">
        <v>108</v>
      </c>
      <c r="AQ357" s="57" t="s">
        <v>111</v>
      </c>
      <c r="AR357" s="57">
        <v>340</v>
      </c>
      <c r="AS357" s="57">
        <v>486.2</v>
      </c>
    </row>
    <row r="358" spans="1:45" ht="41.4">
      <c r="A358" s="9">
        <v>2021</v>
      </c>
      <c r="B358" s="9" t="s">
        <v>34</v>
      </c>
      <c r="C358" s="9" t="s">
        <v>15</v>
      </c>
      <c r="D358" s="12" t="s">
        <v>19</v>
      </c>
      <c r="E358" s="9">
        <v>34</v>
      </c>
      <c r="F358" s="13">
        <v>4577</v>
      </c>
      <c r="G358" s="13">
        <v>5126</v>
      </c>
      <c r="H358" s="14">
        <v>915</v>
      </c>
      <c r="I358" s="9" t="s">
        <v>4</v>
      </c>
      <c r="AI358" s="56" t="s">
        <v>110</v>
      </c>
      <c r="AJ358" s="56">
        <v>2020</v>
      </c>
      <c r="AK358" s="56" t="s">
        <v>23</v>
      </c>
      <c r="AL358" s="56" t="s">
        <v>116</v>
      </c>
      <c r="AM358" s="56" t="s">
        <v>105</v>
      </c>
      <c r="AN358" s="56" t="s">
        <v>106</v>
      </c>
      <c r="AO358" s="56" t="s">
        <v>107</v>
      </c>
      <c r="AP358" s="56" t="s">
        <v>108</v>
      </c>
      <c r="AQ358" s="56" t="s">
        <v>109</v>
      </c>
      <c r="AR358" s="56">
        <v>340</v>
      </c>
      <c r="AS358" s="56">
        <v>526.24</v>
      </c>
    </row>
    <row r="359" spans="1:45" ht="41.4">
      <c r="A359" s="9">
        <v>2021</v>
      </c>
      <c r="B359" s="9" t="s">
        <v>34</v>
      </c>
      <c r="C359" s="9" t="s">
        <v>6</v>
      </c>
      <c r="D359" s="10" t="s">
        <v>20</v>
      </c>
      <c r="E359" s="14">
        <v>7</v>
      </c>
      <c r="F359" s="14">
        <v>200</v>
      </c>
      <c r="G359" s="14">
        <v>224</v>
      </c>
      <c r="H359" s="14">
        <v>40</v>
      </c>
      <c r="I359" s="9" t="s">
        <v>4</v>
      </c>
      <c r="AI359" s="57" t="s">
        <v>103</v>
      </c>
      <c r="AJ359" s="57">
        <v>2020</v>
      </c>
      <c r="AK359" s="57" t="s">
        <v>23</v>
      </c>
      <c r="AL359" s="57" t="s">
        <v>116</v>
      </c>
      <c r="AM359" s="57" t="s">
        <v>105</v>
      </c>
      <c r="AN359" s="57" t="s">
        <v>106</v>
      </c>
      <c r="AO359" s="57" t="s">
        <v>107</v>
      </c>
      <c r="AP359" s="57" t="s">
        <v>108</v>
      </c>
      <c r="AQ359" s="57" t="s">
        <v>109</v>
      </c>
      <c r="AR359" s="57">
        <v>142</v>
      </c>
      <c r="AS359" s="57">
        <v>526.24</v>
      </c>
    </row>
    <row r="360" spans="1:45" ht="41.4">
      <c r="A360" s="9">
        <v>2021</v>
      </c>
      <c r="B360" s="9" t="s">
        <v>34</v>
      </c>
      <c r="C360" s="9" t="s">
        <v>15</v>
      </c>
      <c r="D360" s="12" t="s">
        <v>22</v>
      </c>
      <c r="E360" s="9">
        <v>3</v>
      </c>
      <c r="F360" s="13">
        <v>4577</v>
      </c>
      <c r="G360" s="13">
        <v>5127</v>
      </c>
      <c r="H360" s="14">
        <v>915</v>
      </c>
      <c r="I360" s="9" t="s">
        <v>4</v>
      </c>
      <c r="AI360" s="56" t="s">
        <v>110</v>
      </c>
      <c r="AJ360" s="56">
        <v>2020</v>
      </c>
      <c r="AK360" s="56" t="s">
        <v>23</v>
      </c>
      <c r="AL360" s="56" t="s">
        <v>116</v>
      </c>
      <c r="AM360" s="56" t="s">
        <v>105</v>
      </c>
      <c r="AN360" s="56" t="s">
        <v>106</v>
      </c>
      <c r="AO360" s="56" t="s">
        <v>107</v>
      </c>
      <c r="AP360" s="56" t="s">
        <v>108</v>
      </c>
      <c r="AQ360" s="56" t="s">
        <v>109</v>
      </c>
      <c r="AR360" s="56">
        <v>987</v>
      </c>
      <c r="AS360" s="56">
        <v>1411.41</v>
      </c>
    </row>
    <row r="361" spans="1:45" ht="41.4">
      <c r="A361" s="9">
        <v>2021</v>
      </c>
      <c r="B361" s="9" t="s">
        <v>34</v>
      </c>
      <c r="C361" s="9" t="s">
        <v>21</v>
      </c>
      <c r="D361" s="12" t="s">
        <v>21</v>
      </c>
      <c r="E361" s="9">
        <v>2</v>
      </c>
      <c r="F361" s="13">
        <v>6600</v>
      </c>
      <c r="G361" s="13">
        <v>7392</v>
      </c>
      <c r="H361" s="11">
        <v>1320</v>
      </c>
      <c r="I361" s="9" t="s">
        <v>4</v>
      </c>
      <c r="AI361" s="57" t="s">
        <v>110</v>
      </c>
      <c r="AJ361" s="57">
        <v>2020</v>
      </c>
      <c r="AK361" s="57" t="s">
        <v>23</v>
      </c>
      <c r="AL361" s="57" t="s">
        <v>116</v>
      </c>
      <c r="AM361" s="57" t="s">
        <v>105</v>
      </c>
      <c r="AN361" s="57" t="s">
        <v>106</v>
      </c>
      <c r="AO361" s="57" t="s">
        <v>107</v>
      </c>
      <c r="AP361" s="57" t="s">
        <v>108</v>
      </c>
      <c r="AQ361" s="57" t="s">
        <v>109</v>
      </c>
      <c r="AR361" s="57">
        <v>1021</v>
      </c>
      <c r="AS361" s="57">
        <v>1460.03</v>
      </c>
    </row>
    <row r="362" spans="1:45" ht="43.2">
      <c r="A362" s="9">
        <v>2022</v>
      </c>
      <c r="B362" s="9" t="s">
        <v>1</v>
      </c>
      <c r="C362" s="9" t="s">
        <v>2</v>
      </c>
      <c r="D362" s="10" t="s">
        <v>3</v>
      </c>
      <c r="E362" s="11">
        <v>3566</v>
      </c>
      <c r="F362" s="11">
        <v>5493</v>
      </c>
      <c r="G362" s="11">
        <v>5127</v>
      </c>
      <c r="H362" s="11">
        <v>1099</v>
      </c>
      <c r="I362" s="9" t="s">
        <v>4</v>
      </c>
      <c r="AI362" s="56" t="s">
        <v>110</v>
      </c>
      <c r="AJ362" s="56">
        <v>2020</v>
      </c>
      <c r="AK362" s="56" t="s">
        <v>23</v>
      </c>
      <c r="AL362" s="56" t="s">
        <v>116</v>
      </c>
      <c r="AM362" s="56" t="s">
        <v>105</v>
      </c>
      <c r="AN362" s="56" t="s">
        <v>106</v>
      </c>
      <c r="AO362" s="56" t="s">
        <v>107</v>
      </c>
      <c r="AP362" s="56" t="s">
        <v>108</v>
      </c>
      <c r="AQ362" s="56" t="s">
        <v>109</v>
      </c>
      <c r="AR362" s="56">
        <v>312</v>
      </c>
      <c r="AS362" s="56">
        <v>446.16</v>
      </c>
    </row>
    <row r="363" spans="1:45" ht="41.4">
      <c r="A363" s="9">
        <v>2022</v>
      </c>
      <c r="B363" s="9" t="s">
        <v>1</v>
      </c>
      <c r="C363" s="9" t="s">
        <v>2</v>
      </c>
      <c r="D363" s="10" t="s">
        <v>5</v>
      </c>
      <c r="E363" s="11">
        <v>2498</v>
      </c>
      <c r="F363" s="11">
        <v>9600</v>
      </c>
      <c r="G363" s="11">
        <v>8960</v>
      </c>
      <c r="H363" s="11">
        <v>1920</v>
      </c>
      <c r="I363" s="9" t="s">
        <v>4</v>
      </c>
      <c r="AI363" s="57" t="s">
        <v>110</v>
      </c>
      <c r="AJ363" s="57">
        <v>2020</v>
      </c>
      <c r="AK363" s="57" t="s">
        <v>23</v>
      </c>
      <c r="AL363" s="57" t="s">
        <v>116</v>
      </c>
      <c r="AM363" s="57" t="s">
        <v>105</v>
      </c>
      <c r="AN363" s="57" t="s">
        <v>106</v>
      </c>
      <c r="AO363" s="57" t="s">
        <v>107</v>
      </c>
      <c r="AP363" s="57" t="s">
        <v>108</v>
      </c>
      <c r="AQ363" s="57" t="s">
        <v>109</v>
      </c>
      <c r="AR363" s="57">
        <v>339</v>
      </c>
      <c r="AS363" s="57">
        <v>484.77</v>
      </c>
    </row>
    <row r="364" spans="1:45" ht="41.4">
      <c r="A364" s="9">
        <v>2022</v>
      </c>
      <c r="B364" s="9" t="s">
        <v>1</v>
      </c>
      <c r="C364" s="9" t="s">
        <v>6</v>
      </c>
      <c r="D364" s="10" t="s">
        <v>7</v>
      </c>
      <c r="E364" s="11">
        <v>1245</v>
      </c>
      <c r="F364" s="11">
        <v>5493</v>
      </c>
      <c r="G364" s="11">
        <v>5126</v>
      </c>
      <c r="H364" s="11">
        <v>1099</v>
      </c>
      <c r="I364" s="9" t="s">
        <v>25</v>
      </c>
      <c r="AI364" s="56" t="s">
        <v>103</v>
      </c>
      <c r="AJ364" s="56">
        <v>2020</v>
      </c>
      <c r="AK364" s="56" t="s">
        <v>23</v>
      </c>
      <c r="AL364" s="56" t="s">
        <v>116</v>
      </c>
      <c r="AM364" s="56" t="s">
        <v>105</v>
      </c>
      <c r="AN364" s="56" t="s">
        <v>106</v>
      </c>
      <c r="AO364" s="56" t="s">
        <v>107</v>
      </c>
      <c r="AP364" s="56" t="s">
        <v>108</v>
      </c>
      <c r="AQ364" s="56" t="s">
        <v>109</v>
      </c>
      <c r="AR364" s="56">
        <v>141</v>
      </c>
      <c r="AS364" s="56">
        <v>201.63</v>
      </c>
    </row>
    <row r="365" spans="1:45" ht="41.4">
      <c r="A365" s="9">
        <v>2022</v>
      </c>
      <c r="B365" s="9" t="s">
        <v>1</v>
      </c>
      <c r="C365" s="9" t="s">
        <v>8</v>
      </c>
      <c r="D365" s="12" t="s">
        <v>9</v>
      </c>
      <c r="E365" s="9">
        <v>644</v>
      </c>
      <c r="F365" s="13">
        <v>6892</v>
      </c>
      <c r="G365" s="13">
        <v>6433</v>
      </c>
      <c r="H365" s="11">
        <v>1378</v>
      </c>
      <c r="I365" s="9" t="s">
        <v>25</v>
      </c>
      <c r="AI365" s="57" t="s">
        <v>110</v>
      </c>
      <c r="AJ365" s="57">
        <v>2020</v>
      </c>
      <c r="AK365" s="57" t="s">
        <v>23</v>
      </c>
      <c r="AL365" s="57" t="s">
        <v>116</v>
      </c>
      <c r="AM365" s="57" t="s">
        <v>105</v>
      </c>
      <c r="AN365" s="57" t="s">
        <v>106</v>
      </c>
      <c r="AO365" s="57" t="s">
        <v>107</v>
      </c>
      <c r="AP365" s="57" t="s">
        <v>108</v>
      </c>
      <c r="AQ365" s="57" t="s">
        <v>109</v>
      </c>
      <c r="AR365" s="57">
        <v>315</v>
      </c>
      <c r="AS365" s="57">
        <v>450.45</v>
      </c>
    </row>
    <row r="366" spans="1:45" ht="41.4">
      <c r="A366" s="9">
        <v>2022</v>
      </c>
      <c r="B366" s="9" t="s">
        <v>1</v>
      </c>
      <c r="C366" s="9" t="s">
        <v>10</v>
      </c>
      <c r="D366" s="12" t="s">
        <v>11</v>
      </c>
      <c r="E366" s="9">
        <v>643</v>
      </c>
      <c r="F366" s="13">
        <v>8400</v>
      </c>
      <c r="G366" s="13">
        <v>7840</v>
      </c>
      <c r="H366" s="11">
        <v>1680</v>
      </c>
      <c r="I366" s="9" t="s">
        <v>25</v>
      </c>
      <c r="AI366" s="56" t="s">
        <v>110</v>
      </c>
      <c r="AJ366" s="56">
        <v>2020</v>
      </c>
      <c r="AK366" s="56" t="s">
        <v>23</v>
      </c>
      <c r="AL366" s="56" t="s">
        <v>116</v>
      </c>
      <c r="AM366" s="56" t="s">
        <v>105</v>
      </c>
      <c r="AN366" s="56" t="s">
        <v>106</v>
      </c>
      <c r="AO366" s="56" t="s">
        <v>107</v>
      </c>
      <c r="AP366" s="56" t="s">
        <v>108</v>
      </c>
      <c r="AQ366" s="56" t="s">
        <v>109</v>
      </c>
      <c r="AR366" s="56">
        <v>355</v>
      </c>
      <c r="AS366" s="56">
        <v>507.65</v>
      </c>
    </row>
    <row r="367" spans="1:45" ht="41.4">
      <c r="A367" s="9">
        <v>2022</v>
      </c>
      <c r="B367" s="9" t="s">
        <v>1</v>
      </c>
      <c r="C367" s="9" t="s">
        <v>8</v>
      </c>
      <c r="D367" s="12" t="s">
        <v>12</v>
      </c>
      <c r="E367" s="9">
        <v>455</v>
      </c>
      <c r="F367" s="13">
        <v>5494</v>
      </c>
      <c r="G367" s="13">
        <v>5128</v>
      </c>
      <c r="H367" s="11">
        <v>1099</v>
      </c>
      <c r="I367" s="9" t="s">
        <v>25</v>
      </c>
      <c r="AI367" s="57" t="s">
        <v>103</v>
      </c>
      <c r="AJ367" s="57">
        <v>2020</v>
      </c>
      <c r="AK367" s="57" t="s">
        <v>23</v>
      </c>
      <c r="AL367" s="57" t="s">
        <v>116</v>
      </c>
      <c r="AM367" s="57" t="s">
        <v>105</v>
      </c>
      <c r="AN367" s="57" t="s">
        <v>106</v>
      </c>
      <c r="AO367" s="57" t="s">
        <v>107</v>
      </c>
      <c r="AP367" s="57" t="s">
        <v>108</v>
      </c>
      <c r="AQ367" s="57" t="s">
        <v>111</v>
      </c>
      <c r="AR367" s="57">
        <v>349</v>
      </c>
      <c r="AS367" s="57">
        <v>499.07</v>
      </c>
    </row>
    <row r="368" spans="1:45" ht="41.4">
      <c r="A368" s="9">
        <v>2022</v>
      </c>
      <c r="B368" s="9" t="s">
        <v>1</v>
      </c>
      <c r="C368" s="9" t="s">
        <v>10</v>
      </c>
      <c r="D368" s="12" t="s">
        <v>13</v>
      </c>
      <c r="E368" s="14">
        <v>345</v>
      </c>
      <c r="F368" s="11">
        <v>8400</v>
      </c>
      <c r="G368" s="11">
        <v>7840</v>
      </c>
      <c r="H368" s="11">
        <v>1680</v>
      </c>
      <c r="I368" s="9" t="s">
        <v>25</v>
      </c>
      <c r="AI368" s="56" t="s">
        <v>110</v>
      </c>
      <c r="AJ368" s="56">
        <v>2020</v>
      </c>
      <c r="AK368" s="56" t="s">
        <v>23</v>
      </c>
      <c r="AL368" s="56" t="s">
        <v>116</v>
      </c>
      <c r="AM368" s="56" t="s">
        <v>105</v>
      </c>
      <c r="AN368" s="56" t="s">
        <v>106</v>
      </c>
      <c r="AO368" s="56" t="s">
        <v>107</v>
      </c>
      <c r="AP368" s="56" t="s">
        <v>108</v>
      </c>
      <c r="AQ368" s="56" t="s">
        <v>111</v>
      </c>
      <c r="AR368" s="56">
        <v>343</v>
      </c>
      <c r="AS368" s="56">
        <v>490.49</v>
      </c>
    </row>
    <row r="369" spans="1:45" ht="41.4">
      <c r="A369" s="9">
        <v>2022</v>
      </c>
      <c r="B369" s="9" t="s">
        <v>1</v>
      </c>
      <c r="C369" s="9" t="s">
        <v>6</v>
      </c>
      <c r="D369" s="10" t="s">
        <v>14</v>
      </c>
      <c r="E369" s="14">
        <v>122</v>
      </c>
      <c r="F369" s="14">
        <v>120</v>
      </c>
      <c r="G369" s="14">
        <v>112</v>
      </c>
      <c r="H369" s="14">
        <v>24</v>
      </c>
      <c r="I369" s="9" t="s">
        <v>25</v>
      </c>
      <c r="AI369" s="57" t="s">
        <v>110</v>
      </c>
      <c r="AJ369" s="57">
        <v>2020</v>
      </c>
      <c r="AK369" s="57" t="s">
        <v>23</v>
      </c>
      <c r="AL369" s="57" t="s">
        <v>116</v>
      </c>
      <c r="AM369" s="57" t="s">
        <v>105</v>
      </c>
      <c r="AN369" s="57" t="s">
        <v>106</v>
      </c>
      <c r="AO369" s="57" t="s">
        <v>107</v>
      </c>
      <c r="AP369" s="57" t="s">
        <v>108</v>
      </c>
      <c r="AQ369" s="57" t="s">
        <v>109</v>
      </c>
      <c r="AR369" s="57">
        <v>802</v>
      </c>
      <c r="AS369" s="57">
        <v>1146.8599999999999</v>
      </c>
    </row>
    <row r="370" spans="1:45" ht="41.4">
      <c r="A370" s="9">
        <v>2022</v>
      </c>
      <c r="B370" s="9" t="s">
        <v>1</v>
      </c>
      <c r="C370" s="9" t="s">
        <v>15</v>
      </c>
      <c r="D370" s="12" t="s">
        <v>16</v>
      </c>
      <c r="E370" s="9">
        <v>78</v>
      </c>
      <c r="F370" s="13">
        <v>2289</v>
      </c>
      <c r="G370" s="13">
        <v>5126</v>
      </c>
      <c r="H370" s="14">
        <v>458</v>
      </c>
      <c r="I370" s="9" t="s">
        <v>25</v>
      </c>
      <c r="AI370" s="56" t="s">
        <v>110</v>
      </c>
      <c r="AJ370" s="56">
        <v>2020</v>
      </c>
      <c r="AK370" s="56" t="s">
        <v>23</v>
      </c>
      <c r="AL370" s="56" t="s">
        <v>116</v>
      </c>
      <c r="AM370" s="56" t="s">
        <v>105</v>
      </c>
      <c r="AN370" s="56" t="s">
        <v>106</v>
      </c>
      <c r="AO370" s="56" t="s">
        <v>107</v>
      </c>
      <c r="AP370" s="56" t="s">
        <v>108</v>
      </c>
      <c r="AQ370" s="56" t="s">
        <v>109</v>
      </c>
      <c r="AR370" s="56">
        <v>855</v>
      </c>
      <c r="AS370" s="56">
        <v>1222.6500000000001</v>
      </c>
    </row>
    <row r="371" spans="1:45" ht="41.4">
      <c r="A371" s="9">
        <v>2022</v>
      </c>
      <c r="B371" s="9" t="s">
        <v>1</v>
      </c>
      <c r="C371" s="9" t="s">
        <v>15</v>
      </c>
      <c r="D371" s="12" t="s">
        <v>17</v>
      </c>
      <c r="E371" s="9">
        <v>76</v>
      </c>
      <c r="F371" s="13">
        <v>2288</v>
      </c>
      <c r="G371" s="13">
        <v>5126</v>
      </c>
      <c r="H371" s="14">
        <v>458</v>
      </c>
      <c r="I371" s="9" t="s">
        <v>25</v>
      </c>
      <c r="AI371" s="57" t="s">
        <v>110</v>
      </c>
      <c r="AJ371" s="57">
        <v>2020</v>
      </c>
      <c r="AK371" s="57" t="s">
        <v>23</v>
      </c>
      <c r="AL371" s="57" t="s">
        <v>116</v>
      </c>
      <c r="AM371" s="57" t="s">
        <v>105</v>
      </c>
      <c r="AN371" s="57" t="s">
        <v>106</v>
      </c>
      <c r="AO371" s="57" t="s">
        <v>107</v>
      </c>
      <c r="AP371" s="57" t="s">
        <v>108</v>
      </c>
      <c r="AQ371" s="57" t="s">
        <v>111</v>
      </c>
      <c r="AR371" s="57">
        <v>789</v>
      </c>
      <c r="AS371" s="57">
        <v>1128.27</v>
      </c>
    </row>
    <row r="372" spans="1:45" ht="41.4">
      <c r="A372" s="9">
        <v>2022</v>
      </c>
      <c r="B372" s="9" t="s">
        <v>1</v>
      </c>
      <c r="C372" s="9" t="s">
        <v>15</v>
      </c>
      <c r="D372" s="12" t="s">
        <v>18</v>
      </c>
      <c r="E372" s="9">
        <v>46</v>
      </c>
      <c r="F372" s="9">
        <v>100</v>
      </c>
      <c r="G372" s="9">
        <v>224</v>
      </c>
      <c r="H372" s="14">
        <v>20</v>
      </c>
      <c r="I372" s="9" t="s">
        <v>25</v>
      </c>
      <c r="AI372" s="56" t="s">
        <v>103</v>
      </c>
      <c r="AJ372" s="56">
        <v>2020</v>
      </c>
      <c r="AK372" s="56" t="s">
        <v>23</v>
      </c>
      <c r="AL372" s="56" t="s">
        <v>116</v>
      </c>
      <c r="AM372" s="56" t="s">
        <v>105</v>
      </c>
      <c r="AN372" s="56" t="s">
        <v>106</v>
      </c>
      <c r="AO372" s="56" t="s">
        <v>107</v>
      </c>
      <c r="AP372" s="56" t="s">
        <v>108</v>
      </c>
      <c r="AQ372" s="56" t="s">
        <v>111</v>
      </c>
      <c r="AR372" s="56">
        <v>790</v>
      </c>
      <c r="AS372" s="56">
        <v>1129.7</v>
      </c>
    </row>
    <row r="373" spans="1:45" ht="41.4">
      <c r="A373" s="9">
        <v>2022</v>
      </c>
      <c r="B373" s="9" t="s">
        <v>1</v>
      </c>
      <c r="C373" s="9" t="s">
        <v>15</v>
      </c>
      <c r="D373" s="12" t="s">
        <v>19</v>
      </c>
      <c r="E373" s="9">
        <v>34</v>
      </c>
      <c r="F373" s="13">
        <v>2288</v>
      </c>
      <c r="G373" s="13">
        <v>5126</v>
      </c>
      <c r="H373" s="14">
        <v>458</v>
      </c>
      <c r="I373" s="9" t="s">
        <v>25</v>
      </c>
      <c r="AI373" s="57" t="s">
        <v>110</v>
      </c>
      <c r="AJ373" s="57">
        <v>2020</v>
      </c>
      <c r="AK373" s="57" t="s">
        <v>23</v>
      </c>
      <c r="AL373" s="57" t="s">
        <v>116</v>
      </c>
      <c r="AM373" s="57" t="s">
        <v>105</v>
      </c>
      <c r="AN373" s="57" t="s">
        <v>106</v>
      </c>
      <c r="AO373" s="57" t="s">
        <v>107</v>
      </c>
      <c r="AP373" s="57" t="s">
        <v>108</v>
      </c>
      <c r="AQ373" s="57" t="s">
        <v>111</v>
      </c>
      <c r="AR373" s="57">
        <v>791</v>
      </c>
      <c r="AS373" s="57">
        <v>1131.1300000000001</v>
      </c>
    </row>
    <row r="374" spans="1:45" ht="41.4">
      <c r="A374" s="9">
        <v>2022</v>
      </c>
      <c r="B374" s="9" t="s">
        <v>1</v>
      </c>
      <c r="C374" s="9" t="s">
        <v>6</v>
      </c>
      <c r="D374" s="10" t="s">
        <v>20</v>
      </c>
      <c r="E374" s="14">
        <v>7</v>
      </c>
      <c r="F374" s="14">
        <v>200</v>
      </c>
      <c r="G374" s="14">
        <v>224</v>
      </c>
      <c r="H374" s="14">
        <v>40</v>
      </c>
      <c r="I374" s="9" t="s">
        <v>25</v>
      </c>
      <c r="AI374" s="56" t="s">
        <v>113</v>
      </c>
      <c r="AJ374" s="56">
        <v>2020</v>
      </c>
      <c r="AK374" s="56" t="s">
        <v>23</v>
      </c>
      <c r="AL374" s="56" t="s">
        <v>116</v>
      </c>
      <c r="AM374" s="56" t="s">
        <v>105</v>
      </c>
      <c r="AN374" s="56" t="s">
        <v>106</v>
      </c>
      <c r="AO374" s="56" t="s">
        <v>107</v>
      </c>
      <c r="AP374" s="56" t="s">
        <v>108</v>
      </c>
      <c r="AQ374" s="56" t="s">
        <v>109</v>
      </c>
      <c r="AR374" s="56">
        <v>341</v>
      </c>
      <c r="AS374" s="56">
        <v>487.63</v>
      </c>
    </row>
    <row r="375" spans="1:45" ht="41.4">
      <c r="A375" s="9">
        <v>2022</v>
      </c>
      <c r="B375" s="9" t="s">
        <v>1</v>
      </c>
      <c r="C375" s="9" t="s">
        <v>21</v>
      </c>
      <c r="D375" s="12" t="s">
        <v>21</v>
      </c>
      <c r="E375" s="9">
        <v>3</v>
      </c>
      <c r="F375" s="13">
        <v>4577</v>
      </c>
      <c r="G375" s="13">
        <v>7392</v>
      </c>
      <c r="H375" s="14">
        <v>915</v>
      </c>
      <c r="I375" s="9" t="s">
        <v>25</v>
      </c>
      <c r="AI375" s="57" t="s">
        <v>110</v>
      </c>
      <c r="AJ375" s="57">
        <v>2020</v>
      </c>
      <c r="AK375" s="57" t="s">
        <v>23</v>
      </c>
      <c r="AL375" s="57" t="s">
        <v>116</v>
      </c>
      <c r="AM375" s="57" t="s">
        <v>105</v>
      </c>
      <c r="AN375" s="57" t="s">
        <v>106</v>
      </c>
      <c r="AO375" s="57" t="s">
        <v>107</v>
      </c>
      <c r="AP375" s="57" t="s">
        <v>108</v>
      </c>
      <c r="AQ375" s="57" t="s">
        <v>109</v>
      </c>
      <c r="AR375" s="57">
        <v>143</v>
      </c>
      <c r="AS375" s="57">
        <v>204.49</v>
      </c>
    </row>
    <row r="376" spans="1:45" ht="41.4">
      <c r="A376" s="9">
        <v>2022</v>
      </c>
      <c r="B376" s="9" t="s">
        <v>1</v>
      </c>
      <c r="C376" s="9" t="s">
        <v>15</v>
      </c>
      <c r="D376" s="12" t="s">
        <v>22</v>
      </c>
      <c r="E376" s="9">
        <v>3</v>
      </c>
      <c r="F376" s="13">
        <v>3300</v>
      </c>
      <c r="G376" s="13">
        <v>5127</v>
      </c>
      <c r="H376" s="14">
        <v>660</v>
      </c>
      <c r="I376" s="9" t="s">
        <v>25</v>
      </c>
      <c r="AI376" s="56" t="s">
        <v>103</v>
      </c>
      <c r="AJ376" s="56">
        <v>2020</v>
      </c>
      <c r="AK376" s="56" t="s">
        <v>23</v>
      </c>
      <c r="AL376" s="56" t="s">
        <v>116</v>
      </c>
      <c r="AM376" s="56" t="s">
        <v>105</v>
      </c>
      <c r="AN376" s="56" t="s">
        <v>106</v>
      </c>
      <c r="AO376" s="56" t="s">
        <v>107</v>
      </c>
      <c r="AP376" s="56" t="s">
        <v>108</v>
      </c>
      <c r="AQ376" s="56" t="s">
        <v>109</v>
      </c>
      <c r="AR376" s="56">
        <v>311</v>
      </c>
      <c r="AS376" s="56">
        <v>444.73</v>
      </c>
    </row>
    <row r="377" spans="1:45" ht="43.2">
      <c r="A377" s="9">
        <v>2022</v>
      </c>
      <c r="B377" s="9" t="s">
        <v>23</v>
      </c>
      <c r="C377" s="9" t="s">
        <v>2</v>
      </c>
      <c r="D377" s="10" t="s">
        <v>3</v>
      </c>
      <c r="E377" s="11">
        <v>3566</v>
      </c>
      <c r="F377" s="11">
        <v>4577</v>
      </c>
      <c r="G377" s="11">
        <v>5127</v>
      </c>
      <c r="H377" s="14">
        <v>915</v>
      </c>
      <c r="I377" s="9" t="s">
        <v>25</v>
      </c>
      <c r="AI377" s="57" t="s">
        <v>103</v>
      </c>
      <c r="AJ377" s="57">
        <v>2020</v>
      </c>
      <c r="AK377" s="57" t="s">
        <v>1</v>
      </c>
      <c r="AL377" s="57" t="s">
        <v>116</v>
      </c>
      <c r="AM377" s="57" t="s">
        <v>105</v>
      </c>
      <c r="AN377" s="57" t="s">
        <v>106</v>
      </c>
      <c r="AO377" s="57" t="s">
        <v>107</v>
      </c>
      <c r="AP377" s="57" t="s">
        <v>108</v>
      </c>
      <c r="AQ377" s="57" t="s">
        <v>109</v>
      </c>
      <c r="AR377" s="57">
        <v>356</v>
      </c>
      <c r="AS377" s="57">
        <v>509.08</v>
      </c>
    </row>
    <row r="378" spans="1:45" ht="41.4">
      <c r="A378" s="9">
        <v>2022</v>
      </c>
      <c r="B378" s="9" t="s">
        <v>23</v>
      </c>
      <c r="C378" s="9" t="s">
        <v>2</v>
      </c>
      <c r="D378" s="10" t="s">
        <v>5</v>
      </c>
      <c r="E378" s="11">
        <v>2498</v>
      </c>
      <c r="F378" s="11">
        <v>8000</v>
      </c>
      <c r="G378" s="11">
        <v>8960</v>
      </c>
      <c r="H378" s="11">
        <v>1600</v>
      </c>
      <c r="I378" s="9" t="s">
        <v>25</v>
      </c>
      <c r="AI378" s="56" t="s">
        <v>112</v>
      </c>
      <c r="AJ378" s="56">
        <v>2020</v>
      </c>
      <c r="AK378" s="56" t="s">
        <v>1</v>
      </c>
      <c r="AL378" s="56" t="s">
        <v>116</v>
      </c>
      <c r="AM378" s="56" t="s">
        <v>105</v>
      </c>
      <c r="AN378" s="56" t="s">
        <v>106</v>
      </c>
      <c r="AO378" s="56" t="s">
        <v>107</v>
      </c>
      <c r="AP378" s="56" t="s">
        <v>108</v>
      </c>
      <c r="AQ378" s="56" t="s">
        <v>109</v>
      </c>
      <c r="AR378" s="56">
        <v>344</v>
      </c>
      <c r="AS378" s="56">
        <v>491.92</v>
      </c>
    </row>
    <row r="379" spans="1:45" ht="41.4">
      <c r="A379" s="9">
        <v>2022</v>
      </c>
      <c r="B379" s="9" t="s">
        <v>23</v>
      </c>
      <c r="C379" s="9" t="s">
        <v>6</v>
      </c>
      <c r="D379" s="10" t="s">
        <v>7</v>
      </c>
      <c r="E379" s="11">
        <v>1245</v>
      </c>
      <c r="F379" s="11">
        <v>4577</v>
      </c>
      <c r="G379" s="11">
        <v>5126</v>
      </c>
      <c r="H379" s="14">
        <v>915</v>
      </c>
      <c r="I379" s="9" t="s">
        <v>25</v>
      </c>
      <c r="AI379" s="57" t="s">
        <v>110</v>
      </c>
      <c r="AJ379" s="57">
        <v>2020</v>
      </c>
      <c r="AK379" s="57" t="s">
        <v>1</v>
      </c>
      <c r="AL379" s="57" t="s">
        <v>116</v>
      </c>
      <c r="AM379" s="57" t="s">
        <v>105</v>
      </c>
      <c r="AN379" s="57" t="s">
        <v>106</v>
      </c>
      <c r="AO379" s="57" t="s">
        <v>107</v>
      </c>
      <c r="AP379" s="57" t="s">
        <v>108</v>
      </c>
      <c r="AQ379" s="57" t="s">
        <v>109</v>
      </c>
      <c r="AR379" s="57">
        <v>146</v>
      </c>
      <c r="AS379" s="57">
        <v>208.78</v>
      </c>
    </row>
    <row r="380" spans="1:45" ht="41.4">
      <c r="A380" s="9">
        <v>2022</v>
      </c>
      <c r="B380" s="9" t="s">
        <v>23</v>
      </c>
      <c r="C380" s="9" t="s">
        <v>8</v>
      </c>
      <c r="D380" s="12" t="s">
        <v>9</v>
      </c>
      <c r="E380" s="9">
        <v>644</v>
      </c>
      <c r="F380" s="13">
        <v>5744</v>
      </c>
      <c r="G380" s="13">
        <v>6433</v>
      </c>
      <c r="H380" s="11">
        <v>1149</v>
      </c>
      <c r="I380" s="9" t="s">
        <v>25</v>
      </c>
      <c r="AI380" s="56" t="s">
        <v>110</v>
      </c>
      <c r="AJ380" s="56">
        <v>2020</v>
      </c>
      <c r="AK380" s="56" t="s">
        <v>1</v>
      </c>
      <c r="AL380" s="56" t="s">
        <v>116</v>
      </c>
      <c r="AM380" s="56" t="s">
        <v>105</v>
      </c>
      <c r="AN380" s="56" t="s">
        <v>106</v>
      </c>
      <c r="AO380" s="56" t="s">
        <v>107</v>
      </c>
      <c r="AP380" s="56" t="s">
        <v>108</v>
      </c>
      <c r="AQ380" s="56" t="s">
        <v>109</v>
      </c>
      <c r="AR380" s="56">
        <v>320</v>
      </c>
      <c r="AS380" s="56">
        <v>457.6</v>
      </c>
    </row>
    <row r="381" spans="1:45" ht="41.4">
      <c r="A381" s="9">
        <v>2022</v>
      </c>
      <c r="B381" s="9" t="s">
        <v>23</v>
      </c>
      <c r="C381" s="9" t="s">
        <v>10</v>
      </c>
      <c r="D381" s="12" t="s">
        <v>11</v>
      </c>
      <c r="E381" s="9">
        <v>643</v>
      </c>
      <c r="F381" s="13">
        <v>7000</v>
      </c>
      <c r="G381" s="13">
        <v>7840</v>
      </c>
      <c r="H381" s="11">
        <v>1400</v>
      </c>
      <c r="I381" s="9" t="s">
        <v>25</v>
      </c>
      <c r="AI381" s="57" t="s">
        <v>110</v>
      </c>
      <c r="AJ381" s="57">
        <v>2020</v>
      </c>
      <c r="AK381" s="57" t="s">
        <v>1</v>
      </c>
      <c r="AL381" s="57" t="s">
        <v>116</v>
      </c>
      <c r="AM381" s="57" t="s">
        <v>105</v>
      </c>
      <c r="AN381" s="57" t="s">
        <v>106</v>
      </c>
      <c r="AO381" s="57" t="s">
        <v>107</v>
      </c>
      <c r="AP381" s="57" t="s">
        <v>108</v>
      </c>
      <c r="AQ381" s="57" t="s">
        <v>109</v>
      </c>
      <c r="AR381" s="57">
        <v>358</v>
      </c>
      <c r="AS381" s="57">
        <v>511.94</v>
      </c>
    </row>
    <row r="382" spans="1:45" ht="41.4">
      <c r="A382" s="9">
        <v>2022</v>
      </c>
      <c r="B382" s="9" t="s">
        <v>23</v>
      </c>
      <c r="C382" s="9" t="s">
        <v>8</v>
      </c>
      <c r="D382" s="12" t="s">
        <v>12</v>
      </c>
      <c r="E382" s="9">
        <v>455</v>
      </c>
      <c r="F382" s="13">
        <v>4579</v>
      </c>
      <c r="G382" s="13">
        <v>5128</v>
      </c>
      <c r="H382" s="14">
        <v>916</v>
      </c>
      <c r="I382" s="9" t="s">
        <v>25</v>
      </c>
      <c r="AI382" s="56" t="s">
        <v>103</v>
      </c>
      <c r="AJ382" s="56">
        <v>2020</v>
      </c>
      <c r="AK382" s="56" t="s">
        <v>1</v>
      </c>
      <c r="AL382" s="56" t="s">
        <v>116</v>
      </c>
      <c r="AM382" s="56" t="s">
        <v>105</v>
      </c>
      <c r="AN382" s="56" t="s">
        <v>106</v>
      </c>
      <c r="AO382" s="56" t="s">
        <v>107</v>
      </c>
      <c r="AP382" s="56" t="s">
        <v>108</v>
      </c>
      <c r="AQ382" s="56" t="s">
        <v>109</v>
      </c>
      <c r="AR382" s="56">
        <v>262</v>
      </c>
      <c r="AS382" s="56">
        <v>374.66</v>
      </c>
    </row>
    <row r="383" spans="1:45" ht="41.4">
      <c r="A383" s="9">
        <v>2022</v>
      </c>
      <c r="B383" s="9" t="s">
        <v>23</v>
      </c>
      <c r="C383" s="9" t="s">
        <v>10</v>
      </c>
      <c r="D383" s="12" t="s">
        <v>13</v>
      </c>
      <c r="E383" s="14">
        <v>345</v>
      </c>
      <c r="F383" s="11">
        <v>7000</v>
      </c>
      <c r="G383" s="11">
        <v>7840</v>
      </c>
      <c r="H383" s="11">
        <v>1400</v>
      </c>
      <c r="I383" s="9" t="s">
        <v>25</v>
      </c>
      <c r="AI383" s="57" t="s">
        <v>112</v>
      </c>
      <c r="AJ383" s="57">
        <v>2020</v>
      </c>
      <c r="AK383" s="57" t="s">
        <v>1</v>
      </c>
      <c r="AL383" s="57" t="s">
        <v>116</v>
      </c>
      <c r="AM383" s="57" t="s">
        <v>105</v>
      </c>
      <c r="AN383" s="57" t="s">
        <v>106</v>
      </c>
      <c r="AO383" s="57" t="s">
        <v>107</v>
      </c>
      <c r="AP383" s="57" t="s">
        <v>108</v>
      </c>
      <c r="AQ383" s="57" t="s">
        <v>109</v>
      </c>
      <c r="AR383" s="57">
        <v>346</v>
      </c>
      <c r="AS383" s="57">
        <v>526.24</v>
      </c>
    </row>
    <row r="384" spans="1:45" ht="41.4">
      <c r="A384" s="9">
        <v>2022</v>
      </c>
      <c r="B384" s="9" t="s">
        <v>23</v>
      </c>
      <c r="C384" s="9" t="s">
        <v>6</v>
      </c>
      <c r="D384" s="10" t="s">
        <v>14</v>
      </c>
      <c r="E384" s="14">
        <v>122</v>
      </c>
      <c r="F384" s="14">
        <v>100</v>
      </c>
      <c r="G384" s="14">
        <v>112</v>
      </c>
      <c r="H384" s="14">
        <v>20</v>
      </c>
      <c r="I384" s="9" t="s">
        <v>25</v>
      </c>
      <c r="AI384" s="56" t="s">
        <v>112</v>
      </c>
      <c r="AJ384" s="56">
        <v>2020</v>
      </c>
      <c r="AK384" s="56" t="s">
        <v>1</v>
      </c>
      <c r="AL384" s="56" t="s">
        <v>116</v>
      </c>
      <c r="AM384" s="56" t="s">
        <v>105</v>
      </c>
      <c r="AN384" s="56" t="s">
        <v>106</v>
      </c>
      <c r="AO384" s="56" t="s">
        <v>107</v>
      </c>
      <c r="AP384" s="56" t="s">
        <v>108</v>
      </c>
      <c r="AQ384" s="56" t="s">
        <v>109</v>
      </c>
      <c r="AR384" s="56">
        <v>148</v>
      </c>
      <c r="AS384" s="56">
        <v>526.24</v>
      </c>
    </row>
    <row r="385" spans="1:45" ht="41.4">
      <c r="A385" s="9">
        <v>2022</v>
      </c>
      <c r="B385" s="9" t="s">
        <v>23</v>
      </c>
      <c r="C385" s="9" t="s">
        <v>15</v>
      </c>
      <c r="D385" s="12" t="s">
        <v>16</v>
      </c>
      <c r="E385" s="9">
        <v>78</v>
      </c>
      <c r="F385" s="13">
        <v>2289</v>
      </c>
      <c r="G385" s="13">
        <v>5126</v>
      </c>
      <c r="H385" s="14">
        <v>458</v>
      </c>
      <c r="I385" s="9" t="s">
        <v>25</v>
      </c>
      <c r="AI385" s="57" t="s">
        <v>110</v>
      </c>
      <c r="AJ385" s="57">
        <v>2020</v>
      </c>
      <c r="AK385" s="57" t="s">
        <v>1</v>
      </c>
      <c r="AL385" s="57" t="s">
        <v>116</v>
      </c>
      <c r="AM385" s="57" t="s">
        <v>105</v>
      </c>
      <c r="AN385" s="57" t="s">
        <v>106</v>
      </c>
      <c r="AO385" s="57" t="s">
        <v>107</v>
      </c>
      <c r="AP385" s="57" t="s">
        <v>108</v>
      </c>
      <c r="AQ385" s="57" t="s">
        <v>109</v>
      </c>
      <c r="AR385" s="57">
        <v>316</v>
      </c>
      <c r="AS385" s="57">
        <v>526.24</v>
      </c>
    </row>
    <row r="386" spans="1:45" ht="41.4">
      <c r="A386" s="9">
        <v>2022</v>
      </c>
      <c r="B386" s="9" t="s">
        <v>23</v>
      </c>
      <c r="C386" s="9" t="s">
        <v>15</v>
      </c>
      <c r="D386" s="12" t="s">
        <v>17</v>
      </c>
      <c r="E386" s="9">
        <v>76</v>
      </c>
      <c r="F386" s="13">
        <v>2288</v>
      </c>
      <c r="G386" s="13">
        <v>5126</v>
      </c>
      <c r="H386" s="14">
        <v>458</v>
      </c>
      <c r="I386" s="9" t="s">
        <v>25</v>
      </c>
      <c r="AI386" s="56" t="s">
        <v>112</v>
      </c>
      <c r="AJ386" s="56">
        <v>2020</v>
      </c>
      <c r="AK386" s="56" t="s">
        <v>1</v>
      </c>
      <c r="AL386" s="56" t="s">
        <v>116</v>
      </c>
      <c r="AM386" s="56" t="s">
        <v>105</v>
      </c>
      <c r="AN386" s="56" t="s">
        <v>106</v>
      </c>
      <c r="AO386" s="56" t="s">
        <v>107</v>
      </c>
      <c r="AP386" s="56" t="s">
        <v>108</v>
      </c>
      <c r="AQ386" s="56" t="s">
        <v>109</v>
      </c>
      <c r="AR386" s="56">
        <v>959</v>
      </c>
      <c r="AS386" s="56">
        <v>1371.37</v>
      </c>
    </row>
    <row r="387" spans="1:45" ht="41.4">
      <c r="A387" s="9">
        <v>2022</v>
      </c>
      <c r="B387" s="9" t="s">
        <v>23</v>
      </c>
      <c r="C387" s="9" t="s">
        <v>15</v>
      </c>
      <c r="D387" s="12" t="s">
        <v>18</v>
      </c>
      <c r="E387" s="9">
        <v>46</v>
      </c>
      <c r="F387" s="9">
        <v>100</v>
      </c>
      <c r="G387" s="9">
        <v>224</v>
      </c>
      <c r="H387" s="14">
        <v>20</v>
      </c>
      <c r="I387" s="9" t="s">
        <v>25</v>
      </c>
      <c r="AI387" s="57" t="s">
        <v>110</v>
      </c>
      <c r="AJ387" s="57">
        <v>2020</v>
      </c>
      <c r="AK387" s="57" t="s">
        <v>1</v>
      </c>
      <c r="AL387" s="57" t="s">
        <v>116</v>
      </c>
      <c r="AM387" s="57" t="s">
        <v>105</v>
      </c>
      <c r="AN387" s="57" t="s">
        <v>106</v>
      </c>
      <c r="AO387" s="57" t="s">
        <v>107</v>
      </c>
      <c r="AP387" s="57" t="s">
        <v>108</v>
      </c>
      <c r="AQ387" s="57" t="s">
        <v>109</v>
      </c>
      <c r="AR387" s="57">
        <v>1020</v>
      </c>
      <c r="AS387" s="57">
        <v>1458.6</v>
      </c>
    </row>
    <row r="388" spans="1:45" ht="41.4">
      <c r="A388" s="9">
        <v>2022</v>
      </c>
      <c r="B388" s="9" t="s">
        <v>23</v>
      </c>
      <c r="C388" s="9" t="s">
        <v>15</v>
      </c>
      <c r="D388" s="12" t="s">
        <v>19</v>
      </c>
      <c r="E388" s="9">
        <v>34</v>
      </c>
      <c r="F388" s="13">
        <v>2288</v>
      </c>
      <c r="G388" s="13">
        <v>5126</v>
      </c>
      <c r="H388" s="14">
        <v>458</v>
      </c>
      <c r="I388" s="9" t="s">
        <v>25</v>
      </c>
      <c r="AI388" s="56" t="s">
        <v>110</v>
      </c>
      <c r="AJ388" s="56">
        <v>2020</v>
      </c>
      <c r="AK388" s="56" t="s">
        <v>1</v>
      </c>
      <c r="AL388" s="56" t="s">
        <v>116</v>
      </c>
      <c r="AM388" s="56" t="s">
        <v>105</v>
      </c>
      <c r="AN388" s="56" t="s">
        <v>106</v>
      </c>
      <c r="AO388" s="56" t="s">
        <v>107</v>
      </c>
      <c r="AP388" s="56" t="s">
        <v>108</v>
      </c>
      <c r="AQ388" s="56" t="s">
        <v>109</v>
      </c>
      <c r="AR388" s="56">
        <v>318</v>
      </c>
      <c r="AS388" s="56">
        <v>454.74</v>
      </c>
    </row>
    <row r="389" spans="1:45" ht="41.4">
      <c r="A389" s="9">
        <v>2022</v>
      </c>
      <c r="B389" s="9" t="s">
        <v>23</v>
      </c>
      <c r="C389" s="9" t="s">
        <v>6</v>
      </c>
      <c r="D389" s="10" t="s">
        <v>20</v>
      </c>
      <c r="E389" s="14">
        <v>7</v>
      </c>
      <c r="F389" s="14">
        <v>200</v>
      </c>
      <c r="G389" s="14">
        <v>224</v>
      </c>
      <c r="H389" s="14">
        <v>40</v>
      </c>
      <c r="I389" s="9" t="s">
        <v>4</v>
      </c>
      <c r="AI389" s="57" t="s">
        <v>110</v>
      </c>
      <c r="AJ389" s="57">
        <v>2020</v>
      </c>
      <c r="AK389" s="57" t="s">
        <v>1</v>
      </c>
      <c r="AL389" s="57" t="s">
        <v>116</v>
      </c>
      <c r="AM389" s="57" t="s">
        <v>105</v>
      </c>
      <c r="AN389" s="57" t="s">
        <v>106</v>
      </c>
      <c r="AO389" s="57" t="s">
        <v>107</v>
      </c>
      <c r="AP389" s="57" t="s">
        <v>108</v>
      </c>
      <c r="AQ389" s="57" t="s">
        <v>109</v>
      </c>
      <c r="AR389" s="57">
        <v>345</v>
      </c>
      <c r="AS389" s="57">
        <v>493.35</v>
      </c>
    </row>
    <row r="390" spans="1:45" ht="41.4">
      <c r="A390" s="9">
        <v>2022</v>
      </c>
      <c r="B390" s="9" t="s">
        <v>23</v>
      </c>
      <c r="C390" s="9" t="s">
        <v>15</v>
      </c>
      <c r="D390" s="12" t="s">
        <v>22</v>
      </c>
      <c r="E390" s="9">
        <v>3</v>
      </c>
      <c r="F390" s="13">
        <v>3300</v>
      </c>
      <c r="G390" s="13">
        <v>5127</v>
      </c>
      <c r="H390" s="14">
        <v>660</v>
      </c>
      <c r="I390" s="9" t="s">
        <v>4</v>
      </c>
      <c r="AI390" s="56" t="s">
        <v>112</v>
      </c>
      <c r="AJ390" s="56">
        <v>2020</v>
      </c>
      <c r="AK390" s="56" t="s">
        <v>1</v>
      </c>
      <c r="AL390" s="56" t="s">
        <v>116</v>
      </c>
      <c r="AM390" s="56" t="s">
        <v>105</v>
      </c>
      <c r="AN390" s="56" t="s">
        <v>106</v>
      </c>
      <c r="AO390" s="56" t="s">
        <v>107</v>
      </c>
      <c r="AP390" s="56" t="s">
        <v>108</v>
      </c>
      <c r="AQ390" s="56" t="s">
        <v>109</v>
      </c>
      <c r="AR390" s="56">
        <v>147</v>
      </c>
      <c r="AS390" s="56">
        <v>210.21</v>
      </c>
    </row>
    <row r="391" spans="1:45" ht="41.4">
      <c r="A391" s="9">
        <v>2022</v>
      </c>
      <c r="B391" s="9" t="s">
        <v>23</v>
      </c>
      <c r="C391" s="9" t="s">
        <v>21</v>
      </c>
      <c r="D391" s="12" t="s">
        <v>21</v>
      </c>
      <c r="E391" s="9">
        <v>2</v>
      </c>
      <c r="F391" s="13">
        <v>6600</v>
      </c>
      <c r="G391" s="13">
        <v>7392</v>
      </c>
      <c r="H391" s="11">
        <v>1320</v>
      </c>
      <c r="I391" s="9" t="s">
        <v>4</v>
      </c>
      <c r="AI391" s="57" t="s">
        <v>112</v>
      </c>
      <c r="AJ391" s="57">
        <v>2020</v>
      </c>
      <c r="AK391" s="57" t="s">
        <v>1</v>
      </c>
      <c r="AL391" s="57" t="s">
        <v>116</v>
      </c>
      <c r="AM391" s="57" t="s">
        <v>105</v>
      </c>
      <c r="AN391" s="57" t="s">
        <v>106</v>
      </c>
      <c r="AO391" s="57" t="s">
        <v>107</v>
      </c>
      <c r="AP391" s="57" t="s">
        <v>108</v>
      </c>
      <c r="AQ391" s="57" t="s">
        <v>109</v>
      </c>
      <c r="AR391" s="57">
        <v>265</v>
      </c>
      <c r="AS391" s="57">
        <v>378.95</v>
      </c>
    </row>
    <row r="392" spans="1:45" ht="43.2">
      <c r="A392" s="9">
        <v>2022</v>
      </c>
      <c r="B392" s="9" t="s">
        <v>24</v>
      </c>
      <c r="C392" s="9" t="s">
        <v>2</v>
      </c>
      <c r="D392" s="10" t="s">
        <v>3</v>
      </c>
      <c r="E392" s="11">
        <v>3566</v>
      </c>
      <c r="F392" s="11">
        <v>4577</v>
      </c>
      <c r="G392" s="11">
        <v>5127</v>
      </c>
      <c r="H392" s="14">
        <v>915</v>
      </c>
      <c r="I392" s="9" t="s">
        <v>4</v>
      </c>
      <c r="AI392" s="56" t="s">
        <v>110</v>
      </c>
      <c r="AJ392" s="56">
        <v>2020</v>
      </c>
      <c r="AK392" s="56" t="s">
        <v>1</v>
      </c>
      <c r="AL392" s="56" t="s">
        <v>116</v>
      </c>
      <c r="AM392" s="56" t="s">
        <v>105</v>
      </c>
      <c r="AN392" s="56" t="s">
        <v>106</v>
      </c>
      <c r="AO392" s="56" t="s">
        <v>107</v>
      </c>
      <c r="AP392" s="56" t="s">
        <v>108</v>
      </c>
      <c r="AQ392" s="56" t="s">
        <v>109</v>
      </c>
      <c r="AR392" s="56">
        <v>768</v>
      </c>
      <c r="AS392" s="56">
        <v>1098.24</v>
      </c>
    </row>
    <row r="393" spans="1:45" ht="41.4">
      <c r="A393" s="9">
        <v>2022</v>
      </c>
      <c r="B393" s="9" t="s">
        <v>24</v>
      </c>
      <c r="C393" s="9" t="s">
        <v>2</v>
      </c>
      <c r="D393" s="10" t="s">
        <v>5</v>
      </c>
      <c r="E393" s="11">
        <v>2498</v>
      </c>
      <c r="F393" s="11">
        <v>8000</v>
      </c>
      <c r="G393" s="11">
        <v>8960</v>
      </c>
      <c r="H393" s="11">
        <v>1600</v>
      </c>
      <c r="I393" s="9" t="s">
        <v>4</v>
      </c>
      <c r="AI393" s="57" t="s">
        <v>103</v>
      </c>
      <c r="AJ393" s="57">
        <v>2020</v>
      </c>
      <c r="AK393" s="57" t="s">
        <v>1</v>
      </c>
      <c r="AL393" s="57" t="s">
        <v>116</v>
      </c>
      <c r="AM393" s="57" t="s">
        <v>105</v>
      </c>
      <c r="AN393" s="57" t="s">
        <v>106</v>
      </c>
      <c r="AO393" s="57" t="s">
        <v>107</v>
      </c>
      <c r="AP393" s="57" t="s">
        <v>108</v>
      </c>
      <c r="AQ393" s="57" t="s">
        <v>109</v>
      </c>
      <c r="AR393" s="57">
        <v>801</v>
      </c>
      <c r="AS393" s="57">
        <v>1145.43</v>
      </c>
    </row>
    <row r="394" spans="1:45" ht="41.4">
      <c r="A394" s="9">
        <v>2022</v>
      </c>
      <c r="B394" s="9" t="s">
        <v>24</v>
      </c>
      <c r="C394" s="9" t="s">
        <v>6</v>
      </c>
      <c r="D394" s="10" t="s">
        <v>7</v>
      </c>
      <c r="E394" s="11">
        <v>1245</v>
      </c>
      <c r="F394" s="11">
        <v>4577</v>
      </c>
      <c r="G394" s="11">
        <v>5126</v>
      </c>
      <c r="H394" s="14">
        <v>915</v>
      </c>
      <c r="I394" s="9" t="s">
        <v>4</v>
      </c>
      <c r="AI394" s="56" t="s">
        <v>112</v>
      </c>
      <c r="AJ394" s="56">
        <v>2020</v>
      </c>
      <c r="AK394" s="56" t="s">
        <v>1</v>
      </c>
      <c r="AL394" s="56" t="s">
        <v>116</v>
      </c>
      <c r="AM394" s="56" t="s">
        <v>105</v>
      </c>
      <c r="AN394" s="56" t="s">
        <v>106</v>
      </c>
      <c r="AO394" s="56" t="s">
        <v>107</v>
      </c>
      <c r="AP394" s="56" t="s">
        <v>108</v>
      </c>
      <c r="AQ394" s="56" t="s">
        <v>109</v>
      </c>
      <c r="AR394" s="56">
        <v>854</v>
      </c>
      <c r="AS394" s="56">
        <v>1221.22</v>
      </c>
    </row>
    <row r="395" spans="1:45" ht="41.4">
      <c r="A395" s="9">
        <v>2022</v>
      </c>
      <c r="B395" s="9" t="s">
        <v>24</v>
      </c>
      <c r="C395" s="9" t="s">
        <v>8</v>
      </c>
      <c r="D395" s="12" t="s">
        <v>9</v>
      </c>
      <c r="E395" s="9">
        <v>644</v>
      </c>
      <c r="F395" s="13">
        <v>5744</v>
      </c>
      <c r="G395" s="13">
        <v>6433</v>
      </c>
      <c r="H395" s="11">
        <v>1149</v>
      </c>
      <c r="I395" s="9" t="s">
        <v>4</v>
      </c>
      <c r="AI395" s="57" t="s">
        <v>103</v>
      </c>
      <c r="AJ395" s="57">
        <v>2020</v>
      </c>
      <c r="AK395" s="57" t="s">
        <v>1</v>
      </c>
      <c r="AL395" s="57" t="s">
        <v>116</v>
      </c>
      <c r="AM395" s="57" t="s">
        <v>105</v>
      </c>
      <c r="AN395" s="57" t="s">
        <v>106</v>
      </c>
      <c r="AO395" s="57" t="s">
        <v>107</v>
      </c>
      <c r="AP395" s="57" t="s">
        <v>108</v>
      </c>
      <c r="AQ395" s="57" t="s">
        <v>109</v>
      </c>
      <c r="AR395" s="57">
        <v>788</v>
      </c>
      <c r="AS395" s="57">
        <v>1126.8399999999999</v>
      </c>
    </row>
    <row r="396" spans="1:45" ht="41.4">
      <c r="A396" s="9">
        <v>2022</v>
      </c>
      <c r="B396" s="9" t="s">
        <v>24</v>
      </c>
      <c r="C396" s="9" t="s">
        <v>10</v>
      </c>
      <c r="D396" s="12" t="s">
        <v>11</v>
      </c>
      <c r="E396" s="9">
        <v>643</v>
      </c>
      <c r="F396" s="13">
        <v>7000</v>
      </c>
      <c r="G396" s="13">
        <v>7840</v>
      </c>
      <c r="H396" s="11">
        <v>1400</v>
      </c>
      <c r="I396" s="9" t="s">
        <v>4</v>
      </c>
      <c r="AI396" s="56" t="s">
        <v>110</v>
      </c>
      <c r="AJ396" s="56">
        <v>2020</v>
      </c>
      <c r="AK396" s="56" t="s">
        <v>1</v>
      </c>
      <c r="AL396" s="56" t="s">
        <v>116</v>
      </c>
      <c r="AM396" s="56" t="s">
        <v>105</v>
      </c>
      <c r="AN396" s="56" t="s">
        <v>106</v>
      </c>
      <c r="AO396" s="56" t="s">
        <v>107</v>
      </c>
      <c r="AP396" s="56" t="s">
        <v>108</v>
      </c>
      <c r="AQ396" s="56" t="s">
        <v>109</v>
      </c>
      <c r="AR396" s="56">
        <v>263</v>
      </c>
      <c r="AS396" s="56">
        <v>376.09</v>
      </c>
    </row>
    <row r="397" spans="1:45" ht="41.4">
      <c r="A397" s="9">
        <v>2022</v>
      </c>
      <c r="B397" s="9" t="s">
        <v>24</v>
      </c>
      <c r="C397" s="9" t="s">
        <v>8</v>
      </c>
      <c r="D397" s="12" t="s">
        <v>12</v>
      </c>
      <c r="E397" s="9">
        <v>455</v>
      </c>
      <c r="F397" s="13">
        <v>4579</v>
      </c>
      <c r="G397" s="13">
        <v>5128</v>
      </c>
      <c r="H397" s="14">
        <v>916</v>
      </c>
      <c r="I397" s="9" t="s">
        <v>4</v>
      </c>
      <c r="AI397" s="57" t="s">
        <v>110</v>
      </c>
      <c r="AJ397" s="57">
        <v>2020</v>
      </c>
      <c r="AK397" s="57" t="s">
        <v>1</v>
      </c>
      <c r="AL397" s="57" t="s">
        <v>116</v>
      </c>
      <c r="AM397" s="57" t="s">
        <v>105</v>
      </c>
      <c r="AN397" s="57" t="s">
        <v>106</v>
      </c>
      <c r="AO397" s="57" t="s">
        <v>107</v>
      </c>
      <c r="AP397" s="57" t="s">
        <v>108</v>
      </c>
      <c r="AQ397" s="57" t="s">
        <v>109</v>
      </c>
      <c r="AR397" s="57">
        <v>347</v>
      </c>
      <c r="AS397" s="57">
        <v>496.21</v>
      </c>
    </row>
    <row r="398" spans="1:45" ht="41.4">
      <c r="A398" s="9">
        <v>2022</v>
      </c>
      <c r="B398" s="9" t="s">
        <v>24</v>
      </c>
      <c r="C398" s="9" t="s">
        <v>10</v>
      </c>
      <c r="D398" s="12" t="s">
        <v>13</v>
      </c>
      <c r="E398" s="14">
        <v>345</v>
      </c>
      <c r="F398" s="11">
        <v>7000</v>
      </c>
      <c r="G398" s="11">
        <v>7840</v>
      </c>
      <c r="H398" s="11">
        <v>1400</v>
      </c>
      <c r="I398" s="9" t="s">
        <v>4</v>
      </c>
      <c r="AI398" s="56" t="s">
        <v>112</v>
      </c>
      <c r="AJ398" s="56">
        <v>2020</v>
      </c>
      <c r="AK398" s="56" t="s">
        <v>1</v>
      </c>
      <c r="AL398" s="56" t="s">
        <v>116</v>
      </c>
      <c r="AM398" s="56" t="s">
        <v>105</v>
      </c>
      <c r="AN398" s="56" t="s">
        <v>106</v>
      </c>
      <c r="AO398" s="56" t="s">
        <v>107</v>
      </c>
      <c r="AP398" s="56" t="s">
        <v>108</v>
      </c>
      <c r="AQ398" s="56" t="s">
        <v>109</v>
      </c>
      <c r="AR398" s="56">
        <v>317</v>
      </c>
      <c r="AS398" s="56">
        <v>453.31</v>
      </c>
    </row>
    <row r="399" spans="1:45" ht="41.4">
      <c r="A399" s="9">
        <v>2022</v>
      </c>
      <c r="B399" s="9" t="s">
        <v>24</v>
      </c>
      <c r="C399" s="9" t="s">
        <v>6</v>
      </c>
      <c r="D399" s="10" t="s">
        <v>14</v>
      </c>
      <c r="E399" s="14">
        <v>122</v>
      </c>
      <c r="F399" s="14">
        <v>100</v>
      </c>
      <c r="G399" s="14">
        <v>112</v>
      </c>
      <c r="H399" s="14">
        <v>20</v>
      </c>
      <c r="I399" s="9" t="s">
        <v>4</v>
      </c>
      <c r="AI399" s="57" t="s">
        <v>110</v>
      </c>
      <c r="AJ399" s="57">
        <v>2020</v>
      </c>
      <c r="AK399" s="57" t="s">
        <v>29</v>
      </c>
      <c r="AL399" s="57" t="s">
        <v>116</v>
      </c>
      <c r="AM399" s="57" t="s">
        <v>105</v>
      </c>
      <c r="AN399" s="57" t="s">
        <v>106</v>
      </c>
      <c r="AO399" s="57" t="s">
        <v>107</v>
      </c>
      <c r="AP399" s="57" t="s">
        <v>108</v>
      </c>
      <c r="AQ399" s="57" t="s">
        <v>109</v>
      </c>
      <c r="AR399" s="57">
        <v>314</v>
      </c>
      <c r="AS399" s="57">
        <v>449.02</v>
      </c>
    </row>
    <row r="400" spans="1:45" ht="41.4">
      <c r="A400" s="9">
        <v>2022</v>
      </c>
      <c r="B400" s="9" t="s">
        <v>24</v>
      </c>
      <c r="C400" s="9" t="s">
        <v>15</v>
      </c>
      <c r="D400" s="12" t="s">
        <v>16</v>
      </c>
      <c r="E400" s="9">
        <v>78</v>
      </c>
      <c r="F400" s="13">
        <v>2289</v>
      </c>
      <c r="G400" s="13">
        <v>5126</v>
      </c>
      <c r="H400" s="14">
        <v>458</v>
      </c>
      <c r="I400" s="9" t="s">
        <v>4</v>
      </c>
      <c r="AI400" s="56" t="s">
        <v>112</v>
      </c>
      <c r="AJ400" s="56">
        <v>2020</v>
      </c>
      <c r="AK400" s="56" t="s">
        <v>29</v>
      </c>
      <c r="AL400" s="56" t="s">
        <v>116</v>
      </c>
      <c r="AM400" s="56" t="s">
        <v>105</v>
      </c>
      <c r="AN400" s="56" t="s">
        <v>106</v>
      </c>
      <c r="AO400" s="56" t="s">
        <v>107</v>
      </c>
      <c r="AP400" s="56" t="s">
        <v>108</v>
      </c>
      <c r="AQ400" s="56" t="s">
        <v>109</v>
      </c>
      <c r="AR400" s="56">
        <v>362</v>
      </c>
      <c r="AS400" s="56">
        <v>517.66</v>
      </c>
    </row>
    <row r="401" spans="1:45" ht="41.4">
      <c r="A401" s="9">
        <v>2022</v>
      </c>
      <c r="B401" s="9" t="s">
        <v>24</v>
      </c>
      <c r="C401" s="9" t="s">
        <v>15</v>
      </c>
      <c r="D401" s="12" t="s">
        <v>17</v>
      </c>
      <c r="E401" s="9">
        <v>76</v>
      </c>
      <c r="F401" s="13">
        <v>2288</v>
      </c>
      <c r="G401" s="13">
        <v>5126</v>
      </c>
      <c r="H401" s="14">
        <v>458</v>
      </c>
      <c r="I401" s="9" t="s">
        <v>4</v>
      </c>
      <c r="AI401" s="57" t="s">
        <v>110</v>
      </c>
      <c r="AJ401" s="57">
        <v>2020</v>
      </c>
      <c r="AK401" s="57" t="s">
        <v>29</v>
      </c>
      <c r="AL401" s="57" t="s">
        <v>116</v>
      </c>
      <c r="AM401" s="57" t="s">
        <v>105</v>
      </c>
      <c r="AN401" s="57" t="s">
        <v>106</v>
      </c>
      <c r="AO401" s="57" t="s">
        <v>107</v>
      </c>
      <c r="AP401" s="57" t="s">
        <v>108</v>
      </c>
      <c r="AQ401" s="57" t="s">
        <v>109</v>
      </c>
      <c r="AR401" s="57">
        <v>284</v>
      </c>
      <c r="AS401" s="57">
        <v>406.12</v>
      </c>
    </row>
    <row r="402" spans="1:45" ht="41.4">
      <c r="A402" s="9">
        <v>2022</v>
      </c>
      <c r="B402" s="9" t="s">
        <v>24</v>
      </c>
      <c r="C402" s="9" t="s">
        <v>15</v>
      </c>
      <c r="D402" s="12" t="s">
        <v>18</v>
      </c>
      <c r="E402" s="9">
        <v>46</v>
      </c>
      <c r="F402" s="9">
        <v>100</v>
      </c>
      <c r="G402" s="9">
        <v>224</v>
      </c>
      <c r="H402" s="14">
        <v>20</v>
      </c>
      <c r="I402" s="9" t="s">
        <v>4</v>
      </c>
      <c r="AI402" s="56" t="s">
        <v>110</v>
      </c>
      <c r="AJ402" s="56">
        <v>2020</v>
      </c>
      <c r="AK402" s="56" t="s">
        <v>29</v>
      </c>
      <c r="AL402" s="56" t="s">
        <v>116</v>
      </c>
      <c r="AM402" s="56" t="s">
        <v>105</v>
      </c>
      <c r="AN402" s="56" t="s">
        <v>106</v>
      </c>
      <c r="AO402" s="56" t="s">
        <v>107</v>
      </c>
      <c r="AP402" s="56" t="s">
        <v>108</v>
      </c>
      <c r="AQ402" s="56" t="s">
        <v>109</v>
      </c>
      <c r="AR402" s="56">
        <v>358</v>
      </c>
      <c r="AS402" s="56">
        <v>526.24</v>
      </c>
    </row>
    <row r="403" spans="1:45" ht="41.4">
      <c r="A403" s="9">
        <v>2022</v>
      </c>
      <c r="B403" s="9" t="s">
        <v>24</v>
      </c>
      <c r="C403" s="9" t="s">
        <v>15</v>
      </c>
      <c r="D403" s="12" t="s">
        <v>19</v>
      </c>
      <c r="E403" s="9">
        <v>34</v>
      </c>
      <c r="F403" s="13">
        <v>2288</v>
      </c>
      <c r="G403" s="13">
        <v>5126</v>
      </c>
      <c r="H403" s="14">
        <v>458</v>
      </c>
      <c r="I403" s="9" t="s">
        <v>4</v>
      </c>
      <c r="AI403" s="57" t="s">
        <v>110</v>
      </c>
      <c r="AJ403" s="57">
        <v>2020</v>
      </c>
      <c r="AK403" s="57" t="s">
        <v>29</v>
      </c>
      <c r="AL403" s="57" t="s">
        <v>116</v>
      </c>
      <c r="AM403" s="57" t="s">
        <v>105</v>
      </c>
      <c r="AN403" s="57" t="s">
        <v>106</v>
      </c>
      <c r="AO403" s="57" t="s">
        <v>107</v>
      </c>
      <c r="AP403" s="57" t="s">
        <v>108</v>
      </c>
      <c r="AQ403" s="57" t="s">
        <v>109</v>
      </c>
      <c r="AR403" s="57">
        <v>286</v>
      </c>
      <c r="AS403" s="57">
        <v>526.24</v>
      </c>
    </row>
    <row r="404" spans="1:45" ht="41.4">
      <c r="A404" s="9">
        <v>2022</v>
      </c>
      <c r="B404" s="9" t="s">
        <v>24</v>
      </c>
      <c r="C404" s="9" t="s">
        <v>6</v>
      </c>
      <c r="D404" s="10" t="s">
        <v>20</v>
      </c>
      <c r="E404" s="14">
        <v>7</v>
      </c>
      <c r="F404" s="14">
        <v>200</v>
      </c>
      <c r="G404" s="14">
        <v>224</v>
      </c>
      <c r="H404" s="14">
        <v>40</v>
      </c>
      <c r="I404" s="9" t="s">
        <v>4</v>
      </c>
      <c r="AI404" s="56" t="s">
        <v>110</v>
      </c>
      <c r="AJ404" s="56">
        <v>2020</v>
      </c>
      <c r="AK404" s="56" t="s">
        <v>29</v>
      </c>
      <c r="AL404" s="56" t="s">
        <v>116</v>
      </c>
      <c r="AM404" s="56" t="s">
        <v>105</v>
      </c>
      <c r="AN404" s="56" t="s">
        <v>106</v>
      </c>
      <c r="AO404" s="56" t="s">
        <v>107</v>
      </c>
      <c r="AP404" s="56" t="s">
        <v>108</v>
      </c>
      <c r="AQ404" s="56" t="s">
        <v>109</v>
      </c>
      <c r="AR404" s="56">
        <v>992</v>
      </c>
      <c r="AS404" s="56">
        <v>1418.56</v>
      </c>
    </row>
    <row r="405" spans="1:45" ht="41.4">
      <c r="A405" s="9">
        <v>2022</v>
      </c>
      <c r="B405" s="9" t="s">
        <v>24</v>
      </c>
      <c r="C405" s="9" t="s">
        <v>15</v>
      </c>
      <c r="D405" s="12" t="s">
        <v>22</v>
      </c>
      <c r="E405" s="9">
        <v>3</v>
      </c>
      <c r="F405" s="13">
        <v>2289</v>
      </c>
      <c r="G405" s="13">
        <v>5127</v>
      </c>
      <c r="H405" s="14">
        <v>458</v>
      </c>
      <c r="I405" s="9" t="s">
        <v>4</v>
      </c>
      <c r="AI405" s="57" t="s">
        <v>110</v>
      </c>
      <c r="AJ405" s="57">
        <v>2020</v>
      </c>
      <c r="AK405" s="57" t="s">
        <v>29</v>
      </c>
      <c r="AL405" s="57" t="s">
        <v>116</v>
      </c>
      <c r="AM405" s="57" t="s">
        <v>105</v>
      </c>
      <c r="AN405" s="57" t="s">
        <v>106</v>
      </c>
      <c r="AO405" s="57" t="s">
        <v>107</v>
      </c>
      <c r="AP405" s="57" t="s">
        <v>108</v>
      </c>
      <c r="AQ405" s="57" t="s">
        <v>109</v>
      </c>
      <c r="AR405" s="57">
        <v>1025</v>
      </c>
      <c r="AS405" s="57">
        <v>1465.75</v>
      </c>
    </row>
    <row r="406" spans="1:45" ht="41.4">
      <c r="A406" s="9">
        <v>2022</v>
      </c>
      <c r="B406" s="9" t="s">
        <v>24</v>
      </c>
      <c r="C406" s="9" t="s">
        <v>21</v>
      </c>
      <c r="D406" s="12" t="s">
        <v>21</v>
      </c>
      <c r="E406" s="9">
        <v>2</v>
      </c>
      <c r="F406" s="13">
        <v>6600</v>
      </c>
      <c r="G406" s="13">
        <v>7392</v>
      </c>
      <c r="H406" s="11">
        <v>1320</v>
      </c>
      <c r="I406" s="9" t="s">
        <v>25</v>
      </c>
      <c r="AI406" s="56" t="s">
        <v>103</v>
      </c>
      <c r="AJ406" s="56">
        <v>2020</v>
      </c>
      <c r="AK406" s="56" t="s">
        <v>29</v>
      </c>
      <c r="AL406" s="56" t="s">
        <v>116</v>
      </c>
      <c r="AM406" s="56" t="s">
        <v>105</v>
      </c>
      <c r="AN406" s="56" t="s">
        <v>106</v>
      </c>
      <c r="AO406" s="56" t="s">
        <v>107</v>
      </c>
      <c r="AP406" s="56" t="s">
        <v>108</v>
      </c>
      <c r="AQ406" s="56" t="s">
        <v>109</v>
      </c>
      <c r="AR406" s="56">
        <v>288</v>
      </c>
      <c r="AS406" s="56">
        <v>411.84</v>
      </c>
    </row>
    <row r="407" spans="1:45" ht="43.2">
      <c r="A407" s="9">
        <v>2022</v>
      </c>
      <c r="B407" s="9" t="s">
        <v>26</v>
      </c>
      <c r="C407" s="9" t="s">
        <v>2</v>
      </c>
      <c r="D407" s="10" t="s">
        <v>3</v>
      </c>
      <c r="E407" s="11">
        <v>3566</v>
      </c>
      <c r="F407" s="11">
        <v>4577</v>
      </c>
      <c r="G407" s="11">
        <v>5127</v>
      </c>
      <c r="H407" s="14">
        <v>915</v>
      </c>
      <c r="I407" s="9" t="s">
        <v>25</v>
      </c>
      <c r="AI407" s="57" t="s">
        <v>103</v>
      </c>
      <c r="AJ407" s="57">
        <v>2020</v>
      </c>
      <c r="AK407" s="57" t="s">
        <v>29</v>
      </c>
      <c r="AL407" s="57" t="s">
        <v>116</v>
      </c>
      <c r="AM407" s="57" t="s">
        <v>105</v>
      </c>
      <c r="AN407" s="57" t="s">
        <v>106</v>
      </c>
      <c r="AO407" s="57" t="s">
        <v>107</v>
      </c>
      <c r="AP407" s="57" t="s">
        <v>108</v>
      </c>
      <c r="AQ407" s="57" t="s">
        <v>109</v>
      </c>
      <c r="AR407" s="57">
        <v>315</v>
      </c>
      <c r="AS407" s="57">
        <v>450.45</v>
      </c>
    </row>
    <row r="408" spans="1:45" ht="41.4">
      <c r="A408" s="9">
        <v>2022</v>
      </c>
      <c r="B408" s="9" t="s">
        <v>26</v>
      </c>
      <c r="C408" s="9" t="s">
        <v>2</v>
      </c>
      <c r="D408" s="10" t="s">
        <v>5</v>
      </c>
      <c r="E408" s="11">
        <v>2498</v>
      </c>
      <c r="F408" s="11">
        <v>8000</v>
      </c>
      <c r="G408" s="11">
        <v>8960</v>
      </c>
      <c r="H408" s="11">
        <v>1600</v>
      </c>
      <c r="I408" s="9" t="s">
        <v>25</v>
      </c>
      <c r="AI408" s="56" t="s">
        <v>110</v>
      </c>
      <c r="AJ408" s="56">
        <v>2020</v>
      </c>
      <c r="AK408" s="56" t="s">
        <v>29</v>
      </c>
      <c r="AL408" s="56" t="s">
        <v>116</v>
      </c>
      <c r="AM408" s="56" t="s">
        <v>105</v>
      </c>
      <c r="AN408" s="56" t="s">
        <v>106</v>
      </c>
      <c r="AO408" s="56" t="s">
        <v>107</v>
      </c>
      <c r="AP408" s="56" t="s">
        <v>108</v>
      </c>
      <c r="AQ408" s="56" t="s">
        <v>109</v>
      </c>
      <c r="AR408" s="56">
        <v>285</v>
      </c>
      <c r="AS408" s="56">
        <v>407.55</v>
      </c>
    </row>
    <row r="409" spans="1:45" ht="41.4">
      <c r="A409" s="9">
        <v>2022</v>
      </c>
      <c r="B409" s="9" t="s">
        <v>26</v>
      </c>
      <c r="C409" s="9" t="s">
        <v>6</v>
      </c>
      <c r="D409" s="10" t="s">
        <v>7</v>
      </c>
      <c r="E409" s="11">
        <v>1245</v>
      </c>
      <c r="F409" s="11">
        <v>4577</v>
      </c>
      <c r="G409" s="11">
        <v>5126</v>
      </c>
      <c r="H409" s="14">
        <v>915</v>
      </c>
      <c r="I409" s="9" t="s">
        <v>25</v>
      </c>
      <c r="AI409" s="57" t="s">
        <v>110</v>
      </c>
      <c r="AJ409" s="57">
        <v>2020</v>
      </c>
      <c r="AK409" s="57" t="s">
        <v>29</v>
      </c>
      <c r="AL409" s="57" t="s">
        <v>116</v>
      </c>
      <c r="AM409" s="57" t="s">
        <v>105</v>
      </c>
      <c r="AN409" s="57" t="s">
        <v>106</v>
      </c>
      <c r="AO409" s="57" t="s">
        <v>107</v>
      </c>
      <c r="AP409" s="57" t="s">
        <v>108</v>
      </c>
      <c r="AQ409" s="57" t="s">
        <v>109</v>
      </c>
      <c r="AR409" s="57">
        <v>773</v>
      </c>
      <c r="AS409" s="57">
        <v>1105.3900000000001</v>
      </c>
    </row>
    <row r="410" spans="1:45" ht="41.4">
      <c r="A410" s="9">
        <v>2022</v>
      </c>
      <c r="B410" s="9" t="s">
        <v>26</v>
      </c>
      <c r="C410" s="9" t="s">
        <v>8</v>
      </c>
      <c r="D410" s="12" t="s">
        <v>9</v>
      </c>
      <c r="E410" s="9">
        <v>644</v>
      </c>
      <c r="F410" s="13">
        <v>5744</v>
      </c>
      <c r="G410" s="13">
        <v>6433</v>
      </c>
      <c r="H410" s="11">
        <v>1149</v>
      </c>
      <c r="I410" s="9" t="s">
        <v>25</v>
      </c>
      <c r="AI410" s="56" t="s">
        <v>103</v>
      </c>
      <c r="AJ410" s="56">
        <v>2020</v>
      </c>
      <c r="AK410" s="56" t="s">
        <v>29</v>
      </c>
      <c r="AL410" s="56" t="s">
        <v>116</v>
      </c>
      <c r="AM410" s="56" t="s">
        <v>105</v>
      </c>
      <c r="AN410" s="56" t="s">
        <v>106</v>
      </c>
      <c r="AO410" s="56" t="s">
        <v>107</v>
      </c>
      <c r="AP410" s="56" t="s">
        <v>108</v>
      </c>
      <c r="AQ410" s="56" t="s">
        <v>109</v>
      </c>
      <c r="AR410" s="56">
        <v>806</v>
      </c>
      <c r="AS410" s="56">
        <v>1152.58</v>
      </c>
    </row>
    <row r="411" spans="1:45" ht="41.4">
      <c r="A411" s="9">
        <v>2022</v>
      </c>
      <c r="B411" s="9" t="s">
        <v>26</v>
      </c>
      <c r="C411" s="9" t="s">
        <v>10</v>
      </c>
      <c r="D411" s="12" t="s">
        <v>11</v>
      </c>
      <c r="E411" s="9">
        <v>643</v>
      </c>
      <c r="F411" s="13">
        <v>7000</v>
      </c>
      <c r="G411" s="13">
        <v>7840</v>
      </c>
      <c r="H411" s="11">
        <v>1400</v>
      </c>
      <c r="I411" s="9" t="s">
        <v>25</v>
      </c>
      <c r="AI411" s="57" t="s">
        <v>110</v>
      </c>
      <c r="AJ411" s="57">
        <v>2020</v>
      </c>
      <c r="AK411" s="57" t="s">
        <v>29</v>
      </c>
      <c r="AL411" s="57" t="s">
        <v>116</v>
      </c>
      <c r="AM411" s="57" t="s">
        <v>105</v>
      </c>
      <c r="AN411" s="57" t="s">
        <v>106</v>
      </c>
      <c r="AO411" s="57" t="s">
        <v>107</v>
      </c>
      <c r="AP411" s="57" t="s">
        <v>108</v>
      </c>
      <c r="AQ411" s="57" t="s">
        <v>109</v>
      </c>
      <c r="AR411" s="57">
        <v>311</v>
      </c>
      <c r="AS411" s="57">
        <v>444.73</v>
      </c>
    </row>
    <row r="412" spans="1:45" ht="41.4">
      <c r="A412" s="9">
        <v>2022</v>
      </c>
      <c r="B412" s="9" t="s">
        <v>26</v>
      </c>
      <c r="C412" s="9" t="s">
        <v>8</v>
      </c>
      <c r="D412" s="12" t="s">
        <v>12</v>
      </c>
      <c r="E412" s="9">
        <v>455</v>
      </c>
      <c r="F412" s="13">
        <v>4579</v>
      </c>
      <c r="G412" s="13">
        <v>5128</v>
      </c>
      <c r="H412" s="14">
        <v>916</v>
      </c>
      <c r="I412" s="9" t="s">
        <v>25</v>
      </c>
      <c r="AI412" s="56" t="s">
        <v>110</v>
      </c>
      <c r="AJ412" s="56">
        <v>2020</v>
      </c>
      <c r="AK412" s="56" t="s">
        <v>29</v>
      </c>
      <c r="AL412" s="56" t="s">
        <v>116</v>
      </c>
      <c r="AM412" s="56" t="s">
        <v>105</v>
      </c>
      <c r="AN412" s="56" t="s">
        <v>106</v>
      </c>
      <c r="AO412" s="56" t="s">
        <v>107</v>
      </c>
      <c r="AP412" s="56" t="s">
        <v>108</v>
      </c>
      <c r="AQ412" s="56" t="s">
        <v>109</v>
      </c>
      <c r="AR412" s="56">
        <v>359</v>
      </c>
      <c r="AS412" s="56">
        <v>513.37</v>
      </c>
    </row>
    <row r="413" spans="1:45" ht="41.4">
      <c r="A413" s="9">
        <v>2022</v>
      </c>
      <c r="B413" s="9" t="s">
        <v>26</v>
      </c>
      <c r="C413" s="9" t="s">
        <v>10</v>
      </c>
      <c r="D413" s="12" t="s">
        <v>13</v>
      </c>
      <c r="E413" s="14">
        <v>345</v>
      </c>
      <c r="F413" s="11">
        <v>7000</v>
      </c>
      <c r="G413" s="11">
        <v>7840</v>
      </c>
      <c r="H413" s="11">
        <v>1400</v>
      </c>
      <c r="I413" s="9" t="s">
        <v>25</v>
      </c>
      <c r="AI413" s="57" t="s">
        <v>110</v>
      </c>
      <c r="AJ413" s="57">
        <v>2020</v>
      </c>
      <c r="AK413" s="57" t="s">
        <v>29</v>
      </c>
      <c r="AL413" s="57" t="s">
        <v>116</v>
      </c>
      <c r="AM413" s="57" t="s">
        <v>105</v>
      </c>
      <c r="AN413" s="57" t="s">
        <v>106</v>
      </c>
      <c r="AO413" s="57" t="s">
        <v>107</v>
      </c>
      <c r="AP413" s="57" t="s">
        <v>108</v>
      </c>
      <c r="AQ413" s="57" t="s">
        <v>109</v>
      </c>
      <c r="AR413" s="57">
        <v>287</v>
      </c>
      <c r="AS413" s="57">
        <v>410.41</v>
      </c>
    </row>
    <row r="414" spans="1:45" ht="41.4">
      <c r="A414" s="9">
        <v>2022</v>
      </c>
      <c r="B414" s="9" t="s">
        <v>26</v>
      </c>
      <c r="C414" s="9" t="s">
        <v>6</v>
      </c>
      <c r="D414" s="10" t="s">
        <v>14</v>
      </c>
      <c r="E414" s="14">
        <v>122</v>
      </c>
      <c r="F414" s="14">
        <v>100</v>
      </c>
      <c r="G414" s="14">
        <v>112</v>
      </c>
      <c r="H414" s="14">
        <v>20</v>
      </c>
      <c r="I414" s="9" t="s">
        <v>25</v>
      </c>
      <c r="AI414" s="56" t="s">
        <v>110</v>
      </c>
      <c r="AJ414" s="56">
        <v>2020</v>
      </c>
      <c r="AK414" s="56" t="s">
        <v>28</v>
      </c>
      <c r="AL414" s="56" t="s">
        <v>116</v>
      </c>
      <c r="AM414" s="56" t="s">
        <v>105</v>
      </c>
      <c r="AN414" s="56" t="s">
        <v>106</v>
      </c>
      <c r="AO414" s="56" t="s">
        <v>107</v>
      </c>
      <c r="AP414" s="56" t="s">
        <v>108</v>
      </c>
      <c r="AQ414" s="56" t="s">
        <v>109</v>
      </c>
      <c r="AR414" s="56">
        <v>320</v>
      </c>
      <c r="AS414" s="56">
        <v>457.6</v>
      </c>
    </row>
    <row r="415" spans="1:45" ht="41.4">
      <c r="A415" s="9">
        <v>2022</v>
      </c>
      <c r="B415" s="9" t="s">
        <v>26</v>
      </c>
      <c r="C415" s="9" t="s">
        <v>15</v>
      </c>
      <c r="D415" s="12" t="s">
        <v>16</v>
      </c>
      <c r="E415" s="9">
        <v>78</v>
      </c>
      <c r="F415" s="13">
        <v>2289</v>
      </c>
      <c r="G415" s="13">
        <v>5126</v>
      </c>
      <c r="H415" s="14">
        <v>458</v>
      </c>
      <c r="I415" s="9" t="s">
        <v>25</v>
      </c>
      <c r="AI415" s="57" t="s">
        <v>110</v>
      </c>
      <c r="AJ415" s="57">
        <v>2020</v>
      </c>
      <c r="AK415" s="57" t="s">
        <v>28</v>
      </c>
      <c r="AL415" s="57" t="s">
        <v>116</v>
      </c>
      <c r="AM415" s="57" t="s">
        <v>105</v>
      </c>
      <c r="AN415" s="57" t="s">
        <v>106</v>
      </c>
      <c r="AO415" s="57" t="s">
        <v>107</v>
      </c>
      <c r="AP415" s="57" t="s">
        <v>108</v>
      </c>
      <c r="AQ415" s="57" t="s">
        <v>109</v>
      </c>
      <c r="AR415" s="57">
        <v>290</v>
      </c>
      <c r="AS415" s="57">
        <v>414.7</v>
      </c>
    </row>
    <row r="416" spans="1:45" ht="41.4">
      <c r="A416" s="9">
        <v>2022</v>
      </c>
      <c r="B416" s="9" t="s">
        <v>26</v>
      </c>
      <c r="C416" s="9" t="s">
        <v>15</v>
      </c>
      <c r="D416" s="12" t="s">
        <v>17</v>
      </c>
      <c r="E416" s="9">
        <v>76</v>
      </c>
      <c r="F416" s="13">
        <v>2288</v>
      </c>
      <c r="G416" s="13">
        <v>5126</v>
      </c>
      <c r="H416" s="14">
        <v>458</v>
      </c>
      <c r="I416" s="9" t="s">
        <v>25</v>
      </c>
      <c r="AI416" s="56" t="s">
        <v>114</v>
      </c>
      <c r="AJ416" s="56">
        <v>2020</v>
      </c>
      <c r="AK416" s="56" t="s">
        <v>28</v>
      </c>
      <c r="AL416" s="56" t="s">
        <v>116</v>
      </c>
      <c r="AM416" s="56" t="s">
        <v>105</v>
      </c>
      <c r="AN416" s="56" t="s">
        <v>106</v>
      </c>
      <c r="AO416" s="56" t="s">
        <v>107</v>
      </c>
      <c r="AP416" s="56" t="s">
        <v>108</v>
      </c>
      <c r="AQ416" s="56" t="s">
        <v>109</v>
      </c>
      <c r="AR416" s="56">
        <v>316</v>
      </c>
      <c r="AS416" s="56">
        <v>526.24</v>
      </c>
    </row>
    <row r="417" spans="1:45" ht="41.4">
      <c r="A417" s="9">
        <v>2022</v>
      </c>
      <c r="B417" s="9" t="s">
        <v>26</v>
      </c>
      <c r="C417" s="9" t="s">
        <v>15</v>
      </c>
      <c r="D417" s="12" t="s">
        <v>18</v>
      </c>
      <c r="E417" s="9">
        <v>46</v>
      </c>
      <c r="F417" s="9">
        <v>100</v>
      </c>
      <c r="G417" s="9">
        <v>224</v>
      </c>
      <c r="H417" s="14">
        <v>20</v>
      </c>
      <c r="I417" s="9" t="s">
        <v>25</v>
      </c>
      <c r="AI417" s="57" t="s">
        <v>103</v>
      </c>
      <c r="AJ417" s="57">
        <v>2020</v>
      </c>
      <c r="AK417" s="57" t="s">
        <v>28</v>
      </c>
      <c r="AL417" s="57" t="s">
        <v>116</v>
      </c>
      <c r="AM417" s="57" t="s">
        <v>105</v>
      </c>
      <c r="AN417" s="57" t="s">
        <v>106</v>
      </c>
      <c r="AO417" s="57" t="s">
        <v>107</v>
      </c>
      <c r="AP417" s="57" t="s">
        <v>108</v>
      </c>
      <c r="AQ417" s="57" t="s">
        <v>109</v>
      </c>
      <c r="AR417" s="57">
        <v>364</v>
      </c>
      <c r="AS417" s="57">
        <v>526.24</v>
      </c>
    </row>
    <row r="418" spans="1:45" ht="41.4">
      <c r="A418" s="9">
        <v>2022</v>
      </c>
      <c r="B418" s="9" t="s">
        <v>26</v>
      </c>
      <c r="C418" s="9" t="s">
        <v>15</v>
      </c>
      <c r="D418" s="12" t="s">
        <v>19</v>
      </c>
      <c r="E418" s="9">
        <v>34</v>
      </c>
      <c r="F418" s="13">
        <v>2288</v>
      </c>
      <c r="G418" s="13">
        <v>5126</v>
      </c>
      <c r="H418" s="14">
        <v>458</v>
      </c>
      <c r="I418" s="9" t="s">
        <v>25</v>
      </c>
      <c r="AI418" s="56" t="s">
        <v>114</v>
      </c>
      <c r="AJ418" s="56">
        <v>2020</v>
      </c>
      <c r="AK418" s="56" t="s">
        <v>28</v>
      </c>
      <c r="AL418" s="56" t="s">
        <v>116</v>
      </c>
      <c r="AM418" s="56" t="s">
        <v>105</v>
      </c>
      <c r="AN418" s="56" t="s">
        <v>106</v>
      </c>
      <c r="AO418" s="56" t="s">
        <v>107</v>
      </c>
      <c r="AP418" s="56" t="s">
        <v>108</v>
      </c>
      <c r="AQ418" s="56" t="s">
        <v>109</v>
      </c>
      <c r="AR418" s="56">
        <v>292</v>
      </c>
      <c r="AS418" s="56">
        <v>526.24</v>
      </c>
    </row>
    <row r="419" spans="1:45" ht="41.4">
      <c r="A419" s="9">
        <v>2022</v>
      </c>
      <c r="B419" s="9" t="s">
        <v>26</v>
      </c>
      <c r="C419" s="9" t="s">
        <v>6</v>
      </c>
      <c r="D419" s="10" t="s">
        <v>20</v>
      </c>
      <c r="E419" s="14">
        <v>7</v>
      </c>
      <c r="F419" s="14">
        <v>200</v>
      </c>
      <c r="G419" s="14">
        <v>224</v>
      </c>
      <c r="H419" s="14">
        <v>40</v>
      </c>
      <c r="I419" s="9" t="s">
        <v>25</v>
      </c>
      <c r="AI419" s="57" t="s">
        <v>110</v>
      </c>
      <c r="AJ419" s="57">
        <v>2020</v>
      </c>
      <c r="AK419" s="57" t="s">
        <v>28</v>
      </c>
      <c r="AL419" s="57" t="s">
        <v>116</v>
      </c>
      <c r="AM419" s="57" t="s">
        <v>105</v>
      </c>
      <c r="AN419" s="57" t="s">
        <v>106</v>
      </c>
      <c r="AO419" s="57" t="s">
        <v>107</v>
      </c>
      <c r="AP419" s="57" t="s">
        <v>108</v>
      </c>
      <c r="AQ419" s="57" t="s">
        <v>109</v>
      </c>
      <c r="AR419" s="57">
        <v>991</v>
      </c>
      <c r="AS419" s="57">
        <v>1417.13</v>
      </c>
    </row>
    <row r="420" spans="1:45" ht="41.4">
      <c r="A420" s="9">
        <v>2022</v>
      </c>
      <c r="B420" s="9" t="s">
        <v>26</v>
      </c>
      <c r="C420" s="9" t="s">
        <v>15</v>
      </c>
      <c r="D420" s="12" t="s">
        <v>22</v>
      </c>
      <c r="E420" s="9">
        <v>3</v>
      </c>
      <c r="F420" s="13">
        <v>2289</v>
      </c>
      <c r="G420" s="13">
        <v>5127</v>
      </c>
      <c r="H420" s="14">
        <v>458</v>
      </c>
      <c r="I420" s="9" t="s">
        <v>25</v>
      </c>
      <c r="AI420" s="56" t="s">
        <v>112</v>
      </c>
      <c r="AJ420" s="56">
        <v>2020</v>
      </c>
      <c r="AK420" s="56" t="s">
        <v>28</v>
      </c>
      <c r="AL420" s="56" t="s">
        <v>116</v>
      </c>
      <c r="AM420" s="56" t="s">
        <v>105</v>
      </c>
      <c r="AN420" s="56" t="s">
        <v>106</v>
      </c>
      <c r="AO420" s="56" t="s">
        <v>107</v>
      </c>
      <c r="AP420" s="56" t="s">
        <v>108</v>
      </c>
      <c r="AQ420" s="56" t="s">
        <v>109</v>
      </c>
      <c r="AR420" s="56">
        <v>1024</v>
      </c>
      <c r="AS420" s="56">
        <v>1464.32</v>
      </c>
    </row>
    <row r="421" spans="1:45" ht="41.4">
      <c r="A421" s="9">
        <v>2022</v>
      </c>
      <c r="B421" s="9" t="s">
        <v>26</v>
      </c>
      <c r="C421" s="9" t="s">
        <v>21</v>
      </c>
      <c r="D421" s="12" t="s">
        <v>21</v>
      </c>
      <c r="E421" s="9">
        <v>2</v>
      </c>
      <c r="F421" s="13">
        <v>7920</v>
      </c>
      <c r="G421" s="13">
        <v>7392</v>
      </c>
      <c r="H421" s="11">
        <v>1584</v>
      </c>
      <c r="I421" s="9" t="s">
        <v>25</v>
      </c>
      <c r="AI421" s="57" t="s">
        <v>103</v>
      </c>
      <c r="AJ421" s="57">
        <v>2020</v>
      </c>
      <c r="AK421" s="57" t="s">
        <v>28</v>
      </c>
      <c r="AL421" s="57" t="s">
        <v>116</v>
      </c>
      <c r="AM421" s="57" t="s">
        <v>105</v>
      </c>
      <c r="AN421" s="57" t="s">
        <v>106</v>
      </c>
      <c r="AO421" s="57" t="s">
        <v>107</v>
      </c>
      <c r="AP421" s="57" t="s">
        <v>108</v>
      </c>
      <c r="AQ421" s="57" t="s">
        <v>109</v>
      </c>
      <c r="AR421" s="57">
        <v>294</v>
      </c>
      <c r="AS421" s="57">
        <v>420.42</v>
      </c>
    </row>
    <row r="422" spans="1:45" ht="43.2">
      <c r="A422" s="9">
        <v>2022</v>
      </c>
      <c r="B422" s="9" t="s">
        <v>27</v>
      </c>
      <c r="C422" s="9" t="s">
        <v>2</v>
      </c>
      <c r="D422" s="10" t="s">
        <v>3</v>
      </c>
      <c r="E422" s="11">
        <v>3566</v>
      </c>
      <c r="F422" s="11">
        <v>4577</v>
      </c>
      <c r="G422" s="11">
        <v>5127</v>
      </c>
      <c r="H422" s="14">
        <v>915</v>
      </c>
      <c r="I422" s="9" t="s">
        <v>4</v>
      </c>
      <c r="AI422" s="56" t="s">
        <v>103</v>
      </c>
      <c r="AJ422" s="56">
        <v>2020</v>
      </c>
      <c r="AK422" s="56" t="s">
        <v>28</v>
      </c>
      <c r="AL422" s="56" t="s">
        <v>116</v>
      </c>
      <c r="AM422" s="56" t="s">
        <v>105</v>
      </c>
      <c r="AN422" s="56" t="s">
        <v>106</v>
      </c>
      <c r="AO422" s="56" t="s">
        <v>107</v>
      </c>
      <c r="AP422" s="56" t="s">
        <v>108</v>
      </c>
      <c r="AQ422" s="56" t="s">
        <v>109</v>
      </c>
      <c r="AR422" s="56">
        <v>321</v>
      </c>
      <c r="AS422" s="56">
        <v>459.03</v>
      </c>
    </row>
    <row r="423" spans="1:45" ht="41.4">
      <c r="A423" s="9">
        <v>2022</v>
      </c>
      <c r="B423" s="9" t="s">
        <v>27</v>
      </c>
      <c r="C423" s="9" t="s">
        <v>2</v>
      </c>
      <c r="D423" s="10" t="s">
        <v>5</v>
      </c>
      <c r="E423" s="11">
        <v>2498</v>
      </c>
      <c r="F423" s="11">
        <v>8800</v>
      </c>
      <c r="G423" s="11">
        <v>8960</v>
      </c>
      <c r="H423" s="11">
        <v>1760</v>
      </c>
      <c r="I423" s="9" t="s">
        <v>4</v>
      </c>
      <c r="AI423" s="57" t="s">
        <v>103</v>
      </c>
      <c r="AJ423" s="57">
        <v>2020</v>
      </c>
      <c r="AK423" s="57" t="s">
        <v>28</v>
      </c>
      <c r="AL423" s="57" t="s">
        <v>116</v>
      </c>
      <c r="AM423" s="57" t="s">
        <v>105</v>
      </c>
      <c r="AN423" s="57" t="s">
        <v>106</v>
      </c>
      <c r="AO423" s="57" t="s">
        <v>107</v>
      </c>
      <c r="AP423" s="57" t="s">
        <v>108</v>
      </c>
      <c r="AQ423" s="57" t="s">
        <v>109</v>
      </c>
      <c r="AR423" s="57">
        <v>363</v>
      </c>
      <c r="AS423" s="57">
        <v>519.09</v>
      </c>
    </row>
    <row r="424" spans="1:45" ht="41.4">
      <c r="A424" s="9">
        <v>2022</v>
      </c>
      <c r="B424" s="9" t="s">
        <v>27</v>
      </c>
      <c r="C424" s="9" t="s">
        <v>6</v>
      </c>
      <c r="D424" s="10" t="s">
        <v>7</v>
      </c>
      <c r="E424" s="11">
        <v>1245</v>
      </c>
      <c r="F424" s="11">
        <v>5035</v>
      </c>
      <c r="G424" s="11">
        <v>5126</v>
      </c>
      <c r="H424" s="11">
        <v>1007</v>
      </c>
      <c r="I424" s="9" t="s">
        <v>4</v>
      </c>
      <c r="AI424" s="56" t="s">
        <v>110</v>
      </c>
      <c r="AJ424" s="56">
        <v>2020</v>
      </c>
      <c r="AK424" s="56" t="s">
        <v>28</v>
      </c>
      <c r="AL424" s="56" t="s">
        <v>116</v>
      </c>
      <c r="AM424" s="56" t="s">
        <v>105</v>
      </c>
      <c r="AN424" s="56" t="s">
        <v>106</v>
      </c>
      <c r="AO424" s="56" t="s">
        <v>107</v>
      </c>
      <c r="AP424" s="56" t="s">
        <v>108</v>
      </c>
      <c r="AQ424" s="56" t="s">
        <v>109</v>
      </c>
      <c r="AR424" s="56">
        <v>291</v>
      </c>
      <c r="AS424" s="56">
        <v>416.13</v>
      </c>
    </row>
    <row r="425" spans="1:45" ht="41.4">
      <c r="A425" s="9">
        <v>2022</v>
      </c>
      <c r="B425" s="9" t="s">
        <v>27</v>
      </c>
      <c r="C425" s="9" t="s">
        <v>8</v>
      </c>
      <c r="D425" s="12" t="s">
        <v>9</v>
      </c>
      <c r="E425" s="9">
        <v>644</v>
      </c>
      <c r="F425" s="13">
        <v>6318</v>
      </c>
      <c r="G425" s="13">
        <v>6433</v>
      </c>
      <c r="H425" s="11">
        <v>1264</v>
      </c>
      <c r="I425" s="9" t="s">
        <v>4</v>
      </c>
      <c r="AI425" s="57" t="s">
        <v>114</v>
      </c>
      <c r="AJ425" s="57">
        <v>2020</v>
      </c>
      <c r="AK425" s="57" t="s">
        <v>28</v>
      </c>
      <c r="AL425" s="57" t="s">
        <v>116</v>
      </c>
      <c r="AM425" s="57" t="s">
        <v>105</v>
      </c>
      <c r="AN425" s="57" t="s">
        <v>106</v>
      </c>
      <c r="AO425" s="57" t="s">
        <v>107</v>
      </c>
      <c r="AP425" s="57" t="s">
        <v>108</v>
      </c>
      <c r="AQ425" s="57" t="s">
        <v>109</v>
      </c>
      <c r="AR425" s="57">
        <v>772</v>
      </c>
      <c r="AS425" s="57">
        <v>1103.96</v>
      </c>
    </row>
    <row r="426" spans="1:45" ht="41.4">
      <c r="A426" s="9">
        <v>2022</v>
      </c>
      <c r="B426" s="9" t="s">
        <v>27</v>
      </c>
      <c r="C426" s="9" t="s">
        <v>10</v>
      </c>
      <c r="D426" s="12" t="s">
        <v>11</v>
      </c>
      <c r="E426" s="9">
        <v>643</v>
      </c>
      <c r="F426" s="13">
        <v>7700</v>
      </c>
      <c r="G426" s="13">
        <v>7840</v>
      </c>
      <c r="H426" s="11">
        <v>1540</v>
      </c>
      <c r="I426" s="9" t="s">
        <v>4</v>
      </c>
      <c r="AI426" s="56" t="s">
        <v>103</v>
      </c>
      <c r="AJ426" s="56">
        <v>2020</v>
      </c>
      <c r="AK426" s="56" t="s">
        <v>28</v>
      </c>
      <c r="AL426" s="56" t="s">
        <v>116</v>
      </c>
      <c r="AM426" s="56" t="s">
        <v>105</v>
      </c>
      <c r="AN426" s="56" t="s">
        <v>106</v>
      </c>
      <c r="AO426" s="56" t="s">
        <v>107</v>
      </c>
      <c r="AP426" s="56" t="s">
        <v>108</v>
      </c>
      <c r="AQ426" s="56" t="s">
        <v>109</v>
      </c>
      <c r="AR426" s="56">
        <v>805</v>
      </c>
      <c r="AS426" s="56">
        <v>1151.1500000000001</v>
      </c>
    </row>
    <row r="427" spans="1:45" ht="41.4">
      <c r="A427" s="9">
        <v>2022</v>
      </c>
      <c r="B427" s="9" t="s">
        <v>27</v>
      </c>
      <c r="C427" s="9" t="s">
        <v>8</v>
      </c>
      <c r="D427" s="12" t="s">
        <v>12</v>
      </c>
      <c r="E427" s="9">
        <v>455</v>
      </c>
      <c r="F427" s="13">
        <v>5036</v>
      </c>
      <c r="G427" s="13">
        <v>5128</v>
      </c>
      <c r="H427" s="11">
        <v>1007</v>
      </c>
      <c r="I427" s="9" t="s">
        <v>25</v>
      </c>
      <c r="AI427" s="57" t="s">
        <v>114</v>
      </c>
      <c r="AJ427" s="57">
        <v>2020</v>
      </c>
      <c r="AK427" s="57" t="s">
        <v>28</v>
      </c>
      <c r="AL427" s="57" t="s">
        <v>116</v>
      </c>
      <c r="AM427" s="57" t="s">
        <v>105</v>
      </c>
      <c r="AN427" s="57" t="s">
        <v>106</v>
      </c>
      <c r="AO427" s="57" t="s">
        <v>107</v>
      </c>
      <c r="AP427" s="57" t="s">
        <v>108</v>
      </c>
      <c r="AQ427" s="57" t="s">
        <v>109</v>
      </c>
      <c r="AR427" s="57">
        <v>859</v>
      </c>
      <c r="AS427" s="57">
        <v>1228.3699999999999</v>
      </c>
    </row>
    <row r="428" spans="1:45" ht="41.4">
      <c r="A428" s="9">
        <v>2022</v>
      </c>
      <c r="B428" s="9" t="s">
        <v>27</v>
      </c>
      <c r="C428" s="9" t="s">
        <v>10</v>
      </c>
      <c r="D428" s="12" t="s">
        <v>13</v>
      </c>
      <c r="E428" s="14">
        <v>345</v>
      </c>
      <c r="F428" s="11">
        <v>7700</v>
      </c>
      <c r="G428" s="11">
        <v>7840</v>
      </c>
      <c r="H428" s="11">
        <v>1540</v>
      </c>
      <c r="I428" s="9" t="s">
        <v>25</v>
      </c>
      <c r="AI428" s="56" t="s">
        <v>110</v>
      </c>
      <c r="AJ428" s="56">
        <v>2020</v>
      </c>
      <c r="AK428" s="56" t="s">
        <v>28</v>
      </c>
      <c r="AL428" s="56" t="s">
        <v>116</v>
      </c>
      <c r="AM428" s="56" t="s">
        <v>105</v>
      </c>
      <c r="AN428" s="56" t="s">
        <v>106</v>
      </c>
      <c r="AO428" s="56" t="s">
        <v>107</v>
      </c>
      <c r="AP428" s="56" t="s">
        <v>108</v>
      </c>
      <c r="AQ428" s="56" t="s">
        <v>109</v>
      </c>
      <c r="AR428" s="56">
        <v>317</v>
      </c>
      <c r="AS428" s="56">
        <v>453.31</v>
      </c>
    </row>
    <row r="429" spans="1:45" ht="41.4">
      <c r="A429" s="9">
        <v>2022</v>
      </c>
      <c r="B429" s="9" t="s">
        <v>27</v>
      </c>
      <c r="C429" s="9" t="s">
        <v>6</v>
      </c>
      <c r="D429" s="10" t="s">
        <v>14</v>
      </c>
      <c r="E429" s="14">
        <v>122</v>
      </c>
      <c r="F429" s="14">
        <v>110</v>
      </c>
      <c r="G429" s="14">
        <v>112</v>
      </c>
      <c r="H429" s="14">
        <v>22</v>
      </c>
      <c r="I429" s="9" t="s">
        <v>25</v>
      </c>
      <c r="AI429" s="57" t="s">
        <v>110</v>
      </c>
      <c r="AJ429" s="57">
        <v>2020</v>
      </c>
      <c r="AK429" s="57" t="s">
        <v>28</v>
      </c>
      <c r="AL429" s="57" t="s">
        <v>116</v>
      </c>
      <c r="AM429" s="57" t="s">
        <v>105</v>
      </c>
      <c r="AN429" s="57" t="s">
        <v>106</v>
      </c>
      <c r="AO429" s="57" t="s">
        <v>107</v>
      </c>
      <c r="AP429" s="57" t="s">
        <v>108</v>
      </c>
      <c r="AQ429" s="57" t="s">
        <v>109</v>
      </c>
      <c r="AR429" s="57">
        <v>365</v>
      </c>
      <c r="AS429" s="57">
        <v>521.95000000000005</v>
      </c>
    </row>
    <row r="430" spans="1:45" ht="41.4">
      <c r="A430" s="9">
        <v>2022</v>
      </c>
      <c r="B430" s="9" t="s">
        <v>27</v>
      </c>
      <c r="C430" s="9" t="s">
        <v>15</v>
      </c>
      <c r="D430" s="12" t="s">
        <v>16</v>
      </c>
      <c r="E430" s="9">
        <v>78</v>
      </c>
      <c r="F430" s="13">
        <v>2517</v>
      </c>
      <c r="G430" s="13">
        <v>5126</v>
      </c>
      <c r="H430" s="14">
        <v>503</v>
      </c>
      <c r="I430" s="9" t="s">
        <v>25</v>
      </c>
      <c r="AI430" s="56" t="s">
        <v>110</v>
      </c>
      <c r="AJ430" s="56">
        <v>2020</v>
      </c>
      <c r="AK430" s="56" t="s">
        <v>28</v>
      </c>
      <c r="AL430" s="56" t="s">
        <v>116</v>
      </c>
      <c r="AM430" s="56" t="s">
        <v>105</v>
      </c>
      <c r="AN430" s="56" t="s">
        <v>106</v>
      </c>
      <c r="AO430" s="56" t="s">
        <v>107</v>
      </c>
      <c r="AP430" s="56" t="s">
        <v>108</v>
      </c>
      <c r="AQ430" s="56" t="s">
        <v>109</v>
      </c>
      <c r="AR430" s="56">
        <v>293</v>
      </c>
      <c r="AS430" s="56">
        <v>418.99</v>
      </c>
    </row>
    <row r="431" spans="1:45" ht="41.4">
      <c r="A431" s="9">
        <v>2022</v>
      </c>
      <c r="B431" s="9" t="s">
        <v>27</v>
      </c>
      <c r="C431" s="9" t="s">
        <v>15</v>
      </c>
      <c r="D431" s="12" t="s">
        <v>17</v>
      </c>
      <c r="E431" s="9">
        <v>76</v>
      </c>
      <c r="F431" s="13">
        <v>2288</v>
      </c>
      <c r="G431" s="13">
        <v>5126</v>
      </c>
      <c r="H431" s="14">
        <v>458</v>
      </c>
      <c r="I431" s="9" t="s">
        <v>25</v>
      </c>
      <c r="AI431" s="57" t="s">
        <v>112</v>
      </c>
      <c r="AJ431" s="57">
        <v>2020</v>
      </c>
      <c r="AK431" s="57" t="s">
        <v>24</v>
      </c>
      <c r="AL431" s="57" t="s">
        <v>116</v>
      </c>
      <c r="AM431" s="57" t="s">
        <v>105</v>
      </c>
      <c r="AN431" s="57" t="s">
        <v>106</v>
      </c>
      <c r="AO431" s="57" t="s">
        <v>107</v>
      </c>
      <c r="AP431" s="57" t="s">
        <v>108</v>
      </c>
      <c r="AQ431" s="57" t="s">
        <v>109</v>
      </c>
      <c r="AR431" s="57">
        <v>332</v>
      </c>
      <c r="AS431" s="57">
        <v>474.76</v>
      </c>
    </row>
    <row r="432" spans="1:45" ht="41.4">
      <c r="A432" s="9">
        <v>2022</v>
      </c>
      <c r="B432" s="9" t="s">
        <v>27</v>
      </c>
      <c r="C432" s="9" t="s">
        <v>15</v>
      </c>
      <c r="D432" s="12" t="s">
        <v>18</v>
      </c>
      <c r="E432" s="9">
        <v>46</v>
      </c>
      <c r="F432" s="9">
        <v>100</v>
      </c>
      <c r="G432" s="9">
        <v>224</v>
      </c>
      <c r="H432" s="14">
        <v>20</v>
      </c>
      <c r="I432" s="9" t="s">
        <v>25</v>
      </c>
      <c r="AI432" s="56" t="s">
        <v>103</v>
      </c>
      <c r="AJ432" s="56">
        <v>2020</v>
      </c>
      <c r="AK432" s="56" t="s">
        <v>24</v>
      </c>
      <c r="AL432" s="56" t="s">
        <v>116</v>
      </c>
      <c r="AM432" s="56" t="s">
        <v>105</v>
      </c>
      <c r="AN432" s="56" t="s">
        <v>106</v>
      </c>
      <c r="AO432" s="56" t="s">
        <v>107</v>
      </c>
      <c r="AP432" s="56" t="s">
        <v>108</v>
      </c>
      <c r="AQ432" s="56" t="s">
        <v>109</v>
      </c>
      <c r="AR432" s="56">
        <v>134</v>
      </c>
      <c r="AS432" s="56">
        <v>191.62</v>
      </c>
    </row>
    <row r="433" spans="1:45" ht="41.4">
      <c r="A433" s="9">
        <v>2022</v>
      </c>
      <c r="B433" s="9" t="s">
        <v>27</v>
      </c>
      <c r="C433" s="9" t="s">
        <v>15</v>
      </c>
      <c r="D433" s="12" t="s">
        <v>19</v>
      </c>
      <c r="E433" s="9">
        <v>34</v>
      </c>
      <c r="F433" s="13">
        <v>2288</v>
      </c>
      <c r="G433" s="13">
        <v>5126</v>
      </c>
      <c r="H433" s="14">
        <v>458</v>
      </c>
      <c r="I433" s="9" t="s">
        <v>25</v>
      </c>
      <c r="AI433" s="57" t="s">
        <v>110</v>
      </c>
      <c r="AJ433" s="57">
        <v>2020</v>
      </c>
      <c r="AK433" s="57" t="s">
        <v>24</v>
      </c>
      <c r="AL433" s="57" t="s">
        <v>116</v>
      </c>
      <c r="AM433" s="57" t="s">
        <v>105</v>
      </c>
      <c r="AN433" s="57" t="s">
        <v>106</v>
      </c>
      <c r="AO433" s="57" t="s">
        <v>107</v>
      </c>
      <c r="AP433" s="57" t="s">
        <v>108</v>
      </c>
      <c r="AQ433" s="57" t="s">
        <v>109</v>
      </c>
      <c r="AR433" s="57">
        <v>308</v>
      </c>
      <c r="AS433" s="57">
        <v>440.44</v>
      </c>
    </row>
    <row r="434" spans="1:45" ht="41.4">
      <c r="A434" s="9">
        <v>2022</v>
      </c>
      <c r="B434" s="9" t="s">
        <v>27</v>
      </c>
      <c r="C434" s="9" t="s">
        <v>6</v>
      </c>
      <c r="D434" s="10" t="s">
        <v>20</v>
      </c>
      <c r="E434" s="14">
        <v>7</v>
      </c>
      <c r="F434" s="14">
        <v>200</v>
      </c>
      <c r="G434" s="14">
        <v>224</v>
      </c>
      <c r="H434" s="14">
        <v>40</v>
      </c>
      <c r="I434" s="9" t="s">
        <v>25</v>
      </c>
      <c r="AI434" s="56" t="s">
        <v>112</v>
      </c>
      <c r="AJ434" s="56">
        <v>2020</v>
      </c>
      <c r="AK434" s="56" t="s">
        <v>24</v>
      </c>
      <c r="AL434" s="56" t="s">
        <v>116</v>
      </c>
      <c r="AM434" s="56" t="s">
        <v>105</v>
      </c>
      <c r="AN434" s="56" t="s">
        <v>106</v>
      </c>
      <c r="AO434" s="56" t="s">
        <v>107</v>
      </c>
      <c r="AP434" s="56" t="s">
        <v>108</v>
      </c>
      <c r="AQ434" s="56" t="s">
        <v>109</v>
      </c>
      <c r="AR434" s="56">
        <v>334</v>
      </c>
      <c r="AS434" s="56">
        <v>526.24</v>
      </c>
    </row>
    <row r="435" spans="1:45" ht="41.4">
      <c r="A435" s="9">
        <v>2022</v>
      </c>
      <c r="B435" s="9" t="s">
        <v>27</v>
      </c>
      <c r="C435" s="9" t="s">
        <v>15</v>
      </c>
      <c r="D435" s="12" t="s">
        <v>22</v>
      </c>
      <c r="E435" s="9">
        <v>3</v>
      </c>
      <c r="F435" s="13">
        <v>3300</v>
      </c>
      <c r="G435" s="13">
        <v>5127</v>
      </c>
      <c r="H435" s="14">
        <v>660</v>
      </c>
      <c r="I435" s="9" t="s">
        <v>25</v>
      </c>
      <c r="AI435" s="57" t="s">
        <v>112</v>
      </c>
      <c r="AJ435" s="57">
        <v>2020</v>
      </c>
      <c r="AK435" s="57" t="s">
        <v>24</v>
      </c>
      <c r="AL435" s="57" t="s">
        <v>116</v>
      </c>
      <c r="AM435" s="57" t="s">
        <v>105</v>
      </c>
      <c r="AN435" s="57" t="s">
        <v>106</v>
      </c>
      <c r="AO435" s="57" t="s">
        <v>107</v>
      </c>
      <c r="AP435" s="57" t="s">
        <v>108</v>
      </c>
      <c r="AQ435" s="57" t="s">
        <v>109</v>
      </c>
      <c r="AR435" s="57">
        <v>136</v>
      </c>
      <c r="AS435" s="57">
        <v>526.24</v>
      </c>
    </row>
    <row r="436" spans="1:45" ht="41.4">
      <c r="A436" s="9">
        <v>2022</v>
      </c>
      <c r="B436" s="9" t="s">
        <v>27</v>
      </c>
      <c r="C436" s="9" t="s">
        <v>21</v>
      </c>
      <c r="D436" s="12" t="s">
        <v>21</v>
      </c>
      <c r="E436" s="9">
        <v>2</v>
      </c>
      <c r="F436" s="13">
        <v>4577</v>
      </c>
      <c r="G436" s="13">
        <v>7392</v>
      </c>
      <c r="H436" s="14">
        <v>915</v>
      </c>
      <c r="I436" s="9" t="s">
        <v>4</v>
      </c>
      <c r="AI436" s="56" t="s">
        <v>110</v>
      </c>
      <c r="AJ436" s="56">
        <v>2020</v>
      </c>
      <c r="AK436" s="56" t="s">
        <v>24</v>
      </c>
      <c r="AL436" s="56" t="s">
        <v>116</v>
      </c>
      <c r="AM436" s="56" t="s">
        <v>105</v>
      </c>
      <c r="AN436" s="56" t="s">
        <v>106</v>
      </c>
      <c r="AO436" s="56" t="s">
        <v>107</v>
      </c>
      <c r="AP436" s="56" t="s">
        <v>108</v>
      </c>
      <c r="AQ436" s="56" t="s">
        <v>109</v>
      </c>
      <c r="AR436" s="56">
        <v>310</v>
      </c>
      <c r="AS436" s="56">
        <v>526.24</v>
      </c>
    </row>
    <row r="437" spans="1:45" ht="43.2">
      <c r="A437" s="9">
        <v>2022</v>
      </c>
      <c r="B437" s="9" t="s">
        <v>28</v>
      </c>
      <c r="C437" s="9" t="s">
        <v>2</v>
      </c>
      <c r="D437" s="10" t="s">
        <v>3</v>
      </c>
      <c r="E437" s="11">
        <v>3566</v>
      </c>
      <c r="F437" s="11">
        <v>4577</v>
      </c>
      <c r="G437" s="11">
        <v>5127</v>
      </c>
      <c r="H437" s="14">
        <v>915</v>
      </c>
      <c r="I437" s="9" t="s">
        <v>25</v>
      </c>
      <c r="AI437" s="57" t="s">
        <v>110</v>
      </c>
      <c r="AJ437" s="57">
        <v>2020</v>
      </c>
      <c r="AK437" s="57" t="s">
        <v>24</v>
      </c>
      <c r="AL437" s="57" t="s">
        <v>116</v>
      </c>
      <c r="AM437" s="57" t="s">
        <v>105</v>
      </c>
      <c r="AN437" s="57" t="s">
        <v>106</v>
      </c>
      <c r="AO437" s="57" t="s">
        <v>107</v>
      </c>
      <c r="AP437" s="57" t="s">
        <v>108</v>
      </c>
      <c r="AQ437" s="57" t="s">
        <v>109</v>
      </c>
      <c r="AR437" s="57">
        <v>988</v>
      </c>
      <c r="AS437" s="57">
        <v>1412.84</v>
      </c>
    </row>
    <row r="438" spans="1:45" ht="41.4">
      <c r="A438" s="9">
        <v>2022</v>
      </c>
      <c r="B438" s="9" t="s">
        <v>28</v>
      </c>
      <c r="C438" s="9" t="s">
        <v>2</v>
      </c>
      <c r="D438" s="10" t="s">
        <v>5</v>
      </c>
      <c r="E438" s="11">
        <v>2498</v>
      </c>
      <c r="F438" s="11">
        <v>8000</v>
      </c>
      <c r="G438" s="11">
        <v>8960</v>
      </c>
      <c r="H438" s="11">
        <v>1600</v>
      </c>
      <c r="I438" s="9" t="s">
        <v>4</v>
      </c>
      <c r="AI438" s="56" t="s">
        <v>103</v>
      </c>
      <c r="AJ438" s="56">
        <v>2020</v>
      </c>
      <c r="AK438" s="56" t="s">
        <v>24</v>
      </c>
      <c r="AL438" s="56" t="s">
        <v>116</v>
      </c>
      <c r="AM438" s="56" t="s">
        <v>105</v>
      </c>
      <c r="AN438" s="56" t="s">
        <v>106</v>
      </c>
      <c r="AO438" s="56" t="s">
        <v>107</v>
      </c>
      <c r="AP438" s="56" t="s">
        <v>108</v>
      </c>
      <c r="AQ438" s="56" t="s">
        <v>109</v>
      </c>
      <c r="AR438" s="56">
        <v>306</v>
      </c>
      <c r="AS438" s="56">
        <v>437.58</v>
      </c>
    </row>
    <row r="439" spans="1:45" ht="41.4">
      <c r="A439" s="9">
        <v>2022</v>
      </c>
      <c r="B439" s="9" t="s">
        <v>28</v>
      </c>
      <c r="C439" s="9" t="s">
        <v>6</v>
      </c>
      <c r="D439" s="10" t="s">
        <v>7</v>
      </c>
      <c r="E439" s="11">
        <v>1245</v>
      </c>
      <c r="F439" s="11">
        <v>4577</v>
      </c>
      <c r="G439" s="11">
        <v>5126</v>
      </c>
      <c r="H439" s="14">
        <v>915</v>
      </c>
      <c r="I439" s="9" t="s">
        <v>4</v>
      </c>
      <c r="AI439" s="57" t="s">
        <v>103</v>
      </c>
      <c r="AJ439" s="57">
        <v>2020</v>
      </c>
      <c r="AK439" s="57" t="s">
        <v>24</v>
      </c>
      <c r="AL439" s="57" t="s">
        <v>116</v>
      </c>
      <c r="AM439" s="57" t="s">
        <v>105</v>
      </c>
      <c r="AN439" s="57" t="s">
        <v>106</v>
      </c>
      <c r="AO439" s="57" t="s">
        <v>107</v>
      </c>
      <c r="AP439" s="57" t="s">
        <v>108</v>
      </c>
      <c r="AQ439" s="57" t="s">
        <v>109</v>
      </c>
      <c r="AR439" s="57">
        <v>333</v>
      </c>
      <c r="AS439" s="57">
        <v>476.19</v>
      </c>
    </row>
    <row r="440" spans="1:45" ht="41.4">
      <c r="A440" s="9">
        <v>2022</v>
      </c>
      <c r="B440" s="9" t="s">
        <v>28</v>
      </c>
      <c r="C440" s="9" t="s">
        <v>8</v>
      </c>
      <c r="D440" s="12" t="s">
        <v>9</v>
      </c>
      <c r="E440" s="9">
        <v>644</v>
      </c>
      <c r="F440" s="13">
        <v>5744</v>
      </c>
      <c r="G440" s="13">
        <v>6433</v>
      </c>
      <c r="H440" s="11">
        <v>1149</v>
      </c>
      <c r="I440" s="9" t="s">
        <v>4</v>
      </c>
      <c r="AI440" s="56" t="s">
        <v>112</v>
      </c>
      <c r="AJ440" s="56">
        <v>2020</v>
      </c>
      <c r="AK440" s="56" t="s">
        <v>24</v>
      </c>
      <c r="AL440" s="56" t="s">
        <v>116</v>
      </c>
      <c r="AM440" s="56" t="s">
        <v>105</v>
      </c>
      <c r="AN440" s="56" t="s">
        <v>106</v>
      </c>
      <c r="AO440" s="56" t="s">
        <v>107</v>
      </c>
      <c r="AP440" s="56" t="s">
        <v>108</v>
      </c>
      <c r="AQ440" s="56" t="s">
        <v>109</v>
      </c>
      <c r="AR440" s="56">
        <v>135</v>
      </c>
      <c r="AS440" s="56">
        <v>193.05</v>
      </c>
    </row>
    <row r="441" spans="1:45" ht="41.4">
      <c r="A441" s="9">
        <v>2022</v>
      </c>
      <c r="B441" s="9" t="s">
        <v>28</v>
      </c>
      <c r="C441" s="9" t="s">
        <v>10</v>
      </c>
      <c r="D441" s="12" t="s">
        <v>11</v>
      </c>
      <c r="E441" s="9">
        <v>643</v>
      </c>
      <c r="F441" s="13">
        <v>7000</v>
      </c>
      <c r="G441" s="13">
        <v>7840</v>
      </c>
      <c r="H441" s="11">
        <v>1400</v>
      </c>
      <c r="I441" s="9" t="s">
        <v>4</v>
      </c>
      <c r="AI441" s="57" t="s">
        <v>110</v>
      </c>
      <c r="AJ441" s="57">
        <v>2020</v>
      </c>
      <c r="AK441" s="57" t="s">
        <v>24</v>
      </c>
      <c r="AL441" s="57" t="s">
        <v>116</v>
      </c>
      <c r="AM441" s="57" t="s">
        <v>105</v>
      </c>
      <c r="AN441" s="57" t="s">
        <v>106</v>
      </c>
      <c r="AO441" s="57" t="s">
        <v>107</v>
      </c>
      <c r="AP441" s="57" t="s">
        <v>108</v>
      </c>
      <c r="AQ441" s="57" t="s">
        <v>109</v>
      </c>
      <c r="AR441" s="57">
        <v>309</v>
      </c>
      <c r="AS441" s="57">
        <v>441.87</v>
      </c>
    </row>
    <row r="442" spans="1:45" ht="41.4">
      <c r="A442" s="9">
        <v>2022</v>
      </c>
      <c r="B442" s="9" t="s">
        <v>28</v>
      </c>
      <c r="C442" s="9" t="s">
        <v>8</v>
      </c>
      <c r="D442" s="12" t="s">
        <v>12</v>
      </c>
      <c r="E442" s="9">
        <v>455</v>
      </c>
      <c r="F442" s="13">
        <v>4579</v>
      </c>
      <c r="G442" s="13">
        <v>5128</v>
      </c>
      <c r="H442" s="14">
        <v>916</v>
      </c>
      <c r="I442" s="9" t="s">
        <v>4</v>
      </c>
      <c r="AI442" s="56" t="s">
        <v>110</v>
      </c>
      <c r="AJ442" s="56">
        <v>2020</v>
      </c>
      <c r="AK442" s="56" t="s">
        <v>24</v>
      </c>
      <c r="AL442" s="56" t="s">
        <v>116</v>
      </c>
      <c r="AM442" s="56" t="s">
        <v>105</v>
      </c>
      <c r="AN442" s="56" t="s">
        <v>106</v>
      </c>
      <c r="AO442" s="56" t="s">
        <v>107</v>
      </c>
      <c r="AP442" s="56" t="s">
        <v>108</v>
      </c>
      <c r="AQ442" s="56" t="s">
        <v>109</v>
      </c>
      <c r="AR442" s="56">
        <v>769</v>
      </c>
      <c r="AS442" s="56">
        <v>1099.67</v>
      </c>
    </row>
    <row r="443" spans="1:45" ht="41.4">
      <c r="A443" s="9">
        <v>2022</v>
      </c>
      <c r="B443" s="9" t="s">
        <v>28</v>
      </c>
      <c r="C443" s="9" t="s">
        <v>10</v>
      </c>
      <c r="D443" s="12" t="s">
        <v>13</v>
      </c>
      <c r="E443" s="14">
        <v>345</v>
      </c>
      <c r="F443" s="11">
        <v>7000</v>
      </c>
      <c r="G443" s="11">
        <v>7840</v>
      </c>
      <c r="H443" s="11">
        <v>1400</v>
      </c>
      <c r="I443" s="9" t="s">
        <v>4</v>
      </c>
      <c r="AI443" s="57" t="s">
        <v>112</v>
      </c>
      <c r="AJ443" s="57">
        <v>2020</v>
      </c>
      <c r="AK443" s="57" t="s">
        <v>24</v>
      </c>
      <c r="AL443" s="57" t="s">
        <v>116</v>
      </c>
      <c r="AM443" s="57" t="s">
        <v>105</v>
      </c>
      <c r="AN443" s="57" t="s">
        <v>106</v>
      </c>
      <c r="AO443" s="57" t="s">
        <v>107</v>
      </c>
      <c r="AP443" s="57" t="s">
        <v>108</v>
      </c>
      <c r="AQ443" s="57" t="s">
        <v>109</v>
      </c>
      <c r="AR443" s="57">
        <v>803</v>
      </c>
      <c r="AS443" s="57">
        <v>1148.29</v>
      </c>
    </row>
    <row r="444" spans="1:45" ht="41.4">
      <c r="A444" s="9">
        <v>2022</v>
      </c>
      <c r="B444" s="9" t="s">
        <v>28</v>
      </c>
      <c r="C444" s="9" t="s">
        <v>6</v>
      </c>
      <c r="D444" s="10" t="s">
        <v>14</v>
      </c>
      <c r="E444" s="14">
        <v>122</v>
      </c>
      <c r="F444" s="14">
        <v>100</v>
      </c>
      <c r="G444" s="14">
        <v>112</v>
      </c>
      <c r="H444" s="14">
        <v>20</v>
      </c>
      <c r="I444" s="9" t="s">
        <v>4</v>
      </c>
      <c r="AI444" s="56" t="s">
        <v>112</v>
      </c>
      <c r="AJ444" s="56">
        <v>2020</v>
      </c>
      <c r="AK444" s="56" t="s">
        <v>24</v>
      </c>
      <c r="AL444" s="56" t="s">
        <v>116</v>
      </c>
      <c r="AM444" s="56" t="s">
        <v>105</v>
      </c>
      <c r="AN444" s="56" t="s">
        <v>106</v>
      </c>
      <c r="AO444" s="56" t="s">
        <v>107</v>
      </c>
      <c r="AP444" s="56" t="s">
        <v>108</v>
      </c>
      <c r="AQ444" s="56" t="s">
        <v>109</v>
      </c>
      <c r="AR444" s="56">
        <v>856</v>
      </c>
      <c r="AS444" s="56">
        <v>1224.08</v>
      </c>
    </row>
    <row r="445" spans="1:45" ht="41.4">
      <c r="A445" s="9">
        <v>2022</v>
      </c>
      <c r="B445" s="9" t="s">
        <v>28</v>
      </c>
      <c r="C445" s="9" t="s">
        <v>15</v>
      </c>
      <c r="D445" s="12" t="s">
        <v>16</v>
      </c>
      <c r="E445" s="9">
        <v>78</v>
      </c>
      <c r="F445" s="13">
        <v>2289</v>
      </c>
      <c r="G445" s="13">
        <v>5126</v>
      </c>
      <c r="H445" s="14">
        <v>458</v>
      </c>
      <c r="I445" s="9" t="s">
        <v>4</v>
      </c>
      <c r="AI445" s="57" t="s">
        <v>110</v>
      </c>
      <c r="AJ445" s="57">
        <v>2020</v>
      </c>
      <c r="AK445" s="57" t="s">
        <v>24</v>
      </c>
      <c r="AL445" s="57" t="s">
        <v>116</v>
      </c>
      <c r="AM445" s="57" t="s">
        <v>105</v>
      </c>
      <c r="AN445" s="57" t="s">
        <v>106</v>
      </c>
      <c r="AO445" s="57" t="s">
        <v>107</v>
      </c>
      <c r="AP445" s="57" t="s">
        <v>108</v>
      </c>
      <c r="AQ445" s="57" t="s">
        <v>109</v>
      </c>
      <c r="AR445" s="57">
        <v>335</v>
      </c>
      <c r="AS445" s="57">
        <v>479.05</v>
      </c>
    </row>
    <row r="446" spans="1:45" ht="41.4">
      <c r="A446" s="9">
        <v>2022</v>
      </c>
      <c r="B446" s="9" t="s">
        <v>28</v>
      </c>
      <c r="C446" s="9" t="s">
        <v>15</v>
      </c>
      <c r="D446" s="12" t="s">
        <v>17</v>
      </c>
      <c r="E446" s="9">
        <v>76</v>
      </c>
      <c r="F446" s="13">
        <v>2288</v>
      </c>
      <c r="G446" s="13">
        <v>5126</v>
      </c>
      <c r="H446" s="14">
        <v>458</v>
      </c>
      <c r="I446" s="9" t="s">
        <v>4</v>
      </c>
      <c r="AI446" s="56" t="s">
        <v>112</v>
      </c>
      <c r="AJ446" s="56">
        <v>2020</v>
      </c>
      <c r="AK446" s="56" t="s">
        <v>24</v>
      </c>
      <c r="AL446" s="56" t="s">
        <v>116</v>
      </c>
      <c r="AM446" s="56" t="s">
        <v>105</v>
      </c>
      <c r="AN446" s="56" t="s">
        <v>106</v>
      </c>
      <c r="AO446" s="56" t="s">
        <v>107</v>
      </c>
      <c r="AP446" s="56" t="s">
        <v>108</v>
      </c>
      <c r="AQ446" s="56" t="s">
        <v>109</v>
      </c>
      <c r="AR446" s="56">
        <v>137</v>
      </c>
      <c r="AS446" s="56">
        <v>195.91</v>
      </c>
    </row>
    <row r="447" spans="1:45" ht="41.4">
      <c r="A447" s="9">
        <v>2022</v>
      </c>
      <c r="B447" s="9" t="s">
        <v>28</v>
      </c>
      <c r="C447" s="9" t="s">
        <v>15</v>
      </c>
      <c r="D447" s="12" t="s">
        <v>18</v>
      </c>
      <c r="E447" s="9">
        <v>46</v>
      </c>
      <c r="F447" s="9">
        <v>100</v>
      </c>
      <c r="G447" s="9">
        <v>224</v>
      </c>
      <c r="H447" s="14">
        <v>20</v>
      </c>
      <c r="I447" s="9" t="s">
        <v>4</v>
      </c>
      <c r="AI447" s="57" t="s">
        <v>112</v>
      </c>
      <c r="AJ447" s="57">
        <v>2020</v>
      </c>
      <c r="AK447" s="57" t="s">
        <v>24</v>
      </c>
      <c r="AL447" s="57" t="s">
        <v>116</v>
      </c>
      <c r="AM447" s="57" t="s">
        <v>105</v>
      </c>
      <c r="AN447" s="57" t="s">
        <v>106</v>
      </c>
      <c r="AO447" s="57" t="s">
        <v>107</v>
      </c>
      <c r="AP447" s="57" t="s">
        <v>108</v>
      </c>
      <c r="AQ447" s="57" t="s">
        <v>109</v>
      </c>
      <c r="AR447" s="57">
        <v>305</v>
      </c>
      <c r="AS447" s="57">
        <v>436.15</v>
      </c>
    </row>
    <row r="448" spans="1:45" ht="41.4">
      <c r="A448" s="9">
        <v>2022</v>
      </c>
      <c r="B448" s="9" t="s">
        <v>28</v>
      </c>
      <c r="C448" s="9" t="s">
        <v>15</v>
      </c>
      <c r="D448" s="12" t="s">
        <v>19</v>
      </c>
      <c r="E448" s="9">
        <v>34</v>
      </c>
      <c r="F448" s="13">
        <v>2288</v>
      </c>
      <c r="G448" s="13">
        <v>5126</v>
      </c>
      <c r="H448" s="14">
        <v>458</v>
      </c>
      <c r="I448" s="9" t="s">
        <v>4</v>
      </c>
      <c r="AI448" s="56" t="s">
        <v>103</v>
      </c>
      <c r="AJ448" s="56">
        <v>2020</v>
      </c>
      <c r="AK448" s="56" t="s">
        <v>27</v>
      </c>
      <c r="AL448" s="56" t="s">
        <v>116</v>
      </c>
      <c r="AM448" s="56" t="s">
        <v>105</v>
      </c>
      <c r="AN448" s="56" t="s">
        <v>106</v>
      </c>
      <c r="AO448" s="56" t="s">
        <v>107</v>
      </c>
      <c r="AP448" s="56" t="s">
        <v>108</v>
      </c>
      <c r="AQ448" s="56" t="s">
        <v>109</v>
      </c>
      <c r="AR448" s="56">
        <v>326</v>
      </c>
      <c r="AS448" s="56">
        <v>466.18</v>
      </c>
    </row>
    <row r="449" spans="1:45" ht="41.4">
      <c r="A449" s="9">
        <v>2022</v>
      </c>
      <c r="B449" s="9" t="s">
        <v>28</v>
      </c>
      <c r="C449" s="9" t="s">
        <v>6</v>
      </c>
      <c r="D449" s="10" t="s">
        <v>20</v>
      </c>
      <c r="E449" s="14">
        <v>7</v>
      </c>
      <c r="F449" s="14">
        <v>200</v>
      </c>
      <c r="G449" s="14">
        <v>224</v>
      </c>
      <c r="H449" s="14">
        <v>40</v>
      </c>
      <c r="I449" s="9" t="s">
        <v>4</v>
      </c>
      <c r="AI449" s="57" t="s">
        <v>110</v>
      </c>
      <c r="AJ449" s="57">
        <v>2020</v>
      </c>
      <c r="AK449" s="57" t="s">
        <v>27</v>
      </c>
      <c r="AL449" s="57" t="s">
        <v>116</v>
      </c>
      <c r="AM449" s="57" t="s">
        <v>105</v>
      </c>
      <c r="AN449" s="57" t="s">
        <v>106</v>
      </c>
      <c r="AO449" s="57" t="s">
        <v>107</v>
      </c>
      <c r="AP449" s="57" t="s">
        <v>108</v>
      </c>
      <c r="AQ449" s="57" t="s">
        <v>109</v>
      </c>
      <c r="AR449" s="57">
        <v>368</v>
      </c>
      <c r="AS449" s="57">
        <v>526.24</v>
      </c>
    </row>
    <row r="450" spans="1:45" ht="41.4">
      <c r="A450" s="9">
        <v>2022</v>
      </c>
      <c r="B450" s="9" t="s">
        <v>28</v>
      </c>
      <c r="C450" s="9" t="s">
        <v>21</v>
      </c>
      <c r="D450" s="12" t="s">
        <v>21</v>
      </c>
      <c r="E450" s="9">
        <v>3</v>
      </c>
      <c r="F450" s="13">
        <v>4577</v>
      </c>
      <c r="G450" s="13">
        <v>7392</v>
      </c>
      <c r="H450" s="14">
        <v>915</v>
      </c>
      <c r="I450" s="9" t="s">
        <v>4</v>
      </c>
      <c r="AI450" s="56" t="s">
        <v>110</v>
      </c>
      <c r="AJ450" s="56">
        <v>2020</v>
      </c>
      <c r="AK450" s="56" t="s">
        <v>27</v>
      </c>
      <c r="AL450" s="56" t="s">
        <v>116</v>
      </c>
      <c r="AM450" s="56" t="s">
        <v>105</v>
      </c>
      <c r="AN450" s="56" t="s">
        <v>106</v>
      </c>
      <c r="AO450" s="56" t="s">
        <v>107</v>
      </c>
      <c r="AP450" s="56" t="s">
        <v>108</v>
      </c>
      <c r="AQ450" s="56" t="s">
        <v>109</v>
      </c>
      <c r="AR450" s="56">
        <v>296</v>
      </c>
      <c r="AS450" s="56">
        <v>423.28</v>
      </c>
    </row>
    <row r="451" spans="1:45" ht="41.4">
      <c r="A451" s="9">
        <v>2022</v>
      </c>
      <c r="B451" s="9" t="s">
        <v>28</v>
      </c>
      <c r="C451" s="9" t="s">
        <v>15</v>
      </c>
      <c r="D451" s="12" t="s">
        <v>22</v>
      </c>
      <c r="E451" s="9">
        <v>3</v>
      </c>
      <c r="F451" s="13">
        <v>2289</v>
      </c>
      <c r="G451" s="13">
        <v>5127</v>
      </c>
      <c r="H451" s="14">
        <v>458</v>
      </c>
      <c r="I451" s="9" t="s">
        <v>4</v>
      </c>
      <c r="AI451" s="57" t="s">
        <v>110</v>
      </c>
      <c r="AJ451" s="57">
        <v>2020</v>
      </c>
      <c r="AK451" s="57" t="s">
        <v>27</v>
      </c>
      <c r="AL451" s="57" t="s">
        <v>116</v>
      </c>
      <c r="AM451" s="57" t="s">
        <v>105</v>
      </c>
      <c r="AN451" s="57" t="s">
        <v>106</v>
      </c>
      <c r="AO451" s="57" t="s">
        <v>107</v>
      </c>
      <c r="AP451" s="57" t="s">
        <v>108</v>
      </c>
      <c r="AQ451" s="57" t="s">
        <v>109</v>
      </c>
      <c r="AR451" s="57">
        <v>322</v>
      </c>
      <c r="AS451" s="57">
        <v>526.24</v>
      </c>
    </row>
    <row r="452" spans="1:45" ht="43.2">
      <c r="A452" s="9">
        <v>2022</v>
      </c>
      <c r="B452" s="9" t="s">
        <v>29</v>
      </c>
      <c r="C452" s="9" t="s">
        <v>2</v>
      </c>
      <c r="D452" s="10" t="s">
        <v>3</v>
      </c>
      <c r="E452" s="11">
        <v>3566</v>
      </c>
      <c r="F452" s="11">
        <v>4577</v>
      </c>
      <c r="G452" s="11">
        <v>5127</v>
      </c>
      <c r="H452" s="14">
        <v>915</v>
      </c>
      <c r="I452" s="9" t="s">
        <v>4</v>
      </c>
      <c r="AI452" s="56" t="s">
        <v>114</v>
      </c>
      <c r="AJ452" s="56">
        <v>2020</v>
      </c>
      <c r="AK452" s="56" t="s">
        <v>27</v>
      </c>
      <c r="AL452" s="56" t="s">
        <v>116</v>
      </c>
      <c r="AM452" s="56" t="s">
        <v>105</v>
      </c>
      <c r="AN452" s="56" t="s">
        <v>106</v>
      </c>
      <c r="AO452" s="56" t="s">
        <v>107</v>
      </c>
      <c r="AP452" s="56" t="s">
        <v>108</v>
      </c>
      <c r="AQ452" s="56" t="s">
        <v>109</v>
      </c>
      <c r="AR452" s="56">
        <v>370</v>
      </c>
      <c r="AS452" s="56">
        <v>526.24</v>
      </c>
    </row>
    <row r="453" spans="1:45" ht="41.4">
      <c r="A453" s="9">
        <v>2022</v>
      </c>
      <c r="B453" s="9" t="s">
        <v>29</v>
      </c>
      <c r="C453" s="9" t="s">
        <v>2</v>
      </c>
      <c r="D453" s="10" t="s">
        <v>5</v>
      </c>
      <c r="E453" s="11">
        <v>2498</v>
      </c>
      <c r="F453" s="11">
        <v>8000</v>
      </c>
      <c r="G453" s="11">
        <v>8960</v>
      </c>
      <c r="H453" s="11">
        <v>1600</v>
      </c>
      <c r="I453" s="9" t="s">
        <v>4</v>
      </c>
      <c r="AI453" s="57" t="s">
        <v>112</v>
      </c>
      <c r="AJ453" s="57">
        <v>2020</v>
      </c>
      <c r="AK453" s="57" t="s">
        <v>27</v>
      </c>
      <c r="AL453" s="57" t="s">
        <v>116</v>
      </c>
      <c r="AM453" s="57" t="s">
        <v>105</v>
      </c>
      <c r="AN453" s="57" t="s">
        <v>106</v>
      </c>
      <c r="AO453" s="57" t="s">
        <v>107</v>
      </c>
      <c r="AP453" s="57" t="s">
        <v>108</v>
      </c>
      <c r="AQ453" s="57" t="s">
        <v>109</v>
      </c>
      <c r="AR453" s="57">
        <v>298</v>
      </c>
      <c r="AS453" s="57">
        <v>526.24</v>
      </c>
    </row>
    <row r="454" spans="1:45" ht="41.4">
      <c r="A454" s="9">
        <v>2022</v>
      </c>
      <c r="B454" s="9" t="s">
        <v>29</v>
      </c>
      <c r="C454" s="9" t="s">
        <v>6</v>
      </c>
      <c r="D454" s="10" t="s">
        <v>7</v>
      </c>
      <c r="E454" s="11">
        <v>1245</v>
      </c>
      <c r="F454" s="11">
        <v>4577</v>
      </c>
      <c r="G454" s="11">
        <v>5126</v>
      </c>
      <c r="H454" s="14">
        <v>915</v>
      </c>
      <c r="I454" s="9" t="s">
        <v>4</v>
      </c>
      <c r="AI454" s="56" t="s">
        <v>112</v>
      </c>
      <c r="AJ454" s="56">
        <v>2020</v>
      </c>
      <c r="AK454" s="56" t="s">
        <v>27</v>
      </c>
      <c r="AL454" s="56" t="s">
        <v>116</v>
      </c>
      <c r="AM454" s="56" t="s">
        <v>105</v>
      </c>
      <c r="AN454" s="56" t="s">
        <v>106</v>
      </c>
      <c r="AO454" s="56" t="s">
        <v>107</v>
      </c>
      <c r="AP454" s="56" t="s">
        <v>108</v>
      </c>
      <c r="AQ454" s="56" t="s">
        <v>109</v>
      </c>
      <c r="AR454" s="56">
        <v>990</v>
      </c>
      <c r="AS454" s="56">
        <v>1415.7</v>
      </c>
    </row>
    <row r="455" spans="1:45" ht="41.4">
      <c r="A455" s="9">
        <v>2022</v>
      </c>
      <c r="B455" s="9" t="s">
        <v>29</v>
      </c>
      <c r="C455" s="9" t="s">
        <v>8</v>
      </c>
      <c r="D455" s="12" t="s">
        <v>9</v>
      </c>
      <c r="E455" s="9">
        <v>644</v>
      </c>
      <c r="F455" s="13">
        <v>5744</v>
      </c>
      <c r="G455" s="13">
        <v>6433</v>
      </c>
      <c r="H455" s="11">
        <v>1149</v>
      </c>
      <c r="I455" s="9" t="s">
        <v>4</v>
      </c>
      <c r="AI455" s="57" t="s">
        <v>103</v>
      </c>
      <c r="AJ455" s="57">
        <v>2020</v>
      </c>
      <c r="AK455" s="57" t="s">
        <v>27</v>
      </c>
      <c r="AL455" s="57" t="s">
        <v>116</v>
      </c>
      <c r="AM455" s="57" t="s">
        <v>105</v>
      </c>
      <c r="AN455" s="57" t="s">
        <v>106</v>
      </c>
      <c r="AO455" s="57" t="s">
        <v>107</v>
      </c>
      <c r="AP455" s="57" t="s">
        <v>108</v>
      </c>
      <c r="AQ455" s="57" t="s">
        <v>109</v>
      </c>
      <c r="AR455" s="57">
        <v>1023</v>
      </c>
      <c r="AS455" s="57">
        <v>1462.89</v>
      </c>
    </row>
    <row r="456" spans="1:45" ht="41.4">
      <c r="A456" s="9">
        <v>2022</v>
      </c>
      <c r="B456" s="9" t="s">
        <v>29</v>
      </c>
      <c r="C456" s="9" t="s">
        <v>10</v>
      </c>
      <c r="D456" s="12" t="s">
        <v>11</v>
      </c>
      <c r="E456" s="9">
        <v>643</v>
      </c>
      <c r="F456" s="13">
        <v>7000</v>
      </c>
      <c r="G456" s="13">
        <v>7840</v>
      </c>
      <c r="H456" s="11">
        <v>1400</v>
      </c>
      <c r="I456" s="9" t="s">
        <v>4</v>
      </c>
      <c r="AI456" s="56" t="s">
        <v>110</v>
      </c>
      <c r="AJ456" s="56">
        <v>2020</v>
      </c>
      <c r="AK456" s="56" t="s">
        <v>27</v>
      </c>
      <c r="AL456" s="56" t="s">
        <v>116</v>
      </c>
      <c r="AM456" s="56" t="s">
        <v>105</v>
      </c>
      <c r="AN456" s="56" t="s">
        <v>106</v>
      </c>
      <c r="AO456" s="56" t="s">
        <v>107</v>
      </c>
      <c r="AP456" s="56" t="s">
        <v>108</v>
      </c>
      <c r="AQ456" s="56" t="s">
        <v>109</v>
      </c>
      <c r="AR456" s="56">
        <v>369</v>
      </c>
      <c r="AS456" s="56">
        <v>527.66999999999996</v>
      </c>
    </row>
    <row r="457" spans="1:45" ht="41.4">
      <c r="A457" s="9">
        <v>2022</v>
      </c>
      <c r="B457" s="9" t="s">
        <v>29</v>
      </c>
      <c r="C457" s="9" t="s">
        <v>8</v>
      </c>
      <c r="D457" s="12" t="s">
        <v>12</v>
      </c>
      <c r="E457" s="9">
        <v>455</v>
      </c>
      <c r="F457" s="13">
        <v>4579</v>
      </c>
      <c r="G457" s="13">
        <v>5128</v>
      </c>
      <c r="H457" s="14">
        <v>916</v>
      </c>
      <c r="I457" s="9" t="s">
        <v>4</v>
      </c>
      <c r="AI457" s="57" t="s">
        <v>112</v>
      </c>
      <c r="AJ457" s="57">
        <v>2020</v>
      </c>
      <c r="AK457" s="57" t="s">
        <v>27</v>
      </c>
      <c r="AL457" s="57" t="s">
        <v>116</v>
      </c>
      <c r="AM457" s="57" t="s">
        <v>105</v>
      </c>
      <c r="AN457" s="57" t="s">
        <v>106</v>
      </c>
      <c r="AO457" s="57" t="s">
        <v>107</v>
      </c>
      <c r="AP457" s="57" t="s">
        <v>108</v>
      </c>
      <c r="AQ457" s="57" t="s">
        <v>109</v>
      </c>
      <c r="AR457" s="57">
        <v>297</v>
      </c>
      <c r="AS457" s="57">
        <v>424.71</v>
      </c>
    </row>
    <row r="458" spans="1:45" ht="41.4">
      <c r="A458" s="9">
        <v>2022</v>
      </c>
      <c r="B458" s="9" t="s">
        <v>29</v>
      </c>
      <c r="C458" s="9" t="s">
        <v>10</v>
      </c>
      <c r="D458" s="12" t="s">
        <v>13</v>
      </c>
      <c r="E458" s="14">
        <v>345</v>
      </c>
      <c r="F458" s="11">
        <v>7000</v>
      </c>
      <c r="G458" s="11">
        <v>7840</v>
      </c>
      <c r="H458" s="11">
        <v>1400</v>
      </c>
      <c r="I458" s="9" t="s">
        <v>4</v>
      </c>
      <c r="AI458" s="56" t="s">
        <v>112</v>
      </c>
      <c r="AJ458" s="56">
        <v>2020</v>
      </c>
      <c r="AK458" s="56" t="s">
        <v>27</v>
      </c>
      <c r="AL458" s="56" t="s">
        <v>116</v>
      </c>
      <c r="AM458" s="56" t="s">
        <v>105</v>
      </c>
      <c r="AN458" s="56" t="s">
        <v>106</v>
      </c>
      <c r="AO458" s="56" t="s">
        <v>107</v>
      </c>
      <c r="AP458" s="56" t="s">
        <v>108</v>
      </c>
      <c r="AQ458" s="56" t="s">
        <v>109</v>
      </c>
      <c r="AR458" s="56">
        <v>771</v>
      </c>
      <c r="AS458" s="56">
        <v>1102.53</v>
      </c>
    </row>
    <row r="459" spans="1:45" ht="41.4">
      <c r="A459" s="9">
        <v>2022</v>
      </c>
      <c r="B459" s="9" t="s">
        <v>29</v>
      </c>
      <c r="C459" s="9" t="s">
        <v>6</v>
      </c>
      <c r="D459" s="10" t="s">
        <v>14</v>
      </c>
      <c r="E459" s="14">
        <v>122</v>
      </c>
      <c r="F459" s="14">
        <v>100</v>
      </c>
      <c r="G459" s="14">
        <v>112</v>
      </c>
      <c r="H459" s="14">
        <v>20</v>
      </c>
      <c r="I459" s="9" t="s">
        <v>4</v>
      </c>
      <c r="AI459" s="57" t="s">
        <v>103</v>
      </c>
      <c r="AJ459" s="57">
        <v>2020</v>
      </c>
      <c r="AK459" s="57" t="s">
        <v>27</v>
      </c>
      <c r="AL459" s="57" t="s">
        <v>116</v>
      </c>
      <c r="AM459" s="57" t="s">
        <v>105</v>
      </c>
      <c r="AN459" s="57" t="s">
        <v>106</v>
      </c>
      <c r="AO459" s="57" t="s">
        <v>107</v>
      </c>
      <c r="AP459" s="57" t="s">
        <v>108</v>
      </c>
      <c r="AQ459" s="57" t="s">
        <v>109</v>
      </c>
      <c r="AR459" s="57">
        <v>804</v>
      </c>
      <c r="AS459" s="57">
        <v>1149.72</v>
      </c>
    </row>
    <row r="460" spans="1:45" ht="41.4">
      <c r="A460" s="9">
        <v>2022</v>
      </c>
      <c r="B460" s="9" t="s">
        <v>29</v>
      </c>
      <c r="C460" s="9" t="s">
        <v>15</v>
      </c>
      <c r="D460" s="12" t="s">
        <v>16</v>
      </c>
      <c r="E460" s="9">
        <v>78</v>
      </c>
      <c r="F460" s="13">
        <v>2289</v>
      </c>
      <c r="G460" s="13">
        <v>5126</v>
      </c>
      <c r="H460" s="14">
        <v>458</v>
      </c>
      <c r="I460" s="9" t="s">
        <v>4</v>
      </c>
      <c r="AI460" s="56" t="s">
        <v>110</v>
      </c>
      <c r="AJ460" s="56">
        <v>2020</v>
      </c>
      <c r="AK460" s="56" t="s">
        <v>27</v>
      </c>
      <c r="AL460" s="56" t="s">
        <v>116</v>
      </c>
      <c r="AM460" s="56" t="s">
        <v>105</v>
      </c>
      <c r="AN460" s="56" t="s">
        <v>106</v>
      </c>
      <c r="AO460" s="56" t="s">
        <v>107</v>
      </c>
      <c r="AP460" s="56" t="s">
        <v>108</v>
      </c>
      <c r="AQ460" s="56" t="s">
        <v>109</v>
      </c>
      <c r="AR460" s="56">
        <v>858</v>
      </c>
      <c r="AS460" s="56">
        <v>1226.94</v>
      </c>
    </row>
    <row r="461" spans="1:45" ht="41.4">
      <c r="A461" s="9">
        <v>2022</v>
      </c>
      <c r="B461" s="9" t="s">
        <v>29</v>
      </c>
      <c r="C461" s="9" t="s">
        <v>15</v>
      </c>
      <c r="D461" s="12" t="s">
        <v>17</v>
      </c>
      <c r="E461" s="9">
        <v>76</v>
      </c>
      <c r="F461" s="13">
        <v>2288</v>
      </c>
      <c r="G461" s="13">
        <v>5126</v>
      </c>
      <c r="H461" s="14">
        <v>458</v>
      </c>
      <c r="I461" s="9" t="s">
        <v>4</v>
      </c>
      <c r="AI461" s="57" t="s">
        <v>110</v>
      </c>
      <c r="AJ461" s="57">
        <v>2020</v>
      </c>
      <c r="AK461" s="57" t="s">
        <v>27</v>
      </c>
      <c r="AL461" s="57" t="s">
        <v>116</v>
      </c>
      <c r="AM461" s="57" t="s">
        <v>105</v>
      </c>
      <c r="AN461" s="57" t="s">
        <v>106</v>
      </c>
      <c r="AO461" s="57" t="s">
        <v>107</v>
      </c>
      <c r="AP461" s="57" t="s">
        <v>108</v>
      </c>
      <c r="AQ461" s="57" t="s">
        <v>109</v>
      </c>
      <c r="AR461" s="57">
        <v>323</v>
      </c>
      <c r="AS461" s="57">
        <v>461.89</v>
      </c>
    </row>
    <row r="462" spans="1:45" ht="41.4">
      <c r="A462" s="9">
        <v>2022</v>
      </c>
      <c r="B462" s="9" t="s">
        <v>29</v>
      </c>
      <c r="C462" s="9" t="s">
        <v>15</v>
      </c>
      <c r="D462" s="12" t="s">
        <v>18</v>
      </c>
      <c r="E462" s="9">
        <v>46</v>
      </c>
      <c r="F462" s="9">
        <v>100</v>
      </c>
      <c r="G462" s="9">
        <v>224</v>
      </c>
      <c r="H462" s="14">
        <v>20</v>
      </c>
      <c r="I462" s="9" t="s">
        <v>4</v>
      </c>
      <c r="AI462" s="56" t="s">
        <v>103</v>
      </c>
      <c r="AJ462" s="56">
        <v>2020</v>
      </c>
      <c r="AK462" s="56" t="s">
        <v>27</v>
      </c>
      <c r="AL462" s="56" t="s">
        <v>116</v>
      </c>
      <c r="AM462" s="56" t="s">
        <v>105</v>
      </c>
      <c r="AN462" s="56" t="s">
        <v>106</v>
      </c>
      <c r="AO462" s="56" t="s">
        <v>107</v>
      </c>
      <c r="AP462" s="56" t="s">
        <v>108</v>
      </c>
      <c r="AQ462" s="56" t="s">
        <v>109</v>
      </c>
      <c r="AR462" s="56">
        <v>371</v>
      </c>
      <c r="AS462" s="56">
        <v>530.53</v>
      </c>
    </row>
    <row r="463" spans="1:45" ht="41.4">
      <c r="A463" s="9">
        <v>2022</v>
      </c>
      <c r="B463" s="9" t="s">
        <v>29</v>
      </c>
      <c r="C463" s="9" t="s">
        <v>15</v>
      </c>
      <c r="D463" s="12" t="s">
        <v>19</v>
      </c>
      <c r="E463" s="9">
        <v>34</v>
      </c>
      <c r="F463" s="13">
        <v>2288</v>
      </c>
      <c r="G463" s="13">
        <v>5126</v>
      </c>
      <c r="H463" s="14">
        <v>458</v>
      </c>
      <c r="I463" s="9" t="s">
        <v>4</v>
      </c>
      <c r="AI463" s="57" t="s">
        <v>103</v>
      </c>
      <c r="AJ463" s="57">
        <v>2020</v>
      </c>
      <c r="AK463" s="57" t="s">
        <v>27</v>
      </c>
      <c r="AL463" s="57" t="s">
        <v>116</v>
      </c>
      <c r="AM463" s="57" t="s">
        <v>105</v>
      </c>
      <c r="AN463" s="57" t="s">
        <v>106</v>
      </c>
      <c r="AO463" s="57" t="s">
        <v>107</v>
      </c>
      <c r="AP463" s="57" t="s">
        <v>108</v>
      </c>
      <c r="AQ463" s="57" t="s">
        <v>109</v>
      </c>
      <c r="AR463" s="57">
        <v>299</v>
      </c>
      <c r="AS463" s="57">
        <v>427.57</v>
      </c>
    </row>
    <row r="464" spans="1:45" ht="41.4">
      <c r="A464" s="9">
        <v>2022</v>
      </c>
      <c r="B464" s="9" t="s">
        <v>29</v>
      </c>
      <c r="C464" s="9" t="s">
        <v>6</v>
      </c>
      <c r="D464" s="10" t="s">
        <v>20</v>
      </c>
      <c r="E464" s="14">
        <v>7</v>
      </c>
      <c r="F464" s="14">
        <v>200</v>
      </c>
      <c r="G464" s="14">
        <v>224</v>
      </c>
      <c r="H464" s="14">
        <v>40</v>
      </c>
      <c r="I464" s="9" t="s">
        <v>4</v>
      </c>
      <c r="AI464" s="56" t="s">
        <v>103</v>
      </c>
      <c r="AJ464" s="56">
        <v>2020</v>
      </c>
      <c r="AK464" s="56" t="s">
        <v>33</v>
      </c>
      <c r="AL464" s="56" t="s">
        <v>116</v>
      </c>
      <c r="AM464" s="56" t="s">
        <v>105</v>
      </c>
      <c r="AN464" s="56" t="s">
        <v>106</v>
      </c>
      <c r="AO464" s="56" t="s">
        <v>107</v>
      </c>
      <c r="AP464" s="56" t="s">
        <v>108</v>
      </c>
      <c r="AQ464" s="56" t="s">
        <v>109</v>
      </c>
      <c r="AR464" s="56">
        <v>290</v>
      </c>
      <c r="AS464" s="56">
        <v>414.7</v>
      </c>
    </row>
    <row r="465" spans="1:45" ht="41.4">
      <c r="A465" s="9">
        <v>2022</v>
      </c>
      <c r="B465" s="9" t="s">
        <v>29</v>
      </c>
      <c r="C465" s="9" t="s">
        <v>15</v>
      </c>
      <c r="D465" s="12" t="s">
        <v>22</v>
      </c>
      <c r="E465" s="9">
        <v>3</v>
      </c>
      <c r="F465" s="13">
        <v>2289</v>
      </c>
      <c r="G465" s="13">
        <v>5127</v>
      </c>
      <c r="H465" s="14">
        <v>458</v>
      </c>
      <c r="I465" s="9" t="s">
        <v>4</v>
      </c>
      <c r="AI465" s="57" t="s">
        <v>110</v>
      </c>
      <c r="AJ465" s="57">
        <v>2020</v>
      </c>
      <c r="AK465" s="57" t="s">
        <v>33</v>
      </c>
      <c r="AL465" s="57" t="s">
        <v>116</v>
      </c>
      <c r="AM465" s="57" t="s">
        <v>105</v>
      </c>
      <c r="AN465" s="57" t="s">
        <v>106</v>
      </c>
      <c r="AO465" s="57" t="s">
        <v>107</v>
      </c>
      <c r="AP465" s="57" t="s">
        <v>108</v>
      </c>
      <c r="AQ465" s="57" t="s">
        <v>109</v>
      </c>
      <c r="AR465" s="57">
        <v>338</v>
      </c>
      <c r="AS465" s="57">
        <v>483.34</v>
      </c>
    </row>
    <row r="466" spans="1:45" ht="41.4">
      <c r="A466" s="9">
        <v>2022</v>
      </c>
      <c r="B466" s="9" t="s">
        <v>29</v>
      </c>
      <c r="C466" s="9" t="s">
        <v>21</v>
      </c>
      <c r="D466" s="12" t="s">
        <v>21</v>
      </c>
      <c r="E466" s="9">
        <v>2</v>
      </c>
      <c r="F466" s="13">
        <v>6600</v>
      </c>
      <c r="G466" s="13">
        <v>7392</v>
      </c>
      <c r="H466" s="11">
        <v>1320</v>
      </c>
      <c r="I466" s="9" t="s">
        <v>4</v>
      </c>
      <c r="AI466" s="56" t="s">
        <v>110</v>
      </c>
      <c r="AJ466" s="56">
        <v>2020</v>
      </c>
      <c r="AK466" s="56" t="s">
        <v>33</v>
      </c>
      <c r="AL466" s="56" t="s">
        <v>116</v>
      </c>
      <c r="AM466" s="56" t="s">
        <v>105</v>
      </c>
      <c r="AN466" s="56" t="s">
        <v>106</v>
      </c>
      <c r="AO466" s="56" t="s">
        <v>107</v>
      </c>
      <c r="AP466" s="56" t="s">
        <v>108</v>
      </c>
      <c r="AQ466" s="56" t="s">
        <v>109</v>
      </c>
      <c r="AR466" s="56">
        <v>266</v>
      </c>
      <c r="AS466" s="56">
        <v>380.38</v>
      </c>
    </row>
    <row r="467" spans="1:45" ht="43.2">
      <c r="A467" s="9">
        <v>2022</v>
      </c>
      <c r="B467" s="9" t="s">
        <v>30</v>
      </c>
      <c r="C467" s="9" t="s">
        <v>2</v>
      </c>
      <c r="D467" s="10" t="s">
        <v>3</v>
      </c>
      <c r="E467" s="11">
        <v>3566</v>
      </c>
      <c r="F467" s="11">
        <v>4577</v>
      </c>
      <c r="G467" s="11">
        <v>5127</v>
      </c>
      <c r="H467" s="14">
        <v>915</v>
      </c>
      <c r="I467" s="9" t="s">
        <v>4</v>
      </c>
      <c r="AI467" s="57" t="s">
        <v>103</v>
      </c>
      <c r="AJ467" s="57">
        <v>2020</v>
      </c>
      <c r="AK467" s="57" t="s">
        <v>33</v>
      </c>
      <c r="AL467" s="57" t="s">
        <v>116</v>
      </c>
      <c r="AM467" s="57" t="s">
        <v>105</v>
      </c>
      <c r="AN467" s="57" t="s">
        <v>106</v>
      </c>
      <c r="AO467" s="57" t="s">
        <v>107</v>
      </c>
      <c r="AP467" s="57" t="s">
        <v>108</v>
      </c>
      <c r="AQ467" s="57" t="s">
        <v>109</v>
      </c>
      <c r="AR467" s="57">
        <v>292</v>
      </c>
      <c r="AS467" s="57">
        <v>526.24</v>
      </c>
    </row>
    <row r="468" spans="1:45" ht="41.4">
      <c r="A468" s="9">
        <v>2022</v>
      </c>
      <c r="B468" s="9" t="s">
        <v>30</v>
      </c>
      <c r="C468" s="9" t="s">
        <v>2</v>
      </c>
      <c r="D468" s="10" t="s">
        <v>5</v>
      </c>
      <c r="E468" s="11">
        <v>2498</v>
      </c>
      <c r="F468" s="11">
        <v>8000</v>
      </c>
      <c r="G468" s="11">
        <v>8960</v>
      </c>
      <c r="H468" s="11">
        <v>1600</v>
      </c>
      <c r="I468" s="9" t="s">
        <v>4</v>
      </c>
      <c r="AI468" s="56" t="s">
        <v>103</v>
      </c>
      <c r="AJ468" s="56">
        <v>2020</v>
      </c>
      <c r="AK468" s="56" t="s">
        <v>33</v>
      </c>
      <c r="AL468" s="56" t="s">
        <v>116</v>
      </c>
      <c r="AM468" s="56" t="s">
        <v>105</v>
      </c>
      <c r="AN468" s="56" t="s">
        <v>106</v>
      </c>
      <c r="AO468" s="56" t="s">
        <v>107</v>
      </c>
      <c r="AP468" s="56" t="s">
        <v>108</v>
      </c>
      <c r="AQ468" s="56" t="s">
        <v>109</v>
      </c>
      <c r="AR468" s="56">
        <v>340</v>
      </c>
      <c r="AS468" s="56">
        <v>526.24</v>
      </c>
    </row>
    <row r="469" spans="1:45" ht="41.4">
      <c r="A469" s="9">
        <v>2022</v>
      </c>
      <c r="B469" s="9" t="s">
        <v>30</v>
      </c>
      <c r="C469" s="9" t="s">
        <v>6</v>
      </c>
      <c r="D469" s="10" t="s">
        <v>7</v>
      </c>
      <c r="E469" s="11">
        <v>1245</v>
      </c>
      <c r="F469" s="11">
        <v>4577</v>
      </c>
      <c r="G469" s="11">
        <v>5126</v>
      </c>
      <c r="H469" s="14">
        <v>915</v>
      </c>
      <c r="I469" s="9" t="s">
        <v>4</v>
      </c>
      <c r="AI469" s="57" t="s">
        <v>110</v>
      </c>
      <c r="AJ469" s="57">
        <v>2020</v>
      </c>
      <c r="AK469" s="57" t="s">
        <v>33</v>
      </c>
      <c r="AL469" s="57" t="s">
        <v>116</v>
      </c>
      <c r="AM469" s="57" t="s">
        <v>105</v>
      </c>
      <c r="AN469" s="57" t="s">
        <v>106</v>
      </c>
      <c r="AO469" s="57" t="s">
        <v>107</v>
      </c>
      <c r="AP469" s="57" t="s">
        <v>108</v>
      </c>
      <c r="AQ469" s="57" t="s">
        <v>109</v>
      </c>
      <c r="AR469" s="57">
        <v>995</v>
      </c>
      <c r="AS469" s="57">
        <v>1422.85</v>
      </c>
    </row>
    <row r="470" spans="1:45" ht="41.4">
      <c r="A470" s="9">
        <v>2022</v>
      </c>
      <c r="B470" s="9" t="s">
        <v>30</v>
      </c>
      <c r="C470" s="9" t="s">
        <v>8</v>
      </c>
      <c r="D470" s="12" t="s">
        <v>9</v>
      </c>
      <c r="E470" s="9">
        <v>644</v>
      </c>
      <c r="F470" s="13">
        <v>5744</v>
      </c>
      <c r="G470" s="13">
        <v>6433</v>
      </c>
      <c r="H470" s="11">
        <v>1149</v>
      </c>
      <c r="I470" s="9" t="s">
        <v>4</v>
      </c>
      <c r="AI470" s="56" t="s">
        <v>112</v>
      </c>
      <c r="AJ470" s="56">
        <v>2020</v>
      </c>
      <c r="AK470" s="56" t="s">
        <v>33</v>
      </c>
      <c r="AL470" s="56" t="s">
        <v>116</v>
      </c>
      <c r="AM470" s="56" t="s">
        <v>105</v>
      </c>
      <c r="AN470" s="56" t="s">
        <v>106</v>
      </c>
      <c r="AO470" s="56" t="s">
        <v>107</v>
      </c>
      <c r="AP470" s="56" t="s">
        <v>108</v>
      </c>
      <c r="AQ470" s="56" t="s">
        <v>109</v>
      </c>
      <c r="AR470" s="56">
        <v>1029</v>
      </c>
      <c r="AS470" s="56">
        <v>1471.47</v>
      </c>
    </row>
    <row r="471" spans="1:45" ht="41.4">
      <c r="A471" s="9">
        <v>2022</v>
      </c>
      <c r="B471" s="9" t="s">
        <v>30</v>
      </c>
      <c r="C471" s="9" t="s">
        <v>10</v>
      </c>
      <c r="D471" s="12" t="s">
        <v>11</v>
      </c>
      <c r="E471" s="9">
        <v>643</v>
      </c>
      <c r="F471" s="13">
        <v>7000</v>
      </c>
      <c r="G471" s="13">
        <v>7840</v>
      </c>
      <c r="H471" s="11">
        <v>1400</v>
      </c>
      <c r="I471" s="9" t="s">
        <v>4</v>
      </c>
      <c r="AI471" s="57" t="s">
        <v>110</v>
      </c>
      <c r="AJ471" s="57">
        <v>2020</v>
      </c>
      <c r="AK471" s="57" t="s">
        <v>33</v>
      </c>
      <c r="AL471" s="57" t="s">
        <v>116</v>
      </c>
      <c r="AM471" s="57" t="s">
        <v>105</v>
      </c>
      <c r="AN471" s="57" t="s">
        <v>106</v>
      </c>
      <c r="AO471" s="57" t="s">
        <v>107</v>
      </c>
      <c r="AP471" s="57" t="s">
        <v>108</v>
      </c>
      <c r="AQ471" s="57" t="s">
        <v>109</v>
      </c>
      <c r="AR471" s="57">
        <v>264</v>
      </c>
      <c r="AS471" s="57">
        <v>377.52</v>
      </c>
    </row>
    <row r="472" spans="1:45" ht="41.4">
      <c r="A472" s="9">
        <v>2022</v>
      </c>
      <c r="B472" s="9" t="s">
        <v>30</v>
      </c>
      <c r="C472" s="9" t="s">
        <v>8</v>
      </c>
      <c r="D472" s="12" t="s">
        <v>12</v>
      </c>
      <c r="E472" s="9">
        <v>455</v>
      </c>
      <c r="F472" s="13">
        <v>5036</v>
      </c>
      <c r="G472" s="13">
        <v>5128</v>
      </c>
      <c r="H472" s="11">
        <v>1007</v>
      </c>
      <c r="I472" s="9" t="s">
        <v>4</v>
      </c>
      <c r="AI472" s="56" t="s">
        <v>110</v>
      </c>
      <c r="AJ472" s="56">
        <v>2020</v>
      </c>
      <c r="AK472" s="56" t="s">
        <v>33</v>
      </c>
      <c r="AL472" s="56" t="s">
        <v>116</v>
      </c>
      <c r="AM472" s="56" t="s">
        <v>105</v>
      </c>
      <c r="AN472" s="56" t="s">
        <v>106</v>
      </c>
      <c r="AO472" s="56" t="s">
        <v>107</v>
      </c>
      <c r="AP472" s="56" t="s">
        <v>108</v>
      </c>
      <c r="AQ472" s="56" t="s">
        <v>109</v>
      </c>
      <c r="AR472" s="56">
        <v>291</v>
      </c>
      <c r="AS472" s="56">
        <v>416.13</v>
      </c>
    </row>
    <row r="473" spans="1:45" ht="41.4">
      <c r="A473" s="9">
        <v>2022</v>
      </c>
      <c r="B473" s="9" t="s">
        <v>30</v>
      </c>
      <c r="C473" s="9" t="s">
        <v>10</v>
      </c>
      <c r="D473" s="12" t="s">
        <v>13</v>
      </c>
      <c r="E473" s="14">
        <v>345</v>
      </c>
      <c r="F473" s="11">
        <v>7700</v>
      </c>
      <c r="G473" s="11">
        <v>7840</v>
      </c>
      <c r="H473" s="11">
        <v>1540</v>
      </c>
      <c r="I473" s="9" t="s">
        <v>4</v>
      </c>
      <c r="AI473" s="57" t="s">
        <v>110</v>
      </c>
      <c r="AJ473" s="57">
        <v>2020</v>
      </c>
      <c r="AK473" s="57" t="s">
        <v>33</v>
      </c>
      <c r="AL473" s="57" t="s">
        <v>116</v>
      </c>
      <c r="AM473" s="57" t="s">
        <v>105</v>
      </c>
      <c r="AN473" s="57" t="s">
        <v>106</v>
      </c>
      <c r="AO473" s="57" t="s">
        <v>107</v>
      </c>
      <c r="AP473" s="57" t="s">
        <v>108</v>
      </c>
      <c r="AQ473" s="57" t="s">
        <v>109</v>
      </c>
      <c r="AR473" s="57">
        <v>339</v>
      </c>
      <c r="AS473" s="57">
        <v>484.77</v>
      </c>
    </row>
    <row r="474" spans="1:45" ht="41.4">
      <c r="A474" s="9">
        <v>2022</v>
      </c>
      <c r="B474" s="9" t="s">
        <v>30</v>
      </c>
      <c r="C474" s="9" t="s">
        <v>6</v>
      </c>
      <c r="D474" s="10" t="s">
        <v>14</v>
      </c>
      <c r="E474" s="14">
        <v>122</v>
      </c>
      <c r="F474" s="14">
        <v>110</v>
      </c>
      <c r="G474" s="14">
        <v>112</v>
      </c>
      <c r="H474" s="14">
        <v>22</v>
      </c>
      <c r="I474" s="9" t="s">
        <v>4</v>
      </c>
      <c r="AI474" s="56" t="s">
        <v>110</v>
      </c>
      <c r="AJ474" s="56">
        <v>2020</v>
      </c>
      <c r="AK474" s="56" t="s">
        <v>33</v>
      </c>
      <c r="AL474" s="56" t="s">
        <v>116</v>
      </c>
      <c r="AM474" s="56" t="s">
        <v>105</v>
      </c>
      <c r="AN474" s="56" t="s">
        <v>106</v>
      </c>
      <c r="AO474" s="56" t="s">
        <v>107</v>
      </c>
      <c r="AP474" s="56" t="s">
        <v>108</v>
      </c>
      <c r="AQ474" s="56" t="s">
        <v>109</v>
      </c>
      <c r="AR474" s="56">
        <v>267</v>
      </c>
      <c r="AS474" s="56">
        <v>381.81</v>
      </c>
    </row>
    <row r="475" spans="1:45" ht="41.4">
      <c r="A475" s="9">
        <v>2022</v>
      </c>
      <c r="B475" s="9" t="s">
        <v>30</v>
      </c>
      <c r="C475" s="9" t="s">
        <v>15</v>
      </c>
      <c r="D475" s="12" t="s">
        <v>16</v>
      </c>
      <c r="E475" s="9">
        <v>78</v>
      </c>
      <c r="F475" s="13">
        <v>2517</v>
      </c>
      <c r="G475" s="13">
        <v>5126</v>
      </c>
      <c r="H475" s="14">
        <v>503</v>
      </c>
      <c r="I475" s="9" t="s">
        <v>4</v>
      </c>
      <c r="AI475" s="57" t="s">
        <v>112</v>
      </c>
      <c r="AJ475" s="57">
        <v>2020</v>
      </c>
      <c r="AK475" s="57" t="s">
        <v>33</v>
      </c>
      <c r="AL475" s="57" t="s">
        <v>116</v>
      </c>
      <c r="AM475" s="57" t="s">
        <v>105</v>
      </c>
      <c r="AN475" s="57" t="s">
        <v>106</v>
      </c>
      <c r="AO475" s="57" t="s">
        <v>107</v>
      </c>
      <c r="AP475" s="57" t="s">
        <v>108</v>
      </c>
      <c r="AQ475" s="57" t="s">
        <v>109</v>
      </c>
      <c r="AR475" s="57">
        <v>810</v>
      </c>
      <c r="AS475" s="57">
        <v>1158.3</v>
      </c>
    </row>
    <row r="476" spans="1:45" ht="41.4">
      <c r="A476" s="9">
        <v>2022</v>
      </c>
      <c r="B476" s="9" t="s">
        <v>30</v>
      </c>
      <c r="C476" s="9" t="s">
        <v>15</v>
      </c>
      <c r="D476" s="12" t="s">
        <v>17</v>
      </c>
      <c r="E476" s="9">
        <v>76</v>
      </c>
      <c r="F476" s="13">
        <v>2517</v>
      </c>
      <c r="G476" s="13">
        <v>5126</v>
      </c>
      <c r="H476" s="14">
        <v>503</v>
      </c>
      <c r="I476" s="9" t="s">
        <v>4</v>
      </c>
      <c r="AI476" s="56" t="s">
        <v>103</v>
      </c>
      <c r="AJ476" s="56">
        <v>2020</v>
      </c>
      <c r="AK476" s="56" t="s">
        <v>33</v>
      </c>
      <c r="AL476" s="56" t="s">
        <v>116</v>
      </c>
      <c r="AM476" s="56" t="s">
        <v>105</v>
      </c>
      <c r="AN476" s="56" t="s">
        <v>106</v>
      </c>
      <c r="AO476" s="56" t="s">
        <v>107</v>
      </c>
      <c r="AP476" s="56" t="s">
        <v>108</v>
      </c>
      <c r="AQ476" s="56" t="s">
        <v>109</v>
      </c>
      <c r="AR476" s="56">
        <v>863</v>
      </c>
      <c r="AS476" s="56">
        <v>1234.0899999999999</v>
      </c>
    </row>
    <row r="477" spans="1:45" ht="41.4">
      <c r="A477" s="9">
        <v>2022</v>
      </c>
      <c r="B477" s="9" t="s">
        <v>30</v>
      </c>
      <c r="C477" s="9" t="s">
        <v>15</v>
      </c>
      <c r="D477" s="12" t="s">
        <v>18</v>
      </c>
      <c r="E477" s="9">
        <v>46</v>
      </c>
      <c r="F477" s="9">
        <v>115</v>
      </c>
      <c r="G477" s="9">
        <v>224</v>
      </c>
      <c r="H477" s="14">
        <v>23</v>
      </c>
      <c r="I477" s="9" t="s">
        <v>4</v>
      </c>
      <c r="AI477" s="57" t="s">
        <v>110</v>
      </c>
      <c r="AJ477" s="57">
        <v>2020</v>
      </c>
      <c r="AK477" s="57" t="s">
        <v>33</v>
      </c>
      <c r="AL477" s="57" t="s">
        <v>116</v>
      </c>
      <c r="AM477" s="57" t="s">
        <v>105</v>
      </c>
      <c r="AN477" s="57" t="s">
        <v>106</v>
      </c>
      <c r="AO477" s="57" t="s">
        <v>107</v>
      </c>
      <c r="AP477" s="57" t="s">
        <v>117</v>
      </c>
      <c r="AQ477" s="57" t="s">
        <v>109</v>
      </c>
      <c r="AR477" s="57">
        <v>293</v>
      </c>
      <c r="AS477" s="57">
        <v>418.99</v>
      </c>
    </row>
    <row r="478" spans="1:45" ht="41.4">
      <c r="A478" s="9">
        <v>2022</v>
      </c>
      <c r="B478" s="9" t="s">
        <v>30</v>
      </c>
      <c r="C478" s="9" t="s">
        <v>15</v>
      </c>
      <c r="D478" s="12" t="s">
        <v>19</v>
      </c>
      <c r="E478" s="9">
        <v>34</v>
      </c>
      <c r="F478" s="13">
        <v>2632</v>
      </c>
      <c r="G478" s="13">
        <v>5126</v>
      </c>
      <c r="H478" s="14">
        <v>526</v>
      </c>
      <c r="I478" s="9" t="s">
        <v>4</v>
      </c>
      <c r="AI478" s="56" t="s">
        <v>113</v>
      </c>
      <c r="AJ478" s="56">
        <v>2020</v>
      </c>
      <c r="AK478" s="56" t="s">
        <v>33</v>
      </c>
      <c r="AL478" s="56" t="s">
        <v>116</v>
      </c>
      <c r="AM478" s="56" t="s">
        <v>105</v>
      </c>
      <c r="AN478" s="56" t="s">
        <v>106</v>
      </c>
      <c r="AO478" s="56" t="s">
        <v>107</v>
      </c>
      <c r="AP478" s="56" t="s">
        <v>117</v>
      </c>
      <c r="AQ478" s="56" t="s">
        <v>109</v>
      </c>
      <c r="AR478" s="56">
        <v>341</v>
      </c>
      <c r="AS478" s="56">
        <v>487.63</v>
      </c>
    </row>
    <row r="479" spans="1:45" ht="41.4">
      <c r="A479" s="9">
        <v>2022</v>
      </c>
      <c r="B479" s="9" t="s">
        <v>30</v>
      </c>
      <c r="C479" s="9" t="s">
        <v>6</v>
      </c>
      <c r="D479" s="10" t="s">
        <v>20</v>
      </c>
      <c r="E479" s="14">
        <v>7</v>
      </c>
      <c r="F479" s="14">
        <v>230</v>
      </c>
      <c r="G479" s="14">
        <v>224</v>
      </c>
      <c r="H479" s="14">
        <v>46</v>
      </c>
      <c r="I479" s="9" t="s">
        <v>4</v>
      </c>
      <c r="AI479" s="57" t="s">
        <v>103</v>
      </c>
      <c r="AJ479" s="57">
        <v>2020</v>
      </c>
      <c r="AK479" s="57" t="s">
        <v>33</v>
      </c>
      <c r="AL479" s="57" t="s">
        <v>116</v>
      </c>
      <c r="AM479" s="57" t="s">
        <v>105</v>
      </c>
      <c r="AN479" s="57" t="s">
        <v>106</v>
      </c>
      <c r="AO479" s="57" t="s">
        <v>107</v>
      </c>
      <c r="AP479" s="57" t="s">
        <v>117</v>
      </c>
      <c r="AQ479" s="57" t="s">
        <v>109</v>
      </c>
      <c r="AR479" s="57">
        <v>263</v>
      </c>
      <c r="AS479" s="57">
        <v>376.09</v>
      </c>
    </row>
    <row r="480" spans="1:45" ht="41.4">
      <c r="A480" s="9">
        <v>2022</v>
      </c>
      <c r="B480" s="9" t="s">
        <v>30</v>
      </c>
      <c r="C480" s="9" t="s">
        <v>15</v>
      </c>
      <c r="D480" s="12" t="s">
        <v>22</v>
      </c>
      <c r="E480" s="9">
        <v>3</v>
      </c>
      <c r="F480" s="13">
        <v>2632</v>
      </c>
      <c r="G480" s="13">
        <v>5127</v>
      </c>
      <c r="H480" s="14">
        <v>526</v>
      </c>
      <c r="I480" s="9" t="s">
        <v>4</v>
      </c>
      <c r="AI480" s="56" t="s">
        <v>110</v>
      </c>
      <c r="AJ480" s="56">
        <v>2020</v>
      </c>
      <c r="AK480" s="56" t="s">
        <v>32</v>
      </c>
      <c r="AL480" s="56" t="s">
        <v>116</v>
      </c>
      <c r="AM480" s="56" t="s">
        <v>105</v>
      </c>
      <c r="AN480" s="56" t="s">
        <v>106</v>
      </c>
      <c r="AO480" s="56" t="s">
        <v>107</v>
      </c>
      <c r="AP480" s="56" t="s">
        <v>117</v>
      </c>
      <c r="AQ480" s="56" t="s">
        <v>109</v>
      </c>
      <c r="AR480" s="56">
        <v>296</v>
      </c>
      <c r="AS480" s="56">
        <v>423.28</v>
      </c>
    </row>
    <row r="481" spans="1:45" ht="41.4">
      <c r="A481" s="9">
        <v>2022</v>
      </c>
      <c r="B481" s="9" t="s">
        <v>30</v>
      </c>
      <c r="C481" s="9" t="s">
        <v>21</v>
      </c>
      <c r="D481" s="12" t="s">
        <v>21</v>
      </c>
      <c r="E481" s="9">
        <v>2</v>
      </c>
      <c r="F481" s="13">
        <v>7590</v>
      </c>
      <c r="G481" s="13">
        <v>7392</v>
      </c>
      <c r="H481" s="11">
        <v>1518</v>
      </c>
      <c r="I481" s="9" t="s">
        <v>4</v>
      </c>
      <c r="AI481" s="57" t="s">
        <v>113</v>
      </c>
      <c r="AJ481" s="57">
        <v>2020</v>
      </c>
      <c r="AK481" s="57" t="s">
        <v>32</v>
      </c>
      <c r="AL481" s="57" t="s">
        <v>116</v>
      </c>
      <c r="AM481" s="57" t="s">
        <v>105</v>
      </c>
      <c r="AN481" s="57" t="s">
        <v>106</v>
      </c>
      <c r="AO481" s="57" t="s">
        <v>107</v>
      </c>
      <c r="AP481" s="57" t="s">
        <v>117</v>
      </c>
      <c r="AQ481" s="57" t="s">
        <v>109</v>
      </c>
      <c r="AR481" s="57">
        <v>344</v>
      </c>
      <c r="AS481" s="57">
        <v>491.92</v>
      </c>
    </row>
    <row r="482" spans="1:45" ht="43.2">
      <c r="A482" s="9">
        <v>2022</v>
      </c>
      <c r="B482" s="9" t="s">
        <v>31</v>
      </c>
      <c r="C482" s="9" t="s">
        <v>2</v>
      </c>
      <c r="D482" s="10" t="s">
        <v>3</v>
      </c>
      <c r="E482" s="11">
        <v>3566</v>
      </c>
      <c r="F482" s="11">
        <v>4577</v>
      </c>
      <c r="G482" s="11">
        <v>5127</v>
      </c>
      <c r="H482" s="14">
        <v>915</v>
      </c>
      <c r="I482" s="9" t="s">
        <v>4</v>
      </c>
      <c r="AI482" s="56" t="s">
        <v>110</v>
      </c>
      <c r="AJ482" s="56">
        <v>2020</v>
      </c>
      <c r="AK482" s="56" t="s">
        <v>32</v>
      </c>
      <c r="AL482" s="56" t="s">
        <v>116</v>
      </c>
      <c r="AM482" s="56" t="s">
        <v>105</v>
      </c>
      <c r="AN482" s="56" t="s">
        <v>106</v>
      </c>
      <c r="AO482" s="56" t="s">
        <v>107</v>
      </c>
      <c r="AP482" s="56" t="s">
        <v>117</v>
      </c>
      <c r="AQ482" s="56" t="s">
        <v>109</v>
      </c>
      <c r="AR482" s="56">
        <v>272</v>
      </c>
      <c r="AS482" s="56">
        <v>388.96</v>
      </c>
    </row>
    <row r="483" spans="1:45" ht="41.4">
      <c r="A483" s="9">
        <v>2022</v>
      </c>
      <c r="B483" s="9" t="s">
        <v>31</v>
      </c>
      <c r="C483" s="9" t="s">
        <v>2</v>
      </c>
      <c r="D483" s="10" t="s">
        <v>5</v>
      </c>
      <c r="E483" s="11">
        <v>2498</v>
      </c>
      <c r="F483" s="11">
        <v>8000</v>
      </c>
      <c r="G483" s="11">
        <v>8960</v>
      </c>
      <c r="H483" s="11">
        <v>1600</v>
      </c>
      <c r="I483" s="9" t="s">
        <v>4</v>
      </c>
      <c r="AI483" s="57" t="s">
        <v>103</v>
      </c>
      <c r="AJ483" s="57">
        <v>2020</v>
      </c>
      <c r="AK483" s="57" t="s">
        <v>32</v>
      </c>
      <c r="AL483" s="57" t="s">
        <v>116</v>
      </c>
      <c r="AM483" s="57" t="s">
        <v>105</v>
      </c>
      <c r="AN483" s="57" t="s">
        <v>106</v>
      </c>
      <c r="AO483" s="57" t="s">
        <v>107</v>
      </c>
      <c r="AP483" s="57" t="s">
        <v>117</v>
      </c>
      <c r="AQ483" s="57" t="s">
        <v>109</v>
      </c>
      <c r="AR483" s="57">
        <v>298</v>
      </c>
      <c r="AS483" s="57">
        <v>526.24</v>
      </c>
    </row>
    <row r="484" spans="1:45" ht="41.4">
      <c r="A484" s="9">
        <v>2022</v>
      </c>
      <c r="B484" s="9" t="s">
        <v>31</v>
      </c>
      <c r="C484" s="9" t="s">
        <v>6</v>
      </c>
      <c r="D484" s="10" t="s">
        <v>7</v>
      </c>
      <c r="E484" s="11">
        <v>1245</v>
      </c>
      <c r="F484" s="11">
        <v>4577</v>
      </c>
      <c r="G484" s="11">
        <v>5126</v>
      </c>
      <c r="H484" s="14">
        <v>915</v>
      </c>
      <c r="I484" s="9" t="s">
        <v>4</v>
      </c>
      <c r="AI484" s="56" t="s">
        <v>113</v>
      </c>
      <c r="AJ484" s="56">
        <v>2020</v>
      </c>
      <c r="AK484" s="56" t="s">
        <v>32</v>
      </c>
      <c r="AL484" s="56" t="s">
        <v>116</v>
      </c>
      <c r="AM484" s="56" t="s">
        <v>105</v>
      </c>
      <c r="AN484" s="56" t="s">
        <v>106</v>
      </c>
      <c r="AO484" s="56" t="s">
        <v>107</v>
      </c>
      <c r="AP484" s="56" t="s">
        <v>117</v>
      </c>
      <c r="AQ484" s="56" t="s">
        <v>109</v>
      </c>
      <c r="AR484" s="56">
        <v>346</v>
      </c>
      <c r="AS484" s="56">
        <v>526.24</v>
      </c>
    </row>
    <row r="485" spans="1:45" ht="41.4">
      <c r="A485" s="9">
        <v>2022</v>
      </c>
      <c r="B485" s="9" t="s">
        <v>31</v>
      </c>
      <c r="C485" s="9" t="s">
        <v>8</v>
      </c>
      <c r="D485" s="12" t="s">
        <v>9</v>
      </c>
      <c r="E485" s="9">
        <v>644</v>
      </c>
      <c r="F485" s="13">
        <v>5744</v>
      </c>
      <c r="G485" s="13">
        <v>6433</v>
      </c>
      <c r="H485" s="11">
        <v>1149</v>
      </c>
      <c r="I485" s="9" t="s">
        <v>4</v>
      </c>
      <c r="AI485" s="57" t="s">
        <v>114</v>
      </c>
      <c r="AJ485" s="57">
        <v>2020</v>
      </c>
      <c r="AK485" s="57" t="s">
        <v>32</v>
      </c>
      <c r="AL485" s="57" t="s">
        <v>116</v>
      </c>
      <c r="AM485" s="57" t="s">
        <v>105</v>
      </c>
      <c r="AN485" s="57" t="s">
        <v>106</v>
      </c>
      <c r="AO485" s="57" t="s">
        <v>107</v>
      </c>
      <c r="AP485" s="57" t="s">
        <v>117</v>
      </c>
      <c r="AQ485" s="57" t="s">
        <v>109</v>
      </c>
      <c r="AR485" s="57">
        <v>268</v>
      </c>
      <c r="AS485" s="57">
        <v>526.24</v>
      </c>
    </row>
    <row r="486" spans="1:45" ht="41.4">
      <c r="A486" s="9">
        <v>2022</v>
      </c>
      <c r="B486" s="9" t="s">
        <v>31</v>
      </c>
      <c r="C486" s="9" t="s">
        <v>10</v>
      </c>
      <c r="D486" s="12" t="s">
        <v>11</v>
      </c>
      <c r="E486" s="9">
        <v>643</v>
      </c>
      <c r="F486" s="13">
        <v>7000</v>
      </c>
      <c r="G486" s="13">
        <v>7840</v>
      </c>
      <c r="H486" s="11">
        <v>1400</v>
      </c>
      <c r="I486" s="9" t="s">
        <v>4</v>
      </c>
      <c r="AI486" s="56" t="s">
        <v>110</v>
      </c>
      <c r="AJ486" s="56">
        <v>2020</v>
      </c>
      <c r="AK486" s="56" t="s">
        <v>32</v>
      </c>
      <c r="AL486" s="56" t="s">
        <v>116</v>
      </c>
      <c r="AM486" s="56" t="s">
        <v>105</v>
      </c>
      <c r="AN486" s="56" t="s">
        <v>106</v>
      </c>
      <c r="AO486" s="56" t="s">
        <v>107</v>
      </c>
      <c r="AP486" s="56" t="s">
        <v>117</v>
      </c>
      <c r="AQ486" s="56" t="s">
        <v>109</v>
      </c>
      <c r="AR486" s="56">
        <v>1028</v>
      </c>
      <c r="AS486" s="56">
        <v>1470.04</v>
      </c>
    </row>
    <row r="487" spans="1:45" ht="41.4">
      <c r="A487" s="9">
        <v>2022</v>
      </c>
      <c r="B487" s="9" t="s">
        <v>31</v>
      </c>
      <c r="C487" s="9" t="s">
        <v>8</v>
      </c>
      <c r="D487" s="12" t="s">
        <v>12</v>
      </c>
      <c r="E487" s="9">
        <v>455</v>
      </c>
      <c r="F487" s="13">
        <v>4579</v>
      </c>
      <c r="G487" s="13">
        <v>5128</v>
      </c>
      <c r="H487" s="14">
        <v>916</v>
      </c>
      <c r="I487" s="9" t="s">
        <v>4</v>
      </c>
      <c r="AI487" s="57" t="s">
        <v>112</v>
      </c>
      <c r="AJ487" s="57">
        <v>2020</v>
      </c>
      <c r="AK487" s="57" t="s">
        <v>32</v>
      </c>
      <c r="AL487" s="57" t="s">
        <v>116</v>
      </c>
      <c r="AM487" s="57" t="s">
        <v>105</v>
      </c>
      <c r="AN487" s="57" t="s">
        <v>106</v>
      </c>
      <c r="AO487" s="57" t="s">
        <v>107</v>
      </c>
      <c r="AP487" s="57" t="s">
        <v>117</v>
      </c>
      <c r="AQ487" s="57" t="s">
        <v>109</v>
      </c>
      <c r="AR487" s="57">
        <v>270</v>
      </c>
      <c r="AS487" s="57">
        <v>386.1</v>
      </c>
    </row>
    <row r="488" spans="1:45" ht="41.4">
      <c r="A488" s="9">
        <v>2022</v>
      </c>
      <c r="B488" s="9" t="s">
        <v>31</v>
      </c>
      <c r="C488" s="9" t="s">
        <v>10</v>
      </c>
      <c r="D488" s="12" t="s">
        <v>13</v>
      </c>
      <c r="E488" s="14">
        <v>345</v>
      </c>
      <c r="F488" s="11">
        <v>7000</v>
      </c>
      <c r="G488" s="11">
        <v>7840</v>
      </c>
      <c r="H488" s="11">
        <v>1400</v>
      </c>
      <c r="I488" s="9" t="s">
        <v>4</v>
      </c>
      <c r="AI488" s="56" t="s">
        <v>112</v>
      </c>
      <c r="AJ488" s="56">
        <v>2020</v>
      </c>
      <c r="AK488" s="56" t="s">
        <v>32</v>
      </c>
      <c r="AL488" s="56" t="s">
        <v>116</v>
      </c>
      <c r="AM488" s="56" t="s">
        <v>105</v>
      </c>
      <c r="AN488" s="56" t="s">
        <v>106</v>
      </c>
      <c r="AO488" s="56" t="s">
        <v>107</v>
      </c>
      <c r="AP488" s="56" t="s">
        <v>117</v>
      </c>
      <c r="AQ488" s="56" t="s">
        <v>109</v>
      </c>
      <c r="AR488" s="56">
        <v>297</v>
      </c>
      <c r="AS488" s="56">
        <v>424.71</v>
      </c>
    </row>
    <row r="489" spans="1:45" ht="41.4">
      <c r="A489" s="9">
        <v>2022</v>
      </c>
      <c r="B489" s="9" t="s">
        <v>31</v>
      </c>
      <c r="C489" s="9" t="s">
        <v>6</v>
      </c>
      <c r="D489" s="10" t="s">
        <v>14</v>
      </c>
      <c r="E489" s="14">
        <v>122</v>
      </c>
      <c r="F489" s="14">
        <v>100</v>
      </c>
      <c r="G489" s="14">
        <v>112</v>
      </c>
      <c r="H489" s="14">
        <v>20</v>
      </c>
      <c r="I489" s="9" t="s">
        <v>4</v>
      </c>
      <c r="AI489" s="57" t="s">
        <v>110</v>
      </c>
      <c r="AJ489" s="57">
        <v>2020</v>
      </c>
      <c r="AK489" s="57" t="s">
        <v>32</v>
      </c>
      <c r="AL489" s="57" t="s">
        <v>116</v>
      </c>
      <c r="AM489" s="57" t="s">
        <v>105</v>
      </c>
      <c r="AN489" s="57" t="s">
        <v>106</v>
      </c>
      <c r="AO489" s="57" t="s">
        <v>107</v>
      </c>
      <c r="AP489" s="57" t="s">
        <v>117</v>
      </c>
      <c r="AQ489" s="57" t="s">
        <v>109</v>
      </c>
      <c r="AR489" s="57">
        <v>345</v>
      </c>
      <c r="AS489" s="57">
        <v>493.35</v>
      </c>
    </row>
    <row r="490" spans="1:45" ht="41.4">
      <c r="A490" s="9">
        <v>2022</v>
      </c>
      <c r="B490" s="9" t="s">
        <v>31</v>
      </c>
      <c r="C490" s="9" t="s">
        <v>15</v>
      </c>
      <c r="D490" s="12" t="s">
        <v>16</v>
      </c>
      <c r="E490" s="9">
        <v>78</v>
      </c>
      <c r="F490" s="13">
        <v>2289</v>
      </c>
      <c r="G490" s="13">
        <v>5126</v>
      </c>
      <c r="H490" s="14">
        <v>458</v>
      </c>
      <c r="I490" s="9" t="s">
        <v>4</v>
      </c>
      <c r="AI490" s="56" t="s">
        <v>114</v>
      </c>
      <c r="AJ490" s="56">
        <v>2020</v>
      </c>
      <c r="AK490" s="56" t="s">
        <v>32</v>
      </c>
      <c r="AL490" s="56" t="s">
        <v>116</v>
      </c>
      <c r="AM490" s="56" t="s">
        <v>105</v>
      </c>
      <c r="AN490" s="56" t="s">
        <v>106</v>
      </c>
      <c r="AO490" s="56" t="s">
        <v>107</v>
      </c>
      <c r="AP490" s="56" t="s">
        <v>117</v>
      </c>
      <c r="AQ490" s="56" t="s">
        <v>109</v>
      </c>
      <c r="AR490" s="56">
        <v>776</v>
      </c>
      <c r="AS490" s="56">
        <v>1109.68</v>
      </c>
    </row>
    <row r="491" spans="1:45" ht="41.4">
      <c r="A491" s="9">
        <v>2022</v>
      </c>
      <c r="B491" s="9" t="s">
        <v>31</v>
      </c>
      <c r="C491" s="9" t="s">
        <v>15</v>
      </c>
      <c r="D491" s="12" t="s">
        <v>17</v>
      </c>
      <c r="E491" s="9">
        <v>76</v>
      </c>
      <c r="F491" s="13">
        <v>2288</v>
      </c>
      <c r="G491" s="13">
        <v>5126</v>
      </c>
      <c r="H491" s="14">
        <v>458</v>
      </c>
      <c r="I491" s="9" t="s">
        <v>4</v>
      </c>
      <c r="AI491" s="57" t="s">
        <v>110</v>
      </c>
      <c r="AJ491" s="57">
        <v>2020</v>
      </c>
      <c r="AK491" s="57" t="s">
        <v>32</v>
      </c>
      <c r="AL491" s="57" t="s">
        <v>116</v>
      </c>
      <c r="AM491" s="57" t="s">
        <v>105</v>
      </c>
      <c r="AN491" s="57" t="s">
        <v>106</v>
      </c>
      <c r="AO491" s="57" t="s">
        <v>107</v>
      </c>
      <c r="AP491" s="57" t="s">
        <v>117</v>
      </c>
      <c r="AQ491" s="57" t="s">
        <v>109</v>
      </c>
      <c r="AR491" s="57">
        <v>809</v>
      </c>
      <c r="AS491" s="57">
        <v>1156.8699999999999</v>
      </c>
    </row>
    <row r="492" spans="1:45" ht="41.4">
      <c r="A492" s="9">
        <v>2022</v>
      </c>
      <c r="B492" s="9" t="s">
        <v>31</v>
      </c>
      <c r="C492" s="9" t="s">
        <v>15</v>
      </c>
      <c r="D492" s="12" t="s">
        <v>18</v>
      </c>
      <c r="E492" s="9">
        <v>46</v>
      </c>
      <c r="F492" s="9">
        <v>100</v>
      </c>
      <c r="G492" s="9">
        <v>224</v>
      </c>
      <c r="H492" s="14">
        <v>20</v>
      </c>
      <c r="I492" s="9" t="s">
        <v>4</v>
      </c>
      <c r="AI492" s="56" t="s">
        <v>103</v>
      </c>
      <c r="AJ492" s="56">
        <v>2020</v>
      </c>
      <c r="AK492" s="56" t="s">
        <v>32</v>
      </c>
      <c r="AL492" s="56" t="s">
        <v>116</v>
      </c>
      <c r="AM492" s="56" t="s">
        <v>105</v>
      </c>
      <c r="AN492" s="56" t="s">
        <v>106</v>
      </c>
      <c r="AO492" s="56" t="s">
        <v>107</v>
      </c>
      <c r="AP492" s="56" t="s">
        <v>117</v>
      </c>
      <c r="AQ492" s="56" t="s">
        <v>109</v>
      </c>
      <c r="AR492" s="56">
        <v>862</v>
      </c>
      <c r="AS492" s="56">
        <v>1232.6600000000001</v>
      </c>
    </row>
    <row r="493" spans="1:45" ht="41.4">
      <c r="A493" s="9">
        <v>2022</v>
      </c>
      <c r="B493" s="9" t="s">
        <v>31</v>
      </c>
      <c r="C493" s="9" t="s">
        <v>15</v>
      </c>
      <c r="D493" s="12" t="s">
        <v>19</v>
      </c>
      <c r="E493" s="9">
        <v>34</v>
      </c>
      <c r="F493" s="13">
        <v>2746</v>
      </c>
      <c r="G493" s="13">
        <v>5126</v>
      </c>
      <c r="H493" s="14">
        <v>549</v>
      </c>
      <c r="I493" s="9" t="s">
        <v>4</v>
      </c>
      <c r="AI493" s="57" t="s">
        <v>110</v>
      </c>
      <c r="AJ493" s="57">
        <v>2020</v>
      </c>
      <c r="AK493" s="57" t="s">
        <v>32</v>
      </c>
      <c r="AL493" s="57" t="s">
        <v>116</v>
      </c>
      <c r="AM493" s="57" t="s">
        <v>105</v>
      </c>
      <c r="AN493" s="57" t="s">
        <v>106</v>
      </c>
      <c r="AO493" s="57" t="s">
        <v>107</v>
      </c>
      <c r="AP493" s="57" t="s">
        <v>117</v>
      </c>
      <c r="AQ493" s="57" t="s">
        <v>109</v>
      </c>
      <c r="AR493" s="57">
        <v>299</v>
      </c>
      <c r="AS493" s="57">
        <v>427.57</v>
      </c>
    </row>
    <row r="494" spans="1:45" ht="41.4">
      <c r="A494" s="9">
        <v>2022</v>
      </c>
      <c r="B494" s="9" t="s">
        <v>31</v>
      </c>
      <c r="C494" s="9" t="s">
        <v>6</v>
      </c>
      <c r="D494" s="10" t="s">
        <v>20</v>
      </c>
      <c r="E494" s="14">
        <v>7</v>
      </c>
      <c r="F494" s="14">
        <v>240</v>
      </c>
      <c r="G494" s="14">
        <v>224</v>
      </c>
      <c r="H494" s="14">
        <v>48</v>
      </c>
      <c r="I494" s="9" t="s">
        <v>4</v>
      </c>
      <c r="AI494" s="56" t="s">
        <v>110</v>
      </c>
      <c r="AJ494" s="56">
        <v>2020</v>
      </c>
      <c r="AK494" s="56" t="s">
        <v>32</v>
      </c>
      <c r="AL494" s="56" t="s">
        <v>116</v>
      </c>
      <c r="AM494" s="56" t="s">
        <v>105</v>
      </c>
      <c r="AN494" s="56" t="s">
        <v>106</v>
      </c>
      <c r="AO494" s="56" t="s">
        <v>107</v>
      </c>
      <c r="AP494" s="56" t="s">
        <v>117</v>
      </c>
      <c r="AQ494" s="56" t="s">
        <v>109</v>
      </c>
      <c r="AR494" s="56">
        <v>269</v>
      </c>
      <c r="AS494" s="56">
        <v>384.67</v>
      </c>
    </row>
    <row r="495" spans="1:45" ht="41.4">
      <c r="A495" s="9">
        <v>2022</v>
      </c>
      <c r="B495" s="9" t="s">
        <v>31</v>
      </c>
      <c r="C495" s="9" t="s">
        <v>15</v>
      </c>
      <c r="D495" s="12" t="s">
        <v>22</v>
      </c>
      <c r="E495" s="9">
        <v>3</v>
      </c>
      <c r="F495" s="13">
        <v>2746</v>
      </c>
      <c r="G495" s="13">
        <v>5127</v>
      </c>
      <c r="H495" s="14">
        <v>549</v>
      </c>
      <c r="I495" s="9" t="s">
        <v>4</v>
      </c>
      <c r="AI495" s="57" t="s">
        <v>110</v>
      </c>
      <c r="AJ495" s="57">
        <v>2020</v>
      </c>
      <c r="AK495" s="57" t="s">
        <v>31</v>
      </c>
      <c r="AL495" s="57" t="s">
        <v>116</v>
      </c>
      <c r="AM495" s="57" t="s">
        <v>105</v>
      </c>
      <c r="AN495" s="57" t="s">
        <v>106</v>
      </c>
      <c r="AO495" s="57" t="s">
        <v>107</v>
      </c>
      <c r="AP495" s="57" t="s">
        <v>117</v>
      </c>
      <c r="AQ495" s="57" t="s">
        <v>109</v>
      </c>
      <c r="AR495" s="57">
        <v>302</v>
      </c>
      <c r="AS495" s="57">
        <v>431.86</v>
      </c>
    </row>
    <row r="496" spans="1:45" ht="41.4">
      <c r="A496" s="9">
        <v>2022</v>
      </c>
      <c r="B496" s="9" t="s">
        <v>31</v>
      </c>
      <c r="C496" s="9" t="s">
        <v>21</v>
      </c>
      <c r="D496" s="12" t="s">
        <v>21</v>
      </c>
      <c r="E496" s="9">
        <v>2</v>
      </c>
      <c r="F496" s="13">
        <v>7920</v>
      </c>
      <c r="G496" s="13">
        <v>7392</v>
      </c>
      <c r="H496" s="11">
        <v>1584</v>
      </c>
      <c r="I496" s="9" t="s">
        <v>4</v>
      </c>
      <c r="AI496" s="56" t="s">
        <v>103</v>
      </c>
      <c r="AJ496" s="56">
        <v>2020</v>
      </c>
      <c r="AK496" s="56" t="s">
        <v>31</v>
      </c>
      <c r="AL496" s="56" t="s">
        <v>116</v>
      </c>
      <c r="AM496" s="56" t="s">
        <v>105</v>
      </c>
      <c r="AN496" s="56" t="s">
        <v>106</v>
      </c>
      <c r="AO496" s="56" t="s">
        <v>107</v>
      </c>
      <c r="AP496" s="56" t="s">
        <v>117</v>
      </c>
      <c r="AQ496" s="56" t="s">
        <v>109</v>
      </c>
      <c r="AR496" s="56">
        <v>350</v>
      </c>
      <c r="AS496" s="56">
        <v>500.5</v>
      </c>
    </row>
    <row r="497" spans="1:45" ht="43.2">
      <c r="A497" s="9">
        <v>2022</v>
      </c>
      <c r="B497" s="9" t="s">
        <v>32</v>
      </c>
      <c r="C497" s="9" t="s">
        <v>2</v>
      </c>
      <c r="D497" s="10" t="s">
        <v>3</v>
      </c>
      <c r="E497" s="11">
        <v>3566</v>
      </c>
      <c r="F497" s="11">
        <v>5035</v>
      </c>
      <c r="G497" s="11">
        <v>5127</v>
      </c>
      <c r="H497" s="11">
        <v>1007</v>
      </c>
      <c r="I497" s="9" t="s">
        <v>4</v>
      </c>
      <c r="AI497" s="57" t="s">
        <v>103</v>
      </c>
      <c r="AJ497" s="57">
        <v>2020</v>
      </c>
      <c r="AK497" s="57" t="s">
        <v>31</v>
      </c>
      <c r="AL497" s="57" t="s">
        <v>116</v>
      </c>
      <c r="AM497" s="57" t="s">
        <v>105</v>
      </c>
      <c r="AN497" s="57" t="s">
        <v>106</v>
      </c>
      <c r="AO497" s="57" t="s">
        <v>107</v>
      </c>
      <c r="AP497" s="57" t="s">
        <v>117</v>
      </c>
      <c r="AQ497" s="57" t="s">
        <v>109</v>
      </c>
      <c r="AR497" s="57">
        <v>278</v>
      </c>
      <c r="AS497" s="57">
        <v>397.54</v>
      </c>
    </row>
    <row r="498" spans="1:45" ht="41.4">
      <c r="A498" s="9">
        <v>2022</v>
      </c>
      <c r="B498" s="9" t="s">
        <v>32</v>
      </c>
      <c r="C498" s="9" t="s">
        <v>2</v>
      </c>
      <c r="D498" s="10" t="s">
        <v>5</v>
      </c>
      <c r="E498" s="11">
        <v>2498</v>
      </c>
      <c r="F498" s="11">
        <v>9200</v>
      </c>
      <c r="G498" s="11">
        <v>8960</v>
      </c>
      <c r="H498" s="11">
        <v>1840</v>
      </c>
      <c r="I498" s="9" t="s">
        <v>4</v>
      </c>
      <c r="AI498" s="56" t="s">
        <v>110</v>
      </c>
      <c r="AJ498" s="56">
        <v>2020</v>
      </c>
      <c r="AK498" s="56" t="s">
        <v>31</v>
      </c>
      <c r="AL498" s="56" t="s">
        <v>116</v>
      </c>
      <c r="AM498" s="56" t="s">
        <v>105</v>
      </c>
      <c r="AN498" s="56" t="s">
        <v>106</v>
      </c>
      <c r="AO498" s="56" t="s">
        <v>107</v>
      </c>
      <c r="AP498" s="56" t="s">
        <v>117</v>
      </c>
      <c r="AQ498" s="56" t="s">
        <v>109</v>
      </c>
      <c r="AR498" s="56">
        <v>304</v>
      </c>
      <c r="AS498" s="56">
        <v>526.24</v>
      </c>
    </row>
    <row r="499" spans="1:45" ht="41.4">
      <c r="A499" s="9">
        <v>2022</v>
      </c>
      <c r="B499" s="9" t="s">
        <v>32</v>
      </c>
      <c r="C499" s="9" t="s">
        <v>6</v>
      </c>
      <c r="D499" s="10" t="s">
        <v>7</v>
      </c>
      <c r="E499" s="11">
        <v>1245</v>
      </c>
      <c r="F499" s="11">
        <v>5264</v>
      </c>
      <c r="G499" s="11">
        <v>5126</v>
      </c>
      <c r="H499" s="11">
        <v>1053</v>
      </c>
      <c r="I499" s="9" t="s">
        <v>4</v>
      </c>
      <c r="AI499" s="57" t="s">
        <v>103</v>
      </c>
      <c r="AJ499" s="57">
        <v>2020</v>
      </c>
      <c r="AK499" s="57" t="s">
        <v>31</v>
      </c>
      <c r="AL499" s="57" t="s">
        <v>116</v>
      </c>
      <c r="AM499" s="57" t="s">
        <v>105</v>
      </c>
      <c r="AN499" s="57" t="s">
        <v>106</v>
      </c>
      <c r="AO499" s="57" t="s">
        <v>107</v>
      </c>
      <c r="AP499" s="57" t="s">
        <v>117</v>
      </c>
      <c r="AQ499" s="57" t="s">
        <v>109</v>
      </c>
      <c r="AR499" s="57">
        <v>274</v>
      </c>
      <c r="AS499" s="57">
        <v>526.24</v>
      </c>
    </row>
    <row r="500" spans="1:45" ht="41.4">
      <c r="A500" s="9">
        <v>2022</v>
      </c>
      <c r="B500" s="9" t="s">
        <v>32</v>
      </c>
      <c r="C500" s="9" t="s">
        <v>8</v>
      </c>
      <c r="D500" s="12" t="s">
        <v>9</v>
      </c>
      <c r="E500" s="9">
        <v>644</v>
      </c>
      <c r="F500" s="13">
        <v>6605</v>
      </c>
      <c r="G500" s="13">
        <v>6433</v>
      </c>
      <c r="H500" s="11">
        <v>1321</v>
      </c>
      <c r="I500" s="9" t="s">
        <v>4</v>
      </c>
      <c r="AI500" s="56" t="s">
        <v>113</v>
      </c>
      <c r="AJ500" s="56">
        <v>2020</v>
      </c>
      <c r="AK500" s="56" t="s">
        <v>31</v>
      </c>
      <c r="AL500" s="56" t="s">
        <v>116</v>
      </c>
      <c r="AM500" s="56" t="s">
        <v>105</v>
      </c>
      <c r="AN500" s="56" t="s">
        <v>106</v>
      </c>
      <c r="AO500" s="56" t="s">
        <v>107</v>
      </c>
      <c r="AP500" s="56" t="s">
        <v>117</v>
      </c>
      <c r="AQ500" s="56" t="s">
        <v>109</v>
      </c>
      <c r="AR500" s="56">
        <v>994</v>
      </c>
      <c r="AS500" s="56">
        <v>1421.42</v>
      </c>
    </row>
    <row r="501" spans="1:45" ht="41.4">
      <c r="A501" s="9">
        <v>2022</v>
      </c>
      <c r="B501" s="9" t="s">
        <v>32</v>
      </c>
      <c r="C501" s="9" t="s">
        <v>10</v>
      </c>
      <c r="D501" s="12" t="s">
        <v>11</v>
      </c>
      <c r="E501" s="9">
        <v>643</v>
      </c>
      <c r="F501" s="13">
        <v>8400</v>
      </c>
      <c r="G501" s="13">
        <v>7840</v>
      </c>
      <c r="H501" s="11">
        <v>1680</v>
      </c>
      <c r="I501" s="9" t="s">
        <v>4</v>
      </c>
      <c r="AI501" s="57" t="s">
        <v>110</v>
      </c>
      <c r="AJ501" s="57">
        <v>2020</v>
      </c>
      <c r="AK501" s="57" t="s">
        <v>31</v>
      </c>
      <c r="AL501" s="57" t="s">
        <v>116</v>
      </c>
      <c r="AM501" s="57" t="s">
        <v>105</v>
      </c>
      <c r="AN501" s="57" t="s">
        <v>106</v>
      </c>
      <c r="AO501" s="57" t="s">
        <v>107</v>
      </c>
      <c r="AP501" s="57" t="s">
        <v>117</v>
      </c>
      <c r="AQ501" s="57" t="s">
        <v>109</v>
      </c>
      <c r="AR501" s="57">
        <v>1027</v>
      </c>
      <c r="AS501" s="57">
        <v>1468.61</v>
      </c>
    </row>
    <row r="502" spans="1:45" ht="41.4">
      <c r="A502" s="9">
        <v>2022</v>
      </c>
      <c r="B502" s="9" t="s">
        <v>32</v>
      </c>
      <c r="C502" s="9" t="s">
        <v>8</v>
      </c>
      <c r="D502" s="12" t="s">
        <v>12</v>
      </c>
      <c r="E502" s="9">
        <v>455</v>
      </c>
      <c r="F502" s="13">
        <v>5494</v>
      </c>
      <c r="G502" s="13">
        <v>5128</v>
      </c>
      <c r="H502" s="11">
        <v>1099</v>
      </c>
      <c r="I502" s="9" t="s">
        <v>4</v>
      </c>
      <c r="AI502" s="56" t="s">
        <v>103</v>
      </c>
      <c r="AJ502" s="56">
        <v>2020</v>
      </c>
      <c r="AK502" s="56" t="s">
        <v>31</v>
      </c>
      <c r="AL502" s="56" t="s">
        <v>116</v>
      </c>
      <c r="AM502" s="56" t="s">
        <v>105</v>
      </c>
      <c r="AN502" s="56" t="s">
        <v>106</v>
      </c>
      <c r="AO502" s="56" t="s">
        <v>107</v>
      </c>
      <c r="AP502" s="56" t="s">
        <v>117</v>
      </c>
      <c r="AQ502" s="56" t="s">
        <v>109</v>
      </c>
      <c r="AR502" s="56">
        <v>276</v>
      </c>
      <c r="AS502" s="56">
        <v>394.68</v>
      </c>
    </row>
    <row r="503" spans="1:45" ht="41.4">
      <c r="A503" s="9">
        <v>2022</v>
      </c>
      <c r="B503" s="9" t="s">
        <v>32</v>
      </c>
      <c r="C503" s="9" t="s">
        <v>10</v>
      </c>
      <c r="D503" s="12" t="s">
        <v>13</v>
      </c>
      <c r="E503" s="14">
        <v>345</v>
      </c>
      <c r="F503" s="11">
        <v>8400</v>
      </c>
      <c r="G503" s="11">
        <v>7840</v>
      </c>
      <c r="H503" s="11">
        <v>1680</v>
      </c>
      <c r="I503" s="9" t="s">
        <v>4</v>
      </c>
      <c r="AI503" s="57" t="s">
        <v>103</v>
      </c>
      <c r="AJ503" s="57">
        <v>2020</v>
      </c>
      <c r="AK503" s="57" t="s">
        <v>31</v>
      </c>
      <c r="AL503" s="57" t="s">
        <v>116</v>
      </c>
      <c r="AM503" s="57" t="s">
        <v>105</v>
      </c>
      <c r="AN503" s="57" t="s">
        <v>106</v>
      </c>
      <c r="AO503" s="57" t="s">
        <v>107</v>
      </c>
      <c r="AP503" s="57" t="s">
        <v>117</v>
      </c>
      <c r="AQ503" s="57" t="s">
        <v>109</v>
      </c>
      <c r="AR503" s="57">
        <v>303</v>
      </c>
      <c r="AS503" s="57">
        <v>433.29</v>
      </c>
    </row>
    <row r="504" spans="1:45" ht="41.4">
      <c r="A504" s="9">
        <v>2022</v>
      </c>
      <c r="B504" s="9" t="s">
        <v>32</v>
      </c>
      <c r="C504" s="9" t="s">
        <v>6</v>
      </c>
      <c r="D504" s="10" t="s">
        <v>14</v>
      </c>
      <c r="E504" s="14">
        <v>122</v>
      </c>
      <c r="F504" s="14">
        <v>120</v>
      </c>
      <c r="G504" s="14">
        <v>112</v>
      </c>
      <c r="H504" s="14">
        <v>24</v>
      </c>
      <c r="I504" s="9" t="s">
        <v>4</v>
      </c>
      <c r="AI504" s="56" t="s">
        <v>103</v>
      </c>
      <c r="AJ504" s="56">
        <v>2020</v>
      </c>
      <c r="AK504" s="56" t="s">
        <v>31</v>
      </c>
      <c r="AL504" s="56" t="s">
        <v>116</v>
      </c>
      <c r="AM504" s="56" t="s">
        <v>105</v>
      </c>
      <c r="AN504" s="56" t="s">
        <v>106</v>
      </c>
      <c r="AO504" s="56" t="s">
        <v>107</v>
      </c>
      <c r="AP504" s="56" t="s">
        <v>117</v>
      </c>
      <c r="AQ504" s="56" t="s">
        <v>109</v>
      </c>
      <c r="AR504" s="56">
        <v>351</v>
      </c>
      <c r="AS504" s="56">
        <v>501.93</v>
      </c>
    </row>
    <row r="505" spans="1:45" ht="41.4">
      <c r="A505" s="9">
        <v>2022</v>
      </c>
      <c r="B505" s="9" t="s">
        <v>32</v>
      </c>
      <c r="C505" s="9" t="s">
        <v>15</v>
      </c>
      <c r="D505" s="12" t="s">
        <v>16</v>
      </c>
      <c r="E505" s="9">
        <v>78</v>
      </c>
      <c r="F505" s="13">
        <v>2517</v>
      </c>
      <c r="G505" s="13">
        <v>5126</v>
      </c>
      <c r="H505" s="14">
        <v>503</v>
      </c>
      <c r="I505" s="9" t="s">
        <v>4</v>
      </c>
      <c r="AI505" s="57" t="s">
        <v>113</v>
      </c>
      <c r="AJ505" s="57">
        <v>2020</v>
      </c>
      <c r="AK505" s="57" t="s">
        <v>31</v>
      </c>
      <c r="AL505" s="57" t="s">
        <v>116</v>
      </c>
      <c r="AM505" s="57" t="s">
        <v>105</v>
      </c>
      <c r="AN505" s="57" t="s">
        <v>106</v>
      </c>
      <c r="AO505" s="57" t="s">
        <v>107</v>
      </c>
      <c r="AP505" s="57" t="s">
        <v>117</v>
      </c>
      <c r="AQ505" s="57" t="s">
        <v>109</v>
      </c>
      <c r="AR505" s="57">
        <v>273</v>
      </c>
      <c r="AS505" s="57">
        <v>390.39</v>
      </c>
    </row>
    <row r="506" spans="1:45" ht="41.4">
      <c r="A506" s="9">
        <v>2022</v>
      </c>
      <c r="B506" s="9" t="s">
        <v>32</v>
      </c>
      <c r="C506" s="9" t="s">
        <v>15</v>
      </c>
      <c r="D506" s="12" t="s">
        <v>17</v>
      </c>
      <c r="E506" s="9">
        <v>76</v>
      </c>
      <c r="F506" s="13">
        <v>2517</v>
      </c>
      <c r="G506" s="13">
        <v>5126</v>
      </c>
      <c r="H506" s="14">
        <v>503</v>
      </c>
      <c r="I506" s="9" t="s">
        <v>4</v>
      </c>
      <c r="AI506" s="56" t="s">
        <v>103</v>
      </c>
      <c r="AJ506" s="56">
        <v>2020</v>
      </c>
      <c r="AK506" s="56" t="s">
        <v>31</v>
      </c>
      <c r="AL506" s="56" t="s">
        <v>116</v>
      </c>
      <c r="AM506" s="56" t="s">
        <v>105</v>
      </c>
      <c r="AN506" s="56" t="s">
        <v>106</v>
      </c>
      <c r="AO506" s="56" t="s">
        <v>107</v>
      </c>
      <c r="AP506" s="56" t="s">
        <v>117</v>
      </c>
      <c r="AQ506" s="56" t="s">
        <v>109</v>
      </c>
      <c r="AR506" s="56">
        <v>775</v>
      </c>
      <c r="AS506" s="56">
        <v>1108.25</v>
      </c>
    </row>
    <row r="507" spans="1:45" ht="41.4">
      <c r="A507" s="9">
        <v>2022</v>
      </c>
      <c r="B507" s="9" t="s">
        <v>32</v>
      </c>
      <c r="C507" s="9" t="s">
        <v>15</v>
      </c>
      <c r="D507" s="12" t="s">
        <v>18</v>
      </c>
      <c r="E507" s="9">
        <v>46</v>
      </c>
      <c r="F507" s="9">
        <v>110</v>
      </c>
      <c r="G507" s="9">
        <v>224</v>
      </c>
      <c r="H507" s="14">
        <v>22</v>
      </c>
      <c r="I507" s="9" t="s">
        <v>4</v>
      </c>
      <c r="AI507" s="57" t="s">
        <v>103</v>
      </c>
      <c r="AJ507" s="57">
        <v>2020</v>
      </c>
      <c r="AK507" s="57" t="s">
        <v>31</v>
      </c>
      <c r="AL507" s="57" t="s">
        <v>116</v>
      </c>
      <c r="AM507" s="57" t="s">
        <v>105</v>
      </c>
      <c r="AN507" s="57" t="s">
        <v>106</v>
      </c>
      <c r="AO507" s="57" t="s">
        <v>107</v>
      </c>
      <c r="AP507" s="57" t="s">
        <v>117</v>
      </c>
      <c r="AQ507" s="57" t="s">
        <v>109</v>
      </c>
      <c r="AR507" s="57">
        <v>808</v>
      </c>
      <c r="AS507" s="57">
        <v>1155.44</v>
      </c>
    </row>
    <row r="508" spans="1:45" ht="41.4">
      <c r="A508" s="9">
        <v>2022</v>
      </c>
      <c r="B508" s="9" t="s">
        <v>32</v>
      </c>
      <c r="C508" s="9" t="s">
        <v>15</v>
      </c>
      <c r="D508" s="12" t="s">
        <v>19</v>
      </c>
      <c r="E508" s="9">
        <v>34</v>
      </c>
      <c r="F508" s="13">
        <v>2517</v>
      </c>
      <c r="G508" s="13">
        <v>5126</v>
      </c>
      <c r="H508" s="14">
        <v>503</v>
      </c>
      <c r="I508" s="9" t="s">
        <v>4</v>
      </c>
      <c r="AI508" s="56" t="s">
        <v>110</v>
      </c>
      <c r="AJ508" s="56">
        <v>2020</v>
      </c>
      <c r="AK508" s="56" t="s">
        <v>31</v>
      </c>
      <c r="AL508" s="56" t="s">
        <v>116</v>
      </c>
      <c r="AM508" s="56" t="s">
        <v>105</v>
      </c>
      <c r="AN508" s="56" t="s">
        <v>106</v>
      </c>
      <c r="AO508" s="56" t="s">
        <v>107</v>
      </c>
      <c r="AP508" s="56" t="s">
        <v>117</v>
      </c>
      <c r="AQ508" s="56" t="s">
        <v>109</v>
      </c>
      <c r="AR508" s="56">
        <v>861</v>
      </c>
      <c r="AS508" s="56">
        <v>1231.23</v>
      </c>
    </row>
    <row r="509" spans="1:45" ht="41.4">
      <c r="A509" s="9">
        <v>2022</v>
      </c>
      <c r="B509" s="9" t="s">
        <v>32</v>
      </c>
      <c r="C509" s="9" t="s">
        <v>6</v>
      </c>
      <c r="D509" s="10" t="s">
        <v>20</v>
      </c>
      <c r="E509" s="14">
        <v>7</v>
      </c>
      <c r="F509" s="14">
        <v>220</v>
      </c>
      <c r="G509" s="14">
        <v>224</v>
      </c>
      <c r="H509" s="14">
        <v>44</v>
      </c>
      <c r="I509" s="9" t="s">
        <v>4</v>
      </c>
      <c r="AI509" s="57" t="s">
        <v>103</v>
      </c>
      <c r="AJ509" s="57">
        <v>2020</v>
      </c>
      <c r="AK509" s="57" t="s">
        <v>31</v>
      </c>
      <c r="AL509" s="57" t="s">
        <v>116</v>
      </c>
      <c r="AM509" s="57" t="s">
        <v>105</v>
      </c>
      <c r="AN509" s="57" t="s">
        <v>106</v>
      </c>
      <c r="AO509" s="57" t="s">
        <v>107</v>
      </c>
      <c r="AP509" s="57" t="s">
        <v>117</v>
      </c>
      <c r="AQ509" s="57" t="s">
        <v>109</v>
      </c>
      <c r="AR509" s="57">
        <v>305</v>
      </c>
      <c r="AS509" s="57">
        <v>436.15</v>
      </c>
    </row>
    <row r="510" spans="1:45" ht="41.4">
      <c r="A510" s="9">
        <v>2022</v>
      </c>
      <c r="B510" s="9" t="s">
        <v>32</v>
      </c>
      <c r="C510" s="9" t="s">
        <v>15</v>
      </c>
      <c r="D510" s="12" t="s">
        <v>22</v>
      </c>
      <c r="E510" s="9">
        <v>3</v>
      </c>
      <c r="F510" s="13">
        <v>2518</v>
      </c>
      <c r="G510" s="13">
        <v>5127</v>
      </c>
      <c r="H510" s="14">
        <v>504</v>
      </c>
      <c r="I510" s="9" t="s">
        <v>4</v>
      </c>
      <c r="AI510" s="56" t="s">
        <v>103</v>
      </c>
      <c r="AJ510" s="56">
        <v>2020</v>
      </c>
      <c r="AK510" s="56" t="s">
        <v>31</v>
      </c>
      <c r="AL510" s="56" t="s">
        <v>116</v>
      </c>
      <c r="AM510" s="56" t="s">
        <v>105</v>
      </c>
      <c r="AN510" s="56" t="s">
        <v>106</v>
      </c>
      <c r="AO510" s="56" t="s">
        <v>107</v>
      </c>
      <c r="AP510" s="56" t="s">
        <v>117</v>
      </c>
      <c r="AQ510" s="56" t="s">
        <v>109</v>
      </c>
      <c r="AR510" s="56">
        <v>347</v>
      </c>
      <c r="AS510" s="56">
        <v>496.21</v>
      </c>
    </row>
    <row r="511" spans="1:45" ht="41.4">
      <c r="A511" s="9">
        <v>2022</v>
      </c>
      <c r="B511" s="9" t="s">
        <v>32</v>
      </c>
      <c r="C511" s="9" t="s">
        <v>21</v>
      </c>
      <c r="D511" s="12" t="s">
        <v>21</v>
      </c>
      <c r="E511" s="9">
        <v>2</v>
      </c>
      <c r="F511" s="13">
        <v>7260</v>
      </c>
      <c r="G511" s="13">
        <v>7392</v>
      </c>
      <c r="H511" s="11">
        <v>1452</v>
      </c>
      <c r="I511" s="9" t="s">
        <v>4</v>
      </c>
      <c r="AI511" s="57" t="s">
        <v>110</v>
      </c>
      <c r="AJ511" s="57">
        <v>2020</v>
      </c>
      <c r="AK511" s="57" t="s">
        <v>31</v>
      </c>
      <c r="AL511" s="57" t="s">
        <v>116</v>
      </c>
      <c r="AM511" s="57" t="s">
        <v>105</v>
      </c>
      <c r="AN511" s="57" t="s">
        <v>106</v>
      </c>
      <c r="AO511" s="57" t="s">
        <v>107</v>
      </c>
      <c r="AP511" s="57" t="s">
        <v>117</v>
      </c>
      <c r="AQ511" s="57" t="s">
        <v>109</v>
      </c>
      <c r="AR511" s="57">
        <v>1111</v>
      </c>
      <c r="AS511" s="57">
        <v>1588.73</v>
      </c>
    </row>
    <row r="512" spans="1:45" ht="69">
      <c r="A512" s="9">
        <v>2022</v>
      </c>
      <c r="B512" s="9" t="s">
        <v>33</v>
      </c>
      <c r="C512" s="9" t="s">
        <v>2</v>
      </c>
      <c r="D512" s="10" t="s">
        <v>3</v>
      </c>
      <c r="E512" s="11">
        <v>3566</v>
      </c>
      <c r="F512" s="11">
        <v>5264</v>
      </c>
      <c r="G512" s="11">
        <v>5127</v>
      </c>
      <c r="H512" s="11">
        <v>1053</v>
      </c>
      <c r="I512" s="9" t="s">
        <v>4</v>
      </c>
      <c r="AI512" s="56" t="s">
        <v>110</v>
      </c>
      <c r="AJ512" s="56">
        <v>2020</v>
      </c>
      <c r="AK512" s="56" t="s">
        <v>26</v>
      </c>
      <c r="AL512" s="56" t="s">
        <v>104</v>
      </c>
      <c r="AM512" s="56" t="s">
        <v>118</v>
      </c>
      <c r="AN512" s="56" t="s">
        <v>119</v>
      </c>
      <c r="AO512" s="56" t="s">
        <v>115</v>
      </c>
      <c r="AP512" s="56" t="s">
        <v>117</v>
      </c>
      <c r="AQ512" s="56" t="s">
        <v>109</v>
      </c>
      <c r="AR512" s="56">
        <v>352</v>
      </c>
      <c r="AS512" s="56">
        <v>503.36</v>
      </c>
    </row>
    <row r="513" spans="1:45" ht="69">
      <c r="A513" s="9">
        <v>2022</v>
      </c>
      <c r="B513" s="9" t="s">
        <v>33</v>
      </c>
      <c r="C513" s="9" t="s">
        <v>2</v>
      </c>
      <c r="D513" s="10" t="s">
        <v>5</v>
      </c>
      <c r="E513" s="11">
        <v>2498</v>
      </c>
      <c r="F513" s="11">
        <v>8800</v>
      </c>
      <c r="G513" s="11">
        <v>8960</v>
      </c>
      <c r="H513" s="11">
        <v>1760</v>
      </c>
      <c r="I513" s="9" t="s">
        <v>4</v>
      </c>
      <c r="AI513" s="57" t="s">
        <v>110</v>
      </c>
      <c r="AJ513" s="57">
        <v>2020</v>
      </c>
      <c r="AK513" s="57" t="s">
        <v>26</v>
      </c>
      <c r="AL513" s="57" t="s">
        <v>104</v>
      </c>
      <c r="AM513" s="57" t="s">
        <v>118</v>
      </c>
      <c r="AN513" s="57" t="s">
        <v>119</v>
      </c>
      <c r="AO513" s="57" t="s">
        <v>115</v>
      </c>
      <c r="AP513" s="57" t="s">
        <v>117</v>
      </c>
      <c r="AQ513" s="57" t="s">
        <v>109</v>
      </c>
      <c r="AR513" s="57">
        <v>346</v>
      </c>
      <c r="AS513" s="57">
        <v>494.78</v>
      </c>
    </row>
    <row r="514" spans="1:45" ht="69">
      <c r="A514" s="9">
        <v>2022</v>
      </c>
      <c r="B514" s="9" t="s">
        <v>33</v>
      </c>
      <c r="C514" s="9" t="s">
        <v>6</v>
      </c>
      <c r="D514" s="10" t="s">
        <v>7</v>
      </c>
      <c r="E514" s="11">
        <v>1245</v>
      </c>
      <c r="F514" s="11">
        <v>5035</v>
      </c>
      <c r="G514" s="11">
        <v>5126</v>
      </c>
      <c r="H514" s="11">
        <v>1007</v>
      </c>
      <c r="I514" s="9" t="s">
        <v>4</v>
      </c>
      <c r="AI514" s="56" t="s">
        <v>110</v>
      </c>
      <c r="AJ514" s="56">
        <v>2020</v>
      </c>
      <c r="AK514" s="56" t="s">
        <v>26</v>
      </c>
      <c r="AL514" s="56" t="s">
        <v>104</v>
      </c>
      <c r="AM514" s="56" t="s">
        <v>118</v>
      </c>
      <c r="AN514" s="56" t="s">
        <v>119</v>
      </c>
      <c r="AO514" s="56" t="s">
        <v>115</v>
      </c>
      <c r="AP514" s="56" t="s">
        <v>117</v>
      </c>
      <c r="AQ514" s="56" t="s">
        <v>109</v>
      </c>
      <c r="AR514" s="56">
        <v>340</v>
      </c>
      <c r="AS514" s="56">
        <v>486.2</v>
      </c>
    </row>
    <row r="515" spans="1:45" ht="69">
      <c r="A515" s="9">
        <v>2022</v>
      </c>
      <c r="B515" s="9" t="s">
        <v>33</v>
      </c>
      <c r="C515" s="9" t="s">
        <v>8</v>
      </c>
      <c r="D515" s="12" t="s">
        <v>9</v>
      </c>
      <c r="E515" s="9">
        <v>644</v>
      </c>
      <c r="F515" s="13">
        <v>6318</v>
      </c>
      <c r="G515" s="13">
        <v>6433</v>
      </c>
      <c r="H515" s="11">
        <v>1264</v>
      </c>
      <c r="I515" s="9" t="s">
        <v>4</v>
      </c>
      <c r="AI515" s="57" t="s">
        <v>112</v>
      </c>
      <c r="AJ515" s="57">
        <v>2020</v>
      </c>
      <c r="AK515" s="57" t="s">
        <v>26</v>
      </c>
      <c r="AL515" s="57" t="s">
        <v>104</v>
      </c>
      <c r="AM515" s="57" t="s">
        <v>118</v>
      </c>
      <c r="AN515" s="57" t="s">
        <v>119</v>
      </c>
      <c r="AO515" s="57" t="s">
        <v>115</v>
      </c>
      <c r="AP515" s="57" t="s">
        <v>117</v>
      </c>
      <c r="AQ515" s="57" t="s">
        <v>109</v>
      </c>
      <c r="AR515" s="57">
        <v>349</v>
      </c>
      <c r="AS515" s="57">
        <v>499.07</v>
      </c>
    </row>
    <row r="516" spans="1:45" ht="69">
      <c r="A516" s="9">
        <v>2022</v>
      </c>
      <c r="B516" s="9" t="s">
        <v>33</v>
      </c>
      <c r="C516" s="9" t="s">
        <v>10</v>
      </c>
      <c r="D516" s="12" t="s">
        <v>11</v>
      </c>
      <c r="E516" s="9">
        <v>643</v>
      </c>
      <c r="F516" s="13">
        <v>7700</v>
      </c>
      <c r="G516" s="13">
        <v>7840</v>
      </c>
      <c r="H516" s="11">
        <v>1540</v>
      </c>
      <c r="I516" s="9" t="s">
        <v>4</v>
      </c>
      <c r="AI516" s="56" t="s">
        <v>103</v>
      </c>
      <c r="AJ516" s="56">
        <v>2020</v>
      </c>
      <c r="AK516" s="56" t="s">
        <v>26</v>
      </c>
      <c r="AL516" s="56" t="s">
        <v>104</v>
      </c>
      <c r="AM516" s="56" t="s">
        <v>118</v>
      </c>
      <c r="AN516" s="56" t="s">
        <v>119</v>
      </c>
      <c r="AO516" s="56" t="s">
        <v>115</v>
      </c>
      <c r="AP516" s="56" t="s">
        <v>117</v>
      </c>
      <c r="AQ516" s="56" t="s">
        <v>109</v>
      </c>
      <c r="AR516" s="56">
        <v>343</v>
      </c>
      <c r="AS516" s="56">
        <v>490.49</v>
      </c>
    </row>
    <row r="517" spans="1:45" ht="69">
      <c r="A517" s="9">
        <v>2022</v>
      </c>
      <c r="B517" s="9" t="s">
        <v>33</v>
      </c>
      <c r="C517" s="9" t="s">
        <v>8</v>
      </c>
      <c r="D517" s="12" t="s">
        <v>12</v>
      </c>
      <c r="E517" s="9">
        <v>455</v>
      </c>
      <c r="F517" s="13">
        <v>5036</v>
      </c>
      <c r="G517" s="13">
        <v>5128</v>
      </c>
      <c r="H517" s="11">
        <v>1007</v>
      </c>
      <c r="I517" s="9" t="s">
        <v>4</v>
      </c>
      <c r="AI517" s="57" t="s">
        <v>113</v>
      </c>
      <c r="AJ517" s="57">
        <v>2020</v>
      </c>
      <c r="AK517" s="57" t="s">
        <v>30</v>
      </c>
      <c r="AL517" s="57" t="s">
        <v>104</v>
      </c>
      <c r="AM517" s="57" t="s">
        <v>118</v>
      </c>
      <c r="AN517" s="57" t="s">
        <v>119</v>
      </c>
      <c r="AO517" s="57" t="s">
        <v>115</v>
      </c>
      <c r="AP517" s="57" t="s">
        <v>117</v>
      </c>
      <c r="AQ517" s="57" t="s">
        <v>120</v>
      </c>
      <c r="AR517" s="57">
        <v>286</v>
      </c>
      <c r="AS517" s="57">
        <v>408.98</v>
      </c>
    </row>
    <row r="518" spans="1:45" ht="69">
      <c r="A518" s="9">
        <v>2022</v>
      </c>
      <c r="B518" s="9" t="s">
        <v>33</v>
      </c>
      <c r="C518" s="9" t="s">
        <v>10</v>
      </c>
      <c r="D518" s="12" t="s">
        <v>13</v>
      </c>
      <c r="E518" s="14">
        <v>345</v>
      </c>
      <c r="F518" s="11">
        <v>7700</v>
      </c>
      <c r="G518" s="11">
        <v>7840</v>
      </c>
      <c r="H518" s="11">
        <v>1540</v>
      </c>
      <c r="I518" s="9" t="s">
        <v>4</v>
      </c>
      <c r="AI518" s="56" t="s">
        <v>110</v>
      </c>
      <c r="AJ518" s="56">
        <v>2020</v>
      </c>
      <c r="AK518" s="56" t="s">
        <v>30</v>
      </c>
      <c r="AL518" s="56" t="s">
        <v>104</v>
      </c>
      <c r="AM518" s="56" t="s">
        <v>118</v>
      </c>
      <c r="AN518" s="56" t="s">
        <v>119</v>
      </c>
      <c r="AO518" s="56" t="s">
        <v>115</v>
      </c>
      <c r="AP518" s="56" t="s">
        <v>117</v>
      </c>
      <c r="AQ518" s="56" t="s">
        <v>120</v>
      </c>
      <c r="AR518" s="56">
        <v>280</v>
      </c>
      <c r="AS518" s="56">
        <v>400.4</v>
      </c>
    </row>
    <row r="519" spans="1:45" ht="69">
      <c r="A519" s="9">
        <v>2022</v>
      </c>
      <c r="B519" s="9" t="s">
        <v>33</v>
      </c>
      <c r="C519" s="9" t="s">
        <v>6</v>
      </c>
      <c r="D519" s="10" t="s">
        <v>14</v>
      </c>
      <c r="E519" s="14">
        <v>122</v>
      </c>
      <c r="F519" s="14">
        <v>110</v>
      </c>
      <c r="G519" s="14">
        <v>112</v>
      </c>
      <c r="H519" s="14">
        <v>22</v>
      </c>
      <c r="I519" s="9" t="s">
        <v>4</v>
      </c>
      <c r="AI519" s="57" t="s">
        <v>103</v>
      </c>
      <c r="AJ519" s="57">
        <v>2020</v>
      </c>
      <c r="AK519" s="57" t="s">
        <v>30</v>
      </c>
      <c r="AL519" s="57" t="s">
        <v>104</v>
      </c>
      <c r="AM519" s="57" t="s">
        <v>118</v>
      </c>
      <c r="AN519" s="57" t="s">
        <v>119</v>
      </c>
      <c r="AO519" s="57" t="s">
        <v>115</v>
      </c>
      <c r="AP519" s="57" t="s">
        <v>117</v>
      </c>
      <c r="AQ519" s="57" t="s">
        <v>120</v>
      </c>
      <c r="AR519" s="57">
        <v>289</v>
      </c>
      <c r="AS519" s="57">
        <v>413.27</v>
      </c>
    </row>
    <row r="520" spans="1:45" ht="69">
      <c r="A520" s="9">
        <v>2022</v>
      </c>
      <c r="B520" s="9" t="s">
        <v>33</v>
      </c>
      <c r="C520" s="9" t="s">
        <v>15</v>
      </c>
      <c r="D520" s="12" t="s">
        <v>16</v>
      </c>
      <c r="E520" s="9">
        <v>78</v>
      </c>
      <c r="F520" s="13">
        <v>2517</v>
      </c>
      <c r="G520" s="13">
        <v>5126</v>
      </c>
      <c r="H520" s="14">
        <v>503</v>
      </c>
      <c r="I520" s="9" t="s">
        <v>4</v>
      </c>
      <c r="AI520" s="56" t="s">
        <v>112</v>
      </c>
      <c r="AJ520" s="56">
        <v>2020</v>
      </c>
      <c r="AK520" s="56" t="s">
        <v>30</v>
      </c>
      <c r="AL520" s="56" t="s">
        <v>104</v>
      </c>
      <c r="AM520" s="56" t="s">
        <v>118</v>
      </c>
      <c r="AN520" s="56" t="s">
        <v>119</v>
      </c>
      <c r="AO520" s="56" t="s">
        <v>115</v>
      </c>
      <c r="AP520" s="56" t="s">
        <v>117</v>
      </c>
      <c r="AQ520" s="56" t="s">
        <v>120</v>
      </c>
      <c r="AR520" s="56">
        <v>283</v>
      </c>
      <c r="AS520" s="56">
        <v>404.69</v>
      </c>
    </row>
    <row r="521" spans="1:45" ht="69">
      <c r="A521" s="9">
        <v>2022</v>
      </c>
      <c r="B521" s="9" t="s">
        <v>33</v>
      </c>
      <c r="C521" s="9" t="s">
        <v>15</v>
      </c>
      <c r="D521" s="12" t="s">
        <v>17</v>
      </c>
      <c r="E521" s="9">
        <v>76</v>
      </c>
      <c r="F521" s="13">
        <v>2288</v>
      </c>
      <c r="G521" s="13">
        <v>5126</v>
      </c>
      <c r="H521" s="14">
        <v>458</v>
      </c>
      <c r="I521" s="9" t="s">
        <v>4</v>
      </c>
      <c r="AI521" s="57" t="s">
        <v>103</v>
      </c>
      <c r="AJ521" s="57">
        <v>2020</v>
      </c>
      <c r="AK521" s="57" t="s">
        <v>30</v>
      </c>
      <c r="AL521" s="57" t="s">
        <v>104</v>
      </c>
      <c r="AM521" s="57" t="s">
        <v>118</v>
      </c>
      <c r="AN521" s="57" t="s">
        <v>119</v>
      </c>
      <c r="AO521" s="57" t="s">
        <v>115</v>
      </c>
      <c r="AP521" s="57" t="s">
        <v>117</v>
      </c>
      <c r="AQ521" s="57" t="s">
        <v>120</v>
      </c>
      <c r="AR521" s="57">
        <v>277</v>
      </c>
      <c r="AS521" s="57">
        <v>396.11</v>
      </c>
    </row>
    <row r="522" spans="1:45" ht="69">
      <c r="A522" s="9">
        <v>2022</v>
      </c>
      <c r="B522" s="9" t="s">
        <v>33</v>
      </c>
      <c r="C522" s="9" t="s">
        <v>15</v>
      </c>
      <c r="D522" s="12" t="s">
        <v>18</v>
      </c>
      <c r="E522" s="9">
        <v>46</v>
      </c>
      <c r="F522" s="9">
        <v>100</v>
      </c>
      <c r="G522" s="9">
        <v>224</v>
      </c>
      <c r="H522" s="14">
        <v>20</v>
      </c>
      <c r="I522" s="9" t="s">
        <v>4</v>
      </c>
      <c r="AI522" s="56" t="s">
        <v>110</v>
      </c>
      <c r="AJ522" s="56">
        <v>2020</v>
      </c>
      <c r="AK522" s="56" t="s">
        <v>34</v>
      </c>
      <c r="AL522" s="56" t="s">
        <v>104</v>
      </c>
      <c r="AM522" s="56" t="s">
        <v>118</v>
      </c>
      <c r="AN522" s="56" t="s">
        <v>119</v>
      </c>
      <c r="AO522" s="56" t="s">
        <v>115</v>
      </c>
      <c r="AP522" s="56" t="s">
        <v>117</v>
      </c>
      <c r="AQ522" s="56" t="s">
        <v>109</v>
      </c>
      <c r="AR522" s="56">
        <v>226</v>
      </c>
      <c r="AS522" s="56">
        <v>323.18</v>
      </c>
    </row>
    <row r="523" spans="1:45" ht="69">
      <c r="A523" s="9">
        <v>2022</v>
      </c>
      <c r="B523" s="9" t="s">
        <v>33</v>
      </c>
      <c r="C523" s="9" t="s">
        <v>15</v>
      </c>
      <c r="D523" s="12" t="s">
        <v>19</v>
      </c>
      <c r="E523" s="9">
        <v>34</v>
      </c>
      <c r="F523" s="13">
        <v>2288</v>
      </c>
      <c r="G523" s="13">
        <v>5126</v>
      </c>
      <c r="H523" s="14">
        <v>458</v>
      </c>
      <c r="I523" s="9" t="s">
        <v>25</v>
      </c>
      <c r="AI523" s="57" t="s">
        <v>103</v>
      </c>
      <c r="AJ523" s="57">
        <v>2020</v>
      </c>
      <c r="AK523" s="57" t="s">
        <v>34</v>
      </c>
      <c r="AL523" s="57" t="s">
        <v>104</v>
      </c>
      <c r="AM523" s="57" t="s">
        <v>118</v>
      </c>
      <c r="AN523" s="57" t="s">
        <v>119</v>
      </c>
      <c r="AO523" s="57" t="s">
        <v>115</v>
      </c>
      <c r="AP523" s="57" t="s">
        <v>108</v>
      </c>
      <c r="AQ523" s="57" t="s">
        <v>109</v>
      </c>
      <c r="AR523" s="57">
        <v>220</v>
      </c>
      <c r="AS523" s="57">
        <v>314.60000000000002</v>
      </c>
    </row>
    <row r="524" spans="1:45" ht="69">
      <c r="A524" s="9">
        <v>2022</v>
      </c>
      <c r="B524" s="9" t="s">
        <v>33</v>
      </c>
      <c r="C524" s="9" t="s">
        <v>6</v>
      </c>
      <c r="D524" s="10" t="s">
        <v>20</v>
      </c>
      <c r="E524" s="14">
        <v>7</v>
      </c>
      <c r="F524" s="14">
        <v>200</v>
      </c>
      <c r="G524" s="14">
        <v>224</v>
      </c>
      <c r="H524" s="14">
        <v>40</v>
      </c>
      <c r="I524" s="9" t="s">
        <v>25</v>
      </c>
      <c r="AI524" s="56" t="s">
        <v>112</v>
      </c>
      <c r="AJ524" s="56">
        <v>2020</v>
      </c>
      <c r="AK524" s="56" t="s">
        <v>34</v>
      </c>
      <c r="AL524" s="56" t="s">
        <v>104</v>
      </c>
      <c r="AM524" s="56" t="s">
        <v>118</v>
      </c>
      <c r="AN524" s="56" t="s">
        <v>119</v>
      </c>
      <c r="AO524" s="56" t="s">
        <v>115</v>
      </c>
      <c r="AP524" s="56" t="s">
        <v>108</v>
      </c>
      <c r="AQ524" s="56" t="s">
        <v>109</v>
      </c>
      <c r="AR524" s="56">
        <v>214</v>
      </c>
      <c r="AS524" s="56">
        <v>306.02</v>
      </c>
    </row>
    <row r="525" spans="1:45" ht="69">
      <c r="A525" s="9">
        <v>2022</v>
      </c>
      <c r="B525" s="9" t="s">
        <v>33</v>
      </c>
      <c r="C525" s="9" t="s">
        <v>15</v>
      </c>
      <c r="D525" s="12" t="s">
        <v>22</v>
      </c>
      <c r="E525" s="9">
        <v>3</v>
      </c>
      <c r="F525" s="13">
        <v>2289</v>
      </c>
      <c r="G525" s="13">
        <v>5127</v>
      </c>
      <c r="H525" s="14">
        <v>458</v>
      </c>
      <c r="I525" s="9" t="s">
        <v>25</v>
      </c>
      <c r="AI525" s="57" t="s">
        <v>103</v>
      </c>
      <c r="AJ525" s="57">
        <v>2020</v>
      </c>
      <c r="AK525" s="57" t="s">
        <v>34</v>
      </c>
      <c r="AL525" s="57" t="s">
        <v>104</v>
      </c>
      <c r="AM525" s="57" t="s">
        <v>118</v>
      </c>
      <c r="AN525" s="57" t="s">
        <v>119</v>
      </c>
      <c r="AO525" s="57" t="s">
        <v>115</v>
      </c>
      <c r="AP525" s="57" t="s">
        <v>108</v>
      </c>
      <c r="AQ525" s="57" t="s">
        <v>109</v>
      </c>
      <c r="AR525" s="57">
        <v>223</v>
      </c>
      <c r="AS525" s="57">
        <v>318.89</v>
      </c>
    </row>
    <row r="526" spans="1:45" ht="69">
      <c r="A526" s="9">
        <v>2022</v>
      </c>
      <c r="B526" s="9" t="s">
        <v>33</v>
      </c>
      <c r="C526" s="9" t="s">
        <v>21</v>
      </c>
      <c r="D526" s="12" t="s">
        <v>21</v>
      </c>
      <c r="E526" s="9">
        <v>2</v>
      </c>
      <c r="F526" s="13">
        <v>6600</v>
      </c>
      <c r="G526" s="13">
        <v>7392</v>
      </c>
      <c r="H526" s="11">
        <v>1320</v>
      </c>
      <c r="I526" s="9" t="s">
        <v>25</v>
      </c>
      <c r="AI526" s="56" t="s">
        <v>112</v>
      </c>
      <c r="AJ526" s="56">
        <v>2020</v>
      </c>
      <c r="AK526" s="56" t="s">
        <v>34</v>
      </c>
      <c r="AL526" s="56" t="s">
        <v>104</v>
      </c>
      <c r="AM526" s="56" t="s">
        <v>118</v>
      </c>
      <c r="AN526" s="56" t="s">
        <v>119</v>
      </c>
      <c r="AO526" s="56" t="s">
        <v>115</v>
      </c>
      <c r="AP526" s="56" t="s">
        <v>108</v>
      </c>
      <c r="AQ526" s="56" t="s">
        <v>109</v>
      </c>
      <c r="AR526" s="56">
        <v>217</v>
      </c>
      <c r="AS526" s="56">
        <v>310.31</v>
      </c>
    </row>
    <row r="527" spans="1:45" ht="69">
      <c r="A527" s="9">
        <v>2022</v>
      </c>
      <c r="B527" s="9" t="s">
        <v>34</v>
      </c>
      <c r="C527" s="9" t="s">
        <v>2</v>
      </c>
      <c r="D527" s="10" t="s">
        <v>3</v>
      </c>
      <c r="E527" s="11">
        <v>3566</v>
      </c>
      <c r="F527" s="11">
        <v>4577</v>
      </c>
      <c r="G527" s="11">
        <v>5127</v>
      </c>
      <c r="H527" s="14">
        <v>915</v>
      </c>
      <c r="I527" s="9" t="s">
        <v>25</v>
      </c>
      <c r="AI527" s="57" t="s">
        <v>103</v>
      </c>
      <c r="AJ527" s="57">
        <v>2020</v>
      </c>
      <c r="AK527" s="57" t="s">
        <v>34</v>
      </c>
      <c r="AL527" s="57" t="s">
        <v>104</v>
      </c>
      <c r="AM527" s="57" t="s">
        <v>118</v>
      </c>
      <c r="AN527" s="57" t="s">
        <v>119</v>
      </c>
      <c r="AO527" s="57" t="s">
        <v>115</v>
      </c>
      <c r="AP527" s="57" t="s">
        <v>108</v>
      </c>
      <c r="AQ527" s="57" t="s">
        <v>109</v>
      </c>
      <c r="AR527" s="57">
        <v>211</v>
      </c>
      <c r="AS527" s="57">
        <v>301.73</v>
      </c>
    </row>
    <row r="528" spans="1:45" ht="69">
      <c r="A528" s="9">
        <v>2022</v>
      </c>
      <c r="B528" s="9" t="s">
        <v>34</v>
      </c>
      <c r="C528" s="9" t="s">
        <v>2</v>
      </c>
      <c r="D528" s="10" t="s">
        <v>5</v>
      </c>
      <c r="E528" s="11">
        <v>2498</v>
      </c>
      <c r="F528" s="11">
        <v>8000</v>
      </c>
      <c r="G528" s="11">
        <v>8960</v>
      </c>
      <c r="H528" s="11">
        <v>1600</v>
      </c>
      <c r="I528" s="9" t="s">
        <v>25</v>
      </c>
      <c r="AI528" s="56" t="s">
        <v>103</v>
      </c>
      <c r="AJ528" s="56">
        <v>2020</v>
      </c>
      <c r="AK528" s="56" t="s">
        <v>29</v>
      </c>
      <c r="AL528" s="56" t="s">
        <v>104</v>
      </c>
      <c r="AM528" s="56" t="s">
        <v>118</v>
      </c>
      <c r="AN528" s="56" t="s">
        <v>119</v>
      </c>
      <c r="AO528" s="56" t="s">
        <v>115</v>
      </c>
      <c r="AP528" s="56" t="s">
        <v>108</v>
      </c>
      <c r="AQ528" s="56" t="s">
        <v>120</v>
      </c>
      <c r="AR528" s="56">
        <v>304</v>
      </c>
      <c r="AS528" s="56">
        <v>434.72</v>
      </c>
    </row>
    <row r="529" spans="1:45" ht="69">
      <c r="A529" s="9">
        <v>2022</v>
      </c>
      <c r="B529" s="9" t="s">
        <v>34</v>
      </c>
      <c r="C529" s="9" t="s">
        <v>6</v>
      </c>
      <c r="D529" s="10" t="s">
        <v>7</v>
      </c>
      <c r="E529" s="11">
        <v>1245</v>
      </c>
      <c r="F529" s="11">
        <v>4577</v>
      </c>
      <c r="G529" s="11">
        <v>5126</v>
      </c>
      <c r="H529" s="14">
        <v>915</v>
      </c>
      <c r="I529" s="9" t="s">
        <v>25</v>
      </c>
      <c r="AI529" s="57" t="s">
        <v>110</v>
      </c>
      <c r="AJ529" s="57">
        <v>2020</v>
      </c>
      <c r="AK529" s="57" t="s">
        <v>29</v>
      </c>
      <c r="AL529" s="57" t="s">
        <v>104</v>
      </c>
      <c r="AM529" s="57" t="s">
        <v>118</v>
      </c>
      <c r="AN529" s="57" t="s">
        <v>119</v>
      </c>
      <c r="AO529" s="57" t="s">
        <v>115</v>
      </c>
      <c r="AP529" s="57" t="s">
        <v>108</v>
      </c>
      <c r="AQ529" s="57" t="s">
        <v>120</v>
      </c>
      <c r="AR529" s="57">
        <v>298</v>
      </c>
      <c r="AS529" s="57">
        <v>426.14</v>
      </c>
    </row>
    <row r="530" spans="1:45" ht="69">
      <c r="A530" s="9">
        <v>2022</v>
      </c>
      <c r="B530" s="9" t="s">
        <v>34</v>
      </c>
      <c r="C530" s="9" t="s">
        <v>8</v>
      </c>
      <c r="D530" s="12" t="s">
        <v>9</v>
      </c>
      <c r="E530" s="9">
        <v>644</v>
      </c>
      <c r="F530" s="13">
        <v>5744</v>
      </c>
      <c r="G530" s="13">
        <v>6433</v>
      </c>
      <c r="H530" s="11">
        <v>1149</v>
      </c>
      <c r="I530" s="9" t="s">
        <v>25</v>
      </c>
      <c r="AI530" s="56" t="s">
        <v>110</v>
      </c>
      <c r="AJ530" s="56">
        <v>2020</v>
      </c>
      <c r="AK530" s="56" t="s">
        <v>29</v>
      </c>
      <c r="AL530" s="56" t="s">
        <v>104</v>
      </c>
      <c r="AM530" s="56" t="s">
        <v>118</v>
      </c>
      <c r="AN530" s="56" t="s">
        <v>119</v>
      </c>
      <c r="AO530" s="56" t="s">
        <v>115</v>
      </c>
      <c r="AP530" s="56" t="s">
        <v>108</v>
      </c>
      <c r="AQ530" s="56" t="s">
        <v>120</v>
      </c>
      <c r="AR530" s="56">
        <v>292</v>
      </c>
      <c r="AS530" s="56">
        <v>417.56</v>
      </c>
    </row>
    <row r="531" spans="1:45" ht="69">
      <c r="A531" s="9">
        <v>2022</v>
      </c>
      <c r="B531" s="9" t="s">
        <v>34</v>
      </c>
      <c r="C531" s="9" t="s">
        <v>10</v>
      </c>
      <c r="D531" s="12" t="s">
        <v>11</v>
      </c>
      <c r="E531" s="9">
        <v>643</v>
      </c>
      <c r="F531" s="13">
        <v>7000</v>
      </c>
      <c r="G531" s="13">
        <v>7840</v>
      </c>
      <c r="H531" s="11">
        <v>1400</v>
      </c>
      <c r="I531" s="9" t="s">
        <v>25</v>
      </c>
      <c r="AI531" s="57" t="s">
        <v>112</v>
      </c>
      <c r="AJ531" s="57">
        <v>2020</v>
      </c>
      <c r="AK531" s="57" t="s">
        <v>29</v>
      </c>
      <c r="AL531" s="57" t="s">
        <v>104</v>
      </c>
      <c r="AM531" s="57" t="s">
        <v>118</v>
      </c>
      <c r="AN531" s="57" t="s">
        <v>119</v>
      </c>
      <c r="AO531" s="57" t="s">
        <v>115</v>
      </c>
      <c r="AP531" s="57" t="s">
        <v>108</v>
      </c>
      <c r="AQ531" s="57" t="s">
        <v>120</v>
      </c>
      <c r="AR531" s="57">
        <v>301</v>
      </c>
      <c r="AS531" s="57">
        <v>430.43</v>
      </c>
    </row>
    <row r="532" spans="1:45" ht="69">
      <c r="A532" s="9">
        <v>2022</v>
      </c>
      <c r="B532" s="9" t="s">
        <v>34</v>
      </c>
      <c r="C532" s="9" t="s">
        <v>8</v>
      </c>
      <c r="D532" s="12" t="s">
        <v>12</v>
      </c>
      <c r="E532" s="9">
        <v>455</v>
      </c>
      <c r="F532" s="13">
        <v>4579</v>
      </c>
      <c r="G532" s="13">
        <v>5128</v>
      </c>
      <c r="H532" s="14">
        <v>916</v>
      </c>
      <c r="I532" s="9" t="s">
        <v>25</v>
      </c>
      <c r="AI532" s="56" t="s">
        <v>110</v>
      </c>
      <c r="AJ532" s="56">
        <v>2020</v>
      </c>
      <c r="AK532" s="56" t="s">
        <v>29</v>
      </c>
      <c r="AL532" s="56" t="s">
        <v>104</v>
      </c>
      <c r="AM532" s="56" t="s">
        <v>118</v>
      </c>
      <c r="AN532" s="56" t="s">
        <v>119</v>
      </c>
      <c r="AO532" s="56" t="s">
        <v>115</v>
      </c>
      <c r="AP532" s="56" t="s">
        <v>108</v>
      </c>
      <c r="AQ532" s="56" t="s">
        <v>120</v>
      </c>
      <c r="AR532" s="56">
        <v>295</v>
      </c>
      <c r="AS532" s="56">
        <v>421.85</v>
      </c>
    </row>
    <row r="533" spans="1:45" ht="69">
      <c r="A533" s="9">
        <v>2022</v>
      </c>
      <c r="B533" s="9" t="s">
        <v>34</v>
      </c>
      <c r="C533" s="9" t="s">
        <v>10</v>
      </c>
      <c r="D533" s="12" t="s">
        <v>13</v>
      </c>
      <c r="E533" s="14">
        <v>345</v>
      </c>
      <c r="F533" s="11">
        <v>7000</v>
      </c>
      <c r="G533" s="11">
        <v>7840</v>
      </c>
      <c r="H533" s="11">
        <v>1400</v>
      </c>
      <c r="I533" s="9" t="s">
        <v>25</v>
      </c>
      <c r="AI533" s="57" t="s">
        <v>110</v>
      </c>
      <c r="AJ533" s="57">
        <v>2020</v>
      </c>
      <c r="AK533" s="57" t="s">
        <v>28</v>
      </c>
      <c r="AL533" s="57" t="s">
        <v>104</v>
      </c>
      <c r="AM533" s="57" t="s">
        <v>118</v>
      </c>
      <c r="AN533" s="57" t="s">
        <v>119</v>
      </c>
      <c r="AO533" s="57" t="s">
        <v>115</v>
      </c>
      <c r="AP533" s="57" t="s">
        <v>108</v>
      </c>
      <c r="AQ533" s="57" t="s">
        <v>109</v>
      </c>
      <c r="AR533" s="57">
        <v>322</v>
      </c>
      <c r="AS533" s="57">
        <v>460.46</v>
      </c>
    </row>
    <row r="534" spans="1:45" ht="69">
      <c r="A534" s="9">
        <v>2022</v>
      </c>
      <c r="B534" s="9" t="s">
        <v>34</v>
      </c>
      <c r="C534" s="9" t="s">
        <v>6</v>
      </c>
      <c r="D534" s="10" t="s">
        <v>14</v>
      </c>
      <c r="E534" s="14">
        <v>122</v>
      </c>
      <c r="F534" s="14">
        <v>100</v>
      </c>
      <c r="G534" s="14">
        <v>112</v>
      </c>
      <c r="H534" s="14">
        <v>20</v>
      </c>
      <c r="I534" s="9" t="s">
        <v>25</v>
      </c>
      <c r="AI534" s="56" t="s">
        <v>103</v>
      </c>
      <c r="AJ534" s="56">
        <v>2020</v>
      </c>
      <c r="AK534" s="56" t="s">
        <v>28</v>
      </c>
      <c r="AL534" s="56" t="s">
        <v>104</v>
      </c>
      <c r="AM534" s="56" t="s">
        <v>118</v>
      </c>
      <c r="AN534" s="56" t="s">
        <v>119</v>
      </c>
      <c r="AO534" s="56" t="s">
        <v>115</v>
      </c>
      <c r="AP534" s="56" t="s">
        <v>108</v>
      </c>
      <c r="AQ534" s="56" t="s">
        <v>120</v>
      </c>
      <c r="AR534" s="56">
        <v>316</v>
      </c>
      <c r="AS534" s="56">
        <v>451.88</v>
      </c>
    </row>
    <row r="535" spans="1:45" ht="69">
      <c r="A535" s="9">
        <v>2022</v>
      </c>
      <c r="B535" s="9" t="s">
        <v>34</v>
      </c>
      <c r="C535" s="9" t="s">
        <v>15</v>
      </c>
      <c r="D535" s="12" t="s">
        <v>16</v>
      </c>
      <c r="E535" s="9">
        <v>78</v>
      </c>
      <c r="F535" s="13">
        <v>2289</v>
      </c>
      <c r="G535" s="13">
        <v>5126</v>
      </c>
      <c r="H535" s="14">
        <v>458</v>
      </c>
      <c r="I535" s="9" t="s">
        <v>25</v>
      </c>
      <c r="AI535" s="57" t="s">
        <v>112</v>
      </c>
      <c r="AJ535" s="57">
        <v>2020</v>
      </c>
      <c r="AK535" s="57" t="s">
        <v>28</v>
      </c>
      <c r="AL535" s="57" t="s">
        <v>104</v>
      </c>
      <c r="AM535" s="57" t="s">
        <v>118</v>
      </c>
      <c r="AN535" s="57" t="s">
        <v>119</v>
      </c>
      <c r="AO535" s="57" t="s">
        <v>115</v>
      </c>
      <c r="AP535" s="57" t="s">
        <v>108</v>
      </c>
      <c r="AQ535" s="57" t="s">
        <v>120</v>
      </c>
      <c r="AR535" s="57">
        <v>310</v>
      </c>
      <c r="AS535" s="57">
        <v>443.3</v>
      </c>
    </row>
    <row r="536" spans="1:45" ht="69">
      <c r="A536" s="9">
        <v>2022</v>
      </c>
      <c r="B536" s="9" t="s">
        <v>34</v>
      </c>
      <c r="C536" s="9" t="s">
        <v>15</v>
      </c>
      <c r="D536" s="12" t="s">
        <v>17</v>
      </c>
      <c r="E536" s="9">
        <v>76</v>
      </c>
      <c r="F536" s="13">
        <v>2288</v>
      </c>
      <c r="G536" s="13">
        <v>5126</v>
      </c>
      <c r="H536" s="14">
        <v>458</v>
      </c>
      <c r="I536" s="9" t="s">
        <v>25</v>
      </c>
      <c r="AI536" s="56" t="s">
        <v>103</v>
      </c>
      <c r="AJ536" s="56">
        <v>2020</v>
      </c>
      <c r="AK536" s="56" t="s">
        <v>28</v>
      </c>
      <c r="AL536" s="56" t="s">
        <v>104</v>
      </c>
      <c r="AM536" s="56" t="s">
        <v>118</v>
      </c>
      <c r="AN536" s="56" t="s">
        <v>119</v>
      </c>
      <c r="AO536" s="56" t="s">
        <v>115</v>
      </c>
      <c r="AP536" s="56" t="s">
        <v>108</v>
      </c>
      <c r="AQ536" s="56" t="s">
        <v>120</v>
      </c>
      <c r="AR536" s="56">
        <v>319</v>
      </c>
      <c r="AS536" s="56">
        <v>456.17</v>
      </c>
    </row>
    <row r="537" spans="1:45" ht="69">
      <c r="A537" s="9">
        <v>2022</v>
      </c>
      <c r="B537" s="9" t="s">
        <v>34</v>
      </c>
      <c r="C537" s="9" t="s">
        <v>15</v>
      </c>
      <c r="D537" s="12" t="s">
        <v>18</v>
      </c>
      <c r="E537" s="9">
        <v>46</v>
      </c>
      <c r="F537" s="9">
        <v>100</v>
      </c>
      <c r="G537" s="9">
        <v>224</v>
      </c>
      <c r="H537" s="14">
        <v>20</v>
      </c>
      <c r="I537" s="9" t="s">
        <v>25</v>
      </c>
      <c r="AI537" s="57" t="s">
        <v>110</v>
      </c>
      <c r="AJ537" s="57">
        <v>2020</v>
      </c>
      <c r="AK537" s="57" t="s">
        <v>28</v>
      </c>
      <c r="AL537" s="57" t="s">
        <v>104</v>
      </c>
      <c r="AM537" s="57" t="s">
        <v>118</v>
      </c>
      <c r="AN537" s="57" t="s">
        <v>119</v>
      </c>
      <c r="AO537" s="57" t="s">
        <v>115</v>
      </c>
      <c r="AP537" s="57" t="s">
        <v>108</v>
      </c>
      <c r="AQ537" s="57" t="s">
        <v>120</v>
      </c>
      <c r="AR537" s="57">
        <v>313</v>
      </c>
      <c r="AS537" s="57">
        <v>447.59</v>
      </c>
    </row>
    <row r="538" spans="1:45" ht="69">
      <c r="A538" s="9">
        <v>2022</v>
      </c>
      <c r="B538" s="9" t="s">
        <v>34</v>
      </c>
      <c r="C538" s="9" t="s">
        <v>15</v>
      </c>
      <c r="D538" s="12" t="s">
        <v>19</v>
      </c>
      <c r="E538" s="9">
        <v>34</v>
      </c>
      <c r="F538" s="13">
        <v>2288</v>
      </c>
      <c r="G538" s="13">
        <v>5126</v>
      </c>
      <c r="H538" s="14">
        <v>458</v>
      </c>
      <c r="I538" s="9" t="s">
        <v>25</v>
      </c>
      <c r="AI538" s="56" t="s">
        <v>110</v>
      </c>
      <c r="AJ538" s="56">
        <v>2020</v>
      </c>
      <c r="AK538" s="56" t="s">
        <v>28</v>
      </c>
      <c r="AL538" s="56" t="s">
        <v>104</v>
      </c>
      <c r="AM538" s="56" t="s">
        <v>118</v>
      </c>
      <c r="AN538" s="56" t="s">
        <v>119</v>
      </c>
      <c r="AO538" s="56" t="s">
        <v>115</v>
      </c>
      <c r="AP538" s="56" t="s">
        <v>108</v>
      </c>
      <c r="AQ538" s="56" t="s">
        <v>120</v>
      </c>
      <c r="AR538" s="56">
        <v>307</v>
      </c>
      <c r="AS538" s="56">
        <v>439.01</v>
      </c>
    </row>
    <row r="539" spans="1:45" ht="69">
      <c r="A539" s="9">
        <v>2022</v>
      </c>
      <c r="B539" s="9" t="s">
        <v>34</v>
      </c>
      <c r="C539" s="9" t="s">
        <v>6</v>
      </c>
      <c r="D539" s="10" t="s">
        <v>20</v>
      </c>
      <c r="E539" s="14">
        <v>7</v>
      </c>
      <c r="F539" s="14">
        <v>200</v>
      </c>
      <c r="G539" s="14">
        <v>224</v>
      </c>
      <c r="H539" s="14">
        <v>40</v>
      </c>
      <c r="I539" s="9" t="s">
        <v>25</v>
      </c>
      <c r="AI539" s="57" t="s">
        <v>103</v>
      </c>
      <c r="AJ539" s="57">
        <v>2020</v>
      </c>
      <c r="AK539" s="57" t="s">
        <v>27</v>
      </c>
      <c r="AL539" s="57" t="s">
        <v>104</v>
      </c>
      <c r="AM539" s="57" t="s">
        <v>118</v>
      </c>
      <c r="AN539" s="57" t="s">
        <v>119</v>
      </c>
      <c r="AO539" s="57" t="s">
        <v>115</v>
      </c>
      <c r="AP539" s="57" t="s">
        <v>108</v>
      </c>
      <c r="AQ539" s="57" t="s">
        <v>109</v>
      </c>
      <c r="AR539" s="57">
        <v>334</v>
      </c>
      <c r="AS539" s="57">
        <v>477.62</v>
      </c>
    </row>
    <row r="540" spans="1:45" ht="69">
      <c r="A540" s="9">
        <v>2022</v>
      </c>
      <c r="B540" s="9" t="s">
        <v>34</v>
      </c>
      <c r="C540" s="9" t="s">
        <v>15</v>
      </c>
      <c r="D540" s="12" t="s">
        <v>22</v>
      </c>
      <c r="E540" s="9">
        <v>3</v>
      </c>
      <c r="F540" s="13">
        <v>2289</v>
      </c>
      <c r="G540" s="13">
        <v>5127</v>
      </c>
      <c r="H540" s="14">
        <v>458</v>
      </c>
      <c r="I540" s="9" t="s">
        <v>25</v>
      </c>
      <c r="AI540" s="56" t="s">
        <v>110</v>
      </c>
      <c r="AJ540" s="56">
        <v>2020</v>
      </c>
      <c r="AK540" s="56" t="s">
        <v>27</v>
      </c>
      <c r="AL540" s="56" t="s">
        <v>104</v>
      </c>
      <c r="AM540" s="56" t="s">
        <v>118</v>
      </c>
      <c r="AN540" s="56" t="s">
        <v>119</v>
      </c>
      <c r="AO540" s="56" t="s">
        <v>115</v>
      </c>
      <c r="AP540" s="56" t="s">
        <v>108</v>
      </c>
      <c r="AQ540" s="56" t="s">
        <v>109</v>
      </c>
      <c r="AR540" s="56">
        <v>328</v>
      </c>
      <c r="AS540" s="56">
        <v>469.04</v>
      </c>
    </row>
    <row r="541" spans="1:45" ht="69">
      <c r="A541" s="9">
        <v>2022</v>
      </c>
      <c r="B541" s="9" t="s">
        <v>34</v>
      </c>
      <c r="C541" s="9" t="s">
        <v>21</v>
      </c>
      <c r="D541" s="12" t="s">
        <v>21</v>
      </c>
      <c r="E541" s="9">
        <v>2</v>
      </c>
      <c r="F541" s="13">
        <v>6600</v>
      </c>
      <c r="G541" s="13">
        <v>7392</v>
      </c>
      <c r="H541" s="11">
        <v>1320</v>
      </c>
      <c r="I541" s="9" t="s">
        <v>25</v>
      </c>
      <c r="AI541" s="57" t="s">
        <v>112</v>
      </c>
      <c r="AJ541" s="57">
        <v>2020</v>
      </c>
      <c r="AK541" s="57" t="s">
        <v>27</v>
      </c>
      <c r="AL541" s="57" t="s">
        <v>104</v>
      </c>
      <c r="AM541" s="57" t="s">
        <v>118</v>
      </c>
      <c r="AN541" s="57" t="s">
        <v>119</v>
      </c>
      <c r="AO541" s="57" t="s">
        <v>115</v>
      </c>
      <c r="AP541" s="57" t="s">
        <v>108</v>
      </c>
      <c r="AQ541" s="57" t="s">
        <v>109</v>
      </c>
      <c r="AR541" s="57">
        <v>337</v>
      </c>
      <c r="AS541" s="57">
        <v>481.91</v>
      </c>
    </row>
    <row r="542" spans="1:45" ht="69">
      <c r="A542" s="9">
        <v>2023</v>
      </c>
      <c r="B542" s="9" t="s">
        <v>1</v>
      </c>
      <c r="C542" s="9" t="s">
        <v>2</v>
      </c>
      <c r="D542" s="10" t="s">
        <v>3</v>
      </c>
      <c r="E542" s="11">
        <v>3566</v>
      </c>
      <c r="F542" s="11">
        <v>5493</v>
      </c>
      <c r="G542" s="11">
        <v>5127</v>
      </c>
      <c r="H542" s="11">
        <v>1099</v>
      </c>
      <c r="I542" s="9" t="s">
        <v>25</v>
      </c>
      <c r="AI542" s="56" t="s">
        <v>110</v>
      </c>
      <c r="AJ542" s="56">
        <v>2020</v>
      </c>
      <c r="AK542" s="56" t="s">
        <v>27</v>
      </c>
      <c r="AL542" s="56" t="s">
        <v>104</v>
      </c>
      <c r="AM542" s="56" t="s">
        <v>118</v>
      </c>
      <c r="AN542" s="56" t="s">
        <v>119</v>
      </c>
      <c r="AO542" s="56" t="s">
        <v>115</v>
      </c>
      <c r="AP542" s="56" t="s">
        <v>108</v>
      </c>
      <c r="AQ542" s="56" t="s">
        <v>109</v>
      </c>
      <c r="AR542" s="56">
        <v>331</v>
      </c>
      <c r="AS542" s="56">
        <v>473.33</v>
      </c>
    </row>
    <row r="543" spans="1:45" ht="69">
      <c r="A543" s="9">
        <v>2023</v>
      </c>
      <c r="B543" s="9" t="s">
        <v>1</v>
      </c>
      <c r="C543" s="9" t="s">
        <v>2</v>
      </c>
      <c r="D543" s="10" t="s">
        <v>5</v>
      </c>
      <c r="E543" s="11">
        <v>2498</v>
      </c>
      <c r="F543" s="11">
        <v>9600</v>
      </c>
      <c r="G543" s="11">
        <v>8960</v>
      </c>
      <c r="H543" s="11">
        <v>1920</v>
      </c>
      <c r="I543" s="9" t="s">
        <v>25</v>
      </c>
      <c r="AI543" s="57" t="s">
        <v>113</v>
      </c>
      <c r="AJ543" s="57">
        <v>2020</v>
      </c>
      <c r="AK543" s="57" t="s">
        <v>27</v>
      </c>
      <c r="AL543" s="57" t="s">
        <v>104</v>
      </c>
      <c r="AM543" s="57" t="s">
        <v>118</v>
      </c>
      <c r="AN543" s="57" t="s">
        <v>119</v>
      </c>
      <c r="AO543" s="57" t="s">
        <v>115</v>
      </c>
      <c r="AP543" s="57" t="s">
        <v>108</v>
      </c>
      <c r="AQ543" s="57" t="s">
        <v>109</v>
      </c>
      <c r="AR543" s="57">
        <v>325</v>
      </c>
      <c r="AS543" s="57">
        <v>464.75</v>
      </c>
    </row>
    <row r="544" spans="1:45" ht="69">
      <c r="A544" s="9">
        <v>2023</v>
      </c>
      <c r="B544" s="9" t="s">
        <v>1</v>
      </c>
      <c r="C544" s="9" t="s">
        <v>6</v>
      </c>
      <c r="D544" s="10" t="s">
        <v>7</v>
      </c>
      <c r="E544" s="11">
        <v>1245</v>
      </c>
      <c r="F544" s="11">
        <v>5493</v>
      </c>
      <c r="G544" s="11">
        <v>5126</v>
      </c>
      <c r="H544" s="11">
        <v>1099</v>
      </c>
      <c r="I544" s="9" t="s">
        <v>25</v>
      </c>
      <c r="AI544" s="56" t="s">
        <v>103</v>
      </c>
      <c r="AJ544" s="56">
        <v>2020</v>
      </c>
      <c r="AK544" s="56" t="s">
        <v>33</v>
      </c>
      <c r="AL544" s="56" t="s">
        <v>104</v>
      </c>
      <c r="AM544" s="56" t="s">
        <v>118</v>
      </c>
      <c r="AN544" s="56" t="s">
        <v>119</v>
      </c>
      <c r="AO544" s="56" t="s">
        <v>115</v>
      </c>
      <c r="AP544" s="56" t="s">
        <v>108</v>
      </c>
      <c r="AQ544" s="56" t="s">
        <v>109</v>
      </c>
      <c r="AR544" s="56">
        <v>238</v>
      </c>
      <c r="AS544" s="56">
        <v>340.34</v>
      </c>
    </row>
    <row r="545" spans="1:45" ht="69">
      <c r="A545" s="9">
        <v>2023</v>
      </c>
      <c r="B545" s="9" t="s">
        <v>1</v>
      </c>
      <c r="C545" s="9" t="s">
        <v>8</v>
      </c>
      <c r="D545" s="12" t="s">
        <v>9</v>
      </c>
      <c r="E545" s="9">
        <v>644</v>
      </c>
      <c r="F545" s="13">
        <v>6892</v>
      </c>
      <c r="G545" s="13">
        <v>6433</v>
      </c>
      <c r="H545" s="11">
        <v>1378</v>
      </c>
      <c r="I545" s="9" t="s">
        <v>25</v>
      </c>
      <c r="AI545" s="57" t="s">
        <v>103</v>
      </c>
      <c r="AJ545" s="57">
        <v>2020</v>
      </c>
      <c r="AK545" s="57" t="s">
        <v>33</v>
      </c>
      <c r="AL545" s="57" t="s">
        <v>104</v>
      </c>
      <c r="AM545" s="57" t="s">
        <v>118</v>
      </c>
      <c r="AN545" s="57" t="s">
        <v>119</v>
      </c>
      <c r="AO545" s="57" t="s">
        <v>115</v>
      </c>
      <c r="AP545" s="57" t="s">
        <v>108</v>
      </c>
      <c r="AQ545" s="57" t="s">
        <v>109</v>
      </c>
      <c r="AR545" s="57">
        <v>232</v>
      </c>
      <c r="AS545" s="57">
        <v>331.76</v>
      </c>
    </row>
    <row r="546" spans="1:45" ht="69">
      <c r="A546" s="9">
        <v>2023</v>
      </c>
      <c r="B546" s="9" t="s">
        <v>1</v>
      </c>
      <c r="C546" s="9" t="s">
        <v>10</v>
      </c>
      <c r="D546" s="12" t="s">
        <v>11</v>
      </c>
      <c r="E546" s="9">
        <v>643</v>
      </c>
      <c r="F546" s="13">
        <v>8400</v>
      </c>
      <c r="G546" s="13">
        <v>7840</v>
      </c>
      <c r="H546" s="11">
        <v>1680</v>
      </c>
      <c r="I546" s="9" t="s">
        <v>4</v>
      </c>
      <c r="AI546" s="56" t="s">
        <v>114</v>
      </c>
      <c r="AJ546" s="56">
        <v>2020</v>
      </c>
      <c r="AK546" s="56" t="s">
        <v>33</v>
      </c>
      <c r="AL546" s="56" t="s">
        <v>104</v>
      </c>
      <c r="AM546" s="56" t="s">
        <v>118</v>
      </c>
      <c r="AN546" s="56" t="s">
        <v>119</v>
      </c>
      <c r="AO546" s="56" t="s">
        <v>115</v>
      </c>
      <c r="AP546" s="56" t="s">
        <v>108</v>
      </c>
      <c r="AQ546" s="56" t="s">
        <v>109</v>
      </c>
      <c r="AR546" s="56">
        <v>241</v>
      </c>
      <c r="AS546" s="56">
        <v>344.63</v>
      </c>
    </row>
    <row r="547" spans="1:45" ht="69">
      <c r="A547" s="9">
        <v>2023</v>
      </c>
      <c r="B547" s="9" t="s">
        <v>1</v>
      </c>
      <c r="C547" s="9" t="s">
        <v>8</v>
      </c>
      <c r="D547" s="12" t="s">
        <v>12</v>
      </c>
      <c r="E547" s="9">
        <v>455</v>
      </c>
      <c r="F547" s="13">
        <v>5494</v>
      </c>
      <c r="G547" s="13">
        <v>5128</v>
      </c>
      <c r="H547" s="11">
        <v>1099</v>
      </c>
      <c r="I547" s="9" t="s">
        <v>4</v>
      </c>
      <c r="AI547" s="57" t="s">
        <v>103</v>
      </c>
      <c r="AJ547" s="57">
        <v>2020</v>
      </c>
      <c r="AK547" s="57" t="s">
        <v>33</v>
      </c>
      <c r="AL547" s="57" t="s">
        <v>104</v>
      </c>
      <c r="AM547" s="57" t="s">
        <v>118</v>
      </c>
      <c r="AN547" s="57" t="s">
        <v>119</v>
      </c>
      <c r="AO547" s="57" t="s">
        <v>115</v>
      </c>
      <c r="AP547" s="57" t="s">
        <v>108</v>
      </c>
      <c r="AQ547" s="57" t="s">
        <v>109</v>
      </c>
      <c r="AR547" s="57">
        <v>235</v>
      </c>
      <c r="AS547" s="57">
        <v>336.05</v>
      </c>
    </row>
    <row r="548" spans="1:45" ht="69">
      <c r="A548" s="9">
        <v>2023</v>
      </c>
      <c r="B548" s="9" t="s">
        <v>1</v>
      </c>
      <c r="C548" s="9" t="s">
        <v>10</v>
      </c>
      <c r="D548" s="12" t="s">
        <v>13</v>
      </c>
      <c r="E548" s="14">
        <v>345</v>
      </c>
      <c r="F548" s="11">
        <v>8400</v>
      </c>
      <c r="G548" s="11">
        <v>7840</v>
      </c>
      <c r="H548" s="11">
        <v>1680</v>
      </c>
      <c r="I548" s="9" t="s">
        <v>4</v>
      </c>
      <c r="AI548" s="56" t="s">
        <v>110</v>
      </c>
      <c r="AJ548" s="56">
        <v>2020</v>
      </c>
      <c r="AK548" s="56" t="s">
        <v>33</v>
      </c>
      <c r="AL548" s="56" t="s">
        <v>104</v>
      </c>
      <c r="AM548" s="56" t="s">
        <v>118</v>
      </c>
      <c r="AN548" s="56" t="s">
        <v>119</v>
      </c>
      <c r="AO548" s="56" t="s">
        <v>115</v>
      </c>
      <c r="AP548" s="56" t="s">
        <v>108</v>
      </c>
      <c r="AQ548" s="56" t="s">
        <v>109</v>
      </c>
      <c r="AR548" s="56">
        <v>229</v>
      </c>
      <c r="AS548" s="56">
        <v>327.47000000000003</v>
      </c>
    </row>
    <row r="549" spans="1:45" ht="69">
      <c r="A549" s="9">
        <v>2023</v>
      </c>
      <c r="B549" s="9" t="s">
        <v>1</v>
      </c>
      <c r="C549" s="9" t="s">
        <v>6</v>
      </c>
      <c r="D549" s="10" t="s">
        <v>14</v>
      </c>
      <c r="E549" s="14">
        <v>122</v>
      </c>
      <c r="F549" s="14">
        <v>120</v>
      </c>
      <c r="G549" s="14">
        <v>112</v>
      </c>
      <c r="H549" s="14">
        <v>24</v>
      </c>
      <c r="I549" s="9" t="s">
        <v>4</v>
      </c>
      <c r="AI549" s="57" t="s">
        <v>110</v>
      </c>
      <c r="AJ549" s="57">
        <v>2020</v>
      </c>
      <c r="AK549" s="57" t="s">
        <v>32</v>
      </c>
      <c r="AL549" s="57" t="s">
        <v>104</v>
      </c>
      <c r="AM549" s="57" t="s">
        <v>118</v>
      </c>
      <c r="AN549" s="57" t="s">
        <v>119</v>
      </c>
      <c r="AO549" s="57" t="s">
        <v>115</v>
      </c>
      <c r="AP549" s="57" t="s">
        <v>108</v>
      </c>
      <c r="AQ549" s="57" t="s">
        <v>120</v>
      </c>
      <c r="AR549" s="57">
        <v>256</v>
      </c>
      <c r="AS549" s="57">
        <v>366.08</v>
      </c>
    </row>
    <row r="550" spans="1:45" ht="69">
      <c r="A550" s="9">
        <v>2023</v>
      </c>
      <c r="B550" s="9" t="s">
        <v>1</v>
      </c>
      <c r="C550" s="9" t="s">
        <v>15</v>
      </c>
      <c r="D550" s="12" t="s">
        <v>16</v>
      </c>
      <c r="E550" s="9">
        <v>78</v>
      </c>
      <c r="F550" s="13">
        <v>2289</v>
      </c>
      <c r="G550" s="13">
        <v>5126</v>
      </c>
      <c r="H550" s="14">
        <v>458</v>
      </c>
      <c r="I550" s="9" t="s">
        <v>4</v>
      </c>
      <c r="AI550" s="56" t="s">
        <v>112</v>
      </c>
      <c r="AJ550" s="56">
        <v>2020</v>
      </c>
      <c r="AK550" s="56" t="s">
        <v>32</v>
      </c>
      <c r="AL550" s="56" t="s">
        <v>104</v>
      </c>
      <c r="AM550" s="56" t="s">
        <v>118</v>
      </c>
      <c r="AN550" s="56" t="s">
        <v>119</v>
      </c>
      <c r="AO550" s="56" t="s">
        <v>115</v>
      </c>
      <c r="AP550" s="56" t="s">
        <v>108</v>
      </c>
      <c r="AQ550" s="56" t="s">
        <v>120</v>
      </c>
      <c r="AR550" s="56">
        <v>250</v>
      </c>
      <c r="AS550" s="56">
        <v>357.5</v>
      </c>
    </row>
    <row r="551" spans="1:45" ht="69">
      <c r="A551" s="9">
        <v>2023</v>
      </c>
      <c r="B551" s="9" t="s">
        <v>1</v>
      </c>
      <c r="C551" s="9" t="s">
        <v>15</v>
      </c>
      <c r="D551" s="12" t="s">
        <v>17</v>
      </c>
      <c r="E551" s="9">
        <v>76</v>
      </c>
      <c r="F551" s="13">
        <v>2288</v>
      </c>
      <c r="G551" s="13">
        <v>5126</v>
      </c>
      <c r="H551" s="14">
        <v>458</v>
      </c>
      <c r="I551" s="9" t="s">
        <v>4</v>
      </c>
      <c r="AI551" s="57" t="s">
        <v>103</v>
      </c>
      <c r="AJ551" s="57">
        <v>2020</v>
      </c>
      <c r="AK551" s="57" t="s">
        <v>32</v>
      </c>
      <c r="AL551" s="57" t="s">
        <v>104</v>
      </c>
      <c r="AM551" s="57" t="s">
        <v>118</v>
      </c>
      <c r="AN551" s="57" t="s">
        <v>119</v>
      </c>
      <c r="AO551" s="57" t="s">
        <v>115</v>
      </c>
      <c r="AP551" s="57" t="s">
        <v>108</v>
      </c>
      <c r="AQ551" s="57" t="s">
        <v>109</v>
      </c>
      <c r="AR551" s="57">
        <v>244</v>
      </c>
      <c r="AS551" s="57">
        <v>348.92</v>
      </c>
    </row>
    <row r="552" spans="1:45" ht="69">
      <c r="A552" s="9">
        <v>2023</v>
      </c>
      <c r="B552" s="9" t="s">
        <v>1</v>
      </c>
      <c r="C552" s="9" t="s">
        <v>15</v>
      </c>
      <c r="D552" s="12" t="s">
        <v>18</v>
      </c>
      <c r="E552" s="9">
        <v>46</v>
      </c>
      <c r="F552" s="9">
        <v>100</v>
      </c>
      <c r="G552" s="9">
        <v>224</v>
      </c>
      <c r="H552" s="14">
        <v>20</v>
      </c>
      <c r="I552" s="9" t="s">
        <v>4</v>
      </c>
      <c r="AI552" s="56" t="s">
        <v>110</v>
      </c>
      <c r="AJ552" s="56">
        <v>2020</v>
      </c>
      <c r="AK552" s="56" t="s">
        <v>32</v>
      </c>
      <c r="AL552" s="56" t="s">
        <v>104</v>
      </c>
      <c r="AM552" s="56" t="s">
        <v>118</v>
      </c>
      <c r="AN552" s="56" t="s">
        <v>119</v>
      </c>
      <c r="AO552" s="56" t="s">
        <v>115</v>
      </c>
      <c r="AP552" s="56" t="s">
        <v>108</v>
      </c>
      <c r="AQ552" s="56" t="s">
        <v>120</v>
      </c>
      <c r="AR552" s="56">
        <v>253</v>
      </c>
      <c r="AS552" s="56">
        <v>361.79</v>
      </c>
    </row>
    <row r="553" spans="1:45" ht="69">
      <c r="A553" s="9">
        <v>2023</v>
      </c>
      <c r="B553" s="9" t="s">
        <v>1</v>
      </c>
      <c r="C553" s="9" t="s">
        <v>15</v>
      </c>
      <c r="D553" s="12" t="s">
        <v>19</v>
      </c>
      <c r="E553" s="9">
        <v>34</v>
      </c>
      <c r="F553" s="13">
        <v>2288</v>
      </c>
      <c r="G553" s="13">
        <v>5126</v>
      </c>
      <c r="H553" s="14">
        <v>458</v>
      </c>
      <c r="I553" s="9" t="s">
        <v>4</v>
      </c>
      <c r="AI553" s="57" t="s">
        <v>103</v>
      </c>
      <c r="AJ553" s="57">
        <v>2020</v>
      </c>
      <c r="AK553" s="57" t="s">
        <v>32</v>
      </c>
      <c r="AL553" s="57" t="s">
        <v>104</v>
      </c>
      <c r="AM553" s="57" t="s">
        <v>118</v>
      </c>
      <c r="AN553" s="57" t="s">
        <v>119</v>
      </c>
      <c r="AO553" s="57" t="s">
        <v>115</v>
      </c>
      <c r="AP553" s="57" t="s">
        <v>108</v>
      </c>
      <c r="AQ553" s="57" t="s">
        <v>120</v>
      </c>
      <c r="AR553" s="57">
        <v>247</v>
      </c>
      <c r="AS553" s="57">
        <v>353.21</v>
      </c>
    </row>
    <row r="554" spans="1:45" ht="69">
      <c r="A554" s="9">
        <v>2023</v>
      </c>
      <c r="B554" s="9" t="s">
        <v>1</v>
      </c>
      <c r="C554" s="9" t="s">
        <v>6</v>
      </c>
      <c r="D554" s="10" t="s">
        <v>20</v>
      </c>
      <c r="E554" s="14">
        <v>7</v>
      </c>
      <c r="F554" s="14">
        <v>200</v>
      </c>
      <c r="G554" s="14">
        <v>224</v>
      </c>
      <c r="H554" s="14">
        <v>40</v>
      </c>
      <c r="I554" s="9" t="s">
        <v>4</v>
      </c>
      <c r="AI554" s="56" t="s">
        <v>110</v>
      </c>
      <c r="AJ554" s="56">
        <v>2020</v>
      </c>
      <c r="AK554" s="56" t="s">
        <v>31</v>
      </c>
      <c r="AL554" s="56" t="s">
        <v>104</v>
      </c>
      <c r="AM554" s="56" t="s">
        <v>118</v>
      </c>
      <c r="AN554" s="56" t="s">
        <v>119</v>
      </c>
      <c r="AO554" s="56" t="s">
        <v>115</v>
      </c>
      <c r="AP554" s="56" t="s">
        <v>108</v>
      </c>
      <c r="AQ554" s="56" t="s">
        <v>120</v>
      </c>
      <c r="AR554" s="56">
        <v>274</v>
      </c>
      <c r="AS554" s="56">
        <v>391.82</v>
      </c>
    </row>
    <row r="555" spans="1:45" ht="69">
      <c r="A555" s="9">
        <v>2023</v>
      </c>
      <c r="B555" s="9" t="s">
        <v>1</v>
      </c>
      <c r="C555" s="9" t="s">
        <v>21</v>
      </c>
      <c r="D555" s="12" t="s">
        <v>21</v>
      </c>
      <c r="E555" s="9">
        <v>3</v>
      </c>
      <c r="F555" s="13">
        <v>4577</v>
      </c>
      <c r="G555" s="13">
        <v>7392</v>
      </c>
      <c r="H555" s="14">
        <v>915</v>
      </c>
      <c r="I555" s="9" t="s">
        <v>4</v>
      </c>
      <c r="AI555" s="57" t="s">
        <v>103</v>
      </c>
      <c r="AJ555" s="57">
        <v>2020</v>
      </c>
      <c r="AK555" s="57" t="s">
        <v>31</v>
      </c>
      <c r="AL555" s="57" t="s">
        <v>104</v>
      </c>
      <c r="AM555" s="57" t="s">
        <v>118</v>
      </c>
      <c r="AN555" s="57" t="s">
        <v>119</v>
      </c>
      <c r="AO555" s="57" t="s">
        <v>115</v>
      </c>
      <c r="AP555" s="57" t="s">
        <v>108</v>
      </c>
      <c r="AQ555" s="57" t="s">
        <v>120</v>
      </c>
      <c r="AR555" s="57">
        <v>268</v>
      </c>
      <c r="AS555" s="57">
        <v>383.24</v>
      </c>
    </row>
    <row r="556" spans="1:45" ht="69">
      <c r="A556" s="9">
        <v>2023</v>
      </c>
      <c r="B556" s="9" t="s">
        <v>1</v>
      </c>
      <c r="C556" s="9" t="s">
        <v>15</v>
      </c>
      <c r="D556" s="12" t="s">
        <v>22</v>
      </c>
      <c r="E556" s="9">
        <v>3</v>
      </c>
      <c r="F556" s="13">
        <v>3300</v>
      </c>
      <c r="G556" s="13">
        <v>5127</v>
      </c>
      <c r="H556" s="14">
        <v>660</v>
      </c>
      <c r="I556" s="9" t="s">
        <v>4</v>
      </c>
      <c r="AI556" s="56" t="s">
        <v>112</v>
      </c>
      <c r="AJ556" s="56">
        <v>2020</v>
      </c>
      <c r="AK556" s="56" t="s">
        <v>31</v>
      </c>
      <c r="AL556" s="56" t="s">
        <v>104</v>
      </c>
      <c r="AM556" s="56" t="s">
        <v>118</v>
      </c>
      <c r="AN556" s="56" t="s">
        <v>119</v>
      </c>
      <c r="AO556" s="56" t="s">
        <v>115</v>
      </c>
      <c r="AP556" s="56" t="s">
        <v>108</v>
      </c>
      <c r="AQ556" s="56" t="s">
        <v>120</v>
      </c>
      <c r="AR556" s="56">
        <v>262</v>
      </c>
      <c r="AS556" s="56">
        <v>374.66</v>
      </c>
    </row>
    <row r="557" spans="1:45" ht="69">
      <c r="A557" s="9">
        <v>2023</v>
      </c>
      <c r="B557" s="9" t="s">
        <v>23</v>
      </c>
      <c r="C557" s="9" t="s">
        <v>2</v>
      </c>
      <c r="D557" s="10" t="s">
        <v>3</v>
      </c>
      <c r="E557" s="11">
        <v>3566</v>
      </c>
      <c r="F557" s="11">
        <v>4577</v>
      </c>
      <c r="G557" s="11">
        <v>5127</v>
      </c>
      <c r="H557" s="14">
        <v>915</v>
      </c>
      <c r="I557" s="9" t="s">
        <v>4</v>
      </c>
      <c r="AI557" s="57" t="s">
        <v>110</v>
      </c>
      <c r="AJ557" s="57">
        <v>2020</v>
      </c>
      <c r="AK557" s="57" t="s">
        <v>31</v>
      </c>
      <c r="AL557" s="57" t="s">
        <v>104</v>
      </c>
      <c r="AM557" s="57" t="s">
        <v>118</v>
      </c>
      <c r="AN557" s="57" t="s">
        <v>119</v>
      </c>
      <c r="AO557" s="57" t="s">
        <v>115</v>
      </c>
      <c r="AP557" s="57" t="s">
        <v>108</v>
      </c>
      <c r="AQ557" s="57" t="s">
        <v>120</v>
      </c>
      <c r="AR557" s="57">
        <v>271</v>
      </c>
      <c r="AS557" s="57">
        <v>387.53</v>
      </c>
    </row>
    <row r="558" spans="1:45" ht="69">
      <c r="A558" s="9">
        <v>2023</v>
      </c>
      <c r="B558" s="9" t="s">
        <v>23</v>
      </c>
      <c r="C558" s="9" t="s">
        <v>2</v>
      </c>
      <c r="D558" s="10" t="s">
        <v>5</v>
      </c>
      <c r="E558" s="11">
        <v>2498</v>
      </c>
      <c r="F558" s="11">
        <v>8000</v>
      </c>
      <c r="G558" s="11">
        <v>8960</v>
      </c>
      <c r="H558" s="11">
        <v>1600</v>
      </c>
      <c r="I558" s="9" t="s">
        <v>4</v>
      </c>
      <c r="AI558" s="56" t="s">
        <v>112</v>
      </c>
      <c r="AJ558" s="56">
        <v>2020</v>
      </c>
      <c r="AK558" s="56" t="s">
        <v>31</v>
      </c>
      <c r="AL558" s="56" t="s">
        <v>104</v>
      </c>
      <c r="AM558" s="56" t="s">
        <v>118</v>
      </c>
      <c r="AN558" s="56" t="s">
        <v>119</v>
      </c>
      <c r="AO558" s="56" t="s">
        <v>115</v>
      </c>
      <c r="AP558" s="56" t="s">
        <v>108</v>
      </c>
      <c r="AQ558" s="56" t="s">
        <v>120</v>
      </c>
      <c r="AR558" s="56">
        <v>265</v>
      </c>
      <c r="AS558" s="56">
        <v>378.95</v>
      </c>
    </row>
    <row r="559" spans="1:45" ht="69">
      <c r="A559" s="9">
        <v>2023</v>
      </c>
      <c r="B559" s="9" t="s">
        <v>23</v>
      </c>
      <c r="C559" s="9" t="s">
        <v>6</v>
      </c>
      <c r="D559" s="10" t="s">
        <v>7</v>
      </c>
      <c r="E559" s="11">
        <v>1245</v>
      </c>
      <c r="F559" s="11">
        <v>4577</v>
      </c>
      <c r="G559" s="11">
        <v>5126</v>
      </c>
      <c r="H559" s="14">
        <v>915</v>
      </c>
      <c r="I559" s="9" t="s">
        <v>4</v>
      </c>
      <c r="AI559" s="57" t="s">
        <v>103</v>
      </c>
      <c r="AJ559" s="57">
        <v>2020</v>
      </c>
      <c r="AK559" s="57" t="s">
        <v>31</v>
      </c>
      <c r="AL559" s="57" t="s">
        <v>104</v>
      </c>
      <c r="AM559" s="57" t="s">
        <v>118</v>
      </c>
      <c r="AN559" s="57" t="s">
        <v>119</v>
      </c>
      <c r="AO559" s="57" t="s">
        <v>115</v>
      </c>
      <c r="AP559" s="57" t="s">
        <v>108</v>
      </c>
      <c r="AQ559" s="57" t="s">
        <v>120</v>
      </c>
      <c r="AR559" s="57">
        <v>259</v>
      </c>
      <c r="AS559" s="57">
        <v>370.37</v>
      </c>
    </row>
    <row r="560" spans="1:45" ht="69">
      <c r="A560" s="9">
        <v>2023</v>
      </c>
      <c r="B560" s="9" t="s">
        <v>23</v>
      </c>
      <c r="C560" s="9" t="s">
        <v>8</v>
      </c>
      <c r="D560" s="12" t="s">
        <v>9</v>
      </c>
      <c r="E560" s="9">
        <v>644</v>
      </c>
      <c r="F560" s="13">
        <v>5744</v>
      </c>
      <c r="G560" s="13">
        <v>6433</v>
      </c>
      <c r="H560" s="11">
        <v>1149</v>
      </c>
      <c r="I560" s="9" t="s">
        <v>4</v>
      </c>
      <c r="AI560" s="56" t="s">
        <v>112</v>
      </c>
      <c r="AJ560" s="56">
        <v>2020</v>
      </c>
      <c r="AK560" s="56" t="s">
        <v>26</v>
      </c>
      <c r="AL560" s="56" t="s">
        <v>116</v>
      </c>
      <c r="AM560" s="56" t="s">
        <v>118</v>
      </c>
      <c r="AN560" s="56" t="s">
        <v>119</v>
      </c>
      <c r="AO560" s="56" t="s">
        <v>115</v>
      </c>
      <c r="AP560" s="56" t="s">
        <v>108</v>
      </c>
      <c r="AQ560" s="56" t="s">
        <v>120</v>
      </c>
      <c r="AR560" s="56">
        <v>158</v>
      </c>
      <c r="AS560" s="56">
        <v>225.94</v>
      </c>
    </row>
    <row r="561" spans="1:45" ht="69">
      <c r="A561" s="9">
        <v>2023</v>
      </c>
      <c r="B561" s="9" t="s">
        <v>23</v>
      </c>
      <c r="C561" s="9" t="s">
        <v>10</v>
      </c>
      <c r="D561" s="12" t="s">
        <v>11</v>
      </c>
      <c r="E561" s="9">
        <v>643</v>
      </c>
      <c r="F561" s="13">
        <v>7000</v>
      </c>
      <c r="G561" s="13">
        <v>7840</v>
      </c>
      <c r="H561" s="11">
        <v>1400</v>
      </c>
      <c r="I561" s="9" t="s">
        <v>4</v>
      </c>
      <c r="AI561" s="57" t="s">
        <v>103</v>
      </c>
      <c r="AJ561" s="57">
        <v>2020</v>
      </c>
      <c r="AK561" s="57" t="s">
        <v>26</v>
      </c>
      <c r="AL561" s="57" t="s">
        <v>116</v>
      </c>
      <c r="AM561" s="57" t="s">
        <v>118</v>
      </c>
      <c r="AN561" s="57" t="s">
        <v>119</v>
      </c>
      <c r="AO561" s="57" t="s">
        <v>115</v>
      </c>
      <c r="AP561" s="57" t="s">
        <v>108</v>
      </c>
      <c r="AQ561" s="57" t="s">
        <v>120</v>
      </c>
      <c r="AR561" s="57">
        <v>206</v>
      </c>
      <c r="AS561" s="57">
        <v>294.58</v>
      </c>
    </row>
    <row r="562" spans="1:45" ht="69">
      <c r="A562" s="9">
        <v>2023</v>
      </c>
      <c r="B562" s="9" t="s">
        <v>23</v>
      </c>
      <c r="C562" s="9" t="s">
        <v>8</v>
      </c>
      <c r="D562" s="12" t="s">
        <v>12</v>
      </c>
      <c r="E562" s="9">
        <v>455</v>
      </c>
      <c r="F562" s="13">
        <v>4579</v>
      </c>
      <c r="G562" s="13">
        <v>5128</v>
      </c>
      <c r="H562" s="14">
        <v>916</v>
      </c>
      <c r="I562" s="9" t="s">
        <v>4</v>
      </c>
      <c r="AI562" s="56" t="s">
        <v>110</v>
      </c>
      <c r="AJ562" s="56">
        <v>2020</v>
      </c>
      <c r="AK562" s="56" t="s">
        <v>26</v>
      </c>
      <c r="AL562" s="56" t="s">
        <v>116</v>
      </c>
      <c r="AM562" s="56" t="s">
        <v>118</v>
      </c>
      <c r="AN562" s="56" t="s">
        <v>119</v>
      </c>
      <c r="AO562" s="56" t="s">
        <v>115</v>
      </c>
      <c r="AP562" s="56" t="s">
        <v>108</v>
      </c>
      <c r="AQ562" s="56" t="s">
        <v>120</v>
      </c>
      <c r="AR562" s="56">
        <v>134</v>
      </c>
      <c r="AS562" s="56">
        <v>191.62</v>
      </c>
    </row>
    <row r="563" spans="1:45" ht="69">
      <c r="A563" s="9">
        <v>2023</v>
      </c>
      <c r="B563" s="9" t="s">
        <v>23</v>
      </c>
      <c r="C563" s="9" t="s">
        <v>10</v>
      </c>
      <c r="D563" s="12" t="s">
        <v>13</v>
      </c>
      <c r="E563" s="14">
        <v>345</v>
      </c>
      <c r="F563" s="11">
        <v>7000</v>
      </c>
      <c r="G563" s="11">
        <v>7840</v>
      </c>
      <c r="H563" s="11">
        <v>1400</v>
      </c>
      <c r="I563" s="9" t="s">
        <v>4</v>
      </c>
      <c r="AI563" s="57" t="s">
        <v>112</v>
      </c>
      <c r="AJ563" s="57">
        <v>2020</v>
      </c>
      <c r="AK563" s="57" t="s">
        <v>26</v>
      </c>
      <c r="AL563" s="57" t="s">
        <v>116</v>
      </c>
      <c r="AM563" s="57" t="s">
        <v>118</v>
      </c>
      <c r="AN563" s="57" t="s">
        <v>119</v>
      </c>
      <c r="AO563" s="57" t="s">
        <v>115</v>
      </c>
      <c r="AP563" s="57" t="s">
        <v>108</v>
      </c>
      <c r="AQ563" s="57" t="s">
        <v>120</v>
      </c>
      <c r="AR563" s="57">
        <v>160</v>
      </c>
      <c r="AS563" s="57">
        <v>228.8</v>
      </c>
    </row>
    <row r="564" spans="1:45" ht="69">
      <c r="A564" s="9">
        <v>2023</v>
      </c>
      <c r="B564" s="9" t="s">
        <v>23</v>
      </c>
      <c r="C564" s="9" t="s">
        <v>6</v>
      </c>
      <c r="D564" s="10" t="s">
        <v>14</v>
      </c>
      <c r="E564" s="14">
        <v>122</v>
      </c>
      <c r="F564" s="14">
        <v>100</v>
      </c>
      <c r="G564" s="14">
        <v>112</v>
      </c>
      <c r="H564" s="14">
        <v>20</v>
      </c>
      <c r="I564" s="9" t="s">
        <v>4</v>
      </c>
      <c r="AI564" s="56" t="s">
        <v>112</v>
      </c>
      <c r="AJ564" s="56">
        <v>2020</v>
      </c>
      <c r="AK564" s="56" t="s">
        <v>26</v>
      </c>
      <c r="AL564" s="56" t="s">
        <v>116</v>
      </c>
      <c r="AM564" s="56" t="s">
        <v>118</v>
      </c>
      <c r="AN564" s="56" t="s">
        <v>119</v>
      </c>
      <c r="AO564" s="56" t="s">
        <v>115</v>
      </c>
      <c r="AP564" s="56" t="s">
        <v>108</v>
      </c>
      <c r="AQ564" s="56" t="s">
        <v>120</v>
      </c>
      <c r="AR564" s="56">
        <v>208</v>
      </c>
      <c r="AS564" s="56">
        <v>297.44</v>
      </c>
    </row>
    <row r="565" spans="1:45" ht="69">
      <c r="A565" s="9">
        <v>2023</v>
      </c>
      <c r="B565" s="9" t="s">
        <v>23</v>
      </c>
      <c r="C565" s="9" t="s">
        <v>15</v>
      </c>
      <c r="D565" s="12" t="s">
        <v>16</v>
      </c>
      <c r="E565" s="9">
        <v>78</v>
      </c>
      <c r="F565" s="13">
        <v>2289</v>
      </c>
      <c r="G565" s="13">
        <v>5126</v>
      </c>
      <c r="H565" s="14">
        <v>458</v>
      </c>
      <c r="I565" s="9" t="s">
        <v>4</v>
      </c>
      <c r="AI565" s="57" t="s">
        <v>112</v>
      </c>
      <c r="AJ565" s="57">
        <v>2020</v>
      </c>
      <c r="AK565" s="57" t="s">
        <v>26</v>
      </c>
      <c r="AL565" s="57" t="s">
        <v>116</v>
      </c>
      <c r="AM565" s="57" t="s">
        <v>118</v>
      </c>
      <c r="AN565" s="57" t="s">
        <v>119</v>
      </c>
      <c r="AO565" s="57" t="s">
        <v>115</v>
      </c>
      <c r="AP565" s="57" t="s">
        <v>108</v>
      </c>
      <c r="AQ565" s="57" t="s">
        <v>120</v>
      </c>
      <c r="AR565" s="57">
        <v>136</v>
      </c>
      <c r="AS565" s="57">
        <v>194.48</v>
      </c>
    </row>
    <row r="566" spans="1:45" ht="69">
      <c r="A566" s="9">
        <v>2023</v>
      </c>
      <c r="B566" s="9" t="s">
        <v>23</v>
      </c>
      <c r="C566" s="9" t="s">
        <v>15</v>
      </c>
      <c r="D566" s="12" t="s">
        <v>17</v>
      </c>
      <c r="E566" s="9">
        <v>76</v>
      </c>
      <c r="F566" s="13">
        <v>2288</v>
      </c>
      <c r="G566" s="13">
        <v>5126</v>
      </c>
      <c r="H566" s="14">
        <v>458</v>
      </c>
      <c r="I566" s="9" t="s">
        <v>4</v>
      </c>
      <c r="AI566" s="56" t="s">
        <v>103</v>
      </c>
      <c r="AJ566" s="56">
        <v>2020</v>
      </c>
      <c r="AK566" s="56" t="s">
        <v>26</v>
      </c>
      <c r="AL566" s="56" t="s">
        <v>116</v>
      </c>
      <c r="AM566" s="56" t="s">
        <v>118</v>
      </c>
      <c r="AN566" s="56" t="s">
        <v>119</v>
      </c>
      <c r="AO566" s="56" t="s">
        <v>115</v>
      </c>
      <c r="AP566" s="56" t="s">
        <v>108</v>
      </c>
      <c r="AQ566" s="56" t="s">
        <v>120</v>
      </c>
      <c r="AR566" s="56">
        <v>812</v>
      </c>
      <c r="AS566" s="56">
        <v>1161.1600000000001</v>
      </c>
    </row>
    <row r="567" spans="1:45" ht="69">
      <c r="A567" s="9">
        <v>2023</v>
      </c>
      <c r="B567" s="9" t="s">
        <v>23</v>
      </c>
      <c r="C567" s="9" t="s">
        <v>15</v>
      </c>
      <c r="D567" s="12" t="s">
        <v>18</v>
      </c>
      <c r="E567" s="9">
        <v>46</v>
      </c>
      <c r="F567" s="9">
        <v>100</v>
      </c>
      <c r="G567" s="9">
        <v>224</v>
      </c>
      <c r="H567" s="14">
        <v>20</v>
      </c>
      <c r="I567" s="9" t="s">
        <v>4</v>
      </c>
      <c r="AI567" s="57" t="s">
        <v>110</v>
      </c>
      <c r="AJ567" s="57">
        <v>2020</v>
      </c>
      <c r="AK567" s="57" t="s">
        <v>26</v>
      </c>
      <c r="AL567" s="57" t="s">
        <v>116</v>
      </c>
      <c r="AM567" s="57" t="s">
        <v>118</v>
      </c>
      <c r="AN567" s="57" t="s">
        <v>119</v>
      </c>
      <c r="AO567" s="57" t="s">
        <v>115</v>
      </c>
      <c r="AP567" s="57" t="s">
        <v>108</v>
      </c>
      <c r="AQ567" s="57" t="s">
        <v>120</v>
      </c>
      <c r="AR567" s="57">
        <v>899</v>
      </c>
      <c r="AS567" s="57">
        <v>1285.57</v>
      </c>
    </row>
    <row r="568" spans="1:45" ht="69">
      <c r="A568" s="9">
        <v>2023</v>
      </c>
      <c r="B568" s="9" t="s">
        <v>23</v>
      </c>
      <c r="C568" s="9" t="s">
        <v>15</v>
      </c>
      <c r="D568" s="12" t="s">
        <v>19</v>
      </c>
      <c r="E568" s="9">
        <v>34</v>
      </c>
      <c r="F568" s="13">
        <v>2288</v>
      </c>
      <c r="G568" s="13">
        <v>5126</v>
      </c>
      <c r="H568" s="14">
        <v>458</v>
      </c>
      <c r="I568" s="9" t="s">
        <v>4</v>
      </c>
      <c r="AI568" s="56" t="s">
        <v>110</v>
      </c>
      <c r="AJ568" s="56">
        <v>2020</v>
      </c>
      <c r="AK568" s="56" t="s">
        <v>26</v>
      </c>
      <c r="AL568" s="56" t="s">
        <v>116</v>
      </c>
      <c r="AM568" s="56" t="s">
        <v>118</v>
      </c>
      <c r="AN568" s="56" t="s">
        <v>119</v>
      </c>
      <c r="AO568" s="56" t="s">
        <v>115</v>
      </c>
      <c r="AP568" s="56" t="s">
        <v>108</v>
      </c>
      <c r="AQ568" s="56" t="s">
        <v>120</v>
      </c>
      <c r="AR568" s="56">
        <v>852</v>
      </c>
      <c r="AS568" s="56">
        <v>526.24</v>
      </c>
    </row>
    <row r="569" spans="1:45" ht="69">
      <c r="A569" s="9">
        <v>2023</v>
      </c>
      <c r="B569" s="9" t="s">
        <v>23</v>
      </c>
      <c r="C569" s="9" t="s">
        <v>6</v>
      </c>
      <c r="D569" s="10" t="s">
        <v>20</v>
      </c>
      <c r="E569" s="14">
        <v>7</v>
      </c>
      <c r="F569" s="14">
        <v>200</v>
      </c>
      <c r="G569" s="14">
        <v>224</v>
      </c>
      <c r="H569" s="14">
        <v>40</v>
      </c>
      <c r="I569" s="9" t="s">
        <v>4</v>
      </c>
      <c r="AI569" s="57" t="s">
        <v>110</v>
      </c>
      <c r="AJ569" s="57">
        <v>2020</v>
      </c>
      <c r="AK569" s="57" t="s">
        <v>26</v>
      </c>
      <c r="AL569" s="57" t="s">
        <v>116</v>
      </c>
      <c r="AM569" s="57" t="s">
        <v>118</v>
      </c>
      <c r="AN569" s="57" t="s">
        <v>119</v>
      </c>
      <c r="AO569" s="57" t="s">
        <v>115</v>
      </c>
      <c r="AP569" s="57" t="s">
        <v>108</v>
      </c>
      <c r="AQ569" s="57" t="s">
        <v>120</v>
      </c>
      <c r="AR569" s="57">
        <v>885</v>
      </c>
      <c r="AS569" s="57">
        <v>526.24</v>
      </c>
    </row>
    <row r="570" spans="1:45" ht="69">
      <c r="A570" s="9">
        <v>2023</v>
      </c>
      <c r="B570" s="9" t="s">
        <v>23</v>
      </c>
      <c r="C570" s="9" t="s">
        <v>15</v>
      </c>
      <c r="D570" s="12" t="s">
        <v>22</v>
      </c>
      <c r="E570" s="9">
        <v>3</v>
      </c>
      <c r="F570" s="13">
        <v>3300</v>
      </c>
      <c r="G570" s="13">
        <v>5127</v>
      </c>
      <c r="H570" s="14">
        <v>660</v>
      </c>
      <c r="I570" s="9" t="s">
        <v>4</v>
      </c>
      <c r="AI570" s="56" t="s">
        <v>103</v>
      </c>
      <c r="AJ570" s="56">
        <v>2020</v>
      </c>
      <c r="AK570" s="56" t="s">
        <v>26</v>
      </c>
      <c r="AL570" s="56" t="s">
        <v>116</v>
      </c>
      <c r="AM570" s="56" t="s">
        <v>118</v>
      </c>
      <c r="AN570" s="56" t="s">
        <v>119</v>
      </c>
      <c r="AO570" s="56" t="s">
        <v>115</v>
      </c>
      <c r="AP570" s="56" t="s">
        <v>108</v>
      </c>
      <c r="AQ570" s="56" t="s">
        <v>120</v>
      </c>
      <c r="AR570" s="56">
        <v>135</v>
      </c>
      <c r="AS570" s="56">
        <v>193.05</v>
      </c>
    </row>
    <row r="571" spans="1:45" ht="69">
      <c r="A571" s="9">
        <v>2023</v>
      </c>
      <c r="B571" s="9" t="s">
        <v>23</v>
      </c>
      <c r="C571" s="9" t="s">
        <v>21</v>
      </c>
      <c r="D571" s="12" t="s">
        <v>21</v>
      </c>
      <c r="E571" s="9">
        <v>2</v>
      </c>
      <c r="F571" s="13">
        <v>6600</v>
      </c>
      <c r="G571" s="13">
        <v>7392</v>
      </c>
      <c r="H571" s="11">
        <v>1320</v>
      </c>
      <c r="I571" s="9" t="s">
        <v>4</v>
      </c>
      <c r="AI571" s="57" t="s">
        <v>112</v>
      </c>
      <c r="AJ571" s="57">
        <v>2020</v>
      </c>
      <c r="AK571" s="57" t="s">
        <v>26</v>
      </c>
      <c r="AL571" s="57" t="s">
        <v>116</v>
      </c>
      <c r="AM571" s="57" t="s">
        <v>118</v>
      </c>
      <c r="AN571" s="57" t="s">
        <v>119</v>
      </c>
      <c r="AO571" s="57" t="s">
        <v>115</v>
      </c>
      <c r="AP571" s="57" t="s">
        <v>108</v>
      </c>
      <c r="AQ571" s="57" t="s">
        <v>120</v>
      </c>
      <c r="AR571" s="57">
        <v>163</v>
      </c>
      <c r="AS571" s="57">
        <v>233.09</v>
      </c>
    </row>
    <row r="572" spans="1:45" ht="69">
      <c r="A572" s="9">
        <v>2023</v>
      </c>
      <c r="B572" s="9" t="s">
        <v>24</v>
      </c>
      <c r="C572" s="9" t="s">
        <v>2</v>
      </c>
      <c r="D572" s="10" t="s">
        <v>3</v>
      </c>
      <c r="E572" s="11">
        <v>3566</v>
      </c>
      <c r="F572" s="11">
        <v>4577</v>
      </c>
      <c r="G572" s="11">
        <v>5127</v>
      </c>
      <c r="H572" s="14">
        <v>915</v>
      </c>
      <c r="I572" s="9" t="s">
        <v>4</v>
      </c>
      <c r="AI572" s="56" t="s">
        <v>110</v>
      </c>
      <c r="AJ572" s="56">
        <v>2020</v>
      </c>
      <c r="AK572" s="56" t="s">
        <v>26</v>
      </c>
      <c r="AL572" s="56" t="s">
        <v>116</v>
      </c>
      <c r="AM572" s="56" t="s">
        <v>118</v>
      </c>
      <c r="AN572" s="56" t="s">
        <v>119</v>
      </c>
      <c r="AO572" s="56" t="s">
        <v>115</v>
      </c>
      <c r="AP572" s="56" t="s">
        <v>108</v>
      </c>
      <c r="AQ572" s="56" t="s">
        <v>120</v>
      </c>
      <c r="AR572" s="56">
        <v>205</v>
      </c>
      <c r="AS572" s="56">
        <v>293.14999999999998</v>
      </c>
    </row>
    <row r="573" spans="1:45" ht="69">
      <c r="A573" s="9">
        <v>2023</v>
      </c>
      <c r="B573" s="9" t="s">
        <v>24</v>
      </c>
      <c r="C573" s="9" t="s">
        <v>2</v>
      </c>
      <c r="D573" s="10" t="s">
        <v>5</v>
      </c>
      <c r="E573" s="11">
        <v>2498</v>
      </c>
      <c r="F573" s="11">
        <v>8000</v>
      </c>
      <c r="G573" s="11">
        <v>8960</v>
      </c>
      <c r="H573" s="11">
        <v>1600</v>
      </c>
      <c r="I573" s="9" t="s">
        <v>4</v>
      </c>
      <c r="AI573" s="57" t="s">
        <v>112</v>
      </c>
      <c r="AJ573" s="57">
        <v>2020</v>
      </c>
      <c r="AK573" s="57" t="s">
        <v>26</v>
      </c>
      <c r="AL573" s="57" t="s">
        <v>116</v>
      </c>
      <c r="AM573" s="57" t="s">
        <v>118</v>
      </c>
      <c r="AN573" s="57" t="s">
        <v>119</v>
      </c>
      <c r="AO573" s="57" t="s">
        <v>115</v>
      </c>
      <c r="AP573" s="57" t="s">
        <v>108</v>
      </c>
      <c r="AQ573" s="57" t="s">
        <v>120</v>
      </c>
      <c r="AR573" s="57">
        <v>133</v>
      </c>
      <c r="AS573" s="57">
        <v>190.19</v>
      </c>
    </row>
    <row r="574" spans="1:45" ht="69">
      <c r="A574" s="9">
        <v>2023</v>
      </c>
      <c r="B574" s="9" t="s">
        <v>24</v>
      </c>
      <c r="C574" s="9" t="s">
        <v>6</v>
      </c>
      <c r="D574" s="10" t="s">
        <v>7</v>
      </c>
      <c r="E574" s="11">
        <v>1245</v>
      </c>
      <c r="F574" s="11">
        <v>4577</v>
      </c>
      <c r="G574" s="11">
        <v>5126</v>
      </c>
      <c r="H574" s="14">
        <v>915</v>
      </c>
      <c r="I574" s="9" t="s">
        <v>4</v>
      </c>
      <c r="AI574" s="56" t="s">
        <v>110</v>
      </c>
      <c r="AJ574" s="56">
        <v>2020</v>
      </c>
      <c r="AK574" s="56" t="s">
        <v>26</v>
      </c>
      <c r="AL574" s="56" t="s">
        <v>116</v>
      </c>
      <c r="AM574" s="56" t="s">
        <v>118</v>
      </c>
      <c r="AN574" s="56" t="s">
        <v>119</v>
      </c>
      <c r="AO574" s="56" t="s">
        <v>115</v>
      </c>
      <c r="AP574" s="56" t="s">
        <v>108</v>
      </c>
      <c r="AQ574" s="56" t="s">
        <v>120</v>
      </c>
      <c r="AR574" s="56">
        <v>821</v>
      </c>
      <c r="AS574" s="56">
        <v>1174.03</v>
      </c>
    </row>
    <row r="575" spans="1:45" ht="69">
      <c r="A575" s="9">
        <v>2023</v>
      </c>
      <c r="B575" s="9" t="s">
        <v>24</v>
      </c>
      <c r="C575" s="9" t="s">
        <v>8</v>
      </c>
      <c r="D575" s="12" t="s">
        <v>9</v>
      </c>
      <c r="E575" s="9">
        <v>644</v>
      </c>
      <c r="F575" s="13">
        <v>10000</v>
      </c>
      <c r="G575" s="13">
        <v>6433</v>
      </c>
      <c r="H575" s="11">
        <v>2000</v>
      </c>
      <c r="I575" s="9" t="s">
        <v>4</v>
      </c>
      <c r="AI575" s="57" t="s">
        <v>110</v>
      </c>
      <c r="AJ575" s="57">
        <v>2020</v>
      </c>
      <c r="AK575" s="57" t="s">
        <v>26</v>
      </c>
      <c r="AL575" s="57" t="s">
        <v>116</v>
      </c>
      <c r="AM575" s="57" t="s">
        <v>118</v>
      </c>
      <c r="AN575" s="57" t="s">
        <v>119</v>
      </c>
      <c r="AO575" s="57" t="s">
        <v>115</v>
      </c>
      <c r="AP575" s="57" t="s">
        <v>108</v>
      </c>
      <c r="AQ575" s="57" t="s">
        <v>120</v>
      </c>
      <c r="AR575" s="57">
        <v>854</v>
      </c>
      <c r="AS575" s="57">
        <v>1221.22</v>
      </c>
    </row>
    <row r="576" spans="1:45" ht="69">
      <c r="A576" s="9">
        <v>2023</v>
      </c>
      <c r="B576" s="9" t="s">
        <v>24</v>
      </c>
      <c r="C576" s="9" t="s">
        <v>10</v>
      </c>
      <c r="D576" s="12" t="s">
        <v>11</v>
      </c>
      <c r="E576" s="9">
        <v>643</v>
      </c>
      <c r="F576" s="13">
        <v>7000</v>
      </c>
      <c r="G576" s="13">
        <v>7840</v>
      </c>
      <c r="H576" s="11">
        <v>1400</v>
      </c>
      <c r="I576" s="9" t="s">
        <v>4</v>
      </c>
      <c r="AI576" s="56" t="s">
        <v>112</v>
      </c>
      <c r="AJ576" s="56">
        <v>2020</v>
      </c>
      <c r="AK576" s="56" t="s">
        <v>26</v>
      </c>
      <c r="AL576" s="56" t="s">
        <v>116</v>
      </c>
      <c r="AM576" s="56" t="s">
        <v>118</v>
      </c>
      <c r="AN576" s="56" t="s">
        <v>119</v>
      </c>
      <c r="AO576" s="56" t="s">
        <v>115</v>
      </c>
      <c r="AP576" s="56" t="s">
        <v>108</v>
      </c>
      <c r="AQ576" s="56" t="s">
        <v>120</v>
      </c>
      <c r="AR576" s="56">
        <v>131</v>
      </c>
      <c r="AS576" s="56">
        <v>187.33</v>
      </c>
    </row>
    <row r="577" spans="1:45" ht="69">
      <c r="A577" s="9">
        <v>2023</v>
      </c>
      <c r="B577" s="9" t="s">
        <v>24</v>
      </c>
      <c r="C577" s="9" t="s">
        <v>8</v>
      </c>
      <c r="D577" s="12" t="s">
        <v>12</v>
      </c>
      <c r="E577" s="9">
        <v>455</v>
      </c>
      <c r="F577" s="13">
        <v>4579</v>
      </c>
      <c r="G577" s="13">
        <v>5128</v>
      </c>
      <c r="H577" s="14">
        <v>916</v>
      </c>
      <c r="I577" s="9" t="s">
        <v>4</v>
      </c>
      <c r="AI577" s="57" t="s">
        <v>103</v>
      </c>
      <c r="AJ577" s="57">
        <v>2020</v>
      </c>
      <c r="AK577" s="57" t="s">
        <v>30</v>
      </c>
      <c r="AL577" s="57" t="s">
        <v>116</v>
      </c>
      <c r="AM577" s="57" t="s">
        <v>118</v>
      </c>
      <c r="AN577" s="57" t="s">
        <v>119</v>
      </c>
      <c r="AO577" s="57" t="s">
        <v>115</v>
      </c>
      <c r="AP577" s="57" t="s">
        <v>108</v>
      </c>
      <c r="AQ577" s="57" t="s">
        <v>120</v>
      </c>
      <c r="AR577" s="57">
        <v>140</v>
      </c>
      <c r="AS577" s="57">
        <v>200.2</v>
      </c>
    </row>
    <row r="578" spans="1:45" ht="69">
      <c r="A578" s="9">
        <v>2023</v>
      </c>
      <c r="B578" s="9" t="s">
        <v>24</v>
      </c>
      <c r="C578" s="9" t="s">
        <v>10</v>
      </c>
      <c r="D578" s="12" t="s">
        <v>13</v>
      </c>
      <c r="E578" s="14">
        <v>345</v>
      </c>
      <c r="F578" s="11">
        <v>7000</v>
      </c>
      <c r="G578" s="11">
        <v>7840</v>
      </c>
      <c r="H578" s="11">
        <v>1400</v>
      </c>
      <c r="I578" s="9" t="s">
        <v>4</v>
      </c>
      <c r="AI578" s="56" t="s">
        <v>103</v>
      </c>
      <c r="AJ578" s="56">
        <v>2020</v>
      </c>
      <c r="AK578" s="56" t="s">
        <v>30</v>
      </c>
      <c r="AL578" s="56" t="s">
        <v>116</v>
      </c>
      <c r="AM578" s="56" t="s">
        <v>118</v>
      </c>
      <c r="AN578" s="56" t="s">
        <v>119</v>
      </c>
      <c r="AO578" s="56" t="s">
        <v>115</v>
      </c>
      <c r="AP578" s="56" t="s">
        <v>108</v>
      </c>
      <c r="AQ578" s="56" t="s">
        <v>120</v>
      </c>
      <c r="AR578" s="56">
        <v>188</v>
      </c>
      <c r="AS578" s="56">
        <v>268.83999999999997</v>
      </c>
    </row>
    <row r="579" spans="1:45" ht="69">
      <c r="A579" s="9">
        <v>2023</v>
      </c>
      <c r="B579" s="9" t="s">
        <v>24</v>
      </c>
      <c r="C579" s="9" t="s">
        <v>6</v>
      </c>
      <c r="D579" s="10" t="s">
        <v>14</v>
      </c>
      <c r="E579" s="14">
        <v>122</v>
      </c>
      <c r="F579" s="14">
        <v>100</v>
      </c>
      <c r="G579" s="14">
        <v>112</v>
      </c>
      <c r="H579" s="14">
        <v>20</v>
      </c>
      <c r="I579" s="9" t="s">
        <v>4</v>
      </c>
      <c r="AI579" s="57" t="s">
        <v>112</v>
      </c>
      <c r="AJ579" s="57">
        <v>2020</v>
      </c>
      <c r="AK579" s="57" t="s">
        <v>30</v>
      </c>
      <c r="AL579" s="57" t="s">
        <v>116</v>
      </c>
      <c r="AM579" s="57" t="s">
        <v>118</v>
      </c>
      <c r="AN579" s="57" t="s">
        <v>119</v>
      </c>
      <c r="AO579" s="57" t="s">
        <v>115</v>
      </c>
      <c r="AP579" s="57" t="s">
        <v>108</v>
      </c>
      <c r="AQ579" s="57" t="s">
        <v>120</v>
      </c>
      <c r="AR579" s="57">
        <v>356</v>
      </c>
      <c r="AS579" s="57">
        <v>509.08</v>
      </c>
    </row>
    <row r="580" spans="1:45" ht="69">
      <c r="A580" s="9">
        <v>2023</v>
      </c>
      <c r="B580" s="9" t="s">
        <v>24</v>
      </c>
      <c r="C580" s="9" t="s">
        <v>15</v>
      </c>
      <c r="D580" s="12" t="s">
        <v>16</v>
      </c>
      <c r="E580" s="9">
        <v>78</v>
      </c>
      <c r="F580" s="13">
        <v>2289</v>
      </c>
      <c r="G580" s="13">
        <v>5126</v>
      </c>
      <c r="H580" s="14">
        <v>458</v>
      </c>
      <c r="I580" s="9" t="s">
        <v>4</v>
      </c>
      <c r="AI580" s="56" t="s">
        <v>103</v>
      </c>
      <c r="AJ580" s="56">
        <v>2020</v>
      </c>
      <c r="AK580" s="56" t="s">
        <v>30</v>
      </c>
      <c r="AL580" s="56" t="s">
        <v>116</v>
      </c>
      <c r="AM580" s="56" t="s">
        <v>118</v>
      </c>
      <c r="AN580" s="56" t="s">
        <v>119</v>
      </c>
      <c r="AO580" s="56" t="s">
        <v>115</v>
      </c>
      <c r="AP580" s="56" t="s">
        <v>108</v>
      </c>
      <c r="AQ580" s="56" t="s">
        <v>120</v>
      </c>
      <c r="AR580" s="56">
        <v>184</v>
      </c>
      <c r="AS580" s="56">
        <v>263.12</v>
      </c>
    </row>
    <row r="581" spans="1:45" ht="69">
      <c r="A581" s="9">
        <v>2023</v>
      </c>
      <c r="B581" s="9" t="s">
        <v>24</v>
      </c>
      <c r="C581" s="9" t="s">
        <v>15</v>
      </c>
      <c r="D581" s="12" t="s">
        <v>17</v>
      </c>
      <c r="E581" s="9">
        <v>76</v>
      </c>
      <c r="F581" s="13">
        <v>2288</v>
      </c>
      <c r="G581" s="13">
        <v>5126</v>
      </c>
      <c r="H581" s="14">
        <v>458</v>
      </c>
      <c r="I581" s="9" t="s">
        <v>4</v>
      </c>
      <c r="AI581" s="57" t="s">
        <v>110</v>
      </c>
      <c r="AJ581" s="57">
        <v>2020</v>
      </c>
      <c r="AK581" s="57" t="s">
        <v>30</v>
      </c>
      <c r="AL581" s="57" t="s">
        <v>116</v>
      </c>
      <c r="AM581" s="57" t="s">
        <v>118</v>
      </c>
      <c r="AN581" s="57" t="s">
        <v>119</v>
      </c>
      <c r="AO581" s="57" t="s">
        <v>115</v>
      </c>
      <c r="AP581" s="57" t="s">
        <v>108</v>
      </c>
      <c r="AQ581" s="57" t="s">
        <v>120</v>
      </c>
      <c r="AR581" s="57">
        <v>358</v>
      </c>
      <c r="AS581" s="57">
        <v>511.94</v>
      </c>
    </row>
    <row r="582" spans="1:45" ht="69">
      <c r="A582" s="9">
        <v>2023</v>
      </c>
      <c r="B582" s="9" t="s">
        <v>24</v>
      </c>
      <c r="C582" s="9" t="s">
        <v>15</v>
      </c>
      <c r="D582" s="12" t="s">
        <v>18</v>
      </c>
      <c r="E582" s="9">
        <v>46</v>
      </c>
      <c r="F582" s="9">
        <v>100</v>
      </c>
      <c r="G582" s="9">
        <v>224</v>
      </c>
      <c r="H582" s="14">
        <v>20</v>
      </c>
      <c r="I582" s="9" t="s">
        <v>4</v>
      </c>
      <c r="AI582" s="56" t="s">
        <v>114</v>
      </c>
      <c r="AJ582" s="56">
        <v>2020</v>
      </c>
      <c r="AK582" s="56" t="s">
        <v>30</v>
      </c>
      <c r="AL582" s="56" t="s">
        <v>116</v>
      </c>
      <c r="AM582" s="56" t="s">
        <v>118</v>
      </c>
      <c r="AN582" s="56" t="s">
        <v>119</v>
      </c>
      <c r="AO582" s="56" t="s">
        <v>115</v>
      </c>
      <c r="AP582" s="56" t="s">
        <v>108</v>
      </c>
      <c r="AQ582" s="56" t="s">
        <v>120</v>
      </c>
      <c r="AR582" s="56">
        <v>816</v>
      </c>
      <c r="AS582" s="56">
        <v>1166.8800000000001</v>
      </c>
    </row>
    <row r="583" spans="1:45" ht="69">
      <c r="A583" s="9">
        <v>2023</v>
      </c>
      <c r="B583" s="9" t="s">
        <v>24</v>
      </c>
      <c r="C583" s="9" t="s">
        <v>15</v>
      </c>
      <c r="D583" s="12" t="s">
        <v>19</v>
      </c>
      <c r="E583" s="9">
        <v>34</v>
      </c>
      <c r="F583" s="13">
        <v>2288</v>
      </c>
      <c r="G583" s="13">
        <v>5126</v>
      </c>
      <c r="H583" s="14">
        <v>458</v>
      </c>
      <c r="I583" s="9" t="s">
        <v>4</v>
      </c>
      <c r="AI583" s="57" t="s">
        <v>112</v>
      </c>
      <c r="AJ583" s="57">
        <v>2020</v>
      </c>
      <c r="AK583" s="57" t="s">
        <v>30</v>
      </c>
      <c r="AL583" s="57" t="s">
        <v>116</v>
      </c>
      <c r="AM583" s="57" t="s">
        <v>118</v>
      </c>
      <c r="AN583" s="57" t="s">
        <v>119</v>
      </c>
      <c r="AO583" s="57" t="s">
        <v>115</v>
      </c>
      <c r="AP583" s="57" t="s">
        <v>108</v>
      </c>
      <c r="AQ583" s="57" t="s">
        <v>120</v>
      </c>
      <c r="AR583" s="57">
        <v>849</v>
      </c>
      <c r="AS583" s="57">
        <v>1214.07</v>
      </c>
    </row>
    <row r="584" spans="1:45" ht="69">
      <c r="A584" s="9">
        <v>2023</v>
      </c>
      <c r="B584" s="9" t="s">
        <v>24</v>
      </c>
      <c r="C584" s="9" t="s">
        <v>6</v>
      </c>
      <c r="D584" s="10" t="s">
        <v>20</v>
      </c>
      <c r="E584" s="14">
        <v>7</v>
      </c>
      <c r="F584" s="14">
        <v>200</v>
      </c>
      <c r="G584" s="14">
        <v>224</v>
      </c>
      <c r="H584" s="14">
        <v>40</v>
      </c>
      <c r="I584" s="9" t="s">
        <v>4</v>
      </c>
      <c r="AI584" s="56" t="s">
        <v>103</v>
      </c>
      <c r="AJ584" s="56">
        <v>2020</v>
      </c>
      <c r="AK584" s="56" t="s">
        <v>30</v>
      </c>
      <c r="AL584" s="56" t="s">
        <v>116</v>
      </c>
      <c r="AM584" s="56" t="s">
        <v>118</v>
      </c>
      <c r="AN584" s="56" t="s">
        <v>119</v>
      </c>
      <c r="AO584" s="56" t="s">
        <v>115</v>
      </c>
      <c r="AP584" s="56" t="s">
        <v>108</v>
      </c>
      <c r="AQ584" s="56" t="s">
        <v>120</v>
      </c>
      <c r="AR584" s="56">
        <v>902</v>
      </c>
      <c r="AS584" s="56">
        <v>1289.8599999999999</v>
      </c>
    </row>
    <row r="585" spans="1:45" ht="69">
      <c r="A585" s="9">
        <v>2023</v>
      </c>
      <c r="B585" s="9" t="s">
        <v>24</v>
      </c>
      <c r="C585" s="9" t="s">
        <v>15</v>
      </c>
      <c r="D585" s="12" t="s">
        <v>22</v>
      </c>
      <c r="E585" s="9">
        <v>3</v>
      </c>
      <c r="F585" s="13">
        <v>2289</v>
      </c>
      <c r="G585" s="13">
        <v>5127</v>
      </c>
      <c r="H585" s="14">
        <v>458</v>
      </c>
      <c r="I585" s="9" t="s">
        <v>4</v>
      </c>
      <c r="AI585" s="57" t="s">
        <v>103</v>
      </c>
      <c r="AJ585" s="57">
        <v>2020</v>
      </c>
      <c r="AK585" s="57" t="s">
        <v>30</v>
      </c>
      <c r="AL585" s="57" t="s">
        <v>116</v>
      </c>
      <c r="AM585" s="57" t="s">
        <v>118</v>
      </c>
      <c r="AN585" s="57" t="s">
        <v>119</v>
      </c>
      <c r="AO585" s="57" t="s">
        <v>115</v>
      </c>
      <c r="AP585" s="57" t="s">
        <v>108</v>
      </c>
      <c r="AQ585" s="57" t="s">
        <v>120</v>
      </c>
      <c r="AR585" s="57">
        <v>855</v>
      </c>
      <c r="AS585" s="57">
        <v>526.24</v>
      </c>
    </row>
    <row r="586" spans="1:45" ht="69">
      <c r="A586" s="9">
        <v>2023</v>
      </c>
      <c r="B586" s="9" t="s">
        <v>24</v>
      </c>
      <c r="C586" s="9" t="s">
        <v>21</v>
      </c>
      <c r="D586" s="12" t="s">
        <v>21</v>
      </c>
      <c r="E586" s="9">
        <v>2</v>
      </c>
      <c r="F586" s="13">
        <v>6600</v>
      </c>
      <c r="G586" s="13">
        <v>7392</v>
      </c>
      <c r="H586" s="11">
        <v>1320</v>
      </c>
      <c r="I586" s="9" t="s">
        <v>4</v>
      </c>
      <c r="AI586" s="56" t="s">
        <v>114</v>
      </c>
      <c r="AJ586" s="56">
        <v>2020</v>
      </c>
      <c r="AK586" s="56" t="s">
        <v>30</v>
      </c>
      <c r="AL586" s="56" t="s">
        <v>116</v>
      </c>
      <c r="AM586" s="56" t="s">
        <v>118</v>
      </c>
      <c r="AN586" s="56" t="s">
        <v>119</v>
      </c>
      <c r="AO586" s="56" t="s">
        <v>115</v>
      </c>
      <c r="AP586" s="56" t="s">
        <v>108</v>
      </c>
      <c r="AQ586" s="56" t="s">
        <v>120</v>
      </c>
      <c r="AR586" s="56">
        <v>357</v>
      </c>
      <c r="AS586" s="56">
        <v>510.51</v>
      </c>
    </row>
    <row r="587" spans="1:45" ht="69">
      <c r="A587" s="9">
        <v>2023</v>
      </c>
      <c r="B587" s="9" t="s">
        <v>26</v>
      </c>
      <c r="C587" s="9" t="s">
        <v>2</v>
      </c>
      <c r="D587" s="10" t="s">
        <v>3</v>
      </c>
      <c r="E587" s="11">
        <v>3566</v>
      </c>
      <c r="F587" s="11">
        <v>4577</v>
      </c>
      <c r="G587" s="11">
        <v>5127</v>
      </c>
      <c r="H587" s="14">
        <v>915</v>
      </c>
      <c r="I587" s="9" t="s">
        <v>4</v>
      </c>
      <c r="AI587" s="57" t="s">
        <v>110</v>
      </c>
      <c r="AJ587" s="57">
        <v>2020</v>
      </c>
      <c r="AK587" s="57" t="s">
        <v>30</v>
      </c>
      <c r="AL587" s="57" t="s">
        <v>116</v>
      </c>
      <c r="AM587" s="57" t="s">
        <v>118</v>
      </c>
      <c r="AN587" s="57" t="s">
        <v>119</v>
      </c>
      <c r="AO587" s="57" t="s">
        <v>115</v>
      </c>
      <c r="AP587" s="57" t="s">
        <v>108</v>
      </c>
      <c r="AQ587" s="57" t="s">
        <v>120</v>
      </c>
      <c r="AR587" s="57">
        <v>139</v>
      </c>
      <c r="AS587" s="57">
        <v>198.77</v>
      </c>
    </row>
    <row r="588" spans="1:45" ht="69">
      <c r="A588" s="9">
        <v>2023</v>
      </c>
      <c r="B588" s="9" t="s">
        <v>26</v>
      </c>
      <c r="C588" s="9" t="s">
        <v>2</v>
      </c>
      <c r="D588" s="10" t="s">
        <v>5</v>
      </c>
      <c r="E588" s="11">
        <v>2498</v>
      </c>
      <c r="F588" s="11">
        <v>8000</v>
      </c>
      <c r="G588" s="11">
        <v>8960</v>
      </c>
      <c r="H588" s="11">
        <v>1600</v>
      </c>
      <c r="I588" s="9" t="s">
        <v>25</v>
      </c>
      <c r="AI588" s="56" t="s">
        <v>113</v>
      </c>
      <c r="AJ588" s="56">
        <v>2020</v>
      </c>
      <c r="AK588" s="56" t="s">
        <v>30</v>
      </c>
      <c r="AL588" s="56" t="s">
        <v>116</v>
      </c>
      <c r="AM588" s="56" t="s">
        <v>118</v>
      </c>
      <c r="AN588" s="56" t="s">
        <v>119</v>
      </c>
      <c r="AO588" s="56" t="s">
        <v>115</v>
      </c>
      <c r="AP588" s="56" t="s">
        <v>108</v>
      </c>
      <c r="AQ588" s="56" t="s">
        <v>120</v>
      </c>
      <c r="AR588" s="56">
        <v>187</v>
      </c>
      <c r="AS588" s="56">
        <v>267.41000000000003</v>
      </c>
    </row>
    <row r="589" spans="1:45" ht="69">
      <c r="A589" s="9">
        <v>2023</v>
      </c>
      <c r="B589" s="9" t="s">
        <v>26</v>
      </c>
      <c r="C589" s="9" t="s">
        <v>6</v>
      </c>
      <c r="D589" s="10" t="s">
        <v>7</v>
      </c>
      <c r="E589" s="11">
        <v>1245</v>
      </c>
      <c r="F589" s="11">
        <v>4577</v>
      </c>
      <c r="G589" s="11">
        <v>5126</v>
      </c>
      <c r="H589" s="14">
        <v>915</v>
      </c>
      <c r="I589" s="9" t="s">
        <v>25</v>
      </c>
      <c r="AI589" s="57" t="s">
        <v>112</v>
      </c>
      <c r="AJ589" s="57">
        <v>2020</v>
      </c>
      <c r="AK589" s="57" t="s">
        <v>30</v>
      </c>
      <c r="AL589" s="57" t="s">
        <v>116</v>
      </c>
      <c r="AM589" s="57" t="s">
        <v>118</v>
      </c>
      <c r="AN589" s="57" t="s">
        <v>119</v>
      </c>
      <c r="AO589" s="57" t="s">
        <v>115</v>
      </c>
      <c r="AP589" s="57" t="s">
        <v>108</v>
      </c>
      <c r="AQ589" s="57" t="s">
        <v>120</v>
      </c>
      <c r="AR589" s="57">
        <v>825</v>
      </c>
      <c r="AS589" s="57">
        <v>1179.75</v>
      </c>
    </row>
    <row r="590" spans="1:45" ht="69">
      <c r="A590" s="9">
        <v>2023</v>
      </c>
      <c r="B590" s="9" t="s">
        <v>26</v>
      </c>
      <c r="C590" s="9" t="s">
        <v>8</v>
      </c>
      <c r="D590" s="12" t="s">
        <v>9</v>
      </c>
      <c r="E590" s="9">
        <v>644</v>
      </c>
      <c r="F590" s="13">
        <v>15000</v>
      </c>
      <c r="G590" s="13">
        <v>6433</v>
      </c>
      <c r="H590" s="11">
        <v>3000</v>
      </c>
      <c r="I590" s="9" t="s">
        <v>25</v>
      </c>
      <c r="AI590" s="56" t="s">
        <v>110</v>
      </c>
      <c r="AJ590" s="56">
        <v>2020</v>
      </c>
      <c r="AK590" s="56" t="s">
        <v>30</v>
      </c>
      <c r="AL590" s="56" t="s">
        <v>116</v>
      </c>
      <c r="AM590" s="56" t="s">
        <v>118</v>
      </c>
      <c r="AN590" s="56" t="s">
        <v>119</v>
      </c>
      <c r="AO590" s="56" t="s">
        <v>115</v>
      </c>
      <c r="AP590" s="56" t="s">
        <v>108</v>
      </c>
      <c r="AQ590" s="56" t="s">
        <v>120</v>
      </c>
      <c r="AR590" s="56">
        <v>858</v>
      </c>
      <c r="AS590" s="56">
        <v>1226.94</v>
      </c>
    </row>
    <row r="591" spans="1:45" ht="69">
      <c r="A591" s="9">
        <v>2023</v>
      </c>
      <c r="B591" s="9" t="s">
        <v>26</v>
      </c>
      <c r="C591" s="9" t="s">
        <v>10</v>
      </c>
      <c r="D591" s="12" t="s">
        <v>11</v>
      </c>
      <c r="E591" s="9">
        <v>643</v>
      </c>
      <c r="F591" s="13">
        <v>7000</v>
      </c>
      <c r="G591" s="13">
        <v>7840</v>
      </c>
      <c r="H591" s="11">
        <v>1400</v>
      </c>
      <c r="I591" s="9" t="s">
        <v>25</v>
      </c>
      <c r="AI591" s="57" t="s">
        <v>103</v>
      </c>
      <c r="AJ591" s="57">
        <v>2020</v>
      </c>
      <c r="AK591" s="57" t="s">
        <v>30</v>
      </c>
      <c r="AL591" s="57" t="s">
        <v>116</v>
      </c>
      <c r="AM591" s="57" t="s">
        <v>118</v>
      </c>
      <c r="AN591" s="57" t="s">
        <v>119</v>
      </c>
      <c r="AO591" s="57" t="s">
        <v>115</v>
      </c>
      <c r="AP591" s="57" t="s">
        <v>108</v>
      </c>
      <c r="AQ591" s="57" t="s">
        <v>120</v>
      </c>
      <c r="AR591" s="57">
        <v>359</v>
      </c>
      <c r="AS591" s="57">
        <v>513.37</v>
      </c>
    </row>
    <row r="592" spans="1:45" ht="69">
      <c r="A592" s="9">
        <v>2023</v>
      </c>
      <c r="B592" s="9" t="s">
        <v>26</v>
      </c>
      <c r="C592" s="9" t="s">
        <v>8</v>
      </c>
      <c r="D592" s="12" t="s">
        <v>12</v>
      </c>
      <c r="E592" s="9">
        <v>455</v>
      </c>
      <c r="F592" s="13">
        <v>14000</v>
      </c>
      <c r="G592" s="13">
        <v>5128</v>
      </c>
      <c r="H592" s="11">
        <v>2800</v>
      </c>
      <c r="I592" s="9" t="s">
        <v>25</v>
      </c>
      <c r="AI592" s="56" t="s">
        <v>114</v>
      </c>
      <c r="AJ592" s="56">
        <v>2020</v>
      </c>
      <c r="AK592" s="56" t="s">
        <v>34</v>
      </c>
      <c r="AL592" s="56" t="s">
        <v>116</v>
      </c>
      <c r="AM592" s="56" t="s">
        <v>118</v>
      </c>
      <c r="AN592" s="56" t="s">
        <v>119</v>
      </c>
      <c r="AO592" s="56" t="s">
        <v>115</v>
      </c>
      <c r="AP592" s="56" t="s">
        <v>108</v>
      </c>
      <c r="AQ592" s="56" t="s">
        <v>120</v>
      </c>
      <c r="AR592" s="56">
        <v>362</v>
      </c>
      <c r="AS592" s="56">
        <v>517.66</v>
      </c>
    </row>
    <row r="593" spans="1:45" ht="69">
      <c r="A593" s="9">
        <v>2023</v>
      </c>
      <c r="B593" s="9" t="s">
        <v>26</v>
      </c>
      <c r="C593" s="9" t="s">
        <v>10</v>
      </c>
      <c r="D593" s="12" t="s">
        <v>13</v>
      </c>
      <c r="E593" s="14">
        <v>345</v>
      </c>
      <c r="F593" s="11">
        <v>7000</v>
      </c>
      <c r="G593" s="11">
        <v>7840</v>
      </c>
      <c r="H593" s="11">
        <v>1400</v>
      </c>
      <c r="I593" s="9" t="s">
        <v>25</v>
      </c>
      <c r="AI593" s="57" t="s">
        <v>112</v>
      </c>
      <c r="AJ593" s="57">
        <v>2020</v>
      </c>
      <c r="AK593" s="57" t="s">
        <v>34</v>
      </c>
      <c r="AL593" s="57" t="s">
        <v>116</v>
      </c>
      <c r="AM593" s="57" t="s">
        <v>118</v>
      </c>
      <c r="AN593" s="57" t="s">
        <v>119</v>
      </c>
      <c r="AO593" s="57" t="s">
        <v>115</v>
      </c>
      <c r="AP593" s="57" t="s">
        <v>108</v>
      </c>
      <c r="AQ593" s="57" t="s">
        <v>120</v>
      </c>
      <c r="AR593" s="57">
        <v>164</v>
      </c>
      <c r="AS593" s="57">
        <v>234.52</v>
      </c>
    </row>
    <row r="594" spans="1:45" ht="69">
      <c r="A594" s="9">
        <v>2023</v>
      </c>
      <c r="B594" s="9" t="s">
        <v>26</v>
      </c>
      <c r="C594" s="9" t="s">
        <v>6</v>
      </c>
      <c r="D594" s="10" t="s">
        <v>14</v>
      </c>
      <c r="E594" s="14">
        <v>122</v>
      </c>
      <c r="F594" s="14">
        <v>100</v>
      </c>
      <c r="G594" s="14">
        <v>112</v>
      </c>
      <c r="H594" s="14">
        <v>20</v>
      </c>
      <c r="I594" s="9" t="s">
        <v>25</v>
      </c>
      <c r="AI594" s="56" t="s">
        <v>110</v>
      </c>
      <c r="AJ594" s="56">
        <v>2020</v>
      </c>
      <c r="AK594" s="56" t="s">
        <v>34</v>
      </c>
      <c r="AL594" s="56" t="s">
        <v>116</v>
      </c>
      <c r="AM594" s="56" t="s">
        <v>118</v>
      </c>
      <c r="AN594" s="56" t="s">
        <v>119</v>
      </c>
      <c r="AO594" s="56" t="s">
        <v>115</v>
      </c>
      <c r="AP594" s="56" t="s">
        <v>108</v>
      </c>
      <c r="AQ594" s="56" t="s">
        <v>120</v>
      </c>
      <c r="AR594" s="56">
        <v>338</v>
      </c>
      <c r="AS594" s="56">
        <v>483.34</v>
      </c>
    </row>
    <row r="595" spans="1:45" ht="69">
      <c r="A595" s="9">
        <v>2023</v>
      </c>
      <c r="B595" s="9" t="s">
        <v>26</v>
      </c>
      <c r="C595" s="9" t="s">
        <v>15</v>
      </c>
      <c r="D595" s="12" t="s">
        <v>16</v>
      </c>
      <c r="E595" s="9">
        <v>78</v>
      </c>
      <c r="F595" s="13">
        <v>2289</v>
      </c>
      <c r="G595" s="13">
        <v>5126</v>
      </c>
      <c r="H595" s="14">
        <v>458</v>
      </c>
      <c r="I595" s="9" t="s">
        <v>25</v>
      </c>
      <c r="AI595" s="57" t="s">
        <v>113</v>
      </c>
      <c r="AJ595" s="57">
        <v>2020</v>
      </c>
      <c r="AK595" s="57" t="s">
        <v>34</v>
      </c>
      <c r="AL595" s="57" t="s">
        <v>116</v>
      </c>
      <c r="AM595" s="57" t="s">
        <v>118</v>
      </c>
      <c r="AN595" s="57" t="s">
        <v>119</v>
      </c>
      <c r="AO595" s="57" t="s">
        <v>115</v>
      </c>
      <c r="AP595" s="57" t="s">
        <v>108</v>
      </c>
      <c r="AQ595" s="57" t="s">
        <v>120</v>
      </c>
      <c r="AR595" s="57">
        <v>364</v>
      </c>
      <c r="AS595" s="57">
        <v>520.52</v>
      </c>
    </row>
    <row r="596" spans="1:45" ht="69">
      <c r="A596" s="9">
        <v>2023</v>
      </c>
      <c r="B596" s="9" t="s">
        <v>26</v>
      </c>
      <c r="C596" s="9" t="s">
        <v>15</v>
      </c>
      <c r="D596" s="12" t="s">
        <v>17</v>
      </c>
      <c r="E596" s="9">
        <v>76</v>
      </c>
      <c r="F596" s="13">
        <v>2288</v>
      </c>
      <c r="G596" s="13">
        <v>5126</v>
      </c>
      <c r="H596" s="14">
        <v>458</v>
      </c>
      <c r="I596" s="9" t="s">
        <v>25</v>
      </c>
      <c r="AI596" s="56" t="s">
        <v>103</v>
      </c>
      <c r="AJ596" s="56">
        <v>2020</v>
      </c>
      <c r="AK596" s="56" t="s">
        <v>34</v>
      </c>
      <c r="AL596" s="56" t="s">
        <v>116</v>
      </c>
      <c r="AM596" s="56" t="s">
        <v>118</v>
      </c>
      <c r="AN596" s="56" t="s">
        <v>119</v>
      </c>
      <c r="AO596" s="56" t="s">
        <v>115</v>
      </c>
      <c r="AP596" s="56" t="s">
        <v>108</v>
      </c>
      <c r="AQ596" s="56" t="s">
        <v>120</v>
      </c>
      <c r="AR596" s="56">
        <v>166</v>
      </c>
      <c r="AS596" s="56">
        <v>237.38</v>
      </c>
    </row>
    <row r="597" spans="1:45" ht="69">
      <c r="A597" s="9">
        <v>2023</v>
      </c>
      <c r="B597" s="9" t="s">
        <v>26</v>
      </c>
      <c r="C597" s="9" t="s">
        <v>15</v>
      </c>
      <c r="D597" s="12" t="s">
        <v>18</v>
      </c>
      <c r="E597" s="9">
        <v>46</v>
      </c>
      <c r="F597" s="9">
        <v>100</v>
      </c>
      <c r="G597" s="9">
        <v>224</v>
      </c>
      <c r="H597" s="14">
        <v>20</v>
      </c>
      <c r="I597" s="9" t="s">
        <v>25</v>
      </c>
      <c r="AI597" s="57" t="s">
        <v>103</v>
      </c>
      <c r="AJ597" s="57">
        <v>2020</v>
      </c>
      <c r="AK597" s="57" t="s">
        <v>34</v>
      </c>
      <c r="AL597" s="57" t="s">
        <v>116</v>
      </c>
      <c r="AM597" s="57" t="s">
        <v>118</v>
      </c>
      <c r="AN597" s="57" t="s">
        <v>119</v>
      </c>
      <c r="AO597" s="57" t="s">
        <v>115</v>
      </c>
      <c r="AP597" s="57" t="s">
        <v>108</v>
      </c>
      <c r="AQ597" s="57" t="s">
        <v>120</v>
      </c>
      <c r="AR597" s="57">
        <v>819</v>
      </c>
      <c r="AS597" s="57">
        <v>1171.17</v>
      </c>
    </row>
    <row r="598" spans="1:45" ht="69">
      <c r="A598" s="9">
        <v>2023</v>
      </c>
      <c r="B598" s="9" t="s">
        <v>26</v>
      </c>
      <c r="C598" s="9" t="s">
        <v>15</v>
      </c>
      <c r="D598" s="12" t="s">
        <v>19</v>
      </c>
      <c r="E598" s="9">
        <v>34</v>
      </c>
      <c r="F598" s="13">
        <v>2288</v>
      </c>
      <c r="G598" s="13">
        <v>5126</v>
      </c>
      <c r="H598" s="14">
        <v>458</v>
      </c>
      <c r="I598" s="9" t="s">
        <v>25</v>
      </c>
      <c r="AI598" s="56" t="s">
        <v>103</v>
      </c>
      <c r="AJ598" s="56">
        <v>2020</v>
      </c>
      <c r="AK598" s="56" t="s">
        <v>34</v>
      </c>
      <c r="AL598" s="56" t="s">
        <v>116</v>
      </c>
      <c r="AM598" s="56" t="s">
        <v>118</v>
      </c>
      <c r="AN598" s="56" t="s">
        <v>119</v>
      </c>
      <c r="AO598" s="56" t="s">
        <v>115</v>
      </c>
      <c r="AP598" s="56" t="s">
        <v>108</v>
      </c>
      <c r="AQ598" s="56" t="s">
        <v>120</v>
      </c>
      <c r="AR598" s="56">
        <v>853</v>
      </c>
      <c r="AS598" s="56">
        <v>1219.79</v>
      </c>
    </row>
    <row r="599" spans="1:45" ht="69">
      <c r="A599" s="9">
        <v>2023</v>
      </c>
      <c r="B599" s="9" t="s">
        <v>26</v>
      </c>
      <c r="C599" s="9" t="s">
        <v>6</v>
      </c>
      <c r="D599" s="10" t="s">
        <v>20</v>
      </c>
      <c r="E599" s="14">
        <v>7</v>
      </c>
      <c r="F599" s="14">
        <v>200</v>
      </c>
      <c r="G599" s="14">
        <v>224</v>
      </c>
      <c r="H599" s="14">
        <v>40</v>
      </c>
      <c r="I599" s="9" t="s">
        <v>25</v>
      </c>
      <c r="AI599" s="57" t="s">
        <v>113</v>
      </c>
      <c r="AJ599" s="57">
        <v>2020</v>
      </c>
      <c r="AK599" s="57" t="s">
        <v>34</v>
      </c>
      <c r="AL599" s="57" t="s">
        <v>116</v>
      </c>
      <c r="AM599" s="57" t="s">
        <v>118</v>
      </c>
      <c r="AN599" s="57" t="s">
        <v>119</v>
      </c>
      <c r="AO599" s="57" t="s">
        <v>115</v>
      </c>
      <c r="AP599" s="57" t="s">
        <v>108</v>
      </c>
      <c r="AQ599" s="57" t="s">
        <v>120</v>
      </c>
      <c r="AR599" s="57">
        <v>906</v>
      </c>
      <c r="AS599" s="57">
        <v>1295.58</v>
      </c>
    </row>
    <row r="600" spans="1:45" ht="69">
      <c r="A600" s="9">
        <v>2023</v>
      </c>
      <c r="B600" s="9" t="s">
        <v>26</v>
      </c>
      <c r="C600" s="9" t="s">
        <v>15</v>
      </c>
      <c r="D600" s="12" t="s">
        <v>22</v>
      </c>
      <c r="E600" s="9">
        <v>3</v>
      </c>
      <c r="F600" s="13">
        <v>2289</v>
      </c>
      <c r="G600" s="13">
        <v>5127</v>
      </c>
      <c r="H600" s="14">
        <v>458</v>
      </c>
      <c r="I600" s="9" t="s">
        <v>25</v>
      </c>
      <c r="AI600" s="56" t="s">
        <v>113</v>
      </c>
      <c r="AJ600" s="56">
        <v>2020</v>
      </c>
      <c r="AK600" s="56" t="s">
        <v>34</v>
      </c>
      <c r="AL600" s="56" t="s">
        <v>116</v>
      </c>
      <c r="AM600" s="56" t="s">
        <v>118</v>
      </c>
      <c r="AN600" s="56" t="s">
        <v>119</v>
      </c>
      <c r="AO600" s="56" t="s">
        <v>115</v>
      </c>
      <c r="AP600" s="56" t="s">
        <v>108</v>
      </c>
      <c r="AQ600" s="56" t="s">
        <v>120</v>
      </c>
      <c r="AR600" s="56">
        <v>859</v>
      </c>
      <c r="AS600" s="56">
        <v>526.24</v>
      </c>
    </row>
    <row r="601" spans="1:45" ht="69">
      <c r="A601" s="9">
        <v>2023</v>
      </c>
      <c r="B601" s="9" t="s">
        <v>26</v>
      </c>
      <c r="C601" s="9" t="s">
        <v>21</v>
      </c>
      <c r="D601" s="12" t="s">
        <v>21</v>
      </c>
      <c r="E601" s="9">
        <v>2</v>
      </c>
      <c r="F601" s="13">
        <v>7920</v>
      </c>
      <c r="G601" s="13">
        <v>7392</v>
      </c>
      <c r="H601" s="11">
        <v>1584</v>
      </c>
      <c r="I601" s="9" t="s">
        <v>25</v>
      </c>
      <c r="AI601" s="57" t="s">
        <v>103</v>
      </c>
      <c r="AJ601" s="57">
        <v>2020</v>
      </c>
      <c r="AK601" s="57" t="s">
        <v>34</v>
      </c>
      <c r="AL601" s="57" t="s">
        <v>116</v>
      </c>
      <c r="AM601" s="57" t="s">
        <v>118</v>
      </c>
      <c r="AN601" s="57" t="s">
        <v>119</v>
      </c>
      <c r="AO601" s="57" t="s">
        <v>115</v>
      </c>
      <c r="AP601" s="57" t="s">
        <v>108</v>
      </c>
      <c r="AQ601" s="57" t="s">
        <v>120</v>
      </c>
      <c r="AR601" s="57">
        <v>165</v>
      </c>
      <c r="AS601" s="57">
        <v>526.24</v>
      </c>
    </row>
    <row r="602" spans="1:45" ht="69">
      <c r="A602" s="9">
        <v>2023</v>
      </c>
      <c r="B602" s="9" t="s">
        <v>27</v>
      </c>
      <c r="C602" s="9" t="s">
        <v>2</v>
      </c>
      <c r="D602" s="10" t="s">
        <v>3</v>
      </c>
      <c r="E602" s="11">
        <v>3566</v>
      </c>
      <c r="F602" s="11">
        <v>4577</v>
      </c>
      <c r="G602" s="11">
        <v>5127</v>
      </c>
      <c r="H602" s="14">
        <v>915</v>
      </c>
      <c r="I602" s="9" t="s">
        <v>25</v>
      </c>
      <c r="AI602" s="56" t="s">
        <v>103</v>
      </c>
      <c r="AJ602" s="56">
        <v>2020</v>
      </c>
      <c r="AK602" s="56" t="s">
        <v>34</v>
      </c>
      <c r="AL602" s="56" t="s">
        <v>116</v>
      </c>
      <c r="AM602" s="56" t="s">
        <v>118</v>
      </c>
      <c r="AN602" s="56" t="s">
        <v>119</v>
      </c>
      <c r="AO602" s="56" t="s">
        <v>115</v>
      </c>
      <c r="AP602" s="56" t="s">
        <v>108</v>
      </c>
      <c r="AQ602" s="56" t="s">
        <v>120</v>
      </c>
      <c r="AR602" s="56">
        <v>339</v>
      </c>
      <c r="AS602" s="56">
        <v>484.77</v>
      </c>
    </row>
    <row r="603" spans="1:45" ht="69">
      <c r="A603" s="9">
        <v>2023</v>
      </c>
      <c r="B603" s="9" t="s">
        <v>27</v>
      </c>
      <c r="C603" s="9" t="s">
        <v>2</v>
      </c>
      <c r="D603" s="10" t="s">
        <v>5</v>
      </c>
      <c r="E603" s="11">
        <v>2498</v>
      </c>
      <c r="F603" s="11">
        <v>8800</v>
      </c>
      <c r="G603" s="11">
        <v>8960</v>
      </c>
      <c r="H603" s="11">
        <v>1760</v>
      </c>
      <c r="I603" s="9" t="s">
        <v>25</v>
      </c>
      <c r="AI603" s="57" t="s">
        <v>112</v>
      </c>
      <c r="AJ603" s="57">
        <v>2020</v>
      </c>
      <c r="AK603" s="57" t="s">
        <v>34</v>
      </c>
      <c r="AL603" s="57" t="s">
        <v>116</v>
      </c>
      <c r="AM603" s="57" t="s">
        <v>118</v>
      </c>
      <c r="AN603" s="57" t="s">
        <v>119</v>
      </c>
      <c r="AO603" s="57" t="s">
        <v>115</v>
      </c>
      <c r="AP603" s="57" t="s">
        <v>108</v>
      </c>
      <c r="AQ603" s="57" t="s">
        <v>120</v>
      </c>
      <c r="AR603" s="57">
        <v>163</v>
      </c>
      <c r="AS603" s="57">
        <v>233.09</v>
      </c>
    </row>
    <row r="604" spans="1:45" ht="69">
      <c r="A604" s="9">
        <v>2023</v>
      </c>
      <c r="B604" s="9" t="s">
        <v>27</v>
      </c>
      <c r="C604" s="9" t="s">
        <v>6</v>
      </c>
      <c r="D604" s="10" t="s">
        <v>7</v>
      </c>
      <c r="E604" s="11">
        <v>1245</v>
      </c>
      <c r="F604" s="11">
        <v>5035</v>
      </c>
      <c r="G604" s="11">
        <v>5126</v>
      </c>
      <c r="H604" s="11">
        <v>1007</v>
      </c>
      <c r="I604" s="9" t="s">
        <v>25</v>
      </c>
      <c r="AI604" s="56" t="s">
        <v>113</v>
      </c>
      <c r="AJ604" s="56">
        <v>2020</v>
      </c>
      <c r="AK604" s="56" t="s">
        <v>34</v>
      </c>
      <c r="AL604" s="56" t="s">
        <v>116</v>
      </c>
      <c r="AM604" s="56" t="s">
        <v>118</v>
      </c>
      <c r="AN604" s="56" t="s">
        <v>119</v>
      </c>
      <c r="AO604" s="56" t="s">
        <v>115</v>
      </c>
      <c r="AP604" s="56" t="s">
        <v>108</v>
      </c>
      <c r="AQ604" s="56" t="s">
        <v>120</v>
      </c>
      <c r="AR604" s="56">
        <v>337</v>
      </c>
      <c r="AS604" s="56">
        <v>481.91</v>
      </c>
    </row>
    <row r="605" spans="1:45" ht="69">
      <c r="A605" s="9">
        <v>2023</v>
      </c>
      <c r="B605" s="9" t="s">
        <v>27</v>
      </c>
      <c r="C605" s="9" t="s">
        <v>8</v>
      </c>
      <c r="D605" s="12" t="s">
        <v>9</v>
      </c>
      <c r="E605" s="9">
        <v>644</v>
      </c>
      <c r="F605" s="13">
        <v>6318</v>
      </c>
      <c r="G605" s="13">
        <v>6433</v>
      </c>
      <c r="H605" s="11">
        <v>1264</v>
      </c>
      <c r="I605" s="9" t="s">
        <v>25</v>
      </c>
      <c r="AI605" s="57" t="s">
        <v>110</v>
      </c>
      <c r="AJ605" s="57">
        <v>2020</v>
      </c>
      <c r="AK605" s="57" t="s">
        <v>34</v>
      </c>
      <c r="AL605" s="57" t="s">
        <v>116</v>
      </c>
      <c r="AM605" s="57" t="s">
        <v>118</v>
      </c>
      <c r="AN605" s="57" t="s">
        <v>119</v>
      </c>
      <c r="AO605" s="57" t="s">
        <v>115</v>
      </c>
      <c r="AP605" s="57" t="s">
        <v>108</v>
      </c>
      <c r="AQ605" s="57" t="s">
        <v>120</v>
      </c>
      <c r="AR605" s="57">
        <v>828</v>
      </c>
      <c r="AS605" s="57">
        <v>1184.04</v>
      </c>
    </row>
    <row r="606" spans="1:45" ht="69">
      <c r="A606" s="9">
        <v>2023</v>
      </c>
      <c r="B606" s="9" t="s">
        <v>27</v>
      </c>
      <c r="C606" s="9" t="s">
        <v>10</v>
      </c>
      <c r="D606" s="12" t="s">
        <v>11</v>
      </c>
      <c r="E606" s="9">
        <v>643</v>
      </c>
      <c r="F606" s="13">
        <v>7700</v>
      </c>
      <c r="G606" s="13">
        <v>7840</v>
      </c>
      <c r="H606" s="11">
        <v>1540</v>
      </c>
      <c r="I606" s="9" t="s">
        <v>25</v>
      </c>
      <c r="AI606" s="56" t="s">
        <v>110</v>
      </c>
      <c r="AJ606" s="56">
        <v>2020</v>
      </c>
      <c r="AK606" s="56" t="s">
        <v>34</v>
      </c>
      <c r="AL606" s="56" t="s">
        <v>116</v>
      </c>
      <c r="AM606" s="56" t="s">
        <v>118</v>
      </c>
      <c r="AN606" s="56" t="s">
        <v>119</v>
      </c>
      <c r="AO606" s="56" t="s">
        <v>115</v>
      </c>
      <c r="AP606" s="56" t="s">
        <v>108</v>
      </c>
      <c r="AQ606" s="56" t="s">
        <v>120</v>
      </c>
      <c r="AR606" s="56">
        <v>861</v>
      </c>
      <c r="AS606" s="56">
        <v>1231.23</v>
      </c>
    </row>
    <row r="607" spans="1:45" ht="69">
      <c r="A607" s="9">
        <v>2023</v>
      </c>
      <c r="B607" s="9" t="s">
        <v>27</v>
      </c>
      <c r="C607" s="9" t="s">
        <v>8</v>
      </c>
      <c r="D607" s="12" t="s">
        <v>12</v>
      </c>
      <c r="E607" s="9">
        <v>455</v>
      </c>
      <c r="F607" s="13">
        <v>5036</v>
      </c>
      <c r="G607" s="13">
        <v>5128</v>
      </c>
      <c r="H607" s="11">
        <v>1007</v>
      </c>
      <c r="I607" s="9" t="s">
        <v>25</v>
      </c>
      <c r="AI607" s="57" t="s">
        <v>114</v>
      </c>
      <c r="AJ607" s="57">
        <v>2020</v>
      </c>
      <c r="AK607" s="57" t="s">
        <v>34</v>
      </c>
      <c r="AL607" s="57" t="s">
        <v>116</v>
      </c>
      <c r="AM607" s="57" t="s">
        <v>118</v>
      </c>
      <c r="AN607" s="57" t="s">
        <v>119</v>
      </c>
      <c r="AO607" s="57" t="s">
        <v>115</v>
      </c>
      <c r="AP607" s="57" t="s">
        <v>108</v>
      </c>
      <c r="AQ607" s="57" t="s">
        <v>120</v>
      </c>
      <c r="AR607" s="57">
        <v>335</v>
      </c>
      <c r="AS607" s="57">
        <v>479.05</v>
      </c>
    </row>
    <row r="608" spans="1:45" ht="69">
      <c r="A608" s="9">
        <v>2023</v>
      </c>
      <c r="B608" s="9" t="s">
        <v>27</v>
      </c>
      <c r="C608" s="9" t="s">
        <v>10</v>
      </c>
      <c r="D608" s="12" t="s">
        <v>13</v>
      </c>
      <c r="E608" s="14">
        <v>345</v>
      </c>
      <c r="F608" s="11">
        <v>7700</v>
      </c>
      <c r="G608" s="11">
        <v>7840</v>
      </c>
      <c r="H608" s="11">
        <v>1540</v>
      </c>
      <c r="I608" s="9" t="s">
        <v>25</v>
      </c>
      <c r="AI608" s="56" t="s">
        <v>103</v>
      </c>
      <c r="AJ608" s="56">
        <v>2020</v>
      </c>
      <c r="AK608" s="56" t="s">
        <v>23</v>
      </c>
      <c r="AL608" s="56" t="s">
        <v>116</v>
      </c>
      <c r="AM608" s="56" t="s">
        <v>118</v>
      </c>
      <c r="AN608" s="56" t="s">
        <v>119</v>
      </c>
      <c r="AO608" s="56" t="s">
        <v>115</v>
      </c>
      <c r="AP608" s="56" t="s">
        <v>108</v>
      </c>
      <c r="AQ608" s="56" t="s">
        <v>120</v>
      </c>
      <c r="AR608" s="56">
        <v>170</v>
      </c>
      <c r="AS608" s="56">
        <v>243.1</v>
      </c>
    </row>
    <row r="609" spans="1:45" ht="69">
      <c r="A609" s="9">
        <v>2023</v>
      </c>
      <c r="B609" s="9" t="s">
        <v>27</v>
      </c>
      <c r="C609" s="9" t="s">
        <v>6</v>
      </c>
      <c r="D609" s="10" t="s">
        <v>14</v>
      </c>
      <c r="E609" s="14">
        <v>122</v>
      </c>
      <c r="F609" s="14">
        <v>110</v>
      </c>
      <c r="G609" s="14">
        <v>112</v>
      </c>
      <c r="H609" s="14">
        <v>22</v>
      </c>
      <c r="I609" s="9" t="s">
        <v>25</v>
      </c>
      <c r="AI609" s="57" t="s">
        <v>112</v>
      </c>
      <c r="AJ609" s="57">
        <v>2020</v>
      </c>
      <c r="AK609" s="57" t="s">
        <v>23</v>
      </c>
      <c r="AL609" s="57" t="s">
        <v>116</v>
      </c>
      <c r="AM609" s="57" t="s">
        <v>118</v>
      </c>
      <c r="AN609" s="57" t="s">
        <v>119</v>
      </c>
      <c r="AO609" s="57" t="s">
        <v>115</v>
      </c>
      <c r="AP609" s="57" t="s">
        <v>108</v>
      </c>
      <c r="AQ609" s="57" t="s">
        <v>120</v>
      </c>
      <c r="AR609" s="57">
        <v>218</v>
      </c>
      <c r="AS609" s="57">
        <v>311.74</v>
      </c>
    </row>
    <row r="610" spans="1:45" ht="69">
      <c r="A610" s="9">
        <v>2023</v>
      </c>
      <c r="B610" s="9" t="s">
        <v>27</v>
      </c>
      <c r="C610" s="9" t="s">
        <v>15</v>
      </c>
      <c r="D610" s="12" t="s">
        <v>16</v>
      </c>
      <c r="E610" s="9">
        <v>78</v>
      </c>
      <c r="F610" s="13">
        <v>2517</v>
      </c>
      <c r="G610" s="13">
        <v>5126</v>
      </c>
      <c r="H610" s="14">
        <v>503</v>
      </c>
      <c r="I610" s="9" t="s">
        <v>25</v>
      </c>
      <c r="AI610" s="56" t="s">
        <v>110</v>
      </c>
      <c r="AJ610" s="56">
        <v>2020</v>
      </c>
      <c r="AK610" s="56" t="s">
        <v>23</v>
      </c>
      <c r="AL610" s="56" t="s">
        <v>116</v>
      </c>
      <c r="AM610" s="56" t="s">
        <v>118</v>
      </c>
      <c r="AN610" s="56" t="s">
        <v>119</v>
      </c>
      <c r="AO610" s="56" t="s">
        <v>115</v>
      </c>
      <c r="AP610" s="56" t="s">
        <v>108</v>
      </c>
      <c r="AQ610" s="56" t="s">
        <v>120</v>
      </c>
      <c r="AR610" s="56">
        <v>146</v>
      </c>
      <c r="AS610" s="56">
        <v>208.78</v>
      </c>
    </row>
    <row r="611" spans="1:45" ht="69">
      <c r="A611" s="9">
        <v>2023</v>
      </c>
      <c r="B611" s="9" t="s">
        <v>27</v>
      </c>
      <c r="C611" s="9" t="s">
        <v>15</v>
      </c>
      <c r="D611" s="12" t="s">
        <v>17</v>
      </c>
      <c r="E611" s="9">
        <v>76</v>
      </c>
      <c r="F611" s="13">
        <v>2288</v>
      </c>
      <c r="G611" s="13">
        <v>5126</v>
      </c>
      <c r="H611" s="14">
        <v>458</v>
      </c>
      <c r="I611" s="9" t="s">
        <v>25</v>
      </c>
      <c r="AI611" s="57" t="s">
        <v>112</v>
      </c>
      <c r="AJ611" s="57">
        <v>2020</v>
      </c>
      <c r="AK611" s="57" t="s">
        <v>23</v>
      </c>
      <c r="AL611" s="57" t="s">
        <v>116</v>
      </c>
      <c r="AM611" s="57" t="s">
        <v>118</v>
      </c>
      <c r="AN611" s="57" t="s">
        <v>119</v>
      </c>
      <c r="AO611" s="57" t="s">
        <v>115</v>
      </c>
      <c r="AP611" s="57" t="s">
        <v>108</v>
      </c>
      <c r="AQ611" s="57" t="s">
        <v>120</v>
      </c>
      <c r="AR611" s="57">
        <v>172</v>
      </c>
      <c r="AS611" s="57">
        <v>245.96</v>
      </c>
    </row>
    <row r="612" spans="1:45" ht="69">
      <c r="A612" s="9">
        <v>2023</v>
      </c>
      <c r="B612" s="9" t="s">
        <v>27</v>
      </c>
      <c r="C612" s="9" t="s">
        <v>15</v>
      </c>
      <c r="D612" s="12" t="s">
        <v>18</v>
      </c>
      <c r="E612" s="9">
        <v>46</v>
      </c>
      <c r="F612" s="9">
        <v>100</v>
      </c>
      <c r="G612" s="9">
        <v>224</v>
      </c>
      <c r="H612" s="14">
        <v>20</v>
      </c>
      <c r="I612" s="9" t="s">
        <v>25</v>
      </c>
      <c r="AI612" s="56" t="s">
        <v>113</v>
      </c>
      <c r="AJ612" s="56">
        <v>2020</v>
      </c>
      <c r="AK612" s="56" t="s">
        <v>23</v>
      </c>
      <c r="AL612" s="56" t="s">
        <v>116</v>
      </c>
      <c r="AM612" s="56" t="s">
        <v>118</v>
      </c>
      <c r="AN612" s="56" t="s">
        <v>119</v>
      </c>
      <c r="AO612" s="56" t="s">
        <v>115</v>
      </c>
      <c r="AP612" s="56" t="s">
        <v>108</v>
      </c>
      <c r="AQ612" s="56" t="s">
        <v>120</v>
      </c>
      <c r="AR612" s="56">
        <v>220</v>
      </c>
      <c r="AS612" s="56">
        <v>314.60000000000002</v>
      </c>
    </row>
    <row r="613" spans="1:45" ht="69">
      <c r="A613" s="9">
        <v>2023</v>
      </c>
      <c r="B613" s="9" t="s">
        <v>27</v>
      </c>
      <c r="C613" s="9" t="s">
        <v>15</v>
      </c>
      <c r="D613" s="12" t="s">
        <v>19</v>
      </c>
      <c r="E613" s="9">
        <v>34</v>
      </c>
      <c r="F613" s="13">
        <v>2288</v>
      </c>
      <c r="G613" s="13">
        <v>5126</v>
      </c>
      <c r="H613" s="14">
        <v>458</v>
      </c>
      <c r="I613" s="9" t="s">
        <v>4</v>
      </c>
      <c r="AI613" s="57" t="s">
        <v>103</v>
      </c>
      <c r="AJ613" s="57">
        <v>2020</v>
      </c>
      <c r="AK613" s="57" t="s">
        <v>23</v>
      </c>
      <c r="AL613" s="57" t="s">
        <v>116</v>
      </c>
      <c r="AM613" s="57" t="s">
        <v>118</v>
      </c>
      <c r="AN613" s="57" t="s">
        <v>119</v>
      </c>
      <c r="AO613" s="57" t="s">
        <v>115</v>
      </c>
      <c r="AP613" s="57" t="s">
        <v>108</v>
      </c>
      <c r="AQ613" s="57" t="s">
        <v>120</v>
      </c>
      <c r="AR613" s="57">
        <v>142</v>
      </c>
      <c r="AS613" s="57">
        <v>203.06</v>
      </c>
    </row>
    <row r="614" spans="1:45" ht="69">
      <c r="A614" s="9">
        <v>2023</v>
      </c>
      <c r="B614" s="9" t="s">
        <v>27</v>
      </c>
      <c r="C614" s="9" t="s">
        <v>6</v>
      </c>
      <c r="D614" s="10" t="s">
        <v>20</v>
      </c>
      <c r="E614" s="14">
        <v>7</v>
      </c>
      <c r="F614" s="14">
        <v>200</v>
      </c>
      <c r="G614" s="14">
        <v>224</v>
      </c>
      <c r="H614" s="14">
        <v>40</v>
      </c>
      <c r="I614" s="9" t="s">
        <v>4</v>
      </c>
      <c r="AI614" s="56" t="s">
        <v>103</v>
      </c>
      <c r="AJ614" s="56">
        <v>2020</v>
      </c>
      <c r="AK614" s="56" t="s">
        <v>23</v>
      </c>
      <c r="AL614" s="56" t="s">
        <v>116</v>
      </c>
      <c r="AM614" s="56" t="s">
        <v>118</v>
      </c>
      <c r="AN614" s="56" t="s">
        <v>119</v>
      </c>
      <c r="AO614" s="56" t="s">
        <v>115</v>
      </c>
      <c r="AP614" s="56" t="s">
        <v>108</v>
      </c>
      <c r="AQ614" s="56" t="s">
        <v>120</v>
      </c>
      <c r="AR614" s="56">
        <v>844</v>
      </c>
      <c r="AS614" s="56">
        <v>1206.92</v>
      </c>
    </row>
    <row r="615" spans="1:45" ht="69">
      <c r="A615" s="9">
        <v>2023</v>
      </c>
      <c r="B615" s="9" t="s">
        <v>27</v>
      </c>
      <c r="C615" s="9" t="s">
        <v>15</v>
      </c>
      <c r="D615" s="12" t="s">
        <v>22</v>
      </c>
      <c r="E615" s="9">
        <v>3</v>
      </c>
      <c r="F615" s="13">
        <v>3300</v>
      </c>
      <c r="G615" s="13">
        <v>5127</v>
      </c>
      <c r="H615" s="14">
        <v>660</v>
      </c>
      <c r="I615" s="9" t="s">
        <v>4</v>
      </c>
      <c r="AI615" s="57" t="s">
        <v>103</v>
      </c>
      <c r="AJ615" s="57">
        <v>2020</v>
      </c>
      <c r="AK615" s="57" t="s">
        <v>23</v>
      </c>
      <c r="AL615" s="57" t="s">
        <v>116</v>
      </c>
      <c r="AM615" s="57" t="s">
        <v>118</v>
      </c>
      <c r="AN615" s="57" t="s">
        <v>119</v>
      </c>
      <c r="AO615" s="57" t="s">
        <v>115</v>
      </c>
      <c r="AP615" s="57" t="s">
        <v>108</v>
      </c>
      <c r="AQ615" s="57" t="s">
        <v>120</v>
      </c>
      <c r="AR615" s="57">
        <v>897</v>
      </c>
      <c r="AS615" s="57">
        <v>1282.71</v>
      </c>
    </row>
    <row r="616" spans="1:45" ht="69">
      <c r="A616" s="9">
        <v>2023</v>
      </c>
      <c r="B616" s="9" t="s">
        <v>27</v>
      </c>
      <c r="C616" s="9" t="s">
        <v>21</v>
      </c>
      <c r="D616" s="12" t="s">
        <v>21</v>
      </c>
      <c r="E616" s="9">
        <v>2</v>
      </c>
      <c r="F616" s="13">
        <v>4577</v>
      </c>
      <c r="G616" s="13">
        <v>7392</v>
      </c>
      <c r="H616" s="14">
        <v>915</v>
      </c>
      <c r="I616" s="9" t="s">
        <v>4</v>
      </c>
      <c r="AI616" s="56" t="s">
        <v>103</v>
      </c>
      <c r="AJ616" s="56">
        <v>2020</v>
      </c>
      <c r="AK616" s="56" t="s">
        <v>23</v>
      </c>
      <c r="AL616" s="56" t="s">
        <v>116</v>
      </c>
      <c r="AM616" s="56" t="s">
        <v>118</v>
      </c>
      <c r="AN616" s="56" t="s">
        <v>119</v>
      </c>
      <c r="AO616" s="56" t="s">
        <v>115</v>
      </c>
      <c r="AP616" s="56" t="s">
        <v>108</v>
      </c>
      <c r="AQ616" s="56" t="s">
        <v>120</v>
      </c>
      <c r="AR616" s="56">
        <v>850</v>
      </c>
      <c r="AS616" s="56">
        <v>526.24</v>
      </c>
    </row>
    <row r="617" spans="1:45" ht="69">
      <c r="A617" s="9">
        <v>2023</v>
      </c>
      <c r="B617" s="9" t="s">
        <v>28</v>
      </c>
      <c r="C617" s="9" t="s">
        <v>2</v>
      </c>
      <c r="D617" s="10" t="s">
        <v>3</v>
      </c>
      <c r="E617" s="11">
        <v>3566</v>
      </c>
      <c r="F617" s="11">
        <v>4577</v>
      </c>
      <c r="G617" s="11">
        <v>5127</v>
      </c>
      <c r="H617" s="14">
        <v>915</v>
      </c>
      <c r="I617" s="9" t="s">
        <v>4</v>
      </c>
      <c r="AI617" s="57" t="s">
        <v>110</v>
      </c>
      <c r="AJ617" s="57">
        <v>2020</v>
      </c>
      <c r="AK617" s="57" t="s">
        <v>23</v>
      </c>
      <c r="AL617" s="57" t="s">
        <v>116</v>
      </c>
      <c r="AM617" s="57" t="s">
        <v>118</v>
      </c>
      <c r="AN617" s="57" t="s">
        <v>119</v>
      </c>
      <c r="AO617" s="57" t="s">
        <v>115</v>
      </c>
      <c r="AP617" s="57" t="s">
        <v>108</v>
      </c>
      <c r="AQ617" s="57" t="s">
        <v>120</v>
      </c>
      <c r="AR617" s="57">
        <v>883</v>
      </c>
      <c r="AS617" s="57">
        <v>526.24</v>
      </c>
    </row>
    <row r="618" spans="1:45" ht="69">
      <c r="A618" s="9">
        <v>2023</v>
      </c>
      <c r="B618" s="9" t="s">
        <v>28</v>
      </c>
      <c r="C618" s="9" t="s">
        <v>2</v>
      </c>
      <c r="D618" s="10" t="s">
        <v>5</v>
      </c>
      <c r="E618" s="11">
        <v>2498</v>
      </c>
      <c r="F618" s="11">
        <v>8000</v>
      </c>
      <c r="G618" s="11">
        <v>8960</v>
      </c>
      <c r="H618" s="11">
        <v>1600</v>
      </c>
      <c r="I618" s="9" t="s">
        <v>4</v>
      </c>
      <c r="AI618" s="56" t="s">
        <v>103</v>
      </c>
      <c r="AJ618" s="56">
        <v>2020</v>
      </c>
      <c r="AK618" s="56" t="s">
        <v>23</v>
      </c>
      <c r="AL618" s="56" t="s">
        <v>116</v>
      </c>
      <c r="AM618" s="56" t="s">
        <v>118</v>
      </c>
      <c r="AN618" s="56" t="s">
        <v>119</v>
      </c>
      <c r="AO618" s="56" t="s">
        <v>115</v>
      </c>
      <c r="AP618" s="56" t="s">
        <v>108</v>
      </c>
      <c r="AQ618" s="56" t="s">
        <v>120</v>
      </c>
      <c r="AR618" s="56">
        <v>169</v>
      </c>
      <c r="AS618" s="56">
        <v>241.67</v>
      </c>
    </row>
    <row r="619" spans="1:45" ht="69">
      <c r="A619" s="9">
        <v>2023</v>
      </c>
      <c r="B619" s="9" t="s">
        <v>28</v>
      </c>
      <c r="C619" s="9" t="s">
        <v>6</v>
      </c>
      <c r="D619" s="10" t="s">
        <v>7</v>
      </c>
      <c r="E619" s="11">
        <v>1245</v>
      </c>
      <c r="F619" s="11">
        <v>4577</v>
      </c>
      <c r="G619" s="11">
        <v>5126</v>
      </c>
      <c r="H619" s="14">
        <v>915</v>
      </c>
      <c r="I619" s="9" t="s">
        <v>4</v>
      </c>
      <c r="AI619" s="57" t="s">
        <v>110</v>
      </c>
      <c r="AJ619" s="57">
        <v>2020</v>
      </c>
      <c r="AK619" s="57" t="s">
        <v>23</v>
      </c>
      <c r="AL619" s="57" t="s">
        <v>116</v>
      </c>
      <c r="AM619" s="57" t="s">
        <v>118</v>
      </c>
      <c r="AN619" s="57" t="s">
        <v>119</v>
      </c>
      <c r="AO619" s="57" t="s">
        <v>115</v>
      </c>
      <c r="AP619" s="57" t="s">
        <v>108</v>
      </c>
      <c r="AQ619" s="57" t="s">
        <v>120</v>
      </c>
      <c r="AR619" s="57">
        <v>217</v>
      </c>
      <c r="AS619" s="57">
        <v>310.31</v>
      </c>
    </row>
    <row r="620" spans="1:45" ht="69">
      <c r="A620" s="9">
        <v>2023</v>
      </c>
      <c r="B620" s="9" t="s">
        <v>28</v>
      </c>
      <c r="C620" s="9" t="s">
        <v>8</v>
      </c>
      <c r="D620" s="12" t="s">
        <v>9</v>
      </c>
      <c r="E620" s="9">
        <v>644</v>
      </c>
      <c r="F620" s="13">
        <v>10000</v>
      </c>
      <c r="G620" s="13">
        <v>6433</v>
      </c>
      <c r="H620" s="11">
        <v>2000</v>
      </c>
      <c r="I620" s="9" t="s">
        <v>4</v>
      </c>
      <c r="AI620" s="56" t="s">
        <v>112</v>
      </c>
      <c r="AJ620" s="56">
        <v>2020</v>
      </c>
      <c r="AK620" s="56" t="s">
        <v>23</v>
      </c>
      <c r="AL620" s="56" t="s">
        <v>116</v>
      </c>
      <c r="AM620" s="56" t="s">
        <v>118</v>
      </c>
      <c r="AN620" s="56" t="s">
        <v>119</v>
      </c>
      <c r="AO620" s="56" t="s">
        <v>115</v>
      </c>
      <c r="AP620" s="56" t="s">
        <v>108</v>
      </c>
      <c r="AQ620" s="56" t="s">
        <v>120</v>
      </c>
      <c r="AR620" s="56">
        <v>145</v>
      </c>
      <c r="AS620" s="56">
        <v>207.35</v>
      </c>
    </row>
    <row r="621" spans="1:45" ht="69">
      <c r="A621" s="9">
        <v>2023</v>
      </c>
      <c r="B621" s="9" t="s">
        <v>28</v>
      </c>
      <c r="C621" s="9" t="s">
        <v>10</v>
      </c>
      <c r="D621" s="12" t="s">
        <v>11</v>
      </c>
      <c r="E621" s="9">
        <v>643</v>
      </c>
      <c r="F621" s="13">
        <v>7000</v>
      </c>
      <c r="G621" s="13">
        <v>7840</v>
      </c>
      <c r="H621" s="11">
        <v>1400</v>
      </c>
      <c r="I621" s="9" t="s">
        <v>4</v>
      </c>
      <c r="AI621" s="57" t="s">
        <v>110</v>
      </c>
      <c r="AJ621" s="57">
        <v>2020</v>
      </c>
      <c r="AK621" s="57" t="s">
        <v>23</v>
      </c>
      <c r="AL621" s="57" t="s">
        <v>116</v>
      </c>
      <c r="AM621" s="57" t="s">
        <v>118</v>
      </c>
      <c r="AN621" s="57" t="s">
        <v>119</v>
      </c>
      <c r="AO621" s="57" t="s">
        <v>115</v>
      </c>
      <c r="AP621" s="57" t="s">
        <v>108</v>
      </c>
      <c r="AQ621" s="57" t="s">
        <v>120</v>
      </c>
      <c r="AR621" s="57">
        <v>819</v>
      </c>
      <c r="AS621" s="57">
        <v>1171.17</v>
      </c>
    </row>
    <row r="622" spans="1:45" ht="69">
      <c r="A622" s="9">
        <v>2023</v>
      </c>
      <c r="B622" s="9" t="s">
        <v>28</v>
      </c>
      <c r="C622" s="9" t="s">
        <v>8</v>
      </c>
      <c r="D622" s="12" t="s">
        <v>12</v>
      </c>
      <c r="E622" s="9">
        <v>455</v>
      </c>
      <c r="F622" s="13">
        <v>8000</v>
      </c>
      <c r="G622" s="13">
        <v>5128</v>
      </c>
      <c r="H622" s="11">
        <v>1600</v>
      </c>
      <c r="I622" s="9" t="s">
        <v>4</v>
      </c>
      <c r="AI622" s="56" t="s">
        <v>103</v>
      </c>
      <c r="AJ622" s="56">
        <v>2020</v>
      </c>
      <c r="AK622" s="56" t="s">
        <v>23</v>
      </c>
      <c r="AL622" s="56" t="s">
        <v>116</v>
      </c>
      <c r="AM622" s="56" t="s">
        <v>118</v>
      </c>
      <c r="AN622" s="56" t="s">
        <v>119</v>
      </c>
      <c r="AO622" s="56" t="s">
        <v>115</v>
      </c>
      <c r="AP622" s="56" t="s">
        <v>108</v>
      </c>
      <c r="AQ622" s="56" t="s">
        <v>120</v>
      </c>
      <c r="AR622" s="56">
        <v>143</v>
      </c>
      <c r="AS622" s="56">
        <v>204.49</v>
      </c>
    </row>
    <row r="623" spans="1:45" ht="69">
      <c r="A623" s="9">
        <v>2023</v>
      </c>
      <c r="B623" s="9" t="s">
        <v>28</v>
      </c>
      <c r="C623" s="9" t="s">
        <v>10</v>
      </c>
      <c r="D623" s="12" t="s">
        <v>13</v>
      </c>
      <c r="E623" s="14">
        <v>345</v>
      </c>
      <c r="F623" s="11">
        <v>7000</v>
      </c>
      <c r="G623" s="11">
        <v>7840</v>
      </c>
      <c r="H623" s="11">
        <v>1400</v>
      </c>
      <c r="I623" s="9" t="s">
        <v>4</v>
      </c>
      <c r="AI623" s="57" t="s">
        <v>114</v>
      </c>
      <c r="AJ623" s="57">
        <v>2020</v>
      </c>
      <c r="AK623" s="57" t="s">
        <v>1</v>
      </c>
      <c r="AL623" s="57" t="s">
        <v>116</v>
      </c>
      <c r="AM623" s="57" t="s">
        <v>118</v>
      </c>
      <c r="AN623" s="57" t="s">
        <v>119</v>
      </c>
      <c r="AO623" s="57" t="s">
        <v>115</v>
      </c>
      <c r="AP623" s="57" t="s">
        <v>108</v>
      </c>
      <c r="AQ623" s="57" t="s">
        <v>120</v>
      </c>
      <c r="AR623" s="57">
        <v>176</v>
      </c>
      <c r="AS623" s="57">
        <v>251.68</v>
      </c>
    </row>
    <row r="624" spans="1:45" ht="69">
      <c r="A624" s="9">
        <v>2023</v>
      </c>
      <c r="B624" s="9" t="s">
        <v>28</v>
      </c>
      <c r="C624" s="9" t="s">
        <v>6</v>
      </c>
      <c r="D624" s="10" t="s">
        <v>14</v>
      </c>
      <c r="E624" s="14">
        <v>122</v>
      </c>
      <c r="F624" s="14">
        <v>100</v>
      </c>
      <c r="G624" s="14">
        <v>112</v>
      </c>
      <c r="H624" s="14">
        <v>20</v>
      </c>
      <c r="I624" s="9" t="s">
        <v>4</v>
      </c>
      <c r="AI624" s="56" t="s">
        <v>112</v>
      </c>
      <c r="AJ624" s="56">
        <v>2020</v>
      </c>
      <c r="AK624" s="56" t="s">
        <v>1</v>
      </c>
      <c r="AL624" s="56" t="s">
        <v>116</v>
      </c>
      <c r="AM624" s="56" t="s">
        <v>118</v>
      </c>
      <c r="AN624" s="56" t="s">
        <v>119</v>
      </c>
      <c r="AO624" s="56" t="s">
        <v>115</v>
      </c>
      <c r="AP624" s="56" t="s">
        <v>108</v>
      </c>
      <c r="AQ624" s="56" t="s">
        <v>120</v>
      </c>
      <c r="AR624" s="56">
        <v>224</v>
      </c>
      <c r="AS624" s="56">
        <v>320.32</v>
      </c>
    </row>
    <row r="625" spans="1:45" ht="69">
      <c r="A625" s="9">
        <v>2023</v>
      </c>
      <c r="B625" s="9" t="s">
        <v>28</v>
      </c>
      <c r="C625" s="9" t="s">
        <v>15</v>
      </c>
      <c r="D625" s="12" t="s">
        <v>16</v>
      </c>
      <c r="E625" s="9">
        <v>78</v>
      </c>
      <c r="F625" s="13">
        <v>2289</v>
      </c>
      <c r="G625" s="13">
        <v>5126</v>
      </c>
      <c r="H625" s="14">
        <v>458</v>
      </c>
      <c r="I625" s="9" t="s">
        <v>4</v>
      </c>
      <c r="AI625" s="57" t="s">
        <v>110</v>
      </c>
      <c r="AJ625" s="57">
        <v>2020</v>
      </c>
      <c r="AK625" s="57" t="s">
        <v>1</v>
      </c>
      <c r="AL625" s="57" t="s">
        <v>116</v>
      </c>
      <c r="AM625" s="57" t="s">
        <v>118</v>
      </c>
      <c r="AN625" s="57" t="s">
        <v>119</v>
      </c>
      <c r="AO625" s="57" t="s">
        <v>115</v>
      </c>
      <c r="AP625" s="57" t="s">
        <v>108</v>
      </c>
      <c r="AQ625" s="57" t="s">
        <v>120</v>
      </c>
      <c r="AR625" s="57">
        <v>178</v>
      </c>
      <c r="AS625" s="57">
        <v>254.54</v>
      </c>
    </row>
    <row r="626" spans="1:45" ht="69">
      <c r="A626" s="9">
        <v>2023</v>
      </c>
      <c r="B626" s="9" t="s">
        <v>28</v>
      </c>
      <c r="C626" s="9" t="s">
        <v>15</v>
      </c>
      <c r="D626" s="12" t="s">
        <v>17</v>
      </c>
      <c r="E626" s="9">
        <v>76</v>
      </c>
      <c r="F626" s="13">
        <v>2288</v>
      </c>
      <c r="G626" s="13">
        <v>5126</v>
      </c>
      <c r="H626" s="14">
        <v>458</v>
      </c>
      <c r="I626" s="9" t="s">
        <v>4</v>
      </c>
      <c r="AI626" s="56" t="s">
        <v>103</v>
      </c>
      <c r="AJ626" s="56">
        <v>2020</v>
      </c>
      <c r="AK626" s="56" t="s">
        <v>1</v>
      </c>
      <c r="AL626" s="56" t="s">
        <v>116</v>
      </c>
      <c r="AM626" s="56" t="s">
        <v>118</v>
      </c>
      <c r="AN626" s="56" t="s">
        <v>119</v>
      </c>
      <c r="AO626" s="56" t="s">
        <v>115</v>
      </c>
      <c r="AP626" s="56" t="s">
        <v>108</v>
      </c>
      <c r="AQ626" s="56" t="s">
        <v>120</v>
      </c>
      <c r="AR626" s="56">
        <v>148</v>
      </c>
      <c r="AS626" s="56">
        <v>211.64</v>
      </c>
    </row>
    <row r="627" spans="1:45" ht="69">
      <c r="A627" s="9">
        <v>2023</v>
      </c>
      <c r="B627" s="9" t="s">
        <v>28</v>
      </c>
      <c r="C627" s="9" t="s">
        <v>15</v>
      </c>
      <c r="D627" s="12" t="s">
        <v>18</v>
      </c>
      <c r="E627" s="9">
        <v>46</v>
      </c>
      <c r="F627" s="9">
        <v>100</v>
      </c>
      <c r="G627" s="9">
        <v>224</v>
      </c>
      <c r="H627" s="14">
        <v>20</v>
      </c>
      <c r="I627" s="9" t="s">
        <v>4</v>
      </c>
      <c r="AI627" s="57" t="s">
        <v>110</v>
      </c>
      <c r="AJ627" s="57">
        <v>2020</v>
      </c>
      <c r="AK627" s="57" t="s">
        <v>1</v>
      </c>
      <c r="AL627" s="57" t="s">
        <v>116</v>
      </c>
      <c r="AM627" s="57" t="s">
        <v>118</v>
      </c>
      <c r="AN627" s="57" t="s">
        <v>119</v>
      </c>
      <c r="AO627" s="57" t="s">
        <v>115</v>
      </c>
      <c r="AP627" s="57" t="s">
        <v>108</v>
      </c>
      <c r="AQ627" s="57" t="s">
        <v>120</v>
      </c>
      <c r="AR627" s="57">
        <v>810</v>
      </c>
      <c r="AS627" s="57">
        <v>1158.3</v>
      </c>
    </row>
    <row r="628" spans="1:45" ht="69">
      <c r="A628" s="9">
        <v>2023</v>
      </c>
      <c r="B628" s="9" t="s">
        <v>28</v>
      </c>
      <c r="C628" s="9" t="s">
        <v>15</v>
      </c>
      <c r="D628" s="12" t="s">
        <v>19</v>
      </c>
      <c r="E628" s="9">
        <v>34</v>
      </c>
      <c r="F628" s="13">
        <v>2288</v>
      </c>
      <c r="G628" s="13">
        <v>5126</v>
      </c>
      <c r="H628" s="14">
        <v>458</v>
      </c>
      <c r="I628" s="9" t="s">
        <v>4</v>
      </c>
      <c r="AI628" s="56" t="s">
        <v>112</v>
      </c>
      <c r="AJ628" s="56">
        <v>2020</v>
      </c>
      <c r="AK628" s="56" t="s">
        <v>1</v>
      </c>
      <c r="AL628" s="56" t="s">
        <v>116</v>
      </c>
      <c r="AM628" s="56" t="s">
        <v>118</v>
      </c>
      <c r="AN628" s="56" t="s">
        <v>119</v>
      </c>
      <c r="AO628" s="56" t="s">
        <v>115</v>
      </c>
      <c r="AP628" s="56" t="s">
        <v>108</v>
      </c>
      <c r="AQ628" s="56" t="s">
        <v>120</v>
      </c>
      <c r="AR628" s="56">
        <v>843</v>
      </c>
      <c r="AS628" s="56">
        <v>1205.49</v>
      </c>
    </row>
    <row r="629" spans="1:45" ht="69">
      <c r="A629" s="9">
        <v>2023</v>
      </c>
      <c r="B629" s="9" t="s">
        <v>28</v>
      </c>
      <c r="C629" s="9" t="s">
        <v>6</v>
      </c>
      <c r="D629" s="10" t="s">
        <v>20</v>
      </c>
      <c r="E629" s="14">
        <v>7</v>
      </c>
      <c r="F629" s="14">
        <v>200</v>
      </c>
      <c r="G629" s="14">
        <v>224</v>
      </c>
      <c r="H629" s="14">
        <v>40</v>
      </c>
      <c r="I629" s="9" t="s">
        <v>4</v>
      </c>
      <c r="AI629" s="57" t="s">
        <v>112</v>
      </c>
      <c r="AJ629" s="57">
        <v>2020</v>
      </c>
      <c r="AK629" s="57" t="s">
        <v>1</v>
      </c>
      <c r="AL629" s="57" t="s">
        <v>116</v>
      </c>
      <c r="AM629" s="57" t="s">
        <v>118</v>
      </c>
      <c r="AN629" s="57" t="s">
        <v>119</v>
      </c>
      <c r="AO629" s="57" t="s">
        <v>115</v>
      </c>
      <c r="AP629" s="57" t="s">
        <v>108</v>
      </c>
      <c r="AQ629" s="57" t="s">
        <v>120</v>
      </c>
      <c r="AR629" s="57">
        <v>896</v>
      </c>
      <c r="AS629" s="57">
        <v>1281.28</v>
      </c>
    </row>
    <row r="630" spans="1:45" ht="69">
      <c r="A630" s="9">
        <v>2023</v>
      </c>
      <c r="B630" s="9" t="s">
        <v>28</v>
      </c>
      <c r="C630" s="9" t="s">
        <v>21</v>
      </c>
      <c r="D630" s="12" t="s">
        <v>21</v>
      </c>
      <c r="E630" s="9">
        <v>3</v>
      </c>
      <c r="F630" s="13">
        <v>4577</v>
      </c>
      <c r="G630" s="13">
        <v>7392</v>
      </c>
      <c r="H630" s="14">
        <v>915</v>
      </c>
      <c r="I630" s="9" t="s">
        <v>25</v>
      </c>
      <c r="AI630" s="56" t="s">
        <v>103</v>
      </c>
      <c r="AJ630" s="56">
        <v>2020</v>
      </c>
      <c r="AK630" s="56" t="s">
        <v>1</v>
      </c>
      <c r="AL630" s="56" t="s">
        <v>116</v>
      </c>
      <c r="AM630" s="56" t="s">
        <v>118</v>
      </c>
      <c r="AN630" s="56" t="s">
        <v>106</v>
      </c>
      <c r="AO630" s="56" t="s">
        <v>115</v>
      </c>
      <c r="AP630" s="56" t="s">
        <v>108</v>
      </c>
      <c r="AQ630" s="56" t="s">
        <v>109</v>
      </c>
      <c r="AR630" s="56">
        <v>818</v>
      </c>
      <c r="AS630" s="56">
        <v>526.24</v>
      </c>
    </row>
    <row r="631" spans="1:45" ht="69">
      <c r="A631" s="9">
        <v>2023</v>
      </c>
      <c r="B631" s="9" t="s">
        <v>28</v>
      </c>
      <c r="C631" s="9" t="s">
        <v>15</v>
      </c>
      <c r="D631" s="12" t="s">
        <v>22</v>
      </c>
      <c r="E631" s="9">
        <v>3</v>
      </c>
      <c r="F631" s="13">
        <v>2289</v>
      </c>
      <c r="G631" s="13">
        <v>5127</v>
      </c>
      <c r="H631" s="14">
        <v>458</v>
      </c>
      <c r="I631" s="9" t="s">
        <v>25</v>
      </c>
      <c r="AI631" s="57" t="s">
        <v>112</v>
      </c>
      <c r="AJ631" s="57">
        <v>2020</v>
      </c>
      <c r="AK631" s="57" t="s">
        <v>1</v>
      </c>
      <c r="AL631" s="57" t="s">
        <v>116</v>
      </c>
      <c r="AM631" s="57" t="s">
        <v>118</v>
      </c>
      <c r="AN631" s="57" t="s">
        <v>119</v>
      </c>
      <c r="AO631" s="57" t="s">
        <v>115</v>
      </c>
      <c r="AP631" s="57" t="s">
        <v>108</v>
      </c>
      <c r="AQ631" s="57" t="s">
        <v>120</v>
      </c>
      <c r="AR631" s="57">
        <v>849</v>
      </c>
      <c r="AS631" s="57">
        <v>526.24</v>
      </c>
    </row>
    <row r="632" spans="1:45" ht="69">
      <c r="A632" s="9">
        <v>2023</v>
      </c>
      <c r="B632" s="9" t="s">
        <v>29</v>
      </c>
      <c r="C632" s="9" t="s">
        <v>2</v>
      </c>
      <c r="D632" s="10" t="s">
        <v>3</v>
      </c>
      <c r="E632" s="11">
        <v>3566</v>
      </c>
      <c r="F632" s="11">
        <v>4577</v>
      </c>
      <c r="G632" s="11">
        <v>5127</v>
      </c>
      <c r="H632" s="14">
        <v>915</v>
      </c>
      <c r="I632" s="9" t="s">
        <v>25</v>
      </c>
      <c r="AI632" s="56" t="s">
        <v>103</v>
      </c>
      <c r="AJ632" s="56">
        <v>2020</v>
      </c>
      <c r="AK632" s="56" t="s">
        <v>1</v>
      </c>
      <c r="AL632" s="56" t="s">
        <v>116</v>
      </c>
      <c r="AM632" s="56" t="s">
        <v>118</v>
      </c>
      <c r="AN632" s="56" t="s">
        <v>119</v>
      </c>
      <c r="AO632" s="56" t="s">
        <v>115</v>
      </c>
      <c r="AP632" s="56" t="s">
        <v>108</v>
      </c>
      <c r="AQ632" s="56" t="s">
        <v>120</v>
      </c>
      <c r="AR632" s="56">
        <v>882</v>
      </c>
      <c r="AS632" s="56">
        <v>526.24</v>
      </c>
    </row>
    <row r="633" spans="1:45" ht="69">
      <c r="A633" s="9">
        <v>2023</v>
      </c>
      <c r="B633" s="9" t="s">
        <v>29</v>
      </c>
      <c r="C633" s="9" t="s">
        <v>2</v>
      </c>
      <c r="D633" s="10" t="s">
        <v>5</v>
      </c>
      <c r="E633" s="11">
        <v>2498</v>
      </c>
      <c r="F633" s="11">
        <v>8000</v>
      </c>
      <c r="G633" s="11">
        <v>8960</v>
      </c>
      <c r="H633" s="11">
        <v>1600</v>
      </c>
      <c r="I633" s="9" t="s">
        <v>25</v>
      </c>
      <c r="AI633" s="57" t="s">
        <v>110</v>
      </c>
      <c r="AJ633" s="57">
        <v>2020</v>
      </c>
      <c r="AK633" s="57" t="s">
        <v>1</v>
      </c>
      <c r="AL633" s="57" t="s">
        <v>116</v>
      </c>
      <c r="AM633" s="57" t="s">
        <v>118</v>
      </c>
      <c r="AN633" s="57" t="s">
        <v>119</v>
      </c>
      <c r="AO633" s="57" t="s">
        <v>115</v>
      </c>
      <c r="AP633" s="57" t="s">
        <v>108</v>
      </c>
      <c r="AQ633" s="57" t="s">
        <v>120</v>
      </c>
      <c r="AR633" s="57">
        <v>147</v>
      </c>
      <c r="AS633" s="57">
        <v>210.21</v>
      </c>
    </row>
    <row r="634" spans="1:45" ht="69">
      <c r="A634" s="9">
        <v>2023</v>
      </c>
      <c r="B634" s="9" t="s">
        <v>29</v>
      </c>
      <c r="C634" s="9" t="s">
        <v>6</v>
      </c>
      <c r="D634" s="10" t="s">
        <v>7</v>
      </c>
      <c r="E634" s="11">
        <v>1245</v>
      </c>
      <c r="F634" s="11">
        <v>4577</v>
      </c>
      <c r="G634" s="11">
        <v>5126</v>
      </c>
      <c r="H634" s="14">
        <v>915</v>
      </c>
      <c r="I634" s="9" t="s">
        <v>25</v>
      </c>
      <c r="AI634" s="56" t="s">
        <v>103</v>
      </c>
      <c r="AJ634" s="56">
        <v>2020</v>
      </c>
      <c r="AK634" s="56" t="s">
        <v>1</v>
      </c>
      <c r="AL634" s="56" t="s">
        <v>116</v>
      </c>
      <c r="AM634" s="56" t="s">
        <v>118</v>
      </c>
      <c r="AN634" s="56" t="s">
        <v>119</v>
      </c>
      <c r="AO634" s="56" t="s">
        <v>115</v>
      </c>
      <c r="AP634" s="56" t="s">
        <v>108</v>
      </c>
      <c r="AQ634" s="56" t="s">
        <v>120</v>
      </c>
      <c r="AR634" s="56">
        <v>175</v>
      </c>
      <c r="AS634" s="56">
        <v>250.25</v>
      </c>
    </row>
    <row r="635" spans="1:45" ht="69">
      <c r="A635" s="9">
        <v>2023</v>
      </c>
      <c r="B635" s="9" t="s">
        <v>29</v>
      </c>
      <c r="C635" s="9" t="s">
        <v>8</v>
      </c>
      <c r="D635" s="12" t="s">
        <v>9</v>
      </c>
      <c r="E635" s="9">
        <v>644</v>
      </c>
      <c r="F635" s="13">
        <v>5744</v>
      </c>
      <c r="G635" s="13">
        <v>6433</v>
      </c>
      <c r="H635" s="11">
        <v>1149</v>
      </c>
      <c r="I635" s="9" t="s">
        <v>25</v>
      </c>
      <c r="AI635" s="57" t="s">
        <v>113</v>
      </c>
      <c r="AJ635" s="57">
        <v>2020</v>
      </c>
      <c r="AK635" s="57" t="s">
        <v>1</v>
      </c>
      <c r="AL635" s="57" t="s">
        <v>116</v>
      </c>
      <c r="AM635" s="57" t="s">
        <v>118</v>
      </c>
      <c r="AN635" s="57" t="s">
        <v>119</v>
      </c>
      <c r="AO635" s="57" t="s">
        <v>115</v>
      </c>
      <c r="AP635" s="57" t="s">
        <v>108</v>
      </c>
      <c r="AQ635" s="57" t="s">
        <v>120</v>
      </c>
      <c r="AR635" s="57">
        <v>223</v>
      </c>
      <c r="AS635" s="57">
        <v>318.89</v>
      </c>
    </row>
    <row r="636" spans="1:45" ht="69">
      <c r="A636" s="9">
        <v>2023</v>
      </c>
      <c r="B636" s="9" t="s">
        <v>29</v>
      </c>
      <c r="C636" s="9" t="s">
        <v>10</v>
      </c>
      <c r="D636" s="12" t="s">
        <v>11</v>
      </c>
      <c r="E636" s="9">
        <v>643</v>
      </c>
      <c r="F636" s="13">
        <v>7000</v>
      </c>
      <c r="G636" s="13">
        <v>7840</v>
      </c>
      <c r="H636" s="11">
        <v>1400</v>
      </c>
      <c r="I636" s="9" t="s">
        <v>25</v>
      </c>
      <c r="AI636" s="56" t="s">
        <v>110</v>
      </c>
      <c r="AJ636" s="56">
        <v>2020</v>
      </c>
      <c r="AK636" s="56" t="s">
        <v>1</v>
      </c>
      <c r="AL636" s="56" t="s">
        <v>116</v>
      </c>
      <c r="AM636" s="56" t="s">
        <v>118</v>
      </c>
      <c r="AN636" s="56" t="s">
        <v>119</v>
      </c>
      <c r="AO636" s="56" t="s">
        <v>115</v>
      </c>
      <c r="AP636" s="56" t="s">
        <v>108</v>
      </c>
      <c r="AQ636" s="56" t="s">
        <v>120</v>
      </c>
      <c r="AR636" s="56">
        <v>151</v>
      </c>
      <c r="AS636" s="56">
        <v>215.93</v>
      </c>
    </row>
    <row r="637" spans="1:45" ht="69">
      <c r="A637" s="9">
        <v>2023</v>
      </c>
      <c r="B637" s="9" t="s">
        <v>29</v>
      </c>
      <c r="C637" s="9" t="s">
        <v>8</v>
      </c>
      <c r="D637" s="12" t="s">
        <v>12</v>
      </c>
      <c r="E637" s="9">
        <v>455</v>
      </c>
      <c r="F637" s="13">
        <v>4579</v>
      </c>
      <c r="G637" s="13">
        <v>5128</v>
      </c>
      <c r="H637" s="14">
        <v>916</v>
      </c>
      <c r="I637" s="9" t="s">
        <v>25</v>
      </c>
      <c r="AI637" s="57" t="s">
        <v>113</v>
      </c>
      <c r="AJ637" s="57">
        <v>2020</v>
      </c>
      <c r="AK637" s="57" t="s">
        <v>1</v>
      </c>
      <c r="AL637" s="57" t="s">
        <v>116</v>
      </c>
      <c r="AM637" s="57" t="s">
        <v>118</v>
      </c>
      <c r="AN637" s="57" t="s">
        <v>119</v>
      </c>
      <c r="AO637" s="57" t="s">
        <v>115</v>
      </c>
      <c r="AP637" s="57" t="s">
        <v>108</v>
      </c>
      <c r="AQ637" s="57" t="s">
        <v>120</v>
      </c>
      <c r="AR637" s="57">
        <v>852</v>
      </c>
      <c r="AS637" s="57">
        <v>1218.3599999999999</v>
      </c>
    </row>
    <row r="638" spans="1:45" ht="69">
      <c r="A638" s="9">
        <v>2023</v>
      </c>
      <c r="B638" s="9" t="s">
        <v>29</v>
      </c>
      <c r="C638" s="9" t="s">
        <v>10</v>
      </c>
      <c r="D638" s="12" t="s">
        <v>13</v>
      </c>
      <c r="E638" s="14">
        <v>345</v>
      </c>
      <c r="F638" s="11">
        <v>7000</v>
      </c>
      <c r="G638" s="11">
        <v>7840</v>
      </c>
      <c r="H638" s="11">
        <v>1400</v>
      </c>
      <c r="I638" s="9" t="s">
        <v>25</v>
      </c>
      <c r="AI638" s="56" t="s">
        <v>114</v>
      </c>
      <c r="AJ638" s="56">
        <v>2020</v>
      </c>
      <c r="AK638" s="56" t="s">
        <v>1</v>
      </c>
      <c r="AL638" s="56" t="s">
        <v>116</v>
      </c>
      <c r="AM638" s="56" t="s">
        <v>118</v>
      </c>
      <c r="AN638" s="56" t="s">
        <v>119</v>
      </c>
      <c r="AO638" s="56" t="s">
        <v>115</v>
      </c>
      <c r="AP638" s="56" t="s">
        <v>108</v>
      </c>
      <c r="AQ638" s="56" t="s">
        <v>120</v>
      </c>
      <c r="AR638" s="56">
        <v>149</v>
      </c>
      <c r="AS638" s="56">
        <v>213.07</v>
      </c>
    </row>
    <row r="639" spans="1:45" ht="69">
      <c r="A639" s="9">
        <v>2023</v>
      </c>
      <c r="B639" s="9" t="s">
        <v>29</v>
      </c>
      <c r="C639" s="9" t="s">
        <v>6</v>
      </c>
      <c r="D639" s="10" t="s">
        <v>14</v>
      </c>
      <c r="E639" s="14">
        <v>122</v>
      </c>
      <c r="F639" s="14">
        <v>100</v>
      </c>
      <c r="G639" s="14">
        <v>112</v>
      </c>
      <c r="H639" s="14">
        <v>20</v>
      </c>
      <c r="I639" s="9" t="s">
        <v>25</v>
      </c>
      <c r="AI639" s="57" t="s">
        <v>110</v>
      </c>
      <c r="AJ639" s="57">
        <v>2020</v>
      </c>
      <c r="AK639" s="57" t="s">
        <v>29</v>
      </c>
      <c r="AL639" s="57" t="s">
        <v>116</v>
      </c>
      <c r="AM639" s="57" t="s">
        <v>118</v>
      </c>
      <c r="AN639" s="57" t="s">
        <v>119</v>
      </c>
      <c r="AO639" s="57" t="s">
        <v>115</v>
      </c>
      <c r="AP639" s="57" t="s">
        <v>108</v>
      </c>
      <c r="AQ639" s="57" t="s">
        <v>120</v>
      </c>
      <c r="AR639" s="57">
        <v>146</v>
      </c>
      <c r="AS639" s="57">
        <v>208.78</v>
      </c>
    </row>
    <row r="640" spans="1:45" ht="69">
      <c r="A640" s="9">
        <v>2023</v>
      </c>
      <c r="B640" s="9" t="s">
        <v>29</v>
      </c>
      <c r="C640" s="9" t="s">
        <v>15</v>
      </c>
      <c r="D640" s="12" t="s">
        <v>16</v>
      </c>
      <c r="E640" s="9">
        <v>78</v>
      </c>
      <c r="F640" s="13">
        <v>2289</v>
      </c>
      <c r="G640" s="13">
        <v>5126</v>
      </c>
      <c r="H640" s="14">
        <v>458</v>
      </c>
      <c r="I640" s="9" t="s">
        <v>25</v>
      </c>
      <c r="AI640" s="56" t="s">
        <v>103</v>
      </c>
      <c r="AJ640" s="56">
        <v>2020</v>
      </c>
      <c r="AK640" s="56" t="s">
        <v>29</v>
      </c>
      <c r="AL640" s="56" t="s">
        <v>116</v>
      </c>
      <c r="AM640" s="56" t="s">
        <v>118</v>
      </c>
      <c r="AN640" s="56" t="s">
        <v>119</v>
      </c>
      <c r="AO640" s="56" t="s">
        <v>115</v>
      </c>
      <c r="AP640" s="56" t="s">
        <v>108</v>
      </c>
      <c r="AQ640" s="56" t="s">
        <v>120</v>
      </c>
      <c r="AR640" s="56">
        <v>362</v>
      </c>
      <c r="AS640" s="56">
        <v>517.66</v>
      </c>
    </row>
    <row r="641" spans="1:45" ht="69">
      <c r="A641" s="9">
        <v>2023</v>
      </c>
      <c r="B641" s="9" t="s">
        <v>29</v>
      </c>
      <c r="C641" s="9" t="s">
        <v>15</v>
      </c>
      <c r="D641" s="12" t="s">
        <v>17</v>
      </c>
      <c r="E641" s="9">
        <v>76</v>
      </c>
      <c r="F641" s="13">
        <v>2288</v>
      </c>
      <c r="G641" s="13">
        <v>5126</v>
      </c>
      <c r="H641" s="14">
        <v>458</v>
      </c>
      <c r="I641" s="9" t="s">
        <v>25</v>
      </c>
      <c r="AI641" s="57" t="s">
        <v>110</v>
      </c>
      <c r="AJ641" s="57">
        <v>2020</v>
      </c>
      <c r="AK641" s="57" t="s">
        <v>29</v>
      </c>
      <c r="AL641" s="57" t="s">
        <v>116</v>
      </c>
      <c r="AM641" s="57" t="s">
        <v>118</v>
      </c>
      <c r="AN641" s="57" t="s">
        <v>119</v>
      </c>
      <c r="AO641" s="57" t="s">
        <v>115</v>
      </c>
      <c r="AP641" s="57" t="s">
        <v>108</v>
      </c>
      <c r="AQ641" s="57" t="s">
        <v>120</v>
      </c>
      <c r="AR641" s="57">
        <v>142</v>
      </c>
      <c r="AS641" s="57">
        <v>203.06</v>
      </c>
    </row>
    <row r="642" spans="1:45" ht="69">
      <c r="A642" s="9">
        <v>2023</v>
      </c>
      <c r="B642" s="9" t="s">
        <v>29</v>
      </c>
      <c r="C642" s="9" t="s">
        <v>15</v>
      </c>
      <c r="D642" s="12" t="s">
        <v>18</v>
      </c>
      <c r="E642" s="9">
        <v>46</v>
      </c>
      <c r="F642" s="9">
        <v>100</v>
      </c>
      <c r="G642" s="9">
        <v>224</v>
      </c>
      <c r="H642" s="14">
        <v>20</v>
      </c>
      <c r="I642" s="9" t="s">
        <v>25</v>
      </c>
      <c r="AI642" s="56" t="s">
        <v>110</v>
      </c>
      <c r="AJ642" s="56">
        <v>2020</v>
      </c>
      <c r="AK642" s="56" t="s">
        <v>29</v>
      </c>
      <c r="AL642" s="56" t="s">
        <v>116</v>
      </c>
      <c r="AM642" s="56" t="s">
        <v>118</v>
      </c>
      <c r="AN642" s="56" t="s">
        <v>119</v>
      </c>
      <c r="AO642" s="56" t="s">
        <v>115</v>
      </c>
      <c r="AP642" s="56" t="s">
        <v>108</v>
      </c>
      <c r="AQ642" s="56" t="s">
        <v>120</v>
      </c>
      <c r="AR642" s="56">
        <v>190</v>
      </c>
      <c r="AS642" s="56">
        <v>271.7</v>
      </c>
    </row>
    <row r="643" spans="1:45" ht="69">
      <c r="A643" s="9">
        <v>2023</v>
      </c>
      <c r="B643" s="9" t="s">
        <v>29</v>
      </c>
      <c r="C643" s="9" t="s">
        <v>15</v>
      </c>
      <c r="D643" s="12" t="s">
        <v>19</v>
      </c>
      <c r="E643" s="9">
        <v>34</v>
      </c>
      <c r="F643" s="13">
        <v>2288</v>
      </c>
      <c r="G643" s="13">
        <v>5126</v>
      </c>
      <c r="H643" s="14">
        <v>458</v>
      </c>
      <c r="I643" s="9" t="s">
        <v>25</v>
      </c>
      <c r="AI643" s="57" t="s">
        <v>103</v>
      </c>
      <c r="AJ643" s="57">
        <v>2020</v>
      </c>
      <c r="AK643" s="57" t="s">
        <v>29</v>
      </c>
      <c r="AL643" s="57" t="s">
        <v>116</v>
      </c>
      <c r="AM643" s="57" t="s">
        <v>118</v>
      </c>
      <c r="AN643" s="57" t="s">
        <v>119</v>
      </c>
      <c r="AO643" s="57" t="s">
        <v>115</v>
      </c>
      <c r="AP643" s="57" t="s">
        <v>108</v>
      </c>
      <c r="AQ643" s="57" t="s">
        <v>120</v>
      </c>
      <c r="AR643" s="57">
        <v>364</v>
      </c>
      <c r="AS643" s="57">
        <v>520.52</v>
      </c>
    </row>
    <row r="644" spans="1:45" ht="69">
      <c r="A644" s="9">
        <v>2023</v>
      </c>
      <c r="B644" s="9" t="s">
        <v>29</v>
      </c>
      <c r="C644" s="9" t="s">
        <v>6</v>
      </c>
      <c r="D644" s="10" t="s">
        <v>20</v>
      </c>
      <c r="E644" s="14">
        <v>7</v>
      </c>
      <c r="F644" s="14">
        <v>200</v>
      </c>
      <c r="G644" s="14">
        <v>224</v>
      </c>
      <c r="H644" s="14">
        <v>40</v>
      </c>
      <c r="I644" s="9" t="s">
        <v>25</v>
      </c>
      <c r="AI644" s="56" t="s">
        <v>103</v>
      </c>
      <c r="AJ644" s="56">
        <v>2020</v>
      </c>
      <c r="AK644" s="56" t="s">
        <v>29</v>
      </c>
      <c r="AL644" s="56" t="s">
        <v>116</v>
      </c>
      <c r="AM644" s="56" t="s">
        <v>118</v>
      </c>
      <c r="AN644" s="56" t="s">
        <v>119</v>
      </c>
      <c r="AO644" s="56" t="s">
        <v>115</v>
      </c>
      <c r="AP644" s="56" t="s">
        <v>108</v>
      </c>
      <c r="AQ644" s="56" t="s">
        <v>120</v>
      </c>
      <c r="AR644" s="56">
        <v>815</v>
      </c>
      <c r="AS644" s="56">
        <v>1165.45</v>
      </c>
    </row>
    <row r="645" spans="1:45" ht="69">
      <c r="A645" s="9">
        <v>2023</v>
      </c>
      <c r="B645" s="9" t="s">
        <v>29</v>
      </c>
      <c r="C645" s="9" t="s">
        <v>15</v>
      </c>
      <c r="D645" s="12" t="s">
        <v>22</v>
      </c>
      <c r="E645" s="9">
        <v>3</v>
      </c>
      <c r="F645" s="13">
        <v>2289</v>
      </c>
      <c r="G645" s="13">
        <v>5127</v>
      </c>
      <c r="H645" s="14">
        <v>458</v>
      </c>
      <c r="I645" s="9" t="s">
        <v>25</v>
      </c>
      <c r="AI645" s="57" t="s">
        <v>112</v>
      </c>
      <c r="AJ645" s="57">
        <v>2020</v>
      </c>
      <c r="AK645" s="57" t="s">
        <v>29</v>
      </c>
      <c r="AL645" s="57" t="s">
        <v>116</v>
      </c>
      <c r="AM645" s="57" t="s">
        <v>118</v>
      </c>
      <c r="AN645" s="57" t="s">
        <v>119</v>
      </c>
      <c r="AO645" s="57" t="s">
        <v>115</v>
      </c>
      <c r="AP645" s="57" t="s">
        <v>108</v>
      </c>
      <c r="AQ645" s="57" t="s">
        <v>120</v>
      </c>
      <c r="AR645" s="57">
        <v>848</v>
      </c>
      <c r="AS645" s="57">
        <v>1212.6400000000001</v>
      </c>
    </row>
    <row r="646" spans="1:45" ht="69">
      <c r="A646" s="9">
        <v>2023</v>
      </c>
      <c r="B646" s="9" t="s">
        <v>29</v>
      </c>
      <c r="C646" s="9" t="s">
        <v>21</v>
      </c>
      <c r="D646" s="12" t="s">
        <v>21</v>
      </c>
      <c r="E646" s="9">
        <v>2</v>
      </c>
      <c r="F646" s="13">
        <v>6600</v>
      </c>
      <c r="G646" s="13">
        <v>7392</v>
      </c>
      <c r="H646" s="11">
        <v>1320</v>
      </c>
      <c r="I646" s="9" t="s">
        <v>4</v>
      </c>
      <c r="AI646" s="56" t="s">
        <v>103</v>
      </c>
      <c r="AJ646" s="56">
        <v>2020</v>
      </c>
      <c r="AK646" s="56" t="s">
        <v>29</v>
      </c>
      <c r="AL646" s="56" t="s">
        <v>116</v>
      </c>
      <c r="AM646" s="56" t="s">
        <v>118</v>
      </c>
      <c r="AN646" s="56" t="s">
        <v>119</v>
      </c>
      <c r="AO646" s="56" t="s">
        <v>115</v>
      </c>
      <c r="AP646" s="56" t="s">
        <v>108</v>
      </c>
      <c r="AQ646" s="56" t="s">
        <v>120</v>
      </c>
      <c r="AR646" s="56">
        <v>901</v>
      </c>
      <c r="AS646" s="56">
        <v>1288.43</v>
      </c>
    </row>
    <row r="647" spans="1:45" ht="69">
      <c r="A647" s="9">
        <v>2023</v>
      </c>
      <c r="B647" s="9" t="s">
        <v>30</v>
      </c>
      <c r="C647" s="9" t="s">
        <v>2</v>
      </c>
      <c r="D647" s="10" t="s">
        <v>3</v>
      </c>
      <c r="E647" s="11">
        <v>3566</v>
      </c>
      <c r="F647" s="11">
        <v>4577</v>
      </c>
      <c r="G647" s="11">
        <v>5127</v>
      </c>
      <c r="H647" s="14">
        <v>915</v>
      </c>
      <c r="I647" s="9" t="s">
        <v>4</v>
      </c>
      <c r="AI647" s="57" t="s">
        <v>103</v>
      </c>
      <c r="AJ647" s="57">
        <v>2020</v>
      </c>
      <c r="AK647" s="57" t="s">
        <v>29</v>
      </c>
      <c r="AL647" s="57" t="s">
        <v>116</v>
      </c>
      <c r="AM647" s="57" t="s">
        <v>118</v>
      </c>
      <c r="AN647" s="57" t="s">
        <v>119</v>
      </c>
      <c r="AO647" s="57" t="s">
        <v>115</v>
      </c>
      <c r="AP647" s="57" t="s">
        <v>108</v>
      </c>
      <c r="AQ647" s="57" t="s">
        <v>120</v>
      </c>
      <c r="AR647" s="57">
        <v>854</v>
      </c>
      <c r="AS647" s="57">
        <v>526.24</v>
      </c>
    </row>
    <row r="648" spans="1:45" ht="69">
      <c r="A648" s="9">
        <v>2023</v>
      </c>
      <c r="B648" s="9" t="s">
        <v>30</v>
      </c>
      <c r="C648" s="9" t="s">
        <v>2</v>
      </c>
      <c r="D648" s="10" t="s">
        <v>5</v>
      </c>
      <c r="E648" s="11">
        <v>2498</v>
      </c>
      <c r="F648" s="11">
        <v>8000</v>
      </c>
      <c r="G648" s="11">
        <v>8960</v>
      </c>
      <c r="H648" s="11">
        <v>1600</v>
      </c>
      <c r="I648" s="9" t="s">
        <v>4</v>
      </c>
      <c r="AI648" s="56" t="s">
        <v>110</v>
      </c>
      <c r="AJ648" s="56">
        <v>2020</v>
      </c>
      <c r="AK648" s="56" t="s">
        <v>29</v>
      </c>
      <c r="AL648" s="56" t="s">
        <v>116</v>
      </c>
      <c r="AM648" s="56" t="s">
        <v>118</v>
      </c>
      <c r="AN648" s="56" t="s">
        <v>119</v>
      </c>
      <c r="AO648" s="56" t="s">
        <v>115</v>
      </c>
      <c r="AP648" s="56" t="s">
        <v>108</v>
      </c>
      <c r="AQ648" s="56" t="s">
        <v>120</v>
      </c>
      <c r="AR648" s="56">
        <v>189</v>
      </c>
      <c r="AS648" s="56">
        <v>526.24</v>
      </c>
    </row>
    <row r="649" spans="1:45" ht="69">
      <c r="A649" s="9">
        <v>2023</v>
      </c>
      <c r="B649" s="9" t="s">
        <v>30</v>
      </c>
      <c r="C649" s="9" t="s">
        <v>6</v>
      </c>
      <c r="D649" s="10" t="s">
        <v>7</v>
      </c>
      <c r="E649" s="11">
        <v>1245</v>
      </c>
      <c r="F649" s="11">
        <v>4577</v>
      </c>
      <c r="G649" s="11">
        <v>5126</v>
      </c>
      <c r="H649" s="14">
        <v>915</v>
      </c>
      <c r="I649" s="9" t="s">
        <v>4</v>
      </c>
      <c r="AI649" s="57" t="s">
        <v>103</v>
      </c>
      <c r="AJ649" s="57">
        <v>2020</v>
      </c>
      <c r="AK649" s="57" t="s">
        <v>29</v>
      </c>
      <c r="AL649" s="57" t="s">
        <v>116</v>
      </c>
      <c r="AM649" s="57" t="s">
        <v>118</v>
      </c>
      <c r="AN649" s="57" t="s">
        <v>119</v>
      </c>
      <c r="AO649" s="57" t="s">
        <v>115</v>
      </c>
      <c r="AP649" s="57" t="s">
        <v>108</v>
      </c>
      <c r="AQ649" s="57" t="s">
        <v>120</v>
      </c>
      <c r="AR649" s="57">
        <v>363</v>
      </c>
      <c r="AS649" s="57">
        <v>519.09</v>
      </c>
    </row>
    <row r="650" spans="1:45" ht="69">
      <c r="A650" s="9">
        <v>2023</v>
      </c>
      <c r="B650" s="9" t="s">
        <v>30</v>
      </c>
      <c r="C650" s="9" t="s">
        <v>8</v>
      </c>
      <c r="D650" s="12" t="s">
        <v>9</v>
      </c>
      <c r="E650" s="9">
        <v>644</v>
      </c>
      <c r="F650" s="13">
        <v>5744</v>
      </c>
      <c r="G650" s="13">
        <v>6433</v>
      </c>
      <c r="H650" s="11">
        <v>1149</v>
      </c>
      <c r="I650" s="9" t="s">
        <v>4</v>
      </c>
      <c r="AI650" s="56" t="s">
        <v>103</v>
      </c>
      <c r="AJ650" s="56">
        <v>2020</v>
      </c>
      <c r="AK650" s="56" t="s">
        <v>29</v>
      </c>
      <c r="AL650" s="56" t="s">
        <v>116</v>
      </c>
      <c r="AM650" s="56" t="s">
        <v>118</v>
      </c>
      <c r="AN650" s="56" t="s">
        <v>119</v>
      </c>
      <c r="AO650" s="56" t="s">
        <v>115</v>
      </c>
      <c r="AP650" s="56" t="s">
        <v>108</v>
      </c>
      <c r="AQ650" s="56" t="s">
        <v>120</v>
      </c>
      <c r="AR650" s="56">
        <v>145</v>
      </c>
      <c r="AS650" s="56">
        <v>207.35</v>
      </c>
    </row>
    <row r="651" spans="1:45" ht="69">
      <c r="A651" s="9">
        <v>2023</v>
      </c>
      <c r="B651" s="9" t="s">
        <v>30</v>
      </c>
      <c r="C651" s="9" t="s">
        <v>10</v>
      </c>
      <c r="D651" s="12" t="s">
        <v>11</v>
      </c>
      <c r="E651" s="9">
        <v>643</v>
      </c>
      <c r="F651" s="13">
        <v>7000</v>
      </c>
      <c r="G651" s="13">
        <v>7840</v>
      </c>
      <c r="H651" s="11">
        <v>1400</v>
      </c>
      <c r="I651" s="9" t="s">
        <v>25</v>
      </c>
      <c r="AI651" s="57" t="s">
        <v>103</v>
      </c>
      <c r="AJ651" s="57">
        <v>2020</v>
      </c>
      <c r="AK651" s="57" t="s">
        <v>29</v>
      </c>
      <c r="AL651" s="57" t="s">
        <v>116</v>
      </c>
      <c r="AM651" s="57" t="s">
        <v>118</v>
      </c>
      <c r="AN651" s="57" t="s">
        <v>119</v>
      </c>
      <c r="AO651" s="57" t="s">
        <v>115</v>
      </c>
      <c r="AP651" s="57" t="s">
        <v>108</v>
      </c>
      <c r="AQ651" s="57" t="s">
        <v>120</v>
      </c>
      <c r="AR651" s="57">
        <v>193</v>
      </c>
      <c r="AS651" s="57">
        <v>275.99</v>
      </c>
    </row>
    <row r="652" spans="1:45" ht="69">
      <c r="A652" s="9">
        <v>2023</v>
      </c>
      <c r="B652" s="9" t="s">
        <v>30</v>
      </c>
      <c r="C652" s="9" t="s">
        <v>8</v>
      </c>
      <c r="D652" s="12" t="s">
        <v>12</v>
      </c>
      <c r="E652" s="9">
        <v>455</v>
      </c>
      <c r="F652" s="13">
        <v>5036</v>
      </c>
      <c r="G652" s="13">
        <v>5128</v>
      </c>
      <c r="H652" s="11">
        <v>1007</v>
      </c>
      <c r="I652" s="9" t="s">
        <v>25</v>
      </c>
      <c r="AI652" s="56" t="s">
        <v>110</v>
      </c>
      <c r="AJ652" s="56">
        <v>2020</v>
      </c>
      <c r="AK652" s="56" t="s">
        <v>29</v>
      </c>
      <c r="AL652" s="56" t="s">
        <v>116</v>
      </c>
      <c r="AM652" s="56" t="s">
        <v>118</v>
      </c>
      <c r="AN652" s="56" t="s">
        <v>119</v>
      </c>
      <c r="AO652" s="56" t="s">
        <v>115</v>
      </c>
      <c r="AP652" s="56" t="s">
        <v>108</v>
      </c>
      <c r="AQ652" s="56" t="s">
        <v>120</v>
      </c>
      <c r="AR652" s="56">
        <v>361</v>
      </c>
      <c r="AS652" s="56">
        <v>516.23</v>
      </c>
    </row>
    <row r="653" spans="1:45" ht="69">
      <c r="A653" s="9">
        <v>2023</v>
      </c>
      <c r="B653" s="9" t="s">
        <v>30</v>
      </c>
      <c r="C653" s="9" t="s">
        <v>10</v>
      </c>
      <c r="D653" s="12" t="s">
        <v>13</v>
      </c>
      <c r="E653" s="14">
        <v>345</v>
      </c>
      <c r="F653" s="11">
        <v>7700</v>
      </c>
      <c r="G653" s="11">
        <v>7840</v>
      </c>
      <c r="H653" s="11">
        <v>1540</v>
      </c>
      <c r="I653" s="9" t="s">
        <v>25</v>
      </c>
      <c r="AI653" s="57" t="s">
        <v>103</v>
      </c>
      <c r="AJ653" s="57">
        <v>2020</v>
      </c>
      <c r="AK653" s="57" t="s">
        <v>29</v>
      </c>
      <c r="AL653" s="57" t="s">
        <v>116</v>
      </c>
      <c r="AM653" s="57" t="s">
        <v>118</v>
      </c>
      <c r="AN653" s="57" t="s">
        <v>119</v>
      </c>
      <c r="AO653" s="57" t="s">
        <v>115</v>
      </c>
      <c r="AP653" s="57" t="s">
        <v>108</v>
      </c>
      <c r="AQ653" s="57" t="s">
        <v>120</v>
      </c>
      <c r="AR653" s="57">
        <v>824</v>
      </c>
      <c r="AS653" s="57">
        <v>1178.32</v>
      </c>
    </row>
    <row r="654" spans="1:45" ht="69">
      <c r="A654" s="9">
        <v>2023</v>
      </c>
      <c r="B654" s="9" t="s">
        <v>30</v>
      </c>
      <c r="C654" s="9" t="s">
        <v>6</v>
      </c>
      <c r="D654" s="10" t="s">
        <v>14</v>
      </c>
      <c r="E654" s="14">
        <v>122</v>
      </c>
      <c r="F654" s="14">
        <v>110</v>
      </c>
      <c r="G654" s="14">
        <v>112</v>
      </c>
      <c r="H654" s="14">
        <v>22</v>
      </c>
      <c r="I654" s="9" t="s">
        <v>25</v>
      </c>
      <c r="AI654" s="56" t="s">
        <v>110</v>
      </c>
      <c r="AJ654" s="56">
        <v>2020</v>
      </c>
      <c r="AK654" s="56" t="s">
        <v>29</v>
      </c>
      <c r="AL654" s="56" t="s">
        <v>116</v>
      </c>
      <c r="AM654" s="56" t="s">
        <v>118</v>
      </c>
      <c r="AN654" s="56" t="s">
        <v>119</v>
      </c>
      <c r="AO654" s="56" t="s">
        <v>115</v>
      </c>
      <c r="AP654" s="56" t="s">
        <v>108</v>
      </c>
      <c r="AQ654" s="56" t="s">
        <v>120</v>
      </c>
      <c r="AR654" s="56">
        <v>857</v>
      </c>
      <c r="AS654" s="56">
        <v>1225.51</v>
      </c>
    </row>
    <row r="655" spans="1:45" ht="69">
      <c r="A655" s="9">
        <v>2023</v>
      </c>
      <c r="B655" s="9" t="s">
        <v>30</v>
      </c>
      <c r="C655" s="9" t="s">
        <v>15</v>
      </c>
      <c r="D655" s="12" t="s">
        <v>16</v>
      </c>
      <c r="E655" s="9">
        <v>78</v>
      </c>
      <c r="F655" s="13">
        <v>2517</v>
      </c>
      <c r="G655" s="13">
        <v>5126</v>
      </c>
      <c r="H655" s="14">
        <v>503</v>
      </c>
      <c r="I655" s="9" t="s">
        <v>25</v>
      </c>
      <c r="AI655" s="57" t="s">
        <v>110</v>
      </c>
      <c r="AJ655" s="57">
        <v>2020</v>
      </c>
      <c r="AK655" s="57" t="s">
        <v>29</v>
      </c>
      <c r="AL655" s="57" t="s">
        <v>116</v>
      </c>
      <c r="AM655" s="57" t="s">
        <v>118</v>
      </c>
      <c r="AN655" s="57" t="s">
        <v>119</v>
      </c>
      <c r="AO655" s="57" t="s">
        <v>115</v>
      </c>
      <c r="AP655" s="57" t="s">
        <v>108</v>
      </c>
      <c r="AQ655" s="57" t="s">
        <v>120</v>
      </c>
      <c r="AR655" s="57">
        <v>365</v>
      </c>
      <c r="AS655" s="57">
        <v>521.95000000000005</v>
      </c>
    </row>
    <row r="656" spans="1:45" ht="69">
      <c r="A656" s="9">
        <v>2023</v>
      </c>
      <c r="B656" s="9" t="s">
        <v>30</v>
      </c>
      <c r="C656" s="9" t="s">
        <v>15</v>
      </c>
      <c r="D656" s="12" t="s">
        <v>17</v>
      </c>
      <c r="E656" s="9">
        <v>76</v>
      </c>
      <c r="F656" s="13">
        <v>2517</v>
      </c>
      <c r="G656" s="13">
        <v>5126</v>
      </c>
      <c r="H656" s="14">
        <v>503</v>
      </c>
      <c r="I656" s="9" t="s">
        <v>25</v>
      </c>
      <c r="AI656" s="56" t="s">
        <v>110</v>
      </c>
      <c r="AJ656" s="56">
        <v>2020</v>
      </c>
      <c r="AK656" s="56" t="s">
        <v>28</v>
      </c>
      <c r="AL656" s="56" t="s">
        <v>116</v>
      </c>
      <c r="AM656" s="56" t="s">
        <v>118</v>
      </c>
      <c r="AN656" s="56" t="s">
        <v>119</v>
      </c>
      <c r="AO656" s="56" t="s">
        <v>115</v>
      </c>
      <c r="AP656" s="56" t="s">
        <v>108</v>
      </c>
      <c r="AQ656" s="56" t="s">
        <v>120</v>
      </c>
      <c r="AR656" s="56">
        <v>152</v>
      </c>
      <c r="AS656" s="56">
        <v>217.36</v>
      </c>
    </row>
    <row r="657" spans="1:45" ht="69">
      <c r="A657" s="9">
        <v>2023</v>
      </c>
      <c r="B657" s="9" t="s">
        <v>30</v>
      </c>
      <c r="C657" s="9" t="s">
        <v>15</v>
      </c>
      <c r="D657" s="12" t="s">
        <v>18</v>
      </c>
      <c r="E657" s="9">
        <v>46</v>
      </c>
      <c r="F657" s="9">
        <v>115</v>
      </c>
      <c r="G657" s="9">
        <v>224</v>
      </c>
      <c r="H657" s="14">
        <v>23</v>
      </c>
      <c r="I657" s="9" t="s">
        <v>25</v>
      </c>
      <c r="AI657" s="57" t="s">
        <v>110</v>
      </c>
      <c r="AJ657" s="57">
        <v>2020</v>
      </c>
      <c r="AK657" s="57" t="s">
        <v>28</v>
      </c>
      <c r="AL657" s="57" t="s">
        <v>116</v>
      </c>
      <c r="AM657" s="57" t="s">
        <v>118</v>
      </c>
      <c r="AN657" s="57" t="s">
        <v>119</v>
      </c>
      <c r="AO657" s="57" t="s">
        <v>115</v>
      </c>
      <c r="AP657" s="57" t="s">
        <v>108</v>
      </c>
      <c r="AQ657" s="57" t="s">
        <v>120</v>
      </c>
      <c r="AR657" s="57">
        <v>194</v>
      </c>
      <c r="AS657" s="57">
        <v>277.42</v>
      </c>
    </row>
    <row r="658" spans="1:45" ht="69">
      <c r="A658" s="9">
        <v>2023</v>
      </c>
      <c r="B658" s="9" t="s">
        <v>30</v>
      </c>
      <c r="C658" s="9" t="s">
        <v>15</v>
      </c>
      <c r="D658" s="12" t="s">
        <v>19</v>
      </c>
      <c r="E658" s="9">
        <v>34</v>
      </c>
      <c r="F658" s="13">
        <v>2632</v>
      </c>
      <c r="G658" s="13">
        <v>5126</v>
      </c>
      <c r="H658" s="14">
        <v>526</v>
      </c>
      <c r="I658" s="9" t="s">
        <v>25</v>
      </c>
      <c r="AI658" s="56" t="s">
        <v>114</v>
      </c>
      <c r="AJ658" s="56">
        <v>2020</v>
      </c>
      <c r="AK658" s="56" t="s">
        <v>28</v>
      </c>
      <c r="AL658" s="56" t="s">
        <v>116</v>
      </c>
      <c r="AM658" s="56" t="s">
        <v>118</v>
      </c>
      <c r="AN658" s="56" t="s">
        <v>119</v>
      </c>
      <c r="AO658" s="56" t="s">
        <v>115</v>
      </c>
      <c r="AP658" s="56" t="s">
        <v>108</v>
      </c>
      <c r="AQ658" s="56" t="s">
        <v>120</v>
      </c>
      <c r="AR658" s="56">
        <v>368</v>
      </c>
      <c r="AS658" s="56">
        <v>526.24</v>
      </c>
    </row>
    <row r="659" spans="1:45" ht="69">
      <c r="A659" s="9">
        <v>2023</v>
      </c>
      <c r="B659" s="9" t="s">
        <v>30</v>
      </c>
      <c r="C659" s="9" t="s">
        <v>6</v>
      </c>
      <c r="D659" s="10" t="s">
        <v>20</v>
      </c>
      <c r="E659" s="14">
        <v>7</v>
      </c>
      <c r="F659" s="14">
        <v>230</v>
      </c>
      <c r="G659" s="14">
        <v>224</v>
      </c>
      <c r="H659" s="14">
        <v>46</v>
      </c>
      <c r="I659" s="9" t="s">
        <v>25</v>
      </c>
      <c r="AI659" s="57" t="s">
        <v>112</v>
      </c>
      <c r="AJ659" s="57">
        <v>2020</v>
      </c>
      <c r="AK659" s="57" t="s">
        <v>28</v>
      </c>
      <c r="AL659" s="57" t="s">
        <v>116</v>
      </c>
      <c r="AM659" s="57" t="s">
        <v>118</v>
      </c>
      <c r="AN659" s="57" t="s">
        <v>119</v>
      </c>
      <c r="AO659" s="57" t="s">
        <v>115</v>
      </c>
      <c r="AP659" s="57" t="s">
        <v>108</v>
      </c>
      <c r="AQ659" s="57" t="s">
        <v>120</v>
      </c>
      <c r="AR659" s="57">
        <v>148</v>
      </c>
      <c r="AS659" s="57">
        <v>211.64</v>
      </c>
    </row>
    <row r="660" spans="1:45" ht="69">
      <c r="A660" s="9">
        <v>2023</v>
      </c>
      <c r="B660" s="9" t="s">
        <v>30</v>
      </c>
      <c r="C660" s="9" t="s">
        <v>15</v>
      </c>
      <c r="D660" s="12" t="s">
        <v>22</v>
      </c>
      <c r="E660" s="9">
        <v>3</v>
      </c>
      <c r="F660" s="13">
        <v>2632</v>
      </c>
      <c r="G660" s="13">
        <v>5127</v>
      </c>
      <c r="H660" s="14">
        <v>526</v>
      </c>
      <c r="I660" s="9" t="s">
        <v>4</v>
      </c>
      <c r="AI660" s="56" t="s">
        <v>110</v>
      </c>
      <c r="AJ660" s="56">
        <v>2020</v>
      </c>
      <c r="AK660" s="56" t="s">
        <v>28</v>
      </c>
      <c r="AL660" s="56" t="s">
        <v>116</v>
      </c>
      <c r="AM660" s="56" t="s">
        <v>118</v>
      </c>
      <c r="AN660" s="56" t="s">
        <v>119</v>
      </c>
      <c r="AO660" s="56" t="s">
        <v>115</v>
      </c>
      <c r="AP660" s="56" t="s">
        <v>108</v>
      </c>
      <c r="AQ660" s="56" t="s">
        <v>120</v>
      </c>
      <c r="AR660" s="56">
        <v>196</v>
      </c>
      <c r="AS660" s="56">
        <v>280.27999999999997</v>
      </c>
    </row>
    <row r="661" spans="1:45" ht="69">
      <c r="A661" s="9">
        <v>2023</v>
      </c>
      <c r="B661" s="9" t="s">
        <v>30</v>
      </c>
      <c r="C661" s="9" t="s">
        <v>21</v>
      </c>
      <c r="D661" s="12" t="s">
        <v>21</v>
      </c>
      <c r="E661" s="9">
        <v>2</v>
      </c>
      <c r="F661" s="13">
        <v>7590</v>
      </c>
      <c r="G661" s="13">
        <v>7392</v>
      </c>
      <c r="H661" s="11">
        <v>1518</v>
      </c>
      <c r="I661" s="9" t="s">
        <v>25</v>
      </c>
      <c r="AI661" s="57" t="s">
        <v>114</v>
      </c>
      <c r="AJ661" s="57">
        <v>2020</v>
      </c>
      <c r="AK661" s="57" t="s">
        <v>28</v>
      </c>
      <c r="AL661" s="57" t="s">
        <v>116</v>
      </c>
      <c r="AM661" s="57" t="s">
        <v>118</v>
      </c>
      <c r="AN661" s="57" t="s">
        <v>119</v>
      </c>
      <c r="AO661" s="57" t="s">
        <v>115</v>
      </c>
      <c r="AP661" s="57" t="s">
        <v>108</v>
      </c>
      <c r="AQ661" s="57" t="s">
        <v>120</v>
      </c>
      <c r="AR661" s="57">
        <v>370</v>
      </c>
      <c r="AS661" s="57">
        <v>529.1</v>
      </c>
    </row>
    <row r="662" spans="1:45" ht="69">
      <c r="A662" s="9">
        <v>2023</v>
      </c>
      <c r="B662" s="9" t="s">
        <v>31</v>
      </c>
      <c r="C662" s="9" t="s">
        <v>2</v>
      </c>
      <c r="D662" s="10" t="s">
        <v>3</v>
      </c>
      <c r="E662" s="11">
        <v>3566</v>
      </c>
      <c r="F662" s="11">
        <v>4577</v>
      </c>
      <c r="G662" s="11">
        <v>5127</v>
      </c>
      <c r="H662" s="14">
        <v>915</v>
      </c>
      <c r="I662" s="9" t="s">
        <v>25</v>
      </c>
      <c r="AI662" s="56" t="s">
        <v>110</v>
      </c>
      <c r="AJ662" s="56">
        <v>2020</v>
      </c>
      <c r="AK662" s="56" t="s">
        <v>28</v>
      </c>
      <c r="AL662" s="56" t="s">
        <v>116</v>
      </c>
      <c r="AM662" s="56" t="s">
        <v>118</v>
      </c>
      <c r="AN662" s="56" t="s">
        <v>119</v>
      </c>
      <c r="AO662" s="56" t="s">
        <v>115</v>
      </c>
      <c r="AP662" s="56" t="s">
        <v>108</v>
      </c>
      <c r="AQ662" s="56" t="s">
        <v>120</v>
      </c>
      <c r="AR662" s="56">
        <v>814</v>
      </c>
      <c r="AS662" s="56">
        <v>1164.02</v>
      </c>
    </row>
    <row r="663" spans="1:45" ht="69">
      <c r="A663" s="9">
        <v>2023</v>
      </c>
      <c r="B663" s="9" t="s">
        <v>31</v>
      </c>
      <c r="C663" s="9" t="s">
        <v>2</v>
      </c>
      <c r="D663" s="10" t="s">
        <v>5</v>
      </c>
      <c r="E663" s="11">
        <v>2498</v>
      </c>
      <c r="F663" s="11">
        <v>8000</v>
      </c>
      <c r="G663" s="11">
        <v>8960</v>
      </c>
      <c r="H663" s="11">
        <v>1600</v>
      </c>
      <c r="I663" s="9" t="s">
        <v>25</v>
      </c>
      <c r="AI663" s="57" t="s">
        <v>103</v>
      </c>
      <c r="AJ663" s="57">
        <v>2020</v>
      </c>
      <c r="AK663" s="57" t="s">
        <v>28</v>
      </c>
      <c r="AL663" s="57" t="s">
        <v>116</v>
      </c>
      <c r="AM663" s="57" t="s">
        <v>118</v>
      </c>
      <c r="AN663" s="57" t="s">
        <v>119</v>
      </c>
      <c r="AO663" s="57" t="s">
        <v>115</v>
      </c>
      <c r="AP663" s="57" t="s">
        <v>108</v>
      </c>
      <c r="AQ663" s="57" t="s">
        <v>120</v>
      </c>
      <c r="AR663" s="57">
        <v>847</v>
      </c>
      <c r="AS663" s="57">
        <v>1211.21</v>
      </c>
    </row>
    <row r="664" spans="1:45" ht="69">
      <c r="A664" s="9">
        <v>2023</v>
      </c>
      <c r="B664" s="9" t="s">
        <v>31</v>
      </c>
      <c r="C664" s="9" t="s">
        <v>6</v>
      </c>
      <c r="D664" s="10" t="s">
        <v>7</v>
      </c>
      <c r="E664" s="11">
        <v>1245</v>
      </c>
      <c r="F664" s="11">
        <v>4577</v>
      </c>
      <c r="G664" s="11">
        <v>5126</v>
      </c>
      <c r="H664" s="14">
        <v>915</v>
      </c>
      <c r="I664" s="9" t="s">
        <v>25</v>
      </c>
      <c r="AI664" s="56" t="s">
        <v>112</v>
      </c>
      <c r="AJ664" s="56">
        <v>2020</v>
      </c>
      <c r="AK664" s="56" t="s">
        <v>28</v>
      </c>
      <c r="AL664" s="56" t="s">
        <v>116</v>
      </c>
      <c r="AM664" s="56" t="s">
        <v>118</v>
      </c>
      <c r="AN664" s="56" t="s">
        <v>119</v>
      </c>
      <c r="AO664" s="56" t="s">
        <v>115</v>
      </c>
      <c r="AP664" s="56" t="s">
        <v>108</v>
      </c>
      <c r="AQ664" s="56" t="s">
        <v>120</v>
      </c>
      <c r="AR664" s="56">
        <v>195</v>
      </c>
      <c r="AS664" s="56">
        <v>526.24</v>
      </c>
    </row>
    <row r="665" spans="1:45" ht="69">
      <c r="A665" s="9">
        <v>2023</v>
      </c>
      <c r="B665" s="9" t="s">
        <v>31</v>
      </c>
      <c r="C665" s="9" t="s">
        <v>8</v>
      </c>
      <c r="D665" s="12" t="s">
        <v>9</v>
      </c>
      <c r="E665" s="9">
        <v>644</v>
      </c>
      <c r="F665" s="13">
        <v>5744</v>
      </c>
      <c r="G665" s="13">
        <v>6433</v>
      </c>
      <c r="H665" s="11">
        <v>1149</v>
      </c>
      <c r="I665" s="9" t="s">
        <v>25</v>
      </c>
      <c r="AI665" s="57" t="s">
        <v>110</v>
      </c>
      <c r="AJ665" s="57">
        <v>2020</v>
      </c>
      <c r="AK665" s="57" t="s">
        <v>28</v>
      </c>
      <c r="AL665" s="57" t="s">
        <v>116</v>
      </c>
      <c r="AM665" s="57" t="s">
        <v>118</v>
      </c>
      <c r="AN665" s="57" t="s">
        <v>119</v>
      </c>
      <c r="AO665" s="57" t="s">
        <v>115</v>
      </c>
      <c r="AP665" s="57" t="s">
        <v>108</v>
      </c>
      <c r="AQ665" s="57" t="s">
        <v>120</v>
      </c>
      <c r="AR665" s="57">
        <v>369</v>
      </c>
      <c r="AS665" s="57">
        <v>527.66999999999996</v>
      </c>
    </row>
    <row r="666" spans="1:45" ht="69">
      <c r="A666" s="9">
        <v>2023</v>
      </c>
      <c r="B666" s="9" t="s">
        <v>31</v>
      </c>
      <c r="C666" s="9" t="s">
        <v>10</v>
      </c>
      <c r="D666" s="12" t="s">
        <v>11</v>
      </c>
      <c r="E666" s="9">
        <v>643</v>
      </c>
      <c r="F666" s="13">
        <v>7000</v>
      </c>
      <c r="G666" s="13">
        <v>7840</v>
      </c>
      <c r="H666" s="11">
        <v>1400</v>
      </c>
      <c r="I666" s="9" t="s">
        <v>25</v>
      </c>
      <c r="AI666" s="56" t="s">
        <v>114</v>
      </c>
      <c r="AJ666" s="56">
        <v>2020</v>
      </c>
      <c r="AK666" s="56" t="s">
        <v>28</v>
      </c>
      <c r="AL666" s="56" t="s">
        <v>116</v>
      </c>
      <c r="AM666" s="56" t="s">
        <v>118</v>
      </c>
      <c r="AN666" s="56" t="s">
        <v>119</v>
      </c>
      <c r="AO666" s="56" t="s">
        <v>115</v>
      </c>
      <c r="AP666" s="56" t="s">
        <v>108</v>
      </c>
      <c r="AQ666" s="56" t="s">
        <v>120</v>
      </c>
      <c r="AR666" s="56">
        <v>151</v>
      </c>
      <c r="AS666" s="56">
        <v>215.93</v>
      </c>
    </row>
    <row r="667" spans="1:45" ht="69">
      <c r="A667" s="9">
        <v>2023</v>
      </c>
      <c r="B667" s="9" t="s">
        <v>31</v>
      </c>
      <c r="C667" s="9" t="s">
        <v>8</v>
      </c>
      <c r="D667" s="12" t="s">
        <v>12</v>
      </c>
      <c r="E667" s="9">
        <v>455</v>
      </c>
      <c r="F667" s="13">
        <v>4579</v>
      </c>
      <c r="G667" s="13">
        <v>5128</v>
      </c>
      <c r="H667" s="14">
        <v>916</v>
      </c>
      <c r="I667" s="9" t="s">
        <v>25</v>
      </c>
      <c r="AI667" s="57" t="s">
        <v>110</v>
      </c>
      <c r="AJ667" s="57">
        <v>2020</v>
      </c>
      <c r="AK667" s="57" t="s">
        <v>28</v>
      </c>
      <c r="AL667" s="57" t="s">
        <v>116</v>
      </c>
      <c r="AM667" s="57" t="s">
        <v>118</v>
      </c>
      <c r="AN667" s="57" t="s">
        <v>119</v>
      </c>
      <c r="AO667" s="57" t="s">
        <v>115</v>
      </c>
      <c r="AP667" s="57" t="s">
        <v>108</v>
      </c>
      <c r="AQ667" s="57" t="s">
        <v>120</v>
      </c>
      <c r="AR667" s="57">
        <v>199</v>
      </c>
      <c r="AS667" s="57">
        <v>284.57</v>
      </c>
    </row>
    <row r="668" spans="1:45" ht="69">
      <c r="A668" s="9">
        <v>2023</v>
      </c>
      <c r="B668" s="9" t="s">
        <v>31</v>
      </c>
      <c r="C668" s="9" t="s">
        <v>10</v>
      </c>
      <c r="D668" s="12" t="s">
        <v>13</v>
      </c>
      <c r="E668" s="14">
        <v>345</v>
      </c>
      <c r="F668" s="11">
        <v>7000</v>
      </c>
      <c r="G668" s="11">
        <v>7840</v>
      </c>
      <c r="H668" s="11">
        <v>1400</v>
      </c>
      <c r="I668" s="9" t="s">
        <v>25</v>
      </c>
      <c r="AI668" s="56" t="s">
        <v>112</v>
      </c>
      <c r="AJ668" s="56">
        <v>2020</v>
      </c>
      <c r="AK668" s="56" t="s">
        <v>28</v>
      </c>
      <c r="AL668" s="56" t="s">
        <v>116</v>
      </c>
      <c r="AM668" s="56" t="s">
        <v>118</v>
      </c>
      <c r="AN668" s="56" t="s">
        <v>119</v>
      </c>
      <c r="AO668" s="56" t="s">
        <v>115</v>
      </c>
      <c r="AP668" s="56" t="s">
        <v>108</v>
      </c>
      <c r="AQ668" s="56" t="s">
        <v>120</v>
      </c>
      <c r="AR668" s="56">
        <v>367</v>
      </c>
      <c r="AS668" s="56">
        <v>524.80999999999995</v>
      </c>
    </row>
    <row r="669" spans="1:45" ht="69">
      <c r="A669" s="9">
        <v>2023</v>
      </c>
      <c r="B669" s="9" t="s">
        <v>31</v>
      </c>
      <c r="C669" s="9" t="s">
        <v>6</v>
      </c>
      <c r="D669" s="10" t="s">
        <v>14</v>
      </c>
      <c r="E669" s="14">
        <v>122</v>
      </c>
      <c r="F669" s="14">
        <v>100</v>
      </c>
      <c r="G669" s="14">
        <v>112</v>
      </c>
      <c r="H669" s="14">
        <v>20</v>
      </c>
      <c r="I669" s="9" t="s">
        <v>25</v>
      </c>
      <c r="AI669" s="57" t="s">
        <v>114</v>
      </c>
      <c r="AJ669" s="57">
        <v>2020</v>
      </c>
      <c r="AK669" s="57" t="s">
        <v>28</v>
      </c>
      <c r="AL669" s="57" t="s">
        <v>116</v>
      </c>
      <c r="AM669" s="57" t="s">
        <v>118</v>
      </c>
      <c r="AN669" s="57" t="s">
        <v>119</v>
      </c>
      <c r="AO669" s="57" t="s">
        <v>115</v>
      </c>
      <c r="AP669" s="57" t="s">
        <v>108</v>
      </c>
      <c r="AQ669" s="57" t="s">
        <v>120</v>
      </c>
      <c r="AR669" s="57">
        <v>823</v>
      </c>
      <c r="AS669" s="57">
        <v>1176.8900000000001</v>
      </c>
    </row>
    <row r="670" spans="1:45" ht="69">
      <c r="A670" s="9">
        <v>2023</v>
      </c>
      <c r="B670" s="9" t="s">
        <v>31</v>
      </c>
      <c r="C670" s="9" t="s">
        <v>15</v>
      </c>
      <c r="D670" s="12" t="s">
        <v>16</v>
      </c>
      <c r="E670" s="9">
        <v>78</v>
      </c>
      <c r="F670" s="13">
        <v>2289</v>
      </c>
      <c r="G670" s="13">
        <v>5126</v>
      </c>
      <c r="H670" s="14">
        <v>458</v>
      </c>
      <c r="I670" s="9" t="s">
        <v>25</v>
      </c>
      <c r="AI670" s="56" t="s">
        <v>103</v>
      </c>
      <c r="AJ670" s="56">
        <v>2020</v>
      </c>
      <c r="AK670" s="56" t="s">
        <v>28</v>
      </c>
      <c r="AL670" s="56" t="s">
        <v>116</v>
      </c>
      <c r="AM670" s="56" t="s">
        <v>118</v>
      </c>
      <c r="AN670" s="56" t="s">
        <v>119</v>
      </c>
      <c r="AO670" s="56" t="s">
        <v>115</v>
      </c>
      <c r="AP670" s="56" t="s">
        <v>108</v>
      </c>
      <c r="AQ670" s="56" t="s">
        <v>120</v>
      </c>
      <c r="AR670" s="56">
        <v>856</v>
      </c>
      <c r="AS670" s="56">
        <v>1224.08</v>
      </c>
    </row>
    <row r="671" spans="1:45" ht="69">
      <c r="A671" s="9">
        <v>2023</v>
      </c>
      <c r="B671" s="9" t="s">
        <v>31</v>
      </c>
      <c r="C671" s="9" t="s">
        <v>15</v>
      </c>
      <c r="D671" s="12" t="s">
        <v>17</v>
      </c>
      <c r="E671" s="9">
        <v>76</v>
      </c>
      <c r="F671" s="13">
        <v>2288</v>
      </c>
      <c r="G671" s="13">
        <v>5126</v>
      </c>
      <c r="H671" s="14">
        <v>458</v>
      </c>
      <c r="I671" s="9" t="s">
        <v>25</v>
      </c>
      <c r="AI671" s="57" t="s">
        <v>110</v>
      </c>
      <c r="AJ671" s="57">
        <v>2020</v>
      </c>
      <c r="AK671" s="57" t="s">
        <v>28</v>
      </c>
      <c r="AL671" s="57" t="s">
        <v>116</v>
      </c>
      <c r="AM671" s="57" t="s">
        <v>118</v>
      </c>
      <c r="AN671" s="57" t="s">
        <v>119</v>
      </c>
      <c r="AO671" s="57" t="s">
        <v>115</v>
      </c>
      <c r="AP671" s="57" t="s">
        <v>108</v>
      </c>
      <c r="AQ671" s="57" t="s">
        <v>120</v>
      </c>
      <c r="AR671" s="57">
        <v>371</v>
      </c>
      <c r="AS671" s="57">
        <v>530.53</v>
      </c>
    </row>
    <row r="672" spans="1:45" ht="69">
      <c r="A672" s="9">
        <v>2023</v>
      </c>
      <c r="B672" s="9" t="s">
        <v>31</v>
      </c>
      <c r="C672" s="9" t="s">
        <v>15</v>
      </c>
      <c r="D672" s="12" t="s">
        <v>18</v>
      </c>
      <c r="E672" s="9">
        <v>46</v>
      </c>
      <c r="F672" s="9">
        <v>100</v>
      </c>
      <c r="G672" s="9">
        <v>224</v>
      </c>
      <c r="H672" s="14">
        <v>20</v>
      </c>
      <c r="I672" s="9" t="s">
        <v>25</v>
      </c>
      <c r="AI672" s="56" t="s">
        <v>110</v>
      </c>
      <c r="AJ672" s="56">
        <v>2020</v>
      </c>
      <c r="AK672" s="56" t="s">
        <v>24</v>
      </c>
      <c r="AL672" s="56" t="s">
        <v>116</v>
      </c>
      <c r="AM672" s="56" t="s">
        <v>118</v>
      </c>
      <c r="AN672" s="56" t="s">
        <v>119</v>
      </c>
      <c r="AO672" s="56" t="s">
        <v>115</v>
      </c>
      <c r="AP672" s="56" t="s">
        <v>108</v>
      </c>
      <c r="AQ672" s="56" t="s">
        <v>120</v>
      </c>
      <c r="AR672" s="56">
        <v>164</v>
      </c>
      <c r="AS672" s="56">
        <v>234.52</v>
      </c>
    </row>
    <row r="673" spans="1:45" ht="69">
      <c r="A673" s="9">
        <v>2023</v>
      </c>
      <c r="B673" s="9" t="s">
        <v>31</v>
      </c>
      <c r="C673" s="9" t="s">
        <v>15</v>
      </c>
      <c r="D673" s="12" t="s">
        <v>19</v>
      </c>
      <c r="E673" s="9">
        <v>34</v>
      </c>
      <c r="F673" s="13">
        <v>2746</v>
      </c>
      <c r="G673" s="13">
        <v>5126</v>
      </c>
      <c r="H673" s="14">
        <v>549</v>
      </c>
      <c r="I673" s="9" t="s">
        <v>25</v>
      </c>
      <c r="AI673" s="57" t="s">
        <v>114</v>
      </c>
      <c r="AJ673" s="57">
        <v>2020</v>
      </c>
      <c r="AK673" s="57" t="s">
        <v>24</v>
      </c>
      <c r="AL673" s="57" t="s">
        <v>116</v>
      </c>
      <c r="AM673" s="57" t="s">
        <v>118</v>
      </c>
      <c r="AN673" s="57" t="s">
        <v>119</v>
      </c>
      <c r="AO673" s="57" t="s">
        <v>115</v>
      </c>
      <c r="AP673" s="57" t="s">
        <v>108</v>
      </c>
      <c r="AQ673" s="57" t="s">
        <v>120</v>
      </c>
      <c r="AR673" s="57">
        <v>212</v>
      </c>
      <c r="AS673" s="57">
        <v>303.16000000000003</v>
      </c>
    </row>
    <row r="674" spans="1:45" ht="69">
      <c r="A674" s="9">
        <v>2023</v>
      </c>
      <c r="B674" s="9" t="s">
        <v>31</v>
      </c>
      <c r="C674" s="9" t="s">
        <v>6</v>
      </c>
      <c r="D674" s="10" t="s">
        <v>20</v>
      </c>
      <c r="E674" s="14">
        <v>7</v>
      </c>
      <c r="F674" s="14">
        <v>240</v>
      </c>
      <c r="G674" s="14">
        <v>224</v>
      </c>
      <c r="H674" s="14">
        <v>48</v>
      </c>
      <c r="I674" s="9" t="s">
        <v>25</v>
      </c>
      <c r="AI674" s="56" t="s">
        <v>110</v>
      </c>
      <c r="AJ674" s="56">
        <v>2020</v>
      </c>
      <c r="AK674" s="56" t="s">
        <v>24</v>
      </c>
      <c r="AL674" s="56" t="s">
        <v>116</v>
      </c>
      <c r="AM674" s="56" t="s">
        <v>118</v>
      </c>
      <c r="AN674" s="56" t="s">
        <v>119</v>
      </c>
      <c r="AO674" s="56" t="s">
        <v>115</v>
      </c>
      <c r="AP674" s="56" t="s">
        <v>108</v>
      </c>
      <c r="AQ674" s="56" t="s">
        <v>120</v>
      </c>
      <c r="AR674" s="56">
        <v>140</v>
      </c>
      <c r="AS674" s="56">
        <v>200.2</v>
      </c>
    </row>
    <row r="675" spans="1:45" ht="69">
      <c r="A675" s="9">
        <v>2023</v>
      </c>
      <c r="B675" s="9" t="s">
        <v>31</v>
      </c>
      <c r="C675" s="9" t="s">
        <v>15</v>
      </c>
      <c r="D675" s="12" t="s">
        <v>22</v>
      </c>
      <c r="E675" s="9">
        <v>3</v>
      </c>
      <c r="F675" s="13">
        <v>2746</v>
      </c>
      <c r="G675" s="13">
        <v>5127</v>
      </c>
      <c r="H675" s="14">
        <v>549</v>
      </c>
      <c r="I675" s="9" t="s">
        <v>25</v>
      </c>
      <c r="AI675" s="57" t="s">
        <v>110</v>
      </c>
      <c r="AJ675" s="57">
        <v>2020</v>
      </c>
      <c r="AK675" s="57" t="s">
        <v>24</v>
      </c>
      <c r="AL675" s="57" t="s">
        <v>116</v>
      </c>
      <c r="AM675" s="57" t="s">
        <v>118</v>
      </c>
      <c r="AN675" s="57" t="s">
        <v>119</v>
      </c>
      <c r="AO675" s="57" t="s">
        <v>115</v>
      </c>
      <c r="AP675" s="57" t="s">
        <v>108</v>
      </c>
      <c r="AQ675" s="57" t="s">
        <v>120</v>
      </c>
      <c r="AR675" s="57">
        <v>166</v>
      </c>
      <c r="AS675" s="57">
        <v>237.38</v>
      </c>
    </row>
    <row r="676" spans="1:45" ht="69">
      <c r="A676" s="9">
        <v>2023</v>
      </c>
      <c r="B676" s="9" t="s">
        <v>31</v>
      </c>
      <c r="C676" s="9" t="s">
        <v>21</v>
      </c>
      <c r="D676" s="12" t="s">
        <v>21</v>
      </c>
      <c r="E676" s="9">
        <v>2</v>
      </c>
      <c r="F676" s="13">
        <v>7920</v>
      </c>
      <c r="G676" s="13">
        <v>7392</v>
      </c>
      <c r="H676" s="11">
        <v>1584</v>
      </c>
      <c r="I676" s="9" t="s">
        <v>25</v>
      </c>
      <c r="AI676" s="56" t="s">
        <v>103</v>
      </c>
      <c r="AJ676" s="56">
        <v>2020</v>
      </c>
      <c r="AK676" s="56" t="s">
        <v>24</v>
      </c>
      <c r="AL676" s="56" t="s">
        <v>116</v>
      </c>
      <c r="AM676" s="56" t="s">
        <v>118</v>
      </c>
      <c r="AN676" s="56" t="s">
        <v>119</v>
      </c>
      <c r="AO676" s="56" t="s">
        <v>115</v>
      </c>
      <c r="AP676" s="56" t="s">
        <v>108</v>
      </c>
      <c r="AQ676" s="56" t="s">
        <v>120</v>
      </c>
      <c r="AR676" s="56">
        <v>214</v>
      </c>
      <c r="AS676" s="56">
        <v>306.02</v>
      </c>
    </row>
    <row r="677" spans="1:45" ht="69">
      <c r="A677" s="9">
        <v>2023</v>
      </c>
      <c r="B677" s="9" t="s">
        <v>32</v>
      </c>
      <c r="C677" s="9" t="s">
        <v>2</v>
      </c>
      <c r="D677" s="10" t="s">
        <v>3</v>
      </c>
      <c r="E677" s="11">
        <v>3566</v>
      </c>
      <c r="F677" s="11">
        <v>5035</v>
      </c>
      <c r="G677" s="11">
        <v>5127</v>
      </c>
      <c r="H677" s="11">
        <v>1007</v>
      </c>
      <c r="I677" s="9" t="s">
        <v>25</v>
      </c>
      <c r="AI677" s="57" t="s">
        <v>103</v>
      </c>
      <c r="AJ677" s="57">
        <v>2020</v>
      </c>
      <c r="AK677" s="57" t="s">
        <v>24</v>
      </c>
      <c r="AL677" s="57" t="s">
        <v>116</v>
      </c>
      <c r="AM677" s="57" t="s">
        <v>118</v>
      </c>
      <c r="AN677" s="57" t="s">
        <v>119</v>
      </c>
      <c r="AO677" s="57" t="s">
        <v>115</v>
      </c>
      <c r="AP677" s="57" t="s">
        <v>108</v>
      </c>
      <c r="AQ677" s="57" t="s">
        <v>120</v>
      </c>
      <c r="AR677" s="57">
        <v>811</v>
      </c>
      <c r="AS677" s="57">
        <v>1159.73</v>
      </c>
    </row>
    <row r="678" spans="1:45" ht="69">
      <c r="A678" s="9">
        <v>2023</v>
      </c>
      <c r="B678" s="9" t="s">
        <v>32</v>
      </c>
      <c r="C678" s="9" t="s">
        <v>2</v>
      </c>
      <c r="D678" s="10" t="s">
        <v>5</v>
      </c>
      <c r="E678" s="11">
        <v>2498</v>
      </c>
      <c r="F678" s="11">
        <v>9200</v>
      </c>
      <c r="G678" s="11">
        <v>8960</v>
      </c>
      <c r="H678" s="11">
        <v>1840</v>
      </c>
      <c r="I678" s="9" t="s">
        <v>25</v>
      </c>
      <c r="AI678" s="56" t="s">
        <v>103</v>
      </c>
      <c r="AJ678" s="56">
        <v>2020</v>
      </c>
      <c r="AK678" s="56" t="s">
        <v>24</v>
      </c>
      <c r="AL678" s="56" t="s">
        <v>116</v>
      </c>
      <c r="AM678" s="56" t="s">
        <v>118</v>
      </c>
      <c r="AN678" s="56" t="s">
        <v>119</v>
      </c>
      <c r="AO678" s="56" t="s">
        <v>115</v>
      </c>
      <c r="AP678" s="56" t="s">
        <v>108</v>
      </c>
      <c r="AQ678" s="56" t="s">
        <v>120</v>
      </c>
      <c r="AR678" s="56">
        <v>845</v>
      </c>
      <c r="AS678" s="56">
        <v>1208.3499999999999</v>
      </c>
    </row>
    <row r="679" spans="1:45" ht="69">
      <c r="A679" s="9">
        <v>2023</v>
      </c>
      <c r="B679" s="9" t="s">
        <v>32</v>
      </c>
      <c r="C679" s="9" t="s">
        <v>6</v>
      </c>
      <c r="D679" s="10" t="s">
        <v>7</v>
      </c>
      <c r="E679" s="11">
        <v>1245</v>
      </c>
      <c r="F679" s="11">
        <v>5264</v>
      </c>
      <c r="G679" s="11">
        <v>5126</v>
      </c>
      <c r="H679" s="11">
        <v>1053</v>
      </c>
      <c r="I679" s="9" t="s">
        <v>25</v>
      </c>
      <c r="AI679" s="57" t="s">
        <v>110</v>
      </c>
      <c r="AJ679" s="57">
        <v>2020</v>
      </c>
      <c r="AK679" s="57" t="s">
        <v>24</v>
      </c>
      <c r="AL679" s="57" t="s">
        <v>116</v>
      </c>
      <c r="AM679" s="57" t="s">
        <v>118</v>
      </c>
      <c r="AN679" s="57" t="s">
        <v>119</v>
      </c>
      <c r="AO679" s="57" t="s">
        <v>115</v>
      </c>
      <c r="AP679" s="57" t="s">
        <v>108</v>
      </c>
      <c r="AQ679" s="57" t="s">
        <v>120</v>
      </c>
      <c r="AR679" s="57">
        <v>898</v>
      </c>
      <c r="AS679" s="57">
        <v>1284.1400000000001</v>
      </c>
    </row>
    <row r="680" spans="1:45" ht="69">
      <c r="A680" s="9">
        <v>2023</v>
      </c>
      <c r="B680" s="9" t="s">
        <v>32</v>
      </c>
      <c r="C680" s="9" t="s">
        <v>8</v>
      </c>
      <c r="D680" s="12" t="s">
        <v>9</v>
      </c>
      <c r="E680" s="9">
        <v>644</v>
      </c>
      <c r="F680" s="13">
        <v>6605</v>
      </c>
      <c r="G680" s="13">
        <v>6433</v>
      </c>
      <c r="H680" s="11">
        <v>1321</v>
      </c>
      <c r="I680" s="9" t="s">
        <v>25</v>
      </c>
      <c r="AI680" s="56" t="s">
        <v>110</v>
      </c>
      <c r="AJ680" s="56">
        <v>2020</v>
      </c>
      <c r="AK680" s="56" t="s">
        <v>24</v>
      </c>
      <c r="AL680" s="56" t="s">
        <v>116</v>
      </c>
      <c r="AM680" s="56" t="s">
        <v>118</v>
      </c>
      <c r="AN680" s="56" t="s">
        <v>119</v>
      </c>
      <c r="AO680" s="56" t="s">
        <v>115</v>
      </c>
      <c r="AP680" s="56" t="s">
        <v>108</v>
      </c>
      <c r="AQ680" s="56" t="s">
        <v>120</v>
      </c>
      <c r="AR680" s="56">
        <v>851</v>
      </c>
      <c r="AS680" s="56">
        <v>526.24</v>
      </c>
    </row>
    <row r="681" spans="1:45" ht="69">
      <c r="A681" s="9">
        <v>2023</v>
      </c>
      <c r="B681" s="9" t="s">
        <v>32</v>
      </c>
      <c r="C681" s="9" t="s">
        <v>10</v>
      </c>
      <c r="D681" s="12" t="s">
        <v>11</v>
      </c>
      <c r="E681" s="9">
        <v>643</v>
      </c>
      <c r="F681" s="13">
        <v>8400</v>
      </c>
      <c r="G681" s="13">
        <v>7840</v>
      </c>
      <c r="H681" s="11">
        <v>1680</v>
      </c>
      <c r="I681" s="9" t="s">
        <v>25</v>
      </c>
      <c r="AI681" s="57" t="s">
        <v>103</v>
      </c>
      <c r="AJ681" s="57">
        <v>2020</v>
      </c>
      <c r="AK681" s="57" t="s">
        <v>24</v>
      </c>
      <c r="AL681" s="57" t="s">
        <v>116</v>
      </c>
      <c r="AM681" s="57" t="s">
        <v>118</v>
      </c>
      <c r="AN681" s="57" t="s">
        <v>119</v>
      </c>
      <c r="AO681" s="57" t="s">
        <v>115</v>
      </c>
      <c r="AP681" s="57" t="s">
        <v>108</v>
      </c>
      <c r="AQ681" s="57" t="s">
        <v>120</v>
      </c>
      <c r="AR681" s="57">
        <v>884</v>
      </c>
      <c r="AS681" s="57">
        <v>526.24</v>
      </c>
    </row>
    <row r="682" spans="1:45" ht="69">
      <c r="A682" s="9">
        <v>2023</v>
      </c>
      <c r="B682" s="9" t="s">
        <v>32</v>
      </c>
      <c r="C682" s="9" t="s">
        <v>8</v>
      </c>
      <c r="D682" s="12" t="s">
        <v>12</v>
      </c>
      <c r="E682" s="9">
        <v>455</v>
      </c>
      <c r="F682" s="13">
        <v>5494</v>
      </c>
      <c r="G682" s="13">
        <v>5128</v>
      </c>
      <c r="H682" s="11">
        <v>1099</v>
      </c>
      <c r="I682" s="9" t="s">
        <v>25</v>
      </c>
      <c r="AI682" s="56" t="s">
        <v>103</v>
      </c>
      <c r="AJ682" s="56">
        <v>2020</v>
      </c>
      <c r="AK682" s="56" t="s">
        <v>24</v>
      </c>
      <c r="AL682" s="56" t="s">
        <v>116</v>
      </c>
      <c r="AM682" s="56" t="s">
        <v>118</v>
      </c>
      <c r="AN682" s="56" t="s">
        <v>119</v>
      </c>
      <c r="AO682" s="56" t="s">
        <v>115</v>
      </c>
      <c r="AP682" s="56" t="s">
        <v>108</v>
      </c>
      <c r="AQ682" s="56" t="s">
        <v>120</v>
      </c>
      <c r="AR682" s="56">
        <v>141</v>
      </c>
      <c r="AS682" s="56">
        <v>201.63</v>
      </c>
    </row>
    <row r="683" spans="1:45" ht="69">
      <c r="A683" s="9">
        <v>2023</v>
      </c>
      <c r="B683" s="9" t="s">
        <v>32</v>
      </c>
      <c r="C683" s="9" t="s">
        <v>10</v>
      </c>
      <c r="D683" s="12" t="s">
        <v>13</v>
      </c>
      <c r="E683" s="14">
        <v>345</v>
      </c>
      <c r="F683" s="11">
        <v>8400</v>
      </c>
      <c r="G683" s="11">
        <v>7840</v>
      </c>
      <c r="H683" s="11">
        <v>1680</v>
      </c>
      <c r="I683" s="9" t="s">
        <v>25</v>
      </c>
      <c r="AI683" s="57" t="s">
        <v>110</v>
      </c>
      <c r="AJ683" s="57">
        <v>2020</v>
      </c>
      <c r="AK683" s="57" t="s">
        <v>24</v>
      </c>
      <c r="AL683" s="57" t="s">
        <v>116</v>
      </c>
      <c r="AM683" s="57" t="s">
        <v>118</v>
      </c>
      <c r="AN683" s="57" t="s">
        <v>119</v>
      </c>
      <c r="AO683" s="57" t="s">
        <v>115</v>
      </c>
      <c r="AP683" s="57" t="s">
        <v>108</v>
      </c>
      <c r="AQ683" s="57" t="s">
        <v>120</v>
      </c>
      <c r="AR683" s="57">
        <v>211</v>
      </c>
      <c r="AS683" s="57">
        <v>301.73</v>
      </c>
    </row>
    <row r="684" spans="1:45" ht="69">
      <c r="A684" s="9">
        <v>2023</v>
      </c>
      <c r="B684" s="9" t="s">
        <v>32</v>
      </c>
      <c r="C684" s="9" t="s">
        <v>6</v>
      </c>
      <c r="D684" s="10" t="s">
        <v>14</v>
      </c>
      <c r="E684" s="14">
        <v>122</v>
      </c>
      <c r="F684" s="14">
        <v>120</v>
      </c>
      <c r="G684" s="14">
        <v>112</v>
      </c>
      <c r="H684" s="14">
        <v>24</v>
      </c>
      <c r="I684" s="9" t="s">
        <v>25</v>
      </c>
      <c r="AI684" s="56" t="s">
        <v>110</v>
      </c>
      <c r="AJ684" s="56">
        <v>2020</v>
      </c>
      <c r="AK684" s="56" t="s">
        <v>24</v>
      </c>
      <c r="AL684" s="56" t="s">
        <v>116</v>
      </c>
      <c r="AM684" s="56" t="s">
        <v>118</v>
      </c>
      <c r="AN684" s="56" t="s">
        <v>119</v>
      </c>
      <c r="AO684" s="56" t="s">
        <v>115</v>
      </c>
      <c r="AP684" s="56" t="s">
        <v>108</v>
      </c>
      <c r="AQ684" s="56" t="s">
        <v>120</v>
      </c>
      <c r="AR684" s="56">
        <v>139</v>
      </c>
      <c r="AS684" s="56">
        <v>198.77</v>
      </c>
    </row>
    <row r="685" spans="1:45" ht="69">
      <c r="A685" s="9">
        <v>2023</v>
      </c>
      <c r="B685" s="9" t="s">
        <v>32</v>
      </c>
      <c r="C685" s="9" t="s">
        <v>15</v>
      </c>
      <c r="D685" s="12" t="s">
        <v>16</v>
      </c>
      <c r="E685" s="9">
        <v>78</v>
      </c>
      <c r="F685" s="13">
        <v>2517</v>
      </c>
      <c r="G685" s="13">
        <v>5126</v>
      </c>
      <c r="H685" s="14">
        <v>503</v>
      </c>
      <c r="I685" s="9" t="s">
        <v>25</v>
      </c>
      <c r="AI685" s="57" t="s">
        <v>110</v>
      </c>
      <c r="AJ685" s="57">
        <v>2020</v>
      </c>
      <c r="AK685" s="57" t="s">
        <v>24</v>
      </c>
      <c r="AL685" s="57" t="s">
        <v>116</v>
      </c>
      <c r="AM685" s="57" t="s">
        <v>118</v>
      </c>
      <c r="AN685" s="57" t="s">
        <v>119</v>
      </c>
      <c r="AO685" s="57" t="s">
        <v>115</v>
      </c>
      <c r="AP685" s="57" t="s">
        <v>108</v>
      </c>
      <c r="AQ685" s="57" t="s">
        <v>120</v>
      </c>
      <c r="AR685" s="57">
        <v>820</v>
      </c>
      <c r="AS685" s="57">
        <v>1172.5999999999999</v>
      </c>
    </row>
    <row r="686" spans="1:45" ht="69">
      <c r="A686" s="9">
        <v>2023</v>
      </c>
      <c r="B686" s="9" t="s">
        <v>32</v>
      </c>
      <c r="C686" s="9" t="s">
        <v>15</v>
      </c>
      <c r="D686" s="12" t="s">
        <v>17</v>
      </c>
      <c r="E686" s="9">
        <v>76</v>
      </c>
      <c r="F686" s="13">
        <v>2517</v>
      </c>
      <c r="G686" s="13">
        <v>5126</v>
      </c>
      <c r="H686" s="14">
        <v>503</v>
      </c>
      <c r="I686" s="9" t="s">
        <v>25</v>
      </c>
      <c r="AI686" s="56" t="s">
        <v>110</v>
      </c>
      <c r="AJ686" s="56">
        <v>2020</v>
      </c>
      <c r="AK686" s="56" t="s">
        <v>24</v>
      </c>
      <c r="AL686" s="56" t="s">
        <v>116</v>
      </c>
      <c r="AM686" s="56" t="s">
        <v>118</v>
      </c>
      <c r="AN686" s="56" t="s">
        <v>119</v>
      </c>
      <c r="AO686" s="56" t="s">
        <v>115</v>
      </c>
      <c r="AP686" s="56" t="s">
        <v>108</v>
      </c>
      <c r="AQ686" s="56" t="s">
        <v>120</v>
      </c>
      <c r="AR686" s="56">
        <v>853</v>
      </c>
      <c r="AS686" s="56">
        <v>1219.79</v>
      </c>
    </row>
    <row r="687" spans="1:45" ht="69">
      <c r="A687" s="9">
        <v>2023</v>
      </c>
      <c r="B687" s="9" t="s">
        <v>32</v>
      </c>
      <c r="C687" s="9" t="s">
        <v>15</v>
      </c>
      <c r="D687" s="12" t="s">
        <v>18</v>
      </c>
      <c r="E687" s="9">
        <v>46</v>
      </c>
      <c r="F687" s="9">
        <v>110</v>
      </c>
      <c r="G687" s="9">
        <v>224</v>
      </c>
      <c r="H687" s="14">
        <v>22</v>
      </c>
      <c r="I687" s="9" t="s">
        <v>25</v>
      </c>
      <c r="AI687" s="57" t="s">
        <v>110</v>
      </c>
      <c r="AJ687" s="57">
        <v>2020</v>
      </c>
      <c r="AK687" s="57" t="s">
        <v>24</v>
      </c>
      <c r="AL687" s="57" t="s">
        <v>116</v>
      </c>
      <c r="AM687" s="57" t="s">
        <v>118</v>
      </c>
      <c r="AN687" s="57" t="s">
        <v>119</v>
      </c>
      <c r="AO687" s="57" t="s">
        <v>115</v>
      </c>
      <c r="AP687" s="57" t="s">
        <v>108</v>
      </c>
      <c r="AQ687" s="57" t="s">
        <v>120</v>
      </c>
      <c r="AR687" s="57">
        <v>137</v>
      </c>
      <c r="AS687" s="57">
        <v>195.91</v>
      </c>
    </row>
    <row r="688" spans="1:45" ht="69">
      <c r="A688" s="9">
        <v>2023</v>
      </c>
      <c r="B688" s="9" t="s">
        <v>32</v>
      </c>
      <c r="C688" s="9" t="s">
        <v>15</v>
      </c>
      <c r="D688" s="12" t="s">
        <v>19</v>
      </c>
      <c r="E688" s="9">
        <v>34</v>
      </c>
      <c r="F688" s="13">
        <v>2517</v>
      </c>
      <c r="G688" s="13">
        <v>5126</v>
      </c>
      <c r="H688" s="14">
        <v>503</v>
      </c>
      <c r="I688" s="9" t="s">
        <v>25</v>
      </c>
      <c r="AI688" s="56" t="s">
        <v>113</v>
      </c>
      <c r="AJ688" s="56">
        <v>2020</v>
      </c>
      <c r="AK688" s="56" t="s">
        <v>27</v>
      </c>
      <c r="AL688" s="56" t="s">
        <v>116</v>
      </c>
      <c r="AM688" s="56" t="s">
        <v>118</v>
      </c>
      <c r="AN688" s="56" t="s">
        <v>119</v>
      </c>
      <c r="AO688" s="56" t="s">
        <v>115</v>
      </c>
      <c r="AP688" s="56" t="s">
        <v>108</v>
      </c>
      <c r="AQ688" s="56" t="s">
        <v>120</v>
      </c>
      <c r="AR688" s="56">
        <v>200</v>
      </c>
      <c r="AS688" s="56">
        <v>286</v>
      </c>
    </row>
    <row r="689" spans="1:45" ht="69">
      <c r="A689" s="9">
        <v>2023</v>
      </c>
      <c r="B689" s="9" t="s">
        <v>32</v>
      </c>
      <c r="C689" s="9" t="s">
        <v>6</v>
      </c>
      <c r="D689" s="10" t="s">
        <v>20</v>
      </c>
      <c r="E689" s="14">
        <v>7</v>
      </c>
      <c r="F689" s="14">
        <v>220</v>
      </c>
      <c r="G689" s="14">
        <v>224</v>
      </c>
      <c r="H689" s="14">
        <v>44</v>
      </c>
      <c r="I689" s="9" t="s">
        <v>25</v>
      </c>
      <c r="AI689" s="57" t="s">
        <v>110</v>
      </c>
      <c r="AJ689" s="57">
        <v>2020</v>
      </c>
      <c r="AK689" s="57" t="s">
        <v>27</v>
      </c>
      <c r="AL689" s="57" t="s">
        <v>116</v>
      </c>
      <c r="AM689" s="57" t="s">
        <v>118</v>
      </c>
      <c r="AN689" s="57" t="s">
        <v>119</v>
      </c>
      <c r="AO689" s="57" t="s">
        <v>115</v>
      </c>
      <c r="AP689" s="57" t="s">
        <v>108</v>
      </c>
      <c r="AQ689" s="57" t="s">
        <v>120</v>
      </c>
      <c r="AR689" s="57">
        <v>128</v>
      </c>
      <c r="AS689" s="57">
        <v>183.04</v>
      </c>
    </row>
    <row r="690" spans="1:45" ht="69">
      <c r="A690" s="9">
        <v>2023</v>
      </c>
      <c r="B690" s="9" t="s">
        <v>32</v>
      </c>
      <c r="C690" s="9" t="s">
        <v>15</v>
      </c>
      <c r="D690" s="12" t="s">
        <v>22</v>
      </c>
      <c r="E690" s="9">
        <v>3</v>
      </c>
      <c r="F690" s="13">
        <v>2518</v>
      </c>
      <c r="G690" s="13">
        <v>5127</v>
      </c>
      <c r="H690" s="14">
        <v>504</v>
      </c>
      <c r="I690" s="9" t="s">
        <v>25</v>
      </c>
      <c r="AI690" s="56" t="s">
        <v>110</v>
      </c>
      <c r="AJ690" s="56">
        <v>2020</v>
      </c>
      <c r="AK690" s="56" t="s">
        <v>27</v>
      </c>
      <c r="AL690" s="56" t="s">
        <v>116</v>
      </c>
      <c r="AM690" s="56" t="s">
        <v>118</v>
      </c>
      <c r="AN690" s="56" t="s">
        <v>119</v>
      </c>
      <c r="AO690" s="56" t="s">
        <v>115</v>
      </c>
      <c r="AP690" s="56" t="s">
        <v>108</v>
      </c>
      <c r="AQ690" s="56" t="s">
        <v>120</v>
      </c>
      <c r="AR690" s="56">
        <v>154</v>
      </c>
      <c r="AS690" s="56">
        <v>220.22</v>
      </c>
    </row>
    <row r="691" spans="1:45" ht="69">
      <c r="A691" s="9">
        <v>2023</v>
      </c>
      <c r="B691" s="9" t="s">
        <v>32</v>
      </c>
      <c r="C691" s="9" t="s">
        <v>21</v>
      </c>
      <c r="D691" s="12" t="s">
        <v>21</v>
      </c>
      <c r="E691" s="9">
        <v>2</v>
      </c>
      <c r="F691" s="13">
        <v>7260</v>
      </c>
      <c r="G691" s="13">
        <v>7392</v>
      </c>
      <c r="H691" s="11">
        <v>1452</v>
      </c>
      <c r="I691" s="9" t="s">
        <v>25</v>
      </c>
      <c r="AI691" s="57" t="s">
        <v>110</v>
      </c>
      <c r="AJ691" s="57">
        <v>2020</v>
      </c>
      <c r="AK691" s="57" t="s">
        <v>27</v>
      </c>
      <c r="AL691" s="57" t="s">
        <v>116</v>
      </c>
      <c r="AM691" s="57" t="s">
        <v>118</v>
      </c>
      <c r="AN691" s="57" t="s">
        <v>119</v>
      </c>
      <c r="AO691" s="57" t="s">
        <v>115</v>
      </c>
      <c r="AP691" s="57" t="s">
        <v>108</v>
      </c>
      <c r="AQ691" s="57" t="s">
        <v>120</v>
      </c>
      <c r="AR691" s="57">
        <v>202</v>
      </c>
      <c r="AS691" s="57">
        <v>288.86</v>
      </c>
    </row>
    <row r="692" spans="1:45" ht="69">
      <c r="A692" s="9">
        <v>2023</v>
      </c>
      <c r="B692" s="9" t="s">
        <v>33</v>
      </c>
      <c r="C692" s="9" t="s">
        <v>2</v>
      </c>
      <c r="D692" s="10" t="s">
        <v>3</v>
      </c>
      <c r="E692" s="11">
        <v>3566</v>
      </c>
      <c r="F692" s="11">
        <v>5264</v>
      </c>
      <c r="G692" s="11">
        <v>5127</v>
      </c>
      <c r="H692" s="11">
        <v>1053</v>
      </c>
      <c r="I692" s="9" t="s">
        <v>25</v>
      </c>
      <c r="AI692" s="56" t="s">
        <v>110</v>
      </c>
      <c r="AJ692" s="56">
        <v>2020</v>
      </c>
      <c r="AK692" s="56" t="s">
        <v>27</v>
      </c>
      <c r="AL692" s="56" t="s">
        <v>116</v>
      </c>
      <c r="AM692" s="56" t="s">
        <v>118</v>
      </c>
      <c r="AN692" s="56" t="s">
        <v>119</v>
      </c>
      <c r="AO692" s="56" t="s">
        <v>115</v>
      </c>
      <c r="AP692" s="56" t="s">
        <v>108</v>
      </c>
      <c r="AQ692" s="56" t="s">
        <v>120</v>
      </c>
      <c r="AR692" s="56">
        <v>130</v>
      </c>
      <c r="AS692" s="56">
        <v>185.9</v>
      </c>
    </row>
    <row r="693" spans="1:45" ht="69">
      <c r="A693" s="9">
        <v>2023</v>
      </c>
      <c r="B693" s="9" t="s">
        <v>33</v>
      </c>
      <c r="C693" s="9" t="s">
        <v>2</v>
      </c>
      <c r="D693" s="10" t="s">
        <v>5</v>
      </c>
      <c r="E693" s="11">
        <v>2498</v>
      </c>
      <c r="F693" s="11">
        <v>8800</v>
      </c>
      <c r="G693" s="11">
        <v>8960</v>
      </c>
      <c r="H693" s="11">
        <v>1760</v>
      </c>
      <c r="I693" s="9" t="s">
        <v>25</v>
      </c>
      <c r="AI693" s="57" t="s">
        <v>113</v>
      </c>
      <c r="AJ693" s="57">
        <v>2020</v>
      </c>
      <c r="AK693" s="57" t="s">
        <v>27</v>
      </c>
      <c r="AL693" s="57" t="s">
        <v>116</v>
      </c>
      <c r="AM693" s="57" t="s">
        <v>118</v>
      </c>
      <c r="AN693" s="57" t="s">
        <v>119</v>
      </c>
      <c r="AO693" s="57" t="s">
        <v>115</v>
      </c>
      <c r="AP693" s="57" t="s">
        <v>108</v>
      </c>
      <c r="AQ693" s="57" t="s">
        <v>120</v>
      </c>
      <c r="AR693" s="57">
        <v>813</v>
      </c>
      <c r="AS693" s="57">
        <v>1162.5899999999999</v>
      </c>
    </row>
    <row r="694" spans="1:45" ht="69">
      <c r="A694" s="9">
        <v>2023</v>
      </c>
      <c r="B694" s="9" t="s">
        <v>33</v>
      </c>
      <c r="C694" s="9" t="s">
        <v>6</v>
      </c>
      <c r="D694" s="10" t="s">
        <v>7</v>
      </c>
      <c r="E694" s="11">
        <v>1245</v>
      </c>
      <c r="F694" s="11">
        <v>5035</v>
      </c>
      <c r="G694" s="11">
        <v>5126</v>
      </c>
      <c r="H694" s="11">
        <v>1007</v>
      </c>
      <c r="I694" s="9" t="s">
        <v>25</v>
      </c>
      <c r="AI694" s="56" t="s">
        <v>112</v>
      </c>
      <c r="AJ694" s="56">
        <v>2020</v>
      </c>
      <c r="AK694" s="56" t="s">
        <v>27</v>
      </c>
      <c r="AL694" s="56" t="s">
        <v>116</v>
      </c>
      <c r="AM694" s="56" t="s">
        <v>118</v>
      </c>
      <c r="AN694" s="56" t="s">
        <v>119</v>
      </c>
      <c r="AO694" s="56" t="s">
        <v>115</v>
      </c>
      <c r="AP694" s="56" t="s">
        <v>108</v>
      </c>
      <c r="AQ694" s="56" t="s">
        <v>120</v>
      </c>
      <c r="AR694" s="56">
        <v>846</v>
      </c>
      <c r="AS694" s="56">
        <v>1209.78</v>
      </c>
    </row>
    <row r="695" spans="1:45" ht="69">
      <c r="A695" s="9">
        <v>2023</v>
      </c>
      <c r="B695" s="9" t="s">
        <v>33</v>
      </c>
      <c r="C695" s="9" t="s">
        <v>8</v>
      </c>
      <c r="D695" s="12" t="s">
        <v>9</v>
      </c>
      <c r="E695" s="9">
        <v>644</v>
      </c>
      <c r="F695" s="13">
        <v>22000</v>
      </c>
      <c r="G695" s="13">
        <v>6433</v>
      </c>
      <c r="H695" s="11">
        <v>4400</v>
      </c>
      <c r="I695" s="9" t="s">
        <v>25</v>
      </c>
      <c r="AI695" s="57" t="s">
        <v>103</v>
      </c>
      <c r="AJ695" s="57">
        <v>2020</v>
      </c>
      <c r="AK695" s="57" t="s">
        <v>27</v>
      </c>
      <c r="AL695" s="57" t="s">
        <v>116</v>
      </c>
      <c r="AM695" s="57" t="s">
        <v>118</v>
      </c>
      <c r="AN695" s="57" t="s">
        <v>119</v>
      </c>
      <c r="AO695" s="57" t="s">
        <v>115</v>
      </c>
      <c r="AP695" s="57" t="s">
        <v>108</v>
      </c>
      <c r="AQ695" s="57" t="s">
        <v>120</v>
      </c>
      <c r="AR695" s="57">
        <v>900</v>
      </c>
      <c r="AS695" s="57">
        <v>1287</v>
      </c>
    </row>
    <row r="696" spans="1:45" ht="69">
      <c r="A696" s="9">
        <v>2023</v>
      </c>
      <c r="B696" s="9" t="s">
        <v>33</v>
      </c>
      <c r="C696" s="9" t="s">
        <v>10</v>
      </c>
      <c r="D696" s="12" t="s">
        <v>11</v>
      </c>
      <c r="E696" s="9">
        <v>643</v>
      </c>
      <c r="F696" s="13">
        <v>7700</v>
      </c>
      <c r="G696" s="13">
        <v>7840</v>
      </c>
      <c r="H696" s="11">
        <v>1540</v>
      </c>
      <c r="I696" s="9" t="s">
        <v>25</v>
      </c>
      <c r="AI696" s="56" t="s">
        <v>103</v>
      </c>
      <c r="AJ696" s="56">
        <v>2020</v>
      </c>
      <c r="AK696" s="56" t="s">
        <v>27</v>
      </c>
      <c r="AL696" s="56" t="s">
        <v>116</v>
      </c>
      <c r="AM696" s="56" t="s">
        <v>118</v>
      </c>
      <c r="AN696" s="56" t="s">
        <v>119</v>
      </c>
      <c r="AO696" s="56" t="s">
        <v>115</v>
      </c>
      <c r="AP696" s="56" t="s">
        <v>117</v>
      </c>
      <c r="AQ696" s="56" t="s">
        <v>120</v>
      </c>
      <c r="AR696" s="56">
        <v>853</v>
      </c>
      <c r="AS696" s="56">
        <v>526.24</v>
      </c>
    </row>
    <row r="697" spans="1:45" ht="69">
      <c r="A697" s="9">
        <v>2023</v>
      </c>
      <c r="B697" s="9" t="s">
        <v>33</v>
      </c>
      <c r="C697" s="9" t="s">
        <v>8</v>
      </c>
      <c r="D697" s="12" t="s">
        <v>12</v>
      </c>
      <c r="E697" s="9">
        <v>455</v>
      </c>
      <c r="F697" s="13">
        <v>11111</v>
      </c>
      <c r="G697" s="13">
        <v>5128</v>
      </c>
      <c r="H697" s="11">
        <v>2222</v>
      </c>
      <c r="I697" s="9" t="s">
        <v>25</v>
      </c>
      <c r="AI697" s="57" t="s">
        <v>110</v>
      </c>
      <c r="AJ697" s="57">
        <v>2020</v>
      </c>
      <c r="AK697" s="57" t="s">
        <v>27</v>
      </c>
      <c r="AL697" s="57" t="s">
        <v>116</v>
      </c>
      <c r="AM697" s="57" t="s">
        <v>118</v>
      </c>
      <c r="AN697" s="57" t="s">
        <v>119</v>
      </c>
      <c r="AO697" s="57" t="s">
        <v>115</v>
      </c>
      <c r="AP697" s="57" t="s">
        <v>117</v>
      </c>
      <c r="AQ697" s="57" t="s">
        <v>120</v>
      </c>
      <c r="AR697" s="57">
        <v>886</v>
      </c>
      <c r="AS697" s="57">
        <v>526.24</v>
      </c>
    </row>
    <row r="698" spans="1:45" ht="69">
      <c r="A698" s="9">
        <v>2023</v>
      </c>
      <c r="B698" s="9" t="s">
        <v>33</v>
      </c>
      <c r="C698" s="9" t="s">
        <v>10</v>
      </c>
      <c r="D698" s="12" t="s">
        <v>13</v>
      </c>
      <c r="E698" s="14">
        <v>345</v>
      </c>
      <c r="F698" s="11">
        <v>7700</v>
      </c>
      <c r="G698" s="11">
        <v>7840</v>
      </c>
      <c r="H698" s="11">
        <v>1540</v>
      </c>
      <c r="I698" s="9" t="s">
        <v>25</v>
      </c>
      <c r="AI698" s="56" t="s">
        <v>113</v>
      </c>
      <c r="AJ698" s="56">
        <v>2020</v>
      </c>
      <c r="AK698" s="56" t="s">
        <v>27</v>
      </c>
      <c r="AL698" s="56" t="s">
        <v>116</v>
      </c>
      <c r="AM698" s="56" t="s">
        <v>118</v>
      </c>
      <c r="AN698" s="56" t="s">
        <v>119</v>
      </c>
      <c r="AO698" s="56" t="s">
        <v>115</v>
      </c>
      <c r="AP698" s="56" t="s">
        <v>117</v>
      </c>
      <c r="AQ698" s="56" t="s">
        <v>120</v>
      </c>
      <c r="AR698" s="56">
        <v>129</v>
      </c>
      <c r="AS698" s="56">
        <v>184.47</v>
      </c>
    </row>
    <row r="699" spans="1:45" ht="69">
      <c r="A699" s="9">
        <v>2023</v>
      </c>
      <c r="B699" s="9" t="s">
        <v>33</v>
      </c>
      <c r="C699" s="9" t="s">
        <v>6</v>
      </c>
      <c r="D699" s="10" t="s">
        <v>14</v>
      </c>
      <c r="E699" s="14">
        <v>122</v>
      </c>
      <c r="F699" s="14">
        <v>110</v>
      </c>
      <c r="G699" s="14">
        <v>112</v>
      </c>
      <c r="H699" s="14">
        <v>22</v>
      </c>
      <c r="I699" s="9" t="s">
        <v>25</v>
      </c>
      <c r="AI699" s="57" t="s">
        <v>110</v>
      </c>
      <c r="AJ699" s="57">
        <v>2020</v>
      </c>
      <c r="AK699" s="57" t="s">
        <v>27</v>
      </c>
      <c r="AL699" s="57" t="s">
        <v>116</v>
      </c>
      <c r="AM699" s="57" t="s">
        <v>118</v>
      </c>
      <c r="AN699" s="57" t="s">
        <v>119</v>
      </c>
      <c r="AO699" s="57" t="s">
        <v>115</v>
      </c>
      <c r="AP699" s="57" t="s">
        <v>117</v>
      </c>
      <c r="AQ699" s="57" t="s">
        <v>120</v>
      </c>
      <c r="AR699" s="57">
        <v>157</v>
      </c>
      <c r="AS699" s="57">
        <v>224.51</v>
      </c>
    </row>
    <row r="700" spans="1:45" ht="69">
      <c r="A700" s="9">
        <v>2023</v>
      </c>
      <c r="B700" s="9" t="s">
        <v>33</v>
      </c>
      <c r="C700" s="9" t="s">
        <v>15</v>
      </c>
      <c r="D700" s="12" t="s">
        <v>16</v>
      </c>
      <c r="E700" s="9">
        <v>78</v>
      </c>
      <c r="F700" s="13">
        <v>2517</v>
      </c>
      <c r="G700" s="13">
        <v>5126</v>
      </c>
      <c r="H700" s="14">
        <v>503</v>
      </c>
      <c r="I700" s="9" t="s">
        <v>25</v>
      </c>
      <c r="AI700" s="56" t="s">
        <v>110</v>
      </c>
      <c r="AJ700" s="56">
        <v>2020</v>
      </c>
      <c r="AK700" s="56" t="s">
        <v>27</v>
      </c>
      <c r="AL700" s="56" t="s">
        <v>116</v>
      </c>
      <c r="AM700" s="56" t="s">
        <v>118</v>
      </c>
      <c r="AN700" s="56" t="s">
        <v>119</v>
      </c>
      <c r="AO700" s="56" t="s">
        <v>115</v>
      </c>
      <c r="AP700" s="56" t="s">
        <v>117</v>
      </c>
      <c r="AQ700" s="56" t="s">
        <v>120</v>
      </c>
      <c r="AR700" s="56">
        <v>127</v>
      </c>
      <c r="AS700" s="56">
        <v>181.61</v>
      </c>
    </row>
    <row r="701" spans="1:45" ht="69">
      <c r="A701" s="9">
        <v>2023</v>
      </c>
      <c r="B701" s="9" t="s">
        <v>33</v>
      </c>
      <c r="C701" s="9" t="s">
        <v>15</v>
      </c>
      <c r="D701" s="12" t="s">
        <v>17</v>
      </c>
      <c r="E701" s="9">
        <v>76</v>
      </c>
      <c r="F701" s="13">
        <v>2288</v>
      </c>
      <c r="G701" s="13">
        <v>5126</v>
      </c>
      <c r="H701" s="14">
        <v>458</v>
      </c>
      <c r="I701" s="9" t="s">
        <v>25</v>
      </c>
      <c r="AI701" s="57" t="s">
        <v>110</v>
      </c>
      <c r="AJ701" s="57">
        <v>2020</v>
      </c>
      <c r="AK701" s="57" t="s">
        <v>27</v>
      </c>
      <c r="AL701" s="57" t="s">
        <v>116</v>
      </c>
      <c r="AM701" s="57" t="s">
        <v>118</v>
      </c>
      <c r="AN701" s="57" t="s">
        <v>119</v>
      </c>
      <c r="AO701" s="57" t="s">
        <v>115</v>
      </c>
      <c r="AP701" s="57" t="s">
        <v>117</v>
      </c>
      <c r="AQ701" s="57" t="s">
        <v>120</v>
      </c>
      <c r="AR701" s="57">
        <v>822</v>
      </c>
      <c r="AS701" s="57">
        <v>1175.46</v>
      </c>
    </row>
    <row r="702" spans="1:45" ht="69">
      <c r="A702" s="9">
        <v>2023</v>
      </c>
      <c r="B702" s="9" t="s">
        <v>33</v>
      </c>
      <c r="C702" s="9" t="s">
        <v>15</v>
      </c>
      <c r="D702" s="12" t="s">
        <v>18</v>
      </c>
      <c r="E702" s="9">
        <v>46</v>
      </c>
      <c r="F702" s="9">
        <v>100</v>
      </c>
      <c r="G702" s="9">
        <v>224</v>
      </c>
      <c r="H702" s="14">
        <v>20</v>
      </c>
      <c r="I702" s="9" t="s">
        <v>25</v>
      </c>
      <c r="AI702" s="56" t="s">
        <v>103</v>
      </c>
      <c r="AJ702" s="56">
        <v>2020</v>
      </c>
      <c r="AK702" s="56" t="s">
        <v>27</v>
      </c>
      <c r="AL702" s="56" t="s">
        <v>116</v>
      </c>
      <c r="AM702" s="56" t="s">
        <v>118</v>
      </c>
      <c r="AN702" s="56" t="s">
        <v>119</v>
      </c>
      <c r="AO702" s="56" t="s">
        <v>115</v>
      </c>
      <c r="AP702" s="56" t="s">
        <v>117</v>
      </c>
      <c r="AQ702" s="56" t="s">
        <v>120</v>
      </c>
      <c r="AR702" s="56">
        <v>855</v>
      </c>
      <c r="AS702" s="56">
        <v>1222.6500000000001</v>
      </c>
    </row>
    <row r="703" spans="1:45" ht="69">
      <c r="A703" s="9">
        <v>2023</v>
      </c>
      <c r="B703" s="9" t="s">
        <v>33</v>
      </c>
      <c r="C703" s="9" t="s">
        <v>15</v>
      </c>
      <c r="D703" s="12" t="s">
        <v>19</v>
      </c>
      <c r="E703" s="9">
        <v>34</v>
      </c>
      <c r="F703" s="13">
        <v>2288</v>
      </c>
      <c r="G703" s="13">
        <v>5126</v>
      </c>
      <c r="H703" s="14">
        <v>458</v>
      </c>
      <c r="I703" s="9" t="s">
        <v>25</v>
      </c>
      <c r="AI703" s="57" t="s">
        <v>103</v>
      </c>
      <c r="AJ703" s="57">
        <v>2020</v>
      </c>
      <c r="AK703" s="57" t="s">
        <v>33</v>
      </c>
      <c r="AL703" s="57" t="s">
        <v>116</v>
      </c>
      <c r="AM703" s="57" t="s">
        <v>118</v>
      </c>
      <c r="AN703" s="57" t="s">
        <v>119</v>
      </c>
      <c r="AO703" s="57" t="s">
        <v>115</v>
      </c>
      <c r="AP703" s="57" t="s">
        <v>117</v>
      </c>
      <c r="AQ703" s="57" t="s">
        <v>120</v>
      </c>
      <c r="AR703" s="57">
        <v>368</v>
      </c>
      <c r="AS703" s="57">
        <v>526.24</v>
      </c>
    </row>
    <row r="704" spans="1:45" ht="69">
      <c r="A704" s="9">
        <v>2023</v>
      </c>
      <c r="B704" s="9" t="s">
        <v>33</v>
      </c>
      <c r="C704" s="9" t="s">
        <v>6</v>
      </c>
      <c r="D704" s="10" t="s">
        <v>20</v>
      </c>
      <c r="E704" s="14">
        <v>7</v>
      </c>
      <c r="F704" s="14">
        <v>200</v>
      </c>
      <c r="G704" s="14">
        <v>224</v>
      </c>
      <c r="H704" s="14">
        <v>40</v>
      </c>
      <c r="I704" s="9" t="s">
        <v>25</v>
      </c>
      <c r="AI704" s="56" t="s">
        <v>103</v>
      </c>
      <c r="AJ704" s="56">
        <v>2020</v>
      </c>
      <c r="AK704" s="56" t="s">
        <v>33</v>
      </c>
      <c r="AL704" s="56" t="s">
        <v>116</v>
      </c>
      <c r="AM704" s="56" t="s">
        <v>118</v>
      </c>
      <c r="AN704" s="56" t="s">
        <v>119</v>
      </c>
      <c r="AO704" s="56" t="s">
        <v>115</v>
      </c>
      <c r="AP704" s="56" t="s">
        <v>117</v>
      </c>
      <c r="AQ704" s="56" t="s">
        <v>120</v>
      </c>
      <c r="AR704" s="56">
        <v>170</v>
      </c>
      <c r="AS704" s="56">
        <v>243.1</v>
      </c>
    </row>
    <row r="705" spans="1:45" ht="69">
      <c r="A705" s="9">
        <v>2023</v>
      </c>
      <c r="B705" s="9" t="s">
        <v>33</v>
      </c>
      <c r="C705" s="9" t="s">
        <v>15</v>
      </c>
      <c r="D705" s="12" t="s">
        <v>22</v>
      </c>
      <c r="E705" s="9">
        <v>3</v>
      </c>
      <c r="F705" s="13">
        <v>2289</v>
      </c>
      <c r="G705" s="13">
        <v>5127</v>
      </c>
      <c r="H705" s="14">
        <v>458</v>
      </c>
      <c r="I705" s="9" t="s">
        <v>25</v>
      </c>
      <c r="AI705" s="57" t="s">
        <v>110</v>
      </c>
      <c r="AJ705" s="57">
        <v>2020</v>
      </c>
      <c r="AK705" s="57" t="s">
        <v>33</v>
      </c>
      <c r="AL705" s="57" t="s">
        <v>116</v>
      </c>
      <c r="AM705" s="57" t="s">
        <v>118</v>
      </c>
      <c r="AN705" s="57" t="s">
        <v>119</v>
      </c>
      <c r="AO705" s="57" t="s">
        <v>115</v>
      </c>
      <c r="AP705" s="57" t="s">
        <v>117</v>
      </c>
      <c r="AQ705" s="57" t="s">
        <v>120</v>
      </c>
      <c r="AR705" s="57">
        <v>344</v>
      </c>
      <c r="AS705" s="57">
        <v>491.92</v>
      </c>
    </row>
    <row r="706" spans="1:45" ht="69">
      <c r="A706" s="9">
        <v>2023</v>
      </c>
      <c r="B706" s="9" t="s">
        <v>33</v>
      </c>
      <c r="C706" s="9" t="s">
        <v>21</v>
      </c>
      <c r="D706" s="12" t="s">
        <v>21</v>
      </c>
      <c r="E706" s="9">
        <v>2</v>
      </c>
      <c r="F706" s="13">
        <v>6600</v>
      </c>
      <c r="G706" s="13">
        <v>7392</v>
      </c>
      <c r="H706" s="11">
        <v>1320</v>
      </c>
      <c r="I706" s="9" t="s">
        <v>25</v>
      </c>
      <c r="AI706" s="56" t="s">
        <v>110</v>
      </c>
      <c r="AJ706" s="56">
        <v>2020</v>
      </c>
      <c r="AK706" s="56" t="s">
        <v>33</v>
      </c>
      <c r="AL706" s="56" t="s">
        <v>116</v>
      </c>
      <c r="AM706" s="56" t="s">
        <v>118</v>
      </c>
      <c r="AN706" s="56" t="s">
        <v>119</v>
      </c>
      <c r="AO706" s="56" t="s">
        <v>115</v>
      </c>
      <c r="AP706" s="56" t="s">
        <v>117</v>
      </c>
      <c r="AQ706" s="56" t="s">
        <v>120</v>
      </c>
      <c r="AR706" s="56">
        <v>370</v>
      </c>
      <c r="AS706" s="56">
        <v>529.1</v>
      </c>
    </row>
    <row r="707" spans="1:45" ht="69">
      <c r="A707" s="9">
        <v>2023</v>
      </c>
      <c r="B707" s="9" t="s">
        <v>34</v>
      </c>
      <c r="C707" s="9" t="s">
        <v>2</v>
      </c>
      <c r="D707" s="10" t="s">
        <v>3</v>
      </c>
      <c r="E707" s="11">
        <v>3566</v>
      </c>
      <c r="F707" s="11">
        <v>4577</v>
      </c>
      <c r="G707" s="11">
        <v>5127</v>
      </c>
      <c r="H707" s="14">
        <v>915</v>
      </c>
      <c r="I707" s="9" t="s">
        <v>25</v>
      </c>
      <c r="AI707" s="57" t="s">
        <v>114</v>
      </c>
      <c r="AJ707" s="57">
        <v>2020</v>
      </c>
      <c r="AK707" s="57" t="s">
        <v>33</v>
      </c>
      <c r="AL707" s="57" t="s">
        <v>116</v>
      </c>
      <c r="AM707" s="57" t="s">
        <v>118</v>
      </c>
      <c r="AN707" s="57" t="s">
        <v>119</v>
      </c>
      <c r="AO707" s="57" t="s">
        <v>115</v>
      </c>
      <c r="AP707" s="57" t="s">
        <v>117</v>
      </c>
      <c r="AQ707" s="57" t="s">
        <v>120</v>
      </c>
      <c r="AR707" s="57">
        <v>172</v>
      </c>
      <c r="AS707" s="57">
        <v>245.96</v>
      </c>
    </row>
    <row r="708" spans="1:45" ht="69">
      <c r="A708" s="9">
        <v>2023</v>
      </c>
      <c r="B708" s="9" t="s">
        <v>34</v>
      </c>
      <c r="C708" s="9" t="s">
        <v>2</v>
      </c>
      <c r="D708" s="10" t="s">
        <v>5</v>
      </c>
      <c r="E708" s="11">
        <v>2498</v>
      </c>
      <c r="F708" s="11">
        <v>8000</v>
      </c>
      <c r="G708" s="11">
        <v>8960</v>
      </c>
      <c r="H708" s="11">
        <v>1600</v>
      </c>
      <c r="I708" s="9" t="s">
        <v>25</v>
      </c>
      <c r="AI708" s="56" t="s">
        <v>112</v>
      </c>
      <c r="AJ708" s="56">
        <v>2020</v>
      </c>
      <c r="AK708" s="56" t="s">
        <v>33</v>
      </c>
      <c r="AL708" s="56" t="s">
        <v>116</v>
      </c>
      <c r="AM708" s="56" t="s">
        <v>118</v>
      </c>
      <c r="AN708" s="56" t="s">
        <v>119</v>
      </c>
      <c r="AO708" s="56" t="s">
        <v>115</v>
      </c>
      <c r="AP708" s="56" t="s">
        <v>117</v>
      </c>
      <c r="AQ708" s="56" t="s">
        <v>120</v>
      </c>
      <c r="AR708" s="56">
        <v>340</v>
      </c>
      <c r="AS708" s="56">
        <v>486.2</v>
      </c>
    </row>
    <row r="709" spans="1:45" ht="69">
      <c r="A709" s="9">
        <v>2023</v>
      </c>
      <c r="B709" s="9" t="s">
        <v>34</v>
      </c>
      <c r="C709" s="9" t="s">
        <v>6</v>
      </c>
      <c r="D709" s="10" t="s">
        <v>7</v>
      </c>
      <c r="E709" s="11">
        <v>1245</v>
      </c>
      <c r="F709" s="11">
        <v>4577</v>
      </c>
      <c r="G709" s="11">
        <v>5126</v>
      </c>
      <c r="H709" s="14">
        <v>915</v>
      </c>
      <c r="I709" s="9" t="s">
        <v>25</v>
      </c>
      <c r="AI709" s="57" t="s">
        <v>110</v>
      </c>
      <c r="AJ709" s="57">
        <v>2020</v>
      </c>
      <c r="AK709" s="57" t="s">
        <v>33</v>
      </c>
      <c r="AL709" s="57" t="s">
        <v>116</v>
      </c>
      <c r="AM709" s="57" t="s">
        <v>118</v>
      </c>
      <c r="AN709" s="57" t="s">
        <v>119</v>
      </c>
      <c r="AO709" s="57" t="s">
        <v>115</v>
      </c>
      <c r="AP709" s="57" t="s">
        <v>117</v>
      </c>
      <c r="AQ709" s="57" t="s">
        <v>120</v>
      </c>
      <c r="AR709" s="57">
        <v>852</v>
      </c>
      <c r="AS709" s="57">
        <v>1218.3599999999999</v>
      </c>
    </row>
    <row r="710" spans="1:45" ht="69">
      <c r="A710" s="9">
        <v>2023</v>
      </c>
      <c r="B710" s="9" t="s">
        <v>34</v>
      </c>
      <c r="C710" s="9" t="s">
        <v>8</v>
      </c>
      <c r="D710" s="12" t="s">
        <v>9</v>
      </c>
      <c r="E710" s="9">
        <v>644</v>
      </c>
      <c r="F710" s="13">
        <v>5744</v>
      </c>
      <c r="G710" s="13">
        <v>6433</v>
      </c>
      <c r="H710" s="11">
        <v>1149</v>
      </c>
      <c r="I710" s="9" t="s">
        <v>25</v>
      </c>
      <c r="AI710" s="56" t="s">
        <v>110</v>
      </c>
      <c r="AJ710" s="56">
        <v>2020</v>
      </c>
      <c r="AK710" s="56" t="s">
        <v>33</v>
      </c>
      <c r="AL710" s="56" t="s">
        <v>116</v>
      </c>
      <c r="AM710" s="56" t="s">
        <v>118</v>
      </c>
      <c r="AN710" s="56" t="s">
        <v>119</v>
      </c>
      <c r="AO710" s="56" t="s">
        <v>115</v>
      </c>
      <c r="AP710" s="56" t="s">
        <v>117</v>
      </c>
      <c r="AQ710" s="56" t="s">
        <v>120</v>
      </c>
      <c r="AR710" s="56">
        <v>905</v>
      </c>
      <c r="AS710" s="56">
        <v>1294.1500000000001</v>
      </c>
    </row>
    <row r="711" spans="1:45" ht="69">
      <c r="A711" s="9">
        <v>2023</v>
      </c>
      <c r="B711" s="9" t="s">
        <v>34</v>
      </c>
      <c r="C711" s="9" t="s">
        <v>10</v>
      </c>
      <c r="D711" s="12" t="s">
        <v>11</v>
      </c>
      <c r="E711" s="9">
        <v>643</v>
      </c>
      <c r="F711" s="13">
        <v>7000</v>
      </c>
      <c r="G711" s="13">
        <v>7840</v>
      </c>
      <c r="H711" s="11">
        <v>1400</v>
      </c>
      <c r="I711" s="9" t="s">
        <v>25</v>
      </c>
      <c r="AI711" s="57" t="s">
        <v>110</v>
      </c>
      <c r="AJ711" s="57">
        <v>2020</v>
      </c>
      <c r="AK711" s="57" t="s">
        <v>33</v>
      </c>
      <c r="AL711" s="57" t="s">
        <v>116</v>
      </c>
      <c r="AM711" s="57" t="s">
        <v>118</v>
      </c>
      <c r="AN711" s="57" t="s">
        <v>119</v>
      </c>
      <c r="AO711" s="57" t="s">
        <v>115</v>
      </c>
      <c r="AP711" s="57" t="s">
        <v>117</v>
      </c>
      <c r="AQ711" s="57" t="s">
        <v>120</v>
      </c>
      <c r="AR711" s="57">
        <v>858</v>
      </c>
      <c r="AS711" s="57">
        <v>526.24</v>
      </c>
    </row>
    <row r="712" spans="1:45" ht="69">
      <c r="A712" s="9">
        <v>2023</v>
      </c>
      <c r="B712" s="9" t="s">
        <v>34</v>
      </c>
      <c r="C712" s="9" t="s">
        <v>8</v>
      </c>
      <c r="D712" s="12" t="s">
        <v>12</v>
      </c>
      <c r="E712" s="9">
        <v>455</v>
      </c>
      <c r="F712" s="13">
        <v>4579</v>
      </c>
      <c r="G712" s="13">
        <v>5128</v>
      </c>
      <c r="H712" s="14">
        <v>916</v>
      </c>
      <c r="I712" s="9" t="s">
        <v>25</v>
      </c>
      <c r="AI712" s="56" t="s">
        <v>103</v>
      </c>
      <c r="AJ712" s="56">
        <v>2020</v>
      </c>
      <c r="AK712" s="56" t="s">
        <v>33</v>
      </c>
      <c r="AL712" s="56" t="s">
        <v>116</v>
      </c>
      <c r="AM712" s="56" t="s">
        <v>118</v>
      </c>
      <c r="AN712" s="56" t="s">
        <v>119</v>
      </c>
      <c r="AO712" s="56" t="s">
        <v>115</v>
      </c>
      <c r="AP712" s="56" t="s">
        <v>117</v>
      </c>
      <c r="AQ712" s="56" t="s">
        <v>120</v>
      </c>
      <c r="AR712" s="56">
        <v>171</v>
      </c>
      <c r="AS712" s="56">
        <v>526.24</v>
      </c>
    </row>
    <row r="713" spans="1:45" ht="69">
      <c r="A713" s="9">
        <v>2023</v>
      </c>
      <c r="B713" s="9" t="s">
        <v>34</v>
      </c>
      <c r="C713" s="9" t="s">
        <v>10</v>
      </c>
      <c r="D713" s="12" t="s">
        <v>13</v>
      </c>
      <c r="E713" s="14">
        <v>345</v>
      </c>
      <c r="F713" s="11">
        <v>7000</v>
      </c>
      <c r="G713" s="11">
        <v>7840</v>
      </c>
      <c r="H713" s="11">
        <v>1400</v>
      </c>
      <c r="I713" s="9" t="s">
        <v>25</v>
      </c>
      <c r="AI713" s="57" t="s">
        <v>112</v>
      </c>
      <c r="AJ713" s="57">
        <v>2020</v>
      </c>
      <c r="AK713" s="57" t="s">
        <v>33</v>
      </c>
      <c r="AL713" s="57" t="s">
        <v>116</v>
      </c>
      <c r="AM713" s="57" t="s">
        <v>118</v>
      </c>
      <c r="AN713" s="57" t="s">
        <v>119</v>
      </c>
      <c r="AO713" s="57" t="s">
        <v>115</v>
      </c>
      <c r="AP713" s="57" t="s">
        <v>117</v>
      </c>
      <c r="AQ713" s="57" t="s">
        <v>120</v>
      </c>
      <c r="AR713" s="57">
        <v>367</v>
      </c>
      <c r="AS713" s="57">
        <v>524.80999999999995</v>
      </c>
    </row>
    <row r="714" spans="1:45" ht="69">
      <c r="A714" s="9">
        <v>2023</v>
      </c>
      <c r="B714" s="9" t="s">
        <v>34</v>
      </c>
      <c r="C714" s="9" t="s">
        <v>6</v>
      </c>
      <c r="D714" s="10" t="s">
        <v>14</v>
      </c>
      <c r="E714" s="14">
        <v>122</v>
      </c>
      <c r="F714" s="14">
        <v>100</v>
      </c>
      <c r="G714" s="14">
        <v>112</v>
      </c>
      <c r="H714" s="14">
        <v>20</v>
      </c>
      <c r="I714" s="9" t="s">
        <v>25</v>
      </c>
      <c r="AI714" s="56" t="s">
        <v>103</v>
      </c>
      <c r="AJ714" s="56">
        <v>2020</v>
      </c>
      <c r="AK714" s="56" t="s">
        <v>33</v>
      </c>
      <c r="AL714" s="56" t="s">
        <v>116</v>
      </c>
      <c r="AM714" s="56" t="s">
        <v>118</v>
      </c>
      <c r="AN714" s="56" t="s">
        <v>119</v>
      </c>
      <c r="AO714" s="56" t="s">
        <v>115</v>
      </c>
      <c r="AP714" s="56" t="s">
        <v>117</v>
      </c>
      <c r="AQ714" s="56" t="s">
        <v>120</v>
      </c>
      <c r="AR714" s="56">
        <v>169</v>
      </c>
      <c r="AS714" s="56">
        <v>241.67</v>
      </c>
    </row>
    <row r="715" spans="1:45" ht="69">
      <c r="A715" s="9">
        <v>2023</v>
      </c>
      <c r="B715" s="9" t="s">
        <v>34</v>
      </c>
      <c r="C715" s="9" t="s">
        <v>15</v>
      </c>
      <c r="D715" s="12" t="s">
        <v>16</v>
      </c>
      <c r="E715" s="9">
        <v>78</v>
      </c>
      <c r="F715" s="13">
        <v>2289</v>
      </c>
      <c r="G715" s="13">
        <v>5126</v>
      </c>
      <c r="H715" s="14">
        <v>458</v>
      </c>
      <c r="I715" s="9" t="s">
        <v>25</v>
      </c>
      <c r="AI715" s="57" t="s">
        <v>110</v>
      </c>
      <c r="AJ715" s="57">
        <v>2020</v>
      </c>
      <c r="AK715" s="57" t="s">
        <v>33</v>
      </c>
      <c r="AL715" s="57" t="s">
        <v>116</v>
      </c>
      <c r="AM715" s="57" t="s">
        <v>118</v>
      </c>
      <c r="AN715" s="57" t="s">
        <v>119</v>
      </c>
      <c r="AO715" s="57" t="s">
        <v>115</v>
      </c>
      <c r="AP715" s="57" t="s">
        <v>117</v>
      </c>
      <c r="AQ715" s="57" t="s">
        <v>120</v>
      </c>
      <c r="AR715" s="57">
        <v>343</v>
      </c>
      <c r="AS715" s="57">
        <v>490.49</v>
      </c>
    </row>
    <row r="716" spans="1:45" ht="69">
      <c r="A716" s="9">
        <v>2023</v>
      </c>
      <c r="B716" s="9" t="s">
        <v>34</v>
      </c>
      <c r="C716" s="9" t="s">
        <v>15</v>
      </c>
      <c r="D716" s="12" t="s">
        <v>17</v>
      </c>
      <c r="E716" s="9">
        <v>76</v>
      </c>
      <c r="F716" s="13">
        <v>2288</v>
      </c>
      <c r="G716" s="13">
        <v>5126</v>
      </c>
      <c r="H716" s="14">
        <v>458</v>
      </c>
      <c r="I716" s="9" t="s">
        <v>25</v>
      </c>
      <c r="AI716" s="56" t="s">
        <v>110</v>
      </c>
      <c r="AJ716" s="56">
        <v>2020</v>
      </c>
      <c r="AK716" s="56" t="s">
        <v>33</v>
      </c>
      <c r="AL716" s="56" t="s">
        <v>116</v>
      </c>
      <c r="AM716" s="56" t="s">
        <v>118</v>
      </c>
      <c r="AN716" s="56" t="s">
        <v>119</v>
      </c>
      <c r="AO716" s="56" t="s">
        <v>115</v>
      </c>
      <c r="AP716" s="56" t="s">
        <v>117</v>
      </c>
      <c r="AQ716" s="56" t="s">
        <v>120</v>
      </c>
      <c r="AR716" s="56">
        <v>827</v>
      </c>
      <c r="AS716" s="56">
        <v>1182.6099999999999</v>
      </c>
    </row>
    <row r="717" spans="1:45" ht="69">
      <c r="A717" s="9">
        <v>2023</v>
      </c>
      <c r="B717" s="9" t="s">
        <v>34</v>
      </c>
      <c r="C717" s="9" t="s">
        <v>15</v>
      </c>
      <c r="D717" s="12" t="s">
        <v>18</v>
      </c>
      <c r="E717" s="9">
        <v>46</v>
      </c>
      <c r="F717" s="9">
        <v>100</v>
      </c>
      <c r="G717" s="9">
        <v>224</v>
      </c>
      <c r="H717" s="14">
        <v>20</v>
      </c>
      <c r="I717" s="9" t="s">
        <v>25</v>
      </c>
      <c r="AI717" s="57" t="s">
        <v>103</v>
      </c>
      <c r="AJ717" s="57">
        <v>2020</v>
      </c>
      <c r="AK717" s="57" t="s">
        <v>33</v>
      </c>
      <c r="AL717" s="57" t="s">
        <v>116</v>
      </c>
      <c r="AM717" s="57" t="s">
        <v>118</v>
      </c>
      <c r="AN717" s="57" t="s">
        <v>119</v>
      </c>
      <c r="AO717" s="57" t="s">
        <v>115</v>
      </c>
      <c r="AP717" s="57" t="s">
        <v>117</v>
      </c>
      <c r="AQ717" s="57" t="s">
        <v>120</v>
      </c>
      <c r="AR717" s="57">
        <v>341</v>
      </c>
      <c r="AS717" s="57">
        <v>487.63</v>
      </c>
    </row>
    <row r="718" spans="1:45" ht="69">
      <c r="A718" s="9">
        <v>2023</v>
      </c>
      <c r="B718" s="9" t="s">
        <v>34</v>
      </c>
      <c r="C718" s="9" t="s">
        <v>15</v>
      </c>
      <c r="D718" s="12" t="s">
        <v>19</v>
      </c>
      <c r="E718" s="9">
        <v>34</v>
      </c>
      <c r="F718" s="13">
        <v>2288</v>
      </c>
      <c r="G718" s="13">
        <v>5126</v>
      </c>
      <c r="H718" s="14">
        <v>458</v>
      </c>
      <c r="I718" s="9" t="s">
        <v>25</v>
      </c>
      <c r="AI718" s="56" t="s">
        <v>110</v>
      </c>
      <c r="AJ718" s="56">
        <v>2020</v>
      </c>
      <c r="AK718" s="56" t="s">
        <v>32</v>
      </c>
      <c r="AL718" s="56" t="s">
        <v>116</v>
      </c>
      <c r="AM718" s="56" t="s">
        <v>118</v>
      </c>
      <c r="AN718" s="56" t="s">
        <v>119</v>
      </c>
      <c r="AO718" s="56" t="s">
        <v>115</v>
      </c>
      <c r="AP718" s="56" t="s">
        <v>117</v>
      </c>
      <c r="AQ718" s="56" t="s">
        <v>120</v>
      </c>
      <c r="AR718" s="56">
        <v>128</v>
      </c>
      <c r="AS718" s="56">
        <v>183.04</v>
      </c>
    </row>
    <row r="719" spans="1:45" ht="69">
      <c r="A719" s="9">
        <v>2023</v>
      </c>
      <c r="B719" s="9" t="s">
        <v>34</v>
      </c>
      <c r="C719" s="9" t="s">
        <v>6</v>
      </c>
      <c r="D719" s="10" t="s">
        <v>20</v>
      </c>
      <c r="E719" s="14">
        <v>7</v>
      </c>
      <c r="F719" s="14">
        <v>200</v>
      </c>
      <c r="G719" s="14">
        <v>224</v>
      </c>
      <c r="H719" s="14">
        <v>40</v>
      </c>
      <c r="I719" s="9" t="s">
        <v>25</v>
      </c>
      <c r="AI719" s="57" t="s">
        <v>110</v>
      </c>
      <c r="AJ719" s="57">
        <v>2020</v>
      </c>
      <c r="AK719" s="57" t="s">
        <v>32</v>
      </c>
      <c r="AL719" s="57" t="s">
        <v>116</v>
      </c>
      <c r="AM719" s="57" t="s">
        <v>118</v>
      </c>
      <c r="AN719" s="57" t="s">
        <v>119</v>
      </c>
      <c r="AO719" s="57" t="s">
        <v>115</v>
      </c>
      <c r="AP719" s="57" t="s">
        <v>117</v>
      </c>
      <c r="AQ719" s="57" t="s">
        <v>120</v>
      </c>
      <c r="AR719" s="57">
        <v>176</v>
      </c>
      <c r="AS719" s="57">
        <v>251.68</v>
      </c>
    </row>
    <row r="720" spans="1:45" ht="69">
      <c r="A720" s="9">
        <v>2023</v>
      </c>
      <c r="B720" s="9" t="s">
        <v>34</v>
      </c>
      <c r="C720" s="9" t="s">
        <v>15</v>
      </c>
      <c r="D720" s="12" t="s">
        <v>22</v>
      </c>
      <c r="E720" s="9">
        <v>3</v>
      </c>
      <c r="F720" s="13">
        <v>2289</v>
      </c>
      <c r="G720" s="13">
        <v>5127</v>
      </c>
      <c r="H720" s="14">
        <v>458</v>
      </c>
      <c r="I720" s="9" t="s">
        <v>25</v>
      </c>
      <c r="AI720" s="56" t="s">
        <v>110</v>
      </c>
      <c r="AJ720" s="56">
        <v>2020</v>
      </c>
      <c r="AK720" s="56" t="s">
        <v>32</v>
      </c>
      <c r="AL720" s="56" t="s">
        <v>116</v>
      </c>
      <c r="AM720" s="56" t="s">
        <v>118</v>
      </c>
      <c r="AN720" s="56" t="s">
        <v>119</v>
      </c>
      <c r="AO720" s="56" t="s">
        <v>115</v>
      </c>
      <c r="AP720" s="56" t="s">
        <v>117</v>
      </c>
      <c r="AQ720" s="56" t="s">
        <v>120</v>
      </c>
      <c r="AR720" s="56">
        <v>350</v>
      </c>
      <c r="AS720" s="56">
        <v>500.5</v>
      </c>
    </row>
    <row r="721" spans="1:45" ht="69">
      <c r="A721" s="9">
        <v>2023</v>
      </c>
      <c r="B721" s="9" t="s">
        <v>34</v>
      </c>
      <c r="C721" s="9" t="s">
        <v>21</v>
      </c>
      <c r="D721" s="12" t="s">
        <v>21</v>
      </c>
      <c r="E721" s="9">
        <v>2</v>
      </c>
      <c r="F721" s="13">
        <v>6600</v>
      </c>
      <c r="G721" s="13">
        <v>7392</v>
      </c>
      <c r="H721" s="11">
        <v>1320</v>
      </c>
      <c r="I721" s="9" t="s">
        <v>25</v>
      </c>
      <c r="AI721" s="57" t="s">
        <v>110</v>
      </c>
      <c r="AJ721" s="57">
        <v>2020</v>
      </c>
      <c r="AK721" s="57" t="s">
        <v>32</v>
      </c>
      <c r="AL721" s="57" t="s">
        <v>116</v>
      </c>
      <c r="AM721" s="57" t="s">
        <v>118</v>
      </c>
      <c r="AN721" s="57" t="s">
        <v>119</v>
      </c>
      <c r="AO721" s="57" t="s">
        <v>115</v>
      </c>
      <c r="AP721" s="57" t="s">
        <v>117</v>
      </c>
      <c r="AQ721" s="57" t="s">
        <v>120</v>
      </c>
      <c r="AR721" s="57">
        <v>130</v>
      </c>
      <c r="AS721" s="57">
        <v>185.9</v>
      </c>
    </row>
    <row r="722" spans="1:45" ht="69">
      <c r="A722" s="9">
        <v>2024</v>
      </c>
      <c r="B722" s="9" t="s">
        <v>1</v>
      </c>
      <c r="C722" s="9" t="s">
        <v>2</v>
      </c>
      <c r="D722" s="10" t="s">
        <v>3</v>
      </c>
      <c r="E722" s="11">
        <v>3566</v>
      </c>
      <c r="F722" s="11">
        <v>4577</v>
      </c>
      <c r="G722" s="11">
        <v>5127</v>
      </c>
      <c r="H722" s="14">
        <v>915</v>
      </c>
      <c r="I722" s="9" t="s">
        <v>25</v>
      </c>
      <c r="AI722" s="56" t="s">
        <v>113</v>
      </c>
      <c r="AJ722" s="56">
        <v>2020</v>
      </c>
      <c r="AK722" s="56" t="s">
        <v>32</v>
      </c>
      <c r="AL722" s="56" t="s">
        <v>116</v>
      </c>
      <c r="AM722" s="56" t="s">
        <v>118</v>
      </c>
      <c r="AN722" s="56" t="s">
        <v>119</v>
      </c>
      <c r="AO722" s="56" t="s">
        <v>115</v>
      </c>
      <c r="AP722" s="56" t="s">
        <v>117</v>
      </c>
      <c r="AQ722" s="56" t="s">
        <v>120</v>
      </c>
      <c r="AR722" s="56">
        <v>346</v>
      </c>
      <c r="AS722" s="56">
        <v>494.78</v>
      </c>
    </row>
    <row r="723" spans="1:45" ht="69">
      <c r="A723" s="9">
        <v>2024</v>
      </c>
      <c r="B723" s="9" t="s">
        <v>1</v>
      </c>
      <c r="C723" s="9" t="s">
        <v>2</v>
      </c>
      <c r="D723" s="10" t="s">
        <v>5</v>
      </c>
      <c r="E723" s="11">
        <v>2498</v>
      </c>
      <c r="F723" s="11">
        <v>8000</v>
      </c>
      <c r="G723" s="11">
        <v>8960</v>
      </c>
      <c r="H723" s="11">
        <v>1600</v>
      </c>
      <c r="I723" s="9" t="s">
        <v>25</v>
      </c>
      <c r="AI723" s="57" t="s">
        <v>110</v>
      </c>
      <c r="AJ723" s="57">
        <v>2020</v>
      </c>
      <c r="AK723" s="57" t="s">
        <v>32</v>
      </c>
      <c r="AL723" s="57" t="s">
        <v>116</v>
      </c>
      <c r="AM723" s="57" t="s">
        <v>118</v>
      </c>
      <c r="AN723" s="57" t="s">
        <v>119</v>
      </c>
      <c r="AO723" s="57" t="s">
        <v>115</v>
      </c>
      <c r="AP723" s="57" t="s">
        <v>117</v>
      </c>
      <c r="AQ723" s="57" t="s">
        <v>120</v>
      </c>
      <c r="AR723" s="57">
        <v>818</v>
      </c>
      <c r="AS723" s="57">
        <v>1169.74</v>
      </c>
    </row>
    <row r="724" spans="1:45" ht="69">
      <c r="A724" s="9">
        <v>2024</v>
      </c>
      <c r="B724" s="9" t="s">
        <v>1</v>
      </c>
      <c r="C724" s="9" t="s">
        <v>6</v>
      </c>
      <c r="D724" s="10" t="s">
        <v>7</v>
      </c>
      <c r="E724" s="11">
        <v>1245</v>
      </c>
      <c r="F724" s="11">
        <v>4577</v>
      </c>
      <c r="G724" s="11">
        <v>5126</v>
      </c>
      <c r="H724" s="14">
        <v>915</v>
      </c>
      <c r="I724" s="9" t="s">
        <v>25</v>
      </c>
      <c r="AI724" s="56" t="s">
        <v>103</v>
      </c>
      <c r="AJ724" s="56">
        <v>2020</v>
      </c>
      <c r="AK724" s="56" t="s">
        <v>32</v>
      </c>
      <c r="AL724" s="56" t="s">
        <v>116</v>
      </c>
      <c r="AM724" s="56" t="s">
        <v>118</v>
      </c>
      <c r="AN724" s="56" t="s">
        <v>119</v>
      </c>
      <c r="AO724" s="56" t="s">
        <v>115</v>
      </c>
      <c r="AP724" s="56" t="s">
        <v>117</v>
      </c>
      <c r="AQ724" s="56" t="s">
        <v>120</v>
      </c>
      <c r="AR724" s="56">
        <v>851</v>
      </c>
      <c r="AS724" s="56">
        <v>1216.93</v>
      </c>
    </row>
    <row r="725" spans="1:45" ht="69">
      <c r="A725" s="9">
        <v>2024</v>
      </c>
      <c r="B725" s="9" t="s">
        <v>1</v>
      </c>
      <c r="C725" s="9" t="s">
        <v>8</v>
      </c>
      <c r="D725" s="12" t="s">
        <v>9</v>
      </c>
      <c r="E725" s="9">
        <v>644</v>
      </c>
      <c r="F725" s="13">
        <v>5744</v>
      </c>
      <c r="G725" s="13">
        <v>6433</v>
      </c>
      <c r="H725" s="11">
        <v>1149</v>
      </c>
      <c r="I725" s="9" t="s">
        <v>25</v>
      </c>
      <c r="AI725" s="57" t="s">
        <v>112</v>
      </c>
      <c r="AJ725" s="57">
        <v>2020</v>
      </c>
      <c r="AK725" s="57" t="s">
        <v>32</v>
      </c>
      <c r="AL725" s="57" t="s">
        <v>116</v>
      </c>
      <c r="AM725" s="57" t="s">
        <v>118</v>
      </c>
      <c r="AN725" s="57" t="s">
        <v>119</v>
      </c>
      <c r="AO725" s="57" t="s">
        <v>115</v>
      </c>
      <c r="AP725" s="57" t="s">
        <v>117</v>
      </c>
      <c r="AQ725" s="57" t="s">
        <v>120</v>
      </c>
      <c r="AR725" s="57">
        <v>904</v>
      </c>
      <c r="AS725" s="57">
        <v>1292.72</v>
      </c>
    </row>
    <row r="726" spans="1:45" ht="69">
      <c r="A726" s="9">
        <v>2024</v>
      </c>
      <c r="B726" s="9" t="s">
        <v>1</v>
      </c>
      <c r="C726" s="9" t="s">
        <v>10</v>
      </c>
      <c r="D726" s="12" t="s">
        <v>11</v>
      </c>
      <c r="E726" s="9">
        <v>643</v>
      </c>
      <c r="F726" s="13">
        <v>7000</v>
      </c>
      <c r="G726" s="13">
        <v>7840</v>
      </c>
      <c r="H726" s="11">
        <v>1400</v>
      </c>
      <c r="I726" s="9" t="s">
        <v>25</v>
      </c>
      <c r="AI726" s="56" t="s">
        <v>112</v>
      </c>
      <c r="AJ726" s="56">
        <v>2020</v>
      </c>
      <c r="AK726" s="56" t="s">
        <v>32</v>
      </c>
      <c r="AL726" s="56" t="s">
        <v>116</v>
      </c>
      <c r="AM726" s="56" t="s">
        <v>118</v>
      </c>
      <c r="AN726" s="56" t="s">
        <v>119</v>
      </c>
      <c r="AO726" s="56" t="s">
        <v>115</v>
      </c>
      <c r="AP726" s="56" t="s">
        <v>117</v>
      </c>
      <c r="AQ726" s="56" t="s">
        <v>120</v>
      </c>
      <c r="AR726" s="56">
        <v>857</v>
      </c>
      <c r="AS726" s="56">
        <v>526.24</v>
      </c>
    </row>
    <row r="727" spans="1:45" ht="69">
      <c r="A727" s="9">
        <v>2024</v>
      </c>
      <c r="B727" s="9" t="s">
        <v>1</v>
      </c>
      <c r="C727" s="9" t="s">
        <v>8</v>
      </c>
      <c r="D727" s="12" t="s">
        <v>12</v>
      </c>
      <c r="E727" s="9">
        <v>455</v>
      </c>
      <c r="F727" s="13">
        <v>4579</v>
      </c>
      <c r="G727" s="13">
        <v>5128</v>
      </c>
      <c r="H727" s="14">
        <v>916</v>
      </c>
      <c r="I727" s="9" t="s">
        <v>25</v>
      </c>
      <c r="AI727" s="57" t="s">
        <v>110</v>
      </c>
      <c r="AJ727" s="57">
        <v>2020</v>
      </c>
      <c r="AK727" s="57" t="s">
        <v>32</v>
      </c>
      <c r="AL727" s="57" t="s">
        <v>116</v>
      </c>
      <c r="AM727" s="57" t="s">
        <v>118</v>
      </c>
      <c r="AN727" s="57" t="s">
        <v>119</v>
      </c>
      <c r="AO727" s="57" t="s">
        <v>115</v>
      </c>
      <c r="AP727" s="57" t="s">
        <v>117</v>
      </c>
      <c r="AQ727" s="57" t="s">
        <v>120</v>
      </c>
      <c r="AR727" s="57">
        <v>177</v>
      </c>
      <c r="AS727" s="57">
        <v>526.24</v>
      </c>
    </row>
    <row r="728" spans="1:45" ht="69">
      <c r="A728" s="9">
        <v>2024</v>
      </c>
      <c r="B728" s="9" t="s">
        <v>1</v>
      </c>
      <c r="C728" s="9" t="s">
        <v>10</v>
      </c>
      <c r="D728" s="12" t="s">
        <v>13</v>
      </c>
      <c r="E728" s="14">
        <v>345</v>
      </c>
      <c r="F728" s="11">
        <v>7000</v>
      </c>
      <c r="G728" s="11">
        <v>7840</v>
      </c>
      <c r="H728" s="11">
        <v>1400</v>
      </c>
      <c r="I728" s="9" t="s">
        <v>25</v>
      </c>
      <c r="AI728" s="56" t="s">
        <v>110</v>
      </c>
      <c r="AJ728" s="56">
        <v>2020</v>
      </c>
      <c r="AK728" s="56" t="s">
        <v>32</v>
      </c>
      <c r="AL728" s="56" t="s">
        <v>116</v>
      </c>
      <c r="AM728" s="56" t="s">
        <v>118</v>
      </c>
      <c r="AN728" s="56" t="s">
        <v>119</v>
      </c>
      <c r="AO728" s="56" t="s">
        <v>115</v>
      </c>
      <c r="AP728" s="56" t="s">
        <v>117</v>
      </c>
      <c r="AQ728" s="56" t="s">
        <v>120</v>
      </c>
      <c r="AR728" s="56">
        <v>345</v>
      </c>
      <c r="AS728" s="56">
        <v>493.35</v>
      </c>
    </row>
    <row r="729" spans="1:45" ht="69">
      <c r="A729" s="9">
        <v>2024</v>
      </c>
      <c r="B729" s="9" t="s">
        <v>1</v>
      </c>
      <c r="C729" s="9" t="s">
        <v>6</v>
      </c>
      <c r="D729" s="10" t="s">
        <v>14</v>
      </c>
      <c r="E729" s="14">
        <v>122</v>
      </c>
      <c r="F729" s="14">
        <v>100</v>
      </c>
      <c r="G729" s="14">
        <v>112</v>
      </c>
      <c r="H729" s="14">
        <v>20</v>
      </c>
      <c r="I729" s="9" t="s">
        <v>25</v>
      </c>
      <c r="AI729" s="57" t="s">
        <v>113</v>
      </c>
      <c r="AJ729" s="57">
        <v>2020</v>
      </c>
      <c r="AK729" s="57" t="s">
        <v>32</v>
      </c>
      <c r="AL729" s="57" t="s">
        <v>116</v>
      </c>
      <c r="AM729" s="57" t="s">
        <v>118</v>
      </c>
      <c r="AN729" s="57" t="s">
        <v>119</v>
      </c>
      <c r="AO729" s="57" t="s">
        <v>115</v>
      </c>
      <c r="AP729" s="57" t="s">
        <v>117</v>
      </c>
      <c r="AQ729" s="57" t="s">
        <v>120</v>
      </c>
      <c r="AR729" s="57">
        <v>127</v>
      </c>
      <c r="AS729" s="57">
        <v>181.61</v>
      </c>
    </row>
    <row r="730" spans="1:45" ht="69">
      <c r="A730" s="9">
        <v>2024</v>
      </c>
      <c r="B730" s="9" t="s">
        <v>1</v>
      </c>
      <c r="C730" s="9" t="s">
        <v>15</v>
      </c>
      <c r="D730" s="12" t="s">
        <v>16</v>
      </c>
      <c r="E730" s="9">
        <v>78</v>
      </c>
      <c r="F730" s="13">
        <v>4577</v>
      </c>
      <c r="G730" s="13">
        <v>5126</v>
      </c>
      <c r="H730" s="14">
        <v>915</v>
      </c>
      <c r="I730" s="9" t="s">
        <v>25</v>
      </c>
      <c r="AI730" s="56" t="s">
        <v>112</v>
      </c>
      <c r="AJ730" s="56">
        <v>2020</v>
      </c>
      <c r="AK730" s="56" t="s">
        <v>32</v>
      </c>
      <c r="AL730" s="56" t="s">
        <v>116</v>
      </c>
      <c r="AM730" s="56" t="s">
        <v>118</v>
      </c>
      <c r="AN730" s="56" t="s">
        <v>119</v>
      </c>
      <c r="AO730" s="56" t="s">
        <v>115</v>
      </c>
      <c r="AP730" s="56" t="s">
        <v>117</v>
      </c>
      <c r="AQ730" s="56" t="s">
        <v>120</v>
      </c>
      <c r="AR730" s="56">
        <v>175</v>
      </c>
      <c r="AS730" s="56">
        <v>250.25</v>
      </c>
    </row>
    <row r="731" spans="1:45" ht="69">
      <c r="A731" s="9">
        <v>2024</v>
      </c>
      <c r="B731" s="9" t="s">
        <v>1</v>
      </c>
      <c r="C731" s="9" t="s">
        <v>15</v>
      </c>
      <c r="D731" s="12" t="s">
        <v>17</v>
      </c>
      <c r="E731" s="9">
        <v>76</v>
      </c>
      <c r="F731" s="13">
        <v>4577</v>
      </c>
      <c r="G731" s="13">
        <v>5126</v>
      </c>
      <c r="H731" s="14">
        <v>915</v>
      </c>
      <c r="I731" s="9" t="s">
        <v>25</v>
      </c>
      <c r="AI731" s="57" t="s">
        <v>110</v>
      </c>
      <c r="AJ731" s="57">
        <v>2020</v>
      </c>
      <c r="AK731" s="57" t="s">
        <v>32</v>
      </c>
      <c r="AL731" s="57" t="s">
        <v>116</v>
      </c>
      <c r="AM731" s="57" t="s">
        <v>118</v>
      </c>
      <c r="AN731" s="57" t="s">
        <v>119</v>
      </c>
      <c r="AO731" s="57" t="s">
        <v>115</v>
      </c>
      <c r="AP731" s="57" t="s">
        <v>117</v>
      </c>
      <c r="AQ731" s="57" t="s">
        <v>120</v>
      </c>
      <c r="AR731" s="57">
        <v>349</v>
      </c>
      <c r="AS731" s="57">
        <v>499.07</v>
      </c>
    </row>
    <row r="732" spans="1:45" ht="69">
      <c r="A732" s="9">
        <v>2024</v>
      </c>
      <c r="B732" s="9" t="s">
        <v>1</v>
      </c>
      <c r="C732" s="9" t="s">
        <v>15</v>
      </c>
      <c r="D732" s="12" t="s">
        <v>18</v>
      </c>
      <c r="E732" s="9">
        <v>46</v>
      </c>
      <c r="F732" s="9">
        <v>200</v>
      </c>
      <c r="G732" s="9">
        <v>224</v>
      </c>
      <c r="H732" s="14">
        <v>40</v>
      </c>
      <c r="I732" s="9" t="s">
        <v>25</v>
      </c>
      <c r="AI732" s="56" t="s">
        <v>110</v>
      </c>
      <c r="AJ732" s="56">
        <v>2020</v>
      </c>
      <c r="AK732" s="56" t="s">
        <v>32</v>
      </c>
      <c r="AL732" s="56" t="s">
        <v>116</v>
      </c>
      <c r="AM732" s="56" t="s">
        <v>118</v>
      </c>
      <c r="AN732" s="56" t="s">
        <v>119</v>
      </c>
      <c r="AO732" s="56" t="s">
        <v>115</v>
      </c>
      <c r="AP732" s="56" t="s">
        <v>117</v>
      </c>
      <c r="AQ732" s="56" t="s">
        <v>120</v>
      </c>
      <c r="AR732" s="56">
        <v>826</v>
      </c>
      <c r="AS732" s="56">
        <v>1181.18</v>
      </c>
    </row>
    <row r="733" spans="1:45" ht="69">
      <c r="A733" s="9">
        <v>2024</v>
      </c>
      <c r="B733" s="9" t="s">
        <v>1</v>
      </c>
      <c r="C733" s="9" t="s">
        <v>15</v>
      </c>
      <c r="D733" s="12" t="s">
        <v>19</v>
      </c>
      <c r="E733" s="9">
        <v>34</v>
      </c>
      <c r="F733" s="13">
        <v>4577</v>
      </c>
      <c r="G733" s="13">
        <v>5126</v>
      </c>
      <c r="H733" s="14">
        <v>915</v>
      </c>
      <c r="I733" s="9" t="s">
        <v>25</v>
      </c>
      <c r="AI733" s="57" t="s">
        <v>103</v>
      </c>
      <c r="AJ733" s="57">
        <v>2020</v>
      </c>
      <c r="AK733" s="57" t="s">
        <v>32</v>
      </c>
      <c r="AL733" s="57" t="s">
        <v>116</v>
      </c>
      <c r="AM733" s="57" t="s">
        <v>118</v>
      </c>
      <c r="AN733" s="57" t="s">
        <v>119</v>
      </c>
      <c r="AO733" s="57" t="s">
        <v>115</v>
      </c>
      <c r="AP733" s="57" t="s">
        <v>117</v>
      </c>
      <c r="AQ733" s="57" t="s">
        <v>120</v>
      </c>
      <c r="AR733" s="57">
        <v>860</v>
      </c>
      <c r="AS733" s="57">
        <v>1229.8</v>
      </c>
    </row>
    <row r="734" spans="1:45" ht="69">
      <c r="A734" s="9">
        <v>2024</v>
      </c>
      <c r="B734" s="9" t="s">
        <v>1</v>
      </c>
      <c r="C734" s="9" t="s">
        <v>6</v>
      </c>
      <c r="D734" s="10" t="s">
        <v>20</v>
      </c>
      <c r="E734" s="14">
        <v>7</v>
      </c>
      <c r="F734" s="14">
        <v>200</v>
      </c>
      <c r="G734" s="14">
        <v>224</v>
      </c>
      <c r="H734" s="14">
        <v>40</v>
      </c>
      <c r="I734" s="9" t="s">
        <v>25</v>
      </c>
      <c r="AI734" s="56" t="s">
        <v>110</v>
      </c>
      <c r="AJ734" s="56">
        <v>2020</v>
      </c>
      <c r="AK734" s="56" t="s">
        <v>32</v>
      </c>
      <c r="AL734" s="56" t="s">
        <v>116</v>
      </c>
      <c r="AM734" s="56" t="s">
        <v>118</v>
      </c>
      <c r="AN734" s="56" t="s">
        <v>119</v>
      </c>
      <c r="AO734" s="56" t="s">
        <v>115</v>
      </c>
      <c r="AP734" s="56" t="s">
        <v>117</v>
      </c>
      <c r="AQ734" s="56" t="s">
        <v>120</v>
      </c>
      <c r="AR734" s="56">
        <v>347</v>
      </c>
      <c r="AS734" s="56">
        <v>496.21</v>
      </c>
    </row>
    <row r="735" spans="1:45" ht="69">
      <c r="A735" s="9">
        <v>2024</v>
      </c>
      <c r="B735" s="9" t="s">
        <v>1</v>
      </c>
      <c r="C735" s="9" t="s">
        <v>21</v>
      </c>
      <c r="D735" s="12" t="s">
        <v>21</v>
      </c>
      <c r="E735" s="9">
        <v>3</v>
      </c>
      <c r="F735" s="13">
        <v>6600</v>
      </c>
      <c r="G735" s="13">
        <v>7392</v>
      </c>
      <c r="H735" s="11">
        <v>1320</v>
      </c>
      <c r="I735" s="9" t="s">
        <v>25</v>
      </c>
      <c r="AI735" s="57" t="s">
        <v>113</v>
      </c>
      <c r="AJ735" s="57">
        <v>2020</v>
      </c>
      <c r="AK735" s="57" t="s">
        <v>31</v>
      </c>
      <c r="AL735" s="57" t="s">
        <v>116</v>
      </c>
      <c r="AM735" s="57" t="s">
        <v>118</v>
      </c>
      <c r="AN735" s="57" t="s">
        <v>119</v>
      </c>
      <c r="AO735" s="57" t="s">
        <v>115</v>
      </c>
      <c r="AP735" s="57" t="s">
        <v>117</v>
      </c>
      <c r="AQ735" s="57" t="s">
        <v>120</v>
      </c>
      <c r="AR735" s="57">
        <v>134</v>
      </c>
      <c r="AS735" s="57">
        <v>191.62</v>
      </c>
    </row>
    <row r="736" spans="1:45" ht="69">
      <c r="A736" s="9">
        <v>2024</v>
      </c>
      <c r="B736" s="9" t="s">
        <v>1</v>
      </c>
      <c r="C736" s="9" t="s">
        <v>15</v>
      </c>
      <c r="D736" s="12" t="s">
        <v>22</v>
      </c>
      <c r="E736" s="9">
        <v>3</v>
      </c>
      <c r="F736" s="13">
        <v>4577</v>
      </c>
      <c r="G736" s="13">
        <v>5127</v>
      </c>
      <c r="H736" s="14">
        <v>915</v>
      </c>
      <c r="I736" s="9" t="s">
        <v>25</v>
      </c>
      <c r="AI736" s="56" t="s">
        <v>110</v>
      </c>
      <c r="AJ736" s="56">
        <v>2020</v>
      </c>
      <c r="AK736" s="56" t="s">
        <v>31</v>
      </c>
      <c r="AL736" s="56" t="s">
        <v>116</v>
      </c>
      <c r="AM736" s="56" t="s">
        <v>118</v>
      </c>
      <c r="AN736" s="56" t="s">
        <v>119</v>
      </c>
      <c r="AO736" s="56" t="s">
        <v>115</v>
      </c>
      <c r="AP736" s="56" t="s">
        <v>117</v>
      </c>
      <c r="AQ736" s="56" t="s">
        <v>120</v>
      </c>
      <c r="AR736" s="56">
        <v>182</v>
      </c>
      <c r="AS736" s="56">
        <v>260.26</v>
      </c>
    </row>
    <row r="737" spans="1:45" ht="69">
      <c r="A737" s="9">
        <v>2024</v>
      </c>
      <c r="B737" s="9" t="s">
        <v>23</v>
      </c>
      <c r="C737" s="9" t="s">
        <v>2</v>
      </c>
      <c r="D737" s="10" t="s">
        <v>3</v>
      </c>
      <c r="E737" s="11">
        <v>3566</v>
      </c>
      <c r="F737" s="11">
        <v>4577</v>
      </c>
      <c r="G737" s="11">
        <v>5127</v>
      </c>
      <c r="H737" s="14">
        <v>915</v>
      </c>
      <c r="I737" s="9" t="s">
        <v>25</v>
      </c>
      <c r="AI737" s="57" t="s">
        <v>110</v>
      </c>
      <c r="AJ737" s="57">
        <v>2020</v>
      </c>
      <c r="AK737" s="57" t="s">
        <v>31</v>
      </c>
      <c r="AL737" s="57" t="s">
        <v>116</v>
      </c>
      <c r="AM737" s="57" t="s">
        <v>118</v>
      </c>
      <c r="AN737" s="57" t="s">
        <v>119</v>
      </c>
      <c r="AO737" s="57" t="s">
        <v>115</v>
      </c>
      <c r="AP737" s="57" t="s">
        <v>117</v>
      </c>
      <c r="AQ737" s="57" t="s">
        <v>120</v>
      </c>
      <c r="AR737" s="57">
        <v>136</v>
      </c>
      <c r="AS737" s="57">
        <v>194.48</v>
      </c>
    </row>
    <row r="738" spans="1:45" ht="69">
      <c r="A738" s="9">
        <v>2024</v>
      </c>
      <c r="B738" s="9" t="s">
        <v>23</v>
      </c>
      <c r="C738" s="9" t="s">
        <v>2</v>
      </c>
      <c r="D738" s="10" t="s">
        <v>5</v>
      </c>
      <c r="E738" s="11">
        <v>2498</v>
      </c>
      <c r="F738" s="11">
        <v>8000</v>
      </c>
      <c r="G738" s="11">
        <v>8960</v>
      </c>
      <c r="H738" s="11">
        <v>1600</v>
      </c>
      <c r="I738" s="9" t="s">
        <v>25</v>
      </c>
      <c r="AI738" s="56" t="s">
        <v>103</v>
      </c>
      <c r="AJ738" s="56">
        <v>2020</v>
      </c>
      <c r="AK738" s="56" t="s">
        <v>31</v>
      </c>
      <c r="AL738" s="56" t="s">
        <v>116</v>
      </c>
      <c r="AM738" s="56" t="s">
        <v>118</v>
      </c>
      <c r="AN738" s="56" t="s">
        <v>119</v>
      </c>
      <c r="AO738" s="56" t="s">
        <v>115</v>
      </c>
      <c r="AP738" s="56" t="s">
        <v>117</v>
      </c>
      <c r="AQ738" s="56" t="s">
        <v>120</v>
      </c>
      <c r="AR738" s="56">
        <v>178</v>
      </c>
      <c r="AS738" s="56">
        <v>254.54</v>
      </c>
    </row>
    <row r="739" spans="1:45" ht="69">
      <c r="A739" s="9">
        <v>2024</v>
      </c>
      <c r="B739" s="9" t="s">
        <v>23</v>
      </c>
      <c r="C739" s="9" t="s">
        <v>6</v>
      </c>
      <c r="D739" s="10" t="s">
        <v>7</v>
      </c>
      <c r="E739" s="11">
        <v>1245</v>
      </c>
      <c r="F739" s="11">
        <v>4577</v>
      </c>
      <c r="G739" s="11">
        <v>5126</v>
      </c>
      <c r="H739" s="14">
        <v>915</v>
      </c>
      <c r="I739" s="9" t="s">
        <v>25</v>
      </c>
      <c r="AI739" s="57" t="s">
        <v>112</v>
      </c>
      <c r="AJ739" s="57">
        <v>2020</v>
      </c>
      <c r="AK739" s="57" t="s">
        <v>31</v>
      </c>
      <c r="AL739" s="57" t="s">
        <v>116</v>
      </c>
      <c r="AM739" s="57" t="s">
        <v>118</v>
      </c>
      <c r="AN739" s="57" t="s">
        <v>119</v>
      </c>
      <c r="AO739" s="57" t="s">
        <v>115</v>
      </c>
      <c r="AP739" s="57" t="s">
        <v>117</v>
      </c>
      <c r="AQ739" s="57" t="s">
        <v>120</v>
      </c>
      <c r="AR739" s="57">
        <v>352</v>
      </c>
      <c r="AS739" s="57">
        <v>503.36</v>
      </c>
    </row>
    <row r="740" spans="1:45" ht="69">
      <c r="A740" s="9">
        <v>2024</v>
      </c>
      <c r="B740" s="9" t="s">
        <v>23</v>
      </c>
      <c r="C740" s="9" t="s">
        <v>8</v>
      </c>
      <c r="D740" s="12" t="s">
        <v>9</v>
      </c>
      <c r="E740" s="9">
        <v>644</v>
      </c>
      <c r="F740" s="13">
        <v>5744</v>
      </c>
      <c r="G740" s="13">
        <v>6433</v>
      </c>
      <c r="H740" s="11">
        <v>1149</v>
      </c>
      <c r="I740" s="9" t="s">
        <v>25</v>
      </c>
      <c r="AI740" s="56" t="s">
        <v>110</v>
      </c>
      <c r="AJ740" s="56">
        <v>2020</v>
      </c>
      <c r="AK740" s="56" t="s">
        <v>31</v>
      </c>
      <c r="AL740" s="56" t="s">
        <v>116</v>
      </c>
      <c r="AM740" s="56" t="s">
        <v>118</v>
      </c>
      <c r="AN740" s="56" t="s">
        <v>119</v>
      </c>
      <c r="AO740" s="56" t="s">
        <v>115</v>
      </c>
      <c r="AP740" s="56" t="s">
        <v>117</v>
      </c>
      <c r="AQ740" s="56" t="s">
        <v>120</v>
      </c>
      <c r="AR740" s="56">
        <v>817</v>
      </c>
      <c r="AS740" s="56">
        <v>1168.31</v>
      </c>
    </row>
    <row r="741" spans="1:45" ht="69">
      <c r="A741" s="9">
        <v>2024</v>
      </c>
      <c r="B741" s="9" t="s">
        <v>23</v>
      </c>
      <c r="C741" s="9" t="s">
        <v>10</v>
      </c>
      <c r="D741" s="12" t="s">
        <v>11</v>
      </c>
      <c r="E741" s="9">
        <v>643</v>
      </c>
      <c r="F741" s="13">
        <v>7000</v>
      </c>
      <c r="G741" s="13">
        <v>7840</v>
      </c>
      <c r="H741" s="11">
        <v>1400</v>
      </c>
      <c r="I741" s="9" t="s">
        <v>25</v>
      </c>
      <c r="AI741" s="57" t="s">
        <v>112</v>
      </c>
      <c r="AJ741" s="57">
        <v>2020</v>
      </c>
      <c r="AK741" s="57" t="s">
        <v>31</v>
      </c>
      <c r="AL741" s="57" t="s">
        <v>116</v>
      </c>
      <c r="AM741" s="57" t="s">
        <v>118</v>
      </c>
      <c r="AN741" s="57" t="s">
        <v>119</v>
      </c>
      <c r="AO741" s="57" t="s">
        <v>115</v>
      </c>
      <c r="AP741" s="57" t="s">
        <v>117</v>
      </c>
      <c r="AQ741" s="57" t="s">
        <v>120</v>
      </c>
      <c r="AR741" s="57">
        <v>850</v>
      </c>
      <c r="AS741" s="57">
        <v>1215.5</v>
      </c>
    </row>
    <row r="742" spans="1:45" ht="69">
      <c r="A742" s="9">
        <v>2024</v>
      </c>
      <c r="B742" s="9" t="s">
        <v>23</v>
      </c>
      <c r="C742" s="9" t="s">
        <v>8</v>
      </c>
      <c r="D742" s="12" t="s">
        <v>12</v>
      </c>
      <c r="E742" s="9">
        <v>455</v>
      </c>
      <c r="F742" s="13">
        <v>4579</v>
      </c>
      <c r="G742" s="13">
        <v>5128</v>
      </c>
      <c r="H742" s="14">
        <v>916</v>
      </c>
      <c r="I742" s="9" t="s">
        <v>25</v>
      </c>
      <c r="AI742" s="56" t="s">
        <v>112</v>
      </c>
      <c r="AJ742" s="56">
        <v>2020</v>
      </c>
      <c r="AK742" s="56" t="s">
        <v>31</v>
      </c>
      <c r="AL742" s="56" t="s">
        <v>116</v>
      </c>
      <c r="AM742" s="56" t="s">
        <v>118</v>
      </c>
      <c r="AN742" s="56" t="s">
        <v>119</v>
      </c>
      <c r="AO742" s="56" t="s">
        <v>115</v>
      </c>
      <c r="AP742" s="56" t="s">
        <v>117</v>
      </c>
      <c r="AQ742" s="56" t="s">
        <v>120</v>
      </c>
      <c r="AR742" s="56">
        <v>903</v>
      </c>
      <c r="AS742" s="56">
        <v>1291.29</v>
      </c>
    </row>
    <row r="743" spans="1:45" ht="69">
      <c r="A743" s="9">
        <v>2024</v>
      </c>
      <c r="B743" s="9" t="s">
        <v>23</v>
      </c>
      <c r="C743" s="9" t="s">
        <v>10</v>
      </c>
      <c r="D743" s="12" t="s">
        <v>13</v>
      </c>
      <c r="E743" s="14">
        <v>345</v>
      </c>
      <c r="F743" s="11">
        <v>7000</v>
      </c>
      <c r="G743" s="11">
        <v>7840</v>
      </c>
      <c r="H743" s="11">
        <v>1400</v>
      </c>
      <c r="I743" s="9" t="s">
        <v>25</v>
      </c>
      <c r="AI743" s="57" t="s">
        <v>112</v>
      </c>
      <c r="AJ743" s="57">
        <v>2020</v>
      </c>
      <c r="AK743" s="57" t="s">
        <v>31</v>
      </c>
      <c r="AL743" s="57" t="s">
        <v>116</v>
      </c>
      <c r="AM743" s="57" t="s">
        <v>118</v>
      </c>
      <c r="AN743" s="57" t="s">
        <v>119</v>
      </c>
      <c r="AO743" s="57" t="s">
        <v>115</v>
      </c>
      <c r="AP743" s="57" t="s">
        <v>117</v>
      </c>
      <c r="AQ743" s="57" t="s">
        <v>120</v>
      </c>
      <c r="AR743" s="57">
        <v>856</v>
      </c>
      <c r="AS743" s="57">
        <v>526.24</v>
      </c>
    </row>
    <row r="744" spans="1:45" ht="69">
      <c r="A744" s="9">
        <v>2024</v>
      </c>
      <c r="B744" s="9" t="s">
        <v>23</v>
      </c>
      <c r="C744" s="9" t="s">
        <v>6</v>
      </c>
      <c r="D744" s="10" t="s">
        <v>14</v>
      </c>
      <c r="E744" s="14">
        <v>122</v>
      </c>
      <c r="F744" s="14">
        <v>100</v>
      </c>
      <c r="G744" s="14">
        <v>112</v>
      </c>
      <c r="H744" s="14">
        <v>20</v>
      </c>
      <c r="I744" s="9" t="s">
        <v>25</v>
      </c>
      <c r="AI744" s="56" t="s">
        <v>110</v>
      </c>
      <c r="AJ744" s="56">
        <v>2020</v>
      </c>
      <c r="AK744" s="56" t="s">
        <v>31</v>
      </c>
      <c r="AL744" s="56" t="s">
        <v>116</v>
      </c>
      <c r="AM744" s="56" t="s">
        <v>118</v>
      </c>
      <c r="AN744" s="56" t="s">
        <v>119</v>
      </c>
      <c r="AO744" s="56" t="s">
        <v>115</v>
      </c>
      <c r="AP744" s="56" t="s">
        <v>117</v>
      </c>
      <c r="AQ744" s="56" t="s">
        <v>120</v>
      </c>
      <c r="AR744" s="56">
        <v>183</v>
      </c>
      <c r="AS744" s="56">
        <v>526.24</v>
      </c>
    </row>
    <row r="745" spans="1:45" ht="69">
      <c r="A745" s="9">
        <v>2024</v>
      </c>
      <c r="B745" s="9" t="s">
        <v>23</v>
      </c>
      <c r="C745" s="9" t="s">
        <v>15</v>
      </c>
      <c r="D745" s="12" t="s">
        <v>16</v>
      </c>
      <c r="E745" s="9">
        <v>78</v>
      </c>
      <c r="F745" s="13">
        <v>4577</v>
      </c>
      <c r="G745" s="13">
        <v>5126</v>
      </c>
      <c r="H745" s="14">
        <v>915</v>
      </c>
      <c r="I745" s="9" t="s">
        <v>25</v>
      </c>
      <c r="AI745" s="57" t="s">
        <v>110</v>
      </c>
      <c r="AJ745" s="57">
        <v>2020</v>
      </c>
      <c r="AK745" s="57" t="s">
        <v>31</v>
      </c>
      <c r="AL745" s="57" t="s">
        <v>116</v>
      </c>
      <c r="AM745" s="57" t="s">
        <v>118</v>
      </c>
      <c r="AN745" s="57" t="s">
        <v>119</v>
      </c>
      <c r="AO745" s="57" t="s">
        <v>115</v>
      </c>
      <c r="AP745" s="57" t="s">
        <v>117</v>
      </c>
      <c r="AQ745" s="57" t="s">
        <v>120</v>
      </c>
      <c r="AR745" s="57">
        <v>351</v>
      </c>
      <c r="AS745" s="57">
        <v>501.93</v>
      </c>
    </row>
    <row r="746" spans="1:45" ht="69">
      <c r="A746" s="9">
        <v>2024</v>
      </c>
      <c r="B746" s="9" t="s">
        <v>23</v>
      </c>
      <c r="C746" s="9" t="s">
        <v>15</v>
      </c>
      <c r="D746" s="12" t="s">
        <v>17</v>
      </c>
      <c r="E746" s="9">
        <v>76</v>
      </c>
      <c r="F746" s="13">
        <v>4577</v>
      </c>
      <c r="G746" s="13">
        <v>5126</v>
      </c>
      <c r="H746" s="14">
        <v>915</v>
      </c>
      <c r="I746" s="9" t="s">
        <v>25</v>
      </c>
      <c r="AI746" s="56" t="s">
        <v>112</v>
      </c>
      <c r="AJ746" s="56">
        <v>2020</v>
      </c>
      <c r="AK746" s="56" t="s">
        <v>31</v>
      </c>
      <c r="AL746" s="56" t="s">
        <v>116</v>
      </c>
      <c r="AM746" s="56" t="s">
        <v>118</v>
      </c>
      <c r="AN746" s="56" t="s">
        <v>119</v>
      </c>
      <c r="AO746" s="56" t="s">
        <v>115</v>
      </c>
      <c r="AP746" s="56" t="s">
        <v>117</v>
      </c>
      <c r="AQ746" s="56" t="s">
        <v>120</v>
      </c>
      <c r="AR746" s="56">
        <v>133</v>
      </c>
      <c r="AS746" s="56">
        <v>190.19</v>
      </c>
    </row>
    <row r="747" spans="1:45" ht="69">
      <c r="A747" s="9">
        <v>2024</v>
      </c>
      <c r="B747" s="9" t="s">
        <v>23</v>
      </c>
      <c r="C747" s="9" t="s">
        <v>15</v>
      </c>
      <c r="D747" s="12" t="s">
        <v>18</v>
      </c>
      <c r="E747" s="9">
        <v>46</v>
      </c>
      <c r="F747" s="9">
        <v>200</v>
      </c>
      <c r="G747" s="9">
        <v>224</v>
      </c>
      <c r="H747" s="14">
        <v>40</v>
      </c>
      <c r="I747" s="9" t="s">
        <v>25</v>
      </c>
      <c r="AI747" s="57" t="s">
        <v>103</v>
      </c>
      <c r="AJ747" s="57">
        <v>2020</v>
      </c>
      <c r="AK747" s="57" t="s">
        <v>31</v>
      </c>
      <c r="AL747" s="57" t="s">
        <v>116</v>
      </c>
      <c r="AM747" s="57" t="s">
        <v>118</v>
      </c>
      <c r="AN747" s="57" t="s">
        <v>119</v>
      </c>
      <c r="AO747" s="57" t="s">
        <v>115</v>
      </c>
      <c r="AP747" s="57" t="s">
        <v>117</v>
      </c>
      <c r="AQ747" s="57" t="s">
        <v>120</v>
      </c>
      <c r="AR747" s="57">
        <v>181</v>
      </c>
      <c r="AS747" s="57">
        <v>258.83</v>
      </c>
    </row>
    <row r="748" spans="1:45" ht="69">
      <c r="A748" s="9">
        <v>2024</v>
      </c>
      <c r="B748" s="9" t="s">
        <v>23</v>
      </c>
      <c r="C748" s="9" t="s">
        <v>15</v>
      </c>
      <c r="D748" s="12" t="s">
        <v>19</v>
      </c>
      <c r="E748" s="9">
        <v>34</v>
      </c>
      <c r="F748" s="13">
        <v>4577</v>
      </c>
      <c r="G748" s="13">
        <v>5126</v>
      </c>
      <c r="H748" s="14">
        <v>915</v>
      </c>
      <c r="I748" s="9" t="s">
        <v>25</v>
      </c>
      <c r="AI748" s="56" t="s">
        <v>110</v>
      </c>
      <c r="AJ748" s="56">
        <v>2020</v>
      </c>
      <c r="AK748" s="56" t="s">
        <v>31</v>
      </c>
      <c r="AL748" s="56" t="s">
        <v>116</v>
      </c>
      <c r="AM748" s="56" t="s">
        <v>118</v>
      </c>
      <c r="AN748" s="56" t="s">
        <v>119</v>
      </c>
      <c r="AO748" s="56" t="s">
        <v>115</v>
      </c>
      <c r="AP748" s="56" t="s">
        <v>117</v>
      </c>
      <c r="AQ748" s="56" t="s">
        <v>120</v>
      </c>
      <c r="AR748" s="56">
        <v>355</v>
      </c>
      <c r="AS748" s="56">
        <v>507.65</v>
      </c>
    </row>
    <row r="749" spans="1:45" ht="69">
      <c r="A749" s="9">
        <v>2024</v>
      </c>
      <c r="B749" s="9" t="s">
        <v>23</v>
      </c>
      <c r="C749" s="9" t="s">
        <v>6</v>
      </c>
      <c r="D749" s="10" t="s">
        <v>20</v>
      </c>
      <c r="E749" s="14">
        <v>7</v>
      </c>
      <c r="F749" s="14">
        <v>200</v>
      </c>
      <c r="G749" s="14">
        <v>224</v>
      </c>
      <c r="H749" s="14">
        <v>40</v>
      </c>
      <c r="I749" s="9" t="s">
        <v>25</v>
      </c>
      <c r="AI749" s="57" t="s">
        <v>112</v>
      </c>
      <c r="AJ749" s="57">
        <v>2020</v>
      </c>
      <c r="AK749" s="57" t="s">
        <v>31</v>
      </c>
      <c r="AL749" s="57" t="s">
        <v>116</v>
      </c>
      <c r="AM749" s="57" t="s">
        <v>118</v>
      </c>
      <c r="AN749" s="57" t="s">
        <v>119</v>
      </c>
      <c r="AO749" s="57" t="s">
        <v>115</v>
      </c>
      <c r="AP749" s="57" t="s">
        <v>117</v>
      </c>
      <c r="AQ749" s="57" t="s">
        <v>120</v>
      </c>
      <c r="AR749" s="57">
        <v>859</v>
      </c>
      <c r="AS749" s="57">
        <v>1228.3699999999999</v>
      </c>
    </row>
    <row r="750" spans="1:45" ht="69">
      <c r="A750" s="9">
        <v>2024</v>
      </c>
      <c r="B750" s="9" t="s">
        <v>23</v>
      </c>
      <c r="C750" s="9" t="s">
        <v>15</v>
      </c>
      <c r="D750" s="12" t="s">
        <v>22</v>
      </c>
      <c r="E750" s="9">
        <v>3</v>
      </c>
      <c r="F750" s="13">
        <v>4577</v>
      </c>
      <c r="G750" s="13">
        <v>5127</v>
      </c>
      <c r="H750" s="14">
        <v>915</v>
      </c>
      <c r="I750" s="9" t="s">
        <v>25</v>
      </c>
      <c r="AI750" s="56" t="s">
        <v>113</v>
      </c>
      <c r="AJ750" s="56">
        <v>2020</v>
      </c>
      <c r="AK750" s="56" t="s">
        <v>31</v>
      </c>
      <c r="AL750" s="56" t="s">
        <v>116</v>
      </c>
      <c r="AM750" s="56" t="s">
        <v>118</v>
      </c>
      <c r="AN750" s="56" t="s">
        <v>119</v>
      </c>
      <c r="AO750" s="56" t="s">
        <v>115</v>
      </c>
      <c r="AP750" s="56" t="s">
        <v>117</v>
      </c>
      <c r="AQ750" s="56" t="s">
        <v>120</v>
      </c>
      <c r="AR750" s="56">
        <v>353</v>
      </c>
      <c r="AS750" s="56">
        <v>504.79</v>
      </c>
    </row>
    <row r="751" spans="1:45" ht="69">
      <c r="A751" s="9">
        <v>2024</v>
      </c>
      <c r="B751" s="9" t="s">
        <v>23</v>
      </c>
      <c r="C751" s="9" t="s">
        <v>21</v>
      </c>
      <c r="D751" s="12" t="s">
        <v>21</v>
      </c>
      <c r="E751" s="9">
        <v>2</v>
      </c>
      <c r="F751" s="13">
        <v>6600</v>
      </c>
      <c r="G751" s="13">
        <v>7392</v>
      </c>
      <c r="H751" s="11">
        <v>1320</v>
      </c>
      <c r="I751" s="9" t="s">
        <v>25</v>
      </c>
      <c r="AI751" s="57" t="s">
        <v>103</v>
      </c>
      <c r="AJ751" s="57">
        <v>2020</v>
      </c>
      <c r="AK751" s="57" t="s">
        <v>24</v>
      </c>
      <c r="AL751" s="57" t="s">
        <v>104</v>
      </c>
      <c r="AM751" s="57" t="s">
        <v>118</v>
      </c>
      <c r="AN751" s="57" t="s">
        <v>106</v>
      </c>
      <c r="AO751" s="57" t="s">
        <v>115</v>
      </c>
      <c r="AP751" s="57" t="s">
        <v>117</v>
      </c>
      <c r="AQ751" s="57" t="s">
        <v>111</v>
      </c>
      <c r="AR751" s="57">
        <v>364</v>
      </c>
      <c r="AS751" s="57">
        <v>520.52</v>
      </c>
    </row>
    <row r="752" spans="1:45" ht="69">
      <c r="A752" s="9">
        <v>2024</v>
      </c>
      <c r="B752" s="9" t="s">
        <v>24</v>
      </c>
      <c r="C752" s="9" t="s">
        <v>2</v>
      </c>
      <c r="D752" s="10" t="s">
        <v>3</v>
      </c>
      <c r="E752" s="11">
        <v>3566</v>
      </c>
      <c r="F752" s="11">
        <v>4577</v>
      </c>
      <c r="G752" s="11">
        <v>5127</v>
      </c>
      <c r="H752" s="14">
        <v>915</v>
      </c>
      <c r="I752" s="9" t="s">
        <v>25</v>
      </c>
      <c r="AI752" s="56" t="s">
        <v>110</v>
      </c>
      <c r="AJ752" s="56">
        <v>2020</v>
      </c>
      <c r="AK752" s="56" t="s">
        <v>24</v>
      </c>
      <c r="AL752" s="56" t="s">
        <v>104</v>
      </c>
      <c r="AM752" s="56" t="s">
        <v>118</v>
      </c>
      <c r="AN752" s="56" t="s">
        <v>106</v>
      </c>
      <c r="AO752" s="56" t="s">
        <v>115</v>
      </c>
      <c r="AP752" s="56" t="s">
        <v>117</v>
      </c>
      <c r="AQ752" s="56" t="s">
        <v>109</v>
      </c>
      <c r="AR752" s="56">
        <v>358</v>
      </c>
      <c r="AS752" s="56">
        <v>511.94</v>
      </c>
    </row>
    <row r="753" spans="1:45" ht="69">
      <c r="A753" s="9">
        <v>2024</v>
      </c>
      <c r="B753" s="9" t="s">
        <v>24</v>
      </c>
      <c r="C753" s="9" t="s">
        <v>2</v>
      </c>
      <c r="D753" s="10" t="s">
        <v>5</v>
      </c>
      <c r="E753" s="11">
        <v>2498</v>
      </c>
      <c r="F753" s="11">
        <v>8000</v>
      </c>
      <c r="G753" s="11">
        <v>8960</v>
      </c>
      <c r="H753" s="11">
        <v>1600</v>
      </c>
      <c r="I753" s="9" t="s">
        <v>25</v>
      </c>
      <c r="AI753" s="57" t="s">
        <v>103</v>
      </c>
      <c r="AJ753" s="57">
        <v>2020</v>
      </c>
      <c r="AK753" s="57" t="s">
        <v>24</v>
      </c>
      <c r="AL753" s="57" t="s">
        <v>104</v>
      </c>
      <c r="AM753" s="57" t="s">
        <v>118</v>
      </c>
      <c r="AN753" s="57" t="s">
        <v>106</v>
      </c>
      <c r="AO753" s="57" t="s">
        <v>115</v>
      </c>
      <c r="AP753" s="57" t="s">
        <v>117</v>
      </c>
      <c r="AQ753" s="57" t="s">
        <v>111</v>
      </c>
      <c r="AR753" s="57">
        <v>367</v>
      </c>
      <c r="AS753" s="57">
        <v>524.80999999999995</v>
      </c>
    </row>
    <row r="754" spans="1:45" ht="69">
      <c r="A754" s="9">
        <v>2024</v>
      </c>
      <c r="B754" s="9" t="s">
        <v>24</v>
      </c>
      <c r="C754" s="9" t="s">
        <v>6</v>
      </c>
      <c r="D754" s="10" t="s">
        <v>7</v>
      </c>
      <c r="E754" s="11">
        <v>1245</v>
      </c>
      <c r="F754" s="11">
        <v>4577</v>
      </c>
      <c r="G754" s="11">
        <v>5126</v>
      </c>
      <c r="H754" s="14">
        <v>915</v>
      </c>
      <c r="I754" s="9" t="s">
        <v>25</v>
      </c>
      <c r="AI754" s="56" t="s">
        <v>114</v>
      </c>
      <c r="AJ754" s="56">
        <v>2020</v>
      </c>
      <c r="AK754" s="56" t="s">
        <v>24</v>
      </c>
      <c r="AL754" s="56" t="s">
        <v>104</v>
      </c>
      <c r="AM754" s="56" t="s">
        <v>118</v>
      </c>
      <c r="AN754" s="56" t="s">
        <v>106</v>
      </c>
      <c r="AO754" s="56" t="s">
        <v>115</v>
      </c>
      <c r="AP754" s="56" t="s">
        <v>117</v>
      </c>
      <c r="AQ754" s="56" t="s">
        <v>109</v>
      </c>
      <c r="AR754" s="56">
        <v>361</v>
      </c>
      <c r="AS754" s="56">
        <v>516.23</v>
      </c>
    </row>
    <row r="755" spans="1:45" ht="69">
      <c r="A755" s="9">
        <v>2024</v>
      </c>
      <c r="B755" s="9" t="s">
        <v>24</v>
      </c>
      <c r="C755" s="9" t="s">
        <v>8</v>
      </c>
      <c r="D755" s="12" t="s">
        <v>9</v>
      </c>
      <c r="E755" s="9">
        <v>644</v>
      </c>
      <c r="F755" s="13">
        <v>5744</v>
      </c>
      <c r="G755" s="13">
        <v>6433</v>
      </c>
      <c r="H755" s="11">
        <v>1149</v>
      </c>
      <c r="I755" s="9" t="s">
        <v>4</v>
      </c>
      <c r="AI755" s="57" t="s">
        <v>103</v>
      </c>
      <c r="AJ755" s="57">
        <v>2020</v>
      </c>
      <c r="AK755" s="57" t="s">
        <v>24</v>
      </c>
      <c r="AL755" s="57" t="s">
        <v>104</v>
      </c>
      <c r="AM755" s="57" t="s">
        <v>118</v>
      </c>
      <c r="AN755" s="57" t="s">
        <v>119</v>
      </c>
      <c r="AO755" s="57" t="s">
        <v>115</v>
      </c>
      <c r="AP755" s="57" t="s">
        <v>117</v>
      </c>
      <c r="AQ755" s="57" t="s">
        <v>109</v>
      </c>
      <c r="AR755" s="57">
        <v>355</v>
      </c>
      <c r="AS755" s="57">
        <v>507.65</v>
      </c>
    </row>
    <row r="756" spans="1:45" ht="41.4">
      <c r="A756" s="9">
        <v>2024</v>
      </c>
      <c r="B756" s="9" t="s">
        <v>24</v>
      </c>
      <c r="C756" s="9" t="s">
        <v>10</v>
      </c>
      <c r="D756" s="12" t="s">
        <v>11</v>
      </c>
      <c r="E756" s="9">
        <v>643</v>
      </c>
      <c r="F756" s="13">
        <v>7000</v>
      </c>
      <c r="G756" s="13">
        <v>7840</v>
      </c>
      <c r="H756" s="11">
        <v>1400</v>
      </c>
      <c r="I756" s="9" t="s">
        <v>4</v>
      </c>
      <c r="AI756" s="56" t="s">
        <v>113</v>
      </c>
      <c r="AJ756" s="56">
        <v>2020</v>
      </c>
      <c r="AK756" s="56" t="s">
        <v>23</v>
      </c>
      <c r="AL756" s="56" t="s">
        <v>116</v>
      </c>
      <c r="AM756" s="56" t="s">
        <v>118</v>
      </c>
      <c r="AN756" s="56" t="s">
        <v>106</v>
      </c>
      <c r="AO756" s="56" t="s">
        <v>107</v>
      </c>
      <c r="AP756" s="56" t="s">
        <v>117</v>
      </c>
      <c r="AQ756" s="56" t="s">
        <v>111</v>
      </c>
      <c r="AR756" s="56">
        <v>780</v>
      </c>
      <c r="AS756" s="56">
        <v>1115.4000000000001</v>
      </c>
    </row>
    <row r="757" spans="1:45" ht="41.4">
      <c r="A757" s="9">
        <v>2024</v>
      </c>
      <c r="B757" s="9" t="s">
        <v>24</v>
      </c>
      <c r="C757" s="9" t="s">
        <v>8</v>
      </c>
      <c r="D757" s="12" t="s">
        <v>12</v>
      </c>
      <c r="E757" s="9">
        <v>455</v>
      </c>
      <c r="F757" s="13">
        <v>4579</v>
      </c>
      <c r="G757" s="13">
        <v>5128</v>
      </c>
      <c r="H757" s="14">
        <v>916</v>
      </c>
      <c r="I757" s="9" t="s">
        <v>4</v>
      </c>
      <c r="AI757" s="57" t="s">
        <v>112</v>
      </c>
      <c r="AJ757" s="57">
        <v>2020</v>
      </c>
      <c r="AK757" s="57" t="s">
        <v>23</v>
      </c>
      <c r="AL757" s="57" t="s">
        <v>116</v>
      </c>
      <c r="AM757" s="57" t="s">
        <v>118</v>
      </c>
      <c r="AN757" s="57" t="s">
        <v>106</v>
      </c>
      <c r="AO757" s="57" t="s">
        <v>107</v>
      </c>
      <c r="AP757" s="57" t="s">
        <v>117</v>
      </c>
      <c r="AQ757" s="57" t="s">
        <v>111</v>
      </c>
      <c r="AR757" s="57">
        <v>781</v>
      </c>
      <c r="AS757" s="57">
        <v>1116.83</v>
      </c>
    </row>
    <row r="758" spans="1:45" ht="41.4">
      <c r="A758" s="9">
        <v>2024</v>
      </c>
      <c r="B758" s="9" t="s">
        <v>24</v>
      </c>
      <c r="C758" s="9" t="s">
        <v>10</v>
      </c>
      <c r="D758" s="12" t="s">
        <v>13</v>
      </c>
      <c r="E758" s="14">
        <v>345</v>
      </c>
      <c r="F758" s="11">
        <v>7000</v>
      </c>
      <c r="G758" s="11">
        <v>7840</v>
      </c>
      <c r="H758" s="11">
        <v>1400</v>
      </c>
      <c r="I758" s="9" t="s">
        <v>4</v>
      </c>
      <c r="AI758" s="56" t="s">
        <v>103</v>
      </c>
      <c r="AJ758" s="56">
        <v>2020</v>
      </c>
      <c r="AK758" s="56" t="s">
        <v>23</v>
      </c>
      <c r="AL758" s="56" t="s">
        <v>116</v>
      </c>
      <c r="AM758" s="56" t="s">
        <v>118</v>
      </c>
      <c r="AN758" s="56" t="s">
        <v>106</v>
      </c>
      <c r="AO758" s="56" t="s">
        <v>107</v>
      </c>
      <c r="AP758" s="56" t="s">
        <v>117</v>
      </c>
      <c r="AQ758" s="56" t="s">
        <v>111</v>
      </c>
      <c r="AR758" s="56">
        <v>782</v>
      </c>
      <c r="AS758" s="56">
        <v>1118.26</v>
      </c>
    </row>
    <row r="759" spans="1:45" ht="41.4">
      <c r="A759" s="9">
        <v>2024</v>
      </c>
      <c r="B759" s="9" t="s">
        <v>24</v>
      </c>
      <c r="C759" s="9" t="s">
        <v>6</v>
      </c>
      <c r="D759" s="10" t="s">
        <v>14</v>
      </c>
      <c r="E759" s="14">
        <v>122</v>
      </c>
      <c r="F759" s="14">
        <v>100</v>
      </c>
      <c r="G759" s="14">
        <v>112</v>
      </c>
      <c r="H759" s="14">
        <v>20</v>
      </c>
      <c r="I759" s="9" t="s">
        <v>4</v>
      </c>
      <c r="AI759" s="57" t="s">
        <v>110</v>
      </c>
      <c r="AJ759" s="57">
        <v>2020</v>
      </c>
      <c r="AK759" s="57" t="s">
        <v>23</v>
      </c>
      <c r="AL759" s="57" t="s">
        <v>116</v>
      </c>
      <c r="AM759" s="57" t="s">
        <v>118</v>
      </c>
      <c r="AN759" s="57" t="s">
        <v>106</v>
      </c>
      <c r="AO759" s="57" t="s">
        <v>107</v>
      </c>
      <c r="AP759" s="57" t="s">
        <v>117</v>
      </c>
      <c r="AQ759" s="57" t="s">
        <v>111</v>
      </c>
      <c r="AR759" s="57">
        <v>820</v>
      </c>
      <c r="AS759" s="57">
        <v>526.24</v>
      </c>
    </row>
    <row r="760" spans="1:45" ht="41.4">
      <c r="A760" s="9">
        <v>2024</v>
      </c>
      <c r="B760" s="9" t="s">
        <v>24</v>
      </c>
      <c r="C760" s="9" t="s">
        <v>15</v>
      </c>
      <c r="D760" s="12" t="s">
        <v>16</v>
      </c>
      <c r="E760" s="9">
        <v>78</v>
      </c>
      <c r="F760" s="13">
        <v>4577</v>
      </c>
      <c r="G760" s="13">
        <v>5126</v>
      </c>
      <c r="H760" s="14">
        <v>915</v>
      </c>
      <c r="I760" s="9" t="s">
        <v>4</v>
      </c>
      <c r="AI760" s="56" t="s">
        <v>110</v>
      </c>
      <c r="AJ760" s="56">
        <v>2020</v>
      </c>
      <c r="AK760" s="56" t="s">
        <v>23</v>
      </c>
      <c r="AL760" s="56" t="s">
        <v>116</v>
      </c>
      <c r="AM760" s="56" t="s">
        <v>118</v>
      </c>
      <c r="AN760" s="56" t="s">
        <v>106</v>
      </c>
      <c r="AO760" s="56" t="s">
        <v>107</v>
      </c>
      <c r="AP760" s="56" t="s">
        <v>117</v>
      </c>
      <c r="AQ760" s="56" t="s">
        <v>111</v>
      </c>
      <c r="AR760" s="56">
        <v>821</v>
      </c>
      <c r="AS760" s="56">
        <v>526.24</v>
      </c>
    </row>
    <row r="761" spans="1:45" ht="41.4">
      <c r="A761" s="9">
        <v>2024</v>
      </c>
      <c r="B761" s="9" t="s">
        <v>24</v>
      </c>
      <c r="C761" s="9" t="s">
        <v>15</v>
      </c>
      <c r="D761" s="12" t="s">
        <v>17</v>
      </c>
      <c r="E761" s="9">
        <v>76</v>
      </c>
      <c r="F761" s="13">
        <v>4577</v>
      </c>
      <c r="G761" s="13">
        <v>5126</v>
      </c>
      <c r="H761" s="14">
        <v>915</v>
      </c>
      <c r="I761" s="9" t="s">
        <v>4</v>
      </c>
      <c r="AI761" s="57" t="s">
        <v>112</v>
      </c>
      <c r="AJ761" s="57">
        <v>2020</v>
      </c>
      <c r="AK761" s="57" t="s">
        <v>1</v>
      </c>
      <c r="AL761" s="57" t="s">
        <v>116</v>
      </c>
      <c r="AM761" s="57" t="s">
        <v>118</v>
      </c>
      <c r="AN761" s="57" t="s">
        <v>106</v>
      </c>
      <c r="AO761" s="57" t="s">
        <v>107</v>
      </c>
      <c r="AP761" s="57" t="s">
        <v>117</v>
      </c>
      <c r="AQ761" s="57" t="s">
        <v>109</v>
      </c>
      <c r="AR761" s="57">
        <v>362</v>
      </c>
      <c r="AS761" s="57">
        <v>517.66</v>
      </c>
    </row>
    <row r="762" spans="1:45" ht="41.4">
      <c r="A762" s="9">
        <v>2024</v>
      </c>
      <c r="B762" s="9" t="s">
        <v>24</v>
      </c>
      <c r="C762" s="9" t="s">
        <v>15</v>
      </c>
      <c r="D762" s="12" t="s">
        <v>18</v>
      </c>
      <c r="E762" s="9">
        <v>46</v>
      </c>
      <c r="F762" s="9">
        <v>200</v>
      </c>
      <c r="G762" s="9">
        <v>224</v>
      </c>
      <c r="H762" s="14">
        <v>40</v>
      </c>
      <c r="I762" s="9" t="s">
        <v>4</v>
      </c>
      <c r="AI762" s="56" t="s">
        <v>112</v>
      </c>
      <c r="AJ762" s="56">
        <v>2020</v>
      </c>
      <c r="AK762" s="56" t="s">
        <v>1</v>
      </c>
      <c r="AL762" s="56" t="s">
        <v>116</v>
      </c>
      <c r="AM762" s="56" t="s">
        <v>118</v>
      </c>
      <c r="AN762" s="56" t="s">
        <v>106</v>
      </c>
      <c r="AO762" s="56" t="s">
        <v>107</v>
      </c>
      <c r="AP762" s="56" t="s">
        <v>117</v>
      </c>
      <c r="AQ762" s="56" t="s">
        <v>109</v>
      </c>
      <c r="AR762" s="56">
        <v>779</v>
      </c>
      <c r="AS762" s="56">
        <v>1113.97</v>
      </c>
    </row>
    <row r="763" spans="1:45" ht="41.4">
      <c r="A763" s="9">
        <v>2024</v>
      </c>
      <c r="B763" s="9" t="s">
        <v>24</v>
      </c>
      <c r="C763" s="9" t="s">
        <v>15</v>
      </c>
      <c r="D763" s="12" t="s">
        <v>19</v>
      </c>
      <c r="E763" s="9">
        <v>34</v>
      </c>
      <c r="F763" s="13">
        <v>4577</v>
      </c>
      <c r="G763" s="13">
        <v>5126</v>
      </c>
      <c r="H763" s="14">
        <v>915</v>
      </c>
      <c r="I763" s="9" t="s">
        <v>4</v>
      </c>
      <c r="AI763" s="57" t="s">
        <v>113</v>
      </c>
      <c r="AJ763" s="57">
        <v>2020</v>
      </c>
      <c r="AK763" s="57" t="s">
        <v>1</v>
      </c>
      <c r="AL763" s="57" t="s">
        <v>116</v>
      </c>
      <c r="AM763" s="57" t="s">
        <v>118</v>
      </c>
      <c r="AN763" s="57" t="s">
        <v>106</v>
      </c>
      <c r="AO763" s="57" t="s">
        <v>107</v>
      </c>
      <c r="AP763" s="57" t="s">
        <v>117</v>
      </c>
      <c r="AQ763" s="57" t="s">
        <v>109</v>
      </c>
      <c r="AR763" s="57">
        <v>819</v>
      </c>
      <c r="AS763" s="57">
        <v>526.24</v>
      </c>
    </row>
    <row r="764" spans="1:45" ht="41.4">
      <c r="A764" s="9">
        <v>2024</v>
      </c>
      <c r="B764" s="9" t="s">
        <v>24</v>
      </c>
      <c r="C764" s="9" t="s">
        <v>6</v>
      </c>
      <c r="D764" s="10" t="s">
        <v>20</v>
      </c>
      <c r="E764" s="14">
        <v>7</v>
      </c>
      <c r="F764" s="14">
        <v>200</v>
      </c>
      <c r="G764" s="14">
        <v>224</v>
      </c>
      <c r="H764" s="14">
        <v>40</v>
      </c>
      <c r="I764" s="9" t="s">
        <v>4</v>
      </c>
      <c r="AI764" s="56" t="s">
        <v>113</v>
      </c>
      <c r="AJ764" s="56">
        <v>2020</v>
      </c>
      <c r="AK764" s="56" t="s">
        <v>1</v>
      </c>
      <c r="AL764" s="56" t="s">
        <v>116</v>
      </c>
      <c r="AM764" s="56" t="s">
        <v>118</v>
      </c>
      <c r="AN764" s="56" t="s">
        <v>106</v>
      </c>
      <c r="AO764" s="56" t="s">
        <v>107</v>
      </c>
      <c r="AP764" s="56" t="s">
        <v>117</v>
      </c>
      <c r="AQ764" s="56" t="s">
        <v>109</v>
      </c>
      <c r="AR764" s="56">
        <v>361</v>
      </c>
      <c r="AS764" s="56">
        <v>516.23</v>
      </c>
    </row>
    <row r="765" spans="1:45" ht="41.4">
      <c r="A765" s="9">
        <v>2024</v>
      </c>
      <c r="B765" s="9" t="s">
        <v>24</v>
      </c>
      <c r="C765" s="9" t="s">
        <v>15</v>
      </c>
      <c r="D765" s="12" t="s">
        <v>22</v>
      </c>
      <c r="E765" s="9">
        <v>3</v>
      </c>
      <c r="F765" s="13">
        <v>4577</v>
      </c>
      <c r="G765" s="13">
        <v>5127</v>
      </c>
      <c r="H765" s="14">
        <v>915</v>
      </c>
      <c r="I765" s="9" t="s">
        <v>4</v>
      </c>
      <c r="AI765" s="57" t="s">
        <v>110</v>
      </c>
      <c r="AJ765" s="57">
        <v>2020</v>
      </c>
      <c r="AK765" s="57" t="s">
        <v>24</v>
      </c>
      <c r="AL765" s="57" t="s">
        <v>116</v>
      </c>
      <c r="AM765" s="57" t="s">
        <v>118</v>
      </c>
      <c r="AN765" s="57" t="s">
        <v>106</v>
      </c>
      <c r="AO765" s="57" t="s">
        <v>107</v>
      </c>
      <c r="AP765" s="57" t="s">
        <v>117</v>
      </c>
      <c r="AQ765" s="57" t="s">
        <v>111</v>
      </c>
      <c r="AR765" s="57">
        <v>822</v>
      </c>
      <c r="AS765" s="57">
        <v>526.24</v>
      </c>
    </row>
    <row r="766" spans="1:45" ht="69">
      <c r="A766" s="9">
        <v>2024</v>
      </c>
      <c r="B766" s="9" t="s">
        <v>24</v>
      </c>
      <c r="C766" s="9" t="s">
        <v>21</v>
      </c>
      <c r="D766" s="12" t="s">
        <v>21</v>
      </c>
      <c r="E766" s="9">
        <v>2</v>
      </c>
      <c r="F766" s="13">
        <v>6600</v>
      </c>
      <c r="G766" s="13">
        <v>7392</v>
      </c>
      <c r="H766" s="11">
        <v>1320</v>
      </c>
      <c r="I766" s="9" t="s">
        <v>4</v>
      </c>
      <c r="AI766" s="56" t="s">
        <v>110</v>
      </c>
      <c r="AJ766" s="56">
        <v>2021</v>
      </c>
      <c r="AK766" s="56" t="s">
        <v>34</v>
      </c>
      <c r="AL766" s="56" t="s">
        <v>104</v>
      </c>
      <c r="AM766" s="56" t="s">
        <v>105</v>
      </c>
      <c r="AN766" s="56" t="s">
        <v>106</v>
      </c>
      <c r="AO766" s="56" t="s">
        <v>115</v>
      </c>
      <c r="AP766" s="56" t="s">
        <v>108</v>
      </c>
      <c r="AQ766" s="56" t="s">
        <v>109</v>
      </c>
      <c r="AR766" s="56">
        <v>278</v>
      </c>
      <c r="AS766" s="56">
        <v>397.54</v>
      </c>
    </row>
    <row r="767" spans="1:45" ht="69">
      <c r="A767" s="9">
        <v>2024</v>
      </c>
      <c r="B767" s="9" t="s">
        <v>26</v>
      </c>
      <c r="C767" s="9" t="s">
        <v>2</v>
      </c>
      <c r="D767" s="10" t="s">
        <v>3</v>
      </c>
      <c r="E767" s="11">
        <v>3566</v>
      </c>
      <c r="F767" s="11">
        <v>4577</v>
      </c>
      <c r="G767" s="11">
        <v>5127</v>
      </c>
      <c r="H767" s="14">
        <v>915</v>
      </c>
      <c r="I767" s="9" t="s">
        <v>4</v>
      </c>
      <c r="AI767" s="57" t="s">
        <v>103</v>
      </c>
      <c r="AJ767" s="57">
        <v>2021</v>
      </c>
      <c r="AK767" s="57" t="s">
        <v>34</v>
      </c>
      <c r="AL767" s="57" t="s">
        <v>104</v>
      </c>
      <c r="AM767" s="57" t="s">
        <v>105</v>
      </c>
      <c r="AN767" s="57" t="s">
        <v>106</v>
      </c>
      <c r="AO767" s="57" t="s">
        <v>115</v>
      </c>
      <c r="AP767" s="57" t="s">
        <v>108</v>
      </c>
      <c r="AQ767" s="57" t="s">
        <v>109</v>
      </c>
      <c r="AR767" s="57">
        <v>272</v>
      </c>
      <c r="AS767" s="57">
        <v>388.96</v>
      </c>
    </row>
    <row r="768" spans="1:45" ht="69">
      <c r="A768" s="9">
        <v>2024</v>
      </c>
      <c r="B768" s="9" t="s">
        <v>26</v>
      </c>
      <c r="C768" s="9" t="s">
        <v>2</v>
      </c>
      <c r="D768" s="10" t="s">
        <v>5</v>
      </c>
      <c r="E768" s="11">
        <v>2498</v>
      </c>
      <c r="F768" s="11">
        <v>8000</v>
      </c>
      <c r="G768" s="11">
        <v>8960</v>
      </c>
      <c r="H768" s="11">
        <v>1600</v>
      </c>
      <c r="I768" s="9" t="s">
        <v>4</v>
      </c>
      <c r="AI768" s="56" t="s">
        <v>103</v>
      </c>
      <c r="AJ768" s="56">
        <v>2021</v>
      </c>
      <c r="AK768" s="56" t="s">
        <v>34</v>
      </c>
      <c r="AL768" s="56" t="s">
        <v>104</v>
      </c>
      <c r="AM768" s="56" t="s">
        <v>105</v>
      </c>
      <c r="AN768" s="56" t="s">
        <v>106</v>
      </c>
      <c r="AO768" s="56" t="s">
        <v>115</v>
      </c>
      <c r="AP768" s="56" t="s">
        <v>108</v>
      </c>
      <c r="AQ768" s="56" t="s">
        <v>109</v>
      </c>
      <c r="AR768" s="56">
        <v>266</v>
      </c>
      <c r="AS768" s="56">
        <v>380.38</v>
      </c>
    </row>
    <row r="769" spans="1:45" ht="69">
      <c r="A769" s="9">
        <v>2024</v>
      </c>
      <c r="B769" s="9" t="s">
        <v>26</v>
      </c>
      <c r="C769" s="9" t="s">
        <v>6</v>
      </c>
      <c r="D769" s="10" t="s">
        <v>7</v>
      </c>
      <c r="E769" s="11">
        <v>1245</v>
      </c>
      <c r="F769" s="11">
        <v>4577</v>
      </c>
      <c r="G769" s="11">
        <v>5126</v>
      </c>
      <c r="H769" s="14">
        <v>915</v>
      </c>
      <c r="I769" s="9" t="s">
        <v>4</v>
      </c>
      <c r="AI769" s="57" t="s">
        <v>112</v>
      </c>
      <c r="AJ769" s="57">
        <v>2021</v>
      </c>
      <c r="AK769" s="57" t="s">
        <v>34</v>
      </c>
      <c r="AL769" s="57" t="s">
        <v>104</v>
      </c>
      <c r="AM769" s="57" t="s">
        <v>105</v>
      </c>
      <c r="AN769" s="57" t="s">
        <v>106</v>
      </c>
      <c r="AO769" s="57" t="s">
        <v>115</v>
      </c>
      <c r="AP769" s="57" t="s">
        <v>108</v>
      </c>
      <c r="AQ769" s="57" t="s">
        <v>109</v>
      </c>
      <c r="AR769" s="57">
        <v>276</v>
      </c>
      <c r="AS769" s="57">
        <v>526.24</v>
      </c>
    </row>
    <row r="770" spans="1:45" ht="69">
      <c r="A770" s="9">
        <v>2024</v>
      </c>
      <c r="B770" s="9" t="s">
        <v>26</v>
      </c>
      <c r="C770" s="9" t="s">
        <v>8</v>
      </c>
      <c r="D770" s="12" t="s">
        <v>9</v>
      </c>
      <c r="E770" s="9">
        <v>644</v>
      </c>
      <c r="F770" s="13">
        <v>5744</v>
      </c>
      <c r="G770" s="13">
        <v>6433</v>
      </c>
      <c r="H770" s="11">
        <v>1149</v>
      </c>
      <c r="I770" s="9" t="s">
        <v>4</v>
      </c>
      <c r="AI770" s="56" t="s">
        <v>110</v>
      </c>
      <c r="AJ770" s="56">
        <v>2021</v>
      </c>
      <c r="AK770" s="56" t="s">
        <v>34</v>
      </c>
      <c r="AL770" s="56" t="s">
        <v>104</v>
      </c>
      <c r="AM770" s="56" t="s">
        <v>105</v>
      </c>
      <c r="AN770" s="56" t="s">
        <v>106</v>
      </c>
      <c r="AO770" s="56" t="s">
        <v>115</v>
      </c>
      <c r="AP770" s="56" t="s">
        <v>108</v>
      </c>
      <c r="AQ770" s="56" t="s">
        <v>109</v>
      </c>
      <c r="AR770" s="56">
        <v>270</v>
      </c>
      <c r="AS770" s="56">
        <v>526.24</v>
      </c>
    </row>
    <row r="771" spans="1:45" ht="69">
      <c r="A771" s="9">
        <v>2024</v>
      </c>
      <c r="B771" s="9" t="s">
        <v>26</v>
      </c>
      <c r="C771" s="9" t="s">
        <v>10</v>
      </c>
      <c r="D771" s="12" t="s">
        <v>11</v>
      </c>
      <c r="E771" s="9">
        <v>643</v>
      </c>
      <c r="F771" s="13">
        <v>7000</v>
      </c>
      <c r="G771" s="13">
        <v>7840</v>
      </c>
      <c r="H771" s="11">
        <v>1400</v>
      </c>
      <c r="I771" s="9" t="s">
        <v>4</v>
      </c>
      <c r="AI771" s="57" t="s">
        <v>110</v>
      </c>
      <c r="AJ771" s="57">
        <v>2021</v>
      </c>
      <c r="AK771" s="57" t="s">
        <v>34</v>
      </c>
      <c r="AL771" s="57" t="s">
        <v>104</v>
      </c>
      <c r="AM771" s="57" t="s">
        <v>105</v>
      </c>
      <c r="AN771" s="57" t="s">
        <v>106</v>
      </c>
      <c r="AO771" s="57" t="s">
        <v>115</v>
      </c>
      <c r="AP771" s="57" t="s">
        <v>108</v>
      </c>
      <c r="AQ771" s="57" t="s">
        <v>109</v>
      </c>
      <c r="AR771" s="57">
        <v>279</v>
      </c>
      <c r="AS771" s="57">
        <v>398.97</v>
      </c>
    </row>
    <row r="772" spans="1:45" ht="69">
      <c r="A772" s="9">
        <v>2024</v>
      </c>
      <c r="B772" s="9" t="s">
        <v>26</v>
      </c>
      <c r="C772" s="9" t="s">
        <v>8</v>
      </c>
      <c r="D772" s="12" t="s">
        <v>12</v>
      </c>
      <c r="E772" s="9">
        <v>455</v>
      </c>
      <c r="F772" s="13">
        <v>4579</v>
      </c>
      <c r="G772" s="13">
        <v>5128</v>
      </c>
      <c r="H772" s="14">
        <v>916</v>
      </c>
      <c r="I772" s="9" t="s">
        <v>4</v>
      </c>
      <c r="AI772" s="56" t="s">
        <v>110</v>
      </c>
      <c r="AJ772" s="56">
        <v>2021</v>
      </c>
      <c r="AK772" s="56" t="s">
        <v>34</v>
      </c>
      <c r="AL772" s="56" t="s">
        <v>104</v>
      </c>
      <c r="AM772" s="56" t="s">
        <v>105</v>
      </c>
      <c r="AN772" s="56" t="s">
        <v>106</v>
      </c>
      <c r="AO772" s="56" t="s">
        <v>115</v>
      </c>
      <c r="AP772" s="56" t="s">
        <v>108</v>
      </c>
      <c r="AQ772" s="56" t="s">
        <v>109</v>
      </c>
      <c r="AR772" s="56">
        <v>273</v>
      </c>
      <c r="AS772" s="56">
        <v>390.39</v>
      </c>
    </row>
    <row r="773" spans="1:45" ht="69">
      <c r="A773" s="9">
        <v>2024</v>
      </c>
      <c r="B773" s="9" t="s">
        <v>26</v>
      </c>
      <c r="C773" s="9" t="s">
        <v>10</v>
      </c>
      <c r="D773" s="12" t="s">
        <v>13</v>
      </c>
      <c r="E773" s="14">
        <v>345</v>
      </c>
      <c r="F773" s="11">
        <v>7000</v>
      </c>
      <c r="G773" s="11">
        <v>7840</v>
      </c>
      <c r="H773" s="11">
        <v>1400</v>
      </c>
      <c r="I773" s="9" t="s">
        <v>4</v>
      </c>
      <c r="AI773" s="57" t="s">
        <v>103</v>
      </c>
      <c r="AJ773" s="57">
        <v>2021</v>
      </c>
      <c r="AK773" s="57" t="s">
        <v>34</v>
      </c>
      <c r="AL773" s="57" t="s">
        <v>104</v>
      </c>
      <c r="AM773" s="57" t="s">
        <v>105</v>
      </c>
      <c r="AN773" s="57" t="s">
        <v>106</v>
      </c>
      <c r="AO773" s="57" t="s">
        <v>115</v>
      </c>
      <c r="AP773" s="57" t="s">
        <v>108</v>
      </c>
      <c r="AQ773" s="57" t="s">
        <v>109</v>
      </c>
      <c r="AR773" s="57">
        <v>267</v>
      </c>
      <c r="AS773" s="57">
        <v>381.81</v>
      </c>
    </row>
    <row r="774" spans="1:45" ht="69">
      <c r="A774" s="9">
        <v>2024</v>
      </c>
      <c r="B774" s="9" t="s">
        <v>26</v>
      </c>
      <c r="C774" s="9" t="s">
        <v>6</v>
      </c>
      <c r="D774" s="10" t="s">
        <v>14</v>
      </c>
      <c r="E774" s="14">
        <v>122</v>
      </c>
      <c r="F774" s="14">
        <v>100</v>
      </c>
      <c r="G774" s="14">
        <v>112</v>
      </c>
      <c r="H774" s="14">
        <v>20</v>
      </c>
      <c r="I774" s="9" t="s">
        <v>4</v>
      </c>
      <c r="AI774" s="56" t="s">
        <v>110</v>
      </c>
      <c r="AJ774" s="56">
        <v>2021</v>
      </c>
      <c r="AK774" s="56" t="s">
        <v>34</v>
      </c>
      <c r="AL774" s="56" t="s">
        <v>104</v>
      </c>
      <c r="AM774" s="56" t="s">
        <v>105</v>
      </c>
      <c r="AN774" s="56" t="s">
        <v>106</v>
      </c>
      <c r="AO774" s="56" t="s">
        <v>115</v>
      </c>
      <c r="AP774" s="56" t="s">
        <v>108</v>
      </c>
      <c r="AQ774" s="56" t="s">
        <v>109</v>
      </c>
      <c r="AR774" s="56">
        <v>275</v>
      </c>
      <c r="AS774" s="56">
        <v>393.25</v>
      </c>
    </row>
    <row r="775" spans="1:45" ht="69">
      <c r="A775" s="9">
        <v>2024</v>
      </c>
      <c r="B775" s="9" t="s">
        <v>26</v>
      </c>
      <c r="C775" s="9" t="s">
        <v>15</v>
      </c>
      <c r="D775" s="12" t="s">
        <v>16</v>
      </c>
      <c r="E775" s="9">
        <v>78</v>
      </c>
      <c r="F775" s="13">
        <v>4577</v>
      </c>
      <c r="G775" s="13">
        <v>5126</v>
      </c>
      <c r="H775" s="14">
        <v>915</v>
      </c>
      <c r="I775" s="9" t="s">
        <v>4</v>
      </c>
      <c r="AI775" s="57" t="s">
        <v>110</v>
      </c>
      <c r="AJ775" s="57">
        <v>2021</v>
      </c>
      <c r="AK775" s="57" t="s">
        <v>34</v>
      </c>
      <c r="AL775" s="57" t="s">
        <v>104</v>
      </c>
      <c r="AM775" s="57" t="s">
        <v>105</v>
      </c>
      <c r="AN775" s="57" t="s">
        <v>106</v>
      </c>
      <c r="AO775" s="57" t="s">
        <v>115</v>
      </c>
      <c r="AP775" s="57" t="s">
        <v>108</v>
      </c>
      <c r="AQ775" s="57" t="s">
        <v>109</v>
      </c>
      <c r="AR775" s="57">
        <v>269</v>
      </c>
      <c r="AS775" s="57">
        <v>384.67</v>
      </c>
    </row>
    <row r="776" spans="1:45" ht="69">
      <c r="A776" s="9">
        <v>2024</v>
      </c>
      <c r="B776" s="9" t="s">
        <v>26</v>
      </c>
      <c r="C776" s="9" t="s">
        <v>15</v>
      </c>
      <c r="D776" s="12" t="s">
        <v>17</v>
      </c>
      <c r="E776" s="9">
        <v>76</v>
      </c>
      <c r="F776" s="13">
        <v>4577</v>
      </c>
      <c r="G776" s="13">
        <v>5126</v>
      </c>
      <c r="H776" s="14">
        <v>915</v>
      </c>
      <c r="I776" s="9" t="s">
        <v>4</v>
      </c>
      <c r="AI776" s="56" t="s">
        <v>112</v>
      </c>
      <c r="AJ776" s="56">
        <v>2021</v>
      </c>
      <c r="AK776" s="56" t="s">
        <v>33</v>
      </c>
      <c r="AL776" s="56" t="s">
        <v>104</v>
      </c>
      <c r="AM776" s="56" t="s">
        <v>105</v>
      </c>
      <c r="AN776" s="56" t="s">
        <v>106</v>
      </c>
      <c r="AO776" s="56" t="s">
        <v>115</v>
      </c>
      <c r="AP776" s="56" t="s">
        <v>108</v>
      </c>
      <c r="AQ776" s="56" t="s">
        <v>109</v>
      </c>
      <c r="AR776" s="56">
        <v>296</v>
      </c>
      <c r="AS776" s="56">
        <v>423.28</v>
      </c>
    </row>
    <row r="777" spans="1:45" ht="69">
      <c r="A777" s="9">
        <v>2024</v>
      </c>
      <c r="B777" s="9" t="s">
        <v>26</v>
      </c>
      <c r="C777" s="9" t="s">
        <v>15</v>
      </c>
      <c r="D777" s="12" t="s">
        <v>18</v>
      </c>
      <c r="E777" s="9">
        <v>46</v>
      </c>
      <c r="F777" s="9">
        <v>200</v>
      </c>
      <c r="G777" s="9">
        <v>224</v>
      </c>
      <c r="H777" s="14">
        <v>40</v>
      </c>
      <c r="I777" s="9" t="s">
        <v>4</v>
      </c>
      <c r="AI777" s="57" t="s">
        <v>110</v>
      </c>
      <c r="AJ777" s="57">
        <v>2021</v>
      </c>
      <c r="AK777" s="57" t="s">
        <v>33</v>
      </c>
      <c r="AL777" s="57" t="s">
        <v>104</v>
      </c>
      <c r="AM777" s="57" t="s">
        <v>105</v>
      </c>
      <c r="AN777" s="57" t="s">
        <v>106</v>
      </c>
      <c r="AO777" s="57" t="s">
        <v>115</v>
      </c>
      <c r="AP777" s="57" t="s">
        <v>108</v>
      </c>
      <c r="AQ777" s="57" t="s">
        <v>109</v>
      </c>
      <c r="AR777" s="57">
        <v>290</v>
      </c>
      <c r="AS777" s="57">
        <v>414.7</v>
      </c>
    </row>
    <row r="778" spans="1:45" ht="69">
      <c r="A778" s="9">
        <v>2024</v>
      </c>
      <c r="B778" s="9" t="s">
        <v>26</v>
      </c>
      <c r="C778" s="9" t="s">
        <v>15</v>
      </c>
      <c r="D778" s="12" t="s">
        <v>19</v>
      </c>
      <c r="E778" s="9">
        <v>34</v>
      </c>
      <c r="F778" s="13">
        <v>4577</v>
      </c>
      <c r="G778" s="13">
        <v>5126</v>
      </c>
      <c r="H778" s="14">
        <v>915</v>
      </c>
      <c r="I778" s="9" t="s">
        <v>4</v>
      </c>
      <c r="AI778" s="56" t="s">
        <v>113</v>
      </c>
      <c r="AJ778" s="56">
        <v>2021</v>
      </c>
      <c r="AK778" s="56" t="s">
        <v>33</v>
      </c>
      <c r="AL778" s="56" t="s">
        <v>104</v>
      </c>
      <c r="AM778" s="56" t="s">
        <v>105</v>
      </c>
      <c r="AN778" s="56" t="s">
        <v>106</v>
      </c>
      <c r="AO778" s="56" t="s">
        <v>115</v>
      </c>
      <c r="AP778" s="56" t="s">
        <v>108</v>
      </c>
      <c r="AQ778" s="56" t="s">
        <v>109</v>
      </c>
      <c r="AR778" s="56">
        <v>284</v>
      </c>
      <c r="AS778" s="56">
        <v>406.12</v>
      </c>
    </row>
    <row r="779" spans="1:45" ht="69">
      <c r="A779" s="9">
        <v>2024</v>
      </c>
      <c r="B779" s="9" t="s">
        <v>26</v>
      </c>
      <c r="C779" s="9" t="s">
        <v>6</v>
      </c>
      <c r="D779" s="10" t="s">
        <v>20</v>
      </c>
      <c r="E779" s="14">
        <v>7</v>
      </c>
      <c r="F779" s="14">
        <v>200</v>
      </c>
      <c r="G779" s="14">
        <v>224</v>
      </c>
      <c r="H779" s="14">
        <v>40</v>
      </c>
      <c r="I779" s="9" t="s">
        <v>4</v>
      </c>
      <c r="AI779" s="57" t="s">
        <v>114</v>
      </c>
      <c r="AJ779" s="57">
        <v>2021</v>
      </c>
      <c r="AK779" s="57" t="s">
        <v>33</v>
      </c>
      <c r="AL779" s="57" t="s">
        <v>104</v>
      </c>
      <c r="AM779" s="57" t="s">
        <v>105</v>
      </c>
      <c r="AN779" s="57" t="s">
        <v>106</v>
      </c>
      <c r="AO779" s="57" t="s">
        <v>115</v>
      </c>
      <c r="AP779" s="57" t="s">
        <v>108</v>
      </c>
      <c r="AQ779" s="57" t="s">
        <v>109</v>
      </c>
      <c r="AR779" s="57">
        <v>294</v>
      </c>
      <c r="AS779" s="57">
        <v>526.24</v>
      </c>
    </row>
    <row r="780" spans="1:45" ht="69">
      <c r="A780" s="9">
        <v>2024</v>
      </c>
      <c r="B780" s="9" t="s">
        <v>26</v>
      </c>
      <c r="C780" s="9" t="s">
        <v>15</v>
      </c>
      <c r="D780" s="12" t="s">
        <v>22</v>
      </c>
      <c r="E780" s="9">
        <v>3</v>
      </c>
      <c r="F780" s="13">
        <v>4577</v>
      </c>
      <c r="G780" s="13">
        <v>5127</v>
      </c>
      <c r="H780" s="14">
        <v>915</v>
      </c>
      <c r="I780" s="9" t="s">
        <v>4</v>
      </c>
      <c r="AI780" s="56" t="s">
        <v>103</v>
      </c>
      <c r="AJ780" s="56">
        <v>2021</v>
      </c>
      <c r="AK780" s="56" t="s">
        <v>33</v>
      </c>
      <c r="AL780" s="56" t="s">
        <v>104</v>
      </c>
      <c r="AM780" s="56" t="s">
        <v>105</v>
      </c>
      <c r="AN780" s="56" t="s">
        <v>106</v>
      </c>
      <c r="AO780" s="56" t="s">
        <v>115</v>
      </c>
      <c r="AP780" s="56" t="s">
        <v>108</v>
      </c>
      <c r="AQ780" s="56" t="s">
        <v>109</v>
      </c>
      <c r="AR780" s="56">
        <v>288</v>
      </c>
      <c r="AS780" s="56">
        <v>526.24</v>
      </c>
    </row>
    <row r="781" spans="1:45" ht="69">
      <c r="A781" s="9">
        <v>2024</v>
      </c>
      <c r="B781" s="9" t="s">
        <v>26</v>
      </c>
      <c r="C781" s="9" t="s">
        <v>21</v>
      </c>
      <c r="D781" s="12" t="s">
        <v>21</v>
      </c>
      <c r="E781" s="9">
        <v>2</v>
      </c>
      <c r="F781" s="13">
        <v>6600</v>
      </c>
      <c r="G781" s="13">
        <v>7392</v>
      </c>
      <c r="H781" s="11">
        <v>1320</v>
      </c>
      <c r="I781" s="9" t="s">
        <v>4</v>
      </c>
      <c r="AI781" s="57" t="s">
        <v>103</v>
      </c>
      <c r="AJ781" s="57">
        <v>2021</v>
      </c>
      <c r="AK781" s="57" t="s">
        <v>33</v>
      </c>
      <c r="AL781" s="57" t="s">
        <v>104</v>
      </c>
      <c r="AM781" s="57" t="s">
        <v>105</v>
      </c>
      <c r="AN781" s="57" t="s">
        <v>106</v>
      </c>
      <c r="AO781" s="57" t="s">
        <v>115</v>
      </c>
      <c r="AP781" s="57" t="s">
        <v>108</v>
      </c>
      <c r="AQ781" s="57" t="s">
        <v>109</v>
      </c>
      <c r="AR781" s="57">
        <v>282</v>
      </c>
      <c r="AS781" s="57">
        <v>526.24</v>
      </c>
    </row>
    <row r="782" spans="1:45" ht="69">
      <c r="A782" s="9">
        <v>2024</v>
      </c>
      <c r="B782" s="9" t="s">
        <v>27</v>
      </c>
      <c r="C782" s="9" t="s">
        <v>2</v>
      </c>
      <c r="D782" s="10" t="s">
        <v>3</v>
      </c>
      <c r="E782" s="11">
        <v>3566</v>
      </c>
      <c r="F782" s="11">
        <v>4577</v>
      </c>
      <c r="G782" s="11">
        <v>5127</v>
      </c>
      <c r="H782" s="14">
        <v>915</v>
      </c>
      <c r="I782" s="9" t="s">
        <v>4</v>
      </c>
      <c r="AI782" s="56" t="s">
        <v>103</v>
      </c>
      <c r="AJ782" s="56">
        <v>2021</v>
      </c>
      <c r="AK782" s="56" t="s">
        <v>33</v>
      </c>
      <c r="AL782" s="56" t="s">
        <v>104</v>
      </c>
      <c r="AM782" s="56" t="s">
        <v>105</v>
      </c>
      <c r="AN782" s="56" t="s">
        <v>106</v>
      </c>
      <c r="AO782" s="56" t="s">
        <v>115</v>
      </c>
      <c r="AP782" s="56" t="s">
        <v>108</v>
      </c>
      <c r="AQ782" s="56" t="s">
        <v>109</v>
      </c>
      <c r="AR782" s="56">
        <v>291</v>
      </c>
      <c r="AS782" s="56">
        <v>416.13</v>
      </c>
    </row>
    <row r="783" spans="1:45" ht="69">
      <c r="A783" s="9">
        <v>2024</v>
      </c>
      <c r="B783" s="9" t="s">
        <v>27</v>
      </c>
      <c r="C783" s="9" t="s">
        <v>2</v>
      </c>
      <c r="D783" s="10" t="s">
        <v>5</v>
      </c>
      <c r="E783" s="11">
        <v>2498</v>
      </c>
      <c r="F783" s="11">
        <v>8000</v>
      </c>
      <c r="G783" s="11">
        <v>8960</v>
      </c>
      <c r="H783" s="11">
        <v>1600</v>
      </c>
      <c r="I783" s="9" t="s">
        <v>4</v>
      </c>
      <c r="AI783" s="57" t="s">
        <v>114</v>
      </c>
      <c r="AJ783" s="57">
        <v>2021</v>
      </c>
      <c r="AK783" s="57" t="s">
        <v>33</v>
      </c>
      <c r="AL783" s="57" t="s">
        <v>104</v>
      </c>
      <c r="AM783" s="57" t="s">
        <v>105</v>
      </c>
      <c r="AN783" s="57" t="s">
        <v>106</v>
      </c>
      <c r="AO783" s="57" t="s">
        <v>115</v>
      </c>
      <c r="AP783" s="57" t="s">
        <v>108</v>
      </c>
      <c r="AQ783" s="57" t="s">
        <v>109</v>
      </c>
      <c r="AR783" s="57">
        <v>285</v>
      </c>
      <c r="AS783" s="57">
        <v>407.55</v>
      </c>
    </row>
    <row r="784" spans="1:45" ht="69">
      <c r="A784" s="9">
        <v>2024</v>
      </c>
      <c r="B784" s="9" t="s">
        <v>27</v>
      </c>
      <c r="C784" s="9" t="s">
        <v>6</v>
      </c>
      <c r="D784" s="10" t="s">
        <v>7</v>
      </c>
      <c r="E784" s="11">
        <v>1245</v>
      </c>
      <c r="F784" s="11">
        <v>4577</v>
      </c>
      <c r="G784" s="11">
        <v>5126</v>
      </c>
      <c r="H784" s="14">
        <v>915</v>
      </c>
      <c r="I784" s="9" t="s">
        <v>4</v>
      </c>
      <c r="AI784" s="56" t="s">
        <v>113</v>
      </c>
      <c r="AJ784" s="56">
        <v>2021</v>
      </c>
      <c r="AK784" s="56" t="s">
        <v>33</v>
      </c>
      <c r="AL784" s="56" t="s">
        <v>104</v>
      </c>
      <c r="AM784" s="56" t="s">
        <v>105</v>
      </c>
      <c r="AN784" s="56" t="s">
        <v>106</v>
      </c>
      <c r="AO784" s="56" t="s">
        <v>115</v>
      </c>
      <c r="AP784" s="56" t="s">
        <v>108</v>
      </c>
      <c r="AQ784" s="56" t="s">
        <v>109</v>
      </c>
      <c r="AR784" s="56">
        <v>293</v>
      </c>
      <c r="AS784" s="56">
        <v>418.99</v>
      </c>
    </row>
    <row r="785" spans="1:45" ht="69">
      <c r="A785" s="9">
        <v>2024</v>
      </c>
      <c r="B785" s="9" t="s">
        <v>27</v>
      </c>
      <c r="C785" s="9" t="s">
        <v>8</v>
      </c>
      <c r="D785" s="12" t="s">
        <v>9</v>
      </c>
      <c r="E785" s="9">
        <v>644</v>
      </c>
      <c r="F785" s="13">
        <v>5744</v>
      </c>
      <c r="G785" s="13">
        <v>6433</v>
      </c>
      <c r="H785" s="11">
        <v>1149</v>
      </c>
      <c r="I785" s="9" t="s">
        <v>4</v>
      </c>
      <c r="AI785" s="57" t="s">
        <v>112</v>
      </c>
      <c r="AJ785" s="57">
        <v>2021</v>
      </c>
      <c r="AK785" s="57" t="s">
        <v>33</v>
      </c>
      <c r="AL785" s="57" t="s">
        <v>104</v>
      </c>
      <c r="AM785" s="57" t="s">
        <v>105</v>
      </c>
      <c r="AN785" s="57" t="s">
        <v>106</v>
      </c>
      <c r="AO785" s="57" t="s">
        <v>115</v>
      </c>
      <c r="AP785" s="57" t="s">
        <v>108</v>
      </c>
      <c r="AQ785" s="57" t="s">
        <v>109</v>
      </c>
      <c r="AR785" s="57">
        <v>287</v>
      </c>
      <c r="AS785" s="57">
        <v>410.41</v>
      </c>
    </row>
    <row r="786" spans="1:45" ht="69">
      <c r="A786" s="9">
        <v>2024</v>
      </c>
      <c r="B786" s="9" t="s">
        <v>27</v>
      </c>
      <c r="C786" s="9" t="s">
        <v>10</v>
      </c>
      <c r="D786" s="12" t="s">
        <v>11</v>
      </c>
      <c r="E786" s="9">
        <v>643</v>
      </c>
      <c r="F786" s="13">
        <v>7000</v>
      </c>
      <c r="G786" s="13">
        <v>7840</v>
      </c>
      <c r="H786" s="11">
        <v>1400</v>
      </c>
      <c r="I786" s="9" t="s">
        <v>4</v>
      </c>
      <c r="AI786" s="56" t="s">
        <v>103</v>
      </c>
      <c r="AJ786" s="56">
        <v>2021</v>
      </c>
      <c r="AK786" s="56" t="s">
        <v>33</v>
      </c>
      <c r="AL786" s="56" t="s">
        <v>104</v>
      </c>
      <c r="AM786" s="56" t="s">
        <v>105</v>
      </c>
      <c r="AN786" s="56" t="s">
        <v>106</v>
      </c>
      <c r="AO786" s="56" t="s">
        <v>115</v>
      </c>
      <c r="AP786" s="56" t="s">
        <v>108</v>
      </c>
      <c r="AQ786" s="56" t="s">
        <v>109</v>
      </c>
      <c r="AR786" s="56">
        <v>281</v>
      </c>
      <c r="AS786" s="56">
        <v>401.83</v>
      </c>
    </row>
    <row r="787" spans="1:45" ht="69">
      <c r="A787" s="9">
        <v>2024</v>
      </c>
      <c r="B787" s="9" t="s">
        <v>27</v>
      </c>
      <c r="C787" s="9" t="s">
        <v>8</v>
      </c>
      <c r="D787" s="12" t="s">
        <v>12</v>
      </c>
      <c r="E787" s="9">
        <v>455</v>
      </c>
      <c r="F787" s="13">
        <v>4579</v>
      </c>
      <c r="G787" s="13">
        <v>5128</v>
      </c>
      <c r="H787" s="14">
        <v>916</v>
      </c>
      <c r="I787" s="9" t="s">
        <v>4</v>
      </c>
      <c r="AI787" s="57" t="s">
        <v>112</v>
      </c>
      <c r="AJ787" s="57">
        <v>2021</v>
      </c>
      <c r="AK787" s="57" t="s">
        <v>32</v>
      </c>
      <c r="AL787" s="57" t="s">
        <v>104</v>
      </c>
      <c r="AM787" s="57" t="s">
        <v>105</v>
      </c>
      <c r="AN787" s="57" t="s">
        <v>106</v>
      </c>
      <c r="AO787" s="57" t="s">
        <v>115</v>
      </c>
      <c r="AP787" s="57" t="s">
        <v>108</v>
      </c>
      <c r="AQ787" s="57" t="s">
        <v>109</v>
      </c>
      <c r="AR787" s="57">
        <v>308</v>
      </c>
      <c r="AS787" s="57">
        <v>440.44</v>
      </c>
    </row>
    <row r="788" spans="1:45" ht="69">
      <c r="A788" s="9">
        <v>2024</v>
      </c>
      <c r="B788" s="9" t="s">
        <v>27</v>
      </c>
      <c r="C788" s="9" t="s">
        <v>10</v>
      </c>
      <c r="D788" s="12" t="s">
        <v>13</v>
      </c>
      <c r="E788" s="14">
        <v>345</v>
      </c>
      <c r="F788" s="11">
        <v>7000</v>
      </c>
      <c r="G788" s="11">
        <v>7840</v>
      </c>
      <c r="H788" s="11">
        <v>1400</v>
      </c>
      <c r="I788" s="9" t="s">
        <v>4</v>
      </c>
      <c r="AI788" s="56" t="s">
        <v>110</v>
      </c>
      <c r="AJ788" s="56">
        <v>2021</v>
      </c>
      <c r="AK788" s="56" t="s">
        <v>32</v>
      </c>
      <c r="AL788" s="56" t="s">
        <v>104</v>
      </c>
      <c r="AM788" s="56" t="s">
        <v>105</v>
      </c>
      <c r="AN788" s="56" t="s">
        <v>106</v>
      </c>
      <c r="AO788" s="56" t="s">
        <v>115</v>
      </c>
      <c r="AP788" s="56" t="s">
        <v>108</v>
      </c>
      <c r="AQ788" s="56" t="s">
        <v>109</v>
      </c>
      <c r="AR788" s="56">
        <v>302</v>
      </c>
      <c r="AS788" s="56">
        <v>431.86</v>
      </c>
    </row>
    <row r="789" spans="1:45" ht="69">
      <c r="A789" s="9">
        <v>2024</v>
      </c>
      <c r="B789" s="9" t="s">
        <v>27</v>
      </c>
      <c r="C789" s="9" t="s">
        <v>6</v>
      </c>
      <c r="D789" s="10" t="s">
        <v>14</v>
      </c>
      <c r="E789" s="14">
        <v>122</v>
      </c>
      <c r="F789" s="14">
        <v>100</v>
      </c>
      <c r="G789" s="14">
        <v>112</v>
      </c>
      <c r="H789" s="14">
        <v>20</v>
      </c>
      <c r="I789" s="9" t="s">
        <v>4</v>
      </c>
      <c r="AI789" s="57" t="s">
        <v>110</v>
      </c>
      <c r="AJ789" s="57">
        <v>2021</v>
      </c>
      <c r="AK789" s="57" t="s">
        <v>32</v>
      </c>
      <c r="AL789" s="57" t="s">
        <v>104</v>
      </c>
      <c r="AM789" s="57" t="s">
        <v>105</v>
      </c>
      <c r="AN789" s="57" t="s">
        <v>106</v>
      </c>
      <c r="AO789" s="57" t="s">
        <v>115</v>
      </c>
      <c r="AP789" s="57" t="s">
        <v>108</v>
      </c>
      <c r="AQ789" s="57" t="s">
        <v>109</v>
      </c>
      <c r="AR789" s="57">
        <v>306</v>
      </c>
      <c r="AS789" s="57">
        <v>526.24</v>
      </c>
    </row>
    <row r="790" spans="1:45" ht="69">
      <c r="A790" s="9">
        <v>2024</v>
      </c>
      <c r="B790" s="9" t="s">
        <v>27</v>
      </c>
      <c r="C790" s="9" t="s">
        <v>15</v>
      </c>
      <c r="D790" s="12" t="s">
        <v>16</v>
      </c>
      <c r="E790" s="9">
        <v>78</v>
      </c>
      <c r="F790" s="13">
        <v>4577</v>
      </c>
      <c r="G790" s="13">
        <v>5126</v>
      </c>
      <c r="H790" s="14">
        <v>915</v>
      </c>
      <c r="I790" s="9" t="s">
        <v>4</v>
      </c>
      <c r="AI790" s="56" t="s">
        <v>113</v>
      </c>
      <c r="AJ790" s="56">
        <v>2021</v>
      </c>
      <c r="AK790" s="56" t="s">
        <v>32</v>
      </c>
      <c r="AL790" s="56" t="s">
        <v>104</v>
      </c>
      <c r="AM790" s="56" t="s">
        <v>105</v>
      </c>
      <c r="AN790" s="56" t="s">
        <v>106</v>
      </c>
      <c r="AO790" s="56" t="s">
        <v>115</v>
      </c>
      <c r="AP790" s="56" t="s">
        <v>108</v>
      </c>
      <c r="AQ790" s="56" t="s">
        <v>109</v>
      </c>
      <c r="AR790" s="56">
        <v>300</v>
      </c>
      <c r="AS790" s="56">
        <v>526.24</v>
      </c>
    </row>
    <row r="791" spans="1:45" ht="69">
      <c r="A791" s="9">
        <v>2024</v>
      </c>
      <c r="B791" s="9" t="s">
        <v>27</v>
      </c>
      <c r="C791" s="9" t="s">
        <v>15</v>
      </c>
      <c r="D791" s="12" t="s">
        <v>17</v>
      </c>
      <c r="E791" s="9">
        <v>76</v>
      </c>
      <c r="F791" s="13">
        <v>4577</v>
      </c>
      <c r="G791" s="13">
        <v>5126</v>
      </c>
      <c r="H791" s="14">
        <v>915</v>
      </c>
      <c r="I791" s="9" t="s">
        <v>4</v>
      </c>
      <c r="AI791" s="57" t="s">
        <v>112</v>
      </c>
      <c r="AJ791" s="57">
        <v>2021</v>
      </c>
      <c r="AK791" s="57" t="s">
        <v>32</v>
      </c>
      <c r="AL791" s="57" t="s">
        <v>104</v>
      </c>
      <c r="AM791" s="57" t="s">
        <v>105</v>
      </c>
      <c r="AN791" s="57" t="s">
        <v>106</v>
      </c>
      <c r="AO791" s="57" t="s">
        <v>115</v>
      </c>
      <c r="AP791" s="57" t="s">
        <v>108</v>
      </c>
      <c r="AQ791" s="57" t="s">
        <v>109</v>
      </c>
      <c r="AR791" s="57">
        <v>309</v>
      </c>
      <c r="AS791" s="57">
        <v>441.87</v>
      </c>
    </row>
    <row r="792" spans="1:45" ht="69">
      <c r="A792" s="9">
        <v>2024</v>
      </c>
      <c r="B792" s="9" t="s">
        <v>27</v>
      </c>
      <c r="C792" s="9" t="s">
        <v>15</v>
      </c>
      <c r="D792" s="12" t="s">
        <v>18</v>
      </c>
      <c r="E792" s="9">
        <v>46</v>
      </c>
      <c r="F792" s="9">
        <v>200</v>
      </c>
      <c r="G792" s="9">
        <v>224</v>
      </c>
      <c r="H792" s="14">
        <v>40</v>
      </c>
      <c r="I792" s="9" t="s">
        <v>4</v>
      </c>
      <c r="AI792" s="56" t="s">
        <v>112</v>
      </c>
      <c r="AJ792" s="56">
        <v>2021</v>
      </c>
      <c r="AK792" s="56" t="s">
        <v>32</v>
      </c>
      <c r="AL792" s="56" t="s">
        <v>104</v>
      </c>
      <c r="AM792" s="56" t="s">
        <v>105</v>
      </c>
      <c r="AN792" s="56" t="s">
        <v>106</v>
      </c>
      <c r="AO792" s="56" t="s">
        <v>115</v>
      </c>
      <c r="AP792" s="56" t="s">
        <v>108</v>
      </c>
      <c r="AQ792" s="56" t="s">
        <v>109</v>
      </c>
      <c r="AR792" s="56">
        <v>303</v>
      </c>
      <c r="AS792" s="56">
        <v>433.29</v>
      </c>
    </row>
    <row r="793" spans="1:45" ht="69">
      <c r="A793" s="9">
        <v>2024</v>
      </c>
      <c r="B793" s="9" t="s">
        <v>27</v>
      </c>
      <c r="C793" s="9" t="s">
        <v>15</v>
      </c>
      <c r="D793" s="12" t="s">
        <v>19</v>
      </c>
      <c r="E793" s="9">
        <v>34</v>
      </c>
      <c r="F793" s="13">
        <v>4577</v>
      </c>
      <c r="G793" s="13">
        <v>5126</v>
      </c>
      <c r="H793" s="14">
        <v>915</v>
      </c>
      <c r="I793" s="9" t="s">
        <v>4</v>
      </c>
      <c r="AI793" s="57" t="s">
        <v>112</v>
      </c>
      <c r="AJ793" s="57">
        <v>2021</v>
      </c>
      <c r="AK793" s="57" t="s">
        <v>32</v>
      </c>
      <c r="AL793" s="57" t="s">
        <v>104</v>
      </c>
      <c r="AM793" s="57" t="s">
        <v>105</v>
      </c>
      <c r="AN793" s="57" t="s">
        <v>106</v>
      </c>
      <c r="AO793" s="57" t="s">
        <v>115</v>
      </c>
      <c r="AP793" s="57" t="s">
        <v>108</v>
      </c>
      <c r="AQ793" s="57" t="s">
        <v>109</v>
      </c>
      <c r="AR793" s="57">
        <v>297</v>
      </c>
      <c r="AS793" s="57">
        <v>424.71</v>
      </c>
    </row>
    <row r="794" spans="1:45" ht="69">
      <c r="A794" s="9">
        <v>2024</v>
      </c>
      <c r="B794" s="9" t="s">
        <v>27</v>
      </c>
      <c r="C794" s="9" t="s">
        <v>6</v>
      </c>
      <c r="D794" s="10" t="s">
        <v>20</v>
      </c>
      <c r="E794" s="14">
        <v>7</v>
      </c>
      <c r="F794" s="14">
        <v>200</v>
      </c>
      <c r="G794" s="14">
        <v>224</v>
      </c>
      <c r="H794" s="14">
        <v>40</v>
      </c>
      <c r="I794" s="9" t="s">
        <v>4</v>
      </c>
      <c r="AI794" s="56" t="s">
        <v>103</v>
      </c>
      <c r="AJ794" s="56">
        <v>2021</v>
      </c>
      <c r="AK794" s="56" t="s">
        <v>32</v>
      </c>
      <c r="AL794" s="56" t="s">
        <v>104</v>
      </c>
      <c r="AM794" s="56" t="s">
        <v>105</v>
      </c>
      <c r="AN794" s="56" t="s">
        <v>106</v>
      </c>
      <c r="AO794" s="56" t="s">
        <v>115</v>
      </c>
      <c r="AP794" s="56" t="s">
        <v>108</v>
      </c>
      <c r="AQ794" s="56" t="s">
        <v>109</v>
      </c>
      <c r="AR794" s="56">
        <v>305</v>
      </c>
      <c r="AS794" s="56">
        <v>436.15</v>
      </c>
    </row>
    <row r="795" spans="1:45" ht="69">
      <c r="A795" s="9">
        <v>2024</v>
      </c>
      <c r="B795" s="9" t="s">
        <v>27</v>
      </c>
      <c r="C795" s="9" t="s">
        <v>15</v>
      </c>
      <c r="D795" s="12" t="s">
        <v>22</v>
      </c>
      <c r="E795" s="9">
        <v>3</v>
      </c>
      <c r="F795" s="13">
        <v>4577</v>
      </c>
      <c r="G795" s="13">
        <v>5127</v>
      </c>
      <c r="H795" s="14">
        <v>915</v>
      </c>
      <c r="I795" s="9" t="s">
        <v>4</v>
      </c>
      <c r="AI795" s="57" t="s">
        <v>103</v>
      </c>
      <c r="AJ795" s="57">
        <v>2021</v>
      </c>
      <c r="AK795" s="57" t="s">
        <v>32</v>
      </c>
      <c r="AL795" s="57" t="s">
        <v>104</v>
      </c>
      <c r="AM795" s="57" t="s">
        <v>105</v>
      </c>
      <c r="AN795" s="57" t="s">
        <v>106</v>
      </c>
      <c r="AO795" s="57" t="s">
        <v>115</v>
      </c>
      <c r="AP795" s="57" t="s">
        <v>108</v>
      </c>
      <c r="AQ795" s="57" t="s">
        <v>109</v>
      </c>
      <c r="AR795" s="57">
        <v>299</v>
      </c>
      <c r="AS795" s="57">
        <v>427.57</v>
      </c>
    </row>
    <row r="796" spans="1:45" ht="41.4">
      <c r="A796" s="9">
        <v>2024</v>
      </c>
      <c r="B796" s="9" t="s">
        <v>27</v>
      </c>
      <c r="C796" s="9" t="s">
        <v>21</v>
      </c>
      <c r="D796" s="12" t="s">
        <v>21</v>
      </c>
      <c r="E796" s="9">
        <v>2</v>
      </c>
      <c r="F796" s="13">
        <v>6600</v>
      </c>
      <c r="G796" s="13">
        <v>7392</v>
      </c>
      <c r="H796" s="11">
        <v>1320</v>
      </c>
      <c r="I796" s="9" t="s">
        <v>25</v>
      </c>
      <c r="AI796" s="56" t="s">
        <v>103</v>
      </c>
      <c r="AJ796" s="56">
        <v>2021</v>
      </c>
      <c r="AK796" s="56" t="s">
        <v>26</v>
      </c>
      <c r="AL796" s="56" t="s">
        <v>104</v>
      </c>
      <c r="AM796" s="56" t="s">
        <v>105</v>
      </c>
      <c r="AN796" s="56" t="s">
        <v>106</v>
      </c>
      <c r="AO796" s="56" t="s">
        <v>107</v>
      </c>
      <c r="AP796" s="56" t="s">
        <v>108</v>
      </c>
      <c r="AQ796" s="56" t="s">
        <v>109</v>
      </c>
      <c r="AR796" s="56">
        <v>158</v>
      </c>
      <c r="AS796" s="56">
        <v>526.24</v>
      </c>
    </row>
    <row r="797" spans="1:45" ht="43.2">
      <c r="A797" s="9">
        <v>2024</v>
      </c>
      <c r="B797" s="9" t="s">
        <v>28</v>
      </c>
      <c r="C797" s="9" t="s">
        <v>2</v>
      </c>
      <c r="D797" s="10" t="s">
        <v>3</v>
      </c>
      <c r="E797" s="11">
        <v>3566</v>
      </c>
      <c r="F797" s="11">
        <v>4577</v>
      </c>
      <c r="G797" s="11">
        <v>5127</v>
      </c>
      <c r="H797" s="14">
        <v>915</v>
      </c>
      <c r="I797" s="9" t="s">
        <v>25</v>
      </c>
      <c r="AI797" s="57" t="s">
        <v>103</v>
      </c>
      <c r="AJ797" s="57">
        <v>2021</v>
      </c>
      <c r="AK797" s="57" t="s">
        <v>26</v>
      </c>
      <c r="AL797" s="57" t="s">
        <v>104</v>
      </c>
      <c r="AM797" s="57" t="s">
        <v>105</v>
      </c>
      <c r="AN797" s="57" t="s">
        <v>106</v>
      </c>
      <c r="AO797" s="57" t="s">
        <v>107</v>
      </c>
      <c r="AP797" s="57" t="s">
        <v>108</v>
      </c>
      <c r="AQ797" s="57" t="s">
        <v>109</v>
      </c>
      <c r="AR797" s="57">
        <v>152</v>
      </c>
      <c r="AS797" s="57">
        <v>526.24</v>
      </c>
    </row>
    <row r="798" spans="1:45" ht="41.4">
      <c r="A798" s="9">
        <v>2024</v>
      </c>
      <c r="B798" s="9" t="s">
        <v>28</v>
      </c>
      <c r="C798" s="9" t="s">
        <v>2</v>
      </c>
      <c r="D798" s="10" t="s">
        <v>5</v>
      </c>
      <c r="E798" s="11">
        <v>2498</v>
      </c>
      <c r="F798" s="11">
        <v>8000</v>
      </c>
      <c r="G798" s="11">
        <v>8960</v>
      </c>
      <c r="H798" s="11">
        <v>1600</v>
      </c>
      <c r="I798" s="9" t="s">
        <v>25</v>
      </c>
      <c r="AI798" s="56" t="s">
        <v>110</v>
      </c>
      <c r="AJ798" s="56">
        <v>2021</v>
      </c>
      <c r="AK798" s="56" t="s">
        <v>26</v>
      </c>
      <c r="AL798" s="56" t="s">
        <v>104</v>
      </c>
      <c r="AM798" s="56" t="s">
        <v>105</v>
      </c>
      <c r="AN798" s="56" t="s">
        <v>106</v>
      </c>
      <c r="AO798" s="56" t="s">
        <v>107</v>
      </c>
      <c r="AP798" s="56" t="s">
        <v>108</v>
      </c>
      <c r="AQ798" s="56" t="s">
        <v>111</v>
      </c>
      <c r="AR798" s="56">
        <v>170</v>
      </c>
      <c r="AS798" s="56">
        <v>243.1</v>
      </c>
    </row>
    <row r="799" spans="1:45" ht="41.4">
      <c r="A799" s="9">
        <v>2024</v>
      </c>
      <c r="B799" s="9" t="s">
        <v>28</v>
      </c>
      <c r="C799" s="9" t="s">
        <v>6</v>
      </c>
      <c r="D799" s="10" t="s">
        <v>7</v>
      </c>
      <c r="E799" s="11">
        <v>1245</v>
      </c>
      <c r="F799" s="11">
        <v>4577</v>
      </c>
      <c r="G799" s="11">
        <v>5126</v>
      </c>
      <c r="H799" s="14">
        <v>915</v>
      </c>
      <c r="I799" s="9" t="s">
        <v>25</v>
      </c>
      <c r="AI799" s="57" t="s">
        <v>110</v>
      </c>
      <c r="AJ799" s="57">
        <v>2021</v>
      </c>
      <c r="AK799" s="57" t="s">
        <v>26</v>
      </c>
      <c r="AL799" s="57" t="s">
        <v>104</v>
      </c>
      <c r="AM799" s="57" t="s">
        <v>105</v>
      </c>
      <c r="AN799" s="57" t="s">
        <v>106</v>
      </c>
      <c r="AO799" s="57" t="s">
        <v>107</v>
      </c>
      <c r="AP799" s="57" t="s">
        <v>108</v>
      </c>
      <c r="AQ799" s="57" t="s">
        <v>111</v>
      </c>
      <c r="AR799" s="57">
        <v>218</v>
      </c>
      <c r="AS799" s="57">
        <v>311.74</v>
      </c>
    </row>
    <row r="800" spans="1:45" ht="41.4">
      <c r="A800" s="9">
        <v>2024</v>
      </c>
      <c r="B800" s="9" t="s">
        <v>28</v>
      </c>
      <c r="C800" s="9" t="s">
        <v>8</v>
      </c>
      <c r="D800" s="12" t="s">
        <v>9</v>
      </c>
      <c r="E800" s="9">
        <v>644</v>
      </c>
      <c r="F800" s="13">
        <v>5744</v>
      </c>
      <c r="G800" s="13">
        <v>6433</v>
      </c>
      <c r="H800" s="11">
        <v>1149</v>
      </c>
      <c r="I800" s="9" t="s">
        <v>25</v>
      </c>
      <c r="AI800" s="56" t="s">
        <v>103</v>
      </c>
      <c r="AJ800" s="56">
        <v>2021</v>
      </c>
      <c r="AK800" s="56" t="s">
        <v>26</v>
      </c>
      <c r="AL800" s="56" t="s">
        <v>104</v>
      </c>
      <c r="AM800" s="56" t="s">
        <v>105</v>
      </c>
      <c r="AN800" s="56" t="s">
        <v>106</v>
      </c>
      <c r="AO800" s="56" t="s">
        <v>107</v>
      </c>
      <c r="AP800" s="56" t="s">
        <v>108</v>
      </c>
      <c r="AQ800" s="56" t="s">
        <v>111</v>
      </c>
      <c r="AR800" s="56">
        <v>146</v>
      </c>
      <c r="AS800" s="56">
        <v>208.78</v>
      </c>
    </row>
    <row r="801" spans="1:45" ht="41.4">
      <c r="A801" s="9">
        <v>2024</v>
      </c>
      <c r="B801" s="9" t="s">
        <v>28</v>
      </c>
      <c r="C801" s="9" t="s">
        <v>10</v>
      </c>
      <c r="D801" s="12" t="s">
        <v>11</v>
      </c>
      <c r="E801" s="9">
        <v>643</v>
      </c>
      <c r="F801" s="13">
        <v>7000</v>
      </c>
      <c r="G801" s="13">
        <v>7840</v>
      </c>
      <c r="H801" s="11">
        <v>1400</v>
      </c>
      <c r="I801" s="9" t="s">
        <v>25</v>
      </c>
      <c r="AI801" s="57" t="s">
        <v>112</v>
      </c>
      <c r="AJ801" s="57">
        <v>2021</v>
      </c>
      <c r="AK801" s="57" t="s">
        <v>26</v>
      </c>
      <c r="AL801" s="57" t="s">
        <v>104</v>
      </c>
      <c r="AM801" s="57" t="s">
        <v>105</v>
      </c>
      <c r="AN801" s="57" t="s">
        <v>106</v>
      </c>
      <c r="AO801" s="57" t="s">
        <v>107</v>
      </c>
      <c r="AP801" s="57" t="s">
        <v>108</v>
      </c>
      <c r="AQ801" s="57" t="s">
        <v>111</v>
      </c>
      <c r="AR801" s="57">
        <v>172</v>
      </c>
      <c r="AS801" s="57">
        <v>245.96</v>
      </c>
    </row>
    <row r="802" spans="1:45" ht="41.4">
      <c r="A802" s="9">
        <v>2024</v>
      </c>
      <c r="B802" s="9" t="s">
        <v>28</v>
      </c>
      <c r="C802" s="9" t="s">
        <v>8</v>
      </c>
      <c r="D802" s="12" t="s">
        <v>12</v>
      </c>
      <c r="E802" s="9">
        <v>455</v>
      </c>
      <c r="F802" s="13">
        <v>4579</v>
      </c>
      <c r="G802" s="13">
        <v>5128</v>
      </c>
      <c r="H802" s="14">
        <v>916</v>
      </c>
      <c r="I802" s="9" t="s">
        <v>25</v>
      </c>
      <c r="AI802" s="56" t="s">
        <v>103</v>
      </c>
      <c r="AJ802" s="56">
        <v>2021</v>
      </c>
      <c r="AK802" s="56" t="s">
        <v>26</v>
      </c>
      <c r="AL802" s="56" t="s">
        <v>104</v>
      </c>
      <c r="AM802" s="56" t="s">
        <v>105</v>
      </c>
      <c r="AN802" s="56" t="s">
        <v>106</v>
      </c>
      <c r="AO802" s="56" t="s">
        <v>107</v>
      </c>
      <c r="AP802" s="56" t="s">
        <v>108</v>
      </c>
      <c r="AQ802" s="56" t="s">
        <v>111</v>
      </c>
      <c r="AR802" s="56">
        <v>220</v>
      </c>
      <c r="AS802" s="56">
        <v>314.60000000000002</v>
      </c>
    </row>
    <row r="803" spans="1:45" ht="41.4">
      <c r="A803" s="9">
        <v>2024</v>
      </c>
      <c r="B803" s="9" t="s">
        <v>28</v>
      </c>
      <c r="C803" s="9" t="s">
        <v>10</v>
      </c>
      <c r="D803" s="12" t="s">
        <v>13</v>
      </c>
      <c r="E803" s="14">
        <v>345</v>
      </c>
      <c r="F803" s="11">
        <v>7000</v>
      </c>
      <c r="G803" s="11">
        <v>7840</v>
      </c>
      <c r="H803" s="11">
        <v>1400</v>
      </c>
      <c r="I803" s="9" t="s">
        <v>25</v>
      </c>
      <c r="AI803" s="57" t="s">
        <v>103</v>
      </c>
      <c r="AJ803" s="57">
        <v>2021</v>
      </c>
      <c r="AK803" s="57" t="s">
        <v>26</v>
      </c>
      <c r="AL803" s="57" t="s">
        <v>104</v>
      </c>
      <c r="AM803" s="57" t="s">
        <v>105</v>
      </c>
      <c r="AN803" s="57" t="s">
        <v>106</v>
      </c>
      <c r="AO803" s="57" t="s">
        <v>107</v>
      </c>
      <c r="AP803" s="57" t="s">
        <v>108</v>
      </c>
      <c r="AQ803" s="57" t="s">
        <v>111</v>
      </c>
      <c r="AR803" s="57">
        <v>162</v>
      </c>
      <c r="AS803" s="57">
        <v>526.24</v>
      </c>
    </row>
    <row r="804" spans="1:45" ht="41.4">
      <c r="A804" s="9">
        <v>2024</v>
      </c>
      <c r="B804" s="9" t="s">
        <v>28</v>
      </c>
      <c r="C804" s="9" t="s">
        <v>6</v>
      </c>
      <c r="D804" s="10" t="s">
        <v>14</v>
      </c>
      <c r="E804" s="14">
        <v>122</v>
      </c>
      <c r="F804" s="14">
        <v>100</v>
      </c>
      <c r="G804" s="14">
        <v>112</v>
      </c>
      <c r="H804" s="14">
        <v>20</v>
      </c>
      <c r="I804" s="9" t="s">
        <v>25</v>
      </c>
      <c r="AI804" s="56" t="s">
        <v>110</v>
      </c>
      <c r="AJ804" s="56">
        <v>2021</v>
      </c>
      <c r="AK804" s="56" t="s">
        <v>26</v>
      </c>
      <c r="AL804" s="56" t="s">
        <v>104</v>
      </c>
      <c r="AM804" s="56" t="s">
        <v>105</v>
      </c>
      <c r="AN804" s="56" t="s">
        <v>106</v>
      </c>
      <c r="AO804" s="56" t="s">
        <v>107</v>
      </c>
      <c r="AP804" s="56" t="s">
        <v>108</v>
      </c>
      <c r="AQ804" s="56" t="s">
        <v>111</v>
      </c>
      <c r="AR804" s="56">
        <v>156</v>
      </c>
      <c r="AS804" s="56">
        <v>526.24</v>
      </c>
    </row>
    <row r="805" spans="1:45" ht="41.4">
      <c r="A805" s="9">
        <v>2024</v>
      </c>
      <c r="B805" s="9" t="s">
        <v>28</v>
      </c>
      <c r="C805" s="9" t="s">
        <v>15</v>
      </c>
      <c r="D805" s="12" t="s">
        <v>16</v>
      </c>
      <c r="E805" s="9">
        <v>78</v>
      </c>
      <c r="F805" s="13">
        <v>4577</v>
      </c>
      <c r="G805" s="13">
        <v>5126</v>
      </c>
      <c r="H805" s="14">
        <v>915</v>
      </c>
      <c r="I805" s="9" t="s">
        <v>25</v>
      </c>
      <c r="AI805" s="57" t="s">
        <v>110</v>
      </c>
      <c r="AJ805" s="57">
        <v>2021</v>
      </c>
      <c r="AK805" s="57" t="s">
        <v>26</v>
      </c>
      <c r="AL805" s="57" t="s">
        <v>104</v>
      </c>
      <c r="AM805" s="57" t="s">
        <v>105</v>
      </c>
      <c r="AN805" s="57" t="s">
        <v>106</v>
      </c>
      <c r="AO805" s="57" t="s">
        <v>107</v>
      </c>
      <c r="AP805" s="57" t="s">
        <v>108</v>
      </c>
      <c r="AQ805" s="57" t="s">
        <v>111</v>
      </c>
      <c r="AR805" s="57">
        <v>150</v>
      </c>
      <c r="AS805" s="57">
        <v>526.24</v>
      </c>
    </row>
    <row r="806" spans="1:45" ht="41.4">
      <c r="A806" s="9">
        <v>2024</v>
      </c>
      <c r="B806" s="9" t="s">
        <v>28</v>
      </c>
      <c r="C806" s="9" t="s">
        <v>15</v>
      </c>
      <c r="D806" s="12" t="s">
        <v>17</v>
      </c>
      <c r="E806" s="9">
        <v>76</v>
      </c>
      <c r="F806" s="13">
        <v>4577</v>
      </c>
      <c r="G806" s="13">
        <v>5126</v>
      </c>
      <c r="H806" s="14">
        <v>915</v>
      </c>
      <c r="I806" s="9" t="s">
        <v>25</v>
      </c>
      <c r="AI806" s="56" t="s">
        <v>110</v>
      </c>
      <c r="AJ806" s="56">
        <v>2021</v>
      </c>
      <c r="AK806" s="56" t="s">
        <v>26</v>
      </c>
      <c r="AL806" s="56" t="s">
        <v>104</v>
      </c>
      <c r="AM806" s="56" t="s">
        <v>105</v>
      </c>
      <c r="AN806" s="56" t="s">
        <v>106</v>
      </c>
      <c r="AO806" s="56" t="s">
        <v>107</v>
      </c>
      <c r="AP806" s="56" t="s">
        <v>108</v>
      </c>
      <c r="AQ806" s="56" t="s">
        <v>111</v>
      </c>
      <c r="AR806" s="56">
        <v>687</v>
      </c>
      <c r="AS806" s="56">
        <v>982.41</v>
      </c>
    </row>
    <row r="807" spans="1:45" ht="41.4">
      <c r="A807" s="9">
        <v>2024</v>
      </c>
      <c r="B807" s="9" t="s">
        <v>28</v>
      </c>
      <c r="C807" s="9" t="s">
        <v>15</v>
      </c>
      <c r="D807" s="12" t="s">
        <v>18</v>
      </c>
      <c r="E807" s="9">
        <v>46</v>
      </c>
      <c r="F807" s="9">
        <v>200</v>
      </c>
      <c r="G807" s="9">
        <v>224</v>
      </c>
      <c r="H807" s="14">
        <v>40</v>
      </c>
      <c r="I807" s="9" t="s">
        <v>25</v>
      </c>
      <c r="AI807" s="57" t="s">
        <v>103</v>
      </c>
      <c r="AJ807" s="57">
        <v>2021</v>
      </c>
      <c r="AK807" s="57" t="s">
        <v>26</v>
      </c>
      <c r="AL807" s="57" t="s">
        <v>104</v>
      </c>
      <c r="AM807" s="57" t="s">
        <v>105</v>
      </c>
      <c r="AN807" s="57" t="s">
        <v>106</v>
      </c>
      <c r="AO807" s="57" t="s">
        <v>107</v>
      </c>
      <c r="AP807" s="57" t="s">
        <v>108</v>
      </c>
      <c r="AQ807" s="57" t="s">
        <v>111</v>
      </c>
      <c r="AR807" s="57">
        <v>721</v>
      </c>
      <c r="AS807" s="57">
        <v>1031.03</v>
      </c>
    </row>
    <row r="808" spans="1:45" ht="41.4">
      <c r="A808" s="9">
        <v>2024</v>
      </c>
      <c r="B808" s="9" t="s">
        <v>28</v>
      </c>
      <c r="C808" s="9" t="s">
        <v>15</v>
      </c>
      <c r="D808" s="12" t="s">
        <v>19</v>
      </c>
      <c r="E808" s="9">
        <v>34</v>
      </c>
      <c r="F808" s="13">
        <v>4577</v>
      </c>
      <c r="G808" s="13">
        <v>5126</v>
      </c>
      <c r="H808" s="14">
        <v>915</v>
      </c>
      <c r="I808" s="9" t="s">
        <v>25</v>
      </c>
      <c r="AI808" s="56" t="s">
        <v>110</v>
      </c>
      <c r="AJ808" s="56">
        <v>2021</v>
      </c>
      <c r="AK808" s="56" t="s">
        <v>26</v>
      </c>
      <c r="AL808" s="56" t="s">
        <v>104</v>
      </c>
      <c r="AM808" s="56" t="s">
        <v>105</v>
      </c>
      <c r="AN808" s="56" t="s">
        <v>106</v>
      </c>
      <c r="AO808" s="56" t="s">
        <v>107</v>
      </c>
      <c r="AP808" s="56" t="s">
        <v>108</v>
      </c>
      <c r="AQ808" s="56" t="s">
        <v>111</v>
      </c>
      <c r="AR808" s="56">
        <v>774</v>
      </c>
      <c r="AS808" s="56">
        <v>1106.82</v>
      </c>
    </row>
    <row r="809" spans="1:45" ht="41.4">
      <c r="A809" s="9">
        <v>2024</v>
      </c>
      <c r="B809" s="9" t="s">
        <v>28</v>
      </c>
      <c r="C809" s="9" t="s">
        <v>6</v>
      </c>
      <c r="D809" s="10" t="s">
        <v>20</v>
      </c>
      <c r="E809" s="14">
        <v>7</v>
      </c>
      <c r="F809" s="14">
        <v>200</v>
      </c>
      <c r="G809" s="14">
        <v>224</v>
      </c>
      <c r="H809" s="14">
        <v>40</v>
      </c>
      <c r="I809" s="9" t="s">
        <v>25</v>
      </c>
      <c r="AI809" s="57" t="s">
        <v>103</v>
      </c>
      <c r="AJ809" s="57">
        <v>2021</v>
      </c>
      <c r="AK809" s="57" t="s">
        <v>26</v>
      </c>
      <c r="AL809" s="57" t="s">
        <v>104</v>
      </c>
      <c r="AM809" s="57" t="s">
        <v>105</v>
      </c>
      <c r="AN809" s="57" t="s">
        <v>106</v>
      </c>
      <c r="AO809" s="57" t="s">
        <v>107</v>
      </c>
      <c r="AP809" s="57" t="s">
        <v>108</v>
      </c>
      <c r="AQ809" s="57" t="s">
        <v>111</v>
      </c>
      <c r="AR809" s="57">
        <v>159</v>
      </c>
      <c r="AS809" s="57">
        <v>227.37</v>
      </c>
    </row>
    <row r="810" spans="1:45" ht="41.4">
      <c r="A810" s="9">
        <v>2024</v>
      </c>
      <c r="B810" s="9" t="s">
        <v>28</v>
      </c>
      <c r="C810" s="9" t="s">
        <v>21</v>
      </c>
      <c r="D810" s="12" t="s">
        <v>21</v>
      </c>
      <c r="E810" s="9">
        <v>3</v>
      </c>
      <c r="F810" s="13">
        <v>6600</v>
      </c>
      <c r="G810" s="13">
        <v>7392</v>
      </c>
      <c r="H810" s="11">
        <v>1320</v>
      </c>
      <c r="I810" s="9" t="s">
        <v>25</v>
      </c>
      <c r="AI810" s="56" t="s">
        <v>110</v>
      </c>
      <c r="AJ810" s="56">
        <v>2021</v>
      </c>
      <c r="AK810" s="56" t="s">
        <v>26</v>
      </c>
      <c r="AL810" s="56" t="s">
        <v>104</v>
      </c>
      <c r="AM810" s="56" t="s">
        <v>105</v>
      </c>
      <c r="AN810" s="56" t="s">
        <v>106</v>
      </c>
      <c r="AO810" s="56" t="s">
        <v>107</v>
      </c>
      <c r="AP810" s="56" t="s">
        <v>108</v>
      </c>
      <c r="AQ810" s="56" t="s">
        <v>111</v>
      </c>
      <c r="AR810" s="56">
        <v>153</v>
      </c>
      <c r="AS810" s="56">
        <v>218.79</v>
      </c>
    </row>
    <row r="811" spans="1:45" ht="41.4">
      <c r="A811" s="9">
        <v>2024</v>
      </c>
      <c r="B811" s="9" t="s">
        <v>28</v>
      </c>
      <c r="C811" s="9" t="s">
        <v>15</v>
      </c>
      <c r="D811" s="12" t="s">
        <v>22</v>
      </c>
      <c r="E811" s="9">
        <v>3</v>
      </c>
      <c r="F811" s="13">
        <v>4577</v>
      </c>
      <c r="G811" s="13">
        <v>5127</v>
      </c>
      <c r="H811" s="14">
        <v>915</v>
      </c>
      <c r="I811" s="9" t="s">
        <v>25</v>
      </c>
      <c r="AI811" s="57" t="s">
        <v>103</v>
      </c>
      <c r="AJ811" s="57">
        <v>2021</v>
      </c>
      <c r="AK811" s="57" t="s">
        <v>26</v>
      </c>
      <c r="AL811" s="57" t="s">
        <v>104</v>
      </c>
      <c r="AM811" s="57" t="s">
        <v>105</v>
      </c>
      <c r="AN811" s="57" t="s">
        <v>106</v>
      </c>
      <c r="AO811" s="57" t="s">
        <v>107</v>
      </c>
      <c r="AP811" s="57" t="s">
        <v>108</v>
      </c>
      <c r="AQ811" s="57" t="s">
        <v>111</v>
      </c>
      <c r="AR811" s="57">
        <v>147</v>
      </c>
      <c r="AS811" s="57">
        <v>210.21</v>
      </c>
    </row>
    <row r="812" spans="1:45" ht="43.2">
      <c r="A812" s="9">
        <v>2024</v>
      </c>
      <c r="B812" s="9" t="s">
        <v>29</v>
      </c>
      <c r="C812" s="9" t="s">
        <v>2</v>
      </c>
      <c r="D812" s="10" t="s">
        <v>3</v>
      </c>
      <c r="E812" s="11">
        <v>3566</v>
      </c>
      <c r="F812" s="11">
        <v>4577</v>
      </c>
      <c r="G812" s="11">
        <v>5127</v>
      </c>
      <c r="H812" s="14">
        <v>915</v>
      </c>
      <c r="I812" s="9" t="s">
        <v>25</v>
      </c>
      <c r="AI812" s="56" t="s">
        <v>110</v>
      </c>
      <c r="AJ812" s="56">
        <v>2021</v>
      </c>
      <c r="AK812" s="56" t="s">
        <v>26</v>
      </c>
      <c r="AL812" s="56" t="s">
        <v>104</v>
      </c>
      <c r="AM812" s="56" t="s">
        <v>105</v>
      </c>
      <c r="AN812" s="56" t="s">
        <v>106</v>
      </c>
      <c r="AO812" s="56" t="s">
        <v>107</v>
      </c>
      <c r="AP812" s="56" t="s">
        <v>108</v>
      </c>
      <c r="AQ812" s="56" t="s">
        <v>111</v>
      </c>
      <c r="AR812" s="56">
        <v>171</v>
      </c>
      <c r="AS812" s="56">
        <v>244.53</v>
      </c>
    </row>
    <row r="813" spans="1:45" ht="41.4">
      <c r="A813" s="9">
        <v>2024</v>
      </c>
      <c r="B813" s="9" t="s">
        <v>29</v>
      </c>
      <c r="C813" s="9" t="s">
        <v>2</v>
      </c>
      <c r="D813" s="10" t="s">
        <v>5</v>
      </c>
      <c r="E813" s="11">
        <v>2498</v>
      </c>
      <c r="F813" s="11">
        <v>8000</v>
      </c>
      <c r="G813" s="11">
        <v>8960</v>
      </c>
      <c r="H813" s="11">
        <v>1600</v>
      </c>
      <c r="I813" s="9" t="s">
        <v>25</v>
      </c>
      <c r="AI813" s="57" t="s">
        <v>110</v>
      </c>
      <c r="AJ813" s="57">
        <v>2021</v>
      </c>
      <c r="AK813" s="57" t="s">
        <v>26</v>
      </c>
      <c r="AL813" s="57" t="s">
        <v>104</v>
      </c>
      <c r="AM813" s="57" t="s">
        <v>105</v>
      </c>
      <c r="AN813" s="57" t="s">
        <v>106</v>
      </c>
      <c r="AO813" s="57" t="s">
        <v>107</v>
      </c>
      <c r="AP813" s="57" t="s">
        <v>108</v>
      </c>
      <c r="AQ813" s="57" t="s">
        <v>111</v>
      </c>
      <c r="AR813" s="57">
        <v>760</v>
      </c>
      <c r="AS813" s="57">
        <v>526.24</v>
      </c>
    </row>
    <row r="814" spans="1:45" ht="41.4">
      <c r="A814" s="9">
        <v>2024</v>
      </c>
      <c r="B814" s="9" t="s">
        <v>29</v>
      </c>
      <c r="C814" s="9" t="s">
        <v>6</v>
      </c>
      <c r="D814" s="10" t="s">
        <v>7</v>
      </c>
      <c r="E814" s="11">
        <v>1245</v>
      </c>
      <c r="F814" s="11">
        <v>4577</v>
      </c>
      <c r="G814" s="11">
        <v>5126</v>
      </c>
      <c r="H814" s="14">
        <v>915</v>
      </c>
      <c r="I814" s="9" t="s">
        <v>25</v>
      </c>
      <c r="AI814" s="56" t="s">
        <v>110</v>
      </c>
      <c r="AJ814" s="56">
        <v>2021</v>
      </c>
      <c r="AK814" s="56" t="s">
        <v>26</v>
      </c>
      <c r="AL814" s="56" t="s">
        <v>104</v>
      </c>
      <c r="AM814" s="56" t="s">
        <v>105</v>
      </c>
      <c r="AN814" s="56" t="s">
        <v>106</v>
      </c>
      <c r="AO814" s="56" t="s">
        <v>107</v>
      </c>
      <c r="AP814" s="56" t="s">
        <v>108</v>
      </c>
      <c r="AQ814" s="56" t="s">
        <v>111</v>
      </c>
      <c r="AR814" s="56">
        <v>813</v>
      </c>
      <c r="AS814" s="56">
        <v>526.24</v>
      </c>
    </row>
    <row r="815" spans="1:45" ht="41.4">
      <c r="A815" s="9">
        <v>2024</v>
      </c>
      <c r="B815" s="9" t="s">
        <v>29</v>
      </c>
      <c r="C815" s="9" t="s">
        <v>8</v>
      </c>
      <c r="D815" s="12" t="s">
        <v>9</v>
      </c>
      <c r="E815" s="9">
        <v>644</v>
      </c>
      <c r="F815" s="13">
        <v>5744</v>
      </c>
      <c r="G815" s="13">
        <v>6433</v>
      </c>
      <c r="H815" s="11">
        <v>1149</v>
      </c>
      <c r="I815" s="9" t="s">
        <v>25</v>
      </c>
      <c r="AI815" s="57" t="s">
        <v>110</v>
      </c>
      <c r="AJ815" s="57">
        <v>2021</v>
      </c>
      <c r="AK815" s="57" t="s">
        <v>26</v>
      </c>
      <c r="AL815" s="57" t="s">
        <v>104</v>
      </c>
      <c r="AM815" s="57" t="s">
        <v>105</v>
      </c>
      <c r="AN815" s="57" t="s">
        <v>106</v>
      </c>
      <c r="AO815" s="57" t="s">
        <v>107</v>
      </c>
      <c r="AP815" s="57" t="s">
        <v>108</v>
      </c>
      <c r="AQ815" s="57" t="s">
        <v>111</v>
      </c>
      <c r="AR815" s="57">
        <v>217</v>
      </c>
      <c r="AS815" s="57">
        <v>310.31</v>
      </c>
    </row>
    <row r="816" spans="1:45" ht="41.4">
      <c r="A816" s="9">
        <v>2024</v>
      </c>
      <c r="B816" s="9" t="s">
        <v>29</v>
      </c>
      <c r="C816" s="9" t="s">
        <v>10</v>
      </c>
      <c r="D816" s="12" t="s">
        <v>11</v>
      </c>
      <c r="E816" s="9">
        <v>643</v>
      </c>
      <c r="F816" s="13">
        <v>7000</v>
      </c>
      <c r="G816" s="13">
        <v>7840</v>
      </c>
      <c r="H816" s="11">
        <v>1400</v>
      </c>
      <c r="I816" s="9" t="s">
        <v>25</v>
      </c>
      <c r="AI816" s="56" t="s">
        <v>112</v>
      </c>
      <c r="AJ816" s="56">
        <v>2021</v>
      </c>
      <c r="AK816" s="56" t="s">
        <v>26</v>
      </c>
      <c r="AL816" s="56" t="s">
        <v>104</v>
      </c>
      <c r="AM816" s="56" t="s">
        <v>105</v>
      </c>
      <c r="AN816" s="56" t="s">
        <v>106</v>
      </c>
      <c r="AO816" s="56" t="s">
        <v>107</v>
      </c>
      <c r="AP816" s="56" t="s">
        <v>108</v>
      </c>
      <c r="AQ816" s="56" t="s">
        <v>111</v>
      </c>
      <c r="AR816" s="56">
        <v>145</v>
      </c>
      <c r="AS816" s="56">
        <v>207.35</v>
      </c>
    </row>
    <row r="817" spans="1:45" ht="41.4">
      <c r="A817" s="9">
        <v>2024</v>
      </c>
      <c r="B817" s="9" t="s">
        <v>29</v>
      </c>
      <c r="C817" s="9" t="s">
        <v>8</v>
      </c>
      <c r="D817" s="12" t="s">
        <v>12</v>
      </c>
      <c r="E817" s="9">
        <v>455</v>
      </c>
      <c r="F817" s="13">
        <v>4579</v>
      </c>
      <c r="G817" s="13">
        <v>5128</v>
      </c>
      <c r="H817" s="14">
        <v>916</v>
      </c>
      <c r="I817" s="9" t="s">
        <v>25</v>
      </c>
      <c r="AI817" s="57" t="s">
        <v>110</v>
      </c>
      <c r="AJ817" s="57">
        <v>2021</v>
      </c>
      <c r="AK817" s="57" t="s">
        <v>26</v>
      </c>
      <c r="AL817" s="57" t="s">
        <v>104</v>
      </c>
      <c r="AM817" s="57" t="s">
        <v>105</v>
      </c>
      <c r="AN817" s="57" t="s">
        <v>106</v>
      </c>
      <c r="AO817" s="57" t="s">
        <v>107</v>
      </c>
      <c r="AP817" s="57" t="s">
        <v>108</v>
      </c>
      <c r="AQ817" s="57" t="s">
        <v>109</v>
      </c>
      <c r="AR817" s="57">
        <v>161</v>
      </c>
      <c r="AS817" s="57">
        <v>230.23</v>
      </c>
    </row>
    <row r="818" spans="1:45" ht="41.4">
      <c r="A818" s="9">
        <v>2024</v>
      </c>
      <c r="B818" s="9" t="s">
        <v>29</v>
      </c>
      <c r="C818" s="9" t="s">
        <v>10</v>
      </c>
      <c r="D818" s="12" t="s">
        <v>13</v>
      </c>
      <c r="E818" s="14">
        <v>345</v>
      </c>
      <c r="F818" s="11">
        <v>7000</v>
      </c>
      <c r="G818" s="11">
        <v>7840</v>
      </c>
      <c r="H818" s="11">
        <v>1400</v>
      </c>
      <c r="I818" s="9" t="s">
        <v>25</v>
      </c>
      <c r="AI818" s="56" t="s">
        <v>113</v>
      </c>
      <c r="AJ818" s="56">
        <v>2021</v>
      </c>
      <c r="AK818" s="56" t="s">
        <v>26</v>
      </c>
      <c r="AL818" s="56" t="s">
        <v>104</v>
      </c>
      <c r="AM818" s="56" t="s">
        <v>105</v>
      </c>
      <c r="AN818" s="56" t="s">
        <v>106</v>
      </c>
      <c r="AO818" s="56" t="s">
        <v>107</v>
      </c>
      <c r="AP818" s="56" t="s">
        <v>108</v>
      </c>
      <c r="AQ818" s="56" t="s">
        <v>109</v>
      </c>
      <c r="AR818" s="56">
        <v>155</v>
      </c>
      <c r="AS818" s="56">
        <v>221.65</v>
      </c>
    </row>
    <row r="819" spans="1:45" ht="41.4">
      <c r="A819" s="9">
        <v>2024</v>
      </c>
      <c r="B819" s="9" t="s">
        <v>29</v>
      </c>
      <c r="C819" s="9" t="s">
        <v>6</v>
      </c>
      <c r="D819" s="10" t="s">
        <v>14</v>
      </c>
      <c r="E819" s="14">
        <v>122</v>
      </c>
      <c r="F819" s="14">
        <v>100</v>
      </c>
      <c r="G819" s="14">
        <v>112</v>
      </c>
      <c r="H819" s="14">
        <v>20</v>
      </c>
      <c r="I819" s="9" t="s">
        <v>4</v>
      </c>
      <c r="AI819" s="57" t="s">
        <v>110</v>
      </c>
      <c r="AJ819" s="57">
        <v>2021</v>
      </c>
      <c r="AK819" s="57" t="s">
        <v>26</v>
      </c>
      <c r="AL819" s="57" t="s">
        <v>104</v>
      </c>
      <c r="AM819" s="57" t="s">
        <v>105</v>
      </c>
      <c r="AN819" s="57" t="s">
        <v>106</v>
      </c>
      <c r="AO819" s="57" t="s">
        <v>107</v>
      </c>
      <c r="AP819" s="57" t="s">
        <v>108</v>
      </c>
      <c r="AQ819" s="57" t="s">
        <v>109</v>
      </c>
      <c r="AR819" s="57">
        <v>149</v>
      </c>
      <c r="AS819" s="57">
        <v>213.07</v>
      </c>
    </row>
    <row r="820" spans="1:45" ht="41.4">
      <c r="A820" s="9">
        <v>2024</v>
      </c>
      <c r="B820" s="9" t="s">
        <v>29</v>
      </c>
      <c r="C820" s="9" t="s">
        <v>15</v>
      </c>
      <c r="D820" s="12" t="s">
        <v>16</v>
      </c>
      <c r="E820" s="9">
        <v>78</v>
      </c>
      <c r="F820" s="13">
        <v>4577</v>
      </c>
      <c r="G820" s="13">
        <v>5126</v>
      </c>
      <c r="H820" s="14">
        <v>915</v>
      </c>
      <c r="I820" s="9" t="s">
        <v>4</v>
      </c>
      <c r="AI820" s="56" t="s">
        <v>103</v>
      </c>
      <c r="AJ820" s="56">
        <v>2021</v>
      </c>
      <c r="AK820" s="56" t="s">
        <v>26</v>
      </c>
      <c r="AL820" s="56" t="s">
        <v>104</v>
      </c>
      <c r="AM820" s="56" t="s">
        <v>105</v>
      </c>
      <c r="AN820" s="56" t="s">
        <v>106</v>
      </c>
      <c r="AO820" s="56" t="s">
        <v>107</v>
      </c>
      <c r="AP820" s="56" t="s">
        <v>108</v>
      </c>
      <c r="AQ820" s="56" t="s">
        <v>111</v>
      </c>
      <c r="AR820" s="56">
        <v>173</v>
      </c>
      <c r="AS820" s="56">
        <v>247.39</v>
      </c>
    </row>
    <row r="821" spans="1:45" ht="41.4">
      <c r="A821" s="9">
        <v>2024</v>
      </c>
      <c r="B821" s="9" t="s">
        <v>29</v>
      </c>
      <c r="C821" s="9" t="s">
        <v>15</v>
      </c>
      <c r="D821" s="12" t="s">
        <v>17</v>
      </c>
      <c r="E821" s="9">
        <v>76</v>
      </c>
      <c r="F821" s="13">
        <v>4577</v>
      </c>
      <c r="G821" s="13">
        <v>5126</v>
      </c>
      <c r="H821" s="14">
        <v>915</v>
      </c>
      <c r="I821" s="9" t="s">
        <v>4</v>
      </c>
      <c r="AI821" s="57" t="s">
        <v>103</v>
      </c>
      <c r="AJ821" s="57">
        <v>2021</v>
      </c>
      <c r="AK821" s="57" t="s">
        <v>26</v>
      </c>
      <c r="AL821" s="57" t="s">
        <v>104</v>
      </c>
      <c r="AM821" s="57" t="s">
        <v>105</v>
      </c>
      <c r="AN821" s="57" t="s">
        <v>106</v>
      </c>
      <c r="AO821" s="57" t="s">
        <v>107</v>
      </c>
      <c r="AP821" s="57" t="s">
        <v>108</v>
      </c>
      <c r="AQ821" s="57" t="s">
        <v>111</v>
      </c>
      <c r="AR821" s="57">
        <v>221</v>
      </c>
      <c r="AS821" s="57">
        <v>316.02999999999997</v>
      </c>
    </row>
    <row r="822" spans="1:45" ht="41.4">
      <c r="A822" s="9">
        <v>2024</v>
      </c>
      <c r="B822" s="9" t="s">
        <v>29</v>
      </c>
      <c r="C822" s="9" t="s">
        <v>15</v>
      </c>
      <c r="D822" s="12" t="s">
        <v>18</v>
      </c>
      <c r="E822" s="9">
        <v>46</v>
      </c>
      <c r="F822" s="9">
        <v>200</v>
      </c>
      <c r="G822" s="9">
        <v>224</v>
      </c>
      <c r="H822" s="14">
        <v>40</v>
      </c>
      <c r="I822" s="9" t="s">
        <v>4</v>
      </c>
      <c r="AI822" s="56" t="s">
        <v>110</v>
      </c>
      <c r="AJ822" s="56">
        <v>2021</v>
      </c>
      <c r="AK822" s="56" t="s">
        <v>26</v>
      </c>
      <c r="AL822" s="56" t="s">
        <v>104</v>
      </c>
      <c r="AM822" s="56" t="s">
        <v>105</v>
      </c>
      <c r="AN822" s="56" t="s">
        <v>106</v>
      </c>
      <c r="AO822" s="56" t="s">
        <v>107</v>
      </c>
      <c r="AP822" s="56" t="s">
        <v>108</v>
      </c>
      <c r="AQ822" s="56" t="s">
        <v>111</v>
      </c>
      <c r="AR822" s="56">
        <v>783</v>
      </c>
      <c r="AS822" s="56">
        <v>1119.69</v>
      </c>
    </row>
    <row r="823" spans="1:45" ht="41.4">
      <c r="A823" s="9">
        <v>2024</v>
      </c>
      <c r="B823" s="9" t="s">
        <v>29</v>
      </c>
      <c r="C823" s="9" t="s">
        <v>15</v>
      </c>
      <c r="D823" s="12" t="s">
        <v>19</v>
      </c>
      <c r="E823" s="9">
        <v>34</v>
      </c>
      <c r="F823" s="13">
        <v>4577</v>
      </c>
      <c r="G823" s="13">
        <v>5126</v>
      </c>
      <c r="H823" s="14">
        <v>915</v>
      </c>
      <c r="I823" s="9" t="s">
        <v>4</v>
      </c>
      <c r="AI823" s="57" t="s">
        <v>103</v>
      </c>
      <c r="AJ823" s="57">
        <v>2021</v>
      </c>
      <c r="AK823" s="57" t="s">
        <v>30</v>
      </c>
      <c r="AL823" s="57" t="s">
        <v>104</v>
      </c>
      <c r="AM823" s="57" t="s">
        <v>105</v>
      </c>
      <c r="AN823" s="57" t="s">
        <v>106</v>
      </c>
      <c r="AO823" s="57" t="s">
        <v>107</v>
      </c>
      <c r="AP823" s="57" t="s">
        <v>108</v>
      </c>
      <c r="AQ823" s="57" t="s">
        <v>109</v>
      </c>
      <c r="AR823" s="57">
        <v>344</v>
      </c>
      <c r="AS823" s="57">
        <v>491.92</v>
      </c>
    </row>
    <row r="824" spans="1:45" ht="41.4">
      <c r="A824" s="9">
        <v>2024</v>
      </c>
      <c r="B824" s="9" t="s">
        <v>29</v>
      </c>
      <c r="C824" s="9" t="s">
        <v>6</v>
      </c>
      <c r="D824" s="10" t="s">
        <v>20</v>
      </c>
      <c r="E824" s="14">
        <v>7</v>
      </c>
      <c r="F824" s="14">
        <v>200</v>
      </c>
      <c r="G824" s="14">
        <v>224</v>
      </c>
      <c r="H824" s="14">
        <v>40</v>
      </c>
      <c r="I824" s="9" t="s">
        <v>4</v>
      </c>
      <c r="AI824" s="56" t="s">
        <v>103</v>
      </c>
      <c r="AJ824" s="56">
        <v>2021</v>
      </c>
      <c r="AK824" s="56" t="s">
        <v>30</v>
      </c>
      <c r="AL824" s="56" t="s">
        <v>104</v>
      </c>
      <c r="AM824" s="56" t="s">
        <v>105</v>
      </c>
      <c r="AN824" s="56" t="s">
        <v>106</v>
      </c>
      <c r="AO824" s="56" t="s">
        <v>107</v>
      </c>
      <c r="AP824" s="56" t="s">
        <v>108</v>
      </c>
      <c r="AQ824" s="56" t="s">
        <v>109</v>
      </c>
      <c r="AR824" s="56">
        <v>338</v>
      </c>
      <c r="AS824" s="56">
        <v>483.34</v>
      </c>
    </row>
    <row r="825" spans="1:45" ht="41.4">
      <c r="A825" s="9">
        <v>2024</v>
      </c>
      <c r="B825" s="9" t="s">
        <v>29</v>
      </c>
      <c r="C825" s="9" t="s">
        <v>15</v>
      </c>
      <c r="D825" s="12" t="s">
        <v>22</v>
      </c>
      <c r="E825" s="9">
        <v>3</v>
      </c>
      <c r="F825" s="13">
        <v>4577</v>
      </c>
      <c r="G825" s="13">
        <v>5127</v>
      </c>
      <c r="H825" s="14">
        <v>915</v>
      </c>
      <c r="I825" s="9" t="s">
        <v>4</v>
      </c>
      <c r="AI825" s="57" t="s">
        <v>103</v>
      </c>
      <c r="AJ825" s="57">
        <v>2021</v>
      </c>
      <c r="AK825" s="57" t="s">
        <v>30</v>
      </c>
      <c r="AL825" s="57" t="s">
        <v>104</v>
      </c>
      <c r="AM825" s="57" t="s">
        <v>105</v>
      </c>
      <c r="AN825" s="57" t="s">
        <v>106</v>
      </c>
      <c r="AO825" s="57" t="s">
        <v>107</v>
      </c>
      <c r="AP825" s="57" t="s">
        <v>108</v>
      </c>
      <c r="AQ825" s="57" t="s">
        <v>109</v>
      </c>
      <c r="AR825" s="57">
        <v>332</v>
      </c>
      <c r="AS825" s="57">
        <v>474.76</v>
      </c>
    </row>
    <row r="826" spans="1:45" ht="41.4">
      <c r="A826" s="9">
        <v>2024</v>
      </c>
      <c r="B826" s="9" t="s">
        <v>29</v>
      </c>
      <c r="C826" s="9" t="s">
        <v>21</v>
      </c>
      <c r="D826" s="12" t="s">
        <v>21</v>
      </c>
      <c r="E826" s="9">
        <v>2</v>
      </c>
      <c r="F826" s="13">
        <v>6600</v>
      </c>
      <c r="G826" s="13">
        <v>7392</v>
      </c>
      <c r="H826" s="11">
        <v>1320</v>
      </c>
      <c r="I826" s="9" t="s">
        <v>4</v>
      </c>
      <c r="AI826" s="56" t="s">
        <v>112</v>
      </c>
      <c r="AJ826" s="56">
        <v>2021</v>
      </c>
      <c r="AK826" s="56" t="s">
        <v>30</v>
      </c>
      <c r="AL826" s="56" t="s">
        <v>104</v>
      </c>
      <c r="AM826" s="56" t="s">
        <v>105</v>
      </c>
      <c r="AN826" s="56" t="s">
        <v>106</v>
      </c>
      <c r="AO826" s="56" t="s">
        <v>107</v>
      </c>
      <c r="AP826" s="56" t="s">
        <v>108</v>
      </c>
      <c r="AQ826" s="56" t="s">
        <v>111</v>
      </c>
      <c r="AR826" s="56">
        <v>152</v>
      </c>
      <c r="AS826" s="56">
        <v>206.72</v>
      </c>
    </row>
    <row r="827" spans="1:45" ht="43.2">
      <c r="A827" s="9">
        <v>2024</v>
      </c>
      <c r="B827" s="9" t="s">
        <v>30</v>
      </c>
      <c r="C827" s="9" t="s">
        <v>2</v>
      </c>
      <c r="D827" s="10" t="s">
        <v>3</v>
      </c>
      <c r="E827" s="11">
        <v>3566</v>
      </c>
      <c r="F827" s="11">
        <v>4577</v>
      </c>
      <c r="G827" s="11">
        <v>5127</v>
      </c>
      <c r="H827" s="14">
        <v>915</v>
      </c>
      <c r="I827" s="9" t="s">
        <v>4</v>
      </c>
      <c r="AI827" s="57" t="s">
        <v>112</v>
      </c>
      <c r="AJ827" s="57">
        <v>2021</v>
      </c>
      <c r="AK827" s="57" t="s">
        <v>30</v>
      </c>
      <c r="AL827" s="57" t="s">
        <v>104</v>
      </c>
      <c r="AM827" s="57" t="s">
        <v>105</v>
      </c>
      <c r="AN827" s="57" t="s">
        <v>106</v>
      </c>
      <c r="AO827" s="57" t="s">
        <v>107</v>
      </c>
      <c r="AP827" s="57" t="s">
        <v>108</v>
      </c>
      <c r="AQ827" s="57" t="s">
        <v>111</v>
      </c>
      <c r="AR827" s="57">
        <v>368</v>
      </c>
      <c r="AS827" s="57">
        <v>526.24</v>
      </c>
    </row>
    <row r="828" spans="1:45" ht="41.4">
      <c r="A828" s="9">
        <v>2024</v>
      </c>
      <c r="B828" s="9" t="s">
        <v>30</v>
      </c>
      <c r="C828" s="9" t="s">
        <v>2</v>
      </c>
      <c r="D828" s="10" t="s">
        <v>5</v>
      </c>
      <c r="E828" s="11">
        <v>2498</v>
      </c>
      <c r="F828" s="11">
        <v>8000</v>
      </c>
      <c r="G828" s="11">
        <v>8960</v>
      </c>
      <c r="H828" s="11">
        <v>1600</v>
      </c>
      <c r="I828" s="9" t="s">
        <v>4</v>
      </c>
      <c r="AI828" s="56" t="s">
        <v>114</v>
      </c>
      <c r="AJ828" s="56">
        <v>2021</v>
      </c>
      <c r="AK828" s="56" t="s">
        <v>30</v>
      </c>
      <c r="AL828" s="56" t="s">
        <v>104</v>
      </c>
      <c r="AM828" s="56" t="s">
        <v>105</v>
      </c>
      <c r="AN828" s="56" t="s">
        <v>106</v>
      </c>
      <c r="AO828" s="56" t="s">
        <v>107</v>
      </c>
      <c r="AP828" s="56" t="s">
        <v>108</v>
      </c>
      <c r="AQ828" s="56" t="s">
        <v>111</v>
      </c>
      <c r="AR828" s="56">
        <v>148</v>
      </c>
      <c r="AS828" s="56">
        <v>211.64</v>
      </c>
    </row>
    <row r="829" spans="1:45" ht="41.4">
      <c r="A829" s="9">
        <v>2024</v>
      </c>
      <c r="B829" s="9" t="s">
        <v>30</v>
      </c>
      <c r="C829" s="9" t="s">
        <v>6</v>
      </c>
      <c r="D829" s="10" t="s">
        <v>7</v>
      </c>
      <c r="E829" s="11">
        <v>1245</v>
      </c>
      <c r="F829" s="11">
        <v>4577</v>
      </c>
      <c r="G829" s="11">
        <v>5126</v>
      </c>
      <c r="H829" s="14">
        <v>915</v>
      </c>
      <c r="I829" s="9" t="s">
        <v>4</v>
      </c>
      <c r="AI829" s="57" t="s">
        <v>103</v>
      </c>
      <c r="AJ829" s="57">
        <v>2021</v>
      </c>
      <c r="AK829" s="57" t="s">
        <v>30</v>
      </c>
      <c r="AL829" s="57" t="s">
        <v>104</v>
      </c>
      <c r="AM829" s="57" t="s">
        <v>105</v>
      </c>
      <c r="AN829" s="57" t="s">
        <v>106</v>
      </c>
      <c r="AO829" s="57" t="s">
        <v>107</v>
      </c>
      <c r="AP829" s="57" t="s">
        <v>108</v>
      </c>
      <c r="AQ829" s="57" t="s">
        <v>111</v>
      </c>
      <c r="AR829" s="57">
        <v>196</v>
      </c>
      <c r="AS829" s="57">
        <v>280.27999999999997</v>
      </c>
    </row>
    <row r="830" spans="1:45" ht="41.4">
      <c r="A830" s="9">
        <v>2024</v>
      </c>
      <c r="B830" s="9" t="s">
        <v>30</v>
      </c>
      <c r="C830" s="9" t="s">
        <v>8</v>
      </c>
      <c r="D830" s="12" t="s">
        <v>9</v>
      </c>
      <c r="E830" s="9">
        <v>644</v>
      </c>
      <c r="F830" s="13">
        <v>5744</v>
      </c>
      <c r="G830" s="13">
        <v>6433</v>
      </c>
      <c r="H830" s="11">
        <v>1149</v>
      </c>
      <c r="I830" s="9" t="s">
        <v>4</v>
      </c>
      <c r="AI830" s="56" t="s">
        <v>103</v>
      </c>
      <c r="AJ830" s="56">
        <v>2021</v>
      </c>
      <c r="AK830" s="56" t="s">
        <v>30</v>
      </c>
      <c r="AL830" s="56" t="s">
        <v>104</v>
      </c>
      <c r="AM830" s="56" t="s">
        <v>105</v>
      </c>
      <c r="AN830" s="56" t="s">
        <v>106</v>
      </c>
      <c r="AO830" s="56" t="s">
        <v>107</v>
      </c>
      <c r="AP830" s="56" t="s">
        <v>108</v>
      </c>
      <c r="AQ830" s="56" t="s">
        <v>111</v>
      </c>
      <c r="AR830" s="56">
        <v>370</v>
      </c>
      <c r="AS830" s="56">
        <v>529.1</v>
      </c>
    </row>
    <row r="831" spans="1:45" ht="41.4">
      <c r="A831" s="9">
        <v>2024</v>
      </c>
      <c r="B831" s="9" t="s">
        <v>30</v>
      </c>
      <c r="C831" s="9" t="s">
        <v>10</v>
      </c>
      <c r="D831" s="12" t="s">
        <v>11</v>
      </c>
      <c r="E831" s="9">
        <v>643</v>
      </c>
      <c r="F831" s="13">
        <v>7000</v>
      </c>
      <c r="G831" s="13">
        <v>7840</v>
      </c>
      <c r="H831" s="11">
        <v>1400</v>
      </c>
      <c r="I831" s="9" t="s">
        <v>4</v>
      </c>
      <c r="AI831" s="57" t="s">
        <v>112</v>
      </c>
      <c r="AJ831" s="57">
        <v>2021</v>
      </c>
      <c r="AK831" s="57" t="s">
        <v>30</v>
      </c>
      <c r="AL831" s="57" t="s">
        <v>104</v>
      </c>
      <c r="AM831" s="57" t="s">
        <v>105</v>
      </c>
      <c r="AN831" s="57" t="s">
        <v>106</v>
      </c>
      <c r="AO831" s="57" t="s">
        <v>107</v>
      </c>
      <c r="AP831" s="57" t="s">
        <v>108</v>
      </c>
      <c r="AQ831" s="57" t="s">
        <v>109</v>
      </c>
      <c r="AR831" s="57">
        <v>342</v>
      </c>
      <c r="AS831" s="57">
        <v>526.24</v>
      </c>
    </row>
    <row r="832" spans="1:45" ht="41.4">
      <c r="A832" s="9">
        <v>2024</v>
      </c>
      <c r="B832" s="9" t="s">
        <v>30</v>
      </c>
      <c r="C832" s="9" t="s">
        <v>8</v>
      </c>
      <c r="D832" s="12" t="s">
        <v>12</v>
      </c>
      <c r="E832" s="9">
        <v>455</v>
      </c>
      <c r="F832" s="13">
        <v>4579</v>
      </c>
      <c r="G832" s="13">
        <v>5128</v>
      </c>
      <c r="H832" s="14">
        <v>916</v>
      </c>
      <c r="I832" s="9" t="s">
        <v>4</v>
      </c>
      <c r="AI832" s="56" t="s">
        <v>110</v>
      </c>
      <c r="AJ832" s="56">
        <v>2021</v>
      </c>
      <c r="AK832" s="56" t="s">
        <v>30</v>
      </c>
      <c r="AL832" s="56" t="s">
        <v>104</v>
      </c>
      <c r="AM832" s="56" t="s">
        <v>105</v>
      </c>
      <c r="AN832" s="56" t="s">
        <v>106</v>
      </c>
      <c r="AO832" s="56" t="s">
        <v>107</v>
      </c>
      <c r="AP832" s="56" t="s">
        <v>108</v>
      </c>
      <c r="AQ832" s="56" t="s">
        <v>109</v>
      </c>
      <c r="AR832" s="56">
        <v>336</v>
      </c>
      <c r="AS832" s="56">
        <v>526.24</v>
      </c>
    </row>
    <row r="833" spans="1:45" ht="41.4">
      <c r="A833" s="9">
        <v>2024</v>
      </c>
      <c r="B833" s="9" t="s">
        <v>30</v>
      </c>
      <c r="C833" s="9" t="s">
        <v>10</v>
      </c>
      <c r="D833" s="12" t="s">
        <v>13</v>
      </c>
      <c r="E833" s="14">
        <v>345</v>
      </c>
      <c r="F833" s="11">
        <v>7000</v>
      </c>
      <c r="G833" s="11">
        <v>7840</v>
      </c>
      <c r="H833" s="11">
        <v>1400</v>
      </c>
      <c r="I833" s="9" t="s">
        <v>4</v>
      </c>
      <c r="AI833" s="57" t="s">
        <v>103</v>
      </c>
      <c r="AJ833" s="57">
        <v>2021</v>
      </c>
      <c r="AK833" s="57" t="s">
        <v>30</v>
      </c>
      <c r="AL833" s="57" t="s">
        <v>104</v>
      </c>
      <c r="AM833" s="57" t="s">
        <v>105</v>
      </c>
      <c r="AN833" s="57" t="s">
        <v>106</v>
      </c>
      <c r="AO833" s="57" t="s">
        <v>107</v>
      </c>
      <c r="AP833" s="57" t="s">
        <v>108</v>
      </c>
      <c r="AQ833" s="57" t="s">
        <v>109</v>
      </c>
      <c r="AR833" s="57">
        <v>330</v>
      </c>
      <c r="AS833" s="57">
        <v>526.24</v>
      </c>
    </row>
    <row r="834" spans="1:45" ht="41.4">
      <c r="A834" s="9">
        <v>2024</v>
      </c>
      <c r="B834" s="9" t="s">
        <v>30</v>
      </c>
      <c r="C834" s="9" t="s">
        <v>6</v>
      </c>
      <c r="D834" s="10" t="s">
        <v>14</v>
      </c>
      <c r="E834" s="14">
        <v>122</v>
      </c>
      <c r="F834" s="14">
        <v>100</v>
      </c>
      <c r="G834" s="14">
        <v>112</v>
      </c>
      <c r="H834" s="14">
        <v>20</v>
      </c>
      <c r="I834" s="9" t="s">
        <v>4</v>
      </c>
      <c r="AI834" s="56" t="s">
        <v>103</v>
      </c>
      <c r="AJ834" s="56">
        <v>2021</v>
      </c>
      <c r="AK834" s="56" t="s">
        <v>30</v>
      </c>
      <c r="AL834" s="56" t="s">
        <v>104</v>
      </c>
      <c r="AM834" s="56" t="s">
        <v>105</v>
      </c>
      <c r="AN834" s="56" t="s">
        <v>106</v>
      </c>
      <c r="AO834" s="56" t="s">
        <v>107</v>
      </c>
      <c r="AP834" s="56" t="s">
        <v>108</v>
      </c>
      <c r="AQ834" s="56" t="s">
        <v>111</v>
      </c>
      <c r="AR834" s="56">
        <v>691</v>
      </c>
      <c r="AS834" s="56">
        <v>988.13</v>
      </c>
    </row>
    <row r="835" spans="1:45" ht="41.4">
      <c r="A835" s="9">
        <v>2024</v>
      </c>
      <c r="B835" s="9" t="s">
        <v>30</v>
      </c>
      <c r="C835" s="9" t="s">
        <v>15</v>
      </c>
      <c r="D835" s="12" t="s">
        <v>16</v>
      </c>
      <c r="E835" s="9">
        <v>78</v>
      </c>
      <c r="F835" s="13">
        <v>4577</v>
      </c>
      <c r="G835" s="13">
        <v>5126</v>
      </c>
      <c r="H835" s="14">
        <v>915</v>
      </c>
      <c r="I835" s="9" t="s">
        <v>4</v>
      </c>
      <c r="AI835" s="57" t="s">
        <v>103</v>
      </c>
      <c r="AJ835" s="57">
        <v>2021</v>
      </c>
      <c r="AK835" s="57" t="s">
        <v>30</v>
      </c>
      <c r="AL835" s="57" t="s">
        <v>104</v>
      </c>
      <c r="AM835" s="57" t="s">
        <v>105</v>
      </c>
      <c r="AN835" s="57" t="s">
        <v>106</v>
      </c>
      <c r="AO835" s="57" t="s">
        <v>107</v>
      </c>
      <c r="AP835" s="57" t="s">
        <v>108</v>
      </c>
      <c r="AQ835" s="57" t="s">
        <v>111</v>
      </c>
      <c r="AR835" s="57">
        <v>724</v>
      </c>
      <c r="AS835" s="57">
        <v>1035.32</v>
      </c>
    </row>
    <row r="836" spans="1:45" ht="41.4">
      <c r="A836" s="9">
        <v>2024</v>
      </c>
      <c r="B836" s="9" t="s">
        <v>30</v>
      </c>
      <c r="C836" s="9" t="s">
        <v>15</v>
      </c>
      <c r="D836" s="12" t="s">
        <v>17</v>
      </c>
      <c r="E836" s="9">
        <v>76</v>
      </c>
      <c r="F836" s="13">
        <v>4577</v>
      </c>
      <c r="G836" s="13">
        <v>5126</v>
      </c>
      <c r="H836" s="14">
        <v>915</v>
      </c>
      <c r="I836" s="9" t="s">
        <v>4</v>
      </c>
      <c r="AI836" s="56" t="s">
        <v>110</v>
      </c>
      <c r="AJ836" s="56">
        <v>2021</v>
      </c>
      <c r="AK836" s="56" t="s">
        <v>30</v>
      </c>
      <c r="AL836" s="56" t="s">
        <v>104</v>
      </c>
      <c r="AM836" s="56" t="s">
        <v>105</v>
      </c>
      <c r="AN836" s="56" t="s">
        <v>106</v>
      </c>
      <c r="AO836" s="56" t="s">
        <v>107</v>
      </c>
      <c r="AP836" s="56" t="s">
        <v>108</v>
      </c>
      <c r="AQ836" s="56" t="s">
        <v>111</v>
      </c>
      <c r="AR836" s="56">
        <v>777</v>
      </c>
      <c r="AS836" s="56">
        <v>1111.1099999999999</v>
      </c>
    </row>
    <row r="837" spans="1:45" ht="41.4">
      <c r="A837" s="9">
        <v>2024</v>
      </c>
      <c r="B837" s="9" t="s">
        <v>30</v>
      </c>
      <c r="C837" s="9" t="s">
        <v>15</v>
      </c>
      <c r="D837" s="12" t="s">
        <v>18</v>
      </c>
      <c r="E837" s="9">
        <v>46</v>
      </c>
      <c r="F837" s="9">
        <v>200</v>
      </c>
      <c r="G837" s="9">
        <v>224</v>
      </c>
      <c r="H837" s="14">
        <v>40</v>
      </c>
      <c r="I837" s="9" t="s">
        <v>4</v>
      </c>
      <c r="AI837" s="57" t="s">
        <v>103</v>
      </c>
      <c r="AJ837" s="57">
        <v>2021</v>
      </c>
      <c r="AK837" s="57" t="s">
        <v>30</v>
      </c>
      <c r="AL837" s="57" t="s">
        <v>104</v>
      </c>
      <c r="AM837" s="57" t="s">
        <v>105</v>
      </c>
      <c r="AN837" s="57" t="s">
        <v>106</v>
      </c>
      <c r="AO837" s="57" t="s">
        <v>107</v>
      </c>
      <c r="AP837" s="57" t="s">
        <v>108</v>
      </c>
      <c r="AQ837" s="57" t="s">
        <v>109</v>
      </c>
      <c r="AR837" s="57">
        <v>339</v>
      </c>
      <c r="AS837" s="57">
        <v>484.77</v>
      </c>
    </row>
    <row r="838" spans="1:45" ht="41.4">
      <c r="A838" s="9">
        <v>2024</v>
      </c>
      <c r="B838" s="9" t="s">
        <v>30</v>
      </c>
      <c r="C838" s="9" t="s">
        <v>15</v>
      </c>
      <c r="D838" s="12" t="s">
        <v>19</v>
      </c>
      <c r="E838" s="9">
        <v>34</v>
      </c>
      <c r="F838" s="13">
        <v>4577</v>
      </c>
      <c r="G838" s="13">
        <v>5126</v>
      </c>
      <c r="H838" s="14">
        <v>915</v>
      </c>
      <c r="I838" s="9" t="s">
        <v>4</v>
      </c>
      <c r="AI838" s="56" t="s">
        <v>103</v>
      </c>
      <c r="AJ838" s="56">
        <v>2021</v>
      </c>
      <c r="AK838" s="56" t="s">
        <v>30</v>
      </c>
      <c r="AL838" s="56" t="s">
        <v>104</v>
      </c>
      <c r="AM838" s="56" t="s">
        <v>105</v>
      </c>
      <c r="AN838" s="56" t="s">
        <v>106</v>
      </c>
      <c r="AO838" s="56" t="s">
        <v>107</v>
      </c>
      <c r="AP838" s="56" t="s">
        <v>108</v>
      </c>
      <c r="AQ838" s="56" t="s">
        <v>109</v>
      </c>
      <c r="AR838" s="56">
        <v>333</v>
      </c>
      <c r="AS838" s="56">
        <v>476.19</v>
      </c>
    </row>
    <row r="839" spans="1:45" ht="41.4">
      <c r="A839" s="9">
        <v>2024</v>
      </c>
      <c r="B839" s="9" t="s">
        <v>30</v>
      </c>
      <c r="C839" s="9" t="s">
        <v>6</v>
      </c>
      <c r="D839" s="10" t="s">
        <v>20</v>
      </c>
      <c r="E839" s="14">
        <v>7</v>
      </c>
      <c r="F839" s="14">
        <v>200</v>
      </c>
      <c r="G839" s="14">
        <v>224</v>
      </c>
      <c r="H839" s="14">
        <v>40</v>
      </c>
      <c r="I839" s="9" t="s">
        <v>4</v>
      </c>
      <c r="AI839" s="57" t="s">
        <v>110</v>
      </c>
      <c r="AJ839" s="57">
        <v>2021</v>
      </c>
      <c r="AK839" s="57" t="s">
        <v>30</v>
      </c>
      <c r="AL839" s="57" t="s">
        <v>104</v>
      </c>
      <c r="AM839" s="57" t="s">
        <v>105</v>
      </c>
      <c r="AN839" s="57" t="s">
        <v>106</v>
      </c>
      <c r="AO839" s="57" t="s">
        <v>107</v>
      </c>
      <c r="AP839" s="57" t="s">
        <v>108</v>
      </c>
      <c r="AQ839" s="57" t="s">
        <v>111</v>
      </c>
      <c r="AR839" s="57">
        <v>153</v>
      </c>
      <c r="AS839" s="57">
        <v>218.79</v>
      </c>
    </row>
    <row r="840" spans="1:45" ht="41.4">
      <c r="A840" s="9">
        <v>2024</v>
      </c>
      <c r="B840" s="9" t="s">
        <v>30</v>
      </c>
      <c r="C840" s="9" t="s">
        <v>15</v>
      </c>
      <c r="D840" s="12" t="s">
        <v>22</v>
      </c>
      <c r="E840" s="9">
        <v>3</v>
      </c>
      <c r="F840" s="13">
        <v>4577</v>
      </c>
      <c r="G840" s="13">
        <v>5127</v>
      </c>
      <c r="H840" s="14">
        <v>915</v>
      </c>
      <c r="I840" s="9" t="s">
        <v>4</v>
      </c>
      <c r="AI840" s="56" t="s">
        <v>103</v>
      </c>
      <c r="AJ840" s="56">
        <v>2021</v>
      </c>
      <c r="AK840" s="56" t="s">
        <v>30</v>
      </c>
      <c r="AL840" s="56" t="s">
        <v>104</v>
      </c>
      <c r="AM840" s="56" t="s">
        <v>105</v>
      </c>
      <c r="AN840" s="56" t="s">
        <v>106</v>
      </c>
      <c r="AO840" s="56" t="s">
        <v>107</v>
      </c>
      <c r="AP840" s="56" t="s">
        <v>108</v>
      </c>
      <c r="AQ840" s="56" t="s">
        <v>111</v>
      </c>
      <c r="AR840" s="56">
        <v>764</v>
      </c>
      <c r="AS840" s="56">
        <v>526.24</v>
      </c>
    </row>
    <row r="841" spans="1:45" ht="41.4">
      <c r="A841" s="9">
        <v>2024</v>
      </c>
      <c r="B841" s="9" t="s">
        <v>30</v>
      </c>
      <c r="C841" s="9" t="s">
        <v>21</v>
      </c>
      <c r="D841" s="12" t="s">
        <v>21</v>
      </c>
      <c r="E841" s="9">
        <v>2</v>
      </c>
      <c r="F841" s="13">
        <v>6600</v>
      </c>
      <c r="G841" s="13">
        <v>7392</v>
      </c>
      <c r="H841" s="11">
        <v>1320</v>
      </c>
      <c r="I841" s="9" t="s">
        <v>4</v>
      </c>
      <c r="AI841" s="57" t="s">
        <v>103</v>
      </c>
      <c r="AJ841" s="57">
        <v>2021</v>
      </c>
      <c r="AK841" s="57" t="s">
        <v>30</v>
      </c>
      <c r="AL841" s="57" t="s">
        <v>104</v>
      </c>
      <c r="AM841" s="57" t="s">
        <v>105</v>
      </c>
      <c r="AN841" s="57" t="s">
        <v>106</v>
      </c>
      <c r="AO841" s="57" t="s">
        <v>107</v>
      </c>
      <c r="AP841" s="57" t="s">
        <v>108</v>
      </c>
      <c r="AQ841" s="57" t="s">
        <v>111</v>
      </c>
      <c r="AR841" s="57">
        <v>817</v>
      </c>
      <c r="AS841" s="57">
        <v>526.24</v>
      </c>
    </row>
    <row r="842" spans="1:45" ht="43.2">
      <c r="A842" s="9">
        <v>2024</v>
      </c>
      <c r="B842" s="9" t="s">
        <v>31</v>
      </c>
      <c r="C842" s="9" t="s">
        <v>2</v>
      </c>
      <c r="D842" s="10" t="s">
        <v>3</v>
      </c>
      <c r="E842" s="11">
        <v>3566</v>
      </c>
      <c r="F842" s="11">
        <v>4577</v>
      </c>
      <c r="G842" s="11">
        <v>5127</v>
      </c>
      <c r="H842" s="14">
        <v>915</v>
      </c>
      <c r="I842" s="9" t="s">
        <v>4</v>
      </c>
      <c r="AI842" s="56" t="s">
        <v>103</v>
      </c>
      <c r="AJ842" s="56">
        <v>2021</v>
      </c>
      <c r="AK842" s="56" t="s">
        <v>30</v>
      </c>
      <c r="AL842" s="56" t="s">
        <v>104</v>
      </c>
      <c r="AM842" s="56" t="s">
        <v>105</v>
      </c>
      <c r="AN842" s="56" t="s">
        <v>106</v>
      </c>
      <c r="AO842" s="56" t="s">
        <v>107</v>
      </c>
      <c r="AP842" s="56" t="s">
        <v>108</v>
      </c>
      <c r="AQ842" s="56" t="s">
        <v>111</v>
      </c>
      <c r="AR842" s="56">
        <v>151</v>
      </c>
      <c r="AS842" s="56">
        <v>215.93</v>
      </c>
    </row>
    <row r="843" spans="1:45" ht="41.4">
      <c r="A843" s="9">
        <v>2024</v>
      </c>
      <c r="B843" s="9" t="s">
        <v>31</v>
      </c>
      <c r="C843" s="9" t="s">
        <v>2</v>
      </c>
      <c r="D843" s="10" t="s">
        <v>5</v>
      </c>
      <c r="E843" s="11">
        <v>2498</v>
      </c>
      <c r="F843" s="11">
        <v>8000</v>
      </c>
      <c r="G843" s="11">
        <v>8960</v>
      </c>
      <c r="H843" s="11">
        <v>1600</v>
      </c>
      <c r="I843" s="9" t="s">
        <v>4</v>
      </c>
      <c r="AI843" s="57" t="s">
        <v>112</v>
      </c>
      <c r="AJ843" s="57">
        <v>2021</v>
      </c>
      <c r="AK843" s="57" t="s">
        <v>30</v>
      </c>
      <c r="AL843" s="57" t="s">
        <v>104</v>
      </c>
      <c r="AM843" s="57" t="s">
        <v>105</v>
      </c>
      <c r="AN843" s="57" t="s">
        <v>106</v>
      </c>
      <c r="AO843" s="57" t="s">
        <v>107</v>
      </c>
      <c r="AP843" s="57" t="s">
        <v>108</v>
      </c>
      <c r="AQ843" s="57" t="s">
        <v>111</v>
      </c>
      <c r="AR843" s="57">
        <v>199</v>
      </c>
      <c r="AS843" s="57">
        <v>284.57</v>
      </c>
    </row>
    <row r="844" spans="1:45" ht="41.4">
      <c r="A844" s="9">
        <v>2024</v>
      </c>
      <c r="B844" s="9" t="s">
        <v>31</v>
      </c>
      <c r="C844" s="9" t="s">
        <v>6</v>
      </c>
      <c r="D844" s="10" t="s">
        <v>7</v>
      </c>
      <c r="E844" s="11">
        <v>1245</v>
      </c>
      <c r="F844" s="11">
        <v>4577</v>
      </c>
      <c r="G844" s="11">
        <v>5126</v>
      </c>
      <c r="H844" s="14">
        <v>915</v>
      </c>
      <c r="I844" s="9" t="s">
        <v>4</v>
      </c>
      <c r="AI844" s="56" t="s">
        <v>114</v>
      </c>
      <c r="AJ844" s="56">
        <v>2021</v>
      </c>
      <c r="AK844" s="56" t="s">
        <v>30</v>
      </c>
      <c r="AL844" s="56" t="s">
        <v>104</v>
      </c>
      <c r="AM844" s="56" t="s">
        <v>105</v>
      </c>
      <c r="AN844" s="56" t="s">
        <v>106</v>
      </c>
      <c r="AO844" s="56" t="s">
        <v>107</v>
      </c>
      <c r="AP844" s="56" t="s">
        <v>108</v>
      </c>
      <c r="AQ844" s="56" t="s">
        <v>111</v>
      </c>
      <c r="AR844" s="56">
        <v>367</v>
      </c>
      <c r="AS844" s="56">
        <v>524.80999999999995</v>
      </c>
    </row>
    <row r="845" spans="1:45" ht="41.4">
      <c r="A845" s="9">
        <v>2024</v>
      </c>
      <c r="B845" s="9" t="s">
        <v>31</v>
      </c>
      <c r="C845" s="9" t="s">
        <v>8</v>
      </c>
      <c r="D845" s="12" t="s">
        <v>9</v>
      </c>
      <c r="E845" s="9">
        <v>644</v>
      </c>
      <c r="F845" s="13">
        <v>5744</v>
      </c>
      <c r="G845" s="13">
        <v>6433</v>
      </c>
      <c r="H845" s="11">
        <v>1149</v>
      </c>
      <c r="I845" s="9" t="s">
        <v>4</v>
      </c>
      <c r="AI845" s="57" t="s">
        <v>103</v>
      </c>
      <c r="AJ845" s="57">
        <v>2021</v>
      </c>
      <c r="AK845" s="57" t="s">
        <v>30</v>
      </c>
      <c r="AL845" s="57" t="s">
        <v>104</v>
      </c>
      <c r="AM845" s="57" t="s">
        <v>105</v>
      </c>
      <c r="AN845" s="57" t="s">
        <v>106</v>
      </c>
      <c r="AO845" s="57" t="s">
        <v>107</v>
      </c>
      <c r="AP845" s="57" t="s">
        <v>108</v>
      </c>
      <c r="AQ845" s="57" t="s">
        <v>109</v>
      </c>
      <c r="AR845" s="57">
        <v>341</v>
      </c>
      <c r="AS845" s="57">
        <v>487.63</v>
      </c>
    </row>
    <row r="846" spans="1:45" ht="41.4">
      <c r="A846" s="9">
        <v>2024</v>
      </c>
      <c r="B846" s="9" t="s">
        <v>31</v>
      </c>
      <c r="C846" s="9" t="s">
        <v>10</v>
      </c>
      <c r="D846" s="12" t="s">
        <v>11</v>
      </c>
      <c r="E846" s="9">
        <v>643</v>
      </c>
      <c r="F846" s="13">
        <v>7000</v>
      </c>
      <c r="G846" s="13">
        <v>7840</v>
      </c>
      <c r="H846" s="11">
        <v>1400</v>
      </c>
      <c r="I846" s="9" t="s">
        <v>4</v>
      </c>
      <c r="AI846" s="56" t="s">
        <v>114</v>
      </c>
      <c r="AJ846" s="56">
        <v>2021</v>
      </c>
      <c r="AK846" s="56" t="s">
        <v>30</v>
      </c>
      <c r="AL846" s="56" t="s">
        <v>104</v>
      </c>
      <c r="AM846" s="56" t="s">
        <v>105</v>
      </c>
      <c r="AN846" s="56" t="s">
        <v>106</v>
      </c>
      <c r="AO846" s="56" t="s">
        <v>107</v>
      </c>
      <c r="AP846" s="56" t="s">
        <v>108</v>
      </c>
      <c r="AQ846" s="56" t="s">
        <v>109</v>
      </c>
      <c r="AR846" s="56">
        <v>335</v>
      </c>
      <c r="AS846" s="56">
        <v>479.05</v>
      </c>
    </row>
    <row r="847" spans="1:45" ht="41.4">
      <c r="A847" s="9">
        <v>2024</v>
      </c>
      <c r="B847" s="9" t="s">
        <v>31</v>
      </c>
      <c r="C847" s="9" t="s">
        <v>8</v>
      </c>
      <c r="D847" s="12" t="s">
        <v>12</v>
      </c>
      <c r="E847" s="9">
        <v>455</v>
      </c>
      <c r="F847" s="13">
        <v>4579</v>
      </c>
      <c r="G847" s="13">
        <v>5128</v>
      </c>
      <c r="H847" s="14">
        <v>916</v>
      </c>
      <c r="I847" s="9" t="s">
        <v>4</v>
      </c>
      <c r="AI847" s="57" t="s">
        <v>110</v>
      </c>
      <c r="AJ847" s="57">
        <v>2021</v>
      </c>
      <c r="AK847" s="57" t="s">
        <v>30</v>
      </c>
      <c r="AL847" s="57" t="s">
        <v>104</v>
      </c>
      <c r="AM847" s="57" t="s">
        <v>105</v>
      </c>
      <c r="AN847" s="57" t="s">
        <v>106</v>
      </c>
      <c r="AO847" s="57" t="s">
        <v>107</v>
      </c>
      <c r="AP847" s="57" t="s">
        <v>108</v>
      </c>
      <c r="AQ847" s="57" t="s">
        <v>109</v>
      </c>
      <c r="AR847" s="57">
        <v>329</v>
      </c>
      <c r="AS847" s="57">
        <v>470.47</v>
      </c>
    </row>
    <row r="848" spans="1:45" ht="41.4">
      <c r="A848" s="9">
        <v>2024</v>
      </c>
      <c r="B848" s="9" t="s">
        <v>31</v>
      </c>
      <c r="C848" s="9" t="s">
        <v>10</v>
      </c>
      <c r="D848" s="12" t="s">
        <v>13</v>
      </c>
      <c r="E848" s="14">
        <v>345</v>
      </c>
      <c r="F848" s="11">
        <v>7000</v>
      </c>
      <c r="G848" s="11">
        <v>7840</v>
      </c>
      <c r="H848" s="11">
        <v>1400</v>
      </c>
      <c r="I848" s="9" t="s">
        <v>4</v>
      </c>
      <c r="AI848" s="56" t="s">
        <v>112</v>
      </c>
      <c r="AJ848" s="56">
        <v>2021</v>
      </c>
      <c r="AK848" s="56" t="s">
        <v>30</v>
      </c>
      <c r="AL848" s="56" t="s">
        <v>104</v>
      </c>
      <c r="AM848" s="56" t="s">
        <v>105</v>
      </c>
      <c r="AN848" s="56" t="s">
        <v>106</v>
      </c>
      <c r="AO848" s="56" t="s">
        <v>107</v>
      </c>
      <c r="AP848" s="56" t="s">
        <v>108</v>
      </c>
      <c r="AQ848" s="56" t="s">
        <v>111</v>
      </c>
      <c r="AR848" s="56">
        <v>149</v>
      </c>
      <c r="AS848" s="56">
        <v>213.07</v>
      </c>
    </row>
    <row r="849" spans="1:45" ht="41.4">
      <c r="A849" s="9">
        <v>2024</v>
      </c>
      <c r="B849" s="9" t="s">
        <v>31</v>
      </c>
      <c r="C849" s="9" t="s">
        <v>6</v>
      </c>
      <c r="D849" s="10" t="s">
        <v>14</v>
      </c>
      <c r="E849" s="14">
        <v>122</v>
      </c>
      <c r="F849" s="14">
        <v>100</v>
      </c>
      <c r="G849" s="14">
        <v>112</v>
      </c>
      <c r="H849" s="14">
        <v>20</v>
      </c>
      <c r="I849" s="9" t="s">
        <v>4</v>
      </c>
      <c r="AI849" s="57" t="s">
        <v>110</v>
      </c>
      <c r="AJ849" s="57">
        <v>2021</v>
      </c>
      <c r="AK849" s="57" t="s">
        <v>30</v>
      </c>
      <c r="AL849" s="57" t="s">
        <v>104</v>
      </c>
      <c r="AM849" s="57" t="s">
        <v>105</v>
      </c>
      <c r="AN849" s="57" t="s">
        <v>106</v>
      </c>
      <c r="AO849" s="57" t="s">
        <v>107</v>
      </c>
      <c r="AP849" s="57" t="s">
        <v>108</v>
      </c>
      <c r="AQ849" s="57" t="s">
        <v>111</v>
      </c>
      <c r="AR849" s="57">
        <v>197</v>
      </c>
      <c r="AS849" s="57">
        <v>281.70999999999998</v>
      </c>
    </row>
    <row r="850" spans="1:45" ht="41.4">
      <c r="A850" s="9">
        <v>2024</v>
      </c>
      <c r="B850" s="9" t="s">
        <v>31</v>
      </c>
      <c r="C850" s="9" t="s">
        <v>15</v>
      </c>
      <c r="D850" s="12" t="s">
        <v>16</v>
      </c>
      <c r="E850" s="9">
        <v>78</v>
      </c>
      <c r="F850" s="13">
        <v>4577</v>
      </c>
      <c r="G850" s="13">
        <v>5126</v>
      </c>
      <c r="H850" s="14">
        <v>915</v>
      </c>
      <c r="I850" s="9" t="s">
        <v>4</v>
      </c>
      <c r="AI850" s="56" t="s">
        <v>112</v>
      </c>
      <c r="AJ850" s="56">
        <v>2021</v>
      </c>
      <c r="AK850" s="56" t="s">
        <v>30</v>
      </c>
      <c r="AL850" s="56" t="s">
        <v>104</v>
      </c>
      <c r="AM850" s="56" t="s">
        <v>105</v>
      </c>
      <c r="AN850" s="56" t="s">
        <v>106</v>
      </c>
      <c r="AO850" s="56" t="s">
        <v>107</v>
      </c>
      <c r="AP850" s="56" t="s">
        <v>108</v>
      </c>
      <c r="AQ850" s="56" t="s">
        <v>111</v>
      </c>
      <c r="AR850" s="56">
        <v>786</v>
      </c>
      <c r="AS850" s="56">
        <v>1123.98</v>
      </c>
    </row>
    <row r="851" spans="1:45" ht="41.4">
      <c r="A851" s="9">
        <v>2024</v>
      </c>
      <c r="B851" s="9" t="s">
        <v>31</v>
      </c>
      <c r="C851" s="9" t="s">
        <v>15</v>
      </c>
      <c r="D851" s="12" t="s">
        <v>17</v>
      </c>
      <c r="E851" s="9">
        <v>76</v>
      </c>
      <c r="F851" s="13">
        <v>4577</v>
      </c>
      <c r="G851" s="13">
        <v>5126</v>
      </c>
      <c r="H851" s="14">
        <v>915</v>
      </c>
      <c r="I851" s="9" t="s">
        <v>4</v>
      </c>
      <c r="AI851" s="57" t="s">
        <v>103</v>
      </c>
      <c r="AJ851" s="57">
        <v>2021</v>
      </c>
      <c r="AK851" s="57" t="s">
        <v>34</v>
      </c>
      <c r="AL851" s="57" t="s">
        <v>104</v>
      </c>
      <c r="AM851" s="57" t="s">
        <v>105</v>
      </c>
      <c r="AN851" s="57" t="s">
        <v>106</v>
      </c>
      <c r="AO851" s="57" t="s">
        <v>107</v>
      </c>
      <c r="AP851" s="57" t="s">
        <v>108</v>
      </c>
      <c r="AQ851" s="57" t="s">
        <v>111</v>
      </c>
      <c r="AR851" s="57">
        <v>128</v>
      </c>
      <c r="AS851" s="57">
        <v>174.08</v>
      </c>
    </row>
    <row r="852" spans="1:45" ht="41.4">
      <c r="A852" s="9">
        <v>2024</v>
      </c>
      <c r="B852" s="9" t="s">
        <v>31</v>
      </c>
      <c r="C852" s="9" t="s">
        <v>15</v>
      </c>
      <c r="D852" s="12" t="s">
        <v>18</v>
      </c>
      <c r="E852" s="9">
        <v>46</v>
      </c>
      <c r="F852" s="9">
        <v>200</v>
      </c>
      <c r="G852" s="9">
        <v>224</v>
      </c>
      <c r="H852" s="14">
        <v>40</v>
      </c>
      <c r="I852" s="9" t="s">
        <v>4</v>
      </c>
      <c r="AI852" s="56" t="s">
        <v>110</v>
      </c>
      <c r="AJ852" s="56">
        <v>2021</v>
      </c>
      <c r="AK852" s="56" t="s">
        <v>34</v>
      </c>
      <c r="AL852" s="56" t="s">
        <v>104</v>
      </c>
      <c r="AM852" s="56" t="s">
        <v>105</v>
      </c>
      <c r="AN852" s="56" t="s">
        <v>106</v>
      </c>
      <c r="AO852" s="56" t="s">
        <v>107</v>
      </c>
      <c r="AP852" s="56" t="s">
        <v>108</v>
      </c>
      <c r="AQ852" s="56" t="s">
        <v>111</v>
      </c>
      <c r="AR852" s="56">
        <v>176</v>
      </c>
      <c r="AS852" s="56">
        <v>251.68</v>
      </c>
    </row>
    <row r="853" spans="1:45" ht="41.4">
      <c r="A853" s="9">
        <v>2024</v>
      </c>
      <c r="B853" s="9" t="s">
        <v>31</v>
      </c>
      <c r="C853" s="9" t="s">
        <v>15</v>
      </c>
      <c r="D853" s="12" t="s">
        <v>19</v>
      </c>
      <c r="E853" s="9">
        <v>34</v>
      </c>
      <c r="F853" s="13">
        <v>4577</v>
      </c>
      <c r="G853" s="13">
        <v>5126</v>
      </c>
      <c r="H853" s="14">
        <v>915</v>
      </c>
      <c r="I853" s="9" t="s">
        <v>4</v>
      </c>
      <c r="AI853" s="57" t="s">
        <v>103</v>
      </c>
      <c r="AJ853" s="57">
        <v>2021</v>
      </c>
      <c r="AK853" s="57" t="s">
        <v>34</v>
      </c>
      <c r="AL853" s="57" t="s">
        <v>104</v>
      </c>
      <c r="AM853" s="57" t="s">
        <v>105</v>
      </c>
      <c r="AN853" s="57" t="s">
        <v>106</v>
      </c>
      <c r="AO853" s="57" t="s">
        <v>107</v>
      </c>
      <c r="AP853" s="57" t="s">
        <v>108</v>
      </c>
      <c r="AQ853" s="57" t="s">
        <v>111</v>
      </c>
      <c r="AR853" s="57">
        <v>130</v>
      </c>
      <c r="AS853" s="57">
        <v>185.9</v>
      </c>
    </row>
    <row r="854" spans="1:45" ht="41.4">
      <c r="A854" s="9">
        <v>2024</v>
      </c>
      <c r="B854" s="9" t="s">
        <v>31</v>
      </c>
      <c r="C854" s="9" t="s">
        <v>6</v>
      </c>
      <c r="D854" s="10" t="s">
        <v>20</v>
      </c>
      <c r="E854" s="14">
        <v>7</v>
      </c>
      <c r="F854" s="14">
        <v>200</v>
      </c>
      <c r="G854" s="14">
        <v>224</v>
      </c>
      <c r="H854" s="14">
        <v>40</v>
      </c>
      <c r="I854" s="9" t="s">
        <v>4</v>
      </c>
      <c r="AI854" s="56" t="s">
        <v>110</v>
      </c>
      <c r="AJ854" s="56">
        <v>2021</v>
      </c>
      <c r="AK854" s="56" t="s">
        <v>34</v>
      </c>
      <c r="AL854" s="56" t="s">
        <v>104</v>
      </c>
      <c r="AM854" s="56" t="s">
        <v>105</v>
      </c>
      <c r="AN854" s="56" t="s">
        <v>106</v>
      </c>
      <c r="AO854" s="56" t="s">
        <v>107</v>
      </c>
      <c r="AP854" s="56" t="s">
        <v>108</v>
      </c>
      <c r="AQ854" s="56" t="s">
        <v>111</v>
      </c>
      <c r="AR854" s="56">
        <v>178</v>
      </c>
      <c r="AS854" s="56">
        <v>254.54</v>
      </c>
    </row>
    <row r="855" spans="1:45" ht="41.4">
      <c r="A855" s="9">
        <v>2024</v>
      </c>
      <c r="B855" s="9" t="s">
        <v>31</v>
      </c>
      <c r="C855" s="9" t="s">
        <v>15</v>
      </c>
      <c r="D855" s="12" t="s">
        <v>22</v>
      </c>
      <c r="E855" s="9">
        <v>3</v>
      </c>
      <c r="F855" s="13">
        <v>4577</v>
      </c>
      <c r="G855" s="13">
        <v>5127</v>
      </c>
      <c r="H855" s="14">
        <v>915</v>
      </c>
      <c r="I855" s="9" t="s">
        <v>4</v>
      </c>
      <c r="AI855" s="57" t="s">
        <v>103</v>
      </c>
      <c r="AJ855" s="57">
        <v>2021</v>
      </c>
      <c r="AK855" s="57" t="s">
        <v>34</v>
      </c>
      <c r="AL855" s="57" t="s">
        <v>104</v>
      </c>
      <c r="AM855" s="57" t="s">
        <v>105</v>
      </c>
      <c r="AN855" s="57" t="s">
        <v>106</v>
      </c>
      <c r="AO855" s="57" t="s">
        <v>107</v>
      </c>
      <c r="AP855" s="57" t="s">
        <v>108</v>
      </c>
      <c r="AQ855" s="57" t="s">
        <v>111</v>
      </c>
      <c r="AR855" s="57">
        <v>728</v>
      </c>
      <c r="AS855" s="57">
        <v>1041.04</v>
      </c>
    </row>
    <row r="856" spans="1:45" ht="41.4">
      <c r="A856" s="9">
        <v>2024</v>
      </c>
      <c r="B856" s="9" t="s">
        <v>31</v>
      </c>
      <c r="C856" s="9" t="s">
        <v>21</v>
      </c>
      <c r="D856" s="12" t="s">
        <v>21</v>
      </c>
      <c r="E856" s="9">
        <v>2</v>
      </c>
      <c r="F856" s="13">
        <v>6600</v>
      </c>
      <c r="G856" s="13">
        <v>7392</v>
      </c>
      <c r="H856" s="11">
        <v>1320</v>
      </c>
      <c r="I856" s="9" t="s">
        <v>4</v>
      </c>
      <c r="AI856" s="56" t="s">
        <v>113</v>
      </c>
      <c r="AJ856" s="56">
        <v>2021</v>
      </c>
      <c r="AK856" s="56" t="s">
        <v>34</v>
      </c>
      <c r="AL856" s="56" t="s">
        <v>104</v>
      </c>
      <c r="AM856" s="56" t="s">
        <v>105</v>
      </c>
      <c r="AN856" s="56" t="s">
        <v>106</v>
      </c>
      <c r="AO856" s="56" t="s">
        <v>107</v>
      </c>
      <c r="AP856" s="56" t="s">
        <v>108</v>
      </c>
      <c r="AQ856" s="56" t="s">
        <v>111</v>
      </c>
      <c r="AR856" s="56">
        <v>129</v>
      </c>
      <c r="AS856" s="56">
        <v>184.47</v>
      </c>
    </row>
    <row r="857" spans="1:45" ht="43.2">
      <c r="A857" s="9">
        <v>2024</v>
      </c>
      <c r="B857" s="9" t="s">
        <v>32</v>
      </c>
      <c r="C857" s="9" t="s">
        <v>2</v>
      </c>
      <c r="D857" s="10" t="s">
        <v>3</v>
      </c>
      <c r="E857" s="11">
        <v>3566</v>
      </c>
      <c r="F857" s="11">
        <v>4577</v>
      </c>
      <c r="G857" s="11">
        <v>5127</v>
      </c>
      <c r="H857" s="14">
        <v>915</v>
      </c>
      <c r="I857" s="9" t="s">
        <v>4</v>
      </c>
      <c r="AI857" s="57" t="s">
        <v>112</v>
      </c>
      <c r="AJ857" s="57">
        <v>2021</v>
      </c>
      <c r="AK857" s="57" t="s">
        <v>34</v>
      </c>
      <c r="AL857" s="57" t="s">
        <v>104</v>
      </c>
      <c r="AM857" s="57" t="s">
        <v>105</v>
      </c>
      <c r="AN857" s="57" t="s">
        <v>106</v>
      </c>
      <c r="AO857" s="57" t="s">
        <v>107</v>
      </c>
      <c r="AP857" s="57" t="s">
        <v>108</v>
      </c>
      <c r="AQ857" s="57" t="s">
        <v>111</v>
      </c>
      <c r="AR857" s="57">
        <v>767</v>
      </c>
      <c r="AS857" s="57">
        <v>526.24</v>
      </c>
    </row>
    <row r="858" spans="1:45" ht="41.4">
      <c r="A858" s="9">
        <v>2024</v>
      </c>
      <c r="B858" s="9" t="s">
        <v>32</v>
      </c>
      <c r="C858" s="9" t="s">
        <v>2</v>
      </c>
      <c r="D858" s="10" t="s">
        <v>5</v>
      </c>
      <c r="E858" s="11">
        <v>2498</v>
      </c>
      <c r="F858" s="11">
        <v>8000</v>
      </c>
      <c r="G858" s="11">
        <v>8960</v>
      </c>
      <c r="H858" s="11">
        <v>1600</v>
      </c>
      <c r="I858" s="9" t="s">
        <v>4</v>
      </c>
      <c r="AI858" s="56" t="s">
        <v>110</v>
      </c>
      <c r="AJ858" s="56">
        <v>2021</v>
      </c>
      <c r="AK858" s="56" t="s">
        <v>34</v>
      </c>
      <c r="AL858" s="56" t="s">
        <v>104</v>
      </c>
      <c r="AM858" s="56" t="s">
        <v>105</v>
      </c>
      <c r="AN858" s="56" t="s">
        <v>106</v>
      </c>
      <c r="AO858" s="56" t="s">
        <v>107</v>
      </c>
      <c r="AP858" s="56" t="s">
        <v>108</v>
      </c>
      <c r="AQ858" s="56" t="s">
        <v>111</v>
      </c>
      <c r="AR858" s="56">
        <v>127</v>
      </c>
      <c r="AS858" s="56">
        <v>181.61</v>
      </c>
    </row>
    <row r="859" spans="1:45" ht="41.4">
      <c r="A859" s="9">
        <v>2024</v>
      </c>
      <c r="B859" s="9" t="s">
        <v>32</v>
      </c>
      <c r="C859" s="9" t="s">
        <v>6</v>
      </c>
      <c r="D859" s="10" t="s">
        <v>7</v>
      </c>
      <c r="E859" s="11">
        <v>1245</v>
      </c>
      <c r="F859" s="11">
        <v>4577</v>
      </c>
      <c r="G859" s="11">
        <v>5126</v>
      </c>
      <c r="H859" s="14">
        <v>915</v>
      </c>
      <c r="I859" s="9" t="s">
        <v>4</v>
      </c>
      <c r="AI859" s="57" t="s">
        <v>110</v>
      </c>
      <c r="AJ859" s="57">
        <v>2021</v>
      </c>
      <c r="AK859" s="57" t="s">
        <v>34</v>
      </c>
      <c r="AL859" s="57" t="s">
        <v>104</v>
      </c>
      <c r="AM859" s="57" t="s">
        <v>105</v>
      </c>
      <c r="AN859" s="57" t="s">
        <v>106</v>
      </c>
      <c r="AO859" s="57" t="s">
        <v>107</v>
      </c>
      <c r="AP859" s="57" t="s">
        <v>108</v>
      </c>
      <c r="AQ859" s="57" t="s">
        <v>111</v>
      </c>
      <c r="AR859" s="57">
        <v>175</v>
      </c>
      <c r="AS859" s="57">
        <v>250.25</v>
      </c>
    </row>
    <row r="860" spans="1:45" ht="41.4">
      <c r="A860" s="9">
        <v>2024</v>
      </c>
      <c r="B860" s="9" t="s">
        <v>32</v>
      </c>
      <c r="C860" s="9" t="s">
        <v>8</v>
      </c>
      <c r="D860" s="12" t="s">
        <v>9</v>
      </c>
      <c r="E860" s="9">
        <v>644</v>
      </c>
      <c r="F860" s="13">
        <v>5744</v>
      </c>
      <c r="G860" s="13">
        <v>6433</v>
      </c>
      <c r="H860" s="11">
        <v>1149</v>
      </c>
      <c r="I860" s="9" t="s">
        <v>4</v>
      </c>
      <c r="AI860" s="56" t="s">
        <v>103</v>
      </c>
      <c r="AJ860" s="56">
        <v>2021</v>
      </c>
      <c r="AK860" s="56" t="s">
        <v>34</v>
      </c>
      <c r="AL860" s="56" t="s">
        <v>104</v>
      </c>
      <c r="AM860" s="56" t="s">
        <v>105</v>
      </c>
      <c r="AN860" s="56" t="s">
        <v>106</v>
      </c>
      <c r="AO860" s="56" t="s">
        <v>107</v>
      </c>
      <c r="AP860" s="56" t="s">
        <v>108</v>
      </c>
      <c r="AQ860" s="56" t="s">
        <v>111</v>
      </c>
      <c r="AR860" s="56">
        <v>131</v>
      </c>
      <c r="AS860" s="56">
        <v>187.33</v>
      </c>
    </row>
    <row r="861" spans="1:45" ht="41.4">
      <c r="A861" s="9">
        <v>2024</v>
      </c>
      <c r="B861" s="9" t="s">
        <v>32</v>
      </c>
      <c r="C861" s="9" t="s">
        <v>10</v>
      </c>
      <c r="D861" s="12" t="s">
        <v>11</v>
      </c>
      <c r="E861" s="9">
        <v>643</v>
      </c>
      <c r="F861" s="13">
        <v>7000</v>
      </c>
      <c r="G861" s="13">
        <v>7840</v>
      </c>
      <c r="H861" s="11">
        <v>1400</v>
      </c>
      <c r="I861" s="9" t="s">
        <v>25</v>
      </c>
      <c r="AI861" s="57" t="s">
        <v>103</v>
      </c>
      <c r="AJ861" s="57">
        <v>2021</v>
      </c>
      <c r="AK861" s="57" t="s">
        <v>23</v>
      </c>
      <c r="AL861" s="57" t="s">
        <v>104</v>
      </c>
      <c r="AM861" s="57" t="s">
        <v>105</v>
      </c>
      <c r="AN861" s="57" t="s">
        <v>106</v>
      </c>
      <c r="AO861" s="57" t="s">
        <v>107</v>
      </c>
      <c r="AP861" s="57" t="s">
        <v>108</v>
      </c>
      <c r="AQ861" s="57" t="s">
        <v>109</v>
      </c>
      <c r="AR861" s="57">
        <v>194</v>
      </c>
      <c r="AS861" s="57">
        <v>526.24</v>
      </c>
    </row>
    <row r="862" spans="1:45" ht="41.4">
      <c r="A862" s="9">
        <v>2024</v>
      </c>
      <c r="B862" s="9" t="s">
        <v>32</v>
      </c>
      <c r="C862" s="9" t="s">
        <v>8</v>
      </c>
      <c r="D862" s="12" t="s">
        <v>12</v>
      </c>
      <c r="E862" s="9">
        <v>455</v>
      </c>
      <c r="F862" s="13">
        <v>4579</v>
      </c>
      <c r="G862" s="13">
        <v>5128</v>
      </c>
      <c r="H862" s="14">
        <v>916</v>
      </c>
      <c r="I862" s="9" t="s">
        <v>25</v>
      </c>
      <c r="AI862" s="56" t="s">
        <v>110</v>
      </c>
      <c r="AJ862" s="56">
        <v>2021</v>
      </c>
      <c r="AK862" s="56" t="s">
        <v>23</v>
      </c>
      <c r="AL862" s="56" t="s">
        <v>104</v>
      </c>
      <c r="AM862" s="56" t="s">
        <v>105</v>
      </c>
      <c r="AN862" s="56" t="s">
        <v>106</v>
      </c>
      <c r="AO862" s="56" t="s">
        <v>107</v>
      </c>
      <c r="AP862" s="56" t="s">
        <v>108</v>
      </c>
      <c r="AQ862" s="56" t="s">
        <v>109</v>
      </c>
      <c r="AR862" s="56">
        <v>188</v>
      </c>
      <c r="AS862" s="56">
        <v>526.24</v>
      </c>
    </row>
    <row r="863" spans="1:45" ht="41.4">
      <c r="A863" s="9">
        <v>2024</v>
      </c>
      <c r="B863" s="9" t="s">
        <v>32</v>
      </c>
      <c r="C863" s="9" t="s">
        <v>10</v>
      </c>
      <c r="D863" s="12" t="s">
        <v>13</v>
      </c>
      <c r="E863" s="14">
        <v>345</v>
      </c>
      <c r="F863" s="11">
        <v>7000</v>
      </c>
      <c r="G863" s="11">
        <v>7840</v>
      </c>
      <c r="H863" s="11">
        <v>1400</v>
      </c>
      <c r="I863" s="9" t="s">
        <v>25</v>
      </c>
      <c r="AI863" s="57" t="s">
        <v>103</v>
      </c>
      <c r="AJ863" s="57">
        <v>2021</v>
      </c>
      <c r="AK863" s="57" t="s">
        <v>23</v>
      </c>
      <c r="AL863" s="57" t="s">
        <v>104</v>
      </c>
      <c r="AM863" s="57" t="s">
        <v>105</v>
      </c>
      <c r="AN863" s="57" t="s">
        <v>106</v>
      </c>
      <c r="AO863" s="57" t="s">
        <v>107</v>
      </c>
      <c r="AP863" s="57" t="s">
        <v>108</v>
      </c>
      <c r="AQ863" s="57" t="s">
        <v>109</v>
      </c>
      <c r="AR863" s="57">
        <v>182</v>
      </c>
      <c r="AS863" s="57">
        <v>526.24</v>
      </c>
    </row>
    <row r="864" spans="1:45" ht="41.4">
      <c r="A864" s="9">
        <v>2024</v>
      </c>
      <c r="B864" s="9" t="s">
        <v>32</v>
      </c>
      <c r="C864" s="9" t="s">
        <v>6</v>
      </c>
      <c r="D864" s="10" t="s">
        <v>14</v>
      </c>
      <c r="E864" s="14">
        <v>122</v>
      </c>
      <c r="F864" s="14">
        <v>100</v>
      </c>
      <c r="G864" s="14">
        <v>112</v>
      </c>
      <c r="H864" s="14">
        <v>20</v>
      </c>
      <c r="I864" s="9" t="s">
        <v>25</v>
      </c>
      <c r="AI864" s="56" t="s">
        <v>103</v>
      </c>
      <c r="AJ864" s="56">
        <v>2021</v>
      </c>
      <c r="AK864" s="56" t="s">
        <v>23</v>
      </c>
      <c r="AL864" s="56" t="s">
        <v>104</v>
      </c>
      <c r="AM864" s="56" t="s">
        <v>105</v>
      </c>
      <c r="AN864" s="56" t="s">
        <v>106</v>
      </c>
      <c r="AO864" s="56" t="s">
        <v>107</v>
      </c>
      <c r="AP864" s="56" t="s">
        <v>108</v>
      </c>
      <c r="AQ864" s="56" t="s">
        <v>111</v>
      </c>
      <c r="AR864" s="56">
        <v>182</v>
      </c>
      <c r="AS864" s="56">
        <v>260.26</v>
      </c>
    </row>
    <row r="865" spans="1:45" ht="41.4">
      <c r="A865" s="9">
        <v>2024</v>
      </c>
      <c r="B865" s="9" t="s">
        <v>32</v>
      </c>
      <c r="C865" s="9" t="s">
        <v>15</v>
      </c>
      <c r="D865" s="12" t="s">
        <v>16</v>
      </c>
      <c r="E865" s="9">
        <v>78</v>
      </c>
      <c r="F865" s="13">
        <v>4577</v>
      </c>
      <c r="G865" s="13">
        <v>5126</v>
      </c>
      <c r="H865" s="14">
        <v>915</v>
      </c>
      <c r="I865" s="9" t="s">
        <v>25</v>
      </c>
      <c r="AI865" s="57" t="s">
        <v>112</v>
      </c>
      <c r="AJ865" s="57">
        <v>2021</v>
      </c>
      <c r="AK865" s="57" t="s">
        <v>23</v>
      </c>
      <c r="AL865" s="57" t="s">
        <v>104</v>
      </c>
      <c r="AM865" s="57" t="s">
        <v>105</v>
      </c>
      <c r="AN865" s="57" t="s">
        <v>106</v>
      </c>
      <c r="AO865" s="57" t="s">
        <v>107</v>
      </c>
      <c r="AP865" s="57" t="s">
        <v>108</v>
      </c>
      <c r="AQ865" s="57" t="s">
        <v>111</v>
      </c>
      <c r="AR865" s="57">
        <v>230</v>
      </c>
      <c r="AS865" s="57">
        <v>328.9</v>
      </c>
    </row>
    <row r="866" spans="1:45" ht="41.4">
      <c r="A866" s="9">
        <v>2024</v>
      </c>
      <c r="B866" s="9" t="s">
        <v>32</v>
      </c>
      <c r="C866" s="9" t="s">
        <v>15</v>
      </c>
      <c r="D866" s="12" t="s">
        <v>17</v>
      </c>
      <c r="E866" s="9">
        <v>76</v>
      </c>
      <c r="F866" s="13">
        <v>4577</v>
      </c>
      <c r="G866" s="13">
        <v>5126</v>
      </c>
      <c r="H866" s="14">
        <v>915</v>
      </c>
      <c r="I866" s="9" t="s">
        <v>25</v>
      </c>
      <c r="AI866" s="56" t="s">
        <v>114</v>
      </c>
      <c r="AJ866" s="56">
        <v>2021</v>
      </c>
      <c r="AK866" s="56" t="s">
        <v>23</v>
      </c>
      <c r="AL866" s="56" t="s">
        <v>104</v>
      </c>
      <c r="AM866" s="56" t="s">
        <v>105</v>
      </c>
      <c r="AN866" s="56" t="s">
        <v>106</v>
      </c>
      <c r="AO866" s="56" t="s">
        <v>107</v>
      </c>
      <c r="AP866" s="56" t="s">
        <v>108</v>
      </c>
      <c r="AQ866" s="56" t="s">
        <v>111</v>
      </c>
      <c r="AR866" s="56">
        <v>158</v>
      </c>
      <c r="AS866" s="56">
        <v>225.94</v>
      </c>
    </row>
    <row r="867" spans="1:45" ht="41.4">
      <c r="A867" s="9">
        <v>2024</v>
      </c>
      <c r="B867" s="9" t="s">
        <v>32</v>
      </c>
      <c r="C867" s="9" t="s">
        <v>15</v>
      </c>
      <c r="D867" s="12" t="s">
        <v>18</v>
      </c>
      <c r="E867" s="9">
        <v>46</v>
      </c>
      <c r="F867" s="9">
        <v>200</v>
      </c>
      <c r="G867" s="9">
        <v>224</v>
      </c>
      <c r="H867" s="14">
        <v>40</v>
      </c>
      <c r="I867" s="9" t="s">
        <v>25</v>
      </c>
      <c r="AI867" s="57" t="s">
        <v>110</v>
      </c>
      <c r="AJ867" s="57">
        <v>2021</v>
      </c>
      <c r="AK867" s="57" t="s">
        <v>23</v>
      </c>
      <c r="AL867" s="57" t="s">
        <v>104</v>
      </c>
      <c r="AM867" s="57" t="s">
        <v>105</v>
      </c>
      <c r="AN867" s="57" t="s">
        <v>106</v>
      </c>
      <c r="AO867" s="57" t="s">
        <v>107</v>
      </c>
      <c r="AP867" s="57" t="s">
        <v>108</v>
      </c>
      <c r="AQ867" s="57" t="s">
        <v>111</v>
      </c>
      <c r="AR867" s="57">
        <v>184</v>
      </c>
      <c r="AS867" s="57">
        <v>263.12</v>
      </c>
    </row>
    <row r="868" spans="1:45" ht="41.4">
      <c r="A868" s="9">
        <v>2024</v>
      </c>
      <c r="B868" s="9" t="s">
        <v>32</v>
      </c>
      <c r="C868" s="9" t="s">
        <v>15</v>
      </c>
      <c r="D868" s="12" t="s">
        <v>19</v>
      </c>
      <c r="E868" s="9">
        <v>34</v>
      </c>
      <c r="F868" s="13">
        <v>4577</v>
      </c>
      <c r="G868" s="13">
        <v>5126</v>
      </c>
      <c r="H868" s="14">
        <v>915</v>
      </c>
      <c r="I868" s="9" t="s">
        <v>25</v>
      </c>
      <c r="AI868" s="56" t="s">
        <v>103</v>
      </c>
      <c r="AJ868" s="56">
        <v>2021</v>
      </c>
      <c r="AK868" s="56" t="s">
        <v>23</v>
      </c>
      <c r="AL868" s="56" t="s">
        <v>104</v>
      </c>
      <c r="AM868" s="56" t="s">
        <v>105</v>
      </c>
      <c r="AN868" s="56" t="s">
        <v>106</v>
      </c>
      <c r="AO868" s="56" t="s">
        <v>107</v>
      </c>
      <c r="AP868" s="56" t="s">
        <v>108</v>
      </c>
      <c r="AQ868" s="56" t="s">
        <v>111</v>
      </c>
      <c r="AR868" s="56">
        <v>154</v>
      </c>
      <c r="AS868" s="56">
        <v>220.22</v>
      </c>
    </row>
    <row r="869" spans="1:45" ht="41.4">
      <c r="A869" s="9">
        <v>2024</v>
      </c>
      <c r="B869" s="9" t="s">
        <v>32</v>
      </c>
      <c r="C869" s="9" t="s">
        <v>6</v>
      </c>
      <c r="D869" s="10" t="s">
        <v>20</v>
      </c>
      <c r="E869" s="14">
        <v>7</v>
      </c>
      <c r="F869" s="14">
        <v>200</v>
      </c>
      <c r="G869" s="14">
        <v>224</v>
      </c>
      <c r="H869" s="14">
        <v>40</v>
      </c>
      <c r="I869" s="9" t="s">
        <v>25</v>
      </c>
      <c r="AI869" s="57" t="s">
        <v>110</v>
      </c>
      <c r="AJ869" s="57">
        <v>2021</v>
      </c>
      <c r="AK869" s="57" t="s">
        <v>23</v>
      </c>
      <c r="AL869" s="57" t="s">
        <v>104</v>
      </c>
      <c r="AM869" s="57" t="s">
        <v>105</v>
      </c>
      <c r="AN869" s="57" t="s">
        <v>106</v>
      </c>
      <c r="AO869" s="57" t="s">
        <v>107</v>
      </c>
      <c r="AP869" s="57" t="s">
        <v>108</v>
      </c>
      <c r="AQ869" s="57" t="s">
        <v>109</v>
      </c>
      <c r="AR869" s="57">
        <v>192</v>
      </c>
      <c r="AS869" s="57">
        <v>526.24</v>
      </c>
    </row>
    <row r="870" spans="1:45" ht="41.4">
      <c r="A870" s="9">
        <v>2024</v>
      </c>
      <c r="B870" s="9" t="s">
        <v>32</v>
      </c>
      <c r="C870" s="9" t="s">
        <v>15</v>
      </c>
      <c r="D870" s="12" t="s">
        <v>22</v>
      </c>
      <c r="E870" s="9">
        <v>3</v>
      </c>
      <c r="F870" s="13">
        <v>4577</v>
      </c>
      <c r="G870" s="13">
        <v>5127</v>
      </c>
      <c r="H870" s="14">
        <v>915</v>
      </c>
      <c r="I870" s="9" t="s">
        <v>25</v>
      </c>
      <c r="AI870" s="56" t="s">
        <v>114</v>
      </c>
      <c r="AJ870" s="56">
        <v>2021</v>
      </c>
      <c r="AK870" s="56" t="s">
        <v>23</v>
      </c>
      <c r="AL870" s="56" t="s">
        <v>104</v>
      </c>
      <c r="AM870" s="56" t="s">
        <v>105</v>
      </c>
      <c r="AN870" s="56" t="s">
        <v>106</v>
      </c>
      <c r="AO870" s="56" t="s">
        <v>107</v>
      </c>
      <c r="AP870" s="56" t="s">
        <v>108</v>
      </c>
      <c r="AQ870" s="56" t="s">
        <v>109</v>
      </c>
      <c r="AR870" s="56">
        <v>186</v>
      </c>
      <c r="AS870" s="56">
        <v>526.24</v>
      </c>
    </row>
    <row r="871" spans="1:45" ht="41.4">
      <c r="A871" s="9">
        <v>2024</v>
      </c>
      <c r="B871" s="9" t="s">
        <v>32</v>
      </c>
      <c r="C871" s="9" t="s">
        <v>21</v>
      </c>
      <c r="D871" s="12" t="s">
        <v>21</v>
      </c>
      <c r="E871" s="9">
        <v>2</v>
      </c>
      <c r="F871" s="13">
        <v>6600</v>
      </c>
      <c r="G871" s="13">
        <v>7392</v>
      </c>
      <c r="H871" s="11">
        <v>1320</v>
      </c>
      <c r="I871" s="9" t="s">
        <v>25</v>
      </c>
      <c r="AI871" s="57" t="s">
        <v>113</v>
      </c>
      <c r="AJ871" s="57">
        <v>2021</v>
      </c>
      <c r="AK871" s="57" t="s">
        <v>23</v>
      </c>
      <c r="AL871" s="57" t="s">
        <v>104</v>
      </c>
      <c r="AM871" s="57" t="s">
        <v>105</v>
      </c>
      <c r="AN871" s="57" t="s">
        <v>106</v>
      </c>
      <c r="AO871" s="57" t="s">
        <v>107</v>
      </c>
      <c r="AP871" s="57" t="s">
        <v>108</v>
      </c>
      <c r="AQ871" s="57" t="s">
        <v>109</v>
      </c>
      <c r="AR871" s="57">
        <v>180</v>
      </c>
      <c r="AS871" s="57">
        <v>526.24</v>
      </c>
    </row>
    <row r="872" spans="1:45" ht="43.2">
      <c r="A872" s="9">
        <v>2024</v>
      </c>
      <c r="B872" s="9" t="s">
        <v>33</v>
      </c>
      <c r="C872" s="9" t="s">
        <v>2</v>
      </c>
      <c r="D872" s="10" t="s">
        <v>3</v>
      </c>
      <c r="E872" s="11">
        <v>3566</v>
      </c>
      <c r="F872" s="11">
        <v>4577</v>
      </c>
      <c r="G872" s="11">
        <v>5127</v>
      </c>
      <c r="H872" s="14">
        <v>915</v>
      </c>
      <c r="I872" s="9" t="s">
        <v>25</v>
      </c>
      <c r="AI872" s="56" t="s">
        <v>103</v>
      </c>
      <c r="AJ872" s="56">
        <v>2021</v>
      </c>
      <c r="AK872" s="56" t="s">
        <v>23</v>
      </c>
      <c r="AL872" s="56" t="s">
        <v>104</v>
      </c>
      <c r="AM872" s="56" t="s">
        <v>105</v>
      </c>
      <c r="AN872" s="56" t="s">
        <v>106</v>
      </c>
      <c r="AO872" s="56" t="s">
        <v>107</v>
      </c>
      <c r="AP872" s="56" t="s">
        <v>108</v>
      </c>
      <c r="AQ872" s="56" t="s">
        <v>111</v>
      </c>
      <c r="AR872" s="56">
        <v>686</v>
      </c>
      <c r="AS872" s="56">
        <v>980.98</v>
      </c>
    </row>
    <row r="873" spans="1:45" ht="41.4">
      <c r="A873" s="9">
        <v>2024</v>
      </c>
      <c r="B873" s="9" t="s">
        <v>33</v>
      </c>
      <c r="C873" s="9" t="s">
        <v>2</v>
      </c>
      <c r="D873" s="10" t="s">
        <v>5</v>
      </c>
      <c r="E873" s="11">
        <v>2498</v>
      </c>
      <c r="F873" s="11">
        <v>8000</v>
      </c>
      <c r="G873" s="11">
        <v>8960</v>
      </c>
      <c r="H873" s="11">
        <v>1600</v>
      </c>
      <c r="I873" s="9" t="s">
        <v>25</v>
      </c>
      <c r="AI873" s="57" t="s">
        <v>113</v>
      </c>
      <c r="AJ873" s="57">
        <v>2021</v>
      </c>
      <c r="AK873" s="57" t="s">
        <v>23</v>
      </c>
      <c r="AL873" s="57" t="s">
        <v>104</v>
      </c>
      <c r="AM873" s="57" t="s">
        <v>105</v>
      </c>
      <c r="AN873" s="57" t="s">
        <v>106</v>
      </c>
      <c r="AO873" s="57" t="s">
        <v>107</v>
      </c>
      <c r="AP873" s="57" t="s">
        <v>108</v>
      </c>
      <c r="AQ873" s="57" t="s">
        <v>111</v>
      </c>
      <c r="AR873" s="57">
        <v>719</v>
      </c>
      <c r="AS873" s="57">
        <v>1028.17</v>
      </c>
    </row>
    <row r="874" spans="1:45" ht="41.4">
      <c r="A874" s="9">
        <v>2024</v>
      </c>
      <c r="B874" s="9" t="s">
        <v>33</v>
      </c>
      <c r="C874" s="9" t="s">
        <v>6</v>
      </c>
      <c r="D874" s="10" t="s">
        <v>7</v>
      </c>
      <c r="E874" s="11">
        <v>1245</v>
      </c>
      <c r="F874" s="11">
        <v>4577</v>
      </c>
      <c r="G874" s="11">
        <v>5126</v>
      </c>
      <c r="H874" s="14">
        <v>915</v>
      </c>
      <c r="I874" s="9" t="s">
        <v>25</v>
      </c>
      <c r="AI874" s="56" t="s">
        <v>110</v>
      </c>
      <c r="AJ874" s="56">
        <v>2021</v>
      </c>
      <c r="AK874" s="56" t="s">
        <v>23</v>
      </c>
      <c r="AL874" s="56" t="s">
        <v>104</v>
      </c>
      <c r="AM874" s="56" t="s">
        <v>105</v>
      </c>
      <c r="AN874" s="56" t="s">
        <v>106</v>
      </c>
      <c r="AO874" s="56" t="s">
        <v>107</v>
      </c>
      <c r="AP874" s="56" t="s">
        <v>108</v>
      </c>
      <c r="AQ874" s="56" t="s">
        <v>111</v>
      </c>
      <c r="AR874" s="56">
        <v>772</v>
      </c>
      <c r="AS874" s="56">
        <v>1103.96</v>
      </c>
    </row>
    <row r="875" spans="1:45" ht="41.4">
      <c r="A875" s="9">
        <v>2024</v>
      </c>
      <c r="B875" s="9" t="s">
        <v>33</v>
      </c>
      <c r="C875" s="9" t="s">
        <v>8</v>
      </c>
      <c r="D875" s="12" t="s">
        <v>9</v>
      </c>
      <c r="E875" s="9">
        <v>644</v>
      </c>
      <c r="F875" s="13">
        <v>5744</v>
      </c>
      <c r="G875" s="13">
        <v>6433</v>
      </c>
      <c r="H875" s="11">
        <v>1149</v>
      </c>
      <c r="I875" s="9" t="s">
        <v>25</v>
      </c>
      <c r="AI875" s="57" t="s">
        <v>112</v>
      </c>
      <c r="AJ875" s="57">
        <v>2021</v>
      </c>
      <c r="AK875" s="57" t="s">
        <v>23</v>
      </c>
      <c r="AL875" s="57" t="s">
        <v>104</v>
      </c>
      <c r="AM875" s="57" t="s">
        <v>105</v>
      </c>
      <c r="AN875" s="57" t="s">
        <v>106</v>
      </c>
      <c r="AO875" s="57" t="s">
        <v>107</v>
      </c>
      <c r="AP875" s="57" t="s">
        <v>108</v>
      </c>
      <c r="AQ875" s="57" t="s">
        <v>109</v>
      </c>
      <c r="AR875" s="57">
        <v>189</v>
      </c>
      <c r="AS875" s="57">
        <v>270.27</v>
      </c>
    </row>
    <row r="876" spans="1:45" ht="41.4">
      <c r="A876" s="9">
        <v>2024</v>
      </c>
      <c r="B876" s="9" t="s">
        <v>33</v>
      </c>
      <c r="C876" s="9" t="s">
        <v>10</v>
      </c>
      <c r="D876" s="12" t="s">
        <v>11</v>
      </c>
      <c r="E876" s="9">
        <v>643</v>
      </c>
      <c r="F876" s="13">
        <v>7000</v>
      </c>
      <c r="G876" s="13">
        <v>7840</v>
      </c>
      <c r="H876" s="11">
        <v>1400</v>
      </c>
      <c r="I876" s="9" t="s">
        <v>25</v>
      </c>
      <c r="AI876" s="56" t="s">
        <v>113</v>
      </c>
      <c r="AJ876" s="56">
        <v>2021</v>
      </c>
      <c r="AK876" s="56" t="s">
        <v>23</v>
      </c>
      <c r="AL876" s="56" t="s">
        <v>104</v>
      </c>
      <c r="AM876" s="56" t="s">
        <v>105</v>
      </c>
      <c r="AN876" s="56" t="s">
        <v>106</v>
      </c>
      <c r="AO876" s="56" t="s">
        <v>107</v>
      </c>
      <c r="AP876" s="56" t="s">
        <v>108</v>
      </c>
      <c r="AQ876" s="56" t="s">
        <v>109</v>
      </c>
      <c r="AR876" s="56">
        <v>183</v>
      </c>
      <c r="AS876" s="56">
        <v>261.69</v>
      </c>
    </row>
    <row r="877" spans="1:45" ht="41.4">
      <c r="A877" s="9">
        <v>2024</v>
      </c>
      <c r="B877" s="9" t="s">
        <v>33</v>
      </c>
      <c r="C877" s="9" t="s">
        <v>8</v>
      </c>
      <c r="D877" s="12" t="s">
        <v>12</v>
      </c>
      <c r="E877" s="9">
        <v>455</v>
      </c>
      <c r="F877" s="13">
        <v>4579</v>
      </c>
      <c r="G877" s="13">
        <v>5128</v>
      </c>
      <c r="H877" s="14">
        <v>916</v>
      </c>
      <c r="I877" s="9" t="s">
        <v>25</v>
      </c>
      <c r="AI877" s="57" t="s">
        <v>110</v>
      </c>
      <c r="AJ877" s="57">
        <v>2021</v>
      </c>
      <c r="AK877" s="57" t="s">
        <v>23</v>
      </c>
      <c r="AL877" s="57" t="s">
        <v>104</v>
      </c>
      <c r="AM877" s="57" t="s">
        <v>105</v>
      </c>
      <c r="AN877" s="57" t="s">
        <v>106</v>
      </c>
      <c r="AO877" s="57" t="s">
        <v>107</v>
      </c>
      <c r="AP877" s="57" t="s">
        <v>108</v>
      </c>
      <c r="AQ877" s="57" t="s">
        <v>111</v>
      </c>
      <c r="AR877" s="57">
        <v>183</v>
      </c>
      <c r="AS877" s="57">
        <v>261.69</v>
      </c>
    </row>
    <row r="878" spans="1:45" ht="41.4">
      <c r="A878" s="9">
        <v>2024</v>
      </c>
      <c r="B878" s="9" t="s">
        <v>33</v>
      </c>
      <c r="C878" s="9" t="s">
        <v>10</v>
      </c>
      <c r="D878" s="12" t="s">
        <v>13</v>
      </c>
      <c r="E878" s="14">
        <v>345</v>
      </c>
      <c r="F878" s="11">
        <v>7000</v>
      </c>
      <c r="G878" s="11">
        <v>7840</v>
      </c>
      <c r="H878" s="11">
        <v>1400</v>
      </c>
      <c r="I878" s="9" t="s">
        <v>25</v>
      </c>
      <c r="AI878" s="56" t="s">
        <v>110</v>
      </c>
      <c r="AJ878" s="56">
        <v>2021</v>
      </c>
      <c r="AK878" s="56" t="s">
        <v>23</v>
      </c>
      <c r="AL878" s="56" t="s">
        <v>104</v>
      </c>
      <c r="AM878" s="56" t="s">
        <v>105</v>
      </c>
      <c r="AN878" s="56" t="s">
        <v>106</v>
      </c>
      <c r="AO878" s="56" t="s">
        <v>107</v>
      </c>
      <c r="AP878" s="56" t="s">
        <v>108</v>
      </c>
      <c r="AQ878" s="56" t="s">
        <v>111</v>
      </c>
      <c r="AR878" s="56">
        <v>758</v>
      </c>
      <c r="AS878" s="56">
        <v>526.24</v>
      </c>
    </row>
    <row r="879" spans="1:45" ht="41.4">
      <c r="A879" s="9">
        <v>2024</v>
      </c>
      <c r="B879" s="9" t="s">
        <v>33</v>
      </c>
      <c r="C879" s="9" t="s">
        <v>6</v>
      </c>
      <c r="D879" s="10" t="s">
        <v>14</v>
      </c>
      <c r="E879" s="14">
        <v>122</v>
      </c>
      <c r="F879" s="14">
        <v>100</v>
      </c>
      <c r="G879" s="14">
        <v>112</v>
      </c>
      <c r="H879" s="14">
        <v>20</v>
      </c>
      <c r="I879" s="9" t="s">
        <v>25</v>
      </c>
      <c r="AI879" s="57" t="s">
        <v>103</v>
      </c>
      <c r="AJ879" s="57">
        <v>2021</v>
      </c>
      <c r="AK879" s="57" t="s">
        <v>23</v>
      </c>
      <c r="AL879" s="57" t="s">
        <v>104</v>
      </c>
      <c r="AM879" s="57" t="s">
        <v>105</v>
      </c>
      <c r="AN879" s="57" t="s">
        <v>106</v>
      </c>
      <c r="AO879" s="57" t="s">
        <v>107</v>
      </c>
      <c r="AP879" s="57" t="s">
        <v>108</v>
      </c>
      <c r="AQ879" s="57" t="s">
        <v>111</v>
      </c>
      <c r="AR879" s="57">
        <v>812</v>
      </c>
      <c r="AS879" s="57">
        <v>526.24</v>
      </c>
    </row>
    <row r="880" spans="1:45" ht="41.4">
      <c r="A880" s="9">
        <v>2024</v>
      </c>
      <c r="B880" s="9" t="s">
        <v>33</v>
      </c>
      <c r="C880" s="9" t="s">
        <v>15</v>
      </c>
      <c r="D880" s="12" t="s">
        <v>16</v>
      </c>
      <c r="E880" s="9">
        <v>78</v>
      </c>
      <c r="F880" s="13">
        <v>4577</v>
      </c>
      <c r="G880" s="13">
        <v>5126</v>
      </c>
      <c r="H880" s="14">
        <v>915</v>
      </c>
      <c r="I880" s="9" t="s">
        <v>25</v>
      </c>
      <c r="AI880" s="56" t="s">
        <v>103</v>
      </c>
      <c r="AJ880" s="56">
        <v>2021</v>
      </c>
      <c r="AK880" s="56" t="s">
        <v>23</v>
      </c>
      <c r="AL880" s="56" t="s">
        <v>104</v>
      </c>
      <c r="AM880" s="56" t="s">
        <v>105</v>
      </c>
      <c r="AN880" s="56" t="s">
        <v>106</v>
      </c>
      <c r="AO880" s="56" t="s">
        <v>107</v>
      </c>
      <c r="AP880" s="56" t="s">
        <v>108</v>
      </c>
      <c r="AQ880" s="56" t="s">
        <v>111</v>
      </c>
      <c r="AR880" s="56">
        <v>181</v>
      </c>
      <c r="AS880" s="56">
        <v>258.83</v>
      </c>
    </row>
    <row r="881" spans="1:45" ht="41.4">
      <c r="A881" s="9">
        <v>2024</v>
      </c>
      <c r="B881" s="9" t="s">
        <v>33</v>
      </c>
      <c r="C881" s="9" t="s">
        <v>15</v>
      </c>
      <c r="D881" s="12" t="s">
        <v>17</v>
      </c>
      <c r="E881" s="9">
        <v>76</v>
      </c>
      <c r="F881" s="13">
        <v>4577</v>
      </c>
      <c r="G881" s="13">
        <v>5126</v>
      </c>
      <c r="H881" s="14">
        <v>915</v>
      </c>
      <c r="I881" s="9" t="s">
        <v>25</v>
      </c>
      <c r="AI881" s="57" t="s">
        <v>114</v>
      </c>
      <c r="AJ881" s="57">
        <v>2021</v>
      </c>
      <c r="AK881" s="57" t="s">
        <v>23</v>
      </c>
      <c r="AL881" s="57" t="s">
        <v>104</v>
      </c>
      <c r="AM881" s="57" t="s">
        <v>105</v>
      </c>
      <c r="AN881" s="57" t="s">
        <v>106</v>
      </c>
      <c r="AO881" s="57" t="s">
        <v>107</v>
      </c>
      <c r="AP881" s="57" t="s">
        <v>108</v>
      </c>
      <c r="AQ881" s="57" t="s">
        <v>111</v>
      </c>
      <c r="AR881" s="57">
        <v>229</v>
      </c>
      <c r="AS881" s="57">
        <v>327.47000000000003</v>
      </c>
    </row>
    <row r="882" spans="1:45" ht="41.4">
      <c r="A882" s="9">
        <v>2024</v>
      </c>
      <c r="B882" s="9" t="s">
        <v>33</v>
      </c>
      <c r="C882" s="9" t="s">
        <v>15</v>
      </c>
      <c r="D882" s="12" t="s">
        <v>18</v>
      </c>
      <c r="E882" s="9">
        <v>46</v>
      </c>
      <c r="F882" s="9">
        <v>200</v>
      </c>
      <c r="G882" s="9">
        <v>224</v>
      </c>
      <c r="H882" s="14">
        <v>40</v>
      </c>
      <c r="I882" s="9" t="s">
        <v>25</v>
      </c>
      <c r="AI882" s="56" t="s">
        <v>110</v>
      </c>
      <c r="AJ882" s="56">
        <v>2021</v>
      </c>
      <c r="AK882" s="56" t="s">
        <v>23</v>
      </c>
      <c r="AL882" s="56" t="s">
        <v>104</v>
      </c>
      <c r="AM882" s="56" t="s">
        <v>105</v>
      </c>
      <c r="AN882" s="56" t="s">
        <v>106</v>
      </c>
      <c r="AO882" s="56" t="s">
        <v>107</v>
      </c>
      <c r="AP882" s="56" t="s">
        <v>108</v>
      </c>
      <c r="AQ882" s="56" t="s">
        <v>111</v>
      </c>
      <c r="AR882" s="56">
        <v>157</v>
      </c>
      <c r="AS882" s="56">
        <v>224.51</v>
      </c>
    </row>
    <row r="883" spans="1:45" ht="41.4">
      <c r="A883" s="9">
        <v>2024</v>
      </c>
      <c r="B883" s="9" t="s">
        <v>33</v>
      </c>
      <c r="C883" s="9" t="s">
        <v>15</v>
      </c>
      <c r="D883" s="12" t="s">
        <v>19</v>
      </c>
      <c r="E883" s="9">
        <v>34</v>
      </c>
      <c r="F883" s="13">
        <v>4577</v>
      </c>
      <c r="G883" s="13">
        <v>5126</v>
      </c>
      <c r="H883" s="14">
        <v>915</v>
      </c>
      <c r="I883" s="9" t="s">
        <v>25</v>
      </c>
      <c r="AI883" s="57" t="s">
        <v>110</v>
      </c>
      <c r="AJ883" s="57">
        <v>2021</v>
      </c>
      <c r="AK883" s="57" t="s">
        <v>23</v>
      </c>
      <c r="AL883" s="57" t="s">
        <v>104</v>
      </c>
      <c r="AM883" s="57" t="s">
        <v>105</v>
      </c>
      <c r="AN883" s="57" t="s">
        <v>106</v>
      </c>
      <c r="AO883" s="57" t="s">
        <v>107</v>
      </c>
      <c r="AP883" s="57" t="s">
        <v>108</v>
      </c>
      <c r="AQ883" s="57" t="s">
        <v>109</v>
      </c>
      <c r="AR883" s="57">
        <v>191</v>
      </c>
      <c r="AS883" s="57">
        <v>273.13</v>
      </c>
    </row>
    <row r="884" spans="1:45" ht="41.4">
      <c r="A884" s="9">
        <v>2024</v>
      </c>
      <c r="B884" s="9" t="s">
        <v>33</v>
      </c>
      <c r="C884" s="9" t="s">
        <v>6</v>
      </c>
      <c r="D884" s="10" t="s">
        <v>20</v>
      </c>
      <c r="E884" s="14">
        <v>7</v>
      </c>
      <c r="F884" s="14">
        <v>200</v>
      </c>
      <c r="G884" s="14">
        <v>224</v>
      </c>
      <c r="H884" s="14">
        <v>40</v>
      </c>
      <c r="I884" s="9" t="s">
        <v>25</v>
      </c>
      <c r="AI884" s="56" t="s">
        <v>110</v>
      </c>
      <c r="AJ884" s="56">
        <v>2021</v>
      </c>
      <c r="AK884" s="56" t="s">
        <v>23</v>
      </c>
      <c r="AL884" s="56" t="s">
        <v>104</v>
      </c>
      <c r="AM884" s="56" t="s">
        <v>105</v>
      </c>
      <c r="AN884" s="56" t="s">
        <v>106</v>
      </c>
      <c r="AO884" s="56" t="s">
        <v>107</v>
      </c>
      <c r="AP884" s="56" t="s">
        <v>108</v>
      </c>
      <c r="AQ884" s="56" t="s">
        <v>109</v>
      </c>
      <c r="AR884" s="56">
        <v>185</v>
      </c>
      <c r="AS884" s="56">
        <v>264.55</v>
      </c>
    </row>
    <row r="885" spans="1:45" ht="41.4">
      <c r="A885" s="9">
        <v>2024</v>
      </c>
      <c r="B885" s="9" t="s">
        <v>33</v>
      </c>
      <c r="C885" s="9" t="s">
        <v>15</v>
      </c>
      <c r="D885" s="12" t="s">
        <v>22</v>
      </c>
      <c r="E885" s="9">
        <v>3</v>
      </c>
      <c r="F885" s="13">
        <v>4577</v>
      </c>
      <c r="G885" s="13">
        <v>5127</v>
      </c>
      <c r="H885" s="14">
        <v>915</v>
      </c>
      <c r="I885" s="9" t="s">
        <v>25</v>
      </c>
      <c r="AI885" s="57" t="s">
        <v>110</v>
      </c>
      <c r="AJ885" s="57">
        <v>2021</v>
      </c>
      <c r="AK885" s="57" t="s">
        <v>23</v>
      </c>
      <c r="AL885" s="57" t="s">
        <v>104</v>
      </c>
      <c r="AM885" s="57" t="s">
        <v>105</v>
      </c>
      <c r="AN885" s="57" t="s">
        <v>106</v>
      </c>
      <c r="AO885" s="57" t="s">
        <v>107</v>
      </c>
      <c r="AP885" s="57" t="s">
        <v>108</v>
      </c>
      <c r="AQ885" s="57" t="s">
        <v>109</v>
      </c>
      <c r="AR885" s="57">
        <v>179</v>
      </c>
      <c r="AS885" s="57">
        <v>255.97</v>
      </c>
    </row>
    <row r="886" spans="1:45" ht="41.4">
      <c r="A886" s="9">
        <v>2024</v>
      </c>
      <c r="B886" s="9" t="s">
        <v>33</v>
      </c>
      <c r="C886" s="9" t="s">
        <v>21</v>
      </c>
      <c r="D886" s="12" t="s">
        <v>21</v>
      </c>
      <c r="E886" s="9">
        <v>2</v>
      </c>
      <c r="F886" s="13">
        <v>6600</v>
      </c>
      <c r="G886" s="13">
        <v>7392</v>
      </c>
      <c r="H886" s="11">
        <v>1320</v>
      </c>
      <c r="I886" s="9" t="s">
        <v>4</v>
      </c>
      <c r="AI886" s="56" t="s">
        <v>114</v>
      </c>
      <c r="AJ886" s="56">
        <v>2021</v>
      </c>
      <c r="AK886" s="56" t="s">
        <v>23</v>
      </c>
      <c r="AL886" s="56" t="s">
        <v>104</v>
      </c>
      <c r="AM886" s="56" t="s">
        <v>105</v>
      </c>
      <c r="AN886" s="56" t="s">
        <v>106</v>
      </c>
      <c r="AO886" s="56" t="s">
        <v>107</v>
      </c>
      <c r="AP886" s="56" t="s">
        <v>108</v>
      </c>
      <c r="AQ886" s="56" t="s">
        <v>111</v>
      </c>
      <c r="AR886" s="56">
        <v>185</v>
      </c>
      <c r="AS886" s="56">
        <v>264.55</v>
      </c>
    </row>
    <row r="887" spans="1:45" ht="43.2">
      <c r="A887" s="9">
        <v>2024</v>
      </c>
      <c r="B887" s="9" t="s">
        <v>34</v>
      </c>
      <c r="C887" s="9" t="s">
        <v>2</v>
      </c>
      <c r="D887" s="10" t="s">
        <v>3</v>
      </c>
      <c r="E887" s="11">
        <v>3566</v>
      </c>
      <c r="F887" s="11">
        <v>4577</v>
      </c>
      <c r="G887" s="11">
        <v>5127</v>
      </c>
      <c r="H887" s="14">
        <v>915</v>
      </c>
      <c r="I887" s="9" t="s">
        <v>4</v>
      </c>
      <c r="AI887" s="57" t="s">
        <v>113</v>
      </c>
      <c r="AJ887" s="57">
        <v>2021</v>
      </c>
      <c r="AK887" s="57" t="s">
        <v>23</v>
      </c>
      <c r="AL887" s="57" t="s">
        <v>104</v>
      </c>
      <c r="AM887" s="57" t="s">
        <v>105</v>
      </c>
      <c r="AN887" s="57" t="s">
        <v>106</v>
      </c>
      <c r="AO887" s="57" t="s">
        <v>107</v>
      </c>
      <c r="AP887" s="57" t="s">
        <v>108</v>
      </c>
      <c r="AQ887" s="57" t="s">
        <v>111</v>
      </c>
      <c r="AR887" s="57">
        <v>227</v>
      </c>
      <c r="AS887" s="57">
        <v>324.61</v>
      </c>
    </row>
    <row r="888" spans="1:45" ht="41.4">
      <c r="A888" s="9">
        <v>2024</v>
      </c>
      <c r="B888" s="9" t="s">
        <v>34</v>
      </c>
      <c r="C888" s="9" t="s">
        <v>2</v>
      </c>
      <c r="D888" s="10" t="s">
        <v>5</v>
      </c>
      <c r="E888" s="11">
        <v>2498</v>
      </c>
      <c r="F888" s="11">
        <v>8000</v>
      </c>
      <c r="G888" s="11">
        <v>8960</v>
      </c>
      <c r="H888" s="11">
        <v>1600</v>
      </c>
      <c r="I888" s="9" t="s">
        <v>4</v>
      </c>
      <c r="AI888" s="56" t="s">
        <v>103</v>
      </c>
      <c r="AJ888" s="56">
        <v>2021</v>
      </c>
      <c r="AK888" s="56" t="s">
        <v>23</v>
      </c>
      <c r="AL888" s="56" t="s">
        <v>104</v>
      </c>
      <c r="AM888" s="56" t="s">
        <v>105</v>
      </c>
      <c r="AN888" s="56" t="s">
        <v>106</v>
      </c>
      <c r="AO888" s="56" t="s">
        <v>107</v>
      </c>
      <c r="AP888" s="56" t="s">
        <v>108</v>
      </c>
      <c r="AQ888" s="56" t="s">
        <v>111</v>
      </c>
      <c r="AR888" s="56">
        <v>781</v>
      </c>
      <c r="AS888" s="56">
        <v>1116.83</v>
      </c>
    </row>
    <row r="889" spans="1:45" ht="41.4">
      <c r="A889" s="9">
        <v>2024</v>
      </c>
      <c r="B889" s="9" t="s">
        <v>34</v>
      </c>
      <c r="C889" s="9" t="s">
        <v>6</v>
      </c>
      <c r="D889" s="10" t="s">
        <v>7</v>
      </c>
      <c r="E889" s="11">
        <v>1245</v>
      </c>
      <c r="F889" s="11">
        <v>4577</v>
      </c>
      <c r="G889" s="11">
        <v>5126</v>
      </c>
      <c r="H889" s="14">
        <v>915</v>
      </c>
      <c r="I889" s="9" t="s">
        <v>4</v>
      </c>
      <c r="AI889" s="57" t="s">
        <v>112</v>
      </c>
      <c r="AJ889" s="57">
        <v>2021</v>
      </c>
      <c r="AK889" s="57" t="s">
        <v>1</v>
      </c>
      <c r="AL889" s="57" t="s">
        <v>104</v>
      </c>
      <c r="AM889" s="57" t="s">
        <v>105</v>
      </c>
      <c r="AN889" s="57" t="s">
        <v>106</v>
      </c>
      <c r="AO889" s="57" t="s">
        <v>107</v>
      </c>
      <c r="AP889" s="57" t="s">
        <v>108</v>
      </c>
      <c r="AQ889" s="57" t="s">
        <v>109</v>
      </c>
      <c r="AR889" s="57">
        <v>206</v>
      </c>
      <c r="AS889" s="57">
        <v>526.24</v>
      </c>
    </row>
    <row r="890" spans="1:45" ht="41.4">
      <c r="A890" s="9">
        <v>2024</v>
      </c>
      <c r="B890" s="9" t="s">
        <v>34</v>
      </c>
      <c r="C890" s="9" t="s">
        <v>8</v>
      </c>
      <c r="D890" s="12" t="s">
        <v>9</v>
      </c>
      <c r="E890" s="9">
        <v>644</v>
      </c>
      <c r="F890" s="13">
        <v>5744</v>
      </c>
      <c r="G890" s="13">
        <v>6433</v>
      </c>
      <c r="H890" s="11">
        <v>1149</v>
      </c>
      <c r="I890" s="9" t="s">
        <v>4</v>
      </c>
      <c r="AI890" s="56" t="s">
        <v>110</v>
      </c>
      <c r="AJ890" s="56">
        <v>2021</v>
      </c>
      <c r="AK890" s="56" t="s">
        <v>1</v>
      </c>
      <c r="AL890" s="56" t="s">
        <v>104</v>
      </c>
      <c r="AM890" s="56" t="s">
        <v>105</v>
      </c>
      <c r="AN890" s="56" t="s">
        <v>106</v>
      </c>
      <c r="AO890" s="56" t="s">
        <v>107</v>
      </c>
      <c r="AP890" s="56" t="s">
        <v>108</v>
      </c>
      <c r="AQ890" s="56" t="s">
        <v>109</v>
      </c>
      <c r="AR890" s="56">
        <v>200</v>
      </c>
      <c r="AS890" s="56">
        <v>526.24</v>
      </c>
    </row>
    <row r="891" spans="1:45" ht="41.4">
      <c r="A891" s="9">
        <v>2024</v>
      </c>
      <c r="B891" s="9" t="s">
        <v>34</v>
      </c>
      <c r="C891" s="9" t="s">
        <v>10</v>
      </c>
      <c r="D891" s="12" t="s">
        <v>11</v>
      </c>
      <c r="E891" s="9">
        <v>643</v>
      </c>
      <c r="F891" s="13">
        <v>7000</v>
      </c>
      <c r="G891" s="13">
        <v>7840</v>
      </c>
      <c r="H891" s="11">
        <v>1400</v>
      </c>
      <c r="I891" s="9" t="s">
        <v>4</v>
      </c>
      <c r="AI891" s="57" t="s">
        <v>112</v>
      </c>
      <c r="AJ891" s="57">
        <v>2021</v>
      </c>
      <c r="AK891" s="57" t="s">
        <v>1</v>
      </c>
      <c r="AL891" s="57" t="s">
        <v>104</v>
      </c>
      <c r="AM891" s="57" t="s">
        <v>105</v>
      </c>
      <c r="AN891" s="57" t="s">
        <v>106</v>
      </c>
      <c r="AO891" s="57" t="s">
        <v>107</v>
      </c>
      <c r="AP891" s="57" t="s">
        <v>108</v>
      </c>
      <c r="AQ891" s="57" t="s">
        <v>111</v>
      </c>
      <c r="AR891" s="57">
        <v>188</v>
      </c>
      <c r="AS891" s="57">
        <v>268.83999999999997</v>
      </c>
    </row>
    <row r="892" spans="1:45" ht="41.4">
      <c r="A892" s="9">
        <v>2024</v>
      </c>
      <c r="B892" s="9" t="s">
        <v>34</v>
      </c>
      <c r="C892" s="9" t="s">
        <v>8</v>
      </c>
      <c r="D892" s="12" t="s">
        <v>12</v>
      </c>
      <c r="E892" s="9">
        <v>455</v>
      </c>
      <c r="F892" s="13">
        <v>4579</v>
      </c>
      <c r="G892" s="13">
        <v>5128</v>
      </c>
      <c r="H892" s="14">
        <v>916</v>
      </c>
      <c r="I892" s="9" t="s">
        <v>4</v>
      </c>
      <c r="AI892" s="56" t="s">
        <v>110</v>
      </c>
      <c r="AJ892" s="56">
        <v>2021</v>
      </c>
      <c r="AK892" s="56" t="s">
        <v>1</v>
      </c>
      <c r="AL892" s="56" t="s">
        <v>104</v>
      </c>
      <c r="AM892" s="56" t="s">
        <v>105</v>
      </c>
      <c r="AN892" s="56" t="s">
        <v>106</v>
      </c>
      <c r="AO892" s="56" t="s">
        <v>107</v>
      </c>
      <c r="AP892" s="56" t="s">
        <v>108</v>
      </c>
      <c r="AQ892" s="56" t="s">
        <v>111</v>
      </c>
      <c r="AR892" s="56">
        <v>236</v>
      </c>
      <c r="AS892" s="56">
        <v>337.48</v>
      </c>
    </row>
    <row r="893" spans="1:45" ht="41.4">
      <c r="A893" s="9">
        <v>2024</v>
      </c>
      <c r="B893" s="9" t="s">
        <v>34</v>
      </c>
      <c r="C893" s="9" t="s">
        <v>10</v>
      </c>
      <c r="D893" s="12" t="s">
        <v>13</v>
      </c>
      <c r="E893" s="14">
        <v>345</v>
      </c>
      <c r="F893" s="11">
        <v>7000</v>
      </c>
      <c r="G893" s="11">
        <v>7840</v>
      </c>
      <c r="H893" s="11">
        <v>1400</v>
      </c>
      <c r="I893" s="9" t="s">
        <v>4</v>
      </c>
      <c r="AI893" s="57" t="s">
        <v>112</v>
      </c>
      <c r="AJ893" s="57">
        <v>2021</v>
      </c>
      <c r="AK893" s="57" t="s">
        <v>1</v>
      </c>
      <c r="AL893" s="57" t="s">
        <v>104</v>
      </c>
      <c r="AM893" s="57" t="s">
        <v>105</v>
      </c>
      <c r="AN893" s="57" t="s">
        <v>106</v>
      </c>
      <c r="AO893" s="57" t="s">
        <v>107</v>
      </c>
      <c r="AP893" s="57" t="s">
        <v>108</v>
      </c>
      <c r="AQ893" s="57" t="s">
        <v>111</v>
      </c>
      <c r="AR893" s="57">
        <v>190</v>
      </c>
      <c r="AS893" s="57">
        <v>271.7</v>
      </c>
    </row>
    <row r="894" spans="1:45" ht="41.4">
      <c r="A894" s="9">
        <v>2024</v>
      </c>
      <c r="B894" s="9" t="s">
        <v>34</v>
      </c>
      <c r="C894" s="9" t="s">
        <v>6</v>
      </c>
      <c r="D894" s="10" t="s">
        <v>14</v>
      </c>
      <c r="E894" s="14">
        <v>122</v>
      </c>
      <c r="F894" s="14">
        <v>100</v>
      </c>
      <c r="G894" s="14">
        <v>112</v>
      </c>
      <c r="H894" s="14">
        <v>20</v>
      </c>
      <c r="I894" s="9" t="s">
        <v>4</v>
      </c>
      <c r="AI894" s="56" t="s">
        <v>103</v>
      </c>
      <c r="AJ894" s="56">
        <v>2021</v>
      </c>
      <c r="AK894" s="56" t="s">
        <v>1</v>
      </c>
      <c r="AL894" s="56" t="s">
        <v>104</v>
      </c>
      <c r="AM894" s="56" t="s">
        <v>105</v>
      </c>
      <c r="AN894" s="56" t="s">
        <v>106</v>
      </c>
      <c r="AO894" s="56" t="s">
        <v>107</v>
      </c>
      <c r="AP894" s="56" t="s">
        <v>108</v>
      </c>
      <c r="AQ894" s="56" t="s">
        <v>111</v>
      </c>
      <c r="AR894" s="56">
        <v>232</v>
      </c>
      <c r="AS894" s="56">
        <v>331.76</v>
      </c>
    </row>
    <row r="895" spans="1:45" ht="41.4">
      <c r="A895" s="9">
        <v>2024</v>
      </c>
      <c r="B895" s="9" t="s">
        <v>34</v>
      </c>
      <c r="C895" s="9" t="s">
        <v>15</v>
      </c>
      <c r="D895" s="12" t="s">
        <v>16</v>
      </c>
      <c r="E895" s="9">
        <v>78</v>
      </c>
      <c r="F895" s="13">
        <v>4577</v>
      </c>
      <c r="G895" s="13">
        <v>5126</v>
      </c>
      <c r="H895" s="14">
        <v>915</v>
      </c>
      <c r="I895" s="9" t="s">
        <v>4</v>
      </c>
      <c r="AI895" s="57" t="s">
        <v>110</v>
      </c>
      <c r="AJ895" s="57">
        <v>2021</v>
      </c>
      <c r="AK895" s="57" t="s">
        <v>1</v>
      </c>
      <c r="AL895" s="57" t="s">
        <v>104</v>
      </c>
      <c r="AM895" s="57" t="s">
        <v>105</v>
      </c>
      <c r="AN895" s="57" t="s">
        <v>106</v>
      </c>
      <c r="AO895" s="57" t="s">
        <v>107</v>
      </c>
      <c r="AP895" s="57" t="s">
        <v>108</v>
      </c>
      <c r="AQ895" s="57" t="s">
        <v>111</v>
      </c>
      <c r="AR895" s="57">
        <v>160</v>
      </c>
      <c r="AS895" s="57">
        <v>228.8</v>
      </c>
    </row>
    <row r="896" spans="1:45" ht="41.4">
      <c r="A896" s="9">
        <v>2024</v>
      </c>
      <c r="B896" s="9" t="s">
        <v>34</v>
      </c>
      <c r="C896" s="9" t="s">
        <v>15</v>
      </c>
      <c r="D896" s="12" t="s">
        <v>17</v>
      </c>
      <c r="E896" s="9">
        <v>76</v>
      </c>
      <c r="F896" s="13">
        <v>4577</v>
      </c>
      <c r="G896" s="13">
        <v>5126</v>
      </c>
      <c r="H896" s="14">
        <v>915</v>
      </c>
      <c r="I896" s="9" t="s">
        <v>4</v>
      </c>
      <c r="AI896" s="56" t="s">
        <v>103</v>
      </c>
      <c r="AJ896" s="56">
        <v>2021</v>
      </c>
      <c r="AK896" s="56" t="s">
        <v>1</v>
      </c>
      <c r="AL896" s="56" t="s">
        <v>104</v>
      </c>
      <c r="AM896" s="56" t="s">
        <v>105</v>
      </c>
      <c r="AN896" s="56" t="s">
        <v>106</v>
      </c>
      <c r="AO896" s="56" t="s">
        <v>107</v>
      </c>
      <c r="AP896" s="56" t="s">
        <v>108</v>
      </c>
      <c r="AQ896" s="56" t="s">
        <v>109</v>
      </c>
      <c r="AR896" s="56">
        <v>210</v>
      </c>
      <c r="AS896" s="56">
        <v>526.24</v>
      </c>
    </row>
    <row r="897" spans="1:45" ht="41.4">
      <c r="A897" s="9">
        <v>2024</v>
      </c>
      <c r="B897" s="9" t="s">
        <v>34</v>
      </c>
      <c r="C897" s="9" t="s">
        <v>15</v>
      </c>
      <c r="D897" s="12" t="s">
        <v>18</v>
      </c>
      <c r="E897" s="9">
        <v>46</v>
      </c>
      <c r="F897" s="9">
        <v>200</v>
      </c>
      <c r="G897" s="9">
        <v>224</v>
      </c>
      <c r="H897" s="14">
        <v>40</v>
      </c>
      <c r="I897" s="9" t="s">
        <v>4</v>
      </c>
      <c r="AI897" s="57" t="s">
        <v>110</v>
      </c>
      <c r="AJ897" s="57">
        <v>2021</v>
      </c>
      <c r="AK897" s="57" t="s">
        <v>1</v>
      </c>
      <c r="AL897" s="57" t="s">
        <v>104</v>
      </c>
      <c r="AM897" s="57" t="s">
        <v>105</v>
      </c>
      <c r="AN897" s="57" t="s">
        <v>106</v>
      </c>
      <c r="AO897" s="57" t="s">
        <v>107</v>
      </c>
      <c r="AP897" s="57" t="s">
        <v>108</v>
      </c>
      <c r="AQ897" s="57" t="s">
        <v>109</v>
      </c>
      <c r="AR897" s="57">
        <v>204</v>
      </c>
      <c r="AS897" s="57">
        <v>526.24</v>
      </c>
    </row>
    <row r="898" spans="1:45" ht="41.4">
      <c r="A898" s="9">
        <v>2024</v>
      </c>
      <c r="B898" s="9" t="s">
        <v>34</v>
      </c>
      <c r="C898" s="9" t="s">
        <v>15</v>
      </c>
      <c r="D898" s="12" t="s">
        <v>19</v>
      </c>
      <c r="E898" s="9">
        <v>34</v>
      </c>
      <c r="F898" s="13">
        <v>4577</v>
      </c>
      <c r="G898" s="13">
        <v>5126</v>
      </c>
      <c r="H898" s="14">
        <v>915</v>
      </c>
      <c r="I898" s="9" t="s">
        <v>4</v>
      </c>
      <c r="AI898" s="56" t="s">
        <v>112</v>
      </c>
      <c r="AJ898" s="56">
        <v>2021</v>
      </c>
      <c r="AK898" s="56" t="s">
        <v>1</v>
      </c>
      <c r="AL898" s="56" t="s">
        <v>104</v>
      </c>
      <c r="AM898" s="56" t="s">
        <v>105</v>
      </c>
      <c r="AN898" s="56" t="s">
        <v>106</v>
      </c>
      <c r="AO898" s="56" t="s">
        <v>107</v>
      </c>
      <c r="AP898" s="56" t="s">
        <v>108</v>
      </c>
      <c r="AQ898" s="56" t="s">
        <v>109</v>
      </c>
      <c r="AR898" s="56">
        <v>198</v>
      </c>
      <c r="AS898" s="56">
        <v>526.24</v>
      </c>
    </row>
    <row r="899" spans="1:45" ht="41.4">
      <c r="A899" s="9">
        <v>2024</v>
      </c>
      <c r="B899" s="9" t="s">
        <v>34</v>
      </c>
      <c r="C899" s="9" t="s">
        <v>6</v>
      </c>
      <c r="D899" s="10" t="s">
        <v>20</v>
      </c>
      <c r="E899" s="14">
        <v>7</v>
      </c>
      <c r="F899" s="14">
        <v>200</v>
      </c>
      <c r="G899" s="14">
        <v>224</v>
      </c>
      <c r="H899" s="14">
        <v>40</v>
      </c>
      <c r="I899" s="9" t="s">
        <v>4</v>
      </c>
      <c r="AI899" s="57" t="s">
        <v>103</v>
      </c>
      <c r="AJ899" s="57">
        <v>2021</v>
      </c>
      <c r="AK899" s="57" t="s">
        <v>1</v>
      </c>
      <c r="AL899" s="57" t="s">
        <v>104</v>
      </c>
      <c r="AM899" s="57" t="s">
        <v>105</v>
      </c>
      <c r="AN899" s="57" t="s">
        <v>106</v>
      </c>
      <c r="AO899" s="57" t="s">
        <v>107</v>
      </c>
      <c r="AP899" s="57" t="s">
        <v>108</v>
      </c>
      <c r="AQ899" s="57" t="s">
        <v>111</v>
      </c>
      <c r="AR899" s="57">
        <v>685</v>
      </c>
      <c r="AS899" s="57">
        <v>979.55</v>
      </c>
    </row>
    <row r="900" spans="1:45" ht="41.4">
      <c r="A900" s="9">
        <v>2024</v>
      </c>
      <c r="B900" s="9" t="s">
        <v>34</v>
      </c>
      <c r="C900" s="9" t="s">
        <v>15</v>
      </c>
      <c r="D900" s="12" t="s">
        <v>22</v>
      </c>
      <c r="E900" s="9">
        <v>3</v>
      </c>
      <c r="F900" s="13">
        <v>4577</v>
      </c>
      <c r="G900" s="13">
        <v>5127</v>
      </c>
      <c r="H900" s="14">
        <v>915</v>
      </c>
      <c r="I900" s="9" t="s">
        <v>4</v>
      </c>
      <c r="AI900" s="56" t="s">
        <v>103</v>
      </c>
      <c r="AJ900" s="56">
        <v>2021</v>
      </c>
      <c r="AK900" s="56" t="s">
        <v>1</v>
      </c>
      <c r="AL900" s="56" t="s">
        <v>104</v>
      </c>
      <c r="AM900" s="56" t="s">
        <v>105</v>
      </c>
      <c r="AN900" s="56" t="s">
        <v>106</v>
      </c>
      <c r="AO900" s="56" t="s">
        <v>107</v>
      </c>
      <c r="AP900" s="56" t="s">
        <v>108</v>
      </c>
      <c r="AQ900" s="56" t="s">
        <v>111</v>
      </c>
      <c r="AR900" s="56">
        <v>718</v>
      </c>
      <c r="AS900" s="56">
        <v>1026.74</v>
      </c>
    </row>
    <row r="901" spans="1:45" ht="41.4">
      <c r="A901" s="9">
        <v>2024</v>
      </c>
      <c r="B901" s="9" t="s">
        <v>34</v>
      </c>
      <c r="C901" s="9" t="s">
        <v>21</v>
      </c>
      <c r="D901" s="12" t="s">
        <v>21</v>
      </c>
      <c r="E901" s="9">
        <v>2</v>
      </c>
      <c r="F901" s="13">
        <v>6600</v>
      </c>
      <c r="G901" s="13">
        <v>7392</v>
      </c>
      <c r="H901" s="11">
        <v>1320</v>
      </c>
      <c r="I901" s="9" t="s">
        <v>4</v>
      </c>
      <c r="AI901" s="57" t="s">
        <v>110</v>
      </c>
      <c r="AJ901" s="57">
        <v>2021</v>
      </c>
      <c r="AK901" s="57" t="s">
        <v>1</v>
      </c>
      <c r="AL901" s="57" t="s">
        <v>104</v>
      </c>
      <c r="AM901" s="57" t="s">
        <v>105</v>
      </c>
      <c r="AN901" s="57" t="s">
        <v>106</v>
      </c>
      <c r="AO901" s="57" t="s">
        <v>107</v>
      </c>
      <c r="AP901" s="57" t="s">
        <v>108</v>
      </c>
      <c r="AQ901" s="57" t="s">
        <v>111</v>
      </c>
      <c r="AR901" s="57">
        <v>771</v>
      </c>
      <c r="AS901" s="57">
        <v>1102.53</v>
      </c>
    </row>
    <row r="902" spans="1:45" ht="41.4">
      <c r="AI902" s="56" t="s">
        <v>110</v>
      </c>
      <c r="AJ902" s="56">
        <v>2021</v>
      </c>
      <c r="AK902" s="56" t="s">
        <v>1</v>
      </c>
      <c r="AL902" s="56" t="s">
        <v>104</v>
      </c>
      <c r="AM902" s="56" t="s">
        <v>105</v>
      </c>
      <c r="AN902" s="56" t="s">
        <v>106</v>
      </c>
      <c r="AO902" s="56" t="s">
        <v>107</v>
      </c>
      <c r="AP902" s="56" t="s">
        <v>108</v>
      </c>
      <c r="AQ902" s="56" t="s">
        <v>109</v>
      </c>
      <c r="AR902" s="56">
        <v>207</v>
      </c>
      <c r="AS902" s="56">
        <v>296.01</v>
      </c>
    </row>
    <row r="903" spans="1:45" ht="41.4">
      <c r="AI903" s="57" t="s">
        <v>103</v>
      </c>
      <c r="AJ903" s="57">
        <v>2021</v>
      </c>
      <c r="AK903" s="57" t="s">
        <v>1</v>
      </c>
      <c r="AL903" s="57" t="s">
        <v>104</v>
      </c>
      <c r="AM903" s="57" t="s">
        <v>105</v>
      </c>
      <c r="AN903" s="57" t="s">
        <v>106</v>
      </c>
      <c r="AO903" s="57" t="s">
        <v>107</v>
      </c>
      <c r="AP903" s="57" t="s">
        <v>108</v>
      </c>
      <c r="AQ903" s="57" t="s">
        <v>109</v>
      </c>
      <c r="AR903" s="57">
        <v>201</v>
      </c>
      <c r="AS903" s="57">
        <v>287.43</v>
      </c>
    </row>
    <row r="904" spans="1:45" ht="41.4">
      <c r="AI904" s="56" t="s">
        <v>103</v>
      </c>
      <c r="AJ904" s="56">
        <v>2021</v>
      </c>
      <c r="AK904" s="56" t="s">
        <v>1</v>
      </c>
      <c r="AL904" s="56" t="s">
        <v>104</v>
      </c>
      <c r="AM904" s="56" t="s">
        <v>105</v>
      </c>
      <c r="AN904" s="56" t="s">
        <v>106</v>
      </c>
      <c r="AO904" s="56" t="s">
        <v>107</v>
      </c>
      <c r="AP904" s="56" t="s">
        <v>108</v>
      </c>
      <c r="AQ904" s="56" t="s">
        <v>109</v>
      </c>
      <c r="AR904" s="56">
        <v>195</v>
      </c>
      <c r="AS904" s="56">
        <v>278.85000000000002</v>
      </c>
    </row>
    <row r="905" spans="1:45" ht="41.4">
      <c r="AI905" s="57" t="s">
        <v>110</v>
      </c>
      <c r="AJ905" s="57">
        <v>2021</v>
      </c>
      <c r="AK905" s="57" t="s">
        <v>1</v>
      </c>
      <c r="AL905" s="57" t="s">
        <v>104</v>
      </c>
      <c r="AM905" s="57" t="s">
        <v>105</v>
      </c>
      <c r="AN905" s="57" t="s">
        <v>106</v>
      </c>
      <c r="AO905" s="57" t="s">
        <v>107</v>
      </c>
      <c r="AP905" s="57" t="s">
        <v>108</v>
      </c>
      <c r="AQ905" s="57" t="s">
        <v>111</v>
      </c>
      <c r="AR905" s="57">
        <v>189</v>
      </c>
      <c r="AS905" s="57">
        <v>270.27</v>
      </c>
    </row>
    <row r="906" spans="1:45" ht="41.4">
      <c r="AI906" s="56" t="s">
        <v>103</v>
      </c>
      <c r="AJ906" s="56">
        <v>2021</v>
      </c>
      <c r="AK906" s="56" t="s">
        <v>1</v>
      </c>
      <c r="AL906" s="56" t="s">
        <v>104</v>
      </c>
      <c r="AM906" s="56" t="s">
        <v>105</v>
      </c>
      <c r="AN906" s="56" t="s">
        <v>106</v>
      </c>
      <c r="AO906" s="56" t="s">
        <v>107</v>
      </c>
      <c r="AP906" s="56" t="s">
        <v>108</v>
      </c>
      <c r="AQ906" s="56" t="s">
        <v>111</v>
      </c>
      <c r="AR906" s="56">
        <v>757</v>
      </c>
      <c r="AS906" s="56">
        <v>526.24</v>
      </c>
    </row>
    <row r="907" spans="1:45" ht="41.4">
      <c r="AI907" s="57" t="s">
        <v>103</v>
      </c>
      <c r="AJ907" s="57">
        <v>2021</v>
      </c>
      <c r="AK907" s="57" t="s">
        <v>1</v>
      </c>
      <c r="AL907" s="57" t="s">
        <v>104</v>
      </c>
      <c r="AM907" s="57" t="s">
        <v>105</v>
      </c>
      <c r="AN907" s="57" t="s">
        <v>106</v>
      </c>
      <c r="AO907" s="57" t="s">
        <v>107</v>
      </c>
      <c r="AP907" s="57" t="s">
        <v>108</v>
      </c>
      <c r="AQ907" s="57" t="s">
        <v>111</v>
      </c>
      <c r="AR907" s="57">
        <v>811</v>
      </c>
      <c r="AS907" s="57">
        <v>526.24</v>
      </c>
    </row>
    <row r="908" spans="1:45" ht="41.4">
      <c r="AI908" s="56" t="s">
        <v>110</v>
      </c>
      <c r="AJ908" s="56">
        <v>2021</v>
      </c>
      <c r="AK908" s="56" t="s">
        <v>1</v>
      </c>
      <c r="AL908" s="56" t="s">
        <v>104</v>
      </c>
      <c r="AM908" s="56" t="s">
        <v>105</v>
      </c>
      <c r="AN908" s="56" t="s">
        <v>106</v>
      </c>
      <c r="AO908" s="56" t="s">
        <v>107</v>
      </c>
      <c r="AP908" s="56" t="s">
        <v>108</v>
      </c>
      <c r="AQ908" s="56" t="s">
        <v>111</v>
      </c>
      <c r="AR908" s="56">
        <v>187</v>
      </c>
      <c r="AS908" s="56">
        <v>267.41000000000003</v>
      </c>
    </row>
    <row r="909" spans="1:45" ht="41.4">
      <c r="AI909" s="57" t="s">
        <v>110</v>
      </c>
      <c r="AJ909" s="57">
        <v>2021</v>
      </c>
      <c r="AK909" s="57" t="s">
        <v>1</v>
      </c>
      <c r="AL909" s="57" t="s">
        <v>104</v>
      </c>
      <c r="AM909" s="57" t="s">
        <v>105</v>
      </c>
      <c r="AN909" s="57" t="s">
        <v>106</v>
      </c>
      <c r="AO909" s="57" t="s">
        <v>107</v>
      </c>
      <c r="AP909" s="57" t="s">
        <v>108</v>
      </c>
      <c r="AQ909" s="57" t="s">
        <v>111</v>
      </c>
      <c r="AR909" s="57">
        <v>235</v>
      </c>
      <c r="AS909" s="57">
        <v>336.05</v>
      </c>
    </row>
    <row r="910" spans="1:45" ht="41.4">
      <c r="AI910" s="56" t="s">
        <v>112</v>
      </c>
      <c r="AJ910" s="56">
        <v>2021</v>
      </c>
      <c r="AK910" s="56" t="s">
        <v>1</v>
      </c>
      <c r="AL910" s="56" t="s">
        <v>104</v>
      </c>
      <c r="AM910" s="56" t="s">
        <v>105</v>
      </c>
      <c r="AN910" s="56" t="s">
        <v>106</v>
      </c>
      <c r="AO910" s="56" t="s">
        <v>107</v>
      </c>
      <c r="AP910" s="56" t="s">
        <v>108</v>
      </c>
      <c r="AQ910" s="56" t="s">
        <v>111</v>
      </c>
      <c r="AR910" s="56">
        <v>163</v>
      </c>
      <c r="AS910" s="56">
        <v>233.09</v>
      </c>
    </row>
    <row r="911" spans="1:45" ht="41.4">
      <c r="AI911" s="57" t="s">
        <v>113</v>
      </c>
      <c r="AJ911" s="57">
        <v>2021</v>
      </c>
      <c r="AK911" s="57" t="s">
        <v>1</v>
      </c>
      <c r="AL911" s="57" t="s">
        <v>104</v>
      </c>
      <c r="AM911" s="57" t="s">
        <v>105</v>
      </c>
      <c r="AN911" s="57" t="s">
        <v>106</v>
      </c>
      <c r="AO911" s="57" t="s">
        <v>107</v>
      </c>
      <c r="AP911" s="57" t="s">
        <v>108</v>
      </c>
      <c r="AQ911" s="57" t="s">
        <v>109</v>
      </c>
      <c r="AR911" s="57">
        <v>209</v>
      </c>
      <c r="AS911" s="57">
        <v>298.87</v>
      </c>
    </row>
    <row r="912" spans="1:45" ht="41.4">
      <c r="AI912" s="56" t="s">
        <v>110</v>
      </c>
      <c r="AJ912" s="56">
        <v>2021</v>
      </c>
      <c r="AK912" s="56" t="s">
        <v>1</v>
      </c>
      <c r="AL912" s="56" t="s">
        <v>104</v>
      </c>
      <c r="AM912" s="56" t="s">
        <v>105</v>
      </c>
      <c r="AN912" s="56" t="s">
        <v>106</v>
      </c>
      <c r="AO912" s="56" t="s">
        <v>107</v>
      </c>
      <c r="AP912" s="56" t="s">
        <v>108</v>
      </c>
      <c r="AQ912" s="56" t="s">
        <v>109</v>
      </c>
      <c r="AR912" s="56">
        <v>203</v>
      </c>
      <c r="AS912" s="56">
        <v>290.29000000000002</v>
      </c>
    </row>
    <row r="913" spans="35:45" ht="41.4">
      <c r="AI913" s="57" t="s">
        <v>103</v>
      </c>
      <c r="AJ913" s="57">
        <v>2021</v>
      </c>
      <c r="AK913" s="57" t="s">
        <v>1</v>
      </c>
      <c r="AL913" s="57" t="s">
        <v>104</v>
      </c>
      <c r="AM913" s="57" t="s">
        <v>105</v>
      </c>
      <c r="AN913" s="57" t="s">
        <v>106</v>
      </c>
      <c r="AO913" s="57" t="s">
        <v>107</v>
      </c>
      <c r="AP913" s="57" t="s">
        <v>108</v>
      </c>
      <c r="AQ913" s="57" t="s">
        <v>109</v>
      </c>
      <c r="AR913" s="57">
        <v>197</v>
      </c>
      <c r="AS913" s="57">
        <v>281.70999999999998</v>
      </c>
    </row>
    <row r="914" spans="35:45" ht="41.4">
      <c r="AI914" s="56" t="s">
        <v>112</v>
      </c>
      <c r="AJ914" s="56">
        <v>2021</v>
      </c>
      <c r="AK914" s="56" t="s">
        <v>1</v>
      </c>
      <c r="AL914" s="56" t="s">
        <v>104</v>
      </c>
      <c r="AM914" s="56" t="s">
        <v>105</v>
      </c>
      <c r="AN914" s="56" t="s">
        <v>106</v>
      </c>
      <c r="AO914" s="56" t="s">
        <v>107</v>
      </c>
      <c r="AP914" s="56" t="s">
        <v>108</v>
      </c>
      <c r="AQ914" s="56" t="s">
        <v>111</v>
      </c>
      <c r="AR914" s="56">
        <v>233</v>
      </c>
      <c r="AS914" s="56">
        <v>333.19</v>
      </c>
    </row>
    <row r="915" spans="35:45" ht="41.4">
      <c r="AI915" s="57" t="s">
        <v>112</v>
      </c>
      <c r="AJ915" s="57">
        <v>2021</v>
      </c>
      <c r="AK915" s="57" t="s">
        <v>1</v>
      </c>
      <c r="AL915" s="57" t="s">
        <v>104</v>
      </c>
      <c r="AM915" s="57" t="s">
        <v>105</v>
      </c>
      <c r="AN915" s="57" t="s">
        <v>106</v>
      </c>
      <c r="AO915" s="57" t="s">
        <v>107</v>
      </c>
      <c r="AP915" s="57" t="s">
        <v>108</v>
      </c>
      <c r="AQ915" s="57" t="s">
        <v>111</v>
      </c>
      <c r="AR915" s="57">
        <v>780</v>
      </c>
      <c r="AS915" s="57">
        <v>1115.4000000000001</v>
      </c>
    </row>
    <row r="916" spans="35:45" ht="41.4">
      <c r="AI916" s="56" t="s">
        <v>103</v>
      </c>
      <c r="AJ916" s="56">
        <v>2021</v>
      </c>
      <c r="AK916" s="56" t="s">
        <v>29</v>
      </c>
      <c r="AL916" s="56" t="s">
        <v>104</v>
      </c>
      <c r="AM916" s="56" t="s">
        <v>105</v>
      </c>
      <c r="AN916" s="56" t="s">
        <v>106</v>
      </c>
      <c r="AO916" s="56" t="s">
        <v>107</v>
      </c>
      <c r="AP916" s="56" t="s">
        <v>108</v>
      </c>
      <c r="AQ916" s="56" t="s">
        <v>109</v>
      </c>
      <c r="AR916" s="56">
        <v>356</v>
      </c>
      <c r="AS916" s="56">
        <v>509.08</v>
      </c>
    </row>
    <row r="917" spans="35:45" ht="41.4">
      <c r="AI917" s="57" t="s">
        <v>103</v>
      </c>
      <c r="AJ917" s="57">
        <v>2021</v>
      </c>
      <c r="AK917" s="57" t="s">
        <v>29</v>
      </c>
      <c r="AL917" s="57" t="s">
        <v>104</v>
      </c>
      <c r="AM917" s="57" t="s">
        <v>105</v>
      </c>
      <c r="AN917" s="57" t="s">
        <v>106</v>
      </c>
      <c r="AO917" s="57" t="s">
        <v>107</v>
      </c>
      <c r="AP917" s="57" t="s">
        <v>108</v>
      </c>
      <c r="AQ917" s="57" t="s">
        <v>109</v>
      </c>
      <c r="AR917" s="57">
        <v>350</v>
      </c>
      <c r="AS917" s="57">
        <v>500.5</v>
      </c>
    </row>
    <row r="918" spans="35:45" ht="41.4">
      <c r="AI918" s="56" t="s">
        <v>112</v>
      </c>
      <c r="AJ918" s="56">
        <v>2021</v>
      </c>
      <c r="AK918" s="56" t="s">
        <v>29</v>
      </c>
      <c r="AL918" s="56" t="s">
        <v>104</v>
      </c>
      <c r="AM918" s="56" t="s">
        <v>105</v>
      </c>
      <c r="AN918" s="56" t="s">
        <v>106</v>
      </c>
      <c r="AO918" s="56" t="s">
        <v>107</v>
      </c>
      <c r="AP918" s="56" t="s">
        <v>108</v>
      </c>
      <c r="AQ918" s="56" t="s">
        <v>111</v>
      </c>
      <c r="AR918" s="56">
        <v>158</v>
      </c>
      <c r="AS918" s="56">
        <v>214.88</v>
      </c>
    </row>
    <row r="919" spans="35:45" ht="41.4">
      <c r="AI919" s="57" t="s">
        <v>110</v>
      </c>
      <c r="AJ919" s="57">
        <v>2021</v>
      </c>
      <c r="AK919" s="57" t="s">
        <v>29</v>
      </c>
      <c r="AL919" s="57" t="s">
        <v>104</v>
      </c>
      <c r="AM919" s="57" t="s">
        <v>105</v>
      </c>
      <c r="AN919" s="57" t="s">
        <v>106</v>
      </c>
      <c r="AO919" s="57" t="s">
        <v>107</v>
      </c>
      <c r="AP919" s="57" t="s">
        <v>108</v>
      </c>
      <c r="AQ919" s="57" t="s">
        <v>111</v>
      </c>
      <c r="AR919" s="57">
        <v>200</v>
      </c>
      <c r="AS919" s="57">
        <v>286</v>
      </c>
    </row>
    <row r="920" spans="35:45" ht="41.4">
      <c r="AI920" s="56" t="s">
        <v>110</v>
      </c>
      <c r="AJ920" s="56">
        <v>2021</v>
      </c>
      <c r="AK920" s="56" t="s">
        <v>29</v>
      </c>
      <c r="AL920" s="56" t="s">
        <v>104</v>
      </c>
      <c r="AM920" s="56" t="s">
        <v>105</v>
      </c>
      <c r="AN920" s="56" t="s">
        <v>106</v>
      </c>
      <c r="AO920" s="56" t="s">
        <v>107</v>
      </c>
      <c r="AP920" s="56" t="s">
        <v>108</v>
      </c>
      <c r="AQ920" s="56" t="s">
        <v>111</v>
      </c>
      <c r="AR920" s="56">
        <v>128</v>
      </c>
      <c r="AS920" s="56">
        <v>183.04</v>
      </c>
    </row>
    <row r="921" spans="35:45" ht="41.4">
      <c r="AI921" s="57" t="s">
        <v>113</v>
      </c>
      <c r="AJ921" s="57">
        <v>2021</v>
      </c>
      <c r="AK921" s="57" t="s">
        <v>29</v>
      </c>
      <c r="AL921" s="57" t="s">
        <v>104</v>
      </c>
      <c r="AM921" s="57" t="s">
        <v>105</v>
      </c>
      <c r="AN921" s="57" t="s">
        <v>106</v>
      </c>
      <c r="AO921" s="57" t="s">
        <v>107</v>
      </c>
      <c r="AP921" s="57" t="s">
        <v>108</v>
      </c>
      <c r="AQ921" s="57" t="s">
        <v>111</v>
      </c>
      <c r="AR921" s="57">
        <v>154</v>
      </c>
      <c r="AS921" s="57">
        <v>220.22</v>
      </c>
    </row>
    <row r="922" spans="35:45" ht="41.4">
      <c r="AI922" s="56" t="s">
        <v>110</v>
      </c>
      <c r="AJ922" s="56">
        <v>2021</v>
      </c>
      <c r="AK922" s="56" t="s">
        <v>29</v>
      </c>
      <c r="AL922" s="56" t="s">
        <v>104</v>
      </c>
      <c r="AM922" s="56" t="s">
        <v>105</v>
      </c>
      <c r="AN922" s="56" t="s">
        <v>106</v>
      </c>
      <c r="AO922" s="56" t="s">
        <v>107</v>
      </c>
      <c r="AP922" s="56" t="s">
        <v>108</v>
      </c>
      <c r="AQ922" s="56" t="s">
        <v>111</v>
      </c>
      <c r="AR922" s="56">
        <v>202</v>
      </c>
      <c r="AS922" s="56">
        <v>288.86</v>
      </c>
    </row>
    <row r="923" spans="35:45" ht="41.4">
      <c r="AI923" s="57" t="s">
        <v>112</v>
      </c>
      <c r="AJ923" s="57">
        <v>2021</v>
      </c>
      <c r="AK923" s="57" t="s">
        <v>29</v>
      </c>
      <c r="AL923" s="57" t="s">
        <v>104</v>
      </c>
      <c r="AM923" s="57" t="s">
        <v>105</v>
      </c>
      <c r="AN923" s="57" t="s">
        <v>106</v>
      </c>
      <c r="AO923" s="57" t="s">
        <v>107</v>
      </c>
      <c r="AP923" s="57" t="s">
        <v>108</v>
      </c>
      <c r="AQ923" s="57" t="s">
        <v>111</v>
      </c>
      <c r="AR923" s="57">
        <v>130</v>
      </c>
      <c r="AS923" s="57">
        <v>185.9</v>
      </c>
    </row>
    <row r="924" spans="35:45" ht="41.4">
      <c r="AI924" s="56" t="s">
        <v>110</v>
      </c>
      <c r="AJ924" s="56">
        <v>2021</v>
      </c>
      <c r="AK924" s="56" t="s">
        <v>29</v>
      </c>
      <c r="AL924" s="56" t="s">
        <v>104</v>
      </c>
      <c r="AM924" s="56" t="s">
        <v>105</v>
      </c>
      <c r="AN924" s="56" t="s">
        <v>106</v>
      </c>
      <c r="AO924" s="56" t="s">
        <v>107</v>
      </c>
      <c r="AP924" s="56" t="s">
        <v>108</v>
      </c>
      <c r="AQ924" s="56" t="s">
        <v>111</v>
      </c>
      <c r="AR924" s="56">
        <v>360</v>
      </c>
      <c r="AS924" s="56">
        <v>526.24</v>
      </c>
    </row>
    <row r="925" spans="35:45" ht="41.4">
      <c r="AI925" s="57" t="s">
        <v>103</v>
      </c>
      <c r="AJ925" s="57">
        <v>2021</v>
      </c>
      <c r="AK925" s="57" t="s">
        <v>29</v>
      </c>
      <c r="AL925" s="57" t="s">
        <v>104</v>
      </c>
      <c r="AM925" s="57" t="s">
        <v>105</v>
      </c>
      <c r="AN925" s="57" t="s">
        <v>106</v>
      </c>
      <c r="AO925" s="57" t="s">
        <v>107</v>
      </c>
      <c r="AP925" s="57" t="s">
        <v>108</v>
      </c>
      <c r="AQ925" s="57" t="s">
        <v>111</v>
      </c>
      <c r="AR925" s="57">
        <v>354</v>
      </c>
      <c r="AS925" s="57">
        <v>526.24</v>
      </c>
    </row>
    <row r="926" spans="35:45" ht="41.4">
      <c r="AI926" s="56" t="s">
        <v>103</v>
      </c>
      <c r="AJ926" s="56">
        <v>2021</v>
      </c>
      <c r="AK926" s="56" t="s">
        <v>29</v>
      </c>
      <c r="AL926" s="56" t="s">
        <v>104</v>
      </c>
      <c r="AM926" s="56" t="s">
        <v>105</v>
      </c>
      <c r="AN926" s="56" t="s">
        <v>106</v>
      </c>
      <c r="AO926" s="56" t="s">
        <v>107</v>
      </c>
      <c r="AP926" s="56" t="s">
        <v>108</v>
      </c>
      <c r="AQ926" s="56" t="s">
        <v>111</v>
      </c>
      <c r="AR926" s="56">
        <v>348</v>
      </c>
      <c r="AS926" s="56">
        <v>526.24</v>
      </c>
    </row>
    <row r="927" spans="35:45" ht="41.4">
      <c r="AI927" s="57" t="s">
        <v>103</v>
      </c>
      <c r="AJ927" s="57">
        <v>2021</v>
      </c>
      <c r="AK927" s="57" t="s">
        <v>29</v>
      </c>
      <c r="AL927" s="57" t="s">
        <v>104</v>
      </c>
      <c r="AM927" s="57" t="s">
        <v>105</v>
      </c>
      <c r="AN927" s="57" t="s">
        <v>106</v>
      </c>
      <c r="AO927" s="57" t="s">
        <v>107</v>
      </c>
      <c r="AP927" s="57" t="s">
        <v>108</v>
      </c>
      <c r="AQ927" s="57" t="s">
        <v>111</v>
      </c>
      <c r="AR927" s="57">
        <v>690</v>
      </c>
      <c r="AS927" s="57">
        <v>986.7</v>
      </c>
    </row>
    <row r="928" spans="35:45" ht="41.4">
      <c r="AI928" s="56" t="s">
        <v>110</v>
      </c>
      <c r="AJ928" s="56">
        <v>2021</v>
      </c>
      <c r="AK928" s="56" t="s">
        <v>29</v>
      </c>
      <c r="AL928" s="56" t="s">
        <v>104</v>
      </c>
      <c r="AM928" s="56" t="s">
        <v>105</v>
      </c>
      <c r="AN928" s="56" t="s">
        <v>106</v>
      </c>
      <c r="AO928" s="56" t="s">
        <v>107</v>
      </c>
      <c r="AP928" s="56" t="s">
        <v>108</v>
      </c>
      <c r="AQ928" s="56" t="s">
        <v>111</v>
      </c>
      <c r="AR928" s="56">
        <v>723</v>
      </c>
      <c r="AS928" s="56">
        <v>1033.8900000000001</v>
      </c>
    </row>
    <row r="929" spans="35:45" ht="41.4">
      <c r="AI929" s="57" t="s">
        <v>110</v>
      </c>
      <c r="AJ929" s="57">
        <v>2021</v>
      </c>
      <c r="AK929" s="57" t="s">
        <v>29</v>
      </c>
      <c r="AL929" s="57" t="s">
        <v>104</v>
      </c>
      <c r="AM929" s="57" t="s">
        <v>105</v>
      </c>
      <c r="AN929" s="57" t="s">
        <v>106</v>
      </c>
      <c r="AO929" s="57" t="s">
        <v>107</v>
      </c>
      <c r="AP929" s="57" t="s">
        <v>108</v>
      </c>
      <c r="AQ929" s="57" t="s">
        <v>111</v>
      </c>
      <c r="AR929" s="57">
        <v>357</v>
      </c>
      <c r="AS929" s="57">
        <v>510.51</v>
      </c>
    </row>
    <row r="930" spans="35:45" ht="41.4">
      <c r="AI930" s="56" t="s">
        <v>110</v>
      </c>
      <c r="AJ930" s="56">
        <v>2021</v>
      </c>
      <c r="AK930" s="56" t="s">
        <v>29</v>
      </c>
      <c r="AL930" s="56" t="s">
        <v>104</v>
      </c>
      <c r="AM930" s="56" t="s">
        <v>105</v>
      </c>
      <c r="AN930" s="56" t="s">
        <v>106</v>
      </c>
      <c r="AO930" s="56" t="s">
        <v>107</v>
      </c>
      <c r="AP930" s="56" t="s">
        <v>108</v>
      </c>
      <c r="AQ930" s="56" t="s">
        <v>111</v>
      </c>
      <c r="AR930" s="56">
        <v>351</v>
      </c>
      <c r="AS930" s="56">
        <v>501.93</v>
      </c>
    </row>
    <row r="931" spans="35:45" ht="41.4">
      <c r="AI931" s="57" t="s">
        <v>110</v>
      </c>
      <c r="AJ931" s="57">
        <v>2021</v>
      </c>
      <c r="AK931" s="57" t="s">
        <v>29</v>
      </c>
      <c r="AL931" s="57" t="s">
        <v>104</v>
      </c>
      <c r="AM931" s="57" t="s">
        <v>105</v>
      </c>
      <c r="AN931" s="57" t="s">
        <v>106</v>
      </c>
      <c r="AO931" s="57" t="s">
        <v>107</v>
      </c>
      <c r="AP931" s="57" t="s">
        <v>108</v>
      </c>
      <c r="AQ931" s="57" t="s">
        <v>111</v>
      </c>
      <c r="AR931" s="57">
        <v>345</v>
      </c>
      <c r="AS931" s="57">
        <v>493.35</v>
      </c>
    </row>
    <row r="932" spans="35:45" ht="41.4">
      <c r="AI932" s="56" t="s">
        <v>103</v>
      </c>
      <c r="AJ932" s="56">
        <v>2021</v>
      </c>
      <c r="AK932" s="56" t="s">
        <v>29</v>
      </c>
      <c r="AL932" s="56" t="s">
        <v>104</v>
      </c>
      <c r="AM932" s="56" t="s">
        <v>105</v>
      </c>
      <c r="AN932" s="56" t="s">
        <v>106</v>
      </c>
      <c r="AO932" s="56" t="s">
        <v>107</v>
      </c>
      <c r="AP932" s="56" t="s">
        <v>108</v>
      </c>
      <c r="AQ932" s="56" t="s">
        <v>111</v>
      </c>
      <c r="AR932" s="56">
        <v>763</v>
      </c>
      <c r="AS932" s="56">
        <v>526.24</v>
      </c>
    </row>
    <row r="933" spans="35:45" ht="41.4">
      <c r="AI933" s="57" t="s">
        <v>103</v>
      </c>
      <c r="AJ933" s="57">
        <v>2021</v>
      </c>
      <c r="AK933" s="57" t="s">
        <v>29</v>
      </c>
      <c r="AL933" s="57" t="s">
        <v>104</v>
      </c>
      <c r="AM933" s="57" t="s">
        <v>105</v>
      </c>
      <c r="AN933" s="57" t="s">
        <v>106</v>
      </c>
      <c r="AO933" s="57" t="s">
        <v>107</v>
      </c>
      <c r="AP933" s="57" t="s">
        <v>108</v>
      </c>
      <c r="AQ933" s="57" t="s">
        <v>111</v>
      </c>
      <c r="AR933" s="57">
        <v>816</v>
      </c>
      <c r="AS933" s="57">
        <v>526.24</v>
      </c>
    </row>
    <row r="934" spans="35:45" ht="41.4">
      <c r="AI934" s="56" t="s">
        <v>112</v>
      </c>
      <c r="AJ934" s="56">
        <v>2021</v>
      </c>
      <c r="AK934" s="56" t="s">
        <v>29</v>
      </c>
      <c r="AL934" s="56" t="s">
        <v>104</v>
      </c>
      <c r="AM934" s="56" t="s">
        <v>105</v>
      </c>
      <c r="AN934" s="56" t="s">
        <v>106</v>
      </c>
      <c r="AO934" s="56" t="s">
        <v>107</v>
      </c>
      <c r="AP934" s="56" t="s">
        <v>108</v>
      </c>
      <c r="AQ934" s="56" t="s">
        <v>111</v>
      </c>
      <c r="AR934" s="56">
        <v>157</v>
      </c>
      <c r="AS934" s="56">
        <v>224.51</v>
      </c>
    </row>
    <row r="935" spans="35:45" ht="41.4">
      <c r="AI935" s="57" t="s">
        <v>110</v>
      </c>
      <c r="AJ935" s="57">
        <v>2021</v>
      </c>
      <c r="AK935" s="57" t="s">
        <v>29</v>
      </c>
      <c r="AL935" s="57" t="s">
        <v>104</v>
      </c>
      <c r="AM935" s="57" t="s">
        <v>105</v>
      </c>
      <c r="AN935" s="57" t="s">
        <v>106</v>
      </c>
      <c r="AO935" s="57" t="s">
        <v>107</v>
      </c>
      <c r="AP935" s="57" t="s">
        <v>108</v>
      </c>
      <c r="AQ935" s="57" t="s">
        <v>111</v>
      </c>
      <c r="AR935" s="57">
        <v>205</v>
      </c>
      <c r="AS935" s="57">
        <v>293.14999999999998</v>
      </c>
    </row>
    <row r="936" spans="35:45" ht="41.4">
      <c r="AI936" s="56" t="s">
        <v>113</v>
      </c>
      <c r="AJ936" s="56">
        <v>2021</v>
      </c>
      <c r="AK936" s="56" t="s">
        <v>29</v>
      </c>
      <c r="AL936" s="56" t="s">
        <v>104</v>
      </c>
      <c r="AM936" s="56" t="s">
        <v>105</v>
      </c>
      <c r="AN936" s="56" t="s">
        <v>106</v>
      </c>
      <c r="AO936" s="56" t="s">
        <v>107</v>
      </c>
      <c r="AP936" s="56" t="s">
        <v>108</v>
      </c>
      <c r="AQ936" s="56" t="s">
        <v>111</v>
      </c>
      <c r="AR936" s="56">
        <v>127</v>
      </c>
      <c r="AS936" s="56">
        <v>181.61</v>
      </c>
    </row>
    <row r="937" spans="35:45" ht="41.4">
      <c r="AI937" s="57" t="s">
        <v>103</v>
      </c>
      <c r="AJ937" s="57">
        <v>2021</v>
      </c>
      <c r="AK937" s="57" t="s">
        <v>29</v>
      </c>
      <c r="AL937" s="57" t="s">
        <v>104</v>
      </c>
      <c r="AM937" s="57" t="s">
        <v>105</v>
      </c>
      <c r="AN937" s="57" t="s">
        <v>106</v>
      </c>
      <c r="AO937" s="57" t="s">
        <v>107</v>
      </c>
      <c r="AP937" s="57" t="s">
        <v>108</v>
      </c>
      <c r="AQ937" s="57" t="s">
        <v>109</v>
      </c>
      <c r="AR937" s="57">
        <v>359</v>
      </c>
      <c r="AS937" s="57">
        <v>513.37</v>
      </c>
    </row>
    <row r="938" spans="35:45" ht="41.4">
      <c r="AI938" s="56" t="s">
        <v>103</v>
      </c>
      <c r="AJ938" s="56">
        <v>2021</v>
      </c>
      <c r="AK938" s="56" t="s">
        <v>29</v>
      </c>
      <c r="AL938" s="56" t="s">
        <v>104</v>
      </c>
      <c r="AM938" s="56" t="s">
        <v>105</v>
      </c>
      <c r="AN938" s="56" t="s">
        <v>106</v>
      </c>
      <c r="AO938" s="56" t="s">
        <v>107</v>
      </c>
      <c r="AP938" s="56" t="s">
        <v>108</v>
      </c>
      <c r="AQ938" s="56" t="s">
        <v>109</v>
      </c>
      <c r="AR938" s="56">
        <v>353</v>
      </c>
      <c r="AS938" s="56">
        <v>504.79</v>
      </c>
    </row>
    <row r="939" spans="35:45" ht="41.4">
      <c r="AI939" s="57" t="s">
        <v>114</v>
      </c>
      <c r="AJ939" s="57">
        <v>2021</v>
      </c>
      <c r="AK939" s="57" t="s">
        <v>29</v>
      </c>
      <c r="AL939" s="57" t="s">
        <v>104</v>
      </c>
      <c r="AM939" s="57" t="s">
        <v>105</v>
      </c>
      <c r="AN939" s="57" t="s">
        <v>106</v>
      </c>
      <c r="AO939" s="57" t="s">
        <v>107</v>
      </c>
      <c r="AP939" s="57" t="s">
        <v>108</v>
      </c>
      <c r="AQ939" s="57" t="s">
        <v>109</v>
      </c>
      <c r="AR939" s="57">
        <v>347</v>
      </c>
      <c r="AS939" s="57">
        <v>496.21</v>
      </c>
    </row>
    <row r="940" spans="35:45" ht="41.4">
      <c r="AI940" s="56" t="s">
        <v>110</v>
      </c>
      <c r="AJ940" s="56">
        <v>2021</v>
      </c>
      <c r="AK940" s="56" t="s">
        <v>29</v>
      </c>
      <c r="AL940" s="56" t="s">
        <v>104</v>
      </c>
      <c r="AM940" s="56" t="s">
        <v>105</v>
      </c>
      <c r="AN940" s="56" t="s">
        <v>106</v>
      </c>
      <c r="AO940" s="56" t="s">
        <v>107</v>
      </c>
      <c r="AP940" s="56" t="s">
        <v>108</v>
      </c>
      <c r="AQ940" s="56" t="s">
        <v>111</v>
      </c>
      <c r="AR940" s="56">
        <v>155</v>
      </c>
      <c r="AS940" s="56">
        <v>221.65</v>
      </c>
    </row>
    <row r="941" spans="35:45" ht="41.4">
      <c r="AI941" s="57" t="s">
        <v>103</v>
      </c>
      <c r="AJ941" s="57">
        <v>2021</v>
      </c>
      <c r="AK941" s="57" t="s">
        <v>29</v>
      </c>
      <c r="AL941" s="57" t="s">
        <v>104</v>
      </c>
      <c r="AM941" s="57" t="s">
        <v>105</v>
      </c>
      <c r="AN941" s="57" t="s">
        <v>106</v>
      </c>
      <c r="AO941" s="57" t="s">
        <v>107</v>
      </c>
      <c r="AP941" s="57" t="s">
        <v>108</v>
      </c>
      <c r="AQ941" s="57" t="s">
        <v>111</v>
      </c>
      <c r="AR941" s="57">
        <v>203</v>
      </c>
      <c r="AS941" s="57">
        <v>290.29000000000002</v>
      </c>
    </row>
    <row r="942" spans="35:45" ht="41.4">
      <c r="AI942" s="56" t="s">
        <v>112</v>
      </c>
      <c r="AJ942" s="56">
        <v>2021</v>
      </c>
      <c r="AK942" s="56" t="s">
        <v>29</v>
      </c>
      <c r="AL942" s="56" t="s">
        <v>104</v>
      </c>
      <c r="AM942" s="56" t="s">
        <v>105</v>
      </c>
      <c r="AN942" s="56" t="s">
        <v>106</v>
      </c>
      <c r="AO942" s="56" t="s">
        <v>107</v>
      </c>
      <c r="AP942" s="56" t="s">
        <v>108</v>
      </c>
      <c r="AQ942" s="56" t="s">
        <v>111</v>
      </c>
      <c r="AR942" s="56">
        <v>785</v>
      </c>
      <c r="AS942" s="56">
        <v>1122.55</v>
      </c>
    </row>
    <row r="943" spans="35:45" ht="41.4">
      <c r="AI943" s="57" t="s">
        <v>110</v>
      </c>
      <c r="AJ943" s="57">
        <v>2021</v>
      </c>
      <c r="AK943" s="57" t="s">
        <v>28</v>
      </c>
      <c r="AL943" s="57" t="s">
        <v>104</v>
      </c>
      <c r="AM943" s="57" t="s">
        <v>105</v>
      </c>
      <c r="AN943" s="57" t="s">
        <v>106</v>
      </c>
      <c r="AO943" s="57" t="s">
        <v>107</v>
      </c>
      <c r="AP943" s="57" t="s">
        <v>108</v>
      </c>
      <c r="AQ943" s="57" t="s">
        <v>109</v>
      </c>
      <c r="AR943" s="57">
        <v>128</v>
      </c>
      <c r="AS943" s="57">
        <v>526.24</v>
      </c>
    </row>
    <row r="944" spans="35:45" ht="41.4">
      <c r="AI944" s="56" t="s">
        <v>112</v>
      </c>
      <c r="AJ944" s="56">
        <v>2021</v>
      </c>
      <c r="AK944" s="56" t="s">
        <v>28</v>
      </c>
      <c r="AL944" s="56" t="s">
        <v>104</v>
      </c>
      <c r="AM944" s="56" t="s">
        <v>105</v>
      </c>
      <c r="AN944" s="56" t="s">
        <v>106</v>
      </c>
      <c r="AO944" s="56" t="s">
        <v>107</v>
      </c>
      <c r="AP944" s="56" t="s">
        <v>108</v>
      </c>
      <c r="AQ944" s="56" t="s">
        <v>109</v>
      </c>
      <c r="AR944" s="56">
        <v>368</v>
      </c>
      <c r="AS944" s="56">
        <v>526.24</v>
      </c>
    </row>
    <row r="945" spans="35:45" ht="41.4">
      <c r="AI945" s="57" t="s">
        <v>110</v>
      </c>
      <c r="AJ945" s="57">
        <v>2021</v>
      </c>
      <c r="AK945" s="57" t="s">
        <v>28</v>
      </c>
      <c r="AL945" s="57" t="s">
        <v>104</v>
      </c>
      <c r="AM945" s="57" t="s">
        <v>105</v>
      </c>
      <c r="AN945" s="57" t="s">
        <v>106</v>
      </c>
      <c r="AO945" s="57" t="s">
        <v>107</v>
      </c>
      <c r="AP945" s="57" t="s">
        <v>108</v>
      </c>
      <c r="AQ945" s="57" t="s">
        <v>109</v>
      </c>
      <c r="AR945" s="57">
        <v>362</v>
      </c>
      <c r="AS945" s="57">
        <v>517.66</v>
      </c>
    </row>
    <row r="946" spans="35:45" ht="41.4">
      <c r="AI946" s="56" t="s">
        <v>103</v>
      </c>
      <c r="AJ946" s="56">
        <v>2021</v>
      </c>
      <c r="AK946" s="56" t="s">
        <v>28</v>
      </c>
      <c r="AL946" s="56" t="s">
        <v>104</v>
      </c>
      <c r="AM946" s="56" t="s">
        <v>105</v>
      </c>
      <c r="AN946" s="56" t="s">
        <v>106</v>
      </c>
      <c r="AO946" s="56" t="s">
        <v>107</v>
      </c>
      <c r="AP946" s="56" t="s">
        <v>108</v>
      </c>
      <c r="AQ946" s="56" t="s">
        <v>111</v>
      </c>
      <c r="AR946" s="56">
        <v>206</v>
      </c>
      <c r="AS946" s="56">
        <v>294.58</v>
      </c>
    </row>
    <row r="947" spans="35:45" ht="41.4">
      <c r="AI947" s="57" t="s">
        <v>103</v>
      </c>
      <c r="AJ947" s="57">
        <v>2021</v>
      </c>
      <c r="AK947" s="57" t="s">
        <v>28</v>
      </c>
      <c r="AL947" s="57" t="s">
        <v>104</v>
      </c>
      <c r="AM947" s="57" t="s">
        <v>105</v>
      </c>
      <c r="AN947" s="57" t="s">
        <v>106</v>
      </c>
      <c r="AO947" s="57" t="s">
        <v>107</v>
      </c>
      <c r="AP947" s="57" t="s">
        <v>108</v>
      </c>
      <c r="AQ947" s="57" t="s">
        <v>111</v>
      </c>
      <c r="AR947" s="57">
        <v>134</v>
      </c>
      <c r="AS947" s="57">
        <v>191.62</v>
      </c>
    </row>
    <row r="948" spans="35:45" ht="41.4">
      <c r="AI948" s="56" t="s">
        <v>103</v>
      </c>
      <c r="AJ948" s="56">
        <v>2021</v>
      </c>
      <c r="AK948" s="56" t="s">
        <v>28</v>
      </c>
      <c r="AL948" s="56" t="s">
        <v>104</v>
      </c>
      <c r="AM948" s="56" t="s">
        <v>105</v>
      </c>
      <c r="AN948" s="56" t="s">
        <v>106</v>
      </c>
      <c r="AO948" s="56" t="s">
        <v>107</v>
      </c>
      <c r="AP948" s="56" t="s">
        <v>108</v>
      </c>
      <c r="AQ948" s="56" t="s">
        <v>111</v>
      </c>
      <c r="AR948" s="56">
        <v>160</v>
      </c>
      <c r="AS948" s="56">
        <v>228.8</v>
      </c>
    </row>
    <row r="949" spans="35:45" ht="41.4">
      <c r="AI949" s="57" t="s">
        <v>110</v>
      </c>
      <c r="AJ949" s="57">
        <v>2021</v>
      </c>
      <c r="AK949" s="57" t="s">
        <v>28</v>
      </c>
      <c r="AL949" s="57" t="s">
        <v>104</v>
      </c>
      <c r="AM949" s="57" t="s">
        <v>105</v>
      </c>
      <c r="AN949" s="57" t="s">
        <v>106</v>
      </c>
      <c r="AO949" s="57" t="s">
        <v>107</v>
      </c>
      <c r="AP949" s="57" t="s">
        <v>108</v>
      </c>
      <c r="AQ949" s="57" t="s">
        <v>111</v>
      </c>
      <c r="AR949" s="57">
        <v>208</v>
      </c>
      <c r="AS949" s="57">
        <v>297.44</v>
      </c>
    </row>
    <row r="950" spans="35:45" ht="41.4">
      <c r="AI950" s="56" t="s">
        <v>103</v>
      </c>
      <c r="AJ950" s="56">
        <v>2021</v>
      </c>
      <c r="AK950" s="56" t="s">
        <v>28</v>
      </c>
      <c r="AL950" s="56" t="s">
        <v>104</v>
      </c>
      <c r="AM950" s="56" t="s">
        <v>105</v>
      </c>
      <c r="AN950" s="56" t="s">
        <v>106</v>
      </c>
      <c r="AO950" s="56" t="s">
        <v>107</v>
      </c>
      <c r="AP950" s="56" t="s">
        <v>108</v>
      </c>
      <c r="AQ950" s="56" t="s">
        <v>111</v>
      </c>
      <c r="AR950" s="56">
        <v>136</v>
      </c>
      <c r="AS950" s="56">
        <v>194.48</v>
      </c>
    </row>
    <row r="951" spans="35:45" ht="41.4">
      <c r="AI951" s="57" t="s">
        <v>110</v>
      </c>
      <c r="AJ951" s="57">
        <v>2021</v>
      </c>
      <c r="AK951" s="57" t="s">
        <v>28</v>
      </c>
      <c r="AL951" s="57" t="s">
        <v>104</v>
      </c>
      <c r="AM951" s="57" t="s">
        <v>105</v>
      </c>
      <c r="AN951" s="57" t="s">
        <v>106</v>
      </c>
      <c r="AO951" s="57" t="s">
        <v>107</v>
      </c>
      <c r="AP951" s="57" t="s">
        <v>108</v>
      </c>
      <c r="AQ951" s="57" t="s">
        <v>111</v>
      </c>
      <c r="AR951" s="57">
        <v>372</v>
      </c>
      <c r="AS951" s="57">
        <v>526.24</v>
      </c>
    </row>
    <row r="952" spans="35:45" ht="41.4">
      <c r="AI952" s="56" t="s">
        <v>110</v>
      </c>
      <c r="AJ952" s="56">
        <v>2021</v>
      </c>
      <c r="AK952" s="56" t="s">
        <v>28</v>
      </c>
      <c r="AL952" s="56" t="s">
        <v>104</v>
      </c>
      <c r="AM952" s="56" t="s">
        <v>105</v>
      </c>
      <c r="AN952" s="56" t="s">
        <v>106</v>
      </c>
      <c r="AO952" s="56" t="s">
        <v>107</v>
      </c>
      <c r="AP952" s="56" t="s">
        <v>108</v>
      </c>
      <c r="AQ952" s="56" t="s">
        <v>111</v>
      </c>
      <c r="AR952" s="56">
        <v>366</v>
      </c>
      <c r="AS952" s="56">
        <v>526.24</v>
      </c>
    </row>
    <row r="953" spans="35:45" ht="41.4">
      <c r="AI953" s="57" t="s">
        <v>103</v>
      </c>
      <c r="AJ953" s="57">
        <v>2021</v>
      </c>
      <c r="AK953" s="57" t="s">
        <v>28</v>
      </c>
      <c r="AL953" s="57" t="s">
        <v>104</v>
      </c>
      <c r="AM953" s="57" t="s">
        <v>105</v>
      </c>
      <c r="AN953" s="57" t="s">
        <v>106</v>
      </c>
      <c r="AO953" s="57" t="s">
        <v>107</v>
      </c>
      <c r="AP953" s="57" t="s">
        <v>108</v>
      </c>
      <c r="AQ953" s="57" t="s">
        <v>111</v>
      </c>
      <c r="AR953" s="57">
        <v>689</v>
      </c>
      <c r="AS953" s="57">
        <v>985.27</v>
      </c>
    </row>
    <row r="954" spans="35:45" ht="41.4">
      <c r="AI954" s="56" t="s">
        <v>112</v>
      </c>
      <c r="AJ954" s="56">
        <v>2021</v>
      </c>
      <c r="AK954" s="56" t="s">
        <v>28</v>
      </c>
      <c r="AL954" s="56" t="s">
        <v>104</v>
      </c>
      <c r="AM954" s="56" t="s">
        <v>105</v>
      </c>
      <c r="AN954" s="56" t="s">
        <v>106</v>
      </c>
      <c r="AO954" s="56" t="s">
        <v>107</v>
      </c>
      <c r="AP954" s="56" t="s">
        <v>108</v>
      </c>
      <c r="AQ954" s="56" t="s">
        <v>111</v>
      </c>
      <c r="AR954" s="56">
        <v>722</v>
      </c>
      <c r="AS954" s="56">
        <v>1032.46</v>
      </c>
    </row>
    <row r="955" spans="35:45" ht="41.4">
      <c r="AI955" s="57" t="s">
        <v>110</v>
      </c>
      <c r="AJ955" s="57">
        <v>2021</v>
      </c>
      <c r="AK955" s="57" t="s">
        <v>28</v>
      </c>
      <c r="AL955" s="57" t="s">
        <v>104</v>
      </c>
      <c r="AM955" s="57" t="s">
        <v>105</v>
      </c>
      <c r="AN955" s="57" t="s">
        <v>106</v>
      </c>
      <c r="AO955" s="57" t="s">
        <v>107</v>
      </c>
      <c r="AP955" s="57" t="s">
        <v>108</v>
      </c>
      <c r="AQ955" s="57" t="s">
        <v>111</v>
      </c>
      <c r="AR955" s="57">
        <v>776</v>
      </c>
      <c r="AS955" s="57">
        <v>1109.68</v>
      </c>
    </row>
    <row r="956" spans="35:45" ht="41.4">
      <c r="AI956" s="56" t="s">
        <v>112</v>
      </c>
      <c r="AJ956" s="56">
        <v>2021</v>
      </c>
      <c r="AK956" s="56" t="s">
        <v>28</v>
      </c>
      <c r="AL956" s="56" t="s">
        <v>104</v>
      </c>
      <c r="AM956" s="56" t="s">
        <v>105</v>
      </c>
      <c r="AN956" s="56" t="s">
        <v>106</v>
      </c>
      <c r="AO956" s="56" t="s">
        <v>107</v>
      </c>
      <c r="AP956" s="56" t="s">
        <v>108</v>
      </c>
      <c r="AQ956" s="56" t="s">
        <v>111</v>
      </c>
      <c r="AR956" s="56">
        <v>129</v>
      </c>
      <c r="AS956" s="56">
        <v>184.47</v>
      </c>
    </row>
    <row r="957" spans="35:45" ht="41.4">
      <c r="AI957" s="57" t="s">
        <v>110</v>
      </c>
      <c r="AJ957" s="57">
        <v>2021</v>
      </c>
      <c r="AK957" s="57" t="s">
        <v>28</v>
      </c>
      <c r="AL957" s="57" t="s">
        <v>104</v>
      </c>
      <c r="AM957" s="57" t="s">
        <v>105</v>
      </c>
      <c r="AN957" s="57" t="s">
        <v>106</v>
      </c>
      <c r="AO957" s="57" t="s">
        <v>107</v>
      </c>
      <c r="AP957" s="57" t="s">
        <v>108</v>
      </c>
      <c r="AQ957" s="57" t="s">
        <v>111</v>
      </c>
      <c r="AR957" s="57">
        <v>369</v>
      </c>
      <c r="AS957" s="57">
        <v>527.66999999999996</v>
      </c>
    </row>
    <row r="958" spans="35:45" ht="41.4">
      <c r="AI958" s="56" t="s">
        <v>103</v>
      </c>
      <c r="AJ958" s="56">
        <v>2021</v>
      </c>
      <c r="AK958" s="56" t="s">
        <v>28</v>
      </c>
      <c r="AL958" s="56" t="s">
        <v>104</v>
      </c>
      <c r="AM958" s="56" t="s">
        <v>105</v>
      </c>
      <c r="AN958" s="56" t="s">
        <v>106</v>
      </c>
      <c r="AO958" s="56" t="s">
        <v>107</v>
      </c>
      <c r="AP958" s="56" t="s">
        <v>108</v>
      </c>
      <c r="AQ958" s="56" t="s">
        <v>111</v>
      </c>
      <c r="AR958" s="56">
        <v>363</v>
      </c>
      <c r="AS958" s="56">
        <v>519.09</v>
      </c>
    </row>
    <row r="959" spans="35:45" ht="41.4">
      <c r="AI959" s="57" t="s">
        <v>110</v>
      </c>
      <c r="AJ959" s="57">
        <v>2021</v>
      </c>
      <c r="AK959" s="57" t="s">
        <v>28</v>
      </c>
      <c r="AL959" s="57" t="s">
        <v>104</v>
      </c>
      <c r="AM959" s="57" t="s">
        <v>105</v>
      </c>
      <c r="AN959" s="57" t="s">
        <v>106</v>
      </c>
      <c r="AO959" s="57" t="s">
        <v>107</v>
      </c>
      <c r="AP959" s="57" t="s">
        <v>108</v>
      </c>
      <c r="AQ959" s="57" t="s">
        <v>111</v>
      </c>
      <c r="AR959" s="57">
        <v>159</v>
      </c>
      <c r="AS959" s="57">
        <v>227.37</v>
      </c>
    </row>
    <row r="960" spans="35:45" ht="41.4">
      <c r="AI960" s="56" t="s">
        <v>110</v>
      </c>
      <c r="AJ960" s="56">
        <v>2021</v>
      </c>
      <c r="AK960" s="56" t="s">
        <v>28</v>
      </c>
      <c r="AL960" s="56" t="s">
        <v>104</v>
      </c>
      <c r="AM960" s="56" t="s">
        <v>105</v>
      </c>
      <c r="AN960" s="56" t="s">
        <v>106</v>
      </c>
      <c r="AO960" s="56" t="s">
        <v>107</v>
      </c>
      <c r="AP960" s="56" t="s">
        <v>108</v>
      </c>
      <c r="AQ960" s="56" t="s">
        <v>111</v>
      </c>
      <c r="AR960" s="56">
        <v>762</v>
      </c>
      <c r="AS960" s="56">
        <v>526.24</v>
      </c>
    </row>
    <row r="961" spans="35:45" ht="41.4">
      <c r="AI961" s="57" t="s">
        <v>103</v>
      </c>
      <c r="AJ961" s="57">
        <v>2021</v>
      </c>
      <c r="AK961" s="57" t="s">
        <v>28</v>
      </c>
      <c r="AL961" s="57" t="s">
        <v>104</v>
      </c>
      <c r="AM961" s="57" t="s">
        <v>105</v>
      </c>
      <c r="AN961" s="57" t="s">
        <v>106</v>
      </c>
      <c r="AO961" s="57" t="s">
        <v>107</v>
      </c>
      <c r="AP961" s="57" t="s">
        <v>108</v>
      </c>
      <c r="AQ961" s="57" t="s">
        <v>111</v>
      </c>
      <c r="AR961" s="57">
        <v>815</v>
      </c>
      <c r="AS961" s="57">
        <v>526.24</v>
      </c>
    </row>
    <row r="962" spans="35:45" ht="41.4">
      <c r="AI962" s="56" t="s">
        <v>103</v>
      </c>
      <c r="AJ962" s="56">
        <v>2021</v>
      </c>
      <c r="AK962" s="56" t="s">
        <v>28</v>
      </c>
      <c r="AL962" s="56" t="s">
        <v>104</v>
      </c>
      <c r="AM962" s="56" t="s">
        <v>105</v>
      </c>
      <c r="AN962" s="56" t="s">
        <v>106</v>
      </c>
      <c r="AO962" s="56" t="s">
        <v>107</v>
      </c>
      <c r="AP962" s="56" t="s">
        <v>108</v>
      </c>
      <c r="AQ962" s="56" t="s">
        <v>111</v>
      </c>
      <c r="AR962" s="56">
        <v>163</v>
      </c>
      <c r="AS962" s="56">
        <v>233.09</v>
      </c>
    </row>
    <row r="963" spans="35:45" ht="41.4">
      <c r="AI963" s="57" t="s">
        <v>103</v>
      </c>
      <c r="AJ963" s="57">
        <v>2021</v>
      </c>
      <c r="AK963" s="57" t="s">
        <v>28</v>
      </c>
      <c r="AL963" s="57" t="s">
        <v>104</v>
      </c>
      <c r="AM963" s="57" t="s">
        <v>105</v>
      </c>
      <c r="AN963" s="57" t="s">
        <v>106</v>
      </c>
      <c r="AO963" s="57" t="s">
        <v>107</v>
      </c>
      <c r="AP963" s="57" t="s">
        <v>108</v>
      </c>
      <c r="AQ963" s="57" t="s">
        <v>111</v>
      </c>
      <c r="AR963" s="57">
        <v>133</v>
      </c>
      <c r="AS963" s="57">
        <v>190.19</v>
      </c>
    </row>
    <row r="964" spans="35:45" ht="41.4">
      <c r="AI964" s="56" t="s">
        <v>103</v>
      </c>
      <c r="AJ964" s="56">
        <v>2021</v>
      </c>
      <c r="AK964" s="56" t="s">
        <v>28</v>
      </c>
      <c r="AL964" s="56" t="s">
        <v>104</v>
      </c>
      <c r="AM964" s="56" t="s">
        <v>105</v>
      </c>
      <c r="AN964" s="56" t="s">
        <v>106</v>
      </c>
      <c r="AO964" s="56" t="s">
        <v>107</v>
      </c>
      <c r="AP964" s="56" t="s">
        <v>108</v>
      </c>
      <c r="AQ964" s="56" t="s">
        <v>109</v>
      </c>
      <c r="AR964" s="56">
        <v>371</v>
      </c>
      <c r="AS964" s="56">
        <v>530.53</v>
      </c>
    </row>
    <row r="965" spans="35:45" ht="41.4">
      <c r="AI965" s="57" t="s">
        <v>112</v>
      </c>
      <c r="AJ965" s="57">
        <v>2021</v>
      </c>
      <c r="AK965" s="57" t="s">
        <v>28</v>
      </c>
      <c r="AL965" s="57" t="s">
        <v>104</v>
      </c>
      <c r="AM965" s="57" t="s">
        <v>105</v>
      </c>
      <c r="AN965" s="57" t="s">
        <v>106</v>
      </c>
      <c r="AO965" s="57" t="s">
        <v>107</v>
      </c>
      <c r="AP965" s="57" t="s">
        <v>108</v>
      </c>
      <c r="AQ965" s="57" t="s">
        <v>109</v>
      </c>
      <c r="AR965" s="57">
        <v>365</v>
      </c>
      <c r="AS965" s="57">
        <v>521.95000000000005</v>
      </c>
    </row>
    <row r="966" spans="35:45" ht="41.4">
      <c r="AI966" s="56" t="s">
        <v>103</v>
      </c>
      <c r="AJ966" s="56">
        <v>2021</v>
      </c>
      <c r="AK966" s="56" t="s">
        <v>28</v>
      </c>
      <c r="AL966" s="56" t="s">
        <v>104</v>
      </c>
      <c r="AM966" s="56" t="s">
        <v>105</v>
      </c>
      <c r="AN966" s="56" t="s">
        <v>106</v>
      </c>
      <c r="AO966" s="56" t="s">
        <v>107</v>
      </c>
      <c r="AP966" s="56" t="s">
        <v>108</v>
      </c>
      <c r="AQ966" s="56" t="s">
        <v>111</v>
      </c>
      <c r="AR966" s="56">
        <v>161</v>
      </c>
      <c r="AS966" s="56">
        <v>230.23</v>
      </c>
    </row>
    <row r="967" spans="35:45" ht="41.4">
      <c r="AI967" s="57" t="s">
        <v>110</v>
      </c>
      <c r="AJ967" s="57">
        <v>2021</v>
      </c>
      <c r="AK967" s="57" t="s">
        <v>28</v>
      </c>
      <c r="AL967" s="57" t="s">
        <v>104</v>
      </c>
      <c r="AM967" s="57" t="s">
        <v>105</v>
      </c>
      <c r="AN967" s="57" t="s">
        <v>106</v>
      </c>
      <c r="AO967" s="57" t="s">
        <v>107</v>
      </c>
      <c r="AP967" s="57" t="s">
        <v>108</v>
      </c>
      <c r="AQ967" s="57" t="s">
        <v>111</v>
      </c>
      <c r="AR967" s="57">
        <v>209</v>
      </c>
      <c r="AS967" s="57">
        <v>298.87</v>
      </c>
    </row>
    <row r="968" spans="35:45" ht="41.4">
      <c r="AI968" s="56" t="s">
        <v>112</v>
      </c>
      <c r="AJ968" s="56">
        <v>2021</v>
      </c>
      <c r="AK968" s="56" t="s">
        <v>24</v>
      </c>
      <c r="AL968" s="56" t="s">
        <v>104</v>
      </c>
      <c r="AM968" s="56" t="s">
        <v>105</v>
      </c>
      <c r="AN968" s="56" t="s">
        <v>106</v>
      </c>
      <c r="AO968" s="56" t="s">
        <v>107</v>
      </c>
      <c r="AP968" s="56" t="s">
        <v>108</v>
      </c>
      <c r="AQ968" s="56" t="s">
        <v>109</v>
      </c>
      <c r="AR968" s="56">
        <v>176</v>
      </c>
      <c r="AS968" s="56">
        <v>526.24</v>
      </c>
    </row>
    <row r="969" spans="35:45" ht="41.4">
      <c r="AI969" s="57" t="s">
        <v>103</v>
      </c>
      <c r="AJ969" s="57">
        <v>2021</v>
      </c>
      <c r="AK969" s="57" t="s">
        <v>24</v>
      </c>
      <c r="AL969" s="57" t="s">
        <v>104</v>
      </c>
      <c r="AM969" s="57" t="s">
        <v>105</v>
      </c>
      <c r="AN969" s="57" t="s">
        <v>106</v>
      </c>
      <c r="AO969" s="57" t="s">
        <v>107</v>
      </c>
      <c r="AP969" s="57" t="s">
        <v>108</v>
      </c>
      <c r="AQ969" s="57" t="s">
        <v>109</v>
      </c>
      <c r="AR969" s="57">
        <v>170</v>
      </c>
      <c r="AS969" s="57">
        <v>526.24</v>
      </c>
    </row>
    <row r="970" spans="35:45" ht="41.4">
      <c r="AI970" s="56" t="s">
        <v>112</v>
      </c>
      <c r="AJ970" s="56">
        <v>2021</v>
      </c>
      <c r="AK970" s="56" t="s">
        <v>24</v>
      </c>
      <c r="AL970" s="56" t="s">
        <v>104</v>
      </c>
      <c r="AM970" s="56" t="s">
        <v>105</v>
      </c>
      <c r="AN970" s="56" t="s">
        <v>106</v>
      </c>
      <c r="AO970" s="56" t="s">
        <v>107</v>
      </c>
      <c r="AP970" s="56" t="s">
        <v>108</v>
      </c>
      <c r="AQ970" s="56" t="s">
        <v>109</v>
      </c>
      <c r="AR970" s="56">
        <v>164</v>
      </c>
      <c r="AS970" s="56">
        <v>526.24</v>
      </c>
    </row>
    <row r="971" spans="35:45" ht="41.4">
      <c r="AI971" s="57" t="s">
        <v>103</v>
      </c>
      <c r="AJ971" s="57">
        <v>2021</v>
      </c>
      <c r="AK971" s="57" t="s">
        <v>24</v>
      </c>
      <c r="AL971" s="57" t="s">
        <v>104</v>
      </c>
      <c r="AM971" s="57" t="s">
        <v>105</v>
      </c>
      <c r="AN971" s="57" t="s">
        <v>106</v>
      </c>
      <c r="AO971" s="57" t="s">
        <v>107</v>
      </c>
      <c r="AP971" s="57" t="s">
        <v>108</v>
      </c>
      <c r="AQ971" s="57" t="s">
        <v>111</v>
      </c>
      <c r="AR971" s="57">
        <v>176</v>
      </c>
      <c r="AS971" s="57">
        <v>251.68</v>
      </c>
    </row>
    <row r="972" spans="35:45" ht="41.4">
      <c r="AI972" s="56" t="s">
        <v>103</v>
      </c>
      <c r="AJ972" s="56">
        <v>2021</v>
      </c>
      <c r="AK972" s="56" t="s">
        <v>24</v>
      </c>
      <c r="AL972" s="56" t="s">
        <v>104</v>
      </c>
      <c r="AM972" s="56" t="s">
        <v>105</v>
      </c>
      <c r="AN972" s="56" t="s">
        <v>106</v>
      </c>
      <c r="AO972" s="56" t="s">
        <v>107</v>
      </c>
      <c r="AP972" s="56" t="s">
        <v>108</v>
      </c>
      <c r="AQ972" s="56" t="s">
        <v>111</v>
      </c>
      <c r="AR972" s="56">
        <v>224</v>
      </c>
      <c r="AS972" s="56">
        <v>320.32</v>
      </c>
    </row>
    <row r="973" spans="35:45" ht="41.4">
      <c r="AI973" s="57" t="s">
        <v>103</v>
      </c>
      <c r="AJ973" s="57">
        <v>2021</v>
      </c>
      <c r="AK973" s="57" t="s">
        <v>24</v>
      </c>
      <c r="AL973" s="57" t="s">
        <v>104</v>
      </c>
      <c r="AM973" s="57" t="s">
        <v>105</v>
      </c>
      <c r="AN973" s="57" t="s">
        <v>106</v>
      </c>
      <c r="AO973" s="57" t="s">
        <v>107</v>
      </c>
      <c r="AP973" s="57" t="s">
        <v>108</v>
      </c>
      <c r="AQ973" s="57" t="s">
        <v>111</v>
      </c>
      <c r="AR973" s="57">
        <v>152</v>
      </c>
      <c r="AS973" s="57">
        <v>217.36</v>
      </c>
    </row>
    <row r="974" spans="35:45" ht="41.4">
      <c r="AI974" s="56" t="s">
        <v>110</v>
      </c>
      <c r="AJ974" s="56">
        <v>2021</v>
      </c>
      <c r="AK974" s="56" t="s">
        <v>24</v>
      </c>
      <c r="AL974" s="56" t="s">
        <v>104</v>
      </c>
      <c r="AM974" s="56" t="s">
        <v>105</v>
      </c>
      <c r="AN974" s="56" t="s">
        <v>106</v>
      </c>
      <c r="AO974" s="56" t="s">
        <v>107</v>
      </c>
      <c r="AP974" s="56" t="s">
        <v>108</v>
      </c>
      <c r="AQ974" s="56" t="s">
        <v>111</v>
      </c>
      <c r="AR974" s="56">
        <v>178</v>
      </c>
      <c r="AS974" s="56">
        <v>254.54</v>
      </c>
    </row>
    <row r="975" spans="35:45" ht="41.4">
      <c r="AI975" s="57" t="s">
        <v>103</v>
      </c>
      <c r="AJ975" s="57">
        <v>2021</v>
      </c>
      <c r="AK975" s="57" t="s">
        <v>24</v>
      </c>
      <c r="AL975" s="57" t="s">
        <v>104</v>
      </c>
      <c r="AM975" s="57" t="s">
        <v>105</v>
      </c>
      <c r="AN975" s="57" t="s">
        <v>106</v>
      </c>
      <c r="AO975" s="57" t="s">
        <v>107</v>
      </c>
      <c r="AP975" s="57" t="s">
        <v>108</v>
      </c>
      <c r="AQ975" s="57" t="s">
        <v>111</v>
      </c>
      <c r="AR975" s="57">
        <v>226</v>
      </c>
      <c r="AS975" s="57">
        <v>323.18</v>
      </c>
    </row>
    <row r="976" spans="35:45" ht="41.4">
      <c r="AI976" s="56" t="s">
        <v>112</v>
      </c>
      <c r="AJ976" s="56">
        <v>2021</v>
      </c>
      <c r="AK976" s="56" t="s">
        <v>24</v>
      </c>
      <c r="AL976" s="56" t="s">
        <v>104</v>
      </c>
      <c r="AM976" s="56" t="s">
        <v>105</v>
      </c>
      <c r="AN976" s="56" t="s">
        <v>106</v>
      </c>
      <c r="AO976" s="56" t="s">
        <v>107</v>
      </c>
      <c r="AP976" s="56" t="s">
        <v>108</v>
      </c>
      <c r="AQ976" s="56" t="s">
        <v>111</v>
      </c>
      <c r="AR976" s="56">
        <v>148</v>
      </c>
      <c r="AS976" s="56">
        <v>211.64</v>
      </c>
    </row>
    <row r="977" spans="35:45" ht="41.4">
      <c r="AI977" s="57" t="s">
        <v>110</v>
      </c>
      <c r="AJ977" s="57">
        <v>2021</v>
      </c>
      <c r="AK977" s="57" t="s">
        <v>24</v>
      </c>
      <c r="AL977" s="57" t="s">
        <v>104</v>
      </c>
      <c r="AM977" s="57" t="s">
        <v>105</v>
      </c>
      <c r="AN977" s="57" t="s">
        <v>106</v>
      </c>
      <c r="AO977" s="57" t="s">
        <v>107</v>
      </c>
      <c r="AP977" s="57" t="s">
        <v>108</v>
      </c>
      <c r="AQ977" s="57" t="s">
        <v>109</v>
      </c>
      <c r="AR977" s="57">
        <v>174</v>
      </c>
      <c r="AS977" s="57">
        <v>526.24</v>
      </c>
    </row>
    <row r="978" spans="35:45" ht="41.4">
      <c r="AI978" s="56" t="s">
        <v>110</v>
      </c>
      <c r="AJ978" s="56">
        <v>2021</v>
      </c>
      <c r="AK978" s="56" t="s">
        <v>24</v>
      </c>
      <c r="AL978" s="56" t="s">
        <v>104</v>
      </c>
      <c r="AM978" s="56" t="s">
        <v>105</v>
      </c>
      <c r="AN978" s="56" t="s">
        <v>106</v>
      </c>
      <c r="AO978" s="56" t="s">
        <v>107</v>
      </c>
      <c r="AP978" s="56" t="s">
        <v>108</v>
      </c>
      <c r="AQ978" s="56" t="s">
        <v>109</v>
      </c>
      <c r="AR978" s="56">
        <v>168</v>
      </c>
      <c r="AS978" s="56">
        <v>526.24</v>
      </c>
    </row>
    <row r="979" spans="35:45" ht="41.4">
      <c r="AI979" s="57" t="s">
        <v>110</v>
      </c>
      <c r="AJ979" s="57">
        <v>2021</v>
      </c>
      <c r="AK979" s="57" t="s">
        <v>24</v>
      </c>
      <c r="AL979" s="57" t="s">
        <v>104</v>
      </c>
      <c r="AM979" s="57" t="s">
        <v>105</v>
      </c>
      <c r="AN979" s="57" t="s">
        <v>106</v>
      </c>
      <c r="AO979" s="57" t="s">
        <v>107</v>
      </c>
      <c r="AP979" s="57" t="s">
        <v>108</v>
      </c>
      <c r="AQ979" s="57" t="s">
        <v>111</v>
      </c>
      <c r="AR979" s="57">
        <v>720</v>
      </c>
      <c r="AS979" s="57">
        <v>1029.5999999999999</v>
      </c>
    </row>
    <row r="980" spans="35:45" ht="41.4">
      <c r="AI980" s="56" t="s">
        <v>110</v>
      </c>
      <c r="AJ980" s="56">
        <v>2021</v>
      </c>
      <c r="AK980" s="56" t="s">
        <v>24</v>
      </c>
      <c r="AL980" s="56" t="s">
        <v>104</v>
      </c>
      <c r="AM980" s="56" t="s">
        <v>105</v>
      </c>
      <c r="AN980" s="56" t="s">
        <v>106</v>
      </c>
      <c r="AO980" s="56" t="s">
        <v>107</v>
      </c>
      <c r="AP980" s="56" t="s">
        <v>108</v>
      </c>
      <c r="AQ980" s="56" t="s">
        <v>111</v>
      </c>
      <c r="AR980" s="56">
        <v>773</v>
      </c>
      <c r="AS980" s="56">
        <v>1105.3900000000001</v>
      </c>
    </row>
    <row r="981" spans="35:45" ht="41.4">
      <c r="AI981" s="57" t="s">
        <v>103</v>
      </c>
      <c r="AJ981" s="57">
        <v>2021</v>
      </c>
      <c r="AK981" s="57" t="s">
        <v>24</v>
      </c>
      <c r="AL981" s="57" t="s">
        <v>104</v>
      </c>
      <c r="AM981" s="57" t="s">
        <v>105</v>
      </c>
      <c r="AN981" s="57" t="s">
        <v>106</v>
      </c>
      <c r="AO981" s="57" t="s">
        <v>107</v>
      </c>
      <c r="AP981" s="57" t="s">
        <v>108</v>
      </c>
      <c r="AQ981" s="57" t="s">
        <v>109</v>
      </c>
      <c r="AR981" s="57">
        <v>177</v>
      </c>
      <c r="AS981" s="57">
        <v>253.11</v>
      </c>
    </row>
    <row r="982" spans="35:45" ht="41.4">
      <c r="AI982" s="56" t="s">
        <v>103</v>
      </c>
      <c r="AJ982" s="56">
        <v>2021</v>
      </c>
      <c r="AK982" s="56" t="s">
        <v>24</v>
      </c>
      <c r="AL982" s="56" t="s">
        <v>104</v>
      </c>
      <c r="AM982" s="56" t="s">
        <v>105</v>
      </c>
      <c r="AN982" s="56" t="s">
        <v>106</v>
      </c>
      <c r="AO982" s="56" t="s">
        <v>107</v>
      </c>
      <c r="AP982" s="56" t="s">
        <v>108</v>
      </c>
      <c r="AQ982" s="56" t="s">
        <v>109</v>
      </c>
      <c r="AR982" s="56">
        <v>171</v>
      </c>
      <c r="AS982" s="56">
        <v>244.53</v>
      </c>
    </row>
    <row r="983" spans="35:45" ht="41.4">
      <c r="AI983" s="57" t="s">
        <v>110</v>
      </c>
      <c r="AJ983" s="57">
        <v>2021</v>
      </c>
      <c r="AK983" s="57" t="s">
        <v>24</v>
      </c>
      <c r="AL983" s="57" t="s">
        <v>104</v>
      </c>
      <c r="AM983" s="57" t="s">
        <v>105</v>
      </c>
      <c r="AN983" s="57" t="s">
        <v>106</v>
      </c>
      <c r="AO983" s="57" t="s">
        <v>107</v>
      </c>
      <c r="AP983" s="57" t="s">
        <v>108</v>
      </c>
      <c r="AQ983" s="57" t="s">
        <v>109</v>
      </c>
      <c r="AR983" s="57">
        <v>165</v>
      </c>
      <c r="AS983" s="57">
        <v>235.95</v>
      </c>
    </row>
    <row r="984" spans="35:45" ht="41.4">
      <c r="AI984" s="56" t="s">
        <v>110</v>
      </c>
      <c r="AJ984" s="56">
        <v>2021</v>
      </c>
      <c r="AK984" s="56" t="s">
        <v>24</v>
      </c>
      <c r="AL984" s="56" t="s">
        <v>104</v>
      </c>
      <c r="AM984" s="56" t="s">
        <v>105</v>
      </c>
      <c r="AN984" s="56" t="s">
        <v>106</v>
      </c>
      <c r="AO984" s="56" t="s">
        <v>107</v>
      </c>
      <c r="AP984" s="56" t="s">
        <v>108</v>
      </c>
      <c r="AQ984" s="56" t="s">
        <v>111</v>
      </c>
      <c r="AR984" s="56">
        <v>177</v>
      </c>
      <c r="AS984" s="56">
        <v>253.11</v>
      </c>
    </row>
    <row r="985" spans="35:45" ht="41.4">
      <c r="AI985" s="57" t="s">
        <v>110</v>
      </c>
      <c r="AJ985" s="57">
        <v>2021</v>
      </c>
      <c r="AK985" s="57" t="s">
        <v>24</v>
      </c>
      <c r="AL985" s="57" t="s">
        <v>104</v>
      </c>
      <c r="AM985" s="57" t="s">
        <v>105</v>
      </c>
      <c r="AN985" s="57" t="s">
        <v>106</v>
      </c>
      <c r="AO985" s="57" t="s">
        <v>107</v>
      </c>
      <c r="AP985" s="57" t="s">
        <v>108</v>
      </c>
      <c r="AQ985" s="57" t="s">
        <v>111</v>
      </c>
      <c r="AR985" s="57">
        <v>759</v>
      </c>
      <c r="AS985" s="57">
        <v>526.24</v>
      </c>
    </row>
    <row r="986" spans="35:45" ht="41.4">
      <c r="AI986" s="56" t="s">
        <v>112</v>
      </c>
      <c r="AJ986" s="56">
        <v>2021</v>
      </c>
      <c r="AK986" s="56" t="s">
        <v>24</v>
      </c>
      <c r="AL986" s="56" t="s">
        <v>104</v>
      </c>
      <c r="AM986" s="56" t="s">
        <v>105</v>
      </c>
      <c r="AN986" s="56" t="s">
        <v>106</v>
      </c>
      <c r="AO986" s="56" t="s">
        <v>107</v>
      </c>
      <c r="AP986" s="56" t="s">
        <v>108</v>
      </c>
      <c r="AQ986" s="56" t="s">
        <v>111</v>
      </c>
      <c r="AR986" s="56">
        <v>175</v>
      </c>
      <c r="AS986" s="56">
        <v>250.25</v>
      </c>
    </row>
    <row r="987" spans="35:45" ht="41.4">
      <c r="AI987" s="57" t="s">
        <v>110</v>
      </c>
      <c r="AJ987" s="57">
        <v>2021</v>
      </c>
      <c r="AK987" s="57" t="s">
        <v>24</v>
      </c>
      <c r="AL987" s="57" t="s">
        <v>104</v>
      </c>
      <c r="AM987" s="57" t="s">
        <v>105</v>
      </c>
      <c r="AN987" s="57" t="s">
        <v>106</v>
      </c>
      <c r="AO987" s="57" t="s">
        <v>107</v>
      </c>
      <c r="AP987" s="57" t="s">
        <v>108</v>
      </c>
      <c r="AQ987" s="57" t="s">
        <v>111</v>
      </c>
      <c r="AR987" s="57">
        <v>223</v>
      </c>
      <c r="AS987" s="57">
        <v>318.89</v>
      </c>
    </row>
    <row r="988" spans="35:45" ht="41.4">
      <c r="AI988" s="56" t="s">
        <v>110</v>
      </c>
      <c r="AJ988" s="56">
        <v>2021</v>
      </c>
      <c r="AK988" s="56" t="s">
        <v>24</v>
      </c>
      <c r="AL988" s="56" t="s">
        <v>104</v>
      </c>
      <c r="AM988" s="56" t="s">
        <v>105</v>
      </c>
      <c r="AN988" s="56" t="s">
        <v>106</v>
      </c>
      <c r="AO988" s="56" t="s">
        <v>107</v>
      </c>
      <c r="AP988" s="56" t="s">
        <v>108</v>
      </c>
      <c r="AQ988" s="56" t="s">
        <v>111</v>
      </c>
      <c r="AR988" s="56">
        <v>151</v>
      </c>
      <c r="AS988" s="56">
        <v>215.93</v>
      </c>
    </row>
    <row r="989" spans="35:45" ht="41.4">
      <c r="AI989" s="57" t="s">
        <v>112</v>
      </c>
      <c r="AJ989" s="57">
        <v>2021</v>
      </c>
      <c r="AK989" s="57" t="s">
        <v>24</v>
      </c>
      <c r="AL989" s="57" t="s">
        <v>104</v>
      </c>
      <c r="AM989" s="57" t="s">
        <v>105</v>
      </c>
      <c r="AN989" s="57" t="s">
        <v>106</v>
      </c>
      <c r="AO989" s="57" t="s">
        <v>107</v>
      </c>
      <c r="AP989" s="57" t="s">
        <v>108</v>
      </c>
      <c r="AQ989" s="57" t="s">
        <v>109</v>
      </c>
      <c r="AR989" s="57">
        <v>173</v>
      </c>
      <c r="AS989" s="57">
        <v>247.39</v>
      </c>
    </row>
    <row r="990" spans="35:45" ht="41.4">
      <c r="AI990" s="56" t="s">
        <v>110</v>
      </c>
      <c r="AJ990" s="56">
        <v>2021</v>
      </c>
      <c r="AK990" s="56" t="s">
        <v>24</v>
      </c>
      <c r="AL990" s="56" t="s">
        <v>104</v>
      </c>
      <c r="AM990" s="56" t="s">
        <v>105</v>
      </c>
      <c r="AN990" s="56" t="s">
        <v>106</v>
      </c>
      <c r="AO990" s="56" t="s">
        <v>107</v>
      </c>
      <c r="AP990" s="56" t="s">
        <v>108</v>
      </c>
      <c r="AQ990" s="56" t="s">
        <v>109</v>
      </c>
      <c r="AR990" s="56">
        <v>167</v>
      </c>
      <c r="AS990" s="56">
        <v>238.81</v>
      </c>
    </row>
    <row r="991" spans="35:45" ht="41.4">
      <c r="AI991" s="57" t="s">
        <v>103</v>
      </c>
      <c r="AJ991" s="57">
        <v>2021</v>
      </c>
      <c r="AK991" s="57" t="s">
        <v>24</v>
      </c>
      <c r="AL991" s="57" t="s">
        <v>104</v>
      </c>
      <c r="AM991" s="57" t="s">
        <v>105</v>
      </c>
      <c r="AN991" s="57" t="s">
        <v>106</v>
      </c>
      <c r="AO991" s="57" t="s">
        <v>107</v>
      </c>
      <c r="AP991" s="57" t="s">
        <v>108</v>
      </c>
      <c r="AQ991" s="57" t="s">
        <v>111</v>
      </c>
      <c r="AR991" s="57">
        <v>179</v>
      </c>
      <c r="AS991" s="57">
        <v>255.97</v>
      </c>
    </row>
    <row r="992" spans="35:45" ht="41.4">
      <c r="AI992" s="56" t="s">
        <v>103</v>
      </c>
      <c r="AJ992" s="56">
        <v>2021</v>
      </c>
      <c r="AK992" s="56" t="s">
        <v>24</v>
      </c>
      <c r="AL992" s="56" t="s">
        <v>104</v>
      </c>
      <c r="AM992" s="56" t="s">
        <v>105</v>
      </c>
      <c r="AN992" s="56" t="s">
        <v>106</v>
      </c>
      <c r="AO992" s="56" t="s">
        <v>107</v>
      </c>
      <c r="AP992" s="56" t="s">
        <v>108</v>
      </c>
      <c r="AQ992" s="56" t="s">
        <v>111</v>
      </c>
      <c r="AR992" s="56">
        <v>782</v>
      </c>
      <c r="AS992" s="56">
        <v>1118.26</v>
      </c>
    </row>
    <row r="993" spans="35:45" ht="41.4">
      <c r="AI993" s="57" t="s">
        <v>112</v>
      </c>
      <c r="AJ993" s="57">
        <v>2021</v>
      </c>
      <c r="AK993" s="57" t="s">
        <v>27</v>
      </c>
      <c r="AL993" s="57" t="s">
        <v>104</v>
      </c>
      <c r="AM993" s="57" t="s">
        <v>105</v>
      </c>
      <c r="AN993" s="57" t="s">
        <v>106</v>
      </c>
      <c r="AO993" s="57" t="s">
        <v>107</v>
      </c>
      <c r="AP993" s="57" t="s">
        <v>108</v>
      </c>
      <c r="AQ993" s="57" t="s">
        <v>109</v>
      </c>
      <c r="AR993" s="57">
        <v>146</v>
      </c>
      <c r="AS993" s="57">
        <v>526.24</v>
      </c>
    </row>
    <row r="994" spans="35:45" ht="41.4">
      <c r="AI994" s="56" t="s">
        <v>103</v>
      </c>
      <c r="AJ994" s="56">
        <v>2021</v>
      </c>
      <c r="AK994" s="56" t="s">
        <v>27</v>
      </c>
      <c r="AL994" s="56" t="s">
        <v>104</v>
      </c>
      <c r="AM994" s="56" t="s">
        <v>105</v>
      </c>
      <c r="AN994" s="56" t="s">
        <v>106</v>
      </c>
      <c r="AO994" s="56" t="s">
        <v>107</v>
      </c>
      <c r="AP994" s="56" t="s">
        <v>108</v>
      </c>
      <c r="AQ994" s="56" t="s">
        <v>109</v>
      </c>
      <c r="AR994" s="56">
        <v>140</v>
      </c>
      <c r="AS994" s="56">
        <v>526.24</v>
      </c>
    </row>
    <row r="995" spans="35:45" ht="41.4">
      <c r="AI995" s="57" t="s">
        <v>103</v>
      </c>
      <c r="AJ995" s="57">
        <v>2021</v>
      </c>
      <c r="AK995" s="57" t="s">
        <v>27</v>
      </c>
      <c r="AL995" s="57" t="s">
        <v>104</v>
      </c>
      <c r="AM995" s="57" t="s">
        <v>105</v>
      </c>
      <c r="AN995" s="57" t="s">
        <v>106</v>
      </c>
      <c r="AO995" s="57" t="s">
        <v>107</v>
      </c>
      <c r="AP995" s="57" t="s">
        <v>108</v>
      </c>
      <c r="AQ995" s="57" t="s">
        <v>109</v>
      </c>
      <c r="AR995" s="57">
        <v>134</v>
      </c>
      <c r="AS995" s="57">
        <v>526.24</v>
      </c>
    </row>
    <row r="996" spans="35:45" ht="41.4">
      <c r="AI996" s="56" t="s">
        <v>103</v>
      </c>
      <c r="AJ996" s="56">
        <v>2021</v>
      </c>
      <c r="AK996" s="56" t="s">
        <v>27</v>
      </c>
      <c r="AL996" s="56" t="s">
        <v>104</v>
      </c>
      <c r="AM996" s="56" t="s">
        <v>105</v>
      </c>
      <c r="AN996" s="56" t="s">
        <v>106</v>
      </c>
      <c r="AO996" s="56" t="s">
        <v>107</v>
      </c>
      <c r="AP996" s="56" t="s">
        <v>108</v>
      </c>
      <c r="AQ996" s="56" t="s">
        <v>111</v>
      </c>
      <c r="AR996" s="56">
        <v>164</v>
      </c>
      <c r="AS996" s="56">
        <v>234.52</v>
      </c>
    </row>
    <row r="997" spans="35:45" ht="41.4">
      <c r="AI997" s="57" t="s">
        <v>113</v>
      </c>
      <c r="AJ997" s="57">
        <v>2021</v>
      </c>
      <c r="AK997" s="57" t="s">
        <v>27</v>
      </c>
      <c r="AL997" s="57" t="s">
        <v>104</v>
      </c>
      <c r="AM997" s="57" t="s">
        <v>105</v>
      </c>
      <c r="AN997" s="57" t="s">
        <v>106</v>
      </c>
      <c r="AO997" s="57" t="s">
        <v>107</v>
      </c>
      <c r="AP997" s="57" t="s">
        <v>108</v>
      </c>
      <c r="AQ997" s="57" t="s">
        <v>111</v>
      </c>
      <c r="AR997" s="57">
        <v>212</v>
      </c>
      <c r="AS997" s="57">
        <v>303.16000000000003</v>
      </c>
    </row>
    <row r="998" spans="35:45" ht="41.4">
      <c r="AI998" s="56" t="s">
        <v>110</v>
      </c>
      <c r="AJ998" s="56">
        <v>2021</v>
      </c>
      <c r="AK998" s="56" t="s">
        <v>27</v>
      </c>
      <c r="AL998" s="56" t="s">
        <v>104</v>
      </c>
      <c r="AM998" s="56" t="s">
        <v>105</v>
      </c>
      <c r="AN998" s="56" t="s">
        <v>106</v>
      </c>
      <c r="AO998" s="56" t="s">
        <v>107</v>
      </c>
      <c r="AP998" s="56" t="s">
        <v>108</v>
      </c>
      <c r="AQ998" s="56" t="s">
        <v>111</v>
      </c>
      <c r="AR998" s="56">
        <v>140</v>
      </c>
      <c r="AS998" s="56">
        <v>200.2</v>
      </c>
    </row>
    <row r="999" spans="35:45" ht="41.4">
      <c r="AI999" s="57" t="s">
        <v>110</v>
      </c>
      <c r="AJ999" s="57">
        <v>2021</v>
      </c>
      <c r="AK999" s="57" t="s">
        <v>27</v>
      </c>
      <c r="AL999" s="57" t="s">
        <v>104</v>
      </c>
      <c r="AM999" s="57" t="s">
        <v>105</v>
      </c>
      <c r="AN999" s="57" t="s">
        <v>106</v>
      </c>
      <c r="AO999" s="57" t="s">
        <v>107</v>
      </c>
      <c r="AP999" s="57" t="s">
        <v>108</v>
      </c>
      <c r="AQ999" s="57" t="s">
        <v>111</v>
      </c>
      <c r="AR999" s="57">
        <v>166</v>
      </c>
      <c r="AS999" s="57">
        <v>237.38</v>
      </c>
    </row>
    <row r="1000" spans="35:45" ht="41.4">
      <c r="AI1000" s="56" t="s">
        <v>110</v>
      </c>
      <c r="AJ1000" s="56">
        <v>2021</v>
      </c>
      <c r="AK1000" s="56" t="s">
        <v>27</v>
      </c>
      <c r="AL1000" s="56" t="s">
        <v>104</v>
      </c>
      <c r="AM1000" s="56" t="s">
        <v>105</v>
      </c>
      <c r="AN1000" s="56" t="s">
        <v>106</v>
      </c>
      <c r="AO1000" s="56" t="s">
        <v>107</v>
      </c>
      <c r="AP1000" s="56" t="s">
        <v>108</v>
      </c>
      <c r="AQ1000" s="56" t="s">
        <v>111</v>
      </c>
      <c r="AR1000" s="56">
        <v>214</v>
      </c>
      <c r="AS1000" s="56">
        <v>306.02</v>
      </c>
    </row>
    <row r="1001" spans="35:45" ht="41.4">
      <c r="AI1001" s="57" t="s">
        <v>113</v>
      </c>
      <c r="AJ1001" s="57">
        <v>2021</v>
      </c>
      <c r="AK1001" s="57" t="s">
        <v>27</v>
      </c>
      <c r="AL1001" s="57" t="s">
        <v>104</v>
      </c>
      <c r="AM1001" s="57" t="s">
        <v>105</v>
      </c>
      <c r="AN1001" s="57" t="s">
        <v>106</v>
      </c>
      <c r="AO1001" s="57" t="s">
        <v>107</v>
      </c>
      <c r="AP1001" s="57" t="s">
        <v>108</v>
      </c>
      <c r="AQ1001" s="57" t="s">
        <v>111</v>
      </c>
      <c r="AR1001" s="57">
        <v>142</v>
      </c>
      <c r="AS1001" s="57">
        <v>203.06</v>
      </c>
    </row>
    <row r="1002" spans="35:45" ht="41.4">
      <c r="AI1002" s="56" t="s">
        <v>110</v>
      </c>
      <c r="AJ1002" s="56">
        <v>2021</v>
      </c>
      <c r="AK1002" s="56" t="s">
        <v>27</v>
      </c>
      <c r="AL1002" s="56" t="s">
        <v>104</v>
      </c>
      <c r="AM1002" s="56" t="s">
        <v>105</v>
      </c>
      <c r="AN1002" s="56" t="s">
        <v>106</v>
      </c>
      <c r="AO1002" s="56" t="s">
        <v>107</v>
      </c>
      <c r="AP1002" s="56" t="s">
        <v>108</v>
      </c>
      <c r="AQ1002" s="56" t="s">
        <v>111</v>
      </c>
      <c r="AR1002" s="56">
        <v>144</v>
      </c>
      <c r="AS1002" s="56">
        <v>526.24</v>
      </c>
    </row>
    <row r="1003" spans="35:45" ht="41.4">
      <c r="AI1003" s="57" t="s">
        <v>110</v>
      </c>
      <c r="AJ1003" s="57">
        <v>2021</v>
      </c>
      <c r="AK1003" s="57" t="s">
        <v>27</v>
      </c>
      <c r="AL1003" s="57" t="s">
        <v>104</v>
      </c>
      <c r="AM1003" s="57" t="s">
        <v>105</v>
      </c>
      <c r="AN1003" s="57" t="s">
        <v>106</v>
      </c>
      <c r="AO1003" s="57" t="s">
        <v>107</v>
      </c>
      <c r="AP1003" s="57" t="s">
        <v>108</v>
      </c>
      <c r="AQ1003" s="57" t="s">
        <v>111</v>
      </c>
      <c r="AR1003" s="57">
        <v>138</v>
      </c>
      <c r="AS1003" s="57">
        <v>526.24</v>
      </c>
    </row>
    <row r="1004" spans="35:45" ht="41.4">
      <c r="AI1004" s="56" t="s">
        <v>114</v>
      </c>
      <c r="AJ1004" s="56">
        <v>2021</v>
      </c>
      <c r="AK1004" s="56" t="s">
        <v>27</v>
      </c>
      <c r="AL1004" s="56" t="s">
        <v>104</v>
      </c>
      <c r="AM1004" s="56" t="s">
        <v>105</v>
      </c>
      <c r="AN1004" s="56" t="s">
        <v>106</v>
      </c>
      <c r="AO1004" s="56" t="s">
        <v>107</v>
      </c>
      <c r="AP1004" s="56" t="s">
        <v>108</v>
      </c>
      <c r="AQ1004" s="56" t="s">
        <v>111</v>
      </c>
      <c r="AR1004" s="56">
        <v>132</v>
      </c>
      <c r="AS1004" s="56">
        <v>526.24</v>
      </c>
    </row>
    <row r="1005" spans="35:45" ht="41.4">
      <c r="AI1005" s="57" t="s">
        <v>103</v>
      </c>
      <c r="AJ1005" s="57">
        <v>2021</v>
      </c>
      <c r="AK1005" s="57" t="s">
        <v>27</v>
      </c>
      <c r="AL1005" s="57" t="s">
        <v>104</v>
      </c>
      <c r="AM1005" s="57" t="s">
        <v>105</v>
      </c>
      <c r="AN1005" s="57" t="s">
        <v>106</v>
      </c>
      <c r="AO1005" s="57" t="s">
        <v>107</v>
      </c>
      <c r="AP1005" s="57" t="s">
        <v>108</v>
      </c>
      <c r="AQ1005" s="57" t="s">
        <v>111</v>
      </c>
      <c r="AR1005" s="57">
        <v>688</v>
      </c>
      <c r="AS1005" s="57">
        <v>983.84</v>
      </c>
    </row>
    <row r="1006" spans="35:45" ht="41.4">
      <c r="AI1006" s="56" t="s">
        <v>112</v>
      </c>
      <c r="AJ1006" s="56">
        <v>2021</v>
      </c>
      <c r="AK1006" s="56" t="s">
        <v>27</v>
      </c>
      <c r="AL1006" s="56" t="s">
        <v>104</v>
      </c>
      <c r="AM1006" s="56" t="s">
        <v>105</v>
      </c>
      <c r="AN1006" s="56" t="s">
        <v>106</v>
      </c>
      <c r="AO1006" s="56" t="s">
        <v>107</v>
      </c>
      <c r="AP1006" s="56" t="s">
        <v>108</v>
      </c>
      <c r="AQ1006" s="56" t="s">
        <v>111</v>
      </c>
      <c r="AR1006" s="56">
        <v>775</v>
      </c>
      <c r="AS1006" s="56">
        <v>1108.25</v>
      </c>
    </row>
    <row r="1007" spans="35:45" ht="41.4">
      <c r="AI1007" s="57" t="s">
        <v>110</v>
      </c>
      <c r="AJ1007" s="57">
        <v>2021</v>
      </c>
      <c r="AK1007" s="57" t="s">
        <v>27</v>
      </c>
      <c r="AL1007" s="57" t="s">
        <v>104</v>
      </c>
      <c r="AM1007" s="57" t="s">
        <v>105</v>
      </c>
      <c r="AN1007" s="57" t="s">
        <v>106</v>
      </c>
      <c r="AO1007" s="57" t="s">
        <v>107</v>
      </c>
      <c r="AP1007" s="57" t="s">
        <v>108</v>
      </c>
      <c r="AQ1007" s="57" t="s">
        <v>111</v>
      </c>
      <c r="AR1007" s="57">
        <v>141</v>
      </c>
      <c r="AS1007" s="57">
        <v>201.63</v>
      </c>
    </row>
    <row r="1008" spans="35:45" ht="41.4">
      <c r="AI1008" s="56" t="s">
        <v>113</v>
      </c>
      <c r="AJ1008" s="56">
        <v>2021</v>
      </c>
      <c r="AK1008" s="56" t="s">
        <v>27</v>
      </c>
      <c r="AL1008" s="56" t="s">
        <v>104</v>
      </c>
      <c r="AM1008" s="56" t="s">
        <v>105</v>
      </c>
      <c r="AN1008" s="56" t="s">
        <v>106</v>
      </c>
      <c r="AO1008" s="56" t="s">
        <v>107</v>
      </c>
      <c r="AP1008" s="56" t="s">
        <v>108</v>
      </c>
      <c r="AQ1008" s="56" t="s">
        <v>111</v>
      </c>
      <c r="AR1008" s="56">
        <v>135</v>
      </c>
      <c r="AS1008" s="56">
        <v>193.05</v>
      </c>
    </row>
    <row r="1009" spans="35:45" ht="41.4">
      <c r="AI1009" s="57" t="s">
        <v>112</v>
      </c>
      <c r="AJ1009" s="57">
        <v>2021</v>
      </c>
      <c r="AK1009" s="57" t="s">
        <v>27</v>
      </c>
      <c r="AL1009" s="57" t="s">
        <v>104</v>
      </c>
      <c r="AM1009" s="57" t="s">
        <v>105</v>
      </c>
      <c r="AN1009" s="57" t="s">
        <v>106</v>
      </c>
      <c r="AO1009" s="57" t="s">
        <v>107</v>
      </c>
      <c r="AP1009" s="57" t="s">
        <v>108</v>
      </c>
      <c r="AQ1009" s="57" t="s">
        <v>111</v>
      </c>
      <c r="AR1009" s="57">
        <v>165</v>
      </c>
      <c r="AS1009" s="57">
        <v>235.95</v>
      </c>
    </row>
    <row r="1010" spans="35:45" ht="41.4">
      <c r="AI1010" s="56" t="s">
        <v>110</v>
      </c>
      <c r="AJ1010" s="56">
        <v>2021</v>
      </c>
      <c r="AK1010" s="56" t="s">
        <v>27</v>
      </c>
      <c r="AL1010" s="56" t="s">
        <v>104</v>
      </c>
      <c r="AM1010" s="56" t="s">
        <v>105</v>
      </c>
      <c r="AN1010" s="56" t="s">
        <v>106</v>
      </c>
      <c r="AO1010" s="56" t="s">
        <v>107</v>
      </c>
      <c r="AP1010" s="56" t="s">
        <v>108</v>
      </c>
      <c r="AQ1010" s="56" t="s">
        <v>111</v>
      </c>
      <c r="AR1010" s="56">
        <v>761</v>
      </c>
      <c r="AS1010" s="56">
        <v>526.24</v>
      </c>
    </row>
    <row r="1011" spans="35:45" ht="41.4">
      <c r="AI1011" s="57" t="s">
        <v>103</v>
      </c>
      <c r="AJ1011" s="57">
        <v>2021</v>
      </c>
      <c r="AK1011" s="57" t="s">
        <v>27</v>
      </c>
      <c r="AL1011" s="57" t="s">
        <v>104</v>
      </c>
      <c r="AM1011" s="57" t="s">
        <v>105</v>
      </c>
      <c r="AN1011" s="57" t="s">
        <v>106</v>
      </c>
      <c r="AO1011" s="57" t="s">
        <v>107</v>
      </c>
      <c r="AP1011" s="57" t="s">
        <v>108</v>
      </c>
      <c r="AQ1011" s="57" t="s">
        <v>111</v>
      </c>
      <c r="AR1011" s="57">
        <v>814</v>
      </c>
      <c r="AS1011" s="57">
        <v>526.24</v>
      </c>
    </row>
    <row r="1012" spans="35:45" ht="41.4">
      <c r="AI1012" s="56" t="s">
        <v>113</v>
      </c>
      <c r="AJ1012" s="56">
        <v>2021</v>
      </c>
      <c r="AK1012" s="56" t="s">
        <v>27</v>
      </c>
      <c r="AL1012" s="56" t="s">
        <v>104</v>
      </c>
      <c r="AM1012" s="56" t="s">
        <v>105</v>
      </c>
      <c r="AN1012" s="56" t="s">
        <v>106</v>
      </c>
      <c r="AO1012" s="56" t="s">
        <v>107</v>
      </c>
      <c r="AP1012" s="56" t="s">
        <v>108</v>
      </c>
      <c r="AQ1012" s="56" t="s">
        <v>111</v>
      </c>
      <c r="AR1012" s="56">
        <v>169</v>
      </c>
      <c r="AS1012" s="56">
        <v>241.67</v>
      </c>
    </row>
    <row r="1013" spans="35:45" ht="41.4">
      <c r="AI1013" s="57" t="s">
        <v>114</v>
      </c>
      <c r="AJ1013" s="57">
        <v>2021</v>
      </c>
      <c r="AK1013" s="57" t="s">
        <v>27</v>
      </c>
      <c r="AL1013" s="57" t="s">
        <v>104</v>
      </c>
      <c r="AM1013" s="57" t="s">
        <v>105</v>
      </c>
      <c r="AN1013" s="57" t="s">
        <v>106</v>
      </c>
      <c r="AO1013" s="57" t="s">
        <v>107</v>
      </c>
      <c r="AP1013" s="57" t="s">
        <v>108</v>
      </c>
      <c r="AQ1013" s="57" t="s">
        <v>111</v>
      </c>
      <c r="AR1013" s="57">
        <v>211</v>
      </c>
      <c r="AS1013" s="57">
        <v>301.73</v>
      </c>
    </row>
    <row r="1014" spans="35:45" ht="41.4">
      <c r="AI1014" s="56" t="s">
        <v>110</v>
      </c>
      <c r="AJ1014" s="56">
        <v>2021</v>
      </c>
      <c r="AK1014" s="56" t="s">
        <v>27</v>
      </c>
      <c r="AL1014" s="56" t="s">
        <v>104</v>
      </c>
      <c r="AM1014" s="56" t="s">
        <v>105</v>
      </c>
      <c r="AN1014" s="56" t="s">
        <v>106</v>
      </c>
      <c r="AO1014" s="56" t="s">
        <v>107</v>
      </c>
      <c r="AP1014" s="56" t="s">
        <v>108</v>
      </c>
      <c r="AQ1014" s="56" t="s">
        <v>111</v>
      </c>
      <c r="AR1014" s="56">
        <v>139</v>
      </c>
      <c r="AS1014" s="56">
        <v>198.77</v>
      </c>
    </row>
    <row r="1015" spans="35:45" ht="41.4">
      <c r="AI1015" s="57" t="s">
        <v>103</v>
      </c>
      <c r="AJ1015" s="57">
        <v>2021</v>
      </c>
      <c r="AK1015" s="57" t="s">
        <v>27</v>
      </c>
      <c r="AL1015" s="57" t="s">
        <v>104</v>
      </c>
      <c r="AM1015" s="57" t="s">
        <v>105</v>
      </c>
      <c r="AN1015" s="57" t="s">
        <v>106</v>
      </c>
      <c r="AO1015" s="57" t="s">
        <v>107</v>
      </c>
      <c r="AP1015" s="57" t="s">
        <v>108</v>
      </c>
      <c r="AQ1015" s="57" t="s">
        <v>109</v>
      </c>
      <c r="AR1015" s="57">
        <v>143</v>
      </c>
      <c r="AS1015" s="57">
        <v>204.49</v>
      </c>
    </row>
    <row r="1016" spans="35:45" ht="41.4">
      <c r="AI1016" s="56" t="s">
        <v>110</v>
      </c>
      <c r="AJ1016" s="56">
        <v>2021</v>
      </c>
      <c r="AK1016" s="56" t="s">
        <v>27</v>
      </c>
      <c r="AL1016" s="56" t="s">
        <v>104</v>
      </c>
      <c r="AM1016" s="56" t="s">
        <v>105</v>
      </c>
      <c r="AN1016" s="56" t="s">
        <v>106</v>
      </c>
      <c r="AO1016" s="56" t="s">
        <v>107</v>
      </c>
      <c r="AP1016" s="56" t="s">
        <v>108</v>
      </c>
      <c r="AQ1016" s="56" t="s">
        <v>109</v>
      </c>
      <c r="AR1016" s="56">
        <v>137</v>
      </c>
      <c r="AS1016" s="56">
        <v>195.91</v>
      </c>
    </row>
    <row r="1017" spans="35:45" ht="41.4">
      <c r="AI1017" s="57" t="s">
        <v>113</v>
      </c>
      <c r="AJ1017" s="57">
        <v>2021</v>
      </c>
      <c r="AK1017" s="57" t="s">
        <v>27</v>
      </c>
      <c r="AL1017" s="57" t="s">
        <v>104</v>
      </c>
      <c r="AM1017" s="57" t="s">
        <v>105</v>
      </c>
      <c r="AN1017" s="57" t="s">
        <v>106</v>
      </c>
      <c r="AO1017" s="57" t="s">
        <v>107</v>
      </c>
      <c r="AP1017" s="57" t="s">
        <v>108</v>
      </c>
      <c r="AQ1017" s="57" t="s">
        <v>109</v>
      </c>
      <c r="AR1017" s="57">
        <v>131</v>
      </c>
      <c r="AS1017" s="57">
        <v>187.33</v>
      </c>
    </row>
    <row r="1018" spans="35:45" ht="41.4">
      <c r="AI1018" s="56" t="s">
        <v>110</v>
      </c>
      <c r="AJ1018" s="56">
        <v>2021</v>
      </c>
      <c r="AK1018" s="56" t="s">
        <v>27</v>
      </c>
      <c r="AL1018" s="56" t="s">
        <v>104</v>
      </c>
      <c r="AM1018" s="56" t="s">
        <v>105</v>
      </c>
      <c r="AN1018" s="56" t="s">
        <v>106</v>
      </c>
      <c r="AO1018" s="56" t="s">
        <v>107</v>
      </c>
      <c r="AP1018" s="56" t="s">
        <v>108</v>
      </c>
      <c r="AQ1018" s="56" t="s">
        <v>111</v>
      </c>
      <c r="AR1018" s="56">
        <v>167</v>
      </c>
      <c r="AS1018" s="56">
        <v>238.81</v>
      </c>
    </row>
    <row r="1019" spans="35:45" ht="41.4">
      <c r="AI1019" s="57" t="s">
        <v>110</v>
      </c>
      <c r="AJ1019" s="57">
        <v>2021</v>
      </c>
      <c r="AK1019" s="57" t="s">
        <v>27</v>
      </c>
      <c r="AL1019" s="57" t="s">
        <v>104</v>
      </c>
      <c r="AM1019" s="57" t="s">
        <v>105</v>
      </c>
      <c r="AN1019" s="57" t="s">
        <v>106</v>
      </c>
      <c r="AO1019" s="57" t="s">
        <v>107</v>
      </c>
      <c r="AP1019" s="57" t="s">
        <v>108</v>
      </c>
      <c r="AQ1019" s="57" t="s">
        <v>111</v>
      </c>
      <c r="AR1019" s="57">
        <v>215</v>
      </c>
      <c r="AS1019" s="57">
        <v>307.45</v>
      </c>
    </row>
    <row r="1020" spans="35:45" ht="41.4">
      <c r="AI1020" s="56" t="s">
        <v>103</v>
      </c>
      <c r="AJ1020" s="56">
        <v>2021</v>
      </c>
      <c r="AK1020" s="56" t="s">
        <v>27</v>
      </c>
      <c r="AL1020" s="56" t="s">
        <v>104</v>
      </c>
      <c r="AM1020" s="56" t="s">
        <v>105</v>
      </c>
      <c r="AN1020" s="56" t="s">
        <v>106</v>
      </c>
      <c r="AO1020" s="56" t="s">
        <v>107</v>
      </c>
      <c r="AP1020" s="56" t="s">
        <v>108</v>
      </c>
      <c r="AQ1020" s="56" t="s">
        <v>111</v>
      </c>
      <c r="AR1020" s="56">
        <v>784</v>
      </c>
      <c r="AS1020" s="56">
        <v>1121.1199999999999</v>
      </c>
    </row>
    <row r="1021" spans="35:45" ht="41.4">
      <c r="AI1021" s="57" t="s">
        <v>110</v>
      </c>
      <c r="AJ1021" s="57">
        <v>2021</v>
      </c>
      <c r="AK1021" s="57" t="s">
        <v>33</v>
      </c>
      <c r="AL1021" s="57" t="s">
        <v>104</v>
      </c>
      <c r="AM1021" s="57" t="s">
        <v>105</v>
      </c>
      <c r="AN1021" s="57" t="s">
        <v>106</v>
      </c>
      <c r="AO1021" s="57" t="s">
        <v>107</v>
      </c>
      <c r="AP1021" s="57" t="s">
        <v>108</v>
      </c>
      <c r="AQ1021" s="57" t="s">
        <v>111</v>
      </c>
      <c r="AR1021" s="57">
        <v>134</v>
      </c>
      <c r="AS1021" s="57">
        <v>182.24</v>
      </c>
    </row>
    <row r="1022" spans="35:45" ht="41.4">
      <c r="AI1022" s="56" t="s">
        <v>103</v>
      </c>
      <c r="AJ1022" s="56">
        <v>2021</v>
      </c>
      <c r="AK1022" s="56" t="s">
        <v>33</v>
      </c>
      <c r="AL1022" s="56" t="s">
        <v>104</v>
      </c>
      <c r="AM1022" s="56" t="s">
        <v>105</v>
      </c>
      <c r="AN1022" s="56" t="s">
        <v>106</v>
      </c>
      <c r="AO1022" s="56" t="s">
        <v>107</v>
      </c>
      <c r="AP1022" s="56" t="s">
        <v>108</v>
      </c>
      <c r="AQ1022" s="56" t="s">
        <v>111</v>
      </c>
      <c r="AR1022" s="56">
        <v>182</v>
      </c>
      <c r="AS1022" s="56">
        <v>260.26</v>
      </c>
    </row>
    <row r="1023" spans="35:45" ht="41.4">
      <c r="AI1023" s="57" t="s">
        <v>103</v>
      </c>
      <c r="AJ1023" s="57">
        <v>2021</v>
      </c>
      <c r="AK1023" s="57" t="s">
        <v>33</v>
      </c>
      <c r="AL1023" s="57" t="s">
        <v>104</v>
      </c>
      <c r="AM1023" s="57" t="s">
        <v>105</v>
      </c>
      <c r="AN1023" s="57" t="s">
        <v>106</v>
      </c>
      <c r="AO1023" s="57" t="s">
        <v>107</v>
      </c>
      <c r="AP1023" s="57" t="s">
        <v>108</v>
      </c>
      <c r="AQ1023" s="57" t="s">
        <v>111</v>
      </c>
      <c r="AR1023" s="57">
        <v>136</v>
      </c>
      <c r="AS1023" s="57">
        <v>194.48</v>
      </c>
    </row>
    <row r="1024" spans="35:45" ht="41.4">
      <c r="AI1024" s="56" t="s">
        <v>103</v>
      </c>
      <c r="AJ1024" s="56">
        <v>2021</v>
      </c>
      <c r="AK1024" s="56" t="s">
        <v>33</v>
      </c>
      <c r="AL1024" s="56" t="s">
        <v>104</v>
      </c>
      <c r="AM1024" s="56" t="s">
        <v>105</v>
      </c>
      <c r="AN1024" s="56" t="s">
        <v>106</v>
      </c>
      <c r="AO1024" s="56" t="s">
        <v>107</v>
      </c>
      <c r="AP1024" s="56" t="s">
        <v>108</v>
      </c>
      <c r="AQ1024" s="56" t="s">
        <v>111</v>
      </c>
      <c r="AR1024" s="56">
        <v>694</v>
      </c>
      <c r="AS1024" s="56">
        <v>992.42</v>
      </c>
    </row>
    <row r="1025" spans="35:45" ht="41.4">
      <c r="AI1025" s="57" t="s">
        <v>114</v>
      </c>
      <c r="AJ1025" s="57">
        <v>2021</v>
      </c>
      <c r="AK1025" s="57" t="s">
        <v>33</v>
      </c>
      <c r="AL1025" s="57" t="s">
        <v>104</v>
      </c>
      <c r="AM1025" s="57" t="s">
        <v>105</v>
      </c>
      <c r="AN1025" s="57" t="s">
        <v>106</v>
      </c>
      <c r="AO1025" s="57" t="s">
        <v>107</v>
      </c>
      <c r="AP1025" s="57" t="s">
        <v>108</v>
      </c>
      <c r="AQ1025" s="57" t="s">
        <v>111</v>
      </c>
      <c r="AR1025" s="57">
        <v>727</v>
      </c>
      <c r="AS1025" s="57">
        <v>1039.6099999999999</v>
      </c>
    </row>
    <row r="1026" spans="35:45" ht="41.4">
      <c r="AI1026" s="56" t="s">
        <v>110</v>
      </c>
      <c r="AJ1026" s="56">
        <v>2021</v>
      </c>
      <c r="AK1026" s="56" t="s">
        <v>33</v>
      </c>
      <c r="AL1026" s="56" t="s">
        <v>104</v>
      </c>
      <c r="AM1026" s="56" t="s">
        <v>105</v>
      </c>
      <c r="AN1026" s="56" t="s">
        <v>106</v>
      </c>
      <c r="AO1026" s="56" t="s">
        <v>107</v>
      </c>
      <c r="AP1026" s="56" t="s">
        <v>108</v>
      </c>
      <c r="AQ1026" s="56" t="s">
        <v>111</v>
      </c>
      <c r="AR1026" s="56">
        <v>135</v>
      </c>
      <c r="AS1026" s="56">
        <v>193.05</v>
      </c>
    </row>
    <row r="1027" spans="35:45" ht="41.4">
      <c r="AI1027" s="57" t="s">
        <v>114</v>
      </c>
      <c r="AJ1027" s="57">
        <v>2021</v>
      </c>
      <c r="AK1027" s="57" t="s">
        <v>33</v>
      </c>
      <c r="AL1027" s="57" t="s">
        <v>104</v>
      </c>
      <c r="AM1027" s="57" t="s">
        <v>105</v>
      </c>
      <c r="AN1027" s="57" t="s">
        <v>106</v>
      </c>
      <c r="AO1027" s="57" t="s">
        <v>107</v>
      </c>
      <c r="AP1027" s="57" t="s">
        <v>108</v>
      </c>
      <c r="AQ1027" s="57" t="s">
        <v>111</v>
      </c>
      <c r="AR1027" s="57">
        <v>766</v>
      </c>
      <c r="AS1027" s="57">
        <v>526.24</v>
      </c>
    </row>
    <row r="1028" spans="35:45" ht="41.4">
      <c r="AI1028" s="56" t="s">
        <v>103</v>
      </c>
      <c r="AJ1028" s="56">
        <v>2021</v>
      </c>
      <c r="AK1028" s="56" t="s">
        <v>33</v>
      </c>
      <c r="AL1028" s="56" t="s">
        <v>104</v>
      </c>
      <c r="AM1028" s="56" t="s">
        <v>105</v>
      </c>
      <c r="AN1028" s="56" t="s">
        <v>106</v>
      </c>
      <c r="AO1028" s="56" t="s">
        <v>107</v>
      </c>
      <c r="AP1028" s="56" t="s">
        <v>108</v>
      </c>
      <c r="AQ1028" s="56" t="s">
        <v>111</v>
      </c>
      <c r="AR1028" s="56">
        <v>133</v>
      </c>
      <c r="AS1028" s="56">
        <v>190.19</v>
      </c>
    </row>
    <row r="1029" spans="35:45" ht="41.4">
      <c r="AI1029" s="57" t="s">
        <v>103</v>
      </c>
      <c r="AJ1029" s="57">
        <v>2021</v>
      </c>
      <c r="AK1029" s="57" t="s">
        <v>33</v>
      </c>
      <c r="AL1029" s="57" t="s">
        <v>104</v>
      </c>
      <c r="AM1029" s="57" t="s">
        <v>105</v>
      </c>
      <c r="AN1029" s="57" t="s">
        <v>106</v>
      </c>
      <c r="AO1029" s="57" t="s">
        <v>107</v>
      </c>
      <c r="AP1029" s="57" t="s">
        <v>108</v>
      </c>
      <c r="AQ1029" s="57" t="s">
        <v>111</v>
      </c>
      <c r="AR1029" s="57">
        <v>181</v>
      </c>
      <c r="AS1029" s="57">
        <v>258.83</v>
      </c>
    </row>
    <row r="1030" spans="35:45" ht="41.4">
      <c r="AI1030" s="56" t="s">
        <v>110</v>
      </c>
      <c r="AJ1030" s="56">
        <v>2021</v>
      </c>
      <c r="AK1030" s="56" t="s">
        <v>33</v>
      </c>
      <c r="AL1030" s="56" t="s">
        <v>104</v>
      </c>
      <c r="AM1030" s="56" t="s">
        <v>105</v>
      </c>
      <c r="AN1030" s="56" t="s">
        <v>106</v>
      </c>
      <c r="AO1030" s="56" t="s">
        <v>107</v>
      </c>
      <c r="AP1030" s="56" t="s">
        <v>108</v>
      </c>
      <c r="AQ1030" s="56" t="s">
        <v>111</v>
      </c>
      <c r="AR1030" s="56">
        <v>137</v>
      </c>
      <c r="AS1030" s="56">
        <v>195.91</v>
      </c>
    </row>
    <row r="1031" spans="35:45" ht="41.4">
      <c r="AI1031" s="57" t="s">
        <v>103</v>
      </c>
      <c r="AJ1031" s="57">
        <v>2021</v>
      </c>
      <c r="AK1031" s="57" t="s">
        <v>33</v>
      </c>
      <c r="AL1031" s="57" t="s">
        <v>104</v>
      </c>
      <c r="AM1031" s="57" t="s">
        <v>105</v>
      </c>
      <c r="AN1031" s="57" t="s">
        <v>106</v>
      </c>
      <c r="AO1031" s="57" t="s">
        <v>107</v>
      </c>
      <c r="AP1031" s="57" t="s">
        <v>108</v>
      </c>
      <c r="AQ1031" s="57" t="s">
        <v>111</v>
      </c>
      <c r="AR1031" s="57">
        <v>179</v>
      </c>
      <c r="AS1031" s="57">
        <v>255.97</v>
      </c>
    </row>
    <row r="1032" spans="35:45" ht="41.4">
      <c r="AI1032" s="56" t="s">
        <v>110</v>
      </c>
      <c r="AJ1032" s="56">
        <v>2021</v>
      </c>
      <c r="AK1032" s="56" t="s">
        <v>32</v>
      </c>
      <c r="AL1032" s="56" t="s">
        <v>104</v>
      </c>
      <c r="AM1032" s="56" t="s">
        <v>105</v>
      </c>
      <c r="AN1032" s="56" t="s">
        <v>106</v>
      </c>
      <c r="AO1032" s="56" t="s">
        <v>107</v>
      </c>
      <c r="AP1032" s="56" t="s">
        <v>108</v>
      </c>
      <c r="AQ1032" s="56" t="s">
        <v>111</v>
      </c>
      <c r="AR1032" s="56">
        <v>140</v>
      </c>
      <c r="AS1032" s="56">
        <v>190.4</v>
      </c>
    </row>
    <row r="1033" spans="35:45" ht="41.4">
      <c r="AI1033" s="57" t="s">
        <v>112</v>
      </c>
      <c r="AJ1033" s="57">
        <v>2021</v>
      </c>
      <c r="AK1033" s="57" t="s">
        <v>32</v>
      </c>
      <c r="AL1033" s="57" t="s">
        <v>104</v>
      </c>
      <c r="AM1033" s="57" t="s">
        <v>105</v>
      </c>
      <c r="AN1033" s="57" t="s">
        <v>106</v>
      </c>
      <c r="AO1033" s="57" t="s">
        <v>107</v>
      </c>
      <c r="AP1033" s="57" t="s">
        <v>108</v>
      </c>
      <c r="AQ1033" s="57" t="s">
        <v>111</v>
      </c>
      <c r="AR1033" s="57">
        <v>188</v>
      </c>
      <c r="AS1033" s="57">
        <v>268.83999999999997</v>
      </c>
    </row>
    <row r="1034" spans="35:45" ht="41.4">
      <c r="AI1034" s="56" t="s">
        <v>110</v>
      </c>
      <c r="AJ1034" s="56">
        <v>2021</v>
      </c>
      <c r="AK1034" s="56" t="s">
        <v>32</v>
      </c>
      <c r="AL1034" s="56" t="s">
        <v>104</v>
      </c>
      <c r="AM1034" s="56" t="s">
        <v>105</v>
      </c>
      <c r="AN1034" s="56" t="s">
        <v>106</v>
      </c>
      <c r="AO1034" s="56" t="s">
        <v>107</v>
      </c>
      <c r="AP1034" s="56" t="s">
        <v>108</v>
      </c>
      <c r="AQ1034" s="56" t="s">
        <v>111</v>
      </c>
      <c r="AR1034" s="56">
        <v>142</v>
      </c>
      <c r="AS1034" s="56">
        <v>203.06</v>
      </c>
    </row>
    <row r="1035" spans="35:45" ht="41.4">
      <c r="AI1035" s="57" t="s">
        <v>112</v>
      </c>
      <c r="AJ1035" s="57">
        <v>2021</v>
      </c>
      <c r="AK1035" s="57" t="s">
        <v>32</v>
      </c>
      <c r="AL1035" s="57" t="s">
        <v>104</v>
      </c>
      <c r="AM1035" s="57" t="s">
        <v>105</v>
      </c>
      <c r="AN1035" s="57" t="s">
        <v>106</v>
      </c>
      <c r="AO1035" s="57" t="s">
        <v>107</v>
      </c>
      <c r="AP1035" s="57" t="s">
        <v>108</v>
      </c>
      <c r="AQ1035" s="57" t="s">
        <v>111</v>
      </c>
      <c r="AR1035" s="57">
        <v>184</v>
      </c>
      <c r="AS1035" s="57">
        <v>263.12</v>
      </c>
    </row>
    <row r="1036" spans="35:45" ht="41.4">
      <c r="AI1036" s="56" t="s">
        <v>110</v>
      </c>
      <c r="AJ1036" s="56">
        <v>2021</v>
      </c>
      <c r="AK1036" s="56" t="s">
        <v>32</v>
      </c>
      <c r="AL1036" s="56" t="s">
        <v>104</v>
      </c>
      <c r="AM1036" s="56" t="s">
        <v>105</v>
      </c>
      <c r="AN1036" s="56" t="s">
        <v>106</v>
      </c>
      <c r="AO1036" s="56" t="s">
        <v>107</v>
      </c>
      <c r="AP1036" s="56" t="s">
        <v>108</v>
      </c>
      <c r="AQ1036" s="56" t="s">
        <v>109</v>
      </c>
      <c r="AR1036" s="56">
        <v>312</v>
      </c>
      <c r="AS1036" s="56">
        <v>526.24</v>
      </c>
    </row>
    <row r="1037" spans="35:45" ht="41.4">
      <c r="AI1037" s="57" t="s">
        <v>114</v>
      </c>
      <c r="AJ1037" s="57">
        <v>2021</v>
      </c>
      <c r="AK1037" s="57" t="s">
        <v>32</v>
      </c>
      <c r="AL1037" s="57" t="s">
        <v>104</v>
      </c>
      <c r="AM1037" s="57" t="s">
        <v>105</v>
      </c>
      <c r="AN1037" s="57" t="s">
        <v>106</v>
      </c>
      <c r="AO1037" s="57" t="s">
        <v>107</v>
      </c>
      <c r="AP1037" s="57" t="s">
        <v>108</v>
      </c>
      <c r="AQ1037" s="57" t="s">
        <v>111</v>
      </c>
      <c r="AR1037" s="57">
        <v>693</v>
      </c>
      <c r="AS1037" s="57">
        <v>990.99</v>
      </c>
    </row>
    <row r="1038" spans="35:45" ht="41.4">
      <c r="AI1038" s="56" t="s">
        <v>112</v>
      </c>
      <c r="AJ1038" s="56">
        <v>2021</v>
      </c>
      <c r="AK1038" s="56" t="s">
        <v>32</v>
      </c>
      <c r="AL1038" s="56" t="s">
        <v>104</v>
      </c>
      <c r="AM1038" s="56" t="s">
        <v>105</v>
      </c>
      <c r="AN1038" s="56" t="s">
        <v>106</v>
      </c>
      <c r="AO1038" s="56" t="s">
        <v>107</v>
      </c>
      <c r="AP1038" s="56" t="s">
        <v>108</v>
      </c>
      <c r="AQ1038" s="56" t="s">
        <v>111</v>
      </c>
      <c r="AR1038" s="56">
        <v>726</v>
      </c>
      <c r="AS1038" s="56">
        <v>1038.18</v>
      </c>
    </row>
    <row r="1039" spans="35:45" ht="41.4">
      <c r="AI1039" s="57" t="s">
        <v>112</v>
      </c>
      <c r="AJ1039" s="57">
        <v>2021</v>
      </c>
      <c r="AK1039" s="57" t="s">
        <v>32</v>
      </c>
      <c r="AL1039" s="57" t="s">
        <v>104</v>
      </c>
      <c r="AM1039" s="57" t="s">
        <v>105</v>
      </c>
      <c r="AN1039" s="57" t="s">
        <v>106</v>
      </c>
      <c r="AO1039" s="57" t="s">
        <v>107</v>
      </c>
      <c r="AP1039" s="57" t="s">
        <v>108</v>
      </c>
      <c r="AQ1039" s="57" t="s">
        <v>111</v>
      </c>
      <c r="AR1039" s="57">
        <v>141</v>
      </c>
      <c r="AS1039" s="57">
        <v>201.63</v>
      </c>
    </row>
    <row r="1040" spans="35:45" ht="41.4">
      <c r="AI1040" s="56" t="s">
        <v>110</v>
      </c>
      <c r="AJ1040" s="56">
        <v>2021</v>
      </c>
      <c r="AK1040" s="56" t="s">
        <v>32</v>
      </c>
      <c r="AL1040" s="56" t="s">
        <v>104</v>
      </c>
      <c r="AM1040" s="56" t="s">
        <v>105</v>
      </c>
      <c r="AN1040" s="56" t="s">
        <v>106</v>
      </c>
      <c r="AO1040" s="56" t="s">
        <v>107</v>
      </c>
      <c r="AP1040" s="56" t="s">
        <v>108</v>
      </c>
      <c r="AQ1040" s="56" t="s">
        <v>111</v>
      </c>
      <c r="AR1040" s="56">
        <v>765</v>
      </c>
      <c r="AS1040" s="56">
        <v>526.24</v>
      </c>
    </row>
    <row r="1041" spans="35:45" ht="41.4">
      <c r="AI1041" s="57" t="s">
        <v>110</v>
      </c>
      <c r="AJ1041" s="57">
        <v>2021</v>
      </c>
      <c r="AK1041" s="57" t="s">
        <v>32</v>
      </c>
      <c r="AL1041" s="57" t="s">
        <v>104</v>
      </c>
      <c r="AM1041" s="57" t="s">
        <v>105</v>
      </c>
      <c r="AN1041" s="57" t="s">
        <v>106</v>
      </c>
      <c r="AO1041" s="57" t="s">
        <v>107</v>
      </c>
      <c r="AP1041" s="57" t="s">
        <v>108</v>
      </c>
      <c r="AQ1041" s="57" t="s">
        <v>111</v>
      </c>
      <c r="AR1041" s="57">
        <v>139</v>
      </c>
      <c r="AS1041" s="57">
        <v>198.77</v>
      </c>
    </row>
    <row r="1042" spans="35:45" ht="41.4">
      <c r="AI1042" s="56" t="s">
        <v>110</v>
      </c>
      <c r="AJ1042" s="56">
        <v>2021</v>
      </c>
      <c r="AK1042" s="56" t="s">
        <v>32</v>
      </c>
      <c r="AL1042" s="56" t="s">
        <v>104</v>
      </c>
      <c r="AM1042" s="56" t="s">
        <v>105</v>
      </c>
      <c r="AN1042" s="56" t="s">
        <v>106</v>
      </c>
      <c r="AO1042" s="56" t="s">
        <v>107</v>
      </c>
      <c r="AP1042" s="56" t="s">
        <v>108</v>
      </c>
      <c r="AQ1042" s="56" t="s">
        <v>111</v>
      </c>
      <c r="AR1042" s="56">
        <v>187</v>
      </c>
      <c r="AS1042" s="56">
        <v>267.41000000000003</v>
      </c>
    </row>
    <row r="1043" spans="35:45" ht="41.4">
      <c r="AI1043" s="57" t="s">
        <v>110</v>
      </c>
      <c r="AJ1043" s="57">
        <v>2021</v>
      </c>
      <c r="AK1043" s="57" t="s">
        <v>32</v>
      </c>
      <c r="AL1043" s="57" t="s">
        <v>104</v>
      </c>
      <c r="AM1043" s="57" t="s">
        <v>105</v>
      </c>
      <c r="AN1043" s="57" t="s">
        <v>106</v>
      </c>
      <c r="AO1043" s="57" t="s">
        <v>107</v>
      </c>
      <c r="AP1043" s="57" t="s">
        <v>108</v>
      </c>
      <c r="AQ1043" s="57" t="s">
        <v>109</v>
      </c>
      <c r="AR1043" s="57">
        <v>311</v>
      </c>
      <c r="AS1043" s="57">
        <v>444.73</v>
      </c>
    </row>
    <row r="1044" spans="35:45" ht="41.4">
      <c r="AI1044" s="56" t="s">
        <v>113</v>
      </c>
      <c r="AJ1044" s="56">
        <v>2021</v>
      </c>
      <c r="AK1044" s="56" t="s">
        <v>32</v>
      </c>
      <c r="AL1044" s="56" t="s">
        <v>104</v>
      </c>
      <c r="AM1044" s="56" t="s">
        <v>105</v>
      </c>
      <c r="AN1044" s="56" t="s">
        <v>106</v>
      </c>
      <c r="AO1044" s="56" t="s">
        <v>107</v>
      </c>
      <c r="AP1044" s="56" t="s">
        <v>108</v>
      </c>
      <c r="AQ1044" s="56" t="s">
        <v>111</v>
      </c>
      <c r="AR1044" s="56">
        <v>185</v>
      </c>
      <c r="AS1044" s="56">
        <v>264.55</v>
      </c>
    </row>
    <row r="1045" spans="35:45" ht="41.4">
      <c r="AI1045" s="57" t="s">
        <v>103</v>
      </c>
      <c r="AJ1045" s="57">
        <v>2021</v>
      </c>
      <c r="AK1045" s="57" t="s">
        <v>31</v>
      </c>
      <c r="AL1045" s="57" t="s">
        <v>104</v>
      </c>
      <c r="AM1045" s="57" t="s">
        <v>105</v>
      </c>
      <c r="AN1045" s="57" t="s">
        <v>106</v>
      </c>
      <c r="AO1045" s="57" t="s">
        <v>107</v>
      </c>
      <c r="AP1045" s="57" t="s">
        <v>108</v>
      </c>
      <c r="AQ1045" s="57" t="s">
        <v>109</v>
      </c>
      <c r="AR1045" s="57">
        <v>326</v>
      </c>
      <c r="AS1045" s="57">
        <v>466.18</v>
      </c>
    </row>
    <row r="1046" spans="35:45" ht="41.4">
      <c r="AI1046" s="56" t="s">
        <v>112</v>
      </c>
      <c r="AJ1046" s="56">
        <v>2021</v>
      </c>
      <c r="AK1046" s="56" t="s">
        <v>31</v>
      </c>
      <c r="AL1046" s="56" t="s">
        <v>104</v>
      </c>
      <c r="AM1046" s="56" t="s">
        <v>105</v>
      </c>
      <c r="AN1046" s="56" t="s">
        <v>106</v>
      </c>
      <c r="AO1046" s="56" t="s">
        <v>107</v>
      </c>
      <c r="AP1046" s="56" t="s">
        <v>108</v>
      </c>
      <c r="AQ1046" s="56" t="s">
        <v>109</v>
      </c>
      <c r="AR1046" s="56">
        <v>320</v>
      </c>
      <c r="AS1046" s="56">
        <v>457.6</v>
      </c>
    </row>
    <row r="1047" spans="35:45" ht="41.4">
      <c r="AI1047" s="57" t="s">
        <v>103</v>
      </c>
      <c r="AJ1047" s="57">
        <v>2021</v>
      </c>
      <c r="AK1047" s="57" t="s">
        <v>31</v>
      </c>
      <c r="AL1047" s="57" t="s">
        <v>104</v>
      </c>
      <c r="AM1047" s="57" t="s">
        <v>105</v>
      </c>
      <c r="AN1047" s="57" t="s">
        <v>106</v>
      </c>
      <c r="AO1047" s="57" t="s">
        <v>107</v>
      </c>
      <c r="AP1047" s="57" t="s">
        <v>108</v>
      </c>
      <c r="AQ1047" s="57" t="s">
        <v>109</v>
      </c>
      <c r="AR1047" s="57">
        <v>314</v>
      </c>
      <c r="AS1047" s="57">
        <v>449.02</v>
      </c>
    </row>
    <row r="1048" spans="35:45" ht="41.4">
      <c r="AI1048" s="56" t="s">
        <v>112</v>
      </c>
      <c r="AJ1048" s="56">
        <v>2021</v>
      </c>
      <c r="AK1048" s="56" t="s">
        <v>31</v>
      </c>
      <c r="AL1048" s="56" t="s">
        <v>104</v>
      </c>
      <c r="AM1048" s="56" t="s">
        <v>105</v>
      </c>
      <c r="AN1048" s="56" t="s">
        <v>106</v>
      </c>
      <c r="AO1048" s="56" t="s">
        <v>107</v>
      </c>
      <c r="AP1048" s="56" t="s">
        <v>108</v>
      </c>
      <c r="AQ1048" s="56" t="s">
        <v>111</v>
      </c>
      <c r="AR1048" s="56">
        <v>146</v>
      </c>
      <c r="AS1048" s="56">
        <v>198.56</v>
      </c>
    </row>
    <row r="1049" spans="35:45" ht="41.4">
      <c r="AI1049" s="57" t="s">
        <v>103</v>
      </c>
      <c r="AJ1049" s="57">
        <v>2021</v>
      </c>
      <c r="AK1049" s="57" t="s">
        <v>31</v>
      </c>
      <c r="AL1049" s="57" t="s">
        <v>104</v>
      </c>
      <c r="AM1049" s="57" t="s">
        <v>105</v>
      </c>
      <c r="AN1049" s="57" t="s">
        <v>106</v>
      </c>
      <c r="AO1049" s="57" t="s">
        <v>107</v>
      </c>
      <c r="AP1049" s="57" t="s">
        <v>108</v>
      </c>
      <c r="AQ1049" s="57" t="s">
        <v>111</v>
      </c>
      <c r="AR1049" s="57">
        <v>194</v>
      </c>
      <c r="AS1049" s="57">
        <v>277.42</v>
      </c>
    </row>
    <row r="1050" spans="35:45" ht="41.4">
      <c r="AI1050" s="56" t="s">
        <v>103</v>
      </c>
      <c r="AJ1050" s="56">
        <v>2021</v>
      </c>
      <c r="AK1050" s="56" t="s">
        <v>31</v>
      </c>
      <c r="AL1050" s="56" t="s">
        <v>104</v>
      </c>
      <c r="AM1050" s="56" t="s">
        <v>105</v>
      </c>
      <c r="AN1050" s="56" t="s">
        <v>106</v>
      </c>
      <c r="AO1050" s="56" t="s">
        <v>107</v>
      </c>
      <c r="AP1050" s="56" t="s">
        <v>108</v>
      </c>
      <c r="AQ1050" s="56" t="s">
        <v>111</v>
      </c>
      <c r="AR1050" s="56">
        <v>190</v>
      </c>
      <c r="AS1050" s="56">
        <v>271.7</v>
      </c>
    </row>
    <row r="1051" spans="35:45" ht="41.4">
      <c r="AI1051" s="57" t="s">
        <v>103</v>
      </c>
      <c r="AJ1051" s="57">
        <v>2021</v>
      </c>
      <c r="AK1051" s="57" t="s">
        <v>31</v>
      </c>
      <c r="AL1051" s="57" t="s">
        <v>104</v>
      </c>
      <c r="AM1051" s="57" t="s">
        <v>105</v>
      </c>
      <c r="AN1051" s="57" t="s">
        <v>106</v>
      </c>
      <c r="AO1051" s="57" t="s">
        <v>107</v>
      </c>
      <c r="AP1051" s="57" t="s">
        <v>108</v>
      </c>
      <c r="AQ1051" s="57" t="s">
        <v>111</v>
      </c>
      <c r="AR1051" s="57">
        <v>364</v>
      </c>
      <c r="AS1051" s="57">
        <v>520.52</v>
      </c>
    </row>
    <row r="1052" spans="35:45" ht="41.4">
      <c r="AI1052" s="56" t="s">
        <v>103</v>
      </c>
      <c r="AJ1052" s="56">
        <v>2021</v>
      </c>
      <c r="AK1052" s="56" t="s">
        <v>31</v>
      </c>
      <c r="AL1052" s="56" t="s">
        <v>104</v>
      </c>
      <c r="AM1052" s="56" t="s">
        <v>105</v>
      </c>
      <c r="AN1052" s="56" t="s">
        <v>106</v>
      </c>
      <c r="AO1052" s="56" t="s">
        <v>107</v>
      </c>
      <c r="AP1052" s="56" t="s">
        <v>108</v>
      </c>
      <c r="AQ1052" s="56" t="s">
        <v>109</v>
      </c>
      <c r="AR1052" s="56">
        <v>324</v>
      </c>
      <c r="AS1052" s="56">
        <v>526.24</v>
      </c>
    </row>
    <row r="1053" spans="35:45" ht="41.4">
      <c r="AI1053" s="57" t="s">
        <v>103</v>
      </c>
      <c r="AJ1053" s="57">
        <v>2021</v>
      </c>
      <c r="AK1053" s="57" t="s">
        <v>31</v>
      </c>
      <c r="AL1053" s="57" t="s">
        <v>104</v>
      </c>
      <c r="AM1053" s="57" t="s">
        <v>105</v>
      </c>
      <c r="AN1053" s="57" t="s">
        <v>106</v>
      </c>
      <c r="AO1053" s="57" t="s">
        <v>107</v>
      </c>
      <c r="AP1053" s="57" t="s">
        <v>108</v>
      </c>
      <c r="AQ1053" s="57" t="s">
        <v>109</v>
      </c>
      <c r="AR1053" s="57">
        <v>318</v>
      </c>
      <c r="AS1053" s="57">
        <v>526.24</v>
      </c>
    </row>
    <row r="1054" spans="35:45" ht="41.4">
      <c r="AI1054" s="56" t="s">
        <v>110</v>
      </c>
      <c r="AJ1054" s="56">
        <v>2021</v>
      </c>
      <c r="AK1054" s="56" t="s">
        <v>31</v>
      </c>
      <c r="AL1054" s="56" t="s">
        <v>104</v>
      </c>
      <c r="AM1054" s="56" t="s">
        <v>105</v>
      </c>
      <c r="AN1054" s="56" t="s">
        <v>106</v>
      </c>
      <c r="AO1054" s="56" t="s">
        <v>107</v>
      </c>
      <c r="AP1054" s="56" t="s">
        <v>108</v>
      </c>
      <c r="AQ1054" s="56" t="s">
        <v>111</v>
      </c>
      <c r="AR1054" s="56">
        <v>692</v>
      </c>
      <c r="AS1054" s="56">
        <v>989.56</v>
      </c>
    </row>
    <row r="1055" spans="35:45" ht="41.4">
      <c r="AI1055" s="57" t="s">
        <v>112</v>
      </c>
      <c r="AJ1055" s="57">
        <v>2021</v>
      </c>
      <c r="AK1055" s="57" t="s">
        <v>31</v>
      </c>
      <c r="AL1055" s="57" t="s">
        <v>104</v>
      </c>
      <c r="AM1055" s="57" t="s">
        <v>105</v>
      </c>
      <c r="AN1055" s="57" t="s">
        <v>106</v>
      </c>
      <c r="AO1055" s="57" t="s">
        <v>107</v>
      </c>
      <c r="AP1055" s="57" t="s">
        <v>108</v>
      </c>
      <c r="AQ1055" s="57" t="s">
        <v>111</v>
      </c>
      <c r="AR1055" s="57">
        <v>725</v>
      </c>
      <c r="AS1055" s="57">
        <v>1036.75</v>
      </c>
    </row>
    <row r="1056" spans="35:45" ht="41.4">
      <c r="AI1056" s="56" t="s">
        <v>110</v>
      </c>
      <c r="AJ1056" s="56">
        <v>2021</v>
      </c>
      <c r="AK1056" s="56" t="s">
        <v>31</v>
      </c>
      <c r="AL1056" s="56" t="s">
        <v>104</v>
      </c>
      <c r="AM1056" s="56" t="s">
        <v>105</v>
      </c>
      <c r="AN1056" s="56" t="s">
        <v>106</v>
      </c>
      <c r="AO1056" s="56" t="s">
        <v>107</v>
      </c>
      <c r="AP1056" s="56" t="s">
        <v>108</v>
      </c>
      <c r="AQ1056" s="56" t="s">
        <v>111</v>
      </c>
      <c r="AR1056" s="56">
        <v>778</v>
      </c>
      <c r="AS1056" s="56">
        <v>1112.54</v>
      </c>
    </row>
    <row r="1057" spans="35:45" ht="41.4">
      <c r="AI1057" s="57" t="s">
        <v>103</v>
      </c>
      <c r="AJ1057" s="57">
        <v>2021</v>
      </c>
      <c r="AK1057" s="57" t="s">
        <v>31</v>
      </c>
      <c r="AL1057" s="57" t="s">
        <v>104</v>
      </c>
      <c r="AM1057" s="57" t="s">
        <v>105</v>
      </c>
      <c r="AN1057" s="57" t="s">
        <v>106</v>
      </c>
      <c r="AO1057" s="57" t="s">
        <v>107</v>
      </c>
      <c r="AP1057" s="57" t="s">
        <v>108</v>
      </c>
      <c r="AQ1057" s="57" t="s">
        <v>109</v>
      </c>
      <c r="AR1057" s="57">
        <v>327</v>
      </c>
      <c r="AS1057" s="57">
        <v>467.61</v>
      </c>
    </row>
    <row r="1058" spans="35:45" ht="41.4">
      <c r="AI1058" s="56" t="s">
        <v>112</v>
      </c>
      <c r="AJ1058" s="56">
        <v>2021</v>
      </c>
      <c r="AK1058" s="56" t="s">
        <v>31</v>
      </c>
      <c r="AL1058" s="56" t="s">
        <v>104</v>
      </c>
      <c r="AM1058" s="56" t="s">
        <v>105</v>
      </c>
      <c r="AN1058" s="56" t="s">
        <v>106</v>
      </c>
      <c r="AO1058" s="56" t="s">
        <v>107</v>
      </c>
      <c r="AP1058" s="56" t="s">
        <v>108</v>
      </c>
      <c r="AQ1058" s="56" t="s">
        <v>109</v>
      </c>
      <c r="AR1058" s="56">
        <v>321</v>
      </c>
      <c r="AS1058" s="56">
        <v>459.03</v>
      </c>
    </row>
    <row r="1059" spans="35:45" ht="41.4">
      <c r="AI1059" s="57" t="s">
        <v>103</v>
      </c>
      <c r="AJ1059" s="57">
        <v>2021</v>
      </c>
      <c r="AK1059" s="57" t="s">
        <v>31</v>
      </c>
      <c r="AL1059" s="57" t="s">
        <v>104</v>
      </c>
      <c r="AM1059" s="57" t="s">
        <v>105</v>
      </c>
      <c r="AN1059" s="57" t="s">
        <v>106</v>
      </c>
      <c r="AO1059" s="57" t="s">
        <v>107</v>
      </c>
      <c r="AP1059" s="57" t="s">
        <v>108</v>
      </c>
      <c r="AQ1059" s="57" t="s">
        <v>109</v>
      </c>
      <c r="AR1059" s="57">
        <v>315</v>
      </c>
      <c r="AS1059" s="57">
        <v>450.45</v>
      </c>
    </row>
    <row r="1060" spans="35:45" ht="41.4">
      <c r="AI1060" s="56" t="s">
        <v>110</v>
      </c>
      <c r="AJ1060" s="56">
        <v>2021</v>
      </c>
      <c r="AK1060" s="56" t="s">
        <v>31</v>
      </c>
      <c r="AL1060" s="56" t="s">
        <v>104</v>
      </c>
      <c r="AM1060" s="56" t="s">
        <v>105</v>
      </c>
      <c r="AN1060" s="56" t="s">
        <v>106</v>
      </c>
      <c r="AO1060" s="56" t="s">
        <v>107</v>
      </c>
      <c r="AP1060" s="56" t="s">
        <v>108</v>
      </c>
      <c r="AQ1060" s="56" t="s">
        <v>111</v>
      </c>
      <c r="AR1060" s="56">
        <v>147</v>
      </c>
      <c r="AS1060" s="56">
        <v>210.21</v>
      </c>
    </row>
    <row r="1061" spans="35:45" ht="41.4">
      <c r="AI1061" s="57" t="s">
        <v>103</v>
      </c>
      <c r="AJ1061" s="57">
        <v>2021</v>
      </c>
      <c r="AK1061" s="57" t="s">
        <v>31</v>
      </c>
      <c r="AL1061" s="57" t="s">
        <v>104</v>
      </c>
      <c r="AM1061" s="57" t="s">
        <v>105</v>
      </c>
      <c r="AN1061" s="57" t="s">
        <v>106</v>
      </c>
      <c r="AO1061" s="57" t="s">
        <v>107</v>
      </c>
      <c r="AP1061" s="57" t="s">
        <v>108</v>
      </c>
      <c r="AQ1061" s="57" t="s">
        <v>111</v>
      </c>
      <c r="AR1061" s="57">
        <v>145</v>
      </c>
      <c r="AS1061" s="57">
        <v>207.35</v>
      </c>
    </row>
    <row r="1062" spans="35:45" ht="41.4">
      <c r="AI1062" s="56" t="s">
        <v>103</v>
      </c>
      <c r="AJ1062" s="56">
        <v>2021</v>
      </c>
      <c r="AK1062" s="56" t="s">
        <v>31</v>
      </c>
      <c r="AL1062" s="56" t="s">
        <v>104</v>
      </c>
      <c r="AM1062" s="56" t="s">
        <v>105</v>
      </c>
      <c r="AN1062" s="56" t="s">
        <v>106</v>
      </c>
      <c r="AO1062" s="56" t="s">
        <v>107</v>
      </c>
      <c r="AP1062" s="56" t="s">
        <v>108</v>
      </c>
      <c r="AQ1062" s="56" t="s">
        <v>111</v>
      </c>
      <c r="AR1062" s="56">
        <v>193</v>
      </c>
      <c r="AS1062" s="56">
        <v>275.99</v>
      </c>
    </row>
    <row r="1063" spans="35:45" ht="41.4">
      <c r="AI1063" s="57" t="s">
        <v>112</v>
      </c>
      <c r="AJ1063" s="57">
        <v>2021</v>
      </c>
      <c r="AK1063" s="57" t="s">
        <v>31</v>
      </c>
      <c r="AL1063" s="57" t="s">
        <v>104</v>
      </c>
      <c r="AM1063" s="57" t="s">
        <v>105</v>
      </c>
      <c r="AN1063" s="57" t="s">
        <v>106</v>
      </c>
      <c r="AO1063" s="57" t="s">
        <v>107</v>
      </c>
      <c r="AP1063" s="57" t="s">
        <v>108</v>
      </c>
      <c r="AQ1063" s="57" t="s">
        <v>109</v>
      </c>
      <c r="AR1063" s="57">
        <v>323</v>
      </c>
      <c r="AS1063" s="57">
        <v>461.89</v>
      </c>
    </row>
    <row r="1064" spans="35:45" ht="41.4">
      <c r="AI1064" s="56" t="s">
        <v>103</v>
      </c>
      <c r="AJ1064" s="56">
        <v>2021</v>
      </c>
      <c r="AK1064" s="56" t="s">
        <v>31</v>
      </c>
      <c r="AL1064" s="56" t="s">
        <v>104</v>
      </c>
      <c r="AM1064" s="56" t="s">
        <v>105</v>
      </c>
      <c r="AN1064" s="56" t="s">
        <v>106</v>
      </c>
      <c r="AO1064" s="56" t="s">
        <v>107</v>
      </c>
      <c r="AP1064" s="56" t="s">
        <v>108</v>
      </c>
      <c r="AQ1064" s="56" t="s">
        <v>109</v>
      </c>
      <c r="AR1064" s="56">
        <v>317</v>
      </c>
      <c r="AS1064" s="56">
        <v>453.31</v>
      </c>
    </row>
    <row r="1065" spans="35:45" ht="41.4">
      <c r="AI1065" s="57" t="s">
        <v>112</v>
      </c>
      <c r="AJ1065" s="57">
        <v>2021</v>
      </c>
      <c r="AK1065" s="57" t="s">
        <v>31</v>
      </c>
      <c r="AL1065" s="57" t="s">
        <v>104</v>
      </c>
      <c r="AM1065" s="57" t="s">
        <v>105</v>
      </c>
      <c r="AN1065" s="57" t="s">
        <v>106</v>
      </c>
      <c r="AO1065" s="57" t="s">
        <v>107</v>
      </c>
      <c r="AP1065" s="57" t="s">
        <v>108</v>
      </c>
      <c r="AQ1065" s="57" t="s">
        <v>111</v>
      </c>
      <c r="AR1065" s="57">
        <v>143</v>
      </c>
      <c r="AS1065" s="57">
        <v>204.49</v>
      </c>
    </row>
    <row r="1066" spans="35:45" ht="41.4">
      <c r="AI1066" s="56" t="s">
        <v>103</v>
      </c>
      <c r="AJ1066" s="56">
        <v>2021</v>
      </c>
      <c r="AK1066" s="56" t="s">
        <v>31</v>
      </c>
      <c r="AL1066" s="56" t="s">
        <v>104</v>
      </c>
      <c r="AM1066" s="56" t="s">
        <v>105</v>
      </c>
      <c r="AN1066" s="56" t="s">
        <v>106</v>
      </c>
      <c r="AO1066" s="56" t="s">
        <v>107</v>
      </c>
      <c r="AP1066" s="56" t="s">
        <v>108</v>
      </c>
      <c r="AQ1066" s="56" t="s">
        <v>111</v>
      </c>
      <c r="AR1066" s="56">
        <v>191</v>
      </c>
      <c r="AS1066" s="56">
        <v>273.13</v>
      </c>
    </row>
    <row r="1067" spans="35:45" ht="41.4">
      <c r="AI1067" s="57" t="s">
        <v>112</v>
      </c>
      <c r="AJ1067" s="57">
        <v>2021</v>
      </c>
      <c r="AK1067" s="57" t="s">
        <v>31</v>
      </c>
      <c r="AL1067" s="57" t="s">
        <v>104</v>
      </c>
      <c r="AM1067" s="57" t="s">
        <v>105</v>
      </c>
      <c r="AN1067" s="57" t="s">
        <v>106</v>
      </c>
      <c r="AO1067" s="57" t="s">
        <v>107</v>
      </c>
      <c r="AP1067" s="57" t="s">
        <v>108</v>
      </c>
      <c r="AQ1067" s="57" t="s">
        <v>111</v>
      </c>
      <c r="AR1067" s="57">
        <v>787</v>
      </c>
      <c r="AS1067" s="57">
        <v>1125.4100000000001</v>
      </c>
    </row>
    <row r="1068" spans="35:45" ht="41.4">
      <c r="AI1068" s="56" t="s">
        <v>110</v>
      </c>
      <c r="AJ1068" s="56">
        <v>2021</v>
      </c>
      <c r="AK1068" s="56" t="s">
        <v>26</v>
      </c>
      <c r="AL1068" s="56" t="s">
        <v>116</v>
      </c>
      <c r="AM1068" s="56" t="s">
        <v>105</v>
      </c>
      <c r="AN1068" s="56" t="s">
        <v>106</v>
      </c>
      <c r="AO1068" s="56" t="s">
        <v>107</v>
      </c>
      <c r="AP1068" s="56" t="s">
        <v>108</v>
      </c>
      <c r="AQ1068" s="56" t="s">
        <v>109</v>
      </c>
      <c r="AR1068" s="56">
        <v>266</v>
      </c>
      <c r="AS1068" s="56">
        <v>380.38</v>
      </c>
    </row>
    <row r="1069" spans="35:45" ht="41.4">
      <c r="AI1069" s="57" t="s">
        <v>110</v>
      </c>
      <c r="AJ1069" s="57">
        <v>2021</v>
      </c>
      <c r="AK1069" s="57" t="s">
        <v>26</v>
      </c>
      <c r="AL1069" s="57" t="s">
        <v>116</v>
      </c>
      <c r="AM1069" s="57" t="s">
        <v>105</v>
      </c>
      <c r="AN1069" s="57" t="s">
        <v>106</v>
      </c>
      <c r="AO1069" s="57" t="s">
        <v>107</v>
      </c>
      <c r="AP1069" s="57" t="s">
        <v>108</v>
      </c>
      <c r="AQ1069" s="57" t="s">
        <v>109</v>
      </c>
      <c r="AR1069" s="57">
        <v>314</v>
      </c>
      <c r="AS1069" s="57">
        <v>449.02</v>
      </c>
    </row>
    <row r="1070" spans="35:45" ht="41.4">
      <c r="AI1070" s="56" t="s">
        <v>103</v>
      </c>
      <c r="AJ1070" s="56">
        <v>2021</v>
      </c>
      <c r="AK1070" s="56" t="s">
        <v>26</v>
      </c>
      <c r="AL1070" s="56" t="s">
        <v>116</v>
      </c>
      <c r="AM1070" s="56" t="s">
        <v>105</v>
      </c>
      <c r="AN1070" s="56" t="s">
        <v>106</v>
      </c>
      <c r="AO1070" s="56" t="s">
        <v>107</v>
      </c>
      <c r="AP1070" s="56" t="s">
        <v>108</v>
      </c>
      <c r="AQ1070" s="56" t="s">
        <v>109</v>
      </c>
      <c r="AR1070" s="56">
        <v>236</v>
      </c>
      <c r="AS1070" s="56">
        <v>337.48</v>
      </c>
    </row>
    <row r="1071" spans="35:45" ht="41.4">
      <c r="AI1071" s="57" t="s">
        <v>110</v>
      </c>
      <c r="AJ1071" s="57">
        <v>2021</v>
      </c>
      <c r="AK1071" s="57" t="s">
        <v>26</v>
      </c>
      <c r="AL1071" s="57" t="s">
        <v>116</v>
      </c>
      <c r="AM1071" s="57" t="s">
        <v>105</v>
      </c>
      <c r="AN1071" s="57" t="s">
        <v>106</v>
      </c>
      <c r="AO1071" s="57" t="s">
        <v>107</v>
      </c>
      <c r="AP1071" s="57" t="s">
        <v>108</v>
      </c>
      <c r="AQ1071" s="57" t="s">
        <v>109</v>
      </c>
      <c r="AR1071" s="57">
        <v>310</v>
      </c>
      <c r="AS1071" s="57">
        <v>526.24</v>
      </c>
    </row>
    <row r="1072" spans="35:45" ht="41.4">
      <c r="AI1072" s="56" t="s">
        <v>112</v>
      </c>
      <c r="AJ1072" s="56">
        <v>2021</v>
      </c>
      <c r="AK1072" s="56" t="s">
        <v>26</v>
      </c>
      <c r="AL1072" s="56" t="s">
        <v>116</v>
      </c>
      <c r="AM1072" s="56" t="s">
        <v>105</v>
      </c>
      <c r="AN1072" s="56" t="s">
        <v>106</v>
      </c>
      <c r="AO1072" s="56" t="s">
        <v>107</v>
      </c>
      <c r="AP1072" s="56" t="s">
        <v>108</v>
      </c>
      <c r="AQ1072" s="56" t="s">
        <v>109</v>
      </c>
      <c r="AR1072" s="56">
        <v>238</v>
      </c>
      <c r="AS1072" s="56">
        <v>526.24</v>
      </c>
    </row>
    <row r="1073" spans="35:45" ht="41.4">
      <c r="AI1073" s="57" t="s">
        <v>103</v>
      </c>
      <c r="AJ1073" s="57">
        <v>2021</v>
      </c>
      <c r="AK1073" s="57" t="s">
        <v>26</v>
      </c>
      <c r="AL1073" s="57" t="s">
        <v>116</v>
      </c>
      <c r="AM1073" s="57" t="s">
        <v>105</v>
      </c>
      <c r="AN1073" s="57" t="s">
        <v>106</v>
      </c>
      <c r="AO1073" s="57" t="s">
        <v>107</v>
      </c>
      <c r="AP1073" s="57" t="s">
        <v>108</v>
      </c>
      <c r="AQ1073" s="57" t="s">
        <v>109</v>
      </c>
      <c r="AR1073" s="57">
        <v>1000</v>
      </c>
      <c r="AS1073" s="57">
        <v>1430</v>
      </c>
    </row>
    <row r="1074" spans="35:45" ht="41.4">
      <c r="AI1074" s="56" t="s">
        <v>113</v>
      </c>
      <c r="AJ1074" s="56">
        <v>2021</v>
      </c>
      <c r="AK1074" s="56" t="s">
        <v>26</v>
      </c>
      <c r="AL1074" s="56" t="s">
        <v>116</v>
      </c>
      <c r="AM1074" s="56" t="s">
        <v>105</v>
      </c>
      <c r="AN1074" s="56" t="s">
        <v>106</v>
      </c>
      <c r="AO1074" s="56" t="s">
        <v>107</v>
      </c>
      <c r="AP1074" s="56" t="s">
        <v>108</v>
      </c>
      <c r="AQ1074" s="56" t="s">
        <v>109</v>
      </c>
      <c r="AR1074" s="56">
        <v>1033</v>
      </c>
      <c r="AS1074" s="56">
        <v>1477.19</v>
      </c>
    </row>
    <row r="1075" spans="35:45" ht="41.4">
      <c r="AI1075" s="57" t="s">
        <v>112</v>
      </c>
      <c r="AJ1075" s="57">
        <v>2021</v>
      </c>
      <c r="AK1075" s="57" t="s">
        <v>26</v>
      </c>
      <c r="AL1075" s="57" t="s">
        <v>116</v>
      </c>
      <c r="AM1075" s="57" t="s">
        <v>105</v>
      </c>
      <c r="AN1075" s="57" t="s">
        <v>106</v>
      </c>
      <c r="AO1075" s="57" t="s">
        <v>107</v>
      </c>
      <c r="AP1075" s="57" t="s">
        <v>108</v>
      </c>
      <c r="AQ1075" s="57" t="s">
        <v>109</v>
      </c>
      <c r="AR1075" s="57">
        <v>240</v>
      </c>
      <c r="AS1075" s="57">
        <v>343.2</v>
      </c>
    </row>
    <row r="1076" spans="35:45" ht="41.4">
      <c r="AI1076" s="56" t="s">
        <v>112</v>
      </c>
      <c r="AJ1076" s="56">
        <v>2021</v>
      </c>
      <c r="AK1076" s="56" t="s">
        <v>26</v>
      </c>
      <c r="AL1076" s="56" t="s">
        <v>116</v>
      </c>
      <c r="AM1076" s="56" t="s">
        <v>105</v>
      </c>
      <c r="AN1076" s="56" t="s">
        <v>106</v>
      </c>
      <c r="AO1076" s="56" t="s">
        <v>107</v>
      </c>
      <c r="AP1076" s="56" t="s">
        <v>108</v>
      </c>
      <c r="AQ1076" s="56" t="s">
        <v>109</v>
      </c>
      <c r="AR1076" s="56">
        <v>267</v>
      </c>
      <c r="AS1076" s="56">
        <v>381.81</v>
      </c>
    </row>
    <row r="1077" spans="35:45" ht="41.4">
      <c r="AI1077" s="57" t="s">
        <v>103</v>
      </c>
      <c r="AJ1077" s="57">
        <v>2021</v>
      </c>
      <c r="AK1077" s="57" t="s">
        <v>26</v>
      </c>
      <c r="AL1077" s="57" t="s">
        <v>116</v>
      </c>
      <c r="AM1077" s="57" t="s">
        <v>105</v>
      </c>
      <c r="AN1077" s="57" t="s">
        <v>106</v>
      </c>
      <c r="AO1077" s="57" t="s">
        <v>107</v>
      </c>
      <c r="AP1077" s="57" t="s">
        <v>108</v>
      </c>
      <c r="AQ1077" s="57" t="s">
        <v>109</v>
      </c>
      <c r="AR1077" s="57">
        <v>237</v>
      </c>
      <c r="AS1077" s="57">
        <v>338.91</v>
      </c>
    </row>
    <row r="1078" spans="35:45" ht="41.4">
      <c r="AI1078" s="56" t="s">
        <v>112</v>
      </c>
      <c r="AJ1078" s="56">
        <v>2021</v>
      </c>
      <c r="AK1078" s="56" t="s">
        <v>26</v>
      </c>
      <c r="AL1078" s="56" t="s">
        <v>116</v>
      </c>
      <c r="AM1078" s="56" t="s">
        <v>105</v>
      </c>
      <c r="AN1078" s="56" t="s">
        <v>106</v>
      </c>
      <c r="AO1078" s="56" t="s">
        <v>107</v>
      </c>
      <c r="AP1078" s="56" t="s">
        <v>108</v>
      </c>
      <c r="AQ1078" s="56" t="s">
        <v>109</v>
      </c>
      <c r="AR1078" s="56">
        <v>781</v>
      </c>
      <c r="AS1078" s="56">
        <v>1116.83</v>
      </c>
    </row>
    <row r="1079" spans="35:45" ht="41.4">
      <c r="AI1079" s="57" t="s">
        <v>103</v>
      </c>
      <c r="AJ1079" s="57">
        <v>2021</v>
      </c>
      <c r="AK1079" s="57" t="s">
        <v>26</v>
      </c>
      <c r="AL1079" s="57" t="s">
        <v>116</v>
      </c>
      <c r="AM1079" s="57" t="s">
        <v>105</v>
      </c>
      <c r="AN1079" s="57" t="s">
        <v>106</v>
      </c>
      <c r="AO1079" s="57" t="s">
        <v>107</v>
      </c>
      <c r="AP1079" s="57" t="s">
        <v>108</v>
      </c>
      <c r="AQ1079" s="57" t="s">
        <v>109</v>
      </c>
      <c r="AR1079" s="57">
        <v>814</v>
      </c>
      <c r="AS1079" s="57">
        <v>1164.02</v>
      </c>
    </row>
    <row r="1080" spans="35:45" ht="41.4">
      <c r="AI1080" s="56" t="s">
        <v>103</v>
      </c>
      <c r="AJ1080" s="56">
        <v>2021</v>
      </c>
      <c r="AK1080" s="56" t="s">
        <v>26</v>
      </c>
      <c r="AL1080" s="56" t="s">
        <v>116</v>
      </c>
      <c r="AM1080" s="56" t="s">
        <v>105</v>
      </c>
      <c r="AN1080" s="56" t="s">
        <v>106</v>
      </c>
      <c r="AO1080" s="56" t="s">
        <v>107</v>
      </c>
      <c r="AP1080" s="56" t="s">
        <v>108</v>
      </c>
      <c r="AQ1080" s="56" t="s">
        <v>109</v>
      </c>
      <c r="AR1080" s="56">
        <v>263</v>
      </c>
      <c r="AS1080" s="56">
        <v>376.09</v>
      </c>
    </row>
    <row r="1081" spans="35:45" ht="41.4">
      <c r="AI1081" s="57" t="s">
        <v>103</v>
      </c>
      <c r="AJ1081" s="57">
        <v>2021</v>
      </c>
      <c r="AK1081" s="57" t="s">
        <v>26</v>
      </c>
      <c r="AL1081" s="57" t="s">
        <v>116</v>
      </c>
      <c r="AM1081" s="57" t="s">
        <v>105</v>
      </c>
      <c r="AN1081" s="57" t="s">
        <v>106</v>
      </c>
      <c r="AO1081" s="57" t="s">
        <v>107</v>
      </c>
      <c r="AP1081" s="57" t="s">
        <v>108</v>
      </c>
      <c r="AQ1081" s="57" t="s">
        <v>109</v>
      </c>
      <c r="AR1081" s="57">
        <v>311</v>
      </c>
      <c r="AS1081" s="57">
        <v>444.73</v>
      </c>
    </row>
    <row r="1082" spans="35:45" ht="41.4">
      <c r="AI1082" s="56" t="s">
        <v>110</v>
      </c>
      <c r="AJ1082" s="56">
        <v>2021</v>
      </c>
      <c r="AK1082" s="56" t="s">
        <v>26</v>
      </c>
      <c r="AL1082" s="56" t="s">
        <v>116</v>
      </c>
      <c r="AM1082" s="56" t="s">
        <v>105</v>
      </c>
      <c r="AN1082" s="56" t="s">
        <v>106</v>
      </c>
      <c r="AO1082" s="56" t="s">
        <v>107</v>
      </c>
      <c r="AP1082" s="56" t="s">
        <v>108</v>
      </c>
      <c r="AQ1082" s="56" t="s">
        <v>109</v>
      </c>
      <c r="AR1082" s="56">
        <v>239</v>
      </c>
      <c r="AS1082" s="56">
        <v>341.77</v>
      </c>
    </row>
    <row r="1083" spans="35:45" ht="41.4">
      <c r="AI1083" s="57" t="s">
        <v>103</v>
      </c>
      <c r="AJ1083" s="57">
        <v>2021</v>
      </c>
      <c r="AK1083" s="57" t="s">
        <v>30</v>
      </c>
      <c r="AL1083" s="57" t="s">
        <v>116</v>
      </c>
      <c r="AM1083" s="57" t="s">
        <v>105</v>
      </c>
      <c r="AN1083" s="57" t="s">
        <v>106</v>
      </c>
      <c r="AO1083" s="57" t="s">
        <v>107</v>
      </c>
      <c r="AP1083" s="57" t="s">
        <v>108</v>
      </c>
      <c r="AQ1083" s="57" t="s">
        <v>109</v>
      </c>
      <c r="AR1083" s="57">
        <v>242</v>
      </c>
      <c r="AS1083" s="57">
        <v>346.06</v>
      </c>
    </row>
    <row r="1084" spans="35:45" ht="41.4">
      <c r="AI1084" s="56" t="s">
        <v>114</v>
      </c>
      <c r="AJ1084" s="56">
        <v>2021</v>
      </c>
      <c r="AK1084" s="56" t="s">
        <v>30</v>
      </c>
      <c r="AL1084" s="56" t="s">
        <v>116</v>
      </c>
      <c r="AM1084" s="56" t="s">
        <v>105</v>
      </c>
      <c r="AN1084" s="56" t="s">
        <v>106</v>
      </c>
      <c r="AO1084" s="56" t="s">
        <v>107</v>
      </c>
      <c r="AP1084" s="56" t="s">
        <v>108</v>
      </c>
      <c r="AQ1084" s="56" t="s">
        <v>109</v>
      </c>
      <c r="AR1084" s="56">
        <v>290</v>
      </c>
      <c r="AS1084" s="56">
        <v>414.7</v>
      </c>
    </row>
    <row r="1085" spans="35:45" ht="41.4">
      <c r="AI1085" s="57" t="s">
        <v>110</v>
      </c>
      <c r="AJ1085" s="57">
        <v>2021</v>
      </c>
      <c r="AK1085" s="57" t="s">
        <v>30</v>
      </c>
      <c r="AL1085" s="57" t="s">
        <v>104</v>
      </c>
      <c r="AM1085" s="57" t="s">
        <v>105</v>
      </c>
      <c r="AN1085" s="57" t="s">
        <v>106</v>
      </c>
      <c r="AO1085" s="57" t="s">
        <v>107</v>
      </c>
      <c r="AP1085" s="57" t="s">
        <v>108</v>
      </c>
      <c r="AQ1085" s="57" t="s">
        <v>109</v>
      </c>
      <c r="AR1085" s="57">
        <v>218</v>
      </c>
      <c r="AS1085" s="57">
        <v>311.74</v>
      </c>
    </row>
    <row r="1086" spans="35:45" ht="41.4">
      <c r="AI1086" s="56" t="s">
        <v>110</v>
      </c>
      <c r="AJ1086" s="56">
        <v>2021</v>
      </c>
      <c r="AK1086" s="56" t="s">
        <v>30</v>
      </c>
      <c r="AL1086" s="56" t="s">
        <v>104</v>
      </c>
      <c r="AM1086" s="56" t="s">
        <v>105</v>
      </c>
      <c r="AN1086" s="56" t="s">
        <v>106</v>
      </c>
      <c r="AO1086" s="56" t="s">
        <v>107</v>
      </c>
      <c r="AP1086" s="56" t="s">
        <v>108</v>
      </c>
      <c r="AQ1086" s="56" t="s">
        <v>109</v>
      </c>
      <c r="AR1086" s="56">
        <v>244</v>
      </c>
      <c r="AS1086" s="56">
        <v>526.24</v>
      </c>
    </row>
    <row r="1087" spans="35:45" ht="41.4">
      <c r="AI1087" s="57" t="s">
        <v>103</v>
      </c>
      <c r="AJ1087" s="57">
        <v>2021</v>
      </c>
      <c r="AK1087" s="57" t="s">
        <v>30</v>
      </c>
      <c r="AL1087" s="57" t="s">
        <v>104</v>
      </c>
      <c r="AM1087" s="57" t="s">
        <v>105</v>
      </c>
      <c r="AN1087" s="57" t="s">
        <v>106</v>
      </c>
      <c r="AO1087" s="57" t="s">
        <v>107</v>
      </c>
      <c r="AP1087" s="57" t="s">
        <v>108</v>
      </c>
      <c r="AQ1087" s="57" t="s">
        <v>109</v>
      </c>
      <c r="AR1087" s="57">
        <v>292</v>
      </c>
      <c r="AS1087" s="57">
        <v>526.24</v>
      </c>
    </row>
    <row r="1088" spans="35:45" ht="41.4">
      <c r="AI1088" s="56" t="s">
        <v>110</v>
      </c>
      <c r="AJ1088" s="56">
        <v>2021</v>
      </c>
      <c r="AK1088" s="56" t="s">
        <v>30</v>
      </c>
      <c r="AL1088" s="56" t="s">
        <v>104</v>
      </c>
      <c r="AM1088" s="56" t="s">
        <v>105</v>
      </c>
      <c r="AN1088" s="56" t="s">
        <v>106</v>
      </c>
      <c r="AO1088" s="56" t="s">
        <v>107</v>
      </c>
      <c r="AP1088" s="56" t="s">
        <v>108</v>
      </c>
      <c r="AQ1088" s="56" t="s">
        <v>109</v>
      </c>
      <c r="AR1088" s="56">
        <v>1003</v>
      </c>
      <c r="AS1088" s="56">
        <v>1434.29</v>
      </c>
    </row>
    <row r="1089" spans="35:45" ht="41.4">
      <c r="AI1089" s="57" t="s">
        <v>110</v>
      </c>
      <c r="AJ1089" s="57">
        <v>2021</v>
      </c>
      <c r="AK1089" s="57" t="s">
        <v>30</v>
      </c>
      <c r="AL1089" s="57" t="s">
        <v>104</v>
      </c>
      <c r="AM1089" s="57" t="s">
        <v>105</v>
      </c>
      <c r="AN1089" s="57" t="s">
        <v>106</v>
      </c>
      <c r="AO1089" s="57" t="s">
        <v>107</v>
      </c>
      <c r="AP1089" s="57" t="s">
        <v>108</v>
      </c>
      <c r="AQ1089" s="57" t="s">
        <v>109</v>
      </c>
      <c r="AR1089" s="57">
        <v>1037</v>
      </c>
      <c r="AS1089" s="57">
        <v>1482.91</v>
      </c>
    </row>
    <row r="1090" spans="35:45" ht="41.4">
      <c r="AI1090" s="56" t="s">
        <v>103</v>
      </c>
      <c r="AJ1090" s="56">
        <v>2021</v>
      </c>
      <c r="AK1090" s="56" t="s">
        <v>30</v>
      </c>
      <c r="AL1090" s="56" t="s">
        <v>104</v>
      </c>
      <c r="AM1090" s="56" t="s">
        <v>105</v>
      </c>
      <c r="AN1090" s="56" t="s">
        <v>106</v>
      </c>
      <c r="AO1090" s="56" t="s">
        <v>107</v>
      </c>
      <c r="AP1090" s="56" t="s">
        <v>108</v>
      </c>
      <c r="AQ1090" s="56" t="s">
        <v>109</v>
      </c>
      <c r="AR1090" s="56">
        <v>216</v>
      </c>
      <c r="AS1090" s="56">
        <v>308.88</v>
      </c>
    </row>
    <row r="1091" spans="35:45" ht="41.4">
      <c r="AI1091" s="57" t="s">
        <v>103</v>
      </c>
      <c r="AJ1091" s="57">
        <v>2021</v>
      </c>
      <c r="AK1091" s="57" t="s">
        <v>30</v>
      </c>
      <c r="AL1091" s="57" t="s">
        <v>104</v>
      </c>
      <c r="AM1091" s="57" t="s">
        <v>105</v>
      </c>
      <c r="AN1091" s="57" t="s">
        <v>106</v>
      </c>
      <c r="AO1091" s="57" t="s">
        <v>107</v>
      </c>
      <c r="AP1091" s="57" t="s">
        <v>108</v>
      </c>
      <c r="AQ1091" s="57" t="s">
        <v>109</v>
      </c>
      <c r="AR1091" s="57">
        <v>243</v>
      </c>
      <c r="AS1091" s="57">
        <v>347.49</v>
      </c>
    </row>
    <row r="1092" spans="35:45" ht="41.4">
      <c r="AI1092" s="56" t="s">
        <v>103</v>
      </c>
      <c r="AJ1092" s="56">
        <v>2021</v>
      </c>
      <c r="AK1092" s="56" t="s">
        <v>30</v>
      </c>
      <c r="AL1092" s="56" t="s">
        <v>104</v>
      </c>
      <c r="AM1092" s="56" t="s">
        <v>105</v>
      </c>
      <c r="AN1092" s="56" t="s">
        <v>106</v>
      </c>
      <c r="AO1092" s="56" t="s">
        <v>107</v>
      </c>
      <c r="AP1092" s="56" t="s">
        <v>108</v>
      </c>
      <c r="AQ1092" s="56" t="s">
        <v>109</v>
      </c>
      <c r="AR1092" s="56">
        <v>291</v>
      </c>
      <c r="AS1092" s="56">
        <v>416.13</v>
      </c>
    </row>
    <row r="1093" spans="35:45" ht="41.4">
      <c r="AI1093" s="57" t="s">
        <v>110</v>
      </c>
      <c r="AJ1093" s="57">
        <v>2021</v>
      </c>
      <c r="AK1093" s="57" t="s">
        <v>30</v>
      </c>
      <c r="AL1093" s="57" t="s">
        <v>104</v>
      </c>
      <c r="AM1093" s="57" t="s">
        <v>105</v>
      </c>
      <c r="AN1093" s="57" t="s">
        <v>106</v>
      </c>
      <c r="AO1093" s="57" t="s">
        <v>107</v>
      </c>
      <c r="AP1093" s="57" t="s">
        <v>108</v>
      </c>
      <c r="AQ1093" s="57" t="s">
        <v>109</v>
      </c>
      <c r="AR1093" s="57">
        <v>219</v>
      </c>
      <c r="AS1093" s="57">
        <v>313.17</v>
      </c>
    </row>
    <row r="1094" spans="35:45" ht="41.4">
      <c r="AI1094" s="56" t="s">
        <v>103</v>
      </c>
      <c r="AJ1094" s="56">
        <v>2021</v>
      </c>
      <c r="AK1094" s="56" t="s">
        <v>30</v>
      </c>
      <c r="AL1094" s="56" t="s">
        <v>104</v>
      </c>
      <c r="AM1094" s="56" t="s">
        <v>105</v>
      </c>
      <c r="AN1094" s="56" t="s">
        <v>106</v>
      </c>
      <c r="AO1094" s="56" t="s">
        <v>107</v>
      </c>
      <c r="AP1094" s="56" t="s">
        <v>108</v>
      </c>
      <c r="AQ1094" s="56" t="s">
        <v>109</v>
      </c>
      <c r="AR1094" s="56">
        <v>818</v>
      </c>
      <c r="AS1094" s="56">
        <v>1169.74</v>
      </c>
    </row>
    <row r="1095" spans="35:45" ht="41.4">
      <c r="AI1095" s="57" t="s">
        <v>110</v>
      </c>
      <c r="AJ1095" s="57">
        <v>2021</v>
      </c>
      <c r="AK1095" s="57" t="s">
        <v>30</v>
      </c>
      <c r="AL1095" s="57" t="s">
        <v>104</v>
      </c>
      <c r="AM1095" s="57" t="s">
        <v>105</v>
      </c>
      <c r="AN1095" s="57" t="s">
        <v>106</v>
      </c>
      <c r="AO1095" s="57" t="s">
        <v>107</v>
      </c>
      <c r="AP1095" s="57" t="s">
        <v>108</v>
      </c>
      <c r="AQ1095" s="57" t="s">
        <v>109</v>
      </c>
      <c r="AR1095" s="57">
        <v>871</v>
      </c>
      <c r="AS1095" s="57">
        <v>1245.53</v>
      </c>
    </row>
    <row r="1096" spans="35:45" ht="41.4">
      <c r="AI1096" s="56" t="s">
        <v>110</v>
      </c>
      <c r="AJ1096" s="56">
        <v>2021</v>
      </c>
      <c r="AK1096" s="56" t="s">
        <v>30</v>
      </c>
      <c r="AL1096" s="56" t="s">
        <v>104</v>
      </c>
      <c r="AM1096" s="56" t="s">
        <v>105</v>
      </c>
      <c r="AN1096" s="56" t="s">
        <v>106</v>
      </c>
      <c r="AO1096" s="56" t="s">
        <v>107</v>
      </c>
      <c r="AP1096" s="56" t="s">
        <v>108</v>
      </c>
      <c r="AQ1096" s="56" t="s">
        <v>109</v>
      </c>
      <c r="AR1096" s="56">
        <v>245</v>
      </c>
      <c r="AS1096" s="56">
        <v>350.35</v>
      </c>
    </row>
    <row r="1097" spans="35:45" ht="41.4">
      <c r="AI1097" s="57" t="s">
        <v>103</v>
      </c>
      <c r="AJ1097" s="57">
        <v>2021</v>
      </c>
      <c r="AK1097" s="57" t="s">
        <v>30</v>
      </c>
      <c r="AL1097" s="57" t="s">
        <v>104</v>
      </c>
      <c r="AM1097" s="57" t="s">
        <v>105</v>
      </c>
      <c r="AN1097" s="57" t="s">
        <v>106</v>
      </c>
      <c r="AO1097" s="57" t="s">
        <v>107</v>
      </c>
      <c r="AP1097" s="57" t="s">
        <v>108</v>
      </c>
      <c r="AQ1097" s="57" t="s">
        <v>109</v>
      </c>
      <c r="AR1097" s="57">
        <v>293</v>
      </c>
      <c r="AS1097" s="57">
        <v>418.99</v>
      </c>
    </row>
    <row r="1098" spans="35:45" ht="41.4">
      <c r="AI1098" s="56" t="s">
        <v>103</v>
      </c>
      <c r="AJ1098" s="56">
        <v>2021</v>
      </c>
      <c r="AK1098" s="56" t="s">
        <v>30</v>
      </c>
      <c r="AL1098" s="56" t="s">
        <v>104</v>
      </c>
      <c r="AM1098" s="56" t="s">
        <v>105</v>
      </c>
      <c r="AN1098" s="56" t="s">
        <v>106</v>
      </c>
      <c r="AO1098" s="56" t="s">
        <v>107</v>
      </c>
      <c r="AP1098" s="56" t="s">
        <v>108</v>
      </c>
      <c r="AQ1098" s="56" t="s">
        <v>109</v>
      </c>
      <c r="AR1098" s="56">
        <v>215</v>
      </c>
      <c r="AS1098" s="56">
        <v>307.45</v>
      </c>
    </row>
    <row r="1099" spans="35:45" ht="41.4">
      <c r="AI1099" s="57" t="s">
        <v>103</v>
      </c>
      <c r="AJ1099" s="57">
        <v>2021</v>
      </c>
      <c r="AK1099" s="57" t="s">
        <v>34</v>
      </c>
      <c r="AL1099" s="57" t="s">
        <v>104</v>
      </c>
      <c r="AM1099" s="57" t="s">
        <v>105</v>
      </c>
      <c r="AN1099" s="57" t="s">
        <v>106</v>
      </c>
      <c r="AO1099" s="57" t="s">
        <v>107</v>
      </c>
      <c r="AP1099" s="57" t="s">
        <v>108</v>
      </c>
      <c r="AQ1099" s="57" t="s">
        <v>111</v>
      </c>
      <c r="AR1099" s="57">
        <v>248</v>
      </c>
      <c r="AS1099" s="57">
        <v>354.64</v>
      </c>
    </row>
    <row r="1100" spans="35:45" ht="41.4">
      <c r="AI1100" s="56" t="s">
        <v>113</v>
      </c>
      <c r="AJ1100" s="56">
        <v>2021</v>
      </c>
      <c r="AK1100" s="56" t="s">
        <v>34</v>
      </c>
      <c r="AL1100" s="56" t="s">
        <v>104</v>
      </c>
      <c r="AM1100" s="56" t="s">
        <v>105</v>
      </c>
      <c r="AN1100" s="56" t="s">
        <v>106</v>
      </c>
      <c r="AO1100" s="56" t="s">
        <v>107</v>
      </c>
      <c r="AP1100" s="56" t="s">
        <v>108</v>
      </c>
      <c r="AQ1100" s="56" t="s">
        <v>111</v>
      </c>
      <c r="AR1100" s="56">
        <v>242</v>
      </c>
      <c r="AS1100" s="56">
        <v>346.06</v>
      </c>
    </row>
    <row r="1101" spans="35:45" ht="41.4">
      <c r="AI1101" s="57" t="s">
        <v>110</v>
      </c>
      <c r="AJ1101" s="57">
        <v>2021</v>
      </c>
      <c r="AK1101" s="57" t="s">
        <v>34</v>
      </c>
      <c r="AL1101" s="57" t="s">
        <v>104</v>
      </c>
      <c r="AM1101" s="57" t="s">
        <v>105</v>
      </c>
      <c r="AN1101" s="57" t="s">
        <v>106</v>
      </c>
      <c r="AO1101" s="57" t="s">
        <v>107</v>
      </c>
      <c r="AP1101" s="57" t="s">
        <v>108</v>
      </c>
      <c r="AQ1101" s="57" t="s">
        <v>111</v>
      </c>
      <c r="AR1101" s="57">
        <v>236</v>
      </c>
      <c r="AS1101" s="57">
        <v>337.48</v>
      </c>
    </row>
    <row r="1102" spans="35:45" ht="41.4">
      <c r="AI1102" s="56" t="s">
        <v>110</v>
      </c>
      <c r="AJ1102" s="56">
        <v>2021</v>
      </c>
      <c r="AK1102" s="56" t="s">
        <v>34</v>
      </c>
      <c r="AL1102" s="56" t="s">
        <v>104</v>
      </c>
      <c r="AM1102" s="56" t="s">
        <v>105</v>
      </c>
      <c r="AN1102" s="56" t="s">
        <v>106</v>
      </c>
      <c r="AO1102" s="56" t="s">
        <v>107</v>
      </c>
      <c r="AP1102" s="56" t="s">
        <v>108</v>
      </c>
      <c r="AQ1102" s="56" t="s">
        <v>109</v>
      </c>
      <c r="AR1102" s="56">
        <v>224</v>
      </c>
      <c r="AS1102" s="56">
        <v>320.32</v>
      </c>
    </row>
    <row r="1103" spans="35:45" ht="41.4">
      <c r="AI1103" s="57" t="s">
        <v>103</v>
      </c>
      <c r="AJ1103" s="57">
        <v>2021</v>
      </c>
      <c r="AK1103" s="57" t="s">
        <v>34</v>
      </c>
      <c r="AL1103" s="57" t="s">
        <v>104</v>
      </c>
      <c r="AM1103" s="57" t="s">
        <v>105</v>
      </c>
      <c r="AN1103" s="57" t="s">
        <v>106</v>
      </c>
      <c r="AO1103" s="57" t="s">
        <v>107</v>
      </c>
      <c r="AP1103" s="57" t="s">
        <v>108</v>
      </c>
      <c r="AQ1103" s="57" t="s">
        <v>109</v>
      </c>
      <c r="AR1103" s="57">
        <v>250</v>
      </c>
      <c r="AS1103" s="57">
        <v>357.5</v>
      </c>
    </row>
    <row r="1104" spans="35:45" ht="41.4">
      <c r="AI1104" s="56" t="s">
        <v>112</v>
      </c>
      <c r="AJ1104" s="56">
        <v>2021</v>
      </c>
      <c r="AK1104" s="56" t="s">
        <v>34</v>
      </c>
      <c r="AL1104" s="56" t="s">
        <v>104</v>
      </c>
      <c r="AM1104" s="56" t="s">
        <v>105</v>
      </c>
      <c r="AN1104" s="56" t="s">
        <v>106</v>
      </c>
      <c r="AO1104" s="56" t="s">
        <v>107</v>
      </c>
      <c r="AP1104" s="56" t="s">
        <v>108</v>
      </c>
      <c r="AQ1104" s="56" t="s">
        <v>109</v>
      </c>
      <c r="AR1104" s="56">
        <v>244</v>
      </c>
      <c r="AS1104" s="56">
        <v>348.92</v>
      </c>
    </row>
    <row r="1105" spans="35:45" ht="41.4">
      <c r="AI1105" s="57" t="s">
        <v>112</v>
      </c>
      <c r="AJ1105" s="57">
        <v>2021</v>
      </c>
      <c r="AK1105" s="57" t="s">
        <v>34</v>
      </c>
      <c r="AL1105" s="57" t="s">
        <v>104</v>
      </c>
      <c r="AM1105" s="57" t="s">
        <v>105</v>
      </c>
      <c r="AN1105" s="57" t="s">
        <v>106</v>
      </c>
      <c r="AO1105" s="57" t="s">
        <v>107</v>
      </c>
      <c r="AP1105" s="57" t="s">
        <v>108</v>
      </c>
      <c r="AQ1105" s="57" t="s">
        <v>109</v>
      </c>
      <c r="AR1105" s="57">
        <v>238</v>
      </c>
      <c r="AS1105" s="57">
        <v>340.34</v>
      </c>
    </row>
    <row r="1106" spans="35:45" ht="41.4">
      <c r="AI1106" s="56" t="s">
        <v>110</v>
      </c>
      <c r="AJ1106" s="56">
        <v>2021</v>
      </c>
      <c r="AK1106" s="56" t="s">
        <v>34</v>
      </c>
      <c r="AL1106" s="56" t="s">
        <v>104</v>
      </c>
      <c r="AM1106" s="56" t="s">
        <v>105</v>
      </c>
      <c r="AN1106" s="56" t="s">
        <v>106</v>
      </c>
      <c r="AO1106" s="56" t="s">
        <v>107</v>
      </c>
      <c r="AP1106" s="56" t="s">
        <v>108</v>
      </c>
      <c r="AQ1106" s="56" t="s">
        <v>109</v>
      </c>
      <c r="AR1106" s="56">
        <v>220</v>
      </c>
      <c r="AS1106" s="56">
        <v>526.24</v>
      </c>
    </row>
    <row r="1107" spans="35:45" ht="41.4">
      <c r="AI1107" s="57" t="s">
        <v>110</v>
      </c>
      <c r="AJ1107" s="57">
        <v>2021</v>
      </c>
      <c r="AK1107" s="57" t="s">
        <v>34</v>
      </c>
      <c r="AL1107" s="57" t="s">
        <v>104</v>
      </c>
      <c r="AM1107" s="57" t="s">
        <v>105</v>
      </c>
      <c r="AN1107" s="57" t="s">
        <v>106</v>
      </c>
      <c r="AO1107" s="57" t="s">
        <v>107</v>
      </c>
      <c r="AP1107" s="57" t="s">
        <v>108</v>
      </c>
      <c r="AQ1107" s="57" t="s">
        <v>109</v>
      </c>
      <c r="AR1107" s="57">
        <v>268</v>
      </c>
      <c r="AS1107" s="57">
        <v>526.24</v>
      </c>
    </row>
    <row r="1108" spans="35:45" ht="41.4">
      <c r="AI1108" s="56" t="s">
        <v>110</v>
      </c>
      <c r="AJ1108" s="56">
        <v>2021</v>
      </c>
      <c r="AK1108" s="56" t="s">
        <v>34</v>
      </c>
      <c r="AL1108" s="56" t="s">
        <v>104</v>
      </c>
      <c r="AM1108" s="56" t="s">
        <v>105</v>
      </c>
      <c r="AN1108" s="56" t="s">
        <v>106</v>
      </c>
      <c r="AO1108" s="56" t="s">
        <v>107</v>
      </c>
      <c r="AP1108" s="56" t="s">
        <v>108</v>
      </c>
      <c r="AQ1108" s="56" t="s">
        <v>109</v>
      </c>
      <c r="AR1108" s="56">
        <v>1007</v>
      </c>
      <c r="AS1108" s="56">
        <v>1440.01</v>
      </c>
    </row>
    <row r="1109" spans="35:45" ht="41.4">
      <c r="AI1109" s="57" t="s">
        <v>110</v>
      </c>
      <c r="AJ1109" s="57">
        <v>2021</v>
      </c>
      <c r="AK1109" s="57" t="s">
        <v>34</v>
      </c>
      <c r="AL1109" s="57" t="s">
        <v>104</v>
      </c>
      <c r="AM1109" s="57" t="s">
        <v>105</v>
      </c>
      <c r="AN1109" s="57" t="s">
        <v>106</v>
      </c>
      <c r="AO1109" s="57" t="s">
        <v>107</v>
      </c>
      <c r="AP1109" s="57" t="s">
        <v>108</v>
      </c>
      <c r="AQ1109" s="57" t="s">
        <v>109</v>
      </c>
      <c r="AR1109" s="57">
        <v>1040</v>
      </c>
      <c r="AS1109" s="57">
        <v>1487.2</v>
      </c>
    </row>
    <row r="1110" spans="35:45" ht="41.4">
      <c r="AI1110" s="56" t="s">
        <v>103</v>
      </c>
      <c r="AJ1110" s="56">
        <v>2021</v>
      </c>
      <c r="AK1110" s="56" t="s">
        <v>34</v>
      </c>
      <c r="AL1110" s="56" t="s">
        <v>104</v>
      </c>
      <c r="AM1110" s="56" t="s">
        <v>105</v>
      </c>
      <c r="AN1110" s="56" t="s">
        <v>106</v>
      </c>
      <c r="AO1110" s="56" t="s">
        <v>107</v>
      </c>
      <c r="AP1110" s="56" t="s">
        <v>108</v>
      </c>
      <c r="AQ1110" s="56" t="s">
        <v>109</v>
      </c>
      <c r="AR1110" s="56">
        <v>225</v>
      </c>
      <c r="AS1110" s="56">
        <v>321.75</v>
      </c>
    </row>
    <row r="1111" spans="35:45" ht="41.4">
      <c r="AI1111" s="57" t="s">
        <v>103</v>
      </c>
      <c r="AJ1111" s="57">
        <v>2021</v>
      </c>
      <c r="AK1111" s="57" t="s">
        <v>34</v>
      </c>
      <c r="AL1111" s="57" t="s">
        <v>104</v>
      </c>
      <c r="AM1111" s="57" t="s">
        <v>105</v>
      </c>
      <c r="AN1111" s="57" t="s">
        <v>106</v>
      </c>
      <c r="AO1111" s="57" t="s">
        <v>107</v>
      </c>
      <c r="AP1111" s="57" t="s">
        <v>108</v>
      </c>
      <c r="AQ1111" s="57" t="s">
        <v>109</v>
      </c>
      <c r="AR1111" s="57">
        <v>267</v>
      </c>
      <c r="AS1111" s="57">
        <v>381.81</v>
      </c>
    </row>
    <row r="1112" spans="35:45" ht="41.4">
      <c r="AI1112" s="56" t="s">
        <v>110</v>
      </c>
      <c r="AJ1112" s="56">
        <v>2021</v>
      </c>
      <c r="AK1112" s="56" t="s">
        <v>34</v>
      </c>
      <c r="AL1112" s="56" t="s">
        <v>104</v>
      </c>
      <c r="AM1112" s="56" t="s">
        <v>105</v>
      </c>
      <c r="AN1112" s="56" t="s">
        <v>106</v>
      </c>
      <c r="AO1112" s="56" t="s">
        <v>107</v>
      </c>
      <c r="AP1112" s="56" t="s">
        <v>108</v>
      </c>
      <c r="AQ1112" s="56" t="s">
        <v>109</v>
      </c>
      <c r="AR1112" s="56">
        <v>247</v>
      </c>
      <c r="AS1112" s="56">
        <v>353.21</v>
      </c>
    </row>
    <row r="1113" spans="35:45" ht="41.4">
      <c r="AI1113" s="57" t="s">
        <v>110</v>
      </c>
      <c r="AJ1113" s="57">
        <v>2021</v>
      </c>
      <c r="AK1113" s="57" t="s">
        <v>34</v>
      </c>
      <c r="AL1113" s="57" t="s">
        <v>104</v>
      </c>
      <c r="AM1113" s="57" t="s">
        <v>105</v>
      </c>
      <c r="AN1113" s="57" t="s">
        <v>106</v>
      </c>
      <c r="AO1113" s="57" t="s">
        <v>107</v>
      </c>
      <c r="AP1113" s="57" t="s">
        <v>108</v>
      </c>
      <c r="AQ1113" s="57" t="s">
        <v>109</v>
      </c>
      <c r="AR1113" s="57">
        <v>241</v>
      </c>
      <c r="AS1113" s="57">
        <v>344.63</v>
      </c>
    </row>
    <row r="1114" spans="35:45" ht="41.4">
      <c r="AI1114" s="56" t="s">
        <v>110</v>
      </c>
      <c r="AJ1114" s="56">
        <v>2021</v>
      </c>
      <c r="AK1114" s="56" t="s">
        <v>34</v>
      </c>
      <c r="AL1114" s="56" t="s">
        <v>104</v>
      </c>
      <c r="AM1114" s="56" t="s">
        <v>105</v>
      </c>
      <c r="AN1114" s="56" t="s">
        <v>106</v>
      </c>
      <c r="AO1114" s="56" t="s">
        <v>107</v>
      </c>
      <c r="AP1114" s="56" t="s">
        <v>108</v>
      </c>
      <c r="AQ1114" s="56" t="s">
        <v>109</v>
      </c>
      <c r="AR1114" s="56">
        <v>235</v>
      </c>
      <c r="AS1114" s="56">
        <v>336.05</v>
      </c>
    </row>
    <row r="1115" spans="35:45" ht="41.4">
      <c r="AI1115" s="57" t="s">
        <v>112</v>
      </c>
      <c r="AJ1115" s="57">
        <v>2021</v>
      </c>
      <c r="AK1115" s="57" t="s">
        <v>34</v>
      </c>
      <c r="AL1115" s="57" t="s">
        <v>104</v>
      </c>
      <c r="AM1115" s="57" t="s">
        <v>105</v>
      </c>
      <c r="AN1115" s="57" t="s">
        <v>106</v>
      </c>
      <c r="AO1115" s="57" t="s">
        <v>107</v>
      </c>
      <c r="AP1115" s="57" t="s">
        <v>108</v>
      </c>
      <c r="AQ1115" s="57" t="s">
        <v>109</v>
      </c>
      <c r="AR1115" s="57">
        <v>788</v>
      </c>
      <c r="AS1115" s="57">
        <v>1126.8399999999999</v>
      </c>
    </row>
    <row r="1116" spans="35:45" ht="41.4">
      <c r="AI1116" s="56" t="s">
        <v>110</v>
      </c>
      <c r="AJ1116" s="56">
        <v>2021</v>
      </c>
      <c r="AK1116" s="56" t="s">
        <v>34</v>
      </c>
      <c r="AL1116" s="56" t="s">
        <v>104</v>
      </c>
      <c r="AM1116" s="56" t="s">
        <v>105</v>
      </c>
      <c r="AN1116" s="56" t="s">
        <v>106</v>
      </c>
      <c r="AO1116" s="56" t="s">
        <v>107</v>
      </c>
      <c r="AP1116" s="56" t="s">
        <v>108</v>
      </c>
      <c r="AQ1116" s="56" t="s">
        <v>109</v>
      </c>
      <c r="AR1116" s="56">
        <v>821</v>
      </c>
      <c r="AS1116" s="56">
        <v>1174.03</v>
      </c>
    </row>
    <row r="1117" spans="35:45" ht="41.4">
      <c r="AI1117" s="57" t="s">
        <v>103</v>
      </c>
      <c r="AJ1117" s="57">
        <v>2021</v>
      </c>
      <c r="AK1117" s="57" t="s">
        <v>34</v>
      </c>
      <c r="AL1117" s="57" t="s">
        <v>104</v>
      </c>
      <c r="AM1117" s="57" t="s">
        <v>105</v>
      </c>
      <c r="AN1117" s="57" t="s">
        <v>106</v>
      </c>
      <c r="AO1117" s="57" t="s">
        <v>107</v>
      </c>
      <c r="AP1117" s="57" t="s">
        <v>108</v>
      </c>
      <c r="AQ1117" s="57" t="s">
        <v>111</v>
      </c>
      <c r="AR1117" s="57">
        <v>245</v>
      </c>
      <c r="AS1117" s="57">
        <v>350.35</v>
      </c>
    </row>
    <row r="1118" spans="35:45" ht="41.4">
      <c r="AI1118" s="56" t="s">
        <v>103</v>
      </c>
      <c r="AJ1118" s="56">
        <v>2021</v>
      </c>
      <c r="AK1118" s="56" t="s">
        <v>34</v>
      </c>
      <c r="AL1118" s="56" t="s">
        <v>104</v>
      </c>
      <c r="AM1118" s="56" t="s">
        <v>105</v>
      </c>
      <c r="AN1118" s="56" t="s">
        <v>106</v>
      </c>
      <c r="AO1118" s="56" t="s">
        <v>107</v>
      </c>
      <c r="AP1118" s="56" t="s">
        <v>108</v>
      </c>
      <c r="AQ1118" s="56" t="s">
        <v>111</v>
      </c>
      <c r="AR1118" s="56">
        <v>239</v>
      </c>
      <c r="AS1118" s="56">
        <v>341.77</v>
      </c>
    </row>
    <row r="1119" spans="35:45" ht="41.4">
      <c r="AI1119" s="57" t="s">
        <v>112</v>
      </c>
      <c r="AJ1119" s="57">
        <v>2021</v>
      </c>
      <c r="AK1119" s="57" t="s">
        <v>34</v>
      </c>
      <c r="AL1119" s="57" t="s">
        <v>104</v>
      </c>
      <c r="AM1119" s="57" t="s">
        <v>105</v>
      </c>
      <c r="AN1119" s="57" t="s">
        <v>106</v>
      </c>
      <c r="AO1119" s="57" t="s">
        <v>107</v>
      </c>
      <c r="AP1119" s="57" t="s">
        <v>108</v>
      </c>
      <c r="AQ1119" s="57" t="s">
        <v>109</v>
      </c>
      <c r="AR1119" s="57">
        <v>221</v>
      </c>
      <c r="AS1119" s="57">
        <v>316.02999999999997</v>
      </c>
    </row>
    <row r="1120" spans="35:45" ht="41.4">
      <c r="AI1120" s="56" t="s">
        <v>103</v>
      </c>
      <c r="AJ1120" s="56">
        <v>2021</v>
      </c>
      <c r="AK1120" s="56" t="s">
        <v>34</v>
      </c>
      <c r="AL1120" s="56" t="s">
        <v>104</v>
      </c>
      <c r="AM1120" s="56" t="s">
        <v>105</v>
      </c>
      <c r="AN1120" s="56" t="s">
        <v>106</v>
      </c>
      <c r="AO1120" s="56" t="s">
        <v>107</v>
      </c>
      <c r="AP1120" s="56" t="s">
        <v>108</v>
      </c>
      <c r="AQ1120" s="56" t="s">
        <v>109</v>
      </c>
      <c r="AR1120" s="56">
        <v>269</v>
      </c>
      <c r="AS1120" s="56">
        <v>384.67</v>
      </c>
    </row>
    <row r="1121" spans="35:45" ht="41.4">
      <c r="AI1121" s="57" t="s">
        <v>103</v>
      </c>
      <c r="AJ1121" s="57">
        <v>2021</v>
      </c>
      <c r="AK1121" s="57" t="s">
        <v>23</v>
      </c>
      <c r="AL1121" s="57" t="s">
        <v>104</v>
      </c>
      <c r="AM1121" s="57" t="s">
        <v>105</v>
      </c>
      <c r="AN1121" s="57" t="s">
        <v>106</v>
      </c>
      <c r="AO1121" s="57" t="s">
        <v>107</v>
      </c>
      <c r="AP1121" s="57" t="s">
        <v>108</v>
      </c>
      <c r="AQ1121" s="57" t="s">
        <v>109</v>
      </c>
      <c r="AR1121" s="57">
        <v>278</v>
      </c>
      <c r="AS1121" s="57">
        <v>397.54</v>
      </c>
    </row>
    <row r="1122" spans="35:45" ht="41.4">
      <c r="AI1122" s="56" t="s">
        <v>110</v>
      </c>
      <c r="AJ1122" s="56">
        <v>2021</v>
      </c>
      <c r="AK1122" s="56" t="s">
        <v>23</v>
      </c>
      <c r="AL1122" s="56" t="s">
        <v>104</v>
      </c>
      <c r="AM1122" s="56" t="s">
        <v>105</v>
      </c>
      <c r="AN1122" s="56" t="s">
        <v>106</v>
      </c>
      <c r="AO1122" s="56" t="s">
        <v>107</v>
      </c>
      <c r="AP1122" s="56" t="s">
        <v>108</v>
      </c>
      <c r="AQ1122" s="56" t="s">
        <v>109</v>
      </c>
      <c r="AR1122" s="56">
        <v>320</v>
      </c>
      <c r="AS1122" s="56">
        <v>457.6</v>
      </c>
    </row>
    <row r="1123" spans="35:45" ht="41.4">
      <c r="AI1123" s="57" t="s">
        <v>110</v>
      </c>
      <c r="AJ1123" s="57">
        <v>2021</v>
      </c>
      <c r="AK1123" s="57" t="s">
        <v>23</v>
      </c>
      <c r="AL1123" s="57" t="s">
        <v>104</v>
      </c>
      <c r="AM1123" s="57" t="s">
        <v>105</v>
      </c>
      <c r="AN1123" s="57" t="s">
        <v>106</v>
      </c>
      <c r="AO1123" s="57" t="s">
        <v>107</v>
      </c>
      <c r="AP1123" s="57" t="s">
        <v>108</v>
      </c>
      <c r="AQ1123" s="57" t="s">
        <v>109</v>
      </c>
      <c r="AR1123" s="57">
        <v>248</v>
      </c>
      <c r="AS1123" s="57">
        <v>354.64</v>
      </c>
    </row>
    <row r="1124" spans="35:45" ht="41.4">
      <c r="AI1124" s="56" t="s">
        <v>103</v>
      </c>
      <c r="AJ1124" s="56">
        <v>2021</v>
      </c>
      <c r="AK1124" s="56" t="s">
        <v>23</v>
      </c>
      <c r="AL1124" s="56" t="s">
        <v>104</v>
      </c>
      <c r="AM1124" s="56" t="s">
        <v>105</v>
      </c>
      <c r="AN1124" s="56" t="s">
        <v>106</v>
      </c>
      <c r="AO1124" s="56" t="s">
        <v>107</v>
      </c>
      <c r="AP1124" s="56" t="s">
        <v>108</v>
      </c>
      <c r="AQ1124" s="56" t="s">
        <v>109</v>
      </c>
      <c r="AR1124" s="56">
        <v>274</v>
      </c>
      <c r="AS1124" s="56">
        <v>526.24</v>
      </c>
    </row>
    <row r="1125" spans="35:45" ht="41.4">
      <c r="AI1125" s="57" t="s">
        <v>110</v>
      </c>
      <c r="AJ1125" s="57">
        <v>2021</v>
      </c>
      <c r="AK1125" s="57" t="s">
        <v>23</v>
      </c>
      <c r="AL1125" s="57" t="s">
        <v>104</v>
      </c>
      <c r="AM1125" s="57" t="s">
        <v>105</v>
      </c>
      <c r="AN1125" s="57" t="s">
        <v>106</v>
      </c>
      <c r="AO1125" s="57" t="s">
        <v>107</v>
      </c>
      <c r="AP1125" s="57" t="s">
        <v>108</v>
      </c>
      <c r="AQ1125" s="57" t="s">
        <v>109</v>
      </c>
      <c r="AR1125" s="57">
        <v>322</v>
      </c>
      <c r="AS1125" s="57">
        <v>526.24</v>
      </c>
    </row>
    <row r="1126" spans="35:45" ht="41.4">
      <c r="AI1126" s="56" t="s">
        <v>110</v>
      </c>
      <c r="AJ1126" s="56">
        <v>2021</v>
      </c>
      <c r="AK1126" s="56" t="s">
        <v>23</v>
      </c>
      <c r="AL1126" s="56" t="s">
        <v>104</v>
      </c>
      <c r="AM1126" s="56" t="s">
        <v>105</v>
      </c>
      <c r="AN1126" s="56" t="s">
        <v>106</v>
      </c>
      <c r="AO1126" s="56" t="s">
        <v>107</v>
      </c>
      <c r="AP1126" s="56" t="s">
        <v>108</v>
      </c>
      <c r="AQ1126" s="56" t="s">
        <v>109</v>
      </c>
      <c r="AR1126" s="56">
        <v>250</v>
      </c>
      <c r="AS1126" s="56">
        <v>526.24</v>
      </c>
    </row>
    <row r="1127" spans="35:45" ht="41.4">
      <c r="AI1127" s="57" t="s">
        <v>114</v>
      </c>
      <c r="AJ1127" s="57">
        <v>2021</v>
      </c>
      <c r="AK1127" s="57" t="s">
        <v>23</v>
      </c>
      <c r="AL1127" s="57" t="s">
        <v>104</v>
      </c>
      <c r="AM1127" s="57" t="s">
        <v>105</v>
      </c>
      <c r="AN1127" s="57" t="s">
        <v>106</v>
      </c>
      <c r="AO1127" s="57" t="s">
        <v>107</v>
      </c>
      <c r="AP1127" s="57" t="s">
        <v>108</v>
      </c>
      <c r="AQ1127" s="57" t="s">
        <v>109</v>
      </c>
      <c r="AR1127" s="57">
        <v>998</v>
      </c>
      <c r="AS1127" s="57">
        <v>1427.14</v>
      </c>
    </row>
    <row r="1128" spans="35:45" ht="41.4">
      <c r="AI1128" s="56" t="s">
        <v>110</v>
      </c>
      <c r="AJ1128" s="56">
        <v>2021</v>
      </c>
      <c r="AK1128" s="56" t="s">
        <v>23</v>
      </c>
      <c r="AL1128" s="56" t="s">
        <v>104</v>
      </c>
      <c r="AM1128" s="56" t="s">
        <v>105</v>
      </c>
      <c r="AN1128" s="56" t="s">
        <v>106</v>
      </c>
      <c r="AO1128" s="56" t="s">
        <v>107</v>
      </c>
      <c r="AP1128" s="56" t="s">
        <v>108</v>
      </c>
      <c r="AQ1128" s="56" t="s">
        <v>109</v>
      </c>
      <c r="AR1128" s="56">
        <v>1031</v>
      </c>
      <c r="AS1128" s="56">
        <v>1474.33</v>
      </c>
    </row>
    <row r="1129" spans="35:45" ht="41.4">
      <c r="AI1129" s="57" t="s">
        <v>103</v>
      </c>
      <c r="AJ1129" s="57">
        <v>2021</v>
      </c>
      <c r="AK1129" s="57" t="s">
        <v>23</v>
      </c>
      <c r="AL1129" s="57" t="s">
        <v>104</v>
      </c>
      <c r="AM1129" s="57" t="s">
        <v>105</v>
      </c>
      <c r="AN1129" s="57" t="s">
        <v>106</v>
      </c>
      <c r="AO1129" s="57" t="s">
        <v>107</v>
      </c>
      <c r="AP1129" s="57" t="s">
        <v>108</v>
      </c>
      <c r="AQ1129" s="57" t="s">
        <v>109</v>
      </c>
      <c r="AR1129" s="57">
        <v>321</v>
      </c>
      <c r="AS1129" s="57">
        <v>459.03</v>
      </c>
    </row>
    <row r="1130" spans="35:45" ht="41.4">
      <c r="AI1130" s="56" t="s">
        <v>114</v>
      </c>
      <c r="AJ1130" s="56">
        <v>2021</v>
      </c>
      <c r="AK1130" s="56" t="s">
        <v>23</v>
      </c>
      <c r="AL1130" s="56" t="s">
        <v>104</v>
      </c>
      <c r="AM1130" s="56" t="s">
        <v>105</v>
      </c>
      <c r="AN1130" s="56" t="s">
        <v>106</v>
      </c>
      <c r="AO1130" s="56" t="s">
        <v>107</v>
      </c>
      <c r="AP1130" s="56" t="s">
        <v>108</v>
      </c>
      <c r="AQ1130" s="56" t="s">
        <v>109</v>
      </c>
      <c r="AR1130" s="56">
        <v>249</v>
      </c>
      <c r="AS1130" s="56">
        <v>356.07</v>
      </c>
    </row>
    <row r="1131" spans="35:45" ht="41.4">
      <c r="AI1131" s="57" t="s">
        <v>110</v>
      </c>
      <c r="AJ1131" s="57">
        <v>2021</v>
      </c>
      <c r="AK1131" s="57" t="s">
        <v>23</v>
      </c>
      <c r="AL1131" s="57" t="s">
        <v>104</v>
      </c>
      <c r="AM1131" s="57" t="s">
        <v>105</v>
      </c>
      <c r="AN1131" s="57" t="s">
        <v>106</v>
      </c>
      <c r="AO1131" s="57" t="s">
        <v>107</v>
      </c>
      <c r="AP1131" s="57" t="s">
        <v>108</v>
      </c>
      <c r="AQ1131" s="57" t="s">
        <v>109</v>
      </c>
      <c r="AR1131" s="57">
        <v>779</v>
      </c>
      <c r="AS1131" s="57">
        <v>1113.97</v>
      </c>
    </row>
    <row r="1132" spans="35:45" ht="41.4">
      <c r="AI1132" s="56" t="s">
        <v>103</v>
      </c>
      <c r="AJ1132" s="56">
        <v>2021</v>
      </c>
      <c r="AK1132" s="56" t="s">
        <v>23</v>
      </c>
      <c r="AL1132" s="56" t="s">
        <v>104</v>
      </c>
      <c r="AM1132" s="56" t="s">
        <v>105</v>
      </c>
      <c r="AN1132" s="56" t="s">
        <v>106</v>
      </c>
      <c r="AO1132" s="56" t="s">
        <v>107</v>
      </c>
      <c r="AP1132" s="56" t="s">
        <v>108</v>
      </c>
      <c r="AQ1132" s="56" t="s">
        <v>109</v>
      </c>
      <c r="AR1132" s="56">
        <v>812</v>
      </c>
      <c r="AS1132" s="56">
        <v>1161.1600000000001</v>
      </c>
    </row>
    <row r="1133" spans="35:45" ht="41.4">
      <c r="AI1133" s="57" t="s">
        <v>103</v>
      </c>
      <c r="AJ1133" s="57">
        <v>2021</v>
      </c>
      <c r="AK1133" s="57" t="s">
        <v>23</v>
      </c>
      <c r="AL1133" s="57" t="s">
        <v>104</v>
      </c>
      <c r="AM1133" s="57" t="s">
        <v>105</v>
      </c>
      <c r="AN1133" s="57" t="s">
        <v>106</v>
      </c>
      <c r="AO1133" s="57" t="s">
        <v>107</v>
      </c>
      <c r="AP1133" s="57" t="s">
        <v>108</v>
      </c>
      <c r="AQ1133" s="57" t="s">
        <v>109</v>
      </c>
      <c r="AR1133" s="57">
        <v>866</v>
      </c>
      <c r="AS1133" s="57">
        <v>1238.3800000000001</v>
      </c>
    </row>
    <row r="1134" spans="35:45" ht="41.4">
      <c r="AI1134" s="56" t="s">
        <v>110</v>
      </c>
      <c r="AJ1134" s="56">
        <v>2021</v>
      </c>
      <c r="AK1134" s="56" t="s">
        <v>23</v>
      </c>
      <c r="AL1134" s="56" t="s">
        <v>104</v>
      </c>
      <c r="AM1134" s="56" t="s">
        <v>105</v>
      </c>
      <c r="AN1134" s="56" t="s">
        <v>106</v>
      </c>
      <c r="AO1134" s="56" t="s">
        <v>107</v>
      </c>
      <c r="AP1134" s="56" t="s">
        <v>108</v>
      </c>
      <c r="AQ1134" s="56" t="s">
        <v>109</v>
      </c>
      <c r="AR1134" s="56">
        <v>275</v>
      </c>
      <c r="AS1134" s="56">
        <v>393.25</v>
      </c>
    </row>
    <row r="1135" spans="35:45" ht="41.4">
      <c r="AI1135" s="57" t="s">
        <v>110</v>
      </c>
      <c r="AJ1135" s="57">
        <v>2021</v>
      </c>
      <c r="AK1135" s="57" t="s">
        <v>23</v>
      </c>
      <c r="AL1135" s="57" t="s">
        <v>104</v>
      </c>
      <c r="AM1135" s="57" t="s">
        <v>105</v>
      </c>
      <c r="AN1135" s="57" t="s">
        <v>106</v>
      </c>
      <c r="AO1135" s="57" t="s">
        <v>107</v>
      </c>
      <c r="AP1135" s="57" t="s">
        <v>108</v>
      </c>
      <c r="AQ1135" s="57" t="s">
        <v>109</v>
      </c>
      <c r="AR1135" s="57">
        <v>323</v>
      </c>
      <c r="AS1135" s="57">
        <v>461.89</v>
      </c>
    </row>
    <row r="1136" spans="35:45" ht="41.4">
      <c r="AI1136" s="56" t="s">
        <v>103</v>
      </c>
      <c r="AJ1136" s="56">
        <v>2021</v>
      </c>
      <c r="AK1136" s="56" t="s">
        <v>23</v>
      </c>
      <c r="AL1136" s="56" t="s">
        <v>104</v>
      </c>
      <c r="AM1136" s="56" t="s">
        <v>105</v>
      </c>
      <c r="AN1136" s="56" t="s">
        <v>106</v>
      </c>
      <c r="AO1136" s="56" t="s">
        <v>107</v>
      </c>
      <c r="AP1136" s="56" t="s">
        <v>108</v>
      </c>
      <c r="AQ1136" s="56" t="s">
        <v>109</v>
      </c>
      <c r="AR1136" s="56">
        <v>251</v>
      </c>
      <c r="AS1136" s="56">
        <v>358.93</v>
      </c>
    </row>
    <row r="1137" spans="35:45" ht="41.4">
      <c r="AI1137" s="57" t="s">
        <v>103</v>
      </c>
      <c r="AJ1137" s="57">
        <v>2021</v>
      </c>
      <c r="AK1137" s="57" t="s">
        <v>1</v>
      </c>
      <c r="AL1137" s="57" t="s">
        <v>104</v>
      </c>
      <c r="AM1137" s="57" t="s">
        <v>105</v>
      </c>
      <c r="AN1137" s="57" t="s">
        <v>106</v>
      </c>
      <c r="AO1137" s="57" t="s">
        <v>107</v>
      </c>
      <c r="AP1137" s="57" t="s">
        <v>108</v>
      </c>
      <c r="AQ1137" s="57" t="s">
        <v>109</v>
      </c>
      <c r="AR1137" s="57">
        <v>326</v>
      </c>
      <c r="AS1137" s="57">
        <v>466.18</v>
      </c>
    </row>
    <row r="1138" spans="35:45" ht="41.4">
      <c r="AI1138" s="56" t="s">
        <v>103</v>
      </c>
      <c r="AJ1138" s="56">
        <v>2021</v>
      </c>
      <c r="AK1138" s="56" t="s">
        <v>1</v>
      </c>
      <c r="AL1138" s="56" t="s">
        <v>104</v>
      </c>
      <c r="AM1138" s="56" t="s">
        <v>105</v>
      </c>
      <c r="AN1138" s="56" t="s">
        <v>106</v>
      </c>
      <c r="AO1138" s="56" t="s">
        <v>107</v>
      </c>
      <c r="AP1138" s="56" t="s">
        <v>108</v>
      </c>
      <c r="AQ1138" s="56" t="s">
        <v>109</v>
      </c>
      <c r="AR1138" s="56">
        <v>254</v>
      </c>
      <c r="AS1138" s="56">
        <v>363.22</v>
      </c>
    </row>
    <row r="1139" spans="35:45" ht="41.4">
      <c r="AI1139" s="57" t="s">
        <v>112</v>
      </c>
      <c r="AJ1139" s="57">
        <v>2021</v>
      </c>
      <c r="AK1139" s="57" t="s">
        <v>1</v>
      </c>
      <c r="AL1139" s="57" t="s">
        <v>104</v>
      </c>
      <c r="AM1139" s="57" t="s">
        <v>105</v>
      </c>
      <c r="AN1139" s="57" t="s">
        <v>106</v>
      </c>
      <c r="AO1139" s="57" t="s">
        <v>107</v>
      </c>
      <c r="AP1139" s="57" t="s">
        <v>108</v>
      </c>
      <c r="AQ1139" s="57" t="s">
        <v>109</v>
      </c>
      <c r="AR1139" s="57">
        <v>280</v>
      </c>
      <c r="AS1139" s="57">
        <v>526.24</v>
      </c>
    </row>
    <row r="1140" spans="35:45" ht="41.4">
      <c r="AI1140" s="56" t="s">
        <v>110</v>
      </c>
      <c r="AJ1140" s="56">
        <v>2021</v>
      </c>
      <c r="AK1140" s="56" t="s">
        <v>1</v>
      </c>
      <c r="AL1140" s="56" t="s">
        <v>104</v>
      </c>
      <c r="AM1140" s="56" t="s">
        <v>105</v>
      </c>
      <c r="AN1140" s="56" t="s">
        <v>106</v>
      </c>
      <c r="AO1140" s="56" t="s">
        <v>107</v>
      </c>
      <c r="AP1140" s="56" t="s">
        <v>108</v>
      </c>
      <c r="AQ1140" s="56" t="s">
        <v>109</v>
      </c>
      <c r="AR1140" s="56">
        <v>328</v>
      </c>
      <c r="AS1140" s="56">
        <v>526.24</v>
      </c>
    </row>
    <row r="1141" spans="35:45" ht="41.4">
      <c r="AI1141" s="57" t="s">
        <v>112</v>
      </c>
      <c r="AJ1141" s="57">
        <v>2021</v>
      </c>
      <c r="AK1141" s="57" t="s">
        <v>1</v>
      </c>
      <c r="AL1141" s="57" t="s">
        <v>104</v>
      </c>
      <c r="AM1141" s="57" t="s">
        <v>105</v>
      </c>
      <c r="AN1141" s="57" t="s">
        <v>106</v>
      </c>
      <c r="AO1141" s="57" t="s">
        <v>107</v>
      </c>
      <c r="AP1141" s="57" t="s">
        <v>108</v>
      </c>
      <c r="AQ1141" s="57" t="s">
        <v>109</v>
      </c>
      <c r="AR1141" s="57">
        <v>256</v>
      </c>
      <c r="AS1141" s="57">
        <v>526.24</v>
      </c>
    </row>
    <row r="1142" spans="35:45" ht="41.4">
      <c r="AI1142" s="56" t="s">
        <v>112</v>
      </c>
      <c r="AJ1142" s="56">
        <v>2021</v>
      </c>
      <c r="AK1142" s="56" t="s">
        <v>1</v>
      </c>
      <c r="AL1142" s="56" t="s">
        <v>104</v>
      </c>
      <c r="AM1142" s="56" t="s">
        <v>105</v>
      </c>
      <c r="AN1142" s="56" t="s">
        <v>106</v>
      </c>
      <c r="AO1142" s="56" t="s">
        <v>107</v>
      </c>
      <c r="AP1142" s="56" t="s">
        <v>108</v>
      </c>
      <c r="AQ1142" s="56" t="s">
        <v>109</v>
      </c>
      <c r="AR1142" s="56">
        <v>997</v>
      </c>
      <c r="AS1142" s="56">
        <v>1425.71</v>
      </c>
    </row>
    <row r="1143" spans="35:45" ht="41.4">
      <c r="AI1143" s="57" t="s">
        <v>113</v>
      </c>
      <c r="AJ1143" s="57">
        <v>2021</v>
      </c>
      <c r="AK1143" s="57" t="s">
        <v>1</v>
      </c>
      <c r="AL1143" s="57" t="s">
        <v>104</v>
      </c>
      <c r="AM1143" s="57" t="s">
        <v>105</v>
      </c>
      <c r="AN1143" s="57" t="s">
        <v>106</v>
      </c>
      <c r="AO1143" s="57" t="s">
        <v>107</v>
      </c>
      <c r="AP1143" s="57" t="s">
        <v>108</v>
      </c>
      <c r="AQ1143" s="57" t="s">
        <v>109</v>
      </c>
      <c r="AR1143" s="57">
        <v>1030</v>
      </c>
      <c r="AS1143" s="57">
        <v>1472.9</v>
      </c>
    </row>
    <row r="1144" spans="35:45" ht="41.4">
      <c r="AI1144" s="56" t="s">
        <v>113</v>
      </c>
      <c r="AJ1144" s="56">
        <v>2021</v>
      </c>
      <c r="AK1144" s="56" t="s">
        <v>1</v>
      </c>
      <c r="AL1144" s="56" t="s">
        <v>104</v>
      </c>
      <c r="AM1144" s="56" t="s">
        <v>105</v>
      </c>
      <c r="AN1144" s="56" t="s">
        <v>106</v>
      </c>
      <c r="AO1144" s="56" t="s">
        <v>107</v>
      </c>
      <c r="AP1144" s="56" t="s">
        <v>108</v>
      </c>
      <c r="AQ1144" s="56" t="s">
        <v>109</v>
      </c>
      <c r="AR1144" s="56">
        <v>252</v>
      </c>
      <c r="AS1144" s="56">
        <v>360.36</v>
      </c>
    </row>
    <row r="1145" spans="35:45" ht="41.4">
      <c r="AI1145" s="57" t="s">
        <v>113</v>
      </c>
      <c r="AJ1145" s="57">
        <v>2021</v>
      </c>
      <c r="AK1145" s="57" t="s">
        <v>1</v>
      </c>
      <c r="AL1145" s="57" t="s">
        <v>104</v>
      </c>
      <c r="AM1145" s="57" t="s">
        <v>105</v>
      </c>
      <c r="AN1145" s="57" t="s">
        <v>106</v>
      </c>
      <c r="AO1145" s="57" t="s">
        <v>107</v>
      </c>
      <c r="AP1145" s="57" t="s">
        <v>108</v>
      </c>
      <c r="AQ1145" s="57" t="s">
        <v>109</v>
      </c>
      <c r="AR1145" s="57">
        <v>279</v>
      </c>
      <c r="AS1145" s="57">
        <v>398.97</v>
      </c>
    </row>
    <row r="1146" spans="35:45" ht="41.4">
      <c r="AI1146" s="56" t="s">
        <v>110</v>
      </c>
      <c r="AJ1146" s="56">
        <v>2021</v>
      </c>
      <c r="AK1146" s="56" t="s">
        <v>1</v>
      </c>
      <c r="AL1146" s="56" t="s">
        <v>104</v>
      </c>
      <c r="AM1146" s="56" t="s">
        <v>105</v>
      </c>
      <c r="AN1146" s="56" t="s">
        <v>106</v>
      </c>
      <c r="AO1146" s="56" t="s">
        <v>107</v>
      </c>
      <c r="AP1146" s="56" t="s">
        <v>108</v>
      </c>
      <c r="AQ1146" s="56" t="s">
        <v>109</v>
      </c>
      <c r="AR1146" s="56">
        <v>327</v>
      </c>
      <c r="AS1146" s="56">
        <v>467.61</v>
      </c>
    </row>
    <row r="1147" spans="35:45" ht="41.4">
      <c r="AI1147" s="57" t="s">
        <v>112</v>
      </c>
      <c r="AJ1147" s="57">
        <v>2021</v>
      </c>
      <c r="AK1147" s="57" t="s">
        <v>1</v>
      </c>
      <c r="AL1147" s="57" t="s">
        <v>104</v>
      </c>
      <c r="AM1147" s="57" t="s">
        <v>105</v>
      </c>
      <c r="AN1147" s="57" t="s">
        <v>106</v>
      </c>
      <c r="AO1147" s="57" t="s">
        <v>107</v>
      </c>
      <c r="AP1147" s="57" t="s">
        <v>108</v>
      </c>
      <c r="AQ1147" s="57" t="s">
        <v>109</v>
      </c>
      <c r="AR1147" s="57">
        <v>255</v>
      </c>
      <c r="AS1147" s="57">
        <v>364.65</v>
      </c>
    </row>
    <row r="1148" spans="35:45" ht="41.4">
      <c r="AI1148" s="56" t="s">
        <v>112</v>
      </c>
      <c r="AJ1148" s="56">
        <v>2021</v>
      </c>
      <c r="AK1148" s="56" t="s">
        <v>1</v>
      </c>
      <c r="AL1148" s="56" t="s">
        <v>104</v>
      </c>
      <c r="AM1148" s="56" t="s">
        <v>105</v>
      </c>
      <c r="AN1148" s="56" t="s">
        <v>106</v>
      </c>
      <c r="AO1148" s="56" t="s">
        <v>107</v>
      </c>
      <c r="AP1148" s="56" t="s">
        <v>108</v>
      </c>
      <c r="AQ1148" s="56" t="s">
        <v>109</v>
      </c>
      <c r="AR1148" s="56">
        <v>778</v>
      </c>
      <c r="AS1148" s="56">
        <v>1112.54</v>
      </c>
    </row>
    <row r="1149" spans="35:45" ht="41.4">
      <c r="AI1149" s="57" t="s">
        <v>112</v>
      </c>
      <c r="AJ1149" s="57">
        <v>2021</v>
      </c>
      <c r="AK1149" s="57" t="s">
        <v>1</v>
      </c>
      <c r="AL1149" s="57" t="s">
        <v>104</v>
      </c>
      <c r="AM1149" s="57" t="s">
        <v>105</v>
      </c>
      <c r="AN1149" s="57" t="s">
        <v>106</v>
      </c>
      <c r="AO1149" s="57" t="s">
        <v>107</v>
      </c>
      <c r="AP1149" s="57" t="s">
        <v>108</v>
      </c>
      <c r="AQ1149" s="57" t="s">
        <v>109</v>
      </c>
      <c r="AR1149" s="57">
        <v>865</v>
      </c>
      <c r="AS1149" s="57">
        <v>1236.95</v>
      </c>
    </row>
    <row r="1150" spans="35:45" ht="41.4">
      <c r="AI1150" s="56" t="s">
        <v>103</v>
      </c>
      <c r="AJ1150" s="56">
        <v>2021</v>
      </c>
      <c r="AK1150" s="56" t="s">
        <v>1</v>
      </c>
      <c r="AL1150" s="56" t="s">
        <v>104</v>
      </c>
      <c r="AM1150" s="56" t="s">
        <v>105</v>
      </c>
      <c r="AN1150" s="56" t="s">
        <v>106</v>
      </c>
      <c r="AO1150" s="56" t="s">
        <v>107</v>
      </c>
      <c r="AP1150" s="56" t="s">
        <v>108</v>
      </c>
      <c r="AQ1150" s="56" t="s">
        <v>109</v>
      </c>
      <c r="AR1150" s="56">
        <v>281</v>
      </c>
      <c r="AS1150" s="56">
        <v>401.83</v>
      </c>
    </row>
    <row r="1151" spans="35:45" ht="41.4">
      <c r="AI1151" s="57" t="s">
        <v>112</v>
      </c>
      <c r="AJ1151" s="57">
        <v>2021</v>
      </c>
      <c r="AK1151" s="57" t="s">
        <v>1</v>
      </c>
      <c r="AL1151" s="57" t="s">
        <v>104</v>
      </c>
      <c r="AM1151" s="57" t="s">
        <v>105</v>
      </c>
      <c r="AN1151" s="57" t="s">
        <v>106</v>
      </c>
      <c r="AO1151" s="57" t="s">
        <v>107</v>
      </c>
      <c r="AP1151" s="57" t="s">
        <v>108</v>
      </c>
      <c r="AQ1151" s="57" t="s">
        <v>109</v>
      </c>
      <c r="AR1151" s="57">
        <v>329</v>
      </c>
      <c r="AS1151" s="57">
        <v>470.47</v>
      </c>
    </row>
    <row r="1152" spans="35:45" ht="41.4">
      <c r="AI1152" s="56" t="s">
        <v>103</v>
      </c>
      <c r="AJ1152" s="56">
        <v>2021</v>
      </c>
      <c r="AK1152" s="56" t="s">
        <v>29</v>
      </c>
      <c r="AL1152" s="56" t="s">
        <v>104</v>
      </c>
      <c r="AM1152" s="56" t="s">
        <v>105</v>
      </c>
      <c r="AN1152" s="56" t="s">
        <v>106</v>
      </c>
      <c r="AO1152" s="56" t="s">
        <v>107</v>
      </c>
      <c r="AP1152" s="56" t="s">
        <v>108</v>
      </c>
      <c r="AQ1152" s="56" t="s">
        <v>109</v>
      </c>
      <c r="AR1152" s="56">
        <v>248</v>
      </c>
      <c r="AS1152" s="56">
        <v>354.64</v>
      </c>
    </row>
    <row r="1153" spans="35:45" ht="41.4">
      <c r="AI1153" s="57" t="s">
        <v>103</v>
      </c>
      <c r="AJ1153" s="57">
        <v>2021</v>
      </c>
      <c r="AK1153" s="57" t="s">
        <v>29</v>
      </c>
      <c r="AL1153" s="57" t="s">
        <v>104</v>
      </c>
      <c r="AM1153" s="57" t="s">
        <v>105</v>
      </c>
      <c r="AN1153" s="57" t="s">
        <v>106</v>
      </c>
      <c r="AO1153" s="57" t="s">
        <v>107</v>
      </c>
      <c r="AP1153" s="57" t="s">
        <v>108</v>
      </c>
      <c r="AQ1153" s="57" t="s">
        <v>109</v>
      </c>
      <c r="AR1153" s="57">
        <v>296</v>
      </c>
      <c r="AS1153" s="57">
        <v>423.28</v>
      </c>
    </row>
    <row r="1154" spans="35:45" ht="41.4">
      <c r="AI1154" s="56" t="s">
        <v>103</v>
      </c>
      <c r="AJ1154" s="56">
        <v>2021</v>
      </c>
      <c r="AK1154" s="56" t="s">
        <v>29</v>
      </c>
      <c r="AL1154" s="56" t="s">
        <v>104</v>
      </c>
      <c r="AM1154" s="56" t="s">
        <v>105</v>
      </c>
      <c r="AN1154" s="56" t="s">
        <v>106</v>
      </c>
      <c r="AO1154" s="56" t="s">
        <v>107</v>
      </c>
      <c r="AP1154" s="56" t="s">
        <v>108</v>
      </c>
      <c r="AQ1154" s="56" t="s">
        <v>109</v>
      </c>
      <c r="AR1154" s="56">
        <v>224</v>
      </c>
      <c r="AS1154" s="56">
        <v>320.32</v>
      </c>
    </row>
    <row r="1155" spans="35:45" ht="41.4">
      <c r="AI1155" s="57" t="s">
        <v>103</v>
      </c>
      <c r="AJ1155" s="57">
        <v>2021</v>
      </c>
      <c r="AK1155" s="57" t="s">
        <v>29</v>
      </c>
      <c r="AL1155" s="57" t="s">
        <v>104</v>
      </c>
      <c r="AM1155" s="57" t="s">
        <v>105</v>
      </c>
      <c r="AN1155" s="57" t="s">
        <v>106</v>
      </c>
      <c r="AO1155" s="57" t="s">
        <v>107</v>
      </c>
      <c r="AP1155" s="57" t="s">
        <v>108</v>
      </c>
      <c r="AQ1155" s="57" t="s">
        <v>109</v>
      </c>
      <c r="AR1155" s="57">
        <v>250</v>
      </c>
      <c r="AS1155" s="57">
        <v>526.24</v>
      </c>
    </row>
    <row r="1156" spans="35:45" ht="41.4">
      <c r="AI1156" s="56" t="s">
        <v>103</v>
      </c>
      <c r="AJ1156" s="56">
        <v>2021</v>
      </c>
      <c r="AK1156" s="56" t="s">
        <v>29</v>
      </c>
      <c r="AL1156" s="56" t="s">
        <v>104</v>
      </c>
      <c r="AM1156" s="56" t="s">
        <v>105</v>
      </c>
      <c r="AN1156" s="56" t="s">
        <v>106</v>
      </c>
      <c r="AO1156" s="56" t="s">
        <v>107</v>
      </c>
      <c r="AP1156" s="56" t="s">
        <v>108</v>
      </c>
      <c r="AQ1156" s="56" t="s">
        <v>109</v>
      </c>
      <c r="AR1156" s="56">
        <v>298</v>
      </c>
      <c r="AS1156" s="56">
        <v>526.24</v>
      </c>
    </row>
    <row r="1157" spans="35:45" ht="41.4">
      <c r="AI1157" s="57" t="s">
        <v>110</v>
      </c>
      <c r="AJ1157" s="57">
        <v>2021</v>
      </c>
      <c r="AK1157" s="57" t="s">
        <v>29</v>
      </c>
      <c r="AL1157" s="57" t="s">
        <v>104</v>
      </c>
      <c r="AM1157" s="57" t="s">
        <v>105</v>
      </c>
      <c r="AN1157" s="57" t="s">
        <v>106</v>
      </c>
      <c r="AO1157" s="57" t="s">
        <v>107</v>
      </c>
      <c r="AP1157" s="57" t="s">
        <v>108</v>
      </c>
      <c r="AQ1157" s="57" t="s">
        <v>109</v>
      </c>
      <c r="AR1157" s="57">
        <v>220</v>
      </c>
      <c r="AS1157" s="57">
        <v>526.24</v>
      </c>
    </row>
    <row r="1158" spans="35:45" ht="41.4">
      <c r="AI1158" s="56" t="s">
        <v>114</v>
      </c>
      <c r="AJ1158" s="56">
        <v>2021</v>
      </c>
      <c r="AK1158" s="56" t="s">
        <v>29</v>
      </c>
      <c r="AL1158" s="56" t="s">
        <v>104</v>
      </c>
      <c r="AM1158" s="56" t="s">
        <v>105</v>
      </c>
      <c r="AN1158" s="56" t="s">
        <v>106</v>
      </c>
      <c r="AO1158" s="56" t="s">
        <v>107</v>
      </c>
      <c r="AP1158" s="56" t="s">
        <v>108</v>
      </c>
      <c r="AQ1158" s="56" t="s">
        <v>109</v>
      </c>
      <c r="AR1158" s="56">
        <v>1036</v>
      </c>
      <c r="AS1158" s="56">
        <v>1481.48</v>
      </c>
    </row>
    <row r="1159" spans="35:45" ht="41.4">
      <c r="AI1159" s="57" t="s">
        <v>113</v>
      </c>
      <c r="AJ1159" s="57">
        <v>2021</v>
      </c>
      <c r="AK1159" s="57" t="s">
        <v>29</v>
      </c>
      <c r="AL1159" s="57" t="s">
        <v>104</v>
      </c>
      <c r="AM1159" s="57" t="s">
        <v>105</v>
      </c>
      <c r="AN1159" s="57" t="s">
        <v>106</v>
      </c>
      <c r="AO1159" s="57" t="s">
        <v>107</v>
      </c>
      <c r="AP1159" s="57" t="s">
        <v>108</v>
      </c>
      <c r="AQ1159" s="57" t="s">
        <v>109</v>
      </c>
      <c r="AR1159" s="57">
        <v>222</v>
      </c>
      <c r="AS1159" s="57">
        <v>317.45999999999998</v>
      </c>
    </row>
    <row r="1160" spans="35:45" ht="41.4">
      <c r="AI1160" s="56" t="s">
        <v>113</v>
      </c>
      <c r="AJ1160" s="56">
        <v>2021</v>
      </c>
      <c r="AK1160" s="56" t="s">
        <v>29</v>
      </c>
      <c r="AL1160" s="56" t="s">
        <v>104</v>
      </c>
      <c r="AM1160" s="56" t="s">
        <v>105</v>
      </c>
      <c r="AN1160" s="56" t="s">
        <v>106</v>
      </c>
      <c r="AO1160" s="56" t="s">
        <v>107</v>
      </c>
      <c r="AP1160" s="56" t="s">
        <v>108</v>
      </c>
      <c r="AQ1160" s="56" t="s">
        <v>109</v>
      </c>
      <c r="AR1160" s="56">
        <v>249</v>
      </c>
      <c r="AS1160" s="56">
        <v>356.07</v>
      </c>
    </row>
    <row r="1161" spans="35:45" ht="41.4">
      <c r="AI1161" s="57" t="s">
        <v>103</v>
      </c>
      <c r="AJ1161" s="57">
        <v>2021</v>
      </c>
      <c r="AK1161" s="57" t="s">
        <v>29</v>
      </c>
      <c r="AL1161" s="57" t="s">
        <v>104</v>
      </c>
      <c r="AM1161" s="57" t="s">
        <v>105</v>
      </c>
      <c r="AN1161" s="57" t="s">
        <v>106</v>
      </c>
      <c r="AO1161" s="57" t="s">
        <v>107</v>
      </c>
      <c r="AP1161" s="57" t="s">
        <v>108</v>
      </c>
      <c r="AQ1161" s="57" t="s">
        <v>109</v>
      </c>
      <c r="AR1161" s="57">
        <v>297</v>
      </c>
      <c r="AS1161" s="57">
        <v>424.71</v>
      </c>
    </row>
    <row r="1162" spans="35:45" ht="41.4">
      <c r="AI1162" s="56" t="s">
        <v>110</v>
      </c>
      <c r="AJ1162" s="56">
        <v>2021</v>
      </c>
      <c r="AK1162" s="56" t="s">
        <v>29</v>
      </c>
      <c r="AL1162" s="56" t="s">
        <v>104</v>
      </c>
      <c r="AM1162" s="56" t="s">
        <v>105</v>
      </c>
      <c r="AN1162" s="56" t="s">
        <v>106</v>
      </c>
      <c r="AO1162" s="56" t="s">
        <v>107</v>
      </c>
      <c r="AP1162" s="56" t="s">
        <v>108</v>
      </c>
      <c r="AQ1162" s="56" t="s">
        <v>109</v>
      </c>
      <c r="AR1162" s="56">
        <v>784</v>
      </c>
      <c r="AS1162" s="56">
        <v>1121.1199999999999</v>
      </c>
    </row>
    <row r="1163" spans="35:45" ht="41.4">
      <c r="AI1163" s="57" t="s">
        <v>103</v>
      </c>
      <c r="AJ1163" s="57">
        <v>2021</v>
      </c>
      <c r="AK1163" s="57" t="s">
        <v>29</v>
      </c>
      <c r="AL1163" s="57" t="s">
        <v>104</v>
      </c>
      <c r="AM1163" s="57" t="s">
        <v>105</v>
      </c>
      <c r="AN1163" s="57" t="s">
        <v>106</v>
      </c>
      <c r="AO1163" s="57" t="s">
        <v>107</v>
      </c>
      <c r="AP1163" s="57" t="s">
        <v>108</v>
      </c>
      <c r="AQ1163" s="57" t="s">
        <v>109</v>
      </c>
      <c r="AR1163" s="57">
        <v>817</v>
      </c>
      <c r="AS1163" s="57">
        <v>1168.31</v>
      </c>
    </row>
    <row r="1164" spans="35:45" ht="41.4">
      <c r="AI1164" s="56" t="s">
        <v>103</v>
      </c>
      <c r="AJ1164" s="56">
        <v>2021</v>
      </c>
      <c r="AK1164" s="56" t="s">
        <v>29</v>
      </c>
      <c r="AL1164" s="56" t="s">
        <v>104</v>
      </c>
      <c r="AM1164" s="56" t="s">
        <v>105</v>
      </c>
      <c r="AN1164" s="56" t="s">
        <v>106</v>
      </c>
      <c r="AO1164" s="56" t="s">
        <v>107</v>
      </c>
      <c r="AP1164" s="56" t="s">
        <v>108</v>
      </c>
      <c r="AQ1164" s="56" t="s">
        <v>109</v>
      </c>
      <c r="AR1164" s="56">
        <v>870</v>
      </c>
      <c r="AS1164" s="56">
        <v>1244.0999999999999</v>
      </c>
    </row>
    <row r="1165" spans="35:45" ht="41.4">
      <c r="AI1165" s="57" t="s">
        <v>103</v>
      </c>
      <c r="AJ1165" s="57">
        <v>2021</v>
      </c>
      <c r="AK1165" s="57" t="s">
        <v>29</v>
      </c>
      <c r="AL1165" s="57" t="s">
        <v>104</v>
      </c>
      <c r="AM1165" s="57" t="s">
        <v>105</v>
      </c>
      <c r="AN1165" s="57" t="s">
        <v>106</v>
      </c>
      <c r="AO1165" s="57" t="s">
        <v>107</v>
      </c>
      <c r="AP1165" s="57" t="s">
        <v>108</v>
      </c>
      <c r="AQ1165" s="57" t="s">
        <v>109</v>
      </c>
      <c r="AR1165" s="57">
        <v>251</v>
      </c>
      <c r="AS1165" s="57">
        <v>358.93</v>
      </c>
    </row>
    <row r="1166" spans="35:45" ht="41.4">
      <c r="AI1166" s="56" t="s">
        <v>103</v>
      </c>
      <c r="AJ1166" s="56">
        <v>2021</v>
      </c>
      <c r="AK1166" s="56" t="s">
        <v>29</v>
      </c>
      <c r="AL1166" s="56" t="s">
        <v>104</v>
      </c>
      <c r="AM1166" s="56" t="s">
        <v>105</v>
      </c>
      <c r="AN1166" s="56" t="s">
        <v>106</v>
      </c>
      <c r="AO1166" s="56" t="s">
        <v>107</v>
      </c>
      <c r="AP1166" s="56" t="s">
        <v>108</v>
      </c>
      <c r="AQ1166" s="56" t="s">
        <v>109</v>
      </c>
      <c r="AR1166" s="56">
        <v>221</v>
      </c>
      <c r="AS1166" s="56">
        <v>316.02999999999997</v>
      </c>
    </row>
    <row r="1167" spans="35:45" ht="41.4">
      <c r="AI1167" s="57" t="s">
        <v>110</v>
      </c>
      <c r="AJ1167" s="57">
        <v>2021</v>
      </c>
      <c r="AK1167" s="57" t="s">
        <v>28</v>
      </c>
      <c r="AL1167" s="57" t="s">
        <v>104</v>
      </c>
      <c r="AM1167" s="57" t="s">
        <v>105</v>
      </c>
      <c r="AN1167" s="57" t="s">
        <v>106</v>
      </c>
      <c r="AO1167" s="57" t="s">
        <v>107</v>
      </c>
      <c r="AP1167" s="57" t="s">
        <v>108</v>
      </c>
      <c r="AQ1167" s="57" t="s">
        <v>109</v>
      </c>
      <c r="AR1167" s="57">
        <v>254</v>
      </c>
      <c r="AS1167" s="57">
        <v>363.22</v>
      </c>
    </row>
    <row r="1168" spans="35:45" ht="41.4">
      <c r="AI1168" s="56" t="s">
        <v>103</v>
      </c>
      <c r="AJ1168" s="56">
        <v>2021</v>
      </c>
      <c r="AK1168" s="56" t="s">
        <v>28</v>
      </c>
      <c r="AL1168" s="56" t="s">
        <v>104</v>
      </c>
      <c r="AM1168" s="56" t="s">
        <v>105</v>
      </c>
      <c r="AN1168" s="56" t="s">
        <v>106</v>
      </c>
      <c r="AO1168" s="56" t="s">
        <v>107</v>
      </c>
      <c r="AP1168" s="56" t="s">
        <v>108</v>
      </c>
      <c r="AQ1168" s="56" t="s">
        <v>109</v>
      </c>
      <c r="AR1168" s="56">
        <v>302</v>
      </c>
      <c r="AS1168" s="56">
        <v>431.86</v>
      </c>
    </row>
    <row r="1169" spans="35:45" ht="41.4">
      <c r="AI1169" s="57" t="s">
        <v>114</v>
      </c>
      <c r="AJ1169" s="57">
        <v>2021</v>
      </c>
      <c r="AK1169" s="57" t="s">
        <v>28</v>
      </c>
      <c r="AL1169" s="57" t="s">
        <v>104</v>
      </c>
      <c r="AM1169" s="57" t="s">
        <v>105</v>
      </c>
      <c r="AN1169" s="57" t="s">
        <v>106</v>
      </c>
      <c r="AO1169" s="57" t="s">
        <v>107</v>
      </c>
      <c r="AP1169" s="57" t="s">
        <v>108</v>
      </c>
      <c r="AQ1169" s="57" t="s">
        <v>109</v>
      </c>
      <c r="AR1169" s="57">
        <v>230</v>
      </c>
      <c r="AS1169" s="57">
        <v>328.9</v>
      </c>
    </row>
    <row r="1170" spans="35:45" ht="41.4">
      <c r="AI1170" s="56" t="s">
        <v>110</v>
      </c>
      <c r="AJ1170" s="56">
        <v>2021</v>
      </c>
      <c r="AK1170" s="56" t="s">
        <v>28</v>
      </c>
      <c r="AL1170" s="56" t="s">
        <v>104</v>
      </c>
      <c r="AM1170" s="56" t="s">
        <v>105</v>
      </c>
      <c r="AN1170" s="56" t="s">
        <v>106</v>
      </c>
      <c r="AO1170" s="56" t="s">
        <v>107</v>
      </c>
      <c r="AP1170" s="56" t="s">
        <v>108</v>
      </c>
      <c r="AQ1170" s="56" t="s">
        <v>109</v>
      </c>
      <c r="AR1170" s="56">
        <v>256</v>
      </c>
      <c r="AS1170" s="56">
        <v>526.24</v>
      </c>
    </row>
    <row r="1171" spans="35:45" ht="41.4">
      <c r="AI1171" s="57" t="s">
        <v>103</v>
      </c>
      <c r="AJ1171" s="57">
        <v>2021</v>
      </c>
      <c r="AK1171" s="57" t="s">
        <v>28</v>
      </c>
      <c r="AL1171" s="57" t="s">
        <v>104</v>
      </c>
      <c r="AM1171" s="57" t="s">
        <v>105</v>
      </c>
      <c r="AN1171" s="57" t="s">
        <v>106</v>
      </c>
      <c r="AO1171" s="57" t="s">
        <v>107</v>
      </c>
      <c r="AP1171" s="57" t="s">
        <v>108</v>
      </c>
      <c r="AQ1171" s="57" t="s">
        <v>109</v>
      </c>
      <c r="AR1171" s="57">
        <v>226</v>
      </c>
      <c r="AS1171" s="57">
        <v>526.24</v>
      </c>
    </row>
    <row r="1172" spans="35:45" ht="41.4">
      <c r="AI1172" s="56" t="s">
        <v>103</v>
      </c>
      <c r="AJ1172" s="56">
        <v>2021</v>
      </c>
      <c r="AK1172" s="56" t="s">
        <v>28</v>
      </c>
      <c r="AL1172" s="56" t="s">
        <v>104</v>
      </c>
      <c r="AM1172" s="56" t="s">
        <v>105</v>
      </c>
      <c r="AN1172" s="56" t="s">
        <v>106</v>
      </c>
      <c r="AO1172" s="56" t="s">
        <v>107</v>
      </c>
      <c r="AP1172" s="56" t="s">
        <v>108</v>
      </c>
      <c r="AQ1172" s="56" t="s">
        <v>109</v>
      </c>
      <c r="AR1172" s="56">
        <v>1002</v>
      </c>
      <c r="AS1172" s="56">
        <v>1432.86</v>
      </c>
    </row>
    <row r="1173" spans="35:45" ht="41.4">
      <c r="AI1173" s="57" t="s">
        <v>112</v>
      </c>
      <c r="AJ1173" s="57">
        <v>2021</v>
      </c>
      <c r="AK1173" s="57" t="s">
        <v>28</v>
      </c>
      <c r="AL1173" s="57" t="s">
        <v>104</v>
      </c>
      <c r="AM1173" s="57" t="s">
        <v>105</v>
      </c>
      <c r="AN1173" s="57" t="s">
        <v>106</v>
      </c>
      <c r="AO1173" s="57" t="s">
        <v>107</v>
      </c>
      <c r="AP1173" s="57" t="s">
        <v>108</v>
      </c>
      <c r="AQ1173" s="57" t="s">
        <v>109</v>
      </c>
      <c r="AR1173" s="57">
        <v>1035</v>
      </c>
      <c r="AS1173" s="57">
        <v>1480.05</v>
      </c>
    </row>
    <row r="1174" spans="35:45" ht="41.4">
      <c r="AI1174" s="56" t="s">
        <v>103</v>
      </c>
      <c r="AJ1174" s="56">
        <v>2021</v>
      </c>
      <c r="AK1174" s="56" t="s">
        <v>28</v>
      </c>
      <c r="AL1174" s="56" t="s">
        <v>104</v>
      </c>
      <c r="AM1174" s="56" t="s">
        <v>105</v>
      </c>
      <c r="AN1174" s="56" t="s">
        <v>106</v>
      </c>
      <c r="AO1174" s="56" t="s">
        <v>107</v>
      </c>
      <c r="AP1174" s="56" t="s">
        <v>108</v>
      </c>
      <c r="AQ1174" s="56" t="s">
        <v>109</v>
      </c>
      <c r="AR1174" s="56">
        <v>228</v>
      </c>
      <c r="AS1174" s="56">
        <v>326.04000000000002</v>
      </c>
    </row>
    <row r="1175" spans="35:45" ht="41.4">
      <c r="AI1175" s="57" t="s">
        <v>103</v>
      </c>
      <c r="AJ1175" s="57">
        <v>2021</v>
      </c>
      <c r="AK1175" s="57" t="s">
        <v>28</v>
      </c>
      <c r="AL1175" s="57" t="s">
        <v>104</v>
      </c>
      <c r="AM1175" s="57" t="s">
        <v>105</v>
      </c>
      <c r="AN1175" s="57" t="s">
        <v>106</v>
      </c>
      <c r="AO1175" s="57" t="s">
        <v>107</v>
      </c>
      <c r="AP1175" s="57" t="s">
        <v>108</v>
      </c>
      <c r="AQ1175" s="57" t="s">
        <v>109</v>
      </c>
      <c r="AR1175" s="57">
        <v>255</v>
      </c>
      <c r="AS1175" s="57">
        <v>364.65</v>
      </c>
    </row>
    <row r="1176" spans="35:45" ht="41.4">
      <c r="AI1176" s="56" t="s">
        <v>110</v>
      </c>
      <c r="AJ1176" s="56">
        <v>2021</v>
      </c>
      <c r="AK1176" s="56" t="s">
        <v>28</v>
      </c>
      <c r="AL1176" s="56" t="s">
        <v>104</v>
      </c>
      <c r="AM1176" s="56" t="s">
        <v>105</v>
      </c>
      <c r="AN1176" s="56" t="s">
        <v>106</v>
      </c>
      <c r="AO1176" s="56" t="s">
        <v>107</v>
      </c>
      <c r="AP1176" s="56" t="s">
        <v>108</v>
      </c>
      <c r="AQ1176" s="56" t="s">
        <v>109</v>
      </c>
      <c r="AR1176" s="56">
        <v>303</v>
      </c>
      <c r="AS1176" s="56">
        <v>433.29</v>
      </c>
    </row>
    <row r="1177" spans="35:45" ht="41.4">
      <c r="AI1177" s="57" t="s">
        <v>103</v>
      </c>
      <c r="AJ1177" s="57">
        <v>2021</v>
      </c>
      <c r="AK1177" s="57" t="s">
        <v>28</v>
      </c>
      <c r="AL1177" s="57" t="s">
        <v>104</v>
      </c>
      <c r="AM1177" s="57" t="s">
        <v>105</v>
      </c>
      <c r="AN1177" s="57" t="s">
        <v>106</v>
      </c>
      <c r="AO1177" s="57" t="s">
        <v>107</v>
      </c>
      <c r="AP1177" s="57" t="s">
        <v>108</v>
      </c>
      <c r="AQ1177" s="57" t="s">
        <v>109</v>
      </c>
      <c r="AR1177" s="57">
        <v>225</v>
      </c>
      <c r="AS1177" s="57">
        <v>321.75</v>
      </c>
    </row>
    <row r="1178" spans="35:45" ht="41.4">
      <c r="AI1178" s="56" t="s">
        <v>103</v>
      </c>
      <c r="AJ1178" s="56">
        <v>2021</v>
      </c>
      <c r="AK1178" s="56" t="s">
        <v>28</v>
      </c>
      <c r="AL1178" s="56" t="s">
        <v>104</v>
      </c>
      <c r="AM1178" s="56" t="s">
        <v>105</v>
      </c>
      <c r="AN1178" s="56" t="s">
        <v>106</v>
      </c>
      <c r="AO1178" s="56" t="s">
        <v>107</v>
      </c>
      <c r="AP1178" s="56" t="s">
        <v>108</v>
      </c>
      <c r="AQ1178" s="56" t="s">
        <v>109</v>
      </c>
      <c r="AR1178" s="56">
        <v>783</v>
      </c>
      <c r="AS1178" s="56">
        <v>1119.69</v>
      </c>
    </row>
    <row r="1179" spans="35:45" ht="41.4">
      <c r="AI1179" s="57" t="s">
        <v>112</v>
      </c>
      <c r="AJ1179" s="57">
        <v>2021</v>
      </c>
      <c r="AK1179" s="57" t="s">
        <v>28</v>
      </c>
      <c r="AL1179" s="57" t="s">
        <v>104</v>
      </c>
      <c r="AM1179" s="57" t="s">
        <v>105</v>
      </c>
      <c r="AN1179" s="57" t="s">
        <v>106</v>
      </c>
      <c r="AO1179" s="57" t="s">
        <v>107</v>
      </c>
      <c r="AP1179" s="57" t="s">
        <v>108</v>
      </c>
      <c r="AQ1179" s="57" t="s">
        <v>109</v>
      </c>
      <c r="AR1179" s="57">
        <v>816</v>
      </c>
      <c r="AS1179" s="57">
        <v>1166.8800000000001</v>
      </c>
    </row>
    <row r="1180" spans="35:45" ht="41.4">
      <c r="AI1180" s="56" t="s">
        <v>110</v>
      </c>
      <c r="AJ1180" s="56">
        <v>2021</v>
      </c>
      <c r="AK1180" s="56" t="s">
        <v>28</v>
      </c>
      <c r="AL1180" s="56" t="s">
        <v>104</v>
      </c>
      <c r="AM1180" s="56" t="s">
        <v>105</v>
      </c>
      <c r="AN1180" s="56" t="s">
        <v>106</v>
      </c>
      <c r="AO1180" s="56" t="s">
        <v>107</v>
      </c>
      <c r="AP1180" s="56" t="s">
        <v>108</v>
      </c>
      <c r="AQ1180" s="56" t="s">
        <v>109</v>
      </c>
      <c r="AR1180" s="56">
        <v>869</v>
      </c>
      <c r="AS1180" s="56">
        <v>1242.67</v>
      </c>
    </row>
    <row r="1181" spans="35:45" ht="41.4">
      <c r="AI1181" s="57" t="s">
        <v>114</v>
      </c>
      <c r="AJ1181" s="57">
        <v>2021</v>
      </c>
      <c r="AK1181" s="57" t="s">
        <v>28</v>
      </c>
      <c r="AL1181" s="57" t="s">
        <v>104</v>
      </c>
      <c r="AM1181" s="57" t="s">
        <v>105</v>
      </c>
      <c r="AN1181" s="57" t="s">
        <v>106</v>
      </c>
      <c r="AO1181" s="57" t="s">
        <v>107</v>
      </c>
      <c r="AP1181" s="57" t="s">
        <v>108</v>
      </c>
      <c r="AQ1181" s="57" t="s">
        <v>109</v>
      </c>
      <c r="AR1181" s="57">
        <v>257</v>
      </c>
      <c r="AS1181" s="57">
        <v>367.51</v>
      </c>
    </row>
    <row r="1182" spans="35:45" ht="41.4">
      <c r="AI1182" s="56" t="s">
        <v>110</v>
      </c>
      <c r="AJ1182" s="56">
        <v>2021</v>
      </c>
      <c r="AK1182" s="56" t="s">
        <v>28</v>
      </c>
      <c r="AL1182" s="56" t="s">
        <v>104</v>
      </c>
      <c r="AM1182" s="56" t="s">
        <v>105</v>
      </c>
      <c r="AN1182" s="56" t="s">
        <v>106</v>
      </c>
      <c r="AO1182" s="56" t="s">
        <v>107</v>
      </c>
      <c r="AP1182" s="56" t="s">
        <v>108</v>
      </c>
      <c r="AQ1182" s="56" t="s">
        <v>109</v>
      </c>
      <c r="AR1182" s="56">
        <v>299</v>
      </c>
      <c r="AS1182" s="56">
        <v>427.57</v>
      </c>
    </row>
    <row r="1183" spans="35:45" ht="41.4">
      <c r="AI1183" s="57" t="s">
        <v>110</v>
      </c>
      <c r="AJ1183" s="57">
        <v>2021</v>
      </c>
      <c r="AK1183" s="57" t="s">
        <v>28</v>
      </c>
      <c r="AL1183" s="57" t="s">
        <v>104</v>
      </c>
      <c r="AM1183" s="57" t="s">
        <v>105</v>
      </c>
      <c r="AN1183" s="57" t="s">
        <v>106</v>
      </c>
      <c r="AO1183" s="57" t="s">
        <v>107</v>
      </c>
      <c r="AP1183" s="57" t="s">
        <v>108</v>
      </c>
      <c r="AQ1183" s="57" t="s">
        <v>109</v>
      </c>
      <c r="AR1183" s="57">
        <v>227</v>
      </c>
      <c r="AS1183" s="57">
        <v>324.61</v>
      </c>
    </row>
    <row r="1184" spans="35:45" ht="41.4">
      <c r="AI1184" s="56" t="s">
        <v>103</v>
      </c>
      <c r="AJ1184" s="56">
        <v>2021</v>
      </c>
      <c r="AK1184" s="56" t="s">
        <v>24</v>
      </c>
      <c r="AL1184" s="56" t="s">
        <v>104</v>
      </c>
      <c r="AM1184" s="56" t="s">
        <v>105</v>
      </c>
      <c r="AN1184" s="56" t="s">
        <v>106</v>
      </c>
      <c r="AO1184" s="56" t="s">
        <v>107</v>
      </c>
      <c r="AP1184" s="56" t="s">
        <v>108</v>
      </c>
      <c r="AQ1184" s="56" t="s">
        <v>109</v>
      </c>
      <c r="AR1184" s="56">
        <v>272</v>
      </c>
      <c r="AS1184" s="56">
        <v>388.96</v>
      </c>
    </row>
    <row r="1185" spans="35:45" ht="41.4">
      <c r="AI1185" s="57" t="s">
        <v>110</v>
      </c>
      <c r="AJ1185" s="57">
        <v>2021</v>
      </c>
      <c r="AK1185" s="57" t="s">
        <v>24</v>
      </c>
      <c r="AL1185" s="57" t="s">
        <v>104</v>
      </c>
      <c r="AM1185" s="57" t="s">
        <v>105</v>
      </c>
      <c r="AN1185" s="57" t="s">
        <v>106</v>
      </c>
      <c r="AO1185" s="57" t="s">
        <v>107</v>
      </c>
      <c r="AP1185" s="57" t="s">
        <v>108</v>
      </c>
      <c r="AQ1185" s="57" t="s">
        <v>109</v>
      </c>
      <c r="AR1185" s="57">
        <v>242</v>
      </c>
      <c r="AS1185" s="57">
        <v>346.06</v>
      </c>
    </row>
    <row r="1186" spans="35:45" ht="41.4">
      <c r="AI1186" s="56" t="s">
        <v>110</v>
      </c>
      <c r="AJ1186" s="56">
        <v>2021</v>
      </c>
      <c r="AK1186" s="56" t="s">
        <v>24</v>
      </c>
      <c r="AL1186" s="56" t="s">
        <v>104</v>
      </c>
      <c r="AM1186" s="56" t="s">
        <v>105</v>
      </c>
      <c r="AN1186" s="56" t="s">
        <v>106</v>
      </c>
      <c r="AO1186" s="56" t="s">
        <v>107</v>
      </c>
      <c r="AP1186" s="56" t="s">
        <v>108</v>
      </c>
      <c r="AQ1186" s="56" t="s">
        <v>109</v>
      </c>
      <c r="AR1186" s="56">
        <v>268</v>
      </c>
      <c r="AS1186" s="56">
        <v>526.24</v>
      </c>
    </row>
    <row r="1187" spans="35:45" ht="41.4">
      <c r="AI1187" s="57" t="s">
        <v>110</v>
      </c>
      <c r="AJ1187" s="57">
        <v>2021</v>
      </c>
      <c r="AK1187" s="57" t="s">
        <v>24</v>
      </c>
      <c r="AL1187" s="57" t="s">
        <v>104</v>
      </c>
      <c r="AM1187" s="57" t="s">
        <v>105</v>
      </c>
      <c r="AN1187" s="57" t="s">
        <v>106</v>
      </c>
      <c r="AO1187" s="57" t="s">
        <v>107</v>
      </c>
      <c r="AP1187" s="57" t="s">
        <v>108</v>
      </c>
      <c r="AQ1187" s="57" t="s">
        <v>109</v>
      </c>
      <c r="AR1187" s="57">
        <v>316</v>
      </c>
      <c r="AS1187" s="57">
        <v>526.24</v>
      </c>
    </row>
    <row r="1188" spans="35:45" ht="41.4">
      <c r="AI1188" s="56" t="s">
        <v>103</v>
      </c>
      <c r="AJ1188" s="56">
        <v>2021</v>
      </c>
      <c r="AK1188" s="56" t="s">
        <v>24</v>
      </c>
      <c r="AL1188" s="56" t="s">
        <v>104</v>
      </c>
      <c r="AM1188" s="56" t="s">
        <v>105</v>
      </c>
      <c r="AN1188" s="56" t="s">
        <v>106</v>
      </c>
      <c r="AO1188" s="56" t="s">
        <v>107</v>
      </c>
      <c r="AP1188" s="56" t="s">
        <v>108</v>
      </c>
      <c r="AQ1188" s="56" t="s">
        <v>109</v>
      </c>
      <c r="AR1188" s="56">
        <v>244</v>
      </c>
      <c r="AS1188" s="56">
        <v>526.24</v>
      </c>
    </row>
    <row r="1189" spans="35:45" ht="41.4">
      <c r="AI1189" s="57" t="s">
        <v>110</v>
      </c>
      <c r="AJ1189" s="57">
        <v>2021</v>
      </c>
      <c r="AK1189" s="57" t="s">
        <v>24</v>
      </c>
      <c r="AL1189" s="57" t="s">
        <v>104</v>
      </c>
      <c r="AM1189" s="57" t="s">
        <v>105</v>
      </c>
      <c r="AN1189" s="57" t="s">
        <v>106</v>
      </c>
      <c r="AO1189" s="57" t="s">
        <v>107</v>
      </c>
      <c r="AP1189" s="57" t="s">
        <v>108</v>
      </c>
      <c r="AQ1189" s="57" t="s">
        <v>109</v>
      </c>
      <c r="AR1189" s="57">
        <v>999</v>
      </c>
      <c r="AS1189" s="57">
        <v>1428.57</v>
      </c>
    </row>
    <row r="1190" spans="35:45" ht="41.4">
      <c r="AI1190" s="56" t="s">
        <v>112</v>
      </c>
      <c r="AJ1190" s="56">
        <v>2021</v>
      </c>
      <c r="AK1190" s="56" t="s">
        <v>24</v>
      </c>
      <c r="AL1190" s="56" t="s">
        <v>104</v>
      </c>
      <c r="AM1190" s="56" t="s">
        <v>105</v>
      </c>
      <c r="AN1190" s="56" t="s">
        <v>106</v>
      </c>
      <c r="AO1190" s="56" t="s">
        <v>107</v>
      </c>
      <c r="AP1190" s="56" t="s">
        <v>108</v>
      </c>
      <c r="AQ1190" s="56" t="s">
        <v>109</v>
      </c>
      <c r="AR1190" s="56">
        <v>1032</v>
      </c>
      <c r="AS1190" s="56">
        <v>1475.76</v>
      </c>
    </row>
    <row r="1191" spans="35:45" ht="41.4">
      <c r="AI1191" s="57" t="s">
        <v>110</v>
      </c>
      <c r="AJ1191" s="57">
        <v>2021</v>
      </c>
      <c r="AK1191" s="57" t="s">
        <v>24</v>
      </c>
      <c r="AL1191" s="57" t="s">
        <v>104</v>
      </c>
      <c r="AM1191" s="57" t="s">
        <v>105</v>
      </c>
      <c r="AN1191" s="57" t="s">
        <v>106</v>
      </c>
      <c r="AO1191" s="57" t="s">
        <v>107</v>
      </c>
      <c r="AP1191" s="57" t="s">
        <v>108</v>
      </c>
      <c r="AQ1191" s="57" t="s">
        <v>109</v>
      </c>
      <c r="AR1191" s="57">
        <v>246</v>
      </c>
      <c r="AS1191" s="57">
        <v>351.78</v>
      </c>
    </row>
    <row r="1192" spans="35:45" ht="41.4">
      <c r="AI1192" s="56" t="s">
        <v>110</v>
      </c>
      <c r="AJ1192" s="56">
        <v>2021</v>
      </c>
      <c r="AK1192" s="56" t="s">
        <v>24</v>
      </c>
      <c r="AL1192" s="56" t="s">
        <v>104</v>
      </c>
      <c r="AM1192" s="56" t="s">
        <v>105</v>
      </c>
      <c r="AN1192" s="56" t="s">
        <v>106</v>
      </c>
      <c r="AO1192" s="56" t="s">
        <v>107</v>
      </c>
      <c r="AP1192" s="56" t="s">
        <v>108</v>
      </c>
      <c r="AQ1192" s="56" t="s">
        <v>109</v>
      </c>
      <c r="AR1192" s="56">
        <v>273</v>
      </c>
      <c r="AS1192" s="56">
        <v>390.39</v>
      </c>
    </row>
    <row r="1193" spans="35:45" ht="41.4">
      <c r="AI1193" s="57" t="s">
        <v>112</v>
      </c>
      <c r="AJ1193" s="57">
        <v>2021</v>
      </c>
      <c r="AK1193" s="57" t="s">
        <v>24</v>
      </c>
      <c r="AL1193" s="57" t="s">
        <v>104</v>
      </c>
      <c r="AM1193" s="57" t="s">
        <v>105</v>
      </c>
      <c r="AN1193" s="57" t="s">
        <v>106</v>
      </c>
      <c r="AO1193" s="57" t="s">
        <v>107</v>
      </c>
      <c r="AP1193" s="57" t="s">
        <v>108</v>
      </c>
      <c r="AQ1193" s="57" t="s">
        <v>109</v>
      </c>
      <c r="AR1193" s="57">
        <v>315</v>
      </c>
      <c r="AS1193" s="57">
        <v>450.45</v>
      </c>
    </row>
    <row r="1194" spans="35:45" ht="41.4">
      <c r="AI1194" s="56" t="s">
        <v>110</v>
      </c>
      <c r="AJ1194" s="56">
        <v>2021</v>
      </c>
      <c r="AK1194" s="56" t="s">
        <v>24</v>
      </c>
      <c r="AL1194" s="56" t="s">
        <v>104</v>
      </c>
      <c r="AM1194" s="56" t="s">
        <v>105</v>
      </c>
      <c r="AN1194" s="56" t="s">
        <v>106</v>
      </c>
      <c r="AO1194" s="56" t="s">
        <v>107</v>
      </c>
      <c r="AP1194" s="56" t="s">
        <v>108</v>
      </c>
      <c r="AQ1194" s="56" t="s">
        <v>109</v>
      </c>
      <c r="AR1194" s="56">
        <v>243</v>
      </c>
      <c r="AS1194" s="56">
        <v>347.49</v>
      </c>
    </row>
    <row r="1195" spans="35:45" ht="41.4">
      <c r="AI1195" s="57" t="s">
        <v>103</v>
      </c>
      <c r="AJ1195" s="57">
        <v>2021</v>
      </c>
      <c r="AK1195" s="57" t="s">
        <v>24</v>
      </c>
      <c r="AL1195" s="57" t="s">
        <v>104</v>
      </c>
      <c r="AM1195" s="57" t="s">
        <v>105</v>
      </c>
      <c r="AN1195" s="57" t="s">
        <v>106</v>
      </c>
      <c r="AO1195" s="57" t="s">
        <v>107</v>
      </c>
      <c r="AP1195" s="57" t="s">
        <v>108</v>
      </c>
      <c r="AQ1195" s="57" t="s">
        <v>109</v>
      </c>
      <c r="AR1195" s="57">
        <v>780</v>
      </c>
      <c r="AS1195" s="57">
        <v>1115.4000000000001</v>
      </c>
    </row>
    <row r="1196" spans="35:45" ht="41.4">
      <c r="AI1196" s="56" t="s">
        <v>112</v>
      </c>
      <c r="AJ1196" s="56">
        <v>2021</v>
      </c>
      <c r="AK1196" s="56" t="s">
        <v>24</v>
      </c>
      <c r="AL1196" s="56" t="s">
        <v>104</v>
      </c>
      <c r="AM1196" s="56" t="s">
        <v>105</v>
      </c>
      <c r="AN1196" s="56" t="s">
        <v>106</v>
      </c>
      <c r="AO1196" s="56" t="s">
        <v>107</v>
      </c>
      <c r="AP1196" s="56" t="s">
        <v>108</v>
      </c>
      <c r="AQ1196" s="56" t="s">
        <v>109</v>
      </c>
      <c r="AR1196" s="56">
        <v>813</v>
      </c>
      <c r="AS1196" s="56">
        <v>1162.5899999999999</v>
      </c>
    </row>
    <row r="1197" spans="35:45" ht="41.4">
      <c r="AI1197" s="57" t="s">
        <v>110</v>
      </c>
      <c r="AJ1197" s="57">
        <v>2021</v>
      </c>
      <c r="AK1197" s="57" t="s">
        <v>24</v>
      </c>
      <c r="AL1197" s="57" t="s">
        <v>104</v>
      </c>
      <c r="AM1197" s="57" t="s">
        <v>105</v>
      </c>
      <c r="AN1197" s="57" t="s">
        <v>106</v>
      </c>
      <c r="AO1197" s="57" t="s">
        <v>107</v>
      </c>
      <c r="AP1197" s="57" t="s">
        <v>108</v>
      </c>
      <c r="AQ1197" s="57" t="s">
        <v>109</v>
      </c>
      <c r="AR1197" s="57">
        <v>867</v>
      </c>
      <c r="AS1197" s="57">
        <v>1239.81</v>
      </c>
    </row>
    <row r="1198" spans="35:45" ht="41.4">
      <c r="AI1198" s="56" t="s">
        <v>110</v>
      </c>
      <c r="AJ1198" s="56">
        <v>2021</v>
      </c>
      <c r="AK1198" s="56" t="s">
        <v>24</v>
      </c>
      <c r="AL1198" s="56" t="s">
        <v>104</v>
      </c>
      <c r="AM1198" s="56" t="s">
        <v>105</v>
      </c>
      <c r="AN1198" s="56" t="s">
        <v>106</v>
      </c>
      <c r="AO1198" s="56" t="s">
        <v>107</v>
      </c>
      <c r="AP1198" s="56" t="s">
        <v>108</v>
      </c>
      <c r="AQ1198" s="56" t="s">
        <v>109</v>
      </c>
      <c r="AR1198" s="56">
        <v>269</v>
      </c>
      <c r="AS1198" s="56">
        <v>384.67</v>
      </c>
    </row>
    <row r="1199" spans="35:45" ht="41.4">
      <c r="AI1199" s="57" t="s">
        <v>103</v>
      </c>
      <c r="AJ1199" s="57">
        <v>2021</v>
      </c>
      <c r="AK1199" s="57" t="s">
        <v>24</v>
      </c>
      <c r="AL1199" s="57" t="s">
        <v>104</v>
      </c>
      <c r="AM1199" s="57" t="s">
        <v>105</v>
      </c>
      <c r="AN1199" s="57" t="s">
        <v>106</v>
      </c>
      <c r="AO1199" s="57" t="s">
        <v>107</v>
      </c>
      <c r="AP1199" s="57" t="s">
        <v>108</v>
      </c>
      <c r="AQ1199" s="57" t="s">
        <v>109</v>
      </c>
      <c r="AR1199" s="57">
        <v>317</v>
      </c>
      <c r="AS1199" s="57">
        <v>453.31</v>
      </c>
    </row>
    <row r="1200" spans="35:45" ht="41.4">
      <c r="AI1200" s="56" t="s">
        <v>103</v>
      </c>
      <c r="AJ1200" s="56">
        <v>2021</v>
      </c>
      <c r="AK1200" s="56" t="s">
        <v>24</v>
      </c>
      <c r="AL1200" s="56" t="s">
        <v>104</v>
      </c>
      <c r="AM1200" s="56" t="s">
        <v>105</v>
      </c>
      <c r="AN1200" s="56" t="s">
        <v>106</v>
      </c>
      <c r="AO1200" s="56" t="s">
        <v>107</v>
      </c>
      <c r="AP1200" s="56" t="s">
        <v>108</v>
      </c>
      <c r="AQ1200" s="56" t="s">
        <v>109</v>
      </c>
      <c r="AR1200" s="56">
        <v>245</v>
      </c>
      <c r="AS1200" s="56">
        <v>350.35</v>
      </c>
    </row>
    <row r="1201" spans="35:45" ht="41.4">
      <c r="AI1201" s="57" t="s">
        <v>103</v>
      </c>
      <c r="AJ1201" s="57">
        <v>2021</v>
      </c>
      <c r="AK1201" s="57" t="s">
        <v>27</v>
      </c>
      <c r="AL1201" s="57" t="s">
        <v>104</v>
      </c>
      <c r="AM1201" s="57" t="s">
        <v>105</v>
      </c>
      <c r="AN1201" s="57" t="s">
        <v>106</v>
      </c>
      <c r="AO1201" s="57" t="s">
        <v>107</v>
      </c>
      <c r="AP1201" s="57" t="s">
        <v>108</v>
      </c>
      <c r="AQ1201" s="57" t="s">
        <v>109</v>
      </c>
      <c r="AR1201" s="57">
        <v>260</v>
      </c>
      <c r="AS1201" s="57">
        <v>371.8</v>
      </c>
    </row>
    <row r="1202" spans="35:45" ht="41.4">
      <c r="AI1202" s="56" t="s">
        <v>103</v>
      </c>
      <c r="AJ1202" s="56">
        <v>2021</v>
      </c>
      <c r="AK1202" s="56" t="s">
        <v>27</v>
      </c>
      <c r="AL1202" s="56" t="s">
        <v>104</v>
      </c>
      <c r="AM1202" s="56" t="s">
        <v>105</v>
      </c>
      <c r="AN1202" s="56" t="s">
        <v>106</v>
      </c>
      <c r="AO1202" s="56" t="s">
        <v>107</v>
      </c>
      <c r="AP1202" s="56" t="s">
        <v>108</v>
      </c>
      <c r="AQ1202" s="56" t="s">
        <v>109</v>
      </c>
      <c r="AR1202" s="56">
        <v>308</v>
      </c>
      <c r="AS1202" s="56">
        <v>440.44</v>
      </c>
    </row>
    <row r="1203" spans="35:45" ht="41.4">
      <c r="AI1203" s="57" t="s">
        <v>112</v>
      </c>
      <c r="AJ1203" s="57">
        <v>2021</v>
      </c>
      <c r="AK1203" s="57" t="s">
        <v>27</v>
      </c>
      <c r="AL1203" s="57" t="s">
        <v>104</v>
      </c>
      <c r="AM1203" s="57" t="s">
        <v>105</v>
      </c>
      <c r="AN1203" s="57" t="s">
        <v>106</v>
      </c>
      <c r="AO1203" s="57" t="s">
        <v>107</v>
      </c>
      <c r="AP1203" s="57" t="s">
        <v>108</v>
      </c>
      <c r="AQ1203" s="57" t="s">
        <v>109</v>
      </c>
      <c r="AR1203" s="57">
        <v>262</v>
      </c>
      <c r="AS1203" s="57">
        <v>526.24</v>
      </c>
    </row>
    <row r="1204" spans="35:45" ht="41.4">
      <c r="AI1204" s="56" t="s">
        <v>113</v>
      </c>
      <c r="AJ1204" s="56">
        <v>2021</v>
      </c>
      <c r="AK1204" s="56" t="s">
        <v>27</v>
      </c>
      <c r="AL1204" s="56" t="s">
        <v>104</v>
      </c>
      <c r="AM1204" s="56" t="s">
        <v>105</v>
      </c>
      <c r="AN1204" s="56" t="s">
        <v>106</v>
      </c>
      <c r="AO1204" s="56" t="s">
        <v>107</v>
      </c>
      <c r="AP1204" s="56" t="s">
        <v>108</v>
      </c>
      <c r="AQ1204" s="56" t="s">
        <v>109</v>
      </c>
      <c r="AR1204" s="56">
        <v>304</v>
      </c>
      <c r="AS1204" s="56">
        <v>526.24</v>
      </c>
    </row>
    <row r="1205" spans="35:45" ht="41.4">
      <c r="AI1205" s="57" t="s">
        <v>110</v>
      </c>
      <c r="AJ1205" s="57">
        <v>2021</v>
      </c>
      <c r="AK1205" s="57" t="s">
        <v>27</v>
      </c>
      <c r="AL1205" s="57" t="s">
        <v>104</v>
      </c>
      <c r="AM1205" s="57" t="s">
        <v>105</v>
      </c>
      <c r="AN1205" s="57" t="s">
        <v>106</v>
      </c>
      <c r="AO1205" s="57" t="s">
        <v>107</v>
      </c>
      <c r="AP1205" s="57" t="s">
        <v>108</v>
      </c>
      <c r="AQ1205" s="57" t="s">
        <v>109</v>
      </c>
      <c r="AR1205" s="57">
        <v>232</v>
      </c>
      <c r="AS1205" s="57">
        <v>526.24</v>
      </c>
    </row>
    <row r="1206" spans="35:45" ht="41.4">
      <c r="AI1206" s="56" t="s">
        <v>110</v>
      </c>
      <c r="AJ1206" s="56">
        <v>2021</v>
      </c>
      <c r="AK1206" s="56" t="s">
        <v>27</v>
      </c>
      <c r="AL1206" s="56" t="s">
        <v>104</v>
      </c>
      <c r="AM1206" s="56" t="s">
        <v>105</v>
      </c>
      <c r="AN1206" s="56" t="s">
        <v>106</v>
      </c>
      <c r="AO1206" s="56" t="s">
        <v>107</v>
      </c>
      <c r="AP1206" s="56" t="s">
        <v>108</v>
      </c>
      <c r="AQ1206" s="56" t="s">
        <v>109</v>
      </c>
      <c r="AR1206" s="56">
        <v>1001</v>
      </c>
      <c r="AS1206" s="56">
        <v>1431.43</v>
      </c>
    </row>
    <row r="1207" spans="35:45" ht="41.4">
      <c r="AI1207" s="57" t="s">
        <v>110</v>
      </c>
      <c r="AJ1207" s="57">
        <v>2021</v>
      </c>
      <c r="AK1207" s="57" t="s">
        <v>27</v>
      </c>
      <c r="AL1207" s="57" t="s">
        <v>104</v>
      </c>
      <c r="AM1207" s="57" t="s">
        <v>105</v>
      </c>
      <c r="AN1207" s="57" t="s">
        <v>106</v>
      </c>
      <c r="AO1207" s="57" t="s">
        <v>107</v>
      </c>
      <c r="AP1207" s="57" t="s">
        <v>108</v>
      </c>
      <c r="AQ1207" s="57" t="s">
        <v>109</v>
      </c>
      <c r="AR1207" s="57">
        <v>1034</v>
      </c>
      <c r="AS1207" s="57">
        <v>1478.62</v>
      </c>
    </row>
    <row r="1208" spans="35:45" ht="41.4">
      <c r="AI1208" s="56" t="s">
        <v>103</v>
      </c>
      <c r="AJ1208" s="56">
        <v>2021</v>
      </c>
      <c r="AK1208" s="56" t="s">
        <v>27</v>
      </c>
      <c r="AL1208" s="56" t="s">
        <v>104</v>
      </c>
      <c r="AM1208" s="56" t="s">
        <v>105</v>
      </c>
      <c r="AN1208" s="56" t="s">
        <v>106</v>
      </c>
      <c r="AO1208" s="56" t="s">
        <v>107</v>
      </c>
      <c r="AP1208" s="56" t="s">
        <v>108</v>
      </c>
      <c r="AQ1208" s="56" t="s">
        <v>109</v>
      </c>
      <c r="AR1208" s="56">
        <v>234</v>
      </c>
      <c r="AS1208" s="56">
        <v>334.62</v>
      </c>
    </row>
    <row r="1209" spans="35:45" ht="41.4">
      <c r="AI1209" s="57" t="s">
        <v>103</v>
      </c>
      <c r="AJ1209" s="57">
        <v>2021</v>
      </c>
      <c r="AK1209" s="57" t="s">
        <v>27</v>
      </c>
      <c r="AL1209" s="57" t="s">
        <v>104</v>
      </c>
      <c r="AM1209" s="57" t="s">
        <v>105</v>
      </c>
      <c r="AN1209" s="57" t="s">
        <v>106</v>
      </c>
      <c r="AO1209" s="57" t="s">
        <v>107</v>
      </c>
      <c r="AP1209" s="57" t="s">
        <v>108</v>
      </c>
      <c r="AQ1209" s="57" t="s">
        <v>109</v>
      </c>
      <c r="AR1209" s="57">
        <v>261</v>
      </c>
      <c r="AS1209" s="57">
        <v>373.23</v>
      </c>
    </row>
    <row r="1210" spans="35:45" ht="41.4">
      <c r="AI1210" s="56" t="s">
        <v>112</v>
      </c>
      <c r="AJ1210" s="56">
        <v>2021</v>
      </c>
      <c r="AK1210" s="56" t="s">
        <v>27</v>
      </c>
      <c r="AL1210" s="56" t="s">
        <v>104</v>
      </c>
      <c r="AM1210" s="56" t="s">
        <v>105</v>
      </c>
      <c r="AN1210" s="56" t="s">
        <v>106</v>
      </c>
      <c r="AO1210" s="56" t="s">
        <v>107</v>
      </c>
      <c r="AP1210" s="56" t="s">
        <v>108</v>
      </c>
      <c r="AQ1210" s="56" t="s">
        <v>109</v>
      </c>
      <c r="AR1210" s="56">
        <v>309</v>
      </c>
      <c r="AS1210" s="56">
        <v>441.87</v>
      </c>
    </row>
    <row r="1211" spans="35:45" ht="41.4">
      <c r="AI1211" s="57" t="s">
        <v>110</v>
      </c>
      <c r="AJ1211" s="57">
        <v>2021</v>
      </c>
      <c r="AK1211" s="57" t="s">
        <v>27</v>
      </c>
      <c r="AL1211" s="57" t="s">
        <v>104</v>
      </c>
      <c r="AM1211" s="57" t="s">
        <v>105</v>
      </c>
      <c r="AN1211" s="57" t="s">
        <v>106</v>
      </c>
      <c r="AO1211" s="57" t="s">
        <v>107</v>
      </c>
      <c r="AP1211" s="57" t="s">
        <v>108</v>
      </c>
      <c r="AQ1211" s="57" t="s">
        <v>109</v>
      </c>
      <c r="AR1211" s="57">
        <v>231</v>
      </c>
      <c r="AS1211" s="57">
        <v>330.33</v>
      </c>
    </row>
    <row r="1212" spans="35:45" ht="41.4">
      <c r="AI1212" s="56" t="s">
        <v>110</v>
      </c>
      <c r="AJ1212" s="56">
        <v>2021</v>
      </c>
      <c r="AK1212" s="56" t="s">
        <v>27</v>
      </c>
      <c r="AL1212" s="56" t="s">
        <v>104</v>
      </c>
      <c r="AM1212" s="56" t="s">
        <v>105</v>
      </c>
      <c r="AN1212" s="56" t="s">
        <v>106</v>
      </c>
      <c r="AO1212" s="56" t="s">
        <v>107</v>
      </c>
      <c r="AP1212" s="56" t="s">
        <v>108</v>
      </c>
      <c r="AQ1212" s="56" t="s">
        <v>109</v>
      </c>
      <c r="AR1212" s="56">
        <v>782</v>
      </c>
      <c r="AS1212" s="56">
        <v>1118.26</v>
      </c>
    </row>
    <row r="1213" spans="35:45" ht="41.4">
      <c r="AI1213" s="57" t="s">
        <v>103</v>
      </c>
      <c r="AJ1213" s="57">
        <v>2021</v>
      </c>
      <c r="AK1213" s="57" t="s">
        <v>27</v>
      </c>
      <c r="AL1213" s="57" t="s">
        <v>104</v>
      </c>
      <c r="AM1213" s="57" t="s">
        <v>105</v>
      </c>
      <c r="AN1213" s="57" t="s">
        <v>106</v>
      </c>
      <c r="AO1213" s="57" t="s">
        <v>107</v>
      </c>
      <c r="AP1213" s="57" t="s">
        <v>108</v>
      </c>
      <c r="AQ1213" s="57" t="s">
        <v>109</v>
      </c>
      <c r="AR1213" s="57">
        <v>815</v>
      </c>
      <c r="AS1213" s="57">
        <v>1165.45</v>
      </c>
    </row>
    <row r="1214" spans="35:45" ht="41.4">
      <c r="AI1214" s="56" t="s">
        <v>112</v>
      </c>
      <c r="AJ1214" s="56">
        <v>2021</v>
      </c>
      <c r="AK1214" s="56" t="s">
        <v>27</v>
      </c>
      <c r="AL1214" s="56" t="s">
        <v>104</v>
      </c>
      <c r="AM1214" s="56" t="s">
        <v>105</v>
      </c>
      <c r="AN1214" s="56" t="s">
        <v>106</v>
      </c>
      <c r="AO1214" s="56" t="s">
        <v>107</v>
      </c>
      <c r="AP1214" s="56" t="s">
        <v>108</v>
      </c>
      <c r="AQ1214" s="56" t="s">
        <v>109</v>
      </c>
      <c r="AR1214" s="56">
        <v>868</v>
      </c>
      <c r="AS1214" s="56">
        <v>1241.24</v>
      </c>
    </row>
    <row r="1215" spans="35:45" ht="41.4">
      <c r="AI1215" s="57" t="s">
        <v>103</v>
      </c>
      <c r="AJ1215" s="57">
        <v>2021</v>
      </c>
      <c r="AK1215" s="57" t="s">
        <v>27</v>
      </c>
      <c r="AL1215" s="57" t="s">
        <v>104</v>
      </c>
      <c r="AM1215" s="57" t="s">
        <v>105</v>
      </c>
      <c r="AN1215" s="57" t="s">
        <v>106</v>
      </c>
      <c r="AO1215" s="57" t="s">
        <v>107</v>
      </c>
      <c r="AP1215" s="57" t="s">
        <v>108</v>
      </c>
      <c r="AQ1215" s="57" t="s">
        <v>109</v>
      </c>
      <c r="AR1215" s="57">
        <v>305</v>
      </c>
      <c r="AS1215" s="57">
        <v>436.15</v>
      </c>
    </row>
    <row r="1216" spans="35:45" ht="41.4">
      <c r="AI1216" s="56" t="s">
        <v>103</v>
      </c>
      <c r="AJ1216" s="56">
        <v>2021</v>
      </c>
      <c r="AK1216" s="56" t="s">
        <v>27</v>
      </c>
      <c r="AL1216" s="56" t="s">
        <v>104</v>
      </c>
      <c r="AM1216" s="56" t="s">
        <v>105</v>
      </c>
      <c r="AN1216" s="56" t="s">
        <v>106</v>
      </c>
      <c r="AO1216" s="56" t="s">
        <v>107</v>
      </c>
      <c r="AP1216" s="56" t="s">
        <v>108</v>
      </c>
      <c r="AQ1216" s="56" t="s">
        <v>109</v>
      </c>
      <c r="AR1216" s="56">
        <v>233</v>
      </c>
      <c r="AS1216" s="56">
        <v>333.19</v>
      </c>
    </row>
    <row r="1217" spans="35:45" ht="41.4">
      <c r="AI1217" s="57" t="s">
        <v>110</v>
      </c>
      <c r="AJ1217" s="57">
        <v>2021</v>
      </c>
      <c r="AK1217" s="57" t="s">
        <v>33</v>
      </c>
      <c r="AL1217" s="57" t="s">
        <v>116</v>
      </c>
      <c r="AM1217" s="57" t="s">
        <v>105</v>
      </c>
      <c r="AN1217" s="57" t="s">
        <v>106</v>
      </c>
      <c r="AO1217" s="57" t="s">
        <v>107</v>
      </c>
      <c r="AP1217" s="57" t="s">
        <v>108</v>
      </c>
      <c r="AQ1217" s="57" t="s">
        <v>111</v>
      </c>
      <c r="AR1217" s="57">
        <v>266</v>
      </c>
      <c r="AS1217" s="57">
        <v>380.38</v>
      </c>
    </row>
    <row r="1218" spans="35:45" ht="41.4">
      <c r="AI1218" s="56" t="s">
        <v>110</v>
      </c>
      <c r="AJ1218" s="56">
        <v>2021</v>
      </c>
      <c r="AK1218" s="56" t="s">
        <v>33</v>
      </c>
      <c r="AL1218" s="56" t="s">
        <v>116</v>
      </c>
      <c r="AM1218" s="56" t="s">
        <v>105</v>
      </c>
      <c r="AN1218" s="56" t="s">
        <v>106</v>
      </c>
      <c r="AO1218" s="56" t="s">
        <v>107</v>
      </c>
      <c r="AP1218" s="56" t="s">
        <v>108</v>
      </c>
      <c r="AQ1218" s="56" t="s">
        <v>111</v>
      </c>
      <c r="AR1218" s="56">
        <v>260</v>
      </c>
      <c r="AS1218" s="56">
        <v>371.8</v>
      </c>
    </row>
    <row r="1219" spans="35:45" ht="41.4">
      <c r="AI1219" s="57" t="s">
        <v>103</v>
      </c>
      <c r="AJ1219" s="57">
        <v>2021</v>
      </c>
      <c r="AK1219" s="57" t="s">
        <v>33</v>
      </c>
      <c r="AL1219" s="57" t="s">
        <v>116</v>
      </c>
      <c r="AM1219" s="57" t="s">
        <v>105</v>
      </c>
      <c r="AN1219" s="57" t="s">
        <v>106</v>
      </c>
      <c r="AO1219" s="57" t="s">
        <v>107</v>
      </c>
      <c r="AP1219" s="57" t="s">
        <v>108</v>
      </c>
      <c r="AQ1219" s="57" t="s">
        <v>111</v>
      </c>
      <c r="AR1219" s="57">
        <v>254</v>
      </c>
      <c r="AS1219" s="57">
        <v>363.22</v>
      </c>
    </row>
    <row r="1220" spans="35:45" ht="41.4">
      <c r="AI1220" s="56" t="s">
        <v>103</v>
      </c>
      <c r="AJ1220" s="56">
        <v>2021</v>
      </c>
      <c r="AK1220" s="56" t="s">
        <v>33</v>
      </c>
      <c r="AL1220" s="56" t="s">
        <v>116</v>
      </c>
      <c r="AM1220" s="56" t="s">
        <v>105</v>
      </c>
      <c r="AN1220" s="56" t="s">
        <v>106</v>
      </c>
      <c r="AO1220" s="56" t="s">
        <v>107</v>
      </c>
      <c r="AP1220" s="56" t="s">
        <v>108</v>
      </c>
      <c r="AQ1220" s="56" t="s">
        <v>109</v>
      </c>
      <c r="AR1220" s="56">
        <v>230</v>
      </c>
      <c r="AS1220" s="56">
        <v>328.9</v>
      </c>
    </row>
    <row r="1221" spans="35:45" ht="41.4">
      <c r="AI1221" s="57" t="s">
        <v>103</v>
      </c>
      <c r="AJ1221" s="57">
        <v>2021</v>
      </c>
      <c r="AK1221" s="57" t="s">
        <v>33</v>
      </c>
      <c r="AL1221" s="57" t="s">
        <v>116</v>
      </c>
      <c r="AM1221" s="57" t="s">
        <v>105</v>
      </c>
      <c r="AN1221" s="57" t="s">
        <v>106</v>
      </c>
      <c r="AO1221" s="57" t="s">
        <v>107</v>
      </c>
      <c r="AP1221" s="57" t="s">
        <v>108</v>
      </c>
      <c r="AQ1221" s="57" t="s">
        <v>109</v>
      </c>
      <c r="AR1221" s="57">
        <v>272</v>
      </c>
      <c r="AS1221" s="57">
        <v>388.96</v>
      </c>
    </row>
    <row r="1222" spans="35:45" ht="41.4">
      <c r="AI1222" s="56" t="s">
        <v>112</v>
      </c>
      <c r="AJ1222" s="56">
        <v>2021</v>
      </c>
      <c r="AK1222" s="56" t="s">
        <v>33</v>
      </c>
      <c r="AL1222" s="56" t="s">
        <v>116</v>
      </c>
      <c r="AM1222" s="56" t="s">
        <v>105</v>
      </c>
      <c r="AN1222" s="56" t="s">
        <v>106</v>
      </c>
      <c r="AO1222" s="56" t="s">
        <v>107</v>
      </c>
      <c r="AP1222" s="56" t="s">
        <v>108</v>
      </c>
      <c r="AQ1222" s="56" t="s">
        <v>109</v>
      </c>
      <c r="AR1222" s="56">
        <v>262</v>
      </c>
      <c r="AS1222" s="56">
        <v>374.66</v>
      </c>
    </row>
    <row r="1223" spans="35:45" ht="41.4">
      <c r="AI1223" s="57" t="s">
        <v>110</v>
      </c>
      <c r="AJ1223" s="57">
        <v>2021</v>
      </c>
      <c r="AK1223" s="57" t="s">
        <v>33</v>
      </c>
      <c r="AL1223" s="57" t="s">
        <v>116</v>
      </c>
      <c r="AM1223" s="57" t="s">
        <v>105</v>
      </c>
      <c r="AN1223" s="57" t="s">
        <v>106</v>
      </c>
      <c r="AO1223" s="57" t="s">
        <v>107</v>
      </c>
      <c r="AP1223" s="57" t="s">
        <v>108</v>
      </c>
      <c r="AQ1223" s="57" t="s">
        <v>109</v>
      </c>
      <c r="AR1223" s="57">
        <v>256</v>
      </c>
      <c r="AS1223" s="57">
        <v>366.08</v>
      </c>
    </row>
    <row r="1224" spans="35:45" ht="41.4">
      <c r="AI1224" s="56" t="s">
        <v>112</v>
      </c>
      <c r="AJ1224" s="56">
        <v>2021</v>
      </c>
      <c r="AK1224" s="56" t="s">
        <v>33</v>
      </c>
      <c r="AL1224" s="56" t="s">
        <v>116</v>
      </c>
      <c r="AM1224" s="56" t="s">
        <v>105</v>
      </c>
      <c r="AN1224" s="56" t="s">
        <v>106</v>
      </c>
      <c r="AO1224" s="56" t="s">
        <v>107</v>
      </c>
      <c r="AP1224" s="56" t="s">
        <v>108</v>
      </c>
      <c r="AQ1224" s="56" t="s">
        <v>109</v>
      </c>
      <c r="AR1224" s="56">
        <v>226</v>
      </c>
      <c r="AS1224" s="56">
        <v>526.24</v>
      </c>
    </row>
    <row r="1225" spans="35:45" ht="41.4">
      <c r="AI1225" s="57" t="s">
        <v>112</v>
      </c>
      <c r="AJ1225" s="57">
        <v>2021</v>
      </c>
      <c r="AK1225" s="57" t="s">
        <v>33</v>
      </c>
      <c r="AL1225" s="57" t="s">
        <v>116</v>
      </c>
      <c r="AM1225" s="57" t="s">
        <v>105</v>
      </c>
      <c r="AN1225" s="57" t="s">
        <v>106</v>
      </c>
      <c r="AO1225" s="57" t="s">
        <v>107</v>
      </c>
      <c r="AP1225" s="57" t="s">
        <v>108</v>
      </c>
      <c r="AQ1225" s="57" t="s">
        <v>109</v>
      </c>
      <c r="AR1225" s="57">
        <v>274</v>
      </c>
      <c r="AS1225" s="57">
        <v>526.24</v>
      </c>
    </row>
    <row r="1226" spans="35:45" ht="41.4">
      <c r="AI1226" s="56" t="s">
        <v>114</v>
      </c>
      <c r="AJ1226" s="56">
        <v>2021</v>
      </c>
      <c r="AK1226" s="56" t="s">
        <v>33</v>
      </c>
      <c r="AL1226" s="56" t="s">
        <v>116</v>
      </c>
      <c r="AM1226" s="56" t="s">
        <v>105</v>
      </c>
      <c r="AN1226" s="56" t="s">
        <v>106</v>
      </c>
      <c r="AO1226" s="56" t="s">
        <v>107</v>
      </c>
      <c r="AP1226" s="56" t="s">
        <v>108</v>
      </c>
      <c r="AQ1226" s="56" t="s">
        <v>109</v>
      </c>
      <c r="AR1226" s="56">
        <v>1006</v>
      </c>
      <c r="AS1226" s="56">
        <v>1438.58</v>
      </c>
    </row>
    <row r="1227" spans="35:45" ht="41.4">
      <c r="AI1227" s="57" t="s">
        <v>113</v>
      </c>
      <c r="AJ1227" s="57">
        <v>2021</v>
      </c>
      <c r="AK1227" s="57" t="s">
        <v>33</v>
      </c>
      <c r="AL1227" s="57" t="s">
        <v>116</v>
      </c>
      <c r="AM1227" s="57" t="s">
        <v>105</v>
      </c>
      <c r="AN1227" s="57" t="s">
        <v>106</v>
      </c>
      <c r="AO1227" s="57" t="s">
        <v>107</v>
      </c>
      <c r="AP1227" s="57" t="s">
        <v>108</v>
      </c>
      <c r="AQ1227" s="57" t="s">
        <v>109</v>
      </c>
      <c r="AR1227" s="57">
        <v>1039</v>
      </c>
      <c r="AS1227" s="57">
        <v>1485.77</v>
      </c>
    </row>
    <row r="1228" spans="35:45" ht="41.4">
      <c r="AI1228" s="56" t="s">
        <v>113</v>
      </c>
      <c r="AJ1228" s="56">
        <v>2021</v>
      </c>
      <c r="AK1228" s="56" t="s">
        <v>33</v>
      </c>
      <c r="AL1228" s="56" t="s">
        <v>116</v>
      </c>
      <c r="AM1228" s="56" t="s">
        <v>105</v>
      </c>
      <c r="AN1228" s="56" t="s">
        <v>106</v>
      </c>
      <c r="AO1228" s="56" t="s">
        <v>107</v>
      </c>
      <c r="AP1228" s="56" t="s">
        <v>108</v>
      </c>
      <c r="AQ1228" s="56" t="s">
        <v>109</v>
      </c>
      <c r="AR1228" s="56">
        <v>273</v>
      </c>
      <c r="AS1228" s="56">
        <v>390.39</v>
      </c>
    </row>
    <row r="1229" spans="35:45" ht="41.4">
      <c r="AI1229" s="57" t="s">
        <v>103</v>
      </c>
      <c r="AJ1229" s="57">
        <v>2021</v>
      </c>
      <c r="AK1229" s="57" t="s">
        <v>33</v>
      </c>
      <c r="AL1229" s="57" t="s">
        <v>116</v>
      </c>
      <c r="AM1229" s="57" t="s">
        <v>105</v>
      </c>
      <c r="AN1229" s="57" t="s">
        <v>106</v>
      </c>
      <c r="AO1229" s="57" t="s">
        <v>107</v>
      </c>
      <c r="AP1229" s="57" t="s">
        <v>108</v>
      </c>
      <c r="AQ1229" s="57" t="s">
        <v>109</v>
      </c>
      <c r="AR1229" s="57">
        <v>265</v>
      </c>
      <c r="AS1229" s="57">
        <v>378.95</v>
      </c>
    </row>
    <row r="1230" spans="35:45" ht="41.4">
      <c r="AI1230" s="56" t="s">
        <v>114</v>
      </c>
      <c r="AJ1230" s="56">
        <v>2021</v>
      </c>
      <c r="AK1230" s="56" t="s">
        <v>33</v>
      </c>
      <c r="AL1230" s="56" t="s">
        <v>116</v>
      </c>
      <c r="AM1230" s="56" t="s">
        <v>105</v>
      </c>
      <c r="AN1230" s="56" t="s">
        <v>106</v>
      </c>
      <c r="AO1230" s="56" t="s">
        <v>107</v>
      </c>
      <c r="AP1230" s="56" t="s">
        <v>108</v>
      </c>
      <c r="AQ1230" s="56" t="s">
        <v>109</v>
      </c>
      <c r="AR1230" s="56">
        <v>259</v>
      </c>
      <c r="AS1230" s="56">
        <v>370.37</v>
      </c>
    </row>
    <row r="1231" spans="35:45" ht="41.4">
      <c r="AI1231" s="57" t="s">
        <v>112</v>
      </c>
      <c r="AJ1231" s="57">
        <v>2021</v>
      </c>
      <c r="AK1231" s="57" t="s">
        <v>33</v>
      </c>
      <c r="AL1231" s="57" t="s">
        <v>116</v>
      </c>
      <c r="AM1231" s="57" t="s">
        <v>105</v>
      </c>
      <c r="AN1231" s="57" t="s">
        <v>106</v>
      </c>
      <c r="AO1231" s="57" t="s">
        <v>107</v>
      </c>
      <c r="AP1231" s="57" t="s">
        <v>108</v>
      </c>
      <c r="AQ1231" s="57" t="s">
        <v>109</v>
      </c>
      <c r="AR1231" s="57">
        <v>253</v>
      </c>
      <c r="AS1231" s="57">
        <v>361.79</v>
      </c>
    </row>
    <row r="1232" spans="35:45" ht="41.4">
      <c r="AI1232" s="56" t="s">
        <v>112</v>
      </c>
      <c r="AJ1232" s="56">
        <v>2021</v>
      </c>
      <c r="AK1232" s="56" t="s">
        <v>33</v>
      </c>
      <c r="AL1232" s="56" t="s">
        <v>116</v>
      </c>
      <c r="AM1232" s="56" t="s">
        <v>105</v>
      </c>
      <c r="AN1232" s="56" t="s">
        <v>106</v>
      </c>
      <c r="AO1232" s="56" t="s">
        <v>107</v>
      </c>
      <c r="AP1232" s="56" t="s">
        <v>108</v>
      </c>
      <c r="AQ1232" s="56" t="s">
        <v>109</v>
      </c>
      <c r="AR1232" s="56">
        <v>787</v>
      </c>
      <c r="AS1232" s="56">
        <v>1125.4100000000001</v>
      </c>
    </row>
    <row r="1233" spans="35:45" ht="41.4">
      <c r="AI1233" s="57" t="s">
        <v>112</v>
      </c>
      <c r="AJ1233" s="57">
        <v>2021</v>
      </c>
      <c r="AK1233" s="57" t="s">
        <v>33</v>
      </c>
      <c r="AL1233" s="57" t="s">
        <v>116</v>
      </c>
      <c r="AM1233" s="57" t="s">
        <v>105</v>
      </c>
      <c r="AN1233" s="57" t="s">
        <v>106</v>
      </c>
      <c r="AO1233" s="57" t="s">
        <v>107</v>
      </c>
      <c r="AP1233" s="57" t="s">
        <v>108</v>
      </c>
      <c r="AQ1233" s="57" t="s">
        <v>109</v>
      </c>
      <c r="AR1233" s="57">
        <v>820</v>
      </c>
      <c r="AS1233" s="57">
        <v>1172.5999999999999</v>
      </c>
    </row>
    <row r="1234" spans="35:45" ht="41.4">
      <c r="AI1234" s="56" t="s">
        <v>103</v>
      </c>
      <c r="AJ1234" s="56">
        <v>2021</v>
      </c>
      <c r="AK1234" s="56" t="s">
        <v>33</v>
      </c>
      <c r="AL1234" s="56" t="s">
        <v>116</v>
      </c>
      <c r="AM1234" s="56" t="s">
        <v>105</v>
      </c>
      <c r="AN1234" s="56" t="s">
        <v>106</v>
      </c>
      <c r="AO1234" s="56" t="s">
        <v>107</v>
      </c>
      <c r="AP1234" s="56" t="s">
        <v>108</v>
      </c>
      <c r="AQ1234" s="56" t="s">
        <v>111</v>
      </c>
      <c r="AR1234" s="56">
        <v>263</v>
      </c>
      <c r="AS1234" s="56">
        <v>376.09</v>
      </c>
    </row>
    <row r="1235" spans="35:45" ht="41.4">
      <c r="AI1235" s="57" t="s">
        <v>110</v>
      </c>
      <c r="AJ1235" s="57">
        <v>2021</v>
      </c>
      <c r="AK1235" s="57" t="s">
        <v>33</v>
      </c>
      <c r="AL1235" s="57" t="s">
        <v>116</v>
      </c>
      <c r="AM1235" s="57" t="s">
        <v>105</v>
      </c>
      <c r="AN1235" s="57" t="s">
        <v>106</v>
      </c>
      <c r="AO1235" s="57" t="s">
        <v>107</v>
      </c>
      <c r="AP1235" s="57" t="s">
        <v>108</v>
      </c>
      <c r="AQ1235" s="57" t="s">
        <v>111</v>
      </c>
      <c r="AR1235" s="57">
        <v>257</v>
      </c>
      <c r="AS1235" s="57">
        <v>367.51</v>
      </c>
    </row>
    <row r="1236" spans="35:45" ht="41.4">
      <c r="AI1236" s="56" t="s">
        <v>103</v>
      </c>
      <c r="AJ1236" s="56">
        <v>2021</v>
      </c>
      <c r="AK1236" s="56" t="s">
        <v>33</v>
      </c>
      <c r="AL1236" s="56" t="s">
        <v>116</v>
      </c>
      <c r="AM1236" s="56" t="s">
        <v>105</v>
      </c>
      <c r="AN1236" s="56" t="s">
        <v>106</v>
      </c>
      <c r="AO1236" s="56" t="s">
        <v>107</v>
      </c>
      <c r="AP1236" s="56" t="s">
        <v>108</v>
      </c>
      <c r="AQ1236" s="56" t="s">
        <v>111</v>
      </c>
      <c r="AR1236" s="56">
        <v>251</v>
      </c>
      <c r="AS1236" s="56">
        <v>358.93</v>
      </c>
    </row>
    <row r="1237" spans="35:45" ht="41.4">
      <c r="AI1237" s="57" t="s">
        <v>110</v>
      </c>
      <c r="AJ1237" s="57">
        <v>2021</v>
      </c>
      <c r="AK1237" s="57" t="s">
        <v>33</v>
      </c>
      <c r="AL1237" s="57" t="s">
        <v>116</v>
      </c>
      <c r="AM1237" s="57" t="s">
        <v>105</v>
      </c>
      <c r="AN1237" s="57" t="s">
        <v>106</v>
      </c>
      <c r="AO1237" s="57" t="s">
        <v>107</v>
      </c>
      <c r="AP1237" s="57" t="s">
        <v>108</v>
      </c>
      <c r="AQ1237" s="57" t="s">
        <v>109</v>
      </c>
      <c r="AR1237" s="57">
        <v>227</v>
      </c>
      <c r="AS1237" s="57">
        <v>324.61</v>
      </c>
    </row>
    <row r="1238" spans="35:45" ht="41.4">
      <c r="AI1238" s="56" t="s">
        <v>110</v>
      </c>
      <c r="AJ1238" s="56">
        <v>2021</v>
      </c>
      <c r="AK1238" s="56" t="s">
        <v>33</v>
      </c>
      <c r="AL1238" s="56" t="s">
        <v>116</v>
      </c>
      <c r="AM1238" s="56" t="s">
        <v>105</v>
      </c>
      <c r="AN1238" s="56" t="s">
        <v>106</v>
      </c>
      <c r="AO1238" s="56" t="s">
        <v>107</v>
      </c>
      <c r="AP1238" s="56" t="s">
        <v>108</v>
      </c>
      <c r="AQ1238" s="56" t="s">
        <v>109</v>
      </c>
      <c r="AR1238" s="56">
        <v>275</v>
      </c>
      <c r="AS1238" s="56">
        <v>393.25</v>
      </c>
    </row>
    <row r="1239" spans="35:45" ht="41.4">
      <c r="AI1239" s="57" t="s">
        <v>112</v>
      </c>
      <c r="AJ1239" s="57">
        <v>2021</v>
      </c>
      <c r="AK1239" s="57" t="s">
        <v>32</v>
      </c>
      <c r="AL1239" s="57" t="s">
        <v>116</v>
      </c>
      <c r="AM1239" s="57" t="s">
        <v>105</v>
      </c>
      <c r="AN1239" s="57" t="s">
        <v>106</v>
      </c>
      <c r="AO1239" s="57" t="s">
        <v>107</v>
      </c>
      <c r="AP1239" s="57" t="s">
        <v>108</v>
      </c>
      <c r="AQ1239" s="57" t="s">
        <v>111</v>
      </c>
      <c r="AR1239" s="57">
        <v>278</v>
      </c>
      <c r="AS1239" s="57">
        <v>397.54</v>
      </c>
    </row>
    <row r="1240" spans="35:45" ht="41.4">
      <c r="AI1240" s="56" t="s">
        <v>110</v>
      </c>
      <c r="AJ1240" s="56">
        <v>2021</v>
      </c>
      <c r="AK1240" s="56" t="s">
        <v>32</v>
      </c>
      <c r="AL1240" s="56" t="s">
        <v>116</v>
      </c>
      <c r="AM1240" s="56" t="s">
        <v>105</v>
      </c>
      <c r="AN1240" s="56" t="s">
        <v>106</v>
      </c>
      <c r="AO1240" s="56" t="s">
        <v>107</v>
      </c>
      <c r="AP1240" s="56" t="s">
        <v>108</v>
      </c>
      <c r="AQ1240" s="56" t="s">
        <v>111</v>
      </c>
      <c r="AR1240" s="56">
        <v>272</v>
      </c>
      <c r="AS1240" s="56">
        <v>388.96</v>
      </c>
    </row>
    <row r="1241" spans="35:45" ht="41.4">
      <c r="AI1241" s="57" t="s">
        <v>103</v>
      </c>
      <c r="AJ1241" s="57">
        <v>2021</v>
      </c>
      <c r="AK1241" s="57" t="s">
        <v>32</v>
      </c>
      <c r="AL1241" s="57" t="s">
        <v>116</v>
      </c>
      <c r="AM1241" s="57" t="s">
        <v>105</v>
      </c>
      <c r="AN1241" s="57" t="s">
        <v>106</v>
      </c>
      <c r="AO1241" s="57" t="s">
        <v>107</v>
      </c>
      <c r="AP1241" s="57" t="s">
        <v>108</v>
      </c>
      <c r="AQ1241" s="57" t="s">
        <v>109</v>
      </c>
      <c r="AR1241" s="57">
        <v>278</v>
      </c>
      <c r="AS1241" s="57">
        <v>397.54</v>
      </c>
    </row>
    <row r="1242" spans="35:45" ht="41.4">
      <c r="AI1242" s="56" t="s">
        <v>110</v>
      </c>
      <c r="AJ1242" s="56">
        <v>2021</v>
      </c>
      <c r="AK1242" s="56" t="s">
        <v>32</v>
      </c>
      <c r="AL1242" s="56" t="s">
        <v>116</v>
      </c>
      <c r="AM1242" s="56" t="s">
        <v>105</v>
      </c>
      <c r="AN1242" s="56" t="s">
        <v>106</v>
      </c>
      <c r="AO1242" s="56" t="s">
        <v>107</v>
      </c>
      <c r="AP1242" s="56" t="s">
        <v>108</v>
      </c>
      <c r="AQ1242" s="56" t="s">
        <v>109</v>
      </c>
      <c r="AR1242" s="56">
        <v>280</v>
      </c>
      <c r="AS1242" s="56">
        <v>400.4</v>
      </c>
    </row>
    <row r="1243" spans="35:45" ht="41.4">
      <c r="AI1243" s="57" t="s">
        <v>110</v>
      </c>
      <c r="AJ1243" s="57">
        <v>2021</v>
      </c>
      <c r="AK1243" s="57" t="s">
        <v>32</v>
      </c>
      <c r="AL1243" s="57" t="s">
        <v>116</v>
      </c>
      <c r="AM1243" s="57" t="s">
        <v>105</v>
      </c>
      <c r="AN1243" s="57" t="s">
        <v>106</v>
      </c>
      <c r="AO1243" s="57" t="s">
        <v>107</v>
      </c>
      <c r="AP1243" s="57" t="s">
        <v>108</v>
      </c>
      <c r="AQ1243" s="57" t="s">
        <v>109</v>
      </c>
      <c r="AR1243" s="57">
        <v>274</v>
      </c>
      <c r="AS1243" s="57">
        <v>391.82</v>
      </c>
    </row>
    <row r="1244" spans="35:45" ht="41.4">
      <c r="AI1244" s="56" t="s">
        <v>103</v>
      </c>
      <c r="AJ1244" s="56">
        <v>2021</v>
      </c>
      <c r="AK1244" s="56" t="s">
        <v>32</v>
      </c>
      <c r="AL1244" s="56" t="s">
        <v>116</v>
      </c>
      <c r="AM1244" s="56" t="s">
        <v>105</v>
      </c>
      <c r="AN1244" s="56" t="s">
        <v>106</v>
      </c>
      <c r="AO1244" s="56" t="s">
        <v>107</v>
      </c>
      <c r="AP1244" s="56" t="s">
        <v>108</v>
      </c>
      <c r="AQ1244" s="56" t="s">
        <v>109</v>
      </c>
      <c r="AR1244" s="56">
        <v>268</v>
      </c>
      <c r="AS1244" s="56">
        <v>383.24</v>
      </c>
    </row>
    <row r="1245" spans="35:45" ht="41.4">
      <c r="AI1245" s="57" t="s">
        <v>112</v>
      </c>
      <c r="AJ1245" s="57">
        <v>2021</v>
      </c>
      <c r="AK1245" s="57" t="s">
        <v>32</v>
      </c>
      <c r="AL1245" s="57" t="s">
        <v>116</v>
      </c>
      <c r="AM1245" s="57" t="s">
        <v>105</v>
      </c>
      <c r="AN1245" s="57" t="s">
        <v>106</v>
      </c>
      <c r="AO1245" s="57" t="s">
        <v>107</v>
      </c>
      <c r="AP1245" s="57" t="s">
        <v>108</v>
      </c>
      <c r="AQ1245" s="57" t="s">
        <v>109</v>
      </c>
      <c r="AR1245" s="57">
        <v>232</v>
      </c>
      <c r="AS1245" s="57">
        <v>526.24</v>
      </c>
    </row>
    <row r="1246" spans="35:45" ht="41.4">
      <c r="AI1246" s="56" t="s">
        <v>103</v>
      </c>
      <c r="AJ1246" s="56">
        <v>2021</v>
      </c>
      <c r="AK1246" s="56" t="s">
        <v>32</v>
      </c>
      <c r="AL1246" s="56" t="s">
        <v>116</v>
      </c>
      <c r="AM1246" s="56" t="s">
        <v>105</v>
      </c>
      <c r="AN1246" s="56" t="s">
        <v>106</v>
      </c>
      <c r="AO1246" s="56" t="s">
        <v>107</v>
      </c>
      <c r="AP1246" s="56" t="s">
        <v>108</v>
      </c>
      <c r="AQ1246" s="56" t="s">
        <v>109</v>
      </c>
      <c r="AR1246" s="56">
        <v>280</v>
      </c>
      <c r="AS1246" s="56">
        <v>526.24</v>
      </c>
    </row>
    <row r="1247" spans="35:45" ht="41.4">
      <c r="AI1247" s="57" t="s">
        <v>113</v>
      </c>
      <c r="AJ1247" s="57">
        <v>2021</v>
      </c>
      <c r="AK1247" s="57" t="s">
        <v>32</v>
      </c>
      <c r="AL1247" s="57" t="s">
        <v>116</v>
      </c>
      <c r="AM1247" s="57" t="s">
        <v>105</v>
      </c>
      <c r="AN1247" s="57" t="s">
        <v>106</v>
      </c>
      <c r="AO1247" s="57" t="s">
        <v>107</v>
      </c>
      <c r="AP1247" s="57" t="s">
        <v>108</v>
      </c>
      <c r="AQ1247" s="57" t="s">
        <v>109</v>
      </c>
      <c r="AR1247" s="57">
        <v>1005</v>
      </c>
      <c r="AS1247" s="57">
        <v>1437.15</v>
      </c>
    </row>
    <row r="1248" spans="35:45" ht="41.4">
      <c r="AI1248" s="56" t="s">
        <v>110</v>
      </c>
      <c r="AJ1248" s="56">
        <v>2021</v>
      </c>
      <c r="AK1248" s="56" t="s">
        <v>32</v>
      </c>
      <c r="AL1248" s="56" t="s">
        <v>116</v>
      </c>
      <c r="AM1248" s="56" t="s">
        <v>105</v>
      </c>
      <c r="AN1248" s="56" t="s">
        <v>106</v>
      </c>
      <c r="AO1248" s="56" t="s">
        <v>107</v>
      </c>
      <c r="AP1248" s="56" t="s">
        <v>108</v>
      </c>
      <c r="AQ1248" s="56" t="s">
        <v>109</v>
      </c>
      <c r="AR1248" s="56">
        <v>1038</v>
      </c>
      <c r="AS1248" s="56">
        <v>1484.34</v>
      </c>
    </row>
    <row r="1249" spans="35:45" ht="41.4">
      <c r="AI1249" s="57" t="s">
        <v>103</v>
      </c>
      <c r="AJ1249" s="57">
        <v>2021</v>
      </c>
      <c r="AK1249" s="57" t="s">
        <v>32</v>
      </c>
      <c r="AL1249" s="57" t="s">
        <v>116</v>
      </c>
      <c r="AM1249" s="57" t="s">
        <v>105</v>
      </c>
      <c r="AN1249" s="57" t="s">
        <v>106</v>
      </c>
      <c r="AO1249" s="57" t="s">
        <v>107</v>
      </c>
      <c r="AP1249" s="57" t="s">
        <v>108</v>
      </c>
      <c r="AQ1249" s="57" t="s">
        <v>109</v>
      </c>
      <c r="AR1249" s="57">
        <v>231</v>
      </c>
      <c r="AS1249" s="57">
        <v>330.33</v>
      </c>
    </row>
    <row r="1250" spans="35:45" ht="41.4">
      <c r="AI1250" s="56" t="s">
        <v>110</v>
      </c>
      <c r="AJ1250" s="56">
        <v>2021</v>
      </c>
      <c r="AK1250" s="56" t="s">
        <v>32</v>
      </c>
      <c r="AL1250" s="56" t="s">
        <v>116</v>
      </c>
      <c r="AM1250" s="56" t="s">
        <v>105</v>
      </c>
      <c r="AN1250" s="56" t="s">
        <v>106</v>
      </c>
      <c r="AO1250" s="56" t="s">
        <v>107</v>
      </c>
      <c r="AP1250" s="56" t="s">
        <v>108</v>
      </c>
      <c r="AQ1250" s="56" t="s">
        <v>109</v>
      </c>
      <c r="AR1250" s="56">
        <v>279</v>
      </c>
      <c r="AS1250" s="56">
        <v>398.97</v>
      </c>
    </row>
    <row r="1251" spans="35:45" ht="41.4">
      <c r="AI1251" s="57" t="s">
        <v>113</v>
      </c>
      <c r="AJ1251" s="57">
        <v>2021</v>
      </c>
      <c r="AK1251" s="57" t="s">
        <v>32</v>
      </c>
      <c r="AL1251" s="57" t="s">
        <v>116</v>
      </c>
      <c r="AM1251" s="57" t="s">
        <v>105</v>
      </c>
      <c r="AN1251" s="57" t="s">
        <v>106</v>
      </c>
      <c r="AO1251" s="57" t="s">
        <v>107</v>
      </c>
      <c r="AP1251" s="57" t="s">
        <v>108</v>
      </c>
      <c r="AQ1251" s="57" t="s">
        <v>109</v>
      </c>
      <c r="AR1251" s="57">
        <v>277</v>
      </c>
      <c r="AS1251" s="57">
        <v>396.11</v>
      </c>
    </row>
    <row r="1252" spans="35:45" ht="41.4">
      <c r="AI1252" s="56" t="s">
        <v>112</v>
      </c>
      <c r="AJ1252" s="56">
        <v>2021</v>
      </c>
      <c r="AK1252" s="56" t="s">
        <v>32</v>
      </c>
      <c r="AL1252" s="56" t="s">
        <v>116</v>
      </c>
      <c r="AM1252" s="56" t="s">
        <v>105</v>
      </c>
      <c r="AN1252" s="56" t="s">
        <v>106</v>
      </c>
      <c r="AO1252" s="56" t="s">
        <v>107</v>
      </c>
      <c r="AP1252" s="56" t="s">
        <v>108</v>
      </c>
      <c r="AQ1252" s="56" t="s">
        <v>109</v>
      </c>
      <c r="AR1252" s="56">
        <v>271</v>
      </c>
      <c r="AS1252" s="56">
        <v>387.53</v>
      </c>
    </row>
    <row r="1253" spans="35:45" ht="41.4">
      <c r="AI1253" s="57" t="s">
        <v>110</v>
      </c>
      <c r="AJ1253" s="57">
        <v>2021</v>
      </c>
      <c r="AK1253" s="57" t="s">
        <v>32</v>
      </c>
      <c r="AL1253" s="57" t="s">
        <v>116</v>
      </c>
      <c r="AM1253" s="57" t="s">
        <v>105</v>
      </c>
      <c r="AN1253" s="57" t="s">
        <v>106</v>
      </c>
      <c r="AO1253" s="57" t="s">
        <v>107</v>
      </c>
      <c r="AP1253" s="57" t="s">
        <v>108</v>
      </c>
      <c r="AQ1253" s="57" t="s">
        <v>109</v>
      </c>
      <c r="AR1253" s="57">
        <v>786</v>
      </c>
      <c r="AS1253" s="57">
        <v>1123.98</v>
      </c>
    </row>
    <row r="1254" spans="35:45" ht="41.4">
      <c r="AI1254" s="56" t="s">
        <v>110</v>
      </c>
      <c r="AJ1254" s="56">
        <v>2021</v>
      </c>
      <c r="AK1254" s="56" t="s">
        <v>32</v>
      </c>
      <c r="AL1254" s="56" t="s">
        <v>116</v>
      </c>
      <c r="AM1254" s="56" t="s">
        <v>105</v>
      </c>
      <c r="AN1254" s="56" t="s">
        <v>106</v>
      </c>
      <c r="AO1254" s="56" t="s">
        <v>107</v>
      </c>
      <c r="AP1254" s="56" t="s">
        <v>108</v>
      </c>
      <c r="AQ1254" s="56" t="s">
        <v>111</v>
      </c>
      <c r="AR1254" s="56">
        <v>281</v>
      </c>
      <c r="AS1254" s="56">
        <v>401.83</v>
      </c>
    </row>
    <row r="1255" spans="35:45" ht="41.4">
      <c r="AI1255" s="57" t="s">
        <v>110</v>
      </c>
      <c r="AJ1255" s="57">
        <v>2021</v>
      </c>
      <c r="AK1255" s="57" t="s">
        <v>32</v>
      </c>
      <c r="AL1255" s="57" t="s">
        <v>116</v>
      </c>
      <c r="AM1255" s="57" t="s">
        <v>105</v>
      </c>
      <c r="AN1255" s="57" t="s">
        <v>106</v>
      </c>
      <c r="AO1255" s="57" t="s">
        <v>107</v>
      </c>
      <c r="AP1255" s="57" t="s">
        <v>108</v>
      </c>
      <c r="AQ1255" s="57" t="s">
        <v>111</v>
      </c>
      <c r="AR1255" s="57">
        <v>275</v>
      </c>
      <c r="AS1255" s="57">
        <v>393.25</v>
      </c>
    </row>
    <row r="1256" spans="35:45" ht="41.4">
      <c r="AI1256" s="56" t="s">
        <v>114</v>
      </c>
      <c r="AJ1256" s="56">
        <v>2021</v>
      </c>
      <c r="AK1256" s="56" t="s">
        <v>32</v>
      </c>
      <c r="AL1256" s="56" t="s">
        <v>116</v>
      </c>
      <c r="AM1256" s="56" t="s">
        <v>105</v>
      </c>
      <c r="AN1256" s="56" t="s">
        <v>106</v>
      </c>
      <c r="AO1256" s="56" t="s">
        <v>107</v>
      </c>
      <c r="AP1256" s="56" t="s">
        <v>108</v>
      </c>
      <c r="AQ1256" s="56" t="s">
        <v>111</v>
      </c>
      <c r="AR1256" s="56">
        <v>269</v>
      </c>
      <c r="AS1256" s="56">
        <v>384.67</v>
      </c>
    </row>
    <row r="1257" spans="35:45" ht="41.4">
      <c r="AI1257" s="57" t="s">
        <v>110</v>
      </c>
      <c r="AJ1257" s="57">
        <v>2021</v>
      </c>
      <c r="AK1257" s="57" t="s">
        <v>32</v>
      </c>
      <c r="AL1257" s="57" t="s">
        <v>116</v>
      </c>
      <c r="AM1257" s="57" t="s">
        <v>105</v>
      </c>
      <c r="AN1257" s="57" t="s">
        <v>106</v>
      </c>
      <c r="AO1257" s="57" t="s">
        <v>107</v>
      </c>
      <c r="AP1257" s="57" t="s">
        <v>108</v>
      </c>
      <c r="AQ1257" s="57" t="s">
        <v>109</v>
      </c>
      <c r="AR1257" s="57">
        <v>233</v>
      </c>
      <c r="AS1257" s="57">
        <v>333.19</v>
      </c>
    </row>
    <row r="1258" spans="35:45" ht="41.4">
      <c r="AI1258" s="56" t="s">
        <v>112</v>
      </c>
      <c r="AJ1258" s="56">
        <v>2021</v>
      </c>
      <c r="AK1258" s="56" t="s">
        <v>32</v>
      </c>
      <c r="AL1258" s="56" t="s">
        <v>116</v>
      </c>
      <c r="AM1258" s="56" t="s">
        <v>105</v>
      </c>
      <c r="AN1258" s="56" t="s">
        <v>106</v>
      </c>
      <c r="AO1258" s="56" t="s">
        <v>107</v>
      </c>
      <c r="AP1258" s="56" t="s">
        <v>108</v>
      </c>
      <c r="AQ1258" s="56" t="s">
        <v>109</v>
      </c>
      <c r="AR1258" s="56">
        <v>281</v>
      </c>
      <c r="AS1258" s="56">
        <v>401.83</v>
      </c>
    </row>
    <row r="1259" spans="35:45" ht="41.4">
      <c r="AI1259" s="57" t="s">
        <v>112</v>
      </c>
      <c r="AJ1259" s="57">
        <v>2021</v>
      </c>
      <c r="AK1259" s="57" t="s">
        <v>31</v>
      </c>
      <c r="AL1259" s="57" t="s">
        <v>116</v>
      </c>
      <c r="AM1259" s="57" t="s">
        <v>105</v>
      </c>
      <c r="AN1259" s="57" t="s">
        <v>106</v>
      </c>
      <c r="AO1259" s="57" t="s">
        <v>107</v>
      </c>
      <c r="AP1259" s="57" t="s">
        <v>108</v>
      </c>
      <c r="AQ1259" s="57" t="s">
        <v>111</v>
      </c>
      <c r="AR1259" s="57">
        <v>284</v>
      </c>
      <c r="AS1259" s="57">
        <v>406.12</v>
      </c>
    </row>
    <row r="1260" spans="35:45" ht="41.4">
      <c r="AI1260" s="56" t="s">
        <v>103</v>
      </c>
      <c r="AJ1260" s="56">
        <v>2021</v>
      </c>
      <c r="AK1260" s="56" t="s">
        <v>31</v>
      </c>
      <c r="AL1260" s="56" t="s">
        <v>116</v>
      </c>
      <c r="AM1260" s="56" t="s">
        <v>105</v>
      </c>
      <c r="AN1260" s="56" t="s">
        <v>106</v>
      </c>
      <c r="AO1260" s="56" t="s">
        <v>107</v>
      </c>
      <c r="AP1260" s="56" t="s">
        <v>108</v>
      </c>
      <c r="AQ1260" s="56" t="s">
        <v>109</v>
      </c>
      <c r="AR1260" s="56">
        <v>236</v>
      </c>
      <c r="AS1260" s="56">
        <v>337.48</v>
      </c>
    </row>
    <row r="1261" spans="35:45" ht="41.4">
      <c r="AI1261" s="57" t="s">
        <v>103</v>
      </c>
      <c r="AJ1261" s="57">
        <v>2021</v>
      </c>
      <c r="AK1261" s="57" t="s">
        <v>31</v>
      </c>
      <c r="AL1261" s="57" t="s">
        <v>116</v>
      </c>
      <c r="AM1261" s="57" t="s">
        <v>105</v>
      </c>
      <c r="AN1261" s="57" t="s">
        <v>106</v>
      </c>
      <c r="AO1261" s="57" t="s">
        <v>107</v>
      </c>
      <c r="AP1261" s="57" t="s">
        <v>108</v>
      </c>
      <c r="AQ1261" s="57" t="s">
        <v>109</v>
      </c>
      <c r="AR1261" s="57">
        <v>284</v>
      </c>
      <c r="AS1261" s="57">
        <v>406.12</v>
      </c>
    </row>
    <row r="1262" spans="35:45" ht="41.4">
      <c r="AI1262" s="56" t="s">
        <v>110</v>
      </c>
      <c r="AJ1262" s="56">
        <v>2021</v>
      </c>
      <c r="AK1262" s="56" t="s">
        <v>31</v>
      </c>
      <c r="AL1262" s="56" t="s">
        <v>116</v>
      </c>
      <c r="AM1262" s="56" t="s">
        <v>105</v>
      </c>
      <c r="AN1262" s="56" t="s">
        <v>106</v>
      </c>
      <c r="AO1262" s="56" t="s">
        <v>107</v>
      </c>
      <c r="AP1262" s="56" t="s">
        <v>108</v>
      </c>
      <c r="AQ1262" s="56" t="s">
        <v>109</v>
      </c>
      <c r="AR1262" s="56">
        <v>212</v>
      </c>
      <c r="AS1262" s="56">
        <v>303.16000000000003</v>
      </c>
    </row>
    <row r="1263" spans="35:45" ht="41.4">
      <c r="AI1263" s="57" t="s">
        <v>112</v>
      </c>
      <c r="AJ1263" s="57">
        <v>2021</v>
      </c>
      <c r="AK1263" s="57" t="s">
        <v>31</v>
      </c>
      <c r="AL1263" s="57" t="s">
        <v>116</v>
      </c>
      <c r="AM1263" s="57" t="s">
        <v>105</v>
      </c>
      <c r="AN1263" s="57" t="s">
        <v>106</v>
      </c>
      <c r="AO1263" s="57" t="s">
        <v>107</v>
      </c>
      <c r="AP1263" s="57" t="s">
        <v>108</v>
      </c>
      <c r="AQ1263" s="57" t="s">
        <v>109</v>
      </c>
      <c r="AR1263" s="57">
        <v>286</v>
      </c>
      <c r="AS1263" s="57">
        <v>408.98</v>
      </c>
    </row>
    <row r="1264" spans="35:45" ht="41.4">
      <c r="AI1264" s="56" t="s">
        <v>112</v>
      </c>
      <c r="AJ1264" s="56">
        <v>2021</v>
      </c>
      <c r="AK1264" s="56" t="s">
        <v>31</v>
      </c>
      <c r="AL1264" s="56" t="s">
        <v>116</v>
      </c>
      <c r="AM1264" s="56" t="s">
        <v>105</v>
      </c>
      <c r="AN1264" s="56" t="s">
        <v>106</v>
      </c>
      <c r="AO1264" s="56" t="s">
        <v>107</v>
      </c>
      <c r="AP1264" s="56" t="s">
        <v>108</v>
      </c>
      <c r="AQ1264" s="56" t="s">
        <v>109</v>
      </c>
      <c r="AR1264" s="56">
        <v>238</v>
      </c>
      <c r="AS1264" s="56">
        <v>526.24</v>
      </c>
    </row>
    <row r="1265" spans="35:45" ht="41.4">
      <c r="AI1265" s="57" t="s">
        <v>112</v>
      </c>
      <c r="AJ1265" s="57">
        <v>2021</v>
      </c>
      <c r="AK1265" s="57" t="s">
        <v>31</v>
      </c>
      <c r="AL1265" s="57" t="s">
        <v>116</v>
      </c>
      <c r="AM1265" s="57" t="s">
        <v>105</v>
      </c>
      <c r="AN1265" s="57" t="s">
        <v>106</v>
      </c>
      <c r="AO1265" s="57" t="s">
        <v>107</v>
      </c>
      <c r="AP1265" s="57" t="s">
        <v>108</v>
      </c>
      <c r="AQ1265" s="57" t="s">
        <v>109</v>
      </c>
      <c r="AR1265" s="57">
        <v>286</v>
      </c>
      <c r="AS1265" s="57">
        <v>526.24</v>
      </c>
    </row>
    <row r="1266" spans="35:45" ht="41.4">
      <c r="AI1266" s="56" t="s">
        <v>103</v>
      </c>
      <c r="AJ1266" s="56">
        <v>2021</v>
      </c>
      <c r="AK1266" s="56" t="s">
        <v>31</v>
      </c>
      <c r="AL1266" s="56" t="s">
        <v>116</v>
      </c>
      <c r="AM1266" s="56" t="s">
        <v>105</v>
      </c>
      <c r="AN1266" s="56" t="s">
        <v>106</v>
      </c>
      <c r="AO1266" s="56" t="s">
        <v>107</v>
      </c>
      <c r="AP1266" s="56" t="s">
        <v>108</v>
      </c>
      <c r="AQ1266" s="56" t="s">
        <v>109</v>
      </c>
      <c r="AR1266" s="56">
        <v>214</v>
      </c>
      <c r="AS1266" s="56">
        <v>526.24</v>
      </c>
    </row>
    <row r="1267" spans="35:45" ht="41.4">
      <c r="AI1267" s="57" t="s">
        <v>103</v>
      </c>
      <c r="AJ1267" s="57">
        <v>2021</v>
      </c>
      <c r="AK1267" s="57" t="s">
        <v>31</v>
      </c>
      <c r="AL1267" s="57" t="s">
        <v>116</v>
      </c>
      <c r="AM1267" s="57" t="s">
        <v>105</v>
      </c>
      <c r="AN1267" s="57" t="s">
        <v>106</v>
      </c>
      <c r="AO1267" s="57" t="s">
        <v>107</v>
      </c>
      <c r="AP1267" s="57" t="s">
        <v>108</v>
      </c>
      <c r="AQ1267" s="57" t="s">
        <v>109</v>
      </c>
      <c r="AR1267" s="57">
        <v>1004</v>
      </c>
      <c r="AS1267" s="57">
        <v>1435.72</v>
      </c>
    </row>
    <row r="1268" spans="35:45" ht="41.4">
      <c r="AI1268" s="56" t="s">
        <v>112</v>
      </c>
      <c r="AJ1268" s="56">
        <v>2021</v>
      </c>
      <c r="AK1268" s="56" t="s">
        <v>31</v>
      </c>
      <c r="AL1268" s="56" t="s">
        <v>116</v>
      </c>
      <c r="AM1268" s="56" t="s">
        <v>105</v>
      </c>
      <c r="AN1268" s="56" t="s">
        <v>106</v>
      </c>
      <c r="AO1268" s="56" t="s">
        <v>107</v>
      </c>
      <c r="AP1268" s="56" t="s">
        <v>108</v>
      </c>
      <c r="AQ1268" s="56" t="s">
        <v>109</v>
      </c>
      <c r="AR1268" s="56">
        <v>237</v>
      </c>
      <c r="AS1268" s="56">
        <v>338.91</v>
      </c>
    </row>
    <row r="1269" spans="35:45" ht="41.4">
      <c r="AI1269" s="57" t="s">
        <v>112</v>
      </c>
      <c r="AJ1269" s="57">
        <v>2021</v>
      </c>
      <c r="AK1269" s="57" t="s">
        <v>31</v>
      </c>
      <c r="AL1269" s="57" t="s">
        <v>116</v>
      </c>
      <c r="AM1269" s="57" t="s">
        <v>105</v>
      </c>
      <c r="AN1269" s="57" t="s">
        <v>106</v>
      </c>
      <c r="AO1269" s="57" t="s">
        <v>107</v>
      </c>
      <c r="AP1269" s="57" t="s">
        <v>117</v>
      </c>
      <c r="AQ1269" s="57" t="s">
        <v>109</v>
      </c>
      <c r="AR1269" s="57">
        <v>285</v>
      </c>
      <c r="AS1269" s="57">
        <v>407.55</v>
      </c>
    </row>
    <row r="1270" spans="35:45" ht="41.4">
      <c r="AI1270" s="56" t="s">
        <v>103</v>
      </c>
      <c r="AJ1270" s="56">
        <v>2021</v>
      </c>
      <c r="AK1270" s="56" t="s">
        <v>31</v>
      </c>
      <c r="AL1270" s="56" t="s">
        <v>116</v>
      </c>
      <c r="AM1270" s="56" t="s">
        <v>105</v>
      </c>
      <c r="AN1270" s="56" t="s">
        <v>106</v>
      </c>
      <c r="AO1270" s="56" t="s">
        <v>107</v>
      </c>
      <c r="AP1270" s="56" t="s">
        <v>117</v>
      </c>
      <c r="AQ1270" s="56" t="s">
        <v>109</v>
      </c>
      <c r="AR1270" s="56">
        <v>213</v>
      </c>
      <c r="AS1270" s="56">
        <v>304.58999999999997</v>
      </c>
    </row>
    <row r="1271" spans="35:45" ht="41.4">
      <c r="AI1271" s="57" t="s">
        <v>103</v>
      </c>
      <c r="AJ1271" s="57">
        <v>2021</v>
      </c>
      <c r="AK1271" s="57" t="s">
        <v>31</v>
      </c>
      <c r="AL1271" s="57" t="s">
        <v>116</v>
      </c>
      <c r="AM1271" s="57" t="s">
        <v>105</v>
      </c>
      <c r="AN1271" s="57" t="s">
        <v>106</v>
      </c>
      <c r="AO1271" s="57" t="s">
        <v>107</v>
      </c>
      <c r="AP1271" s="57" t="s">
        <v>117</v>
      </c>
      <c r="AQ1271" s="57" t="s">
        <v>109</v>
      </c>
      <c r="AR1271" s="57">
        <v>283</v>
      </c>
      <c r="AS1271" s="57">
        <v>404.69</v>
      </c>
    </row>
    <row r="1272" spans="35:45" ht="41.4">
      <c r="AI1272" s="56" t="s">
        <v>103</v>
      </c>
      <c r="AJ1272" s="56">
        <v>2021</v>
      </c>
      <c r="AK1272" s="56" t="s">
        <v>31</v>
      </c>
      <c r="AL1272" s="56" t="s">
        <v>116</v>
      </c>
      <c r="AM1272" s="56" t="s">
        <v>105</v>
      </c>
      <c r="AN1272" s="56" t="s">
        <v>106</v>
      </c>
      <c r="AO1272" s="56" t="s">
        <v>107</v>
      </c>
      <c r="AP1272" s="56" t="s">
        <v>117</v>
      </c>
      <c r="AQ1272" s="56" t="s">
        <v>109</v>
      </c>
      <c r="AR1272" s="56">
        <v>785</v>
      </c>
      <c r="AS1272" s="56">
        <v>1122.55</v>
      </c>
    </row>
    <row r="1273" spans="35:45" ht="41.4">
      <c r="AI1273" s="57" t="s">
        <v>103</v>
      </c>
      <c r="AJ1273" s="57">
        <v>2021</v>
      </c>
      <c r="AK1273" s="57" t="s">
        <v>31</v>
      </c>
      <c r="AL1273" s="57" t="s">
        <v>116</v>
      </c>
      <c r="AM1273" s="57" t="s">
        <v>105</v>
      </c>
      <c r="AN1273" s="57" t="s">
        <v>106</v>
      </c>
      <c r="AO1273" s="57" t="s">
        <v>107</v>
      </c>
      <c r="AP1273" s="57" t="s">
        <v>117</v>
      </c>
      <c r="AQ1273" s="57" t="s">
        <v>109</v>
      </c>
      <c r="AR1273" s="57">
        <v>819</v>
      </c>
      <c r="AS1273" s="57">
        <v>1171.17</v>
      </c>
    </row>
    <row r="1274" spans="35:45" ht="41.4">
      <c r="AI1274" s="56" t="s">
        <v>112</v>
      </c>
      <c r="AJ1274" s="56">
        <v>2021</v>
      </c>
      <c r="AK1274" s="56" t="s">
        <v>31</v>
      </c>
      <c r="AL1274" s="56" t="s">
        <v>116</v>
      </c>
      <c r="AM1274" s="56" t="s">
        <v>105</v>
      </c>
      <c r="AN1274" s="56" t="s">
        <v>106</v>
      </c>
      <c r="AO1274" s="56" t="s">
        <v>107</v>
      </c>
      <c r="AP1274" s="56" t="s">
        <v>117</v>
      </c>
      <c r="AQ1274" s="56" t="s">
        <v>109</v>
      </c>
      <c r="AR1274" s="56">
        <v>872</v>
      </c>
      <c r="AS1274" s="56">
        <v>1246.96</v>
      </c>
    </row>
    <row r="1275" spans="35:45" ht="41.4">
      <c r="AI1275" s="57" t="s">
        <v>110</v>
      </c>
      <c r="AJ1275" s="57">
        <v>2021</v>
      </c>
      <c r="AK1275" s="57" t="s">
        <v>31</v>
      </c>
      <c r="AL1275" s="57" t="s">
        <v>116</v>
      </c>
      <c r="AM1275" s="57" t="s">
        <v>105</v>
      </c>
      <c r="AN1275" s="57" t="s">
        <v>106</v>
      </c>
      <c r="AO1275" s="57" t="s">
        <v>107</v>
      </c>
      <c r="AP1275" s="57" t="s">
        <v>117</v>
      </c>
      <c r="AQ1275" s="57" t="s">
        <v>111</v>
      </c>
      <c r="AR1275" s="57">
        <v>287</v>
      </c>
      <c r="AS1275" s="57">
        <v>410.41</v>
      </c>
    </row>
    <row r="1276" spans="35:45" ht="41.4">
      <c r="AI1276" s="56" t="s">
        <v>110</v>
      </c>
      <c r="AJ1276" s="56">
        <v>2021</v>
      </c>
      <c r="AK1276" s="56" t="s">
        <v>31</v>
      </c>
      <c r="AL1276" s="56" t="s">
        <v>116</v>
      </c>
      <c r="AM1276" s="56" t="s">
        <v>105</v>
      </c>
      <c r="AN1276" s="56" t="s">
        <v>106</v>
      </c>
      <c r="AO1276" s="56" t="s">
        <v>107</v>
      </c>
      <c r="AP1276" s="56" t="s">
        <v>117</v>
      </c>
      <c r="AQ1276" s="56" t="s">
        <v>109</v>
      </c>
      <c r="AR1276" s="56">
        <v>239</v>
      </c>
      <c r="AS1276" s="56">
        <v>341.77</v>
      </c>
    </row>
    <row r="1277" spans="35:45" ht="41.4">
      <c r="AI1277" s="57" t="s">
        <v>103</v>
      </c>
      <c r="AJ1277" s="57">
        <v>2021</v>
      </c>
      <c r="AK1277" s="57" t="s">
        <v>31</v>
      </c>
      <c r="AL1277" s="57" t="s">
        <v>116</v>
      </c>
      <c r="AM1277" s="57" t="s">
        <v>105</v>
      </c>
      <c r="AN1277" s="57" t="s">
        <v>106</v>
      </c>
      <c r="AO1277" s="57" t="s">
        <v>107</v>
      </c>
      <c r="AP1277" s="57" t="s">
        <v>117</v>
      </c>
      <c r="AQ1277" s="57" t="s">
        <v>109</v>
      </c>
      <c r="AR1277" s="57">
        <v>287</v>
      </c>
      <c r="AS1277" s="57">
        <v>410.41</v>
      </c>
    </row>
    <row r="1278" spans="35:45" ht="69">
      <c r="AI1278" s="56" t="s">
        <v>110</v>
      </c>
      <c r="AJ1278" s="56">
        <v>2021</v>
      </c>
      <c r="AK1278" s="56" t="s">
        <v>26</v>
      </c>
      <c r="AL1278" s="56" t="s">
        <v>104</v>
      </c>
      <c r="AM1278" s="56" t="s">
        <v>118</v>
      </c>
      <c r="AN1278" s="56" t="s">
        <v>119</v>
      </c>
      <c r="AO1278" s="56" t="s">
        <v>115</v>
      </c>
      <c r="AP1278" s="56" t="s">
        <v>117</v>
      </c>
      <c r="AQ1278" s="56" t="s">
        <v>120</v>
      </c>
      <c r="AR1278" s="56">
        <v>160</v>
      </c>
      <c r="AS1278" s="56">
        <v>228.8</v>
      </c>
    </row>
    <row r="1279" spans="35:45" ht="69">
      <c r="AI1279" s="57" t="s">
        <v>103</v>
      </c>
      <c r="AJ1279" s="57">
        <v>2021</v>
      </c>
      <c r="AK1279" s="57" t="s">
        <v>26</v>
      </c>
      <c r="AL1279" s="57" t="s">
        <v>104</v>
      </c>
      <c r="AM1279" s="57" t="s">
        <v>118</v>
      </c>
      <c r="AN1279" s="57" t="s">
        <v>119</v>
      </c>
      <c r="AO1279" s="57" t="s">
        <v>115</v>
      </c>
      <c r="AP1279" s="57" t="s">
        <v>117</v>
      </c>
      <c r="AQ1279" s="57" t="s">
        <v>120</v>
      </c>
      <c r="AR1279" s="57">
        <v>154</v>
      </c>
      <c r="AS1279" s="57">
        <v>220.22</v>
      </c>
    </row>
    <row r="1280" spans="35:45" ht="69">
      <c r="AI1280" s="56" t="s">
        <v>110</v>
      </c>
      <c r="AJ1280" s="56">
        <v>2021</v>
      </c>
      <c r="AK1280" s="56" t="s">
        <v>26</v>
      </c>
      <c r="AL1280" s="56" t="s">
        <v>104</v>
      </c>
      <c r="AM1280" s="56" t="s">
        <v>118</v>
      </c>
      <c r="AN1280" s="56" t="s">
        <v>119</v>
      </c>
      <c r="AO1280" s="56" t="s">
        <v>115</v>
      </c>
      <c r="AP1280" s="56" t="s">
        <v>117</v>
      </c>
      <c r="AQ1280" s="56" t="s">
        <v>120</v>
      </c>
      <c r="AR1280" s="56">
        <v>148</v>
      </c>
      <c r="AS1280" s="56">
        <v>211.64</v>
      </c>
    </row>
    <row r="1281" spans="35:45" ht="69">
      <c r="AI1281" s="57" t="s">
        <v>110</v>
      </c>
      <c r="AJ1281" s="57">
        <v>2021</v>
      </c>
      <c r="AK1281" s="57" t="s">
        <v>26</v>
      </c>
      <c r="AL1281" s="57" t="s">
        <v>104</v>
      </c>
      <c r="AM1281" s="57" t="s">
        <v>118</v>
      </c>
      <c r="AN1281" s="57" t="s">
        <v>119</v>
      </c>
      <c r="AO1281" s="57" t="s">
        <v>115</v>
      </c>
      <c r="AP1281" s="57" t="s">
        <v>117</v>
      </c>
      <c r="AQ1281" s="57" t="s">
        <v>120</v>
      </c>
      <c r="AR1281" s="57">
        <v>157</v>
      </c>
      <c r="AS1281" s="57">
        <v>224.51</v>
      </c>
    </row>
    <row r="1282" spans="35:45" ht="69">
      <c r="AI1282" s="56" t="s">
        <v>110</v>
      </c>
      <c r="AJ1282" s="56">
        <v>2021</v>
      </c>
      <c r="AK1282" s="56" t="s">
        <v>26</v>
      </c>
      <c r="AL1282" s="56" t="s">
        <v>104</v>
      </c>
      <c r="AM1282" s="56" t="s">
        <v>118</v>
      </c>
      <c r="AN1282" s="56" t="s">
        <v>119</v>
      </c>
      <c r="AO1282" s="56" t="s">
        <v>115</v>
      </c>
      <c r="AP1282" s="56" t="s">
        <v>117</v>
      </c>
      <c r="AQ1282" s="56" t="s">
        <v>120</v>
      </c>
      <c r="AR1282" s="56">
        <v>151</v>
      </c>
      <c r="AS1282" s="56">
        <v>215.93</v>
      </c>
    </row>
    <row r="1283" spans="35:45" ht="69">
      <c r="AI1283" s="57" t="s">
        <v>110</v>
      </c>
      <c r="AJ1283" s="57">
        <v>2021</v>
      </c>
      <c r="AK1283" s="57" t="s">
        <v>30</v>
      </c>
      <c r="AL1283" s="57" t="s">
        <v>104</v>
      </c>
      <c r="AM1283" s="57" t="s">
        <v>118</v>
      </c>
      <c r="AN1283" s="57" t="s">
        <v>119</v>
      </c>
      <c r="AO1283" s="57" t="s">
        <v>115</v>
      </c>
      <c r="AP1283" s="57" t="s">
        <v>117</v>
      </c>
      <c r="AQ1283" s="57" t="s">
        <v>120</v>
      </c>
      <c r="AR1283" s="57">
        <v>343</v>
      </c>
      <c r="AS1283" s="57">
        <v>490.49</v>
      </c>
    </row>
    <row r="1284" spans="35:45" ht="69">
      <c r="AI1284" s="56" t="s">
        <v>112</v>
      </c>
      <c r="AJ1284" s="56">
        <v>2021</v>
      </c>
      <c r="AK1284" s="56" t="s">
        <v>34</v>
      </c>
      <c r="AL1284" s="56" t="s">
        <v>104</v>
      </c>
      <c r="AM1284" s="56" t="s">
        <v>118</v>
      </c>
      <c r="AN1284" s="56" t="s">
        <v>119</v>
      </c>
      <c r="AO1284" s="56" t="s">
        <v>115</v>
      </c>
      <c r="AP1284" s="56" t="s">
        <v>117</v>
      </c>
      <c r="AQ1284" s="56" t="s">
        <v>109</v>
      </c>
      <c r="AR1284" s="56">
        <v>280</v>
      </c>
      <c r="AS1284" s="56">
        <v>400.4</v>
      </c>
    </row>
    <row r="1285" spans="35:45" ht="69">
      <c r="AI1285" s="57" t="s">
        <v>110</v>
      </c>
      <c r="AJ1285" s="57">
        <v>2021</v>
      </c>
      <c r="AK1285" s="57" t="s">
        <v>34</v>
      </c>
      <c r="AL1285" s="57" t="s">
        <v>104</v>
      </c>
      <c r="AM1285" s="57" t="s">
        <v>118</v>
      </c>
      <c r="AN1285" s="57" t="s">
        <v>119</v>
      </c>
      <c r="AO1285" s="57" t="s">
        <v>115</v>
      </c>
      <c r="AP1285" s="57" t="s">
        <v>117</v>
      </c>
      <c r="AQ1285" s="57" t="s">
        <v>109</v>
      </c>
      <c r="AR1285" s="57">
        <v>274</v>
      </c>
      <c r="AS1285" s="57">
        <v>391.82</v>
      </c>
    </row>
    <row r="1286" spans="35:45" ht="69">
      <c r="AI1286" s="56" t="s">
        <v>110</v>
      </c>
      <c r="AJ1286" s="56">
        <v>2021</v>
      </c>
      <c r="AK1286" s="56" t="s">
        <v>34</v>
      </c>
      <c r="AL1286" s="56" t="s">
        <v>104</v>
      </c>
      <c r="AM1286" s="56" t="s">
        <v>118</v>
      </c>
      <c r="AN1286" s="56" t="s">
        <v>119</v>
      </c>
      <c r="AO1286" s="56" t="s">
        <v>115</v>
      </c>
      <c r="AP1286" s="56" t="s">
        <v>117</v>
      </c>
      <c r="AQ1286" s="56" t="s">
        <v>109</v>
      </c>
      <c r="AR1286" s="56">
        <v>268</v>
      </c>
      <c r="AS1286" s="56">
        <v>383.24</v>
      </c>
    </row>
    <row r="1287" spans="35:45" ht="69">
      <c r="AI1287" s="57" t="s">
        <v>110</v>
      </c>
      <c r="AJ1287" s="57">
        <v>2021</v>
      </c>
      <c r="AK1287" s="57" t="s">
        <v>34</v>
      </c>
      <c r="AL1287" s="57" t="s">
        <v>104</v>
      </c>
      <c r="AM1287" s="57" t="s">
        <v>118</v>
      </c>
      <c r="AN1287" s="57" t="s">
        <v>119</v>
      </c>
      <c r="AO1287" s="57" t="s">
        <v>115</v>
      </c>
      <c r="AP1287" s="57" t="s">
        <v>117</v>
      </c>
      <c r="AQ1287" s="57" t="s">
        <v>109</v>
      </c>
      <c r="AR1287" s="57">
        <v>277</v>
      </c>
      <c r="AS1287" s="57">
        <v>396.11</v>
      </c>
    </row>
    <row r="1288" spans="35:45" ht="69">
      <c r="AI1288" s="56" t="s">
        <v>110</v>
      </c>
      <c r="AJ1288" s="56">
        <v>2021</v>
      </c>
      <c r="AK1288" s="56" t="s">
        <v>34</v>
      </c>
      <c r="AL1288" s="56" t="s">
        <v>104</v>
      </c>
      <c r="AM1288" s="56" t="s">
        <v>118</v>
      </c>
      <c r="AN1288" s="56" t="s">
        <v>119</v>
      </c>
      <c r="AO1288" s="56" t="s">
        <v>115</v>
      </c>
      <c r="AP1288" s="56" t="s">
        <v>117</v>
      </c>
      <c r="AQ1288" s="56" t="s">
        <v>109</v>
      </c>
      <c r="AR1288" s="56">
        <v>271</v>
      </c>
      <c r="AS1288" s="56">
        <v>387.53</v>
      </c>
    </row>
    <row r="1289" spans="35:45" ht="69">
      <c r="AI1289" s="57" t="s">
        <v>103</v>
      </c>
      <c r="AJ1289" s="57">
        <v>2021</v>
      </c>
      <c r="AK1289" s="57" t="s">
        <v>34</v>
      </c>
      <c r="AL1289" s="57" t="s">
        <v>104</v>
      </c>
      <c r="AM1289" s="57" t="s">
        <v>118</v>
      </c>
      <c r="AN1289" s="57" t="s">
        <v>119</v>
      </c>
      <c r="AO1289" s="57" t="s">
        <v>115</v>
      </c>
      <c r="AP1289" s="57" t="s">
        <v>108</v>
      </c>
      <c r="AQ1289" s="57" t="s">
        <v>109</v>
      </c>
      <c r="AR1289" s="57">
        <v>265</v>
      </c>
      <c r="AS1289" s="57">
        <v>378.95</v>
      </c>
    </row>
    <row r="1290" spans="35:45" ht="69">
      <c r="AI1290" s="56" t="s">
        <v>112</v>
      </c>
      <c r="AJ1290" s="56">
        <v>2021</v>
      </c>
      <c r="AK1290" s="56" t="s">
        <v>23</v>
      </c>
      <c r="AL1290" s="56" t="s">
        <v>104</v>
      </c>
      <c r="AM1290" s="56" t="s">
        <v>118</v>
      </c>
      <c r="AN1290" s="56" t="s">
        <v>119</v>
      </c>
      <c r="AO1290" s="56" t="s">
        <v>115</v>
      </c>
      <c r="AP1290" s="56" t="s">
        <v>108</v>
      </c>
      <c r="AQ1290" s="56" t="s">
        <v>109</v>
      </c>
      <c r="AR1290" s="56">
        <v>190</v>
      </c>
      <c r="AS1290" s="56">
        <v>271.7</v>
      </c>
    </row>
    <row r="1291" spans="35:45" ht="69">
      <c r="AI1291" s="57" t="s">
        <v>103</v>
      </c>
      <c r="AJ1291" s="57">
        <v>2021</v>
      </c>
      <c r="AK1291" s="57" t="s">
        <v>23</v>
      </c>
      <c r="AL1291" s="57" t="s">
        <v>104</v>
      </c>
      <c r="AM1291" s="57" t="s">
        <v>118</v>
      </c>
      <c r="AN1291" s="57" t="s">
        <v>119</v>
      </c>
      <c r="AO1291" s="57" t="s">
        <v>115</v>
      </c>
      <c r="AP1291" s="57" t="s">
        <v>108</v>
      </c>
      <c r="AQ1291" s="57" t="s">
        <v>109</v>
      </c>
      <c r="AR1291" s="57">
        <v>184</v>
      </c>
      <c r="AS1291" s="57">
        <v>263.12</v>
      </c>
    </row>
    <row r="1292" spans="35:45" ht="69">
      <c r="AI1292" s="56" t="s">
        <v>112</v>
      </c>
      <c r="AJ1292" s="56">
        <v>2021</v>
      </c>
      <c r="AK1292" s="56" t="s">
        <v>23</v>
      </c>
      <c r="AL1292" s="56" t="s">
        <v>104</v>
      </c>
      <c r="AM1292" s="56" t="s">
        <v>118</v>
      </c>
      <c r="AN1292" s="56" t="s">
        <v>119</v>
      </c>
      <c r="AO1292" s="56" t="s">
        <v>115</v>
      </c>
      <c r="AP1292" s="56" t="s">
        <v>108</v>
      </c>
      <c r="AQ1292" s="56" t="s">
        <v>109</v>
      </c>
      <c r="AR1292" s="56">
        <v>193</v>
      </c>
      <c r="AS1292" s="56">
        <v>275.99</v>
      </c>
    </row>
    <row r="1293" spans="35:45" ht="69">
      <c r="AI1293" s="57" t="s">
        <v>112</v>
      </c>
      <c r="AJ1293" s="57">
        <v>2021</v>
      </c>
      <c r="AK1293" s="57" t="s">
        <v>23</v>
      </c>
      <c r="AL1293" s="57" t="s">
        <v>104</v>
      </c>
      <c r="AM1293" s="57" t="s">
        <v>118</v>
      </c>
      <c r="AN1293" s="57" t="s">
        <v>119</v>
      </c>
      <c r="AO1293" s="57" t="s">
        <v>115</v>
      </c>
      <c r="AP1293" s="57" t="s">
        <v>108</v>
      </c>
      <c r="AQ1293" s="57" t="s">
        <v>109</v>
      </c>
      <c r="AR1293" s="57">
        <v>187</v>
      </c>
      <c r="AS1293" s="57">
        <v>267.41000000000003</v>
      </c>
    </row>
    <row r="1294" spans="35:45" ht="69">
      <c r="AI1294" s="56" t="s">
        <v>103</v>
      </c>
      <c r="AJ1294" s="56">
        <v>2021</v>
      </c>
      <c r="AK1294" s="56" t="s">
        <v>23</v>
      </c>
      <c r="AL1294" s="56" t="s">
        <v>104</v>
      </c>
      <c r="AM1294" s="56" t="s">
        <v>118</v>
      </c>
      <c r="AN1294" s="56" t="s">
        <v>119</v>
      </c>
      <c r="AO1294" s="56" t="s">
        <v>115</v>
      </c>
      <c r="AP1294" s="56" t="s">
        <v>108</v>
      </c>
      <c r="AQ1294" s="56" t="s">
        <v>109</v>
      </c>
      <c r="AR1294" s="56">
        <v>181</v>
      </c>
      <c r="AS1294" s="56">
        <v>258.83</v>
      </c>
    </row>
    <row r="1295" spans="35:45" ht="69">
      <c r="AI1295" s="57" t="s">
        <v>110</v>
      </c>
      <c r="AJ1295" s="57">
        <v>2021</v>
      </c>
      <c r="AK1295" s="57" t="s">
        <v>1</v>
      </c>
      <c r="AL1295" s="57" t="s">
        <v>104</v>
      </c>
      <c r="AM1295" s="57" t="s">
        <v>118</v>
      </c>
      <c r="AN1295" s="57" t="s">
        <v>119</v>
      </c>
      <c r="AO1295" s="57" t="s">
        <v>115</v>
      </c>
      <c r="AP1295" s="57" t="s">
        <v>108</v>
      </c>
      <c r="AQ1295" s="57" t="s">
        <v>109</v>
      </c>
      <c r="AR1295" s="57">
        <v>208</v>
      </c>
      <c r="AS1295" s="57">
        <v>297.44</v>
      </c>
    </row>
    <row r="1296" spans="35:45" ht="69">
      <c r="AI1296" s="56" t="s">
        <v>103</v>
      </c>
      <c r="AJ1296" s="56">
        <v>2021</v>
      </c>
      <c r="AK1296" s="56" t="s">
        <v>1</v>
      </c>
      <c r="AL1296" s="56" t="s">
        <v>104</v>
      </c>
      <c r="AM1296" s="56" t="s">
        <v>118</v>
      </c>
      <c r="AN1296" s="56" t="s">
        <v>119</v>
      </c>
      <c r="AO1296" s="56" t="s">
        <v>115</v>
      </c>
      <c r="AP1296" s="56" t="s">
        <v>108</v>
      </c>
      <c r="AQ1296" s="56" t="s">
        <v>109</v>
      </c>
      <c r="AR1296" s="56">
        <v>202</v>
      </c>
      <c r="AS1296" s="56">
        <v>288.86</v>
      </c>
    </row>
    <row r="1297" spans="35:45" ht="69">
      <c r="AI1297" s="57" t="s">
        <v>112</v>
      </c>
      <c r="AJ1297" s="57">
        <v>2021</v>
      </c>
      <c r="AK1297" s="57" t="s">
        <v>1</v>
      </c>
      <c r="AL1297" s="57" t="s">
        <v>104</v>
      </c>
      <c r="AM1297" s="57" t="s">
        <v>118</v>
      </c>
      <c r="AN1297" s="57" t="s">
        <v>119</v>
      </c>
      <c r="AO1297" s="57" t="s">
        <v>115</v>
      </c>
      <c r="AP1297" s="57" t="s">
        <v>108</v>
      </c>
      <c r="AQ1297" s="57" t="s">
        <v>109</v>
      </c>
      <c r="AR1297" s="57">
        <v>196</v>
      </c>
      <c r="AS1297" s="57">
        <v>280.27999999999997</v>
      </c>
    </row>
    <row r="1298" spans="35:45" ht="69">
      <c r="AI1298" s="56" t="s">
        <v>110</v>
      </c>
      <c r="AJ1298" s="56">
        <v>2021</v>
      </c>
      <c r="AK1298" s="56" t="s">
        <v>1</v>
      </c>
      <c r="AL1298" s="56" t="s">
        <v>104</v>
      </c>
      <c r="AM1298" s="56" t="s">
        <v>118</v>
      </c>
      <c r="AN1298" s="56" t="s">
        <v>119</v>
      </c>
      <c r="AO1298" s="56" t="s">
        <v>115</v>
      </c>
      <c r="AP1298" s="56" t="s">
        <v>108</v>
      </c>
      <c r="AQ1298" s="56" t="s">
        <v>109</v>
      </c>
      <c r="AR1298" s="56">
        <v>205</v>
      </c>
      <c r="AS1298" s="56">
        <v>293.14999999999998</v>
      </c>
    </row>
    <row r="1299" spans="35:45" ht="69">
      <c r="AI1299" s="57" t="s">
        <v>103</v>
      </c>
      <c r="AJ1299" s="57">
        <v>2021</v>
      </c>
      <c r="AK1299" s="57" t="s">
        <v>1</v>
      </c>
      <c r="AL1299" s="57" t="s">
        <v>104</v>
      </c>
      <c r="AM1299" s="57" t="s">
        <v>118</v>
      </c>
      <c r="AN1299" s="57" t="s">
        <v>119</v>
      </c>
      <c r="AO1299" s="57" t="s">
        <v>115</v>
      </c>
      <c r="AP1299" s="57" t="s">
        <v>108</v>
      </c>
      <c r="AQ1299" s="57" t="s">
        <v>109</v>
      </c>
      <c r="AR1299" s="57">
        <v>199</v>
      </c>
      <c r="AS1299" s="57">
        <v>284.57</v>
      </c>
    </row>
    <row r="1300" spans="35:45" ht="69">
      <c r="AI1300" s="56" t="s">
        <v>113</v>
      </c>
      <c r="AJ1300" s="56">
        <v>2021</v>
      </c>
      <c r="AK1300" s="56" t="s">
        <v>29</v>
      </c>
      <c r="AL1300" s="56" t="s">
        <v>104</v>
      </c>
      <c r="AM1300" s="56" t="s">
        <v>118</v>
      </c>
      <c r="AN1300" s="56" t="s">
        <v>119</v>
      </c>
      <c r="AO1300" s="56" t="s">
        <v>115</v>
      </c>
      <c r="AP1300" s="56" t="s">
        <v>108</v>
      </c>
      <c r="AQ1300" s="56" t="s">
        <v>120</v>
      </c>
      <c r="AR1300" s="56">
        <v>358</v>
      </c>
      <c r="AS1300" s="56">
        <v>511.94</v>
      </c>
    </row>
    <row r="1301" spans="35:45" ht="69">
      <c r="AI1301" s="57" t="s">
        <v>103</v>
      </c>
      <c r="AJ1301" s="57">
        <v>2021</v>
      </c>
      <c r="AK1301" s="57" t="s">
        <v>29</v>
      </c>
      <c r="AL1301" s="57" t="s">
        <v>104</v>
      </c>
      <c r="AM1301" s="57" t="s">
        <v>118</v>
      </c>
      <c r="AN1301" s="57" t="s">
        <v>119</v>
      </c>
      <c r="AO1301" s="57" t="s">
        <v>115</v>
      </c>
      <c r="AP1301" s="57" t="s">
        <v>108</v>
      </c>
      <c r="AQ1301" s="57" t="s">
        <v>120</v>
      </c>
      <c r="AR1301" s="57">
        <v>352</v>
      </c>
      <c r="AS1301" s="57">
        <v>503.36</v>
      </c>
    </row>
    <row r="1302" spans="35:45" ht="69">
      <c r="AI1302" s="56" t="s">
        <v>110</v>
      </c>
      <c r="AJ1302" s="56">
        <v>2021</v>
      </c>
      <c r="AK1302" s="56" t="s">
        <v>29</v>
      </c>
      <c r="AL1302" s="56" t="s">
        <v>104</v>
      </c>
      <c r="AM1302" s="56" t="s">
        <v>118</v>
      </c>
      <c r="AN1302" s="56" t="s">
        <v>119</v>
      </c>
      <c r="AO1302" s="56" t="s">
        <v>115</v>
      </c>
      <c r="AP1302" s="56" t="s">
        <v>108</v>
      </c>
      <c r="AQ1302" s="56" t="s">
        <v>120</v>
      </c>
      <c r="AR1302" s="56">
        <v>346</v>
      </c>
      <c r="AS1302" s="56">
        <v>494.78</v>
      </c>
    </row>
    <row r="1303" spans="35:45" ht="69">
      <c r="AI1303" s="57" t="s">
        <v>110</v>
      </c>
      <c r="AJ1303" s="57">
        <v>2021</v>
      </c>
      <c r="AK1303" s="57" t="s">
        <v>29</v>
      </c>
      <c r="AL1303" s="57" t="s">
        <v>104</v>
      </c>
      <c r="AM1303" s="57" t="s">
        <v>118</v>
      </c>
      <c r="AN1303" s="57" t="s">
        <v>119</v>
      </c>
      <c r="AO1303" s="57" t="s">
        <v>115</v>
      </c>
      <c r="AP1303" s="57" t="s">
        <v>108</v>
      </c>
      <c r="AQ1303" s="57" t="s">
        <v>120</v>
      </c>
      <c r="AR1303" s="57">
        <v>355</v>
      </c>
      <c r="AS1303" s="57">
        <v>507.65</v>
      </c>
    </row>
    <row r="1304" spans="35:45" ht="69">
      <c r="AI1304" s="56" t="s">
        <v>112</v>
      </c>
      <c r="AJ1304" s="56">
        <v>2021</v>
      </c>
      <c r="AK1304" s="56" t="s">
        <v>29</v>
      </c>
      <c r="AL1304" s="56" t="s">
        <v>104</v>
      </c>
      <c r="AM1304" s="56" t="s">
        <v>118</v>
      </c>
      <c r="AN1304" s="56" t="s">
        <v>119</v>
      </c>
      <c r="AO1304" s="56" t="s">
        <v>115</v>
      </c>
      <c r="AP1304" s="56" t="s">
        <v>108</v>
      </c>
      <c r="AQ1304" s="56" t="s">
        <v>120</v>
      </c>
      <c r="AR1304" s="56">
        <v>349</v>
      </c>
      <c r="AS1304" s="56">
        <v>499.07</v>
      </c>
    </row>
    <row r="1305" spans="35:45" ht="69">
      <c r="AI1305" s="57" t="s">
        <v>110</v>
      </c>
      <c r="AJ1305" s="57">
        <v>2021</v>
      </c>
      <c r="AK1305" s="57" t="s">
        <v>28</v>
      </c>
      <c r="AL1305" s="57" t="s">
        <v>104</v>
      </c>
      <c r="AM1305" s="57" t="s">
        <v>118</v>
      </c>
      <c r="AN1305" s="57" t="s">
        <v>119</v>
      </c>
      <c r="AO1305" s="57" t="s">
        <v>115</v>
      </c>
      <c r="AP1305" s="57" t="s">
        <v>108</v>
      </c>
      <c r="AQ1305" s="57" t="s">
        <v>120</v>
      </c>
      <c r="AR1305" s="57">
        <v>130</v>
      </c>
      <c r="AS1305" s="57">
        <v>185.9</v>
      </c>
    </row>
    <row r="1306" spans="35:45" ht="69">
      <c r="AI1306" s="56" t="s">
        <v>110</v>
      </c>
      <c r="AJ1306" s="56">
        <v>2021</v>
      </c>
      <c r="AK1306" s="56" t="s">
        <v>28</v>
      </c>
      <c r="AL1306" s="56" t="s">
        <v>104</v>
      </c>
      <c r="AM1306" s="56" t="s">
        <v>118</v>
      </c>
      <c r="AN1306" s="56" t="s">
        <v>119</v>
      </c>
      <c r="AO1306" s="56" t="s">
        <v>115</v>
      </c>
      <c r="AP1306" s="56" t="s">
        <v>108</v>
      </c>
      <c r="AQ1306" s="56" t="s">
        <v>120</v>
      </c>
      <c r="AR1306" s="56">
        <v>370</v>
      </c>
      <c r="AS1306" s="56">
        <v>529.1</v>
      </c>
    </row>
    <row r="1307" spans="35:45" ht="69">
      <c r="AI1307" s="57" t="s">
        <v>103</v>
      </c>
      <c r="AJ1307" s="57">
        <v>2021</v>
      </c>
      <c r="AK1307" s="57" t="s">
        <v>28</v>
      </c>
      <c r="AL1307" s="57" t="s">
        <v>104</v>
      </c>
      <c r="AM1307" s="57" t="s">
        <v>118</v>
      </c>
      <c r="AN1307" s="57" t="s">
        <v>119</v>
      </c>
      <c r="AO1307" s="57" t="s">
        <v>115</v>
      </c>
      <c r="AP1307" s="57" t="s">
        <v>108</v>
      </c>
      <c r="AQ1307" s="57" t="s">
        <v>120</v>
      </c>
      <c r="AR1307" s="57">
        <v>364</v>
      </c>
      <c r="AS1307" s="57">
        <v>520.52</v>
      </c>
    </row>
    <row r="1308" spans="35:45" ht="69">
      <c r="AI1308" s="56" t="s">
        <v>103</v>
      </c>
      <c r="AJ1308" s="56">
        <v>2021</v>
      </c>
      <c r="AK1308" s="56" t="s">
        <v>28</v>
      </c>
      <c r="AL1308" s="56" t="s">
        <v>104</v>
      </c>
      <c r="AM1308" s="56" t="s">
        <v>118</v>
      </c>
      <c r="AN1308" s="56" t="s">
        <v>119</v>
      </c>
      <c r="AO1308" s="56" t="s">
        <v>115</v>
      </c>
      <c r="AP1308" s="56" t="s">
        <v>108</v>
      </c>
      <c r="AQ1308" s="56" t="s">
        <v>120</v>
      </c>
      <c r="AR1308" s="56">
        <v>127</v>
      </c>
      <c r="AS1308" s="56">
        <v>181.61</v>
      </c>
    </row>
    <row r="1309" spans="35:45" ht="69">
      <c r="AI1309" s="57" t="s">
        <v>110</v>
      </c>
      <c r="AJ1309" s="57">
        <v>2021</v>
      </c>
      <c r="AK1309" s="57" t="s">
        <v>28</v>
      </c>
      <c r="AL1309" s="57" t="s">
        <v>104</v>
      </c>
      <c r="AM1309" s="57" t="s">
        <v>118</v>
      </c>
      <c r="AN1309" s="57" t="s">
        <v>119</v>
      </c>
      <c r="AO1309" s="57" t="s">
        <v>115</v>
      </c>
      <c r="AP1309" s="57" t="s">
        <v>108</v>
      </c>
      <c r="AQ1309" s="57" t="s">
        <v>120</v>
      </c>
      <c r="AR1309" s="57">
        <v>367</v>
      </c>
      <c r="AS1309" s="57">
        <v>524.80999999999995</v>
      </c>
    </row>
    <row r="1310" spans="35:45" ht="69">
      <c r="AI1310" s="56" t="s">
        <v>103</v>
      </c>
      <c r="AJ1310" s="56">
        <v>2021</v>
      </c>
      <c r="AK1310" s="56" t="s">
        <v>28</v>
      </c>
      <c r="AL1310" s="56" t="s">
        <v>104</v>
      </c>
      <c r="AM1310" s="56" t="s">
        <v>118</v>
      </c>
      <c r="AN1310" s="56" t="s">
        <v>119</v>
      </c>
      <c r="AO1310" s="56" t="s">
        <v>115</v>
      </c>
      <c r="AP1310" s="56" t="s">
        <v>108</v>
      </c>
      <c r="AQ1310" s="56" t="s">
        <v>120</v>
      </c>
      <c r="AR1310" s="56">
        <v>361</v>
      </c>
      <c r="AS1310" s="56">
        <v>516.23</v>
      </c>
    </row>
    <row r="1311" spans="35:45" ht="69">
      <c r="AI1311" s="57" t="s">
        <v>110</v>
      </c>
      <c r="AJ1311" s="57">
        <v>2021</v>
      </c>
      <c r="AK1311" s="57" t="s">
        <v>24</v>
      </c>
      <c r="AL1311" s="57" t="s">
        <v>104</v>
      </c>
      <c r="AM1311" s="57" t="s">
        <v>118</v>
      </c>
      <c r="AN1311" s="57" t="s">
        <v>119</v>
      </c>
      <c r="AO1311" s="57" t="s">
        <v>115</v>
      </c>
      <c r="AP1311" s="57" t="s">
        <v>108</v>
      </c>
      <c r="AQ1311" s="57" t="s">
        <v>109</v>
      </c>
      <c r="AR1311" s="57">
        <v>178</v>
      </c>
      <c r="AS1311" s="57">
        <v>254.54</v>
      </c>
    </row>
    <row r="1312" spans="35:45" ht="69">
      <c r="AI1312" s="56" t="s">
        <v>110</v>
      </c>
      <c r="AJ1312" s="56">
        <v>2021</v>
      </c>
      <c r="AK1312" s="56" t="s">
        <v>24</v>
      </c>
      <c r="AL1312" s="56" t="s">
        <v>104</v>
      </c>
      <c r="AM1312" s="56" t="s">
        <v>118</v>
      </c>
      <c r="AN1312" s="56" t="s">
        <v>119</v>
      </c>
      <c r="AO1312" s="56" t="s">
        <v>115</v>
      </c>
      <c r="AP1312" s="56" t="s">
        <v>108</v>
      </c>
      <c r="AQ1312" s="56" t="s">
        <v>109</v>
      </c>
      <c r="AR1312" s="56">
        <v>172</v>
      </c>
      <c r="AS1312" s="56">
        <v>245.96</v>
      </c>
    </row>
    <row r="1313" spans="35:45" ht="69">
      <c r="AI1313" s="57" t="s">
        <v>113</v>
      </c>
      <c r="AJ1313" s="57">
        <v>2021</v>
      </c>
      <c r="AK1313" s="57" t="s">
        <v>24</v>
      </c>
      <c r="AL1313" s="57" t="s">
        <v>104</v>
      </c>
      <c r="AM1313" s="57" t="s">
        <v>118</v>
      </c>
      <c r="AN1313" s="57" t="s">
        <v>119</v>
      </c>
      <c r="AO1313" s="57" t="s">
        <v>115</v>
      </c>
      <c r="AP1313" s="57" t="s">
        <v>108</v>
      </c>
      <c r="AQ1313" s="57" t="s">
        <v>109</v>
      </c>
      <c r="AR1313" s="57">
        <v>166</v>
      </c>
      <c r="AS1313" s="57">
        <v>237.38</v>
      </c>
    </row>
    <row r="1314" spans="35:45" ht="69">
      <c r="AI1314" s="56" t="s">
        <v>110</v>
      </c>
      <c r="AJ1314" s="56">
        <v>2021</v>
      </c>
      <c r="AK1314" s="56" t="s">
        <v>24</v>
      </c>
      <c r="AL1314" s="56" t="s">
        <v>104</v>
      </c>
      <c r="AM1314" s="56" t="s">
        <v>118</v>
      </c>
      <c r="AN1314" s="56" t="s">
        <v>119</v>
      </c>
      <c r="AO1314" s="56" t="s">
        <v>115</v>
      </c>
      <c r="AP1314" s="56" t="s">
        <v>108</v>
      </c>
      <c r="AQ1314" s="56" t="s">
        <v>109</v>
      </c>
      <c r="AR1314" s="56">
        <v>175</v>
      </c>
      <c r="AS1314" s="56">
        <v>250.25</v>
      </c>
    </row>
    <row r="1315" spans="35:45" ht="69">
      <c r="AI1315" s="57" t="s">
        <v>103</v>
      </c>
      <c r="AJ1315" s="57">
        <v>2021</v>
      </c>
      <c r="AK1315" s="57" t="s">
        <v>24</v>
      </c>
      <c r="AL1315" s="57" t="s">
        <v>104</v>
      </c>
      <c r="AM1315" s="57" t="s">
        <v>118</v>
      </c>
      <c r="AN1315" s="57" t="s">
        <v>119</v>
      </c>
      <c r="AO1315" s="57" t="s">
        <v>115</v>
      </c>
      <c r="AP1315" s="57" t="s">
        <v>108</v>
      </c>
      <c r="AQ1315" s="57" t="s">
        <v>109</v>
      </c>
      <c r="AR1315" s="57">
        <v>169</v>
      </c>
      <c r="AS1315" s="57">
        <v>241.67</v>
      </c>
    </row>
    <row r="1316" spans="35:45" ht="69">
      <c r="AI1316" s="56" t="s">
        <v>110</v>
      </c>
      <c r="AJ1316" s="56">
        <v>2021</v>
      </c>
      <c r="AK1316" s="56" t="s">
        <v>24</v>
      </c>
      <c r="AL1316" s="56" t="s">
        <v>104</v>
      </c>
      <c r="AM1316" s="56" t="s">
        <v>118</v>
      </c>
      <c r="AN1316" s="56" t="s">
        <v>119</v>
      </c>
      <c r="AO1316" s="56" t="s">
        <v>115</v>
      </c>
      <c r="AP1316" s="56" t="s">
        <v>108</v>
      </c>
      <c r="AQ1316" s="56" t="s">
        <v>120</v>
      </c>
      <c r="AR1316" s="56">
        <v>163</v>
      </c>
      <c r="AS1316" s="56">
        <v>233.09</v>
      </c>
    </row>
    <row r="1317" spans="35:45" ht="69">
      <c r="AI1317" s="57" t="s">
        <v>113</v>
      </c>
      <c r="AJ1317" s="57">
        <v>2021</v>
      </c>
      <c r="AK1317" s="57" t="s">
        <v>27</v>
      </c>
      <c r="AL1317" s="57" t="s">
        <v>104</v>
      </c>
      <c r="AM1317" s="57" t="s">
        <v>118</v>
      </c>
      <c r="AN1317" s="57" t="s">
        <v>119</v>
      </c>
      <c r="AO1317" s="57" t="s">
        <v>115</v>
      </c>
      <c r="AP1317" s="57" t="s">
        <v>108</v>
      </c>
      <c r="AQ1317" s="57" t="s">
        <v>120</v>
      </c>
      <c r="AR1317" s="57">
        <v>142</v>
      </c>
      <c r="AS1317" s="57">
        <v>203.06</v>
      </c>
    </row>
    <row r="1318" spans="35:45" ht="69">
      <c r="AI1318" s="56" t="s">
        <v>110</v>
      </c>
      <c r="AJ1318" s="56">
        <v>2021</v>
      </c>
      <c r="AK1318" s="56" t="s">
        <v>27</v>
      </c>
      <c r="AL1318" s="56" t="s">
        <v>104</v>
      </c>
      <c r="AM1318" s="56" t="s">
        <v>118</v>
      </c>
      <c r="AN1318" s="56" t="s">
        <v>119</v>
      </c>
      <c r="AO1318" s="56" t="s">
        <v>115</v>
      </c>
      <c r="AP1318" s="56" t="s">
        <v>108</v>
      </c>
      <c r="AQ1318" s="56" t="s">
        <v>120</v>
      </c>
      <c r="AR1318" s="56">
        <v>136</v>
      </c>
      <c r="AS1318" s="56">
        <v>194.48</v>
      </c>
    </row>
    <row r="1319" spans="35:45" ht="69">
      <c r="AI1319" s="57" t="s">
        <v>103</v>
      </c>
      <c r="AJ1319" s="57">
        <v>2021</v>
      </c>
      <c r="AK1319" s="57" t="s">
        <v>27</v>
      </c>
      <c r="AL1319" s="57" t="s">
        <v>104</v>
      </c>
      <c r="AM1319" s="57" t="s">
        <v>118</v>
      </c>
      <c r="AN1319" s="57" t="s">
        <v>119</v>
      </c>
      <c r="AO1319" s="57" t="s">
        <v>115</v>
      </c>
      <c r="AP1319" s="57" t="s">
        <v>108</v>
      </c>
      <c r="AQ1319" s="57" t="s">
        <v>120</v>
      </c>
      <c r="AR1319" s="57">
        <v>145</v>
      </c>
      <c r="AS1319" s="57">
        <v>207.35</v>
      </c>
    </row>
    <row r="1320" spans="35:45" ht="69">
      <c r="AI1320" s="56" t="s">
        <v>103</v>
      </c>
      <c r="AJ1320" s="56">
        <v>2021</v>
      </c>
      <c r="AK1320" s="56" t="s">
        <v>27</v>
      </c>
      <c r="AL1320" s="56" t="s">
        <v>104</v>
      </c>
      <c r="AM1320" s="56" t="s">
        <v>118</v>
      </c>
      <c r="AN1320" s="56" t="s">
        <v>119</v>
      </c>
      <c r="AO1320" s="56" t="s">
        <v>115</v>
      </c>
      <c r="AP1320" s="56" t="s">
        <v>108</v>
      </c>
      <c r="AQ1320" s="56" t="s">
        <v>120</v>
      </c>
      <c r="AR1320" s="56">
        <v>139</v>
      </c>
      <c r="AS1320" s="56">
        <v>198.77</v>
      </c>
    </row>
    <row r="1321" spans="35:45" ht="69">
      <c r="AI1321" s="57" t="s">
        <v>103</v>
      </c>
      <c r="AJ1321" s="57">
        <v>2021</v>
      </c>
      <c r="AK1321" s="57" t="s">
        <v>27</v>
      </c>
      <c r="AL1321" s="57" t="s">
        <v>104</v>
      </c>
      <c r="AM1321" s="57" t="s">
        <v>118</v>
      </c>
      <c r="AN1321" s="57" t="s">
        <v>119</v>
      </c>
      <c r="AO1321" s="57" t="s">
        <v>115</v>
      </c>
      <c r="AP1321" s="57" t="s">
        <v>108</v>
      </c>
      <c r="AQ1321" s="57" t="s">
        <v>120</v>
      </c>
      <c r="AR1321" s="57">
        <v>133</v>
      </c>
      <c r="AS1321" s="57">
        <v>190.19</v>
      </c>
    </row>
    <row r="1322" spans="35:45" ht="69">
      <c r="AI1322" s="56" t="s">
        <v>110</v>
      </c>
      <c r="AJ1322" s="56">
        <v>2021</v>
      </c>
      <c r="AK1322" s="56" t="s">
        <v>33</v>
      </c>
      <c r="AL1322" s="56" t="s">
        <v>104</v>
      </c>
      <c r="AM1322" s="56" t="s">
        <v>118</v>
      </c>
      <c r="AN1322" s="56" t="s">
        <v>119</v>
      </c>
      <c r="AO1322" s="56" t="s">
        <v>115</v>
      </c>
      <c r="AP1322" s="56" t="s">
        <v>108</v>
      </c>
      <c r="AQ1322" s="56" t="s">
        <v>109</v>
      </c>
      <c r="AR1322" s="56">
        <v>292</v>
      </c>
      <c r="AS1322" s="56">
        <v>417.56</v>
      </c>
    </row>
    <row r="1323" spans="35:45" ht="69">
      <c r="AI1323" s="57" t="s">
        <v>110</v>
      </c>
      <c r="AJ1323" s="57">
        <v>2021</v>
      </c>
      <c r="AK1323" s="57" t="s">
        <v>33</v>
      </c>
      <c r="AL1323" s="57" t="s">
        <v>104</v>
      </c>
      <c r="AM1323" s="57" t="s">
        <v>118</v>
      </c>
      <c r="AN1323" s="57" t="s">
        <v>119</v>
      </c>
      <c r="AO1323" s="57" t="s">
        <v>115</v>
      </c>
      <c r="AP1323" s="57" t="s">
        <v>108</v>
      </c>
      <c r="AQ1323" s="57" t="s">
        <v>109</v>
      </c>
      <c r="AR1323" s="57">
        <v>286</v>
      </c>
      <c r="AS1323" s="57">
        <v>408.98</v>
      </c>
    </row>
    <row r="1324" spans="35:45" ht="69">
      <c r="AI1324" s="56" t="s">
        <v>110</v>
      </c>
      <c r="AJ1324" s="56">
        <v>2021</v>
      </c>
      <c r="AK1324" s="56" t="s">
        <v>33</v>
      </c>
      <c r="AL1324" s="56" t="s">
        <v>104</v>
      </c>
      <c r="AM1324" s="56" t="s">
        <v>118</v>
      </c>
      <c r="AN1324" s="56" t="s">
        <v>119</v>
      </c>
      <c r="AO1324" s="56" t="s">
        <v>115</v>
      </c>
      <c r="AP1324" s="56" t="s">
        <v>108</v>
      </c>
      <c r="AQ1324" s="56" t="s">
        <v>109</v>
      </c>
      <c r="AR1324" s="56">
        <v>295</v>
      </c>
      <c r="AS1324" s="56">
        <v>421.85</v>
      </c>
    </row>
    <row r="1325" spans="35:45" ht="69">
      <c r="AI1325" s="57" t="s">
        <v>103</v>
      </c>
      <c r="AJ1325" s="57">
        <v>2021</v>
      </c>
      <c r="AK1325" s="57" t="s">
        <v>33</v>
      </c>
      <c r="AL1325" s="57" t="s">
        <v>104</v>
      </c>
      <c r="AM1325" s="57" t="s">
        <v>118</v>
      </c>
      <c r="AN1325" s="57" t="s">
        <v>119</v>
      </c>
      <c r="AO1325" s="57" t="s">
        <v>115</v>
      </c>
      <c r="AP1325" s="57" t="s">
        <v>108</v>
      </c>
      <c r="AQ1325" s="57" t="s">
        <v>109</v>
      </c>
      <c r="AR1325" s="57">
        <v>289</v>
      </c>
      <c r="AS1325" s="57">
        <v>413.27</v>
      </c>
    </row>
    <row r="1326" spans="35:45" ht="69">
      <c r="AI1326" s="56" t="s">
        <v>110</v>
      </c>
      <c r="AJ1326" s="56">
        <v>2021</v>
      </c>
      <c r="AK1326" s="56" t="s">
        <v>33</v>
      </c>
      <c r="AL1326" s="56" t="s">
        <v>104</v>
      </c>
      <c r="AM1326" s="56" t="s">
        <v>118</v>
      </c>
      <c r="AN1326" s="56" t="s">
        <v>119</v>
      </c>
      <c r="AO1326" s="56" t="s">
        <v>115</v>
      </c>
      <c r="AP1326" s="56" t="s">
        <v>108</v>
      </c>
      <c r="AQ1326" s="56" t="s">
        <v>109</v>
      </c>
      <c r="AR1326" s="56">
        <v>283</v>
      </c>
      <c r="AS1326" s="56">
        <v>404.69</v>
      </c>
    </row>
    <row r="1327" spans="35:45" ht="69">
      <c r="AI1327" s="57" t="s">
        <v>110</v>
      </c>
      <c r="AJ1327" s="57">
        <v>2021</v>
      </c>
      <c r="AK1327" s="57" t="s">
        <v>32</v>
      </c>
      <c r="AL1327" s="57" t="s">
        <v>104</v>
      </c>
      <c r="AM1327" s="57" t="s">
        <v>118</v>
      </c>
      <c r="AN1327" s="57" t="s">
        <v>119</v>
      </c>
      <c r="AO1327" s="57" t="s">
        <v>115</v>
      </c>
      <c r="AP1327" s="57" t="s">
        <v>108</v>
      </c>
      <c r="AQ1327" s="57" t="s">
        <v>109</v>
      </c>
      <c r="AR1327" s="57">
        <v>310</v>
      </c>
      <c r="AS1327" s="57">
        <v>443.3</v>
      </c>
    </row>
    <row r="1328" spans="35:45" ht="69">
      <c r="AI1328" s="56" t="s">
        <v>112</v>
      </c>
      <c r="AJ1328" s="56">
        <v>2021</v>
      </c>
      <c r="AK1328" s="56" t="s">
        <v>32</v>
      </c>
      <c r="AL1328" s="56" t="s">
        <v>104</v>
      </c>
      <c r="AM1328" s="56" t="s">
        <v>118</v>
      </c>
      <c r="AN1328" s="56" t="s">
        <v>119</v>
      </c>
      <c r="AO1328" s="56" t="s">
        <v>115</v>
      </c>
      <c r="AP1328" s="56" t="s">
        <v>108</v>
      </c>
      <c r="AQ1328" s="56" t="s">
        <v>109</v>
      </c>
      <c r="AR1328" s="56">
        <v>304</v>
      </c>
      <c r="AS1328" s="56">
        <v>434.72</v>
      </c>
    </row>
    <row r="1329" spans="35:45" ht="69">
      <c r="AI1329" s="57" t="s">
        <v>103</v>
      </c>
      <c r="AJ1329" s="57">
        <v>2021</v>
      </c>
      <c r="AK1329" s="57" t="s">
        <v>32</v>
      </c>
      <c r="AL1329" s="57" t="s">
        <v>104</v>
      </c>
      <c r="AM1329" s="57" t="s">
        <v>118</v>
      </c>
      <c r="AN1329" s="57" t="s">
        <v>119</v>
      </c>
      <c r="AO1329" s="57" t="s">
        <v>115</v>
      </c>
      <c r="AP1329" s="57" t="s">
        <v>108</v>
      </c>
      <c r="AQ1329" s="57" t="s">
        <v>109</v>
      </c>
      <c r="AR1329" s="57">
        <v>298</v>
      </c>
      <c r="AS1329" s="57">
        <v>426.14</v>
      </c>
    </row>
    <row r="1330" spans="35:45" ht="69">
      <c r="AI1330" s="56" t="s">
        <v>103</v>
      </c>
      <c r="AJ1330" s="56">
        <v>2021</v>
      </c>
      <c r="AK1330" s="56" t="s">
        <v>32</v>
      </c>
      <c r="AL1330" s="56" t="s">
        <v>104</v>
      </c>
      <c r="AM1330" s="56" t="s">
        <v>118</v>
      </c>
      <c r="AN1330" s="56" t="s">
        <v>119</v>
      </c>
      <c r="AO1330" s="56" t="s">
        <v>115</v>
      </c>
      <c r="AP1330" s="56" t="s">
        <v>108</v>
      </c>
      <c r="AQ1330" s="56" t="s">
        <v>109</v>
      </c>
      <c r="AR1330" s="56">
        <v>307</v>
      </c>
      <c r="AS1330" s="56">
        <v>439.01</v>
      </c>
    </row>
    <row r="1331" spans="35:45" ht="69">
      <c r="AI1331" s="57" t="s">
        <v>114</v>
      </c>
      <c r="AJ1331" s="57">
        <v>2021</v>
      </c>
      <c r="AK1331" s="57" t="s">
        <v>32</v>
      </c>
      <c r="AL1331" s="57" t="s">
        <v>104</v>
      </c>
      <c r="AM1331" s="57" t="s">
        <v>118</v>
      </c>
      <c r="AN1331" s="57" t="s">
        <v>119</v>
      </c>
      <c r="AO1331" s="57" t="s">
        <v>115</v>
      </c>
      <c r="AP1331" s="57" t="s">
        <v>108</v>
      </c>
      <c r="AQ1331" s="57" t="s">
        <v>109</v>
      </c>
      <c r="AR1331" s="57">
        <v>301</v>
      </c>
      <c r="AS1331" s="57">
        <v>430.43</v>
      </c>
    </row>
    <row r="1332" spans="35:45" ht="69">
      <c r="AI1332" s="56" t="s">
        <v>103</v>
      </c>
      <c r="AJ1332" s="56">
        <v>2021</v>
      </c>
      <c r="AK1332" s="56" t="s">
        <v>26</v>
      </c>
      <c r="AL1332" s="56" t="s">
        <v>116</v>
      </c>
      <c r="AM1332" s="56" t="s">
        <v>118</v>
      </c>
      <c r="AN1332" s="56" t="s">
        <v>119</v>
      </c>
      <c r="AO1332" s="56" t="s">
        <v>115</v>
      </c>
      <c r="AP1332" s="56" t="s">
        <v>108</v>
      </c>
      <c r="AQ1332" s="56" t="s">
        <v>120</v>
      </c>
      <c r="AR1332" s="56">
        <v>344</v>
      </c>
      <c r="AS1332" s="56">
        <v>491.92</v>
      </c>
    </row>
    <row r="1333" spans="35:45" ht="69">
      <c r="AI1333" s="57" t="s">
        <v>110</v>
      </c>
      <c r="AJ1333" s="57">
        <v>2021</v>
      </c>
      <c r="AK1333" s="57" t="s">
        <v>26</v>
      </c>
      <c r="AL1333" s="57" t="s">
        <v>116</v>
      </c>
      <c r="AM1333" s="57" t="s">
        <v>118</v>
      </c>
      <c r="AN1333" s="57" t="s">
        <v>119</v>
      </c>
      <c r="AO1333" s="57" t="s">
        <v>115</v>
      </c>
      <c r="AP1333" s="57" t="s">
        <v>108</v>
      </c>
      <c r="AQ1333" s="57" t="s">
        <v>120</v>
      </c>
      <c r="AR1333" s="57">
        <v>314</v>
      </c>
      <c r="AS1333" s="57">
        <v>449.02</v>
      </c>
    </row>
    <row r="1334" spans="35:45" ht="69">
      <c r="AI1334" s="56" t="s">
        <v>103</v>
      </c>
      <c r="AJ1334" s="56">
        <v>2021</v>
      </c>
      <c r="AK1334" s="56" t="s">
        <v>26</v>
      </c>
      <c r="AL1334" s="56" t="s">
        <v>116</v>
      </c>
      <c r="AM1334" s="56" t="s">
        <v>118</v>
      </c>
      <c r="AN1334" s="56" t="s">
        <v>119</v>
      </c>
      <c r="AO1334" s="56" t="s">
        <v>115</v>
      </c>
      <c r="AP1334" s="56" t="s">
        <v>108</v>
      </c>
      <c r="AQ1334" s="56" t="s">
        <v>120</v>
      </c>
      <c r="AR1334" s="56">
        <v>340</v>
      </c>
      <c r="AS1334" s="56">
        <v>486.2</v>
      </c>
    </row>
    <row r="1335" spans="35:45" ht="69">
      <c r="AI1335" s="57" t="s">
        <v>110</v>
      </c>
      <c r="AJ1335" s="57">
        <v>2021</v>
      </c>
      <c r="AK1335" s="57" t="s">
        <v>26</v>
      </c>
      <c r="AL1335" s="57" t="s">
        <v>116</v>
      </c>
      <c r="AM1335" s="57" t="s">
        <v>118</v>
      </c>
      <c r="AN1335" s="57" t="s">
        <v>119</v>
      </c>
      <c r="AO1335" s="57" t="s">
        <v>115</v>
      </c>
      <c r="AP1335" s="57" t="s">
        <v>108</v>
      </c>
      <c r="AQ1335" s="57" t="s">
        <v>120</v>
      </c>
      <c r="AR1335" s="57">
        <v>142</v>
      </c>
      <c r="AS1335" s="57">
        <v>203.06</v>
      </c>
    </row>
    <row r="1336" spans="35:45" ht="69">
      <c r="AI1336" s="56" t="s">
        <v>110</v>
      </c>
      <c r="AJ1336" s="56">
        <v>2021</v>
      </c>
      <c r="AK1336" s="56" t="s">
        <v>26</v>
      </c>
      <c r="AL1336" s="56" t="s">
        <v>116</v>
      </c>
      <c r="AM1336" s="56" t="s">
        <v>118</v>
      </c>
      <c r="AN1336" s="56" t="s">
        <v>119</v>
      </c>
      <c r="AO1336" s="56" t="s">
        <v>115</v>
      </c>
      <c r="AP1336" s="56" t="s">
        <v>108</v>
      </c>
      <c r="AQ1336" s="56" t="s">
        <v>120</v>
      </c>
      <c r="AR1336" s="56">
        <v>316</v>
      </c>
      <c r="AS1336" s="56">
        <v>451.88</v>
      </c>
    </row>
    <row r="1337" spans="35:45" ht="69">
      <c r="AI1337" s="57" t="s">
        <v>112</v>
      </c>
      <c r="AJ1337" s="57">
        <v>2021</v>
      </c>
      <c r="AK1337" s="57" t="s">
        <v>26</v>
      </c>
      <c r="AL1337" s="57" t="s">
        <v>116</v>
      </c>
      <c r="AM1337" s="57" t="s">
        <v>118</v>
      </c>
      <c r="AN1337" s="57" t="s">
        <v>119</v>
      </c>
      <c r="AO1337" s="57" t="s">
        <v>115</v>
      </c>
      <c r="AP1337" s="57" t="s">
        <v>108</v>
      </c>
      <c r="AQ1337" s="57" t="s">
        <v>120</v>
      </c>
      <c r="AR1337" s="57">
        <v>823</v>
      </c>
      <c r="AS1337" s="57">
        <v>1176.8900000000001</v>
      </c>
    </row>
    <row r="1338" spans="35:45" ht="69">
      <c r="AI1338" s="56" t="s">
        <v>110</v>
      </c>
      <c r="AJ1338" s="56">
        <v>2021</v>
      </c>
      <c r="AK1338" s="56" t="s">
        <v>26</v>
      </c>
      <c r="AL1338" s="56" t="s">
        <v>116</v>
      </c>
      <c r="AM1338" s="56" t="s">
        <v>118</v>
      </c>
      <c r="AN1338" s="56" t="s">
        <v>119</v>
      </c>
      <c r="AO1338" s="56" t="s">
        <v>115</v>
      </c>
      <c r="AP1338" s="56" t="s">
        <v>108</v>
      </c>
      <c r="AQ1338" s="56" t="s">
        <v>120</v>
      </c>
      <c r="AR1338" s="56">
        <v>856</v>
      </c>
      <c r="AS1338" s="56">
        <v>1224.08</v>
      </c>
    </row>
    <row r="1339" spans="35:45" ht="69">
      <c r="AI1339" s="57" t="s">
        <v>110</v>
      </c>
      <c r="AJ1339" s="57">
        <v>2021</v>
      </c>
      <c r="AK1339" s="57" t="s">
        <v>26</v>
      </c>
      <c r="AL1339" s="57" t="s">
        <v>116</v>
      </c>
      <c r="AM1339" s="57" t="s">
        <v>118</v>
      </c>
      <c r="AN1339" s="57" t="s">
        <v>119</v>
      </c>
      <c r="AO1339" s="57" t="s">
        <v>115</v>
      </c>
      <c r="AP1339" s="57" t="s">
        <v>108</v>
      </c>
      <c r="AQ1339" s="57" t="s">
        <v>120</v>
      </c>
      <c r="AR1339" s="57">
        <v>909</v>
      </c>
      <c r="AS1339" s="57">
        <v>1299.8699999999999</v>
      </c>
    </row>
    <row r="1340" spans="35:45" ht="69">
      <c r="AI1340" s="56" t="s">
        <v>110</v>
      </c>
      <c r="AJ1340" s="56">
        <v>2021</v>
      </c>
      <c r="AK1340" s="56" t="s">
        <v>26</v>
      </c>
      <c r="AL1340" s="56" t="s">
        <v>116</v>
      </c>
      <c r="AM1340" s="56" t="s">
        <v>118</v>
      </c>
      <c r="AN1340" s="56" t="s">
        <v>119</v>
      </c>
      <c r="AO1340" s="56" t="s">
        <v>115</v>
      </c>
      <c r="AP1340" s="56" t="s">
        <v>108</v>
      </c>
      <c r="AQ1340" s="56" t="s">
        <v>120</v>
      </c>
      <c r="AR1340" s="56">
        <v>862</v>
      </c>
      <c r="AS1340" s="56">
        <v>526.24</v>
      </c>
    </row>
    <row r="1341" spans="35:45" ht="69">
      <c r="AI1341" s="57" t="s">
        <v>110</v>
      </c>
      <c r="AJ1341" s="57">
        <v>2021</v>
      </c>
      <c r="AK1341" s="57" t="s">
        <v>26</v>
      </c>
      <c r="AL1341" s="57" t="s">
        <v>116</v>
      </c>
      <c r="AM1341" s="57" t="s">
        <v>118</v>
      </c>
      <c r="AN1341" s="57" t="s">
        <v>119</v>
      </c>
      <c r="AO1341" s="57" t="s">
        <v>115</v>
      </c>
      <c r="AP1341" s="57" t="s">
        <v>108</v>
      </c>
      <c r="AQ1341" s="57" t="s">
        <v>120</v>
      </c>
      <c r="AR1341" s="57">
        <v>141</v>
      </c>
      <c r="AS1341" s="57">
        <v>526.24</v>
      </c>
    </row>
    <row r="1342" spans="35:45" ht="69">
      <c r="AI1342" s="56" t="s">
        <v>112</v>
      </c>
      <c r="AJ1342" s="56">
        <v>2021</v>
      </c>
      <c r="AK1342" s="56" t="s">
        <v>26</v>
      </c>
      <c r="AL1342" s="56" t="s">
        <v>116</v>
      </c>
      <c r="AM1342" s="56" t="s">
        <v>118</v>
      </c>
      <c r="AN1342" s="56" t="s">
        <v>119</v>
      </c>
      <c r="AO1342" s="56" t="s">
        <v>115</v>
      </c>
      <c r="AP1342" s="56" t="s">
        <v>108</v>
      </c>
      <c r="AQ1342" s="56" t="s">
        <v>120</v>
      </c>
      <c r="AR1342" s="56">
        <v>315</v>
      </c>
      <c r="AS1342" s="56">
        <v>450.45</v>
      </c>
    </row>
    <row r="1343" spans="35:45" ht="69">
      <c r="AI1343" s="57" t="s">
        <v>110</v>
      </c>
      <c r="AJ1343" s="57">
        <v>2021</v>
      </c>
      <c r="AK1343" s="57" t="s">
        <v>26</v>
      </c>
      <c r="AL1343" s="57" t="s">
        <v>116</v>
      </c>
      <c r="AM1343" s="57" t="s">
        <v>118</v>
      </c>
      <c r="AN1343" s="57" t="s">
        <v>119</v>
      </c>
      <c r="AO1343" s="57" t="s">
        <v>115</v>
      </c>
      <c r="AP1343" s="57" t="s">
        <v>108</v>
      </c>
      <c r="AQ1343" s="57" t="s">
        <v>120</v>
      </c>
      <c r="AR1343" s="57">
        <v>343</v>
      </c>
      <c r="AS1343" s="57">
        <v>490.49</v>
      </c>
    </row>
    <row r="1344" spans="35:45" ht="69">
      <c r="AI1344" s="56" t="s">
        <v>110</v>
      </c>
      <c r="AJ1344" s="56">
        <v>2021</v>
      </c>
      <c r="AK1344" s="56" t="s">
        <v>26</v>
      </c>
      <c r="AL1344" s="56" t="s">
        <v>116</v>
      </c>
      <c r="AM1344" s="56" t="s">
        <v>118</v>
      </c>
      <c r="AN1344" s="56" t="s">
        <v>119</v>
      </c>
      <c r="AO1344" s="56" t="s">
        <v>115</v>
      </c>
      <c r="AP1344" s="56" t="s">
        <v>108</v>
      </c>
      <c r="AQ1344" s="56" t="s">
        <v>120</v>
      </c>
      <c r="AR1344" s="56">
        <v>145</v>
      </c>
      <c r="AS1344" s="56">
        <v>207.35</v>
      </c>
    </row>
    <row r="1345" spans="35:45" ht="69">
      <c r="AI1345" s="57" t="s">
        <v>103</v>
      </c>
      <c r="AJ1345" s="57">
        <v>2021</v>
      </c>
      <c r="AK1345" s="57" t="s">
        <v>26</v>
      </c>
      <c r="AL1345" s="57" t="s">
        <v>116</v>
      </c>
      <c r="AM1345" s="57" t="s">
        <v>118</v>
      </c>
      <c r="AN1345" s="57" t="s">
        <v>119</v>
      </c>
      <c r="AO1345" s="57" t="s">
        <v>115</v>
      </c>
      <c r="AP1345" s="57" t="s">
        <v>108</v>
      </c>
      <c r="AQ1345" s="57" t="s">
        <v>120</v>
      </c>
      <c r="AR1345" s="57">
        <v>313</v>
      </c>
      <c r="AS1345" s="57">
        <v>447.59</v>
      </c>
    </row>
    <row r="1346" spans="35:45" ht="69">
      <c r="AI1346" s="56" t="s">
        <v>110</v>
      </c>
      <c r="AJ1346" s="56">
        <v>2021</v>
      </c>
      <c r="AK1346" s="56" t="s">
        <v>26</v>
      </c>
      <c r="AL1346" s="56" t="s">
        <v>116</v>
      </c>
      <c r="AM1346" s="56" t="s">
        <v>118</v>
      </c>
      <c r="AN1346" s="56" t="s">
        <v>119</v>
      </c>
      <c r="AO1346" s="56" t="s">
        <v>115</v>
      </c>
      <c r="AP1346" s="56" t="s">
        <v>108</v>
      </c>
      <c r="AQ1346" s="56" t="s">
        <v>120</v>
      </c>
      <c r="AR1346" s="56">
        <v>832</v>
      </c>
      <c r="AS1346" s="56">
        <v>1189.76</v>
      </c>
    </row>
    <row r="1347" spans="35:45" ht="69">
      <c r="AI1347" s="57" t="s">
        <v>103</v>
      </c>
      <c r="AJ1347" s="57">
        <v>2021</v>
      </c>
      <c r="AK1347" s="57" t="s">
        <v>26</v>
      </c>
      <c r="AL1347" s="57" t="s">
        <v>116</v>
      </c>
      <c r="AM1347" s="57" t="s">
        <v>118</v>
      </c>
      <c r="AN1347" s="57" t="s">
        <v>119</v>
      </c>
      <c r="AO1347" s="57" t="s">
        <v>115</v>
      </c>
      <c r="AP1347" s="57" t="s">
        <v>108</v>
      </c>
      <c r="AQ1347" s="57" t="s">
        <v>120</v>
      </c>
      <c r="AR1347" s="57">
        <v>865</v>
      </c>
      <c r="AS1347" s="57">
        <v>1236.95</v>
      </c>
    </row>
    <row r="1348" spans="35:45" ht="69">
      <c r="AI1348" s="56" t="s">
        <v>103</v>
      </c>
      <c r="AJ1348" s="56">
        <v>2021</v>
      </c>
      <c r="AK1348" s="56" t="s">
        <v>26</v>
      </c>
      <c r="AL1348" s="56" t="s">
        <v>116</v>
      </c>
      <c r="AM1348" s="56" t="s">
        <v>118</v>
      </c>
      <c r="AN1348" s="56" t="s">
        <v>119</v>
      </c>
      <c r="AO1348" s="56" t="s">
        <v>115</v>
      </c>
      <c r="AP1348" s="56" t="s">
        <v>108</v>
      </c>
      <c r="AQ1348" s="56" t="s">
        <v>120</v>
      </c>
      <c r="AR1348" s="56">
        <v>317</v>
      </c>
      <c r="AS1348" s="56">
        <v>453.31</v>
      </c>
    </row>
    <row r="1349" spans="35:45" ht="69">
      <c r="AI1349" s="57" t="s">
        <v>103</v>
      </c>
      <c r="AJ1349" s="57">
        <v>2021</v>
      </c>
      <c r="AK1349" s="57" t="s">
        <v>30</v>
      </c>
      <c r="AL1349" s="57" t="s">
        <v>116</v>
      </c>
      <c r="AM1349" s="57" t="s">
        <v>118</v>
      </c>
      <c r="AN1349" s="57" t="s">
        <v>119</v>
      </c>
      <c r="AO1349" s="57" t="s">
        <v>115</v>
      </c>
      <c r="AP1349" s="57" t="s">
        <v>108</v>
      </c>
      <c r="AQ1349" s="57" t="s">
        <v>120</v>
      </c>
      <c r="AR1349" s="57">
        <v>320</v>
      </c>
      <c r="AS1349" s="57">
        <v>457.6</v>
      </c>
    </row>
    <row r="1350" spans="35:45" ht="69">
      <c r="AI1350" s="56" t="s">
        <v>110</v>
      </c>
      <c r="AJ1350" s="56">
        <v>2021</v>
      </c>
      <c r="AK1350" s="56" t="s">
        <v>30</v>
      </c>
      <c r="AL1350" s="56" t="s">
        <v>116</v>
      </c>
      <c r="AM1350" s="56" t="s">
        <v>118</v>
      </c>
      <c r="AN1350" s="56" t="s">
        <v>119</v>
      </c>
      <c r="AO1350" s="56" t="s">
        <v>115</v>
      </c>
      <c r="AP1350" s="56" t="s">
        <v>108</v>
      </c>
      <c r="AQ1350" s="56" t="s">
        <v>120</v>
      </c>
      <c r="AR1350" s="56">
        <v>368</v>
      </c>
      <c r="AS1350" s="56">
        <v>526.24</v>
      </c>
    </row>
    <row r="1351" spans="35:45" ht="69">
      <c r="AI1351" s="57" t="s">
        <v>110</v>
      </c>
      <c r="AJ1351" s="57">
        <v>2021</v>
      </c>
      <c r="AK1351" s="57" t="s">
        <v>30</v>
      </c>
      <c r="AL1351" s="57" t="s">
        <v>116</v>
      </c>
      <c r="AM1351" s="57" t="s">
        <v>118</v>
      </c>
      <c r="AN1351" s="57" t="s">
        <v>119</v>
      </c>
      <c r="AO1351" s="57" t="s">
        <v>115</v>
      </c>
      <c r="AP1351" s="57" t="s">
        <v>108</v>
      </c>
      <c r="AQ1351" s="57" t="s">
        <v>120</v>
      </c>
      <c r="AR1351" s="57">
        <v>296</v>
      </c>
      <c r="AS1351" s="57">
        <v>423.28</v>
      </c>
    </row>
    <row r="1352" spans="35:45" ht="69">
      <c r="AI1352" s="56" t="s">
        <v>114</v>
      </c>
      <c r="AJ1352" s="56">
        <v>2021</v>
      </c>
      <c r="AK1352" s="56" t="s">
        <v>30</v>
      </c>
      <c r="AL1352" s="56" t="s">
        <v>104</v>
      </c>
      <c r="AM1352" s="56" t="s">
        <v>118</v>
      </c>
      <c r="AN1352" s="56" t="s">
        <v>119</v>
      </c>
      <c r="AO1352" s="56" t="s">
        <v>115</v>
      </c>
      <c r="AP1352" s="56" t="s">
        <v>108</v>
      </c>
      <c r="AQ1352" s="56" t="s">
        <v>120</v>
      </c>
      <c r="AR1352" s="56">
        <v>322</v>
      </c>
      <c r="AS1352" s="56">
        <v>460.46</v>
      </c>
    </row>
    <row r="1353" spans="35:45" ht="69">
      <c r="AI1353" s="57" t="s">
        <v>110</v>
      </c>
      <c r="AJ1353" s="57">
        <v>2021</v>
      </c>
      <c r="AK1353" s="57" t="s">
        <v>30</v>
      </c>
      <c r="AL1353" s="57" t="s">
        <v>104</v>
      </c>
      <c r="AM1353" s="57" t="s">
        <v>118</v>
      </c>
      <c r="AN1353" s="57" t="s">
        <v>119</v>
      </c>
      <c r="AO1353" s="57" t="s">
        <v>115</v>
      </c>
      <c r="AP1353" s="57" t="s">
        <v>108</v>
      </c>
      <c r="AQ1353" s="57" t="s">
        <v>120</v>
      </c>
      <c r="AR1353" s="57">
        <v>370</v>
      </c>
      <c r="AS1353" s="57">
        <v>529.1</v>
      </c>
    </row>
    <row r="1354" spans="35:45" ht="69">
      <c r="AI1354" s="56" t="s">
        <v>110</v>
      </c>
      <c r="AJ1354" s="56">
        <v>2021</v>
      </c>
      <c r="AK1354" s="56" t="s">
        <v>30</v>
      </c>
      <c r="AL1354" s="56" t="s">
        <v>104</v>
      </c>
      <c r="AM1354" s="56" t="s">
        <v>118</v>
      </c>
      <c r="AN1354" s="56" t="s">
        <v>119</v>
      </c>
      <c r="AO1354" s="56" t="s">
        <v>115</v>
      </c>
      <c r="AP1354" s="56" t="s">
        <v>108</v>
      </c>
      <c r="AQ1354" s="56" t="s">
        <v>120</v>
      </c>
      <c r="AR1354" s="56">
        <v>292</v>
      </c>
      <c r="AS1354" s="56">
        <v>417.56</v>
      </c>
    </row>
    <row r="1355" spans="35:45" ht="69">
      <c r="AI1355" s="57" t="s">
        <v>112</v>
      </c>
      <c r="AJ1355" s="57">
        <v>2021</v>
      </c>
      <c r="AK1355" s="57" t="s">
        <v>30</v>
      </c>
      <c r="AL1355" s="57" t="s">
        <v>104</v>
      </c>
      <c r="AM1355" s="57" t="s">
        <v>118</v>
      </c>
      <c r="AN1355" s="57" t="s">
        <v>119</v>
      </c>
      <c r="AO1355" s="57" t="s">
        <v>115</v>
      </c>
      <c r="AP1355" s="57" t="s">
        <v>117</v>
      </c>
      <c r="AQ1355" s="57" t="s">
        <v>120</v>
      </c>
      <c r="AR1355" s="57">
        <v>860</v>
      </c>
      <c r="AS1355" s="57">
        <v>1229.8</v>
      </c>
    </row>
    <row r="1356" spans="35:45" ht="69">
      <c r="AI1356" s="56" t="s">
        <v>110</v>
      </c>
      <c r="AJ1356" s="56">
        <v>2021</v>
      </c>
      <c r="AK1356" s="56" t="s">
        <v>30</v>
      </c>
      <c r="AL1356" s="56" t="s">
        <v>104</v>
      </c>
      <c r="AM1356" s="56" t="s">
        <v>118</v>
      </c>
      <c r="AN1356" s="56" t="s">
        <v>119</v>
      </c>
      <c r="AO1356" s="56" t="s">
        <v>115</v>
      </c>
      <c r="AP1356" s="56" t="s">
        <v>117</v>
      </c>
      <c r="AQ1356" s="56" t="s">
        <v>120</v>
      </c>
      <c r="AR1356" s="56">
        <v>913</v>
      </c>
      <c r="AS1356" s="56">
        <v>1305.5899999999999</v>
      </c>
    </row>
    <row r="1357" spans="35:45" ht="69">
      <c r="AI1357" s="57" t="s">
        <v>110</v>
      </c>
      <c r="AJ1357" s="57">
        <v>2021</v>
      </c>
      <c r="AK1357" s="57" t="s">
        <v>30</v>
      </c>
      <c r="AL1357" s="57" t="s">
        <v>104</v>
      </c>
      <c r="AM1357" s="57" t="s">
        <v>118</v>
      </c>
      <c r="AN1357" s="57" t="s">
        <v>119</v>
      </c>
      <c r="AO1357" s="57" t="s">
        <v>115</v>
      </c>
      <c r="AP1357" s="57" t="s">
        <v>117</v>
      </c>
      <c r="AQ1357" s="57" t="s">
        <v>120</v>
      </c>
      <c r="AR1357" s="57">
        <v>866</v>
      </c>
      <c r="AS1357" s="57">
        <v>526.24</v>
      </c>
    </row>
    <row r="1358" spans="35:45" ht="69">
      <c r="AI1358" s="56" t="s">
        <v>112</v>
      </c>
      <c r="AJ1358" s="56">
        <v>2021</v>
      </c>
      <c r="AK1358" s="56" t="s">
        <v>30</v>
      </c>
      <c r="AL1358" s="56" t="s">
        <v>104</v>
      </c>
      <c r="AM1358" s="56" t="s">
        <v>118</v>
      </c>
      <c r="AN1358" s="56" t="s">
        <v>119</v>
      </c>
      <c r="AO1358" s="56" t="s">
        <v>115</v>
      </c>
      <c r="AP1358" s="56" t="s">
        <v>117</v>
      </c>
      <c r="AQ1358" s="56" t="s">
        <v>120</v>
      </c>
      <c r="AR1358" s="56">
        <v>369</v>
      </c>
      <c r="AS1358" s="56">
        <v>526.24</v>
      </c>
    </row>
    <row r="1359" spans="35:45" ht="69">
      <c r="AI1359" s="57" t="s">
        <v>110</v>
      </c>
      <c r="AJ1359" s="57">
        <v>2021</v>
      </c>
      <c r="AK1359" s="57" t="s">
        <v>30</v>
      </c>
      <c r="AL1359" s="57" t="s">
        <v>104</v>
      </c>
      <c r="AM1359" s="57" t="s">
        <v>118</v>
      </c>
      <c r="AN1359" s="57" t="s">
        <v>119</v>
      </c>
      <c r="AO1359" s="57" t="s">
        <v>115</v>
      </c>
      <c r="AP1359" s="57" t="s">
        <v>117</v>
      </c>
      <c r="AQ1359" s="57" t="s">
        <v>120</v>
      </c>
      <c r="AR1359" s="57">
        <v>319</v>
      </c>
      <c r="AS1359" s="57">
        <v>456.17</v>
      </c>
    </row>
    <row r="1360" spans="35:45" ht="69">
      <c r="AI1360" s="56" t="s">
        <v>110</v>
      </c>
      <c r="AJ1360" s="56">
        <v>2021</v>
      </c>
      <c r="AK1360" s="56" t="s">
        <v>30</v>
      </c>
      <c r="AL1360" s="56" t="s">
        <v>104</v>
      </c>
      <c r="AM1360" s="56" t="s">
        <v>118</v>
      </c>
      <c r="AN1360" s="56" t="s">
        <v>119</v>
      </c>
      <c r="AO1360" s="56" t="s">
        <v>115</v>
      </c>
      <c r="AP1360" s="56" t="s">
        <v>117</v>
      </c>
      <c r="AQ1360" s="56" t="s">
        <v>120</v>
      </c>
      <c r="AR1360" s="56">
        <v>367</v>
      </c>
      <c r="AS1360" s="56">
        <v>524.80999999999995</v>
      </c>
    </row>
    <row r="1361" spans="35:45" ht="69">
      <c r="AI1361" s="57" t="s">
        <v>114</v>
      </c>
      <c r="AJ1361" s="57">
        <v>2021</v>
      </c>
      <c r="AK1361" s="57" t="s">
        <v>30</v>
      </c>
      <c r="AL1361" s="57" t="s">
        <v>104</v>
      </c>
      <c r="AM1361" s="57" t="s">
        <v>118</v>
      </c>
      <c r="AN1361" s="57" t="s">
        <v>119</v>
      </c>
      <c r="AO1361" s="57" t="s">
        <v>115</v>
      </c>
      <c r="AP1361" s="57" t="s">
        <v>117</v>
      </c>
      <c r="AQ1361" s="57" t="s">
        <v>120</v>
      </c>
      <c r="AR1361" s="57">
        <v>295</v>
      </c>
      <c r="AS1361" s="57">
        <v>421.85</v>
      </c>
    </row>
    <row r="1362" spans="35:45" ht="69">
      <c r="AI1362" s="56" t="s">
        <v>110</v>
      </c>
      <c r="AJ1362" s="56">
        <v>2021</v>
      </c>
      <c r="AK1362" s="56" t="s">
        <v>30</v>
      </c>
      <c r="AL1362" s="56" t="s">
        <v>104</v>
      </c>
      <c r="AM1362" s="56" t="s">
        <v>118</v>
      </c>
      <c r="AN1362" s="56" t="s">
        <v>119</v>
      </c>
      <c r="AO1362" s="56" t="s">
        <v>115</v>
      </c>
      <c r="AP1362" s="56" t="s">
        <v>117</v>
      </c>
      <c r="AQ1362" s="56" t="s">
        <v>120</v>
      </c>
      <c r="AR1362" s="56">
        <v>835</v>
      </c>
      <c r="AS1362" s="56">
        <v>1194.05</v>
      </c>
    </row>
    <row r="1363" spans="35:45" ht="69">
      <c r="AI1363" s="57" t="s">
        <v>103</v>
      </c>
      <c r="AJ1363" s="57">
        <v>2021</v>
      </c>
      <c r="AK1363" s="57" t="s">
        <v>30</v>
      </c>
      <c r="AL1363" s="57" t="s">
        <v>104</v>
      </c>
      <c r="AM1363" s="57" t="s">
        <v>118</v>
      </c>
      <c r="AN1363" s="57" t="s">
        <v>119</v>
      </c>
      <c r="AO1363" s="57" t="s">
        <v>115</v>
      </c>
      <c r="AP1363" s="57" t="s">
        <v>117</v>
      </c>
      <c r="AQ1363" s="57" t="s">
        <v>120</v>
      </c>
      <c r="AR1363" s="57">
        <v>293</v>
      </c>
      <c r="AS1363" s="57">
        <v>418.99</v>
      </c>
    </row>
    <row r="1364" spans="35:45" ht="69">
      <c r="AI1364" s="56" t="s">
        <v>112</v>
      </c>
      <c r="AJ1364" s="56">
        <v>2021</v>
      </c>
      <c r="AK1364" s="56" t="s">
        <v>34</v>
      </c>
      <c r="AL1364" s="56" t="s">
        <v>104</v>
      </c>
      <c r="AM1364" s="56" t="s">
        <v>118</v>
      </c>
      <c r="AN1364" s="56" t="s">
        <v>119</v>
      </c>
      <c r="AO1364" s="56" t="s">
        <v>115</v>
      </c>
      <c r="AP1364" s="56" t="s">
        <v>117</v>
      </c>
      <c r="AQ1364" s="56" t="s">
        <v>120</v>
      </c>
      <c r="AR1364" s="56">
        <v>302</v>
      </c>
      <c r="AS1364" s="56">
        <v>431.86</v>
      </c>
    </row>
    <row r="1365" spans="35:45" ht="69">
      <c r="AI1365" s="57" t="s">
        <v>103</v>
      </c>
      <c r="AJ1365" s="57">
        <v>2021</v>
      </c>
      <c r="AK1365" s="57" t="s">
        <v>34</v>
      </c>
      <c r="AL1365" s="57" t="s">
        <v>104</v>
      </c>
      <c r="AM1365" s="57" t="s">
        <v>118</v>
      </c>
      <c r="AN1365" s="57" t="s">
        <v>119</v>
      </c>
      <c r="AO1365" s="57" t="s">
        <v>115</v>
      </c>
      <c r="AP1365" s="57" t="s">
        <v>117</v>
      </c>
      <c r="AQ1365" s="57" t="s">
        <v>120</v>
      </c>
      <c r="AR1365" s="57">
        <v>344</v>
      </c>
      <c r="AS1365" s="57">
        <v>491.92</v>
      </c>
    </row>
    <row r="1366" spans="35:45" ht="69">
      <c r="AI1366" s="56" t="s">
        <v>113</v>
      </c>
      <c r="AJ1366" s="56">
        <v>2021</v>
      </c>
      <c r="AK1366" s="56" t="s">
        <v>34</v>
      </c>
      <c r="AL1366" s="56" t="s">
        <v>104</v>
      </c>
      <c r="AM1366" s="56" t="s">
        <v>118</v>
      </c>
      <c r="AN1366" s="56" t="s">
        <v>119</v>
      </c>
      <c r="AO1366" s="56" t="s">
        <v>115</v>
      </c>
      <c r="AP1366" s="56" t="s">
        <v>117</v>
      </c>
      <c r="AQ1366" s="56" t="s">
        <v>120</v>
      </c>
      <c r="AR1366" s="56">
        <v>298</v>
      </c>
      <c r="AS1366" s="56">
        <v>426.14</v>
      </c>
    </row>
    <row r="1367" spans="35:45" ht="69">
      <c r="AI1367" s="57" t="s">
        <v>110</v>
      </c>
      <c r="AJ1367" s="57">
        <v>2021</v>
      </c>
      <c r="AK1367" s="57" t="s">
        <v>34</v>
      </c>
      <c r="AL1367" s="57" t="s">
        <v>104</v>
      </c>
      <c r="AM1367" s="57" t="s">
        <v>118</v>
      </c>
      <c r="AN1367" s="57" t="s">
        <v>119</v>
      </c>
      <c r="AO1367" s="57" t="s">
        <v>115</v>
      </c>
      <c r="AP1367" s="57" t="s">
        <v>117</v>
      </c>
      <c r="AQ1367" s="57" t="s">
        <v>120</v>
      </c>
      <c r="AR1367" s="57">
        <v>346</v>
      </c>
      <c r="AS1367" s="57">
        <v>494.78</v>
      </c>
    </row>
    <row r="1368" spans="35:45" ht="69">
      <c r="AI1368" s="56" t="s">
        <v>103</v>
      </c>
      <c r="AJ1368" s="56">
        <v>2021</v>
      </c>
      <c r="AK1368" s="56" t="s">
        <v>34</v>
      </c>
      <c r="AL1368" s="56" t="s">
        <v>104</v>
      </c>
      <c r="AM1368" s="56" t="s">
        <v>118</v>
      </c>
      <c r="AN1368" s="56" t="s">
        <v>119</v>
      </c>
      <c r="AO1368" s="56" t="s">
        <v>115</v>
      </c>
      <c r="AP1368" s="56" t="s">
        <v>117</v>
      </c>
      <c r="AQ1368" s="56" t="s">
        <v>120</v>
      </c>
      <c r="AR1368" s="56">
        <v>830</v>
      </c>
      <c r="AS1368" s="56">
        <v>1186.9000000000001</v>
      </c>
    </row>
    <row r="1369" spans="35:45" ht="69">
      <c r="AI1369" s="57" t="s">
        <v>110</v>
      </c>
      <c r="AJ1369" s="57">
        <v>2021</v>
      </c>
      <c r="AK1369" s="57" t="s">
        <v>34</v>
      </c>
      <c r="AL1369" s="57" t="s">
        <v>104</v>
      </c>
      <c r="AM1369" s="57" t="s">
        <v>118</v>
      </c>
      <c r="AN1369" s="57" t="s">
        <v>119</v>
      </c>
      <c r="AO1369" s="57" t="s">
        <v>115</v>
      </c>
      <c r="AP1369" s="57" t="s">
        <v>117</v>
      </c>
      <c r="AQ1369" s="57" t="s">
        <v>120</v>
      </c>
      <c r="AR1369" s="57">
        <v>863</v>
      </c>
      <c r="AS1369" s="57">
        <v>1234.0899999999999</v>
      </c>
    </row>
    <row r="1370" spans="35:45" ht="69">
      <c r="AI1370" s="56" t="s">
        <v>112</v>
      </c>
      <c r="AJ1370" s="56">
        <v>2021</v>
      </c>
      <c r="AK1370" s="56" t="s">
        <v>34</v>
      </c>
      <c r="AL1370" s="56" t="s">
        <v>104</v>
      </c>
      <c r="AM1370" s="56" t="s">
        <v>118</v>
      </c>
      <c r="AN1370" s="56" t="s">
        <v>119</v>
      </c>
      <c r="AO1370" s="56" t="s">
        <v>115</v>
      </c>
      <c r="AP1370" s="56" t="s">
        <v>117</v>
      </c>
      <c r="AQ1370" s="56" t="s">
        <v>120</v>
      </c>
      <c r="AR1370" s="56">
        <v>921</v>
      </c>
      <c r="AS1370" s="56">
        <v>1317.03</v>
      </c>
    </row>
    <row r="1371" spans="35:45" ht="69">
      <c r="AI1371" s="57" t="s">
        <v>110</v>
      </c>
      <c r="AJ1371" s="57">
        <v>2021</v>
      </c>
      <c r="AK1371" s="57" t="s">
        <v>34</v>
      </c>
      <c r="AL1371" s="57" t="s">
        <v>104</v>
      </c>
      <c r="AM1371" s="57" t="s">
        <v>118</v>
      </c>
      <c r="AN1371" s="57" t="s">
        <v>119</v>
      </c>
      <c r="AO1371" s="57" t="s">
        <v>115</v>
      </c>
      <c r="AP1371" s="57" t="s">
        <v>117</v>
      </c>
      <c r="AQ1371" s="57" t="s">
        <v>120</v>
      </c>
      <c r="AR1371" s="57">
        <v>922</v>
      </c>
      <c r="AS1371" s="57">
        <v>1318.46</v>
      </c>
    </row>
    <row r="1372" spans="35:45" ht="69">
      <c r="AI1372" s="56" t="s">
        <v>110</v>
      </c>
      <c r="AJ1372" s="56">
        <v>2021</v>
      </c>
      <c r="AK1372" s="56" t="s">
        <v>34</v>
      </c>
      <c r="AL1372" s="56" t="s">
        <v>104</v>
      </c>
      <c r="AM1372" s="56" t="s">
        <v>118</v>
      </c>
      <c r="AN1372" s="56" t="s">
        <v>119</v>
      </c>
      <c r="AO1372" s="56" t="s">
        <v>115</v>
      </c>
      <c r="AP1372" s="56" t="s">
        <v>117</v>
      </c>
      <c r="AQ1372" s="56" t="s">
        <v>120</v>
      </c>
      <c r="AR1372" s="56">
        <v>345</v>
      </c>
      <c r="AS1372" s="56">
        <v>493.35</v>
      </c>
    </row>
    <row r="1373" spans="35:45" ht="69">
      <c r="AI1373" s="57" t="s">
        <v>112</v>
      </c>
      <c r="AJ1373" s="57">
        <v>2021</v>
      </c>
      <c r="AK1373" s="57" t="s">
        <v>34</v>
      </c>
      <c r="AL1373" s="57" t="s">
        <v>104</v>
      </c>
      <c r="AM1373" s="57" t="s">
        <v>118</v>
      </c>
      <c r="AN1373" s="57" t="s">
        <v>119</v>
      </c>
      <c r="AO1373" s="57" t="s">
        <v>115</v>
      </c>
      <c r="AP1373" s="57" t="s">
        <v>117</v>
      </c>
      <c r="AQ1373" s="57" t="s">
        <v>120</v>
      </c>
      <c r="AR1373" s="57">
        <v>249</v>
      </c>
      <c r="AS1373" s="57">
        <v>356.07</v>
      </c>
    </row>
    <row r="1374" spans="35:45" ht="69">
      <c r="AI1374" s="56" t="s">
        <v>103</v>
      </c>
      <c r="AJ1374" s="56">
        <v>2021</v>
      </c>
      <c r="AK1374" s="56" t="s">
        <v>34</v>
      </c>
      <c r="AL1374" s="56" t="s">
        <v>104</v>
      </c>
      <c r="AM1374" s="56" t="s">
        <v>118</v>
      </c>
      <c r="AN1374" s="56" t="s">
        <v>119</v>
      </c>
      <c r="AO1374" s="56" t="s">
        <v>115</v>
      </c>
      <c r="AP1374" s="56" t="s">
        <v>117</v>
      </c>
      <c r="AQ1374" s="56" t="s">
        <v>120</v>
      </c>
      <c r="AR1374" s="56">
        <v>243</v>
      </c>
      <c r="AS1374" s="56">
        <v>347.49</v>
      </c>
    </row>
    <row r="1375" spans="35:45" ht="69">
      <c r="AI1375" s="57" t="s">
        <v>113</v>
      </c>
      <c r="AJ1375" s="57">
        <v>2021</v>
      </c>
      <c r="AK1375" s="57" t="s">
        <v>34</v>
      </c>
      <c r="AL1375" s="57" t="s">
        <v>104</v>
      </c>
      <c r="AM1375" s="57" t="s">
        <v>118</v>
      </c>
      <c r="AN1375" s="57" t="s">
        <v>119</v>
      </c>
      <c r="AO1375" s="57" t="s">
        <v>115</v>
      </c>
      <c r="AP1375" s="57" t="s">
        <v>117</v>
      </c>
      <c r="AQ1375" s="57" t="s">
        <v>120</v>
      </c>
      <c r="AR1375" s="57">
        <v>237</v>
      </c>
      <c r="AS1375" s="57">
        <v>338.91</v>
      </c>
    </row>
    <row r="1376" spans="35:45" ht="69">
      <c r="AI1376" s="56" t="s">
        <v>112</v>
      </c>
      <c r="AJ1376" s="56">
        <v>2021</v>
      </c>
      <c r="AK1376" s="56" t="s">
        <v>34</v>
      </c>
      <c r="AL1376" s="56" t="s">
        <v>104</v>
      </c>
      <c r="AM1376" s="56" t="s">
        <v>118</v>
      </c>
      <c r="AN1376" s="56" t="s">
        <v>119</v>
      </c>
      <c r="AO1376" s="56" t="s">
        <v>115</v>
      </c>
      <c r="AP1376" s="56" t="s">
        <v>117</v>
      </c>
      <c r="AQ1376" s="56" t="s">
        <v>120</v>
      </c>
      <c r="AR1376" s="56">
        <v>301</v>
      </c>
      <c r="AS1376" s="56">
        <v>430.43</v>
      </c>
    </row>
    <row r="1377" spans="35:45" ht="69">
      <c r="AI1377" s="57" t="s">
        <v>112</v>
      </c>
      <c r="AJ1377" s="57">
        <v>2021</v>
      </c>
      <c r="AK1377" s="57" t="s">
        <v>34</v>
      </c>
      <c r="AL1377" s="57" t="s">
        <v>104</v>
      </c>
      <c r="AM1377" s="57" t="s">
        <v>118</v>
      </c>
      <c r="AN1377" s="57" t="s">
        <v>119</v>
      </c>
      <c r="AO1377" s="57" t="s">
        <v>115</v>
      </c>
      <c r="AP1377" s="57" t="s">
        <v>117</v>
      </c>
      <c r="AQ1377" s="57" t="s">
        <v>120</v>
      </c>
      <c r="AR1377" s="57">
        <v>349</v>
      </c>
      <c r="AS1377" s="57">
        <v>499.07</v>
      </c>
    </row>
    <row r="1378" spans="35:45" ht="69">
      <c r="AI1378" s="56" t="s">
        <v>110</v>
      </c>
      <c r="AJ1378" s="56">
        <v>2021</v>
      </c>
      <c r="AK1378" s="56" t="s">
        <v>34</v>
      </c>
      <c r="AL1378" s="56" t="s">
        <v>104</v>
      </c>
      <c r="AM1378" s="56" t="s">
        <v>118</v>
      </c>
      <c r="AN1378" s="56" t="s">
        <v>119</v>
      </c>
      <c r="AO1378" s="56" t="s">
        <v>115</v>
      </c>
      <c r="AP1378" s="56" t="s">
        <v>117</v>
      </c>
      <c r="AQ1378" s="56" t="s">
        <v>120</v>
      </c>
      <c r="AR1378" s="56">
        <v>839</v>
      </c>
      <c r="AS1378" s="56">
        <v>1199.77</v>
      </c>
    </row>
    <row r="1379" spans="35:45" ht="69">
      <c r="AI1379" s="57" t="s">
        <v>110</v>
      </c>
      <c r="AJ1379" s="57">
        <v>2021</v>
      </c>
      <c r="AK1379" s="57" t="s">
        <v>34</v>
      </c>
      <c r="AL1379" s="57" t="s">
        <v>104</v>
      </c>
      <c r="AM1379" s="57" t="s">
        <v>118</v>
      </c>
      <c r="AN1379" s="57" t="s">
        <v>119</v>
      </c>
      <c r="AO1379" s="57" t="s">
        <v>115</v>
      </c>
      <c r="AP1379" s="57" t="s">
        <v>117</v>
      </c>
      <c r="AQ1379" s="57" t="s">
        <v>120</v>
      </c>
      <c r="AR1379" s="57">
        <v>872</v>
      </c>
      <c r="AS1379" s="57">
        <v>1246.96</v>
      </c>
    </row>
    <row r="1380" spans="35:45" ht="69">
      <c r="AI1380" s="56" t="s">
        <v>103</v>
      </c>
      <c r="AJ1380" s="56">
        <v>2021</v>
      </c>
      <c r="AK1380" s="56" t="s">
        <v>23</v>
      </c>
      <c r="AL1380" s="56" t="s">
        <v>104</v>
      </c>
      <c r="AM1380" s="56" t="s">
        <v>118</v>
      </c>
      <c r="AN1380" s="56" t="s">
        <v>119</v>
      </c>
      <c r="AO1380" s="56" t="s">
        <v>115</v>
      </c>
      <c r="AP1380" s="56" t="s">
        <v>117</v>
      </c>
      <c r="AQ1380" s="56" t="s">
        <v>120</v>
      </c>
      <c r="AR1380" s="56">
        <v>152</v>
      </c>
      <c r="AS1380" s="56">
        <v>217.36</v>
      </c>
    </row>
    <row r="1381" spans="35:45" ht="69">
      <c r="AI1381" s="57" t="s">
        <v>103</v>
      </c>
      <c r="AJ1381" s="57">
        <v>2021</v>
      </c>
      <c r="AK1381" s="57" t="s">
        <v>23</v>
      </c>
      <c r="AL1381" s="57" t="s">
        <v>104</v>
      </c>
      <c r="AM1381" s="57" t="s">
        <v>118</v>
      </c>
      <c r="AN1381" s="57" t="s">
        <v>119</v>
      </c>
      <c r="AO1381" s="57" t="s">
        <v>115</v>
      </c>
      <c r="AP1381" s="57" t="s">
        <v>117</v>
      </c>
      <c r="AQ1381" s="57" t="s">
        <v>120</v>
      </c>
      <c r="AR1381" s="57">
        <v>326</v>
      </c>
      <c r="AS1381" s="57">
        <v>466.18</v>
      </c>
    </row>
    <row r="1382" spans="35:45" ht="69">
      <c r="AI1382" s="56" t="s">
        <v>110</v>
      </c>
      <c r="AJ1382" s="56">
        <v>2021</v>
      </c>
      <c r="AK1382" s="56" t="s">
        <v>23</v>
      </c>
      <c r="AL1382" s="56" t="s">
        <v>104</v>
      </c>
      <c r="AM1382" s="56" t="s">
        <v>118</v>
      </c>
      <c r="AN1382" s="56" t="s">
        <v>119</v>
      </c>
      <c r="AO1382" s="56" t="s">
        <v>115</v>
      </c>
      <c r="AP1382" s="56" t="s">
        <v>117</v>
      </c>
      <c r="AQ1382" s="56" t="s">
        <v>120</v>
      </c>
      <c r="AR1382" s="56">
        <v>352</v>
      </c>
      <c r="AS1382" s="56">
        <v>503.36</v>
      </c>
    </row>
    <row r="1383" spans="35:45" ht="69">
      <c r="AI1383" s="57" t="s">
        <v>112</v>
      </c>
      <c r="AJ1383" s="57">
        <v>2021</v>
      </c>
      <c r="AK1383" s="57" t="s">
        <v>23</v>
      </c>
      <c r="AL1383" s="57" t="s">
        <v>104</v>
      </c>
      <c r="AM1383" s="57" t="s">
        <v>118</v>
      </c>
      <c r="AN1383" s="57" t="s">
        <v>119</v>
      </c>
      <c r="AO1383" s="57" t="s">
        <v>115</v>
      </c>
      <c r="AP1383" s="57" t="s">
        <v>117</v>
      </c>
      <c r="AQ1383" s="57" t="s">
        <v>120</v>
      </c>
      <c r="AR1383" s="57">
        <v>154</v>
      </c>
      <c r="AS1383" s="57">
        <v>220.22</v>
      </c>
    </row>
    <row r="1384" spans="35:45" ht="69">
      <c r="AI1384" s="56" t="s">
        <v>103</v>
      </c>
      <c r="AJ1384" s="56">
        <v>2021</v>
      </c>
      <c r="AK1384" s="56" t="s">
        <v>23</v>
      </c>
      <c r="AL1384" s="56" t="s">
        <v>104</v>
      </c>
      <c r="AM1384" s="56" t="s">
        <v>118</v>
      </c>
      <c r="AN1384" s="56" t="s">
        <v>119</v>
      </c>
      <c r="AO1384" s="56" t="s">
        <v>115</v>
      </c>
      <c r="AP1384" s="56" t="s">
        <v>117</v>
      </c>
      <c r="AQ1384" s="56" t="s">
        <v>120</v>
      </c>
      <c r="AR1384" s="56">
        <v>328</v>
      </c>
      <c r="AS1384" s="56">
        <v>469.04</v>
      </c>
    </row>
    <row r="1385" spans="35:45" ht="69">
      <c r="AI1385" s="57" t="s">
        <v>110</v>
      </c>
      <c r="AJ1385" s="57">
        <v>2021</v>
      </c>
      <c r="AK1385" s="57" t="s">
        <v>23</v>
      </c>
      <c r="AL1385" s="57" t="s">
        <v>104</v>
      </c>
      <c r="AM1385" s="57" t="s">
        <v>118</v>
      </c>
      <c r="AN1385" s="57" t="s">
        <v>119</v>
      </c>
      <c r="AO1385" s="57" t="s">
        <v>115</v>
      </c>
      <c r="AP1385" s="57" t="s">
        <v>117</v>
      </c>
      <c r="AQ1385" s="57" t="s">
        <v>120</v>
      </c>
      <c r="AR1385" s="57">
        <v>821</v>
      </c>
      <c r="AS1385" s="57">
        <v>1174.03</v>
      </c>
    </row>
    <row r="1386" spans="35:45" ht="69">
      <c r="AI1386" s="56" t="s">
        <v>112</v>
      </c>
      <c r="AJ1386" s="56">
        <v>2021</v>
      </c>
      <c r="AK1386" s="56" t="s">
        <v>23</v>
      </c>
      <c r="AL1386" s="56" t="s">
        <v>104</v>
      </c>
      <c r="AM1386" s="56" t="s">
        <v>118</v>
      </c>
      <c r="AN1386" s="56" t="s">
        <v>119</v>
      </c>
      <c r="AO1386" s="56" t="s">
        <v>115</v>
      </c>
      <c r="AP1386" s="56" t="s">
        <v>117</v>
      </c>
      <c r="AQ1386" s="56" t="s">
        <v>120</v>
      </c>
      <c r="AR1386" s="56">
        <v>854</v>
      </c>
      <c r="AS1386" s="56">
        <v>1221.22</v>
      </c>
    </row>
    <row r="1387" spans="35:45" ht="69">
      <c r="AI1387" s="57" t="s">
        <v>113</v>
      </c>
      <c r="AJ1387" s="57">
        <v>2021</v>
      </c>
      <c r="AK1387" s="57" t="s">
        <v>23</v>
      </c>
      <c r="AL1387" s="57" t="s">
        <v>104</v>
      </c>
      <c r="AM1387" s="57" t="s">
        <v>118</v>
      </c>
      <c r="AN1387" s="57" t="s">
        <v>119</v>
      </c>
      <c r="AO1387" s="57" t="s">
        <v>115</v>
      </c>
      <c r="AP1387" s="57" t="s">
        <v>117</v>
      </c>
      <c r="AQ1387" s="57" t="s">
        <v>120</v>
      </c>
      <c r="AR1387" s="57">
        <v>908</v>
      </c>
      <c r="AS1387" s="57">
        <v>1298.44</v>
      </c>
    </row>
    <row r="1388" spans="35:45" ht="69">
      <c r="AI1388" s="56" t="s">
        <v>113</v>
      </c>
      <c r="AJ1388" s="56">
        <v>2021</v>
      </c>
      <c r="AK1388" s="56" t="s">
        <v>23</v>
      </c>
      <c r="AL1388" s="56" t="s">
        <v>104</v>
      </c>
      <c r="AM1388" s="56" t="s">
        <v>118</v>
      </c>
      <c r="AN1388" s="56" t="s">
        <v>119</v>
      </c>
      <c r="AO1388" s="56" t="s">
        <v>115</v>
      </c>
      <c r="AP1388" s="56" t="s">
        <v>117</v>
      </c>
      <c r="AQ1388" s="56" t="s">
        <v>120</v>
      </c>
      <c r="AR1388" s="56">
        <v>861</v>
      </c>
      <c r="AS1388" s="56">
        <v>526.24</v>
      </c>
    </row>
    <row r="1389" spans="35:45" ht="69">
      <c r="AI1389" s="57" t="s">
        <v>103</v>
      </c>
      <c r="AJ1389" s="57">
        <v>2021</v>
      </c>
      <c r="AK1389" s="57" t="s">
        <v>23</v>
      </c>
      <c r="AL1389" s="57" t="s">
        <v>104</v>
      </c>
      <c r="AM1389" s="57" t="s">
        <v>118</v>
      </c>
      <c r="AN1389" s="57" t="s">
        <v>119</v>
      </c>
      <c r="AO1389" s="57" t="s">
        <v>115</v>
      </c>
      <c r="AP1389" s="57" t="s">
        <v>117</v>
      </c>
      <c r="AQ1389" s="57" t="s">
        <v>120</v>
      </c>
      <c r="AR1389" s="57">
        <v>153</v>
      </c>
      <c r="AS1389" s="57">
        <v>526.24</v>
      </c>
    </row>
    <row r="1390" spans="35:45" ht="69">
      <c r="AI1390" s="56" t="s">
        <v>110</v>
      </c>
      <c r="AJ1390" s="56">
        <v>2021</v>
      </c>
      <c r="AK1390" s="56" t="s">
        <v>23</v>
      </c>
      <c r="AL1390" s="56" t="s">
        <v>104</v>
      </c>
      <c r="AM1390" s="56" t="s">
        <v>118</v>
      </c>
      <c r="AN1390" s="56" t="s">
        <v>119</v>
      </c>
      <c r="AO1390" s="56" t="s">
        <v>115</v>
      </c>
      <c r="AP1390" s="56" t="s">
        <v>117</v>
      </c>
      <c r="AQ1390" s="56" t="s">
        <v>120</v>
      </c>
      <c r="AR1390" s="56">
        <v>327</v>
      </c>
      <c r="AS1390" s="56">
        <v>467.61</v>
      </c>
    </row>
    <row r="1391" spans="35:45" ht="69">
      <c r="AI1391" s="57" t="s">
        <v>103</v>
      </c>
      <c r="AJ1391" s="57">
        <v>2021</v>
      </c>
      <c r="AK1391" s="57" t="s">
        <v>23</v>
      </c>
      <c r="AL1391" s="57" t="s">
        <v>104</v>
      </c>
      <c r="AM1391" s="57" t="s">
        <v>118</v>
      </c>
      <c r="AN1391" s="57" t="s">
        <v>119</v>
      </c>
      <c r="AO1391" s="57" t="s">
        <v>115</v>
      </c>
      <c r="AP1391" s="57" t="s">
        <v>117</v>
      </c>
      <c r="AQ1391" s="57" t="s">
        <v>120</v>
      </c>
      <c r="AR1391" s="57">
        <v>355</v>
      </c>
      <c r="AS1391" s="57">
        <v>507.65</v>
      </c>
    </row>
    <row r="1392" spans="35:45" ht="69">
      <c r="AI1392" s="56" t="s">
        <v>110</v>
      </c>
      <c r="AJ1392" s="56">
        <v>2021</v>
      </c>
      <c r="AK1392" s="56" t="s">
        <v>23</v>
      </c>
      <c r="AL1392" s="56" t="s">
        <v>104</v>
      </c>
      <c r="AM1392" s="56" t="s">
        <v>118</v>
      </c>
      <c r="AN1392" s="56" t="s">
        <v>119</v>
      </c>
      <c r="AO1392" s="56" t="s">
        <v>115</v>
      </c>
      <c r="AP1392" s="56" t="s">
        <v>108</v>
      </c>
      <c r="AQ1392" s="56" t="s">
        <v>120</v>
      </c>
      <c r="AR1392" s="56">
        <v>325</v>
      </c>
      <c r="AS1392" s="56">
        <v>464.75</v>
      </c>
    </row>
    <row r="1393" spans="35:45" ht="69">
      <c r="AI1393" s="57" t="s">
        <v>103</v>
      </c>
      <c r="AJ1393" s="57">
        <v>2021</v>
      </c>
      <c r="AK1393" s="57" t="s">
        <v>23</v>
      </c>
      <c r="AL1393" s="57" t="s">
        <v>104</v>
      </c>
      <c r="AM1393" s="57" t="s">
        <v>118</v>
      </c>
      <c r="AN1393" s="57" t="s">
        <v>119</v>
      </c>
      <c r="AO1393" s="57" t="s">
        <v>115</v>
      </c>
      <c r="AP1393" s="57" t="s">
        <v>108</v>
      </c>
      <c r="AQ1393" s="57" t="s">
        <v>120</v>
      </c>
      <c r="AR1393" s="57">
        <v>830</v>
      </c>
      <c r="AS1393" s="57">
        <v>1186.9000000000001</v>
      </c>
    </row>
    <row r="1394" spans="35:45" ht="69">
      <c r="AI1394" s="56" t="s">
        <v>112</v>
      </c>
      <c r="AJ1394" s="56">
        <v>2021</v>
      </c>
      <c r="AK1394" s="56" t="s">
        <v>23</v>
      </c>
      <c r="AL1394" s="56" t="s">
        <v>104</v>
      </c>
      <c r="AM1394" s="56" t="s">
        <v>118</v>
      </c>
      <c r="AN1394" s="56" t="s">
        <v>119</v>
      </c>
      <c r="AO1394" s="56" t="s">
        <v>115</v>
      </c>
      <c r="AP1394" s="56" t="s">
        <v>108</v>
      </c>
      <c r="AQ1394" s="56" t="s">
        <v>120</v>
      </c>
      <c r="AR1394" s="56">
        <v>863</v>
      </c>
      <c r="AS1394" s="56">
        <v>1234.0899999999999</v>
      </c>
    </row>
    <row r="1395" spans="35:45" ht="69">
      <c r="AI1395" s="57" t="s">
        <v>110</v>
      </c>
      <c r="AJ1395" s="57">
        <v>2021</v>
      </c>
      <c r="AK1395" s="57" t="s">
        <v>1</v>
      </c>
      <c r="AL1395" s="57" t="s">
        <v>104</v>
      </c>
      <c r="AM1395" s="57" t="s">
        <v>118</v>
      </c>
      <c r="AN1395" s="57" t="s">
        <v>119</v>
      </c>
      <c r="AO1395" s="57" t="s">
        <v>115</v>
      </c>
      <c r="AP1395" s="57" t="s">
        <v>108</v>
      </c>
      <c r="AQ1395" s="57" t="s">
        <v>120</v>
      </c>
      <c r="AR1395" s="57">
        <v>356</v>
      </c>
      <c r="AS1395" s="57">
        <v>509.08</v>
      </c>
    </row>
    <row r="1396" spans="35:45" ht="69">
      <c r="AI1396" s="56" t="s">
        <v>103</v>
      </c>
      <c r="AJ1396" s="56">
        <v>2021</v>
      </c>
      <c r="AK1396" s="56" t="s">
        <v>1</v>
      </c>
      <c r="AL1396" s="56" t="s">
        <v>104</v>
      </c>
      <c r="AM1396" s="56" t="s">
        <v>118</v>
      </c>
      <c r="AN1396" s="56" t="s">
        <v>119</v>
      </c>
      <c r="AO1396" s="56" t="s">
        <v>115</v>
      </c>
      <c r="AP1396" s="56" t="s">
        <v>108</v>
      </c>
      <c r="AQ1396" s="56" t="s">
        <v>120</v>
      </c>
      <c r="AR1396" s="56">
        <v>158</v>
      </c>
      <c r="AS1396" s="56">
        <v>225.94</v>
      </c>
    </row>
    <row r="1397" spans="35:45" ht="69">
      <c r="AI1397" s="57" t="s">
        <v>110</v>
      </c>
      <c r="AJ1397" s="57">
        <v>2021</v>
      </c>
      <c r="AK1397" s="57" t="s">
        <v>1</v>
      </c>
      <c r="AL1397" s="57" t="s">
        <v>104</v>
      </c>
      <c r="AM1397" s="57" t="s">
        <v>118</v>
      </c>
      <c r="AN1397" s="57" t="s">
        <v>119</v>
      </c>
      <c r="AO1397" s="57" t="s">
        <v>115</v>
      </c>
      <c r="AP1397" s="57" t="s">
        <v>108</v>
      </c>
      <c r="AQ1397" s="57" t="s">
        <v>120</v>
      </c>
      <c r="AR1397" s="57">
        <v>332</v>
      </c>
      <c r="AS1397" s="57">
        <v>474.76</v>
      </c>
    </row>
    <row r="1398" spans="35:45" ht="69">
      <c r="AI1398" s="56" t="s">
        <v>110</v>
      </c>
      <c r="AJ1398" s="56">
        <v>2021</v>
      </c>
      <c r="AK1398" s="56" t="s">
        <v>1</v>
      </c>
      <c r="AL1398" s="56" t="s">
        <v>104</v>
      </c>
      <c r="AM1398" s="56" t="s">
        <v>118</v>
      </c>
      <c r="AN1398" s="56" t="s">
        <v>119</v>
      </c>
      <c r="AO1398" s="56" t="s">
        <v>115</v>
      </c>
      <c r="AP1398" s="56" t="s">
        <v>108</v>
      </c>
      <c r="AQ1398" s="56" t="s">
        <v>120</v>
      </c>
      <c r="AR1398" s="56">
        <v>358</v>
      </c>
      <c r="AS1398" s="56">
        <v>511.94</v>
      </c>
    </row>
    <row r="1399" spans="35:45" ht="69">
      <c r="AI1399" s="57" t="s">
        <v>110</v>
      </c>
      <c r="AJ1399" s="57">
        <v>2021</v>
      </c>
      <c r="AK1399" s="57" t="s">
        <v>1</v>
      </c>
      <c r="AL1399" s="57" t="s">
        <v>104</v>
      </c>
      <c r="AM1399" s="57" t="s">
        <v>118</v>
      </c>
      <c r="AN1399" s="57" t="s">
        <v>119</v>
      </c>
      <c r="AO1399" s="57" t="s">
        <v>115</v>
      </c>
      <c r="AP1399" s="57" t="s">
        <v>108</v>
      </c>
      <c r="AQ1399" s="57" t="s">
        <v>120</v>
      </c>
      <c r="AR1399" s="57">
        <v>160</v>
      </c>
      <c r="AS1399" s="57">
        <v>228.8</v>
      </c>
    </row>
    <row r="1400" spans="35:45" ht="69">
      <c r="AI1400" s="56" t="s">
        <v>113</v>
      </c>
      <c r="AJ1400" s="56">
        <v>2021</v>
      </c>
      <c r="AK1400" s="56" t="s">
        <v>1</v>
      </c>
      <c r="AL1400" s="56" t="s">
        <v>104</v>
      </c>
      <c r="AM1400" s="56" t="s">
        <v>118</v>
      </c>
      <c r="AN1400" s="56" t="s">
        <v>119</v>
      </c>
      <c r="AO1400" s="56" t="s">
        <v>115</v>
      </c>
      <c r="AP1400" s="56" t="s">
        <v>108</v>
      </c>
      <c r="AQ1400" s="56" t="s">
        <v>120</v>
      </c>
      <c r="AR1400" s="56">
        <v>334</v>
      </c>
      <c r="AS1400" s="56">
        <v>477.62</v>
      </c>
    </row>
    <row r="1401" spans="35:45" ht="69">
      <c r="AI1401" s="57" t="s">
        <v>110</v>
      </c>
      <c r="AJ1401" s="57">
        <v>2021</v>
      </c>
      <c r="AK1401" s="57" t="s">
        <v>1</v>
      </c>
      <c r="AL1401" s="57" t="s">
        <v>104</v>
      </c>
      <c r="AM1401" s="57" t="s">
        <v>118</v>
      </c>
      <c r="AN1401" s="57" t="s">
        <v>119</v>
      </c>
      <c r="AO1401" s="57" t="s">
        <v>115</v>
      </c>
      <c r="AP1401" s="57" t="s">
        <v>108</v>
      </c>
      <c r="AQ1401" s="57" t="s">
        <v>120</v>
      </c>
      <c r="AR1401" s="57">
        <v>820</v>
      </c>
      <c r="AS1401" s="57">
        <v>1172.5999999999999</v>
      </c>
    </row>
    <row r="1402" spans="35:45" ht="69">
      <c r="AI1402" s="56" t="s">
        <v>110</v>
      </c>
      <c r="AJ1402" s="56">
        <v>2021</v>
      </c>
      <c r="AK1402" s="56" t="s">
        <v>1</v>
      </c>
      <c r="AL1402" s="56" t="s">
        <v>104</v>
      </c>
      <c r="AM1402" s="56" t="s">
        <v>118</v>
      </c>
      <c r="AN1402" s="56" t="s">
        <v>119</v>
      </c>
      <c r="AO1402" s="56" t="s">
        <v>115</v>
      </c>
      <c r="AP1402" s="56" t="s">
        <v>108</v>
      </c>
      <c r="AQ1402" s="56" t="s">
        <v>120</v>
      </c>
      <c r="AR1402" s="56">
        <v>907</v>
      </c>
      <c r="AS1402" s="56">
        <v>1297.01</v>
      </c>
    </row>
    <row r="1403" spans="35:45" ht="69">
      <c r="AI1403" s="57" t="s">
        <v>110</v>
      </c>
      <c r="AJ1403" s="57">
        <v>2021</v>
      </c>
      <c r="AK1403" s="57" t="s">
        <v>1</v>
      </c>
      <c r="AL1403" s="57" t="s">
        <v>104</v>
      </c>
      <c r="AM1403" s="57" t="s">
        <v>118</v>
      </c>
      <c r="AN1403" s="57" t="s">
        <v>119</v>
      </c>
      <c r="AO1403" s="57" t="s">
        <v>115</v>
      </c>
      <c r="AP1403" s="57" t="s">
        <v>108</v>
      </c>
      <c r="AQ1403" s="57" t="s">
        <v>120</v>
      </c>
      <c r="AR1403" s="57">
        <v>860</v>
      </c>
      <c r="AS1403" s="57">
        <v>526.24</v>
      </c>
    </row>
    <row r="1404" spans="35:45" ht="69">
      <c r="AI1404" s="56" t="s">
        <v>103</v>
      </c>
      <c r="AJ1404" s="56">
        <v>2021</v>
      </c>
      <c r="AK1404" s="56" t="s">
        <v>1</v>
      </c>
      <c r="AL1404" s="56" t="s">
        <v>104</v>
      </c>
      <c r="AM1404" s="56" t="s">
        <v>118</v>
      </c>
      <c r="AN1404" s="56" t="s">
        <v>119</v>
      </c>
      <c r="AO1404" s="56" t="s">
        <v>115</v>
      </c>
      <c r="AP1404" s="56" t="s">
        <v>108</v>
      </c>
      <c r="AQ1404" s="56" t="s">
        <v>120</v>
      </c>
      <c r="AR1404" s="56">
        <v>159</v>
      </c>
      <c r="AS1404" s="56">
        <v>526.24</v>
      </c>
    </row>
    <row r="1405" spans="35:45" ht="69">
      <c r="AI1405" s="57" t="s">
        <v>110</v>
      </c>
      <c r="AJ1405" s="57">
        <v>2021</v>
      </c>
      <c r="AK1405" s="57" t="s">
        <v>1</v>
      </c>
      <c r="AL1405" s="57" t="s">
        <v>104</v>
      </c>
      <c r="AM1405" s="57" t="s">
        <v>118</v>
      </c>
      <c r="AN1405" s="57" t="s">
        <v>119</v>
      </c>
      <c r="AO1405" s="57" t="s">
        <v>115</v>
      </c>
      <c r="AP1405" s="57" t="s">
        <v>108</v>
      </c>
      <c r="AQ1405" s="57" t="s">
        <v>120</v>
      </c>
      <c r="AR1405" s="57">
        <v>333</v>
      </c>
      <c r="AS1405" s="57">
        <v>476.19</v>
      </c>
    </row>
    <row r="1406" spans="35:45" ht="69">
      <c r="AI1406" s="56" t="s">
        <v>113</v>
      </c>
      <c r="AJ1406" s="56">
        <v>2021</v>
      </c>
      <c r="AK1406" s="56" t="s">
        <v>1</v>
      </c>
      <c r="AL1406" s="56" t="s">
        <v>104</v>
      </c>
      <c r="AM1406" s="56" t="s">
        <v>118</v>
      </c>
      <c r="AN1406" s="56" t="s">
        <v>119</v>
      </c>
      <c r="AO1406" s="56" t="s">
        <v>115</v>
      </c>
      <c r="AP1406" s="56" t="s">
        <v>108</v>
      </c>
      <c r="AQ1406" s="56" t="s">
        <v>120</v>
      </c>
      <c r="AR1406" s="56">
        <v>361</v>
      </c>
      <c r="AS1406" s="56">
        <v>516.23</v>
      </c>
    </row>
    <row r="1407" spans="35:45" ht="69">
      <c r="AI1407" s="57" t="s">
        <v>112</v>
      </c>
      <c r="AJ1407" s="57">
        <v>2021</v>
      </c>
      <c r="AK1407" s="57" t="s">
        <v>1</v>
      </c>
      <c r="AL1407" s="57" t="s">
        <v>104</v>
      </c>
      <c r="AM1407" s="57" t="s">
        <v>118</v>
      </c>
      <c r="AN1407" s="57" t="s">
        <v>119</v>
      </c>
      <c r="AO1407" s="57" t="s">
        <v>115</v>
      </c>
      <c r="AP1407" s="57" t="s">
        <v>108</v>
      </c>
      <c r="AQ1407" s="57" t="s">
        <v>120</v>
      </c>
      <c r="AR1407" s="57">
        <v>157</v>
      </c>
      <c r="AS1407" s="57">
        <v>224.51</v>
      </c>
    </row>
    <row r="1408" spans="35:45" ht="69">
      <c r="AI1408" s="56" t="s">
        <v>110</v>
      </c>
      <c r="AJ1408" s="56">
        <v>2021</v>
      </c>
      <c r="AK1408" s="56" t="s">
        <v>1</v>
      </c>
      <c r="AL1408" s="56" t="s">
        <v>104</v>
      </c>
      <c r="AM1408" s="56" t="s">
        <v>118</v>
      </c>
      <c r="AN1408" s="56" t="s">
        <v>119</v>
      </c>
      <c r="AO1408" s="56" t="s">
        <v>115</v>
      </c>
      <c r="AP1408" s="56" t="s">
        <v>108</v>
      </c>
      <c r="AQ1408" s="56" t="s">
        <v>120</v>
      </c>
      <c r="AR1408" s="56">
        <v>331</v>
      </c>
      <c r="AS1408" s="56">
        <v>473.33</v>
      </c>
    </row>
    <row r="1409" spans="35:45" ht="69">
      <c r="AI1409" s="57" t="s">
        <v>110</v>
      </c>
      <c r="AJ1409" s="57">
        <v>2021</v>
      </c>
      <c r="AK1409" s="57" t="s">
        <v>1</v>
      </c>
      <c r="AL1409" s="57" t="s">
        <v>104</v>
      </c>
      <c r="AM1409" s="57" t="s">
        <v>118</v>
      </c>
      <c r="AN1409" s="57" t="s">
        <v>119</v>
      </c>
      <c r="AO1409" s="57" t="s">
        <v>115</v>
      </c>
      <c r="AP1409" s="57" t="s">
        <v>108</v>
      </c>
      <c r="AQ1409" s="57" t="s">
        <v>120</v>
      </c>
      <c r="AR1409" s="57">
        <v>829</v>
      </c>
      <c r="AS1409" s="57">
        <v>1185.47</v>
      </c>
    </row>
    <row r="1410" spans="35:45" ht="69">
      <c r="AI1410" s="56" t="s">
        <v>110</v>
      </c>
      <c r="AJ1410" s="56">
        <v>2021</v>
      </c>
      <c r="AK1410" s="56" t="s">
        <v>1</v>
      </c>
      <c r="AL1410" s="56" t="s">
        <v>104</v>
      </c>
      <c r="AM1410" s="56" t="s">
        <v>118</v>
      </c>
      <c r="AN1410" s="56" t="s">
        <v>119</v>
      </c>
      <c r="AO1410" s="56" t="s">
        <v>115</v>
      </c>
      <c r="AP1410" s="56" t="s">
        <v>108</v>
      </c>
      <c r="AQ1410" s="56" t="s">
        <v>120</v>
      </c>
      <c r="AR1410" s="56">
        <v>862</v>
      </c>
      <c r="AS1410" s="56">
        <v>1232.6600000000001</v>
      </c>
    </row>
    <row r="1411" spans="35:45" ht="69">
      <c r="AI1411" s="57" t="s">
        <v>110</v>
      </c>
      <c r="AJ1411" s="57">
        <v>2021</v>
      </c>
      <c r="AK1411" s="57" t="s">
        <v>1</v>
      </c>
      <c r="AL1411" s="57" t="s">
        <v>104</v>
      </c>
      <c r="AM1411" s="57" t="s">
        <v>118</v>
      </c>
      <c r="AN1411" s="57" t="s">
        <v>119</v>
      </c>
      <c r="AO1411" s="57" t="s">
        <v>115</v>
      </c>
      <c r="AP1411" s="57" t="s">
        <v>108</v>
      </c>
      <c r="AQ1411" s="57" t="s">
        <v>120</v>
      </c>
      <c r="AR1411" s="57">
        <v>329</v>
      </c>
      <c r="AS1411" s="57">
        <v>470.47</v>
      </c>
    </row>
    <row r="1412" spans="35:45" ht="69">
      <c r="AI1412" s="56" t="s">
        <v>110</v>
      </c>
      <c r="AJ1412" s="56">
        <v>2021</v>
      </c>
      <c r="AK1412" s="56" t="s">
        <v>29</v>
      </c>
      <c r="AL1412" s="56" t="s">
        <v>104</v>
      </c>
      <c r="AM1412" s="56" t="s">
        <v>118</v>
      </c>
      <c r="AN1412" s="56" t="s">
        <v>119</v>
      </c>
      <c r="AO1412" s="56" t="s">
        <v>115</v>
      </c>
      <c r="AP1412" s="56" t="s">
        <v>108</v>
      </c>
      <c r="AQ1412" s="56" t="s">
        <v>120</v>
      </c>
      <c r="AR1412" s="56">
        <v>326</v>
      </c>
      <c r="AS1412" s="56">
        <v>466.18</v>
      </c>
    </row>
    <row r="1413" spans="35:45" ht="69">
      <c r="AI1413" s="57" t="s">
        <v>110</v>
      </c>
      <c r="AJ1413" s="57">
        <v>2021</v>
      </c>
      <c r="AK1413" s="57" t="s">
        <v>29</v>
      </c>
      <c r="AL1413" s="57" t="s">
        <v>104</v>
      </c>
      <c r="AM1413" s="57" t="s">
        <v>118</v>
      </c>
      <c r="AN1413" s="57" t="s">
        <v>119</v>
      </c>
      <c r="AO1413" s="57" t="s">
        <v>115</v>
      </c>
      <c r="AP1413" s="57" t="s">
        <v>108</v>
      </c>
      <c r="AQ1413" s="57" t="s">
        <v>120</v>
      </c>
      <c r="AR1413" s="57">
        <v>128</v>
      </c>
      <c r="AS1413" s="57">
        <v>183.04</v>
      </c>
    </row>
    <row r="1414" spans="35:45" ht="69">
      <c r="AI1414" s="56" t="s">
        <v>103</v>
      </c>
      <c r="AJ1414" s="56">
        <v>2021</v>
      </c>
      <c r="AK1414" s="56" t="s">
        <v>29</v>
      </c>
      <c r="AL1414" s="56" t="s">
        <v>104</v>
      </c>
      <c r="AM1414" s="56" t="s">
        <v>118</v>
      </c>
      <c r="AN1414" s="56" t="s">
        <v>119</v>
      </c>
      <c r="AO1414" s="56" t="s">
        <v>115</v>
      </c>
      <c r="AP1414" s="56" t="s">
        <v>108</v>
      </c>
      <c r="AQ1414" s="56" t="s">
        <v>120</v>
      </c>
      <c r="AR1414" s="56">
        <v>302</v>
      </c>
      <c r="AS1414" s="56">
        <v>431.86</v>
      </c>
    </row>
    <row r="1415" spans="35:45" ht="69">
      <c r="AI1415" s="57" t="s">
        <v>110</v>
      </c>
      <c r="AJ1415" s="57">
        <v>2021</v>
      </c>
      <c r="AK1415" s="57" t="s">
        <v>29</v>
      </c>
      <c r="AL1415" s="57" t="s">
        <v>104</v>
      </c>
      <c r="AM1415" s="57" t="s">
        <v>118</v>
      </c>
      <c r="AN1415" s="57" t="s">
        <v>119</v>
      </c>
      <c r="AO1415" s="57" t="s">
        <v>115</v>
      </c>
      <c r="AP1415" s="57" t="s">
        <v>108</v>
      </c>
      <c r="AQ1415" s="57" t="s">
        <v>120</v>
      </c>
      <c r="AR1415" s="57">
        <v>328</v>
      </c>
      <c r="AS1415" s="57">
        <v>469.04</v>
      </c>
    </row>
    <row r="1416" spans="35:45" ht="69">
      <c r="AI1416" s="56" t="s">
        <v>112</v>
      </c>
      <c r="AJ1416" s="56">
        <v>2021</v>
      </c>
      <c r="AK1416" s="56" t="s">
        <v>29</v>
      </c>
      <c r="AL1416" s="56" t="s">
        <v>104</v>
      </c>
      <c r="AM1416" s="56" t="s">
        <v>118</v>
      </c>
      <c r="AN1416" s="56" t="s">
        <v>119</v>
      </c>
      <c r="AO1416" s="56" t="s">
        <v>115</v>
      </c>
      <c r="AP1416" s="56" t="s">
        <v>108</v>
      </c>
      <c r="AQ1416" s="56" t="s">
        <v>120</v>
      </c>
      <c r="AR1416" s="56">
        <v>298</v>
      </c>
      <c r="AS1416" s="56">
        <v>426.14</v>
      </c>
    </row>
    <row r="1417" spans="35:45" ht="69">
      <c r="AI1417" s="57" t="s">
        <v>110</v>
      </c>
      <c r="AJ1417" s="57">
        <v>2021</v>
      </c>
      <c r="AK1417" s="57" t="s">
        <v>29</v>
      </c>
      <c r="AL1417" s="57" t="s">
        <v>104</v>
      </c>
      <c r="AM1417" s="57" t="s">
        <v>118</v>
      </c>
      <c r="AN1417" s="57" t="s">
        <v>119</v>
      </c>
      <c r="AO1417" s="57" t="s">
        <v>115</v>
      </c>
      <c r="AP1417" s="57" t="s">
        <v>108</v>
      </c>
      <c r="AQ1417" s="57" t="s">
        <v>120</v>
      </c>
      <c r="AR1417" s="57">
        <v>826</v>
      </c>
      <c r="AS1417" s="57">
        <v>1181.18</v>
      </c>
    </row>
    <row r="1418" spans="35:45" ht="69">
      <c r="AI1418" s="56" t="s">
        <v>112</v>
      </c>
      <c r="AJ1418" s="56">
        <v>2021</v>
      </c>
      <c r="AK1418" s="56" t="s">
        <v>29</v>
      </c>
      <c r="AL1418" s="56" t="s">
        <v>104</v>
      </c>
      <c r="AM1418" s="56" t="s">
        <v>118</v>
      </c>
      <c r="AN1418" s="56" t="s">
        <v>119</v>
      </c>
      <c r="AO1418" s="56" t="s">
        <v>115</v>
      </c>
      <c r="AP1418" s="56" t="s">
        <v>108</v>
      </c>
      <c r="AQ1418" s="56" t="s">
        <v>120</v>
      </c>
      <c r="AR1418" s="56">
        <v>859</v>
      </c>
      <c r="AS1418" s="56">
        <v>1228.3699999999999</v>
      </c>
    </row>
    <row r="1419" spans="35:45" ht="69">
      <c r="AI1419" s="57" t="s">
        <v>112</v>
      </c>
      <c r="AJ1419" s="57">
        <v>2021</v>
      </c>
      <c r="AK1419" s="57" t="s">
        <v>29</v>
      </c>
      <c r="AL1419" s="57" t="s">
        <v>104</v>
      </c>
      <c r="AM1419" s="57" t="s">
        <v>118</v>
      </c>
      <c r="AN1419" s="57" t="s">
        <v>119</v>
      </c>
      <c r="AO1419" s="57" t="s">
        <v>115</v>
      </c>
      <c r="AP1419" s="57" t="s">
        <v>108</v>
      </c>
      <c r="AQ1419" s="57" t="s">
        <v>120</v>
      </c>
      <c r="AR1419" s="57">
        <v>912</v>
      </c>
      <c r="AS1419" s="57">
        <v>1304.1600000000001</v>
      </c>
    </row>
    <row r="1420" spans="35:45" ht="69">
      <c r="AI1420" s="56" t="s">
        <v>112</v>
      </c>
      <c r="AJ1420" s="56">
        <v>2021</v>
      </c>
      <c r="AK1420" s="56" t="s">
        <v>29</v>
      </c>
      <c r="AL1420" s="56" t="s">
        <v>104</v>
      </c>
      <c r="AM1420" s="56" t="s">
        <v>118</v>
      </c>
      <c r="AN1420" s="56" t="s">
        <v>119</v>
      </c>
      <c r="AO1420" s="56" t="s">
        <v>115</v>
      </c>
      <c r="AP1420" s="56" t="s">
        <v>108</v>
      </c>
      <c r="AQ1420" s="56" t="s">
        <v>120</v>
      </c>
      <c r="AR1420" s="56">
        <v>865</v>
      </c>
      <c r="AS1420" s="56">
        <v>526.24</v>
      </c>
    </row>
    <row r="1421" spans="35:45" ht="69">
      <c r="AI1421" s="57" t="s">
        <v>113</v>
      </c>
      <c r="AJ1421" s="57">
        <v>2021</v>
      </c>
      <c r="AK1421" s="57" t="s">
        <v>29</v>
      </c>
      <c r="AL1421" s="57" t="s">
        <v>104</v>
      </c>
      <c r="AM1421" s="57" t="s">
        <v>118</v>
      </c>
      <c r="AN1421" s="57" t="s">
        <v>119</v>
      </c>
      <c r="AO1421" s="57" t="s">
        <v>115</v>
      </c>
      <c r="AP1421" s="57" t="s">
        <v>108</v>
      </c>
      <c r="AQ1421" s="57" t="s">
        <v>120</v>
      </c>
      <c r="AR1421" s="57">
        <v>129</v>
      </c>
      <c r="AS1421" s="57">
        <v>526.24</v>
      </c>
    </row>
    <row r="1422" spans="35:45" ht="69">
      <c r="AI1422" s="56" t="s">
        <v>110</v>
      </c>
      <c r="AJ1422" s="56">
        <v>2021</v>
      </c>
      <c r="AK1422" s="56" t="s">
        <v>29</v>
      </c>
      <c r="AL1422" s="56" t="s">
        <v>104</v>
      </c>
      <c r="AM1422" s="56" t="s">
        <v>118</v>
      </c>
      <c r="AN1422" s="56" t="s">
        <v>119</v>
      </c>
      <c r="AO1422" s="56" t="s">
        <v>115</v>
      </c>
      <c r="AP1422" s="56" t="s">
        <v>108</v>
      </c>
      <c r="AQ1422" s="56" t="s">
        <v>120</v>
      </c>
      <c r="AR1422" s="56">
        <v>297</v>
      </c>
      <c r="AS1422" s="56">
        <v>424.71</v>
      </c>
    </row>
    <row r="1423" spans="35:45" ht="69">
      <c r="AI1423" s="57" t="s">
        <v>112</v>
      </c>
      <c r="AJ1423" s="57">
        <v>2021</v>
      </c>
      <c r="AK1423" s="57" t="s">
        <v>29</v>
      </c>
      <c r="AL1423" s="57" t="s">
        <v>104</v>
      </c>
      <c r="AM1423" s="57" t="s">
        <v>118</v>
      </c>
      <c r="AN1423" s="57" t="s">
        <v>119</v>
      </c>
      <c r="AO1423" s="57" t="s">
        <v>115</v>
      </c>
      <c r="AP1423" s="57" t="s">
        <v>108</v>
      </c>
      <c r="AQ1423" s="57" t="s">
        <v>120</v>
      </c>
      <c r="AR1423" s="57">
        <v>325</v>
      </c>
      <c r="AS1423" s="57">
        <v>464.75</v>
      </c>
    </row>
    <row r="1424" spans="35:45" ht="69">
      <c r="AI1424" s="56" t="s">
        <v>103</v>
      </c>
      <c r="AJ1424" s="56">
        <v>2021</v>
      </c>
      <c r="AK1424" s="56" t="s">
        <v>29</v>
      </c>
      <c r="AL1424" s="56" t="s">
        <v>104</v>
      </c>
      <c r="AM1424" s="56" t="s">
        <v>118</v>
      </c>
      <c r="AN1424" s="56" t="s">
        <v>119</v>
      </c>
      <c r="AO1424" s="56" t="s">
        <v>115</v>
      </c>
      <c r="AP1424" s="56" t="s">
        <v>108</v>
      </c>
      <c r="AQ1424" s="56" t="s">
        <v>120</v>
      </c>
      <c r="AR1424" s="56">
        <v>127</v>
      </c>
      <c r="AS1424" s="56">
        <v>181.61</v>
      </c>
    </row>
    <row r="1425" spans="35:45" ht="69">
      <c r="AI1425" s="57" t="s">
        <v>110</v>
      </c>
      <c r="AJ1425" s="57">
        <v>2021</v>
      </c>
      <c r="AK1425" s="57" t="s">
        <v>29</v>
      </c>
      <c r="AL1425" s="57" t="s">
        <v>104</v>
      </c>
      <c r="AM1425" s="57" t="s">
        <v>118</v>
      </c>
      <c r="AN1425" s="57" t="s">
        <v>119</v>
      </c>
      <c r="AO1425" s="57" t="s">
        <v>115</v>
      </c>
      <c r="AP1425" s="57" t="s">
        <v>108</v>
      </c>
      <c r="AQ1425" s="57" t="s">
        <v>120</v>
      </c>
      <c r="AR1425" s="57">
        <v>301</v>
      </c>
      <c r="AS1425" s="57">
        <v>430.43</v>
      </c>
    </row>
    <row r="1426" spans="35:45" ht="69">
      <c r="AI1426" s="56" t="s">
        <v>103</v>
      </c>
      <c r="AJ1426" s="56">
        <v>2021</v>
      </c>
      <c r="AK1426" s="56" t="s">
        <v>29</v>
      </c>
      <c r="AL1426" s="56" t="s">
        <v>104</v>
      </c>
      <c r="AM1426" s="56" t="s">
        <v>118</v>
      </c>
      <c r="AN1426" s="56" t="s">
        <v>119</v>
      </c>
      <c r="AO1426" s="56" t="s">
        <v>115</v>
      </c>
      <c r="AP1426" s="56" t="s">
        <v>108</v>
      </c>
      <c r="AQ1426" s="56" t="s">
        <v>120</v>
      </c>
      <c r="AR1426" s="56">
        <v>834</v>
      </c>
      <c r="AS1426" s="56">
        <v>1192.6199999999999</v>
      </c>
    </row>
    <row r="1427" spans="35:45" ht="69">
      <c r="AI1427" s="57" t="s">
        <v>110</v>
      </c>
      <c r="AJ1427" s="57">
        <v>2021</v>
      </c>
      <c r="AK1427" s="57" t="s">
        <v>29</v>
      </c>
      <c r="AL1427" s="57" t="s">
        <v>104</v>
      </c>
      <c r="AM1427" s="57" t="s">
        <v>118</v>
      </c>
      <c r="AN1427" s="57" t="s">
        <v>119</v>
      </c>
      <c r="AO1427" s="57" t="s">
        <v>115</v>
      </c>
      <c r="AP1427" s="57" t="s">
        <v>108</v>
      </c>
      <c r="AQ1427" s="57" t="s">
        <v>120</v>
      </c>
      <c r="AR1427" s="57">
        <v>868</v>
      </c>
      <c r="AS1427" s="57">
        <v>1241.24</v>
      </c>
    </row>
    <row r="1428" spans="35:45" ht="69">
      <c r="AI1428" s="56" t="s">
        <v>110</v>
      </c>
      <c r="AJ1428" s="56">
        <v>2021</v>
      </c>
      <c r="AK1428" s="56" t="s">
        <v>29</v>
      </c>
      <c r="AL1428" s="56" t="s">
        <v>104</v>
      </c>
      <c r="AM1428" s="56" t="s">
        <v>118</v>
      </c>
      <c r="AN1428" s="56" t="s">
        <v>119</v>
      </c>
      <c r="AO1428" s="56" t="s">
        <v>115</v>
      </c>
      <c r="AP1428" s="56" t="s">
        <v>108</v>
      </c>
      <c r="AQ1428" s="56" t="s">
        <v>120</v>
      </c>
      <c r="AR1428" s="56">
        <v>299</v>
      </c>
      <c r="AS1428" s="56">
        <v>427.57</v>
      </c>
    </row>
    <row r="1429" spans="35:45" ht="69">
      <c r="AI1429" s="57" t="s">
        <v>114</v>
      </c>
      <c r="AJ1429" s="57">
        <v>2021</v>
      </c>
      <c r="AK1429" s="57" t="s">
        <v>28</v>
      </c>
      <c r="AL1429" s="57" t="s">
        <v>104</v>
      </c>
      <c r="AM1429" s="57" t="s">
        <v>118</v>
      </c>
      <c r="AN1429" s="57" t="s">
        <v>119</v>
      </c>
      <c r="AO1429" s="57" t="s">
        <v>115</v>
      </c>
      <c r="AP1429" s="57" t="s">
        <v>108</v>
      </c>
      <c r="AQ1429" s="57" t="s">
        <v>120</v>
      </c>
      <c r="AR1429" s="57">
        <v>332</v>
      </c>
      <c r="AS1429" s="57">
        <v>474.76</v>
      </c>
    </row>
    <row r="1430" spans="35:45" ht="69">
      <c r="AI1430" s="56" t="s">
        <v>103</v>
      </c>
      <c r="AJ1430" s="56">
        <v>2021</v>
      </c>
      <c r="AK1430" s="56" t="s">
        <v>28</v>
      </c>
      <c r="AL1430" s="56" t="s">
        <v>104</v>
      </c>
      <c r="AM1430" s="56" t="s">
        <v>118</v>
      </c>
      <c r="AN1430" s="56" t="s">
        <v>119</v>
      </c>
      <c r="AO1430" s="56" t="s">
        <v>115</v>
      </c>
      <c r="AP1430" s="56" t="s">
        <v>108</v>
      </c>
      <c r="AQ1430" s="56" t="s">
        <v>120</v>
      </c>
      <c r="AR1430" s="56">
        <v>134</v>
      </c>
      <c r="AS1430" s="56">
        <v>191.62</v>
      </c>
    </row>
    <row r="1431" spans="35:45" ht="69">
      <c r="AI1431" s="57" t="s">
        <v>113</v>
      </c>
      <c r="AJ1431" s="57">
        <v>2021</v>
      </c>
      <c r="AK1431" s="57" t="s">
        <v>28</v>
      </c>
      <c r="AL1431" s="57" t="s">
        <v>104</v>
      </c>
      <c r="AM1431" s="57" t="s">
        <v>118</v>
      </c>
      <c r="AN1431" s="57" t="s">
        <v>119</v>
      </c>
      <c r="AO1431" s="57" t="s">
        <v>115</v>
      </c>
      <c r="AP1431" s="57" t="s">
        <v>108</v>
      </c>
      <c r="AQ1431" s="57" t="s">
        <v>120</v>
      </c>
      <c r="AR1431" s="57">
        <v>334</v>
      </c>
      <c r="AS1431" s="57">
        <v>477.62</v>
      </c>
    </row>
    <row r="1432" spans="35:45" ht="69">
      <c r="AI1432" s="56" t="s">
        <v>103</v>
      </c>
      <c r="AJ1432" s="56">
        <v>2021</v>
      </c>
      <c r="AK1432" s="56" t="s">
        <v>28</v>
      </c>
      <c r="AL1432" s="56" t="s">
        <v>104</v>
      </c>
      <c r="AM1432" s="56" t="s">
        <v>118</v>
      </c>
      <c r="AN1432" s="56" t="s">
        <v>119</v>
      </c>
      <c r="AO1432" s="56" t="s">
        <v>115</v>
      </c>
      <c r="AP1432" s="56" t="s">
        <v>108</v>
      </c>
      <c r="AQ1432" s="56" t="s">
        <v>120</v>
      </c>
      <c r="AR1432" s="56">
        <v>130</v>
      </c>
      <c r="AS1432" s="56">
        <v>185.9</v>
      </c>
    </row>
    <row r="1433" spans="35:45" ht="69">
      <c r="AI1433" s="57" t="s">
        <v>110</v>
      </c>
      <c r="AJ1433" s="57">
        <v>2021</v>
      </c>
      <c r="AK1433" s="57" t="s">
        <v>28</v>
      </c>
      <c r="AL1433" s="57" t="s">
        <v>104</v>
      </c>
      <c r="AM1433" s="57" t="s">
        <v>118</v>
      </c>
      <c r="AN1433" s="57" t="s">
        <v>119</v>
      </c>
      <c r="AO1433" s="57" t="s">
        <v>115</v>
      </c>
      <c r="AP1433" s="57" t="s">
        <v>108</v>
      </c>
      <c r="AQ1433" s="57" t="s">
        <v>120</v>
      </c>
      <c r="AR1433" s="57">
        <v>304</v>
      </c>
      <c r="AS1433" s="57">
        <v>434.72</v>
      </c>
    </row>
    <row r="1434" spans="35:45" ht="69">
      <c r="AI1434" s="56" t="s">
        <v>112</v>
      </c>
      <c r="AJ1434" s="56">
        <v>2021</v>
      </c>
      <c r="AK1434" s="56" t="s">
        <v>28</v>
      </c>
      <c r="AL1434" s="56" t="s">
        <v>104</v>
      </c>
      <c r="AM1434" s="56" t="s">
        <v>118</v>
      </c>
      <c r="AN1434" s="56" t="s">
        <v>119</v>
      </c>
      <c r="AO1434" s="56" t="s">
        <v>115</v>
      </c>
      <c r="AP1434" s="56" t="s">
        <v>108</v>
      </c>
      <c r="AQ1434" s="56" t="s">
        <v>120</v>
      </c>
      <c r="AR1434" s="56">
        <v>825</v>
      </c>
      <c r="AS1434" s="56">
        <v>1179.75</v>
      </c>
    </row>
    <row r="1435" spans="35:45" ht="69">
      <c r="AI1435" s="57" t="s">
        <v>110</v>
      </c>
      <c r="AJ1435" s="57">
        <v>2021</v>
      </c>
      <c r="AK1435" s="57" t="s">
        <v>28</v>
      </c>
      <c r="AL1435" s="57" t="s">
        <v>104</v>
      </c>
      <c r="AM1435" s="57" t="s">
        <v>118</v>
      </c>
      <c r="AN1435" s="57" t="s">
        <v>119</v>
      </c>
      <c r="AO1435" s="57" t="s">
        <v>115</v>
      </c>
      <c r="AP1435" s="57" t="s">
        <v>108</v>
      </c>
      <c r="AQ1435" s="57" t="s">
        <v>120</v>
      </c>
      <c r="AR1435" s="57">
        <v>858</v>
      </c>
      <c r="AS1435" s="57">
        <v>1226.94</v>
      </c>
    </row>
    <row r="1436" spans="35:45" ht="69">
      <c r="AI1436" s="56" t="s">
        <v>103</v>
      </c>
      <c r="AJ1436" s="56">
        <v>2021</v>
      </c>
      <c r="AK1436" s="56" t="s">
        <v>28</v>
      </c>
      <c r="AL1436" s="56" t="s">
        <v>104</v>
      </c>
      <c r="AM1436" s="56" t="s">
        <v>118</v>
      </c>
      <c r="AN1436" s="56" t="s">
        <v>119</v>
      </c>
      <c r="AO1436" s="56" t="s">
        <v>115</v>
      </c>
      <c r="AP1436" s="56" t="s">
        <v>108</v>
      </c>
      <c r="AQ1436" s="56" t="s">
        <v>120</v>
      </c>
      <c r="AR1436" s="56">
        <v>911</v>
      </c>
      <c r="AS1436" s="56">
        <v>1302.73</v>
      </c>
    </row>
    <row r="1437" spans="35:45" ht="69">
      <c r="AI1437" s="57" t="s">
        <v>103</v>
      </c>
      <c r="AJ1437" s="57">
        <v>2021</v>
      </c>
      <c r="AK1437" s="57" t="s">
        <v>28</v>
      </c>
      <c r="AL1437" s="57" t="s">
        <v>104</v>
      </c>
      <c r="AM1437" s="57" t="s">
        <v>118</v>
      </c>
      <c r="AN1437" s="57" t="s">
        <v>119</v>
      </c>
      <c r="AO1437" s="57" t="s">
        <v>115</v>
      </c>
      <c r="AP1437" s="57" t="s">
        <v>108</v>
      </c>
      <c r="AQ1437" s="57" t="s">
        <v>120</v>
      </c>
      <c r="AR1437" s="57">
        <v>864</v>
      </c>
      <c r="AS1437" s="57">
        <v>526.24</v>
      </c>
    </row>
    <row r="1438" spans="35:45" ht="69">
      <c r="AI1438" s="56" t="s">
        <v>110</v>
      </c>
      <c r="AJ1438" s="56">
        <v>2021</v>
      </c>
      <c r="AK1438" s="56" t="s">
        <v>28</v>
      </c>
      <c r="AL1438" s="56" t="s">
        <v>104</v>
      </c>
      <c r="AM1438" s="56" t="s">
        <v>118</v>
      </c>
      <c r="AN1438" s="56" t="s">
        <v>119</v>
      </c>
      <c r="AO1438" s="56" t="s">
        <v>115</v>
      </c>
      <c r="AP1438" s="56" t="s">
        <v>108</v>
      </c>
      <c r="AQ1438" s="56" t="s">
        <v>120</v>
      </c>
      <c r="AR1438" s="56">
        <v>135</v>
      </c>
      <c r="AS1438" s="56">
        <v>526.24</v>
      </c>
    </row>
    <row r="1439" spans="35:45" ht="69">
      <c r="AI1439" s="57" t="s">
        <v>112</v>
      </c>
      <c r="AJ1439" s="57">
        <v>2021</v>
      </c>
      <c r="AK1439" s="57" t="s">
        <v>28</v>
      </c>
      <c r="AL1439" s="57" t="s">
        <v>104</v>
      </c>
      <c r="AM1439" s="57" t="s">
        <v>118</v>
      </c>
      <c r="AN1439" s="57" t="s">
        <v>119</v>
      </c>
      <c r="AO1439" s="57" t="s">
        <v>115</v>
      </c>
      <c r="AP1439" s="57" t="s">
        <v>108</v>
      </c>
      <c r="AQ1439" s="57" t="s">
        <v>120</v>
      </c>
      <c r="AR1439" s="57">
        <v>303</v>
      </c>
      <c r="AS1439" s="57">
        <v>433.29</v>
      </c>
    </row>
    <row r="1440" spans="35:45" ht="69">
      <c r="AI1440" s="56" t="s">
        <v>110</v>
      </c>
      <c r="AJ1440" s="56">
        <v>2021</v>
      </c>
      <c r="AK1440" s="56" t="s">
        <v>28</v>
      </c>
      <c r="AL1440" s="56" t="s">
        <v>104</v>
      </c>
      <c r="AM1440" s="56" t="s">
        <v>118</v>
      </c>
      <c r="AN1440" s="56" t="s">
        <v>119</v>
      </c>
      <c r="AO1440" s="56" t="s">
        <v>115</v>
      </c>
      <c r="AP1440" s="56" t="s">
        <v>108</v>
      </c>
      <c r="AQ1440" s="56" t="s">
        <v>120</v>
      </c>
      <c r="AR1440" s="56">
        <v>331</v>
      </c>
      <c r="AS1440" s="56">
        <v>473.33</v>
      </c>
    </row>
    <row r="1441" spans="35:45" ht="69">
      <c r="AI1441" s="57" t="s">
        <v>110</v>
      </c>
      <c r="AJ1441" s="57">
        <v>2021</v>
      </c>
      <c r="AK1441" s="57" t="s">
        <v>28</v>
      </c>
      <c r="AL1441" s="57" t="s">
        <v>104</v>
      </c>
      <c r="AM1441" s="57" t="s">
        <v>118</v>
      </c>
      <c r="AN1441" s="57" t="s">
        <v>119</v>
      </c>
      <c r="AO1441" s="57" t="s">
        <v>115</v>
      </c>
      <c r="AP1441" s="57" t="s">
        <v>108</v>
      </c>
      <c r="AQ1441" s="57" t="s">
        <v>120</v>
      </c>
      <c r="AR1441" s="57">
        <v>133</v>
      </c>
      <c r="AS1441" s="57">
        <v>190.19</v>
      </c>
    </row>
    <row r="1442" spans="35:45" ht="69">
      <c r="AI1442" s="56" t="s">
        <v>113</v>
      </c>
      <c r="AJ1442" s="56">
        <v>2021</v>
      </c>
      <c r="AK1442" s="56" t="s">
        <v>28</v>
      </c>
      <c r="AL1442" s="56" t="s">
        <v>104</v>
      </c>
      <c r="AM1442" s="56" t="s">
        <v>118</v>
      </c>
      <c r="AN1442" s="56" t="s">
        <v>119</v>
      </c>
      <c r="AO1442" s="56" t="s">
        <v>115</v>
      </c>
      <c r="AP1442" s="56" t="s">
        <v>108</v>
      </c>
      <c r="AQ1442" s="56" t="s">
        <v>120</v>
      </c>
      <c r="AR1442" s="56">
        <v>307</v>
      </c>
      <c r="AS1442" s="56">
        <v>439.01</v>
      </c>
    </row>
    <row r="1443" spans="35:45" ht="69">
      <c r="AI1443" s="57" t="s">
        <v>103</v>
      </c>
      <c r="AJ1443" s="57">
        <v>2021</v>
      </c>
      <c r="AK1443" s="57" t="s">
        <v>28</v>
      </c>
      <c r="AL1443" s="57" t="s">
        <v>104</v>
      </c>
      <c r="AM1443" s="57" t="s">
        <v>118</v>
      </c>
      <c r="AN1443" s="57" t="s">
        <v>119</v>
      </c>
      <c r="AO1443" s="57" t="s">
        <v>115</v>
      </c>
      <c r="AP1443" s="57" t="s">
        <v>108</v>
      </c>
      <c r="AQ1443" s="57" t="s">
        <v>120</v>
      </c>
      <c r="AR1443" s="57">
        <v>867</v>
      </c>
      <c r="AS1443" s="57">
        <v>1239.81</v>
      </c>
    </row>
    <row r="1444" spans="35:45" ht="69">
      <c r="AI1444" s="56" t="s">
        <v>114</v>
      </c>
      <c r="AJ1444" s="56">
        <v>2021</v>
      </c>
      <c r="AK1444" s="56" t="s">
        <v>28</v>
      </c>
      <c r="AL1444" s="56" t="s">
        <v>104</v>
      </c>
      <c r="AM1444" s="56" t="s">
        <v>118</v>
      </c>
      <c r="AN1444" s="56" t="s">
        <v>119</v>
      </c>
      <c r="AO1444" s="56" t="s">
        <v>115</v>
      </c>
      <c r="AP1444" s="56" t="s">
        <v>108</v>
      </c>
      <c r="AQ1444" s="56" t="s">
        <v>120</v>
      </c>
      <c r="AR1444" s="56">
        <v>305</v>
      </c>
      <c r="AS1444" s="56">
        <v>436.15</v>
      </c>
    </row>
    <row r="1445" spans="35:45" ht="69">
      <c r="AI1445" s="57" t="s">
        <v>114</v>
      </c>
      <c r="AJ1445" s="57">
        <v>2021</v>
      </c>
      <c r="AK1445" s="57" t="s">
        <v>24</v>
      </c>
      <c r="AL1445" s="57" t="s">
        <v>104</v>
      </c>
      <c r="AM1445" s="57" t="s">
        <v>118</v>
      </c>
      <c r="AN1445" s="57" t="s">
        <v>119</v>
      </c>
      <c r="AO1445" s="57" t="s">
        <v>115</v>
      </c>
      <c r="AP1445" s="57" t="s">
        <v>108</v>
      </c>
      <c r="AQ1445" s="57" t="s">
        <v>120</v>
      </c>
      <c r="AR1445" s="57">
        <v>350</v>
      </c>
      <c r="AS1445" s="57">
        <v>500.5</v>
      </c>
    </row>
    <row r="1446" spans="35:45" ht="69">
      <c r="AI1446" s="56" t="s">
        <v>110</v>
      </c>
      <c r="AJ1446" s="56">
        <v>2021</v>
      </c>
      <c r="AK1446" s="56" t="s">
        <v>24</v>
      </c>
      <c r="AL1446" s="56" t="s">
        <v>104</v>
      </c>
      <c r="AM1446" s="56" t="s">
        <v>118</v>
      </c>
      <c r="AN1446" s="56" t="s">
        <v>119</v>
      </c>
      <c r="AO1446" s="56" t="s">
        <v>115</v>
      </c>
      <c r="AP1446" s="56" t="s">
        <v>108</v>
      </c>
      <c r="AQ1446" s="56" t="s">
        <v>120</v>
      </c>
      <c r="AR1446" s="56">
        <v>146</v>
      </c>
      <c r="AS1446" s="56">
        <v>208.78</v>
      </c>
    </row>
    <row r="1447" spans="35:45" ht="69">
      <c r="AI1447" s="57" t="s">
        <v>112</v>
      </c>
      <c r="AJ1447" s="57">
        <v>2021</v>
      </c>
      <c r="AK1447" s="57" t="s">
        <v>24</v>
      </c>
      <c r="AL1447" s="57" t="s">
        <v>104</v>
      </c>
      <c r="AM1447" s="57" t="s">
        <v>118</v>
      </c>
      <c r="AN1447" s="57" t="s">
        <v>119</v>
      </c>
      <c r="AO1447" s="57" t="s">
        <v>115</v>
      </c>
      <c r="AP1447" s="57" t="s">
        <v>108</v>
      </c>
      <c r="AQ1447" s="57" t="s">
        <v>120</v>
      </c>
      <c r="AR1447" s="57">
        <v>320</v>
      </c>
      <c r="AS1447" s="57">
        <v>457.6</v>
      </c>
    </row>
    <row r="1448" spans="35:45" ht="69">
      <c r="AI1448" s="56" t="s">
        <v>103</v>
      </c>
      <c r="AJ1448" s="56">
        <v>2021</v>
      </c>
      <c r="AK1448" s="56" t="s">
        <v>24</v>
      </c>
      <c r="AL1448" s="56" t="s">
        <v>104</v>
      </c>
      <c r="AM1448" s="56" t="s">
        <v>118</v>
      </c>
      <c r="AN1448" s="56" t="s">
        <v>119</v>
      </c>
      <c r="AO1448" s="56" t="s">
        <v>115</v>
      </c>
      <c r="AP1448" s="56" t="s">
        <v>108</v>
      </c>
      <c r="AQ1448" s="56" t="s">
        <v>120</v>
      </c>
      <c r="AR1448" s="56">
        <v>346</v>
      </c>
      <c r="AS1448" s="56">
        <v>494.78</v>
      </c>
    </row>
    <row r="1449" spans="35:45" ht="69">
      <c r="AI1449" s="57" t="s">
        <v>103</v>
      </c>
      <c r="AJ1449" s="57">
        <v>2021</v>
      </c>
      <c r="AK1449" s="57" t="s">
        <v>24</v>
      </c>
      <c r="AL1449" s="57" t="s">
        <v>104</v>
      </c>
      <c r="AM1449" s="57" t="s">
        <v>118</v>
      </c>
      <c r="AN1449" s="57" t="s">
        <v>119</v>
      </c>
      <c r="AO1449" s="57" t="s">
        <v>115</v>
      </c>
      <c r="AP1449" s="57" t="s">
        <v>108</v>
      </c>
      <c r="AQ1449" s="57" t="s">
        <v>120</v>
      </c>
      <c r="AR1449" s="57">
        <v>148</v>
      </c>
      <c r="AS1449" s="57">
        <v>211.64</v>
      </c>
    </row>
    <row r="1450" spans="35:45" ht="69">
      <c r="AI1450" s="56" t="s">
        <v>110</v>
      </c>
      <c r="AJ1450" s="56">
        <v>2021</v>
      </c>
      <c r="AK1450" s="56" t="s">
        <v>24</v>
      </c>
      <c r="AL1450" s="56" t="s">
        <v>104</v>
      </c>
      <c r="AM1450" s="56" t="s">
        <v>118</v>
      </c>
      <c r="AN1450" s="56" t="s">
        <v>119</v>
      </c>
      <c r="AO1450" s="56" t="s">
        <v>115</v>
      </c>
      <c r="AP1450" s="56" t="s">
        <v>108</v>
      </c>
      <c r="AQ1450" s="56" t="s">
        <v>120</v>
      </c>
      <c r="AR1450" s="56">
        <v>322</v>
      </c>
      <c r="AS1450" s="56">
        <v>460.46</v>
      </c>
    </row>
    <row r="1451" spans="35:45" ht="69">
      <c r="AI1451" s="57" t="s">
        <v>110</v>
      </c>
      <c r="AJ1451" s="57">
        <v>2021</v>
      </c>
      <c r="AK1451" s="57" t="s">
        <v>24</v>
      </c>
      <c r="AL1451" s="57" t="s">
        <v>104</v>
      </c>
      <c r="AM1451" s="57" t="s">
        <v>118</v>
      </c>
      <c r="AN1451" s="57" t="s">
        <v>119</v>
      </c>
      <c r="AO1451" s="57" t="s">
        <v>115</v>
      </c>
      <c r="AP1451" s="57" t="s">
        <v>117</v>
      </c>
      <c r="AQ1451" s="57" t="s">
        <v>120</v>
      </c>
      <c r="AR1451" s="57">
        <v>822</v>
      </c>
      <c r="AS1451" s="57">
        <v>1175.46</v>
      </c>
    </row>
    <row r="1452" spans="35:45" ht="69">
      <c r="AI1452" s="56" t="s">
        <v>110</v>
      </c>
      <c r="AJ1452" s="56">
        <v>2021</v>
      </c>
      <c r="AK1452" s="56" t="s">
        <v>24</v>
      </c>
      <c r="AL1452" s="56" t="s">
        <v>104</v>
      </c>
      <c r="AM1452" s="56" t="s">
        <v>118</v>
      </c>
      <c r="AN1452" s="56" t="s">
        <v>119</v>
      </c>
      <c r="AO1452" s="56" t="s">
        <v>115</v>
      </c>
      <c r="AP1452" s="56" t="s">
        <v>117</v>
      </c>
      <c r="AQ1452" s="56" t="s">
        <v>120</v>
      </c>
      <c r="AR1452" s="56">
        <v>855</v>
      </c>
      <c r="AS1452" s="56">
        <v>1222.6500000000001</v>
      </c>
    </row>
    <row r="1453" spans="35:45" ht="69">
      <c r="AI1453" s="57" t="s">
        <v>113</v>
      </c>
      <c r="AJ1453" s="57">
        <v>2021</v>
      </c>
      <c r="AK1453" s="57" t="s">
        <v>24</v>
      </c>
      <c r="AL1453" s="57" t="s">
        <v>104</v>
      </c>
      <c r="AM1453" s="57" t="s">
        <v>118</v>
      </c>
      <c r="AN1453" s="57" t="s">
        <v>119</v>
      </c>
      <c r="AO1453" s="57" t="s">
        <v>115</v>
      </c>
      <c r="AP1453" s="57" t="s">
        <v>117</v>
      </c>
      <c r="AQ1453" s="57" t="s">
        <v>120</v>
      </c>
      <c r="AR1453" s="57">
        <v>147</v>
      </c>
      <c r="AS1453" s="57">
        <v>526.24</v>
      </c>
    </row>
    <row r="1454" spans="35:45" ht="69">
      <c r="AI1454" s="56" t="s">
        <v>110</v>
      </c>
      <c r="AJ1454" s="56">
        <v>2021</v>
      </c>
      <c r="AK1454" s="56" t="s">
        <v>24</v>
      </c>
      <c r="AL1454" s="56" t="s">
        <v>104</v>
      </c>
      <c r="AM1454" s="56" t="s">
        <v>118</v>
      </c>
      <c r="AN1454" s="56" t="s">
        <v>119</v>
      </c>
      <c r="AO1454" s="56" t="s">
        <v>115</v>
      </c>
      <c r="AP1454" s="56" t="s">
        <v>117</v>
      </c>
      <c r="AQ1454" s="56" t="s">
        <v>120</v>
      </c>
      <c r="AR1454" s="56">
        <v>321</v>
      </c>
      <c r="AS1454" s="56">
        <v>459.03</v>
      </c>
    </row>
    <row r="1455" spans="35:45" ht="69">
      <c r="AI1455" s="57" t="s">
        <v>110</v>
      </c>
      <c r="AJ1455" s="57">
        <v>2021</v>
      </c>
      <c r="AK1455" s="57" t="s">
        <v>24</v>
      </c>
      <c r="AL1455" s="57" t="s">
        <v>104</v>
      </c>
      <c r="AM1455" s="57" t="s">
        <v>118</v>
      </c>
      <c r="AN1455" s="57" t="s">
        <v>119</v>
      </c>
      <c r="AO1455" s="57" t="s">
        <v>115</v>
      </c>
      <c r="AP1455" s="57" t="s">
        <v>117</v>
      </c>
      <c r="AQ1455" s="57" t="s">
        <v>120</v>
      </c>
      <c r="AR1455" s="57">
        <v>349</v>
      </c>
      <c r="AS1455" s="57">
        <v>499.07</v>
      </c>
    </row>
    <row r="1456" spans="35:45" ht="69">
      <c r="AI1456" s="56" t="s">
        <v>110</v>
      </c>
      <c r="AJ1456" s="56">
        <v>2021</v>
      </c>
      <c r="AK1456" s="56" t="s">
        <v>24</v>
      </c>
      <c r="AL1456" s="56" t="s">
        <v>104</v>
      </c>
      <c r="AM1456" s="56" t="s">
        <v>118</v>
      </c>
      <c r="AN1456" s="56" t="s">
        <v>119</v>
      </c>
      <c r="AO1456" s="56" t="s">
        <v>115</v>
      </c>
      <c r="AP1456" s="56" t="s">
        <v>117</v>
      </c>
      <c r="AQ1456" s="56" t="s">
        <v>120</v>
      </c>
      <c r="AR1456" s="56">
        <v>151</v>
      </c>
      <c r="AS1456" s="56">
        <v>215.93</v>
      </c>
    </row>
    <row r="1457" spans="35:45" ht="69">
      <c r="AI1457" s="57" t="s">
        <v>103</v>
      </c>
      <c r="AJ1457" s="57">
        <v>2021</v>
      </c>
      <c r="AK1457" s="57" t="s">
        <v>24</v>
      </c>
      <c r="AL1457" s="57" t="s">
        <v>104</v>
      </c>
      <c r="AM1457" s="57" t="s">
        <v>118</v>
      </c>
      <c r="AN1457" s="57" t="s">
        <v>119</v>
      </c>
      <c r="AO1457" s="57" t="s">
        <v>115</v>
      </c>
      <c r="AP1457" s="57" t="s">
        <v>117</v>
      </c>
      <c r="AQ1457" s="57" t="s">
        <v>120</v>
      </c>
      <c r="AR1457" s="57">
        <v>319</v>
      </c>
      <c r="AS1457" s="57">
        <v>456.17</v>
      </c>
    </row>
    <row r="1458" spans="35:45" ht="69">
      <c r="AI1458" s="56" t="s">
        <v>112</v>
      </c>
      <c r="AJ1458" s="56">
        <v>2021</v>
      </c>
      <c r="AK1458" s="56" t="s">
        <v>24</v>
      </c>
      <c r="AL1458" s="56" t="s">
        <v>104</v>
      </c>
      <c r="AM1458" s="56" t="s">
        <v>118</v>
      </c>
      <c r="AN1458" s="56" t="s">
        <v>119</v>
      </c>
      <c r="AO1458" s="56" t="s">
        <v>115</v>
      </c>
      <c r="AP1458" s="56" t="s">
        <v>117</v>
      </c>
      <c r="AQ1458" s="56" t="s">
        <v>120</v>
      </c>
      <c r="AR1458" s="56">
        <v>831</v>
      </c>
      <c r="AS1458" s="56">
        <v>1188.33</v>
      </c>
    </row>
    <row r="1459" spans="35:45" ht="69">
      <c r="AI1459" s="57" t="s">
        <v>110</v>
      </c>
      <c r="AJ1459" s="57">
        <v>2021</v>
      </c>
      <c r="AK1459" s="57" t="s">
        <v>24</v>
      </c>
      <c r="AL1459" s="57" t="s">
        <v>104</v>
      </c>
      <c r="AM1459" s="57" t="s">
        <v>118</v>
      </c>
      <c r="AN1459" s="57" t="s">
        <v>119</v>
      </c>
      <c r="AO1459" s="57" t="s">
        <v>115</v>
      </c>
      <c r="AP1459" s="57" t="s">
        <v>117</v>
      </c>
      <c r="AQ1459" s="57" t="s">
        <v>120</v>
      </c>
      <c r="AR1459" s="57">
        <v>864</v>
      </c>
      <c r="AS1459" s="57">
        <v>1235.52</v>
      </c>
    </row>
    <row r="1460" spans="35:45" ht="69">
      <c r="AI1460" s="56" t="s">
        <v>114</v>
      </c>
      <c r="AJ1460" s="56">
        <v>2021</v>
      </c>
      <c r="AK1460" s="56" t="s">
        <v>24</v>
      </c>
      <c r="AL1460" s="56" t="s">
        <v>104</v>
      </c>
      <c r="AM1460" s="56" t="s">
        <v>118</v>
      </c>
      <c r="AN1460" s="56" t="s">
        <v>119</v>
      </c>
      <c r="AO1460" s="56" t="s">
        <v>115</v>
      </c>
      <c r="AP1460" s="56" t="s">
        <v>117</v>
      </c>
      <c r="AQ1460" s="56" t="s">
        <v>120</v>
      </c>
      <c r="AR1460" s="56">
        <v>323</v>
      </c>
      <c r="AS1460" s="56">
        <v>461.89</v>
      </c>
    </row>
    <row r="1461" spans="35:45" ht="69">
      <c r="AI1461" s="57" t="s">
        <v>110</v>
      </c>
      <c r="AJ1461" s="57">
        <v>2021</v>
      </c>
      <c r="AK1461" s="57" t="s">
        <v>27</v>
      </c>
      <c r="AL1461" s="57" t="s">
        <v>104</v>
      </c>
      <c r="AM1461" s="57" t="s">
        <v>118</v>
      </c>
      <c r="AN1461" s="57" t="s">
        <v>119</v>
      </c>
      <c r="AO1461" s="57" t="s">
        <v>115</v>
      </c>
      <c r="AP1461" s="57" t="s">
        <v>117</v>
      </c>
      <c r="AQ1461" s="57" t="s">
        <v>120</v>
      </c>
      <c r="AR1461" s="57">
        <v>338</v>
      </c>
      <c r="AS1461" s="57">
        <v>483.34</v>
      </c>
    </row>
    <row r="1462" spans="35:45" ht="69">
      <c r="AI1462" s="56" t="s">
        <v>103</v>
      </c>
      <c r="AJ1462" s="56">
        <v>2021</v>
      </c>
      <c r="AK1462" s="56" t="s">
        <v>27</v>
      </c>
      <c r="AL1462" s="56" t="s">
        <v>104</v>
      </c>
      <c r="AM1462" s="56" t="s">
        <v>118</v>
      </c>
      <c r="AN1462" s="56" t="s">
        <v>119</v>
      </c>
      <c r="AO1462" s="56" t="s">
        <v>115</v>
      </c>
      <c r="AP1462" s="56" t="s">
        <v>117</v>
      </c>
      <c r="AQ1462" s="56" t="s">
        <v>120</v>
      </c>
      <c r="AR1462" s="56">
        <v>140</v>
      </c>
      <c r="AS1462" s="56">
        <v>200.2</v>
      </c>
    </row>
    <row r="1463" spans="35:45" ht="69">
      <c r="AI1463" s="57" t="s">
        <v>103</v>
      </c>
      <c r="AJ1463" s="57">
        <v>2021</v>
      </c>
      <c r="AK1463" s="57" t="s">
        <v>27</v>
      </c>
      <c r="AL1463" s="57" t="s">
        <v>104</v>
      </c>
      <c r="AM1463" s="57" t="s">
        <v>118</v>
      </c>
      <c r="AN1463" s="57" t="s">
        <v>119</v>
      </c>
      <c r="AO1463" s="57" t="s">
        <v>115</v>
      </c>
      <c r="AP1463" s="57" t="s">
        <v>117</v>
      </c>
      <c r="AQ1463" s="57" t="s">
        <v>120</v>
      </c>
      <c r="AR1463" s="57">
        <v>308</v>
      </c>
      <c r="AS1463" s="57">
        <v>440.44</v>
      </c>
    </row>
    <row r="1464" spans="35:45" ht="69">
      <c r="AI1464" s="56" t="s">
        <v>103</v>
      </c>
      <c r="AJ1464" s="56">
        <v>2021</v>
      </c>
      <c r="AK1464" s="56" t="s">
        <v>27</v>
      </c>
      <c r="AL1464" s="56" t="s">
        <v>104</v>
      </c>
      <c r="AM1464" s="56" t="s">
        <v>118</v>
      </c>
      <c r="AN1464" s="56" t="s">
        <v>119</v>
      </c>
      <c r="AO1464" s="56" t="s">
        <v>115</v>
      </c>
      <c r="AP1464" s="56" t="s">
        <v>117</v>
      </c>
      <c r="AQ1464" s="56" t="s">
        <v>120</v>
      </c>
      <c r="AR1464" s="56">
        <v>136</v>
      </c>
      <c r="AS1464" s="56">
        <v>194.48</v>
      </c>
    </row>
    <row r="1465" spans="35:45" ht="69">
      <c r="AI1465" s="57" t="s">
        <v>112</v>
      </c>
      <c r="AJ1465" s="57">
        <v>2021</v>
      </c>
      <c r="AK1465" s="57" t="s">
        <v>27</v>
      </c>
      <c r="AL1465" s="57" t="s">
        <v>104</v>
      </c>
      <c r="AM1465" s="57" t="s">
        <v>118</v>
      </c>
      <c r="AN1465" s="57" t="s">
        <v>119</v>
      </c>
      <c r="AO1465" s="57" t="s">
        <v>115</v>
      </c>
      <c r="AP1465" s="57" t="s">
        <v>117</v>
      </c>
      <c r="AQ1465" s="57" t="s">
        <v>120</v>
      </c>
      <c r="AR1465" s="57">
        <v>310</v>
      </c>
      <c r="AS1465" s="57">
        <v>443.3</v>
      </c>
    </row>
    <row r="1466" spans="35:45" ht="69">
      <c r="AI1466" s="56" t="s">
        <v>112</v>
      </c>
      <c r="AJ1466" s="56">
        <v>2021</v>
      </c>
      <c r="AK1466" s="56" t="s">
        <v>27</v>
      </c>
      <c r="AL1466" s="56" t="s">
        <v>104</v>
      </c>
      <c r="AM1466" s="56" t="s">
        <v>118</v>
      </c>
      <c r="AN1466" s="56" t="s">
        <v>119</v>
      </c>
      <c r="AO1466" s="56" t="s">
        <v>115</v>
      </c>
      <c r="AP1466" s="56" t="s">
        <v>117</v>
      </c>
      <c r="AQ1466" s="56" t="s">
        <v>120</v>
      </c>
      <c r="AR1466" s="56">
        <v>824</v>
      </c>
      <c r="AS1466" s="56">
        <v>1178.32</v>
      </c>
    </row>
    <row r="1467" spans="35:45" ht="69">
      <c r="AI1467" s="57" t="s">
        <v>103</v>
      </c>
      <c r="AJ1467" s="57">
        <v>2021</v>
      </c>
      <c r="AK1467" s="57" t="s">
        <v>27</v>
      </c>
      <c r="AL1467" s="57" t="s">
        <v>104</v>
      </c>
      <c r="AM1467" s="57" t="s">
        <v>118</v>
      </c>
      <c r="AN1467" s="57" t="s">
        <v>119</v>
      </c>
      <c r="AO1467" s="57" t="s">
        <v>115</v>
      </c>
      <c r="AP1467" s="57" t="s">
        <v>117</v>
      </c>
      <c r="AQ1467" s="57" t="s">
        <v>120</v>
      </c>
      <c r="AR1467" s="57">
        <v>857</v>
      </c>
      <c r="AS1467" s="57">
        <v>1225.51</v>
      </c>
    </row>
    <row r="1468" spans="35:45" ht="69">
      <c r="AI1468" s="56" t="s">
        <v>110</v>
      </c>
      <c r="AJ1468" s="56">
        <v>2021</v>
      </c>
      <c r="AK1468" s="56" t="s">
        <v>27</v>
      </c>
      <c r="AL1468" s="56" t="s">
        <v>104</v>
      </c>
      <c r="AM1468" s="56" t="s">
        <v>118</v>
      </c>
      <c r="AN1468" s="56" t="s">
        <v>119</v>
      </c>
      <c r="AO1468" s="56" t="s">
        <v>115</v>
      </c>
      <c r="AP1468" s="56" t="s">
        <v>117</v>
      </c>
      <c r="AQ1468" s="56" t="s">
        <v>120</v>
      </c>
      <c r="AR1468" s="56">
        <v>910</v>
      </c>
      <c r="AS1468" s="56">
        <v>1301.3</v>
      </c>
    </row>
    <row r="1469" spans="35:45" ht="69">
      <c r="AI1469" s="57" t="s">
        <v>110</v>
      </c>
      <c r="AJ1469" s="57">
        <v>2021</v>
      </c>
      <c r="AK1469" s="57" t="s">
        <v>27</v>
      </c>
      <c r="AL1469" s="57" t="s">
        <v>104</v>
      </c>
      <c r="AM1469" s="57" t="s">
        <v>118</v>
      </c>
      <c r="AN1469" s="57" t="s">
        <v>119</v>
      </c>
      <c r="AO1469" s="57" t="s">
        <v>115</v>
      </c>
      <c r="AP1469" s="57" t="s">
        <v>117</v>
      </c>
      <c r="AQ1469" s="57" t="s">
        <v>120</v>
      </c>
      <c r="AR1469" s="57">
        <v>863</v>
      </c>
      <c r="AS1469" s="57">
        <v>526.24</v>
      </c>
    </row>
    <row r="1470" spans="35:45" ht="69">
      <c r="AI1470" s="56" t="s">
        <v>112</v>
      </c>
      <c r="AJ1470" s="56">
        <v>2021</v>
      </c>
      <c r="AK1470" s="56" t="s">
        <v>27</v>
      </c>
      <c r="AL1470" s="56" t="s">
        <v>104</v>
      </c>
      <c r="AM1470" s="56" t="s">
        <v>118</v>
      </c>
      <c r="AN1470" s="56" t="s">
        <v>119</v>
      </c>
      <c r="AO1470" s="56" t="s">
        <v>115</v>
      </c>
      <c r="AP1470" s="56" t="s">
        <v>117</v>
      </c>
      <c r="AQ1470" s="56" t="s">
        <v>120</v>
      </c>
      <c r="AR1470" s="56">
        <v>309</v>
      </c>
      <c r="AS1470" s="56">
        <v>441.87</v>
      </c>
    </row>
    <row r="1471" spans="35:45" ht="69">
      <c r="AI1471" s="57" t="s">
        <v>112</v>
      </c>
      <c r="AJ1471" s="57">
        <v>2021</v>
      </c>
      <c r="AK1471" s="57" t="s">
        <v>27</v>
      </c>
      <c r="AL1471" s="57" t="s">
        <v>104</v>
      </c>
      <c r="AM1471" s="57" t="s">
        <v>118</v>
      </c>
      <c r="AN1471" s="57" t="s">
        <v>119</v>
      </c>
      <c r="AO1471" s="57" t="s">
        <v>115</v>
      </c>
      <c r="AP1471" s="57" t="s">
        <v>117</v>
      </c>
      <c r="AQ1471" s="57" t="s">
        <v>120</v>
      </c>
      <c r="AR1471" s="57">
        <v>337</v>
      </c>
      <c r="AS1471" s="57">
        <v>481.91</v>
      </c>
    </row>
    <row r="1472" spans="35:45" ht="69">
      <c r="AI1472" s="56" t="s">
        <v>113</v>
      </c>
      <c r="AJ1472" s="56">
        <v>2021</v>
      </c>
      <c r="AK1472" s="56" t="s">
        <v>27</v>
      </c>
      <c r="AL1472" s="56" t="s">
        <v>104</v>
      </c>
      <c r="AM1472" s="56" t="s">
        <v>118</v>
      </c>
      <c r="AN1472" s="56" t="s">
        <v>119</v>
      </c>
      <c r="AO1472" s="56" t="s">
        <v>115</v>
      </c>
      <c r="AP1472" s="56" t="s">
        <v>117</v>
      </c>
      <c r="AQ1472" s="56" t="s">
        <v>120</v>
      </c>
      <c r="AR1472" s="56">
        <v>139</v>
      </c>
      <c r="AS1472" s="56">
        <v>198.77</v>
      </c>
    </row>
    <row r="1473" spans="35:45" ht="69">
      <c r="AI1473" s="57" t="s">
        <v>103</v>
      </c>
      <c r="AJ1473" s="57">
        <v>2021</v>
      </c>
      <c r="AK1473" s="57" t="s">
        <v>27</v>
      </c>
      <c r="AL1473" s="57" t="s">
        <v>104</v>
      </c>
      <c r="AM1473" s="57" t="s">
        <v>118</v>
      </c>
      <c r="AN1473" s="57" t="s">
        <v>119</v>
      </c>
      <c r="AO1473" s="57" t="s">
        <v>115</v>
      </c>
      <c r="AP1473" s="57" t="s">
        <v>117</v>
      </c>
      <c r="AQ1473" s="57" t="s">
        <v>120</v>
      </c>
      <c r="AR1473" s="57">
        <v>833</v>
      </c>
      <c r="AS1473" s="57">
        <v>1191.19</v>
      </c>
    </row>
    <row r="1474" spans="35:45" ht="69">
      <c r="AI1474" s="56" t="s">
        <v>110</v>
      </c>
      <c r="AJ1474" s="56">
        <v>2021</v>
      </c>
      <c r="AK1474" s="56" t="s">
        <v>27</v>
      </c>
      <c r="AL1474" s="56" t="s">
        <v>104</v>
      </c>
      <c r="AM1474" s="56" t="s">
        <v>118</v>
      </c>
      <c r="AN1474" s="56" t="s">
        <v>119</v>
      </c>
      <c r="AO1474" s="56" t="s">
        <v>115</v>
      </c>
      <c r="AP1474" s="56" t="s">
        <v>117</v>
      </c>
      <c r="AQ1474" s="56" t="s">
        <v>120</v>
      </c>
      <c r="AR1474" s="56">
        <v>866</v>
      </c>
      <c r="AS1474" s="56">
        <v>1238.3800000000001</v>
      </c>
    </row>
    <row r="1475" spans="35:45" ht="69">
      <c r="AI1475" s="57" t="s">
        <v>110</v>
      </c>
      <c r="AJ1475" s="57">
        <v>2021</v>
      </c>
      <c r="AK1475" s="57" t="s">
        <v>27</v>
      </c>
      <c r="AL1475" s="57" t="s">
        <v>104</v>
      </c>
      <c r="AM1475" s="57" t="s">
        <v>118</v>
      </c>
      <c r="AN1475" s="57" t="s">
        <v>119</v>
      </c>
      <c r="AO1475" s="57" t="s">
        <v>115</v>
      </c>
      <c r="AP1475" s="57" t="s">
        <v>117</v>
      </c>
      <c r="AQ1475" s="57" t="s">
        <v>120</v>
      </c>
      <c r="AR1475" s="57">
        <v>311</v>
      </c>
      <c r="AS1475" s="57">
        <v>444.73</v>
      </c>
    </row>
    <row r="1476" spans="35:45" ht="69">
      <c r="AI1476" s="56" t="s">
        <v>110</v>
      </c>
      <c r="AJ1476" s="56">
        <v>2021</v>
      </c>
      <c r="AK1476" s="56" t="s">
        <v>33</v>
      </c>
      <c r="AL1476" s="56" t="s">
        <v>116</v>
      </c>
      <c r="AM1476" s="56" t="s">
        <v>118</v>
      </c>
      <c r="AN1476" s="56" t="s">
        <v>119</v>
      </c>
      <c r="AO1476" s="56" t="s">
        <v>115</v>
      </c>
      <c r="AP1476" s="56" t="s">
        <v>117</v>
      </c>
      <c r="AQ1476" s="56" t="s">
        <v>120</v>
      </c>
      <c r="AR1476" s="56">
        <v>350</v>
      </c>
      <c r="AS1476" s="56">
        <v>500.5</v>
      </c>
    </row>
    <row r="1477" spans="35:45" ht="69">
      <c r="AI1477" s="57" t="s">
        <v>103</v>
      </c>
      <c r="AJ1477" s="57">
        <v>2021</v>
      </c>
      <c r="AK1477" s="57" t="s">
        <v>33</v>
      </c>
      <c r="AL1477" s="57" t="s">
        <v>116</v>
      </c>
      <c r="AM1477" s="57" t="s">
        <v>118</v>
      </c>
      <c r="AN1477" s="57" t="s">
        <v>119</v>
      </c>
      <c r="AO1477" s="57" t="s">
        <v>115</v>
      </c>
      <c r="AP1477" s="57" t="s">
        <v>117</v>
      </c>
      <c r="AQ1477" s="57" t="s">
        <v>120</v>
      </c>
      <c r="AR1477" s="57">
        <v>304</v>
      </c>
      <c r="AS1477" s="57">
        <v>434.72</v>
      </c>
    </row>
    <row r="1478" spans="35:45" ht="69">
      <c r="AI1478" s="56" t="s">
        <v>103</v>
      </c>
      <c r="AJ1478" s="56">
        <v>2021</v>
      </c>
      <c r="AK1478" s="56" t="s">
        <v>33</v>
      </c>
      <c r="AL1478" s="56" t="s">
        <v>116</v>
      </c>
      <c r="AM1478" s="56" t="s">
        <v>118</v>
      </c>
      <c r="AN1478" s="56" t="s">
        <v>119</v>
      </c>
      <c r="AO1478" s="56" t="s">
        <v>115</v>
      </c>
      <c r="AP1478" s="56" t="s">
        <v>117</v>
      </c>
      <c r="AQ1478" s="56" t="s">
        <v>120</v>
      </c>
      <c r="AR1478" s="56">
        <v>352</v>
      </c>
      <c r="AS1478" s="56">
        <v>503.36</v>
      </c>
    </row>
    <row r="1479" spans="35:45" ht="69">
      <c r="AI1479" s="57" t="s">
        <v>103</v>
      </c>
      <c r="AJ1479" s="57">
        <v>2021</v>
      </c>
      <c r="AK1479" s="57" t="s">
        <v>33</v>
      </c>
      <c r="AL1479" s="57" t="s">
        <v>116</v>
      </c>
      <c r="AM1479" s="57" t="s">
        <v>118</v>
      </c>
      <c r="AN1479" s="57" t="s">
        <v>119</v>
      </c>
      <c r="AO1479" s="57" t="s">
        <v>115</v>
      </c>
      <c r="AP1479" s="57" t="s">
        <v>117</v>
      </c>
      <c r="AQ1479" s="57" t="s">
        <v>120</v>
      </c>
      <c r="AR1479" s="57">
        <v>829</v>
      </c>
      <c r="AS1479" s="57">
        <v>1185.47</v>
      </c>
    </row>
    <row r="1480" spans="35:45" ht="69">
      <c r="AI1480" s="56" t="s">
        <v>110</v>
      </c>
      <c r="AJ1480" s="56">
        <v>2021</v>
      </c>
      <c r="AK1480" s="56" t="s">
        <v>33</v>
      </c>
      <c r="AL1480" s="56" t="s">
        <v>116</v>
      </c>
      <c r="AM1480" s="56" t="s">
        <v>118</v>
      </c>
      <c r="AN1480" s="56" t="s">
        <v>119</v>
      </c>
      <c r="AO1480" s="56" t="s">
        <v>115</v>
      </c>
      <c r="AP1480" s="56" t="s">
        <v>117</v>
      </c>
      <c r="AQ1480" s="56" t="s">
        <v>120</v>
      </c>
      <c r="AR1480" s="56">
        <v>862</v>
      </c>
      <c r="AS1480" s="56">
        <v>1232.6600000000001</v>
      </c>
    </row>
    <row r="1481" spans="35:45" ht="69">
      <c r="AI1481" s="57" t="s">
        <v>103</v>
      </c>
      <c r="AJ1481" s="57">
        <v>2021</v>
      </c>
      <c r="AK1481" s="57" t="s">
        <v>33</v>
      </c>
      <c r="AL1481" s="57" t="s">
        <v>116</v>
      </c>
      <c r="AM1481" s="57" t="s">
        <v>118</v>
      </c>
      <c r="AN1481" s="57" t="s">
        <v>119</v>
      </c>
      <c r="AO1481" s="57" t="s">
        <v>115</v>
      </c>
      <c r="AP1481" s="57" t="s">
        <v>117</v>
      </c>
      <c r="AQ1481" s="57" t="s">
        <v>120</v>
      </c>
      <c r="AR1481" s="57">
        <v>918</v>
      </c>
      <c r="AS1481" s="57">
        <v>1312.74</v>
      </c>
    </row>
    <row r="1482" spans="35:45" ht="69">
      <c r="AI1482" s="56" t="s">
        <v>103</v>
      </c>
      <c r="AJ1482" s="56">
        <v>2021</v>
      </c>
      <c r="AK1482" s="56" t="s">
        <v>33</v>
      </c>
      <c r="AL1482" s="56" t="s">
        <v>116</v>
      </c>
      <c r="AM1482" s="56" t="s">
        <v>118</v>
      </c>
      <c r="AN1482" s="56" t="s">
        <v>119</v>
      </c>
      <c r="AO1482" s="56" t="s">
        <v>115</v>
      </c>
      <c r="AP1482" s="56" t="s">
        <v>117</v>
      </c>
      <c r="AQ1482" s="56" t="s">
        <v>120</v>
      </c>
      <c r="AR1482" s="56">
        <v>919</v>
      </c>
      <c r="AS1482" s="56">
        <v>1314.17</v>
      </c>
    </row>
    <row r="1483" spans="35:45" ht="69">
      <c r="AI1483" s="57" t="s">
        <v>110</v>
      </c>
      <c r="AJ1483" s="57">
        <v>2021</v>
      </c>
      <c r="AK1483" s="57" t="s">
        <v>33</v>
      </c>
      <c r="AL1483" s="57" t="s">
        <v>116</v>
      </c>
      <c r="AM1483" s="57" t="s">
        <v>118</v>
      </c>
      <c r="AN1483" s="57" t="s">
        <v>119</v>
      </c>
      <c r="AO1483" s="57" t="s">
        <v>115</v>
      </c>
      <c r="AP1483" s="57" t="s">
        <v>117</v>
      </c>
      <c r="AQ1483" s="57" t="s">
        <v>120</v>
      </c>
      <c r="AR1483" s="57">
        <v>920</v>
      </c>
      <c r="AS1483" s="57">
        <v>1315.6</v>
      </c>
    </row>
    <row r="1484" spans="35:45" ht="69">
      <c r="AI1484" s="56" t="s">
        <v>110</v>
      </c>
      <c r="AJ1484" s="56">
        <v>2021</v>
      </c>
      <c r="AK1484" s="56" t="s">
        <v>33</v>
      </c>
      <c r="AL1484" s="56" t="s">
        <v>116</v>
      </c>
      <c r="AM1484" s="56" t="s">
        <v>118</v>
      </c>
      <c r="AN1484" s="56" t="s">
        <v>119</v>
      </c>
      <c r="AO1484" s="56" t="s">
        <v>115</v>
      </c>
      <c r="AP1484" s="56" t="s">
        <v>117</v>
      </c>
      <c r="AQ1484" s="56" t="s">
        <v>120</v>
      </c>
      <c r="AR1484" s="56">
        <v>869</v>
      </c>
      <c r="AS1484" s="56">
        <v>526.24</v>
      </c>
    </row>
    <row r="1485" spans="35:45" ht="69">
      <c r="AI1485" s="57" t="s">
        <v>110</v>
      </c>
      <c r="AJ1485" s="57">
        <v>2021</v>
      </c>
      <c r="AK1485" s="57" t="s">
        <v>33</v>
      </c>
      <c r="AL1485" s="57" t="s">
        <v>116</v>
      </c>
      <c r="AM1485" s="57" t="s">
        <v>118</v>
      </c>
      <c r="AN1485" s="57" t="s">
        <v>119</v>
      </c>
      <c r="AO1485" s="57" t="s">
        <v>115</v>
      </c>
      <c r="AP1485" s="57" t="s">
        <v>117</v>
      </c>
      <c r="AQ1485" s="57" t="s">
        <v>120</v>
      </c>
      <c r="AR1485" s="57">
        <v>351</v>
      </c>
      <c r="AS1485" s="57">
        <v>501.93</v>
      </c>
    </row>
    <row r="1486" spans="35:45" ht="69">
      <c r="AI1486" s="56" t="s">
        <v>103</v>
      </c>
      <c r="AJ1486" s="56">
        <v>2021</v>
      </c>
      <c r="AK1486" s="56" t="s">
        <v>33</v>
      </c>
      <c r="AL1486" s="56" t="s">
        <v>116</v>
      </c>
      <c r="AM1486" s="56" t="s">
        <v>118</v>
      </c>
      <c r="AN1486" s="56" t="s">
        <v>119</v>
      </c>
      <c r="AO1486" s="56" t="s">
        <v>115</v>
      </c>
      <c r="AP1486" s="56" t="s">
        <v>117</v>
      </c>
      <c r="AQ1486" s="56" t="s">
        <v>120</v>
      </c>
      <c r="AR1486" s="56">
        <v>261</v>
      </c>
      <c r="AS1486" s="56">
        <v>373.23</v>
      </c>
    </row>
    <row r="1487" spans="35:45" ht="69">
      <c r="AI1487" s="57" t="s">
        <v>103</v>
      </c>
      <c r="AJ1487" s="57">
        <v>2021</v>
      </c>
      <c r="AK1487" s="57" t="s">
        <v>33</v>
      </c>
      <c r="AL1487" s="57" t="s">
        <v>116</v>
      </c>
      <c r="AM1487" s="57" t="s">
        <v>118</v>
      </c>
      <c r="AN1487" s="57" t="s">
        <v>119</v>
      </c>
      <c r="AO1487" s="57" t="s">
        <v>115</v>
      </c>
      <c r="AP1487" s="57" t="s">
        <v>117</v>
      </c>
      <c r="AQ1487" s="57" t="s">
        <v>120</v>
      </c>
      <c r="AR1487" s="57">
        <v>255</v>
      </c>
      <c r="AS1487" s="57">
        <v>364.65</v>
      </c>
    </row>
    <row r="1488" spans="35:45" ht="69">
      <c r="AI1488" s="56" t="s">
        <v>103</v>
      </c>
      <c r="AJ1488" s="56">
        <v>2021</v>
      </c>
      <c r="AK1488" s="56" t="s">
        <v>33</v>
      </c>
      <c r="AL1488" s="56" t="s">
        <v>116</v>
      </c>
      <c r="AM1488" s="56" t="s">
        <v>118</v>
      </c>
      <c r="AN1488" s="56" t="s">
        <v>119</v>
      </c>
      <c r="AO1488" s="56" t="s">
        <v>115</v>
      </c>
      <c r="AP1488" s="56" t="s">
        <v>117</v>
      </c>
      <c r="AQ1488" s="56" t="s">
        <v>120</v>
      </c>
      <c r="AR1488" s="56">
        <v>307</v>
      </c>
      <c r="AS1488" s="56">
        <v>439.01</v>
      </c>
    </row>
    <row r="1489" spans="35:45" ht="69">
      <c r="AI1489" s="57" t="s">
        <v>103</v>
      </c>
      <c r="AJ1489" s="57">
        <v>2021</v>
      </c>
      <c r="AK1489" s="57" t="s">
        <v>33</v>
      </c>
      <c r="AL1489" s="57" t="s">
        <v>116</v>
      </c>
      <c r="AM1489" s="57" t="s">
        <v>118</v>
      </c>
      <c r="AN1489" s="57" t="s">
        <v>119</v>
      </c>
      <c r="AO1489" s="57" t="s">
        <v>115</v>
      </c>
      <c r="AP1489" s="57" t="s">
        <v>117</v>
      </c>
      <c r="AQ1489" s="57" t="s">
        <v>120</v>
      </c>
      <c r="AR1489" s="57">
        <v>838</v>
      </c>
      <c r="AS1489" s="57">
        <v>1198.3399999999999</v>
      </c>
    </row>
    <row r="1490" spans="35:45" ht="69">
      <c r="AI1490" s="56" t="s">
        <v>110</v>
      </c>
      <c r="AJ1490" s="56">
        <v>2021</v>
      </c>
      <c r="AK1490" s="56" t="s">
        <v>33</v>
      </c>
      <c r="AL1490" s="56" t="s">
        <v>116</v>
      </c>
      <c r="AM1490" s="56" t="s">
        <v>118</v>
      </c>
      <c r="AN1490" s="56" t="s">
        <v>119</v>
      </c>
      <c r="AO1490" s="56" t="s">
        <v>115</v>
      </c>
      <c r="AP1490" s="56" t="s">
        <v>117</v>
      </c>
      <c r="AQ1490" s="56" t="s">
        <v>120</v>
      </c>
      <c r="AR1490" s="56">
        <v>871</v>
      </c>
      <c r="AS1490" s="56">
        <v>1245.53</v>
      </c>
    </row>
    <row r="1491" spans="35:45" ht="69">
      <c r="AI1491" s="57" t="s">
        <v>110</v>
      </c>
      <c r="AJ1491" s="57">
        <v>2021</v>
      </c>
      <c r="AK1491" s="57" t="s">
        <v>32</v>
      </c>
      <c r="AL1491" s="57" t="s">
        <v>116</v>
      </c>
      <c r="AM1491" s="57" t="s">
        <v>118</v>
      </c>
      <c r="AN1491" s="57" t="s">
        <v>119</v>
      </c>
      <c r="AO1491" s="57" t="s">
        <v>115</v>
      </c>
      <c r="AP1491" s="57" t="s">
        <v>117</v>
      </c>
      <c r="AQ1491" s="57" t="s">
        <v>120</v>
      </c>
      <c r="AR1491" s="57">
        <v>308</v>
      </c>
      <c r="AS1491" s="57">
        <v>440.44</v>
      </c>
    </row>
    <row r="1492" spans="35:45" ht="69">
      <c r="AI1492" s="56" t="s">
        <v>114</v>
      </c>
      <c r="AJ1492" s="56">
        <v>2021</v>
      </c>
      <c r="AK1492" s="56" t="s">
        <v>32</v>
      </c>
      <c r="AL1492" s="56" t="s">
        <v>116</v>
      </c>
      <c r="AM1492" s="56" t="s">
        <v>118</v>
      </c>
      <c r="AN1492" s="56" t="s">
        <v>119</v>
      </c>
      <c r="AO1492" s="56" t="s">
        <v>115</v>
      </c>
      <c r="AP1492" s="56" t="s">
        <v>117</v>
      </c>
      <c r="AQ1492" s="56" t="s">
        <v>120</v>
      </c>
      <c r="AR1492" s="56">
        <v>356</v>
      </c>
      <c r="AS1492" s="56">
        <v>509.08</v>
      </c>
    </row>
    <row r="1493" spans="35:45" ht="69">
      <c r="AI1493" s="57" t="s">
        <v>110</v>
      </c>
      <c r="AJ1493" s="57">
        <v>2021</v>
      </c>
      <c r="AK1493" s="57" t="s">
        <v>32</v>
      </c>
      <c r="AL1493" s="57" t="s">
        <v>116</v>
      </c>
      <c r="AM1493" s="57" t="s">
        <v>118</v>
      </c>
      <c r="AN1493" s="57" t="s">
        <v>119</v>
      </c>
      <c r="AO1493" s="57" t="s">
        <v>115</v>
      </c>
      <c r="AP1493" s="57" t="s">
        <v>117</v>
      </c>
      <c r="AQ1493" s="57" t="s">
        <v>120</v>
      </c>
      <c r="AR1493" s="57">
        <v>310</v>
      </c>
      <c r="AS1493" s="57">
        <v>443.3</v>
      </c>
    </row>
    <row r="1494" spans="35:45" ht="69">
      <c r="AI1494" s="56" t="s">
        <v>103</v>
      </c>
      <c r="AJ1494" s="56">
        <v>2021</v>
      </c>
      <c r="AK1494" s="56" t="s">
        <v>32</v>
      </c>
      <c r="AL1494" s="56" t="s">
        <v>116</v>
      </c>
      <c r="AM1494" s="56" t="s">
        <v>118</v>
      </c>
      <c r="AN1494" s="56" t="s">
        <v>119</v>
      </c>
      <c r="AO1494" s="56" t="s">
        <v>115</v>
      </c>
      <c r="AP1494" s="56" t="s">
        <v>117</v>
      </c>
      <c r="AQ1494" s="56" t="s">
        <v>120</v>
      </c>
      <c r="AR1494" s="56">
        <v>358</v>
      </c>
      <c r="AS1494" s="56">
        <v>511.94</v>
      </c>
    </row>
    <row r="1495" spans="35:45" ht="69">
      <c r="AI1495" s="57" t="s">
        <v>103</v>
      </c>
      <c r="AJ1495" s="57">
        <v>2021</v>
      </c>
      <c r="AK1495" s="57" t="s">
        <v>32</v>
      </c>
      <c r="AL1495" s="57" t="s">
        <v>116</v>
      </c>
      <c r="AM1495" s="57" t="s">
        <v>118</v>
      </c>
      <c r="AN1495" s="57" t="s">
        <v>119</v>
      </c>
      <c r="AO1495" s="57" t="s">
        <v>115</v>
      </c>
      <c r="AP1495" s="57" t="s">
        <v>117</v>
      </c>
      <c r="AQ1495" s="57" t="s">
        <v>120</v>
      </c>
      <c r="AR1495" s="57">
        <v>828</v>
      </c>
      <c r="AS1495" s="57">
        <v>1184.04</v>
      </c>
    </row>
    <row r="1496" spans="35:45" ht="69">
      <c r="AI1496" s="56" t="s">
        <v>113</v>
      </c>
      <c r="AJ1496" s="56">
        <v>2021</v>
      </c>
      <c r="AK1496" s="56" t="s">
        <v>32</v>
      </c>
      <c r="AL1496" s="56" t="s">
        <v>116</v>
      </c>
      <c r="AM1496" s="56" t="s">
        <v>118</v>
      </c>
      <c r="AN1496" s="56" t="s">
        <v>119</v>
      </c>
      <c r="AO1496" s="56" t="s">
        <v>115</v>
      </c>
      <c r="AP1496" s="56" t="s">
        <v>117</v>
      </c>
      <c r="AQ1496" s="56" t="s">
        <v>120</v>
      </c>
      <c r="AR1496" s="56">
        <v>915</v>
      </c>
      <c r="AS1496" s="56">
        <v>1308.45</v>
      </c>
    </row>
    <row r="1497" spans="35:45" ht="69">
      <c r="AI1497" s="57" t="s">
        <v>110</v>
      </c>
      <c r="AJ1497" s="57">
        <v>2021</v>
      </c>
      <c r="AK1497" s="57" t="s">
        <v>32</v>
      </c>
      <c r="AL1497" s="57" t="s">
        <v>116</v>
      </c>
      <c r="AM1497" s="57" t="s">
        <v>118</v>
      </c>
      <c r="AN1497" s="57" t="s">
        <v>119</v>
      </c>
      <c r="AO1497" s="57" t="s">
        <v>115</v>
      </c>
      <c r="AP1497" s="57" t="s">
        <v>117</v>
      </c>
      <c r="AQ1497" s="57" t="s">
        <v>120</v>
      </c>
      <c r="AR1497" s="57">
        <v>916</v>
      </c>
      <c r="AS1497" s="57">
        <v>1309.8800000000001</v>
      </c>
    </row>
    <row r="1498" spans="35:45" ht="69">
      <c r="AI1498" s="56" t="s">
        <v>110</v>
      </c>
      <c r="AJ1498" s="56">
        <v>2021</v>
      </c>
      <c r="AK1498" s="56" t="s">
        <v>32</v>
      </c>
      <c r="AL1498" s="56" t="s">
        <v>116</v>
      </c>
      <c r="AM1498" s="56" t="s">
        <v>118</v>
      </c>
      <c r="AN1498" s="56" t="s">
        <v>119</v>
      </c>
      <c r="AO1498" s="56" t="s">
        <v>115</v>
      </c>
      <c r="AP1498" s="56" t="s">
        <v>117</v>
      </c>
      <c r="AQ1498" s="56" t="s">
        <v>120</v>
      </c>
      <c r="AR1498" s="56">
        <v>917</v>
      </c>
      <c r="AS1498" s="56">
        <v>1311.31</v>
      </c>
    </row>
    <row r="1499" spans="35:45" ht="69">
      <c r="AI1499" s="57" t="s">
        <v>110</v>
      </c>
      <c r="AJ1499" s="57">
        <v>2021</v>
      </c>
      <c r="AK1499" s="57" t="s">
        <v>32</v>
      </c>
      <c r="AL1499" s="57" t="s">
        <v>116</v>
      </c>
      <c r="AM1499" s="57" t="s">
        <v>118</v>
      </c>
      <c r="AN1499" s="57" t="s">
        <v>119</v>
      </c>
      <c r="AO1499" s="57" t="s">
        <v>115</v>
      </c>
      <c r="AP1499" s="57" t="s">
        <v>117</v>
      </c>
      <c r="AQ1499" s="57" t="s">
        <v>120</v>
      </c>
      <c r="AR1499" s="57">
        <v>868</v>
      </c>
      <c r="AS1499" s="57">
        <v>526.24</v>
      </c>
    </row>
    <row r="1500" spans="35:45" ht="69">
      <c r="AI1500" s="56" t="s">
        <v>112</v>
      </c>
      <c r="AJ1500" s="56">
        <v>2021</v>
      </c>
      <c r="AK1500" s="56" t="s">
        <v>32</v>
      </c>
      <c r="AL1500" s="56" t="s">
        <v>116</v>
      </c>
      <c r="AM1500" s="56" t="s">
        <v>118</v>
      </c>
      <c r="AN1500" s="56" t="s">
        <v>119</v>
      </c>
      <c r="AO1500" s="56" t="s">
        <v>115</v>
      </c>
      <c r="AP1500" s="56" t="s">
        <v>117</v>
      </c>
      <c r="AQ1500" s="56" t="s">
        <v>120</v>
      </c>
      <c r="AR1500" s="56">
        <v>357</v>
      </c>
      <c r="AS1500" s="56">
        <v>526.24</v>
      </c>
    </row>
    <row r="1501" spans="35:45" ht="69">
      <c r="AI1501" s="57" t="s">
        <v>103</v>
      </c>
      <c r="AJ1501" s="57">
        <v>2021</v>
      </c>
      <c r="AK1501" s="57" t="s">
        <v>32</v>
      </c>
      <c r="AL1501" s="57" t="s">
        <v>116</v>
      </c>
      <c r="AM1501" s="57" t="s">
        <v>118</v>
      </c>
      <c r="AN1501" s="57" t="s">
        <v>119</v>
      </c>
      <c r="AO1501" s="57" t="s">
        <v>115</v>
      </c>
      <c r="AP1501" s="57" t="s">
        <v>117</v>
      </c>
      <c r="AQ1501" s="57" t="s">
        <v>120</v>
      </c>
      <c r="AR1501" s="57">
        <v>279</v>
      </c>
      <c r="AS1501" s="57">
        <v>398.97</v>
      </c>
    </row>
    <row r="1502" spans="35:45" ht="69">
      <c r="AI1502" s="56" t="s">
        <v>110</v>
      </c>
      <c r="AJ1502" s="56">
        <v>2021</v>
      </c>
      <c r="AK1502" s="56" t="s">
        <v>32</v>
      </c>
      <c r="AL1502" s="56" t="s">
        <v>116</v>
      </c>
      <c r="AM1502" s="56" t="s">
        <v>118</v>
      </c>
      <c r="AN1502" s="56" t="s">
        <v>119</v>
      </c>
      <c r="AO1502" s="56" t="s">
        <v>115</v>
      </c>
      <c r="AP1502" s="56" t="s">
        <v>117</v>
      </c>
      <c r="AQ1502" s="56" t="s">
        <v>120</v>
      </c>
      <c r="AR1502" s="56">
        <v>273</v>
      </c>
      <c r="AS1502" s="56">
        <v>390.39</v>
      </c>
    </row>
    <row r="1503" spans="35:45" ht="69">
      <c r="AI1503" s="57" t="s">
        <v>110</v>
      </c>
      <c r="AJ1503" s="57">
        <v>2021</v>
      </c>
      <c r="AK1503" s="57" t="s">
        <v>32</v>
      </c>
      <c r="AL1503" s="57" t="s">
        <v>116</v>
      </c>
      <c r="AM1503" s="57" t="s">
        <v>118</v>
      </c>
      <c r="AN1503" s="57" t="s">
        <v>119</v>
      </c>
      <c r="AO1503" s="57" t="s">
        <v>115</v>
      </c>
      <c r="AP1503" s="57" t="s">
        <v>117</v>
      </c>
      <c r="AQ1503" s="57" t="s">
        <v>120</v>
      </c>
      <c r="AR1503" s="57">
        <v>267</v>
      </c>
      <c r="AS1503" s="57">
        <v>381.81</v>
      </c>
    </row>
    <row r="1504" spans="35:45" ht="69">
      <c r="AI1504" s="56" t="s">
        <v>113</v>
      </c>
      <c r="AJ1504" s="56">
        <v>2021</v>
      </c>
      <c r="AK1504" s="56" t="s">
        <v>32</v>
      </c>
      <c r="AL1504" s="56" t="s">
        <v>116</v>
      </c>
      <c r="AM1504" s="56" t="s">
        <v>118</v>
      </c>
      <c r="AN1504" s="56" t="s">
        <v>119</v>
      </c>
      <c r="AO1504" s="56" t="s">
        <v>115</v>
      </c>
      <c r="AP1504" s="56" t="s">
        <v>117</v>
      </c>
      <c r="AQ1504" s="56" t="s">
        <v>120</v>
      </c>
      <c r="AR1504" s="56">
        <v>313</v>
      </c>
      <c r="AS1504" s="56">
        <v>447.59</v>
      </c>
    </row>
    <row r="1505" spans="35:45" ht="69">
      <c r="AI1505" s="57" t="s">
        <v>103</v>
      </c>
      <c r="AJ1505" s="57">
        <v>2021</v>
      </c>
      <c r="AK1505" s="57" t="s">
        <v>32</v>
      </c>
      <c r="AL1505" s="57" t="s">
        <v>116</v>
      </c>
      <c r="AM1505" s="57" t="s">
        <v>118</v>
      </c>
      <c r="AN1505" s="57" t="s">
        <v>119</v>
      </c>
      <c r="AO1505" s="57" t="s">
        <v>115</v>
      </c>
      <c r="AP1505" s="57" t="s">
        <v>117</v>
      </c>
      <c r="AQ1505" s="57" t="s">
        <v>120</v>
      </c>
      <c r="AR1505" s="57">
        <v>355</v>
      </c>
      <c r="AS1505" s="57">
        <v>507.65</v>
      </c>
    </row>
    <row r="1506" spans="35:45" ht="69">
      <c r="AI1506" s="56" t="s">
        <v>110</v>
      </c>
      <c r="AJ1506" s="56">
        <v>2021</v>
      </c>
      <c r="AK1506" s="56" t="s">
        <v>32</v>
      </c>
      <c r="AL1506" s="56" t="s">
        <v>116</v>
      </c>
      <c r="AM1506" s="56" t="s">
        <v>118</v>
      </c>
      <c r="AN1506" s="56" t="s">
        <v>119</v>
      </c>
      <c r="AO1506" s="56" t="s">
        <v>115</v>
      </c>
      <c r="AP1506" s="56" t="s">
        <v>117</v>
      </c>
      <c r="AQ1506" s="56" t="s">
        <v>120</v>
      </c>
      <c r="AR1506" s="56">
        <v>837</v>
      </c>
      <c r="AS1506" s="56">
        <v>1196.9100000000001</v>
      </c>
    </row>
    <row r="1507" spans="35:45" ht="69">
      <c r="AI1507" s="57" t="s">
        <v>110</v>
      </c>
      <c r="AJ1507" s="57">
        <v>2021</v>
      </c>
      <c r="AK1507" s="57" t="s">
        <v>32</v>
      </c>
      <c r="AL1507" s="57" t="s">
        <v>116</v>
      </c>
      <c r="AM1507" s="57" t="s">
        <v>118</v>
      </c>
      <c r="AN1507" s="57" t="s">
        <v>119</v>
      </c>
      <c r="AO1507" s="57" t="s">
        <v>115</v>
      </c>
      <c r="AP1507" s="57" t="s">
        <v>117</v>
      </c>
      <c r="AQ1507" s="57" t="s">
        <v>120</v>
      </c>
      <c r="AR1507" s="57">
        <v>870</v>
      </c>
      <c r="AS1507" s="57">
        <v>1244.0999999999999</v>
      </c>
    </row>
    <row r="1508" spans="35:45" ht="69">
      <c r="AI1508" s="56" t="s">
        <v>103</v>
      </c>
      <c r="AJ1508" s="56">
        <v>2021</v>
      </c>
      <c r="AK1508" s="56" t="s">
        <v>31</v>
      </c>
      <c r="AL1508" s="56" t="s">
        <v>116</v>
      </c>
      <c r="AM1508" s="56" t="s">
        <v>118</v>
      </c>
      <c r="AN1508" s="56" t="s">
        <v>119</v>
      </c>
      <c r="AO1508" s="56" t="s">
        <v>115</v>
      </c>
      <c r="AP1508" s="56" t="s">
        <v>117</v>
      </c>
      <c r="AQ1508" s="56" t="s">
        <v>120</v>
      </c>
      <c r="AR1508" s="56">
        <v>314</v>
      </c>
      <c r="AS1508" s="56">
        <v>449.02</v>
      </c>
    </row>
    <row r="1509" spans="35:45" ht="69">
      <c r="AI1509" s="57" t="s">
        <v>112</v>
      </c>
      <c r="AJ1509" s="57">
        <v>2021</v>
      </c>
      <c r="AK1509" s="57" t="s">
        <v>31</v>
      </c>
      <c r="AL1509" s="57" t="s">
        <v>116</v>
      </c>
      <c r="AM1509" s="57" t="s">
        <v>118</v>
      </c>
      <c r="AN1509" s="57" t="s">
        <v>119</v>
      </c>
      <c r="AO1509" s="57" t="s">
        <v>115</v>
      </c>
      <c r="AP1509" s="57" t="s">
        <v>117</v>
      </c>
      <c r="AQ1509" s="57" t="s">
        <v>120</v>
      </c>
      <c r="AR1509" s="57">
        <v>362</v>
      </c>
      <c r="AS1509" s="57">
        <v>517.66</v>
      </c>
    </row>
    <row r="1510" spans="35:45" ht="69">
      <c r="AI1510" s="56" t="s">
        <v>103</v>
      </c>
      <c r="AJ1510" s="56">
        <v>2021</v>
      </c>
      <c r="AK1510" s="56" t="s">
        <v>31</v>
      </c>
      <c r="AL1510" s="56" t="s">
        <v>116</v>
      </c>
      <c r="AM1510" s="56" t="s">
        <v>118</v>
      </c>
      <c r="AN1510" s="56" t="s">
        <v>119</v>
      </c>
      <c r="AO1510" s="56" t="s">
        <v>115</v>
      </c>
      <c r="AP1510" s="56" t="s">
        <v>117</v>
      </c>
      <c r="AQ1510" s="56" t="s">
        <v>120</v>
      </c>
      <c r="AR1510" s="56">
        <v>290</v>
      </c>
      <c r="AS1510" s="56">
        <v>414.7</v>
      </c>
    </row>
    <row r="1511" spans="35:45" ht="69">
      <c r="AI1511" s="57" t="s">
        <v>103</v>
      </c>
      <c r="AJ1511" s="57">
        <v>2021</v>
      </c>
      <c r="AK1511" s="57" t="s">
        <v>31</v>
      </c>
      <c r="AL1511" s="57" t="s">
        <v>116</v>
      </c>
      <c r="AM1511" s="57" t="s">
        <v>118</v>
      </c>
      <c r="AN1511" s="57" t="s">
        <v>119</v>
      </c>
      <c r="AO1511" s="57" t="s">
        <v>115</v>
      </c>
      <c r="AP1511" s="57" t="s">
        <v>117</v>
      </c>
      <c r="AQ1511" s="57" t="s">
        <v>120</v>
      </c>
      <c r="AR1511" s="57">
        <v>316</v>
      </c>
      <c r="AS1511" s="57">
        <v>451.88</v>
      </c>
    </row>
    <row r="1512" spans="35:45" ht="69">
      <c r="AI1512" s="56" t="s">
        <v>110</v>
      </c>
      <c r="AJ1512" s="56">
        <v>2021</v>
      </c>
      <c r="AK1512" s="56" t="s">
        <v>31</v>
      </c>
      <c r="AL1512" s="56" t="s">
        <v>116</v>
      </c>
      <c r="AM1512" s="56" t="s">
        <v>118</v>
      </c>
      <c r="AN1512" s="56" t="s">
        <v>119</v>
      </c>
      <c r="AO1512" s="56" t="s">
        <v>115</v>
      </c>
      <c r="AP1512" s="56" t="s">
        <v>117</v>
      </c>
      <c r="AQ1512" s="56" t="s">
        <v>120</v>
      </c>
      <c r="AR1512" s="56">
        <v>364</v>
      </c>
      <c r="AS1512" s="56">
        <v>520.52</v>
      </c>
    </row>
    <row r="1513" spans="35:45" ht="69">
      <c r="AI1513" s="57" t="s">
        <v>110</v>
      </c>
      <c r="AJ1513" s="57">
        <v>2021</v>
      </c>
      <c r="AK1513" s="57" t="s">
        <v>31</v>
      </c>
      <c r="AL1513" s="57" t="s">
        <v>116</v>
      </c>
      <c r="AM1513" s="57" t="s">
        <v>118</v>
      </c>
      <c r="AN1513" s="57" t="s">
        <v>119</v>
      </c>
      <c r="AO1513" s="57" t="s">
        <v>115</v>
      </c>
      <c r="AP1513" s="57" t="s">
        <v>117</v>
      </c>
      <c r="AQ1513" s="57" t="s">
        <v>120</v>
      </c>
      <c r="AR1513" s="57">
        <v>827</v>
      </c>
      <c r="AS1513" s="57">
        <v>1182.6099999999999</v>
      </c>
    </row>
    <row r="1514" spans="35:45" ht="69">
      <c r="AI1514" s="56" t="s">
        <v>103</v>
      </c>
      <c r="AJ1514" s="56">
        <v>2021</v>
      </c>
      <c r="AK1514" s="56" t="s">
        <v>31</v>
      </c>
      <c r="AL1514" s="56" t="s">
        <v>116</v>
      </c>
      <c r="AM1514" s="56" t="s">
        <v>118</v>
      </c>
      <c r="AN1514" s="56" t="s">
        <v>119</v>
      </c>
      <c r="AO1514" s="56" t="s">
        <v>115</v>
      </c>
      <c r="AP1514" s="56" t="s">
        <v>117</v>
      </c>
      <c r="AQ1514" s="56" t="s">
        <v>120</v>
      </c>
      <c r="AR1514" s="56">
        <v>861</v>
      </c>
      <c r="AS1514" s="56">
        <v>1231.23</v>
      </c>
    </row>
    <row r="1515" spans="35:45" ht="69">
      <c r="AI1515" s="57" t="s">
        <v>103</v>
      </c>
      <c r="AJ1515" s="57">
        <v>2021</v>
      </c>
      <c r="AK1515" s="57" t="s">
        <v>31</v>
      </c>
      <c r="AL1515" s="57" t="s">
        <v>116</v>
      </c>
      <c r="AM1515" s="57" t="s">
        <v>118</v>
      </c>
      <c r="AN1515" s="57" t="s">
        <v>119</v>
      </c>
      <c r="AO1515" s="57" t="s">
        <v>115</v>
      </c>
      <c r="AP1515" s="57" t="s">
        <v>117</v>
      </c>
      <c r="AQ1515" s="57" t="s">
        <v>120</v>
      </c>
      <c r="AR1515" s="57">
        <v>914</v>
      </c>
      <c r="AS1515" s="57">
        <v>1307.02</v>
      </c>
    </row>
    <row r="1516" spans="35:45" ht="69">
      <c r="AI1516" s="56" t="s">
        <v>103</v>
      </c>
      <c r="AJ1516" s="56">
        <v>2021</v>
      </c>
      <c r="AK1516" s="56" t="s">
        <v>31</v>
      </c>
      <c r="AL1516" s="56" t="s">
        <v>116</v>
      </c>
      <c r="AM1516" s="56" t="s">
        <v>118</v>
      </c>
      <c r="AN1516" s="56" t="s">
        <v>119</v>
      </c>
      <c r="AO1516" s="56" t="s">
        <v>115</v>
      </c>
      <c r="AP1516" s="56" t="s">
        <v>117</v>
      </c>
      <c r="AQ1516" s="56" t="s">
        <v>120</v>
      </c>
      <c r="AR1516" s="56">
        <v>867</v>
      </c>
      <c r="AS1516" s="56">
        <v>526.24</v>
      </c>
    </row>
    <row r="1517" spans="35:45" ht="69">
      <c r="AI1517" s="57" t="s">
        <v>110</v>
      </c>
      <c r="AJ1517" s="57">
        <v>2021</v>
      </c>
      <c r="AK1517" s="57" t="s">
        <v>31</v>
      </c>
      <c r="AL1517" s="57" t="s">
        <v>116</v>
      </c>
      <c r="AM1517" s="57" t="s">
        <v>118</v>
      </c>
      <c r="AN1517" s="57" t="s">
        <v>119</v>
      </c>
      <c r="AO1517" s="57" t="s">
        <v>115</v>
      </c>
      <c r="AP1517" s="57" t="s">
        <v>117</v>
      </c>
      <c r="AQ1517" s="57" t="s">
        <v>120</v>
      </c>
      <c r="AR1517" s="57">
        <v>363</v>
      </c>
      <c r="AS1517" s="57">
        <v>526.24</v>
      </c>
    </row>
    <row r="1518" spans="35:45" ht="69">
      <c r="AI1518" s="56" t="s">
        <v>110</v>
      </c>
      <c r="AJ1518" s="56">
        <v>2021</v>
      </c>
      <c r="AK1518" s="56" t="s">
        <v>31</v>
      </c>
      <c r="AL1518" s="56" t="s">
        <v>116</v>
      </c>
      <c r="AM1518" s="56" t="s">
        <v>118</v>
      </c>
      <c r="AN1518" s="56" t="s">
        <v>119</v>
      </c>
      <c r="AO1518" s="56" t="s">
        <v>115</v>
      </c>
      <c r="AP1518" s="56" t="s">
        <v>117</v>
      </c>
      <c r="AQ1518" s="56" t="s">
        <v>120</v>
      </c>
      <c r="AR1518" s="56">
        <v>291</v>
      </c>
      <c r="AS1518" s="56">
        <v>416.13</v>
      </c>
    </row>
    <row r="1519" spans="35:45" ht="69">
      <c r="AI1519" s="57" t="s">
        <v>103</v>
      </c>
      <c r="AJ1519" s="57">
        <v>2021</v>
      </c>
      <c r="AK1519" s="57" t="s">
        <v>31</v>
      </c>
      <c r="AL1519" s="57" t="s">
        <v>116</v>
      </c>
      <c r="AM1519" s="57" t="s">
        <v>118</v>
      </c>
      <c r="AN1519" s="57" t="s">
        <v>119</v>
      </c>
      <c r="AO1519" s="57" t="s">
        <v>115</v>
      </c>
      <c r="AP1519" s="57" t="s">
        <v>117</v>
      </c>
      <c r="AQ1519" s="57" t="s">
        <v>120</v>
      </c>
      <c r="AR1519" s="57">
        <v>285</v>
      </c>
      <c r="AS1519" s="57">
        <v>407.55</v>
      </c>
    </row>
    <row r="1520" spans="35:45" ht="69">
      <c r="AI1520" s="56" t="s">
        <v>103</v>
      </c>
      <c r="AJ1520" s="56">
        <v>2021</v>
      </c>
      <c r="AK1520" s="56" t="s">
        <v>31</v>
      </c>
      <c r="AL1520" s="56" t="s">
        <v>116</v>
      </c>
      <c r="AM1520" s="56" t="s">
        <v>118</v>
      </c>
      <c r="AN1520" s="56" t="s">
        <v>119</v>
      </c>
      <c r="AO1520" s="56" t="s">
        <v>115</v>
      </c>
      <c r="AP1520" s="56" t="s">
        <v>117</v>
      </c>
      <c r="AQ1520" s="56" t="s">
        <v>120</v>
      </c>
      <c r="AR1520" s="56">
        <v>361</v>
      </c>
      <c r="AS1520" s="56">
        <v>516.23</v>
      </c>
    </row>
    <row r="1521" spans="35:45" ht="69">
      <c r="AI1521" s="57" t="s">
        <v>103</v>
      </c>
      <c r="AJ1521" s="57">
        <v>2021</v>
      </c>
      <c r="AK1521" s="57" t="s">
        <v>31</v>
      </c>
      <c r="AL1521" s="57" t="s">
        <v>116</v>
      </c>
      <c r="AM1521" s="57" t="s">
        <v>118</v>
      </c>
      <c r="AN1521" s="57" t="s">
        <v>119</v>
      </c>
      <c r="AO1521" s="57" t="s">
        <v>115</v>
      </c>
      <c r="AP1521" s="57" t="s">
        <v>117</v>
      </c>
      <c r="AQ1521" s="57" t="s">
        <v>120</v>
      </c>
      <c r="AR1521" s="57">
        <v>289</v>
      </c>
      <c r="AS1521" s="57">
        <v>413.27</v>
      </c>
    </row>
    <row r="1522" spans="35:45" ht="69">
      <c r="AI1522" s="56" t="s">
        <v>103</v>
      </c>
      <c r="AJ1522" s="56">
        <v>2021</v>
      </c>
      <c r="AK1522" s="56" t="s">
        <v>31</v>
      </c>
      <c r="AL1522" s="56" t="s">
        <v>116</v>
      </c>
      <c r="AM1522" s="56" t="s">
        <v>118</v>
      </c>
      <c r="AN1522" s="56" t="s">
        <v>119</v>
      </c>
      <c r="AO1522" s="56" t="s">
        <v>115</v>
      </c>
      <c r="AP1522" s="56" t="s">
        <v>117</v>
      </c>
      <c r="AQ1522" s="56" t="s">
        <v>120</v>
      </c>
      <c r="AR1522" s="56">
        <v>836</v>
      </c>
      <c r="AS1522" s="56">
        <v>1195.48</v>
      </c>
    </row>
    <row r="1523" spans="35:45" ht="69">
      <c r="AI1523" s="57" t="s">
        <v>103</v>
      </c>
      <c r="AJ1523" s="57">
        <v>2021</v>
      </c>
      <c r="AK1523" s="57" t="s">
        <v>31</v>
      </c>
      <c r="AL1523" s="57" t="s">
        <v>116</v>
      </c>
      <c r="AM1523" s="57" t="s">
        <v>118</v>
      </c>
      <c r="AN1523" s="57" t="s">
        <v>119</v>
      </c>
      <c r="AO1523" s="57" t="s">
        <v>115</v>
      </c>
      <c r="AP1523" s="57" t="s">
        <v>117</v>
      </c>
      <c r="AQ1523" s="57" t="s">
        <v>120</v>
      </c>
      <c r="AR1523" s="57">
        <v>869</v>
      </c>
      <c r="AS1523" s="57">
        <v>1242.67</v>
      </c>
    </row>
    <row r="1524" spans="35:45" ht="41.4">
      <c r="AI1524" s="56" t="s">
        <v>112</v>
      </c>
      <c r="AJ1524" s="56">
        <v>2021</v>
      </c>
      <c r="AK1524" s="56" t="s">
        <v>30</v>
      </c>
      <c r="AL1524" s="56" t="s">
        <v>104</v>
      </c>
      <c r="AM1524" s="56" t="s">
        <v>118</v>
      </c>
      <c r="AN1524" s="56" t="s">
        <v>119</v>
      </c>
      <c r="AO1524" s="56" t="s">
        <v>107</v>
      </c>
      <c r="AP1524" s="56" t="s">
        <v>117</v>
      </c>
      <c r="AQ1524" s="56" t="s">
        <v>109</v>
      </c>
      <c r="AR1524" s="56">
        <v>340</v>
      </c>
      <c r="AS1524" s="56">
        <v>486.2</v>
      </c>
    </row>
    <row r="1525" spans="35:45" ht="41.4">
      <c r="AI1525" s="57" t="s">
        <v>110</v>
      </c>
      <c r="AJ1525" s="57">
        <v>2021</v>
      </c>
      <c r="AK1525" s="57" t="s">
        <v>30</v>
      </c>
      <c r="AL1525" s="57" t="s">
        <v>104</v>
      </c>
      <c r="AM1525" s="57" t="s">
        <v>118</v>
      </c>
      <c r="AN1525" s="57" t="s">
        <v>119</v>
      </c>
      <c r="AO1525" s="57" t="s">
        <v>107</v>
      </c>
      <c r="AP1525" s="57" t="s">
        <v>117</v>
      </c>
      <c r="AQ1525" s="57" t="s">
        <v>109</v>
      </c>
      <c r="AR1525" s="57">
        <v>334</v>
      </c>
      <c r="AS1525" s="57">
        <v>477.62</v>
      </c>
    </row>
    <row r="1526" spans="35:45" ht="41.4">
      <c r="AI1526" s="56" t="s">
        <v>110</v>
      </c>
      <c r="AJ1526" s="56">
        <v>2021</v>
      </c>
      <c r="AK1526" s="56" t="s">
        <v>30</v>
      </c>
      <c r="AL1526" s="56" t="s">
        <v>104</v>
      </c>
      <c r="AM1526" s="56" t="s">
        <v>118</v>
      </c>
      <c r="AN1526" s="56" t="s">
        <v>119</v>
      </c>
      <c r="AO1526" s="56" t="s">
        <v>107</v>
      </c>
      <c r="AP1526" s="56" t="s">
        <v>117</v>
      </c>
      <c r="AQ1526" s="56" t="s">
        <v>109</v>
      </c>
      <c r="AR1526" s="56">
        <v>337</v>
      </c>
      <c r="AS1526" s="56">
        <v>481.91</v>
      </c>
    </row>
    <row r="1527" spans="35:45" ht="41.4">
      <c r="AI1527" s="57" t="s">
        <v>112</v>
      </c>
      <c r="AJ1527" s="57">
        <v>2021</v>
      </c>
      <c r="AK1527" s="57" t="s">
        <v>30</v>
      </c>
      <c r="AL1527" s="57" t="s">
        <v>104</v>
      </c>
      <c r="AM1527" s="57" t="s">
        <v>118</v>
      </c>
      <c r="AN1527" s="57" t="s">
        <v>119</v>
      </c>
      <c r="AO1527" s="57" t="s">
        <v>107</v>
      </c>
      <c r="AP1527" s="57" t="s">
        <v>117</v>
      </c>
      <c r="AQ1527" s="57" t="s">
        <v>109</v>
      </c>
      <c r="AR1527" s="57">
        <v>331</v>
      </c>
      <c r="AS1527" s="57">
        <v>473.33</v>
      </c>
    </row>
    <row r="1528" spans="35:45" ht="41.4">
      <c r="AI1528" s="56" t="s">
        <v>103</v>
      </c>
      <c r="AJ1528" s="56">
        <v>2021</v>
      </c>
      <c r="AK1528" s="56" t="s">
        <v>31</v>
      </c>
      <c r="AL1528" s="56" t="s">
        <v>104</v>
      </c>
      <c r="AM1528" s="56" t="s">
        <v>118</v>
      </c>
      <c r="AN1528" s="56" t="s">
        <v>119</v>
      </c>
      <c r="AO1528" s="56" t="s">
        <v>107</v>
      </c>
      <c r="AP1528" s="56" t="s">
        <v>117</v>
      </c>
      <c r="AQ1528" s="56" t="s">
        <v>109</v>
      </c>
      <c r="AR1528" s="56">
        <v>328</v>
      </c>
      <c r="AS1528" s="56">
        <v>469.04</v>
      </c>
    </row>
    <row r="1529" spans="35:45" ht="41.4">
      <c r="AI1529" s="57" t="s">
        <v>110</v>
      </c>
      <c r="AJ1529" s="57">
        <v>2021</v>
      </c>
      <c r="AK1529" s="57" t="s">
        <v>31</v>
      </c>
      <c r="AL1529" s="57" t="s">
        <v>104</v>
      </c>
      <c r="AM1529" s="57" t="s">
        <v>118</v>
      </c>
      <c r="AN1529" s="57" t="s">
        <v>119</v>
      </c>
      <c r="AO1529" s="57" t="s">
        <v>107</v>
      </c>
      <c r="AP1529" s="57" t="s">
        <v>117</v>
      </c>
      <c r="AQ1529" s="57" t="s">
        <v>109</v>
      </c>
      <c r="AR1529" s="57">
        <v>322</v>
      </c>
      <c r="AS1529" s="57">
        <v>460.46</v>
      </c>
    </row>
    <row r="1530" spans="35:45" ht="41.4">
      <c r="AI1530" s="56" t="s">
        <v>103</v>
      </c>
      <c r="AJ1530" s="56">
        <v>2021</v>
      </c>
      <c r="AK1530" s="56" t="s">
        <v>31</v>
      </c>
      <c r="AL1530" s="56" t="s">
        <v>104</v>
      </c>
      <c r="AM1530" s="56" t="s">
        <v>118</v>
      </c>
      <c r="AN1530" s="56" t="s">
        <v>119</v>
      </c>
      <c r="AO1530" s="56" t="s">
        <v>107</v>
      </c>
      <c r="AP1530" s="56" t="s">
        <v>117</v>
      </c>
      <c r="AQ1530" s="56" t="s">
        <v>109</v>
      </c>
      <c r="AR1530" s="56">
        <v>316</v>
      </c>
      <c r="AS1530" s="56">
        <v>451.88</v>
      </c>
    </row>
    <row r="1531" spans="35:45" ht="41.4">
      <c r="AI1531" s="57" t="s">
        <v>110</v>
      </c>
      <c r="AJ1531" s="57">
        <v>2021</v>
      </c>
      <c r="AK1531" s="57" t="s">
        <v>31</v>
      </c>
      <c r="AL1531" s="57" t="s">
        <v>104</v>
      </c>
      <c r="AM1531" s="57" t="s">
        <v>118</v>
      </c>
      <c r="AN1531" s="57" t="s">
        <v>119</v>
      </c>
      <c r="AO1531" s="57" t="s">
        <v>107</v>
      </c>
      <c r="AP1531" s="57" t="s">
        <v>117</v>
      </c>
      <c r="AQ1531" s="57" t="s">
        <v>109</v>
      </c>
      <c r="AR1531" s="57">
        <v>325</v>
      </c>
      <c r="AS1531" s="57">
        <v>464.75</v>
      </c>
    </row>
    <row r="1532" spans="35:45" ht="41.4">
      <c r="AI1532" s="56" t="s">
        <v>112</v>
      </c>
      <c r="AJ1532" s="56">
        <v>2021</v>
      </c>
      <c r="AK1532" s="56" t="s">
        <v>31</v>
      </c>
      <c r="AL1532" s="56" t="s">
        <v>104</v>
      </c>
      <c r="AM1532" s="56" t="s">
        <v>118</v>
      </c>
      <c r="AN1532" s="56" t="s">
        <v>119</v>
      </c>
      <c r="AO1532" s="56" t="s">
        <v>107</v>
      </c>
      <c r="AP1532" s="56" t="s">
        <v>117</v>
      </c>
      <c r="AQ1532" s="56" t="s">
        <v>109</v>
      </c>
      <c r="AR1532" s="56">
        <v>319</v>
      </c>
      <c r="AS1532" s="56">
        <v>456.17</v>
      </c>
    </row>
    <row r="1533" spans="35:45" ht="41.4">
      <c r="AI1533" s="57" t="s">
        <v>103</v>
      </c>
      <c r="AJ1533" s="57">
        <v>2021</v>
      </c>
      <c r="AK1533" s="57" t="s">
        <v>31</v>
      </c>
      <c r="AL1533" s="57" t="s">
        <v>104</v>
      </c>
      <c r="AM1533" s="57" t="s">
        <v>118</v>
      </c>
      <c r="AN1533" s="57" t="s">
        <v>119</v>
      </c>
      <c r="AO1533" s="57" t="s">
        <v>107</v>
      </c>
      <c r="AP1533" s="57" t="s">
        <v>117</v>
      </c>
      <c r="AQ1533" s="57" t="s">
        <v>109</v>
      </c>
      <c r="AR1533" s="57">
        <v>313</v>
      </c>
      <c r="AS1533" s="57">
        <v>447.59</v>
      </c>
    </row>
    <row r="1534" spans="35:45" ht="69">
      <c r="AI1534" s="56" t="s">
        <v>112</v>
      </c>
      <c r="AJ1534" s="56">
        <v>2022</v>
      </c>
      <c r="AK1534" s="56" t="s">
        <v>26</v>
      </c>
      <c r="AL1534" s="56" t="s">
        <v>104</v>
      </c>
      <c r="AM1534" s="56" t="s">
        <v>105</v>
      </c>
      <c r="AN1534" s="56" t="s">
        <v>106</v>
      </c>
      <c r="AO1534" s="56" t="s">
        <v>115</v>
      </c>
      <c r="AP1534" s="56" t="s">
        <v>108</v>
      </c>
      <c r="AQ1534" s="56" t="s">
        <v>109</v>
      </c>
      <c r="AR1534" s="56">
        <v>212</v>
      </c>
      <c r="AS1534" s="56">
        <v>303.16000000000003</v>
      </c>
    </row>
    <row r="1535" spans="35:45" ht="69">
      <c r="AI1535" s="57" t="s">
        <v>110</v>
      </c>
      <c r="AJ1535" s="57">
        <v>2022</v>
      </c>
      <c r="AK1535" s="57" t="s">
        <v>26</v>
      </c>
      <c r="AL1535" s="57" t="s">
        <v>104</v>
      </c>
      <c r="AM1535" s="57" t="s">
        <v>105</v>
      </c>
      <c r="AN1535" s="57" t="s">
        <v>106</v>
      </c>
      <c r="AO1535" s="57" t="s">
        <v>115</v>
      </c>
      <c r="AP1535" s="57" t="s">
        <v>108</v>
      </c>
      <c r="AQ1535" s="57" t="s">
        <v>109</v>
      </c>
      <c r="AR1535" s="57">
        <v>206</v>
      </c>
      <c r="AS1535" s="57">
        <v>294.58</v>
      </c>
    </row>
    <row r="1536" spans="35:45" ht="69">
      <c r="AI1536" s="56" t="s">
        <v>112</v>
      </c>
      <c r="AJ1536" s="56">
        <v>2022</v>
      </c>
      <c r="AK1536" s="56" t="s">
        <v>26</v>
      </c>
      <c r="AL1536" s="56" t="s">
        <v>104</v>
      </c>
      <c r="AM1536" s="56" t="s">
        <v>105</v>
      </c>
      <c r="AN1536" s="56" t="s">
        <v>106</v>
      </c>
      <c r="AO1536" s="56" t="s">
        <v>115</v>
      </c>
      <c r="AP1536" s="56" t="s">
        <v>108</v>
      </c>
      <c r="AQ1536" s="56" t="s">
        <v>111</v>
      </c>
      <c r="AR1536" s="56">
        <v>216</v>
      </c>
      <c r="AS1536" s="56">
        <v>308.88</v>
      </c>
    </row>
    <row r="1537" spans="35:45" ht="69">
      <c r="AI1537" s="57" t="s">
        <v>110</v>
      </c>
      <c r="AJ1537" s="57">
        <v>2022</v>
      </c>
      <c r="AK1537" s="57" t="s">
        <v>26</v>
      </c>
      <c r="AL1537" s="57" t="s">
        <v>104</v>
      </c>
      <c r="AM1537" s="57" t="s">
        <v>105</v>
      </c>
      <c r="AN1537" s="57" t="s">
        <v>106</v>
      </c>
      <c r="AO1537" s="57" t="s">
        <v>115</v>
      </c>
      <c r="AP1537" s="57" t="s">
        <v>108</v>
      </c>
      <c r="AQ1537" s="57" t="s">
        <v>111</v>
      </c>
      <c r="AR1537" s="57">
        <v>210</v>
      </c>
      <c r="AS1537" s="57">
        <v>300.3</v>
      </c>
    </row>
    <row r="1538" spans="35:45" ht="69">
      <c r="AI1538" s="56" t="s">
        <v>112</v>
      </c>
      <c r="AJ1538" s="56">
        <v>2022</v>
      </c>
      <c r="AK1538" s="56" t="s">
        <v>26</v>
      </c>
      <c r="AL1538" s="56" t="s">
        <v>104</v>
      </c>
      <c r="AM1538" s="56" t="s">
        <v>105</v>
      </c>
      <c r="AN1538" s="56" t="s">
        <v>106</v>
      </c>
      <c r="AO1538" s="56" t="s">
        <v>115</v>
      </c>
      <c r="AP1538" s="56" t="s">
        <v>108</v>
      </c>
      <c r="AQ1538" s="56" t="s">
        <v>111</v>
      </c>
      <c r="AR1538" s="56">
        <v>204</v>
      </c>
      <c r="AS1538" s="56">
        <v>291.72000000000003</v>
      </c>
    </row>
    <row r="1539" spans="35:45" ht="69">
      <c r="AI1539" s="57" t="s">
        <v>112</v>
      </c>
      <c r="AJ1539" s="57">
        <v>2022</v>
      </c>
      <c r="AK1539" s="57" t="s">
        <v>26</v>
      </c>
      <c r="AL1539" s="57" t="s">
        <v>104</v>
      </c>
      <c r="AM1539" s="57" t="s">
        <v>105</v>
      </c>
      <c r="AN1539" s="57" t="s">
        <v>106</v>
      </c>
      <c r="AO1539" s="57" t="s">
        <v>115</v>
      </c>
      <c r="AP1539" s="57" t="s">
        <v>108</v>
      </c>
      <c r="AQ1539" s="57" t="s">
        <v>111</v>
      </c>
      <c r="AR1539" s="57">
        <v>213</v>
      </c>
      <c r="AS1539" s="57">
        <v>304.58999999999997</v>
      </c>
    </row>
    <row r="1540" spans="35:45" ht="69">
      <c r="AI1540" s="56" t="s">
        <v>103</v>
      </c>
      <c r="AJ1540" s="56">
        <v>2022</v>
      </c>
      <c r="AK1540" s="56" t="s">
        <v>26</v>
      </c>
      <c r="AL1540" s="56" t="s">
        <v>104</v>
      </c>
      <c r="AM1540" s="56" t="s">
        <v>105</v>
      </c>
      <c r="AN1540" s="56" t="s">
        <v>106</v>
      </c>
      <c r="AO1540" s="56" t="s">
        <v>115</v>
      </c>
      <c r="AP1540" s="56" t="s">
        <v>108</v>
      </c>
      <c r="AQ1540" s="56" t="s">
        <v>111</v>
      </c>
      <c r="AR1540" s="56">
        <v>207</v>
      </c>
      <c r="AS1540" s="56">
        <v>296.01</v>
      </c>
    </row>
    <row r="1541" spans="35:45" ht="69">
      <c r="AI1541" s="57" t="s">
        <v>110</v>
      </c>
      <c r="AJ1541" s="57">
        <v>2022</v>
      </c>
      <c r="AK1541" s="57" t="s">
        <v>26</v>
      </c>
      <c r="AL1541" s="57" t="s">
        <v>104</v>
      </c>
      <c r="AM1541" s="57" t="s">
        <v>105</v>
      </c>
      <c r="AN1541" s="57" t="s">
        <v>106</v>
      </c>
      <c r="AO1541" s="57" t="s">
        <v>115</v>
      </c>
      <c r="AP1541" s="57" t="s">
        <v>108</v>
      </c>
      <c r="AQ1541" s="57" t="s">
        <v>111</v>
      </c>
      <c r="AR1541" s="57">
        <v>201</v>
      </c>
      <c r="AS1541" s="57">
        <v>287.43</v>
      </c>
    </row>
    <row r="1542" spans="35:45" ht="69">
      <c r="AI1542" s="56" t="s">
        <v>110</v>
      </c>
      <c r="AJ1542" s="56">
        <v>2022</v>
      </c>
      <c r="AK1542" s="56" t="s">
        <v>26</v>
      </c>
      <c r="AL1542" s="56" t="s">
        <v>104</v>
      </c>
      <c r="AM1542" s="56" t="s">
        <v>105</v>
      </c>
      <c r="AN1542" s="56" t="s">
        <v>106</v>
      </c>
      <c r="AO1542" s="56" t="s">
        <v>115</v>
      </c>
      <c r="AP1542" s="56" t="s">
        <v>108</v>
      </c>
      <c r="AQ1542" s="56" t="s">
        <v>109</v>
      </c>
      <c r="AR1542" s="56">
        <v>215</v>
      </c>
      <c r="AS1542" s="56">
        <v>307.45</v>
      </c>
    </row>
    <row r="1543" spans="35:45" ht="69">
      <c r="AI1543" s="57" t="s">
        <v>110</v>
      </c>
      <c r="AJ1543" s="57">
        <v>2022</v>
      </c>
      <c r="AK1543" s="57" t="s">
        <v>26</v>
      </c>
      <c r="AL1543" s="57" t="s">
        <v>104</v>
      </c>
      <c r="AM1543" s="57" t="s">
        <v>105</v>
      </c>
      <c r="AN1543" s="57" t="s">
        <v>106</v>
      </c>
      <c r="AO1543" s="57" t="s">
        <v>115</v>
      </c>
      <c r="AP1543" s="57" t="s">
        <v>108</v>
      </c>
      <c r="AQ1543" s="57" t="s">
        <v>109</v>
      </c>
      <c r="AR1543" s="57">
        <v>209</v>
      </c>
      <c r="AS1543" s="57">
        <v>298.87</v>
      </c>
    </row>
    <row r="1544" spans="35:45" ht="69">
      <c r="AI1544" s="56" t="s">
        <v>113</v>
      </c>
      <c r="AJ1544" s="56">
        <v>2022</v>
      </c>
      <c r="AK1544" s="56" t="s">
        <v>26</v>
      </c>
      <c r="AL1544" s="56" t="s">
        <v>104</v>
      </c>
      <c r="AM1544" s="56" t="s">
        <v>105</v>
      </c>
      <c r="AN1544" s="56" t="s">
        <v>106</v>
      </c>
      <c r="AO1544" s="56" t="s">
        <v>115</v>
      </c>
      <c r="AP1544" s="56" t="s">
        <v>108</v>
      </c>
      <c r="AQ1544" s="56" t="s">
        <v>109</v>
      </c>
      <c r="AR1544" s="56">
        <v>203</v>
      </c>
      <c r="AS1544" s="56">
        <v>290.29000000000002</v>
      </c>
    </row>
    <row r="1545" spans="35:45" ht="69">
      <c r="AI1545" s="57" t="s">
        <v>110</v>
      </c>
      <c r="AJ1545" s="57">
        <v>2022</v>
      </c>
      <c r="AK1545" s="57" t="s">
        <v>30</v>
      </c>
      <c r="AL1545" s="57" t="s">
        <v>104</v>
      </c>
      <c r="AM1545" s="57" t="s">
        <v>105</v>
      </c>
      <c r="AN1545" s="57" t="s">
        <v>106</v>
      </c>
      <c r="AO1545" s="57" t="s">
        <v>115</v>
      </c>
      <c r="AP1545" s="57" t="s">
        <v>108</v>
      </c>
      <c r="AQ1545" s="57" t="s">
        <v>111</v>
      </c>
      <c r="AR1545" s="57">
        <v>158</v>
      </c>
      <c r="AS1545" s="57">
        <v>225.94</v>
      </c>
    </row>
    <row r="1546" spans="35:45" ht="69">
      <c r="AI1546" s="56" t="s">
        <v>110</v>
      </c>
      <c r="AJ1546" s="56">
        <v>2022</v>
      </c>
      <c r="AK1546" s="56" t="s">
        <v>30</v>
      </c>
      <c r="AL1546" s="56" t="s">
        <v>104</v>
      </c>
      <c r="AM1546" s="56" t="s">
        <v>105</v>
      </c>
      <c r="AN1546" s="56" t="s">
        <v>106</v>
      </c>
      <c r="AO1546" s="56" t="s">
        <v>115</v>
      </c>
      <c r="AP1546" s="56" t="s">
        <v>108</v>
      </c>
      <c r="AQ1546" s="56" t="s">
        <v>111</v>
      </c>
      <c r="AR1546" s="56">
        <v>160</v>
      </c>
      <c r="AS1546" s="56">
        <v>228.8</v>
      </c>
    </row>
    <row r="1547" spans="35:45" ht="69">
      <c r="AI1547" s="57" t="s">
        <v>114</v>
      </c>
      <c r="AJ1547" s="57">
        <v>2022</v>
      </c>
      <c r="AK1547" s="57" t="s">
        <v>30</v>
      </c>
      <c r="AL1547" s="57" t="s">
        <v>104</v>
      </c>
      <c r="AM1547" s="57" t="s">
        <v>105</v>
      </c>
      <c r="AN1547" s="57" t="s">
        <v>106</v>
      </c>
      <c r="AO1547" s="57" t="s">
        <v>115</v>
      </c>
      <c r="AP1547" s="57" t="s">
        <v>108</v>
      </c>
      <c r="AQ1547" s="57" t="s">
        <v>111</v>
      </c>
      <c r="AR1547" s="57">
        <v>162</v>
      </c>
      <c r="AS1547" s="57">
        <v>231.66</v>
      </c>
    </row>
    <row r="1548" spans="35:45" ht="69">
      <c r="AI1548" s="56" t="s">
        <v>103</v>
      </c>
      <c r="AJ1548" s="56">
        <v>2022</v>
      </c>
      <c r="AK1548" s="56" t="s">
        <v>30</v>
      </c>
      <c r="AL1548" s="56" t="s">
        <v>104</v>
      </c>
      <c r="AM1548" s="56" t="s">
        <v>105</v>
      </c>
      <c r="AN1548" s="56" t="s">
        <v>106</v>
      </c>
      <c r="AO1548" s="56" t="s">
        <v>115</v>
      </c>
      <c r="AP1548" s="56" t="s">
        <v>108</v>
      </c>
      <c r="AQ1548" s="56" t="s">
        <v>111</v>
      </c>
      <c r="AR1548" s="56">
        <v>159</v>
      </c>
      <c r="AS1548" s="56">
        <v>227.37</v>
      </c>
    </row>
    <row r="1549" spans="35:45" ht="69">
      <c r="AI1549" s="57" t="s">
        <v>110</v>
      </c>
      <c r="AJ1549" s="57">
        <v>2022</v>
      </c>
      <c r="AK1549" s="57" t="s">
        <v>30</v>
      </c>
      <c r="AL1549" s="57" t="s">
        <v>104</v>
      </c>
      <c r="AM1549" s="57" t="s">
        <v>105</v>
      </c>
      <c r="AN1549" s="57" t="s">
        <v>106</v>
      </c>
      <c r="AO1549" s="57" t="s">
        <v>115</v>
      </c>
      <c r="AP1549" s="57" t="s">
        <v>108</v>
      </c>
      <c r="AQ1549" s="57" t="s">
        <v>111</v>
      </c>
      <c r="AR1549" s="57">
        <v>161</v>
      </c>
      <c r="AS1549" s="57">
        <v>230.23</v>
      </c>
    </row>
    <row r="1550" spans="35:45" ht="69">
      <c r="AI1550" s="56" t="s">
        <v>113</v>
      </c>
      <c r="AJ1550" s="56">
        <v>2022</v>
      </c>
      <c r="AK1550" s="56" t="s">
        <v>23</v>
      </c>
      <c r="AL1550" s="56" t="s">
        <v>104</v>
      </c>
      <c r="AM1550" s="56" t="s">
        <v>105</v>
      </c>
      <c r="AN1550" s="56" t="s">
        <v>106</v>
      </c>
      <c r="AO1550" s="56" t="s">
        <v>115</v>
      </c>
      <c r="AP1550" s="56" t="s">
        <v>108</v>
      </c>
      <c r="AQ1550" s="56" t="s">
        <v>109</v>
      </c>
      <c r="AR1550" s="56">
        <v>248</v>
      </c>
      <c r="AS1550" s="56">
        <v>354.64</v>
      </c>
    </row>
    <row r="1551" spans="35:45" ht="69">
      <c r="AI1551" s="57" t="s">
        <v>110</v>
      </c>
      <c r="AJ1551" s="57">
        <v>2022</v>
      </c>
      <c r="AK1551" s="57" t="s">
        <v>23</v>
      </c>
      <c r="AL1551" s="57" t="s">
        <v>104</v>
      </c>
      <c r="AM1551" s="57" t="s">
        <v>105</v>
      </c>
      <c r="AN1551" s="57" t="s">
        <v>106</v>
      </c>
      <c r="AO1551" s="57" t="s">
        <v>115</v>
      </c>
      <c r="AP1551" s="57" t="s">
        <v>108</v>
      </c>
      <c r="AQ1551" s="57" t="s">
        <v>109</v>
      </c>
      <c r="AR1551" s="57">
        <v>242</v>
      </c>
      <c r="AS1551" s="57">
        <v>346.06</v>
      </c>
    </row>
    <row r="1552" spans="35:45" ht="69">
      <c r="AI1552" s="56" t="s">
        <v>112</v>
      </c>
      <c r="AJ1552" s="56">
        <v>2022</v>
      </c>
      <c r="AK1552" s="56" t="s">
        <v>23</v>
      </c>
      <c r="AL1552" s="56" t="s">
        <v>104</v>
      </c>
      <c r="AM1552" s="56" t="s">
        <v>105</v>
      </c>
      <c r="AN1552" s="56" t="s">
        <v>106</v>
      </c>
      <c r="AO1552" s="56" t="s">
        <v>115</v>
      </c>
      <c r="AP1552" s="56" t="s">
        <v>108</v>
      </c>
      <c r="AQ1552" s="56" t="s">
        <v>109</v>
      </c>
      <c r="AR1552" s="56">
        <v>236</v>
      </c>
      <c r="AS1552" s="56">
        <v>337.48</v>
      </c>
    </row>
    <row r="1553" spans="35:45" ht="69">
      <c r="AI1553" s="57" t="s">
        <v>112</v>
      </c>
      <c r="AJ1553" s="57">
        <v>2022</v>
      </c>
      <c r="AK1553" s="57" t="s">
        <v>23</v>
      </c>
      <c r="AL1553" s="57" t="s">
        <v>104</v>
      </c>
      <c r="AM1553" s="57" t="s">
        <v>105</v>
      </c>
      <c r="AN1553" s="57" t="s">
        <v>106</v>
      </c>
      <c r="AO1553" s="57" t="s">
        <v>115</v>
      </c>
      <c r="AP1553" s="57" t="s">
        <v>108</v>
      </c>
      <c r="AQ1553" s="57" t="s">
        <v>111</v>
      </c>
      <c r="AR1553" s="57">
        <v>246</v>
      </c>
      <c r="AS1553" s="57">
        <v>351.78</v>
      </c>
    </row>
    <row r="1554" spans="35:45" ht="69">
      <c r="AI1554" s="56" t="s">
        <v>103</v>
      </c>
      <c r="AJ1554" s="56">
        <v>2022</v>
      </c>
      <c r="AK1554" s="56" t="s">
        <v>23</v>
      </c>
      <c r="AL1554" s="56" t="s">
        <v>104</v>
      </c>
      <c r="AM1554" s="56" t="s">
        <v>105</v>
      </c>
      <c r="AN1554" s="56" t="s">
        <v>106</v>
      </c>
      <c r="AO1554" s="56" t="s">
        <v>115</v>
      </c>
      <c r="AP1554" s="56" t="s">
        <v>108</v>
      </c>
      <c r="AQ1554" s="56" t="s">
        <v>111</v>
      </c>
      <c r="AR1554" s="56">
        <v>240</v>
      </c>
      <c r="AS1554" s="56">
        <v>343.2</v>
      </c>
    </row>
    <row r="1555" spans="35:45" ht="69">
      <c r="AI1555" s="57" t="s">
        <v>112</v>
      </c>
      <c r="AJ1555" s="57">
        <v>2022</v>
      </c>
      <c r="AK1555" s="57" t="s">
        <v>23</v>
      </c>
      <c r="AL1555" s="57" t="s">
        <v>104</v>
      </c>
      <c r="AM1555" s="57" t="s">
        <v>105</v>
      </c>
      <c r="AN1555" s="57" t="s">
        <v>106</v>
      </c>
      <c r="AO1555" s="57" t="s">
        <v>115</v>
      </c>
      <c r="AP1555" s="57" t="s">
        <v>108</v>
      </c>
      <c r="AQ1555" s="57" t="s">
        <v>111</v>
      </c>
      <c r="AR1555" s="57">
        <v>234</v>
      </c>
      <c r="AS1555" s="57">
        <v>334.62</v>
      </c>
    </row>
    <row r="1556" spans="35:45" ht="69">
      <c r="AI1556" s="56" t="s">
        <v>103</v>
      </c>
      <c r="AJ1556" s="56">
        <v>2022</v>
      </c>
      <c r="AK1556" s="56" t="s">
        <v>23</v>
      </c>
      <c r="AL1556" s="56" t="s">
        <v>104</v>
      </c>
      <c r="AM1556" s="56" t="s">
        <v>105</v>
      </c>
      <c r="AN1556" s="56" t="s">
        <v>106</v>
      </c>
      <c r="AO1556" s="56" t="s">
        <v>115</v>
      </c>
      <c r="AP1556" s="56" t="s">
        <v>108</v>
      </c>
      <c r="AQ1556" s="56" t="s">
        <v>111</v>
      </c>
      <c r="AR1556" s="56">
        <v>243</v>
      </c>
      <c r="AS1556" s="56">
        <v>347.49</v>
      </c>
    </row>
    <row r="1557" spans="35:45" ht="69">
      <c r="AI1557" s="57" t="s">
        <v>110</v>
      </c>
      <c r="AJ1557" s="57">
        <v>2022</v>
      </c>
      <c r="AK1557" s="57" t="s">
        <v>23</v>
      </c>
      <c r="AL1557" s="57" t="s">
        <v>104</v>
      </c>
      <c r="AM1557" s="57" t="s">
        <v>105</v>
      </c>
      <c r="AN1557" s="57" t="s">
        <v>106</v>
      </c>
      <c r="AO1557" s="57" t="s">
        <v>115</v>
      </c>
      <c r="AP1557" s="57" t="s">
        <v>108</v>
      </c>
      <c r="AQ1557" s="57" t="s">
        <v>111</v>
      </c>
      <c r="AR1557" s="57">
        <v>237</v>
      </c>
      <c r="AS1557" s="57">
        <v>338.91</v>
      </c>
    </row>
    <row r="1558" spans="35:45" ht="69">
      <c r="AI1558" s="56" t="s">
        <v>112</v>
      </c>
      <c r="AJ1558" s="56">
        <v>2022</v>
      </c>
      <c r="AK1558" s="56" t="s">
        <v>23</v>
      </c>
      <c r="AL1558" s="56" t="s">
        <v>104</v>
      </c>
      <c r="AM1558" s="56" t="s">
        <v>105</v>
      </c>
      <c r="AN1558" s="56" t="s">
        <v>106</v>
      </c>
      <c r="AO1558" s="56" t="s">
        <v>115</v>
      </c>
      <c r="AP1558" s="56" t="s">
        <v>108</v>
      </c>
      <c r="AQ1558" s="56" t="s">
        <v>109</v>
      </c>
      <c r="AR1558" s="56">
        <v>245</v>
      </c>
      <c r="AS1558" s="56">
        <v>350.35</v>
      </c>
    </row>
    <row r="1559" spans="35:45" ht="69">
      <c r="AI1559" s="57" t="s">
        <v>110</v>
      </c>
      <c r="AJ1559" s="57">
        <v>2022</v>
      </c>
      <c r="AK1559" s="57" t="s">
        <v>23</v>
      </c>
      <c r="AL1559" s="57" t="s">
        <v>104</v>
      </c>
      <c r="AM1559" s="57" t="s">
        <v>105</v>
      </c>
      <c r="AN1559" s="57" t="s">
        <v>106</v>
      </c>
      <c r="AO1559" s="57" t="s">
        <v>115</v>
      </c>
      <c r="AP1559" s="57" t="s">
        <v>108</v>
      </c>
      <c r="AQ1559" s="57" t="s">
        <v>109</v>
      </c>
      <c r="AR1559" s="57">
        <v>239</v>
      </c>
      <c r="AS1559" s="57">
        <v>341.77</v>
      </c>
    </row>
    <row r="1560" spans="35:45" ht="69">
      <c r="AI1560" s="56" t="s">
        <v>110</v>
      </c>
      <c r="AJ1560" s="56">
        <v>2022</v>
      </c>
      <c r="AK1560" s="56" t="s">
        <v>23</v>
      </c>
      <c r="AL1560" s="56" t="s">
        <v>104</v>
      </c>
      <c r="AM1560" s="56" t="s">
        <v>105</v>
      </c>
      <c r="AN1560" s="56" t="s">
        <v>106</v>
      </c>
      <c r="AO1560" s="56" t="s">
        <v>115</v>
      </c>
      <c r="AP1560" s="56" t="s">
        <v>108</v>
      </c>
      <c r="AQ1560" s="56" t="s">
        <v>109</v>
      </c>
      <c r="AR1560" s="56">
        <v>233</v>
      </c>
      <c r="AS1560" s="56">
        <v>333.19</v>
      </c>
    </row>
    <row r="1561" spans="35:45" ht="69">
      <c r="AI1561" s="57" t="s">
        <v>110</v>
      </c>
      <c r="AJ1561" s="57">
        <v>2022</v>
      </c>
      <c r="AK1561" s="57" t="s">
        <v>1</v>
      </c>
      <c r="AL1561" s="57" t="s">
        <v>104</v>
      </c>
      <c r="AM1561" s="57" t="s">
        <v>105</v>
      </c>
      <c r="AN1561" s="57" t="s">
        <v>106</v>
      </c>
      <c r="AO1561" s="57" t="s">
        <v>115</v>
      </c>
      <c r="AP1561" s="57" t="s">
        <v>108</v>
      </c>
      <c r="AQ1561" s="57" t="s">
        <v>109</v>
      </c>
      <c r="AR1561" s="57">
        <v>260</v>
      </c>
      <c r="AS1561" s="57">
        <v>371.8</v>
      </c>
    </row>
    <row r="1562" spans="35:45" ht="69">
      <c r="AI1562" s="56" t="s">
        <v>112</v>
      </c>
      <c r="AJ1562" s="56">
        <v>2022</v>
      </c>
      <c r="AK1562" s="56" t="s">
        <v>1</v>
      </c>
      <c r="AL1562" s="56" t="s">
        <v>104</v>
      </c>
      <c r="AM1562" s="56" t="s">
        <v>105</v>
      </c>
      <c r="AN1562" s="56" t="s">
        <v>106</v>
      </c>
      <c r="AO1562" s="56" t="s">
        <v>115</v>
      </c>
      <c r="AP1562" s="56" t="s">
        <v>108</v>
      </c>
      <c r="AQ1562" s="56" t="s">
        <v>109</v>
      </c>
      <c r="AR1562" s="56">
        <v>254</v>
      </c>
      <c r="AS1562" s="56">
        <v>363.22</v>
      </c>
    </row>
    <row r="1563" spans="35:45" ht="69">
      <c r="AI1563" s="57" t="s">
        <v>103</v>
      </c>
      <c r="AJ1563" s="57">
        <v>2022</v>
      </c>
      <c r="AK1563" s="57" t="s">
        <v>1</v>
      </c>
      <c r="AL1563" s="57" t="s">
        <v>104</v>
      </c>
      <c r="AM1563" s="57" t="s">
        <v>105</v>
      </c>
      <c r="AN1563" s="57" t="s">
        <v>106</v>
      </c>
      <c r="AO1563" s="57" t="s">
        <v>115</v>
      </c>
      <c r="AP1563" s="57" t="s">
        <v>108</v>
      </c>
      <c r="AQ1563" s="57" t="s">
        <v>109</v>
      </c>
      <c r="AR1563" s="57">
        <v>264</v>
      </c>
      <c r="AS1563" s="57">
        <v>526.24</v>
      </c>
    </row>
    <row r="1564" spans="35:45" ht="69">
      <c r="AI1564" s="56" t="s">
        <v>112</v>
      </c>
      <c r="AJ1564" s="56">
        <v>2022</v>
      </c>
      <c r="AK1564" s="56" t="s">
        <v>1</v>
      </c>
      <c r="AL1564" s="56" t="s">
        <v>104</v>
      </c>
      <c r="AM1564" s="56" t="s">
        <v>105</v>
      </c>
      <c r="AN1564" s="56" t="s">
        <v>106</v>
      </c>
      <c r="AO1564" s="56" t="s">
        <v>115</v>
      </c>
      <c r="AP1564" s="56" t="s">
        <v>108</v>
      </c>
      <c r="AQ1564" s="56" t="s">
        <v>111</v>
      </c>
      <c r="AR1564" s="56">
        <v>258</v>
      </c>
      <c r="AS1564" s="56">
        <v>526.24</v>
      </c>
    </row>
    <row r="1565" spans="35:45" ht="69">
      <c r="AI1565" s="57" t="s">
        <v>110</v>
      </c>
      <c r="AJ1565" s="57">
        <v>2022</v>
      </c>
      <c r="AK1565" s="57" t="s">
        <v>1</v>
      </c>
      <c r="AL1565" s="57" t="s">
        <v>104</v>
      </c>
      <c r="AM1565" s="57" t="s">
        <v>105</v>
      </c>
      <c r="AN1565" s="57" t="s">
        <v>106</v>
      </c>
      <c r="AO1565" s="57" t="s">
        <v>115</v>
      </c>
      <c r="AP1565" s="57" t="s">
        <v>108</v>
      </c>
      <c r="AQ1565" s="57" t="s">
        <v>111</v>
      </c>
      <c r="AR1565" s="57">
        <v>252</v>
      </c>
      <c r="AS1565" s="57">
        <v>360.36</v>
      </c>
    </row>
    <row r="1566" spans="35:45" ht="69">
      <c r="AI1566" s="56" t="s">
        <v>103</v>
      </c>
      <c r="AJ1566" s="56">
        <v>2022</v>
      </c>
      <c r="AK1566" s="56" t="s">
        <v>1</v>
      </c>
      <c r="AL1566" s="56" t="s">
        <v>104</v>
      </c>
      <c r="AM1566" s="56" t="s">
        <v>105</v>
      </c>
      <c r="AN1566" s="56" t="s">
        <v>106</v>
      </c>
      <c r="AO1566" s="56" t="s">
        <v>115</v>
      </c>
      <c r="AP1566" s="56" t="s">
        <v>108</v>
      </c>
      <c r="AQ1566" s="56" t="s">
        <v>109</v>
      </c>
      <c r="AR1566" s="56">
        <v>261</v>
      </c>
      <c r="AS1566" s="56">
        <v>373.23</v>
      </c>
    </row>
    <row r="1567" spans="35:45" ht="69">
      <c r="AI1567" s="57" t="s">
        <v>110</v>
      </c>
      <c r="AJ1567" s="57">
        <v>2022</v>
      </c>
      <c r="AK1567" s="57" t="s">
        <v>1</v>
      </c>
      <c r="AL1567" s="57" t="s">
        <v>104</v>
      </c>
      <c r="AM1567" s="57" t="s">
        <v>105</v>
      </c>
      <c r="AN1567" s="57" t="s">
        <v>106</v>
      </c>
      <c r="AO1567" s="57" t="s">
        <v>115</v>
      </c>
      <c r="AP1567" s="57" t="s">
        <v>108</v>
      </c>
      <c r="AQ1567" s="57" t="s">
        <v>111</v>
      </c>
      <c r="AR1567" s="57">
        <v>255</v>
      </c>
      <c r="AS1567" s="57">
        <v>364.65</v>
      </c>
    </row>
    <row r="1568" spans="35:45" ht="69">
      <c r="AI1568" s="56" t="s">
        <v>103</v>
      </c>
      <c r="AJ1568" s="56">
        <v>2022</v>
      </c>
      <c r="AK1568" s="56" t="s">
        <v>1</v>
      </c>
      <c r="AL1568" s="56" t="s">
        <v>104</v>
      </c>
      <c r="AM1568" s="56" t="s">
        <v>105</v>
      </c>
      <c r="AN1568" s="56" t="s">
        <v>106</v>
      </c>
      <c r="AO1568" s="56" t="s">
        <v>115</v>
      </c>
      <c r="AP1568" s="56" t="s">
        <v>108</v>
      </c>
      <c r="AQ1568" s="56" t="s">
        <v>111</v>
      </c>
      <c r="AR1568" s="56">
        <v>249</v>
      </c>
      <c r="AS1568" s="56">
        <v>356.07</v>
      </c>
    </row>
    <row r="1569" spans="35:45" ht="69">
      <c r="AI1569" s="57" t="s">
        <v>113</v>
      </c>
      <c r="AJ1569" s="57">
        <v>2022</v>
      </c>
      <c r="AK1569" s="57" t="s">
        <v>1</v>
      </c>
      <c r="AL1569" s="57" t="s">
        <v>104</v>
      </c>
      <c r="AM1569" s="57" t="s">
        <v>105</v>
      </c>
      <c r="AN1569" s="57" t="s">
        <v>106</v>
      </c>
      <c r="AO1569" s="57" t="s">
        <v>115</v>
      </c>
      <c r="AP1569" s="57" t="s">
        <v>108</v>
      </c>
      <c r="AQ1569" s="57" t="s">
        <v>109</v>
      </c>
      <c r="AR1569" s="57">
        <v>263</v>
      </c>
      <c r="AS1569" s="57">
        <v>376.09</v>
      </c>
    </row>
    <row r="1570" spans="35:45" ht="69">
      <c r="AI1570" s="56" t="s">
        <v>110</v>
      </c>
      <c r="AJ1570" s="56">
        <v>2022</v>
      </c>
      <c r="AK1570" s="56" t="s">
        <v>1</v>
      </c>
      <c r="AL1570" s="56" t="s">
        <v>104</v>
      </c>
      <c r="AM1570" s="56" t="s">
        <v>105</v>
      </c>
      <c r="AN1570" s="56" t="s">
        <v>106</v>
      </c>
      <c r="AO1570" s="56" t="s">
        <v>115</v>
      </c>
      <c r="AP1570" s="56" t="s">
        <v>108</v>
      </c>
      <c r="AQ1570" s="56" t="s">
        <v>109</v>
      </c>
      <c r="AR1570" s="56">
        <v>257</v>
      </c>
      <c r="AS1570" s="56">
        <v>367.51</v>
      </c>
    </row>
    <row r="1571" spans="35:45" ht="69">
      <c r="AI1571" s="57" t="s">
        <v>103</v>
      </c>
      <c r="AJ1571" s="57">
        <v>2022</v>
      </c>
      <c r="AK1571" s="57" t="s">
        <v>1</v>
      </c>
      <c r="AL1571" s="57" t="s">
        <v>104</v>
      </c>
      <c r="AM1571" s="57" t="s">
        <v>105</v>
      </c>
      <c r="AN1571" s="57" t="s">
        <v>106</v>
      </c>
      <c r="AO1571" s="57" t="s">
        <v>115</v>
      </c>
      <c r="AP1571" s="57" t="s">
        <v>108</v>
      </c>
      <c r="AQ1571" s="57" t="s">
        <v>109</v>
      </c>
      <c r="AR1571" s="57">
        <v>251</v>
      </c>
      <c r="AS1571" s="57">
        <v>358.93</v>
      </c>
    </row>
    <row r="1572" spans="35:45" ht="69">
      <c r="AI1572" s="56" t="s">
        <v>114</v>
      </c>
      <c r="AJ1572" s="56">
        <v>2022</v>
      </c>
      <c r="AK1572" s="56" t="s">
        <v>29</v>
      </c>
      <c r="AL1572" s="56" t="s">
        <v>104</v>
      </c>
      <c r="AM1572" s="56" t="s">
        <v>105</v>
      </c>
      <c r="AN1572" s="56" t="s">
        <v>106</v>
      </c>
      <c r="AO1572" s="56" t="s">
        <v>115</v>
      </c>
      <c r="AP1572" s="56" t="s">
        <v>108</v>
      </c>
      <c r="AQ1572" s="56" t="s">
        <v>111</v>
      </c>
      <c r="AR1572" s="56">
        <v>164</v>
      </c>
      <c r="AS1572" s="56">
        <v>234.52</v>
      </c>
    </row>
    <row r="1573" spans="35:45" ht="69">
      <c r="AI1573" s="57" t="s">
        <v>110</v>
      </c>
      <c r="AJ1573" s="57">
        <v>2022</v>
      </c>
      <c r="AK1573" s="57" t="s">
        <v>29</v>
      </c>
      <c r="AL1573" s="57" t="s">
        <v>104</v>
      </c>
      <c r="AM1573" s="57" t="s">
        <v>105</v>
      </c>
      <c r="AN1573" s="57" t="s">
        <v>106</v>
      </c>
      <c r="AO1573" s="57" t="s">
        <v>115</v>
      </c>
      <c r="AP1573" s="57" t="s">
        <v>108</v>
      </c>
      <c r="AQ1573" s="57" t="s">
        <v>111</v>
      </c>
      <c r="AR1573" s="57">
        <v>166</v>
      </c>
      <c r="AS1573" s="57">
        <v>237.38</v>
      </c>
    </row>
    <row r="1574" spans="35:45" ht="69">
      <c r="AI1574" s="56" t="s">
        <v>110</v>
      </c>
      <c r="AJ1574" s="56">
        <v>2022</v>
      </c>
      <c r="AK1574" s="56" t="s">
        <v>29</v>
      </c>
      <c r="AL1574" s="56" t="s">
        <v>104</v>
      </c>
      <c r="AM1574" s="56" t="s">
        <v>105</v>
      </c>
      <c r="AN1574" s="56" t="s">
        <v>106</v>
      </c>
      <c r="AO1574" s="56" t="s">
        <v>115</v>
      </c>
      <c r="AP1574" s="56" t="s">
        <v>108</v>
      </c>
      <c r="AQ1574" s="56" t="s">
        <v>111</v>
      </c>
      <c r="AR1574" s="56">
        <v>168</v>
      </c>
      <c r="AS1574" s="56">
        <v>240.24</v>
      </c>
    </row>
    <row r="1575" spans="35:45" ht="69">
      <c r="AI1575" s="57" t="s">
        <v>112</v>
      </c>
      <c r="AJ1575" s="57">
        <v>2022</v>
      </c>
      <c r="AK1575" s="57" t="s">
        <v>29</v>
      </c>
      <c r="AL1575" s="57" t="s">
        <v>104</v>
      </c>
      <c r="AM1575" s="57" t="s">
        <v>105</v>
      </c>
      <c r="AN1575" s="57" t="s">
        <v>106</v>
      </c>
      <c r="AO1575" s="57" t="s">
        <v>115</v>
      </c>
      <c r="AP1575" s="57" t="s">
        <v>108</v>
      </c>
      <c r="AQ1575" s="57" t="s">
        <v>111</v>
      </c>
      <c r="AR1575" s="57">
        <v>165</v>
      </c>
      <c r="AS1575" s="57">
        <v>235.95</v>
      </c>
    </row>
    <row r="1576" spans="35:45" ht="69">
      <c r="AI1576" s="56" t="s">
        <v>110</v>
      </c>
      <c r="AJ1576" s="56">
        <v>2022</v>
      </c>
      <c r="AK1576" s="56" t="s">
        <v>29</v>
      </c>
      <c r="AL1576" s="56" t="s">
        <v>104</v>
      </c>
      <c r="AM1576" s="56" t="s">
        <v>105</v>
      </c>
      <c r="AN1576" s="56" t="s">
        <v>106</v>
      </c>
      <c r="AO1576" s="56" t="s">
        <v>115</v>
      </c>
      <c r="AP1576" s="56" t="s">
        <v>108</v>
      </c>
      <c r="AQ1576" s="56" t="s">
        <v>111</v>
      </c>
      <c r="AR1576" s="56">
        <v>163</v>
      </c>
      <c r="AS1576" s="56">
        <v>233.09</v>
      </c>
    </row>
    <row r="1577" spans="35:45" ht="69">
      <c r="AI1577" s="57" t="s">
        <v>114</v>
      </c>
      <c r="AJ1577" s="57">
        <v>2022</v>
      </c>
      <c r="AK1577" s="57" t="s">
        <v>29</v>
      </c>
      <c r="AL1577" s="57" t="s">
        <v>104</v>
      </c>
      <c r="AM1577" s="57" t="s">
        <v>105</v>
      </c>
      <c r="AN1577" s="57" t="s">
        <v>106</v>
      </c>
      <c r="AO1577" s="57" t="s">
        <v>115</v>
      </c>
      <c r="AP1577" s="57" t="s">
        <v>108</v>
      </c>
      <c r="AQ1577" s="57" t="s">
        <v>111</v>
      </c>
      <c r="AR1577" s="57">
        <v>167</v>
      </c>
      <c r="AS1577" s="57">
        <v>238.81</v>
      </c>
    </row>
    <row r="1578" spans="35:45" ht="69">
      <c r="AI1578" s="56" t="s">
        <v>110</v>
      </c>
      <c r="AJ1578" s="56">
        <v>2022</v>
      </c>
      <c r="AK1578" s="56" t="s">
        <v>28</v>
      </c>
      <c r="AL1578" s="56" t="s">
        <v>104</v>
      </c>
      <c r="AM1578" s="56" t="s">
        <v>105</v>
      </c>
      <c r="AN1578" s="56" t="s">
        <v>106</v>
      </c>
      <c r="AO1578" s="56" t="s">
        <v>115</v>
      </c>
      <c r="AP1578" s="56" t="s">
        <v>108</v>
      </c>
      <c r="AQ1578" s="56" t="s">
        <v>109</v>
      </c>
      <c r="AR1578" s="56">
        <v>182</v>
      </c>
      <c r="AS1578" s="56">
        <v>260.26</v>
      </c>
    </row>
    <row r="1579" spans="35:45" ht="69">
      <c r="AI1579" s="57" t="s">
        <v>110</v>
      </c>
      <c r="AJ1579" s="57">
        <v>2022</v>
      </c>
      <c r="AK1579" s="57" t="s">
        <v>28</v>
      </c>
      <c r="AL1579" s="57" t="s">
        <v>104</v>
      </c>
      <c r="AM1579" s="57" t="s">
        <v>105</v>
      </c>
      <c r="AN1579" s="57" t="s">
        <v>106</v>
      </c>
      <c r="AO1579" s="57" t="s">
        <v>115</v>
      </c>
      <c r="AP1579" s="57" t="s">
        <v>108</v>
      </c>
      <c r="AQ1579" s="57" t="s">
        <v>109</v>
      </c>
      <c r="AR1579" s="57">
        <v>176</v>
      </c>
      <c r="AS1579" s="57">
        <v>251.68</v>
      </c>
    </row>
    <row r="1580" spans="35:45" ht="69">
      <c r="AI1580" s="56" t="s">
        <v>110</v>
      </c>
      <c r="AJ1580" s="56">
        <v>2022</v>
      </c>
      <c r="AK1580" s="56" t="s">
        <v>28</v>
      </c>
      <c r="AL1580" s="56" t="s">
        <v>104</v>
      </c>
      <c r="AM1580" s="56" t="s">
        <v>105</v>
      </c>
      <c r="AN1580" s="56" t="s">
        <v>106</v>
      </c>
      <c r="AO1580" s="56" t="s">
        <v>115</v>
      </c>
      <c r="AP1580" s="56" t="s">
        <v>108</v>
      </c>
      <c r="AQ1580" s="56" t="s">
        <v>109</v>
      </c>
      <c r="AR1580" s="56">
        <v>170</v>
      </c>
      <c r="AS1580" s="56">
        <v>243.1</v>
      </c>
    </row>
    <row r="1581" spans="35:45" ht="69">
      <c r="AI1581" s="57" t="s">
        <v>110</v>
      </c>
      <c r="AJ1581" s="57">
        <v>2022</v>
      </c>
      <c r="AK1581" s="57" t="s">
        <v>28</v>
      </c>
      <c r="AL1581" s="57" t="s">
        <v>104</v>
      </c>
      <c r="AM1581" s="57" t="s">
        <v>105</v>
      </c>
      <c r="AN1581" s="57" t="s">
        <v>106</v>
      </c>
      <c r="AO1581" s="57" t="s">
        <v>115</v>
      </c>
      <c r="AP1581" s="57" t="s">
        <v>108</v>
      </c>
      <c r="AQ1581" s="57" t="s">
        <v>111</v>
      </c>
      <c r="AR1581" s="57">
        <v>180</v>
      </c>
      <c r="AS1581" s="57">
        <v>257.39999999999998</v>
      </c>
    </row>
    <row r="1582" spans="35:45" ht="69">
      <c r="AI1582" s="56" t="s">
        <v>103</v>
      </c>
      <c r="AJ1582" s="56">
        <v>2022</v>
      </c>
      <c r="AK1582" s="56" t="s">
        <v>28</v>
      </c>
      <c r="AL1582" s="56" t="s">
        <v>104</v>
      </c>
      <c r="AM1582" s="56" t="s">
        <v>105</v>
      </c>
      <c r="AN1582" s="56" t="s">
        <v>106</v>
      </c>
      <c r="AO1582" s="56" t="s">
        <v>115</v>
      </c>
      <c r="AP1582" s="56" t="s">
        <v>108</v>
      </c>
      <c r="AQ1582" s="56" t="s">
        <v>111</v>
      </c>
      <c r="AR1582" s="56">
        <v>174</v>
      </c>
      <c r="AS1582" s="56">
        <v>248.82</v>
      </c>
    </row>
    <row r="1583" spans="35:45" ht="69">
      <c r="AI1583" s="57" t="s">
        <v>103</v>
      </c>
      <c r="AJ1583" s="57">
        <v>2022</v>
      </c>
      <c r="AK1583" s="57" t="s">
        <v>28</v>
      </c>
      <c r="AL1583" s="57" t="s">
        <v>104</v>
      </c>
      <c r="AM1583" s="57" t="s">
        <v>105</v>
      </c>
      <c r="AN1583" s="57" t="s">
        <v>106</v>
      </c>
      <c r="AO1583" s="57" t="s">
        <v>115</v>
      </c>
      <c r="AP1583" s="57" t="s">
        <v>108</v>
      </c>
      <c r="AQ1583" s="57" t="s">
        <v>111</v>
      </c>
      <c r="AR1583" s="57">
        <v>183</v>
      </c>
      <c r="AS1583" s="57">
        <v>261.69</v>
      </c>
    </row>
    <row r="1584" spans="35:45" ht="69">
      <c r="AI1584" s="56" t="s">
        <v>110</v>
      </c>
      <c r="AJ1584" s="56">
        <v>2022</v>
      </c>
      <c r="AK1584" s="56" t="s">
        <v>28</v>
      </c>
      <c r="AL1584" s="56" t="s">
        <v>104</v>
      </c>
      <c r="AM1584" s="56" t="s">
        <v>105</v>
      </c>
      <c r="AN1584" s="56" t="s">
        <v>106</v>
      </c>
      <c r="AO1584" s="56" t="s">
        <v>115</v>
      </c>
      <c r="AP1584" s="56" t="s">
        <v>108</v>
      </c>
      <c r="AQ1584" s="56" t="s">
        <v>111</v>
      </c>
      <c r="AR1584" s="56">
        <v>177</v>
      </c>
      <c r="AS1584" s="56">
        <v>253.11</v>
      </c>
    </row>
    <row r="1585" spans="35:45" ht="69">
      <c r="AI1585" s="57" t="s">
        <v>110</v>
      </c>
      <c r="AJ1585" s="57">
        <v>2022</v>
      </c>
      <c r="AK1585" s="57" t="s">
        <v>28</v>
      </c>
      <c r="AL1585" s="57" t="s">
        <v>104</v>
      </c>
      <c r="AM1585" s="57" t="s">
        <v>105</v>
      </c>
      <c r="AN1585" s="57" t="s">
        <v>106</v>
      </c>
      <c r="AO1585" s="57" t="s">
        <v>115</v>
      </c>
      <c r="AP1585" s="57" t="s">
        <v>108</v>
      </c>
      <c r="AQ1585" s="57" t="s">
        <v>111</v>
      </c>
      <c r="AR1585" s="57">
        <v>171</v>
      </c>
      <c r="AS1585" s="57">
        <v>244.53</v>
      </c>
    </row>
    <row r="1586" spans="35:45" ht="69">
      <c r="AI1586" s="56" t="s">
        <v>113</v>
      </c>
      <c r="AJ1586" s="56">
        <v>2022</v>
      </c>
      <c r="AK1586" s="56" t="s">
        <v>28</v>
      </c>
      <c r="AL1586" s="56" t="s">
        <v>104</v>
      </c>
      <c r="AM1586" s="56" t="s">
        <v>105</v>
      </c>
      <c r="AN1586" s="56" t="s">
        <v>106</v>
      </c>
      <c r="AO1586" s="56" t="s">
        <v>115</v>
      </c>
      <c r="AP1586" s="56" t="s">
        <v>108</v>
      </c>
      <c r="AQ1586" s="56" t="s">
        <v>109</v>
      </c>
      <c r="AR1586" s="56">
        <v>179</v>
      </c>
      <c r="AS1586" s="56">
        <v>255.97</v>
      </c>
    </row>
    <row r="1587" spans="35:45" ht="69">
      <c r="AI1587" s="57" t="s">
        <v>103</v>
      </c>
      <c r="AJ1587" s="57">
        <v>2022</v>
      </c>
      <c r="AK1587" s="57" t="s">
        <v>28</v>
      </c>
      <c r="AL1587" s="57" t="s">
        <v>104</v>
      </c>
      <c r="AM1587" s="57" t="s">
        <v>105</v>
      </c>
      <c r="AN1587" s="57" t="s">
        <v>106</v>
      </c>
      <c r="AO1587" s="57" t="s">
        <v>115</v>
      </c>
      <c r="AP1587" s="57" t="s">
        <v>108</v>
      </c>
      <c r="AQ1587" s="57" t="s">
        <v>109</v>
      </c>
      <c r="AR1587" s="57">
        <v>173</v>
      </c>
      <c r="AS1587" s="57">
        <v>247.39</v>
      </c>
    </row>
    <row r="1588" spans="35:45" ht="69">
      <c r="AI1588" s="56" t="s">
        <v>103</v>
      </c>
      <c r="AJ1588" s="56">
        <v>2022</v>
      </c>
      <c r="AK1588" s="56" t="s">
        <v>24</v>
      </c>
      <c r="AL1588" s="56" t="s">
        <v>104</v>
      </c>
      <c r="AM1588" s="56" t="s">
        <v>105</v>
      </c>
      <c r="AN1588" s="56" t="s">
        <v>106</v>
      </c>
      <c r="AO1588" s="56" t="s">
        <v>115</v>
      </c>
      <c r="AP1588" s="56" t="s">
        <v>108</v>
      </c>
      <c r="AQ1588" s="56" t="s">
        <v>109</v>
      </c>
      <c r="AR1588" s="56">
        <v>230</v>
      </c>
      <c r="AS1588" s="56">
        <v>328.9</v>
      </c>
    </row>
    <row r="1589" spans="35:45" ht="69">
      <c r="AI1589" s="57" t="s">
        <v>110</v>
      </c>
      <c r="AJ1589" s="57">
        <v>2022</v>
      </c>
      <c r="AK1589" s="57" t="s">
        <v>24</v>
      </c>
      <c r="AL1589" s="57" t="s">
        <v>104</v>
      </c>
      <c r="AM1589" s="57" t="s">
        <v>105</v>
      </c>
      <c r="AN1589" s="57" t="s">
        <v>106</v>
      </c>
      <c r="AO1589" s="57" t="s">
        <v>115</v>
      </c>
      <c r="AP1589" s="57" t="s">
        <v>108</v>
      </c>
      <c r="AQ1589" s="57" t="s">
        <v>109</v>
      </c>
      <c r="AR1589" s="57">
        <v>224</v>
      </c>
      <c r="AS1589" s="57">
        <v>320.32</v>
      </c>
    </row>
    <row r="1590" spans="35:45" ht="69">
      <c r="AI1590" s="56" t="s">
        <v>113</v>
      </c>
      <c r="AJ1590" s="56">
        <v>2022</v>
      </c>
      <c r="AK1590" s="56" t="s">
        <v>24</v>
      </c>
      <c r="AL1590" s="56" t="s">
        <v>104</v>
      </c>
      <c r="AM1590" s="56" t="s">
        <v>105</v>
      </c>
      <c r="AN1590" s="56" t="s">
        <v>106</v>
      </c>
      <c r="AO1590" s="56" t="s">
        <v>115</v>
      </c>
      <c r="AP1590" s="56" t="s">
        <v>108</v>
      </c>
      <c r="AQ1590" s="56" t="s">
        <v>109</v>
      </c>
      <c r="AR1590" s="56">
        <v>218</v>
      </c>
      <c r="AS1590" s="56">
        <v>311.74</v>
      </c>
    </row>
    <row r="1591" spans="35:45" ht="69">
      <c r="AI1591" s="57" t="s">
        <v>110</v>
      </c>
      <c r="AJ1591" s="57">
        <v>2022</v>
      </c>
      <c r="AK1591" s="57" t="s">
        <v>24</v>
      </c>
      <c r="AL1591" s="57" t="s">
        <v>104</v>
      </c>
      <c r="AM1591" s="57" t="s">
        <v>105</v>
      </c>
      <c r="AN1591" s="57" t="s">
        <v>106</v>
      </c>
      <c r="AO1591" s="57" t="s">
        <v>115</v>
      </c>
      <c r="AP1591" s="57" t="s">
        <v>108</v>
      </c>
      <c r="AQ1591" s="57" t="s">
        <v>111</v>
      </c>
      <c r="AR1591" s="57">
        <v>228</v>
      </c>
      <c r="AS1591" s="57">
        <v>326.04000000000002</v>
      </c>
    </row>
    <row r="1592" spans="35:45" ht="69">
      <c r="AI1592" s="56" t="s">
        <v>110</v>
      </c>
      <c r="AJ1592" s="56">
        <v>2022</v>
      </c>
      <c r="AK1592" s="56" t="s">
        <v>24</v>
      </c>
      <c r="AL1592" s="56" t="s">
        <v>104</v>
      </c>
      <c r="AM1592" s="56" t="s">
        <v>105</v>
      </c>
      <c r="AN1592" s="56" t="s">
        <v>106</v>
      </c>
      <c r="AO1592" s="56" t="s">
        <v>115</v>
      </c>
      <c r="AP1592" s="56" t="s">
        <v>108</v>
      </c>
      <c r="AQ1592" s="56" t="s">
        <v>111</v>
      </c>
      <c r="AR1592" s="56">
        <v>222</v>
      </c>
      <c r="AS1592" s="56">
        <v>317.45999999999998</v>
      </c>
    </row>
    <row r="1593" spans="35:45" ht="69">
      <c r="AI1593" s="57" t="s">
        <v>113</v>
      </c>
      <c r="AJ1593" s="57">
        <v>2022</v>
      </c>
      <c r="AK1593" s="57" t="s">
        <v>24</v>
      </c>
      <c r="AL1593" s="57" t="s">
        <v>104</v>
      </c>
      <c r="AM1593" s="57" t="s">
        <v>105</v>
      </c>
      <c r="AN1593" s="57" t="s">
        <v>106</v>
      </c>
      <c r="AO1593" s="57" t="s">
        <v>115</v>
      </c>
      <c r="AP1593" s="57" t="s">
        <v>108</v>
      </c>
      <c r="AQ1593" s="57" t="s">
        <v>111</v>
      </c>
      <c r="AR1593" s="57">
        <v>231</v>
      </c>
      <c r="AS1593" s="57">
        <v>330.33</v>
      </c>
    </row>
    <row r="1594" spans="35:45" ht="69">
      <c r="AI1594" s="56" t="s">
        <v>112</v>
      </c>
      <c r="AJ1594" s="56">
        <v>2022</v>
      </c>
      <c r="AK1594" s="56" t="s">
        <v>24</v>
      </c>
      <c r="AL1594" s="56" t="s">
        <v>104</v>
      </c>
      <c r="AM1594" s="56" t="s">
        <v>105</v>
      </c>
      <c r="AN1594" s="56" t="s">
        <v>106</v>
      </c>
      <c r="AO1594" s="56" t="s">
        <v>115</v>
      </c>
      <c r="AP1594" s="56" t="s">
        <v>108</v>
      </c>
      <c r="AQ1594" s="56" t="s">
        <v>111</v>
      </c>
      <c r="AR1594" s="56">
        <v>225</v>
      </c>
      <c r="AS1594" s="56">
        <v>321.75</v>
      </c>
    </row>
    <row r="1595" spans="35:45" ht="69">
      <c r="AI1595" s="57" t="s">
        <v>114</v>
      </c>
      <c r="AJ1595" s="57">
        <v>2022</v>
      </c>
      <c r="AK1595" s="57" t="s">
        <v>24</v>
      </c>
      <c r="AL1595" s="57" t="s">
        <v>104</v>
      </c>
      <c r="AM1595" s="57" t="s">
        <v>105</v>
      </c>
      <c r="AN1595" s="57" t="s">
        <v>106</v>
      </c>
      <c r="AO1595" s="57" t="s">
        <v>115</v>
      </c>
      <c r="AP1595" s="57" t="s">
        <v>108</v>
      </c>
      <c r="AQ1595" s="57" t="s">
        <v>111</v>
      </c>
      <c r="AR1595" s="57">
        <v>219</v>
      </c>
      <c r="AS1595" s="57">
        <v>526.24</v>
      </c>
    </row>
    <row r="1596" spans="35:45" ht="69">
      <c r="AI1596" s="56" t="s">
        <v>103</v>
      </c>
      <c r="AJ1596" s="56">
        <v>2022</v>
      </c>
      <c r="AK1596" s="56" t="s">
        <v>24</v>
      </c>
      <c r="AL1596" s="56" t="s">
        <v>104</v>
      </c>
      <c r="AM1596" s="56" t="s">
        <v>105</v>
      </c>
      <c r="AN1596" s="56" t="s">
        <v>106</v>
      </c>
      <c r="AO1596" s="56" t="s">
        <v>115</v>
      </c>
      <c r="AP1596" s="56" t="s">
        <v>108</v>
      </c>
      <c r="AQ1596" s="56" t="s">
        <v>109</v>
      </c>
      <c r="AR1596" s="56">
        <v>227</v>
      </c>
      <c r="AS1596" s="56">
        <v>324.61</v>
      </c>
    </row>
    <row r="1597" spans="35:45" ht="69">
      <c r="AI1597" s="57" t="s">
        <v>103</v>
      </c>
      <c r="AJ1597" s="57">
        <v>2022</v>
      </c>
      <c r="AK1597" s="57" t="s">
        <v>24</v>
      </c>
      <c r="AL1597" s="57" t="s">
        <v>104</v>
      </c>
      <c r="AM1597" s="57" t="s">
        <v>105</v>
      </c>
      <c r="AN1597" s="57" t="s">
        <v>106</v>
      </c>
      <c r="AO1597" s="57" t="s">
        <v>115</v>
      </c>
      <c r="AP1597" s="57" t="s">
        <v>108</v>
      </c>
      <c r="AQ1597" s="57" t="s">
        <v>109</v>
      </c>
      <c r="AR1597" s="57">
        <v>221</v>
      </c>
      <c r="AS1597" s="57">
        <v>316.02999999999997</v>
      </c>
    </row>
    <row r="1598" spans="35:45" ht="69">
      <c r="AI1598" s="56" t="s">
        <v>103</v>
      </c>
      <c r="AJ1598" s="56">
        <v>2022</v>
      </c>
      <c r="AK1598" s="56" t="s">
        <v>27</v>
      </c>
      <c r="AL1598" s="56" t="s">
        <v>104</v>
      </c>
      <c r="AM1598" s="56" t="s">
        <v>105</v>
      </c>
      <c r="AN1598" s="56" t="s">
        <v>106</v>
      </c>
      <c r="AO1598" s="56" t="s">
        <v>115</v>
      </c>
      <c r="AP1598" s="56" t="s">
        <v>108</v>
      </c>
      <c r="AQ1598" s="56" t="s">
        <v>109</v>
      </c>
      <c r="AR1598" s="56">
        <v>200</v>
      </c>
      <c r="AS1598" s="56">
        <v>286</v>
      </c>
    </row>
    <row r="1599" spans="35:45" ht="69">
      <c r="AI1599" s="57" t="s">
        <v>110</v>
      </c>
      <c r="AJ1599" s="57">
        <v>2022</v>
      </c>
      <c r="AK1599" s="57" t="s">
        <v>27</v>
      </c>
      <c r="AL1599" s="57" t="s">
        <v>104</v>
      </c>
      <c r="AM1599" s="57" t="s">
        <v>105</v>
      </c>
      <c r="AN1599" s="57" t="s">
        <v>106</v>
      </c>
      <c r="AO1599" s="57" t="s">
        <v>115</v>
      </c>
      <c r="AP1599" s="57" t="s">
        <v>108</v>
      </c>
      <c r="AQ1599" s="57" t="s">
        <v>109</v>
      </c>
      <c r="AR1599" s="57">
        <v>194</v>
      </c>
      <c r="AS1599" s="57">
        <v>277.42</v>
      </c>
    </row>
    <row r="1600" spans="35:45" ht="69">
      <c r="AI1600" s="56" t="s">
        <v>110</v>
      </c>
      <c r="AJ1600" s="56">
        <v>2022</v>
      </c>
      <c r="AK1600" s="56" t="s">
        <v>27</v>
      </c>
      <c r="AL1600" s="56" t="s">
        <v>104</v>
      </c>
      <c r="AM1600" s="56" t="s">
        <v>105</v>
      </c>
      <c r="AN1600" s="56" t="s">
        <v>106</v>
      </c>
      <c r="AO1600" s="56" t="s">
        <v>115</v>
      </c>
      <c r="AP1600" s="56" t="s">
        <v>108</v>
      </c>
      <c r="AQ1600" s="56" t="s">
        <v>109</v>
      </c>
      <c r="AR1600" s="56">
        <v>188</v>
      </c>
      <c r="AS1600" s="56">
        <v>268.83999999999997</v>
      </c>
    </row>
    <row r="1601" spans="35:45" ht="69">
      <c r="AI1601" s="57" t="s">
        <v>110</v>
      </c>
      <c r="AJ1601" s="57">
        <v>2022</v>
      </c>
      <c r="AK1601" s="57" t="s">
        <v>27</v>
      </c>
      <c r="AL1601" s="57" t="s">
        <v>104</v>
      </c>
      <c r="AM1601" s="57" t="s">
        <v>105</v>
      </c>
      <c r="AN1601" s="57" t="s">
        <v>106</v>
      </c>
      <c r="AO1601" s="57" t="s">
        <v>115</v>
      </c>
      <c r="AP1601" s="57" t="s">
        <v>108</v>
      </c>
      <c r="AQ1601" s="57" t="s">
        <v>111</v>
      </c>
      <c r="AR1601" s="57">
        <v>198</v>
      </c>
      <c r="AS1601" s="57">
        <v>283.14</v>
      </c>
    </row>
    <row r="1602" spans="35:45" ht="69">
      <c r="AI1602" s="56" t="s">
        <v>110</v>
      </c>
      <c r="AJ1602" s="56">
        <v>2022</v>
      </c>
      <c r="AK1602" s="56" t="s">
        <v>27</v>
      </c>
      <c r="AL1602" s="56" t="s">
        <v>104</v>
      </c>
      <c r="AM1602" s="56" t="s">
        <v>105</v>
      </c>
      <c r="AN1602" s="56" t="s">
        <v>106</v>
      </c>
      <c r="AO1602" s="56" t="s">
        <v>115</v>
      </c>
      <c r="AP1602" s="56" t="s">
        <v>108</v>
      </c>
      <c r="AQ1602" s="56" t="s">
        <v>111</v>
      </c>
      <c r="AR1602" s="56">
        <v>192</v>
      </c>
      <c r="AS1602" s="56">
        <v>274.56</v>
      </c>
    </row>
    <row r="1603" spans="35:45" ht="69">
      <c r="AI1603" s="57" t="s">
        <v>110</v>
      </c>
      <c r="AJ1603" s="57">
        <v>2022</v>
      </c>
      <c r="AK1603" s="57" t="s">
        <v>27</v>
      </c>
      <c r="AL1603" s="57" t="s">
        <v>104</v>
      </c>
      <c r="AM1603" s="57" t="s">
        <v>105</v>
      </c>
      <c r="AN1603" s="57" t="s">
        <v>106</v>
      </c>
      <c r="AO1603" s="57" t="s">
        <v>115</v>
      </c>
      <c r="AP1603" s="57" t="s">
        <v>108</v>
      </c>
      <c r="AQ1603" s="57" t="s">
        <v>111</v>
      </c>
      <c r="AR1603" s="57">
        <v>186</v>
      </c>
      <c r="AS1603" s="57">
        <v>265.98</v>
      </c>
    </row>
    <row r="1604" spans="35:45" ht="69">
      <c r="AI1604" s="56" t="s">
        <v>103</v>
      </c>
      <c r="AJ1604" s="56">
        <v>2022</v>
      </c>
      <c r="AK1604" s="56" t="s">
        <v>27</v>
      </c>
      <c r="AL1604" s="56" t="s">
        <v>104</v>
      </c>
      <c r="AM1604" s="56" t="s">
        <v>105</v>
      </c>
      <c r="AN1604" s="56" t="s">
        <v>106</v>
      </c>
      <c r="AO1604" s="56" t="s">
        <v>115</v>
      </c>
      <c r="AP1604" s="56" t="s">
        <v>108</v>
      </c>
      <c r="AQ1604" s="56" t="s">
        <v>111</v>
      </c>
      <c r="AR1604" s="56">
        <v>195</v>
      </c>
      <c r="AS1604" s="56">
        <v>278.85000000000002</v>
      </c>
    </row>
    <row r="1605" spans="35:45" ht="69">
      <c r="AI1605" s="57" t="s">
        <v>112</v>
      </c>
      <c r="AJ1605" s="57">
        <v>2022</v>
      </c>
      <c r="AK1605" s="57" t="s">
        <v>27</v>
      </c>
      <c r="AL1605" s="57" t="s">
        <v>104</v>
      </c>
      <c r="AM1605" s="57" t="s">
        <v>105</v>
      </c>
      <c r="AN1605" s="57" t="s">
        <v>106</v>
      </c>
      <c r="AO1605" s="57" t="s">
        <v>115</v>
      </c>
      <c r="AP1605" s="57" t="s">
        <v>108</v>
      </c>
      <c r="AQ1605" s="57" t="s">
        <v>111</v>
      </c>
      <c r="AR1605" s="57">
        <v>189</v>
      </c>
      <c r="AS1605" s="57">
        <v>270.27</v>
      </c>
    </row>
    <row r="1606" spans="35:45" ht="69">
      <c r="AI1606" s="56" t="s">
        <v>112</v>
      </c>
      <c r="AJ1606" s="56">
        <v>2022</v>
      </c>
      <c r="AK1606" s="56" t="s">
        <v>27</v>
      </c>
      <c r="AL1606" s="56" t="s">
        <v>104</v>
      </c>
      <c r="AM1606" s="56" t="s">
        <v>105</v>
      </c>
      <c r="AN1606" s="56" t="s">
        <v>106</v>
      </c>
      <c r="AO1606" s="56" t="s">
        <v>115</v>
      </c>
      <c r="AP1606" s="56" t="s">
        <v>108</v>
      </c>
      <c r="AQ1606" s="56" t="s">
        <v>109</v>
      </c>
      <c r="AR1606" s="56">
        <v>197</v>
      </c>
      <c r="AS1606" s="56">
        <v>281.70999999999998</v>
      </c>
    </row>
    <row r="1607" spans="35:45" ht="69">
      <c r="AI1607" s="57" t="s">
        <v>112</v>
      </c>
      <c r="AJ1607" s="57">
        <v>2022</v>
      </c>
      <c r="AK1607" s="57" t="s">
        <v>27</v>
      </c>
      <c r="AL1607" s="57" t="s">
        <v>104</v>
      </c>
      <c r="AM1607" s="57" t="s">
        <v>105</v>
      </c>
      <c r="AN1607" s="57" t="s">
        <v>106</v>
      </c>
      <c r="AO1607" s="57" t="s">
        <v>115</v>
      </c>
      <c r="AP1607" s="57" t="s">
        <v>108</v>
      </c>
      <c r="AQ1607" s="57" t="s">
        <v>109</v>
      </c>
      <c r="AR1607" s="57">
        <v>191</v>
      </c>
      <c r="AS1607" s="57">
        <v>273.13</v>
      </c>
    </row>
    <row r="1608" spans="35:45" ht="69">
      <c r="AI1608" s="56" t="s">
        <v>112</v>
      </c>
      <c r="AJ1608" s="56">
        <v>2022</v>
      </c>
      <c r="AK1608" s="56" t="s">
        <v>27</v>
      </c>
      <c r="AL1608" s="56" t="s">
        <v>104</v>
      </c>
      <c r="AM1608" s="56" t="s">
        <v>105</v>
      </c>
      <c r="AN1608" s="56" t="s">
        <v>106</v>
      </c>
      <c r="AO1608" s="56" t="s">
        <v>115</v>
      </c>
      <c r="AP1608" s="56" t="s">
        <v>108</v>
      </c>
      <c r="AQ1608" s="56" t="s">
        <v>109</v>
      </c>
      <c r="AR1608" s="56">
        <v>185</v>
      </c>
      <c r="AS1608" s="56">
        <v>264.55</v>
      </c>
    </row>
    <row r="1609" spans="35:45" ht="69">
      <c r="AI1609" s="57" t="s">
        <v>103</v>
      </c>
      <c r="AJ1609" s="57">
        <v>2022</v>
      </c>
      <c r="AK1609" s="57" t="s">
        <v>31</v>
      </c>
      <c r="AL1609" s="57" t="s">
        <v>104</v>
      </c>
      <c r="AM1609" s="57" t="s">
        <v>105</v>
      </c>
      <c r="AN1609" s="57" t="s">
        <v>106</v>
      </c>
      <c r="AO1609" s="57" t="s">
        <v>115</v>
      </c>
      <c r="AP1609" s="57" t="s">
        <v>108</v>
      </c>
      <c r="AQ1609" s="57" t="s">
        <v>111</v>
      </c>
      <c r="AR1609" s="57">
        <v>154</v>
      </c>
      <c r="AS1609" s="57">
        <v>220.22</v>
      </c>
    </row>
    <row r="1610" spans="35:45" ht="69">
      <c r="AI1610" s="56" t="s">
        <v>110</v>
      </c>
      <c r="AJ1610" s="56">
        <v>2022</v>
      </c>
      <c r="AK1610" s="56" t="s">
        <v>31</v>
      </c>
      <c r="AL1610" s="56" t="s">
        <v>104</v>
      </c>
      <c r="AM1610" s="56" t="s">
        <v>105</v>
      </c>
      <c r="AN1610" s="56" t="s">
        <v>106</v>
      </c>
      <c r="AO1610" s="56" t="s">
        <v>115</v>
      </c>
      <c r="AP1610" s="56" t="s">
        <v>108</v>
      </c>
      <c r="AQ1610" s="56" t="s">
        <v>111</v>
      </c>
      <c r="AR1610" s="56">
        <v>156</v>
      </c>
      <c r="AS1610" s="56">
        <v>223.08</v>
      </c>
    </row>
    <row r="1611" spans="35:45" ht="69">
      <c r="AI1611" s="57" t="s">
        <v>110</v>
      </c>
      <c r="AJ1611" s="57">
        <v>2022</v>
      </c>
      <c r="AK1611" s="57" t="s">
        <v>31</v>
      </c>
      <c r="AL1611" s="57" t="s">
        <v>104</v>
      </c>
      <c r="AM1611" s="57" t="s">
        <v>105</v>
      </c>
      <c r="AN1611" s="57" t="s">
        <v>106</v>
      </c>
      <c r="AO1611" s="57" t="s">
        <v>115</v>
      </c>
      <c r="AP1611" s="57" t="s">
        <v>108</v>
      </c>
      <c r="AQ1611" s="57" t="s">
        <v>111</v>
      </c>
      <c r="AR1611" s="57">
        <v>153</v>
      </c>
      <c r="AS1611" s="57">
        <v>218.79</v>
      </c>
    </row>
    <row r="1612" spans="35:45" ht="69">
      <c r="AI1612" s="56" t="s">
        <v>103</v>
      </c>
      <c r="AJ1612" s="56">
        <v>2022</v>
      </c>
      <c r="AK1612" s="56" t="s">
        <v>31</v>
      </c>
      <c r="AL1612" s="56" t="s">
        <v>104</v>
      </c>
      <c r="AM1612" s="56" t="s">
        <v>105</v>
      </c>
      <c r="AN1612" s="56" t="s">
        <v>106</v>
      </c>
      <c r="AO1612" s="56" t="s">
        <v>115</v>
      </c>
      <c r="AP1612" s="56" t="s">
        <v>108</v>
      </c>
      <c r="AQ1612" s="56" t="s">
        <v>111</v>
      </c>
      <c r="AR1612" s="56">
        <v>157</v>
      </c>
      <c r="AS1612" s="56">
        <v>224.51</v>
      </c>
    </row>
    <row r="1613" spans="35:45" ht="69">
      <c r="AI1613" s="57" t="s">
        <v>113</v>
      </c>
      <c r="AJ1613" s="57">
        <v>2022</v>
      </c>
      <c r="AK1613" s="57" t="s">
        <v>31</v>
      </c>
      <c r="AL1613" s="57" t="s">
        <v>104</v>
      </c>
      <c r="AM1613" s="57" t="s">
        <v>105</v>
      </c>
      <c r="AN1613" s="57" t="s">
        <v>106</v>
      </c>
      <c r="AO1613" s="57" t="s">
        <v>115</v>
      </c>
      <c r="AP1613" s="57" t="s">
        <v>108</v>
      </c>
      <c r="AQ1613" s="57" t="s">
        <v>111</v>
      </c>
      <c r="AR1613" s="57">
        <v>155</v>
      </c>
      <c r="AS1613" s="57">
        <v>221.65</v>
      </c>
    </row>
    <row r="1614" spans="35:45" ht="69">
      <c r="AI1614" s="56" t="s">
        <v>103</v>
      </c>
      <c r="AJ1614" s="56">
        <v>2022</v>
      </c>
      <c r="AK1614" s="56" t="s">
        <v>31</v>
      </c>
      <c r="AL1614" s="56" t="s">
        <v>104</v>
      </c>
      <c r="AM1614" s="56" t="s">
        <v>105</v>
      </c>
      <c r="AN1614" s="56" t="s">
        <v>106</v>
      </c>
      <c r="AO1614" s="56" t="s">
        <v>115</v>
      </c>
      <c r="AP1614" s="56" t="s">
        <v>108</v>
      </c>
      <c r="AQ1614" s="56" t="s">
        <v>109</v>
      </c>
      <c r="AR1614" s="56">
        <v>341</v>
      </c>
      <c r="AS1614" s="56">
        <v>487.63</v>
      </c>
    </row>
    <row r="1615" spans="35:45" ht="69">
      <c r="AI1615" s="57" t="s">
        <v>103</v>
      </c>
      <c r="AJ1615" s="57">
        <v>2022</v>
      </c>
      <c r="AK1615" s="57" t="s">
        <v>30</v>
      </c>
      <c r="AL1615" s="57" t="s">
        <v>116</v>
      </c>
      <c r="AM1615" s="57" t="s">
        <v>105</v>
      </c>
      <c r="AN1615" s="57" t="s">
        <v>106</v>
      </c>
      <c r="AO1615" s="57" t="s">
        <v>115</v>
      </c>
      <c r="AP1615" s="57" t="s">
        <v>108</v>
      </c>
      <c r="AQ1615" s="57" t="s">
        <v>109</v>
      </c>
      <c r="AR1615" s="57">
        <v>254</v>
      </c>
      <c r="AS1615" s="57">
        <v>363.22</v>
      </c>
    </row>
    <row r="1616" spans="35:45" ht="69">
      <c r="AI1616" s="56" t="s">
        <v>110</v>
      </c>
      <c r="AJ1616" s="56">
        <v>2022</v>
      </c>
      <c r="AK1616" s="56" t="s">
        <v>30</v>
      </c>
      <c r="AL1616" s="56" t="s">
        <v>116</v>
      </c>
      <c r="AM1616" s="56" t="s">
        <v>105</v>
      </c>
      <c r="AN1616" s="56" t="s">
        <v>106</v>
      </c>
      <c r="AO1616" s="56" t="s">
        <v>115</v>
      </c>
      <c r="AP1616" s="56" t="s">
        <v>108</v>
      </c>
      <c r="AQ1616" s="56" t="s">
        <v>109</v>
      </c>
      <c r="AR1616" s="56">
        <v>256</v>
      </c>
      <c r="AS1616" s="56">
        <v>366.08</v>
      </c>
    </row>
    <row r="1617" spans="35:45" ht="69">
      <c r="AI1617" s="57" t="s">
        <v>110</v>
      </c>
      <c r="AJ1617" s="57">
        <v>2022</v>
      </c>
      <c r="AK1617" s="57" t="s">
        <v>30</v>
      </c>
      <c r="AL1617" s="57" t="s">
        <v>116</v>
      </c>
      <c r="AM1617" s="57" t="s">
        <v>105</v>
      </c>
      <c r="AN1617" s="57" t="s">
        <v>106</v>
      </c>
      <c r="AO1617" s="57" t="s">
        <v>115</v>
      </c>
      <c r="AP1617" s="57" t="s">
        <v>108</v>
      </c>
      <c r="AQ1617" s="57" t="s">
        <v>109</v>
      </c>
      <c r="AR1617" s="57">
        <v>961</v>
      </c>
      <c r="AS1617" s="57">
        <v>1374.23</v>
      </c>
    </row>
    <row r="1618" spans="35:45" ht="69">
      <c r="AI1618" s="56" t="s">
        <v>110</v>
      </c>
      <c r="AJ1618" s="56">
        <v>2022</v>
      </c>
      <c r="AK1618" s="56" t="s">
        <v>30</v>
      </c>
      <c r="AL1618" s="56" t="s">
        <v>116</v>
      </c>
      <c r="AM1618" s="56" t="s">
        <v>105</v>
      </c>
      <c r="AN1618" s="56" t="s">
        <v>106</v>
      </c>
      <c r="AO1618" s="56" t="s">
        <v>115</v>
      </c>
      <c r="AP1618" s="56" t="s">
        <v>108</v>
      </c>
      <c r="AQ1618" s="56" t="s">
        <v>109</v>
      </c>
      <c r="AR1618" s="56">
        <v>255</v>
      </c>
      <c r="AS1618" s="56">
        <v>364.65</v>
      </c>
    </row>
    <row r="1619" spans="35:45" ht="69">
      <c r="AI1619" s="57" t="s">
        <v>112</v>
      </c>
      <c r="AJ1619" s="57">
        <v>2022</v>
      </c>
      <c r="AK1619" s="57" t="s">
        <v>30</v>
      </c>
      <c r="AL1619" s="57" t="s">
        <v>116</v>
      </c>
      <c r="AM1619" s="57" t="s">
        <v>105</v>
      </c>
      <c r="AN1619" s="57" t="s">
        <v>106</v>
      </c>
      <c r="AO1619" s="57" t="s">
        <v>115</v>
      </c>
      <c r="AP1619" s="57" t="s">
        <v>108</v>
      </c>
      <c r="AQ1619" s="57" t="s">
        <v>109</v>
      </c>
      <c r="AR1619" s="57">
        <v>253</v>
      </c>
      <c r="AS1619" s="57">
        <v>361.79</v>
      </c>
    </row>
    <row r="1620" spans="35:45" ht="69">
      <c r="AI1620" s="56" t="s">
        <v>112</v>
      </c>
      <c r="AJ1620" s="56">
        <v>2022</v>
      </c>
      <c r="AK1620" s="56" t="s">
        <v>30</v>
      </c>
      <c r="AL1620" s="56" t="s">
        <v>116</v>
      </c>
      <c r="AM1620" s="56" t="s">
        <v>105</v>
      </c>
      <c r="AN1620" s="56" t="s">
        <v>106</v>
      </c>
      <c r="AO1620" s="56" t="s">
        <v>115</v>
      </c>
      <c r="AP1620" s="56" t="s">
        <v>108</v>
      </c>
      <c r="AQ1620" s="56" t="s">
        <v>109</v>
      </c>
      <c r="AR1620" s="56">
        <v>251</v>
      </c>
      <c r="AS1620" s="56">
        <v>358.93</v>
      </c>
    </row>
    <row r="1621" spans="35:45" ht="69">
      <c r="AI1621" s="57" t="s">
        <v>110</v>
      </c>
      <c r="AJ1621" s="57">
        <v>2022</v>
      </c>
      <c r="AK1621" s="57" t="s">
        <v>29</v>
      </c>
      <c r="AL1621" s="57" t="s">
        <v>116</v>
      </c>
      <c r="AM1621" s="57" t="s">
        <v>105</v>
      </c>
      <c r="AN1621" s="57" t="s">
        <v>106</v>
      </c>
      <c r="AO1621" s="57" t="s">
        <v>115</v>
      </c>
      <c r="AP1621" s="57" t="s">
        <v>108</v>
      </c>
      <c r="AQ1621" s="57" t="s">
        <v>109</v>
      </c>
      <c r="AR1621" s="57">
        <v>260</v>
      </c>
      <c r="AS1621" s="57">
        <v>371.8</v>
      </c>
    </row>
    <row r="1622" spans="35:45" ht="69">
      <c r="AI1622" s="56" t="s">
        <v>110</v>
      </c>
      <c r="AJ1622" s="56">
        <v>2022</v>
      </c>
      <c r="AK1622" s="56" t="s">
        <v>29</v>
      </c>
      <c r="AL1622" s="56" t="s">
        <v>116</v>
      </c>
      <c r="AM1622" s="56" t="s">
        <v>105</v>
      </c>
      <c r="AN1622" s="56" t="s">
        <v>106</v>
      </c>
      <c r="AO1622" s="56" t="s">
        <v>115</v>
      </c>
      <c r="AP1622" s="56" t="s">
        <v>108</v>
      </c>
      <c r="AQ1622" s="56" t="s">
        <v>109</v>
      </c>
      <c r="AR1622" s="56">
        <v>960</v>
      </c>
      <c r="AS1622" s="56">
        <v>1372.8</v>
      </c>
    </row>
    <row r="1623" spans="35:45" ht="69">
      <c r="AI1623" s="57" t="s">
        <v>113</v>
      </c>
      <c r="AJ1623" s="57">
        <v>2022</v>
      </c>
      <c r="AK1623" s="57" t="s">
        <v>29</v>
      </c>
      <c r="AL1623" s="57" t="s">
        <v>116</v>
      </c>
      <c r="AM1623" s="57" t="s">
        <v>105</v>
      </c>
      <c r="AN1623" s="57" t="s">
        <v>106</v>
      </c>
      <c r="AO1623" s="57" t="s">
        <v>115</v>
      </c>
      <c r="AP1623" s="57" t="s">
        <v>108</v>
      </c>
      <c r="AQ1623" s="57" t="s">
        <v>109</v>
      </c>
      <c r="AR1623" s="57">
        <v>261</v>
      </c>
      <c r="AS1623" s="57">
        <v>373.23</v>
      </c>
    </row>
    <row r="1624" spans="35:45" ht="69">
      <c r="AI1624" s="56" t="s">
        <v>110</v>
      </c>
      <c r="AJ1624" s="56">
        <v>2022</v>
      </c>
      <c r="AK1624" s="56" t="s">
        <v>29</v>
      </c>
      <c r="AL1624" s="56" t="s">
        <v>116</v>
      </c>
      <c r="AM1624" s="56" t="s">
        <v>105</v>
      </c>
      <c r="AN1624" s="56" t="s">
        <v>106</v>
      </c>
      <c r="AO1624" s="56" t="s">
        <v>115</v>
      </c>
      <c r="AP1624" s="56" t="s">
        <v>108</v>
      </c>
      <c r="AQ1624" s="56" t="s">
        <v>109</v>
      </c>
      <c r="AR1624" s="56">
        <v>259</v>
      </c>
      <c r="AS1624" s="56">
        <v>370.37</v>
      </c>
    </row>
    <row r="1625" spans="35:45" ht="69">
      <c r="AI1625" s="57" t="s">
        <v>110</v>
      </c>
      <c r="AJ1625" s="57">
        <v>2022</v>
      </c>
      <c r="AK1625" s="57" t="s">
        <v>29</v>
      </c>
      <c r="AL1625" s="57" t="s">
        <v>116</v>
      </c>
      <c r="AM1625" s="57" t="s">
        <v>105</v>
      </c>
      <c r="AN1625" s="57" t="s">
        <v>106</v>
      </c>
      <c r="AO1625" s="57" t="s">
        <v>115</v>
      </c>
      <c r="AP1625" s="57" t="s">
        <v>108</v>
      </c>
      <c r="AQ1625" s="57" t="s">
        <v>109</v>
      </c>
      <c r="AR1625" s="57">
        <v>257</v>
      </c>
      <c r="AS1625" s="57">
        <v>367.51</v>
      </c>
    </row>
    <row r="1626" spans="35:45" ht="69">
      <c r="AI1626" s="56" t="s">
        <v>103</v>
      </c>
      <c r="AJ1626" s="56">
        <v>2022</v>
      </c>
      <c r="AK1626" s="56" t="s">
        <v>31</v>
      </c>
      <c r="AL1626" s="56" t="s">
        <v>116</v>
      </c>
      <c r="AM1626" s="56" t="s">
        <v>105</v>
      </c>
      <c r="AN1626" s="56" t="s">
        <v>106</v>
      </c>
      <c r="AO1626" s="56" t="s">
        <v>115</v>
      </c>
      <c r="AP1626" s="56" t="s">
        <v>108</v>
      </c>
      <c r="AQ1626" s="56" t="s">
        <v>109</v>
      </c>
      <c r="AR1626" s="56">
        <v>248</v>
      </c>
      <c r="AS1626" s="56">
        <v>354.64</v>
      </c>
    </row>
    <row r="1627" spans="35:45" ht="69">
      <c r="AI1627" s="57" t="s">
        <v>112</v>
      </c>
      <c r="AJ1627" s="57">
        <v>2022</v>
      </c>
      <c r="AK1627" s="57" t="s">
        <v>31</v>
      </c>
      <c r="AL1627" s="57" t="s">
        <v>116</v>
      </c>
      <c r="AM1627" s="57" t="s">
        <v>105</v>
      </c>
      <c r="AN1627" s="57" t="s">
        <v>106</v>
      </c>
      <c r="AO1627" s="57" t="s">
        <v>115</v>
      </c>
      <c r="AP1627" s="57" t="s">
        <v>108</v>
      </c>
      <c r="AQ1627" s="57" t="s">
        <v>109</v>
      </c>
      <c r="AR1627" s="57">
        <v>250</v>
      </c>
      <c r="AS1627" s="57">
        <v>526.24</v>
      </c>
    </row>
    <row r="1628" spans="35:45" ht="69">
      <c r="AI1628" s="56" t="s">
        <v>110</v>
      </c>
      <c r="AJ1628" s="56">
        <v>2022</v>
      </c>
      <c r="AK1628" s="56" t="s">
        <v>31</v>
      </c>
      <c r="AL1628" s="56" t="s">
        <v>116</v>
      </c>
      <c r="AM1628" s="56" t="s">
        <v>105</v>
      </c>
      <c r="AN1628" s="56" t="s">
        <v>106</v>
      </c>
      <c r="AO1628" s="56" t="s">
        <v>115</v>
      </c>
      <c r="AP1628" s="56" t="s">
        <v>108</v>
      </c>
      <c r="AQ1628" s="56" t="s">
        <v>109</v>
      </c>
      <c r="AR1628" s="56">
        <v>249</v>
      </c>
      <c r="AS1628" s="56">
        <v>356.07</v>
      </c>
    </row>
    <row r="1629" spans="35:45" ht="69">
      <c r="AI1629" s="57" t="s">
        <v>103</v>
      </c>
      <c r="AJ1629" s="57">
        <v>2022</v>
      </c>
      <c r="AK1629" s="57" t="s">
        <v>31</v>
      </c>
      <c r="AL1629" s="57" t="s">
        <v>116</v>
      </c>
      <c r="AM1629" s="57" t="s">
        <v>105</v>
      </c>
      <c r="AN1629" s="57" t="s">
        <v>106</v>
      </c>
      <c r="AO1629" s="57" t="s">
        <v>115</v>
      </c>
      <c r="AP1629" s="57" t="s">
        <v>108</v>
      </c>
      <c r="AQ1629" s="57" t="s">
        <v>109</v>
      </c>
      <c r="AR1629" s="57">
        <v>247</v>
      </c>
      <c r="AS1629" s="57">
        <v>353.21</v>
      </c>
    </row>
    <row r="1630" spans="35:45" ht="41.4">
      <c r="AI1630" s="56" t="s">
        <v>103</v>
      </c>
      <c r="AJ1630" s="56">
        <v>2022</v>
      </c>
      <c r="AK1630" s="56" t="s">
        <v>26</v>
      </c>
      <c r="AL1630" s="56" t="s">
        <v>104</v>
      </c>
      <c r="AM1630" s="56" t="s">
        <v>105</v>
      </c>
      <c r="AN1630" s="56" t="s">
        <v>106</v>
      </c>
      <c r="AO1630" s="56" t="s">
        <v>107</v>
      </c>
      <c r="AP1630" s="56" t="s">
        <v>108</v>
      </c>
      <c r="AQ1630" s="56" t="s">
        <v>111</v>
      </c>
      <c r="AR1630" s="56">
        <v>356</v>
      </c>
      <c r="AS1630" s="56">
        <v>484.16</v>
      </c>
    </row>
    <row r="1631" spans="35:45" ht="41.4">
      <c r="AI1631" s="57" t="s">
        <v>110</v>
      </c>
      <c r="AJ1631" s="57">
        <v>2022</v>
      </c>
      <c r="AK1631" s="57" t="s">
        <v>26</v>
      </c>
      <c r="AL1631" s="57" t="s">
        <v>104</v>
      </c>
      <c r="AM1631" s="57" t="s">
        <v>105</v>
      </c>
      <c r="AN1631" s="57" t="s">
        <v>106</v>
      </c>
      <c r="AO1631" s="57" t="s">
        <v>107</v>
      </c>
      <c r="AP1631" s="57" t="s">
        <v>108</v>
      </c>
      <c r="AQ1631" s="57" t="s">
        <v>111</v>
      </c>
      <c r="AR1631" s="57">
        <v>152</v>
      </c>
      <c r="AS1631" s="57">
        <v>217.36</v>
      </c>
    </row>
    <row r="1632" spans="35:45" ht="41.4">
      <c r="AI1632" s="56" t="s">
        <v>112</v>
      </c>
      <c r="AJ1632" s="56">
        <v>2022</v>
      </c>
      <c r="AK1632" s="56" t="s">
        <v>26</v>
      </c>
      <c r="AL1632" s="56" t="s">
        <v>104</v>
      </c>
      <c r="AM1632" s="56" t="s">
        <v>118</v>
      </c>
      <c r="AN1632" s="56" t="s">
        <v>106</v>
      </c>
      <c r="AO1632" s="56" t="s">
        <v>107</v>
      </c>
      <c r="AP1632" s="56" t="s">
        <v>108</v>
      </c>
      <c r="AQ1632" s="56" t="s">
        <v>111</v>
      </c>
      <c r="AR1632" s="56">
        <v>352</v>
      </c>
      <c r="AS1632" s="56">
        <v>503.36</v>
      </c>
    </row>
    <row r="1633" spans="35:45" ht="41.4">
      <c r="AI1633" s="57" t="s">
        <v>103</v>
      </c>
      <c r="AJ1633" s="57">
        <v>2022</v>
      </c>
      <c r="AK1633" s="57" t="s">
        <v>26</v>
      </c>
      <c r="AL1633" s="57" t="s">
        <v>104</v>
      </c>
      <c r="AM1633" s="57" t="s">
        <v>118</v>
      </c>
      <c r="AN1633" s="57" t="s">
        <v>106</v>
      </c>
      <c r="AO1633" s="57" t="s">
        <v>107</v>
      </c>
      <c r="AP1633" s="57" t="s">
        <v>108</v>
      </c>
      <c r="AQ1633" s="57" t="s">
        <v>111</v>
      </c>
      <c r="AR1633" s="57">
        <v>154</v>
      </c>
      <c r="AS1633" s="57">
        <v>220.22</v>
      </c>
    </row>
    <row r="1634" spans="35:45" ht="41.4">
      <c r="AI1634" s="56" t="s">
        <v>114</v>
      </c>
      <c r="AJ1634" s="56">
        <v>2022</v>
      </c>
      <c r="AK1634" s="56" t="s">
        <v>26</v>
      </c>
      <c r="AL1634" s="56" t="s">
        <v>104</v>
      </c>
      <c r="AM1634" s="56" t="s">
        <v>118</v>
      </c>
      <c r="AN1634" s="56" t="s">
        <v>106</v>
      </c>
      <c r="AO1634" s="56" t="s">
        <v>107</v>
      </c>
      <c r="AP1634" s="56" t="s">
        <v>108</v>
      </c>
      <c r="AQ1634" s="56" t="s">
        <v>111</v>
      </c>
      <c r="AR1634" s="56">
        <v>698</v>
      </c>
      <c r="AS1634" s="56">
        <v>998.14</v>
      </c>
    </row>
    <row r="1635" spans="35:45" ht="41.4">
      <c r="AI1635" s="57" t="s">
        <v>112</v>
      </c>
      <c r="AJ1635" s="57">
        <v>2022</v>
      </c>
      <c r="AK1635" s="57" t="s">
        <v>26</v>
      </c>
      <c r="AL1635" s="57" t="s">
        <v>104</v>
      </c>
      <c r="AM1635" s="57" t="s">
        <v>118</v>
      </c>
      <c r="AN1635" s="57" t="s">
        <v>106</v>
      </c>
      <c r="AO1635" s="57" t="s">
        <v>107</v>
      </c>
      <c r="AP1635" s="57" t="s">
        <v>108</v>
      </c>
      <c r="AQ1635" s="57" t="s">
        <v>111</v>
      </c>
      <c r="AR1635" s="57">
        <v>731</v>
      </c>
      <c r="AS1635" s="57">
        <v>1045.33</v>
      </c>
    </row>
    <row r="1636" spans="35:45" ht="41.4">
      <c r="AI1636" s="56" t="s">
        <v>112</v>
      </c>
      <c r="AJ1636" s="56">
        <v>2022</v>
      </c>
      <c r="AK1636" s="56" t="s">
        <v>26</v>
      </c>
      <c r="AL1636" s="56" t="s">
        <v>104</v>
      </c>
      <c r="AM1636" s="56" t="s">
        <v>118</v>
      </c>
      <c r="AN1636" s="56" t="s">
        <v>106</v>
      </c>
      <c r="AO1636" s="56" t="s">
        <v>107</v>
      </c>
      <c r="AP1636" s="56" t="s">
        <v>108</v>
      </c>
      <c r="AQ1636" s="56" t="s">
        <v>111</v>
      </c>
      <c r="AR1636" s="56">
        <v>771</v>
      </c>
      <c r="AS1636" s="56">
        <v>526.24</v>
      </c>
    </row>
    <row r="1637" spans="35:45" ht="41.4">
      <c r="AI1637" s="57" t="s">
        <v>112</v>
      </c>
      <c r="AJ1637" s="57">
        <v>2022</v>
      </c>
      <c r="AK1637" s="57" t="s">
        <v>26</v>
      </c>
      <c r="AL1637" s="57" t="s">
        <v>104</v>
      </c>
      <c r="AM1637" s="57" t="s">
        <v>118</v>
      </c>
      <c r="AN1637" s="57" t="s">
        <v>106</v>
      </c>
      <c r="AO1637" s="57" t="s">
        <v>107</v>
      </c>
      <c r="AP1637" s="57" t="s">
        <v>108</v>
      </c>
      <c r="AQ1637" s="57" t="s">
        <v>111</v>
      </c>
      <c r="AR1637" s="57">
        <v>355</v>
      </c>
      <c r="AS1637" s="57">
        <v>507.65</v>
      </c>
    </row>
    <row r="1638" spans="35:45" ht="41.4">
      <c r="AI1638" s="56" t="s">
        <v>112</v>
      </c>
      <c r="AJ1638" s="56">
        <v>2022</v>
      </c>
      <c r="AK1638" s="56" t="s">
        <v>26</v>
      </c>
      <c r="AL1638" s="56" t="s">
        <v>104</v>
      </c>
      <c r="AM1638" s="56" t="s">
        <v>118</v>
      </c>
      <c r="AN1638" s="56" t="s">
        <v>106</v>
      </c>
      <c r="AO1638" s="56" t="s">
        <v>107</v>
      </c>
      <c r="AP1638" s="56" t="s">
        <v>108</v>
      </c>
      <c r="AQ1638" s="56" t="s">
        <v>111</v>
      </c>
      <c r="AR1638" s="56">
        <v>157</v>
      </c>
      <c r="AS1638" s="56">
        <v>224.51</v>
      </c>
    </row>
    <row r="1639" spans="35:45" ht="41.4">
      <c r="AI1639" s="57" t="s">
        <v>110</v>
      </c>
      <c r="AJ1639" s="57">
        <v>2022</v>
      </c>
      <c r="AK1639" s="57" t="s">
        <v>26</v>
      </c>
      <c r="AL1639" s="57" t="s">
        <v>104</v>
      </c>
      <c r="AM1639" s="57" t="s">
        <v>118</v>
      </c>
      <c r="AN1639" s="57" t="s">
        <v>106</v>
      </c>
      <c r="AO1639" s="57" t="s">
        <v>107</v>
      </c>
      <c r="AP1639" s="57" t="s">
        <v>108</v>
      </c>
      <c r="AQ1639" s="57" t="s">
        <v>111</v>
      </c>
      <c r="AR1639" s="57">
        <v>353</v>
      </c>
      <c r="AS1639" s="57">
        <v>504.79</v>
      </c>
    </row>
    <row r="1640" spans="35:45" ht="41.4">
      <c r="AI1640" s="56" t="s">
        <v>110</v>
      </c>
      <c r="AJ1640" s="56">
        <v>2022</v>
      </c>
      <c r="AK1640" s="56" t="s">
        <v>26</v>
      </c>
      <c r="AL1640" s="56" t="s">
        <v>104</v>
      </c>
      <c r="AM1640" s="56" t="s">
        <v>118</v>
      </c>
      <c r="AN1640" s="56" t="s">
        <v>106</v>
      </c>
      <c r="AO1640" s="56" t="s">
        <v>107</v>
      </c>
      <c r="AP1640" s="56" t="s">
        <v>108</v>
      </c>
      <c r="AQ1640" s="56" t="s">
        <v>111</v>
      </c>
      <c r="AR1640" s="56">
        <v>155</v>
      </c>
      <c r="AS1640" s="56">
        <v>221.65</v>
      </c>
    </row>
    <row r="1641" spans="35:45" ht="41.4">
      <c r="AI1641" s="57" t="s">
        <v>110</v>
      </c>
      <c r="AJ1641" s="57">
        <v>2022</v>
      </c>
      <c r="AK1641" s="57" t="s">
        <v>30</v>
      </c>
      <c r="AL1641" s="57" t="s">
        <v>104</v>
      </c>
      <c r="AM1641" s="57" t="s">
        <v>118</v>
      </c>
      <c r="AN1641" s="57" t="s">
        <v>106</v>
      </c>
      <c r="AO1641" s="57" t="s">
        <v>107</v>
      </c>
      <c r="AP1641" s="57" t="s">
        <v>108</v>
      </c>
      <c r="AQ1641" s="57" t="s">
        <v>111</v>
      </c>
      <c r="AR1641" s="57">
        <v>332</v>
      </c>
      <c r="AS1641" s="57">
        <v>451.52</v>
      </c>
    </row>
    <row r="1642" spans="35:45" ht="41.4">
      <c r="AI1642" s="56" t="s">
        <v>110</v>
      </c>
      <c r="AJ1642" s="56">
        <v>2022</v>
      </c>
      <c r="AK1642" s="56" t="s">
        <v>30</v>
      </c>
      <c r="AL1642" s="56" t="s">
        <v>104</v>
      </c>
      <c r="AM1642" s="56" t="s">
        <v>118</v>
      </c>
      <c r="AN1642" s="56" t="s">
        <v>106</v>
      </c>
      <c r="AO1642" s="56" t="s">
        <v>107</v>
      </c>
      <c r="AP1642" s="56" t="s">
        <v>108</v>
      </c>
      <c r="AQ1642" s="56" t="s">
        <v>111</v>
      </c>
      <c r="AR1642" s="56">
        <v>134</v>
      </c>
      <c r="AS1642" s="56">
        <v>191.62</v>
      </c>
    </row>
    <row r="1643" spans="35:45" ht="41.4">
      <c r="AI1643" s="57" t="s">
        <v>103</v>
      </c>
      <c r="AJ1643" s="57">
        <v>2022</v>
      </c>
      <c r="AK1643" s="57" t="s">
        <v>30</v>
      </c>
      <c r="AL1643" s="57" t="s">
        <v>104</v>
      </c>
      <c r="AM1643" s="57" t="s">
        <v>118</v>
      </c>
      <c r="AN1643" s="57" t="s">
        <v>106</v>
      </c>
      <c r="AO1643" s="57" t="s">
        <v>107</v>
      </c>
      <c r="AP1643" s="57" t="s">
        <v>108</v>
      </c>
      <c r="AQ1643" s="57" t="s">
        <v>111</v>
      </c>
      <c r="AR1643" s="57">
        <v>334</v>
      </c>
      <c r="AS1643" s="57">
        <v>477.62</v>
      </c>
    </row>
    <row r="1644" spans="35:45" ht="41.4">
      <c r="AI1644" s="56" t="s">
        <v>110</v>
      </c>
      <c r="AJ1644" s="56">
        <v>2022</v>
      </c>
      <c r="AK1644" s="56" t="s">
        <v>30</v>
      </c>
      <c r="AL1644" s="56" t="s">
        <v>104</v>
      </c>
      <c r="AM1644" s="56" t="s">
        <v>118</v>
      </c>
      <c r="AN1644" s="56" t="s">
        <v>106</v>
      </c>
      <c r="AO1644" s="56" t="s">
        <v>107</v>
      </c>
      <c r="AP1644" s="56" t="s">
        <v>108</v>
      </c>
      <c r="AQ1644" s="56" t="s">
        <v>111</v>
      </c>
      <c r="AR1644" s="56">
        <v>702</v>
      </c>
      <c r="AS1644" s="56">
        <v>1003.86</v>
      </c>
    </row>
    <row r="1645" spans="35:45" ht="41.4">
      <c r="AI1645" s="57" t="s">
        <v>103</v>
      </c>
      <c r="AJ1645" s="57">
        <v>2022</v>
      </c>
      <c r="AK1645" s="57" t="s">
        <v>30</v>
      </c>
      <c r="AL1645" s="57" t="s">
        <v>104</v>
      </c>
      <c r="AM1645" s="57" t="s">
        <v>118</v>
      </c>
      <c r="AN1645" s="57" t="s">
        <v>106</v>
      </c>
      <c r="AO1645" s="57" t="s">
        <v>107</v>
      </c>
      <c r="AP1645" s="57" t="s">
        <v>108</v>
      </c>
      <c r="AQ1645" s="57" t="s">
        <v>111</v>
      </c>
      <c r="AR1645" s="57">
        <v>735</v>
      </c>
      <c r="AS1645" s="57">
        <v>1051.05</v>
      </c>
    </row>
    <row r="1646" spans="35:45" ht="41.4">
      <c r="AI1646" s="56" t="s">
        <v>110</v>
      </c>
      <c r="AJ1646" s="56">
        <v>2022</v>
      </c>
      <c r="AK1646" s="56" t="s">
        <v>30</v>
      </c>
      <c r="AL1646" s="56" t="s">
        <v>104</v>
      </c>
      <c r="AM1646" s="56" t="s">
        <v>118</v>
      </c>
      <c r="AN1646" s="56" t="s">
        <v>106</v>
      </c>
      <c r="AO1646" s="56" t="s">
        <v>107</v>
      </c>
      <c r="AP1646" s="56" t="s">
        <v>108</v>
      </c>
      <c r="AQ1646" s="56" t="s">
        <v>111</v>
      </c>
      <c r="AR1646" s="56">
        <v>333</v>
      </c>
      <c r="AS1646" s="56">
        <v>526.24</v>
      </c>
    </row>
    <row r="1647" spans="35:45" ht="41.4">
      <c r="AI1647" s="57" t="s">
        <v>114</v>
      </c>
      <c r="AJ1647" s="57">
        <v>2022</v>
      </c>
      <c r="AK1647" s="57" t="s">
        <v>30</v>
      </c>
      <c r="AL1647" s="57" t="s">
        <v>104</v>
      </c>
      <c r="AM1647" s="57" t="s">
        <v>118</v>
      </c>
      <c r="AN1647" s="57" t="s">
        <v>106</v>
      </c>
      <c r="AO1647" s="57" t="s">
        <v>107</v>
      </c>
      <c r="AP1647" s="57" t="s">
        <v>108</v>
      </c>
      <c r="AQ1647" s="57" t="s">
        <v>111</v>
      </c>
      <c r="AR1647" s="57">
        <v>774</v>
      </c>
      <c r="AS1647" s="57">
        <v>526.24</v>
      </c>
    </row>
    <row r="1648" spans="35:45" ht="41.4">
      <c r="AI1648" s="56" t="s">
        <v>110</v>
      </c>
      <c r="AJ1648" s="56">
        <v>2022</v>
      </c>
      <c r="AK1648" s="56" t="s">
        <v>30</v>
      </c>
      <c r="AL1648" s="56" t="s">
        <v>104</v>
      </c>
      <c r="AM1648" s="56" t="s">
        <v>118</v>
      </c>
      <c r="AN1648" s="56" t="s">
        <v>106</v>
      </c>
      <c r="AO1648" s="56" t="s">
        <v>107</v>
      </c>
      <c r="AP1648" s="56" t="s">
        <v>108</v>
      </c>
      <c r="AQ1648" s="56" t="s">
        <v>111</v>
      </c>
      <c r="AR1648" s="56">
        <v>331</v>
      </c>
      <c r="AS1648" s="56">
        <v>473.33</v>
      </c>
    </row>
    <row r="1649" spans="35:45" ht="41.4">
      <c r="AI1649" s="57" t="s">
        <v>110</v>
      </c>
      <c r="AJ1649" s="57">
        <v>2022</v>
      </c>
      <c r="AK1649" s="57" t="s">
        <v>30</v>
      </c>
      <c r="AL1649" s="57" t="s">
        <v>104</v>
      </c>
      <c r="AM1649" s="57" t="s">
        <v>118</v>
      </c>
      <c r="AN1649" s="57" t="s">
        <v>106</v>
      </c>
      <c r="AO1649" s="57" t="s">
        <v>107</v>
      </c>
      <c r="AP1649" s="57" t="s">
        <v>108</v>
      </c>
      <c r="AQ1649" s="57" t="s">
        <v>111</v>
      </c>
      <c r="AR1649" s="57">
        <v>133</v>
      </c>
      <c r="AS1649" s="57">
        <v>190.19</v>
      </c>
    </row>
    <row r="1650" spans="35:45" ht="41.4">
      <c r="AI1650" s="56" t="s">
        <v>113</v>
      </c>
      <c r="AJ1650" s="56">
        <v>2022</v>
      </c>
      <c r="AK1650" s="56" t="s">
        <v>30</v>
      </c>
      <c r="AL1650" s="56" t="s">
        <v>104</v>
      </c>
      <c r="AM1650" s="56" t="s">
        <v>118</v>
      </c>
      <c r="AN1650" s="56" t="s">
        <v>106</v>
      </c>
      <c r="AO1650" s="56" t="s">
        <v>107</v>
      </c>
      <c r="AP1650" s="56" t="s">
        <v>108</v>
      </c>
      <c r="AQ1650" s="56" t="s">
        <v>111</v>
      </c>
      <c r="AR1650" s="56">
        <v>335</v>
      </c>
      <c r="AS1650" s="56">
        <v>479.05</v>
      </c>
    </row>
    <row r="1651" spans="35:45" ht="41.4">
      <c r="AI1651" s="57" t="s">
        <v>110</v>
      </c>
      <c r="AJ1651" s="57">
        <v>2022</v>
      </c>
      <c r="AK1651" s="57" t="s">
        <v>30</v>
      </c>
      <c r="AL1651" s="57" t="s">
        <v>104</v>
      </c>
      <c r="AM1651" s="57" t="s">
        <v>118</v>
      </c>
      <c r="AN1651" s="57" t="s">
        <v>106</v>
      </c>
      <c r="AO1651" s="57" t="s">
        <v>107</v>
      </c>
      <c r="AP1651" s="57" t="s">
        <v>108</v>
      </c>
      <c r="AQ1651" s="57" t="s">
        <v>111</v>
      </c>
      <c r="AR1651" s="57">
        <v>131</v>
      </c>
      <c r="AS1651" s="57">
        <v>187.33</v>
      </c>
    </row>
    <row r="1652" spans="35:45" ht="41.4">
      <c r="AI1652" s="56" t="s">
        <v>113</v>
      </c>
      <c r="AJ1652" s="56">
        <v>2022</v>
      </c>
      <c r="AK1652" s="56" t="s">
        <v>34</v>
      </c>
      <c r="AL1652" s="56" t="s">
        <v>104</v>
      </c>
      <c r="AM1652" s="56" t="s">
        <v>118</v>
      </c>
      <c r="AN1652" s="56" t="s">
        <v>106</v>
      </c>
      <c r="AO1652" s="56" t="s">
        <v>107</v>
      </c>
      <c r="AP1652" s="56" t="s">
        <v>108</v>
      </c>
      <c r="AQ1652" s="56" t="s">
        <v>111</v>
      </c>
      <c r="AR1652" s="56">
        <v>140</v>
      </c>
      <c r="AS1652" s="56">
        <v>200.2</v>
      </c>
    </row>
    <row r="1653" spans="35:45" ht="41.4">
      <c r="AI1653" s="57" t="s">
        <v>110</v>
      </c>
      <c r="AJ1653" s="57">
        <v>2022</v>
      </c>
      <c r="AK1653" s="57" t="s">
        <v>34</v>
      </c>
      <c r="AL1653" s="57" t="s">
        <v>104</v>
      </c>
      <c r="AM1653" s="57" t="s">
        <v>118</v>
      </c>
      <c r="AN1653" s="57" t="s">
        <v>106</v>
      </c>
      <c r="AO1653" s="57" t="s">
        <v>107</v>
      </c>
      <c r="AP1653" s="57" t="s">
        <v>108</v>
      </c>
      <c r="AQ1653" s="57" t="s">
        <v>111</v>
      </c>
      <c r="AR1653" s="57">
        <v>356</v>
      </c>
      <c r="AS1653" s="57">
        <v>509.08</v>
      </c>
    </row>
    <row r="1654" spans="35:45" ht="41.4">
      <c r="AI1654" s="56" t="s">
        <v>110</v>
      </c>
      <c r="AJ1654" s="56">
        <v>2022</v>
      </c>
      <c r="AK1654" s="56" t="s">
        <v>34</v>
      </c>
      <c r="AL1654" s="56" t="s">
        <v>104</v>
      </c>
      <c r="AM1654" s="56" t="s">
        <v>118</v>
      </c>
      <c r="AN1654" s="56" t="s">
        <v>106</v>
      </c>
      <c r="AO1654" s="56" t="s">
        <v>107</v>
      </c>
      <c r="AP1654" s="56" t="s">
        <v>108</v>
      </c>
      <c r="AQ1654" s="56" t="s">
        <v>111</v>
      </c>
      <c r="AR1654" s="56">
        <v>310</v>
      </c>
      <c r="AS1654" s="56">
        <v>443.3</v>
      </c>
    </row>
    <row r="1655" spans="35:45" ht="41.4">
      <c r="AI1655" s="57" t="s">
        <v>103</v>
      </c>
      <c r="AJ1655" s="57">
        <v>2022</v>
      </c>
      <c r="AK1655" s="57" t="s">
        <v>34</v>
      </c>
      <c r="AL1655" s="57" t="s">
        <v>104</v>
      </c>
      <c r="AM1655" s="57" t="s">
        <v>118</v>
      </c>
      <c r="AN1655" s="57" t="s">
        <v>106</v>
      </c>
      <c r="AO1655" s="57" t="s">
        <v>107</v>
      </c>
      <c r="AP1655" s="57" t="s">
        <v>108</v>
      </c>
      <c r="AQ1655" s="57" t="s">
        <v>111</v>
      </c>
      <c r="AR1655" s="57">
        <v>358</v>
      </c>
      <c r="AS1655" s="57">
        <v>511.94</v>
      </c>
    </row>
    <row r="1656" spans="35:45" ht="41.4">
      <c r="AI1656" s="56" t="s">
        <v>114</v>
      </c>
      <c r="AJ1656" s="56">
        <v>2022</v>
      </c>
      <c r="AK1656" s="56" t="s">
        <v>34</v>
      </c>
      <c r="AL1656" s="56" t="s">
        <v>104</v>
      </c>
      <c r="AM1656" s="56" t="s">
        <v>118</v>
      </c>
      <c r="AN1656" s="56" t="s">
        <v>106</v>
      </c>
      <c r="AO1656" s="56" t="s">
        <v>107</v>
      </c>
      <c r="AP1656" s="56" t="s">
        <v>108</v>
      </c>
      <c r="AQ1656" s="56" t="s">
        <v>111</v>
      </c>
      <c r="AR1656" s="56">
        <v>138</v>
      </c>
      <c r="AS1656" s="56">
        <v>197.34</v>
      </c>
    </row>
    <row r="1657" spans="35:45" ht="41.4">
      <c r="AI1657" s="57" t="s">
        <v>112</v>
      </c>
      <c r="AJ1657" s="57">
        <v>2022</v>
      </c>
      <c r="AK1657" s="57" t="s">
        <v>34</v>
      </c>
      <c r="AL1657" s="57" t="s">
        <v>104</v>
      </c>
      <c r="AM1657" s="57" t="s">
        <v>118</v>
      </c>
      <c r="AN1657" s="57" t="s">
        <v>106</v>
      </c>
      <c r="AO1657" s="57" t="s">
        <v>107</v>
      </c>
      <c r="AP1657" s="57" t="s">
        <v>108</v>
      </c>
      <c r="AQ1657" s="57" t="s">
        <v>111</v>
      </c>
      <c r="AR1657" s="57">
        <v>705</v>
      </c>
      <c r="AS1657" s="57">
        <v>1008.15</v>
      </c>
    </row>
    <row r="1658" spans="35:45" ht="41.4">
      <c r="AI1658" s="56" t="s">
        <v>103</v>
      </c>
      <c r="AJ1658" s="56">
        <v>2022</v>
      </c>
      <c r="AK1658" s="56" t="s">
        <v>34</v>
      </c>
      <c r="AL1658" s="56" t="s">
        <v>104</v>
      </c>
      <c r="AM1658" s="56" t="s">
        <v>118</v>
      </c>
      <c r="AN1658" s="56" t="s">
        <v>106</v>
      </c>
      <c r="AO1658" s="56" t="s">
        <v>107</v>
      </c>
      <c r="AP1658" s="56" t="s">
        <v>108</v>
      </c>
      <c r="AQ1658" s="56" t="s">
        <v>111</v>
      </c>
      <c r="AR1658" s="56">
        <v>738</v>
      </c>
      <c r="AS1658" s="56">
        <v>1055.3399999999999</v>
      </c>
    </row>
    <row r="1659" spans="35:45" ht="41.4">
      <c r="AI1659" s="57" t="s">
        <v>103</v>
      </c>
      <c r="AJ1659" s="57">
        <v>2022</v>
      </c>
      <c r="AK1659" s="57" t="s">
        <v>34</v>
      </c>
      <c r="AL1659" s="57" t="s">
        <v>104</v>
      </c>
      <c r="AM1659" s="57" t="s">
        <v>118</v>
      </c>
      <c r="AN1659" s="57" t="s">
        <v>106</v>
      </c>
      <c r="AO1659" s="57" t="s">
        <v>107</v>
      </c>
      <c r="AP1659" s="57" t="s">
        <v>108</v>
      </c>
      <c r="AQ1659" s="57" t="s">
        <v>111</v>
      </c>
      <c r="AR1659" s="57">
        <v>141</v>
      </c>
      <c r="AS1659" s="57">
        <v>201.63</v>
      </c>
    </row>
    <row r="1660" spans="35:45" ht="41.4">
      <c r="AI1660" s="56" t="s">
        <v>112</v>
      </c>
      <c r="AJ1660" s="56">
        <v>2022</v>
      </c>
      <c r="AK1660" s="56" t="s">
        <v>34</v>
      </c>
      <c r="AL1660" s="56" t="s">
        <v>104</v>
      </c>
      <c r="AM1660" s="56" t="s">
        <v>118</v>
      </c>
      <c r="AN1660" s="56" t="s">
        <v>106</v>
      </c>
      <c r="AO1660" s="56" t="s">
        <v>107</v>
      </c>
      <c r="AP1660" s="56" t="s">
        <v>108</v>
      </c>
      <c r="AQ1660" s="56" t="s">
        <v>111</v>
      </c>
      <c r="AR1660" s="56">
        <v>309</v>
      </c>
      <c r="AS1660" s="56">
        <v>526.24</v>
      </c>
    </row>
    <row r="1661" spans="35:45" ht="41.4">
      <c r="AI1661" s="57" t="s">
        <v>114</v>
      </c>
      <c r="AJ1661" s="57">
        <v>2022</v>
      </c>
      <c r="AK1661" s="57" t="s">
        <v>34</v>
      </c>
      <c r="AL1661" s="57" t="s">
        <v>104</v>
      </c>
      <c r="AM1661" s="57" t="s">
        <v>118</v>
      </c>
      <c r="AN1661" s="57" t="s">
        <v>106</v>
      </c>
      <c r="AO1661" s="57" t="s">
        <v>107</v>
      </c>
      <c r="AP1661" s="57" t="s">
        <v>108</v>
      </c>
      <c r="AQ1661" s="57" t="s">
        <v>111</v>
      </c>
      <c r="AR1661" s="57">
        <v>778</v>
      </c>
      <c r="AS1661" s="57">
        <v>526.24</v>
      </c>
    </row>
    <row r="1662" spans="35:45" ht="41.4">
      <c r="AI1662" s="56" t="s">
        <v>103</v>
      </c>
      <c r="AJ1662" s="56">
        <v>2022</v>
      </c>
      <c r="AK1662" s="56" t="s">
        <v>34</v>
      </c>
      <c r="AL1662" s="56" t="s">
        <v>104</v>
      </c>
      <c r="AM1662" s="56" t="s">
        <v>118</v>
      </c>
      <c r="AN1662" s="56" t="s">
        <v>106</v>
      </c>
      <c r="AO1662" s="56" t="s">
        <v>107</v>
      </c>
      <c r="AP1662" s="56" t="s">
        <v>108</v>
      </c>
      <c r="AQ1662" s="56" t="s">
        <v>111</v>
      </c>
      <c r="AR1662" s="56">
        <v>139</v>
      </c>
      <c r="AS1662" s="56">
        <v>198.77</v>
      </c>
    </row>
    <row r="1663" spans="35:45" ht="41.4">
      <c r="AI1663" s="57" t="s">
        <v>110</v>
      </c>
      <c r="AJ1663" s="57">
        <v>2022</v>
      </c>
      <c r="AK1663" s="57" t="s">
        <v>34</v>
      </c>
      <c r="AL1663" s="57" t="s">
        <v>104</v>
      </c>
      <c r="AM1663" s="57" t="s">
        <v>118</v>
      </c>
      <c r="AN1663" s="57" t="s">
        <v>106</v>
      </c>
      <c r="AO1663" s="57" t="s">
        <v>107</v>
      </c>
      <c r="AP1663" s="57" t="s">
        <v>108</v>
      </c>
      <c r="AQ1663" s="57" t="s">
        <v>111</v>
      </c>
      <c r="AR1663" s="57">
        <v>313</v>
      </c>
      <c r="AS1663" s="57">
        <v>447.59</v>
      </c>
    </row>
    <row r="1664" spans="35:45" ht="41.4">
      <c r="AI1664" s="56" t="s">
        <v>110</v>
      </c>
      <c r="AJ1664" s="56">
        <v>2022</v>
      </c>
      <c r="AK1664" s="56" t="s">
        <v>34</v>
      </c>
      <c r="AL1664" s="56" t="s">
        <v>104</v>
      </c>
      <c r="AM1664" s="56" t="s">
        <v>118</v>
      </c>
      <c r="AN1664" s="56" t="s">
        <v>106</v>
      </c>
      <c r="AO1664" s="56" t="s">
        <v>107</v>
      </c>
      <c r="AP1664" s="56" t="s">
        <v>108</v>
      </c>
      <c r="AQ1664" s="56" t="s">
        <v>111</v>
      </c>
      <c r="AR1664" s="56">
        <v>137</v>
      </c>
      <c r="AS1664" s="56">
        <v>195.91</v>
      </c>
    </row>
    <row r="1665" spans="35:45" ht="41.4">
      <c r="AI1665" s="57" t="s">
        <v>103</v>
      </c>
      <c r="AJ1665" s="57">
        <v>2022</v>
      </c>
      <c r="AK1665" s="57" t="s">
        <v>34</v>
      </c>
      <c r="AL1665" s="57" t="s">
        <v>104</v>
      </c>
      <c r="AM1665" s="57" t="s">
        <v>118</v>
      </c>
      <c r="AN1665" s="57" t="s">
        <v>106</v>
      </c>
      <c r="AO1665" s="57" t="s">
        <v>107</v>
      </c>
      <c r="AP1665" s="57" t="s">
        <v>108</v>
      </c>
      <c r="AQ1665" s="57" t="s">
        <v>111</v>
      </c>
      <c r="AR1665" s="57">
        <v>311</v>
      </c>
      <c r="AS1665" s="57">
        <v>444.73</v>
      </c>
    </row>
    <row r="1666" spans="35:45" ht="41.4">
      <c r="AI1666" s="56" t="s">
        <v>113</v>
      </c>
      <c r="AJ1666" s="56">
        <v>2022</v>
      </c>
      <c r="AK1666" s="56" t="s">
        <v>34</v>
      </c>
      <c r="AL1666" s="56" t="s">
        <v>104</v>
      </c>
      <c r="AM1666" s="56" t="s">
        <v>118</v>
      </c>
      <c r="AN1666" s="56" t="s">
        <v>106</v>
      </c>
      <c r="AO1666" s="56" t="s">
        <v>107</v>
      </c>
      <c r="AP1666" s="56" t="s">
        <v>108</v>
      </c>
      <c r="AQ1666" s="56" t="s">
        <v>111</v>
      </c>
      <c r="AR1666" s="56">
        <v>747</v>
      </c>
      <c r="AS1666" s="56">
        <v>1068.21</v>
      </c>
    </row>
    <row r="1667" spans="35:45" ht="41.4">
      <c r="AI1667" s="57" t="s">
        <v>103</v>
      </c>
      <c r="AJ1667" s="57">
        <v>2022</v>
      </c>
      <c r="AK1667" s="57" t="s">
        <v>23</v>
      </c>
      <c r="AL1667" s="57" t="s">
        <v>104</v>
      </c>
      <c r="AM1667" s="57" t="s">
        <v>118</v>
      </c>
      <c r="AN1667" s="57" t="s">
        <v>106</v>
      </c>
      <c r="AO1667" s="57" t="s">
        <v>107</v>
      </c>
      <c r="AP1667" s="57" t="s">
        <v>108</v>
      </c>
      <c r="AQ1667" s="57" t="s">
        <v>111</v>
      </c>
      <c r="AR1667" s="57">
        <v>362</v>
      </c>
      <c r="AS1667" s="57">
        <v>492.32</v>
      </c>
    </row>
    <row r="1668" spans="35:45" ht="41.4">
      <c r="AI1668" s="56" t="s">
        <v>110</v>
      </c>
      <c r="AJ1668" s="56">
        <v>2022</v>
      </c>
      <c r="AK1668" s="56" t="s">
        <v>23</v>
      </c>
      <c r="AL1668" s="56" t="s">
        <v>104</v>
      </c>
      <c r="AM1668" s="56" t="s">
        <v>118</v>
      </c>
      <c r="AN1668" s="56" t="s">
        <v>106</v>
      </c>
      <c r="AO1668" s="56" t="s">
        <v>107</v>
      </c>
      <c r="AP1668" s="56" t="s">
        <v>108</v>
      </c>
      <c r="AQ1668" s="56" t="s">
        <v>111</v>
      </c>
      <c r="AR1668" s="56">
        <v>164</v>
      </c>
      <c r="AS1668" s="56">
        <v>234.52</v>
      </c>
    </row>
    <row r="1669" spans="35:45" ht="41.4">
      <c r="AI1669" s="57" t="s">
        <v>112</v>
      </c>
      <c r="AJ1669" s="57">
        <v>2022</v>
      </c>
      <c r="AK1669" s="57" t="s">
        <v>23</v>
      </c>
      <c r="AL1669" s="57" t="s">
        <v>104</v>
      </c>
      <c r="AM1669" s="57" t="s">
        <v>118</v>
      </c>
      <c r="AN1669" s="57" t="s">
        <v>106</v>
      </c>
      <c r="AO1669" s="57" t="s">
        <v>107</v>
      </c>
      <c r="AP1669" s="57" t="s">
        <v>108</v>
      </c>
      <c r="AQ1669" s="57" t="s">
        <v>111</v>
      </c>
      <c r="AR1669" s="57">
        <v>364</v>
      </c>
      <c r="AS1669" s="57">
        <v>520.52</v>
      </c>
    </row>
    <row r="1670" spans="35:45" ht="41.4">
      <c r="AI1670" s="56" t="s">
        <v>103</v>
      </c>
      <c r="AJ1670" s="56">
        <v>2022</v>
      </c>
      <c r="AK1670" s="56" t="s">
        <v>23</v>
      </c>
      <c r="AL1670" s="56" t="s">
        <v>104</v>
      </c>
      <c r="AM1670" s="56" t="s">
        <v>118</v>
      </c>
      <c r="AN1670" s="56" t="s">
        <v>106</v>
      </c>
      <c r="AO1670" s="56" t="s">
        <v>107</v>
      </c>
      <c r="AP1670" s="56" t="s">
        <v>108</v>
      </c>
      <c r="AQ1670" s="56" t="s">
        <v>111</v>
      </c>
      <c r="AR1670" s="56">
        <v>166</v>
      </c>
      <c r="AS1670" s="56">
        <v>237.38</v>
      </c>
    </row>
    <row r="1671" spans="35:45" ht="41.4">
      <c r="AI1671" s="57" t="s">
        <v>103</v>
      </c>
      <c r="AJ1671" s="57">
        <v>2022</v>
      </c>
      <c r="AK1671" s="57" t="s">
        <v>23</v>
      </c>
      <c r="AL1671" s="57" t="s">
        <v>104</v>
      </c>
      <c r="AM1671" s="57" t="s">
        <v>118</v>
      </c>
      <c r="AN1671" s="57" t="s">
        <v>106</v>
      </c>
      <c r="AO1671" s="57" t="s">
        <v>107</v>
      </c>
      <c r="AP1671" s="57" t="s">
        <v>108</v>
      </c>
      <c r="AQ1671" s="57" t="s">
        <v>111</v>
      </c>
      <c r="AR1671" s="57">
        <v>696</v>
      </c>
      <c r="AS1671" s="57">
        <v>995.28</v>
      </c>
    </row>
    <row r="1672" spans="35:45" ht="41.4">
      <c r="AI1672" s="56" t="s">
        <v>112</v>
      </c>
      <c r="AJ1672" s="56">
        <v>2022</v>
      </c>
      <c r="AK1672" s="56" t="s">
        <v>23</v>
      </c>
      <c r="AL1672" s="56" t="s">
        <v>104</v>
      </c>
      <c r="AM1672" s="56" t="s">
        <v>118</v>
      </c>
      <c r="AN1672" s="56" t="s">
        <v>106</v>
      </c>
      <c r="AO1672" s="56" t="s">
        <v>107</v>
      </c>
      <c r="AP1672" s="56" t="s">
        <v>108</v>
      </c>
      <c r="AQ1672" s="56" t="s">
        <v>111</v>
      </c>
      <c r="AR1672" s="56">
        <v>363</v>
      </c>
      <c r="AS1672" s="56">
        <v>519.09</v>
      </c>
    </row>
    <row r="1673" spans="35:45" ht="41.4">
      <c r="AI1673" s="57" t="s">
        <v>103</v>
      </c>
      <c r="AJ1673" s="57">
        <v>2022</v>
      </c>
      <c r="AK1673" s="57" t="s">
        <v>23</v>
      </c>
      <c r="AL1673" s="57" t="s">
        <v>104</v>
      </c>
      <c r="AM1673" s="57" t="s">
        <v>118</v>
      </c>
      <c r="AN1673" s="57" t="s">
        <v>106</v>
      </c>
      <c r="AO1673" s="57" t="s">
        <v>107</v>
      </c>
      <c r="AP1673" s="57" t="s">
        <v>108</v>
      </c>
      <c r="AQ1673" s="57" t="s">
        <v>111</v>
      </c>
      <c r="AR1673" s="57">
        <v>769</v>
      </c>
      <c r="AS1673" s="57">
        <v>526.24</v>
      </c>
    </row>
    <row r="1674" spans="35:45" ht="41.4">
      <c r="AI1674" s="56" t="s">
        <v>103</v>
      </c>
      <c r="AJ1674" s="56">
        <v>2022</v>
      </c>
      <c r="AK1674" s="56" t="s">
        <v>23</v>
      </c>
      <c r="AL1674" s="56" t="s">
        <v>104</v>
      </c>
      <c r="AM1674" s="56" t="s">
        <v>118</v>
      </c>
      <c r="AN1674" s="56" t="s">
        <v>106</v>
      </c>
      <c r="AO1674" s="56" t="s">
        <v>107</v>
      </c>
      <c r="AP1674" s="56" t="s">
        <v>108</v>
      </c>
      <c r="AQ1674" s="56" t="s">
        <v>111</v>
      </c>
      <c r="AR1674" s="56">
        <v>367</v>
      </c>
      <c r="AS1674" s="56">
        <v>524.80999999999995</v>
      </c>
    </row>
    <row r="1675" spans="35:45" ht="41.4">
      <c r="AI1675" s="57" t="s">
        <v>112</v>
      </c>
      <c r="AJ1675" s="57">
        <v>2022</v>
      </c>
      <c r="AK1675" s="57" t="s">
        <v>23</v>
      </c>
      <c r="AL1675" s="57" t="s">
        <v>104</v>
      </c>
      <c r="AM1675" s="57" t="s">
        <v>118</v>
      </c>
      <c r="AN1675" s="57" t="s">
        <v>106</v>
      </c>
      <c r="AO1675" s="57" t="s">
        <v>107</v>
      </c>
      <c r="AP1675" s="57" t="s">
        <v>108</v>
      </c>
      <c r="AQ1675" s="57" t="s">
        <v>111</v>
      </c>
      <c r="AR1675" s="57">
        <v>163</v>
      </c>
      <c r="AS1675" s="57">
        <v>233.09</v>
      </c>
    </row>
    <row r="1676" spans="35:45" ht="41.4">
      <c r="AI1676" s="56" t="s">
        <v>110</v>
      </c>
      <c r="AJ1676" s="56">
        <v>2022</v>
      </c>
      <c r="AK1676" s="56" t="s">
        <v>23</v>
      </c>
      <c r="AL1676" s="56" t="s">
        <v>104</v>
      </c>
      <c r="AM1676" s="56" t="s">
        <v>118</v>
      </c>
      <c r="AN1676" s="56" t="s">
        <v>106</v>
      </c>
      <c r="AO1676" s="56" t="s">
        <v>107</v>
      </c>
      <c r="AP1676" s="56" t="s">
        <v>108</v>
      </c>
      <c r="AQ1676" s="56" t="s">
        <v>111</v>
      </c>
      <c r="AR1676" s="56">
        <v>365</v>
      </c>
      <c r="AS1676" s="56">
        <v>521.95000000000005</v>
      </c>
    </row>
    <row r="1677" spans="35:45" ht="41.4">
      <c r="AI1677" s="57" t="s">
        <v>112</v>
      </c>
      <c r="AJ1677" s="57">
        <v>2022</v>
      </c>
      <c r="AK1677" s="57" t="s">
        <v>23</v>
      </c>
      <c r="AL1677" s="57" t="s">
        <v>104</v>
      </c>
      <c r="AM1677" s="57" t="s">
        <v>118</v>
      </c>
      <c r="AN1677" s="57" t="s">
        <v>106</v>
      </c>
      <c r="AO1677" s="57" t="s">
        <v>107</v>
      </c>
      <c r="AP1677" s="57" t="s">
        <v>108</v>
      </c>
      <c r="AQ1677" s="57" t="s">
        <v>111</v>
      </c>
      <c r="AR1677" s="57">
        <v>167</v>
      </c>
      <c r="AS1677" s="57">
        <v>238.81</v>
      </c>
    </row>
    <row r="1678" spans="35:45" ht="41.4">
      <c r="AI1678" s="56" t="s">
        <v>103</v>
      </c>
      <c r="AJ1678" s="56">
        <v>2022</v>
      </c>
      <c r="AK1678" s="56" t="s">
        <v>1</v>
      </c>
      <c r="AL1678" s="56" t="s">
        <v>104</v>
      </c>
      <c r="AM1678" s="56" t="s">
        <v>118</v>
      </c>
      <c r="AN1678" s="56" t="s">
        <v>106</v>
      </c>
      <c r="AO1678" s="56" t="s">
        <v>107</v>
      </c>
      <c r="AP1678" s="56" t="s">
        <v>108</v>
      </c>
      <c r="AQ1678" s="56" t="s">
        <v>111</v>
      </c>
      <c r="AR1678" s="56">
        <v>368</v>
      </c>
      <c r="AS1678" s="56">
        <v>500.48</v>
      </c>
    </row>
    <row r="1679" spans="35:45" ht="41.4">
      <c r="AI1679" s="57" t="s">
        <v>110</v>
      </c>
      <c r="AJ1679" s="57">
        <v>2022</v>
      </c>
      <c r="AK1679" s="57" t="s">
        <v>1</v>
      </c>
      <c r="AL1679" s="57" t="s">
        <v>104</v>
      </c>
      <c r="AM1679" s="57" t="s">
        <v>118</v>
      </c>
      <c r="AN1679" s="57" t="s">
        <v>106</v>
      </c>
      <c r="AO1679" s="57" t="s">
        <v>107</v>
      </c>
      <c r="AP1679" s="57" t="s">
        <v>108</v>
      </c>
      <c r="AQ1679" s="57" t="s">
        <v>111</v>
      </c>
      <c r="AR1679" s="57">
        <v>170</v>
      </c>
      <c r="AS1679" s="57">
        <v>243.1</v>
      </c>
    </row>
    <row r="1680" spans="35:45" ht="41.4">
      <c r="AI1680" s="56" t="s">
        <v>110</v>
      </c>
      <c r="AJ1680" s="56">
        <v>2022</v>
      </c>
      <c r="AK1680" s="56" t="s">
        <v>1</v>
      </c>
      <c r="AL1680" s="56" t="s">
        <v>104</v>
      </c>
      <c r="AM1680" s="56" t="s">
        <v>118</v>
      </c>
      <c r="AN1680" s="56" t="s">
        <v>106</v>
      </c>
      <c r="AO1680" s="56" t="s">
        <v>107</v>
      </c>
      <c r="AP1680" s="56" t="s">
        <v>108</v>
      </c>
      <c r="AQ1680" s="56" t="s">
        <v>111</v>
      </c>
      <c r="AR1680" s="56">
        <v>370</v>
      </c>
      <c r="AS1680" s="56">
        <v>529.1</v>
      </c>
    </row>
    <row r="1681" spans="35:45" ht="41.4">
      <c r="AI1681" s="57" t="s">
        <v>103</v>
      </c>
      <c r="AJ1681" s="57">
        <v>2022</v>
      </c>
      <c r="AK1681" s="57" t="s">
        <v>1</v>
      </c>
      <c r="AL1681" s="57" t="s">
        <v>104</v>
      </c>
      <c r="AM1681" s="57" t="s">
        <v>118</v>
      </c>
      <c r="AN1681" s="57" t="s">
        <v>106</v>
      </c>
      <c r="AO1681" s="57" t="s">
        <v>107</v>
      </c>
      <c r="AP1681" s="57" t="s">
        <v>108</v>
      </c>
      <c r="AQ1681" s="57" t="s">
        <v>111</v>
      </c>
      <c r="AR1681" s="57">
        <v>172</v>
      </c>
      <c r="AS1681" s="57">
        <v>245.96</v>
      </c>
    </row>
    <row r="1682" spans="35:45" ht="41.4">
      <c r="AI1682" s="56" t="s">
        <v>110</v>
      </c>
      <c r="AJ1682" s="56">
        <v>2022</v>
      </c>
      <c r="AK1682" s="56" t="s">
        <v>1</v>
      </c>
      <c r="AL1682" s="56" t="s">
        <v>104</v>
      </c>
      <c r="AM1682" s="56" t="s">
        <v>118</v>
      </c>
      <c r="AN1682" s="56" t="s">
        <v>106</v>
      </c>
      <c r="AO1682" s="56" t="s">
        <v>107</v>
      </c>
      <c r="AP1682" s="56" t="s">
        <v>108</v>
      </c>
      <c r="AQ1682" s="56" t="s">
        <v>111</v>
      </c>
      <c r="AR1682" s="56">
        <v>695</v>
      </c>
      <c r="AS1682" s="56">
        <v>993.85</v>
      </c>
    </row>
    <row r="1683" spans="35:45" ht="41.4">
      <c r="AI1683" s="57" t="s">
        <v>103</v>
      </c>
      <c r="AJ1683" s="57">
        <v>2022</v>
      </c>
      <c r="AK1683" s="57" t="s">
        <v>1</v>
      </c>
      <c r="AL1683" s="57" t="s">
        <v>104</v>
      </c>
      <c r="AM1683" s="57" t="s">
        <v>118</v>
      </c>
      <c r="AN1683" s="57" t="s">
        <v>106</v>
      </c>
      <c r="AO1683" s="57" t="s">
        <v>107</v>
      </c>
      <c r="AP1683" s="57" t="s">
        <v>108</v>
      </c>
      <c r="AQ1683" s="57" t="s">
        <v>111</v>
      </c>
      <c r="AR1683" s="57">
        <v>729</v>
      </c>
      <c r="AS1683" s="57">
        <v>1042.47</v>
      </c>
    </row>
    <row r="1684" spans="35:45" ht="41.4">
      <c r="AI1684" s="56" t="s">
        <v>103</v>
      </c>
      <c r="AJ1684" s="56">
        <v>2022</v>
      </c>
      <c r="AK1684" s="56" t="s">
        <v>1</v>
      </c>
      <c r="AL1684" s="56" t="s">
        <v>104</v>
      </c>
      <c r="AM1684" s="56" t="s">
        <v>118</v>
      </c>
      <c r="AN1684" s="56" t="s">
        <v>106</v>
      </c>
      <c r="AO1684" s="56" t="s">
        <v>107</v>
      </c>
      <c r="AP1684" s="56" t="s">
        <v>108</v>
      </c>
      <c r="AQ1684" s="56" t="s">
        <v>111</v>
      </c>
      <c r="AR1684" s="56">
        <v>369</v>
      </c>
      <c r="AS1684" s="56">
        <v>527.66999999999996</v>
      </c>
    </row>
    <row r="1685" spans="35:45" ht="41.4">
      <c r="AI1685" s="57" t="s">
        <v>112</v>
      </c>
      <c r="AJ1685" s="57">
        <v>2022</v>
      </c>
      <c r="AK1685" s="57" t="s">
        <v>1</v>
      </c>
      <c r="AL1685" s="57" t="s">
        <v>104</v>
      </c>
      <c r="AM1685" s="57" t="s">
        <v>118</v>
      </c>
      <c r="AN1685" s="57" t="s">
        <v>106</v>
      </c>
      <c r="AO1685" s="57" t="s">
        <v>107</v>
      </c>
      <c r="AP1685" s="57" t="s">
        <v>108</v>
      </c>
      <c r="AQ1685" s="57" t="s">
        <v>111</v>
      </c>
      <c r="AR1685" s="57">
        <v>768</v>
      </c>
      <c r="AS1685" s="57">
        <v>526.24</v>
      </c>
    </row>
    <row r="1686" spans="35:45" ht="41.4">
      <c r="AI1686" s="56" t="s">
        <v>110</v>
      </c>
      <c r="AJ1686" s="56">
        <v>2022</v>
      </c>
      <c r="AK1686" s="56" t="s">
        <v>1</v>
      </c>
      <c r="AL1686" s="56" t="s">
        <v>104</v>
      </c>
      <c r="AM1686" s="56" t="s">
        <v>118</v>
      </c>
      <c r="AN1686" s="56" t="s">
        <v>106</v>
      </c>
      <c r="AO1686" s="56" t="s">
        <v>107</v>
      </c>
      <c r="AP1686" s="56" t="s">
        <v>108</v>
      </c>
      <c r="AQ1686" s="56" t="s">
        <v>111</v>
      </c>
      <c r="AR1686" s="56">
        <v>169</v>
      </c>
      <c r="AS1686" s="56">
        <v>241.67</v>
      </c>
    </row>
    <row r="1687" spans="35:45" ht="41.4">
      <c r="AI1687" s="57" t="s">
        <v>110</v>
      </c>
      <c r="AJ1687" s="57">
        <v>2022</v>
      </c>
      <c r="AK1687" s="57" t="s">
        <v>1</v>
      </c>
      <c r="AL1687" s="57" t="s">
        <v>104</v>
      </c>
      <c r="AM1687" s="57" t="s">
        <v>118</v>
      </c>
      <c r="AN1687" s="57" t="s">
        <v>106</v>
      </c>
      <c r="AO1687" s="57" t="s">
        <v>107</v>
      </c>
      <c r="AP1687" s="57" t="s">
        <v>108</v>
      </c>
      <c r="AQ1687" s="57" t="s">
        <v>111</v>
      </c>
      <c r="AR1687" s="57">
        <v>371</v>
      </c>
      <c r="AS1687" s="57">
        <v>530.53</v>
      </c>
    </row>
    <row r="1688" spans="35:45" ht="41.4">
      <c r="AI1688" s="56" t="s">
        <v>103</v>
      </c>
      <c r="AJ1688" s="56">
        <v>2022</v>
      </c>
      <c r="AK1688" s="56" t="s">
        <v>1</v>
      </c>
      <c r="AL1688" s="56" t="s">
        <v>104</v>
      </c>
      <c r="AM1688" s="56" t="s">
        <v>118</v>
      </c>
      <c r="AN1688" s="56" t="s">
        <v>106</v>
      </c>
      <c r="AO1688" s="56" t="s">
        <v>107</v>
      </c>
      <c r="AP1688" s="56" t="s">
        <v>108</v>
      </c>
      <c r="AQ1688" s="56" t="s">
        <v>111</v>
      </c>
      <c r="AR1688" s="56">
        <v>173</v>
      </c>
      <c r="AS1688" s="56">
        <v>247.39</v>
      </c>
    </row>
    <row r="1689" spans="35:45" ht="41.4">
      <c r="AI1689" s="57" t="s">
        <v>103</v>
      </c>
      <c r="AJ1689" s="57">
        <v>2022</v>
      </c>
      <c r="AK1689" s="57" t="s">
        <v>29</v>
      </c>
      <c r="AL1689" s="57" t="s">
        <v>104</v>
      </c>
      <c r="AM1689" s="57" t="s">
        <v>118</v>
      </c>
      <c r="AN1689" s="57" t="s">
        <v>106</v>
      </c>
      <c r="AO1689" s="57" t="s">
        <v>107</v>
      </c>
      <c r="AP1689" s="57" t="s">
        <v>108</v>
      </c>
      <c r="AQ1689" s="57" t="s">
        <v>111</v>
      </c>
      <c r="AR1689" s="57">
        <v>338</v>
      </c>
      <c r="AS1689" s="57">
        <v>459.68</v>
      </c>
    </row>
    <row r="1690" spans="35:45" ht="41.4">
      <c r="AI1690" s="56" t="s">
        <v>114</v>
      </c>
      <c r="AJ1690" s="56">
        <v>2022</v>
      </c>
      <c r="AK1690" s="56" t="s">
        <v>29</v>
      </c>
      <c r="AL1690" s="56" t="s">
        <v>104</v>
      </c>
      <c r="AM1690" s="56" t="s">
        <v>118</v>
      </c>
      <c r="AN1690" s="56" t="s">
        <v>106</v>
      </c>
      <c r="AO1690" s="56" t="s">
        <v>107</v>
      </c>
      <c r="AP1690" s="56" t="s">
        <v>108</v>
      </c>
      <c r="AQ1690" s="56" t="s">
        <v>111</v>
      </c>
      <c r="AR1690" s="56">
        <v>140</v>
      </c>
      <c r="AS1690" s="56">
        <v>200.2</v>
      </c>
    </row>
    <row r="1691" spans="35:45" ht="41.4">
      <c r="AI1691" s="57" t="s">
        <v>110</v>
      </c>
      <c r="AJ1691" s="57">
        <v>2022</v>
      </c>
      <c r="AK1691" s="57" t="s">
        <v>29</v>
      </c>
      <c r="AL1691" s="57" t="s">
        <v>104</v>
      </c>
      <c r="AM1691" s="57" t="s">
        <v>118</v>
      </c>
      <c r="AN1691" s="57" t="s">
        <v>106</v>
      </c>
      <c r="AO1691" s="57" t="s">
        <v>107</v>
      </c>
      <c r="AP1691" s="57" t="s">
        <v>108</v>
      </c>
      <c r="AQ1691" s="57" t="s">
        <v>111</v>
      </c>
      <c r="AR1691" s="57">
        <v>340</v>
      </c>
      <c r="AS1691" s="57">
        <v>486.2</v>
      </c>
    </row>
    <row r="1692" spans="35:45" ht="41.4">
      <c r="AI1692" s="56" t="s">
        <v>110</v>
      </c>
      <c r="AJ1692" s="56">
        <v>2022</v>
      </c>
      <c r="AK1692" s="56" t="s">
        <v>29</v>
      </c>
      <c r="AL1692" s="56" t="s">
        <v>104</v>
      </c>
      <c r="AM1692" s="56" t="s">
        <v>118</v>
      </c>
      <c r="AN1692" s="56" t="s">
        <v>106</v>
      </c>
      <c r="AO1692" s="56" t="s">
        <v>107</v>
      </c>
      <c r="AP1692" s="56" t="s">
        <v>108</v>
      </c>
      <c r="AQ1692" s="56" t="s">
        <v>111</v>
      </c>
      <c r="AR1692" s="56">
        <v>136</v>
      </c>
      <c r="AS1692" s="56">
        <v>194.48</v>
      </c>
    </row>
    <row r="1693" spans="35:45" ht="41.4">
      <c r="AI1693" s="57" t="s">
        <v>103</v>
      </c>
      <c r="AJ1693" s="57">
        <v>2022</v>
      </c>
      <c r="AK1693" s="57" t="s">
        <v>29</v>
      </c>
      <c r="AL1693" s="57" t="s">
        <v>104</v>
      </c>
      <c r="AM1693" s="57" t="s">
        <v>118</v>
      </c>
      <c r="AN1693" s="57" t="s">
        <v>106</v>
      </c>
      <c r="AO1693" s="57" t="s">
        <v>107</v>
      </c>
      <c r="AP1693" s="57" t="s">
        <v>108</v>
      </c>
      <c r="AQ1693" s="57" t="s">
        <v>111</v>
      </c>
      <c r="AR1693" s="57">
        <v>701</v>
      </c>
      <c r="AS1693" s="57">
        <v>1002.43</v>
      </c>
    </row>
    <row r="1694" spans="35:45" ht="41.4">
      <c r="AI1694" s="56" t="s">
        <v>112</v>
      </c>
      <c r="AJ1694" s="56">
        <v>2022</v>
      </c>
      <c r="AK1694" s="56" t="s">
        <v>29</v>
      </c>
      <c r="AL1694" s="56" t="s">
        <v>104</v>
      </c>
      <c r="AM1694" s="56" t="s">
        <v>118</v>
      </c>
      <c r="AN1694" s="56" t="s">
        <v>106</v>
      </c>
      <c r="AO1694" s="56" t="s">
        <v>107</v>
      </c>
      <c r="AP1694" s="56" t="s">
        <v>108</v>
      </c>
      <c r="AQ1694" s="56" t="s">
        <v>111</v>
      </c>
      <c r="AR1694" s="56">
        <v>734</v>
      </c>
      <c r="AS1694" s="56">
        <v>1049.6199999999999</v>
      </c>
    </row>
    <row r="1695" spans="35:45" ht="41.4">
      <c r="AI1695" s="57" t="s">
        <v>103</v>
      </c>
      <c r="AJ1695" s="57">
        <v>2022</v>
      </c>
      <c r="AK1695" s="57" t="s">
        <v>29</v>
      </c>
      <c r="AL1695" s="57" t="s">
        <v>104</v>
      </c>
      <c r="AM1695" s="57" t="s">
        <v>118</v>
      </c>
      <c r="AN1695" s="57" t="s">
        <v>106</v>
      </c>
      <c r="AO1695" s="57" t="s">
        <v>107</v>
      </c>
      <c r="AP1695" s="57" t="s">
        <v>108</v>
      </c>
      <c r="AQ1695" s="57" t="s">
        <v>111</v>
      </c>
      <c r="AR1695" s="57">
        <v>339</v>
      </c>
      <c r="AS1695" s="57">
        <v>526.24</v>
      </c>
    </row>
    <row r="1696" spans="35:45" ht="41.4">
      <c r="AI1696" s="56" t="s">
        <v>110</v>
      </c>
      <c r="AJ1696" s="56">
        <v>2022</v>
      </c>
      <c r="AK1696" s="56" t="s">
        <v>29</v>
      </c>
      <c r="AL1696" s="56" t="s">
        <v>104</v>
      </c>
      <c r="AM1696" s="56" t="s">
        <v>118</v>
      </c>
      <c r="AN1696" s="56" t="s">
        <v>106</v>
      </c>
      <c r="AO1696" s="56" t="s">
        <v>107</v>
      </c>
      <c r="AP1696" s="56" t="s">
        <v>108</v>
      </c>
      <c r="AQ1696" s="56" t="s">
        <v>111</v>
      </c>
      <c r="AR1696" s="56">
        <v>773</v>
      </c>
      <c r="AS1696" s="56">
        <v>526.24</v>
      </c>
    </row>
    <row r="1697" spans="35:45" ht="41.4">
      <c r="AI1697" s="57" t="s">
        <v>103</v>
      </c>
      <c r="AJ1697" s="57">
        <v>2022</v>
      </c>
      <c r="AK1697" s="57" t="s">
        <v>29</v>
      </c>
      <c r="AL1697" s="57" t="s">
        <v>104</v>
      </c>
      <c r="AM1697" s="57" t="s">
        <v>118</v>
      </c>
      <c r="AN1697" s="57" t="s">
        <v>106</v>
      </c>
      <c r="AO1697" s="57" t="s">
        <v>107</v>
      </c>
      <c r="AP1697" s="57" t="s">
        <v>108</v>
      </c>
      <c r="AQ1697" s="57" t="s">
        <v>111</v>
      </c>
      <c r="AR1697" s="57">
        <v>337</v>
      </c>
      <c r="AS1697" s="57">
        <v>481.91</v>
      </c>
    </row>
    <row r="1698" spans="35:45" ht="41.4">
      <c r="AI1698" s="56" t="s">
        <v>110</v>
      </c>
      <c r="AJ1698" s="56">
        <v>2022</v>
      </c>
      <c r="AK1698" s="56" t="s">
        <v>29</v>
      </c>
      <c r="AL1698" s="56" t="s">
        <v>104</v>
      </c>
      <c r="AM1698" s="56" t="s">
        <v>118</v>
      </c>
      <c r="AN1698" s="56" t="s">
        <v>106</v>
      </c>
      <c r="AO1698" s="56" t="s">
        <v>107</v>
      </c>
      <c r="AP1698" s="56" t="s">
        <v>108</v>
      </c>
      <c r="AQ1698" s="56" t="s">
        <v>111</v>
      </c>
      <c r="AR1698" s="56">
        <v>139</v>
      </c>
      <c r="AS1698" s="56">
        <v>198.77</v>
      </c>
    </row>
    <row r="1699" spans="35:45" ht="41.4">
      <c r="AI1699" s="57" t="s">
        <v>114</v>
      </c>
      <c r="AJ1699" s="57">
        <v>2022</v>
      </c>
      <c r="AK1699" s="57" t="s">
        <v>29</v>
      </c>
      <c r="AL1699" s="57" t="s">
        <v>104</v>
      </c>
      <c r="AM1699" s="57" t="s">
        <v>118</v>
      </c>
      <c r="AN1699" s="57" t="s">
        <v>106</v>
      </c>
      <c r="AO1699" s="57" t="s">
        <v>107</v>
      </c>
      <c r="AP1699" s="57" t="s">
        <v>108</v>
      </c>
      <c r="AQ1699" s="57" t="s">
        <v>111</v>
      </c>
      <c r="AR1699" s="57">
        <v>137</v>
      </c>
      <c r="AS1699" s="57">
        <v>195.91</v>
      </c>
    </row>
    <row r="1700" spans="35:45" ht="41.4">
      <c r="AI1700" s="56" t="s">
        <v>114</v>
      </c>
      <c r="AJ1700" s="56">
        <v>2022</v>
      </c>
      <c r="AK1700" s="56" t="s">
        <v>28</v>
      </c>
      <c r="AL1700" s="56" t="s">
        <v>104</v>
      </c>
      <c r="AM1700" s="56" t="s">
        <v>118</v>
      </c>
      <c r="AN1700" s="56" t="s">
        <v>106</v>
      </c>
      <c r="AO1700" s="56" t="s">
        <v>107</v>
      </c>
      <c r="AP1700" s="56" t="s">
        <v>108</v>
      </c>
      <c r="AQ1700" s="56" t="s">
        <v>111</v>
      </c>
      <c r="AR1700" s="56">
        <v>344</v>
      </c>
      <c r="AS1700" s="56">
        <v>467.84</v>
      </c>
    </row>
    <row r="1701" spans="35:45" ht="41.4">
      <c r="AI1701" s="57" t="s">
        <v>103</v>
      </c>
      <c r="AJ1701" s="57">
        <v>2022</v>
      </c>
      <c r="AK1701" s="57" t="s">
        <v>28</v>
      </c>
      <c r="AL1701" s="57" t="s">
        <v>104</v>
      </c>
      <c r="AM1701" s="57" t="s">
        <v>118</v>
      </c>
      <c r="AN1701" s="57" t="s">
        <v>106</v>
      </c>
      <c r="AO1701" s="57" t="s">
        <v>107</v>
      </c>
      <c r="AP1701" s="57" t="s">
        <v>108</v>
      </c>
      <c r="AQ1701" s="57" t="s">
        <v>111</v>
      </c>
      <c r="AR1701" s="57">
        <v>146</v>
      </c>
      <c r="AS1701" s="57">
        <v>208.78</v>
      </c>
    </row>
    <row r="1702" spans="35:45" ht="41.4">
      <c r="AI1702" s="56" t="s">
        <v>110</v>
      </c>
      <c r="AJ1702" s="56">
        <v>2022</v>
      </c>
      <c r="AK1702" s="56" t="s">
        <v>28</v>
      </c>
      <c r="AL1702" s="56" t="s">
        <v>104</v>
      </c>
      <c r="AM1702" s="56" t="s">
        <v>118</v>
      </c>
      <c r="AN1702" s="56" t="s">
        <v>106</v>
      </c>
      <c r="AO1702" s="56" t="s">
        <v>107</v>
      </c>
      <c r="AP1702" s="56" t="s">
        <v>108</v>
      </c>
      <c r="AQ1702" s="56" t="s">
        <v>111</v>
      </c>
      <c r="AR1702" s="56">
        <v>142</v>
      </c>
      <c r="AS1702" s="56">
        <v>203.06</v>
      </c>
    </row>
    <row r="1703" spans="35:45" ht="41.4">
      <c r="AI1703" s="57" t="s">
        <v>103</v>
      </c>
      <c r="AJ1703" s="57">
        <v>2022</v>
      </c>
      <c r="AK1703" s="57" t="s">
        <v>28</v>
      </c>
      <c r="AL1703" s="57" t="s">
        <v>104</v>
      </c>
      <c r="AM1703" s="57" t="s">
        <v>118</v>
      </c>
      <c r="AN1703" s="57" t="s">
        <v>106</v>
      </c>
      <c r="AO1703" s="57" t="s">
        <v>107</v>
      </c>
      <c r="AP1703" s="57" t="s">
        <v>108</v>
      </c>
      <c r="AQ1703" s="57" t="s">
        <v>111</v>
      </c>
      <c r="AR1703" s="57">
        <v>700</v>
      </c>
      <c r="AS1703" s="57">
        <v>1001</v>
      </c>
    </row>
    <row r="1704" spans="35:45" ht="41.4">
      <c r="AI1704" s="56" t="s">
        <v>110</v>
      </c>
      <c r="AJ1704" s="56">
        <v>2022</v>
      </c>
      <c r="AK1704" s="56" t="s">
        <v>28</v>
      </c>
      <c r="AL1704" s="56" t="s">
        <v>104</v>
      </c>
      <c r="AM1704" s="56" t="s">
        <v>118</v>
      </c>
      <c r="AN1704" s="56" t="s">
        <v>106</v>
      </c>
      <c r="AO1704" s="56" t="s">
        <v>107</v>
      </c>
      <c r="AP1704" s="56" t="s">
        <v>108</v>
      </c>
      <c r="AQ1704" s="56" t="s">
        <v>111</v>
      </c>
      <c r="AR1704" s="56">
        <v>733</v>
      </c>
      <c r="AS1704" s="56">
        <v>1048.19</v>
      </c>
    </row>
    <row r="1705" spans="35:45" ht="41.4">
      <c r="AI1705" s="57" t="s">
        <v>110</v>
      </c>
      <c r="AJ1705" s="57">
        <v>2022</v>
      </c>
      <c r="AK1705" s="57" t="s">
        <v>28</v>
      </c>
      <c r="AL1705" s="57" t="s">
        <v>104</v>
      </c>
      <c r="AM1705" s="57" t="s">
        <v>118</v>
      </c>
      <c r="AN1705" s="57" t="s">
        <v>106</v>
      </c>
      <c r="AO1705" s="57" t="s">
        <v>107</v>
      </c>
      <c r="AP1705" s="57" t="s">
        <v>108</v>
      </c>
      <c r="AQ1705" s="57" t="s">
        <v>111</v>
      </c>
      <c r="AR1705" s="57">
        <v>345</v>
      </c>
      <c r="AS1705" s="57">
        <v>526.24</v>
      </c>
    </row>
    <row r="1706" spans="35:45" ht="41.4">
      <c r="AI1706" s="56" t="s">
        <v>110</v>
      </c>
      <c r="AJ1706" s="56">
        <v>2022</v>
      </c>
      <c r="AK1706" s="56" t="s">
        <v>28</v>
      </c>
      <c r="AL1706" s="56" t="s">
        <v>104</v>
      </c>
      <c r="AM1706" s="56" t="s">
        <v>118</v>
      </c>
      <c r="AN1706" s="56" t="s">
        <v>106</v>
      </c>
      <c r="AO1706" s="56" t="s">
        <v>107</v>
      </c>
      <c r="AP1706" s="56" t="s">
        <v>108</v>
      </c>
      <c r="AQ1706" s="56" t="s">
        <v>111</v>
      </c>
      <c r="AR1706" s="56">
        <v>343</v>
      </c>
      <c r="AS1706" s="56">
        <v>490.49</v>
      </c>
    </row>
    <row r="1707" spans="35:45" ht="41.4">
      <c r="AI1707" s="57" t="s">
        <v>110</v>
      </c>
      <c r="AJ1707" s="57">
        <v>2022</v>
      </c>
      <c r="AK1707" s="57" t="s">
        <v>28</v>
      </c>
      <c r="AL1707" s="57" t="s">
        <v>104</v>
      </c>
      <c r="AM1707" s="57" t="s">
        <v>118</v>
      </c>
      <c r="AN1707" s="57" t="s">
        <v>106</v>
      </c>
      <c r="AO1707" s="57" t="s">
        <v>107</v>
      </c>
      <c r="AP1707" s="57" t="s">
        <v>108</v>
      </c>
      <c r="AQ1707" s="57" t="s">
        <v>111</v>
      </c>
      <c r="AR1707" s="57">
        <v>145</v>
      </c>
      <c r="AS1707" s="57">
        <v>207.35</v>
      </c>
    </row>
    <row r="1708" spans="35:45" ht="41.4">
      <c r="AI1708" s="56" t="s">
        <v>110</v>
      </c>
      <c r="AJ1708" s="56">
        <v>2022</v>
      </c>
      <c r="AK1708" s="56" t="s">
        <v>28</v>
      </c>
      <c r="AL1708" s="56" t="s">
        <v>104</v>
      </c>
      <c r="AM1708" s="56" t="s">
        <v>118</v>
      </c>
      <c r="AN1708" s="56" t="s">
        <v>106</v>
      </c>
      <c r="AO1708" s="56" t="s">
        <v>107</v>
      </c>
      <c r="AP1708" s="56" t="s">
        <v>108</v>
      </c>
      <c r="AQ1708" s="56" t="s">
        <v>111</v>
      </c>
      <c r="AR1708" s="56">
        <v>341</v>
      </c>
      <c r="AS1708" s="56">
        <v>487.63</v>
      </c>
    </row>
    <row r="1709" spans="35:45" ht="41.4">
      <c r="AI1709" s="57" t="s">
        <v>103</v>
      </c>
      <c r="AJ1709" s="57">
        <v>2022</v>
      </c>
      <c r="AK1709" s="57" t="s">
        <v>28</v>
      </c>
      <c r="AL1709" s="57" t="s">
        <v>104</v>
      </c>
      <c r="AM1709" s="57" t="s">
        <v>118</v>
      </c>
      <c r="AN1709" s="57" t="s">
        <v>106</v>
      </c>
      <c r="AO1709" s="57" t="s">
        <v>107</v>
      </c>
      <c r="AP1709" s="57" t="s">
        <v>108</v>
      </c>
      <c r="AQ1709" s="57" t="s">
        <v>111</v>
      </c>
      <c r="AR1709" s="57">
        <v>143</v>
      </c>
      <c r="AS1709" s="57">
        <v>204.49</v>
      </c>
    </row>
    <row r="1710" spans="35:45" ht="41.4">
      <c r="AI1710" s="56" t="s">
        <v>114</v>
      </c>
      <c r="AJ1710" s="56">
        <v>2022</v>
      </c>
      <c r="AK1710" s="56" t="s">
        <v>24</v>
      </c>
      <c r="AL1710" s="56" t="s">
        <v>104</v>
      </c>
      <c r="AM1710" s="56" t="s">
        <v>118</v>
      </c>
      <c r="AN1710" s="56" t="s">
        <v>106</v>
      </c>
      <c r="AO1710" s="56" t="s">
        <v>107</v>
      </c>
      <c r="AP1710" s="56" t="s">
        <v>108</v>
      </c>
      <c r="AQ1710" s="56" t="s">
        <v>111</v>
      </c>
      <c r="AR1710" s="56">
        <v>158</v>
      </c>
      <c r="AS1710" s="56">
        <v>225.94</v>
      </c>
    </row>
    <row r="1711" spans="35:45" ht="41.4">
      <c r="AI1711" s="57" t="s">
        <v>112</v>
      </c>
      <c r="AJ1711" s="57">
        <v>2022</v>
      </c>
      <c r="AK1711" s="57" t="s">
        <v>24</v>
      </c>
      <c r="AL1711" s="57" t="s">
        <v>104</v>
      </c>
      <c r="AM1711" s="57" t="s">
        <v>118</v>
      </c>
      <c r="AN1711" s="57" t="s">
        <v>106</v>
      </c>
      <c r="AO1711" s="57" t="s">
        <v>107</v>
      </c>
      <c r="AP1711" s="57" t="s">
        <v>108</v>
      </c>
      <c r="AQ1711" s="57" t="s">
        <v>111</v>
      </c>
      <c r="AR1711" s="57">
        <v>358</v>
      </c>
      <c r="AS1711" s="57">
        <v>511.94</v>
      </c>
    </row>
    <row r="1712" spans="35:45" ht="41.4">
      <c r="AI1712" s="56" t="s">
        <v>112</v>
      </c>
      <c r="AJ1712" s="56">
        <v>2022</v>
      </c>
      <c r="AK1712" s="56" t="s">
        <v>24</v>
      </c>
      <c r="AL1712" s="56" t="s">
        <v>104</v>
      </c>
      <c r="AM1712" s="56" t="s">
        <v>118</v>
      </c>
      <c r="AN1712" s="56" t="s">
        <v>106</v>
      </c>
      <c r="AO1712" s="56" t="s">
        <v>107</v>
      </c>
      <c r="AP1712" s="56" t="s">
        <v>108</v>
      </c>
      <c r="AQ1712" s="56" t="s">
        <v>111</v>
      </c>
      <c r="AR1712" s="56">
        <v>160</v>
      </c>
      <c r="AS1712" s="56">
        <v>228.8</v>
      </c>
    </row>
    <row r="1713" spans="35:45" ht="41.4">
      <c r="AI1713" s="57" t="s">
        <v>113</v>
      </c>
      <c r="AJ1713" s="57">
        <v>2022</v>
      </c>
      <c r="AK1713" s="57" t="s">
        <v>24</v>
      </c>
      <c r="AL1713" s="57" t="s">
        <v>104</v>
      </c>
      <c r="AM1713" s="57" t="s">
        <v>118</v>
      </c>
      <c r="AN1713" s="57" t="s">
        <v>106</v>
      </c>
      <c r="AO1713" s="57" t="s">
        <v>107</v>
      </c>
      <c r="AP1713" s="57" t="s">
        <v>108</v>
      </c>
      <c r="AQ1713" s="57" t="s">
        <v>111</v>
      </c>
      <c r="AR1713" s="57">
        <v>697</v>
      </c>
      <c r="AS1713" s="57">
        <v>996.71</v>
      </c>
    </row>
    <row r="1714" spans="35:45" ht="41.4">
      <c r="AI1714" s="56" t="s">
        <v>113</v>
      </c>
      <c r="AJ1714" s="56">
        <v>2022</v>
      </c>
      <c r="AK1714" s="56" t="s">
        <v>24</v>
      </c>
      <c r="AL1714" s="56" t="s">
        <v>104</v>
      </c>
      <c r="AM1714" s="56" t="s">
        <v>118</v>
      </c>
      <c r="AN1714" s="56" t="s">
        <v>106</v>
      </c>
      <c r="AO1714" s="56" t="s">
        <v>107</v>
      </c>
      <c r="AP1714" s="56" t="s">
        <v>108</v>
      </c>
      <c r="AQ1714" s="56" t="s">
        <v>111</v>
      </c>
      <c r="AR1714" s="56">
        <v>730</v>
      </c>
      <c r="AS1714" s="56">
        <v>1043.9000000000001</v>
      </c>
    </row>
    <row r="1715" spans="35:45" ht="41.4">
      <c r="AI1715" s="57" t="s">
        <v>103</v>
      </c>
      <c r="AJ1715" s="57">
        <v>2022</v>
      </c>
      <c r="AK1715" s="57" t="s">
        <v>24</v>
      </c>
      <c r="AL1715" s="57" t="s">
        <v>104</v>
      </c>
      <c r="AM1715" s="57" t="s">
        <v>118</v>
      </c>
      <c r="AN1715" s="57" t="s">
        <v>106</v>
      </c>
      <c r="AO1715" s="57" t="s">
        <v>107</v>
      </c>
      <c r="AP1715" s="57" t="s">
        <v>108</v>
      </c>
      <c r="AQ1715" s="57" t="s">
        <v>111</v>
      </c>
      <c r="AR1715" s="57">
        <v>357</v>
      </c>
      <c r="AS1715" s="57">
        <v>510.51</v>
      </c>
    </row>
    <row r="1716" spans="35:45" ht="41.4">
      <c r="AI1716" s="56" t="s">
        <v>110</v>
      </c>
      <c r="AJ1716" s="56">
        <v>2022</v>
      </c>
      <c r="AK1716" s="56" t="s">
        <v>24</v>
      </c>
      <c r="AL1716" s="56" t="s">
        <v>104</v>
      </c>
      <c r="AM1716" s="56" t="s">
        <v>118</v>
      </c>
      <c r="AN1716" s="56" t="s">
        <v>106</v>
      </c>
      <c r="AO1716" s="56" t="s">
        <v>107</v>
      </c>
      <c r="AP1716" s="56" t="s">
        <v>108</v>
      </c>
      <c r="AQ1716" s="56" t="s">
        <v>111</v>
      </c>
      <c r="AR1716" s="56">
        <v>770</v>
      </c>
      <c r="AS1716" s="56">
        <v>526.24</v>
      </c>
    </row>
    <row r="1717" spans="35:45" ht="41.4">
      <c r="AI1717" s="57" t="s">
        <v>110</v>
      </c>
      <c r="AJ1717" s="57">
        <v>2022</v>
      </c>
      <c r="AK1717" s="57" t="s">
        <v>24</v>
      </c>
      <c r="AL1717" s="57" t="s">
        <v>104</v>
      </c>
      <c r="AM1717" s="57" t="s">
        <v>118</v>
      </c>
      <c r="AN1717" s="57" t="s">
        <v>106</v>
      </c>
      <c r="AO1717" s="57" t="s">
        <v>107</v>
      </c>
      <c r="AP1717" s="57" t="s">
        <v>108</v>
      </c>
      <c r="AQ1717" s="57" t="s">
        <v>111</v>
      </c>
      <c r="AR1717" s="57">
        <v>361</v>
      </c>
      <c r="AS1717" s="57">
        <v>516.23</v>
      </c>
    </row>
    <row r="1718" spans="35:45" ht="41.4">
      <c r="AI1718" s="56" t="s">
        <v>110</v>
      </c>
      <c r="AJ1718" s="56">
        <v>2022</v>
      </c>
      <c r="AK1718" s="56" t="s">
        <v>24</v>
      </c>
      <c r="AL1718" s="56" t="s">
        <v>104</v>
      </c>
      <c r="AM1718" s="56" t="s">
        <v>118</v>
      </c>
      <c r="AN1718" s="56" t="s">
        <v>106</v>
      </c>
      <c r="AO1718" s="56" t="s">
        <v>107</v>
      </c>
      <c r="AP1718" s="56" t="s">
        <v>108</v>
      </c>
      <c r="AQ1718" s="56" t="s">
        <v>111</v>
      </c>
      <c r="AR1718" s="56">
        <v>359</v>
      </c>
      <c r="AS1718" s="56">
        <v>513.37</v>
      </c>
    </row>
    <row r="1719" spans="35:45" ht="41.4">
      <c r="AI1719" s="57" t="s">
        <v>110</v>
      </c>
      <c r="AJ1719" s="57">
        <v>2022</v>
      </c>
      <c r="AK1719" s="57" t="s">
        <v>24</v>
      </c>
      <c r="AL1719" s="57" t="s">
        <v>104</v>
      </c>
      <c r="AM1719" s="57" t="s">
        <v>118</v>
      </c>
      <c r="AN1719" s="57" t="s">
        <v>106</v>
      </c>
      <c r="AO1719" s="57" t="s">
        <v>107</v>
      </c>
      <c r="AP1719" s="57" t="s">
        <v>108</v>
      </c>
      <c r="AQ1719" s="57" t="s">
        <v>111</v>
      </c>
      <c r="AR1719" s="57">
        <v>161</v>
      </c>
      <c r="AS1719" s="57">
        <v>230.23</v>
      </c>
    </row>
    <row r="1720" spans="35:45" ht="41.4">
      <c r="AI1720" s="56" t="s">
        <v>110</v>
      </c>
      <c r="AJ1720" s="56">
        <v>2022</v>
      </c>
      <c r="AK1720" s="56" t="s">
        <v>27</v>
      </c>
      <c r="AL1720" s="56" t="s">
        <v>104</v>
      </c>
      <c r="AM1720" s="56" t="s">
        <v>118</v>
      </c>
      <c r="AN1720" s="56" t="s">
        <v>106</v>
      </c>
      <c r="AO1720" s="56" t="s">
        <v>107</v>
      </c>
      <c r="AP1720" s="56" t="s">
        <v>108</v>
      </c>
      <c r="AQ1720" s="56" t="s">
        <v>111</v>
      </c>
      <c r="AR1720" s="56">
        <v>350</v>
      </c>
      <c r="AS1720" s="56">
        <v>476</v>
      </c>
    </row>
    <row r="1721" spans="35:45" ht="41.4">
      <c r="AI1721" s="57" t="s">
        <v>110</v>
      </c>
      <c r="AJ1721" s="57">
        <v>2022</v>
      </c>
      <c r="AK1721" s="57" t="s">
        <v>27</v>
      </c>
      <c r="AL1721" s="57" t="s">
        <v>104</v>
      </c>
      <c r="AM1721" s="57" t="s">
        <v>118</v>
      </c>
      <c r="AN1721" s="57" t="s">
        <v>106</v>
      </c>
      <c r="AO1721" s="57" t="s">
        <v>107</v>
      </c>
      <c r="AP1721" s="57" t="s">
        <v>108</v>
      </c>
      <c r="AQ1721" s="57" t="s">
        <v>111</v>
      </c>
      <c r="AR1721" s="57">
        <v>346</v>
      </c>
      <c r="AS1721" s="57">
        <v>494.78</v>
      </c>
    </row>
    <row r="1722" spans="35:45" ht="41.4">
      <c r="AI1722" s="56" t="s">
        <v>112</v>
      </c>
      <c r="AJ1722" s="56">
        <v>2022</v>
      </c>
      <c r="AK1722" s="56" t="s">
        <v>27</v>
      </c>
      <c r="AL1722" s="56" t="s">
        <v>104</v>
      </c>
      <c r="AM1722" s="56" t="s">
        <v>118</v>
      </c>
      <c r="AN1722" s="56" t="s">
        <v>106</v>
      </c>
      <c r="AO1722" s="56" t="s">
        <v>107</v>
      </c>
      <c r="AP1722" s="56" t="s">
        <v>108</v>
      </c>
      <c r="AQ1722" s="56" t="s">
        <v>111</v>
      </c>
      <c r="AR1722" s="56">
        <v>148</v>
      </c>
      <c r="AS1722" s="56">
        <v>211.64</v>
      </c>
    </row>
    <row r="1723" spans="35:45" ht="41.4">
      <c r="AI1723" s="57" t="s">
        <v>110</v>
      </c>
      <c r="AJ1723" s="57">
        <v>2022</v>
      </c>
      <c r="AK1723" s="57" t="s">
        <v>27</v>
      </c>
      <c r="AL1723" s="57" t="s">
        <v>104</v>
      </c>
      <c r="AM1723" s="57" t="s">
        <v>118</v>
      </c>
      <c r="AN1723" s="57" t="s">
        <v>106</v>
      </c>
      <c r="AO1723" s="57" t="s">
        <v>107</v>
      </c>
      <c r="AP1723" s="57" t="s">
        <v>108</v>
      </c>
      <c r="AQ1723" s="57" t="s">
        <v>111</v>
      </c>
      <c r="AR1723" s="57">
        <v>699</v>
      </c>
      <c r="AS1723" s="57">
        <v>999.57</v>
      </c>
    </row>
    <row r="1724" spans="35:45" ht="41.4">
      <c r="AI1724" s="56" t="s">
        <v>103</v>
      </c>
      <c r="AJ1724" s="56">
        <v>2022</v>
      </c>
      <c r="AK1724" s="56" t="s">
        <v>27</v>
      </c>
      <c r="AL1724" s="56" t="s">
        <v>104</v>
      </c>
      <c r="AM1724" s="56" t="s">
        <v>118</v>
      </c>
      <c r="AN1724" s="56" t="s">
        <v>106</v>
      </c>
      <c r="AO1724" s="56" t="s">
        <v>107</v>
      </c>
      <c r="AP1724" s="56" t="s">
        <v>108</v>
      </c>
      <c r="AQ1724" s="56" t="s">
        <v>111</v>
      </c>
      <c r="AR1724" s="56">
        <v>732</v>
      </c>
      <c r="AS1724" s="56">
        <v>1046.76</v>
      </c>
    </row>
    <row r="1725" spans="35:45" ht="41.4">
      <c r="AI1725" s="57" t="s">
        <v>103</v>
      </c>
      <c r="AJ1725" s="57">
        <v>2022</v>
      </c>
      <c r="AK1725" s="57" t="s">
        <v>27</v>
      </c>
      <c r="AL1725" s="57" t="s">
        <v>104</v>
      </c>
      <c r="AM1725" s="57" t="s">
        <v>118</v>
      </c>
      <c r="AN1725" s="57" t="s">
        <v>106</v>
      </c>
      <c r="AO1725" s="57" t="s">
        <v>107</v>
      </c>
      <c r="AP1725" s="57" t="s">
        <v>108</v>
      </c>
      <c r="AQ1725" s="57" t="s">
        <v>111</v>
      </c>
      <c r="AR1725" s="57">
        <v>351</v>
      </c>
      <c r="AS1725" s="57">
        <v>526.24</v>
      </c>
    </row>
    <row r="1726" spans="35:45" ht="41.4">
      <c r="AI1726" s="56" t="s">
        <v>110</v>
      </c>
      <c r="AJ1726" s="56">
        <v>2022</v>
      </c>
      <c r="AK1726" s="56" t="s">
        <v>27</v>
      </c>
      <c r="AL1726" s="56" t="s">
        <v>104</v>
      </c>
      <c r="AM1726" s="56" t="s">
        <v>118</v>
      </c>
      <c r="AN1726" s="56" t="s">
        <v>106</v>
      </c>
      <c r="AO1726" s="56" t="s">
        <v>107</v>
      </c>
      <c r="AP1726" s="56" t="s">
        <v>108</v>
      </c>
      <c r="AQ1726" s="56" t="s">
        <v>111</v>
      </c>
      <c r="AR1726" s="56">
        <v>772</v>
      </c>
      <c r="AS1726" s="56">
        <v>526.24</v>
      </c>
    </row>
    <row r="1727" spans="35:45" ht="41.4">
      <c r="AI1727" s="57" t="s">
        <v>112</v>
      </c>
      <c r="AJ1727" s="57">
        <v>2022</v>
      </c>
      <c r="AK1727" s="57" t="s">
        <v>27</v>
      </c>
      <c r="AL1727" s="57" t="s">
        <v>104</v>
      </c>
      <c r="AM1727" s="57" t="s">
        <v>118</v>
      </c>
      <c r="AN1727" s="57" t="s">
        <v>106</v>
      </c>
      <c r="AO1727" s="57" t="s">
        <v>107</v>
      </c>
      <c r="AP1727" s="57" t="s">
        <v>108</v>
      </c>
      <c r="AQ1727" s="57" t="s">
        <v>111</v>
      </c>
      <c r="AR1727" s="57">
        <v>349</v>
      </c>
      <c r="AS1727" s="57">
        <v>499.07</v>
      </c>
    </row>
    <row r="1728" spans="35:45" ht="41.4">
      <c r="AI1728" s="56" t="s">
        <v>110</v>
      </c>
      <c r="AJ1728" s="56">
        <v>2022</v>
      </c>
      <c r="AK1728" s="56" t="s">
        <v>27</v>
      </c>
      <c r="AL1728" s="56" t="s">
        <v>104</v>
      </c>
      <c r="AM1728" s="56" t="s">
        <v>118</v>
      </c>
      <c r="AN1728" s="56" t="s">
        <v>106</v>
      </c>
      <c r="AO1728" s="56" t="s">
        <v>107</v>
      </c>
      <c r="AP1728" s="56" t="s">
        <v>108</v>
      </c>
      <c r="AQ1728" s="56" t="s">
        <v>111</v>
      </c>
      <c r="AR1728" s="56">
        <v>151</v>
      </c>
      <c r="AS1728" s="56">
        <v>215.93</v>
      </c>
    </row>
    <row r="1729" spans="35:45" ht="41.4">
      <c r="AI1729" s="57" t="s">
        <v>112</v>
      </c>
      <c r="AJ1729" s="57">
        <v>2022</v>
      </c>
      <c r="AK1729" s="57" t="s">
        <v>27</v>
      </c>
      <c r="AL1729" s="57" t="s">
        <v>104</v>
      </c>
      <c r="AM1729" s="57" t="s">
        <v>118</v>
      </c>
      <c r="AN1729" s="57" t="s">
        <v>106</v>
      </c>
      <c r="AO1729" s="57" t="s">
        <v>107</v>
      </c>
      <c r="AP1729" s="57" t="s">
        <v>108</v>
      </c>
      <c r="AQ1729" s="57" t="s">
        <v>111</v>
      </c>
      <c r="AR1729" s="57">
        <v>347</v>
      </c>
      <c r="AS1729" s="57">
        <v>496.21</v>
      </c>
    </row>
    <row r="1730" spans="35:45" ht="41.4">
      <c r="AI1730" s="56" t="s">
        <v>110</v>
      </c>
      <c r="AJ1730" s="56">
        <v>2022</v>
      </c>
      <c r="AK1730" s="56" t="s">
        <v>27</v>
      </c>
      <c r="AL1730" s="56" t="s">
        <v>104</v>
      </c>
      <c r="AM1730" s="56" t="s">
        <v>118</v>
      </c>
      <c r="AN1730" s="56" t="s">
        <v>106</v>
      </c>
      <c r="AO1730" s="56" t="s">
        <v>107</v>
      </c>
      <c r="AP1730" s="56" t="s">
        <v>108</v>
      </c>
      <c r="AQ1730" s="56" t="s">
        <v>111</v>
      </c>
      <c r="AR1730" s="56">
        <v>149</v>
      </c>
      <c r="AS1730" s="56">
        <v>213.07</v>
      </c>
    </row>
    <row r="1731" spans="35:45" ht="41.4">
      <c r="AI1731" s="57" t="s">
        <v>112</v>
      </c>
      <c r="AJ1731" s="57">
        <v>2022</v>
      </c>
      <c r="AK1731" s="57" t="s">
        <v>33</v>
      </c>
      <c r="AL1731" s="57" t="s">
        <v>104</v>
      </c>
      <c r="AM1731" s="57" t="s">
        <v>118</v>
      </c>
      <c r="AN1731" s="57" t="s">
        <v>106</v>
      </c>
      <c r="AO1731" s="57" t="s">
        <v>107</v>
      </c>
      <c r="AP1731" s="57" t="s">
        <v>108</v>
      </c>
      <c r="AQ1731" s="57" t="s">
        <v>111</v>
      </c>
      <c r="AR1731" s="57">
        <v>146</v>
      </c>
      <c r="AS1731" s="57">
        <v>208.78</v>
      </c>
    </row>
    <row r="1732" spans="35:45" ht="41.4">
      <c r="AI1732" s="56" t="s">
        <v>114</v>
      </c>
      <c r="AJ1732" s="56">
        <v>2022</v>
      </c>
      <c r="AK1732" s="56" t="s">
        <v>33</v>
      </c>
      <c r="AL1732" s="56" t="s">
        <v>104</v>
      </c>
      <c r="AM1732" s="56" t="s">
        <v>118</v>
      </c>
      <c r="AN1732" s="56" t="s">
        <v>106</v>
      </c>
      <c r="AO1732" s="56" t="s">
        <v>107</v>
      </c>
      <c r="AP1732" s="56" t="s">
        <v>108</v>
      </c>
      <c r="AQ1732" s="56" t="s">
        <v>111</v>
      </c>
      <c r="AR1732" s="56">
        <v>314</v>
      </c>
      <c r="AS1732" s="56">
        <v>449.02</v>
      </c>
    </row>
    <row r="1733" spans="35:45" ht="41.4">
      <c r="AI1733" s="57" t="s">
        <v>103</v>
      </c>
      <c r="AJ1733" s="57">
        <v>2022</v>
      </c>
      <c r="AK1733" s="57" t="s">
        <v>33</v>
      </c>
      <c r="AL1733" s="57" t="s">
        <v>104</v>
      </c>
      <c r="AM1733" s="57" t="s">
        <v>118</v>
      </c>
      <c r="AN1733" s="57" t="s">
        <v>106</v>
      </c>
      <c r="AO1733" s="57" t="s">
        <v>107</v>
      </c>
      <c r="AP1733" s="57" t="s">
        <v>108</v>
      </c>
      <c r="AQ1733" s="57" t="s">
        <v>111</v>
      </c>
      <c r="AR1733" s="57">
        <v>362</v>
      </c>
      <c r="AS1733" s="57">
        <v>517.66</v>
      </c>
    </row>
    <row r="1734" spans="35:45" ht="41.4">
      <c r="AI1734" s="56" t="s">
        <v>112</v>
      </c>
      <c r="AJ1734" s="56">
        <v>2022</v>
      </c>
      <c r="AK1734" s="56" t="s">
        <v>33</v>
      </c>
      <c r="AL1734" s="56" t="s">
        <v>104</v>
      </c>
      <c r="AM1734" s="56" t="s">
        <v>118</v>
      </c>
      <c r="AN1734" s="56" t="s">
        <v>106</v>
      </c>
      <c r="AO1734" s="56" t="s">
        <v>107</v>
      </c>
      <c r="AP1734" s="56" t="s">
        <v>108</v>
      </c>
      <c r="AQ1734" s="56" t="s">
        <v>111</v>
      </c>
      <c r="AR1734" s="56">
        <v>142</v>
      </c>
      <c r="AS1734" s="56">
        <v>203.06</v>
      </c>
    </row>
    <row r="1735" spans="35:45" ht="41.4">
      <c r="AI1735" s="57" t="s">
        <v>103</v>
      </c>
      <c r="AJ1735" s="57">
        <v>2022</v>
      </c>
      <c r="AK1735" s="57" t="s">
        <v>33</v>
      </c>
      <c r="AL1735" s="57" t="s">
        <v>104</v>
      </c>
      <c r="AM1735" s="57" t="s">
        <v>118</v>
      </c>
      <c r="AN1735" s="57" t="s">
        <v>106</v>
      </c>
      <c r="AO1735" s="57" t="s">
        <v>107</v>
      </c>
      <c r="AP1735" s="57" t="s">
        <v>108</v>
      </c>
      <c r="AQ1735" s="57" t="s">
        <v>111</v>
      </c>
      <c r="AR1735" s="57">
        <v>316</v>
      </c>
      <c r="AS1735" s="57">
        <v>451.88</v>
      </c>
    </row>
    <row r="1736" spans="35:45" ht="41.4">
      <c r="AI1736" s="56" t="s">
        <v>110</v>
      </c>
      <c r="AJ1736" s="56">
        <v>2022</v>
      </c>
      <c r="AK1736" s="56" t="s">
        <v>33</v>
      </c>
      <c r="AL1736" s="56" t="s">
        <v>104</v>
      </c>
      <c r="AM1736" s="56" t="s">
        <v>118</v>
      </c>
      <c r="AN1736" s="56" t="s">
        <v>106</v>
      </c>
      <c r="AO1736" s="56" t="s">
        <v>107</v>
      </c>
      <c r="AP1736" s="56" t="s">
        <v>108</v>
      </c>
      <c r="AQ1736" s="56" t="s">
        <v>111</v>
      </c>
      <c r="AR1736" s="56">
        <v>364</v>
      </c>
      <c r="AS1736" s="56">
        <v>520.52</v>
      </c>
    </row>
    <row r="1737" spans="35:45" ht="41.4">
      <c r="AI1737" s="57" t="s">
        <v>103</v>
      </c>
      <c r="AJ1737" s="57">
        <v>2022</v>
      </c>
      <c r="AK1737" s="57" t="s">
        <v>33</v>
      </c>
      <c r="AL1737" s="57" t="s">
        <v>104</v>
      </c>
      <c r="AM1737" s="57" t="s">
        <v>118</v>
      </c>
      <c r="AN1737" s="57" t="s">
        <v>106</v>
      </c>
      <c r="AO1737" s="57" t="s">
        <v>107</v>
      </c>
      <c r="AP1737" s="57" t="s">
        <v>108</v>
      </c>
      <c r="AQ1737" s="57" t="s">
        <v>111</v>
      </c>
      <c r="AR1737" s="57">
        <v>144</v>
      </c>
      <c r="AS1737" s="57">
        <v>205.92</v>
      </c>
    </row>
    <row r="1738" spans="35:45" ht="41.4">
      <c r="AI1738" s="56" t="s">
        <v>112</v>
      </c>
      <c r="AJ1738" s="56">
        <v>2022</v>
      </c>
      <c r="AK1738" s="56" t="s">
        <v>33</v>
      </c>
      <c r="AL1738" s="56" t="s">
        <v>104</v>
      </c>
      <c r="AM1738" s="56" t="s">
        <v>118</v>
      </c>
      <c r="AN1738" s="56" t="s">
        <v>106</v>
      </c>
      <c r="AO1738" s="56" t="s">
        <v>107</v>
      </c>
      <c r="AP1738" s="56" t="s">
        <v>108</v>
      </c>
      <c r="AQ1738" s="56" t="s">
        <v>111</v>
      </c>
      <c r="AR1738" s="56">
        <v>704</v>
      </c>
      <c r="AS1738" s="56">
        <v>1006.72</v>
      </c>
    </row>
    <row r="1739" spans="35:45" ht="41.4">
      <c r="AI1739" s="57" t="s">
        <v>112</v>
      </c>
      <c r="AJ1739" s="57">
        <v>2022</v>
      </c>
      <c r="AK1739" s="57" t="s">
        <v>33</v>
      </c>
      <c r="AL1739" s="57" t="s">
        <v>104</v>
      </c>
      <c r="AM1739" s="57" t="s">
        <v>118</v>
      </c>
      <c r="AN1739" s="57" t="s">
        <v>106</v>
      </c>
      <c r="AO1739" s="57" t="s">
        <v>107</v>
      </c>
      <c r="AP1739" s="57" t="s">
        <v>108</v>
      </c>
      <c r="AQ1739" s="57" t="s">
        <v>111</v>
      </c>
      <c r="AR1739" s="57">
        <v>315</v>
      </c>
      <c r="AS1739" s="57">
        <v>526.24</v>
      </c>
    </row>
    <row r="1740" spans="35:45" ht="41.4">
      <c r="AI1740" s="56" t="s">
        <v>103</v>
      </c>
      <c r="AJ1740" s="56">
        <v>2022</v>
      </c>
      <c r="AK1740" s="56" t="s">
        <v>33</v>
      </c>
      <c r="AL1740" s="56" t="s">
        <v>104</v>
      </c>
      <c r="AM1740" s="56" t="s">
        <v>118</v>
      </c>
      <c r="AN1740" s="56" t="s">
        <v>106</v>
      </c>
      <c r="AO1740" s="56" t="s">
        <v>107</v>
      </c>
      <c r="AP1740" s="56" t="s">
        <v>108</v>
      </c>
      <c r="AQ1740" s="56" t="s">
        <v>111</v>
      </c>
      <c r="AR1740" s="56">
        <v>777</v>
      </c>
      <c r="AS1740" s="56">
        <v>526.24</v>
      </c>
    </row>
    <row r="1741" spans="35:45" ht="41.4">
      <c r="AI1741" s="57" t="s">
        <v>110</v>
      </c>
      <c r="AJ1741" s="57">
        <v>2022</v>
      </c>
      <c r="AK1741" s="57" t="s">
        <v>33</v>
      </c>
      <c r="AL1741" s="57" t="s">
        <v>104</v>
      </c>
      <c r="AM1741" s="57" t="s">
        <v>118</v>
      </c>
      <c r="AN1741" s="57" t="s">
        <v>106</v>
      </c>
      <c r="AO1741" s="57" t="s">
        <v>107</v>
      </c>
      <c r="AP1741" s="57" t="s">
        <v>108</v>
      </c>
      <c r="AQ1741" s="57" t="s">
        <v>111</v>
      </c>
      <c r="AR1741" s="57">
        <v>145</v>
      </c>
      <c r="AS1741" s="57">
        <v>207.35</v>
      </c>
    </row>
    <row r="1742" spans="35:45" ht="41.4">
      <c r="AI1742" s="56" t="s">
        <v>110</v>
      </c>
      <c r="AJ1742" s="56">
        <v>2022</v>
      </c>
      <c r="AK1742" s="56" t="s">
        <v>33</v>
      </c>
      <c r="AL1742" s="56" t="s">
        <v>104</v>
      </c>
      <c r="AM1742" s="56" t="s">
        <v>118</v>
      </c>
      <c r="AN1742" s="56" t="s">
        <v>106</v>
      </c>
      <c r="AO1742" s="56" t="s">
        <v>107</v>
      </c>
      <c r="AP1742" s="56" t="s">
        <v>108</v>
      </c>
      <c r="AQ1742" s="56" t="s">
        <v>111</v>
      </c>
      <c r="AR1742" s="56">
        <v>319</v>
      </c>
      <c r="AS1742" s="56">
        <v>456.17</v>
      </c>
    </row>
    <row r="1743" spans="35:45" ht="41.4">
      <c r="AI1743" s="57" t="s">
        <v>112</v>
      </c>
      <c r="AJ1743" s="57">
        <v>2022</v>
      </c>
      <c r="AK1743" s="57" t="s">
        <v>33</v>
      </c>
      <c r="AL1743" s="57" t="s">
        <v>104</v>
      </c>
      <c r="AM1743" s="57" t="s">
        <v>118</v>
      </c>
      <c r="AN1743" s="57" t="s">
        <v>106</v>
      </c>
      <c r="AO1743" s="57" t="s">
        <v>107</v>
      </c>
      <c r="AP1743" s="57" t="s">
        <v>108</v>
      </c>
      <c r="AQ1743" s="57" t="s">
        <v>111</v>
      </c>
      <c r="AR1743" s="57">
        <v>361</v>
      </c>
      <c r="AS1743" s="57">
        <v>516.23</v>
      </c>
    </row>
    <row r="1744" spans="35:45" ht="41.4">
      <c r="AI1744" s="56" t="s">
        <v>103</v>
      </c>
      <c r="AJ1744" s="56">
        <v>2022</v>
      </c>
      <c r="AK1744" s="56" t="s">
        <v>33</v>
      </c>
      <c r="AL1744" s="56" t="s">
        <v>104</v>
      </c>
      <c r="AM1744" s="56" t="s">
        <v>118</v>
      </c>
      <c r="AN1744" s="56" t="s">
        <v>106</v>
      </c>
      <c r="AO1744" s="56" t="s">
        <v>107</v>
      </c>
      <c r="AP1744" s="56" t="s">
        <v>108</v>
      </c>
      <c r="AQ1744" s="56" t="s">
        <v>111</v>
      </c>
      <c r="AR1744" s="56">
        <v>143</v>
      </c>
      <c r="AS1744" s="56">
        <v>204.49</v>
      </c>
    </row>
    <row r="1745" spans="35:45" ht="41.4">
      <c r="AI1745" s="57" t="s">
        <v>103</v>
      </c>
      <c r="AJ1745" s="57">
        <v>2022</v>
      </c>
      <c r="AK1745" s="57" t="s">
        <v>33</v>
      </c>
      <c r="AL1745" s="57" t="s">
        <v>104</v>
      </c>
      <c r="AM1745" s="57" t="s">
        <v>118</v>
      </c>
      <c r="AN1745" s="57" t="s">
        <v>106</v>
      </c>
      <c r="AO1745" s="57" t="s">
        <v>107</v>
      </c>
      <c r="AP1745" s="57" t="s">
        <v>108</v>
      </c>
      <c r="AQ1745" s="57" t="s">
        <v>111</v>
      </c>
      <c r="AR1745" s="57">
        <v>317</v>
      </c>
      <c r="AS1745" s="57">
        <v>453.31</v>
      </c>
    </row>
    <row r="1746" spans="35:45" ht="41.4">
      <c r="AI1746" s="56" t="s">
        <v>112</v>
      </c>
      <c r="AJ1746" s="56">
        <v>2022</v>
      </c>
      <c r="AK1746" s="56" t="s">
        <v>33</v>
      </c>
      <c r="AL1746" s="56" t="s">
        <v>104</v>
      </c>
      <c r="AM1746" s="56" t="s">
        <v>118</v>
      </c>
      <c r="AN1746" s="56" t="s">
        <v>106</v>
      </c>
      <c r="AO1746" s="56" t="s">
        <v>107</v>
      </c>
      <c r="AP1746" s="56" t="s">
        <v>108</v>
      </c>
      <c r="AQ1746" s="56" t="s">
        <v>111</v>
      </c>
      <c r="AR1746" s="56">
        <v>746</v>
      </c>
      <c r="AS1746" s="56">
        <v>1066.78</v>
      </c>
    </row>
    <row r="1747" spans="35:45" ht="41.4">
      <c r="AI1747" s="57" t="s">
        <v>110</v>
      </c>
      <c r="AJ1747" s="57">
        <v>2022</v>
      </c>
      <c r="AK1747" s="57" t="s">
        <v>32</v>
      </c>
      <c r="AL1747" s="57" t="s">
        <v>104</v>
      </c>
      <c r="AM1747" s="57" t="s">
        <v>118</v>
      </c>
      <c r="AN1747" s="57" t="s">
        <v>106</v>
      </c>
      <c r="AO1747" s="57" t="s">
        <v>107</v>
      </c>
      <c r="AP1747" s="57" t="s">
        <v>108</v>
      </c>
      <c r="AQ1747" s="57" t="s">
        <v>111</v>
      </c>
      <c r="AR1747" s="57">
        <v>152</v>
      </c>
      <c r="AS1747" s="57">
        <v>217.36</v>
      </c>
    </row>
    <row r="1748" spans="35:45" ht="41.4">
      <c r="AI1748" s="56" t="s">
        <v>113</v>
      </c>
      <c r="AJ1748" s="56">
        <v>2022</v>
      </c>
      <c r="AK1748" s="56" t="s">
        <v>32</v>
      </c>
      <c r="AL1748" s="56" t="s">
        <v>104</v>
      </c>
      <c r="AM1748" s="56" t="s">
        <v>118</v>
      </c>
      <c r="AN1748" s="56" t="s">
        <v>106</v>
      </c>
      <c r="AO1748" s="56" t="s">
        <v>107</v>
      </c>
      <c r="AP1748" s="56" t="s">
        <v>108</v>
      </c>
      <c r="AQ1748" s="56" t="s">
        <v>111</v>
      </c>
      <c r="AR1748" s="56">
        <v>320</v>
      </c>
      <c r="AS1748" s="56">
        <v>457.6</v>
      </c>
    </row>
    <row r="1749" spans="35:45" ht="41.4">
      <c r="AI1749" s="57" t="s">
        <v>112</v>
      </c>
      <c r="AJ1749" s="57">
        <v>2022</v>
      </c>
      <c r="AK1749" s="57" t="s">
        <v>32</v>
      </c>
      <c r="AL1749" s="57" t="s">
        <v>104</v>
      </c>
      <c r="AM1749" s="57" t="s">
        <v>118</v>
      </c>
      <c r="AN1749" s="57" t="s">
        <v>106</v>
      </c>
      <c r="AO1749" s="57" t="s">
        <v>107</v>
      </c>
      <c r="AP1749" s="57" t="s">
        <v>108</v>
      </c>
      <c r="AQ1749" s="57" t="s">
        <v>111</v>
      </c>
      <c r="AR1749" s="57">
        <v>368</v>
      </c>
      <c r="AS1749" s="57">
        <v>526.24</v>
      </c>
    </row>
    <row r="1750" spans="35:45" ht="41.4">
      <c r="AI1750" s="56" t="s">
        <v>103</v>
      </c>
      <c r="AJ1750" s="56">
        <v>2022</v>
      </c>
      <c r="AK1750" s="56" t="s">
        <v>32</v>
      </c>
      <c r="AL1750" s="56" t="s">
        <v>104</v>
      </c>
      <c r="AM1750" s="56" t="s">
        <v>118</v>
      </c>
      <c r="AN1750" s="56" t="s">
        <v>106</v>
      </c>
      <c r="AO1750" s="56" t="s">
        <v>107</v>
      </c>
      <c r="AP1750" s="56" t="s">
        <v>108</v>
      </c>
      <c r="AQ1750" s="56" t="s">
        <v>111</v>
      </c>
      <c r="AR1750" s="56">
        <v>148</v>
      </c>
      <c r="AS1750" s="56">
        <v>211.64</v>
      </c>
    </row>
    <row r="1751" spans="35:45" ht="41.4">
      <c r="AI1751" s="57" t="s">
        <v>103</v>
      </c>
      <c r="AJ1751" s="57">
        <v>2022</v>
      </c>
      <c r="AK1751" s="57" t="s">
        <v>32</v>
      </c>
      <c r="AL1751" s="57" t="s">
        <v>104</v>
      </c>
      <c r="AM1751" s="57" t="s">
        <v>118</v>
      </c>
      <c r="AN1751" s="57" t="s">
        <v>106</v>
      </c>
      <c r="AO1751" s="57" t="s">
        <v>107</v>
      </c>
      <c r="AP1751" s="57" t="s">
        <v>108</v>
      </c>
      <c r="AQ1751" s="57" t="s">
        <v>111</v>
      </c>
      <c r="AR1751" s="57">
        <v>322</v>
      </c>
      <c r="AS1751" s="57">
        <v>460.46</v>
      </c>
    </row>
    <row r="1752" spans="35:45" ht="41.4">
      <c r="AI1752" s="56" t="s">
        <v>110</v>
      </c>
      <c r="AJ1752" s="56">
        <v>2022</v>
      </c>
      <c r="AK1752" s="56" t="s">
        <v>32</v>
      </c>
      <c r="AL1752" s="56" t="s">
        <v>104</v>
      </c>
      <c r="AM1752" s="56" t="s">
        <v>118</v>
      </c>
      <c r="AN1752" s="56" t="s">
        <v>106</v>
      </c>
      <c r="AO1752" s="56" t="s">
        <v>107</v>
      </c>
      <c r="AP1752" s="56" t="s">
        <v>108</v>
      </c>
      <c r="AQ1752" s="56" t="s">
        <v>111</v>
      </c>
      <c r="AR1752" s="56">
        <v>370</v>
      </c>
      <c r="AS1752" s="56">
        <v>529.1</v>
      </c>
    </row>
    <row r="1753" spans="35:45" ht="41.4">
      <c r="AI1753" s="57" t="s">
        <v>103</v>
      </c>
      <c r="AJ1753" s="57">
        <v>2022</v>
      </c>
      <c r="AK1753" s="57" t="s">
        <v>32</v>
      </c>
      <c r="AL1753" s="57" t="s">
        <v>104</v>
      </c>
      <c r="AM1753" s="57" t="s">
        <v>118</v>
      </c>
      <c r="AN1753" s="57" t="s">
        <v>106</v>
      </c>
      <c r="AO1753" s="57" t="s">
        <v>107</v>
      </c>
      <c r="AP1753" s="57" t="s">
        <v>108</v>
      </c>
      <c r="AQ1753" s="57" t="s">
        <v>111</v>
      </c>
      <c r="AR1753" s="57">
        <v>150</v>
      </c>
      <c r="AS1753" s="57">
        <v>214.5</v>
      </c>
    </row>
    <row r="1754" spans="35:45" ht="41.4">
      <c r="AI1754" s="56" t="s">
        <v>112</v>
      </c>
      <c r="AJ1754" s="56">
        <v>2022</v>
      </c>
      <c r="AK1754" s="56" t="s">
        <v>32</v>
      </c>
      <c r="AL1754" s="56" t="s">
        <v>104</v>
      </c>
      <c r="AM1754" s="56" t="s">
        <v>118</v>
      </c>
      <c r="AN1754" s="56" t="s">
        <v>106</v>
      </c>
      <c r="AO1754" s="56" t="s">
        <v>107</v>
      </c>
      <c r="AP1754" s="56" t="s">
        <v>108</v>
      </c>
      <c r="AQ1754" s="56" t="s">
        <v>111</v>
      </c>
      <c r="AR1754" s="56">
        <v>703</v>
      </c>
      <c r="AS1754" s="56">
        <v>1005.29</v>
      </c>
    </row>
    <row r="1755" spans="35:45" ht="41.4">
      <c r="AI1755" s="57" t="s">
        <v>114</v>
      </c>
      <c r="AJ1755" s="57">
        <v>2022</v>
      </c>
      <c r="AK1755" s="57" t="s">
        <v>32</v>
      </c>
      <c r="AL1755" s="57" t="s">
        <v>104</v>
      </c>
      <c r="AM1755" s="57" t="s">
        <v>118</v>
      </c>
      <c r="AN1755" s="57" t="s">
        <v>106</v>
      </c>
      <c r="AO1755" s="57" t="s">
        <v>107</v>
      </c>
      <c r="AP1755" s="57" t="s">
        <v>108</v>
      </c>
      <c r="AQ1755" s="57" t="s">
        <v>111</v>
      </c>
      <c r="AR1755" s="57">
        <v>737</v>
      </c>
      <c r="AS1755" s="57">
        <v>1053.9100000000001</v>
      </c>
    </row>
    <row r="1756" spans="35:45" ht="41.4">
      <c r="AI1756" s="56" t="s">
        <v>114</v>
      </c>
      <c r="AJ1756" s="56">
        <v>2022</v>
      </c>
      <c r="AK1756" s="56" t="s">
        <v>32</v>
      </c>
      <c r="AL1756" s="56" t="s">
        <v>104</v>
      </c>
      <c r="AM1756" s="56" t="s">
        <v>118</v>
      </c>
      <c r="AN1756" s="56" t="s">
        <v>106</v>
      </c>
      <c r="AO1756" s="56" t="s">
        <v>107</v>
      </c>
      <c r="AP1756" s="56" t="s">
        <v>108</v>
      </c>
      <c r="AQ1756" s="56" t="s">
        <v>111</v>
      </c>
      <c r="AR1756" s="56">
        <v>147</v>
      </c>
      <c r="AS1756" s="56">
        <v>210.21</v>
      </c>
    </row>
    <row r="1757" spans="35:45" ht="41.4">
      <c r="AI1757" s="57" t="s">
        <v>110</v>
      </c>
      <c r="AJ1757" s="57">
        <v>2022</v>
      </c>
      <c r="AK1757" s="57" t="s">
        <v>32</v>
      </c>
      <c r="AL1757" s="57" t="s">
        <v>104</v>
      </c>
      <c r="AM1757" s="57" t="s">
        <v>118</v>
      </c>
      <c r="AN1757" s="57" t="s">
        <v>106</v>
      </c>
      <c r="AO1757" s="57" t="s">
        <v>107</v>
      </c>
      <c r="AP1757" s="57" t="s">
        <v>108</v>
      </c>
      <c r="AQ1757" s="57" t="s">
        <v>111</v>
      </c>
      <c r="AR1757" s="57">
        <v>321</v>
      </c>
      <c r="AS1757" s="57">
        <v>526.24</v>
      </c>
    </row>
    <row r="1758" spans="35:45" ht="41.4">
      <c r="AI1758" s="56" t="s">
        <v>103</v>
      </c>
      <c r="AJ1758" s="56">
        <v>2022</v>
      </c>
      <c r="AK1758" s="56" t="s">
        <v>32</v>
      </c>
      <c r="AL1758" s="56" t="s">
        <v>104</v>
      </c>
      <c r="AM1758" s="56" t="s">
        <v>118</v>
      </c>
      <c r="AN1758" s="56" t="s">
        <v>106</v>
      </c>
      <c r="AO1758" s="56" t="s">
        <v>107</v>
      </c>
      <c r="AP1758" s="56" t="s">
        <v>108</v>
      </c>
      <c r="AQ1758" s="56" t="s">
        <v>111</v>
      </c>
      <c r="AR1758" s="56">
        <v>776</v>
      </c>
      <c r="AS1758" s="56">
        <v>526.24</v>
      </c>
    </row>
    <row r="1759" spans="35:45" ht="41.4">
      <c r="AI1759" s="57" t="s">
        <v>110</v>
      </c>
      <c r="AJ1759" s="57">
        <v>2022</v>
      </c>
      <c r="AK1759" s="57" t="s">
        <v>32</v>
      </c>
      <c r="AL1759" s="57" t="s">
        <v>104</v>
      </c>
      <c r="AM1759" s="57" t="s">
        <v>118</v>
      </c>
      <c r="AN1759" s="57" t="s">
        <v>106</v>
      </c>
      <c r="AO1759" s="57" t="s">
        <v>107</v>
      </c>
      <c r="AP1759" s="57" t="s">
        <v>108</v>
      </c>
      <c r="AQ1759" s="57" t="s">
        <v>111</v>
      </c>
      <c r="AR1759" s="57">
        <v>151</v>
      </c>
      <c r="AS1759" s="57">
        <v>215.93</v>
      </c>
    </row>
    <row r="1760" spans="35:45" ht="41.4">
      <c r="AI1760" s="56" t="s">
        <v>103</v>
      </c>
      <c r="AJ1760" s="56">
        <v>2022</v>
      </c>
      <c r="AK1760" s="56" t="s">
        <v>32</v>
      </c>
      <c r="AL1760" s="56" t="s">
        <v>104</v>
      </c>
      <c r="AM1760" s="56" t="s">
        <v>118</v>
      </c>
      <c r="AN1760" s="56" t="s">
        <v>106</v>
      </c>
      <c r="AO1760" s="56" t="s">
        <v>107</v>
      </c>
      <c r="AP1760" s="56" t="s">
        <v>108</v>
      </c>
      <c r="AQ1760" s="56" t="s">
        <v>111</v>
      </c>
      <c r="AR1760" s="56">
        <v>367</v>
      </c>
      <c r="AS1760" s="56">
        <v>524.80999999999995</v>
      </c>
    </row>
    <row r="1761" spans="35:45" ht="41.4">
      <c r="AI1761" s="57" t="s">
        <v>112</v>
      </c>
      <c r="AJ1761" s="57">
        <v>2022</v>
      </c>
      <c r="AK1761" s="57" t="s">
        <v>32</v>
      </c>
      <c r="AL1761" s="57" t="s">
        <v>104</v>
      </c>
      <c r="AM1761" s="57" t="s">
        <v>118</v>
      </c>
      <c r="AN1761" s="57" t="s">
        <v>106</v>
      </c>
      <c r="AO1761" s="57" t="s">
        <v>107</v>
      </c>
      <c r="AP1761" s="57" t="s">
        <v>108</v>
      </c>
      <c r="AQ1761" s="57" t="s">
        <v>111</v>
      </c>
      <c r="AR1761" s="57">
        <v>149</v>
      </c>
      <c r="AS1761" s="57">
        <v>213.07</v>
      </c>
    </row>
    <row r="1762" spans="35:45" ht="41.4">
      <c r="AI1762" s="56" t="s">
        <v>112</v>
      </c>
      <c r="AJ1762" s="56">
        <v>2022</v>
      </c>
      <c r="AK1762" s="56" t="s">
        <v>32</v>
      </c>
      <c r="AL1762" s="56" t="s">
        <v>104</v>
      </c>
      <c r="AM1762" s="56" t="s">
        <v>118</v>
      </c>
      <c r="AN1762" s="56" t="s">
        <v>106</v>
      </c>
      <c r="AO1762" s="56" t="s">
        <v>107</v>
      </c>
      <c r="AP1762" s="56" t="s">
        <v>108</v>
      </c>
      <c r="AQ1762" s="56" t="s">
        <v>111</v>
      </c>
      <c r="AR1762" s="56">
        <v>323</v>
      </c>
      <c r="AS1762" s="56">
        <v>461.89</v>
      </c>
    </row>
    <row r="1763" spans="35:45" ht="41.4">
      <c r="AI1763" s="57" t="s">
        <v>110</v>
      </c>
      <c r="AJ1763" s="57">
        <v>2022</v>
      </c>
      <c r="AK1763" s="57" t="s">
        <v>32</v>
      </c>
      <c r="AL1763" s="57" t="s">
        <v>104</v>
      </c>
      <c r="AM1763" s="57" t="s">
        <v>118</v>
      </c>
      <c r="AN1763" s="57" t="s">
        <v>106</v>
      </c>
      <c r="AO1763" s="57" t="s">
        <v>107</v>
      </c>
      <c r="AP1763" s="57" t="s">
        <v>108</v>
      </c>
      <c r="AQ1763" s="57" t="s">
        <v>111</v>
      </c>
      <c r="AR1763" s="57">
        <v>371</v>
      </c>
      <c r="AS1763" s="57">
        <v>530.53</v>
      </c>
    </row>
    <row r="1764" spans="35:45" ht="41.4">
      <c r="AI1764" s="56" t="s">
        <v>103</v>
      </c>
      <c r="AJ1764" s="56">
        <v>2022</v>
      </c>
      <c r="AK1764" s="56" t="s">
        <v>31</v>
      </c>
      <c r="AL1764" s="56" t="s">
        <v>104</v>
      </c>
      <c r="AM1764" s="56" t="s">
        <v>118</v>
      </c>
      <c r="AN1764" s="56" t="s">
        <v>106</v>
      </c>
      <c r="AO1764" s="56" t="s">
        <v>107</v>
      </c>
      <c r="AP1764" s="56" t="s">
        <v>108</v>
      </c>
      <c r="AQ1764" s="56" t="s">
        <v>111</v>
      </c>
      <c r="AR1764" s="56">
        <v>326</v>
      </c>
      <c r="AS1764" s="56">
        <v>443.36</v>
      </c>
    </row>
    <row r="1765" spans="35:45" ht="41.4">
      <c r="AI1765" s="57" t="s">
        <v>113</v>
      </c>
      <c r="AJ1765" s="57">
        <v>2022</v>
      </c>
      <c r="AK1765" s="57" t="s">
        <v>31</v>
      </c>
      <c r="AL1765" s="57" t="s">
        <v>104</v>
      </c>
      <c r="AM1765" s="57" t="s">
        <v>118</v>
      </c>
      <c r="AN1765" s="57" t="s">
        <v>106</v>
      </c>
      <c r="AO1765" s="57" t="s">
        <v>107</v>
      </c>
      <c r="AP1765" s="57" t="s">
        <v>108</v>
      </c>
      <c r="AQ1765" s="57" t="s">
        <v>111</v>
      </c>
      <c r="AR1765" s="57">
        <v>128</v>
      </c>
      <c r="AS1765" s="57">
        <v>183.04</v>
      </c>
    </row>
    <row r="1766" spans="35:45" ht="41.4">
      <c r="AI1766" s="56" t="s">
        <v>103</v>
      </c>
      <c r="AJ1766" s="56">
        <v>2022</v>
      </c>
      <c r="AK1766" s="56" t="s">
        <v>31</v>
      </c>
      <c r="AL1766" s="56" t="s">
        <v>104</v>
      </c>
      <c r="AM1766" s="56" t="s">
        <v>118</v>
      </c>
      <c r="AN1766" s="56" t="s">
        <v>106</v>
      </c>
      <c r="AO1766" s="56" t="s">
        <v>107</v>
      </c>
      <c r="AP1766" s="56" t="s">
        <v>108</v>
      </c>
      <c r="AQ1766" s="56" t="s">
        <v>111</v>
      </c>
      <c r="AR1766" s="56">
        <v>328</v>
      </c>
      <c r="AS1766" s="56">
        <v>469.04</v>
      </c>
    </row>
    <row r="1767" spans="35:45" ht="41.4">
      <c r="AI1767" s="57" t="s">
        <v>103</v>
      </c>
      <c r="AJ1767" s="57">
        <v>2022</v>
      </c>
      <c r="AK1767" s="57" t="s">
        <v>31</v>
      </c>
      <c r="AL1767" s="57" t="s">
        <v>104</v>
      </c>
      <c r="AM1767" s="57" t="s">
        <v>118</v>
      </c>
      <c r="AN1767" s="57" t="s">
        <v>106</v>
      </c>
      <c r="AO1767" s="57" t="s">
        <v>107</v>
      </c>
      <c r="AP1767" s="57" t="s">
        <v>108</v>
      </c>
      <c r="AQ1767" s="57" t="s">
        <v>111</v>
      </c>
      <c r="AR1767" s="57">
        <v>130</v>
      </c>
      <c r="AS1767" s="57">
        <v>185.9</v>
      </c>
    </row>
    <row r="1768" spans="35:45" ht="41.4">
      <c r="AI1768" s="56" t="s">
        <v>110</v>
      </c>
      <c r="AJ1768" s="56">
        <v>2022</v>
      </c>
      <c r="AK1768" s="56" t="s">
        <v>31</v>
      </c>
      <c r="AL1768" s="56" t="s">
        <v>104</v>
      </c>
      <c r="AM1768" s="56" t="s">
        <v>118</v>
      </c>
      <c r="AN1768" s="56" t="s">
        <v>106</v>
      </c>
      <c r="AO1768" s="56" t="s">
        <v>107</v>
      </c>
      <c r="AP1768" s="56" t="s">
        <v>108</v>
      </c>
      <c r="AQ1768" s="56" t="s">
        <v>111</v>
      </c>
      <c r="AR1768" s="56">
        <v>736</v>
      </c>
      <c r="AS1768" s="56">
        <v>1052.48</v>
      </c>
    </row>
    <row r="1769" spans="35:45" ht="41.4">
      <c r="AI1769" s="57" t="s">
        <v>103</v>
      </c>
      <c r="AJ1769" s="57">
        <v>2022</v>
      </c>
      <c r="AK1769" s="57" t="s">
        <v>31</v>
      </c>
      <c r="AL1769" s="57" t="s">
        <v>104</v>
      </c>
      <c r="AM1769" s="57" t="s">
        <v>118</v>
      </c>
      <c r="AN1769" s="57" t="s">
        <v>106</v>
      </c>
      <c r="AO1769" s="57" t="s">
        <v>107</v>
      </c>
      <c r="AP1769" s="57" t="s">
        <v>108</v>
      </c>
      <c r="AQ1769" s="57" t="s">
        <v>111</v>
      </c>
      <c r="AR1769" s="57">
        <v>327</v>
      </c>
      <c r="AS1769" s="57">
        <v>526.24</v>
      </c>
    </row>
    <row r="1770" spans="35:45" ht="41.4">
      <c r="AI1770" s="56" t="s">
        <v>110</v>
      </c>
      <c r="AJ1770" s="56">
        <v>2022</v>
      </c>
      <c r="AK1770" s="56" t="s">
        <v>31</v>
      </c>
      <c r="AL1770" s="56" t="s">
        <v>104</v>
      </c>
      <c r="AM1770" s="56" t="s">
        <v>118</v>
      </c>
      <c r="AN1770" s="56" t="s">
        <v>106</v>
      </c>
      <c r="AO1770" s="56" t="s">
        <v>107</v>
      </c>
      <c r="AP1770" s="56" t="s">
        <v>108</v>
      </c>
      <c r="AQ1770" s="56" t="s">
        <v>111</v>
      </c>
      <c r="AR1770" s="56">
        <v>775</v>
      </c>
      <c r="AS1770" s="56">
        <v>526.24</v>
      </c>
    </row>
    <row r="1771" spans="35:45" ht="41.4">
      <c r="AI1771" s="57" t="s">
        <v>110</v>
      </c>
      <c r="AJ1771" s="57">
        <v>2022</v>
      </c>
      <c r="AK1771" s="57" t="s">
        <v>31</v>
      </c>
      <c r="AL1771" s="57" t="s">
        <v>104</v>
      </c>
      <c r="AM1771" s="57" t="s">
        <v>118</v>
      </c>
      <c r="AN1771" s="57" t="s">
        <v>106</v>
      </c>
      <c r="AO1771" s="57" t="s">
        <v>107</v>
      </c>
      <c r="AP1771" s="57" t="s">
        <v>108</v>
      </c>
      <c r="AQ1771" s="57" t="s">
        <v>111</v>
      </c>
      <c r="AR1771" s="57">
        <v>325</v>
      </c>
      <c r="AS1771" s="57">
        <v>464.75</v>
      </c>
    </row>
    <row r="1772" spans="35:45" ht="41.4">
      <c r="AI1772" s="56" t="s">
        <v>103</v>
      </c>
      <c r="AJ1772" s="56">
        <v>2022</v>
      </c>
      <c r="AK1772" s="56" t="s">
        <v>31</v>
      </c>
      <c r="AL1772" s="56" t="s">
        <v>104</v>
      </c>
      <c r="AM1772" s="56" t="s">
        <v>118</v>
      </c>
      <c r="AN1772" s="56" t="s">
        <v>106</v>
      </c>
      <c r="AO1772" s="56" t="s">
        <v>107</v>
      </c>
      <c r="AP1772" s="56" t="s">
        <v>108</v>
      </c>
      <c r="AQ1772" s="56" t="s">
        <v>111</v>
      </c>
      <c r="AR1772" s="56">
        <v>127</v>
      </c>
      <c r="AS1772" s="56">
        <v>181.61</v>
      </c>
    </row>
    <row r="1773" spans="35:45" ht="41.4">
      <c r="AI1773" s="57" t="s">
        <v>103</v>
      </c>
      <c r="AJ1773" s="57">
        <v>2022</v>
      </c>
      <c r="AK1773" s="57" t="s">
        <v>31</v>
      </c>
      <c r="AL1773" s="57" t="s">
        <v>104</v>
      </c>
      <c r="AM1773" s="57" t="s">
        <v>118</v>
      </c>
      <c r="AN1773" s="57" t="s">
        <v>106</v>
      </c>
      <c r="AO1773" s="57" t="s">
        <v>107</v>
      </c>
      <c r="AP1773" s="57" t="s">
        <v>108</v>
      </c>
      <c r="AQ1773" s="57" t="s">
        <v>111</v>
      </c>
      <c r="AR1773" s="57">
        <v>329</v>
      </c>
      <c r="AS1773" s="57">
        <v>470.47</v>
      </c>
    </row>
    <row r="1774" spans="35:45" ht="41.4">
      <c r="AI1774" s="56" t="s">
        <v>112</v>
      </c>
      <c r="AJ1774" s="56">
        <v>2022</v>
      </c>
      <c r="AK1774" s="56" t="s">
        <v>26</v>
      </c>
      <c r="AL1774" s="56" t="s">
        <v>116</v>
      </c>
      <c r="AM1774" s="56" t="s">
        <v>105</v>
      </c>
      <c r="AN1774" s="56" t="s">
        <v>106</v>
      </c>
      <c r="AO1774" s="56" t="s">
        <v>107</v>
      </c>
      <c r="AP1774" s="56" t="s">
        <v>108</v>
      </c>
      <c r="AQ1774" s="56" t="s">
        <v>111</v>
      </c>
      <c r="AR1774" s="56">
        <v>182</v>
      </c>
      <c r="AS1774" s="56">
        <v>260.26</v>
      </c>
    </row>
    <row r="1775" spans="35:45" ht="41.4">
      <c r="AI1775" s="57" t="s">
        <v>110</v>
      </c>
      <c r="AJ1775" s="57">
        <v>2022</v>
      </c>
      <c r="AK1775" s="57" t="s">
        <v>26</v>
      </c>
      <c r="AL1775" s="57" t="s">
        <v>116</v>
      </c>
      <c r="AM1775" s="57" t="s">
        <v>105</v>
      </c>
      <c r="AN1775" s="57" t="s">
        <v>106</v>
      </c>
      <c r="AO1775" s="57" t="s">
        <v>107</v>
      </c>
      <c r="AP1775" s="57" t="s">
        <v>108</v>
      </c>
      <c r="AQ1775" s="57" t="s">
        <v>111</v>
      </c>
      <c r="AR1775" s="57">
        <v>176</v>
      </c>
      <c r="AS1775" s="57">
        <v>251.68</v>
      </c>
    </row>
    <row r="1776" spans="35:45" ht="41.4">
      <c r="AI1776" s="56" t="s">
        <v>103</v>
      </c>
      <c r="AJ1776" s="56">
        <v>2022</v>
      </c>
      <c r="AK1776" s="56" t="s">
        <v>26</v>
      </c>
      <c r="AL1776" s="56" t="s">
        <v>116</v>
      </c>
      <c r="AM1776" s="56" t="s">
        <v>105</v>
      </c>
      <c r="AN1776" s="56" t="s">
        <v>106</v>
      </c>
      <c r="AO1776" s="56" t="s">
        <v>107</v>
      </c>
      <c r="AP1776" s="56" t="s">
        <v>108</v>
      </c>
      <c r="AQ1776" s="56" t="s">
        <v>109</v>
      </c>
      <c r="AR1776" s="56">
        <v>200</v>
      </c>
      <c r="AS1776" s="56">
        <v>286</v>
      </c>
    </row>
    <row r="1777" spans="35:45" ht="41.4">
      <c r="AI1777" s="57" t="s">
        <v>110</v>
      </c>
      <c r="AJ1777" s="57">
        <v>2022</v>
      </c>
      <c r="AK1777" s="57" t="s">
        <v>26</v>
      </c>
      <c r="AL1777" s="57" t="s">
        <v>116</v>
      </c>
      <c r="AM1777" s="57" t="s">
        <v>105</v>
      </c>
      <c r="AN1777" s="57" t="s">
        <v>106</v>
      </c>
      <c r="AO1777" s="57" t="s">
        <v>107</v>
      </c>
      <c r="AP1777" s="57" t="s">
        <v>108</v>
      </c>
      <c r="AQ1777" s="57" t="s">
        <v>109</v>
      </c>
      <c r="AR1777" s="57">
        <v>248</v>
      </c>
      <c r="AS1777" s="57">
        <v>354.64</v>
      </c>
    </row>
    <row r="1778" spans="35:45" ht="41.4">
      <c r="AI1778" s="56" t="s">
        <v>103</v>
      </c>
      <c r="AJ1778" s="56">
        <v>2022</v>
      </c>
      <c r="AK1778" s="56" t="s">
        <v>26</v>
      </c>
      <c r="AL1778" s="56" t="s">
        <v>116</v>
      </c>
      <c r="AM1778" s="56" t="s">
        <v>105</v>
      </c>
      <c r="AN1778" s="56" t="s">
        <v>106</v>
      </c>
      <c r="AO1778" s="56" t="s">
        <v>107</v>
      </c>
      <c r="AP1778" s="56" t="s">
        <v>108</v>
      </c>
      <c r="AQ1778" s="56" t="s">
        <v>109</v>
      </c>
      <c r="AR1778" s="56">
        <v>184</v>
      </c>
      <c r="AS1778" s="56">
        <v>263.12</v>
      </c>
    </row>
    <row r="1779" spans="35:45" ht="41.4">
      <c r="AI1779" s="57" t="s">
        <v>103</v>
      </c>
      <c r="AJ1779" s="57">
        <v>2022</v>
      </c>
      <c r="AK1779" s="57" t="s">
        <v>26</v>
      </c>
      <c r="AL1779" s="57" t="s">
        <v>116</v>
      </c>
      <c r="AM1779" s="57" t="s">
        <v>105</v>
      </c>
      <c r="AN1779" s="57" t="s">
        <v>106</v>
      </c>
      <c r="AO1779" s="57" t="s">
        <v>107</v>
      </c>
      <c r="AP1779" s="57" t="s">
        <v>108</v>
      </c>
      <c r="AQ1779" s="57" t="s">
        <v>109</v>
      </c>
      <c r="AR1779" s="57">
        <v>178</v>
      </c>
      <c r="AS1779" s="57">
        <v>254.54</v>
      </c>
    </row>
    <row r="1780" spans="35:45" ht="41.4">
      <c r="AI1780" s="56" t="s">
        <v>110</v>
      </c>
      <c r="AJ1780" s="56">
        <v>2022</v>
      </c>
      <c r="AK1780" s="56" t="s">
        <v>26</v>
      </c>
      <c r="AL1780" s="56" t="s">
        <v>116</v>
      </c>
      <c r="AM1780" s="56" t="s">
        <v>105</v>
      </c>
      <c r="AN1780" s="56" t="s">
        <v>106</v>
      </c>
      <c r="AO1780" s="56" t="s">
        <v>107</v>
      </c>
      <c r="AP1780" s="56" t="s">
        <v>108</v>
      </c>
      <c r="AQ1780" s="56" t="s">
        <v>109</v>
      </c>
      <c r="AR1780" s="56">
        <v>172</v>
      </c>
      <c r="AS1780" s="56">
        <v>245.96</v>
      </c>
    </row>
    <row r="1781" spans="35:45" ht="41.4">
      <c r="AI1781" s="57" t="s">
        <v>103</v>
      </c>
      <c r="AJ1781" s="57">
        <v>2022</v>
      </c>
      <c r="AK1781" s="57" t="s">
        <v>26</v>
      </c>
      <c r="AL1781" s="57" t="s">
        <v>116</v>
      </c>
      <c r="AM1781" s="57" t="s">
        <v>105</v>
      </c>
      <c r="AN1781" s="57" t="s">
        <v>106</v>
      </c>
      <c r="AO1781" s="57" t="s">
        <v>107</v>
      </c>
      <c r="AP1781" s="57" t="s">
        <v>108</v>
      </c>
      <c r="AQ1781" s="57" t="s">
        <v>109</v>
      </c>
      <c r="AR1781" s="57">
        <v>202</v>
      </c>
      <c r="AS1781" s="57">
        <v>526.24</v>
      </c>
    </row>
    <row r="1782" spans="35:45" ht="41.4">
      <c r="AI1782" s="56" t="s">
        <v>110</v>
      </c>
      <c r="AJ1782" s="56">
        <v>2022</v>
      </c>
      <c r="AK1782" s="56" t="s">
        <v>26</v>
      </c>
      <c r="AL1782" s="56" t="s">
        <v>116</v>
      </c>
      <c r="AM1782" s="56" t="s">
        <v>105</v>
      </c>
      <c r="AN1782" s="56" t="s">
        <v>106</v>
      </c>
      <c r="AO1782" s="56" t="s">
        <v>107</v>
      </c>
      <c r="AP1782" s="56" t="s">
        <v>108</v>
      </c>
      <c r="AQ1782" s="56" t="s">
        <v>109</v>
      </c>
      <c r="AR1782" s="56">
        <v>250</v>
      </c>
      <c r="AS1782" s="56">
        <v>526.24</v>
      </c>
    </row>
    <row r="1783" spans="35:45" ht="41.4">
      <c r="AI1783" s="57" t="s">
        <v>113</v>
      </c>
      <c r="AJ1783" s="57">
        <v>2022</v>
      </c>
      <c r="AK1783" s="57" t="s">
        <v>26</v>
      </c>
      <c r="AL1783" s="57" t="s">
        <v>116</v>
      </c>
      <c r="AM1783" s="57" t="s">
        <v>105</v>
      </c>
      <c r="AN1783" s="57" t="s">
        <v>106</v>
      </c>
      <c r="AO1783" s="57" t="s">
        <v>107</v>
      </c>
      <c r="AP1783" s="57" t="s">
        <v>108</v>
      </c>
      <c r="AQ1783" s="57" t="s">
        <v>109</v>
      </c>
      <c r="AR1783" s="57">
        <v>246</v>
      </c>
      <c r="AS1783" s="57">
        <v>351.78</v>
      </c>
    </row>
    <row r="1784" spans="35:45" ht="41.4">
      <c r="AI1784" s="56" t="s">
        <v>103</v>
      </c>
      <c r="AJ1784" s="56">
        <v>2022</v>
      </c>
      <c r="AK1784" s="56" t="s">
        <v>26</v>
      </c>
      <c r="AL1784" s="56" t="s">
        <v>116</v>
      </c>
      <c r="AM1784" s="56" t="s">
        <v>105</v>
      </c>
      <c r="AN1784" s="56" t="s">
        <v>106</v>
      </c>
      <c r="AO1784" s="56" t="s">
        <v>107</v>
      </c>
      <c r="AP1784" s="56" t="s">
        <v>108</v>
      </c>
      <c r="AQ1784" s="56" t="s">
        <v>109</v>
      </c>
      <c r="AR1784" s="56">
        <v>201</v>
      </c>
      <c r="AS1784" s="56">
        <v>287.43</v>
      </c>
    </row>
    <row r="1785" spans="35:45" ht="41.4">
      <c r="AI1785" s="57" t="s">
        <v>112</v>
      </c>
      <c r="AJ1785" s="57">
        <v>2022</v>
      </c>
      <c r="AK1785" s="57" t="s">
        <v>26</v>
      </c>
      <c r="AL1785" s="57" t="s">
        <v>116</v>
      </c>
      <c r="AM1785" s="57" t="s">
        <v>105</v>
      </c>
      <c r="AN1785" s="57" t="s">
        <v>106</v>
      </c>
      <c r="AO1785" s="57" t="s">
        <v>107</v>
      </c>
      <c r="AP1785" s="57" t="s">
        <v>108</v>
      </c>
      <c r="AQ1785" s="57" t="s">
        <v>109</v>
      </c>
      <c r="AR1785" s="57">
        <v>249</v>
      </c>
      <c r="AS1785" s="57">
        <v>356.07</v>
      </c>
    </row>
    <row r="1786" spans="35:45" ht="41.4">
      <c r="AI1786" s="56" t="s">
        <v>103</v>
      </c>
      <c r="AJ1786" s="56">
        <v>2022</v>
      </c>
      <c r="AK1786" s="56" t="s">
        <v>26</v>
      </c>
      <c r="AL1786" s="56" t="s">
        <v>116</v>
      </c>
      <c r="AM1786" s="56" t="s">
        <v>105</v>
      </c>
      <c r="AN1786" s="56" t="s">
        <v>106</v>
      </c>
      <c r="AO1786" s="56" t="s">
        <v>107</v>
      </c>
      <c r="AP1786" s="56" t="s">
        <v>108</v>
      </c>
      <c r="AQ1786" s="56" t="s">
        <v>109</v>
      </c>
      <c r="AR1786" s="56">
        <v>181</v>
      </c>
      <c r="AS1786" s="56">
        <v>258.83</v>
      </c>
    </row>
    <row r="1787" spans="35:45" ht="41.4">
      <c r="AI1787" s="57" t="s">
        <v>103</v>
      </c>
      <c r="AJ1787" s="57">
        <v>2022</v>
      </c>
      <c r="AK1787" s="57" t="s">
        <v>26</v>
      </c>
      <c r="AL1787" s="57" t="s">
        <v>116</v>
      </c>
      <c r="AM1787" s="57" t="s">
        <v>105</v>
      </c>
      <c r="AN1787" s="57" t="s">
        <v>106</v>
      </c>
      <c r="AO1787" s="57" t="s">
        <v>107</v>
      </c>
      <c r="AP1787" s="57" t="s">
        <v>108</v>
      </c>
      <c r="AQ1787" s="57" t="s">
        <v>109</v>
      </c>
      <c r="AR1787" s="57">
        <v>175</v>
      </c>
      <c r="AS1787" s="57">
        <v>250.25</v>
      </c>
    </row>
    <row r="1788" spans="35:45" ht="41.4">
      <c r="AI1788" s="56" t="s">
        <v>110</v>
      </c>
      <c r="AJ1788" s="56">
        <v>2022</v>
      </c>
      <c r="AK1788" s="56" t="s">
        <v>26</v>
      </c>
      <c r="AL1788" s="56" t="s">
        <v>116</v>
      </c>
      <c r="AM1788" s="56" t="s">
        <v>105</v>
      </c>
      <c r="AN1788" s="56" t="s">
        <v>106</v>
      </c>
      <c r="AO1788" s="56" t="s">
        <v>107</v>
      </c>
      <c r="AP1788" s="56" t="s">
        <v>108</v>
      </c>
      <c r="AQ1788" s="56" t="s">
        <v>109</v>
      </c>
      <c r="AR1788" s="56">
        <v>792</v>
      </c>
      <c r="AS1788" s="56">
        <v>1132.56</v>
      </c>
    </row>
    <row r="1789" spans="35:45" ht="41.4">
      <c r="AI1789" s="57" t="s">
        <v>110</v>
      </c>
      <c r="AJ1789" s="57">
        <v>2022</v>
      </c>
      <c r="AK1789" s="57" t="s">
        <v>26</v>
      </c>
      <c r="AL1789" s="57" t="s">
        <v>116</v>
      </c>
      <c r="AM1789" s="57" t="s">
        <v>105</v>
      </c>
      <c r="AN1789" s="57" t="s">
        <v>106</v>
      </c>
      <c r="AO1789" s="57" t="s">
        <v>107</v>
      </c>
      <c r="AP1789" s="57" t="s">
        <v>108</v>
      </c>
      <c r="AQ1789" s="57" t="s">
        <v>109</v>
      </c>
      <c r="AR1789" s="57">
        <v>825</v>
      </c>
      <c r="AS1789" s="57">
        <v>1179.75</v>
      </c>
    </row>
    <row r="1790" spans="35:45" ht="41.4">
      <c r="AI1790" s="56" t="s">
        <v>103</v>
      </c>
      <c r="AJ1790" s="56">
        <v>2022</v>
      </c>
      <c r="AK1790" s="56" t="s">
        <v>26</v>
      </c>
      <c r="AL1790" s="56" t="s">
        <v>116</v>
      </c>
      <c r="AM1790" s="56" t="s">
        <v>105</v>
      </c>
      <c r="AN1790" s="56" t="s">
        <v>106</v>
      </c>
      <c r="AO1790" s="56" t="s">
        <v>107</v>
      </c>
      <c r="AP1790" s="56" t="s">
        <v>108</v>
      </c>
      <c r="AQ1790" s="56" t="s">
        <v>111</v>
      </c>
      <c r="AR1790" s="56">
        <v>185</v>
      </c>
      <c r="AS1790" s="56">
        <v>264.55</v>
      </c>
    </row>
    <row r="1791" spans="35:45" ht="41.4">
      <c r="AI1791" s="57" t="s">
        <v>114</v>
      </c>
      <c r="AJ1791" s="57">
        <v>2022</v>
      </c>
      <c r="AK1791" s="57" t="s">
        <v>26</v>
      </c>
      <c r="AL1791" s="57" t="s">
        <v>116</v>
      </c>
      <c r="AM1791" s="57" t="s">
        <v>105</v>
      </c>
      <c r="AN1791" s="57" t="s">
        <v>106</v>
      </c>
      <c r="AO1791" s="57" t="s">
        <v>107</v>
      </c>
      <c r="AP1791" s="57" t="s">
        <v>108</v>
      </c>
      <c r="AQ1791" s="57" t="s">
        <v>111</v>
      </c>
      <c r="AR1791" s="57">
        <v>179</v>
      </c>
      <c r="AS1791" s="57">
        <v>255.97</v>
      </c>
    </row>
    <row r="1792" spans="35:45" ht="41.4">
      <c r="AI1792" s="56" t="s">
        <v>112</v>
      </c>
      <c r="AJ1792" s="56">
        <v>2022</v>
      </c>
      <c r="AK1792" s="56" t="s">
        <v>26</v>
      </c>
      <c r="AL1792" s="56" t="s">
        <v>116</v>
      </c>
      <c r="AM1792" s="56" t="s">
        <v>105</v>
      </c>
      <c r="AN1792" s="56" t="s">
        <v>106</v>
      </c>
      <c r="AO1792" s="56" t="s">
        <v>107</v>
      </c>
      <c r="AP1792" s="56" t="s">
        <v>108</v>
      </c>
      <c r="AQ1792" s="56" t="s">
        <v>111</v>
      </c>
      <c r="AR1792" s="56">
        <v>173</v>
      </c>
      <c r="AS1792" s="56">
        <v>247.39</v>
      </c>
    </row>
    <row r="1793" spans="35:45" ht="41.4">
      <c r="AI1793" s="57" t="s">
        <v>103</v>
      </c>
      <c r="AJ1793" s="57">
        <v>2022</v>
      </c>
      <c r="AK1793" s="57" t="s">
        <v>26</v>
      </c>
      <c r="AL1793" s="57" t="s">
        <v>116</v>
      </c>
      <c r="AM1793" s="57" t="s">
        <v>105</v>
      </c>
      <c r="AN1793" s="57" t="s">
        <v>106</v>
      </c>
      <c r="AO1793" s="57" t="s">
        <v>107</v>
      </c>
      <c r="AP1793" s="57" t="s">
        <v>108</v>
      </c>
      <c r="AQ1793" s="57" t="s">
        <v>109</v>
      </c>
      <c r="AR1793" s="57">
        <v>203</v>
      </c>
      <c r="AS1793" s="57">
        <v>290.29000000000002</v>
      </c>
    </row>
    <row r="1794" spans="35:45" ht="41.4">
      <c r="AI1794" s="56" t="s">
        <v>113</v>
      </c>
      <c r="AJ1794" s="56">
        <v>2022</v>
      </c>
      <c r="AK1794" s="56" t="s">
        <v>30</v>
      </c>
      <c r="AL1794" s="56" t="s">
        <v>116</v>
      </c>
      <c r="AM1794" s="56" t="s">
        <v>105</v>
      </c>
      <c r="AN1794" s="56" t="s">
        <v>106</v>
      </c>
      <c r="AO1794" s="56" t="s">
        <v>107</v>
      </c>
      <c r="AP1794" s="56" t="s">
        <v>108</v>
      </c>
      <c r="AQ1794" s="56" t="s">
        <v>111</v>
      </c>
      <c r="AR1794" s="56">
        <v>368</v>
      </c>
      <c r="AS1794" s="56">
        <v>526.24</v>
      </c>
    </row>
    <row r="1795" spans="35:45" ht="41.4">
      <c r="AI1795" s="57" t="s">
        <v>110</v>
      </c>
      <c r="AJ1795" s="57">
        <v>2022</v>
      </c>
      <c r="AK1795" s="57" t="s">
        <v>30</v>
      </c>
      <c r="AL1795" s="57" t="s">
        <v>116</v>
      </c>
      <c r="AM1795" s="57" t="s">
        <v>105</v>
      </c>
      <c r="AN1795" s="57" t="s">
        <v>106</v>
      </c>
      <c r="AO1795" s="57" t="s">
        <v>107</v>
      </c>
      <c r="AP1795" s="57" t="s">
        <v>108</v>
      </c>
      <c r="AQ1795" s="57" t="s">
        <v>111</v>
      </c>
      <c r="AR1795" s="57">
        <v>362</v>
      </c>
      <c r="AS1795" s="57">
        <v>517.66</v>
      </c>
    </row>
    <row r="1796" spans="35:45" ht="41.4">
      <c r="AI1796" s="56" t="s">
        <v>110</v>
      </c>
      <c r="AJ1796" s="56">
        <v>2022</v>
      </c>
      <c r="AK1796" s="56" t="s">
        <v>30</v>
      </c>
      <c r="AL1796" s="56" t="s">
        <v>116</v>
      </c>
      <c r="AM1796" s="56" t="s">
        <v>105</v>
      </c>
      <c r="AN1796" s="56" t="s">
        <v>106</v>
      </c>
      <c r="AO1796" s="56" t="s">
        <v>107</v>
      </c>
      <c r="AP1796" s="56" t="s">
        <v>108</v>
      </c>
      <c r="AQ1796" s="56" t="s">
        <v>111</v>
      </c>
      <c r="AR1796" s="56">
        <v>356</v>
      </c>
      <c r="AS1796" s="56">
        <v>509.08</v>
      </c>
    </row>
    <row r="1797" spans="35:45" ht="41.4">
      <c r="AI1797" s="57" t="s">
        <v>110</v>
      </c>
      <c r="AJ1797" s="57">
        <v>2022</v>
      </c>
      <c r="AK1797" s="57" t="s">
        <v>30</v>
      </c>
      <c r="AL1797" s="57" t="s">
        <v>116</v>
      </c>
      <c r="AM1797" s="57" t="s">
        <v>105</v>
      </c>
      <c r="AN1797" s="57" t="s">
        <v>106</v>
      </c>
      <c r="AO1797" s="57" t="s">
        <v>107</v>
      </c>
      <c r="AP1797" s="57" t="s">
        <v>108</v>
      </c>
      <c r="AQ1797" s="57" t="s">
        <v>109</v>
      </c>
      <c r="AR1797" s="57">
        <v>182</v>
      </c>
      <c r="AS1797" s="57">
        <v>260.26</v>
      </c>
    </row>
    <row r="1798" spans="35:45" ht="41.4">
      <c r="AI1798" s="56" t="s">
        <v>112</v>
      </c>
      <c r="AJ1798" s="56">
        <v>2022</v>
      </c>
      <c r="AK1798" s="56" t="s">
        <v>30</v>
      </c>
      <c r="AL1798" s="56" t="s">
        <v>116</v>
      </c>
      <c r="AM1798" s="56" t="s">
        <v>105</v>
      </c>
      <c r="AN1798" s="56" t="s">
        <v>106</v>
      </c>
      <c r="AO1798" s="56" t="s">
        <v>107</v>
      </c>
      <c r="AP1798" s="56" t="s">
        <v>108</v>
      </c>
      <c r="AQ1798" s="56" t="s">
        <v>109</v>
      </c>
      <c r="AR1798" s="56">
        <v>224</v>
      </c>
      <c r="AS1798" s="56">
        <v>320.32</v>
      </c>
    </row>
    <row r="1799" spans="35:45" ht="41.4">
      <c r="AI1799" s="57" t="s">
        <v>112</v>
      </c>
      <c r="AJ1799" s="57">
        <v>2022</v>
      </c>
      <c r="AK1799" s="57" t="s">
        <v>30</v>
      </c>
      <c r="AL1799" s="57" t="s">
        <v>116</v>
      </c>
      <c r="AM1799" s="57" t="s">
        <v>105</v>
      </c>
      <c r="AN1799" s="57" t="s">
        <v>106</v>
      </c>
      <c r="AO1799" s="57" t="s">
        <v>107</v>
      </c>
      <c r="AP1799" s="57" t="s">
        <v>108</v>
      </c>
      <c r="AQ1799" s="57" t="s">
        <v>109</v>
      </c>
      <c r="AR1799" s="57">
        <v>364</v>
      </c>
      <c r="AS1799" s="57">
        <v>520.52</v>
      </c>
    </row>
    <row r="1800" spans="35:45" ht="41.4">
      <c r="AI1800" s="56" t="s">
        <v>110</v>
      </c>
      <c r="AJ1800" s="56">
        <v>2022</v>
      </c>
      <c r="AK1800" s="56" t="s">
        <v>30</v>
      </c>
      <c r="AL1800" s="56" t="s">
        <v>116</v>
      </c>
      <c r="AM1800" s="56" t="s">
        <v>105</v>
      </c>
      <c r="AN1800" s="56" t="s">
        <v>106</v>
      </c>
      <c r="AO1800" s="56" t="s">
        <v>107</v>
      </c>
      <c r="AP1800" s="56" t="s">
        <v>108</v>
      </c>
      <c r="AQ1800" s="56" t="s">
        <v>109</v>
      </c>
      <c r="AR1800" s="56">
        <v>358</v>
      </c>
      <c r="AS1800" s="56">
        <v>511.94</v>
      </c>
    </row>
    <row r="1801" spans="35:45" ht="41.4">
      <c r="AI1801" s="57" t="s">
        <v>114</v>
      </c>
      <c r="AJ1801" s="57">
        <v>2022</v>
      </c>
      <c r="AK1801" s="57" t="s">
        <v>30</v>
      </c>
      <c r="AL1801" s="57" t="s">
        <v>116</v>
      </c>
      <c r="AM1801" s="57" t="s">
        <v>105</v>
      </c>
      <c r="AN1801" s="57" t="s">
        <v>106</v>
      </c>
      <c r="AO1801" s="57" t="s">
        <v>107</v>
      </c>
      <c r="AP1801" s="57" t="s">
        <v>108</v>
      </c>
      <c r="AQ1801" s="57" t="s">
        <v>109</v>
      </c>
      <c r="AR1801" s="57">
        <v>178</v>
      </c>
      <c r="AS1801" s="57">
        <v>526.24</v>
      </c>
    </row>
    <row r="1802" spans="35:45" ht="41.4">
      <c r="AI1802" s="56" t="s">
        <v>112</v>
      </c>
      <c r="AJ1802" s="56">
        <v>2022</v>
      </c>
      <c r="AK1802" s="56" t="s">
        <v>30</v>
      </c>
      <c r="AL1802" s="56" t="s">
        <v>116</v>
      </c>
      <c r="AM1802" s="56" t="s">
        <v>105</v>
      </c>
      <c r="AN1802" s="56" t="s">
        <v>106</v>
      </c>
      <c r="AO1802" s="56" t="s">
        <v>107</v>
      </c>
      <c r="AP1802" s="56" t="s">
        <v>108</v>
      </c>
      <c r="AQ1802" s="56" t="s">
        <v>109</v>
      </c>
      <c r="AR1802" s="56">
        <v>226</v>
      </c>
      <c r="AS1802" s="56">
        <v>526.24</v>
      </c>
    </row>
    <row r="1803" spans="35:45" ht="41.4">
      <c r="AI1803" s="57" t="s">
        <v>110</v>
      </c>
      <c r="AJ1803" s="57">
        <v>2022</v>
      </c>
      <c r="AK1803" s="57" t="s">
        <v>30</v>
      </c>
      <c r="AL1803" s="57" t="s">
        <v>116</v>
      </c>
      <c r="AM1803" s="57" t="s">
        <v>105</v>
      </c>
      <c r="AN1803" s="57" t="s">
        <v>106</v>
      </c>
      <c r="AO1803" s="57" t="s">
        <v>107</v>
      </c>
      <c r="AP1803" s="57" t="s">
        <v>108</v>
      </c>
      <c r="AQ1803" s="57" t="s">
        <v>109</v>
      </c>
      <c r="AR1803" s="57">
        <v>1014</v>
      </c>
      <c r="AS1803" s="57">
        <v>1450.02</v>
      </c>
    </row>
    <row r="1804" spans="35:45" ht="41.4">
      <c r="AI1804" s="56" t="s">
        <v>110</v>
      </c>
      <c r="AJ1804" s="56">
        <v>2022</v>
      </c>
      <c r="AK1804" s="56" t="s">
        <v>30</v>
      </c>
      <c r="AL1804" s="56" t="s">
        <v>116</v>
      </c>
      <c r="AM1804" s="56" t="s">
        <v>105</v>
      </c>
      <c r="AN1804" s="56" t="s">
        <v>106</v>
      </c>
      <c r="AO1804" s="56" t="s">
        <v>107</v>
      </c>
      <c r="AP1804" s="56" t="s">
        <v>108</v>
      </c>
      <c r="AQ1804" s="56" t="s">
        <v>109</v>
      </c>
      <c r="AR1804" s="56">
        <v>228</v>
      </c>
      <c r="AS1804" s="56">
        <v>326.04000000000002</v>
      </c>
    </row>
    <row r="1805" spans="35:45" ht="41.4">
      <c r="AI1805" s="57" t="s">
        <v>110</v>
      </c>
      <c r="AJ1805" s="57">
        <v>2022</v>
      </c>
      <c r="AK1805" s="57" t="s">
        <v>30</v>
      </c>
      <c r="AL1805" s="57" t="s">
        <v>116</v>
      </c>
      <c r="AM1805" s="57" t="s">
        <v>105</v>
      </c>
      <c r="AN1805" s="57" t="s">
        <v>106</v>
      </c>
      <c r="AO1805" s="57" t="s">
        <v>107</v>
      </c>
      <c r="AP1805" s="57" t="s">
        <v>108</v>
      </c>
      <c r="AQ1805" s="57" t="s">
        <v>109</v>
      </c>
      <c r="AR1805" s="57">
        <v>225</v>
      </c>
      <c r="AS1805" s="57">
        <v>321.75</v>
      </c>
    </row>
    <row r="1806" spans="35:45" ht="41.4">
      <c r="AI1806" s="56" t="s">
        <v>110</v>
      </c>
      <c r="AJ1806" s="56">
        <v>2022</v>
      </c>
      <c r="AK1806" s="56" t="s">
        <v>30</v>
      </c>
      <c r="AL1806" s="56" t="s">
        <v>116</v>
      </c>
      <c r="AM1806" s="56" t="s">
        <v>105</v>
      </c>
      <c r="AN1806" s="56" t="s">
        <v>106</v>
      </c>
      <c r="AO1806" s="56" t="s">
        <v>107</v>
      </c>
      <c r="AP1806" s="56" t="s">
        <v>108</v>
      </c>
      <c r="AQ1806" s="56" t="s">
        <v>109</v>
      </c>
      <c r="AR1806" s="56">
        <v>367</v>
      </c>
      <c r="AS1806" s="56">
        <v>524.80999999999995</v>
      </c>
    </row>
    <row r="1807" spans="35:45" ht="41.4">
      <c r="AI1807" s="57" t="s">
        <v>110</v>
      </c>
      <c r="AJ1807" s="57">
        <v>2022</v>
      </c>
      <c r="AK1807" s="57" t="s">
        <v>30</v>
      </c>
      <c r="AL1807" s="57" t="s">
        <v>116</v>
      </c>
      <c r="AM1807" s="57" t="s">
        <v>105</v>
      </c>
      <c r="AN1807" s="57" t="s">
        <v>106</v>
      </c>
      <c r="AO1807" s="57" t="s">
        <v>107</v>
      </c>
      <c r="AP1807" s="57" t="s">
        <v>108</v>
      </c>
      <c r="AQ1807" s="57" t="s">
        <v>109</v>
      </c>
      <c r="AR1807" s="57">
        <v>361</v>
      </c>
      <c r="AS1807" s="57">
        <v>516.23</v>
      </c>
    </row>
    <row r="1808" spans="35:45" ht="41.4">
      <c r="AI1808" s="56" t="s">
        <v>114</v>
      </c>
      <c r="AJ1808" s="56">
        <v>2022</v>
      </c>
      <c r="AK1808" s="56" t="s">
        <v>30</v>
      </c>
      <c r="AL1808" s="56" t="s">
        <v>116</v>
      </c>
      <c r="AM1808" s="56" t="s">
        <v>105</v>
      </c>
      <c r="AN1808" s="56" t="s">
        <v>106</v>
      </c>
      <c r="AO1808" s="56" t="s">
        <v>107</v>
      </c>
      <c r="AP1808" s="56" t="s">
        <v>108</v>
      </c>
      <c r="AQ1808" s="56" t="s">
        <v>109</v>
      </c>
      <c r="AR1808" s="56">
        <v>355</v>
      </c>
      <c r="AS1808" s="56">
        <v>507.65</v>
      </c>
    </row>
    <row r="1809" spans="35:45" ht="41.4">
      <c r="AI1809" s="57" t="s">
        <v>112</v>
      </c>
      <c r="AJ1809" s="57">
        <v>2022</v>
      </c>
      <c r="AK1809" s="57" t="s">
        <v>30</v>
      </c>
      <c r="AL1809" s="57" t="s">
        <v>116</v>
      </c>
      <c r="AM1809" s="57" t="s">
        <v>105</v>
      </c>
      <c r="AN1809" s="57" t="s">
        <v>106</v>
      </c>
      <c r="AO1809" s="57" t="s">
        <v>107</v>
      </c>
      <c r="AP1809" s="57" t="s">
        <v>108</v>
      </c>
      <c r="AQ1809" s="57" t="s">
        <v>109</v>
      </c>
      <c r="AR1809" s="57">
        <v>795</v>
      </c>
      <c r="AS1809" s="57">
        <v>1136.8499999999999</v>
      </c>
    </row>
    <row r="1810" spans="35:45" ht="41.4">
      <c r="AI1810" s="56" t="s">
        <v>110</v>
      </c>
      <c r="AJ1810" s="56">
        <v>2022</v>
      </c>
      <c r="AK1810" s="56" t="s">
        <v>30</v>
      </c>
      <c r="AL1810" s="56" t="s">
        <v>116</v>
      </c>
      <c r="AM1810" s="56" t="s">
        <v>105</v>
      </c>
      <c r="AN1810" s="56" t="s">
        <v>106</v>
      </c>
      <c r="AO1810" s="56" t="s">
        <v>107</v>
      </c>
      <c r="AP1810" s="56" t="s">
        <v>108</v>
      </c>
      <c r="AQ1810" s="56" t="s">
        <v>109</v>
      </c>
      <c r="AR1810" s="56">
        <v>828</v>
      </c>
      <c r="AS1810" s="56">
        <v>1184.04</v>
      </c>
    </row>
    <row r="1811" spans="35:45" ht="41.4">
      <c r="AI1811" s="57" t="s">
        <v>103</v>
      </c>
      <c r="AJ1811" s="57">
        <v>2022</v>
      </c>
      <c r="AK1811" s="57" t="s">
        <v>30</v>
      </c>
      <c r="AL1811" s="57" t="s">
        <v>116</v>
      </c>
      <c r="AM1811" s="57" t="s">
        <v>105</v>
      </c>
      <c r="AN1811" s="57" t="s">
        <v>106</v>
      </c>
      <c r="AO1811" s="57" t="s">
        <v>107</v>
      </c>
      <c r="AP1811" s="57" t="s">
        <v>108</v>
      </c>
      <c r="AQ1811" s="57" t="s">
        <v>111</v>
      </c>
      <c r="AR1811" s="57">
        <v>365</v>
      </c>
      <c r="AS1811" s="57">
        <v>521.95000000000005</v>
      </c>
    </row>
    <row r="1812" spans="35:45" ht="41.4">
      <c r="AI1812" s="56" t="s">
        <v>110</v>
      </c>
      <c r="AJ1812" s="56">
        <v>2022</v>
      </c>
      <c r="AK1812" s="56" t="s">
        <v>30</v>
      </c>
      <c r="AL1812" s="56" t="s">
        <v>116</v>
      </c>
      <c r="AM1812" s="56" t="s">
        <v>105</v>
      </c>
      <c r="AN1812" s="56" t="s">
        <v>106</v>
      </c>
      <c r="AO1812" s="56" t="s">
        <v>107</v>
      </c>
      <c r="AP1812" s="56" t="s">
        <v>108</v>
      </c>
      <c r="AQ1812" s="56" t="s">
        <v>111</v>
      </c>
      <c r="AR1812" s="56">
        <v>359</v>
      </c>
      <c r="AS1812" s="56">
        <v>513.37</v>
      </c>
    </row>
    <row r="1813" spans="35:45" ht="41.4">
      <c r="AI1813" s="57" t="s">
        <v>110</v>
      </c>
      <c r="AJ1813" s="57">
        <v>2022</v>
      </c>
      <c r="AK1813" s="57" t="s">
        <v>30</v>
      </c>
      <c r="AL1813" s="57" t="s">
        <v>116</v>
      </c>
      <c r="AM1813" s="57" t="s">
        <v>105</v>
      </c>
      <c r="AN1813" s="57" t="s">
        <v>106</v>
      </c>
      <c r="AO1813" s="57" t="s">
        <v>107</v>
      </c>
      <c r="AP1813" s="57" t="s">
        <v>108</v>
      </c>
      <c r="AQ1813" s="57" t="s">
        <v>111</v>
      </c>
      <c r="AR1813" s="57">
        <v>353</v>
      </c>
      <c r="AS1813" s="57">
        <v>504.79</v>
      </c>
    </row>
    <row r="1814" spans="35:45" ht="41.4">
      <c r="AI1814" s="56" t="s">
        <v>110</v>
      </c>
      <c r="AJ1814" s="56">
        <v>2022</v>
      </c>
      <c r="AK1814" s="56" t="s">
        <v>30</v>
      </c>
      <c r="AL1814" s="56" t="s">
        <v>116</v>
      </c>
      <c r="AM1814" s="56" t="s">
        <v>105</v>
      </c>
      <c r="AN1814" s="56" t="s">
        <v>106</v>
      </c>
      <c r="AO1814" s="56" t="s">
        <v>107</v>
      </c>
      <c r="AP1814" s="56" t="s">
        <v>108</v>
      </c>
      <c r="AQ1814" s="56" t="s">
        <v>109</v>
      </c>
      <c r="AR1814" s="56">
        <v>179</v>
      </c>
      <c r="AS1814" s="56">
        <v>255.97</v>
      </c>
    </row>
    <row r="1815" spans="35:45" ht="41.4">
      <c r="AI1815" s="57" t="s">
        <v>103</v>
      </c>
      <c r="AJ1815" s="57">
        <v>2022</v>
      </c>
      <c r="AK1815" s="57" t="s">
        <v>30</v>
      </c>
      <c r="AL1815" s="57" t="s">
        <v>116</v>
      </c>
      <c r="AM1815" s="57" t="s">
        <v>105</v>
      </c>
      <c r="AN1815" s="57" t="s">
        <v>106</v>
      </c>
      <c r="AO1815" s="57" t="s">
        <v>107</v>
      </c>
      <c r="AP1815" s="57" t="s">
        <v>108</v>
      </c>
      <c r="AQ1815" s="57" t="s">
        <v>109</v>
      </c>
      <c r="AR1815" s="57">
        <v>227</v>
      </c>
      <c r="AS1815" s="57">
        <v>324.61</v>
      </c>
    </row>
    <row r="1816" spans="35:45" ht="41.4">
      <c r="AI1816" s="56" t="s">
        <v>110</v>
      </c>
      <c r="AJ1816" s="56">
        <v>2022</v>
      </c>
      <c r="AK1816" s="56" t="s">
        <v>34</v>
      </c>
      <c r="AL1816" s="56" t="s">
        <v>116</v>
      </c>
      <c r="AM1816" s="56" t="s">
        <v>105</v>
      </c>
      <c r="AN1816" s="56" t="s">
        <v>106</v>
      </c>
      <c r="AO1816" s="56" t="s">
        <v>107</v>
      </c>
      <c r="AP1816" s="56" t="s">
        <v>108</v>
      </c>
      <c r="AQ1816" s="56" t="s">
        <v>111</v>
      </c>
      <c r="AR1816" s="56">
        <v>302</v>
      </c>
      <c r="AS1816" s="56">
        <v>431.86</v>
      </c>
    </row>
    <row r="1817" spans="35:45" ht="41.4">
      <c r="AI1817" s="57" t="s">
        <v>103</v>
      </c>
      <c r="AJ1817" s="57">
        <v>2022</v>
      </c>
      <c r="AK1817" s="57" t="s">
        <v>34</v>
      </c>
      <c r="AL1817" s="57" t="s">
        <v>116</v>
      </c>
      <c r="AM1817" s="57" t="s">
        <v>105</v>
      </c>
      <c r="AN1817" s="57" t="s">
        <v>106</v>
      </c>
      <c r="AO1817" s="57" t="s">
        <v>107</v>
      </c>
      <c r="AP1817" s="57" t="s">
        <v>108</v>
      </c>
      <c r="AQ1817" s="57" t="s">
        <v>111</v>
      </c>
      <c r="AR1817" s="57">
        <v>296</v>
      </c>
      <c r="AS1817" s="57">
        <v>423.28</v>
      </c>
    </row>
    <row r="1818" spans="35:45" ht="41.4">
      <c r="AI1818" s="56" t="s">
        <v>112</v>
      </c>
      <c r="AJ1818" s="56">
        <v>2022</v>
      </c>
      <c r="AK1818" s="56" t="s">
        <v>34</v>
      </c>
      <c r="AL1818" s="56" t="s">
        <v>116</v>
      </c>
      <c r="AM1818" s="56" t="s">
        <v>105</v>
      </c>
      <c r="AN1818" s="56" t="s">
        <v>106</v>
      </c>
      <c r="AO1818" s="56" t="s">
        <v>107</v>
      </c>
      <c r="AP1818" s="56" t="s">
        <v>108</v>
      </c>
      <c r="AQ1818" s="56" t="s">
        <v>111</v>
      </c>
      <c r="AR1818" s="56">
        <v>290</v>
      </c>
      <c r="AS1818" s="56">
        <v>414.7</v>
      </c>
    </row>
    <row r="1819" spans="35:45" ht="41.4">
      <c r="AI1819" s="57" t="s">
        <v>110</v>
      </c>
      <c r="AJ1819" s="57">
        <v>2022</v>
      </c>
      <c r="AK1819" s="57" t="s">
        <v>34</v>
      </c>
      <c r="AL1819" s="57" t="s">
        <v>116</v>
      </c>
      <c r="AM1819" s="57" t="s">
        <v>105</v>
      </c>
      <c r="AN1819" s="57" t="s">
        <v>106</v>
      </c>
      <c r="AO1819" s="57" t="s">
        <v>107</v>
      </c>
      <c r="AP1819" s="57" t="s">
        <v>108</v>
      </c>
      <c r="AQ1819" s="57" t="s">
        <v>109</v>
      </c>
      <c r="AR1819" s="57">
        <v>230</v>
      </c>
      <c r="AS1819" s="57">
        <v>328.9</v>
      </c>
    </row>
    <row r="1820" spans="35:45" ht="41.4">
      <c r="AI1820" s="56" t="s">
        <v>112</v>
      </c>
      <c r="AJ1820" s="56">
        <v>2022</v>
      </c>
      <c r="AK1820" s="56" t="s">
        <v>34</v>
      </c>
      <c r="AL1820" s="56" t="s">
        <v>116</v>
      </c>
      <c r="AM1820" s="56" t="s">
        <v>105</v>
      </c>
      <c r="AN1820" s="56" t="s">
        <v>106</v>
      </c>
      <c r="AO1820" s="56" t="s">
        <v>107</v>
      </c>
      <c r="AP1820" s="56" t="s">
        <v>108</v>
      </c>
      <c r="AQ1820" s="56" t="s">
        <v>109</v>
      </c>
      <c r="AR1820" s="56">
        <v>158</v>
      </c>
      <c r="AS1820" s="56">
        <v>225.94</v>
      </c>
    </row>
    <row r="1821" spans="35:45" ht="41.4">
      <c r="AI1821" s="57" t="s">
        <v>103</v>
      </c>
      <c r="AJ1821" s="57">
        <v>2022</v>
      </c>
      <c r="AK1821" s="57" t="s">
        <v>34</v>
      </c>
      <c r="AL1821" s="57" t="s">
        <v>116</v>
      </c>
      <c r="AM1821" s="57" t="s">
        <v>105</v>
      </c>
      <c r="AN1821" s="57" t="s">
        <v>106</v>
      </c>
      <c r="AO1821" s="57" t="s">
        <v>107</v>
      </c>
      <c r="AP1821" s="57" t="s">
        <v>108</v>
      </c>
      <c r="AQ1821" s="57" t="s">
        <v>109</v>
      </c>
      <c r="AR1821" s="57">
        <v>206</v>
      </c>
      <c r="AS1821" s="57">
        <v>294.58</v>
      </c>
    </row>
    <row r="1822" spans="35:45" ht="41.4">
      <c r="AI1822" s="56" t="s">
        <v>103</v>
      </c>
      <c r="AJ1822" s="56">
        <v>2022</v>
      </c>
      <c r="AK1822" s="56" t="s">
        <v>34</v>
      </c>
      <c r="AL1822" s="56" t="s">
        <v>116</v>
      </c>
      <c r="AM1822" s="56" t="s">
        <v>105</v>
      </c>
      <c r="AN1822" s="56" t="s">
        <v>106</v>
      </c>
      <c r="AO1822" s="56" t="s">
        <v>107</v>
      </c>
      <c r="AP1822" s="56" t="s">
        <v>108</v>
      </c>
      <c r="AQ1822" s="56" t="s">
        <v>109</v>
      </c>
      <c r="AR1822" s="56">
        <v>304</v>
      </c>
      <c r="AS1822" s="56">
        <v>434.72</v>
      </c>
    </row>
    <row r="1823" spans="35:45" ht="41.4">
      <c r="AI1823" s="57" t="s">
        <v>110</v>
      </c>
      <c r="AJ1823" s="57">
        <v>2022</v>
      </c>
      <c r="AK1823" s="57" t="s">
        <v>34</v>
      </c>
      <c r="AL1823" s="57" t="s">
        <v>116</v>
      </c>
      <c r="AM1823" s="57" t="s">
        <v>105</v>
      </c>
      <c r="AN1823" s="57" t="s">
        <v>106</v>
      </c>
      <c r="AO1823" s="57" t="s">
        <v>107</v>
      </c>
      <c r="AP1823" s="57" t="s">
        <v>108</v>
      </c>
      <c r="AQ1823" s="57" t="s">
        <v>109</v>
      </c>
      <c r="AR1823" s="57">
        <v>298</v>
      </c>
      <c r="AS1823" s="57">
        <v>426.14</v>
      </c>
    </row>
    <row r="1824" spans="35:45" ht="41.4">
      <c r="AI1824" s="56" t="s">
        <v>112</v>
      </c>
      <c r="AJ1824" s="56">
        <v>2022</v>
      </c>
      <c r="AK1824" s="56" t="s">
        <v>34</v>
      </c>
      <c r="AL1824" s="56" t="s">
        <v>116</v>
      </c>
      <c r="AM1824" s="56" t="s">
        <v>105</v>
      </c>
      <c r="AN1824" s="56" t="s">
        <v>106</v>
      </c>
      <c r="AO1824" s="56" t="s">
        <v>107</v>
      </c>
      <c r="AP1824" s="56" t="s">
        <v>108</v>
      </c>
      <c r="AQ1824" s="56" t="s">
        <v>109</v>
      </c>
      <c r="AR1824" s="56">
        <v>292</v>
      </c>
      <c r="AS1824" s="56">
        <v>417.56</v>
      </c>
    </row>
    <row r="1825" spans="35:45" ht="41.4">
      <c r="AI1825" s="57" t="s">
        <v>110</v>
      </c>
      <c r="AJ1825" s="57">
        <v>2022</v>
      </c>
      <c r="AK1825" s="57" t="s">
        <v>34</v>
      </c>
      <c r="AL1825" s="57" t="s">
        <v>116</v>
      </c>
      <c r="AM1825" s="57" t="s">
        <v>105</v>
      </c>
      <c r="AN1825" s="57" t="s">
        <v>106</v>
      </c>
      <c r="AO1825" s="57" t="s">
        <v>107</v>
      </c>
      <c r="AP1825" s="57" t="s">
        <v>108</v>
      </c>
      <c r="AQ1825" s="57" t="s">
        <v>109</v>
      </c>
      <c r="AR1825" s="57">
        <v>232</v>
      </c>
      <c r="AS1825" s="57">
        <v>526.24</v>
      </c>
    </row>
    <row r="1826" spans="35:45" ht="41.4">
      <c r="AI1826" s="56" t="s">
        <v>103</v>
      </c>
      <c r="AJ1826" s="56">
        <v>2022</v>
      </c>
      <c r="AK1826" s="56" t="s">
        <v>34</v>
      </c>
      <c r="AL1826" s="56" t="s">
        <v>116</v>
      </c>
      <c r="AM1826" s="56" t="s">
        <v>105</v>
      </c>
      <c r="AN1826" s="56" t="s">
        <v>106</v>
      </c>
      <c r="AO1826" s="56" t="s">
        <v>107</v>
      </c>
      <c r="AP1826" s="56" t="s">
        <v>108</v>
      </c>
      <c r="AQ1826" s="56" t="s">
        <v>109</v>
      </c>
      <c r="AR1826" s="56">
        <v>160</v>
      </c>
      <c r="AS1826" s="56">
        <v>526.24</v>
      </c>
    </row>
    <row r="1827" spans="35:45" ht="41.4">
      <c r="AI1827" s="57" t="s">
        <v>110</v>
      </c>
      <c r="AJ1827" s="57">
        <v>2022</v>
      </c>
      <c r="AK1827" s="57" t="s">
        <v>34</v>
      </c>
      <c r="AL1827" s="57" t="s">
        <v>116</v>
      </c>
      <c r="AM1827" s="57" t="s">
        <v>105</v>
      </c>
      <c r="AN1827" s="57" t="s">
        <v>106</v>
      </c>
      <c r="AO1827" s="57" t="s">
        <v>107</v>
      </c>
      <c r="AP1827" s="57" t="s">
        <v>108</v>
      </c>
      <c r="AQ1827" s="57" t="s">
        <v>109</v>
      </c>
      <c r="AR1827" s="57">
        <v>964</v>
      </c>
      <c r="AS1827" s="57">
        <v>1378.52</v>
      </c>
    </row>
    <row r="1828" spans="35:45" ht="41.4">
      <c r="AI1828" s="56" t="s">
        <v>103</v>
      </c>
      <c r="AJ1828" s="56">
        <v>2022</v>
      </c>
      <c r="AK1828" s="56" t="s">
        <v>34</v>
      </c>
      <c r="AL1828" s="56" t="s">
        <v>116</v>
      </c>
      <c r="AM1828" s="56" t="s">
        <v>105</v>
      </c>
      <c r="AN1828" s="56" t="s">
        <v>106</v>
      </c>
      <c r="AO1828" s="56" t="s">
        <v>107</v>
      </c>
      <c r="AP1828" s="56" t="s">
        <v>108</v>
      </c>
      <c r="AQ1828" s="56" t="s">
        <v>109</v>
      </c>
      <c r="AR1828" s="56">
        <v>1018</v>
      </c>
      <c r="AS1828" s="56">
        <v>1455.74</v>
      </c>
    </row>
    <row r="1829" spans="35:45" ht="41.4">
      <c r="AI1829" s="57" t="s">
        <v>112</v>
      </c>
      <c r="AJ1829" s="57">
        <v>2022</v>
      </c>
      <c r="AK1829" s="57" t="s">
        <v>34</v>
      </c>
      <c r="AL1829" s="57" t="s">
        <v>116</v>
      </c>
      <c r="AM1829" s="57" t="s">
        <v>105</v>
      </c>
      <c r="AN1829" s="57" t="s">
        <v>106</v>
      </c>
      <c r="AO1829" s="57" t="s">
        <v>107</v>
      </c>
      <c r="AP1829" s="57" t="s">
        <v>108</v>
      </c>
      <c r="AQ1829" s="57" t="s">
        <v>109</v>
      </c>
      <c r="AR1829" s="57">
        <v>204</v>
      </c>
      <c r="AS1829" s="57">
        <v>291.72000000000003</v>
      </c>
    </row>
    <row r="1830" spans="35:45" ht="41.4">
      <c r="AI1830" s="56" t="s">
        <v>112</v>
      </c>
      <c r="AJ1830" s="56">
        <v>2022</v>
      </c>
      <c r="AK1830" s="56" t="s">
        <v>34</v>
      </c>
      <c r="AL1830" s="56" t="s">
        <v>116</v>
      </c>
      <c r="AM1830" s="56" t="s">
        <v>105</v>
      </c>
      <c r="AN1830" s="56" t="s">
        <v>106</v>
      </c>
      <c r="AO1830" s="56" t="s">
        <v>107</v>
      </c>
      <c r="AP1830" s="56" t="s">
        <v>108</v>
      </c>
      <c r="AQ1830" s="56" t="s">
        <v>109</v>
      </c>
      <c r="AR1830" s="56">
        <v>231</v>
      </c>
      <c r="AS1830" s="56">
        <v>330.33</v>
      </c>
    </row>
    <row r="1831" spans="35:45" ht="41.4">
      <c r="AI1831" s="57" t="s">
        <v>110</v>
      </c>
      <c r="AJ1831" s="57">
        <v>2022</v>
      </c>
      <c r="AK1831" s="57" t="s">
        <v>34</v>
      </c>
      <c r="AL1831" s="57" t="s">
        <v>116</v>
      </c>
      <c r="AM1831" s="57" t="s">
        <v>105</v>
      </c>
      <c r="AN1831" s="57" t="s">
        <v>106</v>
      </c>
      <c r="AO1831" s="57" t="s">
        <v>107</v>
      </c>
      <c r="AP1831" s="57" t="s">
        <v>108</v>
      </c>
      <c r="AQ1831" s="57" t="s">
        <v>109</v>
      </c>
      <c r="AR1831" s="57">
        <v>159</v>
      </c>
      <c r="AS1831" s="57">
        <v>227.37</v>
      </c>
    </row>
    <row r="1832" spans="35:45" ht="41.4">
      <c r="AI1832" s="56" t="s">
        <v>110</v>
      </c>
      <c r="AJ1832" s="56">
        <v>2022</v>
      </c>
      <c r="AK1832" s="56" t="s">
        <v>34</v>
      </c>
      <c r="AL1832" s="56" t="s">
        <v>116</v>
      </c>
      <c r="AM1832" s="56" t="s">
        <v>105</v>
      </c>
      <c r="AN1832" s="56" t="s">
        <v>106</v>
      </c>
      <c r="AO1832" s="56" t="s">
        <v>107</v>
      </c>
      <c r="AP1832" s="56" t="s">
        <v>108</v>
      </c>
      <c r="AQ1832" s="56" t="s">
        <v>109</v>
      </c>
      <c r="AR1832" s="56">
        <v>207</v>
      </c>
      <c r="AS1832" s="56">
        <v>296.01</v>
      </c>
    </row>
    <row r="1833" spans="35:45" ht="41.4">
      <c r="AI1833" s="57" t="s">
        <v>103</v>
      </c>
      <c r="AJ1833" s="57">
        <v>2022</v>
      </c>
      <c r="AK1833" s="57" t="s">
        <v>34</v>
      </c>
      <c r="AL1833" s="57" t="s">
        <v>116</v>
      </c>
      <c r="AM1833" s="57" t="s">
        <v>105</v>
      </c>
      <c r="AN1833" s="57" t="s">
        <v>106</v>
      </c>
      <c r="AO1833" s="57" t="s">
        <v>107</v>
      </c>
      <c r="AP1833" s="57" t="s">
        <v>108</v>
      </c>
      <c r="AQ1833" s="57" t="s">
        <v>109</v>
      </c>
      <c r="AR1833" s="57">
        <v>301</v>
      </c>
      <c r="AS1833" s="57">
        <v>430.43</v>
      </c>
    </row>
    <row r="1834" spans="35:45" ht="41.4">
      <c r="AI1834" s="56" t="s">
        <v>112</v>
      </c>
      <c r="AJ1834" s="56">
        <v>2022</v>
      </c>
      <c r="AK1834" s="56" t="s">
        <v>34</v>
      </c>
      <c r="AL1834" s="56" t="s">
        <v>116</v>
      </c>
      <c r="AM1834" s="56" t="s">
        <v>105</v>
      </c>
      <c r="AN1834" s="56" t="s">
        <v>106</v>
      </c>
      <c r="AO1834" s="56" t="s">
        <v>107</v>
      </c>
      <c r="AP1834" s="56" t="s">
        <v>108</v>
      </c>
      <c r="AQ1834" s="56" t="s">
        <v>109</v>
      </c>
      <c r="AR1834" s="56">
        <v>295</v>
      </c>
      <c r="AS1834" s="56">
        <v>421.85</v>
      </c>
    </row>
    <row r="1835" spans="35:45" ht="41.4">
      <c r="AI1835" s="57" t="s">
        <v>103</v>
      </c>
      <c r="AJ1835" s="57">
        <v>2022</v>
      </c>
      <c r="AK1835" s="57" t="s">
        <v>34</v>
      </c>
      <c r="AL1835" s="57" t="s">
        <v>116</v>
      </c>
      <c r="AM1835" s="57" t="s">
        <v>105</v>
      </c>
      <c r="AN1835" s="57" t="s">
        <v>106</v>
      </c>
      <c r="AO1835" s="57" t="s">
        <v>107</v>
      </c>
      <c r="AP1835" s="57" t="s">
        <v>108</v>
      </c>
      <c r="AQ1835" s="57" t="s">
        <v>109</v>
      </c>
      <c r="AR1835" s="57">
        <v>289</v>
      </c>
      <c r="AS1835" s="57">
        <v>413.27</v>
      </c>
    </row>
    <row r="1836" spans="35:45" ht="41.4">
      <c r="AI1836" s="56" t="s">
        <v>112</v>
      </c>
      <c r="AJ1836" s="56">
        <v>2022</v>
      </c>
      <c r="AK1836" s="56" t="s">
        <v>34</v>
      </c>
      <c r="AL1836" s="56" t="s">
        <v>116</v>
      </c>
      <c r="AM1836" s="56" t="s">
        <v>105</v>
      </c>
      <c r="AN1836" s="56" t="s">
        <v>106</v>
      </c>
      <c r="AO1836" s="56" t="s">
        <v>107</v>
      </c>
      <c r="AP1836" s="56" t="s">
        <v>108</v>
      </c>
      <c r="AQ1836" s="56" t="s">
        <v>109</v>
      </c>
      <c r="AR1836" s="56">
        <v>799</v>
      </c>
      <c r="AS1836" s="56">
        <v>1142.57</v>
      </c>
    </row>
    <row r="1837" spans="35:45" ht="41.4">
      <c r="AI1837" s="57" t="s">
        <v>110</v>
      </c>
      <c r="AJ1837" s="57">
        <v>2022</v>
      </c>
      <c r="AK1837" s="57" t="s">
        <v>34</v>
      </c>
      <c r="AL1837" s="57" t="s">
        <v>116</v>
      </c>
      <c r="AM1837" s="57" t="s">
        <v>105</v>
      </c>
      <c r="AN1837" s="57" t="s">
        <v>106</v>
      </c>
      <c r="AO1837" s="57" t="s">
        <v>107</v>
      </c>
      <c r="AP1837" s="57" t="s">
        <v>108</v>
      </c>
      <c r="AQ1837" s="57" t="s">
        <v>109</v>
      </c>
      <c r="AR1837" s="57">
        <v>832</v>
      </c>
      <c r="AS1837" s="57">
        <v>1189.76</v>
      </c>
    </row>
    <row r="1838" spans="35:45" ht="41.4">
      <c r="AI1838" s="56" t="s">
        <v>112</v>
      </c>
      <c r="AJ1838" s="56">
        <v>2022</v>
      </c>
      <c r="AK1838" s="56" t="s">
        <v>34</v>
      </c>
      <c r="AL1838" s="56" t="s">
        <v>116</v>
      </c>
      <c r="AM1838" s="56" t="s">
        <v>105</v>
      </c>
      <c r="AN1838" s="56" t="s">
        <v>106</v>
      </c>
      <c r="AO1838" s="56" t="s">
        <v>107</v>
      </c>
      <c r="AP1838" s="56" t="s">
        <v>108</v>
      </c>
      <c r="AQ1838" s="56" t="s">
        <v>111</v>
      </c>
      <c r="AR1838" s="56">
        <v>299</v>
      </c>
      <c r="AS1838" s="56">
        <v>427.57</v>
      </c>
    </row>
    <row r="1839" spans="35:45" ht="41.4">
      <c r="AI1839" s="57" t="s">
        <v>110</v>
      </c>
      <c r="AJ1839" s="57">
        <v>2022</v>
      </c>
      <c r="AK1839" s="57" t="s">
        <v>34</v>
      </c>
      <c r="AL1839" s="57" t="s">
        <v>116</v>
      </c>
      <c r="AM1839" s="57" t="s">
        <v>105</v>
      </c>
      <c r="AN1839" s="57" t="s">
        <v>106</v>
      </c>
      <c r="AO1839" s="57" t="s">
        <v>107</v>
      </c>
      <c r="AP1839" s="57" t="s">
        <v>108</v>
      </c>
      <c r="AQ1839" s="57" t="s">
        <v>111</v>
      </c>
      <c r="AR1839" s="57">
        <v>293</v>
      </c>
      <c r="AS1839" s="57">
        <v>418.99</v>
      </c>
    </row>
    <row r="1840" spans="35:45" ht="41.4">
      <c r="AI1840" s="56" t="s">
        <v>103</v>
      </c>
      <c r="AJ1840" s="56">
        <v>2022</v>
      </c>
      <c r="AK1840" s="56" t="s">
        <v>34</v>
      </c>
      <c r="AL1840" s="56" t="s">
        <v>116</v>
      </c>
      <c r="AM1840" s="56" t="s">
        <v>105</v>
      </c>
      <c r="AN1840" s="56" t="s">
        <v>106</v>
      </c>
      <c r="AO1840" s="56" t="s">
        <v>107</v>
      </c>
      <c r="AP1840" s="56" t="s">
        <v>108</v>
      </c>
      <c r="AQ1840" s="56" t="s">
        <v>109</v>
      </c>
      <c r="AR1840" s="56">
        <v>233</v>
      </c>
      <c r="AS1840" s="56">
        <v>333.19</v>
      </c>
    </row>
    <row r="1841" spans="35:45" ht="41.4">
      <c r="AI1841" s="57" t="s">
        <v>103</v>
      </c>
      <c r="AJ1841" s="57">
        <v>2022</v>
      </c>
      <c r="AK1841" s="57" t="s">
        <v>34</v>
      </c>
      <c r="AL1841" s="57" t="s">
        <v>116</v>
      </c>
      <c r="AM1841" s="57" t="s">
        <v>105</v>
      </c>
      <c r="AN1841" s="57" t="s">
        <v>106</v>
      </c>
      <c r="AO1841" s="57" t="s">
        <v>107</v>
      </c>
      <c r="AP1841" s="57" t="s">
        <v>108</v>
      </c>
      <c r="AQ1841" s="57" t="s">
        <v>109</v>
      </c>
      <c r="AR1841" s="57">
        <v>161</v>
      </c>
      <c r="AS1841" s="57">
        <v>230.23</v>
      </c>
    </row>
    <row r="1842" spans="35:45" ht="41.4">
      <c r="AI1842" s="56" t="s">
        <v>110</v>
      </c>
      <c r="AJ1842" s="56">
        <v>2022</v>
      </c>
      <c r="AK1842" s="56" t="s">
        <v>34</v>
      </c>
      <c r="AL1842" s="56" t="s">
        <v>116</v>
      </c>
      <c r="AM1842" s="56" t="s">
        <v>105</v>
      </c>
      <c r="AN1842" s="56" t="s">
        <v>106</v>
      </c>
      <c r="AO1842" s="56" t="s">
        <v>107</v>
      </c>
      <c r="AP1842" s="56" t="s">
        <v>108</v>
      </c>
      <c r="AQ1842" s="56" t="s">
        <v>109</v>
      </c>
      <c r="AR1842" s="56">
        <v>203</v>
      </c>
      <c r="AS1842" s="56">
        <v>290.29000000000002</v>
      </c>
    </row>
    <row r="1843" spans="35:45" ht="41.4">
      <c r="AI1843" s="57" t="s">
        <v>103</v>
      </c>
      <c r="AJ1843" s="57">
        <v>2022</v>
      </c>
      <c r="AK1843" s="57" t="s">
        <v>23</v>
      </c>
      <c r="AL1843" s="57" t="s">
        <v>116</v>
      </c>
      <c r="AM1843" s="57" t="s">
        <v>105</v>
      </c>
      <c r="AN1843" s="57" t="s">
        <v>106</v>
      </c>
      <c r="AO1843" s="57" t="s">
        <v>107</v>
      </c>
      <c r="AP1843" s="57" t="s">
        <v>108</v>
      </c>
      <c r="AQ1843" s="57" t="s">
        <v>111</v>
      </c>
      <c r="AR1843" s="57">
        <v>218</v>
      </c>
      <c r="AS1843" s="57">
        <v>311.74</v>
      </c>
    </row>
    <row r="1844" spans="35:45" ht="41.4">
      <c r="AI1844" s="56" t="s">
        <v>110</v>
      </c>
      <c r="AJ1844" s="56">
        <v>2022</v>
      </c>
      <c r="AK1844" s="56" t="s">
        <v>23</v>
      </c>
      <c r="AL1844" s="56" t="s">
        <v>116</v>
      </c>
      <c r="AM1844" s="56" t="s">
        <v>105</v>
      </c>
      <c r="AN1844" s="56" t="s">
        <v>106</v>
      </c>
      <c r="AO1844" s="56" t="s">
        <v>107</v>
      </c>
      <c r="AP1844" s="56" t="s">
        <v>108</v>
      </c>
      <c r="AQ1844" s="56" t="s">
        <v>111</v>
      </c>
      <c r="AR1844" s="56">
        <v>212</v>
      </c>
      <c r="AS1844" s="56">
        <v>303.16000000000003</v>
      </c>
    </row>
    <row r="1845" spans="35:45" ht="41.4">
      <c r="AI1845" s="57" t="s">
        <v>112</v>
      </c>
      <c r="AJ1845" s="57">
        <v>2022</v>
      </c>
      <c r="AK1845" s="57" t="s">
        <v>23</v>
      </c>
      <c r="AL1845" s="57" t="s">
        <v>116</v>
      </c>
      <c r="AM1845" s="57" t="s">
        <v>105</v>
      </c>
      <c r="AN1845" s="57" t="s">
        <v>106</v>
      </c>
      <c r="AO1845" s="57" t="s">
        <v>107</v>
      </c>
      <c r="AP1845" s="57" t="s">
        <v>108</v>
      </c>
      <c r="AQ1845" s="57" t="s">
        <v>111</v>
      </c>
      <c r="AR1845" s="57">
        <v>206</v>
      </c>
      <c r="AS1845" s="57">
        <v>294.58</v>
      </c>
    </row>
    <row r="1846" spans="35:45" ht="41.4">
      <c r="AI1846" s="56" t="s">
        <v>103</v>
      </c>
      <c r="AJ1846" s="56">
        <v>2022</v>
      </c>
      <c r="AK1846" s="56" t="s">
        <v>23</v>
      </c>
      <c r="AL1846" s="56" t="s">
        <v>116</v>
      </c>
      <c r="AM1846" s="56" t="s">
        <v>105</v>
      </c>
      <c r="AN1846" s="56" t="s">
        <v>106</v>
      </c>
      <c r="AO1846" s="56" t="s">
        <v>107</v>
      </c>
      <c r="AP1846" s="56" t="s">
        <v>108</v>
      </c>
      <c r="AQ1846" s="56" t="s">
        <v>109</v>
      </c>
      <c r="AR1846" s="56">
        <v>212</v>
      </c>
      <c r="AS1846" s="56">
        <v>303.16000000000003</v>
      </c>
    </row>
    <row r="1847" spans="35:45" ht="41.4">
      <c r="AI1847" s="57" t="s">
        <v>112</v>
      </c>
      <c r="AJ1847" s="57">
        <v>2022</v>
      </c>
      <c r="AK1847" s="57" t="s">
        <v>23</v>
      </c>
      <c r="AL1847" s="57" t="s">
        <v>116</v>
      </c>
      <c r="AM1847" s="57" t="s">
        <v>105</v>
      </c>
      <c r="AN1847" s="57" t="s">
        <v>106</v>
      </c>
      <c r="AO1847" s="57" t="s">
        <v>107</v>
      </c>
      <c r="AP1847" s="57" t="s">
        <v>108</v>
      </c>
      <c r="AQ1847" s="57" t="s">
        <v>109</v>
      </c>
      <c r="AR1847" s="57">
        <v>260</v>
      </c>
      <c r="AS1847" s="57">
        <v>371.8</v>
      </c>
    </row>
    <row r="1848" spans="35:45" ht="41.4">
      <c r="AI1848" s="56" t="s">
        <v>103</v>
      </c>
      <c r="AJ1848" s="56">
        <v>2022</v>
      </c>
      <c r="AK1848" s="56" t="s">
        <v>23</v>
      </c>
      <c r="AL1848" s="56" t="s">
        <v>116</v>
      </c>
      <c r="AM1848" s="56" t="s">
        <v>105</v>
      </c>
      <c r="AN1848" s="56" t="s">
        <v>106</v>
      </c>
      <c r="AO1848" s="56" t="s">
        <v>107</v>
      </c>
      <c r="AP1848" s="56" t="s">
        <v>108</v>
      </c>
      <c r="AQ1848" s="56" t="s">
        <v>109</v>
      </c>
      <c r="AR1848" s="56">
        <v>214</v>
      </c>
      <c r="AS1848" s="56">
        <v>306.02</v>
      </c>
    </row>
    <row r="1849" spans="35:45" ht="41.4">
      <c r="AI1849" s="57" t="s">
        <v>103</v>
      </c>
      <c r="AJ1849" s="57">
        <v>2022</v>
      </c>
      <c r="AK1849" s="57" t="s">
        <v>23</v>
      </c>
      <c r="AL1849" s="57" t="s">
        <v>116</v>
      </c>
      <c r="AM1849" s="57" t="s">
        <v>105</v>
      </c>
      <c r="AN1849" s="57" t="s">
        <v>106</v>
      </c>
      <c r="AO1849" s="57" t="s">
        <v>107</v>
      </c>
      <c r="AP1849" s="57" t="s">
        <v>108</v>
      </c>
      <c r="AQ1849" s="57" t="s">
        <v>109</v>
      </c>
      <c r="AR1849" s="57">
        <v>208</v>
      </c>
      <c r="AS1849" s="57">
        <v>297.44</v>
      </c>
    </row>
    <row r="1850" spans="35:45" ht="41.4">
      <c r="AI1850" s="56" t="s">
        <v>110</v>
      </c>
      <c r="AJ1850" s="56">
        <v>2022</v>
      </c>
      <c r="AK1850" s="56" t="s">
        <v>23</v>
      </c>
      <c r="AL1850" s="56" t="s">
        <v>116</v>
      </c>
      <c r="AM1850" s="56" t="s">
        <v>105</v>
      </c>
      <c r="AN1850" s="56" t="s">
        <v>106</v>
      </c>
      <c r="AO1850" s="56" t="s">
        <v>107</v>
      </c>
      <c r="AP1850" s="56" t="s">
        <v>108</v>
      </c>
      <c r="AQ1850" s="56" t="s">
        <v>109</v>
      </c>
      <c r="AR1850" s="56">
        <v>214</v>
      </c>
      <c r="AS1850" s="56">
        <v>526.24</v>
      </c>
    </row>
    <row r="1851" spans="35:45" ht="41.4">
      <c r="AI1851" s="57" t="s">
        <v>110</v>
      </c>
      <c r="AJ1851" s="57">
        <v>2022</v>
      </c>
      <c r="AK1851" s="57" t="s">
        <v>23</v>
      </c>
      <c r="AL1851" s="57" t="s">
        <v>116</v>
      </c>
      <c r="AM1851" s="57" t="s">
        <v>105</v>
      </c>
      <c r="AN1851" s="57" t="s">
        <v>106</v>
      </c>
      <c r="AO1851" s="57" t="s">
        <v>107</v>
      </c>
      <c r="AP1851" s="57" t="s">
        <v>108</v>
      </c>
      <c r="AQ1851" s="57" t="s">
        <v>109</v>
      </c>
      <c r="AR1851" s="57">
        <v>256</v>
      </c>
      <c r="AS1851" s="57">
        <v>526.24</v>
      </c>
    </row>
    <row r="1852" spans="35:45" ht="41.4">
      <c r="AI1852" s="56" t="s">
        <v>103</v>
      </c>
      <c r="AJ1852" s="56">
        <v>2022</v>
      </c>
      <c r="AK1852" s="56" t="s">
        <v>23</v>
      </c>
      <c r="AL1852" s="56" t="s">
        <v>116</v>
      </c>
      <c r="AM1852" s="56" t="s">
        <v>105</v>
      </c>
      <c r="AN1852" s="56" t="s">
        <v>106</v>
      </c>
      <c r="AO1852" s="56" t="s">
        <v>107</v>
      </c>
      <c r="AP1852" s="56" t="s">
        <v>108</v>
      </c>
      <c r="AQ1852" s="56" t="s">
        <v>109</v>
      </c>
      <c r="AR1852" s="56">
        <v>1009</v>
      </c>
      <c r="AS1852" s="56">
        <v>1442.87</v>
      </c>
    </row>
    <row r="1853" spans="35:45" ht="41.4">
      <c r="AI1853" s="57" t="s">
        <v>110</v>
      </c>
      <c r="AJ1853" s="57">
        <v>2022</v>
      </c>
      <c r="AK1853" s="57" t="s">
        <v>23</v>
      </c>
      <c r="AL1853" s="57" t="s">
        <v>116</v>
      </c>
      <c r="AM1853" s="57" t="s">
        <v>105</v>
      </c>
      <c r="AN1853" s="57" t="s">
        <v>106</v>
      </c>
      <c r="AO1853" s="57" t="s">
        <v>107</v>
      </c>
      <c r="AP1853" s="57" t="s">
        <v>108</v>
      </c>
      <c r="AQ1853" s="57" t="s">
        <v>109</v>
      </c>
      <c r="AR1853" s="57">
        <v>258</v>
      </c>
      <c r="AS1853" s="57">
        <v>368.94</v>
      </c>
    </row>
    <row r="1854" spans="35:45" ht="41.4">
      <c r="AI1854" s="56" t="s">
        <v>103</v>
      </c>
      <c r="AJ1854" s="56">
        <v>2022</v>
      </c>
      <c r="AK1854" s="56" t="s">
        <v>23</v>
      </c>
      <c r="AL1854" s="56" t="s">
        <v>116</v>
      </c>
      <c r="AM1854" s="56" t="s">
        <v>105</v>
      </c>
      <c r="AN1854" s="56" t="s">
        <v>106</v>
      </c>
      <c r="AO1854" s="56" t="s">
        <v>107</v>
      </c>
      <c r="AP1854" s="56" t="s">
        <v>108</v>
      </c>
      <c r="AQ1854" s="56" t="s">
        <v>109</v>
      </c>
      <c r="AR1854" s="56">
        <v>213</v>
      </c>
      <c r="AS1854" s="56">
        <v>304.58999999999997</v>
      </c>
    </row>
    <row r="1855" spans="35:45" ht="41.4">
      <c r="AI1855" s="57" t="s">
        <v>113</v>
      </c>
      <c r="AJ1855" s="57">
        <v>2022</v>
      </c>
      <c r="AK1855" s="57" t="s">
        <v>23</v>
      </c>
      <c r="AL1855" s="57" t="s">
        <v>116</v>
      </c>
      <c r="AM1855" s="57" t="s">
        <v>105</v>
      </c>
      <c r="AN1855" s="57" t="s">
        <v>106</v>
      </c>
      <c r="AO1855" s="57" t="s">
        <v>107</v>
      </c>
      <c r="AP1855" s="57" t="s">
        <v>108</v>
      </c>
      <c r="AQ1855" s="57" t="s">
        <v>109</v>
      </c>
      <c r="AR1855" s="57">
        <v>261</v>
      </c>
      <c r="AS1855" s="57">
        <v>373.23</v>
      </c>
    </row>
    <row r="1856" spans="35:45" ht="41.4">
      <c r="AI1856" s="56" t="s">
        <v>110</v>
      </c>
      <c r="AJ1856" s="56">
        <v>2022</v>
      </c>
      <c r="AK1856" s="56" t="s">
        <v>23</v>
      </c>
      <c r="AL1856" s="56" t="s">
        <v>116</v>
      </c>
      <c r="AM1856" s="56" t="s">
        <v>105</v>
      </c>
      <c r="AN1856" s="56" t="s">
        <v>106</v>
      </c>
      <c r="AO1856" s="56" t="s">
        <v>107</v>
      </c>
      <c r="AP1856" s="56" t="s">
        <v>108</v>
      </c>
      <c r="AQ1856" s="56" t="s">
        <v>109</v>
      </c>
      <c r="AR1856" s="56">
        <v>217</v>
      </c>
      <c r="AS1856" s="56">
        <v>310.31</v>
      </c>
    </row>
    <row r="1857" spans="35:45" ht="41.4">
      <c r="AI1857" s="57" t="s">
        <v>103</v>
      </c>
      <c r="AJ1857" s="57">
        <v>2022</v>
      </c>
      <c r="AK1857" s="57" t="s">
        <v>23</v>
      </c>
      <c r="AL1857" s="57" t="s">
        <v>116</v>
      </c>
      <c r="AM1857" s="57" t="s">
        <v>105</v>
      </c>
      <c r="AN1857" s="57" t="s">
        <v>106</v>
      </c>
      <c r="AO1857" s="57" t="s">
        <v>107</v>
      </c>
      <c r="AP1857" s="57" t="s">
        <v>108</v>
      </c>
      <c r="AQ1857" s="57" t="s">
        <v>109</v>
      </c>
      <c r="AR1857" s="57">
        <v>211</v>
      </c>
      <c r="AS1857" s="57">
        <v>301.73</v>
      </c>
    </row>
    <row r="1858" spans="35:45" ht="41.4">
      <c r="AI1858" s="56" t="s">
        <v>103</v>
      </c>
      <c r="AJ1858" s="56">
        <v>2022</v>
      </c>
      <c r="AK1858" s="56" t="s">
        <v>23</v>
      </c>
      <c r="AL1858" s="56" t="s">
        <v>116</v>
      </c>
      <c r="AM1858" s="56" t="s">
        <v>105</v>
      </c>
      <c r="AN1858" s="56" t="s">
        <v>106</v>
      </c>
      <c r="AO1858" s="56" t="s">
        <v>107</v>
      </c>
      <c r="AP1858" s="56" t="s">
        <v>108</v>
      </c>
      <c r="AQ1858" s="56" t="s">
        <v>109</v>
      </c>
      <c r="AR1858" s="56">
        <v>205</v>
      </c>
      <c r="AS1858" s="56">
        <v>293.14999999999998</v>
      </c>
    </row>
    <row r="1859" spans="35:45" ht="41.4">
      <c r="AI1859" s="57" t="s">
        <v>103</v>
      </c>
      <c r="AJ1859" s="57">
        <v>2022</v>
      </c>
      <c r="AK1859" s="57" t="s">
        <v>23</v>
      </c>
      <c r="AL1859" s="57" t="s">
        <v>116</v>
      </c>
      <c r="AM1859" s="57" t="s">
        <v>105</v>
      </c>
      <c r="AN1859" s="57" t="s">
        <v>106</v>
      </c>
      <c r="AO1859" s="57" t="s">
        <v>107</v>
      </c>
      <c r="AP1859" s="57" t="s">
        <v>108</v>
      </c>
      <c r="AQ1859" s="57" t="s">
        <v>109</v>
      </c>
      <c r="AR1859" s="57">
        <v>790</v>
      </c>
      <c r="AS1859" s="57">
        <v>1129.7</v>
      </c>
    </row>
    <row r="1860" spans="35:45" ht="41.4">
      <c r="AI1860" s="56" t="s">
        <v>110</v>
      </c>
      <c r="AJ1860" s="56">
        <v>2022</v>
      </c>
      <c r="AK1860" s="56" t="s">
        <v>23</v>
      </c>
      <c r="AL1860" s="56" t="s">
        <v>116</v>
      </c>
      <c r="AM1860" s="56" t="s">
        <v>105</v>
      </c>
      <c r="AN1860" s="56" t="s">
        <v>106</v>
      </c>
      <c r="AO1860" s="56" t="s">
        <v>107</v>
      </c>
      <c r="AP1860" s="56" t="s">
        <v>108</v>
      </c>
      <c r="AQ1860" s="56" t="s">
        <v>109</v>
      </c>
      <c r="AR1860" s="56">
        <v>823</v>
      </c>
      <c r="AS1860" s="56">
        <v>1176.8900000000001</v>
      </c>
    </row>
    <row r="1861" spans="35:45" ht="41.4">
      <c r="AI1861" s="57" t="s">
        <v>103</v>
      </c>
      <c r="AJ1861" s="57">
        <v>2022</v>
      </c>
      <c r="AK1861" s="57" t="s">
        <v>23</v>
      </c>
      <c r="AL1861" s="57" t="s">
        <v>116</v>
      </c>
      <c r="AM1861" s="57" t="s">
        <v>105</v>
      </c>
      <c r="AN1861" s="57" t="s">
        <v>106</v>
      </c>
      <c r="AO1861" s="57" t="s">
        <v>107</v>
      </c>
      <c r="AP1861" s="57" t="s">
        <v>108</v>
      </c>
      <c r="AQ1861" s="57" t="s">
        <v>111</v>
      </c>
      <c r="AR1861" s="57">
        <v>215</v>
      </c>
      <c r="AS1861" s="57">
        <v>307.45</v>
      </c>
    </row>
    <row r="1862" spans="35:45" ht="41.4">
      <c r="AI1862" s="56" t="s">
        <v>112</v>
      </c>
      <c r="AJ1862" s="56">
        <v>2022</v>
      </c>
      <c r="AK1862" s="56" t="s">
        <v>23</v>
      </c>
      <c r="AL1862" s="56" t="s">
        <v>116</v>
      </c>
      <c r="AM1862" s="56" t="s">
        <v>105</v>
      </c>
      <c r="AN1862" s="56" t="s">
        <v>106</v>
      </c>
      <c r="AO1862" s="56" t="s">
        <v>107</v>
      </c>
      <c r="AP1862" s="56" t="s">
        <v>108</v>
      </c>
      <c r="AQ1862" s="56" t="s">
        <v>111</v>
      </c>
      <c r="AR1862" s="56">
        <v>209</v>
      </c>
      <c r="AS1862" s="56">
        <v>298.87</v>
      </c>
    </row>
    <row r="1863" spans="35:45" ht="41.4">
      <c r="AI1863" s="57" t="s">
        <v>103</v>
      </c>
      <c r="AJ1863" s="57">
        <v>2022</v>
      </c>
      <c r="AK1863" s="57" t="s">
        <v>23</v>
      </c>
      <c r="AL1863" s="57" t="s">
        <v>116</v>
      </c>
      <c r="AM1863" s="57" t="s">
        <v>105</v>
      </c>
      <c r="AN1863" s="57" t="s">
        <v>106</v>
      </c>
      <c r="AO1863" s="57" t="s">
        <v>107</v>
      </c>
      <c r="AP1863" s="57" t="s">
        <v>108</v>
      </c>
      <c r="AQ1863" s="57" t="s">
        <v>111</v>
      </c>
      <c r="AR1863" s="57">
        <v>203</v>
      </c>
      <c r="AS1863" s="57">
        <v>290.29000000000002</v>
      </c>
    </row>
    <row r="1864" spans="35:45" ht="41.4">
      <c r="AI1864" s="56" t="s">
        <v>112</v>
      </c>
      <c r="AJ1864" s="56">
        <v>2022</v>
      </c>
      <c r="AK1864" s="56" t="s">
        <v>23</v>
      </c>
      <c r="AL1864" s="56" t="s">
        <v>116</v>
      </c>
      <c r="AM1864" s="56" t="s">
        <v>105</v>
      </c>
      <c r="AN1864" s="56" t="s">
        <v>106</v>
      </c>
      <c r="AO1864" s="56" t="s">
        <v>107</v>
      </c>
      <c r="AP1864" s="56" t="s">
        <v>108</v>
      </c>
      <c r="AQ1864" s="56" t="s">
        <v>109</v>
      </c>
      <c r="AR1864" s="56">
        <v>257</v>
      </c>
      <c r="AS1864" s="56">
        <v>367.51</v>
      </c>
    </row>
    <row r="1865" spans="35:45" ht="41.4">
      <c r="AI1865" s="57" t="s">
        <v>110</v>
      </c>
      <c r="AJ1865" s="57">
        <v>2022</v>
      </c>
      <c r="AK1865" s="57" t="s">
        <v>1</v>
      </c>
      <c r="AL1865" s="57" t="s">
        <v>116</v>
      </c>
      <c r="AM1865" s="57" t="s">
        <v>105</v>
      </c>
      <c r="AN1865" s="57" t="s">
        <v>106</v>
      </c>
      <c r="AO1865" s="57" t="s">
        <v>107</v>
      </c>
      <c r="AP1865" s="57" t="s">
        <v>108</v>
      </c>
      <c r="AQ1865" s="57" t="s">
        <v>111</v>
      </c>
      <c r="AR1865" s="57">
        <v>230</v>
      </c>
      <c r="AS1865" s="57">
        <v>328.9</v>
      </c>
    </row>
    <row r="1866" spans="35:45" ht="41.4">
      <c r="AI1866" s="56" t="s">
        <v>103</v>
      </c>
      <c r="AJ1866" s="56">
        <v>2022</v>
      </c>
      <c r="AK1866" s="56" t="s">
        <v>1</v>
      </c>
      <c r="AL1866" s="56" t="s">
        <v>116</v>
      </c>
      <c r="AM1866" s="56" t="s">
        <v>105</v>
      </c>
      <c r="AN1866" s="56" t="s">
        <v>106</v>
      </c>
      <c r="AO1866" s="56" t="s">
        <v>107</v>
      </c>
      <c r="AP1866" s="56" t="s">
        <v>108</v>
      </c>
      <c r="AQ1866" s="56" t="s">
        <v>111</v>
      </c>
      <c r="AR1866" s="56">
        <v>224</v>
      </c>
      <c r="AS1866" s="56">
        <v>320.32</v>
      </c>
    </row>
    <row r="1867" spans="35:45" ht="41.4">
      <c r="AI1867" s="57" t="s">
        <v>114</v>
      </c>
      <c r="AJ1867" s="57">
        <v>2022</v>
      </c>
      <c r="AK1867" s="57" t="s">
        <v>1</v>
      </c>
      <c r="AL1867" s="57" t="s">
        <v>116</v>
      </c>
      <c r="AM1867" s="57" t="s">
        <v>105</v>
      </c>
      <c r="AN1867" s="57" t="s">
        <v>106</v>
      </c>
      <c r="AO1867" s="57" t="s">
        <v>107</v>
      </c>
      <c r="AP1867" s="57" t="s">
        <v>108</v>
      </c>
      <c r="AQ1867" s="57" t="s">
        <v>109</v>
      </c>
      <c r="AR1867" s="57">
        <v>218</v>
      </c>
      <c r="AS1867" s="57">
        <v>311.74</v>
      </c>
    </row>
    <row r="1868" spans="35:45" ht="41.4">
      <c r="AI1868" s="56" t="s">
        <v>113</v>
      </c>
      <c r="AJ1868" s="56">
        <v>2022</v>
      </c>
      <c r="AK1868" s="56" t="s">
        <v>1</v>
      </c>
      <c r="AL1868" s="56" t="s">
        <v>116</v>
      </c>
      <c r="AM1868" s="56" t="s">
        <v>105</v>
      </c>
      <c r="AN1868" s="56" t="s">
        <v>106</v>
      </c>
      <c r="AO1868" s="56" t="s">
        <v>107</v>
      </c>
      <c r="AP1868" s="56" t="s">
        <v>108</v>
      </c>
      <c r="AQ1868" s="56" t="s">
        <v>109</v>
      </c>
      <c r="AR1868" s="56">
        <v>266</v>
      </c>
      <c r="AS1868" s="56">
        <v>380.38</v>
      </c>
    </row>
    <row r="1869" spans="35:45" ht="41.4">
      <c r="AI1869" s="57" t="s">
        <v>110</v>
      </c>
      <c r="AJ1869" s="57">
        <v>2022</v>
      </c>
      <c r="AK1869" s="57" t="s">
        <v>1</v>
      </c>
      <c r="AL1869" s="57" t="s">
        <v>116</v>
      </c>
      <c r="AM1869" s="57" t="s">
        <v>105</v>
      </c>
      <c r="AN1869" s="57" t="s">
        <v>106</v>
      </c>
      <c r="AO1869" s="57" t="s">
        <v>107</v>
      </c>
      <c r="AP1869" s="57" t="s">
        <v>108</v>
      </c>
      <c r="AQ1869" s="57" t="s">
        <v>109</v>
      </c>
      <c r="AR1869" s="57">
        <v>232</v>
      </c>
      <c r="AS1869" s="57">
        <v>331.76</v>
      </c>
    </row>
    <row r="1870" spans="35:45" ht="41.4">
      <c r="AI1870" s="56" t="s">
        <v>110</v>
      </c>
      <c r="AJ1870" s="56">
        <v>2022</v>
      </c>
      <c r="AK1870" s="56" t="s">
        <v>1</v>
      </c>
      <c r="AL1870" s="56" t="s">
        <v>116</v>
      </c>
      <c r="AM1870" s="56" t="s">
        <v>105</v>
      </c>
      <c r="AN1870" s="56" t="s">
        <v>106</v>
      </c>
      <c r="AO1870" s="56" t="s">
        <v>107</v>
      </c>
      <c r="AP1870" s="56" t="s">
        <v>108</v>
      </c>
      <c r="AQ1870" s="56" t="s">
        <v>109</v>
      </c>
      <c r="AR1870" s="56">
        <v>226</v>
      </c>
      <c r="AS1870" s="56">
        <v>323.18</v>
      </c>
    </row>
    <row r="1871" spans="35:45" ht="41.4">
      <c r="AI1871" s="57" t="s">
        <v>110</v>
      </c>
      <c r="AJ1871" s="57">
        <v>2022</v>
      </c>
      <c r="AK1871" s="57" t="s">
        <v>1</v>
      </c>
      <c r="AL1871" s="57" t="s">
        <v>116</v>
      </c>
      <c r="AM1871" s="57" t="s">
        <v>105</v>
      </c>
      <c r="AN1871" s="57" t="s">
        <v>106</v>
      </c>
      <c r="AO1871" s="57" t="s">
        <v>107</v>
      </c>
      <c r="AP1871" s="57" t="s">
        <v>108</v>
      </c>
      <c r="AQ1871" s="57" t="s">
        <v>109</v>
      </c>
      <c r="AR1871" s="57">
        <v>220</v>
      </c>
      <c r="AS1871" s="57">
        <v>314.60000000000002</v>
      </c>
    </row>
    <row r="1872" spans="35:45" ht="41.4">
      <c r="AI1872" s="56" t="s">
        <v>103</v>
      </c>
      <c r="AJ1872" s="56">
        <v>2022</v>
      </c>
      <c r="AK1872" s="56" t="s">
        <v>1</v>
      </c>
      <c r="AL1872" s="56" t="s">
        <v>116</v>
      </c>
      <c r="AM1872" s="56" t="s">
        <v>105</v>
      </c>
      <c r="AN1872" s="56" t="s">
        <v>106</v>
      </c>
      <c r="AO1872" s="56" t="s">
        <v>107</v>
      </c>
      <c r="AP1872" s="56" t="s">
        <v>108</v>
      </c>
      <c r="AQ1872" s="56" t="s">
        <v>109</v>
      </c>
      <c r="AR1872" s="56">
        <v>262</v>
      </c>
      <c r="AS1872" s="56">
        <v>526.24</v>
      </c>
    </row>
    <row r="1873" spans="35:45" ht="41.4">
      <c r="AI1873" s="57" t="s">
        <v>103</v>
      </c>
      <c r="AJ1873" s="57">
        <v>2022</v>
      </c>
      <c r="AK1873" s="57" t="s">
        <v>1</v>
      </c>
      <c r="AL1873" s="57" t="s">
        <v>116</v>
      </c>
      <c r="AM1873" s="57" t="s">
        <v>105</v>
      </c>
      <c r="AN1873" s="57" t="s">
        <v>106</v>
      </c>
      <c r="AO1873" s="57" t="s">
        <v>107</v>
      </c>
      <c r="AP1873" s="57" t="s">
        <v>108</v>
      </c>
      <c r="AQ1873" s="57" t="s">
        <v>109</v>
      </c>
      <c r="AR1873" s="57">
        <v>1008</v>
      </c>
      <c r="AS1873" s="57">
        <v>1441.44</v>
      </c>
    </row>
    <row r="1874" spans="35:45" ht="41.4">
      <c r="AI1874" s="56" t="s">
        <v>110</v>
      </c>
      <c r="AJ1874" s="56">
        <v>2022</v>
      </c>
      <c r="AK1874" s="56" t="s">
        <v>1</v>
      </c>
      <c r="AL1874" s="56" t="s">
        <v>116</v>
      </c>
      <c r="AM1874" s="56" t="s">
        <v>105</v>
      </c>
      <c r="AN1874" s="56" t="s">
        <v>106</v>
      </c>
      <c r="AO1874" s="56" t="s">
        <v>107</v>
      </c>
      <c r="AP1874" s="56" t="s">
        <v>108</v>
      </c>
      <c r="AQ1874" s="56" t="s">
        <v>109</v>
      </c>
      <c r="AR1874" s="56">
        <v>1041</v>
      </c>
      <c r="AS1874" s="56">
        <v>1488.63</v>
      </c>
    </row>
    <row r="1875" spans="35:45" ht="41.4">
      <c r="AI1875" s="57" t="s">
        <v>110</v>
      </c>
      <c r="AJ1875" s="57">
        <v>2022</v>
      </c>
      <c r="AK1875" s="57" t="s">
        <v>1</v>
      </c>
      <c r="AL1875" s="57" t="s">
        <v>116</v>
      </c>
      <c r="AM1875" s="57" t="s">
        <v>105</v>
      </c>
      <c r="AN1875" s="57" t="s">
        <v>106</v>
      </c>
      <c r="AO1875" s="57" t="s">
        <v>107</v>
      </c>
      <c r="AP1875" s="57" t="s">
        <v>108</v>
      </c>
      <c r="AQ1875" s="57" t="s">
        <v>109</v>
      </c>
      <c r="AR1875" s="57">
        <v>219</v>
      </c>
      <c r="AS1875" s="57">
        <v>313.17</v>
      </c>
    </row>
    <row r="1876" spans="35:45" ht="41.4">
      <c r="AI1876" s="56" t="s">
        <v>114</v>
      </c>
      <c r="AJ1876" s="56">
        <v>2022</v>
      </c>
      <c r="AK1876" s="56" t="s">
        <v>1</v>
      </c>
      <c r="AL1876" s="56" t="s">
        <v>116</v>
      </c>
      <c r="AM1876" s="56" t="s">
        <v>105</v>
      </c>
      <c r="AN1876" s="56" t="s">
        <v>106</v>
      </c>
      <c r="AO1876" s="56" t="s">
        <v>107</v>
      </c>
      <c r="AP1876" s="56" t="s">
        <v>108</v>
      </c>
      <c r="AQ1876" s="56" t="s">
        <v>109</v>
      </c>
      <c r="AR1876" s="56">
        <v>229</v>
      </c>
      <c r="AS1876" s="56">
        <v>327.47000000000003</v>
      </c>
    </row>
    <row r="1877" spans="35:45" ht="41.4">
      <c r="AI1877" s="57" t="s">
        <v>103</v>
      </c>
      <c r="AJ1877" s="57">
        <v>2022</v>
      </c>
      <c r="AK1877" s="57" t="s">
        <v>1</v>
      </c>
      <c r="AL1877" s="57" t="s">
        <v>116</v>
      </c>
      <c r="AM1877" s="57" t="s">
        <v>105</v>
      </c>
      <c r="AN1877" s="57" t="s">
        <v>106</v>
      </c>
      <c r="AO1877" s="57" t="s">
        <v>107</v>
      </c>
      <c r="AP1877" s="57" t="s">
        <v>108</v>
      </c>
      <c r="AQ1877" s="57" t="s">
        <v>109</v>
      </c>
      <c r="AR1877" s="57">
        <v>223</v>
      </c>
      <c r="AS1877" s="57">
        <v>318.89</v>
      </c>
    </row>
    <row r="1878" spans="35:45" ht="41.4">
      <c r="AI1878" s="56" t="s">
        <v>110</v>
      </c>
      <c r="AJ1878" s="56">
        <v>2022</v>
      </c>
      <c r="AK1878" s="56" t="s">
        <v>1</v>
      </c>
      <c r="AL1878" s="56" t="s">
        <v>116</v>
      </c>
      <c r="AM1878" s="56" t="s">
        <v>105</v>
      </c>
      <c r="AN1878" s="56" t="s">
        <v>106</v>
      </c>
      <c r="AO1878" s="56" t="s">
        <v>107</v>
      </c>
      <c r="AP1878" s="56" t="s">
        <v>108</v>
      </c>
      <c r="AQ1878" s="56" t="s">
        <v>109</v>
      </c>
      <c r="AR1878" s="56">
        <v>789</v>
      </c>
      <c r="AS1878" s="56">
        <v>1128.27</v>
      </c>
    </row>
    <row r="1879" spans="35:45" ht="41.4">
      <c r="AI1879" s="57" t="s">
        <v>110</v>
      </c>
      <c r="AJ1879" s="57">
        <v>2022</v>
      </c>
      <c r="AK1879" s="57" t="s">
        <v>1</v>
      </c>
      <c r="AL1879" s="57" t="s">
        <v>116</v>
      </c>
      <c r="AM1879" s="57" t="s">
        <v>105</v>
      </c>
      <c r="AN1879" s="57" t="s">
        <v>106</v>
      </c>
      <c r="AO1879" s="57" t="s">
        <v>107</v>
      </c>
      <c r="AP1879" s="57" t="s">
        <v>108</v>
      </c>
      <c r="AQ1879" s="57" t="s">
        <v>109</v>
      </c>
      <c r="AR1879" s="57">
        <v>822</v>
      </c>
      <c r="AS1879" s="57">
        <v>1175.46</v>
      </c>
    </row>
    <row r="1880" spans="35:45" ht="41.4">
      <c r="AI1880" s="56" t="s">
        <v>110</v>
      </c>
      <c r="AJ1880" s="56">
        <v>2022</v>
      </c>
      <c r="AK1880" s="56" t="s">
        <v>1</v>
      </c>
      <c r="AL1880" s="56" t="s">
        <v>116</v>
      </c>
      <c r="AM1880" s="56" t="s">
        <v>105</v>
      </c>
      <c r="AN1880" s="56" t="s">
        <v>106</v>
      </c>
      <c r="AO1880" s="56" t="s">
        <v>107</v>
      </c>
      <c r="AP1880" s="56" t="s">
        <v>108</v>
      </c>
      <c r="AQ1880" s="56" t="s">
        <v>111</v>
      </c>
      <c r="AR1880" s="56">
        <v>233</v>
      </c>
      <c r="AS1880" s="56">
        <v>333.19</v>
      </c>
    </row>
    <row r="1881" spans="35:45" ht="41.4">
      <c r="AI1881" s="57" t="s">
        <v>110</v>
      </c>
      <c r="AJ1881" s="57">
        <v>2022</v>
      </c>
      <c r="AK1881" s="57" t="s">
        <v>1</v>
      </c>
      <c r="AL1881" s="57" t="s">
        <v>116</v>
      </c>
      <c r="AM1881" s="57" t="s">
        <v>105</v>
      </c>
      <c r="AN1881" s="57" t="s">
        <v>106</v>
      </c>
      <c r="AO1881" s="57" t="s">
        <v>107</v>
      </c>
      <c r="AP1881" s="57" t="s">
        <v>108</v>
      </c>
      <c r="AQ1881" s="57" t="s">
        <v>111</v>
      </c>
      <c r="AR1881" s="57">
        <v>227</v>
      </c>
      <c r="AS1881" s="57">
        <v>324.61</v>
      </c>
    </row>
    <row r="1882" spans="35:45" ht="41.4">
      <c r="AI1882" s="56" t="s">
        <v>103</v>
      </c>
      <c r="AJ1882" s="56">
        <v>2022</v>
      </c>
      <c r="AK1882" s="56" t="s">
        <v>1</v>
      </c>
      <c r="AL1882" s="56" t="s">
        <v>116</v>
      </c>
      <c r="AM1882" s="56" t="s">
        <v>105</v>
      </c>
      <c r="AN1882" s="56" t="s">
        <v>106</v>
      </c>
      <c r="AO1882" s="56" t="s">
        <v>107</v>
      </c>
      <c r="AP1882" s="56" t="s">
        <v>108</v>
      </c>
      <c r="AQ1882" s="56" t="s">
        <v>111</v>
      </c>
      <c r="AR1882" s="56">
        <v>221</v>
      </c>
      <c r="AS1882" s="56">
        <v>316.02999999999997</v>
      </c>
    </row>
    <row r="1883" spans="35:45" ht="41.4">
      <c r="AI1883" s="57" t="s">
        <v>110</v>
      </c>
      <c r="AJ1883" s="57">
        <v>2022</v>
      </c>
      <c r="AK1883" s="57" t="s">
        <v>1</v>
      </c>
      <c r="AL1883" s="57" t="s">
        <v>116</v>
      </c>
      <c r="AM1883" s="57" t="s">
        <v>105</v>
      </c>
      <c r="AN1883" s="57" t="s">
        <v>106</v>
      </c>
      <c r="AO1883" s="57" t="s">
        <v>107</v>
      </c>
      <c r="AP1883" s="57" t="s">
        <v>108</v>
      </c>
      <c r="AQ1883" s="57" t="s">
        <v>109</v>
      </c>
      <c r="AR1883" s="57">
        <v>215</v>
      </c>
      <c r="AS1883" s="57">
        <v>307.45</v>
      </c>
    </row>
    <row r="1884" spans="35:45" ht="41.4">
      <c r="AI1884" s="56" t="s">
        <v>112</v>
      </c>
      <c r="AJ1884" s="56">
        <v>2022</v>
      </c>
      <c r="AK1884" s="56" t="s">
        <v>1</v>
      </c>
      <c r="AL1884" s="56" t="s">
        <v>116</v>
      </c>
      <c r="AM1884" s="56" t="s">
        <v>105</v>
      </c>
      <c r="AN1884" s="56" t="s">
        <v>106</v>
      </c>
      <c r="AO1884" s="56" t="s">
        <v>107</v>
      </c>
      <c r="AP1884" s="56" t="s">
        <v>108</v>
      </c>
      <c r="AQ1884" s="56" t="s">
        <v>109</v>
      </c>
      <c r="AR1884" s="56">
        <v>263</v>
      </c>
      <c r="AS1884" s="56">
        <v>376.09</v>
      </c>
    </row>
    <row r="1885" spans="35:45" ht="41.4">
      <c r="AI1885" s="57" t="s">
        <v>103</v>
      </c>
      <c r="AJ1885" s="57">
        <v>2022</v>
      </c>
      <c r="AK1885" s="57" t="s">
        <v>29</v>
      </c>
      <c r="AL1885" s="57" t="s">
        <v>116</v>
      </c>
      <c r="AM1885" s="57" t="s">
        <v>105</v>
      </c>
      <c r="AN1885" s="57" t="s">
        <v>106</v>
      </c>
      <c r="AO1885" s="57" t="s">
        <v>107</v>
      </c>
      <c r="AP1885" s="57" t="s">
        <v>108</v>
      </c>
      <c r="AQ1885" s="57" t="s">
        <v>111</v>
      </c>
      <c r="AR1885" s="57">
        <v>134</v>
      </c>
      <c r="AS1885" s="57">
        <v>191.62</v>
      </c>
    </row>
    <row r="1886" spans="35:45" ht="41.4">
      <c r="AI1886" s="56" t="s">
        <v>103</v>
      </c>
      <c r="AJ1886" s="56">
        <v>2022</v>
      </c>
      <c r="AK1886" s="56" t="s">
        <v>29</v>
      </c>
      <c r="AL1886" s="56" t="s">
        <v>116</v>
      </c>
      <c r="AM1886" s="56" t="s">
        <v>105</v>
      </c>
      <c r="AN1886" s="56" t="s">
        <v>106</v>
      </c>
      <c r="AO1886" s="56" t="s">
        <v>107</v>
      </c>
      <c r="AP1886" s="56" t="s">
        <v>108</v>
      </c>
      <c r="AQ1886" s="56" t="s">
        <v>111</v>
      </c>
      <c r="AR1886" s="56">
        <v>128</v>
      </c>
      <c r="AS1886" s="56">
        <v>183.04</v>
      </c>
    </row>
    <row r="1887" spans="35:45" ht="41.4">
      <c r="AI1887" s="57" t="s">
        <v>110</v>
      </c>
      <c r="AJ1887" s="57">
        <v>2022</v>
      </c>
      <c r="AK1887" s="57" t="s">
        <v>29</v>
      </c>
      <c r="AL1887" s="57" t="s">
        <v>116</v>
      </c>
      <c r="AM1887" s="57" t="s">
        <v>105</v>
      </c>
      <c r="AN1887" s="57" t="s">
        <v>106</v>
      </c>
      <c r="AO1887" s="57" t="s">
        <v>107</v>
      </c>
      <c r="AP1887" s="57" t="s">
        <v>108</v>
      </c>
      <c r="AQ1887" s="57" t="s">
        <v>109</v>
      </c>
      <c r="AR1887" s="57">
        <v>230</v>
      </c>
      <c r="AS1887" s="57">
        <v>328.9</v>
      </c>
    </row>
    <row r="1888" spans="35:45" ht="41.4">
      <c r="AI1888" s="56" t="s">
        <v>110</v>
      </c>
      <c r="AJ1888" s="56">
        <v>2022</v>
      </c>
      <c r="AK1888" s="56" t="s">
        <v>29</v>
      </c>
      <c r="AL1888" s="56" t="s">
        <v>116</v>
      </c>
      <c r="AM1888" s="56" t="s">
        <v>105</v>
      </c>
      <c r="AN1888" s="56" t="s">
        <v>106</v>
      </c>
      <c r="AO1888" s="56" t="s">
        <v>107</v>
      </c>
      <c r="AP1888" s="56" t="s">
        <v>108</v>
      </c>
      <c r="AQ1888" s="56" t="s">
        <v>109</v>
      </c>
      <c r="AR1888" s="56">
        <v>136</v>
      </c>
      <c r="AS1888" s="56">
        <v>194.48</v>
      </c>
    </row>
    <row r="1889" spans="35:45" ht="41.4">
      <c r="AI1889" s="57" t="s">
        <v>103</v>
      </c>
      <c r="AJ1889" s="57">
        <v>2022</v>
      </c>
      <c r="AK1889" s="57" t="s">
        <v>29</v>
      </c>
      <c r="AL1889" s="57" t="s">
        <v>116</v>
      </c>
      <c r="AM1889" s="57" t="s">
        <v>105</v>
      </c>
      <c r="AN1889" s="57" t="s">
        <v>106</v>
      </c>
      <c r="AO1889" s="57" t="s">
        <v>107</v>
      </c>
      <c r="AP1889" s="57" t="s">
        <v>108</v>
      </c>
      <c r="AQ1889" s="57" t="s">
        <v>109</v>
      </c>
      <c r="AR1889" s="57">
        <v>130</v>
      </c>
      <c r="AS1889" s="57">
        <v>185.9</v>
      </c>
    </row>
    <row r="1890" spans="35:45" ht="41.4">
      <c r="AI1890" s="56" t="s">
        <v>112</v>
      </c>
      <c r="AJ1890" s="56">
        <v>2022</v>
      </c>
      <c r="AK1890" s="56" t="s">
        <v>29</v>
      </c>
      <c r="AL1890" s="56" t="s">
        <v>116</v>
      </c>
      <c r="AM1890" s="56" t="s">
        <v>105</v>
      </c>
      <c r="AN1890" s="56" t="s">
        <v>106</v>
      </c>
      <c r="AO1890" s="56" t="s">
        <v>107</v>
      </c>
      <c r="AP1890" s="56" t="s">
        <v>108</v>
      </c>
      <c r="AQ1890" s="56" t="s">
        <v>109</v>
      </c>
      <c r="AR1890" s="56">
        <v>370</v>
      </c>
      <c r="AS1890" s="56">
        <v>529.1</v>
      </c>
    </row>
    <row r="1891" spans="35:45" ht="41.4">
      <c r="AI1891" s="57" t="s">
        <v>110</v>
      </c>
      <c r="AJ1891" s="57">
        <v>2022</v>
      </c>
      <c r="AK1891" s="57" t="s">
        <v>29</v>
      </c>
      <c r="AL1891" s="57" t="s">
        <v>116</v>
      </c>
      <c r="AM1891" s="57" t="s">
        <v>105</v>
      </c>
      <c r="AN1891" s="57" t="s">
        <v>106</v>
      </c>
      <c r="AO1891" s="57" t="s">
        <v>107</v>
      </c>
      <c r="AP1891" s="57" t="s">
        <v>108</v>
      </c>
      <c r="AQ1891" s="57" t="s">
        <v>109</v>
      </c>
      <c r="AR1891" s="57">
        <v>184</v>
      </c>
      <c r="AS1891" s="57">
        <v>526.24</v>
      </c>
    </row>
    <row r="1892" spans="35:45" ht="41.4">
      <c r="AI1892" s="56" t="s">
        <v>110</v>
      </c>
      <c r="AJ1892" s="56">
        <v>2022</v>
      </c>
      <c r="AK1892" s="56" t="s">
        <v>29</v>
      </c>
      <c r="AL1892" s="56" t="s">
        <v>116</v>
      </c>
      <c r="AM1892" s="56" t="s">
        <v>105</v>
      </c>
      <c r="AN1892" s="56" t="s">
        <v>106</v>
      </c>
      <c r="AO1892" s="56" t="s">
        <v>107</v>
      </c>
      <c r="AP1892" s="56" t="s">
        <v>108</v>
      </c>
      <c r="AQ1892" s="56" t="s">
        <v>109</v>
      </c>
      <c r="AR1892" s="56">
        <v>232</v>
      </c>
      <c r="AS1892" s="56">
        <v>526.24</v>
      </c>
    </row>
    <row r="1893" spans="35:45" ht="41.4">
      <c r="AI1893" s="57" t="s">
        <v>112</v>
      </c>
      <c r="AJ1893" s="57">
        <v>2022</v>
      </c>
      <c r="AK1893" s="57" t="s">
        <v>29</v>
      </c>
      <c r="AL1893" s="57" t="s">
        <v>116</v>
      </c>
      <c r="AM1893" s="57" t="s">
        <v>105</v>
      </c>
      <c r="AN1893" s="57" t="s">
        <v>106</v>
      </c>
      <c r="AO1893" s="57" t="s">
        <v>107</v>
      </c>
      <c r="AP1893" s="57" t="s">
        <v>108</v>
      </c>
      <c r="AQ1893" s="57" t="s">
        <v>109</v>
      </c>
      <c r="AR1893" s="57">
        <v>1013</v>
      </c>
      <c r="AS1893" s="57">
        <v>1448.59</v>
      </c>
    </row>
    <row r="1894" spans="35:45" ht="41.4">
      <c r="AI1894" s="56" t="s">
        <v>113</v>
      </c>
      <c r="AJ1894" s="56">
        <v>2022</v>
      </c>
      <c r="AK1894" s="56" t="s">
        <v>29</v>
      </c>
      <c r="AL1894" s="56" t="s">
        <v>116</v>
      </c>
      <c r="AM1894" s="56" t="s">
        <v>105</v>
      </c>
      <c r="AN1894" s="56" t="s">
        <v>106</v>
      </c>
      <c r="AO1894" s="56" t="s">
        <v>107</v>
      </c>
      <c r="AP1894" s="56" t="s">
        <v>108</v>
      </c>
      <c r="AQ1894" s="56" t="s">
        <v>109</v>
      </c>
      <c r="AR1894" s="56">
        <v>234</v>
      </c>
      <c r="AS1894" s="56">
        <v>334.62</v>
      </c>
    </row>
    <row r="1895" spans="35:45" ht="41.4">
      <c r="AI1895" s="57" t="s">
        <v>112</v>
      </c>
      <c r="AJ1895" s="57">
        <v>2022</v>
      </c>
      <c r="AK1895" s="57" t="s">
        <v>29</v>
      </c>
      <c r="AL1895" s="57" t="s">
        <v>116</v>
      </c>
      <c r="AM1895" s="57" t="s">
        <v>105</v>
      </c>
      <c r="AN1895" s="57" t="s">
        <v>106</v>
      </c>
      <c r="AO1895" s="57" t="s">
        <v>107</v>
      </c>
      <c r="AP1895" s="57" t="s">
        <v>108</v>
      </c>
      <c r="AQ1895" s="57" t="s">
        <v>109</v>
      </c>
      <c r="AR1895" s="57">
        <v>183</v>
      </c>
      <c r="AS1895" s="57">
        <v>261.69</v>
      </c>
    </row>
    <row r="1896" spans="35:45" ht="41.4">
      <c r="AI1896" s="56" t="s">
        <v>110</v>
      </c>
      <c r="AJ1896" s="56">
        <v>2022</v>
      </c>
      <c r="AK1896" s="56" t="s">
        <v>29</v>
      </c>
      <c r="AL1896" s="56" t="s">
        <v>116</v>
      </c>
      <c r="AM1896" s="56" t="s">
        <v>105</v>
      </c>
      <c r="AN1896" s="56" t="s">
        <v>106</v>
      </c>
      <c r="AO1896" s="56" t="s">
        <v>107</v>
      </c>
      <c r="AP1896" s="56" t="s">
        <v>108</v>
      </c>
      <c r="AQ1896" s="56" t="s">
        <v>109</v>
      </c>
      <c r="AR1896" s="56">
        <v>231</v>
      </c>
      <c r="AS1896" s="56">
        <v>330.33</v>
      </c>
    </row>
    <row r="1897" spans="35:45" ht="41.4">
      <c r="AI1897" s="57" t="s">
        <v>112</v>
      </c>
      <c r="AJ1897" s="57">
        <v>2022</v>
      </c>
      <c r="AK1897" s="57" t="s">
        <v>29</v>
      </c>
      <c r="AL1897" s="57" t="s">
        <v>116</v>
      </c>
      <c r="AM1897" s="57" t="s">
        <v>105</v>
      </c>
      <c r="AN1897" s="57" t="s">
        <v>106</v>
      </c>
      <c r="AO1897" s="57" t="s">
        <v>107</v>
      </c>
      <c r="AP1897" s="57" t="s">
        <v>108</v>
      </c>
      <c r="AQ1897" s="57" t="s">
        <v>109</v>
      </c>
      <c r="AR1897" s="57">
        <v>133</v>
      </c>
      <c r="AS1897" s="57">
        <v>190.19</v>
      </c>
    </row>
    <row r="1898" spans="35:45" ht="41.4">
      <c r="AI1898" s="56" t="s">
        <v>110</v>
      </c>
      <c r="AJ1898" s="56">
        <v>2022</v>
      </c>
      <c r="AK1898" s="56" t="s">
        <v>29</v>
      </c>
      <c r="AL1898" s="56" t="s">
        <v>116</v>
      </c>
      <c r="AM1898" s="56" t="s">
        <v>105</v>
      </c>
      <c r="AN1898" s="56" t="s">
        <v>106</v>
      </c>
      <c r="AO1898" s="56" t="s">
        <v>107</v>
      </c>
      <c r="AP1898" s="56" t="s">
        <v>108</v>
      </c>
      <c r="AQ1898" s="56" t="s">
        <v>109</v>
      </c>
      <c r="AR1898" s="56">
        <v>127</v>
      </c>
      <c r="AS1898" s="56">
        <v>181.61</v>
      </c>
    </row>
    <row r="1899" spans="35:45" ht="41.4">
      <c r="AI1899" s="57" t="s">
        <v>110</v>
      </c>
      <c r="AJ1899" s="57">
        <v>2022</v>
      </c>
      <c r="AK1899" s="57" t="s">
        <v>29</v>
      </c>
      <c r="AL1899" s="57" t="s">
        <v>116</v>
      </c>
      <c r="AM1899" s="57" t="s">
        <v>105</v>
      </c>
      <c r="AN1899" s="57" t="s">
        <v>106</v>
      </c>
      <c r="AO1899" s="57" t="s">
        <v>107</v>
      </c>
      <c r="AP1899" s="57" t="s">
        <v>108</v>
      </c>
      <c r="AQ1899" s="57" t="s">
        <v>109</v>
      </c>
      <c r="AR1899" s="57">
        <v>794</v>
      </c>
      <c r="AS1899" s="57">
        <v>1135.42</v>
      </c>
    </row>
    <row r="1900" spans="35:45" ht="41.4">
      <c r="AI1900" s="56" t="s">
        <v>110</v>
      </c>
      <c r="AJ1900" s="56">
        <v>2022</v>
      </c>
      <c r="AK1900" s="56" t="s">
        <v>29</v>
      </c>
      <c r="AL1900" s="56" t="s">
        <v>116</v>
      </c>
      <c r="AM1900" s="56" t="s">
        <v>105</v>
      </c>
      <c r="AN1900" s="56" t="s">
        <v>106</v>
      </c>
      <c r="AO1900" s="56" t="s">
        <v>107</v>
      </c>
      <c r="AP1900" s="56" t="s">
        <v>108</v>
      </c>
      <c r="AQ1900" s="56" t="s">
        <v>111</v>
      </c>
      <c r="AR1900" s="56">
        <v>137</v>
      </c>
      <c r="AS1900" s="56">
        <v>195.91</v>
      </c>
    </row>
    <row r="1901" spans="35:45" ht="41.4">
      <c r="AI1901" s="57" t="s">
        <v>103</v>
      </c>
      <c r="AJ1901" s="57">
        <v>2022</v>
      </c>
      <c r="AK1901" s="57" t="s">
        <v>29</v>
      </c>
      <c r="AL1901" s="57" t="s">
        <v>116</v>
      </c>
      <c r="AM1901" s="57" t="s">
        <v>105</v>
      </c>
      <c r="AN1901" s="57" t="s">
        <v>106</v>
      </c>
      <c r="AO1901" s="57" t="s">
        <v>107</v>
      </c>
      <c r="AP1901" s="57" t="s">
        <v>108</v>
      </c>
      <c r="AQ1901" s="57" t="s">
        <v>111</v>
      </c>
      <c r="AR1901" s="57">
        <v>131</v>
      </c>
      <c r="AS1901" s="57">
        <v>187.33</v>
      </c>
    </row>
    <row r="1902" spans="35:45" ht="41.4">
      <c r="AI1902" s="56" t="s">
        <v>103</v>
      </c>
      <c r="AJ1902" s="56">
        <v>2022</v>
      </c>
      <c r="AK1902" s="56" t="s">
        <v>29</v>
      </c>
      <c r="AL1902" s="56" t="s">
        <v>116</v>
      </c>
      <c r="AM1902" s="56" t="s">
        <v>105</v>
      </c>
      <c r="AN1902" s="56" t="s">
        <v>106</v>
      </c>
      <c r="AO1902" s="56" t="s">
        <v>107</v>
      </c>
      <c r="AP1902" s="56" t="s">
        <v>108</v>
      </c>
      <c r="AQ1902" s="56" t="s">
        <v>111</v>
      </c>
      <c r="AR1902" s="56">
        <v>371</v>
      </c>
      <c r="AS1902" s="56">
        <v>530.53</v>
      </c>
    </row>
    <row r="1903" spans="35:45" ht="41.4">
      <c r="AI1903" s="57" t="s">
        <v>103</v>
      </c>
      <c r="AJ1903" s="57">
        <v>2022</v>
      </c>
      <c r="AK1903" s="57" t="s">
        <v>29</v>
      </c>
      <c r="AL1903" s="57" t="s">
        <v>116</v>
      </c>
      <c r="AM1903" s="57" t="s">
        <v>105</v>
      </c>
      <c r="AN1903" s="57" t="s">
        <v>106</v>
      </c>
      <c r="AO1903" s="57" t="s">
        <v>107</v>
      </c>
      <c r="AP1903" s="57" t="s">
        <v>108</v>
      </c>
      <c r="AQ1903" s="57" t="s">
        <v>109</v>
      </c>
      <c r="AR1903" s="57">
        <v>185</v>
      </c>
      <c r="AS1903" s="57">
        <v>264.55</v>
      </c>
    </row>
    <row r="1904" spans="35:45" ht="41.4">
      <c r="AI1904" s="56" t="s">
        <v>110</v>
      </c>
      <c r="AJ1904" s="56">
        <v>2022</v>
      </c>
      <c r="AK1904" s="56" t="s">
        <v>29</v>
      </c>
      <c r="AL1904" s="56" t="s">
        <v>116</v>
      </c>
      <c r="AM1904" s="56" t="s">
        <v>105</v>
      </c>
      <c r="AN1904" s="56" t="s">
        <v>106</v>
      </c>
      <c r="AO1904" s="56" t="s">
        <v>107</v>
      </c>
      <c r="AP1904" s="56" t="s">
        <v>108</v>
      </c>
      <c r="AQ1904" s="56" t="s">
        <v>109</v>
      </c>
      <c r="AR1904" s="56">
        <v>233</v>
      </c>
      <c r="AS1904" s="56">
        <v>333.19</v>
      </c>
    </row>
    <row r="1905" spans="35:45" ht="41.4">
      <c r="AI1905" s="57" t="s">
        <v>110</v>
      </c>
      <c r="AJ1905" s="57">
        <v>2022</v>
      </c>
      <c r="AK1905" s="57" t="s">
        <v>28</v>
      </c>
      <c r="AL1905" s="57" t="s">
        <v>116</v>
      </c>
      <c r="AM1905" s="57" t="s">
        <v>105</v>
      </c>
      <c r="AN1905" s="57" t="s">
        <v>106</v>
      </c>
      <c r="AO1905" s="57" t="s">
        <v>107</v>
      </c>
      <c r="AP1905" s="57" t="s">
        <v>108</v>
      </c>
      <c r="AQ1905" s="57" t="s">
        <v>111</v>
      </c>
      <c r="AR1905" s="57">
        <v>152</v>
      </c>
      <c r="AS1905" s="57">
        <v>217.36</v>
      </c>
    </row>
    <row r="1906" spans="35:45" ht="41.4">
      <c r="AI1906" s="56" t="s">
        <v>110</v>
      </c>
      <c r="AJ1906" s="56">
        <v>2022</v>
      </c>
      <c r="AK1906" s="56" t="s">
        <v>28</v>
      </c>
      <c r="AL1906" s="56" t="s">
        <v>116</v>
      </c>
      <c r="AM1906" s="56" t="s">
        <v>105</v>
      </c>
      <c r="AN1906" s="56" t="s">
        <v>106</v>
      </c>
      <c r="AO1906" s="56" t="s">
        <v>107</v>
      </c>
      <c r="AP1906" s="56" t="s">
        <v>108</v>
      </c>
      <c r="AQ1906" s="56" t="s">
        <v>111</v>
      </c>
      <c r="AR1906" s="56">
        <v>146</v>
      </c>
      <c r="AS1906" s="56">
        <v>208.78</v>
      </c>
    </row>
    <row r="1907" spans="35:45" ht="41.4">
      <c r="AI1907" s="57" t="s">
        <v>110</v>
      </c>
      <c r="AJ1907" s="57">
        <v>2022</v>
      </c>
      <c r="AK1907" s="57" t="s">
        <v>28</v>
      </c>
      <c r="AL1907" s="57" t="s">
        <v>116</v>
      </c>
      <c r="AM1907" s="57" t="s">
        <v>105</v>
      </c>
      <c r="AN1907" s="57" t="s">
        <v>106</v>
      </c>
      <c r="AO1907" s="57" t="s">
        <v>107</v>
      </c>
      <c r="AP1907" s="57" t="s">
        <v>108</v>
      </c>
      <c r="AQ1907" s="57" t="s">
        <v>111</v>
      </c>
      <c r="AR1907" s="57">
        <v>140</v>
      </c>
      <c r="AS1907" s="57">
        <v>200.2</v>
      </c>
    </row>
    <row r="1908" spans="35:45" ht="41.4">
      <c r="AI1908" s="56" t="s">
        <v>114</v>
      </c>
      <c r="AJ1908" s="56">
        <v>2022</v>
      </c>
      <c r="AK1908" s="56" t="s">
        <v>28</v>
      </c>
      <c r="AL1908" s="56" t="s">
        <v>116</v>
      </c>
      <c r="AM1908" s="56" t="s">
        <v>105</v>
      </c>
      <c r="AN1908" s="56" t="s">
        <v>106</v>
      </c>
      <c r="AO1908" s="56" t="s">
        <v>107</v>
      </c>
      <c r="AP1908" s="56" t="s">
        <v>108</v>
      </c>
      <c r="AQ1908" s="56" t="s">
        <v>109</v>
      </c>
      <c r="AR1908" s="56">
        <v>188</v>
      </c>
      <c r="AS1908" s="56">
        <v>268.83999999999997</v>
      </c>
    </row>
    <row r="1909" spans="35:45" ht="41.4">
      <c r="AI1909" s="57" t="s">
        <v>103</v>
      </c>
      <c r="AJ1909" s="57">
        <v>2022</v>
      </c>
      <c r="AK1909" s="57" t="s">
        <v>28</v>
      </c>
      <c r="AL1909" s="57" t="s">
        <v>116</v>
      </c>
      <c r="AM1909" s="57" t="s">
        <v>105</v>
      </c>
      <c r="AN1909" s="57" t="s">
        <v>106</v>
      </c>
      <c r="AO1909" s="57" t="s">
        <v>107</v>
      </c>
      <c r="AP1909" s="57" t="s">
        <v>108</v>
      </c>
      <c r="AQ1909" s="57" t="s">
        <v>109</v>
      </c>
      <c r="AR1909" s="57">
        <v>236</v>
      </c>
      <c r="AS1909" s="57">
        <v>337.48</v>
      </c>
    </row>
    <row r="1910" spans="35:45" ht="41.4">
      <c r="AI1910" s="56" t="s">
        <v>110</v>
      </c>
      <c r="AJ1910" s="56">
        <v>2022</v>
      </c>
      <c r="AK1910" s="56" t="s">
        <v>28</v>
      </c>
      <c r="AL1910" s="56" t="s">
        <v>116</v>
      </c>
      <c r="AM1910" s="56" t="s">
        <v>105</v>
      </c>
      <c r="AN1910" s="56" t="s">
        <v>106</v>
      </c>
      <c r="AO1910" s="56" t="s">
        <v>107</v>
      </c>
      <c r="AP1910" s="56" t="s">
        <v>108</v>
      </c>
      <c r="AQ1910" s="56" t="s">
        <v>109</v>
      </c>
      <c r="AR1910" s="56">
        <v>154</v>
      </c>
      <c r="AS1910" s="56">
        <v>220.22</v>
      </c>
    </row>
    <row r="1911" spans="35:45" ht="41.4">
      <c r="AI1911" s="57" t="s">
        <v>103</v>
      </c>
      <c r="AJ1911" s="57">
        <v>2022</v>
      </c>
      <c r="AK1911" s="57" t="s">
        <v>28</v>
      </c>
      <c r="AL1911" s="57" t="s">
        <v>116</v>
      </c>
      <c r="AM1911" s="57" t="s">
        <v>105</v>
      </c>
      <c r="AN1911" s="57" t="s">
        <v>106</v>
      </c>
      <c r="AO1911" s="57" t="s">
        <v>107</v>
      </c>
      <c r="AP1911" s="57" t="s">
        <v>108</v>
      </c>
      <c r="AQ1911" s="57" t="s">
        <v>109</v>
      </c>
      <c r="AR1911" s="57">
        <v>148</v>
      </c>
      <c r="AS1911" s="57">
        <v>211.64</v>
      </c>
    </row>
    <row r="1912" spans="35:45" ht="41.4">
      <c r="AI1912" s="56" t="s">
        <v>112</v>
      </c>
      <c r="AJ1912" s="56">
        <v>2022</v>
      </c>
      <c r="AK1912" s="56" t="s">
        <v>28</v>
      </c>
      <c r="AL1912" s="56" t="s">
        <v>116</v>
      </c>
      <c r="AM1912" s="56" t="s">
        <v>105</v>
      </c>
      <c r="AN1912" s="56" t="s">
        <v>106</v>
      </c>
      <c r="AO1912" s="56" t="s">
        <v>107</v>
      </c>
      <c r="AP1912" s="56" t="s">
        <v>108</v>
      </c>
      <c r="AQ1912" s="56" t="s">
        <v>109</v>
      </c>
      <c r="AR1912" s="56">
        <v>142</v>
      </c>
      <c r="AS1912" s="56">
        <v>203.06</v>
      </c>
    </row>
    <row r="1913" spans="35:45" ht="41.4">
      <c r="AI1913" s="57" t="s">
        <v>103</v>
      </c>
      <c r="AJ1913" s="57">
        <v>2022</v>
      </c>
      <c r="AK1913" s="57" t="s">
        <v>28</v>
      </c>
      <c r="AL1913" s="57" t="s">
        <v>116</v>
      </c>
      <c r="AM1913" s="57" t="s">
        <v>105</v>
      </c>
      <c r="AN1913" s="57" t="s">
        <v>106</v>
      </c>
      <c r="AO1913" s="57" t="s">
        <v>107</v>
      </c>
      <c r="AP1913" s="57" t="s">
        <v>108</v>
      </c>
      <c r="AQ1913" s="57" t="s">
        <v>109</v>
      </c>
      <c r="AR1913" s="57">
        <v>190</v>
      </c>
      <c r="AS1913" s="57">
        <v>526.24</v>
      </c>
    </row>
    <row r="1914" spans="35:45" ht="41.4">
      <c r="AI1914" s="56" t="s">
        <v>113</v>
      </c>
      <c r="AJ1914" s="56">
        <v>2022</v>
      </c>
      <c r="AK1914" s="56" t="s">
        <v>28</v>
      </c>
      <c r="AL1914" s="56" t="s">
        <v>116</v>
      </c>
      <c r="AM1914" s="56" t="s">
        <v>105</v>
      </c>
      <c r="AN1914" s="56" t="s">
        <v>106</v>
      </c>
      <c r="AO1914" s="56" t="s">
        <v>107</v>
      </c>
      <c r="AP1914" s="56" t="s">
        <v>108</v>
      </c>
      <c r="AQ1914" s="56" t="s">
        <v>109</v>
      </c>
      <c r="AR1914" s="56">
        <v>238</v>
      </c>
      <c r="AS1914" s="56">
        <v>526.24</v>
      </c>
    </row>
    <row r="1915" spans="35:45" ht="41.4">
      <c r="AI1915" s="57" t="s">
        <v>112</v>
      </c>
      <c r="AJ1915" s="57">
        <v>2022</v>
      </c>
      <c r="AK1915" s="57" t="s">
        <v>28</v>
      </c>
      <c r="AL1915" s="57" t="s">
        <v>116</v>
      </c>
      <c r="AM1915" s="57" t="s">
        <v>105</v>
      </c>
      <c r="AN1915" s="57" t="s">
        <v>106</v>
      </c>
      <c r="AO1915" s="57" t="s">
        <v>107</v>
      </c>
      <c r="AP1915" s="57" t="s">
        <v>108</v>
      </c>
      <c r="AQ1915" s="57" t="s">
        <v>109</v>
      </c>
      <c r="AR1915" s="57">
        <v>1012</v>
      </c>
      <c r="AS1915" s="57">
        <v>1447.16</v>
      </c>
    </row>
    <row r="1916" spans="35:45" ht="41.4">
      <c r="AI1916" s="56" t="s">
        <v>112</v>
      </c>
      <c r="AJ1916" s="56">
        <v>2022</v>
      </c>
      <c r="AK1916" s="56" t="s">
        <v>28</v>
      </c>
      <c r="AL1916" s="56" t="s">
        <v>116</v>
      </c>
      <c r="AM1916" s="56" t="s">
        <v>105</v>
      </c>
      <c r="AN1916" s="56" t="s">
        <v>106</v>
      </c>
      <c r="AO1916" s="56" t="s">
        <v>107</v>
      </c>
      <c r="AP1916" s="56" t="s">
        <v>108</v>
      </c>
      <c r="AQ1916" s="56" t="s">
        <v>109</v>
      </c>
      <c r="AR1916" s="56">
        <v>189</v>
      </c>
      <c r="AS1916" s="56">
        <v>270.27</v>
      </c>
    </row>
    <row r="1917" spans="35:45" ht="41.4">
      <c r="AI1917" s="57" t="s">
        <v>110</v>
      </c>
      <c r="AJ1917" s="57">
        <v>2022</v>
      </c>
      <c r="AK1917" s="57" t="s">
        <v>28</v>
      </c>
      <c r="AL1917" s="57" t="s">
        <v>116</v>
      </c>
      <c r="AM1917" s="57" t="s">
        <v>105</v>
      </c>
      <c r="AN1917" s="57" t="s">
        <v>106</v>
      </c>
      <c r="AO1917" s="57" t="s">
        <v>107</v>
      </c>
      <c r="AP1917" s="57" t="s">
        <v>108</v>
      </c>
      <c r="AQ1917" s="57" t="s">
        <v>109</v>
      </c>
      <c r="AR1917" s="57">
        <v>237</v>
      </c>
      <c r="AS1917" s="57">
        <v>338.91</v>
      </c>
    </row>
    <row r="1918" spans="35:45" ht="41.4">
      <c r="AI1918" s="56" t="s">
        <v>112</v>
      </c>
      <c r="AJ1918" s="56">
        <v>2022</v>
      </c>
      <c r="AK1918" s="56" t="s">
        <v>28</v>
      </c>
      <c r="AL1918" s="56" t="s">
        <v>116</v>
      </c>
      <c r="AM1918" s="56" t="s">
        <v>105</v>
      </c>
      <c r="AN1918" s="56" t="s">
        <v>106</v>
      </c>
      <c r="AO1918" s="56" t="s">
        <v>107</v>
      </c>
      <c r="AP1918" s="56" t="s">
        <v>108</v>
      </c>
      <c r="AQ1918" s="56" t="s">
        <v>109</v>
      </c>
      <c r="AR1918" s="56">
        <v>151</v>
      </c>
      <c r="AS1918" s="56">
        <v>215.93</v>
      </c>
    </row>
    <row r="1919" spans="35:45" ht="41.4">
      <c r="AI1919" s="57" t="s">
        <v>103</v>
      </c>
      <c r="AJ1919" s="57">
        <v>2022</v>
      </c>
      <c r="AK1919" s="57" t="s">
        <v>28</v>
      </c>
      <c r="AL1919" s="57" t="s">
        <v>116</v>
      </c>
      <c r="AM1919" s="57" t="s">
        <v>105</v>
      </c>
      <c r="AN1919" s="57" t="s">
        <v>106</v>
      </c>
      <c r="AO1919" s="57" t="s">
        <v>107</v>
      </c>
      <c r="AP1919" s="57" t="s">
        <v>108</v>
      </c>
      <c r="AQ1919" s="57" t="s">
        <v>109</v>
      </c>
      <c r="AR1919" s="57">
        <v>145</v>
      </c>
      <c r="AS1919" s="57">
        <v>207.35</v>
      </c>
    </row>
    <row r="1920" spans="35:45" ht="41.4">
      <c r="AI1920" s="56" t="s">
        <v>114</v>
      </c>
      <c r="AJ1920" s="56">
        <v>2022</v>
      </c>
      <c r="AK1920" s="56" t="s">
        <v>28</v>
      </c>
      <c r="AL1920" s="56" t="s">
        <v>116</v>
      </c>
      <c r="AM1920" s="56" t="s">
        <v>105</v>
      </c>
      <c r="AN1920" s="56" t="s">
        <v>106</v>
      </c>
      <c r="AO1920" s="56" t="s">
        <v>107</v>
      </c>
      <c r="AP1920" s="56" t="s">
        <v>108</v>
      </c>
      <c r="AQ1920" s="56" t="s">
        <v>109</v>
      </c>
      <c r="AR1920" s="56">
        <v>139</v>
      </c>
      <c r="AS1920" s="56">
        <v>198.77</v>
      </c>
    </row>
    <row r="1921" spans="35:45" ht="41.4">
      <c r="AI1921" s="57" t="s">
        <v>110</v>
      </c>
      <c r="AJ1921" s="57">
        <v>2022</v>
      </c>
      <c r="AK1921" s="57" t="s">
        <v>28</v>
      </c>
      <c r="AL1921" s="57" t="s">
        <v>116</v>
      </c>
      <c r="AM1921" s="57" t="s">
        <v>105</v>
      </c>
      <c r="AN1921" s="57" t="s">
        <v>106</v>
      </c>
      <c r="AO1921" s="57" t="s">
        <v>107</v>
      </c>
      <c r="AP1921" s="57" t="s">
        <v>108</v>
      </c>
      <c r="AQ1921" s="57" t="s">
        <v>109</v>
      </c>
      <c r="AR1921" s="57">
        <v>793</v>
      </c>
      <c r="AS1921" s="57">
        <v>1133.99</v>
      </c>
    </row>
    <row r="1922" spans="35:45" ht="41.4">
      <c r="AI1922" s="56" t="s">
        <v>110</v>
      </c>
      <c r="AJ1922" s="56">
        <v>2022</v>
      </c>
      <c r="AK1922" s="56" t="s">
        <v>28</v>
      </c>
      <c r="AL1922" s="56" t="s">
        <v>116</v>
      </c>
      <c r="AM1922" s="56" t="s">
        <v>105</v>
      </c>
      <c r="AN1922" s="56" t="s">
        <v>106</v>
      </c>
      <c r="AO1922" s="56" t="s">
        <v>107</v>
      </c>
      <c r="AP1922" s="56" t="s">
        <v>108</v>
      </c>
      <c r="AQ1922" s="56" t="s">
        <v>109</v>
      </c>
      <c r="AR1922" s="56">
        <v>827</v>
      </c>
      <c r="AS1922" s="56">
        <v>1182.6099999999999</v>
      </c>
    </row>
    <row r="1923" spans="35:45" ht="41.4">
      <c r="AI1923" s="57" t="s">
        <v>114</v>
      </c>
      <c r="AJ1923" s="57">
        <v>2022</v>
      </c>
      <c r="AK1923" s="57" t="s">
        <v>28</v>
      </c>
      <c r="AL1923" s="57" t="s">
        <v>116</v>
      </c>
      <c r="AM1923" s="57" t="s">
        <v>105</v>
      </c>
      <c r="AN1923" s="57" t="s">
        <v>106</v>
      </c>
      <c r="AO1923" s="57" t="s">
        <v>107</v>
      </c>
      <c r="AP1923" s="57" t="s">
        <v>108</v>
      </c>
      <c r="AQ1923" s="57" t="s">
        <v>111</v>
      </c>
      <c r="AR1923" s="57">
        <v>149</v>
      </c>
      <c r="AS1923" s="57">
        <v>213.07</v>
      </c>
    </row>
    <row r="1924" spans="35:45" ht="41.4">
      <c r="AI1924" s="56" t="s">
        <v>103</v>
      </c>
      <c r="AJ1924" s="56">
        <v>2022</v>
      </c>
      <c r="AK1924" s="56" t="s">
        <v>28</v>
      </c>
      <c r="AL1924" s="56" t="s">
        <v>116</v>
      </c>
      <c r="AM1924" s="56" t="s">
        <v>105</v>
      </c>
      <c r="AN1924" s="56" t="s">
        <v>106</v>
      </c>
      <c r="AO1924" s="56" t="s">
        <v>107</v>
      </c>
      <c r="AP1924" s="56" t="s">
        <v>108</v>
      </c>
      <c r="AQ1924" s="56" t="s">
        <v>111</v>
      </c>
      <c r="AR1924" s="56">
        <v>143</v>
      </c>
      <c r="AS1924" s="56">
        <v>204.49</v>
      </c>
    </row>
    <row r="1925" spans="35:45" ht="41.4">
      <c r="AI1925" s="57" t="s">
        <v>103</v>
      </c>
      <c r="AJ1925" s="57">
        <v>2022</v>
      </c>
      <c r="AK1925" s="57" t="s">
        <v>28</v>
      </c>
      <c r="AL1925" s="57" t="s">
        <v>116</v>
      </c>
      <c r="AM1925" s="57" t="s">
        <v>105</v>
      </c>
      <c r="AN1925" s="57" t="s">
        <v>106</v>
      </c>
      <c r="AO1925" s="57" t="s">
        <v>107</v>
      </c>
      <c r="AP1925" s="57" t="s">
        <v>108</v>
      </c>
      <c r="AQ1925" s="57" t="s">
        <v>109</v>
      </c>
      <c r="AR1925" s="57">
        <v>191</v>
      </c>
      <c r="AS1925" s="57">
        <v>273.13</v>
      </c>
    </row>
    <row r="1926" spans="35:45" ht="41.4">
      <c r="AI1926" s="56" t="s">
        <v>110</v>
      </c>
      <c r="AJ1926" s="56">
        <v>2022</v>
      </c>
      <c r="AK1926" s="56" t="s">
        <v>28</v>
      </c>
      <c r="AL1926" s="56" t="s">
        <v>116</v>
      </c>
      <c r="AM1926" s="56" t="s">
        <v>105</v>
      </c>
      <c r="AN1926" s="56" t="s">
        <v>106</v>
      </c>
      <c r="AO1926" s="56" t="s">
        <v>107</v>
      </c>
      <c r="AP1926" s="56" t="s">
        <v>108</v>
      </c>
      <c r="AQ1926" s="56" t="s">
        <v>109</v>
      </c>
      <c r="AR1926" s="56">
        <v>239</v>
      </c>
      <c r="AS1926" s="56">
        <v>341.77</v>
      </c>
    </row>
    <row r="1927" spans="35:45" ht="41.4">
      <c r="AI1927" s="57" t="s">
        <v>110</v>
      </c>
      <c r="AJ1927" s="57">
        <v>2022</v>
      </c>
      <c r="AK1927" s="57" t="s">
        <v>24</v>
      </c>
      <c r="AL1927" s="57" t="s">
        <v>116</v>
      </c>
      <c r="AM1927" s="57" t="s">
        <v>105</v>
      </c>
      <c r="AN1927" s="57" t="s">
        <v>106</v>
      </c>
      <c r="AO1927" s="57" t="s">
        <v>107</v>
      </c>
      <c r="AP1927" s="57" t="s">
        <v>108</v>
      </c>
      <c r="AQ1927" s="57" t="s">
        <v>111</v>
      </c>
      <c r="AR1927" s="57">
        <v>200</v>
      </c>
      <c r="AS1927" s="57">
        <v>286</v>
      </c>
    </row>
    <row r="1928" spans="35:45" ht="41.4">
      <c r="AI1928" s="56" t="s">
        <v>110</v>
      </c>
      <c r="AJ1928" s="56">
        <v>2022</v>
      </c>
      <c r="AK1928" s="56" t="s">
        <v>24</v>
      </c>
      <c r="AL1928" s="56" t="s">
        <v>116</v>
      </c>
      <c r="AM1928" s="56" t="s">
        <v>105</v>
      </c>
      <c r="AN1928" s="56" t="s">
        <v>106</v>
      </c>
      <c r="AO1928" s="56" t="s">
        <v>107</v>
      </c>
      <c r="AP1928" s="56" t="s">
        <v>108</v>
      </c>
      <c r="AQ1928" s="56" t="s">
        <v>111</v>
      </c>
      <c r="AR1928" s="56">
        <v>194</v>
      </c>
      <c r="AS1928" s="56">
        <v>277.42</v>
      </c>
    </row>
    <row r="1929" spans="35:45" ht="41.4">
      <c r="AI1929" s="57" t="s">
        <v>103</v>
      </c>
      <c r="AJ1929" s="57">
        <v>2022</v>
      </c>
      <c r="AK1929" s="57" t="s">
        <v>24</v>
      </c>
      <c r="AL1929" s="57" t="s">
        <v>116</v>
      </c>
      <c r="AM1929" s="57" t="s">
        <v>105</v>
      </c>
      <c r="AN1929" s="57" t="s">
        <v>106</v>
      </c>
      <c r="AO1929" s="57" t="s">
        <v>107</v>
      </c>
      <c r="AP1929" s="57" t="s">
        <v>108</v>
      </c>
      <c r="AQ1929" s="57" t="s">
        <v>111</v>
      </c>
      <c r="AR1929" s="57">
        <v>188</v>
      </c>
      <c r="AS1929" s="57">
        <v>268.83999999999997</v>
      </c>
    </row>
    <row r="1930" spans="35:45" ht="41.4">
      <c r="AI1930" s="56" t="s">
        <v>110</v>
      </c>
      <c r="AJ1930" s="56">
        <v>2022</v>
      </c>
      <c r="AK1930" s="56" t="s">
        <v>24</v>
      </c>
      <c r="AL1930" s="56" t="s">
        <v>116</v>
      </c>
      <c r="AM1930" s="56" t="s">
        <v>105</v>
      </c>
      <c r="AN1930" s="56" t="s">
        <v>106</v>
      </c>
      <c r="AO1930" s="56" t="s">
        <v>107</v>
      </c>
      <c r="AP1930" s="56" t="s">
        <v>108</v>
      </c>
      <c r="AQ1930" s="56" t="s">
        <v>109</v>
      </c>
      <c r="AR1930" s="56">
        <v>206</v>
      </c>
      <c r="AS1930" s="56">
        <v>294.58</v>
      </c>
    </row>
    <row r="1931" spans="35:45" ht="41.4">
      <c r="AI1931" s="57" t="s">
        <v>103</v>
      </c>
      <c r="AJ1931" s="57">
        <v>2022</v>
      </c>
      <c r="AK1931" s="57" t="s">
        <v>24</v>
      </c>
      <c r="AL1931" s="57" t="s">
        <v>116</v>
      </c>
      <c r="AM1931" s="57" t="s">
        <v>105</v>
      </c>
      <c r="AN1931" s="57" t="s">
        <v>106</v>
      </c>
      <c r="AO1931" s="57" t="s">
        <v>107</v>
      </c>
      <c r="AP1931" s="57" t="s">
        <v>108</v>
      </c>
      <c r="AQ1931" s="57" t="s">
        <v>109</v>
      </c>
      <c r="AR1931" s="57">
        <v>254</v>
      </c>
      <c r="AS1931" s="57">
        <v>363.22</v>
      </c>
    </row>
    <row r="1932" spans="35:45" ht="41.4">
      <c r="AI1932" s="56" t="s">
        <v>113</v>
      </c>
      <c r="AJ1932" s="56">
        <v>2022</v>
      </c>
      <c r="AK1932" s="56" t="s">
        <v>24</v>
      </c>
      <c r="AL1932" s="56" t="s">
        <v>116</v>
      </c>
      <c r="AM1932" s="56" t="s">
        <v>105</v>
      </c>
      <c r="AN1932" s="56" t="s">
        <v>106</v>
      </c>
      <c r="AO1932" s="56" t="s">
        <v>107</v>
      </c>
      <c r="AP1932" s="56" t="s">
        <v>108</v>
      </c>
      <c r="AQ1932" s="56" t="s">
        <v>109</v>
      </c>
      <c r="AR1932" s="56">
        <v>202</v>
      </c>
      <c r="AS1932" s="56">
        <v>288.86</v>
      </c>
    </row>
    <row r="1933" spans="35:45" ht="41.4">
      <c r="AI1933" s="57" t="s">
        <v>110</v>
      </c>
      <c r="AJ1933" s="57">
        <v>2022</v>
      </c>
      <c r="AK1933" s="57" t="s">
        <v>24</v>
      </c>
      <c r="AL1933" s="57" t="s">
        <v>116</v>
      </c>
      <c r="AM1933" s="57" t="s">
        <v>105</v>
      </c>
      <c r="AN1933" s="57" t="s">
        <v>106</v>
      </c>
      <c r="AO1933" s="57" t="s">
        <v>107</v>
      </c>
      <c r="AP1933" s="57" t="s">
        <v>108</v>
      </c>
      <c r="AQ1933" s="57" t="s">
        <v>109</v>
      </c>
      <c r="AR1933" s="57">
        <v>196</v>
      </c>
      <c r="AS1933" s="57">
        <v>280.27999999999997</v>
      </c>
    </row>
    <row r="1934" spans="35:45" ht="41.4">
      <c r="AI1934" s="56" t="s">
        <v>110</v>
      </c>
      <c r="AJ1934" s="56">
        <v>2022</v>
      </c>
      <c r="AK1934" s="56" t="s">
        <v>24</v>
      </c>
      <c r="AL1934" s="56" t="s">
        <v>116</v>
      </c>
      <c r="AM1934" s="56" t="s">
        <v>105</v>
      </c>
      <c r="AN1934" s="56" t="s">
        <v>106</v>
      </c>
      <c r="AO1934" s="56" t="s">
        <v>107</v>
      </c>
      <c r="AP1934" s="56" t="s">
        <v>108</v>
      </c>
      <c r="AQ1934" s="56" t="s">
        <v>109</v>
      </c>
      <c r="AR1934" s="56">
        <v>190</v>
      </c>
      <c r="AS1934" s="56">
        <v>271.7</v>
      </c>
    </row>
    <row r="1935" spans="35:45" ht="41.4">
      <c r="AI1935" s="57" t="s">
        <v>103</v>
      </c>
      <c r="AJ1935" s="57">
        <v>2022</v>
      </c>
      <c r="AK1935" s="57" t="s">
        <v>24</v>
      </c>
      <c r="AL1935" s="57" t="s">
        <v>116</v>
      </c>
      <c r="AM1935" s="57" t="s">
        <v>105</v>
      </c>
      <c r="AN1935" s="57" t="s">
        <v>106</v>
      </c>
      <c r="AO1935" s="57" t="s">
        <v>107</v>
      </c>
      <c r="AP1935" s="57" t="s">
        <v>108</v>
      </c>
      <c r="AQ1935" s="57" t="s">
        <v>109</v>
      </c>
      <c r="AR1935" s="57">
        <v>208</v>
      </c>
      <c r="AS1935" s="57">
        <v>526.24</v>
      </c>
    </row>
    <row r="1936" spans="35:45" ht="41.4">
      <c r="AI1936" s="56" t="s">
        <v>110</v>
      </c>
      <c r="AJ1936" s="56">
        <v>2022</v>
      </c>
      <c r="AK1936" s="56" t="s">
        <v>24</v>
      </c>
      <c r="AL1936" s="56" t="s">
        <v>116</v>
      </c>
      <c r="AM1936" s="56" t="s">
        <v>105</v>
      </c>
      <c r="AN1936" s="56" t="s">
        <v>106</v>
      </c>
      <c r="AO1936" s="56" t="s">
        <v>107</v>
      </c>
      <c r="AP1936" s="56" t="s">
        <v>108</v>
      </c>
      <c r="AQ1936" s="56" t="s">
        <v>109</v>
      </c>
      <c r="AR1936" s="56">
        <v>1010</v>
      </c>
      <c r="AS1936" s="56">
        <v>1444.3</v>
      </c>
    </row>
    <row r="1937" spans="35:45" ht="41.4">
      <c r="AI1937" s="57" t="s">
        <v>103</v>
      </c>
      <c r="AJ1937" s="57">
        <v>2022</v>
      </c>
      <c r="AK1937" s="57" t="s">
        <v>24</v>
      </c>
      <c r="AL1937" s="57" t="s">
        <v>116</v>
      </c>
      <c r="AM1937" s="57" t="s">
        <v>105</v>
      </c>
      <c r="AN1937" s="57" t="s">
        <v>106</v>
      </c>
      <c r="AO1937" s="57" t="s">
        <v>107</v>
      </c>
      <c r="AP1937" s="57" t="s">
        <v>108</v>
      </c>
      <c r="AQ1937" s="57" t="s">
        <v>109</v>
      </c>
      <c r="AR1937" s="57">
        <v>252</v>
      </c>
      <c r="AS1937" s="57">
        <v>360.36</v>
      </c>
    </row>
    <row r="1938" spans="35:45" ht="41.4">
      <c r="AI1938" s="56" t="s">
        <v>110</v>
      </c>
      <c r="AJ1938" s="56">
        <v>2022</v>
      </c>
      <c r="AK1938" s="56" t="s">
        <v>24</v>
      </c>
      <c r="AL1938" s="56" t="s">
        <v>116</v>
      </c>
      <c r="AM1938" s="56" t="s">
        <v>105</v>
      </c>
      <c r="AN1938" s="56" t="s">
        <v>106</v>
      </c>
      <c r="AO1938" s="56" t="s">
        <v>107</v>
      </c>
      <c r="AP1938" s="56" t="s">
        <v>108</v>
      </c>
      <c r="AQ1938" s="56" t="s">
        <v>109</v>
      </c>
      <c r="AR1938" s="56">
        <v>207</v>
      </c>
      <c r="AS1938" s="56">
        <v>296.01</v>
      </c>
    </row>
    <row r="1939" spans="35:45" ht="41.4">
      <c r="AI1939" s="57" t="s">
        <v>103</v>
      </c>
      <c r="AJ1939" s="57">
        <v>2022</v>
      </c>
      <c r="AK1939" s="57" t="s">
        <v>24</v>
      </c>
      <c r="AL1939" s="57" t="s">
        <v>116</v>
      </c>
      <c r="AM1939" s="57" t="s">
        <v>105</v>
      </c>
      <c r="AN1939" s="57" t="s">
        <v>106</v>
      </c>
      <c r="AO1939" s="57" t="s">
        <v>107</v>
      </c>
      <c r="AP1939" s="57" t="s">
        <v>108</v>
      </c>
      <c r="AQ1939" s="57" t="s">
        <v>109</v>
      </c>
      <c r="AR1939" s="57">
        <v>255</v>
      </c>
      <c r="AS1939" s="57">
        <v>364.65</v>
      </c>
    </row>
    <row r="1940" spans="35:45" ht="41.4">
      <c r="AI1940" s="56" t="s">
        <v>103</v>
      </c>
      <c r="AJ1940" s="56">
        <v>2022</v>
      </c>
      <c r="AK1940" s="56" t="s">
        <v>24</v>
      </c>
      <c r="AL1940" s="56" t="s">
        <v>116</v>
      </c>
      <c r="AM1940" s="56" t="s">
        <v>105</v>
      </c>
      <c r="AN1940" s="56" t="s">
        <v>106</v>
      </c>
      <c r="AO1940" s="56" t="s">
        <v>107</v>
      </c>
      <c r="AP1940" s="56" t="s">
        <v>108</v>
      </c>
      <c r="AQ1940" s="56" t="s">
        <v>109</v>
      </c>
      <c r="AR1940" s="56">
        <v>199</v>
      </c>
      <c r="AS1940" s="56">
        <v>284.57</v>
      </c>
    </row>
    <row r="1941" spans="35:45" ht="41.4">
      <c r="AI1941" s="57" t="s">
        <v>110</v>
      </c>
      <c r="AJ1941" s="57">
        <v>2022</v>
      </c>
      <c r="AK1941" s="57" t="s">
        <v>24</v>
      </c>
      <c r="AL1941" s="57" t="s">
        <v>116</v>
      </c>
      <c r="AM1941" s="57" t="s">
        <v>105</v>
      </c>
      <c r="AN1941" s="57" t="s">
        <v>106</v>
      </c>
      <c r="AO1941" s="57" t="s">
        <v>107</v>
      </c>
      <c r="AP1941" s="57" t="s">
        <v>108</v>
      </c>
      <c r="AQ1941" s="57" t="s">
        <v>109</v>
      </c>
      <c r="AR1941" s="57">
        <v>193</v>
      </c>
      <c r="AS1941" s="57">
        <v>275.99</v>
      </c>
    </row>
    <row r="1942" spans="35:45" ht="41.4">
      <c r="AI1942" s="56" t="s">
        <v>110</v>
      </c>
      <c r="AJ1942" s="56">
        <v>2022</v>
      </c>
      <c r="AK1942" s="56" t="s">
        <v>24</v>
      </c>
      <c r="AL1942" s="56" t="s">
        <v>116</v>
      </c>
      <c r="AM1942" s="56" t="s">
        <v>105</v>
      </c>
      <c r="AN1942" s="56" t="s">
        <v>106</v>
      </c>
      <c r="AO1942" s="56" t="s">
        <v>107</v>
      </c>
      <c r="AP1942" s="56" t="s">
        <v>108</v>
      </c>
      <c r="AQ1942" s="56" t="s">
        <v>109</v>
      </c>
      <c r="AR1942" s="56">
        <v>187</v>
      </c>
      <c r="AS1942" s="56">
        <v>267.41000000000003</v>
      </c>
    </row>
    <row r="1943" spans="35:45" ht="41.4">
      <c r="AI1943" s="57" t="s">
        <v>110</v>
      </c>
      <c r="AJ1943" s="57">
        <v>2022</v>
      </c>
      <c r="AK1943" s="57" t="s">
        <v>24</v>
      </c>
      <c r="AL1943" s="57" t="s">
        <v>116</v>
      </c>
      <c r="AM1943" s="57" t="s">
        <v>105</v>
      </c>
      <c r="AN1943" s="57" t="s">
        <v>106</v>
      </c>
      <c r="AO1943" s="57" t="s">
        <v>107</v>
      </c>
      <c r="AP1943" s="57" t="s">
        <v>108</v>
      </c>
      <c r="AQ1943" s="57" t="s">
        <v>109</v>
      </c>
      <c r="AR1943" s="57">
        <v>791</v>
      </c>
      <c r="AS1943" s="57">
        <v>1131.1300000000001</v>
      </c>
    </row>
    <row r="1944" spans="35:45" ht="41.4">
      <c r="AI1944" s="56" t="s">
        <v>110</v>
      </c>
      <c r="AJ1944" s="56">
        <v>2022</v>
      </c>
      <c r="AK1944" s="56" t="s">
        <v>24</v>
      </c>
      <c r="AL1944" s="56" t="s">
        <v>116</v>
      </c>
      <c r="AM1944" s="56" t="s">
        <v>105</v>
      </c>
      <c r="AN1944" s="56" t="s">
        <v>106</v>
      </c>
      <c r="AO1944" s="56" t="s">
        <v>107</v>
      </c>
      <c r="AP1944" s="56" t="s">
        <v>108</v>
      </c>
      <c r="AQ1944" s="56" t="s">
        <v>109</v>
      </c>
      <c r="AR1944" s="56">
        <v>824</v>
      </c>
      <c r="AS1944" s="56">
        <v>1178.32</v>
      </c>
    </row>
    <row r="1945" spans="35:45" ht="41.4">
      <c r="AI1945" s="57" t="s">
        <v>113</v>
      </c>
      <c r="AJ1945" s="57">
        <v>2022</v>
      </c>
      <c r="AK1945" s="57" t="s">
        <v>24</v>
      </c>
      <c r="AL1945" s="57" t="s">
        <v>116</v>
      </c>
      <c r="AM1945" s="57" t="s">
        <v>105</v>
      </c>
      <c r="AN1945" s="57" t="s">
        <v>106</v>
      </c>
      <c r="AO1945" s="57" t="s">
        <v>107</v>
      </c>
      <c r="AP1945" s="57" t="s">
        <v>108</v>
      </c>
      <c r="AQ1945" s="57" t="s">
        <v>111</v>
      </c>
      <c r="AR1945" s="57">
        <v>197</v>
      </c>
      <c r="AS1945" s="57">
        <v>281.70999999999998</v>
      </c>
    </row>
    <row r="1946" spans="35:45" ht="41.4">
      <c r="AI1946" s="56" t="s">
        <v>112</v>
      </c>
      <c r="AJ1946" s="56">
        <v>2022</v>
      </c>
      <c r="AK1946" s="56" t="s">
        <v>24</v>
      </c>
      <c r="AL1946" s="56" t="s">
        <v>116</v>
      </c>
      <c r="AM1946" s="56" t="s">
        <v>105</v>
      </c>
      <c r="AN1946" s="56" t="s">
        <v>106</v>
      </c>
      <c r="AO1946" s="56" t="s">
        <v>107</v>
      </c>
      <c r="AP1946" s="56" t="s">
        <v>108</v>
      </c>
      <c r="AQ1946" s="56" t="s">
        <v>111</v>
      </c>
      <c r="AR1946" s="56">
        <v>191</v>
      </c>
      <c r="AS1946" s="56">
        <v>273.13</v>
      </c>
    </row>
    <row r="1947" spans="35:45" ht="41.4">
      <c r="AI1947" s="57" t="s">
        <v>113</v>
      </c>
      <c r="AJ1947" s="57">
        <v>2022</v>
      </c>
      <c r="AK1947" s="57" t="s">
        <v>24</v>
      </c>
      <c r="AL1947" s="57" t="s">
        <v>116</v>
      </c>
      <c r="AM1947" s="57" t="s">
        <v>105</v>
      </c>
      <c r="AN1947" s="57" t="s">
        <v>106</v>
      </c>
      <c r="AO1947" s="57" t="s">
        <v>107</v>
      </c>
      <c r="AP1947" s="57" t="s">
        <v>108</v>
      </c>
      <c r="AQ1947" s="57" t="s">
        <v>109</v>
      </c>
      <c r="AR1947" s="57">
        <v>209</v>
      </c>
      <c r="AS1947" s="57">
        <v>298.87</v>
      </c>
    </row>
    <row r="1948" spans="35:45" ht="41.4">
      <c r="AI1948" s="56" t="s">
        <v>113</v>
      </c>
      <c r="AJ1948" s="56">
        <v>2022</v>
      </c>
      <c r="AK1948" s="56" t="s">
        <v>24</v>
      </c>
      <c r="AL1948" s="56" t="s">
        <v>116</v>
      </c>
      <c r="AM1948" s="56" t="s">
        <v>105</v>
      </c>
      <c r="AN1948" s="56" t="s">
        <v>106</v>
      </c>
      <c r="AO1948" s="56" t="s">
        <v>107</v>
      </c>
      <c r="AP1948" s="56" t="s">
        <v>108</v>
      </c>
      <c r="AQ1948" s="56" t="s">
        <v>109</v>
      </c>
      <c r="AR1948" s="56">
        <v>251</v>
      </c>
      <c r="AS1948" s="56">
        <v>358.93</v>
      </c>
    </row>
    <row r="1949" spans="35:45" ht="41.4">
      <c r="AI1949" s="57" t="s">
        <v>103</v>
      </c>
      <c r="AJ1949" s="57">
        <v>2022</v>
      </c>
      <c r="AK1949" s="57" t="s">
        <v>27</v>
      </c>
      <c r="AL1949" s="57" t="s">
        <v>116</v>
      </c>
      <c r="AM1949" s="57" t="s">
        <v>105</v>
      </c>
      <c r="AN1949" s="57" t="s">
        <v>106</v>
      </c>
      <c r="AO1949" s="57" t="s">
        <v>107</v>
      </c>
      <c r="AP1949" s="57" t="s">
        <v>108</v>
      </c>
      <c r="AQ1949" s="57" t="s">
        <v>111</v>
      </c>
      <c r="AR1949" s="57">
        <v>170</v>
      </c>
      <c r="AS1949" s="57">
        <v>243.1</v>
      </c>
    </row>
    <row r="1950" spans="35:45" ht="41.4">
      <c r="AI1950" s="56" t="s">
        <v>112</v>
      </c>
      <c r="AJ1950" s="56">
        <v>2022</v>
      </c>
      <c r="AK1950" s="56" t="s">
        <v>27</v>
      </c>
      <c r="AL1950" s="56" t="s">
        <v>116</v>
      </c>
      <c r="AM1950" s="56" t="s">
        <v>105</v>
      </c>
      <c r="AN1950" s="56" t="s">
        <v>106</v>
      </c>
      <c r="AO1950" s="56" t="s">
        <v>107</v>
      </c>
      <c r="AP1950" s="56" t="s">
        <v>108</v>
      </c>
      <c r="AQ1950" s="56" t="s">
        <v>111</v>
      </c>
      <c r="AR1950" s="56">
        <v>164</v>
      </c>
      <c r="AS1950" s="56">
        <v>234.52</v>
      </c>
    </row>
    <row r="1951" spans="35:45" ht="41.4">
      <c r="AI1951" s="57" t="s">
        <v>112</v>
      </c>
      <c r="AJ1951" s="57">
        <v>2022</v>
      </c>
      <c r="AK1951" s="57" t="s">
        <v>27</v>
      </c>
      <c r="AL1951" s="57" t="s">
        <v>116</v>
      </c>
      <c r="AM1951" s="57" t="s">
        <v>105</v>
      </c>
      <c r="AN1951" s="57" t="s">
        <v>106</v>
      </c>
      <c r="AO1951" s="57" t="s">
        <v>107</v>
      </c>
      <c r="AP1951" s="57" t="s">
        <v>108</v>
      </c>
      <c r="AQ1951" s="57" t="s">
        <v>111</v>
      </c>
      <c r="AR1951" s="57">
        <v>158</v>
      </c>
      <c r="AS1951" s="57">
        <v>225.94</v>
      </c>
    </row>
    <row r="1952" spans="35:45" ht="41.4">
      <c r="AI1952" s="56" t="s">
        <v>113</v>
      </c>
      <c r="AJ1952" s="56">
        <v>2022</v>
      </c>
      <c r="AK1952" s="56" t="s">
        <v>27</v>
      </c>
      <c r="AL1952" s="56" t="s">
        <v>116</v>
      </c>
      <c r="AM1952" s="56" t="s">
        <v>105</v>
      </c>
      <c r="AN1952" s="56" t="s">
        <v>106</v>
      </c>
      <c r="AO1952" s="56" t="s">
        <v>107</v>
      </c>
      <c r="AP1952" s="56" t="s">
        <v>108</v>
      </c>
      <c r="AQ1952" s="56" t="s">
        <v>109</v>
      </c>
      <c r="AR1952" s="56">
        <v>194</v>
      </c>
      <c r="AS1952" s="56">
        <v>277.42</v>
      </c>
    </row>
    <row r="1953" spans="35:45" ht="41.4">
      <c r="AI1953" s="57" t="s">
        <v>112</v>
      </c>
      <c r="AJ1953" s="57">
        <v>2022</v>
      </c>
      <c r="AK1953" s="57" t="s">
        <v>27</v>
      </c>
      <c r="AL1953" s="57" t="s">
        <v>116</v>
      </c>
      <c r="AM1953" s="57" t="s">
        <v>105</v>
      </c>
      <c r="AN1953" s="57" t="s">
        <v>106</v>
      </c>
      <c r="AO1953" s="57" t="s">
        <v>107</v>
      </c>
      <c r="AP1953" s="57" t="s">
        <v>108</v>
      </c>
      <c r="AQ1953" s="57" t="s">
        <v>109</v>
      </c>
      <c r="AR1953" s="57">
        <v>242</v>
      </c>
      <c r="AS1953" s="57">
        <v>346.06</v>
      </c>
    </row>
    <row r="1954" spans="35:45" ht="41.4">
      <c r="AI1954" s="56" t="s">
        <v>112</v>
      </c>
      <c r="AJ1954" s="56">
        <v>2022</v>
      </c>
      <c r="AK1954" s="56" t="s">
        <v>27</v>
      </c>
      <c r="AL1954" s="56" t="s">
        <v>116</v>
      </c>
      <c r="AM1954" s="56" t="s">
        <v>105</v>
      </c>
      <c r="AN1954" s="56" t="s">
        <v>106</v>
      </c>
      <c r="AO1954" s="56" t="s">
        <v>107</v>
      </c>
      <c r="AP1954" s="56" t="s">
        <v>108</v>
      </c>
      <c r="AQ1954" s="56" t="s">
        <v>109</v>
      </c>
      <c r="AR1954" s="56">
        <v>166</v>
      </c>
      <c r="AS1954" s="56">
        <v>237.38</v>
      </c>
    </row>
    <row r="1955" spans="35:45" ht="41.4">
      <c r="AI1955" s="57" t="s">
        <v>110</v>
      </c>
      <c r="AJ1955" s="57">
        <v>2022</v>
      </c>
      <c r="AK1955" s="57" t="s">
        <v>27</v>
      </c>
      <c r="AL1955" s="57" t="s">
        <v>116</v>
      </c>
      <c r="AM1955" s="57" t="s">
        <v>105</v>
      </c>
      <c r="AN1955" s="57" t="s">
        <v>106</v>
      </c>
      <c r="AO1955" s="57" t="s">
        <v>107</v>
      </c>
      <c r="AP1955" s="57" t="s">
        <v>108</v>
      </c>
      <c r="AQ1955" s="57" t="s">
        <v>109</v>
      </c>
      <c r="AR1955" s="57">
        <v>160</v>
      </c>
      <c r="AS1955" s="57">
        <v>228.8</v>
      </c>
    </row>
    <row r="1956" spans="35:45" ht="41.4">
      <c r="AI1956" s="56" t="s">
        <v>103</v>
      </c>
      <c r="AJ1956" s="56">
        <v>2022</v>
      </c>
      <c r="AK1956" s="56" t="s">
        <v>27</v>
      </c>
      <c r="AL1956" s="56" t="s">
        <v>116</v>
      </c>
      <c r="AM1956" s="56" t="s">
        <v>105</v>
      </c>
      <c r="AN1956" s="56" t="s">
        <v>106</v>
      </c>
      <c r="AO1956" s="56" t="s">
        <v>107</v>
      </c>
      <c r="AP1956" s="56" t="s">
        <v>108</v>
      </c>
      <c r="AQ1956" s="56" t="s">
        <v>109</v>
      </c>
      <c r="AR1956" s="56">
        <v>196</v>
      </c>
      <c r="AS1956" s="56">
        <v>526.24</v>
      </c>
    </row>
    <row r="1957" spans="35:45" ht="41.4">
      <c r="AI1957" s="57" t="s">
        <v>112</v>
      </c>
      <c r="AJ1957" s="57">
        <v>2022</v>
      </c>
      <c r="AK1957" s="57" t="s">
        <v>27</v>
      </c>
      <c r="AL1957" s="57" t="s">
        <v>116</v>
      </c>
      <c r="AM1957" s="57" t="s">
        <v>105</v>
      </c>
      <c r="AN1957" s="57" t="s">
        <v>106</v>
      </c>
      <c r="AO1957" s="57" t="s">
        <v>107</v>
      </c>
      <c r="AP1957" s="57" t="s">
        <v>108</v>
      </c>
      <c r="AQ1957" s="57" t="s">
        <v>109</v>
      </c>
      <c r="AR1957" s="57">
        <v>244</v>
      </c>
      <c r="AS1957" s="57">
        <v>526.24</v>
      </c>
    </row>
    <row r="1958" spans="35:45" ht="41.4">
      <c r="AI1958" s="56" t="s">
        <v>112</v>
      </c>
      <c r="AJ1958" s="56">
        <v>2022</v>
      </c>
      <c r="AK1958" s="56" t="s">
        <v>27</v>
      </c>
      <c r="AL1958" s="56" t="s">
        <v>116</v>
      </c>
      <c r="AM1958" s="56" t="s">
        <v>105</v>
      </c>
      <c r="AN1958" s="56" t="s">
        <v>106</v>
      </c>
      <c r="AO1958" s="56" t="s">
        <v>107</v>
      </c>
      <c r="AP1958" s="56" t="s">
        <v>108</v>
      </c>
      <c r="AQ1958" s="56" t="s">
        <v>109</v>
      </c>
      <c r="AR1958" s="56">
        <v>1011</v>
      </c>
      <c r="AS1958" s="56">
        <v>1445.73</v>
      </c>
    </row>
    <row r="1959" spans="35:45" ht="41.4">
      <c r="AI1959" s="57" t="s">
        <v>112</v>
      </c>
      <c r="AJ1959" s="57">
        <v>2022</v>
      </c>
      <c r="AK1959" s="57" t="s">
        <v>27</v>
      </c>
      <c r="AL1959" s="57" t="s">
        <v>116</v>
      </c>
      <c r="AM1959" s="57" t="s">
        <v>105</v>
      </c>
      <c r="AN1959" s="57" t="s">
        <v>106</v>
      </c>
      <c r="AO1959" s="57" t="s">
        <v>107</v>
      </c>
      <c r="AP1959" s="57" t="s">
        <v>108</v>
      </c>
      <c r="AQ1959" s="57" t="s">
        <v>109</v>
      </c>
      <c r="AR1959" s="57">
        <v>240</v>
      </c>
      <c r="AS1959" s="57">
        <v>343.2</v>
      </c>
    </row>
    <row r="1960" spans="35:45" ht="41.4">
      <c r="AI1960" s="56" t="s">
        <v>110</v>
      </c>
      <c r="AJ1960" s="56">
        <v>2022</v>
      </c>
      <c r="AK1960" s="56" t="s">
        <v>27</v>
      </c>
      <c r="AL1960" s="56" t="s">
        <v>116</v>
      </c>
      <c r="AM1960" s="56" t="s">
        <v>105</v>
      </c>
      <c r="AN1960" s="56" t="s">
        <v>106</v>
      </c>
      <c r="AO1960" s="56" t="s">
        <v>107</v>
      </c>
      <c r="AP1960" s="56" t="s">
        <v>108</v>
      </c>
      <c r="AQ1960" s="56" t="s">
        <v>109</v>
      </c>
      <c r="AR1960" s="56">
        <v>195</v>
      </c>
      <c r="AS1960" s="56">
        <v>278.85000000000002</v>
      </c>
    </row>
    <row r="1961" spans="35:45" ht="41.4">
      <c r="AI1961" s="57" t="s">
        <v>110</v>
      </c>
      <c r="AJ1961" s="57">
        <v>2022</v>
      </c>
      <c r="AK1961" s="57" t="s">
        <v>27</v>
      </c>
      <c r="AL1961" s="57" t="s">
        <v>116</v>
      </c>
      <c r="AM1961" s="57" t="s">
        <v>105</v>
      </c>
      <c r="AN1961" s="57" t="s">
        <v>106</v>
      </c>
      <c r="AO1961" s="57" t="s">
        <v>107</v>
      </c>
      <c r="AP1961" s="57" t="s">
        <v>108</v>
      </c>
      <c r="AQ1961" s="57" t="s">
        <v>109</v>
      </c>
      <c r="AR1961" s="57">
        <v>243</v>
      </c>
      <c r="AS1961" s="57">
        <v>347.49</v>
      </c>
    </row>
    <row r="1962" spans="35:45" ht="41.4">
      <c r="AI1962" s="56" t="s">
        <v>112</v>
      </c>
      <c r="AJ1962" s="56">
        <v>2022</v>
      </c>
      <c r="AK1962" s="56" t="s">
        <v>27</v>
      </c>
      <c r="AL1962" s="56" t="s">
        <v>116</v>
      </c>
      <c r="AM1962" s="56" t="s">
        <v>105</v>
      </c>
      <c r="AN1962" s="56" t="s">
        <v>106</v>
      </c>
      <c r="AO1962" s="56" t="s">
        <v>107</v>
      </c>
      <c r="AP1962" s="56" t="s">
        <v>108</v>
      </c>
      <c r="AQ1962" s="56" t="s">
        <v>109</v>
      </c>
      <c r="AR1962" s="56">
        <v>169</v>
      </c>
      <c r="AS1962" s="56">
        <v>241.67</v>
      </c>
    </row>
    <row r="1963" spans="35:45" ht="41.4">
      <c r="AI1963" s="57" t="s">
        <v>103</v>
      </c>
      <c r="AJ1963" s="57">
        <v>2022</v>
      </c>
      <c r="AK1963" s="57" t="s">
        <v>27</v>
      </c>
      <c r="AL1963" s="57" t="s">
        <v>116</v>
      </c>
      <c r="AM1963" s="57" t="s">
        <v>105</v>
      </c>
      <c r="AN1963" s="57" t="s">
        <v>106</v>
      </c>
      <c r="AO1963" s="57" t="s">
        <v>107</v>
      </c>
      <c r="AP1963" s="57" t="s">
        <v>108</v>
      </c>
      <c r="AQ1963" s="57" t="s">
        <v>109</v>
      </c>
      <c r="AR1963" s="57">
        <v>163</v>
      </c>
      <c r="AS1963" s="57">
        <v>233.09</v>
      </c>
    </row>
    <row r="1964" spans="35:45" ht="41.4">
      <c r="AI1964" s="56" t="s">
        <v>113</v>
      </c>
      <c r="AJ1964" s="56">
        <v>2022</v>
      </c>
      <c r="AK1964" s="56" t="s">
        <v>27</v>
      </c>
      <c r="AL1964" s="56" t="s">
        <v>116</v>
      </c>
      <c r="AM1964" s="56" t="s">
        <v>105</v>
      </c>
      <c r="AN1964" s="56" t="s">
        <v>106</v>
      </c>
      <c r="AO1964" s="56" t="s">
        <v>107</v>
      </c>
      <c r="AP1964" s="56" t="s">
        <v>108</v>
      </c>
      <c r="AQ1964" s="56" t="s">
        <v>109</v>
      </c>
      <c r="AR1964" s="56">
        <v>157</v>
      </c>
      <c r="AS1964" s="56">
        <v>224.51</v>
      </c>
    </row>
    <row r="1965" spans="35:45" ht="41.4">
      <c r="AI1965" s="57" t="s">
        <v>110</v>
      </c>
      <c r="AJ1965" s="57">
        <v>2022</v>
      </c>
      <c r="AK1965" s="57" t="s">
        <v>27</v>
      </c>
      <c r="AL1965" s="57" t="s">
        <v>116</v>
      </c>
      <c r="AM1965" s="57" t="s">
        <v>105</v>
      </c>
      <c r="AN1965" s="57" t="s">
        <v>106</v>
      </c>
      <c r="AO1965" s="57" t="s">
        <v>107</v>
      </c>
      <c r="AP1965" s="57" t="s">
        <v>108</v>
      </c>
      <c r="AQ1965" s="57" t="s">
        <v>109</v>
      </c>
      <c r="AR1965" s="57">
        <v>826</v>
      </c>
      <c r="AS1965" s="57">
        <v>1181.18</v>
      </c>
    </row>
    <row r="1966" spans="35:45" ht="41.4">
      <c r="AI1966" s="56" t="s">
        <v>110</v>
      </c>
      <c r="AJ1966" s="56">
        <v>2022</v>
      </c>
      <c r="AK1966" s="56" t="s">
        <v>27</v>
      </c>
      <c r="AL1966" s="56" t="s">
        <v>116</v>
      </c>
      <c r="AM1966" s="56" t="s">
        <v>105</v>
      </c>
      <c r="AN1966" s="56" t="s">
        <v>106</v>
      </c>
      <c r="AO1966" s="56" t="s">
        <v>107</v>
      </c>
      <c r="AP1966" s="56" t="s">
        <v>108</v>
      </c>
      <c r="AQ1966" s="56" t="s">
        <v>111</v>
      </c>
      <c r="AR1966" s="56">
        <v>167</v>
      </c>
      <c r="AS1966" s="56">
        <v>238.81</v>
      </c>
    </row>
    <row r="1967" spans="35:45" ht="41.4">
      <c r="AI1967" s="57" t="s">
        <v>110</v>
      </c>
      <c r="AJ1967" s="57">
        <v>2022</v>
      </c>
      <c r="AK1967" s="57" t="s">
        <v>27</v>
      </c>
      <c r="AL1967" s="57" t="s">
        <v>116</v>
      </c>
      <c r="AM1967" s="57" t="s">
        <v>105</v>
      </c>
      <c r="AN1967" s="57" t="s">
        <v>106</v>
      </c>
      <c r="AO1967" s="57" t="s">
        <v>107</v>
      </c>
      <c r="AP1967" s="57" t="s">
        <v>108</v>
      </c>
      <c r="AQ1967" s="57" t="s">
        <v>111</v>
      </c>
      <c r="AR1967" s="57">
        <v>161</v>
      </c>
      <c r="AS1967" s="57">
        <v>230.23</v>
      </c>
    </row>
    <row r="1968" spans="35:45" ht="41.4">
      <c r="AI1968" s="56" t="s">
        <v>110</v>
      </c>
      <c r="AJ1968" s="56">
        <v>2022</v>
      </c>
      <c r="AK1968" s="56" t="s">
        <v>27</v>
      </c>
      <c r="AL1968" s="56" t="s">
        <v>116</v>
      </c>
      <c r="AM1968" s="56" t="s">
        <v>105</v>
      </c>
      <c r="AN1968" s="56" t="s">
        <v>106</v>
      </c>
      <c r="AO1968" s="56" t="s">
        <v>107</v>
      </c>
      <c r="AP1968" s="56" t="s">
        <v>108</v>
      </c>
      <c r="AQ1968" s="56" t="s">
        <v>111</v>
      </c>
      <c r="AR1968" s="56">
        <v>155</v>
      </c>
      <c r="AS1968" s="56">
        <v>221.65</v>
      </c>
    </row>
    <row r="1969" spans="35:45" ht="41.4">
      <c r="AI1969" s="57" t="s">
        <v>112</v>
      </c>
      <c r="AJ1969" s="57">
        <v>2022</v>
      </c>
      <c r="AK1969" s="57" t="s">
        <v>27</v>
      </c>
      <c r="AL1969" s="57" t="s">
        <v>116</v>
      </c>
      <c r="AM1969" s="57" t="s">
        <v>105</v>
      </c>
      <c r="AN1969" s="57" t="s">
        <v>106</v>
      </c>
      <c r="AO1969" s="57" t="s">
        <v>107</v>
      </c>
      <c r="AP1969" s="57" t="s">
        <v>108</v>
      </c>
      <c r="AQ1969" s="57" t="s">
        <v>109</v>
      </c>
      <c r="AR1969" s="57">
        <v>197</v>
      </c>
      <c r="AS1969" s="57">
        <v>281.70999999999998</v>
      </c>
    </row>
    <row r="1970" spans="35:45" ht="41.4">
      <c r="AI1970" s="56" t="s">
        <v>103</v>
      </c>
      <c r="AJ1970" s="56">
        <v>2022</v>
      </c>
      <c r="AK1970" s="56" t="s">
        <v>27</v>
      </c>
      <c r="AL1970" s="56" t="s">
        <v>116</v>
      </c>
      <c r="AM1970" s="56" t="s">
        <v>105</v>
      </c>
      <c r="AN1970" s="56" t="s">
        <v>106</v>
      </c>
      <c r="AO1970" s="56" t="s">
        <v>107</v>
      </c>
      <c r="AP1970" s="56" t="s">
        <v>108</v>
      </c>
      <c r="AQ1970" s="56" t="s">
        <v>109</v>
      </c>
      <c r="AR1970" s="56">
        <v>245</v>
      </c>
      <c r="AS1970" s="56">
        <v>350.35</v>
      </c>
    </row>
    <row r="1971" spans="35:45" ht="41.4">
      <c r="AI1971" s="57" t="s">
        <v>110</v>
      </c>
      <c r="AJ1971" s="57">
        <v>2022</v>
      </c>
      <c r="AK1971" s="57" t="s">
        <v>33</v>
      </c>
      <c r="AL1971" s="57" t="s">
        <v>116</v>
      </c>
      <c r="AM1971" s="57" t="s">
        <v>105</v>
      </c>
      <c r="AN1971" s="57" t="s">
        <v>106</v>
      </c>
      <c r="AO1971" s="57" t="s">
        <v>107</v>
      </c>
      <c r="AP1971" s="57" t="s">
        <v>108</v>
      </c>
      <c r="AQ1971" s="57" t="s">
        <v>111</v>
      </c>
      <c r="AR1971" s="57">
        <v>320</v>
      </c>
      <c r="AS1971" s="57">
        <v>457.6</v>
      </c>
    </row>
    <row r="1972" spans="35:45" ht="41.4">
      <c r="AI1972" s="56" t="s">
        <v>103</v>
      </c>
      <c r="AJ1972" s="56">
        <v>2022</v>
      </c>
      <c r="AK1972" s="56" t="s">
        <v>33</v>
      </c>
      <c r="AL1972" s="56" t="s">
        <v>116</v>
      </c>
      <c r="AM1972" s="56" t="s">
        <v>105</v>
      </c>
      <c r="AN1972" s="56" t="s">
        <v>106</v>
      </c>
      <c r="AO1972" s="56" t="s">
        <v>107</v>
      </c>
      <c r="AP1972" s="56" t="s">
        <v>108</v>
      </c>
      <c r="AQ1972" s="56" t="s">
        <v>111</v>
      </c>
      <c r="AR1972" s="56">
        <v>314</v>
      </c>
      <c r="AS1972" s="56">
        <v>449.02</v>
      </c>
    </row>
    <row r="1973" spans="35:45" ht="41.4">
      <c r="AI1973" s="57" t="s">
        <v>112</v>
      </c>
      <c r="AJ1973" s="57">
        <v>2022</v>
      </c>
      <c r="AK1973" s="57" t="s">
        <v>33</v>
      </c>
      <c r="AL1973" s="57" t="s">
        <v>116</v>
      </c>
      <c r="AM1973" s="57" t="s">
        <v>105</v>
      </c>
      <c r="AN1973" s="57" t="s">
        <v>106</v>
      </c>
      <c r="AO1973" s="57" t="s">
        <v>107</v>
      </c>
      <c r="AP1973" s="57" t="s">
        <v>108</v>
      </c>
      <c r="AQ1973" s="57" t="s">
        <v>111</v>
      </c>
      <c r="AR1973" s="57">
        <v>308</v>
      </c>
      <c r="AS1973" s="57">
        <v>440.44</v>
      </c>
    </row>
    <row r="1974" spans="35:45" ht="41.4">
      <c r="AI1974" s="56" t="s">
        <v>103</v>
      </c>
      <c r="AJ1974" s="56">
        <v>2022</v>
      </c>
      <c r="AK1974" s="56" t="s">
        <v>33</v>
      </c>
      <c r="AL1974" s="56" t="s">
        <v>116</v>
      </c>
      <c r="AM1974" s="56" t="s">
        <v>105</v>
      </c>
      <c r="AN1974" s="56" t="s">
        <v>106</v>
      </c>
      <c r="AO1974" s="56" t="s">
        <v>107</v>
      </c>
      <c r="AP1974" s="56" t="s">
        <v>108</v>
      </c>
      <c r="AQ1974" s="56" t="s">
        <v>109</v>
      </c>
      <c r="AR1974" s="56">
        <v>236</v>
      </c>
      <c r="AS1974" s="56">
        <v>337.48</v>
      </c>
    </row>
    <row r="1975" spans="35:45" ht="41.4">
      <c r="AI1975" s="57" t="s">
        <v>110</v>
      </c>
      <c r="AJ1975" s="57">
        <v>2022</v>
      </c>
      <c r="AK1975" s="57" t="s">
        <v>33</v>
      </c>
      <c r="AL1975" s="57" t="s">
        <v>116</v>
      </c>
      <c r="AM1975" s="57" t="s">
        <v>105</v>
      </c>
      <c r="AN1975" s="57" t="s">
        <v>106</v>
      </c>
      <c r="AO1975" s="57" t="s">
        <v>107</v>
      </c>
      <c r="AP1975" s="57" t="s">
        <v>108</v>
      </c>
      <c r="AQ1975" s="57" t="s">
        <v>109</v>
      </c>
      <c r="AR1975" s="57">
        <v>164</v>
      </c>
      <c r="AS1975" s="57">
        <v>234.52</v>
      </c>
    </row>
    <row r="1976" spans="35:45" ht="41.4">
      <c r="AI1976" s="56" t="s">
        <v>103</v>
      </c>
      <c r="AJ1976" s="56">
        <v>2022</v>
      </c>
      <c r="AK1976" s="56" t="s">
        <v>33</v>
      </c>
      <c r="AL1976" s="56" t="s">
        <v>116</v>
      </c>
      <c r="AM1976" s="56" t="s">
        <v>105</v>
      </c>
      <c r="AN1976" s="56" t="s">
        <v>106</v>
      </c>
      <c r="AO1976" s="56" t="s">
        <v>107</v>
      </c>
      <c r="AP1976" s="56" t="s">
        <v>108</v>
      </c>
      <c r="AQ1976" s="56" t="s">
        <v>109</v>
      </c>
      <c r="AR1976" s="56">
        <v>212</v>
      </c>
      <c r="AS1976" s="56">
        <v>303.16000000000003</v>
      </c>
    </row>
    <row r="1977" spans="35:45" ht="41.4">
      <c r="AI1977" s="57" t="s">
        <v>110</v>
      </c>
      <c r="AJ1977" s="57">
        <v>2022</v>
      </c>
      <c r="AK1977" s="57" t="s">
        <v>33</v>
      </c>
      <c r="AL1977" s="57" t="s">
        <v>116</v>
      </c>
      <c r="AM1977" s="57" t="s">
        <v>105</v>
      </c>
      <c r="AN1977" s="57" t="s">
        <v>106</v>
      </c>
      <c r="AO1977" s="57" t="s">
        <v>107</v>
      </c>
      <c r="AP1977" s="57" t="s">
        <v>108</v>
      </c>
      <c r="AQ1977" s="57" t="s">
        <v>109</v>
      </c>
      <c r="AR1977" s="57">
        <v>316</v>
      </c>
      <c r="AS1977" s="57">
        <v>451.88</v>
      </c>
    </row>
    <row r="1978" spans="35:45" ht="41.4">
      <c r="AI1978" s="56" t="s">
        <v>103</v>
      </c>
      <c r="AJ1978" s="56">
        <v>2022</v>
      </c>
      <c r="AK1978" s="56" t="s">
        <v>33</v>
      </c>
      <c r="AL1978" s="56" t="s">
        <v>116</v>
      </c>
      <c r="AM1978" s="56" t="s">
        <v>105</v>
      </c>
      <c r="AN1978" s="56" t="s">
        <v>106</v>
      </c>
      <c r="AO1978" s="56" t="s">
        <v>107</v>
      </c>
      <c r="AP1978" s="56" t="s">
        <v>108</v>
      </c>
      <c r="AQ1978" s="56" t="s">
        <v>109</v>
      </c>
      <c r="AR1978" s="56">
        <v>310</v>
      </c>
      <c r="AS1978" s="56">
        <v>443.3</v>
      </c>
    </row>
    <row r="1979" spans="35:45" ht="41.4">
      <c r="AI1979" s="57" t="s">
        <v>110</v>
      </c>
      <c r="AJ1979" s="57">
        <v>2022</v>
      </c>
      <c r="AK1979" s="57" t="s">
        <v>33</v>
      </c>
      <c r="AL1979" s="57" t="s">
        <v>116</v>
      </c>
      <c r="AM1979" s="57" t="s">
        <v>105</v>
      </c>
      <c r="AN1979" s="57" t="s">
        <v>106</v>
      </c>
      <c r="AO1979" s="57" t="s">
        <v>107</v>
      </c>
      <c r="AP1979" s="57" t="s">
        <v>108</v>
      </c>
      <c r="AQ1979" s="57" t="s">
        <v>109</v>
      </c>
      <c r="AR1979" s="57">
        <v>238</v>
      </c>
      <c r="AS1979" s="57">
        <v>526.24</v>
      </c>
    </row>
    <row r="1980" spans="35:45" ht="41.4">
      <c r="AI1980" s="56" t="s">
        <v>110</v>
      </c>
      <c r="AJ1980" s="56">
        <v>2022</v>
      </c>
      <c r="AK1980" s="56" t="s">
        <v>33</v>
      </c>
      <c r="AL1980" s="56" t="s">
        <v>116</v>
      </c>
      <c r="AM1980" s="56" t="s">
        <v>105</v>
      </c>
      <c r="AN1980" s="56" t="s">
        <v>106</v>
      </c>
      <c r="AO1980" s="56" t="s">
        <v>107</v>
      </c>
      <c r="AP1980" s="56" t="s">
        <v>108</v>
      </c>
      <c r="AQ1980" s="56" t="s">
        <v>109</v>
      </c>
      <c r="AR1980" s="56">
        <v>166</v>
      </c>
      <c r="AS1980" s="56">
        <v>526.24</v>
      </c>
    </row>
    <row r="1981" spans="35:45" ht="41.4">
      <c r="AI1981" s="57" t="s">
        <v>103</v>
      </c>
      <c r="AJ1981" s="57">
        <v>2022</v>
      </c>
      <c r="AK1981" s="57" t="s">
        <v>33</v>
      </c>
      <c r="AL1981" s="57" t="s">
        <v>116</v>
      </c>
      <c r="AM1981" s="57" t="s">
        <v>105</v>
      </c>
      <c r="AN1981" s="57" t="s">
        <v>106</v>
      </c>
      <c r="AO1981" s="57" t="s">
        <v>107</v>
      </c>
      <c r="AP1981" s="57" t="s">
        <v>108</v>
      </c>
      <c r="AQ1981" s="57" t="s">
        <v>109</v>
      </c>
      <c r="AR1981" s="57">
        <v>208</v>
      </c>
      <c r="AS1981" s="57">
        <v>526.24</v>
      </c>
    </row>
    <row r="1982" spans="35:45" ht="41.4">
      <c r="AI1982" s="56" t="s">
        <v>112</v>
      </c>
      <c r="AJ1982" s="56">
        <v>2022</v>
      </c>
      <c r="AK1982" s="56" t="s">
        <v>33</v>
      </c>
      <c r="AL1982" s="56" t="s">
        <v>116</v>
      </c>
      <c r="AM1982" s="56" t="s">
        <v>105</v>
      </c>
      <c r="AN1982" s="56" t="s">
        <v>106</v>
      </c>
      <c r="AO1982" s="56" t="s">
        <v>107</v>
      </c>
      <c r="AP1982" s="56" t="s">
        <v>108</v>
      </c>
      <c r="AQ1982" s="56" t="s">
        <v>109</v>
      </c>
      <c r="AR1982" s="56">
        <v>963</v>
      </c>
      <c r="AS1982" s="56">
        <v>1377.09</v>
      </c>
    </row>
    <row r="1983" spans="35:45" ht="41.4">
      <c r="AI1983" s="57" t="s">
        <v>103</v>
      </c>
      <c r="AJ1983" s="57">
        <v>2022</v>
      </c>
      <c r="AK1983" s="57" t="s">
        <v>33</v>
      </c>
      <c r="AL1983" s="57" t="s">
        <v>116</v>
      </c>
      <c r="AM1983" s="57" t="s">
        <v>105</v>
      </c>
      <c r="AN1983" s="57" t="s">
        <v>106</v>
      </c>
      <c r="AO1983" s="57" t="s">
        <v>107</v>
      </c>
      <c r="AP1983" s="57" t="s">
        <v>108</v>
      </c>
      <c r="AQ1983" s="57" t="s">
        <v>109</v>
      </c>
      <c r="AR1983" s="57">
        <v>1017</v>
      </c>
      <c r="AS1983" s="57">
        <v>1454.31</v>
      </c>
    </row>
    <row r="1984" spans="35:45" ht="41.4">
      <c r="AI1984" s="56" t="s">
        <v>103</v>
      </c>
      <c r="AJ1984" s="56">
        <v>2022</v>
      </c>
      <c r="AK1984" s="56" t="s">
        <v>33</v>
      </c>
      <c r="AL1984" s="56" t="s">
        <v>116</v>
      </c>
      <c r="AM1984" s="56" t="s">
        <v>105</v>
      </c>
      <c r="AN1984" s="56" t="s">
        <v>106</v>
      </c>
      <c r="AO1984" s="56" t="s">
        <v>107</v>
      </c>
      <c r="AP1984" s="56" t="s">
        <v>108</v>
      </c>
      <c r="AQ1984" s="56" t="s">
        <v>109</v>
      </c>
      <c r="AR1984" s="56">
        <v>210</v>
      </c>
      <c r="AS1984" s="56">
        <v>300.3</v>
      </c>
    </row>
    <row r="1985" spans="35:45" ht="41.4">
      <c r="AI1985" s="57" t="s">
        <v>103</v>
      </c>
      <c r="AJ1985" s="57">
        <v>2022</v>
      </c>
      <c r="AK1985" s="57" t="s">
        <v>33</v>
      </c>
      <c r="AL1985" s="57" t="s">
        <v>116</v>
      </c>
      <c r="AM1985" s="57" t="s">
        <v>105</v>
      </c>
      <c r="AN1985" s="57" t="s">
        <v>106</v>
      </c>
      <c r="AO1985" s="57" t="s">
        <v>107</v>
      </c>
      <c r="AP1985" s="57" t="s">
        <v>108</v>
      </c>
      <c r="AQ1985" s="57" t="s">
        <v>109</v>
      </c>
      <c r="AR1985" s="57">
        <v>237</v>
      </c>
      <c r="AS1985" s="57">
        <v>338.91</v>
      </c>
    </row>
    <row r="1986" spans="35:45" ht="41.4">
      <c r="AI1986" s="56" t="s">
        <v>110</v>
      </c>
      <c r="AJ1986" s="56">
        <v>2022</v>
      </c>
      <c r="AK1986" s="56" t="s">
        <v>33</v>
      </c>
      <c r="AL1986" s="56" t="s">
        <v>116</v>
      </c>
      <c r="AM1986" s="56" t="s">
        <v>105</v>
      </c>
      <c r="AN1986" s="56" t="s">
        <v>106</v>
      </c>
      <c r="AO1986" s="56" t="s">
        <v>107</v>
      </c>
      <c r="AP1986" s="56" t="s">
        <v>108</v>
      </c>
      <c r="AQ1986" s="56" t="s">
        <v>109</v>
      </c>
      <c r="AR1986" s="56">
        <v>165</v>
      </c>
      <c r="AS1986" s="56">
        <v>235.95</v>
      </c>
    </row>
    <row r="1987" spans="35:45" ht="41.4">
      <c r="AI1987" s="57" t="s">
        <v>112</v>
      </c>
      <c r="AJ1987" s="57">
        <v>2022</v>
      </c>
      <c r="AK1987" s="57" t="s">
        <v>33</v>
      </c>
      <c r="AL1987" s="57" t="s">
        <v>116</v>
      </c>
      <c r="AM1987" s="57" t="s">
        <v>105</v>
      </c>
      <c r="AN1987" s="57" t="s">
        <v>106</v>
      </c>
      <c r="AO1987" s="57" t="s">
        <v>107</v>
      </c>
      <c r="AP1987" s="57" t="s">
        <v>108</v>
      </c>
      <c r="AQ1987" s="57" t="s">
        <v>109</v>
      </c>
      <c r="AR1987" s="57">
        <v>213</v>
      </c>
      <c r="AS1987" s="57">
        <v>304.58999999999997</v>
      </c>
    </row>
    <row r="1988" spans="35:45" ht="41.4">
      <c r="AI1988" s="56" t="s">
        <v>110</v>
      </c>
      <c r="AJ1988" s="56">
        <v>2022</v>
      </c>
      <c r="AK1988" s="56" t="s">
        <v>33</v>
      </c>
      <c r="AL1988" s="56" t="s">
        <v>116</v>
      </c>
      <c r="AM1988" s="56" t="s">
        <v>105</v>
      </c>
      <c r="AN1988" s="56" t="s">
        <v>106</v>
      </c>
      <c r="AO1988" s="56" t="s">
        <v>107</v>
      </c>
      <c r="AP1988" s="56" t="s">
        <v>108</v>
      </c>
      <c r="AQ1988" s="56" t="s">
        <v>109</v>
      </c>
      <c r="AR1988" s="56">
        <v>319</v>
      </c>
      <c r="AS1988" s="56">
        <v>456.17</v>
      </c>
    </row>
    <row r="1989" spans="35:45" ht="41.4">
      <c r="AI1989" s="57" t="s">
        <v>110</v>
      </c>
      <c r="AJ1989" s="57">
        <v>2022</v>
      </c>
      <c r="AK1989" s="57" t="s">
        <v>33</v>
      </c>
      <c r="AL1989" s="57" t="s">
        <v>116</v>
      </c>
      <c r="AM1989" s="57" t="s">
        <v>105</v>
      </c>
      <c r="AN1989" s="57" t="s">
        <v>106</v>
      </c>
      <c r="AO1989" s="57" t="s">
        <v>107</v>
      </c>
      <c r="AP1989" s="57" t="s">
        <v>108</v>
      </c>
      <c r="AQ1989" s="57" t="s">
        <v>109</v>
      </c>
      <c r="AR1989" s="57">
        <v>313</v>
      </c>
      <c r="AS1989" s="57">
        <v>447.59</v>
      </c>
    </row>
    <row r="1990" spans="35:45" ht="41.4">
      <c r="AI1990" s="56" t="s">
        <v>103</v>
      </c>
      <c r="AJ1990" s="56">
        <v>2022</v>
      </c>
      <c r="AK1990" s="56" t="s">
        <v>33</v>
      </c>
      <c r="AL1990" s="56" t="s">
        <v>116</v>
      </c>
      <c r="AM1990" s="56" t="s">
        <v>105</v>
      </c>
      <c r="AN1990" s="56" t="s">
        <v>106</v>
      </c>
      <c r="AO1990" s="56" t="s">
        <v>107</v>
      </c>
      <c r="AP1990" s="56" t="s">
        <v>108</v>
      </c>
      <c r="AQ1990" s="56" t="s">
        <v>109</v>
      </c>
      <c r="AR1990" s="56">
        <v>307</v>
      </c>
      <c r="AS1990" s="56">
        <v>439.01</v>
      </c>
    </row>
    <row r="1991" spans="35:45" ht="41.4">
      <c r="AI1991" s="57" t="s">
        <v>103</v>
      </c>
      <c r="AJ1991" s="57">
        <v>2022</v>
      </c>
      <c r="AK1991" s="57" t="s">
        <v>33</v>
      </c>
      <c r="AL1991" s="57" t="s">
        <v>116</v>
      </c>
      <c r="AM1991" s="57" t="s">
        <v>105</v>
      </c>
      <c r="AN1991" s="57" t="s">
        <v>106</v>
      </c>
      <c r="AO1991" s="57" t="s">
        <v>107</v>
      </c>
      <c r="AP1991" s="57" t="s">
        <v>108</v>
      </c>
      <c r="AQ1991" s="57" t="s">
        <v>109</v>
      </c>
      <c r="AR1991" s="57">
        <v>235</v>
      </c>
      <c r="AS1991" s="57">
        <v>336.05</v>
      </c>
    </row>
    <row r="1992" spans="35:45" ht="41.4">
      <c r="AI1992" s="56" t="s">
        <v>103</v>
      </c>
      <c r="AJ1992" s="56">
        <v>2022</v>
      </c>
      <c r="AK1992" s="56" t="s">
        <v>33</v>
      </c>
      <c r="AL1992" s="56" t="s">
        <v>116</v>
      </c>
      <c r="AM1992" s="56" t="s">
        <v>105</v>
      </c>
      <c r="AN1992" s="56" t="s">
        <v>106</v>
      </c>
      <c r="AO1992" s="56" t="s">
        <v>107</v>
      </c>
      <c r="AP1992" s="56" t="s">
        <v>108</v>
      </c>
      <c r="AQ1992" s="56" t="s">
        <v>109</v>
      </c>
      <c r="AR1992" s="56">
        <v>798</v>
      </c>
      <c r="AS1992" s="56">
        <v>1141.1400000000001</v>
      </c>
    </row>
    <row r="1993" spans="35:45" ht="41.4">
      <c r="AI1993" s="57" t="s">
        <v>110</v>
      </c>
      <c r="AJ1993" s="57">
        <v>2022</v>
      </c>
      <c r="AK1993" s="57" t="s">
        <v>33</v>
      </c>
      <c r="AL1993" s="57" t="s">
        <v>116</v>
      </c>
      <c r="AM1993" s="57" t="s">
        <v>105</v>
      </c>
      <c r="AN1993" s="57" t="s">
        <v>106</v>
      </c>
      <c r="AO1993" s="57" t="s">
        <v>107</v>
      </c>
      <c r="AP1993" s="57" t="s">
        <v>108</v>
      </c>
      <c r="AQ1993" s="57" t="s">
        <v>109</v>
      </c>
      <c r="AR1993" s="57">
        <v>831</v>
      </c>
      <c r="AS1993" s="57">
        <v>1188.33</v>
      </c>
    </row>
    <row r="1994" spans="35:45" ht="41.4">
      <c r="AI1994" s="56" t="s">
        <v>112</v>
      </c>
      <c r="AJ1994" s="56">
        <v>2022</v>
      </c>
      <c r="AK1994" s="56" t="s">
        <v>33</v>
      </c>
      <c r="AL1994" s="56" t="s">
        <v>116</v>
      </c>
      <c r="AM1994" s="56" t="s">
        <v>105</v>
      </c>
      <c r="AN1994" s="56" t="s">
        <v>106</v>
      </c>
      <c r="AO1994" s="56" t="s">
        <v>107</v>
      </c>
      <c r="AP1994" s="56" t="s">
        <v>108</v>
      </c>
      <c r="AQ1994" s="56" t="s">
        <v>111</v>
      </c>
      <c r="AR1994" s="56">
        <v>317</v>
      </c>
      <c r="AS1994" s="56">
        <v>453.31</v>
      </c>
    </row>
    <row r="1995" spans="35:45" ht="41.4">
      <c r="AI1995" s="57" t="s">
        <v>103</v>
      </c>
      <c r="AJ1995" s="57">
        <v>2022</v>
      </c>
      <c r="AK1995" s="57" t="s">
        <v>33</v>
      </c>
      <c r="AL1995" s="57" t="s">
        <v>116</v>
      </c>
      <c r="AM1995" s="57" t="s">
        <v>105</v>
      </c>
      <c r="AN1995" s="57" t="s">
        <v>106</v>
      </c>
      <c r="AO1995" s="57" t="s">
        <v>107</v>
      </c>
      <c r="AP1995" s="57" t="s">
        <v>108</v>
      </c>
      <c r="AQ1995" s="57" t="s">
        <v>111</v>
      </c>
      <c r="AR1995" s="57">
        <v>311</v>
      </c>
      <c r="AS1995" s="57">
        <v>444.73</v>
      </c>
    </row>
    <row r="1996" spans="35:45" ht="41.4">
      <c r="AI1996" s="56" t="s">
        <v>114</v>
      </c>
      <c r="AJ1996" s="56">
        <v>2022</v>
      </c>
      <c r="AK1996" s="56" t="s">
        <v>33</v>
      </c>
      <c r="AL1996" s="56" t="s">
        <v>116</v>
      </c>
      <c r="AM1996" s="56" t="s">
        <v>105</v>
      </c>
      <c r="AN1996" s="56" t="s">
        <v>106</v>
      </c>
      <c r="AO1996" s="56" t="s">
        <v>107</v>
      </c>
      <c r="AP1996" s="56" t="s">
        <v>108</v>
      </c>
      <c r="AQ1996" s="56" t="s">
        <v>111</v>
      </c>
      <c r="AR1996" s="56">
        <v>305</v>
      </c>
      <c r="AS1996" s="56">
        <v>436.15</v>
      </c>
    </row>
    <row r="1997" spans="35:45" ht="41.4">
      <c r="AI1997" s="57" t="s">
        <v>103</v>
      </c>
      <c r="AJ1997" s="57">
        <v>2022</v>
      </c>
      <c r="AK1997" s="57" t="s">
        <v>33</v>
      </c>
      <c r="AL1997" s="57" t="s">
        <v>116</v>
      </c>
      <c r="AM1997" s="57" t="s">
        <v>105</v>
      </c>
      <c r="AN1997" s="57" t="s">
        <v>106</v>
      </c>
      <c r="AO1997" s="57" t="s">
        <v>107</v>
      </c>
      <c r="AP1997" s="57" t="s">
        <v>108</v>
      </c>
      <c r="AQ1997" s="57" t="s">
        <v>109</v>
      </c>
      <c r="AR1997" s="57">
        <v>239</v>
      </c>
      <c r="AS1997" s="57">
        <v>341.77</v>
      </c>
    </row>
    <row r="1998" spans="35:45" ht="41.4">
      <c r="AI1998" s="56" t="s">
        <v>103</v>
      </c>
      <c r="AJ1998" s="56">
        <v>2022</v>
      </c>
      <c r="AK1998" s="56" t="s">
        <v>33</v>
      </c>
      <c r="AL1998" s="56" t="s">
        <v>116</v>
      </c>
      <c r="AM1998" s="56" t="s">
        <v>105</v>
      </c>
      <c r="AN1998" s="56" t="s">
        <v>106</v>
      </c>
      <c r="AO1998" s="56" t="s">
        <v>107</v>
      </c>
      <c r="AP1998" s="56" t="s">
        <v>108</v>
      </c>
      <c r="AQ1998" s="56" t="s">
        <v>109</v>
      </c>
      <c r="AR1998" s="56">
        <v>209</v>
      </c>
      <c r="AS1998" s="56">
        <v>298.87</v>
      </c>
    </row>
    <row r="1999" spans="35:45" ht="41.4">
      <c r="AI1999" s="57" t="s">
        <v>112</v>
      </c>
      <c r="AJ1999" s="57">
        <v>2022</v>
      </c>
      <c r="AK1999" s="57" t="s">
        <v>32</v>
      </c>
      <c r="AL1999" s="57" t="s">
        <v>116</v>
      </c>
      <c r="AM1999" s="57" t="s">
        <v>105</v>
      </c>
      <c r="AN1999" s="57" t="s">
        <v>106</v>
      </c>
      <c r="AO1999" s="57" t="s">
        <v>107</v>
      </c>
      <c r="AP1999" s="57" t="s">
        <v>108</v>
      </c>
      <c r="AQ1999" s="57" t="s">
        <v>111</v>
      </c>
      <c r="AR1999" s="57">
        <v>332</v>
      </c>
      <c r="AS1999" s="57">
        <v>474.76</v>
      </c>
    </row>
    <row r="2000" spans="35:45" ht="41.4">
      <c r="AI2000" s="56" t="s">
        <v>110</v>
      </c>
      <c r="AJ2000" s="56">
        <v>2022</v>
      </c>
      <c r="AK2000" s="56" t="s">
        <v>32</v>
      </c>
      <c r="AL2000" s="56" t="s">
        <v>116</v>
      </c>
      <c r="AM2000" s="56" t="s">
        <v>105</v>
      </c>
      <c r="AN2000" s="56" t="s">
        <v>106</v>
      </c>
      <c r="AO2000" s="56" t="s">
        <v>107</v>
      </c>
      <c r="AP2000" s="56" t="s">
        <v>108</v>
      </c>
      <c r="AQ2000" s="56" t="s">
        <v>111</v>
      </c>
      <c r="AR2000" s="56">
        <v>326</v>
      </c>
      <c r="AS2000" s="56">
        <v>466.18</v>
      </c>
    </row>
    <row r="2001" spans="35:45" ht="41.4">
      <c r="AI2001" s="57" t="s">
        <v>103</v>
      </c>
      <c r="AJ2001" s="57">
        <v>2022</v>
      </c>
      <c r="AK2001" s="57" t="s">
        <v>32</v>
      </c>
      <c r="AL2001" s="57" t="s">
        <v>116</v>
      </c>
      <c r="AM2001" s="57" t="s">
        <v>105</v>
      </c>
      <c r="AN2001" s="57" t="s">
        <v>106</v>
      </c>
      <c r="AO2001" s="57" t="s">
        <v>107</v>
      </c>
      <c r="AP2001" s="57" t="s">
        <v>108</v>
      </c>
      <c r="AQ2001" s="57" t="s">
        <v>109</v>
      </c>
      <c r="AR2001" s="57">
        <v>242</v>
      </c>
      <c r="AS2001" s="57">
        <v>346.06</v>
      </c>
    </row>
    <row r="2002" spans="35:45" ht="41.4">
      <c r="AI2002" s="56" t="s">
        <v>103</v>
      </c>
      <c r="AJ2002" s="56">
        <v>2022</v>
      </c>
      <c r="AK2002" s="56" t="s">
        <v>32</v>
      </c>
      <c r="AL2002" s="56" t="s">
        <v>116</v>
      </c>
      <c r="AM2002" s="56" t="s">
        <v>105</v>
      </c>
      <c r="AN2002" s="56" t="s">
        <v>106</v>
      </c>
      <c r="AO2002" s="56" t="s">
        <v>107</v>
      </c>
      <c r="AP2002" s="56" t="s">
        <v>108</v>
      </c>
      <c r="AQ2002" s="56" t="s">
        <v>109</v>
      </c>
      <c r="AR2002" s="56">
        <v>170</v>
      </c>
      <c r="AS2002" s="56">
        <v>243.1</v>
      </c>
    </row>
    <row r="2003" spans="35:45" ht="41.4">
      <c r="AI2003" s="57" t="s">
        <v>103</v>
      </c>
      <c r="AJ2003" s="57">
        <v>2022</v>
      </c>
      <c r="AK2003" s="57" t="s">
        <v>32</v>
      </c>
      <c r="AL2003" s="57" t="s">
        <v>116</v>
      </c>
      <c r="AM2003" s="57" t="s">
        <v>105</v>
      </c>
      <c r="AN2003" s="57" t="s">
        <v>106</v>
      </c>
      <c r="AO2003" s="57" t="s">
        <v>107</v>
      </c>
      <c r="AP2003" s="57" t="s">
        <v>108</v>
      </c>
      <c r="AQ2003" s="57" t="s">
        <v>109</v>
      </c>
      <c r="AR2003" s="57">
        <v>218</v>
      </c>
      <c r="AS2003" s="57">
        <v>311.74</v>
      </c>
    </row>
    <row r="2004" spans="35:45" ht="41.4">
      <c r="AI2004" s="56" t="s">
        <v>103</v>
      </c>
      <c r="AJ2004" s="56">
        <v>2022</v>
      </c>
      <c r="AK2004" s="56" t="s">
        <v>32</v>
      </c>
      <c r="AL2004" s="56" t="s">
        <v>116</v>
      </c>
      <c r="AM2004" s="56" t="s">
        <v>105</v>
      </c>
      <c r="AN2004" s="56" t="s">
        <v>106</v>
      </c>
      <c r="AO2004" s="56" t="s">
        <v>107</v>
      </c>
      <c r="AP2004" s="56" t="s">
        <v>108</v>
      </c>
      <c r="AQ2004" s="56" t="s">
        <v>109</v>
      </c>
      <c r="AR2004" s="56">
        <v>334</v>
      </c>
      <c r="AS2004" s="56">
        <v>477.62</v>
      </c>
    </row>
    <row r="2005" spans="35:45" ht="41.4">
      <c r="AI2005" s="57" t="s">
        <v>113</v>
      </c>
      <c r="AJ2005" s="57">
        <v>2022</v>
      </c>
      <c r="AK2005" s="57" t="s">
        <v>32</v>
      </c>
      <c r="AL2005" s="57" t="s">
        <v>116</v>
      </c>
      <c r="AM2005" s="57" t="s">
        <v>105</v>
      </c>
      <c r="AN2005" s="57" t="s">
        <v>106</v>
      </c>
      <c r="AO2005" s="57" t="s">
        <v>107</v>
      </c>
      <c r="AP2005" s="57" t="s">
        <v>108</v>
      </c>
      <c r="AQ2005" s="57" t="s">
        <v>109</v>
      </c>
      <c r="AR2005" s="57">
        <v>328</v>
      </c>
      <c r="AS2005" s="57">
        <v>469.04</v>
      </c>
    </row>
    <row r="2006" spans="35:45" ht="41.4">
      <c r="AI2006" s="56" t="s">
        <v>110</v>
      </c>
      <c r="AJ2006" s="56">
        <v>2022</v>
      </c>
      <c r="AK2006" s="56" t="s">
        <v>32</v>
      </c>
      <c r="AL2006" s="56" t="s">
        <v>116</v>
      </c>
      <c r="AM2006" s="56" t="s">
        <v>105</v>
      </c>
      <c r="AN2006" s="56" t="s">
        <v>106</v>
      </c>
      <c r="AO2006" s="56" t="s">
        <v>107</v>
      </c>
      <c r="AP2006" s="56" t="s">
        <v>108</v>
      </c>
      <c r="AQ2006" s="56" t="s">
        <v>109</v>
      </c>
      <c r="AR2006" s="56">
        <v>322</v>
      </c>
      <c r="AS2006" s="56">
        <v>460.46</v>
      </c>
    </row>
    <row r="2007" spans="35:45" ht="41.4">
      <c r="AI2007" s="57" t="s">
        <v>110</v>
      </c>
      <c r="AJ2007" s="57">
        <v>2022</v>
      </c>
      <c r="AK2007" s="57" t="s">
        <v>32</v>
      </c>
      <c r="AL2007" s="57" t="s">
        <v>116</v>
      </c>
      <c r="AM2007" s="57" t="s">
        <v>105</v>
      </c>
      <c r="AN2007" s="57" t="s">
        <v>106</v>
      </c>
      <c r="AO2007" s="57" t="s">
        <v>107</v>
      </c>
      <c r="AP2007" s="57" t="s">
        <v>108</v>
      </c>
      <c r="AQ2007" s="57" t="s">
        <v>109</v>
      </c>
      <c r="AR2007" s="57">
        <v>244</v>
      </c>
      <c r="AS2007" s="57">
        <v>526.24</v>
      </c>
    </row>
    <row r="2008" spans="35:45" ht="41.4">
      <c r="AI2008" s="56" t="s">
        <v>110</v>
      </c>
      <c r="AJ2008" s="56">
        <v>2022</v>
      </c>
      <c r="AK2008" s="56" t="s">
        <v>32</v>
      </c>
      <c r="AL2008" s="56" t="s">
        <v>116</v>
      </c>
      <c r="AM2008" s="56" t="s">
        <v>105</v>
      </c>
      <c r="AN2008" s="56" t="s">
        <v>106</v>
      </c>
      <c r="AO2008" s="56" t="s">
        <v>107</v>
      </c>
      <c r="AP2008" s="56" t="s">
        <v>108</v>
      </c>
      <c r="AQ2008" s="56" t="s">
        <v>109</v>
      </c>
      <c r="AR2008" s="56">
        <v>214</v>
      </c>
      <c r="AS2008" s="56">
        <v>526.24</v>
      </c>
    </row>
    <row r="2009" spans="35:45" ht="41.4">
      <c r="AI2009" s="57" t="s">
        <v>103</v>
      </c>
      <c r="AJ2009" s="57">
        <v>2022</v>
      </c>
      <c r="AK2009" s="57" t="s">
        <v>32</v>
      </c>
      <c r="AL2009" s="57" t="s">
        <v>116</v>
      </c>
      <c r="AM2009" s="57" t="s">
        <v>105</v>
      </c>
      <c r="AN2009" s="57" t="s">
        <v>106</v>
      </c>
      <c r="AO2009" s="57" t="s">
        <v>107</v>
      </c>
      <c r="AP2009" s="57" t="s">
        <v>108</v>
      </c>
      <c r="AQ2009" s="57" t="s">
        <v>109</v>
      </c>
      <c r="AR2009" s="57">
        <v>1016</v>
      </c>
      <c r="AS2009" s="57">
        <v>1452.88</v>
      </c>
    </row>
    <row r="2010" spans="35:45" ht="41.4">
      <c r="AI2010" s="56" t="s">
        <v>110</v>
      </c>
      <c r="AJ2010" s="56">
        <v>2022</v>
      </c>
      <c r="AK2010" s="56" t="s">
        <v>32</v>
      </c>
      <c r="AL2010" s="56" t="s">
        <v>116</v>
      </c>
      <c r="AM2010" s="56" t="s">
        <v>105</v>
      </c>
      <c r="AN2010" s="56" t="s">
        <v>106</v>
      </c>
      <c r="AO2010" s="56" t="s">
        <v>107</v>
      </c>
      <c r="AP2010" s="56" t="s">
        <v>108</v>
      </c>
      <c r="AQ2010" s="56" t="s">
        <v>109</v>
      </c>
      <c r="AR2010" s="56">
        <v>216</v>
      </c>
      <c r="AS2010" s="56">
        <v>308.88</v>
      </c>
    </row>
    <row r="2011" spans="35:45" ht="41.4">
      <c r="AI2011" s="57" t="s">
        <v>110</v>
      </c>
      <c r="AJ2011" s="57">
        <v>2022</v>
      </c>
      <c r="AK2011" s="57" t="s">
        <v>32</v>
      </c>
      <c r="AL2011" s="57" t="s">
        <v>116</v>
      </c>
      <c r="AM2011" s="57" t="s">
        <v>105</v>
      </c>
      <c r="AN2011" s="57" t="s">
        <v>106</v>
      </c>
      <c r="AO2011" s="57" t="s">
        <v>107</v>
      </c>
      <c r="AP2011" s="57" t="s">
        <v>108</v>
      </c>
      <c r="AQ2011" s="57" t="s">
        <v>109</v>
      </c>
      <c r="AR2011" s="57">
        <v>243</v>
      </c>
      <c r="AS2011" s="57">
        <v>347.49</v>
      </c>
    </row>
    <row r="2012" spans="35:45" ht="41.4">
      <c r="AI2012" s="56" t="s">
        <v>103</v>
      </c>
      <c r="AJ2012" s="56">
        <v>2022</v>
      </c>
      <c r="AK2012" s="56" t="s">
        <v>32</v>
      </c>
      <c r="AL2012" s="56" t="s">
        <v>116</v>
      </c>
      <c r="AM2012" s="56" t="s">
        <v>105</v>
      </c>
      <c r="AN2012" s="56" t="s">
        <v>106</v>
      </c>
      <c r="AO2012" s="56" t="s">
        <v>107</v>
      </c>
      <c r="AP2012" s="56" t="s">
        <v>108</v>
      </c>
      <c r="AQ2012" s="56" t="s">
        <v>109</v>
      </c>
      <c r="AR2012" s="56">
        <v>171</v>
      </c>
      <c r="AS2012" s="56">
        <v>244.53</v>
      </c>
    </row>
    <row r="2013" spans="35:45" ht="41.4">
      <c r="AI2013" s="57" t="s">
        <v>103</v>
      </c>
      <c r="AJ2013" s="57">
        <v>2022</v>
      </c>
      <c r="AK2013" s="57" t="s">
        <v>32</v>
      </c>
      <c r="AL2013" s="57" t="s">
        <v>116</v>
      </c>
      <c r="AM2013" s="57" t="s">
        <v>105</v>
      </c>
      <c r="AN2013" s="57" t="s">
        <v>106</v>
      </c>
      <c r="AO2013" s="57" t="s">
        <v>107</v>
      </c>
      <c r="AP2013" s="57" t="s">
        <v>108</v>
      </c>
      <c r="AQ2013" s="57" t="s">
        <v>109</v>
      </c>
      <c r="AR2013" s="57">
        <v>331</v>
      </c>
      <c r="AS2013" s="57">
        <v>473.33</v>
      </c>
    </row>
    <row r="2014" spans="35:45" ht="41.4">
      <c r="AI2014" s="56" t="s">
        <v>103</v>
      </c>
      <c r="AJ2014" s="56">
        <v>2022</v>
      </c>
      <c r="AK2014" s="56" t="s">
        <v>32</v>
      </c>
      <c r="AL2014" s="56" t="s">
        <v>116</v>
      </c>
      <c r="AM2014" s="56" t="s">
        <v>105</v>
      </c>
      <c r="AN2014" s="56" t="s">
        <v>106</v>
      </c>
      <c r="AO2014" s="56" t="s">
        <v>107</v>
      </c>
      <c r="AP2014" s="56" t="s">
        <v>108</v>
      </c>
      <c r="AQ2014" s="56" t="s">
        <v>109</v>
      </c>
      <c r="AR2014" s="56">
        <v>325</v>
      </c>
      <c r="AS2014" s="56">
        <v>464.75</v>
      </c>
    </row>
    <row r="2015" spans="35:45" ht="41.4">
      <c r="AI2015" s="57" t="s">
        <v>110</v>
      </c>
      <c r="AJ2015" s="57">
        <v>2022</v>
      </c>
      <c r="AK2015" s="57" t="s">
        <v>32</v>
      </c>
      <c r="AL2015" s="57" t="s">
        <v>116</v>
      </c>
      <c r="AM2015" s="57" t="s">
        <v>105</v>
      </c>
      <c r="AN2015" s="57" t="s">
        <v>106</v>
      </c>
      <c r="AO2015" s="57" t="s">
        <v>107</v>
      </c>
      <c r="AP2015" s="57" t="s">
        <v>108</v>
      </c>
      <c r="AQ2015" s="57" t="s">
        <v>109</v>
      </c>
      <c r="AR2015" s="57">
        <v>241</v>
      </c>
      <c r="AS2015" s="57">
        <v>344.63</v>
      </c>
    </row>
    <row r="2016" spans="35:45" ht="41.4">
      <c r="AI2016" s="56" t="s">
        <v>113</v>
      </c>
      <c r="AJ2016" s="56">
        <v>2022</v>
      </c>
      <c r="AK2016" s="56" t="s">
        <v>32</v>
      </c>
      <c r="AL2016" s="56" t="s">
        <v>116</v>
      </c>
      <c r="AM2016" s="56" t="s">
        <v>105</v>
      </c>
      <c r="AN2016" s="56" t="s">
        <v>106</v>
      </c>
      <c r="AO2016" s="56" t="s">
        <v>107</v>
      </c>
      <c r="AP2016" s="56" t="s">
        <v>108</v>
      </c>
      <c r="AQ2016" s="56" t="s">
        <v>109</v>
      </c>
      <c r="AR2016" s="56">
        <v>797</v>
      </c>
      <c r="AS2016" s="56">
        <v>1139.71</v>
      </c>
    </row>
    <row r="2017" spans="35:45" ht="41.4">
      <c r="AI2017" s="57" t="s">
        <v>110</v>
      </c>
      <c r="AJ2017" s="57">
        <v>2022</v>
      </c>
      <c r="AK2017" s="57" t="s">
        <v>32</v>
      </c>
      <c r="AL2017" s="57" t="s">
        <v>116</v>
      </c>
      <c r="AM2017" s="57" t="s">
        <v>105</v>
      </c>
      <c r="AN2017" s="57" t="s">
        <v>106</v>
      </c>
      <c r="AO2017" s="57" t="s">
        <v>107</v>
      </c>
      <c r="AP2017" s="57" t="s">
        <v>108</v>
      </c>
      <c r="AQ2017" s="57" t="s">
        <v>109</v>
      </c>
      <c r="AR2017" s="57">
        <v>830</v>
      </c>
      <c r="AS2017" s="57">
        <v>1186.9000000000001</v>
      </c>
    </row>
    <row r="2018" spans="35:45" ht="41.4">
      <c r="AI2018" s="56" t="s">
        <v>112</v>
      </c>
      <c r="AJ2018" s="56">
        <v>2022</v>
      </c>
      <c r="AK2018" s="56" t="s">
        <v>32</v>
      </c>
      <c r="AL2018" s="56" t="s">
        <v>116</v>
      </c>
      <c r="AM2018" s="56" t="s">
        <v>105</v>
      </c>
      <c r="AN2018" s="56" t="s">
        <v>106</v>
      </c>
      <c r="AO2018" s="56" t="s">
        <v>107</v>
      </c>
      <c r="AP2018" s="56" t="s">
        <v>108</v>
      </c>
      <c r="AQ2018" s="56" t="s">
        <v>111</v>
      </c>
      <c r="AR2018" s="56">
        <v>335</v>
      </c>
      <c r="AS2018" s="56">
        <v>479.05</v>
      </c>
    </row>
    <row r="2019" spans="35:45" ht="41.4">
      <c r="AI2019" s="57" t="s">
        <v>103</v>
      </c>
      <c r="AJ2019" s="57">
        <v>2022</v>
      </c>
      <c r="AK2019" s="57" t="s">
        <v>32</v>
      </c>
      <c r="AL2019" s="57" t="s">
        <v>116</v>
      </c>
      <c r="AM2019" s="57" t="s">
        <v>105</v>
      </c>
      <c r="AN2019" s="57" t="s">
        <v>106</v>
      </c>
      <c r="AO2019" s="57" t="s">
        <v>107</v>
      </c>
      <c r="AP2019" s="57" t="s">
        <v>108</v>
      </c>
      <c r="AQ2019" s="57" t="s">
        <v>111</v>
      </c>
      <c r="AR2019" s="57">
        <v>329</v>
      </c>
      <c r="AS2019" s="57">
        <v>470.47</v>
      </c>
    </row>
    <row r="2020" spans="35:45" ht="41.4">
      <c r="AI2020" s="56" t="s">
        <v>113</v>
      </c>
      <c r="AJ2020" s="56">
        <v>2022</v>
      </c>
      <c r="AK2020" s="56" t="s">
        <v>32</v>
      </c>
      <c r="AL2020" s="56" t="s">
        <v>116</v>
      </c>
      <c r="AM2020" s="56" t="s">
        <v>105</v>
      </c>
      <c r="AN2020" s="56" t="s">
        <v>106</v>
      </c>
      <c r="AO2020" s="56" t="s">
        <v>107</v>
      </c>
      <c r="AP2020" s="56" t="s">
        <v>108</v>
      </c>
      <c r="AQ2020" s="56" t="s">
        <v>111</v>
      </c>
      <c r="AR2020" s="56">
        <v>323</v>
      </c>
      <c r="AS2020" s="56">
        <v>461.89</v>
      </c>
    </row>
    <row r="2021" spans="35:45" ht="41.4">
      <c r="AI2021" s="57" t="s">
        <v>103</v>
      </c>
      <c r="AJ2021" s="57">
        <v>2022</v>
      </c>
      <c r="AK2021" s="57" t="s">
        <v>32</v>
      </c>
      <c r="AL2021" s="57" t="s">
        <v>116</v>
      </c>
      <c r="AM2021" s="57" t="s">
        <v>105</v>
      </c>
      <c r="AN2021" s="57" t="s">
        <v>106</v>
      </c>
      <c r="AO2021" s="57" t="s">
        <v>107</v>
      </c>
      <c r="AP2021" s="57" t="s">
        <v>108</v>
      </c>
      <c r="AQ2021" s="57" t="s">
        <v>109</v>
      </c>
      <c r="AR2021" s="57">
        <v>245</v>
      </c>
      <c r="AS2021" s="57">
        <v>350.35</v>
      </c>
    </row>
    <row r="2022" spans="35:45" ht="41.4">
      <c r="AI2022" s="56" t="s">
        <v>110</v>
      </c>
      <c r="AJ2022" s="56">
        <v>2022</v>
      </c>
      <c r="AK2022" s="56" t="s">
        <v>32</v>
      </c>
      <c r="AL2022" s="56" t="s">
        <v>116</v>
      </c>
      <c r="AM2022" s="56" t="s">
        <v>105</v>
      </c>
      <c r="AN2022" s="56" t="s">
        <v>106</v>
      </c>
      <c r="AO2022" s="56" t="s">
        <v>107</v>
      </c>
      <c r="AP2022" s="56" t="s">
        <v>108</v>
      </c>
      <c r="AQ2022" s="56" t="s">
        <v>109</v>
      </c>
      <c r="AR2022" s="56">
        <v>167</v>
      </c>
      <c r="AS2022" s="56">
        <v>238.81</v>
      </c>
    </row>
    <row r="2023" spans="35:45" ht="41.4">
      <c r="AI2023" s="57" t="s">
        <v>103</v>
      </c>
      <c r="AJ2023" s="57">
        <v>2022</v>
      </c>
      <c r="AK2023" s="57" t="s">
        <v>32</v>
      </c>
      <c r="AL2023" s="57" t="s">
        <v>116</v>
      </c>
      <c r="AM2023" s="57" t="s">
        <v>105</v>
      </c>
      <c r="AN2023" s="57" t="s">
        <v>106</v>
      </c>
      <c r="AO2023" s="57" t="s">
        <v>107</v>
      </c>
      <c r="AP2023" s="57" t="s">
        <v>108</v>
      </c>
      <c r="AQ2023" s="57" t="s">
        <v>109</v>
      </c>
      <c r="AR2023" s="57">
        <v>215</v>
      </c>
      <c r="AS2023" s="57">
        <v>307.45</v>
      </c>
    </row>
    <row r="2024" spans="35:45" ht="41.4">
      <c r="AI2024" s="56" t="s">
        <v>103</v>
      </c>
      <c r="AJ2024" s="56">
        <v>2022</v>
      </c>
      <c r="AK2024" s="56" t="s">
        <v>31</v>
      </c>
      <c r="AL2024" s="56" t="s">
        <v>116</v>
      </c>
      <c r="AM2024" s="56" t="s">
        <v>105</v>
      </c>
      <c r="AN2024" s="56" t="s">
        <v>106</v>
      </c>
      <c r="AO2024" s="56" t="s">
        <v>107</v>
      </c>
      <c r="AP2024" s="56" t="s">
        <v>108</v>
      </c>
      <c r="AQ2024" s="56" t="s">
        <v>111</v>
      </c>
      <c r="AR2024" s="56">
        <v>350</v>
      </c>
      <c r="AS2024" s="56">
        <v>500.5</v>
      </c>
    </row>
    <row r="2025" spans="35:45" ht="41.4">
      <c r="AI2025" s="57" t="s">
        <v>103</v>
      </c>
      <c r="AJ2025" s="57">
        <v>2022</v>
      </c>
      <c r="AK2025" s="57" t="s">
        <v>31</v>
      </c>
      <c r="AL2025" s="57" t="s">
        <v>116</v>
      </c>
      <c r="AM2025" s="57" t="s">
        <v>105</v>
      </c>
      <c r="AN2025" s="57" t="s">
        <v>106</v>
      </c>
      <c r="AO2025" s="57" t="s">
        <v>107</v>
      </c>
      <c r="AP2025" s="57" t="s">
        <v>108</v>
      </c>
      <c r="AQ2025" s="57" t="s">
        <v>111</v>
      </c>
      <c r="AR2025" s="57">
        <v>344</v>
      </c>
      <c r="AS2025" s="57">
        <v>491.92</v>
      </c>
    </row>
    <row r="2026" spans="35:45" ht="41.4">
      <c r="AI2026" s="56" t="s">
        <v>110</v>
      </c>
      <c r="AJ2026" s="56">
        <v>2022</v>
      </c>
      <c r="AK2026" s="56" t="s">
        <v>31</v>
      </c>
      <c r="AL2026" s="56" t="s">
        <v>116</v>
      </c>
      <c r="AM2026" s="56" t="s">
        <v>105</v>
      </c>
      <c r="AN2026" s="56" t="s">
        <v>106</v>
      </c>
      <c r="AO2026" s="56" t="s">
        <v>107</v>
      </c>
      <c r="AP2026" s="56" t="s">
        <v>108</v>
      </c>
      <c r="AQ2026" s="56" t="s">
        <v>111</v>
      </c>
      <c r="AR2026" s="56">
        <v>338</v>
      </c>
      <c r="AS2026" s="56">
        <v>483.34</v>
      </c>
    </row>
    <row r="2027" spans="35:45" ht="41.4">
      <c r="AI2027" s="57" t="s">
        <v>103</v>
      </c>
      <c r="AJ2027" s="57">
        <v>2022</v>
      </c>
      <c r="AK2027" s="57" t="s">
        <v>31</v>
      </c>
      <c r="AL2027" s="57" t="s">
        <v>116</v>
      </c>
      <c r="AM2027" s="57" t="s">
        <v>105</v>
      </c>
      <c r="AN2027" s="57" t="s">
        <v>106</v>
      </c>
      <c r="AO2027" s="57" t="s">
        <v>107</v>
      </c>
      <c r="AP2027" s="57" t="s">
        <v>108</v>
      </c>
      <c r="AQ2027" s="57" t="s">
        <v>109</v>
      </c>
      <c r="AR2027" s="57">
        <v>176</v>
      </c>
      <c r="AS2027" s="57">
        <v>251.68</v>
      </c>
    </row>
    <row r="2028" spans="35:45" ht="41.4">
      <c r="AI2028" s="56" t="s">
        <v>110</v>
      </c>
      <c r="AJ2028" s="56">
        <v>2022</v>
      </c>
      <c r="AK2028" s="56" t="s">
        <v>31</v>
      </c>
      <c r="AL2028" s="56" t="s">
        <v>116</v>
      </c>
      <c r="AM2028" s="56" t="s">
        <v>105</v>
      </c>
      <c r="AN2028" s="56" t="s">
        <v>106</v>
      </c>
      <c r="AO2028" s="56" t="s">
        <v>107</v>
      </c>
      <c r="AP2028" s="56" t="s">
        <v>108</v>
      </c>
      <c r="AQ2028" s="56" t="s">
        <v>109</v>
      </c>
      <c r="AR2028" s="56">
        <v>352</v>
      </c>
      <c r="AS2028" s="56">
        <v>503.36</v>
      </c>
    </row>
    <row r="2029" spans="35:45" ht="41.4">
      <c r="AI2029" s="57" t="s">
        <v>110</v>
      </c>
      <c r="AJ2029" s="57">
        <v>2022</v>
      </c>
      <c r="AK2029" s="57" t="s">
        <v>31</v>
      </c>
      <c r="AL2029" s="57" t="s">
        <v>116</v>
      </c>
      <c r="AM2029" s="57" t="s">
        <v>105</v>
      </c>
      <c r="AN2029" s="57" t="s">
        <v>106</v>
      </c>
      <c r="AO2029" s="57" t="s">
        <v>107</v>
      </c>
      <c r="AP2029" s="57" t="s">
        <v>108</v>
      </c>
      <c r="AQ2029" s="57" t="s">
        <v>109</v>
      </c>
      <c r="AR2029" s="57">
        <v>346</v>
      </c>
      <c r="AS2029" s="57">
        <v>494.78</v>
      </c>
    </row>
    <row r="2030" spans="35:45" ht="41.4">
      <c r="AI2030" s="56" t="s">
        <v>103</v>
      </c>
      <c r="AJ2030" s="56">
        <v>2022</v>
      </c>
      <c r="AK2030" s="56" t="s">
        <v>31</v>
      </c>
      <c r="AL2030" s="56" t="s">
        <v>116</v>
      </c>
      <c r="AM2030" s="56" t="s">
        <v>105</v>
      </c>
      <c r="AN2030" s="56" t="s">
        <v>106</v>
      </c>
      <c r="AO2030" s="56" t="s">
        <v>107</v>
      </c>
      <c r="AP2030" s="56" t="s">
        <v>108</v>
      </c>
      <c r="AQ2030" s="56" t="s">
        <v>109</v>
      </c>
      <c r="AR2030" s="56">
        <v>340</v>
      </c>
      <c r="AS2030" s="56">
        <v>486.2</v>
      </c>
    </row>
    <row r="2031" spans="35:45" ht="41.4">
      <c r="AI2031" s="57" t="s">
        <v>103</v>
      </c>
      <c r="AJ2031" s="57">
        <v>2022</v>
      </c>
      <c r="AK2031" s="57" t="s">
        <v>31</v>
      </c>
      <c r="AL2031" s="57" t="s">
        <v>116</v>
      </c>
      <c r="AM2031" s="57" t="s">
        <v>105</v>
      </c>
      <c r="AN2031" s="57" t="s">
        <v>106</v>
      </c>
      <c r="AO2031" s="57" t="s">
        <v>107</v>
      </c>
      <c r="AP2031" s="57" t="s">
        <v>108</v>
      </c>
      <c r="AQ2031" s="57" t="s">
        <v>109</v>
      </c>
      <c r="AR2031" s="57">
        <v>172</v>
      </c>
      <c r="AS2031" s="57">
        <v>526.24</v>
      </c>
    </row>
    <row r="2032" spans="35:45" ht="41.4">
      <c r="AI2032" s="56" t="s">
        <v>103</v>
      </c>
      <c r="AJ2032" s="56">
        <v>2022</v>
      </c>
      <c r="AK2032" s="56" t="s">
        <v>31</v>
      </c>
      <c r="AL2032" s="56" t="s">
        <v>116</v>
      </c>
      <c r="AM2032" s="56" t="s">
        <v>105</v>
      </c>
      <c r="AN2032" s="56" t="s">
        <v>106</v>
      </c>
      <c r="AO2032" s="56" t="s">
        <v>107</v>
      </c>
      <c r="AP2032" s="56" t="s">
        <v>108</v>
      </c>
      <c r="AQ2032" s="56" t="s">
        <v>109</v>
      </c>
      <c r="AR2032" s="56">
        <v>220</v>
      </c>
      <c r="AS2032" s="56">
        <v>526.24</v>
      </c>
    </row>
    <row r="2033" spans="35:45" ht="41.4">
      <c r="AI2033" s="57" t="s">
        <v>110</v>
      </c>
      <c r="AJ2033" s="57">
        <v>2022</v>
      </c>
      <c r="AK2033" s="57" t="s">
        <v>31</v>
      </c>
      <c r="AL2033" s="57" t="s">
        <v>116</v>
      </c>
      <c r="AM2033" s="57" t="s">
        <v>105</v>
      </c>
      <c r="AN2033" s="57" t="s">
        <v>106</v>
      </c>
      <c r="AO2033" s="57" t="s">
        <v>107</v>
      </c>
      <c r="AP2033" s="57" t="s">
        <v>108</v>
      </c>
      <c r="AQ2033" s="57" t="s">
        <v>109</v>
      </c>
      <c r="AR2033" s="57">
        <v>962</v>
      </c>
      <c r="AS2033" s="57">
        <v>1375.66</v>
      </c>
    </row>
    <row r="2034" spans="35:45" ht="41.4">
      <c r="AI2034" s="56" t="s">
        <v>110</v>
      </c>
      <c r="AJ2034" s="56">
        <v>2022</v>
      </c>
      <c r="AK2034" s="56" t="s">
        <v>31</v>
      </c>
      <c r="AL2034" s="56" t="s">
        <v>116</v>
      </c>
      <c r="AM2034" s="56" t="s">
        <v>105</v>
      </c>
      <c r="AN2034" s="56" t="s">
        <v>106</v>
      </c>
      <c r="AO2034" s="56" t="s">
        <v>107</v>
      </c>
      <c r="AP2034" s="56" t="s">
        <v>108</v>
      </c>
      <c r="AQ2034" s="56" t="s">
        <v>109</v>
      </c>
      <c r="AR2034" s="56">
        <v>1015</v>
      </c>
      <c r="AS2034" s="56">
        <v>1451.45</v>
      </c>
    </row>
    <row r="2035" spans="35:45" ht="41.4">
      <c r="AI2035" s="57" t="s">
        <v>110</v>
      </c>
      <c r="AJ2035" s="57">
        <v>2022</v>
      </c>
      <c r="AK2035" s="57" t="s">
        <v>31</v>
      </c>
      <c r="AL2035" s="57" t="s">
        <v>116</v>
      </c>
      <c r="AM2035" s="57" t="s">
        <v>105</v>
      </c>
      <c r="AN2035" s="57" t="s">
        <v>106</v>
      </c>
      <c r="AO2035" s="57" t="s">
        <v>107</v>
      </c>
      <c r="AP2035" s="57" t="s">
        <v>108</v>
      </c>
      <c r="AQ2035" s="57" t="s">
        <v>109</v>
      </c>
      <c r="AR2035" s="57">
        <v>222</v>
      </c>
      <c r="AS2035" s="57">
        <v>317.45999999999998</v>
      </c>
    </row>
    <row r="2036" spans="35:45" ht="41.4">
      <c r="AI2036" s="56" t="s">
        <v>110</v>
      </c>
      <c r="AJ2036" s="56">
        <v>2022</v>
      </c>
      <c r="AK2036" s="56" t="s">
        <v>31</v>
      </c>
      <c r="AL2036" s="56" t="s">
        <v>116</v>
      </c>
      <c r="AM2036" s="56" t="s">
        <v>105</v>
      </c>
      <c r="AN2036" s="56" t="s">
        <v>106</v>
      </c>
      <c r="AO2036" s="56" t="s">
        <v>107</v>
      </c>
      <c r="AP2036" s="56" t="s">
        <v>108</v>
      </c>
      <c r="AQ2036" s="56" t="s">
        <v>109</v>
      </c>
      <c r="AR2036" s="56">
        <v>177</v>
      </c>
      <c r="AS2036" s="56">
        <v>253.11</v>
      </c>
    </row>
    <row r="2037" spans="35:45" ht="41.4">
      <c r="AI2037" s="57" t="s">
        <v>110</v>
      </c>
      <c r="AJ2037" s="57">
        <v>2022</v>
      </c>
      <c r="AK2037" s="57" t="s">
        <v>31</v>
      </c>
      <c r="AL2037" s="57" t="s">
        <v>116</v>
      </c>
      <c r="AM2037" s="57" t="s">
        <v>105</v>
      </c>
      <c r="AN2037" s="57" t="s">
        <v>106</v>
      </c>
      <c r="AO2037" s="57" t="s">
        <v>107</v>
      </c>
      <c r="AP2037" s="57" t="s">
        <v>108</v>
      </c>
      <c r="AQ2037" s="57" t="s">
        <v>109</v>
      </c>
      <c r="AR2037" s="57">
        <v>219</v>
      </c>
      <c r="AS2037" s="57">
        <v>313.17</v>
      </c>
    </row>
    <row r="2038" spans="35:45" ht="41.4">
      <c r="AI2038" s="56" t="s">
        <v>103</v>
      </c>
      <c r="AJ2038" s="56">
        <v>2022</v>
      </c>
      <c r="AK2038" s="56" t="s">
        <v>31</v>
      </c>
      <c r="AL2038" s="56" t="s">
        <v>116</v>
      </c>
      <c r="AM2038" s="56" t="s">
        <v>105</v>
      </c>
      <c r="AN2038" s="56" t="s">
        <v>106</v>
      </c>
      <c r="AO2038" s="56" t="s">
        <v>107</v>
      </c>
      <c r="AP2038" s="56" t="s">
        <v>108</v>
      </c>
      <c r="AQ2038" s="56" t="s">
        <v>109</v>
      </c>
      <c r="AR2038" s="56">
        <v>349</v>
      </c>
      <c r="AS2038" s="56">
        <v>499.07</v>
      </c>
    </row>
    <row r="2039" spans="35:45" ht="41.4">
      <c r="AI2039" s="57" t="s">
        <v>110</v>
      </c>
      <c r="AJ2039" s="57">
        <v>2022</v>
      </c>
      <c r="AK2039" s="57" t="s">
        <v>31</v>
      </c>
      <c r="AL2039" s="57" t="s">
        <v>116</v>
      </c>
      <c r="AM2039" s="57" t="s">
        <v>105</v>
      </c>
      <c r="AN2039" s="57" t="s">
        <v>106</v>
      </c>
      <c r="AO2039" s="57" t="s">
        <v>107</v>
      </c>
      <c r="AP2039" s="57" t="s">
        <v>108</v>
      </c>
      <c r="AQ2039" s="57" t="s">
        <v>109</v>
      </c>
      <c r="AR2039" s="57">
        <v>343</v>
      </c>
      <c r="AS2039" s="57">
        <v>490.49</v>
      </c>
    </row>
    <row r="2040" spans="35:45" ht="41.4">
      <c r="AI2040" s="56" t="s">
        <v>103</v>
      </c>
      <c r="AJ2040" s="56">
        <v>2022</v>
      </c>
      <c r="AK2040" s="56" t="s">
        <v>31</v>
      </c>
      <c r="AL2040" s="56" t="s">
        <v>116</v>
      </c>
      <c r="AM2040" s="56" t="s">
        <v>105</v>
      </c>
      <c r="AN2040" s="56" t="s">
        <v>106</v>
      </c>
      <c r="AO2040" s="56" t="s">
        <v>107</v>
      </c>
      <c r="AP2040" s="56" t="s">
        <v>108</v>
      </c>
      <c r="AQ2040" s="56" t="s">
        <v>109</v>
      </c>
      <c r="AR2040" s="56">
        <v>337</v>
      </c>
      <c r="AS2040" s="56">
        <v>481.91</v>
      </c>
    </row>
    <row r="2041" spans="35:45" ht="41.4">
      <c r="AI2041" s="57" t="s">
        <v>110</v>
      </c>
      <c r="AJ2041" s="57">
        <v>2022</v>
      </c>
      <c r="AK2041" s="57" t="s">
        <v>31</v>
      </c>
      <c r="AL2041" s="57" t="s">
        <v>116</v>
      </c>
      <c r="AM2041" s="57" t="s">
        <v>105</v>
      </c>
      <c r="AN2041" s="57" t="s">
        <v>106</v>
      </c>
      <c r="AO2041" s="57" t="s">
        <v>107</v>
      </c>
      <c r="AP2041" s="57" t="s">
        <v>108</v>
      </c>
      <c r="AQ2041" s="57" t="s">
        <v>109</v>
      </c>
      <c r="AR2041" s="57">
        <v>796</v>
      </c>
      <c r="AS2041" s="57">
        <v>1138.28</v>
      </c>
    </row>
    <row r="2042" spans="35:45" ht="41.4">
      <c r="AI2042" s="56" t="s">
        <v>112</v>
      </c>
      <c r="AJ2042" s="56">
        <v>2022</v>
      </c>
      <c r="AK2042" s="56" t="s">
        <v>31</v>
      </c>
      <c r="AL2042" s="56" t="s">
        <v>116</v>
      </c>
      <c r="AM2042" s="56" t="s">
        <v>105</v>
      </c>
      <c r="AN2042" s="56" t="s">
        <v>106</v>
      </c>
      <c r="AO2042" s="56" t="s">
        <v>107</v>
      </c>
      <c r="AP2042" s="56" t="s">
        <v>108</v>
      </c>
      <c r="AQ2042" s="56" t="s">
        <v>109</v>
      </c>
      <c r="AR2042" s="56">
        <v>829</v>
      </c>
      <c r="AS2042" s="56">
        <v>1185.47</v>
      </c>
    </row>
    <row r="2043" spans="35:45" ht="41.4">
      <c r="AI2043" s="57" t="s">
        <v>103</v>
      </c>
      <c r="AJ2043" s="57">
        <v>2022</v>
      </c>
      <c r="AK2043" s="57" t="s">
        <v>31</v>
      </c>
      <c r="AL2043" s="57" t="s">
        <v>116</v>
      </c>
      <c r="AM2043" s="57" t="s">
        <v>105</v>
      </c>
      <c r="AN2043" s="57" t="s">
        <v>106</v>
      </c>
      <c r="AO2043" s="57" t="s">
        <v>107</v>
      </c>
      <c r="AP2043" s="57" t="s">
        <v>108</v>
      </c>
      <c r="AQ2043" s="57" t="s">
        <v>111</v>
      </c>
      <c r="AR2043" s="57">
        <v>347</v>
      </c>
      <c r="AS2043" s="57">
        <v>496.21</v>
      </c>
    </row>
    <row r="2044" spans="35:45" ht="41.4">
      <c r="AI2044" s="56" t="s">
        <v>103</v>
      </c>
      <c r="AJ2044" s="56">
        <v>2022</v>
      </c>
      <c r="AK2044" s="56" t="s">
        <v>31</v>
      </c>
      <c r="AL2044" s="56" t="s">
        <v>116</v>
      </c>
      <c r="AM2044" s="56" t="s">
        <v>105</v>
      </c>
      <c r="AN2044" s="56" t="s">
        <v>106</v>
      </c>
      <c r="AO2044" s="56" t="s">
        <v>107</v>
      </c>
      <c r="AP2044" s="56" t="s">
        <v>108</v>
      </c>
      <c r="AQ2044" s="56" t="s">
        <v>111</v>
      </c>
      <c r="AR2044" s="56">
        <v>341</v>
      </c>
      <c r="AS2044" s="56">
        <v>487.63</v>
      </c>
    </row>
    <row r="2045" spans="35:45" ht="41.4">
      <c r="AI2045" s="57" t="s">
        <v>103</v>
      </c>
      <c r="AJ2045" s="57">
        <v>2022</v>
      </c>
      <c r="AK2045" s="57" t="s">
        <v>31</v>
      </c>
      <c r="AL2045" s="57" t="s">
        <v>116</v>
      </c>
      <c r="AM2045" s="57" t="s">
        <v>105</v>
      </c>
      <c r="AN2045" s="57" t="s">
        <v>106</v>
      </c>
      <c r="AO2045" s="57" t="s">
        <v>107</v>
      </c>
      <c r="AP2045" s="57" t="s">
        <v>108</v>
      </c>
      <c r="AQ2045" s="57" t="s">
        <v>109</v>
      </c>
      <c r="AR2045" s="57">
        <v>173</v>
      </c>
      <c r="AS2045" s="57">
        <v>247.39</v>
      </c>
    </row>
    <row r="2046" spans="35:45" ht="41.4">
      <c r="AI2046" s="56" t="s">
        <v>103</v>
      </c>
      <c r="AJ2046" s="56">
        <v>2022</v>
      </c>
      <c r="AK2046" s="56" t="s">
        <v>31</v>
      </c>
      <c r="AL2046" s="56" t="s">
        <v>116</v>
      </c>
      <c r="AM2046" s="56" t="s">
        <v>105</v>
      </c>
      <c r="AN2046" s="56" t="s">
        <v>106</v>
      </c>
      <c r="AO2046" s="56" t="s">
        <v>107</v>
      </c>
      <c r="AP2046" s="56" t="s">
        <v>108</v>
      </c>
      <c r="AQ2046" s="56" t="s">
        <v>109</v>
      </c>
      <c r="AR2046" s="56">
        <v>221</v>
      </c>
      <c r="AS2046" s="56">
        <v>316.02999999999997</v>
      </c>
    </row>
    <row r="2047" spans="35:45" ht="69">
      <c r="AI2047" s="57" t="s">
        <v>103</v>
      </c>
      <c r="AJ2047" s="57">
        <v>2022</v>
      </c>
      <c r="AK2047" s="57" t="s">
        <v>26</v>
      </c>
      <c r="AL2047" s="57" t="s">
        <v>104</v>
      </c>
      <c r="AM2047" s="57" t="s">
        <v>118</v>
      </c>
      <c r="AN2047" s="57" t="s">
        <v>119</v>
      </c>
      <c r="AO2047" s="57" t="s">
        <v>115</v>
      </c>
      <c r="AP2047" s="57" t="s">
        <v>108</v>
      </c>
      <c r="AQ2047" s="57" t="s">
        <v>120</v>
      </c>
      <c r="AR2047" s="57">
        <v>214</v>
      </c>
      <c r="AS2047" s="57">
        <v>306.02</v>
      </c>
    </row>
    <row r="2048" spans="35:45" ht="69">
      <c r="AI2048" s="56" t="s">
        <v>112</v>
      </c>
      <c r="AJ2048" s="56">
        <v>2022</v>
      </c>
      <c r="AK2048" s="56" t="s">
        <v>26</v>
      </c>
      <c r="AL2048" s="56" t="s">
        <v>104</v>
      </c>
      <c r="AM2048" s="56" t="s">
        <v>118</v>
      </c>
      <c r="AN2048" s="56" t="s">
        <v>119</v>
      </c>
      <c r="AO2048" s="56" t="s">
        <v>115</v>
      </c>
      <c r="AP2048" s="56" t="s">
        <v>108</v>
      </c>
      <c r="AQ2048" s="56" t="s">
        <v>120</v>
      </c>
      <c r="AR2048" s="56">
        <v>208</v>
      </c>
      <c r="AS2048" s="56">
        <v>297.44</v>
      </c>
    </row>
    <row r="2049" spans="35:45" ht="69">
      <c r="AI2049" s="57" t="s">
        <v>110</v>
      </c>
      <c r="AJ2049" s="57">
        <v>2022</v>
      </c>
      <c r="AK2049" s="57" t="s">
        <v>26</v>
      </c>
      <c r="AL2049" s="57" t="s">
        <v>104</v>
      </c>
      <c r="AM2049" s="57" t="s">
        <v>118</v>
      </c>
      <c r="AN2049" s="57" t="s">
        <v>119</v>
      </c>
      <c r="AO2049" s="57" t="s">
        <v>115</v>
      </c>
      <c r="AP2049" s="57" t="s">
        <v>108</v>
      </c>
      <c r="AQ2049" s="57" t="s">
        <v>120</v>
      </c>
      <c r="AR2049" s="57">
        <v>202</v>
      </c>
      <c r="AS2049" s="57">
        <v>288.86</v>
      </c>
    </row>
    <row r="2050" spans="35:45" ht="69">
      <c r="AI2050" s="56" t="s">
        <v>114</v>
      </c>
      <c r="AJ2050" s="56">
        <v>2022</v>
      </c>
      <c r="AK2050" s="56" t="s">
        <v>26</v>
      </c>
      <c r="AL2050" s="56" t="s">
        <v>104</v>
      </c>
      <c r="AM2050" s="56" t="s">
        <v>118</v>
      </c>
      <c r="AN2050" s="56" t="s">
        <v>119</v>
      </c>
      <c r="AO2050" s="56" t="s">
        <v>115</v>
      </c>
      <c r="AP2050" s="56" t="s">
        <v>108</v>
      </c>
      <c r="AQ2050" s="56" t="s">
        <v>120</v>
      </c>
      <c r="AR2050" s="56">
        <v>211</v>
      </c>
      <c r="AS2050" s="56">
        <v>301.73</v>
      </c>
    </row>
    <row r="2051" spans="35:45" ht="69">
      <c r="AI2051" s="57" t="s">
        <v>103</v>
      </c>
      <c r="AJ2051" s="57">
        <v>2022</v>
      </c>
      <c r="AK2051" s="57" t="s">
        <v>26</v>
      </c>
      <c r="AL2051" s="57" t="s">
        <v>104</v>
      </c>
      <c r="AM2051" s="57" t="s">
        <v>118</v>
      </c>
      <c r="AN2051" s="57" t="s">
        <v>119</v>
      </c>
      <c r="AO2051" s="57" t="s">
        <v>115</v>
      </c>
      <c r="AP2051" s="57" t="s">
        <v>108</v>
      </c>
      <c r="AQ2051" s="57" t="s">
        <v>120</v>
      </c>
      <c r="AR2051" s="57">
        <v>205</v>
      </c>
      <c r="AS2051" s="57">
        <v>293.14999999999998</v>
      </c>
    </row>
    <row r="2052" spans="35:45" ht="69">
      <c r="AI2052" s="56" t="s">
        <v>110</v>
      </c>
      <c r="AJ2052" s="56">
        <v>2022</v>
      </c>
      <c r="AK2052" s="56" t="s">
        <v>23</v>
      </c>
      <c r="AL2052" s="56" t="s">
        <v>104</v>
      </c>
      <c r="AM2052" s="56" t="s">
        <v>118</v>
      </c>
      <c r="AN2052" s="56" t="s">
        <v>119</v>
      </c>
      <c r="AO2052" s="56" t="s">
        <v>115</v>
      </c>
      <c r="AP2052" s="56" t="s">
        <v>108</v>
      </c>
      <c r="AQ2052" s="56" t="s">
        <v>120</v>
      </c>
      <c r="AR2052" s="56">
        <v>244</v>
      </c>
      <c r="AS2052" s="56">
        <v>348.92</v>
      </c>
    </row>
    <row r="2053" spans="35:45" ht="69">
      <c r="AI2053" s="57" t="s">
        <v>103</v>
      </c>
      <c r="AJ2053" s="57">
        <v>2022</v>
      </c>
      <c r="AK2053" s="57" t="s">
        <v>23</v>
      </c>
      <c r="AL2053" s="57" t="s">
        <v>104</v>
      </c>
      <c r="AM2053" s="57" t="s">
        <v>118</v>
      </c>
      <c r="AN2053" s="57" t="s">
        <v>119</v>
      </c>
      <c r="AO2053" s="57" t="s">
        <v>115</v>
      </c>
      <c r="AP2053" s="57" t="s">
        <v>108</v>
      </c>
      <c r="AQ2053" s="57" t="s">
        <v>120</v>
      </c>
      <c r="AR2053" s="57">
        <v>238</v>
      </c>
      <c r="AS2053" s="57">
        <v>340.34</v>
      </c>
    </row>
    <row r="2054" spans="35:45" ht="69">
      <c r="AI2054" s="56" t="s">
        <v>103</v>
      </c>
      <c r="AJ2054" s="56">
        <v>2022</v>
      </c>
      <c r="AK2054" s="56" t="s">
        <v>23</v>
      </c>
      <c r="AL2054" s="56" t="s">
        <v>104</v>
      </c>
      <c r="AM2054" s="56" t="s">
        <v>118</v>
      </c>
      <c r="AN2054" s="56" t="s">
        <v>119</v>
      </c>
      <c r="AO2054" s="56" t="s">
        <v>115</v>
      </c>
      <c r="AP2054" s="56" t="s">
        <v>108</v>
      </c>
      <c r="AQ2054" s="56" t="s">
        <v>120</v>
      </c>
      <c r="AR2054" s="56">
        <v>247</v>
      </c>
      <c r="AS2054" s="56">
        <v>353.21</v>
      </c>
    </row>
    <row r="2055" spans="35:45" ht="69">
      <c r="AI2055" s="57" t="s">
        <v>110</v>
      </c>
      <c r="AJ2055" s="57">
        <v>2022</v>
      </c>
      <c r="AK2055" s="57" t="s">
        <v>23</v>
      </c>
      <c r="AL2055" s="57" t="s">
        <v>104</v>
      </c>
      <c r="AM2055" s="57" t="s">
        <v>118</v>
      </c>
      <c r="AN2055" s="57" t="s">
        <v>119</v>
      </c>
      <c r="AO2055" s="57" t="s">
        <v>115</v>
      </c>
      <c r="AP2055" s="57" t="s">
        <v>108</v>
      </c>
      <c r="AQ2055" s="57" t="s">
        <v>120</v>
      </c>
      <c r="AR2055" s="57">
        <v>241</v>
      </c>
      <c r="AS2055" s="57">
        <v>344.63</v>
      </c>
    </row>
    <row r="2056" spans="35:45" ht="69">
      <c r="AI2056" s="56" t="s">
        <v>112</v>
      </c>
      <c r="AJ2056" s="56">
        <v>2022</v>
      </c>
      <c r="AK2056" s="56" t="s">
        <v>23</v>
      </c>
      <c r="AL2056" s="56" t="s">
        <v>104</v>
      </c>
      <c r="AM2056" s="56" t="s">
        <v>118</v>
      </c>
      <c r="AN2056" s="56" t="s">
        <v>119</v>
      </c>
      <c r="AO2056" s="56" t="s">
        <v>115</v>
      </c>
      <c r="AP2056" s="56" t="s">
        <v>108</v>
      </c>
      <c r="AQ2056" s="56" t="s">
        <v>120</v>
      </c>
      <c r="AR2056" s="56">
        <v>235</v>
      </c>
      <c r="AS2056" s="56">
        <v>336.05</v>
      </c>
    </row>
    <row r="2057" spans="35:45" ht="69">
      <c r="AI2057" s="57" t="s">
        <v>110</v>
      </c>
      <c r="AJ2057" s="57">
        <v>2022</v>
      </c>
      <c r="AK2057" s="57" t="s">
        <v>1</v>
      </c>
      <c r="AL2057" s="57" t="s">
        <v>104</v>
      </c>
      <c r="AM2057" s="57" t="s">
        <v>118</v>
      </c>
      <c r="AN2057" s="57" t="s">
        <v>119</v>
      </c>
      <c r="AO2057" s="57" t="s">
        <v>115</v>
      </c>
      <c r="AP2057" s="57" t="s">
        <v>108</v>
      </c>
      <c r="AQ2057" s="57" t="s">
        <v>109</v>
      </c>
      <c r="AR2057" s="57">
        <v>262</v>
      </c>
      <c r="AS2057" s="57">
        <v>374.66</v>
      </c>
    </row>
    <row r="2058" spans="35:45" ht="69">
      <c r="AI2058" s="56" t="s">
        <v>110</v>
      </c>
      <c r="AJ2058" s="56">
        <v>2022</v>
      </c>
      <c r="AK2058" s="56" t="s">
        <v>1</v>
      </c>
      <c r="AL2058" s="56" t="s">
        <v>104</v>
      </c>
      <c r="AM2058" s="56" t="s">
        <v>118</v>
      </c>
      <c r="AN2058" s="56" t="s">
        <v>119</v>
      </c>
      <c r="AO2058" s="56" t="s">
        <v>115</v>
      </c>
      <c r="AP2058" s="56" t="s">
        <v>108</v>
      </c>
      <c r="AQ2058" s="56" t="s">
        <v>120</v>
      </c>
      <c r="AR2058" s="56">
        <v>256</v>
      </c>
      <c r="AS2058" s="56">
        <v>366.08</v>
      </c>
    </row>
    <row r="2059" spans="35:45" ht="69">
      <c r="AI2059" s="57" t="s">
        <v>110</v>
      </c>
      <c r="AJ2059" s="57">
        <v>2022</v>
      </c>
      <c r="AK2059" s="57" t="s">
        <v>1</v>
      </c>
      <c r="AL2059" s="57" t="s">
        <v>104</v>
      </c>
      <c r="AM2059" s="57" t="s">
        <v>118</v>
      </c>
      <c r="AN2059" s="57" t="s">
        <v>119</v>
      </c>
      <c r="AO2059" s="57" t="s">
        <v>115</v>
      </c>
      <c r="AP2059" s="57" t="s">
        <v>108</v>
      </c>
      <c r="AQ2059" s="57" t="s">
        <v>120</v>
      </c>
      <c r="AR2059" s="57">
        <v>250</v>
      </c>
      <c r="AS2059" s="57">
        <v>357.5</v>
      </c>
    </row>
    <row r="2060" spans="35:45" ht="69">
      <c r="AI2060" s="56" t="s">
        <v>110</v>
      </c>
      <c r="AJ2060" s="56">
        <v>2022</v>
      </c>
      <c r="AK2060" s="56" t="s">
        <v>1</v>
      </c>
      <c r="AL2060" s="56" t="s">
        <v>104</v>
      </c>
      <c r="AM2060" s="56" t="s">
        <v>118</v>
      </c>
      <c r="AN2060" s="56" t="s">
        <v>119</v>
      </c>
      <c r="AO2060" s="56" t="s">
        <v>115</v>
      </c>
      <c r="AP2060" s="56" t="s">
        <v>108</v>
      </c>
      <c r="AQ2060" s="56" t="s">
        <v>120</v>
      </c>
      <c r="AR2060" s="56">
        <v>259</v>
      </c>
      <c r="AS2060" s="56">
        <v>370.37</v>
      </c>
    </row>
    <row r="2061" spans="35:45" ht="69">
      <c r="AI2061" s="57" t="s">
        <v>112</v>
      </c>
      <c r="AJ2061" s="57">
        <v>2022</v>
      </c>
      <c r="AK2061" s="57" t="s">
        <v>1</v>
      </c>
      <c r="AL2061" s="57" t="s">
        <v>104</v>
      </c>
      <c r="AM2061" s="57" t="s">
        <v>118</v>
      </c>
      <c r="AN2061" s="57" t="s">
        <v>119</v>
      </c>
      <c r="AO2061" s="57" t="s">
        <v>115</v>
      </c>
      <c r="AP2061" s="57" t="s">
        <v>108</v>
      </c>
      <c r="AQ2061" s="57" t="s">
        <v>120</v>
      </c>
      <c r="AR2061" s="57">
        <v>253</v>
      </c>
      <c r="AS2061" s="57">
        <v>361.79</v>
      </c>
    </row>
    <row r="2062" spans="35:45" ht="69">
      <c r="AI2062" s="56" t="s">
        <v>110</v>
      </c>
      <c r="AJ2062" s="56">
        <v>2022</v>
      </c>
      <c r="AK2062" s="56" t="s">
        <v>28</v>
      </c>
      <c r="AL2062" s="56" t="s">
        <v>104</v>
      </c>
      <c r="AM2062" s="56" t="s">
        <v>118</v>
      </c>
      <c r="AN2062" s="56" t="s">
        <v>119</v>
      </c>
      <c r="AO2062" s="56" t="s">
        <v>115</v>
      </c>
      <c r="AP2062" s="56" t="s">
        <v>108</v>
      </c>
      <c r="AQ2062" s="56" t="s">
        <v>120</v>
      </c>
      <c r="AR2062" s="56">
        <v>184</v>
      </c>
      <c r="AS2062" s="56">
        <v>263.12</v>
      </c>
    </row>
    <row r="2063" spans="35:45" ht="69">
      <c r="AI2063" s="57" t="s">
        <v>113</v>
      </c>
      <c r="AJ2063" s="57">
        <v>2022</v>
      </c>
      <c r="AK2063" s="57" t="s">
        <v>28</v>
      </c>
      <c r="AL2063" s="57" t="s">
        <v>104</v>
      </c>
      <c r="AM2063" s="57" t="s">
        <v>118</v>
      </c>
      <c r="AN2063" s="57" t="s">
        <v>119</v>
      </c>
      <c r="AO2063" s="57" t="s">
        <v>115</v>
      </c>
      <c r="AP2063" s="57" t="s">
        <v>108</v>
      </c>
      <c r="AQ2063" s="57" t="s">
        <v>120</v>
      </c>
      <c r="AR2063" s="57">
        <v>178</v>
      </c>
      <c r="AS2063" s="57">
        <v>254.54</v>
      </c>
    </row>
    <row r="2064" spans="35:45" ht="69">
      <c r="AI2064" s="56" t="s">
        <v>112</v>
      </c>
      <c r="AJ2064" s="56">
        <v>2022</v>
      </c>
      <c r="AK2064" s="56" t="s">
        <v>28</v>
      </c>
      <c r="AL2064" s="56" t="s">
        <v>104</v>
      </c>
      <c r="AM2064" s="56" t="s">
        <v>118</v>
      </c>
      <c r="AN2064" s="56" t="s">
        <v>119</v>
      </c>
      <c r="AO2064" s="56" t="s">
        <v>115</v>
      </c>
      <c r="AP2064" s="56" t="s">
        <v>108</v>
      </c>
      <c r="AQ2064" s="56" t="s">
        <v>120</v>
      </c>
      <c r="AR2064" s="56">
        <v>172</v>
      </c>
      <c r="AS2064" s="56">
        <v>245.96</v>
      </c>
    </row>
    <row r="2065" spans="35:45" ht="69">
      <c r="AI2065" s="57" t="s">
        <v>103</v>
      </c>
      <c r="AJ2065" s="57">
        <v>2022</v>
      </c>
      <c r="AK2065" s="57" t="s">
        <v>28</v>
      </c>
      <c r="AL2065" s="57" t="s">
        <v>104</v>
      </c>
      <c r="AM2065" s="57" t="s">
        <v>118</v>
      </c>
      <c r="AN2065" s="57" t="s">
        <v>119</v>
      </c>
      <c r="AO2065" s="57" t="s">
        <v>115</v>
      </c>
      <c r="AP2065" s="57" t="s">
        <v>108</v>
      </c>
      <c r="AQ2065" s="57" t="s">
        <v>120</v>
      </c>
      <c r="AR2065" s="57">
        <v>181</v>
      </c>
      <c r="AS2065" s="57">
        <v>258.83</v>
      </c>
    </row>
    <row r="2066" spans="35:45" ht="69">
      <c r="AI2066" s="56" t="s">
        <v>113</v>
      </c>
      <c r="AJ2066" s="56">
        <v>2022</v>
      </c>
      <c r="AK2066" s="56" t="s">
        <v>28</v>
      </c>
      <c r="AL2066" s="56" t="s">
        <v>104</v>
      </c>
      <c r="AM2066" s="56" t="s">
        <v>118</v>
      </c>
      <c r="AN2066" s="56" t="s">
        <v>119</v>
      </c>
      <c r="AO2066" s="56" t="s">
        <v>115</v>
      </c>
      <c r="AP2066" s="56" t="s">
        <v>108</v>
      </c>
      <c r="AQ2066" s="56" t="s">
        <v>120</v>
      </c>
      <c r="AR2066" s="56">
        <v>175</v>
      </c>
      <c r="AS2066" s="56">
        <v>250.25</v>
      </c>
    </row>
    <row r="2067" spans="35:45" ht="69">
      <c r="AI2067" s="57" t="s">
        <v>110</v>
      </c>
      <c r="AJ2067" s="57">
        <v>2022</v>
      </c>
      <c r="AK2067" s="57" t="s">
        <v>28</v>
      </c>
      <c r="AL2067" s="57" t="s">
        <v>104</v>
      </c>
      <c r="AM2067" s="57" t="s">
        <v>118</v>
      </c>
      <c r="AN2067" s="57" t="s">
        <v>119</v>
      </c>
      <c r="AO2067" s="57" t="s">
        <v>115</v>
      </c>
      <c r="AP2067" s="57" t="s">
        <v>108</v>
      </c>
      <c r="AQ2067" s="57" t="s">
        <v>120</v>
      </c>
      <c r="AR2067" s="57">
        <v>169</v>
      </c>
      <c r="AS2067" s="57">
        <v>241.67</v>
      </c>
    </row>
    <row r="2068" spans="35:45" ht="69">
      <c r="AI2068" s="56" t="s">
        <v>103</v>
      </c>
      <c r="AJ2068" s="56">
        <v>2022</v>
      </c>
      <c r="AK2068" s="56" t="s">
        <v>24</v>
      </c>
      <c r="AL2068" s="56" t="s">
        <v>104</v>
      </c>
      <c r="AM2068" s="56" t="s">
        <v>118</v>
      </c>
      <c r="AN2068" s="56" t="s">
        <v>119</v>
      </c>
      <c r="AO2068" s="56" t="s">
        <v>115</v>
      </c>
      <c r="AP2068" s="56" t="s">
        <v>108</v>
      </c>
      <c r="AQ2068" s="56" t="s">
        <v>120</v>
      </c>
      <c r="AR2068" s="56">
        <v>232</v>
      </c>
      <c r="AS2068" s="56">
        <v>331.76</v>
      </c>
    </row>
    <row r="2069" spans="35:45" ht="69">
      <c r="AI2069" s="57" t="s">
        <v>110</v>
      </c>
      <c r="AJ2069" s="57">
        <v>2022</v>
      </c>
      <c r="AK2069" s="57" t="s">
        <v>24</v>
      </c>
      <c r="AL2069" s="57" t="s">
        <v>104</v>
      </c>
      <c r="AM2069" s="57" t="s">
        <v>118</v>
      </c>
      <c r="AN2069" s="57" t="s">
        <v>119</v>
      </c>
      <c r="AO2069" s="57" t="s">
        <v>115</v>
      </c>
      <c r="AP2069" s="57" t="s">
        <v>108</v>
      </c>
      <c r="AQ2069" s="57" t="s">
        <v>120</v>
      </c>
      <c r="AR2069" s="57">
        <v>226</v>
      </c>
      <c r="AS2069" s="57">
        <v>323.18</v>
      </c>
    </row>
    <row r="2070" spans="35:45" ht="69">
      <c r="AI2070" s="56" t="s">
        <v>110</v>
      </c>
      <c r="AJ2070" s="56">
        <v>2022</v>
      </c>
      <c r="AK2070" s="56" t="s">
        <v>24</v>
      </c>
      <c r="AL2070" s="56" t="s">
        <v>104</v>
      </c>
      <c r="AM2070" s="56" t="s">
        <v>118</v>
      </c>
      <c r="AN2070" s="56" t="s">
        <v>119</v>
      </c>
      <c r="AO2070" s="56" t="s">
        <v>115</v>
      </c>
      <c r="AP2070" s="56" t="s">
        <v>108</v>
      </c>
      <c r="AQ2070" s="56" t="s">
        <v>120</v>
      </c>
      <c r="AR2070" s="56">
        <v>220</v>
      </c>
      <c r="AS2070" s="56">
        <v>314.60000000000002</v>
      </c>
    </row>
    <row r="2071" spans="35:45" ht="69">
      <c r="AI2071" s="57" t="s">
        <v>112</v>
      </c>
      <c r="AJ2071" s="57">
        <v>2022</v>
      </c>
      <c r="AK2071" s="57" t="s">
        <v>24</v>
      </c>
      <c r="AL2071" s="57" t="s">
        <v>104</v>
      </c>
      <c r="AM2071" s="57" t="s">
        <v>118</v>
      </c>
      <c r="AN2071" s="57" t="s">
        <v>119</v>
      </c>
      <c r="AO2071" s="57" t="s">
        <v>115</v>
      </c>
      <c r="AP2071" s="57" t="s">
        <v>108</v>
      </c>
      <c r="AQ2071" s="57" t="s">
        <v>120</v>
      </c>
      <c r="AR2071" s="57">
        <v>229</v>
      </c>
      <c r="AS2071" s="57">
        <v>327.47000000000003</v>
      </c>
    </row>
    <row r="2072" spans="35:45" ht="69">
      <c r="AI2072" s="56" t="s">
        <v>103</v>
      </c>
      <c r="AJ2072" s="56">
        <v>2022</v>
      </c>
      <c r="AK2072" s="56" t="s">
        <v>24</v>
      </c>
      <c r="AL2072" s="56" t="s">
        <v>104</v>
      </c>
      <c r="AM2072" s="56" t="s">
        <v>118</v>
      </c>
      <c r="AN2072" s="56" t="s">
        <v>119</v>
      </c>
      <c r="AO2072" s="56" t="s">
        <v>115</v>
      </c>
      <c r="AP2072" s="56" t="s">
        <v>108</v>
      </c>
      <c r="AQ2072" s="56" t="s">
        <v>120</v>
      </c>
      <c r="AR2072" s="56">
        <v>223</v>
      </c>
      <c r="AS2072" s="56">
        <v>318.89</v>
      </c>
    </row>
    <row r="2073" spans="35:45" ht="69">
      <c r="AI2073" s="57" t="s">
        <v>103</v>
      </c>
      <c r="AJ2073" s="57">
        <v>2022</v>
      </c>
      <c r="AK2073" s="57" t="s">
        <v>24</v>
      </c>
      <c r="AL2073" s="57" t="s">
        <v>104</v>
      </c>
      <c r="AM2073" s="57" t="s">
        <v>118</v>
      </c>
      <c r="AN2073" s="57" t="s">
        <v>119</v>
      </c>
      <c r="AO2073" s="57" t="s">
        <v>115</v>
      </c>
      <c r="AP2073" s="57" t="s">
        <v>108</v>
      </c>
      <c r="AQ2073" s="57" t="s">
        <v>120</v>
      </c>
      <c r="AR2073" s="57">
        <v>217</v>
      </c>
      <c r="AS2073" s="57">
        <v>310.31</v>
      </c>
    </row>
    <row r="2074" spans="35:45" ht="69">
      <c r="AI2074" s="56" t="s">
        <v>110</v>
      </c>
      <c r="AJ2074" s="56">
        <v>2022</v>
      </c>
      <c r="AK2074" s="56" t="s">
        <v>27</v>
      </c>
      <c r="AL2074" s="56" t="s">
        <v>104</v>
      </c>
      <c r="AM2074" s="56" t="s">
        <v>118</v>
      </c>
      <c r="AN2074" s="56" t="s">
        <v>119</v>
      </c>
      <c r="AO2074" s="56" t="s">
        <v>115</v>
      </c>
      <c r="AP2074" s="56" t="s">
        <v>108</v>
      </c>
      <c r="AQ2074" s="56" t="s">
        <v>120</v>
      </c>
      <c r="AR2074" s="56">
        <v>196</v>
      </c>
      <c r="AS2074" s="56">
        <v>280.27999999999997</v>
      </c>
    </row>
    <row r="2075" spans="35:45" ht="69">
      <c r="AI2075" s="57" t="s">
        <v>103</v>
      </c>
      <c r="AJ2075" s="57">
        <v>2022</v>
      </c>
      <c r="AK2075" s="57" t="s">
        <v>27</v>
      </c>
      <c r="AL2075" s="57" t="s">
        <v>104</v>
      </c>
      <c r="AM2075" s="57" t="s">
        <v>118</v>
      </c>
      <c r="AN2075" s="57" t="s">
        <v>119</v>
      </c>
      <c r="AO2075" s="57" t="s">
        <v>115</v>
      </c>
      <c r="AP2075" s="57" t="s">
        <v>108</v>
      </c>
      <c r="AQ2075" s="57" t="s">
        <v>120</v>
      </c>
      <c r="AR2075" s="57">
        <v>190</v>
      </c>
      <c r="AS2075" s="57">
        <v>271.7</v>
      </c>
    </row>
    <row r="2076" spans="35:45" ht="69">
      <c r="AI2076" s="56" t="s">
        <v>103</v>
      </c>
      <c r="AJ2076" s="56">
        <v>2022</v>
      </c>
      <c r="AK2076" s="56" t="s">
        <v>27</v>
      </c>
      <c r="AL2076" s="56" t="s">
        <v>104</v>
      </c>
      <c r="AM2076" s="56" t="s">
        <v>118</v>
      </c>
      <c r="AN2076" s="56" t="s">
        <v>119</v>
      </c>
      <c r="AO2076" s="56" t="s">
        <v>115</v>
      </c>
      <c r="AP2076" s="56" t="s">
        <v>108</v>
      </c>
      <c r="AQ2076" s="56" t="s">
        <v>120</v>
      </c>
      <c r="AR2076" s="56">
        <v>199</v>
      </c>
      <c r="AS2076" s="56">
        <v>284.57</v>
      </c>
    </row>
    <row r="2077" spans="35:45" ht="69">
      <c r="AI2077" s="57" t="s">
        <v>103</v>
      </c>
      <c r="AJ2077" s="57">
        <v>2022</v>
      </c>
      <c r="AK2077" s="57" t="s">
        <v>27</v>
      </c>
      <c r="AL2077" s="57" t="s">
        <v>104</v>
      </c>
      <c r="AM2077" s="57" t="s">
        <v>118</v>
      </c>
      <c r="AN2077" s="57" t="s">
        <v>119</v>
      </c>
      <c r="AO2077" s="57" t="s">
        <v>115</v>
      </c>
      <c r="AP2077" s="57" t="s">
        <v>108</v>
      </c>
      <c r="AQ2077" s="57" t="s">
        <v>120</v>
      </c>
      <c r="AR2077" s="57">
        <v>193</v>
      </c>
      <c r="AS2077" s="57">
        <v>275.99</v>
      </c>
    </row>
    <row r="2078" spans="35:45" ht="69">
      <c r="AI2078" s="56" t="s">
        <v>103</v>
      </c>
      <c r="AJ2078" s="56">
        <v>2022</v>
      </c>
      <c r="AK2078" s="56" t="s">
        <v>27</v>
      </c>
      <c r="AL2078" s="56" t="s">
        <v>104</v>
      </c>
      <c r="AM2078" s="56" t="s">
        <v>118</v>
      </c>
      <c r="AN2078" s="56" t="s">
        <v>119</v>
      </c>
      <c r="AO2078" s="56" t="s">
        <v>115</v>
      </c>
      <c r="AP2078" s="56" t="s">
        <v>108</v>
      </c>
      <c r="AQ2078" s="56" t="s">
        <v>120</v>
      </c>
      <c r="AR2078" s="56">
        <v>187</v>
      </c>
      <c r="AS2078" s="56">
        <v>267.41000000000003</v>
      </c>
    </row>
    <row r="2079" spans="35:45" ht="69">
      <c r="AI2079" s="57" t="s">
        <v>110</v>
      </c>
      <c r="AJ2079" s="57">
        <v>2022</v>
      </c>
      <c r="AK2079" s="57" t="s">
        <v>26</v>
      </c>
      <c r="AL2079" s="57" t="s">
        <v>116</v>
      </c>
      <c r="AM2079" s="57" t="s">
        <v>118</v>
      </c>
      <c r="AN2079" s="57" t="s">
        <v>119</v>
      </c>
      <c r="AO2079" s="57" t="s">
        <v>115</v>
      </c>
      <c r="AP2079" s="57" t="s">
        <v>108</v>
      </c>
      <c r="AQ2079" s="57" t="s">
        <v>120</v>
      </c>
      <c r="AR2079" s="57">
        <v>278</v>
      </c>
      <c r="AS2079" s="57">
        <v>397.54</v>
      </c>
    </row>
    <row r="2080" spans="35:45" ht="69">
      <c r="AI2080" s="56" t="s">
        <v>114</v>
      </c>
      <c r="AJ2080" s="56">
        <v>2022</v>
      </c>
      <c r="AK2080" s="56" t="s">
        <v>26</v>
      </c>
      <c r="AL2080" s="56" t="s">
        <v>116</v>
      </c>
      <c r="AM2080" s="56" t="s">
        <v>118</v>
      </c>
      <c r="AN2080" s="56" t="s">
        <v>119</v>
      </c>
      <c r="AO2080" s="56" t="s">
        <v>115</v>
      </c>
      <c r="AP2080" s="56" t="s">
        <v>108</v>
      </c>
      <c r="AQ2080" s="56" t="s">
        <v>120</v>
      </c>
      <c r="AR2080" s="56">
        <v>326</v>
      </c>
      <c r="AS2080" s="56">
        <v>466.18</v>
      </c>
    </row>
    <row r="2081" spans="35:45" ht="69">
      <c r="AI2081" s="57" t="s">
        <v>103</v>
      </c>
      <c r="AJ2081" s="57">
        <v>2022</v>
      </c>
      <c r="AK2081" s="57" t="s">
        <v>26</v>
      </c>
      <c r="AL2081" s="57" t="s">
        <v>116</v>
      </c>
      <c r="AM2081" s="57" t="s">
        <v>118</v>
      </c>
      <c r="AN2081" s="57" t="s">
        <v>119</v>
      </c>
      <c r="AO2081" s="57" t="s">
        <v>115</v>
      </c>
      <c r="AP2081" s="57" t="s">
        <v>108</v>
      </c>
      <c r="AQ2081" s="57" t="s">
        <v>120</v>
      </c>
      <c r="AR2081" s="57">
        <v>280</v>
      </c>
      <c r="AS2081" s="57">
        <v>400.4</v>
      </c>
    </row>
    <row r="2082" spans="35:45" ht="69">
      <c r="AI2082" s="56" t="s">
        <v>103</v>
      </c>
      <c r="AJ2082" s="56">
        <v>2022</v>
      </c>
      <c r="AK2082" s="56" t="s">
        <v>26</v>
      </c>
      <c r="AL2082" s="56" t="s">
        <v>116</v>
      </c>
      <c r="AM2082" s="56" t="s">
        <v>118</v>
      </c>
      <c r="AN2082" s="56" t="s">
        <v>119</v>
      </c>
      <c r="AO2082" s="56" t="s">
        <v>115</v>
      </c>
      <c r="AP2082" s="56" t="s">
        <v>108</v>
      </c>
      <c r="AQ2082" s="56" t="s">
        <v>120</v>
      </c>
      <c r="AR2082" s="56">
        <v>834</v>
      </c>
      <c r="AS2082" s="56">
        <v>1192.6199999999999</v>
      </c>
    </row>
    <row r="2083" spans="35:45" ht="69">
      <c r="AI2083" s="57" t="s">
        <v>103</v>
      </c>
      <c r="AJ2083" s="57">
        <v>2022</v>
      </c>
      <c r="AK2083" s="57" t="s">
        <v>26</v>
      </c>
      <c r="AL2083" s="57" t="s">
        <v>116</v>
      </c>
      <c r="AM2083" s="57" t="s">
        <v>118</v>
      </c>
      <c r="AN2083" s="57" t="s">
        <v>119</v>
      </c>
      <c r="AO2083" s="57" t="s">
        <v>115</v>
      </c>
      <c r="AP2083" s="57" t="s">
        <v>108</v>
      </c>
      <c r="AQ2083" s="57" t="s">
        <v>120</v>
      </c>
      <c r="AR2083" s="57">
        <v>867</v>
      </c>
      <c r="AS2083" s="57">
        <v>1239.81</v>
      </c>
    </row>
    <row r="2084" spans="35:45" ht="69">
      <c r="AI2084" s="56" t="s">
        <v>110</v>
      </c>
      <c r="AJ2084" s="56">
        <v>2022</v>
      </c>
      <c r="AK2084" s="56" t="s">
        <v>26</v>
      </c>
      <c r="AL2084" s="56" t="s">
        <v>116</v>
      </c>
      <c r="AM2084" s="56" t="s">
        <v>118</v>
      </c>
      <c r="AN2084" s="56" t="s">
        <v>119</v>
      </c>
      <c r="AO2084" s="56" t="s">
        <v>115</v>
      </c>
      <c r="AP2084" s="56" t="s">
        <v>108</v>
      </c>
      <c r="AQ2084" s="56" t="s">
        <v>120</v>
      </c>
      <c r="AR2084" s="56">
        <v>931</v>
      </c>
      <c r="AS2084" s="56">
        <v>1331.33</v>
      </c>
    </row>
    <row r="2085" spans="35:45" ht="69">
      <c r="AI2085" s="57" t="s">
        <v>110</v>
      </c>
      <c r="AJ2085" s="57">
        <v>2022</v>
      </c>
      <c r="AK2085" s="57" t="s">
        <v>26</v>
      </c>
      <c r="AL2085" s="57" t="s">
        <v>116</v>
      </c>
      <c r="AM2085" s="57" t="s">
        <v>118</v>
      </c>
      <c r="AN2085" s="57" t="s">
        <v>119</v>
      </c>
      <c r="AO2085" s="57" t="s">
        <v>115</v>
      </c>
      <c r="AP2085" s="57" t="s">
        <v>108</v>
      </c>
      <c r="AQ2085" s="57" t="s">
        <v>120</v>
      </c>
      <c r="AR2085" s="57">
        <v>932</v>
      </c>
      <c r="AS2085" s="57">
        <v>1332.76</v>
      </c>
    </row>
    <row r="2086" spans="35:45" ht="69">
      <c r="AI2086" s="56" t="s">
        <v>103</v>
      </c>
      <c r="AJ2086" s="56">
        <v>2022</v>
      </c>
      <c r="AK2086" s="56" t="s">
        <v>26</v>
      </c>
      <c r="AL2086" s="56" t="s">
        <v>116</v>
      </c>
      <c r="AM2086" s="56" t="s">
        <v>118</v>
      </c>
      <c r="AN2086" s="56" t="s">
        <v>119</v>
      </c>
      <c r="AO2086" s="56" t="s">
        <v>115</v>
      </c>
      <c r="AP2086" s="56" t="s">
        <v>108</v>
      </c>
      <c r="AQ2086" s="56" t="s">
        <v>120</v>
      </c>
      <c r="AR2086" s="56">
        <v>933</v>
      </c>
      <c r="AS2086" s="56">
        <v>1334.19</v>
      </c>
    </row>
    <row r="2087" spans="35:45" ht="69">
      <c r="AI2087" s="57" t="s">
        <v>110</v>
      </c>
      <c r="AJ2087" s="57">
        <v>2022</v>
      </c>
      <c r="AK2087" s="57" t="s">
        <v>26</v>
      </c>
      <c r="AL2087" s="57" t="s">
        <v>116</v>
      </c>
      <c r="AM2087" s="57" t="s">
        <v>118</v>
      </c>
      <c r="AN2087" s="57" t="s">
        <v>119</v>
      </c>
      <c r="AO2087" s="57" t="s">
        <v>115</v>
      </c>
      <c r="AP2087" s="57" t="s">
        <v>108</v>
      </c>
      <c r="AQ2087" s="57" t="s">
        <v>120</v>
      </c>
      <c r="AR2087" s="57">
        <v>873</v>
      </c>
      <c r="AS2087" s="57">
        <v>526.24</v>
      </c>
    </row>
    <row r="2088" spans="35:45" ht="69">
      <c r="AI2088" s="56" t="s">
        <v>103</v>
      </c>
      <c r="AJ2088" s="56">
        <v>2022</v>
      </c>
      <c r="AK2088" s="56" t="s">
        <v>26</v>
      </c>
      <c r="AL2088" s="56" t="s">
        <v>116</v>
      </c>
      <c r="AM2088" s="56" t="s">
        <v>118</v>
      </c>
      <c r="AN2088" s="56" t="s">
        <v>119</v>
      </c>
      <c r="AO2088" s="56" t="s">
        <v>115</v>
      </c>
      <c r="AP2088" s="56" t="s">
        <v>108</v>
      </c>
      <c r="AQ2088" s="56" t="s">
        <v>120</v>
      </c>
      <c r="AR2088" s="56">
        <v>327</v>
      </c>
      <c r="AS2088" s="56">
        <v>467.61</v>
      </c>
    </row>
    <row r="2089" spans="35:45" ht="69">
      <c r="AI2089" s="57" t="s">
        <v>103</v>
      </c>
      <c r="AJ2089" s="57">
        <v>2022</v>
      </c>
      <c r="AK2089" s="57" t="s">
        <v>26</v>
      </c>
      <c r="AL2089" s="57" t="s">
        <v>116</v>
      </c>
      <c r="AM2089" s="57" t="s">
        <v>118</v>
      </c>
      <c r="AN2089" s="57" t="s">
        <v>119</v>
      </c>
      <c r="AO2089" s="57" t="s">
        <v>115</v>
      </c>
      <c r="AP2089" s="57" t="s">
        <v>108</v>
      </c>
      <c r="AQ2089" s="57" t="s">
        <v>120</v>
      </c>
      <c r="AR2089" s="57">
        <v>183</v>
      </c>
      <c r="AS2089" s="57">
        <v>261.69</v>
      </c>
    </row>
    <row r="2090" spans="35:45" ht="69">
      <c r="AI2090" s="56" t="s">
        <v>110</v>
      </c>
      <c r="AJ2090" s="56">
        <v>2022</v>
      </c>
      <c r="AK2090" s="56" t="s">
        <v>26</v>
      </c>
      <c r="AL2090" s="56" t="s">
        <v>116</v>
      </c>
      <c r="AM2090" s="56" t="s">
        <v>118</v>
      </c>
      <c r="AN2090" s="56" t="s">
        <v>119</v>
      </c>
      <c r="AO2090" s="56" t="s">
        <v>115</v>
      </c>
      <c r="AP2090" s="56" t="s">
        <v>108</v>
      </c>
      <c r="AQ2090" s="56" t="s">
        <v>120</v>
      </c>
      <c r="AR2090" s="56">
        <v>177</v>
      </c>
      <c r="AS2090" s="56">
        <v>253.11</v>
      </c>
    </row>
    <row r="2091" spans="35:45" ht="69">
      <c r="AI2091" s="57" t="s">
        <v>103</v>
      </c>
      <c r="AJ2091" s="57">
        <v>2022</v>
      </c>
      <c r="AK2091" s="57" t="s">
        <v>26</v>
      </c>
      <c r="AL2091" s="57" t="s">
        <v>116</v>
      </c>
      <c r="AM2091" s="57" t="s">
        <v>118</v>
      </c>
      <c r="AN2091" s="57" t="s">
        <v>119</v>
      </c>
      <c r="AO2091" s="57" t="s">
        <v>115</v>
      </c>
      <c r="AP2091" s="57" t="s">
        <v>108</v>
      </c>
      <c r="AQ2091" s="57" t="s">
        <v>120</v>
      </c>
      <c r="AR2091" s="57">
        <v>171</v>
      </c>
      <c r="AS2091" s="57">
        <v>244.53</v>
      </c>
    </row>
    <row r="2092" spans="35:45" ht="69">
      <c r="AI2092" s="56" t="s">
        <v>103</v>
      </c>
      <c r="AJ2092" s="56">
        <v>2022</v>
      </c>
      <c r="AK2092" s="56" t="s">
        <v>26</v>
      </c>
      <c r="AL2092" s="56" t="s">
        <v>116</v>
      </c>
      <c r="AM2092" s="56" t="s">
        <v>118</v>
      </c>
      <c r="AN2092" s="56" t="s">
        <v>119</v>
      </c>
      <c r="AO2092" s="56" t="s">
        <v>115</v>
      </c>
      <c r="AP2092" s="56" t="s">
        <v>108</v>
      </c>
      <c r="AQ2092" s="56" t="s">
        <v>120</v>
      </c>
      <c r="AR2092" s="56">
        <v>277</v>
      </c>
      <c r="AS2092" s="56">
        <v>396.11</v>
      </c>
    </row>
    <row r="2093" spans="35:45" ht="69">
      <c r="AI2093" s="57" t="s">
        <v>112</v>
      </c>
      <c r="AJ2093" s="57">
        <v>2022</v>
      </c>
      <c r="AK2093" s="57" t="s">
        <v>26</v>
      </c>
      <c r="AL2093" s="57" t="s">
        <v>116</v>
      </c>
      <c r="AM2093" s="57" t="s">
        <v>118</v>
      </c>
      <c r="AN2093" s="57" t="s">
        <v>119</v>
      </c>
      <c r="AO2093" s="57" t="s">
        <v>115</v>
      </c>
      <c r="AP2093" s="57" t="s">
        <v>108</v>
      </c>
      <c r="AQ2093" s="57" t="s">
        <v>120</v>
      </c>
      <c r="AR2093" s="57">
        <v>325</v>
      </c>
      <c r="AS2093" s="57">
        <v>464.75</v>
      </c>
    </row>
    <row r="2094" spans="35:45" ht="69">
      <c r="AI2094" s="56" t="s">
        <v>110</v>
      </c>
      <c r="AJ2094" s="56">
        <v>2022</v>
      </c>
      <c r="AK2094" s="56" t="s">
        <v>26</v>
      </c>
      <c r="AL2094" s="56" t="s">
        <v>116</v>
      </c>
      <c r="AM2094" s="56" t="s">
        <v>118</v>
      </c>
      <c r="AN2094" s="56" t="s">
        <v>119</v>
      </c>
      <c r="AO2094" s="56" t="s">
        <v>115</v>
      </c>
      <c r="AP2094" s="56" t="s">
        <v>108</v>
      </c>
      <c r="AQ2094" s="56" t="s">
        <v>120</v>
      </c>
      <c r="AR2094" s="56">
        <v>842</v>
      </c>
      <c r="AS2094" s="56">
        <v>1204.06</v>
      </c>
    </row>
    <row r="2095" spans="35:45" ht="69">
      <c r="AI2095" s="57" t="s">
        <v>110</v>
      </c>
      <c r="AJ2095" s="57">
        <v>2022</v>
      </c>
      <c r="AK2095" s="57" t="s">
        <v>26</v>
      </c>
      <c r="AL2095" s="57" t="s">
        <v>116</v>
      </c>
      <c r="AM2095" s="57" t="s">
        <v>118</v>
      </c>
      <c r="AN2095" s="57" t="s">
        <v>119</v>
      </c>
      <c r="AO2095" s="57" t="s">
        <v>115</v>
      </c>
      <c r="AP2095" s="57" t="s">
        <v>108</v>
      </c>
      <c r="AQ2095" s="57" t="s">
        <v>120</v>
      </c>
      <c r="AR2095" s="57">
        <v>876</v>
      </c>
      <c r="AS2095" s="57">
        <v>1252.68</v>
      </c>
    </row>
    <row r="2096" spans="35:45" ht="69">
      <c r="AI2096" s="56" t="s">
        <v>110</v>
      </c>
      <c r="AJ2096" s="56">
        <v>2022</v>
      </c>
      <c r="AK2096" s="56" t="s">
        <v>30</v>
      </c>
      <c r="AL2096" s="56" t="s">
        <v>116</v>
      </c>
      <c r="AM2096" s="56" t="s">
        <v>118</v>
      </c>
      <c r="AN2096" s="56" t="s">
        <v>119</v>
      </c>
      <c r="AO2096" s="56" t="s">
        <v>115</v>
      </c>
      <c r="AP2096" s="56" t="s">
        <v>108</v>
      </c>
      <c r="AQ2096" s="56" t="s">
        <v>120</v>
      </c>
      <c r="AR2096" s="56">
        <v>332</v>
      </c>
      <c r="AS2096" s="56">
        <v>474.76</v>
      </c>
    </row>
    <row r="2097" spans="35:45" ht="69">
      <c r="AI2097" s="57" t="s">
        <v>110</v>
      </c>
      <c r="AJ2097" s="57">
        <v>2022</v>
      </c>
      <c r="AK2097" s="57" t="s">
        <v>30</v>
      </c>
      <c r="AL2097" s="57" t="s">
        <v>116</v>
      </c>
      <c r="AM2097" s="57" t="s">
        <v>118</v>
      </c>
      <c r="AN2097" s="57" t="s">
        <v>119</v>
      </c>
      <c r="AO2097" s="57" t="s">
        <v>115</v>
      </c>
      <c r="AP2097" s="57" t="s">
        <v>108</v>
      </c>
      <c r="AQ2097" s="57" t="s">
        <v>120</v>
      </c>
      <c r="AR2097" s="57">
        <v>302</v>
      </c>
      <c r="AS2097" s="57">
        <v>431.86</v>
      </c>
    </row>
    <row r="2098" spans="35:45" ht="69">
      <c r="AI2098" s="56" t="s">
        <v>112</v>
      </c>
      <c r="AJ2098" s="56">
        <v>2022</v>
      </c>
      <c r="AK2098" s="56" t="s">
        <v>30</v>
      </c>
      <c r="AL2098" s="56" t="s">
        <v>116</v>
      </c>
      <c r="AM2098" s="56" t="s">
        <v>118</v>
      </c>
      <c r="AN2098" s="56" t="s">
        <v>119</v>
      </c>
      <c r="AO2098" s="56" t="s">
        <v>115</v>
      </c>
      <c r="AP2098" s="56" t="s">
        <v>108</v>
      </c>
      <c r="AQ2098" s="56" t="s">
        <v>120</v>
      </c>
      <c r="AR2098" s="56">
        <v>256</v>
      </c>
      <c r="AS2098" s="56">
        <v>366.08</v>
      </c>
    </row>
    <row r="2099" spans="35:45" ht="69">
      <c r="AI2099" s="57" t="s">
        <v>113</v>
      </c>
      <c r="AJ2099" s="57">
        <v>2022</v>
      </c>
      <c r="AK2099" s="57" t="s">
        <v>30</v>
      </c>
      <c r="AL2099" s="57" t="s">
        <v>116</v>
      </c>
      <c r="AM2099" s="57" t="s">
        <v>118</v>
      </c>
      <c r="AN2099" s="57" t="s">
        <v>119</v>
      </c>
      <c r="AO2099" s="57" t="s">
        <v>115</v>
      </c>
      <c r="AP2099" s="57" t="s">
        <v>108</v>
      </c>
      <c r="AQ2099" s="57" t="s">
        <v>120</v>
      </c>
      <c r="AR2099" s="57">
        <v>304</v>
      </c>
      <c r="AS2099" s="57">
        <v>434.72</v>
      </c>
    </row>
    <row r="2100" spans="35:45" ht="69">
      <c r="AI2100" s="56" t="s">
        <v>103</v>
      </c>
      <c r="AJ2100" s="56">
        <v>2022</v>
      </c>
      <c r="AK2100" s="56" t="s">
        <v>30</v>
      </c>
      <c r="AL2100" s="56" t="s">
        <v>116</v>
      </c>
      <c r="AM2100" s="56" t="s">
        <v>118</v>
      </c>
      <c r="AN2100" s="56" t="s">
        <v>119</v>
      </c>
      <c r="AO2100" s="56" t="s">
        <v>115</v>
      </c>
      <c r="AP2100" s="56" t="s">
        <v>108</v>
      </c>
      <c r="AQ2100" s="56" t="s">
        <v>120</v>
      </c>
      <c r="AR2100" s="56">
        <v>784</v>
      </c>
      <c r="AS2100" s="56">
        <v>1121.1199999999999</v>
      </c>
    </row>
    <row r="2101" spans="35:45" ht="69">
      <c r="AI2101" s="57" t="s">
        <v>113</v>
      </c>
      <c r="AJ2101" s="57">
        <v>2022</v>
      </c>
      <c r="AK2101" s="57" t="s">
        <v>30</v>
      </c>
      <c r="AL2101" s="57" t="s">
        <v>116</v>
      </c>
      <c r="AM2101" s="57" t="s">
        <v>118</v>
      </c>
      <c r="AN2101" s="57" t="s">
        <v>119</v>
      </c>
      <c r="AO2101" s="57" t="s">
        <v>115</v>
      </c>
      <c r="AP2101" s="57" t="s">
        <v>108</v>
      </c>
      <c r="AQ2101" s="57" t="s">
        <v>120</v>
      </c>
      <c r="AR2101" s="57">
        <v>837</v>
      </c>
      <c r="AS2101" s="57">
        <v>1196.9100000000001</v>
      </c>
    </row>
    <row r="2102" spans="35:45" ht="69">
      <c r="AI2102" s="56" t="s">
        <v>110</v>
      </c>
      <c r="AJ2102" s="56">
        <v>2022</v>
      </c>
      <c r="AK2102" s="56" t="s">
        <v>30</v>
      </c>
      <c r="AL2102" s="56" t="s">
        <v>116</v>
      </c>
      <c r="AM2102" s="56" t="s">
        <v>118</v>
      </c>
      <c r="AN2102" s="56" t="s">
        <v>119</v>
      </c>
      <c r="AO2102" s="56" t="s">
        <v>115</v>
      </c>
      <c r="AP2102" s="56" t="s">
        <v>108</v>
      </c>
      <c r="AQ2102" s="56" t="s">
        <v>120</v>
      </c>
      <c r="AR2102" s="56">
        <v>870</v>
      </c>
      <c r="AS2102" s="56">
        <v>1244.0999999999999</v>
      </c>
    </row>
    <row r="2103" spans="35:45" ht="69">
      <c r="AI2103" s="57" t="s">
        <v>110</v>
      </c>
      <c r="AJ2103" s="57">
        <v>2022</v>
      </c>
      <c r="AK2103" s="57" t="s">
        <v>30</v>
      </c>
      <c r="AL2103" s="57" t="s">
        <v>116</v>
      </c>
      <c r="AM2103" s="57" t="s">
        <v>118</v>
      </c>
      <c r="AN2103" s="57" t="s">
        <v>119</v>
      </c>
      <c r="AO2103" s="57" t="s">
        <v>115</v>
      </c>
      <c r="AP2103" s="57" t="s">
        <v>108</v>
      </c>
      <c r="AQ2103" s="57" t="s">
        <v>120</v>
      </c>
      <c r="AR2103" s="57">
        <v>942</v>
      </c>
      <c r="AS2103" s="57">
        <v>1347.06</v>
      </c>
    </row>
    <row r="2104" spans="35:45" ht="69">
      <c r="AI2104" s="56" t="s">
        <v>110</v>
      </c>
      <c r="AJ2104" s="56">
        <v>2022</v>
      </c>
      <c r="AK2104" s="56" t="s">
        <v>30</v>
      </c>
      <c r="AL2104" s="56" t="s">
        <v>116</v>
      </c>
      <c r="AM2104" s="56" t="s">
        <v>118</v>
      </c>
      <c r="AN2104" s="56" t="s">
        <v>119</v>
      </c>
      <c r="AO2104" s="56" t="s">
        <v>115</v>
      </c>
      <c r="AP2104" s="56" t="s">
        <v>108</v>
      </c>
      <c r="AQ2104" s="56" t="s">
        <v>120</v>
      </c>
      <c r="AR2104" s="56">
        <v>943</v>
      </c>
      <c r="AS2104" s="56">
        <v>1348.49</v>
      </c>
    </row>
    <row r="2105" spans="35:45" ht="69">
      <c r="AI2105" s="57" t="s">
        <v>103</v>
      </c>
      <c r="AJ2105" s="57">
        <v>2022</v>
      </c>
      <c r="AK2105" s="57" t="s">
        <v>30</v>
      </c>
      <c r="AL2105" s="57" t="s">
        <v>116</v>
      </c>
      <c r="AM2105" s="57" t="s">
        <v>118</v>
      </c>
      <c r="AN2105" s="57" t="s">
        <v>119</v>
      </c>
      <c r="AO2105" s="57" t="s">
        <v>115</v>
      </c>
      <c r="AP2105" s="57" t="s">
        <v>108</v>
      </c>
      <c r="AQ2105" s="57" t="s">
        <v>120</v>
      </c>
      <c r="AR2105" s="57">
        <v>944</v>
      </c>
      <c r="AS2105" s="57">
        <v>1349.92</v>
      </c>
    </row>
    <row r="2106" spans="35:45" ht="69">
      <c r="AI2106" s="56" t="s">
        <v>110</v>
      </c>
      <c r="AJ2106" s="56">
        <v>2022</v>
      </c>
      <c r="AK2106" s="56" t="s">
        <v>30</v>
      </c>
      <c r="AL2106" s="56" t="s">
        <v>116</v>
      </c>
      <c r="AM2106" s="56" t="s">
        <v>118</v>
      </c>
      <c r="AN2106" s="56" t="s">
        <v>119</v>
      </c>
      <c r="AO2106" s="56" t="s">
        <v>115</v>
      </c>
      <c r="AP2106" s="56" t="s">
        <v>108</v>
      </c>
      <c r="AQ2106" s="56" t="s">
        <v>120</v>
      </c>
      <c r="AR2106" s="56">
        <v>823</v>
      </c>
      <c r="AS2106" s="56">
        <v>526.24</v>
      </c>
    </row>
    <row r="2107" spans="35:45" ht="69">
      <c r="AI2107" s="57" t="s">
        <v>103</v>
      </c>
      <c r="AJ2107" s="57">
        <v>2022</v>
      </c>
      <c r="AK2107" s="57" t="s">
        <v>30</v>
      </c>
      <c r="AL2107" s="57" t="s">
        <v>116</v>
      </c>
      <c r="AM2107" s="57" t="s">
        <v>118</v>
      </c>
      <c r="AN2107" s="57" t="s">
        <v>119</v>
      </c>
      <c r="AO2107" s="57" t="s">
        <v>115</v>
      </c>
      <c r="AP2107" s="57" t="s">
        <v>108</v>
      </c>
      <c r="AQ2107" s="57" t="s">
        <v>120</v>
      </c>
      <c r="AR2107" s="57">
        <v>877</v>
      </c>
      <c r="AS2107" s="57">
        <v>526.24</v>
      </c>
    </row>
    <row r="2108" spans="35:45" ht="69">
      <c r="AI2108" s="56" t="s">
        <v>103</v>
      </c>
      <c r="AJ2108" s="56">
        <v>2022</v>
      </c>
      <c r="AK2108" s="56" t="s">
        <v>30</v>
      </c>
      <c r="AL2108" s="56" t="s">
        <v>116</v>
      </c>
      <c r="AM2108" s="56" t="s">
        <v>118</v>
      </c>
      <c r="AN2108" s="56" t="s">
        <v>119</v>
      </c>
      <c r="AO2108" s="56" t="s">
        <v>115</v>
      </c>
      <c r="AP2108" s="56" t="s">
        <v>108</v>
      </c>
      <c r="AQ2108" s="56" t="s">
        <v>120</v>
      </c>
      <c r="AR2108" s="56">
        <v>303</v>
      </c>
      <c r="AS2108" s="56">
        <v>433.29</v>
      </c>
    </row>
    <row r="2109" spans="35:45" ht="69">
      <c r="AI2109" s="57" t="s">
        <v>113</v>
      </c>
      <c r="AJ2109" s="57">
        <v>2022</v>
      </c>
      <c r="AK2109" s="57" t="s">
        <v>30</v>
      </c>
      <c r="AL2109" s="57" t="s">
        <v>116</v>
      </c>
      <c r="AM2109" s="57" t="s">
        <v>118</v>
      </c>
      <c r="AN2109" s="57" t="s">
        <v>119</v>
      </c>
      <c r="AO2109" s="57" t="s">
        <v>115</v>
      </c>
      <c r="AP2109" s="57" t="s">
        <v>108</v>
      </c>
      <c r="AQ2109" s="57" t="s">
        <v>120</v>
      </c>
      <c r="AR2109" s="57">
        <v>363</v>
      </c>
      <c r="AS2109" s="57">
        <v>519.09</v>
      </c>
    </row>
    <row r="2110" spans="35:45" ht="69">
      <c r="AI2110" s="56" t="s">
        <v>112</v>
      </c>
      <c r="AJ2110" s="56">
        <v>2022</v>
      </c>
      <c r="AK2110" s="56" t="s">
        <v>30</v>
      </c>
      <c r="AL2110" s="56" t="s">
        <v>116</v>
      </c>
      <c r="AM2110" s="56" t="s">
        <v>118</v>
      </c>
      <c r="AN2110" s="56" t="s">
        <v>119</v>
      </c>
      <c r="AO2110" s="56" t="s">
        <v>115</v>
      </c>
      <c r="AP2110" s="56" t="s">
        <v>108</v>
      </c>
      <c r="AQ2110" s="56" t="s">
        <v>120</v>
      </c>
      <c r="AR2110" s="56">
        <v>357</v>
      </c>
      <c r="AS2110" s="56">
        <v>510.51</v>
      </c>
    </row>
    <row r="2111" spans="35:45" ht="69">
      <c r="AI2111" s="57" t="s">
        <v>113</v>
      </c>
      <c r="AJ2111" s="57">
        <v>2022</v>
      </c>
      <c r="AK2111" s="57" t="s">
        <v>30</v>
      </c>
      <c r="AL2111" s="57" t="s">
        <v>116</v>
      </c>
      <c r="AM2111" s="57" t="s">
        <v>118</v>
      </c>
      <c r="AN2111" s="57" t="s">
        <v>119</v>
      </c>
      <c r="AO2111" s="57" t="s">
        <v>115</v>
      </c>
      <c r="AP2111" s="57" t="s">
        <v>108</v>
      </c>
      <c r="AQ2111" s="57" t="s">
        <v>120</v>
      </c>
      <c r="AR2111" s="57">
        <v>331</v>
      </c>
      <c r="AS2111" s="57">
        <v>473.33</v>
      </c>
    </row>
    <row r="2112" spans="35:45" ht="69">
      <c r="AI2112" s="56" t="s">
        <v>110</v>
      </c>
      <c r="AJ2112" s="56">
        <v>2022</v>
      </c>
      <c r="AK2112" s="56" t="s">
        <v>30</v>
      </c>
      <c r="AL2112" s="56" t="s">
        <v>116</v>
      </c>
      <c r="AM2112" s="56" t="s">
        <v>118</v>
      </c>
      <c r="AN2112" s="56" t="s">
        <v>119</v>
      </c>
      <c r="AO2112" s="56" t="s">
        <v>115</v>
      </c>
      <c r="AP2112" s="56" t="s">
        <v>108</v>
      </c>
      <c r="AQ2112" s="56" t="s">
        <v>120</v>
      </c>
      <c r="AR2112" s="56">
        <v>259</v>
      </c>
      <c r="AS2112" s="56">
        <v>370.37</v>
      </c>
    </row>
    <row r="2113" spans="35:45" ht="69">
      <c r="AI2113" s="57" t="s">
        <v>110</v>
      </c>
      <c r="AJ2113" s="57">
        <v>2022</v>
      </c>
      <c r="AK2113" s="57" t="s">
        <v>30</v>
      </c>
      <c r="AL2113" s="57" t="s">
        <v>116</v>
      </c>
      <c r="AM2113" s="57" t="s">
        <v>118</v>
      </c>
      <c r="AN2113" s="57" t="s">
        <v>119</v>
      </c>
      <c r="AO2113" s="57" t="s">
        <v>115</v>
      </c>
      <c r="AP2113" s="57" t="s">
        <v>108</v>
      </c>
      <c r="AQ2113" s="57" t="s">
        <v>120</v>
      </c>
      <c r="AR2113" s="57">
        <v>793</v>
      </c>
      <c r="AS2113" s="57">
        <v>1133.99</v>
      </c>
    </row>
    <row r="2114" spans="35:45" ht="69">
      <c r="AI2114" s="56" t="s">
        <v>110</v>
      </c>
      <c r="AJ2114" s="56">
        <v>2022</v>
      </c>
      <c r="AK2114" s="56" t="s">
        <v>30</v>
      </c>
      <c r="AL2114" s="56" t="s">
        <v>116</v>
      </c>
      <c r="AM2114" s="56" t="s">
        <v>118</v>
      </c>
      <c r="AN2114" s="56" t="s">
        <v>119</v>
      </c>
      <c r="AO2114" s="56" t="s">
        <v>115</v>
      </c>
      <c r="AP2114" s="56" t="s">
        <v>108</v>
      </c>
      <c r="AQ2114" s="56" t="s">
        <v>120</v>
      </c>
      <c r="AR2114" s="56">
        <v>846</v>
      </c>
      <c r="AS2114" s="56">
        <v>1209.78</v>
      </c>
    </row>
    <row r="2115" spans="35:45" ht="69">
      <c r="AI2115" s="57" t="s">
        <v>110</v>
      </c>
      <c r="AJ2115" s="57">
        <v>2022</v>
      </c>
      <c r="AK2115" s="57" t="s">
        <v>30</v>
      </c>
      <c r="AL2115" s="57" t="s">
        <v>116</v>
      </c>
      <c r="AM2115" s="57" t="s">
        <v>118</v>
      </c>
      <c r="AN2115" s="57" t="s">
        <v>119</v>
      </c>
      <c r="AO2115" s="57" t="s">
        <v>115</v>
      </c>
      <c r="AP2115" s="57" t="s">
        <v>108</v>
      </c>
      <c r="AQ2115" s="57" t="s">
        <v>120</v>
      </c>
      <c r="AR2115" s="57">
        <v>879</v>
      </c>
      <c r="AS2115" s="57">
        <v>1256.97</v>
      </c>
    </row>
    <row r="2116" spans="35:45" ht="69">
      <c r="AI2116" s="56" t="s">
        <v>110</v>
      </c>
      <c r="AJ2116" s="56">
        <v>2022</v>
      </c>
      <c r="AK2116" s="56" t="s">
        <v>34</v>
      </c>
      <c r="AL2116" s="56" t="s">
        <v>116</v>
      </c>
      <c r="AM2116" s="56" t="s">
        <v>118</v>
      </c>
      <c r="AN2116" s="56" t="s">
        <v>119</v>
      </c>
      <c r="AO2116" s="56" t="s">
        <v>115</v>
      </c>
      <c r="AP2116" s="56" t="s">
        <v>108</v>
      </c>
      <c r="AQ2116" s="56" t="s">
        <v>120</v>
      </c>
      <c r="AR2116" s="56">
        <v>308</v>
      </c>
      <c r="AS2116" s="56">
        <v>440.44</v>
      </c>
    </row>
    <row r="2117" spans="35:45" ht="69">
      <c r="AI2117" s="57" t="s">
        <v>103</v>
      </c>
      <c r="AJ2117" s="57">
        <v>2022</v>
      </c>
      <c r="AK2117" s="57" t="s">
        <v>34</v>
      </c>
      <c r="AL2117" s="57" t="s">
        <v>116</v>
      </c>
      <c r="AM2117" s="57" t="s">
        <v>118</v>
      </c>
      <c r="AN2117" s="57" t="s">
        <v>119</v>
      </c>
      <c r="AO2117" s="57" t="s">
        <v>115</v>
      </c>
      <c r="AP2117" s="57" t="s">
        <v>108</v>
      </c>
      <c r="AQ2117" s="57" t="s">
        <v>120</v>
      </c>
      <c r="AR2117" s="57">
        <v>236</v>
      </c>
      <c r="AS2117" s="57">
        <v>337.48</v>
      </c>
    </row>
    <row r="2118" spans="35:45" ht="69">
      <c r="AI2118" s="56" t="s">
        <v>110</v>
      </c>
      <c r="AJ2118" s="56">
        <v>2022</v>
      </c>
      <c r="AK2118" s="56" t="s">
        <v>34</v>
      </c>
      <c r="AL2118" s="56" t="s">
        <v>116</v>
      </c>
      <c r="AM2118" s="56" t="s">
        <v>118</v>
      </c>
      <c r="AN2118" s="56" t="s">
        <v>119</v>
      </c>
      <c r="AO2118" s="56" t="s">
        <v>115</v>
      </c>
      <c r="AP2118" s="56" t="s">
        <v>108</v>
      </c>
      <c r="AQ2118" s="56" t="s">
        <v>120</v>
      </c>
      <c r="AR2118" s="56">
        <v>284</v>
      </c>
      <c r="AS2118" s="56">
        <v>406.12</v>
      </c>
    </row>
    <row r="2119" spans="35:45" ht="69">
      <c r="AI2119" s="57" t="s">
        <v>110</v>
      </c>
      <c r="AJ2119" s="57">
        <v>2022</v>
      </c>
      <c r="AK2119" s="57" t="s">
        <v>34</v>
      </c>
      <c r="AL2119" s="57" t="s">
        <v>116</v>
      </c>
      <c r="AM2119" s="57" t="s">
        <v>118</v>
      </c>
      <c r="AN2119" s="57" t="s">
        <v>119</v>
      </c>
      <c r="AO2119" s="57" t="s">
        <v>115</v>
      </c>
      <c r="AP2119" s="57" t="s">
        <v>108</v>
      </c>
      <c r="AQ2119" s="57" t="s">
        <v>120</v>
      </c>
      <c r="AR2119" s="57">
        <v>310</v>
      </c>
      <c r="AS2119" s="57">
        <v>443.3</v>
      </c>
    </row>
    <row r="2120" spans="35:45" ht="69">
      <c r="AI2120" s="56" t="s">
        <v>110</v>
      </c>
      <c r="AJ2120" s="56">
        <v>2022</v>
      </c>
      <c r="AK2120" s="56" t="s">
        <v>34</v>
      </c>
      <c r="AL2120" s="56" t="s">
        <v>116</v>
      </c>
      <c r="AM2120" s="56" t="s">
        <v>118</v>
      </c>
      <c r="AN2120" s="56" t="s">
        <v>119</v>
      </c>
      <c r="AO2120" s="56" t="s">
        <v>115</v>
      </c>
      <c r="AP2120" s="56" t="s">
        <v>108</v>
      </c>
      <c r="AQ2120" s="56" t="s">
        <v>120</v>
      </c>
      <c r="AR2120" s="56">
        <v>238</v>
      </c>
      <c r="AS2120" s="56">
        <v>340.34</v>
      </c>
    </row>
    <row r="2121" spans="35:45" ht="69">
      <c r="AI2121" s="57" t="s">
        <v>110</v>
      </c>
      <c r="AJ2121" s="57">
        <v>2022</v>
      </c>
      <c r="AK2121" s="57" t="s">
        <v>34</v>
      </c>
      <c r="AL2121" s="57" t="s">
        <v>116</v>
      </c>
      <c r="AM2121" s="57" t="s">
        <v>118</v>
      </c>
      <c r="AN2121" s="57" t="s">
        <v>119</v>
      </c>
      <c r="AO2121" s="57" t="s">
        <v>115</v>
      </c>
      <c r="AP2121" s="57" t="s">
        <v>108</v>
      </c>
      <c r="AQ2121" s="57" t="s">
        <v>120</v>
      </c>
      <c r="AR2121" s="57">
        <v>280</v>
      </c>
      <c r="AS2121" s="57">
        <v>400.4</v>
      </c>
    </row>
    <row r="2122" spans="35:45" ht="69">
      <c r="AI2122" s="56" t="s">
        <v>103</v>
      </c>
      <c r="AJ2122" s="56">
        <v>2022</v>
      </c>
      <c r="AK2122" s="56" t="s">
        <v>34</v>
      </c>
      <c r="AL2122" s="56" t="s">
        <v>116</v>
      </c>
      <c r="AM2122" s="56" t="s">
        <v>118</v>
      </c>
      <c r="AN2122" s="56" t="s">
        <v>119</v>
      </c>
      <c r="AO2122" s="56" t="s">
        <v>115</v>
      </c>
      <c r="AP2122" s="56" t="s">
        <v>108</v>
      </c>
      <c r="AQ2122" s="56" t="s">
        <v>120</v>
      </c>
      <c r="AR2122" s="56">
        <v>787</v>
      </c>
      <c r="AS2122" s="56">
        <v>1125.4100000000001</v>
      </c>
    </row>
    <row r="2123" spans="35:45" ht="69">
      <c r="AI2123" s="57" t="s">
        <v>103</v>
      </c>
      <c r="AJ2123" s="57">
        <v>2022</v>
      </c>
      <c r="AK2123" s="57" t="s">
        <v>34</v>
      </c>
      <c r="AL2123" s="57" t="s">
        <v>116</v>
      </c>
      <c r="AM2123" s="57" t="s">
        <v>118</v>
      </c>
      <c r="AN2123" s="57" t="s">
        <v>119</v>
      </c>
      <c r="AO2123" s="57" t="s">
        <v>115</v>
      </c>
      <c r="AP2123" s="57" t="s">
        <v>108</v>
      </c>
      <c r="AQ2123" s="57" t="s">
        <v>120</v>
      </c>
      <c r="AR2123" s="57">
        <v>841</v>
      </c>
      <c r="AS2123" s="57">
        <v>1202.6300000000001</v>
      </c>
    </row>
    <row r="2124" spans="35:45" ht="69">
      <c r="AI2124" s="56" t="s">
        <v>112</v>
      </c>
      <c r="AJ2124" s="56">
        <v>2022</v>
      </c>
      <c r="AK2124" s="56" t="s">
        <v>34</v>
      </c>
      <c r="AL2124" s="56" t="s">
        <v>116</v>
      </c>
      <c r="AM2124" s="56" t="s">
        <v>118</v>
      </c>
      <c r="AN2124" s="56" t="s">
        <v>119</v>
      </c>
      <c r="AO2124" s="56" t="s">
        <v>115</v>
      </c>
      <c r="AP2124" s="56" t="s">
        <v>108</v>
      </c>
      <c r="AQ2124" s="56" t="s">
        <v>120</v>
      </c>
      <c r="AR2124" s="56">
        <v>874</v>
      </c>
      <c r="AS2124" s="56">
        <v>1249.82</v>
      </c>
    </row>
    <row r="2125" spans="35:45" ht="69">
      <c r="AI2125" s="57" t="s">
        <v>103</v>
      </c>
      <c r="AJ2125" s="57">
        <v>2022</v>
      </c>
      <c r="AK2125" s="57" t="s">
        <v>34</v>
      </c>
      <c r="AL2125" s="57" t="s">
        <v>116</v>
      </c>
      <c r="AM2125" s="57" t="s">
        <v>118</v>
      </c>
      <c r="AN2125" s="57" t="s">
        <v>119</v>
      </c>
      <c r="AO2125" s="57" t="s">
        <v>115</v>
      </c>
      <c r="AP2125" s="57" t="s">
        <v>108</v>
      </c>
      <c r="AQ2125" s="57" t="s">
        <v>120</v>
      </c>
      <c r="AR2125" s="57">
        <v>953</v>
      </c>
      <c r="AS2125" s="57">
        <v>1362.79</v>
      </c>
    </row>
    <row r="2126" spans="35:45" ht="69">
      <c r="AI2126" s="56" t="s">
        <v>103</v>
      </c>
      <c r="AJ2126" s="56">
        <v>2022</v>
      </c>
      <c r="AK2126" s="56" t="s">
        <v>34</v>
      </c>
      <c r="AL2126" s="56" t="s">
        <v>116</v>
      </c>
      <c r="AM2126" s="56" t="s">
        <v>118</v>
      </c>
      <c r="AN2126" s="56" t="s">
        <v>119</v>
      </c>
      <c r="AO2126" s="56" t="s">
        <v>115</v>
      </c>
      <c r="AP2126" s="56" t="s">
        <v>108</v>
      </c>
      <c r="AQ2126" s="56" t="s">
        <v>120</v>
      </c>
      <c r="AR2126" s="56">
        <v>954</v>
      </c>
      <c r="AS2126" s="56">
        <v>1364.22</v>
      </c>
    </row>
    <row r="2127" spans="35:45" ht="69">
      <c r="AI2127" s="57" t="s">
        <v>112</v>
      </c>
      <c r="AJ2127" s="57">
        <v>2022</v>
      </c>
      <c r="AK2127" s="57" t="s">
        <v>34</v>
      </c>
      <c r="AL2127" s="57" t="s">
        <v>116</v>
      </c>
      <c r="AM2127" s="57" t="s">
        <v>118</v>
      </c>
      <c r="AN2127" s="57" t="s">
        <v>119</v>
      </c>
      <c r="AO2127" s="57" t="s">
        <v>115</v>
      </c>
      <c r="AP2127" s="57" t="s">
        <v>108</v>
      </c>
      <c r="AQ2127" s="57" t="s">
        <v>120</v>
      </c>
      <c r="AR2127" s="57">
        <v>827</v>
      </c>
      <c r="AS2127" s="57">
        <v>526.24</v>
      </c>
    </row>
    <row r="2128" spans="35:45" ht="69">
      <c r="AI2128" s="56" t="s">
        <v>103</v>
      </c>
      <c r="AJ2128" s="56">
        <v>2022</v>
      </c>
      <c r="AK2128" s="56" t="s">
        <v>34</v>
      </c>
      <c r="AL2128" s="56" t="s">
        <v>116</v>
      </c>
      <c r="AM2128" s="56" t="s">
        <v>118</v>
      </c>
      <c r="AN2128" s="56" t="s">
        <v>119</v>
      </c>
      <c r="AO2128" s="56" t="s">
        <v>115</v>
      </c>
      <c r="AP2128" s="56" t="s">
        <v>108</v>
      </c>
      <c r="AQ2128" s="56" t="s">
        <v>120</v>
      </c>
      <c r="AR2128" s="56">
        <v>880</v>
      </c>
      <c r="AS2128" s="56">
        <v>526.24</v>
      </c>
    </row>
    <row r="2129" spans="35:45" ht="69">
      <c r="AI2129" s="57" t="s">
        <v>103</v>
      </c>
      <c r="AJ2129" s="57">
        <v>2022</v>
      </c>
      <c r="AK2129" s="57" t="s">
        <v>34</v>
      </c>
      <c r="AL2129" s="57" t="s">
        <v>116</v>
      </c>
      <c r="AM2129" s="57" t="s">
        <v>118</v>
      </c>
      <c r="AN2129" s="57" t="s">
        <v>119</v>
      </c>
      <c r="AO2129" s="57" t="s">
        <v>115</v>
      </c>
      <c r="AP2129" s="57" t="s">
        <v>108</v>
      </c>
      <c r="AQ2129" s="57" t="s">
        <v>120</v>
      </c>
      <c r="AR2129" s="57">
        <v>285</v>
      </c>
      <c r="AS2129" s="57">
        <v>407.55</v>
      </c>
    </row>
    <row r="2130" spans="35:45" ht="69">
      <c r="AI2130" s="56" t="s">
        <v>110</v>
      </c>
      <c r="AJ2130" s="56">
        <v>2022</v>
      </c>
      <c r="AK2130" s="56" t="s">
        <v>34</v>
      </c>
      <c r="AL2130" s="56" t="s">
        <v>116</v>
      </c>
      <c r="AM2130" s="56" t="s">
        <v>118</v>
      </c>
      <c r="AN2130" s="56" t="s">
        <v>119</v>
      </c>
      <c r="AO2130" s="56" t="s">
        <v>115</v>
      </c>
      <c r="AP2130" s="56" t="s">
        <v>108</v>
      </c>
      <c r="AQ2130" s="56" t="s">
        <v>120</v>
      </c>
      <c r="AR2130" s="56">
        <v>303</v>
      </c>
      <c r="AS2130" s="56">
        <v>433.29</v>
      </c>
    </row>
    <row r="2131" spans="35:45" ht="69">
      <c r="AI2131" s="57" t="s">
        <v>103</v>
      </c>
      <c r="AJ2131" s="57">
        <v>2022</v>
      </c>
      <c r="AK2131" s="57" t="s">
        <v>34</v>
      </c>
      <c r="AL2131" s="57" t="s">
        <v>116</v>
      </c>
      <c r="AM2131" s="57" t="s">
        <v>118</v>
      </c>
      <c r="AN2131" s="57" t="s">
        <v>119</v>
      </c>
      <c r="AO2131" s="57" t="s">
        <v>115</v>
      </c>
      <c r="AP2131" s="57" t="s">
        <v>108</v>
      </c>
      <c r="AQ2131" s="57" t="s">
        <v>120</v>
      </c>
      <c r="AR2131" s="57">
        <v>297</v>
      </c>
      <c r="AS2131" s="57">
        <v>424.71</v>
      </c>
    </row>
    <row r="2132" spans="35:45" ht="69">
      <c r="AI2132" s="56" t="s">
        <v>103</v>
      </c>
      <c r="AJ2132" s="56">
        <v>2022</v>
      </c>
      <c r="AK2132" s="56" t="s">
        <v>34</v>
      </c>
      <c r="AL2132" s="56" t="s">
        <v>116</v>
      </c>
      <c r="AM2132" s="56" t="s">
        <v>118</v>
      </c>
      <c r="AN2132" s="56" t="s">
        <v>119</v>
      </c>
      <c r="AO2132" s="56" t="s">
        <v>115</v>
      </c>
      <c r="AP2132" s="56" t="s">
        <v>108</v>
      </c>
      <c r="AQ2132" s="56" t="s">
        <v>120</v>
      </c>
      <c r="AR2132" s="56">
        <v>291</v>
      </c>
      <c r="AS2132" s="56">
        <v>416.13</v>
      </c>
    </row>
    <row r="2133" spans="35:45" ht="69">
      <c r="AI2133" s="57" t="s">
        <v>110</v>
      </c>
      <c r="AJ2133" s="57">
        <v>2022</v>
      </c>
      <c r="AK2133" s="57" t="s">
        <v>34</v>
      </c>
      <c r="AL2133" s="57" t="s">
        <v>116</v>
      </c>
      <c r="AM2133" s="57" t="s">
        <v>118</v>
      </c>
      <c r="AN2133" s="57" t="s">
        <v>119</v>
      </c>
      <c r="AO2133" s="57" t="s">
        <v>115</v>
      </c>
      <c r="AP2133" s="57" t="s">
        <v>108</v>
      </c>
      <c r="AQ2133" s="57" t="s">
        <v>120</v>
      </c>
      <c r="AR2133" s="57">
        <v>307</v>
      </c>
      <c r="AS2133" s="57">
        <v>439.01</v>
      </c>
    </row>
    <row r="2134" spans="35:45" ht="69">
      <c r="AI2134" s="56" t="s">
        <v>103</v>
      </c>
      <c r="AJ2134" s="56">
        <v>2022</v>
      </c>
      <c r="AK2134" s="56" t="s">
        <v>34</v>
      </c>
      <c r="AL2134" s="56" t="s">
        <v>116</v>
      </c>
      <c r="AM2134" s="56" t="s">
        <v>118</v>
      </c>
      <c r="AN2134" s="56" t="s">
        <v>119</v>
      </c>
      <c r="AO2134" s="56" t="s">
        <v>115</v>
      </c>
      <c r="AP2134" s="56" t="s">
        <v>108</v>
      </c>
      <c r="AQ2134" s="56" t="s">
        <v>120</v>
      </c>
      <c r="AR2134" s="56">
        <v>235</v>
      </c>
      <c r="AS2134" s="56">
        <v>336.05</v>
      </c>
    </row>
    <row r="2135" spans="35:45" ht="69">
      <c r="AI2135" s="57" t="s">
        <v>110</v>
      </c>
      <c r="AJ2135" s="57">
        <v>2022</v>
      </c>
      <c r="AK2135" s="57" t="s">
        <v>34</v>
      </c>
      <c r="AL2135" s="57" t="s">
        <v>116</v>
      </c>
      <c r="AM2135" s="57" t="s">
        <v>118</v>
      </c>
      <c r="AN2135" s="57" t="s">
        <v>119</v>
      </c>
      <c r="AO2135" s="57" t="s">
        <v>115</v>
      </c>
      <c r="AP2135" s="57" t="s">
        <v>108</v>
      </c>
      <c r="AQ2135" s="57" t="s">
        <v>120</v>
      </c>
      <c r="AR2135" s="57">
        <v>283</v>
      </c>
      <c r="AS2135" s="57">
        <v>404.69</v>
      </c>
    </row>
    <row r="2136" spans="35:45" ht="69">
      <c r="AI2136" s="56" t="s">
        <v>110</v>
      </c>
      <c r="AJ2136" s="56">
        <v>2022</v>
      </c>
      <c r="AK2136" s="56" t="s">
        <v>34</v>
      </c>
      <c r="AL2136" s="56" t="s">
        <v>116</v>
      </c>
      <c r="AM2136" s="56" t="s">
        <v>118</v>
      </c>
      <c r="AN2136" s="56" t="s">
        <v>119</v>
      </c>
      <c r="AO2136" s="56" t="s">
        <v>115</v>
      </c>
      <c r="AP2136" s="56" t="s">
        <v>108</v>
      </c>
      <c r="AQ2136" s="56" t="s">
        <v>120</v>
      </c>
      <c r="AR2136" s="56">
        <v>796</v>
      </c>
      <c r="AS2136" s="56">
        <v>1138.28</v>
      </c>
    </row>
    <row r="2137" spans="35:45" ht="69">
      <c r="AI2137" s="57" t="s">
        <v>110</v>
      </c>
      <c r="AJ2137" s="57">
        <v>2022</v>
      </c>
      <c r="AK2137" s="57" t="s">
        <v>34</v>
      </c>
      <c r="AL2137" s="57" t="s">
        <v>116</v>
      </c>
      <c r="AM2137" s="57" t="s">
        <v>118</v>
      </c>
      <c r="AN2137" s="57" t="s">
        <v>119</v>
      </c>
      <c r="AO2137" s="57" t="s">
        <v>115</v>
      </c>
      <c r="AP2137" s="57" t="s">
        <v>108</v>
      </c>
      <c r="AQ2137" s="57" t="s">
        <v>120</v>
      </c>
      <c r="AR2137" s="57">
        <v>883</v>
      </c>
      <c r="AS2137" s="57">
        <v>1262.69</v>
      </c>
    </row>
    <row r="2138" spans="35:45" ht="69">
      <c r="AI2138" s="56" t="s">
        <v>112</v>
      </c>
      <c r="AJ2138" s="56">
        <v>2022</v>
      </c>
      <c r="AK2138" s="56" t="s">
        <v>23</v>
      </c>
      <c r="AL2138" s="56" t="s">
        <v>116</v>
      </c>
      <c r="AM2138" s="56" t="s">
        <v>118</v>
      </c>
      <c r="AN2138" s="56" t="s">
        <v>119</v>
      </c>
      <c r="AO2138" s="56" t="s">
        <v>115</v>
      </c>
      <c r="AP2138" s="56" t="s">
        <v>108</v>
      </c>
      <c r="AQ2138" s="56" t="s">
        <v>120</v>
      </c>
      <c r="AR2138" s="56">
        <v>290</v>
      </c>
      <c r="AS2138" s="56">
        <v>414.7</v>
      </c>
    </row>
    <row r="2139" spans="35:45" ht="69">
      <c r="AI2139" s="57" t="s">
        <v>103</v>
      </c>
      <c r="AJ2139" s="57">
        <v>2022</v>
      </c>
      <c r="AK2139" s="57" t="s">
        <v>23</v>
      </c>
      <c r="AL2139" s="57" t="s">
        <v>116</v>
      </c>
      <c r="AM2139" s="57" t="s">
        <v>118</v>
      </c>
      <c r="AN2139" s="57" t="s">
        <v>119</v>
      </c>
      <c r="AO2139" s="57" t="s">
        <v>115</v>
      </c>
      <c r="AP2139" s="57" t="s">
        <v>108</v>
      </c>
      <c r="AQ2139" s="57" t="s">
        <v>120</v>
      </c>
      <c r="AR2139" s="57">
        <v>338</v>
      </c>
      <c r="AS2139" s="57">
        <v>483.34</v>
      </c>
    </row>
    <row r="2140" spans="35:45" ht="69">
      <c r="AI2140" s="56" t="s">
        <v>112</v>
      </c>
      <c r="AJ2140" s="56">
        <v>2022</v>
      </c>
      <c r="AK2140" s="56" t="s">
        <v>23</v>
      </c>
      <c r="AL2140" s="56" t="s">
        <v>116</v>
      </c>
      <c r="AM2140" s="56" t="s">
        <v>118</v>
      </c>
      <c r="AN2140" s="56" t="s">
        <v>119</v>
      </c>
      <c r="AO2140" s="56" t="s">
        <v>115</v>
      </c>
      <c r="AP2140" s="56" t="s">
        <v>108</v>
      </c>
      <c r="AQ2140" s="56" t="s">
        <v>120</v>
      </c>
      <c r="AR2140" s="56">
        <v>334</v>
      </c>
      <c r="AS2140" s="56">
        <v>477.62</v>
      </c>
    </row>
    <row r="2141" spans="35:45" ht="69">
      <c r="AI2141" s="57" t="s">
        <v>110</v>
      </c>
      <c r="AJ2141" s="57">
        <v>2022</v>
      </c>
      <c r="AK2141" s="57" t="s">
        <v>23</v>
      </c>
      <c r="AL2141" s="57" t="s">
        <v>116</v>
      </c>
      <c r="AM2141" s="57" t="s">
        <v>118</v>
      </c>
      <c r="AN2141" s="57" t="s">
        <v>119</v>
      </c>
      <c r="AO2141" s="57" t="s">
        <v>115</v>
      </c>
      <c r="AP2141" s="57" t="s">
        <v>108</v>
      </c>
      <c r="AQ2141" s="57" t="s">
        <v>120</v>
      </c>
      <c r="AR2141" s="57">
        <v>832</v>
      </c>
      <c r="AS2141" s="57">
        <v>1189.76</v>
      </c>
    </row>
    <row r="2142" spans="35:45" ht="69">
      <c r="AI2142" s="56" t="s">
        <v>110</v>
      </c>
      <c r="AJ2142" s="56">
        <v>2022</v>
      </c>
      <c r="AK2142" s="56" t="s">
        <v>23</v>
      </c>
      <c r="AL2142" s="56" t="s">
        <v>116</v>
      </c>
      <c r="AM2142" s="56" t="s">
        <v>118</v>
      </c>
      <c r="AN2142" s="56" t="s">
        <v>119</v>
      </c>
      <c r="AO2142" s="56" t="s">
        <v>115</v>
      </c>
      <c r="AP2142" s="56" t="s">
        <v>108</v>
      </c>
      <c r="AQ2142" s="56" t="s">
        <v>120</v>
      </c>
      <c r="AR2142" s="56">
        <v>865</v>
      </c>
      <c r="AS2142" s="56">
        <v>1236.95</v>
      </c>
    </row>
    <row r="2143" spans="35:45" ht="69">
      <c r="AI2143" s="57" t="s">
        <v>110</v>
      </c>
      <c r="AJ2143" s="57">
        <v>2022</v>
      </c>
      <c r="AK2143" s="57" t="s">
        <v>23</v>
      </c>
      <c r="AL2143" s="57" t="s">
        <v>116</v>
      </c>
      <c r="AM2143" s="57" t="s">
        <v>118</v>
      </c>
      <c r="AN2143" s="57" t="s">
        <v>119</v>
      </c>
      <c r="AO2143" s="57" t="s">
        <v>115</v>
      </c>
      <c r="AP2143" s="57" t="s">
        <v>108</v>
      </c>
      <c r="AQ2143" s="57" t="s">
        <v>120</v>
      </c>
      <c r="AR2143" s="57">
        <v>926</v>
      </c>
      <c r="AS2143" s="57">
        <v>1324.18</v>
      </c>
    </row>
    <row r="2144" spans="35:45" ht="69">
      <c r="AI2144" s="56" t="s">
        <v>103</v>
      </c>
      <c r="AJ2144" s="56">
        <v>2022</v>
      </c>
      <c r="AK2144" s="56" t="s">
        <v>23</v>
      </c>
      <c r="AL2144" s="56" t="s">
        <v>116</v>
      </c>
      <c r="AM2144" s="56" t="s">
        <v>118</v>
      </c>
      <c r="AN2144" s="56" t="s">
        <v>119</v>
      </c>
      <c r="AO2144" s="56" t="s">
        <v>115</v>
      </c>
      <c r="AP2144" s="56" t="s">
        <v>108</v>
      </c>
      <c r="AQ2144" s="56" t="s">
        <v>120</v>
      </c>
      <c r="AR2144" s="56">
        <v>927</v>
      </c>
      <c r="AS2144" s="56">
        <v>1325.61</v>
      </c>
    </row>
    <row r="2145" spans="35:45" ht="69">
      <c r="AI2145" s="57" t="s">
        <v>112</v>
      </c>
      <c r="AJ2145" s="57">
        <v>2022</v>
      </c>
      <c r="AK2145" s="57" t="s">
        <v>23</v>
      </c>
      <c r="AL2145" s="57" t="s">
        <v>116</v>
      </c>
      <c r="AM2145" s="57" t="s">
        <v>118</v>
      </c>
      <c r="AN2145" s="57" t="s">
        <v>119</v>
      </c>
      <c r="AO2145" s="57" t="s">
        <v>115</v>
      </c>
      <c r="AP2145" s="57" t="s">
        <v>108</v>
      </c>
      <c r="AQ2145" s="57" t="s">
        <v>120</v>
      </c>
      <c r="AR2145" s="57">
        <v>928</v>
      </c>
      <c r="AS2145" s="57">
        <v>1327.04</v>
      </c>
    </row>
    <row r="2146" spans="35:45" ht="69">
      <c r="AI2146" s="56" t="s">
        <v>110</v>
      </c>
      <c r="AJ2146" s="56">
        <v>2022</v>
      </c>
      <c r="AK2146" s="56" t="s">
        <v>23</v>
      </c>
      <c r="AL2146" s="56" t="s">
        <v>116</v>
      </c>
      <c r="AM2146" s="56" t="s">
        <v>118</v>
      </c>
      <c r="AN2146" s="56" t="s">
        <v>119</v>
      </c>
      <c r="AO2146" s="56" t="s">
        <v>115</v>
      </c>
      <c r="AP2146" s="56" t="s">
        <v>108</v>
      </c>
      <c r="AQ2146" s="56" t="s">
        <v>120</v>
      </c>
      <c r="AR2146" s="56">
        <v>871</v>
      </c>
      <c r="AS2146" s="56">
        <v>526.24</v>
      </c>
    </row>
    <row r="2147" spans="35:45" ht="69">
      <c r="AI2147" s="57" t="s">
        <v>112</v>
      </c>
      <c r="AJ2147" s="57">
        <v>2022</v>
      </c>
      <c r="AK2147" s="57" t="s">
        <v>23</v>
      </c>
      <c r="AL2147" s="57" t="s">
        <v>116</v>
      </c>
      <c r="AM2147" s="57" t="s">
        <v>118</v>
      </c>
      <c r="AN2147" s="57" t="s">
        <v>119</v>
      </c>
      <c r="AO2147" s="57" t="s">
        <v>115</v>
      </c>
      <c r="AP2147" s="57" t="s">
        <v>108</v>
      </c>
      <c r="AQ2147" s="57" t="s">
        <v>120</v>
      </c>
      <c r="AR2147" s="57">
        <v>213</v>
      </c>
      <c r="AS2147" s="57">
        <v>304.58999999999997</v>
      </c>
    </row>
    <row r="2148" spans="35:45" ht="69">
      <c r="AI2148" s="56" t="s">
        <v>110</v>
      </c>
      <c r="AJ2148" s="56">
        <v>2022</v>
      </c>
      <c r="AK2148" s="56" t="s">
        <v>23</v>
      </c>
      <c r="AL2148" s="56" t="s">
        <v>116</v>
      </c>
      <c r="AM2148" s="56" t="s">
        <v>118</v>
      </c>
      <c r="AN2148" s="56" t="s">
        <v>119</v>
      </c>
      <c r="AO2148" s="56" t="s">
        <v>115</v>
      </c>
      <c r="AP2148" s="56" t="s">
        <v>108</v>
      </c>
      <c r="AQ2148" s="56" t="s">
        <v>120</v>
      </c>
      <c r="AR2148" s="56">
        <v>207</v>
      </c>
      <c r="AS2148" s="56">
        <v>296.01</v>
      </c>
    </row>
    <row r="2149" spans="35:45" ht="69">
      <c r="AI2149" s="57" t="s">
        <v>103</v>
      </c>
      <c r="AJ2149" s="57">
        <v>2022</v>
      </c>
      <c r="AK2149" s="57" t="s">
        <v>23</v>
      </c>
      <c r="AL2149" s="57" t="s">
        <v>116</v>
      </c>
      <c r="AM2149" s="57" t="s">
        <v>118</v>
      </c>
      <c r="AN2149" s="57" t="s">
        <v>119</v>
      </c>
      <c r="AO2149" s="57" t="s">
        <v>115</v>
      </c>
      <c r="AP2149" s="57" t="s">
        <v>108</v>
      </c>
      <c r="AQ2149" s="57" t="s">
        <v>120</v>
      </c>
      <c r="AR2149" s="57">
        <v>289</v>
      </c>
      <c r="AS2149" s="57">
        <v>413.27</v>
      </c>
    </row>
    <row r="2150" spans="35:45" ht="69">
      <c r="AI2150" s="56" t="s">
        <v>110</v>
      </c>
      <c r="AJ2150" s="56">
        <v>2022</v>
      </c>
      <c r="AK2150" s="56" t="s">
        <v>23</v>
      </c>
      <c r="AL2150" s="56" t="s">
        <v>116</v>
      </c>
      <c r="AM2150" s="56" t="s">
        <v>118</v>
      </c>
      <c r="AN2150" s="56" t="s">
        <v>119</v>
      </c>
      <c r="AO2150" s="56" t="s">
        <v>115</v>
      </c>
      <c r="AP2150" s="56" t="s">
        <v>108</v>
      </c>
      <c r="AQ2150" s="56" t="s">
        <v>120</v>
      </c>
      <c r="AR2150" s="56">
        <v>337</v>
      </c>
      <c r="AS2150" s="56">
        <v>481.91</v>
      </c>
    </row>
    <row r="2151" spans="35:45" ht="69">
      <c r="AI2151" s="57" t="s">
        <v>112</v>
      </c>
      <c r="AJ2151" s="57">
        <v>2022</v>
      </c>
      <c r="AK2151" s="57" t="s">
        <v>23</v>
      </c>
      <c r="AL2151" s="57" t="s">
        <v>116</v>
      </c>
      <c r="AM2151" s="57" t="s">
        <v>118</v>
      </c>
      <c r="AN2151" s="57" t="s">
        <v>119</v>
      </c>
      <c r="AO2151" s="57" t="s">
        <v>115</v>
      </c>
      <c r="AP2151" s="57" t="s">
        <v>108</v>
      </c>
      <c r="AQ2151" s="57" t="s">
        <v>120</v>
      </c>
      <c r="AR2151" s="57">
        <v>841</v>
      </c>
      <c r="AS2151" s="57">
        <v>1202.6300000000001</v>
      </c>
    </row>
    <row r="2152" spans="35:45" ht="69">
      <c r="AI2152" s="56" t="s">
        <v>103</v>
      </c>
      <c r="AJ2152" s="56">
        <v>2022</v>
      </c>
      <c r="AK2152" s="56" t="s">
        <v>23</v>
      </c>
      <c r="AL2152" s="56" t="s">
        <v>116</v>
      </c>
      <c r="AM2152" s="56" t="s">
        <v>118</v>
      </c>
      <c r="AN2152" s="56" t="s">
        <v>119</v>
      </c>
      <c r="AO2152" s="56" t="s">
        <v>115</v>
      </c>
      <c r="AP2152" s="56" t="s">
        <v>108</v>
      </c>
      <c r="AQ2152" s="56" t="s">
        <v>120</v>
      </c>
      <c r="AR2152" s="56">
        <v>874</v>
      </c>
      <c r="AS2152" s="56">
        <v>1249.82</v>
      </c>
    </row>
    <row r="2153" spans="35:45" ht="69">
      <c r="AI2153" s="57" t="s">
        <v>112</v>
      </c>
      <c r="AJ2153" s="57">
        <v>2022</v>
      </c>
      <c r="AK2153" s="57" t="s">
        <v>1</v>
      </c>
      <c r="AL2153" s="57" t="s">
        <v>116</v>
      </c>
      <c r="AM2153" s="57" t="s">
        <v>118</v>
      </c>
      <c r="AN2153" s="57" t="s">
        <v>119</v>
      </c>
      <c r="AO2153" s="57" t="s">
        <v>115</v>
      </c>
      <c r="AP2153" s="57" t="s">
        <v>108</v>
      </c>
      <c r="AQ2153" s="57" t="s">
        <v>120</v>
      </c>
      <c r="AR2153" s="57">
        <v>296</v>
      </c>
      <c r="AS2153" s="57">
        <v>423.28</v>
      </c>
    </row>
    <row r="2154" spans="35:45" ht="69">
      <c r="AI2154" s="56" t="s">
        <v>114</v>
      </c>
      <c r="AJ2154" s="56">
        <v>2022</v>
      </c>
      <c r="AK2154" s="56" t="s">
        <v>1</v>
      </c>
      <c r="AL2154" s="56" t="s">
        <v>116</v>
      </c>
      <c r="AM2154" s="56" t="s">
        <v>118</v>
      </c>
      <c r="AN2154" s="56" t="s">
        <v>119</v>
      </c>
      <c r="AO2154" s="56" t="s">
        <v>115</v>
      </c>
      <c r="AP2154" s="56" t="s">
        <v>108</v>
      </c>
      <c r="AQ2154" s="56" t="s">
        <v>120</v>
      </c>
      <c r="AR2154" s="56">
        <v>292</v>
      </c>
      <c r="AS2154" s="56">
        <v>417.56</v>
      </c>
    </row>
    <row r="2155" spans="35:45" ht="69">
      <c r="AI2155" s="57" t="s">
        <v>112</v>
      </c>
      <c r="AJ2155" s="57">
        <v>2022</v>
      </c>
      <c r="AK2155" s="57" t="s">
        <v>1</v>
      </c>
      <c r="AL2155" s="57" t="s">
        <v>116</v>
      </c>
      <c r="AM2155" s="57" t="s">
        <v>118</v>
      </c>
      <c r="AN2155" s="57" t="s">
        <v>119</v>
      </c>
      <c r="AO2155" s="57" t="s">
        <v>115</v>
      </c>
      <c r="AP2155" s="57" t="s">
        <v>108</v>
      </c>
      <c r="AQ2155" s="57" t="s">
        <v>120</v>
      </c>
      <c r="AR2155" s="57">
        <v>340</v>
      </c>
      <c r="AS2155" s="57">
        <v>486.2</v>
      </c>
    </row>
    <row r="2156" spans="35:45" ht="69">
      <c r="AI2156" s="56" t="s">
        <v>103</v>
      </c>
      <c r="AJ2156" s="56">
        <v>2022</v>
      </c>
      <c r="AK2156" s="56" t="s">
        <v>1</v>
      </c>
      <c r="AL2156" s="56" t="s">
        <v>116</v>
      </c>
      <c r="AM2156" s="56" t="s">
        <v>118</v>
      </c>
      <c r="AN2156" s="56" t="s">
        <v>119</v>
      </c>
      <c r="AO2156" s="56" t="s">
        <v>115</v>
      </c>
      <c r="AP2156" s="56" t="s">
        <v>108</v>
      </c>
      <c r="AQ2156" s="56" t="s">
        <v>120</v>
      </c>
      <c r="AR2156" s="56">
        <v>831</v>
      </c>
      <c r="AS2156" s="56">
        <v>1188.33</v>
      </c>
    </row>
    <row r="2157" spans="35:45" ht="69">
      <c r="AI2157" s="57" t="s">
        <v>110</v>
      </c>
      <c r="AJ2157" s="57">
        <v>2022</v>
      </c>
      <c r="AK2157" s="57" t="s">
        <v>1</v>
      </c>
      <c r="AL2157" s="57" t="s">
        <v>116</v>
      </c>
      <c r="AM2157" s="57" t="s">
        <v>118</v>
      </c>
      <c r="AN2157" s="57" t="s">
        <v>119</v>
      </c>
      <c r="AO2157" s="57" t="s">
        <v>115</v>
      </c>
      <c r="AP2157" s="57" t="s">
        <v>108</v>
      </c>
      <c r="AQ2157" s="57" t="s">
        <v>120</v>
      </c>
      <c r="AR2157" s="57">
        <v>864</v>
      </c>
      <c r="AS2157" s="57">
        <v>1235.52</v>
      </c>
    </row>
    <row r="2158" spans="35:45" ht="69">
      <c r="AI2158" s="56" t="s">
        <v>110</v>
      </c>
      <c r="AJ2158" s="56">
        <v>2022</v>
      </c>
      <c r="AK2158" s="56" t="s">
        <v>1</v>
      </c>
      <c r="AL2158" s="56" t="s">
        <v>116</v>
      </c>
      <c r="AM2158" s="56" t="s">
        <v>118</v>
      </c>
      <c r="AN2158" s="56" t="s">
        <v>119</v>
      </c>
      <c r="AO2158" s="56" t="s">
        <v>115</v>
      </c>
      <c r="AP2158" s="56" t="s">
        <v>108</v>
      </c>
      <c r="AQ2158" s="56" t="s">
        <v>120</v>
      </c>
      <c r="AR2158" s="56">
        <v>923</v>
      </c>
      <c r="AS2158" s="56">
        <v>1319.89</v>
      </c>
    </row>
    <row r="2159" spans="35:45" ht="69">
      <c r="AI2159" s="57" t="s">
        <v>103</v>
      </c>
      <c r="AJ2159" s="57">
        <v>2022</v>
      </c>
      <c r="AK2159" s="57" t="s">
        <v>1</v>
      </c>
      <c r="AL2159" s="57" t="s">
        <v>116</v>
      </c>
      <c r="AM2159" s="57" t="s">
        <v>118</v>
      </c>
      <c r="AN2159" s="57" t="s">
        <v>119</v>
      </c>
      <c r="AO2159" s="57" t="s">
        <v>115</v>
      </c>
      <c r="AP2159" s="57" t="s">
        <v>108</v>
      </c>
      <c r="AQ2159" s="57" t="s">
        <v>120</v>
      </c>
      <c r="AR2159" s="57">
        <v>924</v>
      </c>
      <c r="AS2159" s="57">
        <v>1321.32</v>
      </c>
    </row>
    <row r="2160" spans="35:45" ht="69">
      <c r="AI2160" s="56" t="s">
        <v>112</v>
      </c>
      <c r="AJ2160" s="56">
        <v>2022</v>
      </c>
      <c r="AK2160" s="56" t="s">
        <v>1</v>
      </c>
      <c r="AL2160" s="56" t="s">
        <v>116</v>
      </c>
      <c r="AM2160" s="56" t="s">
        <v>118</v>
      </c>
      <c r="AN2160" s="56" t="s">
        <v>119</v>
      </c>
      <c r="AO2160" s="56" t="s">
        <v>115</v>
      </c>
      <c r="AP2160" s="56" t="s">
        <v>108</v>
      </c>
      <c r="AQ2160" s="56" t="s">
        <v>120</v>
      </c>
      <c r="AR2160" s="56">
        <v>925</v>
      </c>
      <c r="AS2160" s="56">
        <v>1322.75</v>
      </c>
    </row>
    <row r="2161" spans="35:45" ht="69">
      <c r="AI2161" s="57" t="s">
        <v>110</v>
      </c>
      <c r="AJ2161" s="57">
        <v>2022</v>
      </c>
      <c r="AK2161" s="57" t="s">
        <v>1</v>
      </c>
      <c r="AL2161" s="57" t="s">
        <v>116</v>
      </c>
      <c r="AM2161" s="57" t="s">
        <v>118</v>
      </c>
      <c r="AN2161" s="57" t="s">
        <v>119</v>
      </c>
      <c r="AO2161" s="57" t="s">
        <v>115</v>
      </c>
      <c r="AP2161" s="57" t="s">
        <v>108</v>
      </c>
      <c r="AQ2161" s="57" t="s">
        <v>120</v>
      </c>
      <c r="AR2161" s="57">
        <v>870</v>
      </c>
      <c r="AS2161" s="57">
        <v>526.24</v>
      </c>
    </row>
    <row r="2162" spans="35:45" ht="69">
      <c r="AI2162" s="56" t="s">
        <v>110</v>
      </c>
      <c r="AJ2162" s="56">
        <v>2022</v>
      </c>
      <c r="AK2162" s="56" t="s">
        <v>1</v>
      </c>
      <c r="AL2162" s="56" t="s">
        <v>116</v>
      </c>
      <c r="AM2162" s="56" t="s">
        <v>118</v>
      </c>
      <c r="AN2162" s="56" t="s">
        <v>119</v>
      </c>
      <c r="AO2162" s="56" t="s">
        <v>115</v>
      </c>
      <c r="AP2162" s="56" t="s">
        <v>108</v>
      </c>
      <c r="AQ2162" s="56" t="s">
        <v>120</v>
      </c>
      <c r="AR2162" s="56">
        <v>339</v>
      </c>
      <c r="AS2162" s="56">
        <v>484.77</v>
      </c>
    </row>
    <row r="2163" spans="35:45" ht="69">
      <c r="AI2163" s="57" t="s">
        <v>112</v>
      </c>
      <c r="AJ2163" s="57">
        <v>2022</v>
      </c>
      <c r="AK2163" s="57" t="s">
        <v>1</v>
      </c>
      <c r="AL2163" s="57" t="s">
        <v>116</v>
      </c>
      <c r="AM2163" s="57" t="s">
        <v>118</v>
      </c>
      <c r="AN2163" s="57" t="s">
        <v>119</v>
      </c>
      <c r="AO2163" s="57" t="s">
        <v>115</v>
      </c>
      <c r="AP2163" s="57" t="s">
        <v>108</v>
      </c>
      <c r="AQ2163" s="57" t="s">
        <v>120</v>
      </c>
      <c r="AR2163" s="57">
        <v>231</v>
      </c>
      <c r="AS2163" s="57">
        <v>330.33</v>
      </c>
    </row>
    <row r="2164" spans="35:45" ht="69">
      <c r="AI2164" s="56" t="s">
        <v>103</v>
      </c>
      <c r="AJ2164" s="56">
        <v>2022</v>
      </c>
      <c r="AK2164" s="56" t="s">
        <v>1</v>
      </c>
      <c r="AL2164" s="56" t="s">
        <v>116</v>
      </c>
      <c r="AM2164" s="56" t="s">
        <v>118</v>
      </c>
      <c r="AN2164" s="56" t="s">
        <v>119</v>
      </c>
      <c r="AO2164" s="56" t="s">
        <v>115</v>
      </c>
      <c r="AP2164" s="56" t="s">
        <v>108</v>
      </c>
      <c r="AQ2164" s="56" t="s">
        <v>120</v>
      </c>
      <c r="AR2164" s="56">
        <v>225</v>
      </c>
      <c r="AS2164" s="56">
        <v>321.75</v>
      </c>
    </row>
    <row r="2165" spans="35:45" ht="69">
      <c r="AI2165" s="57" t="s">
        <v>114</v>
      </c>
      <c r="AJ2165" s="57">
        <v>2022</v>
      </c>
      <c r="AK2165" s="57" t="s">
        <v>1</v>
      </c>
      <c r="AL2165" s="57" t="s">
        <v>116</v>
      </c>
      <c r="AM2165" s="57" t="s">
        <v>118</v>
      </c>
      <c r="AN2165" s="57" t="s">
        <v>119</v>
      </c>
      <c r="AO2165" s="57" t="s">
        <v>115</v>
      </c>
      <c r="AP2165" s="57" t="s">
        <v>108</v>
      </c>
      <c r="AQ2165" s="57" t="s">
        <v>120</v>
      </c>
      <c r="AR2165" s="57">
        <v>219</v>
      </c>
      <c r="AS2165" s="57">
        <v>313.17</v>
      </c>
    </row>
    <row r="2166" spans="35:45" ht="69">
      <c r="AI2166" s="56" t="s">
        <v>103</v>
      </c>
      <c r="AJ2166" s="56">
        <v>2022</v>
      </c>
      <c r="AK2166" s="56" t="s">
        <v>1</v>
      </c>
      <c r="AL2166" s="56" t="s">
        <v>116</v>
      </c>
      <c r="AM2166" s="56" t="s">
        <v>118</v>
      </c>
      <c r="AN2166" s="56" t="s">
        <v>119</v>
      </c>
      <c r="AO2166" s="56" t="s">
        <v>115</v>
      </c>
      <c r="AP2166" s="56" t="s">
        <v>108</v>
      </c>
      <c r="AQ2166" s="56" t="s">
        <v>120</v>
      </c>
      <c r="AR2166" s="56">
        <v>295</v>
      </c>
      <c r="AS2166" s="56">
        <v>421.85</v>
      </c>
    </row>
    <row r="2167" spans="35:45" ht="69">
      <c r="AI2167" s="57" t="s">
        <v>110</v>
      </c>
      <c r="AJ2167" s="57">
        <v>2022</v>
      </c>
      <c r="AK2167" s="57" t="s">
        <v>1</v>
      </c>
      <c r="AL2167" s="57" t="s">
        <v>116</v>
      </c>
      <c r="AM2167" s="57" t="s">
        <v>118</v>
      </c>
      <c r="AN2167" s="57" t="s">
        <v>119</v>
      </c>
      <c r="AO2167" s="57" t="s">
        <v>115</v>
      </c>
      <c r="AP2167" s="57" t="s">
        <v>108</v>
      </c>
      <c r="AQ2167" s="57" t="s">
        <v>120</v>
      </c>
      <c r="AR2167" s="57">
        <v>343</v>
      </c>
      <c r="AS2167" s="57">
        <v>490.49</v>
      </c>
    </row>
    <row r="2168" spans="35:45" ht="69">
      <c r="AI2168" s="56" t="s">
        <v>112</v>
      </c>
      <c r="AJ2168" s="56">
        <v>2022</v>
      </c>
      <c r="AK2168" s="56" t="s">
        <v>1</v>
      </c>
      <c r="AL2168" s="56" t="s">
        <v>116</v>
      </c>
      <c r="AM2168" s="56" t="s">
        <v>118</v>
      </c>
      <c r="AN2168" s="56" t="s">
        <v>119</v>
      </c>
      <c r="AO2168" s="56" t="s">
        <v>115</v>
      </c>
      <c r="AP2168" s="56" t="s">
        <v>108</v>
      </c>
      <c r="AQ2168" s="56" t="s">
        <v>120</v>
      </c>
      <c r="AR2168" s="56">
        <v>840</v>
      </c>
      <c r="AS2168" s="56">
        <v>1201.2</v>
      </c>
    </row>
    <row r="2169" spans="35:45" ht="69">
      <c r="AI2169" s="57" t="s">
        <v>110</v>
      </c>
      <c r="AJ2169" s="57">
        <v>2022</v>
      </c>
      <c r="AK2169" s="57" t="s">
        <v>1</v>
      </c>
      <c r="AL2169" s="57" t="s">
        <v>116</v>
      </c>
      <c r="AM2169" s="57" t="s">
        <v>118</v>
      </c>
      <c r="AN2169" s="57" t="s">
        <v>119</v>
      </c>
      <c r="AO2169" s="57" t="s">
        <v>115</v>
      </c>
      <c r="AP2169" s="57" t="s">
        <v>117</v>
      </c>
      <c r="AQ2169" s="57" t="s">
        <v>120</v>
      </c>
      <c r="AR2169" s="57">
        <v>873</v>
      </c>
      <c r="AS2169" s="57">
        <v>1248.3900000000001</v>
      </c>
    </row>
    <row r="2170" spans="35:45" ht="69">
      <c r="AI2170" s="56" t="s">
        <v>113</v>
      </c>
      <c r="AJ2170" s="56">
        <v>2022</v>
      </c>
      <c r="AK2170" s="56" t="s">
        <v>29</v>
      </c>
      <c r="AL2170" s="56" t="s">
        <v>116</v>
      </c>
      <c r="AM2170" s="56" t="s">
        <v>118</v>
      </c>
      <c r="AN2170" s="56" t="s">
        <v>119</v>
      </c>
      <c r="AO2170" s="56" t="s">
        <v>115</v>
      </c>
      <c r="AP2170" s="56" t="s">
        <v>117</v>
      </c>
      <c r="AQ2170" s="56" t="s">
        <v>120</v>
      </c>
      <c r="AR2170" s="56">
        <v>338</v>
      </c>
      <c r="AS2170" s="56">
        <v>483.34</v>
      </c>
    </row>
    <row r="2171" spans="35:45" ht="69">
      <c r="AI2171" s="57" t="s">
        <v>103</v>
      </c>
      <c r="AJ2171" s="57">
        <v>2022</v>
      </c>
      <c r="AK2171" s="57" t="s">
        <v>29</v>
      </c>
      <c r="AL2171" s="57" t="s">
        <v>116</v>
      </c>
      <c r="AM2171" s="57" t="s">
        <v>118</v>
      </c>
      <c r="AN2171" s="57" t="s">
        <v>119</v>
      </c>
      <c r="AO2171" s="57" t="s">
        <v>115</v>
      </c>
      <c r="AP2171" s="57" t="s">
        <v>117</v>
      </c>
      <c r="AQ2171" s="57" t="s">
        <v>120</v>
      </c>
      <c r="AR2171" s="57">
        <v>260</v>
      </c>
      <c r="AS2171" s="57">
        <v>371.8</v>
      </c>
    </row>
    <row r="2172" spans="35:45" ht="69">
      <c r="AI2172" s="56" t="s">
        <v>112</v>
      </c>
      <c r="AJ2172" s="56">
        <v>2022</v>
      </c>
      <c r="AK2172" s="56" t="s">
        <v>29</v>
      </c>
      <c r="AL2172" s="56" t="s">
        <v>116</v>
      </c>
      <c r="AM2172" s="56" t="s">
        <v>118</v>
      </c>
      <c r="AN2172" s="56" t="s">
        <v>119</v>
      </c>
      <c r="AO2172" s="56" t="s">
        <v>115</v>
      </c>
      <c r="AP2172" s="56" t="s">
        <v>117</v>
      </c>
      <c r="AQ2172" s="56" t="s">
        <v>120</v>
      </c>
      <c r="AR2172" s="56">
        <v>308</v>
      </c>
      <c r="AS2172" s="56">
        <v>440.44</v>
      </c>
    </row>
    <row r="2173" spans="35:45" ht="69">
      <c r="AI2173" s="57" t="s">
        <v>114</v>
      </c>
      <c r="AJ2173" s="57">
        <v>2022</v>
      </c>
      <c r="AK2173" s="57" t="s">
        <v>29</v>
      </c>
      <c r="AL2173" s="57" t="s">
        <v>116</v>
      </c>
      <c r="AM2173" s="57" t="s">
        <v>118</v>
      </c>
      <c r="AN2173" s="57" t="s">
        <v>119</v>
      </c>
      <c r="AO2173" s="57" t="s">
        <v>115</v>
      </c>
      <c r="AP2173" s="57" t="s">
        <v>117</v>
      </c>
      <c r="AQ2173" s="57" t="s">
        <v>120</v>
      </c>
      <c r="AR2173" s="57">
        <v>334</v>
      </c>
      <c r="AS2173" s="57">
        <v>477.62</v>
      </c>
    </row>
    <row r="2174" spans="35:45" ht="69">
      <c r="AI2174" s="56" t="s">
        <v>112</v>
      </c>
      <c r="AJ2174" s="56">
        <v>2022</v>
      </c>
      <c r="AK2174" s="56" t="s">
        <v>29</v>
      </c>
      <c r="AL2174" s="56" t="s">
        <v>116</v>
      </c>
      <c r="AM2174" s="56" t="s">
        <v>118</v>
      </c>
      <c r="AN2174" s="56" t="s">
        <v>119</v>
      </c>
      <c r="AO2174" s="56" t="s">
        <v>115</v>
      </c>
      <c r="AP2174" s="56" t="s">
        <v>117</v>
      </c>
      <c r="AQ2174" s="56" t="s">
        <v>120</v>
      </c>
      <c r="AR2174" s="56">
        <v>262</v>
      </c>
      <c r="AS2174" s="56">
        <v>374.66</v>
      </c>
    </row>
    <row r="2175" spans="35:45" ht="69">
      <c r="AI2175" s="57" t="s">
        <v>110</v>
      </c>
      <c r="AJ2175" s="57">
        <v>2022</v>
      </c>
      <c r="AK2175" s="57" t="s">
        <v>29</v>
      </c>
      <c r="AL2175" s="57" t="s">
        <v>116</v>
      </c>
      <c r="AM2175" s="57" t="s">
        <v>118</v>
      </c>
      <c r="AN2175" s="57" t="s">
        <v>119</v>
      </c>
      <c r="AO2175" s="57" t="s">
        <v>115</v>
      </c>
      <c r="AP2175" s="57" t="s">
        <v>117</v>
      </c>
      <c r="AQ2175" s="57" t="s">
        <v>120</v>
      </c>
      <c r="AR2175" s="57">
        <v>310</v>
      </c>
      <c r="AS2175" s="57">
        <v>443.3</v>
      </c>
    </row>
    <row r="2176" spans="35:45" ht="69">
      <c r="AI2176" s="56" t="s">
        <v>110</v>
      </c>
      <c r="AJ2176" s="56">
        <v>2022</v>
      </c>
      <c r="AK2176" s="56" t="s">
        <v>29</v>
      </c>
      <c r="AL2176" s="56" t="s">
        <v>116</v>
      </c>
      <c r="AM2176" s="56" t="s">
        <v>118</v>
      </c>
      <c r="AN2176" s="56" t="s">
        <v>119</v>
      </c>
      <c r="AO2176" s="56" t="s">
        <v>115</v>
      </c>
      <c r="AP2176" s="56" t="s">
        <v>117</v>
      </c>
      <c r="AQ2176" s="56" t="s">
        <v>120</v>
      </c>
      <c r="AR2176" s="56">
        <v>783</v>
      </c>
      <c r="AS2176" s="56">
        <v>1119.69</v>
      </c>
    </row>
    <row r="2177" spans="35:45" ht="69">
      <c r="AI2177" s="57" t="s">
        <v>103</v>
      </c>
      <c r="AJ2177" s="57">
        <v>2022</v>
      </c>
      <c r="AK2177" s="57" t="s">
        <v>29</v>
      </c>
      <c r="AL2177" s="57" t="s">
        <v>116</v>
      </c>
      <c r="AM2177" s="57" t="s">
        <v>118</v>
      </c>
      <c r="AN2177" s="57" t="s">
        <v>119</v>
      </c>
      <c r="AO2177" s="57" t="s">
        <v>115</v>
      </c>
      <c r="AP2177" s="57" t="s">
        <v>117</v>
      </c>
      <c r="AQ2177" s="57" t="s">
        <v>120</v>
      </c>
      <c r="AR2177" s="57">
        <v>836</v>
      </c>
      <c r="AS2177" s="57">
        <v>1195.48</v>
      </c>
    </row>
    <row r="2178" spans="35:45" ht="69">
      <c r="AI2178" s="56" t="s">
        <v>103</v>
      </c>
      <c r="AJ2178" s="56">
        <v>2022</v>
      </c>
      <c r="AK2178" s="56" t="s">
        <v>29</v>
      </c>
      <c r="AL2178" s="56" t="s">
        <v>116</v>
      </c>
      <c r="AM2178" s="56" t="s">
        <v>118</v>
      </c>
      <c r="AN2178" s="56" t="s">
        <v>119</v>
      </c>
      <c r="AO2178" s="56" t="s">
        <v>115</v>
      </c>
      <c r="AP2178" s="56" t="s">
        <v>117</v>
      </c>
      <c r="AQ2178" s="56" t="s">
        <v>120</v>
      </c>
      <c r="AR2178" s="56">
        <v>939</v>
      </c>
      <c r="AS2178" s="56">
        <v>1342.77</v>
      </c>
    </row>
    <row r="2179" spans="35:45" ht="69">
      <c r="AI2179" s="57" t="s">
        <v>110</v>
      </c>
      <c r="AJ2179" s="57">
        <v>2022</v>
      </c>
      <c r="AK2179" s="57" t="s">
        <v>29</v>
      </c>
      <c r="AL2179" s="57" t="s">
        <v>116</v>
      </c>
      <c r="AM2179" s="57" t="s">
        <v>118</v>
      </c>
      <c r="AN2179" s="57" t="s">
        <v>119</v>
      </c>
      <c r="AO2179" s="57" t="s">
        <v>115</v>
      </c>
      <c r="AP2179" s="57" t="s">
        <v>117</v>
      </c>
      <c r="AQ2179" s="57" t="s">
        <v>120</v>
      </c>
      <c r="AR2179" s="57">
        <v>940</v>
      </c>
      <c r="AS2179" s="57">
        <v>1344.2</v>
      </c>
    </row>
    <row r="2180" spans="35:45" ht="69">
      <c r="AI2180" s="56" t="s">
        <v>112</v>
      </c>
      <c r="AJ2180" s="56">
        <v>2022</v>
      </c>
      <c r="AK2180" s="56" t="s">
        <v>29</v>
      </c>
      <c r="AL2180" s="56" t="s">
        <v>116</v>
      </c>
      <c r="AM2180" s="56" t="s">
        <v>118</v>
      </c>
      <c r="AN2180" s="56" t="s">
        <v>119</v>
      </c>
      <c r="AO2180" s="56" t="s">
        <v>115</v>
      </c>
      <c r="AP2180" s="56" t="s">
        <v>117</v>
      </c>
      <c r="AQ2180" s="56" t="s">
        <v>120</v>
      </c>
      <c r="AR2180" s="56">
        <v>941</v>
      </c>
      <c r="AS2180" s="56">
        <v>1345.63</v>
      </c>
    </row>
    <row r="2181" spans="35:45" ht="69">
      <c r="AI2181" s="57" t="s">
        <v>112</v>
      </c>
      <c r="AJ2181" s="57">
        <v>2022</v>
      </c>
      <c r="AK2181" s="57" t="s">
        <v>29</v>
      </c>
      <c r="AL2181" s="57" t="s">
        <v>116</v>
      </c>
      <c r="AM2181" s="57" t="s">
        <v>118</v>
      </c>
      <c r="AN2181" s="57" t="s">
        <v>119</v>
      </c>
      <c r="AO2181" s="57" t="s">
        <v>115</v>
      </c>
      <c r="AP2181" s="57" t="s">
        <v>117</v>
      </c>
      <c r="AQ2181" s="57" t="s">
        <v>120</v>
      </c>
      <c r="AR2181" s="57">
        <v>876</v>
      </c>
      <c r="AS2181" s="57">
        <v>526.24</v>
      </c>
    </row>
    <row r="2182" spans="35:45" ht="69">
      <c r="AI2182" s="56" t="s">
        <v>110</v>
      </c>
      <c r="AJ2182" s="56">
        <v>2022</v>
      </c>
      <c r="AK2182" s="56" t="s">
        <v>29</v>
      </c>
      <c r="AL2182" s="56" t="s">
        <v>116</v>
      </c>
      <c r="AM2182" s="56" t="s">
        <v>118</v>
      </c>
      <c r="AN2182" s="56" t="s">
        <v>119</v>
      </c>
      <c r="AO2182" s="56" t="s">
        <v>115</v>
      </c>
      <c r="AP2182" s="56" t="s">
        <v>117</v>
      </c>
      <c r="AQ2182" s="56" t="s">
        <v>120</v>
      </c>
      <c r="AR2182" s="56">
        <v>309</v>
      </c>
      <c r="AS2182" s="56">
        <v>441.87</v>
      </c>
    </row>
    <row r="2183" spans="35:45" ht="69">
      <c r="AI2183" s="57" t="s">
        <v>103</v>
      </c>
      <c r="AJ2183" s="57">
        <v>2022</v>
      </c>
      <c r="AK2183" s="57" t="s">
        <v>29</v>
      </c>
      <c r="AL2183" s="57" t="s">
        <v>116</v>
      </c>
      <c r="AM2183" s="57" t="s">
        <v>118</v>
      </c>
      <c r="AN2183" s="57" t="s">
        <v>119</v>
      </c>
      <c r="AO2183" s="57" t="s">
        <v>115</v>
      </c>
      <c r="AP2183" s="57" t="s">
        <v>117</v>
      </c>
      <c r="AQ2183" s="57" t="s">
        <v>120</v>
      </c>
      <c r="AR2183" s="57">
        <v>135</v>
      </c>
      <c r="AS2183" s="57">
        <v>193.05</v>
      </c>
    </row>
    <row r="2184" spans="35:45" ht="69">
      <c r="AI2184" s="56" t="s">
        <v>112</v>
      </c>
      <c r="AJ2184" s="56">
        <v>2022</v>
      </c>
      <c r="AK2184" s="56" t="s">
        <v>29</v>
      </c>
      <c r="AL2184" s="56" t="s">
        <v>116</v>
      </c>
      <c r="AM2184" s="56" t="s">
        <v>118</v>
      </c>
      <c r="AN2184" s="56" t="s">
        <v>119</v>
      </c>
      <c r="AO2184" s="56" t="s">
        <v>115</v>
      </c>
      <c r="AP2184" s="56" t="s">
        <v>117</v>
      </c>
      <c r="AQ2184" s="56" t="s">
        <v>120</v>
      </c>
      <c r="AR2184" s="56">
        <v>129</v>
      </c>
      <c r="AS2184" s="56">
        <v>184.47</v>
      </c>
    </row>
    <row r="2185" spans="35:45" ht="69">
      <c r="AI2185" s="57" t="s">
        <v>103</v>
      </c>
      <c r="AJ2185" s="57">
        <v>2022</v>
      </c>
      <c r="AK2185" s="57" t="s">
        <v>29</v>
      </c>
      <c r="AL2185" s="57" t="s">
        <v>116</v>
      </c>
      <c r="AM2185" s="57" t="s">
        <v>118</v>
      </c>
      <c r="AN2185" s="57" t="s">
        <v>119</v>
      </c>
      <c r="AO2185" s="57" t="s">
        <v>115</v>
      </c>
      <c r="AP2185" s="57" t="s">
        <v>117</v>
      </c>
      <c r="AQ2185" s="57" t="s">
        <v>120</v>
      </c>
      <c r="AR2185" s="57">
        <v>369</v>
      </c>
      <c r="AS2185" s="57">
        <v>527.66999999999996</v>
      </c>
    </row>
    <row r="2186" spans="35:45" ht="69">
      <c r="AI2186" s="56" t="s">
        <v>110</v>
      </c>
      <c r="AJ2186" s="56">
        <v>2022</v>
      </c>
      <c r="AK2186" s="56" t="s">
        <v>29</v>
      </c>
      <c r="AL2186" s="56" t="s">
        <v>116</v>
      </c>
      <c r="AM2186" s="56" t="s">
        <v>118</v>
      </c>
      <c r="AN2186" s="56" t="s">
        <v>119</v>
      </c>
      <c r="AO2186" s="56" t="s">
        <v>115</v>
      </c>
      <c r="AP2186" s="56" t="s">
        <v>117</v>
      </c>
      <c r="AQ2186" s="56" t="s">
        <v>120</v>
      </c>
      <c r="AR2186" s="56">
        <v>337</v>
      </c>
      <c r="AS2186" s="56">
        <v>481.91</v>
      </c>
    </row>
    <row r="2187" spans="35:45" ht="69">
      <c r="AI2187" s="57" t="s">
        <v>103</v>
      </c>
      <c r="AJ2187" s="57">
        <v>2022</v>
      </c>
      <c r="AK2187" s="57" t="s">
        <v>29</v>
      </c>
      <c r="AL2187" s="57" t="s">
        <v>116</v>
      </c>
      <c r="AM2187" s="57" t="s">
        <v>118</v>
      </c>
      <c r="AN2187" s="57" t="s">
        <v>119</v>
      </c>
      <c r="AO2187" s="57" t="s">
        <v>115</v>
      </c>
      <c r="AP2187" s="57" t="s">
        <v>117</v>
      </c>
      <c r="AQ2187" s="57" t="s">
        <v>120</v>
      </c>
      <c r="AR2187" s="57">
        <v>265</v>
      </c>
      <c r="AS2187" s="57">
        <v>378.95</v>
      </c>
    </row>
    <row r="2188" spans="35:45" ht="69">
      <c r="AI2188" s="56" t="s">
        <v>114</v>
      </c>
      <c r="AJ2188" s="56">
        <v>2022</v>
      </c>
      <c r="AK2188" s="56" t="s">
        <v>29</v>
      </c>
      <c r="AL2188" s="56" t="s">
        <v>116</v>
      </c>
      <c r="AM2188" s="56" t="s">
        <v>118</v>
      </c>
      <c r="AN2188" s="56" t="s">
        <v>119</v>
      </c>
      <c r="AO2188" s="56" t="s">
        <v>115</v>
      </c>
      <c r="AP2188" s="56" t="s">
        <v>117</v>
      </c>
      <c r="AQ2188" s="56" t="s">
        <v>120</v>
      </c>
      <c r="AR2188" s="56">
        <v>307</v>
      </c>
      <c r="AS2188" s="56">
        <v>439.01</v>
      </c>
    </row>
    <row r="2189" spans="35:45" ht="69">
      <c r="AI2189" s="57" t="s">
        <v>112</v>
      </c>
      <c r="AJ2189" s="57">
        <v>2022</v>
      </c>
      <c r="AK2189" s="57" t="s">
        <v>29</v>
      </c>
      <c r="AL2189" s="57" t="s">
        <v>116</v>
      </c>
      <c r="AM2189" s="57" t="s">
        <v>118</v>
      </c>
      <c r="AN2189" s="57" t="s">
        <v>119</v>
      </c>
      <c r="AO2189" s="57" t="s">
        <v>115</v>
      </c>
      <c r="AP2189" s="57" t="s">
        <v>117</v>
      </c>
      <c r="AQ2189" s="57" t="s">
        <v>120</v>
      </c>
      <c r="AR2189" s="57">
        <v>792</v>
      </c>
      <c r="AS2189" s="57">
        <v>1132.56</v>
      </c>
    </row>
    <row r="2190" spans="35:45" ht="69">
      <c r="AI2190" s="56" t="s">
        <v>110</v>
      </c>
      <c r="AJ2190" s="56">
        <v>2022</v>
      </c>
      <c r="AK2190" s="56" t="s">
        <v>29</v>
      </c>
      <c r="AL2190" s="56" t="s">
        <v>116</v>
      </c>
      <c r="AM2190" s="56" t="s">
        <v>118</v>
      </c>
      <c r="AN2190" s="56" t="s">
        <v>119</v>
      </c>
      <c r="AO2190" s="56" t="s">
        <v>115</v>
      </c>
      <c r="AP2190" s="56" t="s">
        <v>117</v>
      </c>
      <c r="AQ2190" s="56" t="s">
        <v>120</v>
      </c>
      <c r="AR2190" s="56">
        <v>845</v>
      </c>
      <c r="AS2190" s="56">
        <v>1208.3499999999999</v>
      </c>
    </row>
    <row r="2191" spans="35:45" ht="69">
      <c r="AI2191" s="57" t="s">
        <v>113</v>
      </c>
      <c r="AJ2191" s="57">
        <v>2022</v>
      </c>
      <c r="AK2191" s="57" t="s">
        <v>29</v>
      </c>
      <c r="AL2191" s="57" t="s">
        <v>116</v>
      </c>
      <c r="AM2191" s="57" t="s">
        <v>118</v>
      </c>
      <c r="AN2191" s="57" t="s">
        <v>119</v>
      </c>
      <c r="AO2191" s="57" t="s">
        <v>115</v>
      </c>
      <c r="AP2191" s="57" t="s">
        <v>117</v>
      </c>
      <c r="AQ2191" s="57" t="s">
        <v>120</v>
      </c>
      <c r="AR2191" s="57">
        <v>878</v>
      </c>
      <c r="AS2191" s="57">
        <v>1255.54</v>
      </c>
    </row>
    <row r="2192" spans="35:45" ht="69">
      <c r="AI2192" s="56" t="s">
        <v>103</v>
      </c>
      <c r="AJ2192" s="56">
        <v>2022</v>
      </c>
      <c r="AK2192" s="56" t="s">
        <v>28</v>
      </c>
      <c r="AL2192" s="56" t="s">
        <v>116</v>
      </c>
      <c r="AM2192" s="56" t="s">
        <v>118</v>
      </c>
      <c r="AN2192" s="56" t="s">
        <v>119</v>
      </c>
      <c r="AO2192" s="56" t="s">
        <v>115</v>
      </c>
      <c r="AP2192" s="56" t="s">
        <v>117</v>
      </c>
      <c r="AQ2192" s="56" t="s">
        <v>120</v>
      </c>
      <c r="AR2192" s="56">
        <v>266</v>
      </c>
      <c r="AS2192" s="56">
        <v>380.38</v>
      </c>
    </row>
    <row r="2193" spans="35:45" ht="69">
      <c r="AI2193" s="57" t="s">
        <v>113</v>
      </c>
      <c r="AJ2193" s="57">
        <v>2022</v>
      </c>
      <c r="AK2193" s="57" t="s">
        <v>28</v>
      </c>
      <c r="AL2193" s="57" t="s">
        <v>116</v>
      </c>
      <c r="AM2193" s="57" t="s">
        <v>118</v>
      </c>
      <c r="AN2193" s="57" t="s">
        <v>119</v>
      </c>
      <c r="AO2193" s="57" t="s">
        <v>115</v>
      </c>
      <c r="AP2193" s="57" t="s">
        <v>117</v>
      </c>
      <c r="AQ2193" s="57" t="s">
        <v>120</v>
      </c>
      <c r="AR2193" s="57">
        <v>314</v>
      </c>
      <c r="AS2193" s="57">
        <v>449.02</v>
      </c>
    </row>
    <row r="2194" spans="35:45" ht="69">
      <c r="AI2194" s="56" t="s">
        <v>110</v>
      </c>
      <c r="AJ2194" s="56">
        <v>2022</v>
      </c>
      <c r="AK2194" s="56" t="s">
        <v>28</v>
      </c>
      <c r="AL2194" s="56" t="s">
        <v>116</v>
      </c>
      <c r="AM2194" s="56" t="s">
        <v>118</v>
      </c>
      <c r="AN2194" s="56" t="s">
        <v>119</v>
      </c>
      <c r="AO2194" s="56" t="s">
        <v>115</v>
      </c>
      <c r="AP2194" s="56" t="s">
        <v>117</v>
      </c>
      <c r="AQ2194" s="56" t="s">
        <v>120</v>
      </c>
      <c r="AR2194" s="56">
        <v>268</v>
      </c>
      <c r="AS2194" s="56">
        <v>383.24</v>
      </c>
    </row>
    <row r="2195" spans="35:45" ht="69">
      <c r="AI2195" s="57" t="s">
        <v>103</v>
      </c>
      <c r="AJ2195" s="57">
        <v>2022</v>
      </c>
      <c r="AK2195" s="57" t="s">
        <v>28</v>
      </c>
      <c r="AL2195" s="57" t="s">
        <v>116</v>
      </c>
      <c r="AM2195" s="57" t="s">
        <v>118</v>
      </c>
      <c r="AN2195" s="57" t="s">
        <v>119</v>
      </c>
      <c r="AO2195" s="57" t="s">
        <v>115</v>
      </c>
      <c r="AP2195" s="57" t="s">
        <v>117</v>
      </c>
      <c r="AQ2195" s="57" t="s">
        <v>120</v>
      </c>
      <c r="AR2195" s="57">
        <v>316</v>
      </c>
      <c r="AS2195" s="57">
        <v>451.88</v>
      </c>
    </row>
    <row r="2196" spans="35:45" ht="69">
      <c r="AI2196" s="56" t="s">
        <v>110</v>
      </c>
      <c r="AJ2196" s="56">
        <v>2022</v>
      </c>
      <c r="AK2196" s="56" t="s">
        <v>28</v>
      </c>
      <c r="AL2196" s="56" t="s">
        <v>116</v>
      </c>
      <c r="AM2196" s="56" t="s">
        <v>118</v>
      </c>
      <c r="AN2196" s="56" t="s">
        <v>119</v>
      </c>
      <c r="AO2196" s="56" t="s">
        <v>115</v>
      </c>
      <c r="AP2196" s="56" t="s">
        <v>117</v>
      </c>
      <c r="AQ2196" s="56" t="s">
        <v>120</v>
      </c>
      <c r="AR2196" s="56">
        <v>835</v>
      </c>
      <c r="AS2196" s="56">
        <v>1194.05</v>
      </c>
    </row>
    <row r="2197" spans="35:45" ht="69">
      <c r="AI2197" s="57" t="s">
        <v>110</v>
      </c>
      <c r="AJ2197" s="57">
        <v>2022</v>
      </c>
      <c r="AK2197" s="57" t="s">
        <v>28</v>
      </c>
      <c r="AL2197" s="57" t="s">
        <v>116</v>
      </c>
      <c r="AM2197" s="57" t="s">
        <v>118</v>
      </c>
      <c r="AN2197" s="57" t="s">
        <v>119</v>
      </c>
      <c r="AO2197" s="57" t="s">
        <v>115</v>
      </c>
      <c r="AP2197" s="57" t="s">
        <v>117</v>
      </c>
      <c r="AQ2197" s="57" t="s">
        <v>120</v>
      </c>
      <c r="AR2197" s="57">
        <v>869</v>
      </c>
      <c r="AS2197" s="57">
        <v>1242.67</v>
      </c>
    </row>
    <row r="2198" spans="35:45" ht="69">
      <c r="AI2198" s="56" t="s">
        <v>110</v>
      </c>
      <c r="AJ2198" s="56">
        <v>2022</v>
      </c>
      <c r="AK2198" s="56" t="s">
        <v>28</v>
      </c>
      <c r="AL2198" s="56" t="s">
        <v>116</v>
      </c>
      <c r="AM2198" s="56" t="s">
        <v>118</v>
      </c>
      <c r="AN2198" s="56" t="s">
        <v>119</v>
      </c>
      <c r="AO2198" s="56" t="s">
        <v>115</v>
      </c>
      <c r="AP2198" s="56" t="s">
        <v>117</v>
      </c>
      <c r="AQ2198" s="56" t="s">
        <v>120</v>
      </c>
      <c r="AR2198" s="56">
        <v>937</v>
      </c>
      <c r="AS2198" s="56">
        <v>1339.91</v>
      </c>
    </row>
    <row r="2199" spans="35:45" ht="69">
      <c r="AI2199" s="57" t="s">
        <v>103</v>
      </c>
      <c r="AJ2199" s="57">
        <v>2022</v>
      </c>
      <c r="AK2199" s="57" t="s">
        <v>28</v>
      </c>
      <c r="AL2199" s="57" t="s">
        <v>116</v>
      </c>
      <c r="AM2199" s="57" t="s">
        <v>118</v>
      </c>
      <c r="AN2199" s="57" t="s">
        <v>119</v>
      </c>
      <c r="AO2199" s="57" t="s">
        <v>115</v>
      </c>
      <c r="AP2199" s="57" t="s">
        <v>117</v>
      </c>
      <c r="AQ2199" s="57" t="s">
        <v>120</v>
      </c>
      <c r="AR2199" s="57">
        <v>938</v>
      </c>
      <c r="AS2199" s="57">
        <v>1341.34</v>
      </c>
    </row>
    <row r="2200" spans="35:45" ht="69">
      <c r="AI2200" s="56" t="s">
        <v>103</v>
      </c>
      <c r="AJ2200" s="56">
        <v>2022</v>
      </c>
      <c r="AK2200" s="56" t="s">
        <v>28</v>
      </c>
      <c r="AL2200" s="56" t="s">
        <v>116</v>
      </c>
      <c r="AM2200" s="56" t="s">
        <v>118</v>
      </c>
      <c r="AN2200" s="56" t="s">
        <v>119</v>
      </c>
      <c r="AO2200" s="56" t="s">
        <v>115</v>
      </c>
      <c r="AP2200" s="56" t="s">
        <v>117</v>
      </c>
      <c r="AQ2200" s="56" t="s">
        <v>120</v>
      </c>
      <c r="AR2200" s="56">
        <v>875</v>
      </c>
      <c r="AS2200" s="56">
        <v>526.24</v>
      </c>
    </row>
    <row r="2201" spans="35:45" ht="69">
      <c r="AI2201" s="57" t="s">
        <v>113</v>
      </c>
      <c r="AJ2201" s="57">
        <v>2022</v>
      </c>
      <c r="AK2201" s="57" t="s">
        <v>28</v>
      </c>
      <c r="AL2201" s="57" t="s">
        <v>116</v>
      </c>
      <c r="AM2201" s="57" t="s">
        <v>118</v>
      </c>
      <c r="AN2201" s="57" t="s">
        <v>119</v>
      </c>
      <c r="AO2201" s="57" t="s">
        <v>115</v>
      </c>
      <c r="AP2201" s="57" t="s">
        <v>117</v>
      </c>
      <c r="AQ2201" s="57" t="s">
        <v>120</v>
      </c>
      <c r="AR2201" s="57">
        <v>315</v>
      </c>
      <c r="AS2201" s="57">
        <v>450.45</v>
      </c>
    </row>
    <row r="2202" spans="35:45" ht="69">
      <c r="AI2202" s="56" t="s">
        <v>110</v>
      </c>
      <c r="AJ2202" s="56">
        <v>2022</v>
      </c>
      <c r="AK2202" s="56" t="s">
        <v>28</v>
      </c>
      <c r="AL2202" s="56" t="s">
        <v>116</v>
      </c>
      <c r="AM2202" s="56" t="s">
        <v>118</v>
      </c>
      <c r="AN2202" s="56" t="s">
        <v>119</v>
      </c>
      <c r="AO2202" s="56" t="s">
        <v>115</v>
      </c>
      <c r="AP2202" s="56" t="s">
        <v>117</v>
      </c>
      <c r="AQ2202" s="56" t="s">
        <v>120</v>
      </c>
      <c r="AR2202" s="56">
        <v>153</v>
      </c>
      <c r="AS2202" s="56">
        <v>218.79</v>
      </c>
    </row>
    <row r="2203" spans="35:45" ht="69">
      <c r="AI2203" s="57" t="s">
        <v>110</v>
      </c>
      <c r="AJ2203" s="57">
        <v>2022</v>
      </c>
      <c r="AK2203" s="57" t="s">
        <v>28</v>
      </c>
      <c r="AL2203" s="57" t="s">
        <v>116</v>
      </c>
      <c r="AM2203" s="57" t="s">
        <v>118</v>
      </c>
      <c r="AN2203" s="57" t="s">
        <v>119</v>
      </c>
      <c r="AO2203" s="57" t="s">
        <v>115</v>
      </c>
      <c r="AP2203" s="57" t="s">
        <v>117</v>
      </c>
      <c r="AQ2203" s="57" t="s">
        <v>120</v>
      </c>
      <c r="AR2203" s="57">
        <v>147</v>
      </c>
      <c r="AS2203" s="57">
        <v>210.21</v>
      </c>
    </row>
    <row r="2204" spans="35:45" ht="69">
      <c r="AI2204" s="56" t="s">
        <v>103</v>
      </c>
      <c r="AJ2204" s="56">
        <v>2022</v>
      </c>
      <c r="AK2204" s="56" t="s">
        <v>28</v>
      </c>
      <c r="AL2204" s="56" t="s">
        <v>116</v>
      </c>
      <c r="AM2204" s="56" t="s">
        <v>118</v>
      </c>
      <c r="AN2204" s="56" t="s">
        <v>119</v>
      </c>
      <c r="AO2204" s="56" t="s">
        <v>115</v>
      </c>
      <c r="AP2204" s="56" t="s">
        <v>117</v>
      </c>
      <c r="AQ2204" s="56" t="s">
        <v>120</v>
      </c>
      <c r="AR2204" s="56">
        <v>141</v>
      </c>
      <c r="AS2204" s="56">
        <v>201.63</v>
      </c>
    </row>
    <row r="2205" spans="35:45" ht="69">
      <c r="AI2205" s="57" t="s">
        <v>112</v>
      </c>
      <c r="AJ2205" s="57">
        <v>2022</v>
      </c>
      <c r="AK2205" s="57" t="s">
        <v>28</v>
      </c>
      <c r="AL2205" s="57" t="s">
        <v>116</v>
      </c>
      <c r="AM2205" s="57" t="s">
        <v>118</v>
      </c>
      <c r="AN2205" s="57" t="s">
        <v>119</v>
      </c>
      <c r="AO2205" s="57" t="s">
        <v>115</v>
      </c>
      <c r="AP2205" s="57" t="s">
        <v>117</v>
      </c>
      <c r="AQ2205" s="57" t="s">
        <v>120</v>
      </c>
      <c r="AR2205" s="57">
        <v>313</v>
      </c>
      <c r="AS2205" s="57">
        <v>447.59</v>
      </c>
    </row>
    <row r="2206" spans="35:45" ht="69">
      <c r="AI2206" s="56" t="s">
        <v>110</v>
      </c>
      <c r="AJ2206" s="56">
        <v>2022</v>
      </c>
      <c r="AK2206" s="56" t="s">
        <v>28</v>
      </c>
      <c r="AL2206" s="56" t="s">
        <v>116</v>
      </c>
      <c r="AM2206" s="56" t="s">
        <v>118</v>
      </c>
      <c r="AN2206" s="56" t="s">
        <v>119</v>
      </c>
      <c r="AO2206" s="56" t="s">
        <v>115</v>
      </c>
      <c r="AP2206" s="56" t="s">
        <v>117</v>
      </c>
      <c r="AQ2206" s="56" t="s">
        <v>120</v>
      </c>
      <c r="AR2206" s="56">
        <v>844</v>
      </c>
      <c r="AS2206" s="56">
        <v>1206.92</v>
      </c>
    </row>
    <row r="2207" spans="35:45" ht="69">
      <c r="AI2207" s="57" t="s">
        <v>110</v>
      </c>
      <c r="AJ2207" s="57">
        <v>2022</v>
      </c>
      <c r="AK2207" s="57" t="s">
        <v>28</v>
      </c>
      <c r="AL2207" s="57" t="s">
        <v>116</v>
      </c>
      <c r="AM2207" s="57" t="s">
        <v>118</v>
      </c>
      <c r="AN2207" s="57" t="s">
        <v>119</v>
      </c>
      <c r="AO2207" s="57" t="s">
        <v>115</v>
      </c>
      <c r="AP2207" s="57" t="s">
        <v>117</v>
      </c>
      <c r="AQ2207" s="57" t="s">
        <v>120</v>
      </c>
      <c r="AR2207" s="57">
        <v>877</v>
      </c>
      <c r="AS2207" s="57">
        <v>1254.1099999999999</v>
      </c>
    </row>
    <row r="2208" spans="35:45" ht="69">
      <c r="AI2208" s="56" t="s">
        <v>110</v>
      </c>
      <c r="AJ2208" s="56">
        <v>2022</v>
      </c>
      <c r="AK2208" s="56" t="s">
        <v>24</v>
      </c>
      <c r="AL2208" s="56" t="s">
        <v>116</v>
      </c>
      <c r="AM2208" s="56" t="s">
        <v>118</v>
      </c>
      <c r="AN2208" s="56" t="s">
        <v>119</v>
      </c>
      <c r="AO2208" s="56" t="s">
        <v>115</v>
      </c>
      <c r="AP2208" s="56" t="s">
        <v>117</v>
      </c>
      <c r="AQ2208" s="56" t="s">
        <v>120</v>
      </c>
      <c r="AR2208" s="56">
        <v>284</v>
      </c>
      <c r="AS2208" s="56">
        <v>406.12</v>
      </c>
    </row>
    <row r="2209" spans="35:45" ht="69">
      <c r="AI2209" s="57" t="s">
        <v>112</v>
      </c>
      <c r="AJ2209" s="57">
        <v>2022</v>
      </c>
      <c r="AK2209" s="57" t="s">
        <v>24</v>
      </c>
      <c r="AL2209" s="57" t="s">
        <v>116</v>
      </c>
      <c r="AM2209" s="57" t="s">
        <v>118</v>
      </c>
      <c r="AN2209" s="57" t="s">
        <v>119</v>
      </c>
      <c r="AO2209" s="57" t="s">
        <v>115</v>
      </c>
      <c r="AP2209" s="57" t="s">
        <v>117</v>
      </c>
      <c r="AQ2209" s="57" t="s">
        <v>120</v>
      </c>
      <c r="AR2209" s="57">
        <v>332</v>
      </c>
      <c r="AS2209" s="57">
        <v>474.76</v>
      </c>
    </row>
    <row r="2210" spans="35:45" ht="69">
      <c r="AI2210" s="56" t="s">
        <v>110</v>
      </c>
      <c r="AJ2210" s="56">
        <v>2022</v>
      </c>
      <c r="AK2210" s="56" t="s">
        <v>24</v>
      </c>
      <c r="AL2210" s="56" t="s">
        <v>116</v>
      </c>
      <c r="AM2210" s="56" t="s">
        <v>118</v>
      </c>
      <c r="AN2210" s="56" t="s">
        <v>119</v>
      </c>
      <c r="AO2210" s="56" t="s">
        <v>115</v>
      </c>
      <c r="AP2210" s="56" t="s">
        <v>117</v>
      </c>
      <c r="AQ2210" s="56" t="s">
        <v>120</v>
      </c>
      <c r="AR2210" s="56">
        <v>286</v>
      </c>
      <c r="AS2210" s="56">
        <v>408.98</v>
      </c>
    </row>
    <row r="2211" spans="35:45" ht="69">
      <c r="AI2211" s="57" t="s">
        <v>103</v>
      </c>
      <c r="AJ2211" s="57">
        <v>2022</v>
      </c>
      <c r="AK2211" s="57" t="s">
        <v>24</v>
      </c>
      <c r="AL2211" s="57" t="s">
        <v>116</v>
      </c>
      <c r="AM2211" s="57" t="s">
        <v>118</v>
      </c>
      <c r="AN2211" s="57" t="s">
        <v>119</v>
      </c>
      <c r="AO2211" s="57" t="s">
        <v>115</v>
      </c>
      <c r="AP2211" s="57" t="s">
        <v>117</v>
      </c>
      <c r="AQ2211" s="57" t="s">
        <v>120</v>
      </c>
      <c r="AR2211" s="57">
        <v>328</v>
      </c>
      <c r="AS2211" s="57">
        <v>469.04</v>
      </c>
    </row>
    <row r="2212" spans="35:45" ht="69">
      <c r="AI2212" s="56" t="s">
        <v>114</v>
      </c>
      <c r="AJ2212" s="56">
        <v>2022</v>
      </c>
      <c r="AK2212" s="56" t="s">
        <v>24</v>
      </c>
      <c r="AL2212" s="56" t="s">
        <v>116</v>
      </c>
      <c r="AM2212" s="56" t="s">
        <v>118</v>
      </c>
      <c r="AN2212" s="56" t="s">
        <v>119</v>
      </c>
      <c r="AO2212" s="56" t="s">
        <v>115</v>
      </c>
      <c r="AP2212" s="56" t="s">
        <v>117</v>
      </c>
      <c r="AQ2212" s="56" t="s">
        <v>120</v>
      </c>
      <c r="AR2212" s="56">
        <v>833</v>
      </c>
      <c r="AS2212" s="56">
        <v>1191.19</v>
      </c>
    </row>
    <row r="2213" spans="35:45" ht="69">
      <c r="AI2213" s="57" t="s">
        <v>103</v>
      </c>
      <c r="AJ2213" s="57">
        <v>2022</v>
      </c>
      <c r="AK2213" s="57" t="s">
        <v>24</v>
      </c>
      <c r="AL2213" s="57" t="s">
        <v>116</v>
      </c>
      <c r="AM2213" s="57" t="s">
        <v>118</v>
      </c>
      <c r="AN2213" s="57" t="s">
        <v>119</v>
      </c>
      <c r="AO2213" s="57" t="s">
        <v>115</v>
      </c>
      <c r="AP2213" s="57" t="s">
        <v>117</v>
      </c>
      <c r="AQ2213" s="57" t="s">
        <v>120</v>
      </c>
      <c r="AR2213" s="57">
        <v>866</v>
      </c>
      <c r="AS2213" s="57">
        <v>1238.3800000000001</v>
      </c>
    </row>
    <row r="2214" spans="35:45" ht="69">
      <c r="AI2214" s="56" t="s">
        <v>112</v>
      </c>
      <c r="AJ2214" s="56">
        <v>2022</v>
      </c>
      <c r="AK2214" s="56" t="s">
        <v>24</v>
      </c>
      <c r="AL2214" s="56" t="s">
        <v>116</v>
      </c>
      <c r="AM2214" s="56" t="s">
        <v>118</v>
      </c>
      <c r="AN2214" s="56" t="s">
        <v>119</v>
      </c>
      <c r="AO2214" s="56" t="s">
        <v>115</v>
      </c>
      <c r="AP2214" s="56" t="s">
        <v>117</v>
      </c>
      <c r="AQ2214" s="56" t="s">
        <v>120</v>
      </c>
      <c r="AR2214" s="56">
        <v>929</v>
      </c>
      <c r="AS2214" s="56">
        <v>1328.47</v>
      </c>
    </row>
    <row r="2215" spans="35:45" ht="69">
      <c r="AI2215" s="57" t="s">
        <v>110</v>
      </c>
      <c r="AJ2215" s="57">
        <v>2022</v>
      </c>
      <c r="AK2215" s="57" t="s">
        <v>24</v>
      </c>
      <c r="AL2215" s="57" t="s">
        <v>116</v>
      </c>
      <c r="AM2215" s="57" t="s">
        <v>118</v>
      </c>
      <c r="AN2215" s="57" t="s">
        <v>119</v>
      </c>
      <c r="AO2215" s="57" t="s">
        <v>115</v>
      </c>
      <c r="AP2215" s="57" t="s">
        <v>117</v>
      </c>
      <c r="AQ2215" s="57" t="s">
        <v>120</v>
      </c>
      <c r="AR2215" s="57">
        <v>930</v>
      </c>
      <c r="AS2215" s="57">
        <v>1329.9</v>
      </c>
    </row>
    <row r="2216" spans="35:45" ht="69">
      <c r="AI2216" s="56" t="s">
        <v>112</v>
      </c>
      <c r="AJ2216" s="56">
        <v>2022</v>
      </c>
      <c r="AK2216" s="56" t="s">
        <v>24</v>
      </c>
      <c r="AL2216" s="56" t="s">
        <v>116</v>
      </c>
      <c r="AM2216" s="56" t="s">
        <v>118</v>
      </c>
      <c r="AN2216" s="56" t="s">
        <v>119</v>
      </c>
      <c r="AO2216" s="56" t="s">
        <v>115</v>
      </c>
      <c r="AP2216" s="56" t="s">
        <v>117</v>
      </c>
      <c r="AQ2216" s="56" t="s">
        <v>120</v>
      </c>
      <c r="AR2216" s="56">
        <v>872</v>
      </c>
      <c r="AS2216" s="56">
        <v>526.24</v>
      </c>
    </row>
    <row r="2217" spans="35:45" ht="69">
      <c r="AI2217" s="57" t="s">
        <v>103</v>
      </c>
      <c r="AJ2217" s="57">
        <v>2022</v>
      </c>
      <c r="AK2217" s="57" t="s">
        <v>24</v>
      </c>
      <c r="AL2217" s="57" t="s">
        <v>116</v>
      </c>
      <c r="AM2217" s="57" t="s">
        <v>118</v>
      </c>
      <c r="AN2217" s="57" t="s">
        <v>119</v>
      </c>
      <c r="AO2217" s="57" t="s">
        <v>115</v>
      </c>
      <c r="AP2217" s="57" t="s">
        <v>117</v>
      </c>
      <c r="AQ2217" s="57" t="s">
        <v>120</v>
      </c>
      <c r="AR2217" s="57">
        <v>333</v>
      </c>
      <c r="AS2217" s="57">
        <v>476.19</v>
      </c>
    </row>
    <row r="2218" spans="35:45" ht="69">
      <c r="AI2218" s="56" t="s">
        <v>110</v>
      </c>
      <c r="AJ2218" s="56">
        <v>2022</v>
      </c>
      <c r="AK2218" s="56" t="s">
        <v>24</v>
      </c>
      <c r="AL2218" s="56" t="s">
        <v>116</v>
      </c>
      <c r="AM2218" s="56" t="s">
        <v>118</v>
      </c>
      <c r="AN2218" s="56" t="s">
        <v>119</v>
      </c>
      <c r="AO2218" s="56" t="s">
        <v>115</v>
      </c>
      <c r="AP2218" s="56" t="s">
        <v>117</v>
      </c>
      <c r="AQ2218" s="56" t="s">
        <v>120</v>
      </c>
      <c r="AR2218" s="56">
        <v>201</v>
      </c>
      <c r="AS2218" s="56">
        <v>287.43</v>
      </c>
    </row>
    <row r="2219" spans="35:45" ht="69">
      <c r="AI2219" s="57" t="s">
        <v>110</v>
      </c>
      <c r="AJ2219" s="57">
        <v>2022</v>
      </c>
      <c r="AK2219" s="57" t="s">
        <v>24</v>
      </c>
      <c r="AL2219" s="57" t="s">
        <v>116</v>
      </c>
      <c r="AM2219" s="57" t="s">
        <v>118</v>
      </c>
      <c r="AN2219" s="57" t="s">
        <v>119</v>
      </c>
      <c r="AO2219" s="57" t="s">
        <v>115</v>
      </c>
      <c r="AP2219" s="57" t="s">
        <v>117</v>
      </c>
      <c r="AQ2219" s="57" t="s">
        <v>120</v>
      </c>
      <c r="AR2219" s="57">
        <v>195</v>
      </c>
      <c r="AS2219" s="57">
        <v>278.85000000000002</v>
      </c>
    </row>
    <row r="2220" spans="35:45" ht="69">
      <c r="AI2220" s="56" t="s">
        <v>114</v>
      </c>
      <c r="AJ2220" s="56">
        <v>2022</v>
      </c>
      <c r="AK2220" s="56" t="s">
        <v>24</v>
      </c>
      <c r="AL2220" s="56" t="s">
        <v>116</v>
      </c>
      <c r="AM2220" s="56" t="s">
        <v>118</v>
      </c>
      <c r="AN2220" s="56" t="s">
        <v>119</v>
      </c>
      <c r="AO2220" s="56" t="s">
        <v>115</v>
      </c>
      <c r="AP2220" s="56" t="s">
        <v>117</v>
      </c>
      <c r="AQ2220" s="56" t="s">
        <v>120</v>
      </c>
      <c r="AR2220" s="56">
        <v>189</v>
      </c>
      <c r="AS2220" s="56">
        <v>270.27</v>
      </c>
    </row>
    <row r="2221" spans="35:45" ht="69">
      <c r="AI2221" s="57" t="s">
        <v>110</v>
      </c>
      <c r="AJ2221" s="57">
        <v>2022</v>
      </c>
      <c r="AK2221" s="57" t="s">
        <v>24</v>
      </c>
      <c r="AL2221" s="57" t="s">
        <v>116</v>
      </c>
      <c r="AM2221" s="57" t="s">
        <v>118</v>
      </c>
      <c r="AN2221" s="57" t="s">
        <v>119</v>
      </c>
      <c r="AO2221" s="57" t="s">
        <v>115</v>
      </c>
      <c r="AP2221" s="57" t="s">
        <v>117</v>
      </c>
      <c r="AQ2221" s="57" t="s">
        <v>120</v>
      </c>
      <c r="AR2221" s="57">
        <v>283</v>
      </c>
      <c r="AS2221" s="57">
        <v>404.69</v>
      </c>
    </row>
    <row r="2222" spans="35:45" ht="69">
      <c r="AI2222" s="56" t="s">
        <v>110</v>
      </c>
      <c r="AJ2222" s="56">
        <v>2022</v>
      </c>
      <c r="AK2222" s="56" t="s">
        <v>24</v>
      </c>
      <c r="AL2222" s="56" t="s">
        <v>116</v>
      </c>
      <c r="AM2222" s="56" t="s">
        <v>118</v>
      </c>
      <c r="AN2222" s="56" t="s">
        <v>119</v>
      </c>
      <c r="AO2222" s="56" t="s">
        <v>115</v>
      </c>
      <c r="AP2222" s="56" t="s">
        <v>117</v>
      </c>
      <c r="AQ2222" s="56" t="s">
        <v>120</v>
      </c>
      <c r="AR2222" s="56">
        <v>331</v>
      </c>
      <c r="AS2222" s="56">
        <v>473.33</v>
      </c>
    </row>
    <row r="2223" spans="35:45" ht="69">
      <c r="AI2223" s="57" t="s">
        <v>110</v>
      </c>
      <c r="AJ2223" s="57">
        <v>2022</v>
      </c>
      <c r="AK2223" s="57" t="s">
        <v>24</v>
      </c>
      <c r="AL2223" s="57" t="s">
        <v>116</v>
      </c>
      <c r="AM2223" s="57" t="s">
        <v>118</v>
      </c>
      <c r="AN2223" s="57" t="s">
        <v>119</v>
      </c>
      <c r="AO2223" s="57" t="s">
        <v>115</v>
      </c>
      <c r="AP2223" s="57" t="s">
        <v>117</v>
      </c>
      <c r="AQ2223" s="57" t="s">
        <v>120</v>
      </c>
      <c r="AR2223" s="57">
        <v>875</v>
      </c>
      <c r="AS2223" s="57">
        <v>1251.25</v>
      </c>
    </row>
    <row r="2224" spans="35:45" ht="69">
      <c r="AI2224" s="56" t="s">
        <v>103</v>
      </c>
      <c r="AJ2224" s="56">
        <v>2022</v>
      </c>
      <c r="AK2224" s="56" t="s">
        <v>27</v>
      </c>
      <c r="AL2224" s="56" t="s">
        <v>116</v>
      </c>
      <c r="AM2224" s="56" t="s">
        <v>118</v>
      </c>
      <c r="AN2224" s="56" t="s">
        <v>119</v>
      </c>
      <c r="AO2224" s="56" t="s">
        <v>115</v>
      </c>
      <c r="AP2224" s="56" t="s">
        <v>117</v>
      </c>
      <c r="AQ2224" s="56" t="s">
        <v>120</v>
      </c>
      <c r="AR2224" s="56">
        <v>272</v>
      </c>
      <c r="AS2224" s="56">
        <v>388.96</v>
      </c>
    </row>
    <row r="2225" spans="35:45" ht="69">
      <c r="AI2225" s="57" t="s">
        <v>103</v>
      </c>
      <c r="AJ2225" s="57">
        <v>2022</v>
      </c>
      <c r="AK2225" s="57" t="s">
        <v>27</v>
      </c>
      <c r="AL2225" s="57" t="s">
        <v>116</v>
      </c>
      <c r="AM2225" s="57" t="s">
        <v>118</v>
      </c>
      <c r="AN2225" s="57" t="s">
        <v>119</v>
      </c>
      <c r="AO2225" s="57" t="s">
        <v>115</v>
      </c>
      <c r="AP2225" s="57" t="s">
        <v>117</v>
      </c>
      <c r="AQ2225" s="57" t="s">
        <v>120</v>
      </c>
      <c r="AR2225" s="57">
        <v>320</v>
      </c>
      <c r="AS2225" s="57">
        <v>457.6</v>
      </c>
    </row>
    <row r="2226" spans="35:45" ht="69">
      <c r="AI2226" s="56" t="s">
        <v>103</v>
      </c>
      <c r="AJ2226" s="56">
        <v>2022</v>
      </c>
      <c r="AK2226" s="56" t="s">
        <v>27</v>
      </c>
      <c r="AL2226" s="56" t="s">
        <v>116</v>
      </c>
      <c r="AM2226" s="56" t="s">
        <v>118</v>
      </c>
      <c r="AN2226" s="56" t="s">
        <v>119</v>
      </c>
      <c r="AO2226" s="56" t="s">
        <v>115</v>
      </c>
      <c r="AP2226" s="56" t="s">
        <v>117</v>
      </c>
      <c r="AQ2226" s="56" t="s">
        <v>120</v>
      </c>
      <c r="AR2226" s="56">
        <v>274</v>
      </c>
      <c r="AS2226" s="56">
        <v>391.82</v>
      </c>
    </row>
    <row r="2227" spans="35:45" ht="69">
      <c r="AI2227" s="57" t="s">
        <v>103</v>
      </c>
      <c r="AJ2227" s="57">
        <v>2022</v>
      </c>
      <c r="AK2227" s="57" t="s">
        <v>27</v>
      </c>
      <c r="AL2227" s="57" t="s">
        <v>116</v>
      </c>
      <c r="AM2227" s="57" t="s">
        <v>118</v>
      </c>
      <c r="AN2227" s="57" t="s">
        <v>119</v>
      </c>
      <c r="AO2227" s="57" t="s">
        <v>115</v>
      </c>
      <c r="AP2227" s="57" t="s">
        <v>117</v>
      </c>
      <c r="AQ2227" s="57" t="s">
        <v>120</v>
      </c>
      <c r="AR2227" s="57">
        <v>322</v>
      </c>
      <c r="AS2227" s="57">
        <v>460.46</v>
      </c>
    </row>
    <row r="2228" spans="35:45" ht="69">
      <c r="AI2228" s="56" t="s">
        <v>103</v>
      </c>
      <c r="AJ2228" s="56">
        <v>2022</v>
      </c>
      <c r="AK2228" s="56" t="s">
        <v>27</v>
      </c>
      <c r="AL2228" s="56" t="s">
        <v>116</v>
      </c>
      <c r="AM2228" s="56" t="s">
        <v>118</v>
      </c>
      <c r="AN2228" s="56" t="s">
        <v>119</v>
      </c>
      <c r="AO2228" s="56" t="s">
        <v>115</v>
      </c>
      <c r="AP2228" s="56" t="s">
        <v>117</v>
      </c>
      <c r="AQ2228" s="56" t="s">
        <v>120</v>
      </c>
      <c r="AR2228" s="56">
        <v>868</v>
      </c>
      <c r="AS2228" s="56">
        <v>1241.24</v>
      </c>
    </row>
    <row r="2229" spans="35:45" ht="69">
      <c r="AI2229" s="57" t="s">
        <v>103</v>
      </c>
      <c r="AJ2229" s="57">
        <v>2022</v>
      </c>
      <c r="AK2229" s="57" t="s">
        <v>27</v>
      </c>
      <c r="AL2229" s="57" t="s">
        <v>116</v>
      </c>
      <c r="AM2229" s="57" t="s">
        <v>118</v>
      </c>
      <c r="AN2229" s="57" t="s">
        <v>119</v>
      </c>
      <c r="AO2229" s="57" t="s">
        <v>115</v>
      </c>
      <c r="AP2229" s="57" t="s">
        <v>117</v>
      </c>
      <c r="AQ2229" s="57" t="s">
        <v>120</v>
      </c>
      <c r="AR2229" s="57">
        <v>934</v>
      </c>
      <c r="AS2229" s="57">
        <v>1335.62</v>
      </c>
    </row>
    <row r="2230" spans="35:45" ht="69">
      <c r="AI2230" s="56" t="s">
        <v>113</v>
      </c>
      <c r="AJ2230" s="56">
        <v>2022</v>
      </c>
      <c r="AK2230" s="56" t="s">
        <v>27</v>
      </c>
      <c r="AL2230" s="56" t="s">
        <v>116</v>
      </c>
      <c r="AM2230" s="56" t="s">
        <v>118</v>
      </c>
      <c r="AN2230" s="56" t="s">
        <v>119</v>
      </c>
      <c r="AO2230" s="56" t="s">
        <v>115</v>
      </c>
      <c r="AP2230" s="56" t="s">
        <v>117</v>
      </c>
      <c r="AQ2230" s="56" t="s">
        <v>120</v>
      </c>
      <c r="AR2230" s="56">
        <v>935</v>
      </c>
      <c r="AS2230" s="56">
        <v>1337.05</v>
      </c>
    </row>
    <row r="2231" spans="35:45" ht="69">
      <c r="AI2231" s="57" t="s">
        <v>110</v>
      </c>
      <c r="AJ2231" s="57">
        <v>2022</v>
      </c>
      <c r="AK2231" s="57" t="s">
        <v>27</v>
      </c>
      <c r="AL2231" s="57" t="s">
        <v>116</v>
      </c>
      <c r="AM2231" s="57" t="s">
        <v>118</v>
      </c>
      <c r="AN2231" s="57" t="s">
        <v>119</v>
      </c>
      <c r="AO2231" s="57" t="s">
        <v>115</v>
      </c>
      <c r="AP2231" s="57" t="s">
        <v>117</v>
      </c>
      <c r="AQ2231" s="57" t="s">
        <v>120</v>
      </c>
      <c r="AR2231" s="57">
        <v>936</v>
      </c>
      <c r="AS2231" s="57">
        <v>1338.48</v>
      </c>
    </row>
    <row r="2232" spans="35:45" ht="69">
      <c r="AI2232" s="56" t="s">
        <v>113</v>
      </c>
      <c r="AJ2232" s="56">
        <v>2022</v>
      </c>
      <c r="AK2232" s="56" t="s">
        <v>27</v>
      </c>
      <c r="AL2232" s="56" t="s">
        <v>116</v>
      </c>
      <c r="AM2232" s="56" t="s">
        <v>118</v>
      </c>
      <c r="AN2232" s="56" t="s">
        <v>119</v>
      </c>
      <c r="AO2232" s="56" t="s">
        <v>115</v>
      </c>
      <c r="AP2232" s="56" t="s">
        <v>117</v>
      </c>
      <c r="AQ2232" s="56" t="s">
        <v>120</v>
      </c>
      <c r="AR2232" s="56">
        <v>874</v>
      </c>
      <c r="AS2232" s="56">
        <v>526.24</v>
      </c>
    </row>
    <row r="2233" spans="35:45" ht="69">
      <c r="AI2233" s="57" t="s">
        <v>110</v>
      </c>
      <c r="AJ2233" s="57">
        <v>2022</v>
      </c>
      <c r="AK2233" s="57" t="s">
        <v>27</v>
      </c>
      <c r="AL2233" s="57" t="s">
        <v>116</v>
      </c>
      <c r="AM2233" s="57" t="s">
        <v>118</v>
      </c>
      <c r="AN2233" s="57" t="s">
        <v>119</v>
      </c>
      <c r="AO2233" s="57" t="s">
        <v>115</v>
      </c>
      <c r="AP2233" s="57" t="s">
        <v>117</v>
      </c>
      <c r="AQ2233" s="57" t="s">
        <v>120</v>
      </c>
      <c r="AR2233" s="57">
        <v>321</v>
      </c>
      <c r="AS2233" s="57">
        <v>459.03</v>
      </c>
    </row>
    <row r="2234" spans="35:45" ht="69">
      <c r="AI2234" s="56" t="s">
        <v>103</v>
      </c>
      <c r="AJ2234" s="56">
        <v>2022</v>
      </c>
      <c r="AK2234" s="56" t="s">
        <v>27</v>
      </c>
      <c r="AL2234" s="56" t="s">
        <v>116</v>
      </c>
      <c r="AM2234" s="56" t="s">
        <v>118</v>
      </c>
      <c r="AN2234" s="56" t="s">
        <v>119</v>
      </c>
      <c r="AO2234" s="56" t="s">
        <v>115</v>
      </c>
      <c r="AP2234" s="56" t="s">
        <v>117</v>
      </c>
      <c r="AQ2234" s="56" t="s">
        <v>120</v>
      </c>
      <c r="AR2234" s="56">
        <v>165</v>
      </c>
      <c r="AS2234" s="56">
        <v>235.95</v>
      </c>
    </row>
    <row r="2235" spans="35:45" ht="69">
      <c r="AI2235" s="57" t="s">
        <v>103</v>
      </c>
      <c r="AJ2235" s="57">
        <v>2022</v>
      </c>
      <c r="AK2235" s="57" t="s">
        <v>27</v>
      </c>
      <c r="AL2235" s="57" t="s">
        <v>116</v>
      </c>
      <c r="AM2235" s="57" t="s">
        <v>118</v>
      </c>
      <c r="AN2235" s="57" t="s">
        <v>119</v>
      </c>
      <c r="AO2235" s="57" t="s">
        <v>115</v>
      </c>
      <c r="AP2235" s="57" t="s">
        <v>117</v>
      </c>
      <c r="AQ2235" s="57" t="s">
        <v>120</v>
      </c>
      <c r="AR2235" s="57">
        <v>159</v>
      </c>
      <c r="AS2235" s="57">
        <v>227.37</v>
      </c>
    </row>
    <row r="2236" spans="35:45" ht="69">
      <c r="AI2236" s="56" t="s">
        <v>110</v>
      </c>
      <c r="AJ2236" s="56">
        <v>2022</v>
      </c>
      <c r="AK2236" s="56" t="s">
        <v>27</v>
      </c>
      <c r="AL2236" s="56" t="s">
        <v>116</v>
      </c>
      <c r="AM2236" s="56" t="s">
        <v>118</v>
      </c>
      <c r="AN2236" s="56" t="s">
        <v>119</v>
      </c>
      <c r="AO2236" s="56" t="s">
        <v>115</v>
      </c>
      <c r="AP2236" s="56" t="s">
        <v>117</v>
      </c>
      <c r="AQ2236" s="56" t="s">
        <v>120</v>
      </c>
      <c r="AR2236" s="56">
        <v>271</v>
      </c>
      <c r="AS2236" s="56">
        <v>387.53</v>
      </c>
    </row>
    <row r="2237" spans="35:45" ht="69">
      <c r="AI2237" s="57" t="s">
        <v>103</v>
      </c>
      <c r="AJ2237" s="57">
        <v>2022</v>
      </c>
      <c r="AK2237" s="57" t="s">
        <v>27</v>
      </c>
      <c r="AL2237" s="57" t="s">
        <v>116</v>
      </c>
      <c r="AM2237" s="57" t="s">
        <v>118</v>
      </c>
      <c r="AN2237" s="57" t="s">
        <v>119</v>
      </c>
      <c r="AO2237" s="57" t="s">
        <v>115</v>
      </c>
      <c r="AP2237" s="57" t="s">
        <v>117</v>
      </c>
      <c r="AQ2237" s="57" t="s">
        <v>120</v>
      </c>
      <c r="AR2237" s="57">
        <v>319</v>
      </c>
      <c r="AS2237" s="57">
        <v>456.17</v>
      </c>
    </row>
    <row r="2238" spans="35:45" ht="69">
      <c r="AI2238" s="56" t="s">
        <v>103</v>
      </c>
      <c r="AJ2238" s="56">
        <v>2022</v>
      </c>
      <c r="AK2238" s="56" t="s">
        <v>27</v>
      </c>
      <c r="AL2238" s="56" t="s">
        <v>116</v>
      </c>
      <c r="AM2238" s="56" t="s">
        <v>118</v>
      </c>
      <c r="AN2238" s="56" t="s">
        <v>119</v>
      </c>
      <c r="AO2238" s="56" t="s">
        <v>115</v>
      </c>
      <c r="AP2238" s="56" t="s">
        <v>117</v>
      </c>
      <c r="AQ2238" s="56" t="s">
        <v>120</v>
      </c>
      <c r="AR2238" s="56">
        <v>843</v>
      </c>
      <c r="AS2238" s="56">
        <v>1205.49</v>
      </c>
    </row>
    <row r="2239" spans="35:45" ht="69">
      <c r="AI2239" s="57" t="s">
        <v>110</v>
      </c>
      <c r="AJ2239" s="57">
        <v>2022</v>
      </c>
      <c r="AK2239" s="57" t="s">
        <v>33</v>
      </c>
      <c r="AL2239" s="57" t="s">
        <v>116</v>
      </c>
      <c r="AM2239" s="57" t="s">
        <v>118</v>
      </c>
      <c r="AN2239" s="57" t="s">
        <v>119</v>
      </c>
      <c r="AO2239" s="57" t="s">
        <v>115</v>
      </c>
      <c r="AP2239" s="57" t="s">
        <v>117</v>
      </c>
      <c r="AQ2239" s="57" t="s">
        <v>120</v>
      </c>
      <c r="AR2239" s="57">
        <v>314</v>
      </c>
      <c r="AS2239" s="57">
        <v>449.02</v>
      </c>
    </row>
    <row r="2240" spans="35:45" ht="69">
      <c r="AI2240" s="56" t="s">
        <v>114</v>
      </c>
      <c r="AJ2240" s="56">
        <v>2022</v>
      </c>
      <c r="AK2240" s="56" t="s">
        <v>33</v>
      </c>
      <c r="AL2240" s="56" t="s">
        <v>116</v>
      </c>
      <c r="AM2240" s="56" t="s">
        <v>118</v>
      </c>
      <c r="AN2240" s="56" t="s">
        <v>119</v>
      </c>
      <c r="AO2240" s="56" t="s">
        <v>115</v>
      </c>
      <c r="AP2240" s="56" t="s">
        <v>117</v>
      </c>
      <c r="AQ2240" s="56" t="s">
        <v>120</v>
      </c>
      <c r="AR2240" s="56">
        <v>242</v>
      </c>
      <c r="AS2240" s="56">
        <v>346.06</v>
      </c>
    </row>
    <row r="2241" spans="35:45" ht="69">
      <c r="AI2241" s="57" t="s">
        <v>110</v>
      </c>
      <c r="AJ2241" s="57">
        <v>2022</v>
      </c>
      <c r="AK2241" s="57" t="s">
        <v>33</v>
      </c>
      <c r="AL2241" s="57" t="s">
        <v>116</v>
      </c>
      <c r="AM2241" s="57" t="s">
        <v>118</v>
      </c>
      <c r="AN2241" s="57" t="s">
        <v>119</v>
      </c>
      <c r="AO2241" s="57" t="s">
        <v>115</v>
      </c>
      <c r="AP2241" s="57" t="s">
        <v>117</v>
      </c>
      <c r="AQ2241" s="57" t="s">
        <v>120</v>
      </c>
      <c r="AR2241" s="57">
        <v>290</v>
      </c>
      <c r="AS2241" s="57">
        <v>414.7</v>
      </c>
    </row>
    <row r="2242" spans="35:45" ht="69">
      <c r="AI2242" s="56" t="s">
        <v>110</v>
      </c>
      <c r="AJ2242" s="56">
        <v>2022</v>
      </c>
      <c r="AK2242" s="56" t="s">
        <v>33</v>
      </c>
      <c r="AL2242" s="56" t="s">
        <v>116</v>
      </c>
      <c r="AM2242" s="56" t="s">
        <v>118</v>
      </c>
      <c r="AN2242" s="56" t="s">
        <v>119</v>
      </c>
      <c r="AO2242" s="56" t="s">
        <v>115</v>
      </c>
      <c r="AP2242" s="56" t="s">
        <v>117</v>
      </c>
      <c r="AQ2242" s="56" t="s">
        <v>120</v>
      </c>
      <c r="AR2242" s="56">
        <v>316</v>
      </c>
      <c r="AS2242" s="56">
        <v>451.88</v>
      </c>
    </row>
    <row r="2243" spans="35:45" ht="69">
      <c r="AI2243" s="57" t="s">
        <v>110</v>
      </c>
      <c r="AJ2243" s="57">
        <v>2022</v>
      </c>
      <c r="AK2243" s="57" t="s">
        <v>33</v>
      </c>
      <c r="AL2243" s="57" t="s">
        <v>116</v>
      </c>
      <c r="AM2243" s="57" t="s">
        <v>118</v>
      </c>
      <c r="AN2243" s="57" t="s">
        <v>119</v>
      </c>
      <c r="AO2243" s="57" t="s">
        <v>115</v>
      </c>
      <c r="AP2243" s="57" t="s">
        <v>117</v>
      </c>
      <c r="AQ2243" s="57" t="s">
        <v>120</v>
      </c>
      <c r="AR2243" s="57">
        <v>286</v>
      </c>
      <c r="AS2243" s="57">
        <v>408.98</v>
      </c>
    </row>
    <row r="2244" spans="35:45" ht="69">
      <c r="AI2244" s="56" t="s">
        <v>103</v>
      </c>
      <c r="AJ2244" s="56">
        <v>2022</v>
      </c>
      <c r="AK2244" s="56" t="s">
        <v>33</v>
      </c>
      <c r="AL2244" s="56" t="s">
        <v>116</v>
      </c>
      <c r="AM2244" s="56" t="s">
        <v>118</v>
      </c>
      <c r="AN2244" s="56" t="s">
        <v>119</v>
      </c>
      <c r="AO2244" s="56" t="s">
        <v>115</v>
      </c>
      <c r="AP2244" s="56" t="s">
        <v>117</v>
      </c>
      <c r="AQ2244" s="56" t="s">
        <v>120</v>
      </c>
      <c r="AR2244" s="56">
        <v>840</v>
      </c>
      <c r="AS2244" s="56">
        <v>1201.2</v>
      </c>
    </row>
    <row r="2245" spans="35:45" ht="69">
      <c r="AI2245" s="57" t="s">
        <v>103</v>
      </c>
      <c r="AJ2245" s="57">
        <v>2022</v>
      </c>
      <c r="AK2245" s="57" t="s">
        <v>33</v>
      </c>
      <c r="AL2245" s="57" t="s">
        <v>116</v>
      </c>
      <c r="AM2245" s="57" t="s">
        <v>118</v>
      </c>
      <c r="AN2245" s="57" t="s">
        <v>119</v>
      </c>
      <c r="AO2245" s="57" t="s">
        <v>115</v>
      </c>
      <c r="AP2245" s="57" t="s">
        <v>117</v>
      </c>
      <c r="AQ2245" s="57" t="s">
        <v>120</v>
      </c>
      <c r="AR2245" s="57">
        <v>873</v>
      </c>
      <c r="AS2245" s="57">
        <v>1248.3900000000001</v>
      </c>
    </row>
    <row r="2246" spans="35:45" ht="69">
      <c r="AI2246" s="56" t="s">
        <v>110</v>
      </c>
      <c r="AJ2246" s="56">
        <v>2022</v>
      </c>
      <c r="AK2246" s="56" t="s">
        <v>33</v>
      </c>
      <c r="AL2246" s="56" t="s">
        <v>116</v>
      </c>
      <c r="AM2246" s="56" t="s">
        <v>118</v>
      </c>
      <c r="AN2246" s="56" t="s">
        <v>119</v>
      </c>
      <c r="AO2246" s="56" t="s">
        <v>115</v>
      </c>
      <c r="AP2246" s="56" t="s">
        <v>117</v>
      </c>
      <c r="AQ2246" s="56" t="s">
        <v>120</v>
      </c>
      <c r="AR2246" s="56">
        <v>950</v>
      </c>
      <c r="AS2246" s="56">
        <v>1358.5</v>
      </c>
    </row>
    <row r="2247" spans="35:45" ht="69">
      <c r="AI2247" s="57" t="s">
        <v>110</v>
      </c>
      <c r="AJ2247" s="57">
        <v>2022</v>
      </c>
      <c r="AK2247" s="57" t="s">
        <v>33</v>
      </c>
      <c r="AL2247" s="57" t="s">
        <v>116</v>
      </c>
      <c r="AM2247" s="57" t="s">
        <v>118</v>
      </c>
      <c r="AN2247" s="57" t="s">
        <v>119</v>
      </c>
      <c r="AO2247" s="57" t="s">
        <v>115</v>
      </c>
      <c r="AP2247" s="57" t="s">
        <v>117</v>
      </c>
      <c r="AQ2247" s="57" t="s">
        <v>120</v>
      </c>
      <c r="AR2247" s="57">
        <v>951</v>
      </c>
      <c r="AS2247" s="57">
        <v>1359.93</v>
      </c>
    </row>
    <row r="2248" spans="35:45" ht="69">
      <c r="AI2248" s="56" t="s">
        <v>110</v>
      </c>
      <c r="AJ2248" s="56">
        <v>2022</v>
      </c>
      <c r="AK2248" s="56" t="s">
        <v>33</v>
      </c>
      <c r="AL2248" s="56" t="s">
        <v>116</v>
      </c>
      <c r="AM2248" s="56" t="s">
        <v>118</v>
      </c>
      <c r="AN2248" s="56" t="s">
        <v>119</v>
      </c>
      <c r="AO2248" s="56" t="s">
        <v>115</v>
      </c>
      <c r="AP2248" s="56" t="s">
        <v>117</v>
      </c>
      <c r="AQ2248" s="56" t="s">
        <v>120</v>
      </c>
      <c r="AR2248" s="56">
        <v>952</v>
      </c>
      <c r="AS2248" s="56">
        <v>1361.36</v>
      </c>
    </row>
    <row r="2249" spans="35:45" ht="69">
      <c r="AI2249" s="57" t="s">
        <v>103</v>
      </c>
      <c r="AJ2249" s="57">
        <v>2022</v>
      </c>
      <c r="AK2249" s="57" t="s">
        <v>33</v>
      </c>
      <c r="AL2249" s="57" t="s">
        <v>116</v>
      </c>
      <c r="AM2249" s="57" t="s">
        <v>118</v>
      </c>
      <c r="AN2249" s="57" t="s">
        <v>119</v>
      </c>
      <c r="AO2249" s="57" t="s">
        <v>115</v>
      </c>
      <c r="AP2249" s="57" t="s">
        <v>117</v>
      </c>
      <c r="AQ2249" s="57" t="s">
        <v>120</v>
      </c>
      <c r="AR2249" s="57">
        <v>826</v>
      </c>
      <c r="AS2249" s="57">
        <v>526.24</v>
      </c>
    </row>
    <row r="2250" spans="35:45" ht="69">
      <c r="AI2250" s="56" t="s">
        <v>110</v>
      </c>
      <c r="AJ2250" s="56">
        <v>2022</v>
      </c>
      <c r="AK2250" s="56" t="s">
        <v>33</v>
      </c>
      <c r="AL2250" s="56" t="s">
        <v>116</v>
      </c>
      <c r="AM2250" s="56" t="s">
        <v>118</v>
      </c>
      <c r="AN2250" s="56" t="s">
        <v>119</v>
      </c>
      <c r="AO2250" s="56" t="s">
        <v>115</v>
      </c>
      <c r="AP2250" s="56" t="s">
        <v>117</v>
      </c>
      <c r="AQ2250" s="56" t="s">
        <v>120</v>
      </c>
      <c r="AR2250" s="56">
        <v>879</v>
      </c>
      <c r="AS2250" s="56">
        <v>526.24</v>
      </c>
    </row>
    <row r="2251" spans="35:45" ht="69">
      <c r="AI2251" s="57" t="s">
        <v>114</v>
      </c>
      <c r="AJ2251" s="57">
        <v>2022</v>
      </c>
      <c r="AK2251" s="57" t="s">
        <v>33</v>
      </c>
      <c r="AL2251" s="57" t="s">
        <v>116</v>
      </c>
      <c r="AM2251" s="57" t="s">
        <v>118</v>
      </c>
      <c r="AN2251" s="57" t="s">
        <v>119</v>
      </c>
      <c r="AO2251" s="57" t="s">
        <v>115</v>
      </c>
      <c r="AP2251" s="57" t="s">
        <v>117</v>
      </c>
      <c r="AQ2251" s="57" t="s">
        <v>120</v>
      </c>
      <c r="AR2251" s="57">
        <v>315</v>
      </c>
      <c r="AS2251" s="57">
        <v>450.45</v>
      </c>
    </row>
    <row r="2252" spans="35:45" ht="69">
      <c r="AI2252" s="56" t="s">
        <v>103</v>
      </c>
      <c r="AJ2252" s="56">
        <v>2022</v>
      </c>
      <c r="AK2252" s="56" t="s">
        <v>33</v>
      </c>
      <c r="AL2252" s="56" t="s">
        <v>116</v>
      </c>
      <c r="AM2252" s="56" t="s">
        <v>118</v>
      </c>
      <c r="AN2252" s="56" t="s">
        <v>119</v>
      </c>
      <c r="AO2252" s="56" t="s">
        <v>115</v>
      </c>
      <c r="AP2252" s="56" t="s">
        <v>117</v>
      </c>
      <c r="AQ2252" s="56" t="s">
        <v>120</v>
      </c>
      <c r="AR2252" s="56">
        <v>309</v>
      </c>
      <c r="AS2252" s="56">
        <v>441.87</v>
      </c>
    </row>
    <row r="2253" spans="35:45" ht="69">
      <c r="AI2253" s="57" t="s">
        <v>110</v>
      </c>
      <c r="AJ2253" s="57">
        <v>2022</v>
      </c>
      <c r="AK2253" s="57" t="s">
        <v>33</v>
      </c>
      <c r="AL2253" s="57" t="s">
        <v>116</v>
      </c>
      <c r="AM2253" s="57" t="s">
        <v>118</v>
      </c>
      <c r="AN2253" s="57" t="s">
        <v>119</v>
      </c>
      <c r="AO2253" s="57" t="s">
        <v>115</v>
      </c>
      <c r="AP2253" s="57" t="s">
        <v>117</v>
      </c>
      <c r="AQ2253" s="57" t="s">
        <v>120</v>
      </c>
      <c r="AR2253" s="57">
        <v>313</v>
      </c>
      <c r="AS2253" s="57">
        <v>447.59</v>
      </c>
    </row>
    <row r="2254" spans="35:45" ht="69">
      <c r="AI2254" s="56" t="s">
        <v>110</v>
      </c>
      <c r="AJ2254" s="56">
        <v>2022</v>
      </c>
      <c r="AK2254" s="56" t="s">
        <v>33</v>
      </c>
      <c r="AL2254" s="56" t="s">
        <v>116</v>
      </c>
      <c r="AM2254" s="56" t="s">
        <v>118</v>
      </c>
      <c r="AN2254" s="56" t="s">
        <v>119</v>
      </c>
      <c r="AO2254" s="56" t="s">
        <v>115</v>
      </c>
      <c r="AP2254" s="56" t="s">
        <v>117</v>
      </c>
      <c r="AQ2254" s="56" t="s">
        <v>120</v>
      </c>
      <c r="AR2254" s="56">
        <v>241</v>
      </c>
      <c r="AS2254" s="56">
        <v>344.63</v>
      </c>
    </row>
    <row r="2255" spans="35:45" ht="69">
      <c r="AI2255" s="57" t="s">
        <v>110</v>
      </c>
      <c r="AJ2255" s="57">
        <v>2022</v>
      </c>
      <c r="AK2255" s="57" t="s">
        <v>33</v>
      </c>
      <c r="AL2255" s="57" t="s">
        <v>116</v>
      </c>
      <c r="AM2255" s="57" t="s">
        <v>118</v>
      </c>
      <c r="AN2255" s="57" t="s">
        <v>119</v>
      </c>
      <c r="AO2255" s="57" t="s">
        <v>115</v>
      </c>
      <c r="AP2255" s="57" t="s">
        <v>117</v>
      </c>
      <c r="AQ2255" s="57" t="s">
        <v>120</v>
      </c>
      <c r="AR2255" s="57">
        <v>289</v>
      </c>
      <c r="AS2255" s="57">
        <v>413.27</v>
      </c>
    </row>
    <row r="2256" spans="35:45" ht="69">
      <c r="AI2256" s="56" t="s">
        <v>110</v>
      </c>
      <c r="AJ2256" s="56">
        <v>2022</v>
      </c>
      <c r="AK2256" s="56" t="s">
        <v>33</v>
      </c>
      <c r="AL2256" s="56" t="s">
        <v>116</v>
      </c>
      <c r="AM2256" s="56" t="s">
        <v>118</v>
      </c>
      <c r="AN2256" s="56" t="s">
        <v>119</v>
      </c>
      <c r="AO2256" s="56" t="s">
        <v>115</v>
      </c>
      <c r="AP2256" s="56" t="s">
        <v>117</v>
      </c>
      <c r="AQ2256" s="56" t="s">
        <v>120</v>
      </c>
      <c r="AR2256" s="56">
        <v>795</v>
      </c>
      <c r="AS2256" s="56">
        <v>1136.8499999999999</v>
      </c>
    </row>
    <row r="2257" spans="35:45" ht="69">
      <c r="AI2257" s="57" t="s">
        <v>110</v>
      </c>
      <c r="AJ2257" s="57">
        <v>2022</v>
      </c>
      <c r="AK2257" s="57" t="s">
        <v>33</v>
      </c>
      <c r="AL2257" s="57" t="s">
        <v>116</v>
      </c>
      <c r="AM2257" s="57" t="s">
        <v>118</v>
      </c>
      <c r="AN2257" s="57" t="s">
        <v>119</v>
      </c>
      <c r="AO2257" s="57" t="s">
        <v>115</v>
      </c>
      <c r="AP2257" s="57" t="s">
        <v>117</v>
      </c>
      <c r="AQ2257" s="57" t="s">
        <v>120</v>
      </c>
      <c r="AR2257" s="57">
        <v>849</v>
      </c>
      <c r="AS2257" s="57">
        <v>1214.07</v>
      </c>
    </row>
    <row r="2258" spans="35:45" ht="69">
      <c r="AI2258" s="56" t="s">
        <v>110</v>
      </c>
      <c r="AJ2258" s="56">
        <v>2022</v>
      </c>
      <c r="AK2258" s="56" t="s">
        <v>33</v>
      </c>
      <c r="AL2258" s="56" t="s">
        <v>116</v>
      </c>
      <c r="AM2258" s="56" t="s">
        <v>118</v>
      </c>
      <c r="AN2258" s="56" t="s">
        <v>119</v>
      </c>
      <c r="AO2258" s="56" t="s">
        <v>115</v>
      </c>
      <c r="AP2258" s="56" t="s">
        <v>117</v>
      </c>
      <c r="AQ2258" s="56" t="s">
        <v>120</v>
      </c>
      <c r="AR2258" s="56">
        <v>882</v>
      </c>
      <c r="AS2258" s="56">
        <v>1261.26</v>
      </c>
    </row>
    <row r="2259" spans="35:45" ht="69">
      <c r="AI2259" s="57" t="s">
        <v>110</v>
      </c>
      <c r="AJ2259" s="57">
        <v>2022</v>
      </c>
      <c r="AK2259" s="57" t="s">
        <v>32</v>
      </c>
      <c r="AL2259" s="57" t="s">
        <v>116</v>
      </c>
      <c r="AM2259" s="57" t="s">
        <v>118</v>
      </c>
      <c r="AN2259" s="57" t="s">
        <v>119</v>
      </c>
      <c r="AO2259" s="57" t="s">
        <v>115</v>
      </c>
      <c r="AP2259" s="57" t="s">
        <v>117</v>
      </c>
      <c r="AQ2259" s="57" t="s">
        <v>120</v>
      </c>
      <c r="AR2259" s="57">
        <v>320</v>
      </c>
      <c r="AS2259" s="57">
        <v>457.6</v>
      </c>
    </row>
    <row r="2260" spans="35:45" ht="69">
      <c r="AI2260" s="56" t="s">
        <v>110</v>
      </c>
      <c r="AJ2260" s="56">
        <v>2022</v>
      </c>
      <c r="AK2260" s="56" t="s">
        <v>32</v>
      </c>
      <c r="AL2260" s="56" t="s">
        <v>116</v>
      </c>
      <c r="AM2260" s="56" t="s">
        <v>118</v>
      </c>
      <c r="AN2260" s="56" t="s">
        <v>119</v>
      </c>
      <c r="AO2260" s="56" t="s">
        <v>115</v>
      </c>
      <c r="AP2260" s="56" t="s">
        <v>117</v>
      </c>
      <c r="AQ2260" s="56" t="s">
        <v>120</v>
      </c>
      <c r="AR2260" s="56">
        <v>248</v>
      </c>
      <c r="AS2260" s="56">
        <v>354.64</v>
      </c>
    </row>
    <row r="2261" spans="35:45" ht="69">
      <c r="AI2261" s="57" t="s">
        <v>110</v>
      </c>
      <c r="AJ2261" s="57">
        <v>2022</v>
      </c>
      <c r="AK2261" s="57" t="s">
        <v>32</v>
      </c>
      <c r="AL2261" s="57" t="s">
        <v>116</v>
      </c>
      <c r="AM2261" s="57" t="s">
        <v>118</v>
      </c>
      <c r="AN2261" s="57" t="s">
        <v>119</v>
      </c>
      <c r="AO2261" s="57" t="s">
        <v>115</v>
      </c>
      <c r="AP2261" s="57" t="s">
        <v>117</v>
      </c>
      <c r="AQ2261" s="57" t="s">
        <v>120</v>
      </c>
      <c r="AR2261" s="57">
        <v>322</v>
      </c>
      <c r="AS2261" s="57">
        <v>460.46</v>
      </c>
    </row>
    <row r="2262" spans="35:45" ht="69">
      <c r="AI2262" s="56" t="s">
        <v>110</v>
      </c>
      <c r="AJ2262" s="56">
        <v>2022</v>
      </c>
      <c r="AK2262" s="56" t="s">
        <v>32</v>
      </c>
      <c r="AL2262" s="56" t="s">
        <v>116</v>
      </c>
      <c r="AM2262" s="56" t="s">
        <v>118</v>
      </c>
      <c r="AN2262" s="56" t="s">
        <v>119</v>
      </c>
      <c r="AO2262" s="56" t="s">
        <v>115</v>
      </c>
      <c r="AP2262" s="56" t="s">
        <v>117</v>
      </c>
      <c r="AQ2262" s="56" t="s">
        <v>120</v>
      </c>
      <c r="AR2262" s="56">
        <v>244</v>
      </c>
      <c r="AS2262" s="56">
        <v>348.92</v>
      </c>
    </row>
    <row r="2263" spans="35:45" ht="69">
      <c r="AI2263" s="57" t="s">
        <v>112</v>
      </c>
      <c r="AJ2263" s="57">
        <v>2022</v>
      </c>
      <c r="AK2263" s="57" t="s">
        <v>32</v>
      </c>
      <c r="AL2263" s="57" t="s">
        <v>116</v>
      </c>
      <c r="AM2263" s="57" t="s">
        <v>118</v>
      </c>
      <c r="AN2263" s="57" t="s">
        <v>119</v>
      </c>
      <c r="AO2263" s="57" t="s">
        <v>115</v>
      </c>
      <c r="AP2263" s="57" t="s">
        <v>117</v>
      </c>
      <c r="AQ2263" s="57" t="s">
        <v>120</v>
      </c>
      <c r="AR2263" s="57">
        <v>292</v>
      </c>
      <c r="AS2263" s="57">
        <v>417.56</v>
      </c>
    </row>
    <row r="2264" spans="35:45" ht="69">
      <c r="AI2264" s="56" t="s">
        <v>110</v>
      </c>
      <c r="AJ2264" s="56">
        <v>2022</v>
      </c>
      <c r="AK2264" s="56" t="s">
        <v>32</v>
      </c>
      <c r="AL2264" s="56" t="s">
        <v>116</v>
      </c>
      <c r="AM2264" s="56" t="s">
        <v>118</v>
      </c>
      <c r="AN2264" s="56" t="s">
        <v>119</v>
      </c>
      <c r="AO2264" s="56" t="s">
        <v>115</v>
      </c>
      <c r="AP2264" s="56" t="s">
        <v>117</v>
      </c>
      <c r="AQ2264" s="56" t="s">
        <v>120</v>
      </c>
      <c r="AR2264" s="56">
        <v>786</v>
      </c>
      <c r="AS2264" s="56">
        <v>1123.98</v>
      </c>
    </row>
    <row r="2265" spans="35:45" ht="69">
      <c r="AI2265" s="57" t="s">
        <v>110</v>
      </c>
      <c r="AJ2265" s="57">
        <v>2022</v>
      </c>
      <c r="AK2265" s="57" t="s">
        <v>32</v>
      </c>
      <c r="AL2265" s="57" t="s">
        <v>116</v>
      </c>
      <c r="AM2265" s="57" t="s">
        <v>118</v>
      </c>
      <c r="AN2265" s="57" t="s">
        <v>119</v>
      </c>
      <c r="AO2265" s="57" t="s">
        <v>115</v>
      </c>
      <c r="AP2265" s="57" t="s">
        <v>117</v>
      </c>
      <c r="AQ2265" s="57" t="s">
        <v>120</v>
      </c>
      <c r="AR2265" s="57">
        <v>839</v>
      </c>
      <c r="AS2265" s="57">
        <v>1199.77</v>
      </c>
    </row>
    <row r="2266" spans="35:45" ht="69">
      <c r="AI2266" s="56" t="s">
        <v>103</v>
      </c>
      <c r="AJ2266" s="56">
        <v>2022</v>
      </c>
      <c r="AK2266" s="56" t="s">
        <v>32</v>
      </c>
      <c r="AL2266" s="56" t="s">
        <v>116</v>
      </c>
      <c r="AM2266" s="56" t="s">
        <v>118</v>
      </c>
      <c r="AN2266" s="56" t="s">
        <v>119</v>
      </c>
      <c r="AO2266" s="56" t="s">
        <v>115</v>
      </c>
      <c r="AP2266" s="56" t="s">
        <v>117</v>
      </c>
      <c r="AQ2266" s="56" t="s">
        <v>120</v>
      </c>
      <c r="AR2266" s="56">
        <v>872</v>
      </c>
      <c r="AS2266" s="56">
        <v>1246.96</v>
      </c>
    </row>
    <row r="2267" spans="35:45" ht="69">
      <c r="AI2267" s="57" t="s">
        <v>103</v>
      </c>
      <c r="AJ2267" s="57">
        <v>2022</v>
      </c>
      <c r="AK2267" s="57" t="s">
        <v>32</v>
      </c>
      <c r="AL2267" s="57" t="s">
        <v>116</v>
      </c>
      <c r="AM2267" s="57" t="s">
        <v>118</v>
      </c>
      <c r="AN2267" s="57" t="s">
        <v>119</v>
      </c>
      <c r="AO2267" s="57" t="s">
        <v>115</v>
      </c>
      <c r="AP2267" s="57" t="s">
        <v>117</v>
      </c>
      <c r="AQ2267" s="57" t="s">
        <v>120</v>
      </c>
      <c r="AR2267" s="57">
        <v>947</v>
      </c>
      <c r="AS2267" s="57">
        <v>1354.21</v>
      </c>
    </row>
    <row r="2268" spans="35:45" ht="69">
      <c r="AI2268" s="56" t="s">
        <v>112</v>
      </c>
      <c r="AJ2268" s="56">
        <v>2022</v>
      </c>
      <c r="AK2268" s="56" t="s">
        <v>32</v>
      </c>
      <c r="AL2268" s="56" t="s">
        <v>116</v>
      </c>
      <c r="AM2268" s="56" t="s">
        <v>118</v>
      </c>
      <c r="AN2268" s="56" t="s">
        <v>119</v>
      </c>
      <c r="AO2268" s="56" t="s">
        <v>115</v>
      </c>
      <c r="AP2268" s="56" t="s">
        <v>117</v>
      </c>
      <c r="AQ2268" s="56" t="s">
        <v>120</v>
      </c>
      <c r="AR2268" s="56">
        <v>948</v>
      </c>
      <c r="AS2268" s="56">
        <v>1355.64</v>
      </c>
    </row>
    <row r="2269" spans="35:45" ht="69">
      <c r="AI2269" s="57" t="s">
        <v>112</v>
      </c>
      <c r="AJ2269" s="57">
        <v>2022</v>
      </c>
      <c r="AK2269" s="57" t="s">
        <v>32</v>
      </c>
      <c r="AL2269" s="57" t="s">
        <v>116</v>
      </c>
      <c r="AM2269" s="57" t="s">
        <v>118</v>
      </c>
      <c r="AN2269" s="57" t="s">
        <v>119</v>
      </c>
      <c r="AO2269" s="57" t="s">
        <v>115</v>
      </c>
      <c r="AP2269" s="57" t="s">
        <v>117</v>
      </c>
      <c r="AQ2269" s="57" t="s">
        <v>120</v>
      </c>
      <c r="AR2269" s="57">
        <v>949</v>
      </c>
      <c r="AS2269" s="57">
        <v>1357.07</v>
      </c>
    </row>
    <row r="2270" spans="35:45" ht="69">
      <c r="AI2270" s="56" t="s">
        <v>103</v>
      </c>
      <c r="AJ2270" s="56">
        <v>2022</v>
      </c>
      <c r="AK2270" s="56" t="s">
        <v>32</v>
      </c>
      <c r="AL2270" s="56" t="s">
        <v>116</v>
      </c>
      <c r="AM2270" s="56" t="s">
        <v>118</v>
      </c>
      <c r="AN2270" s="56" t="s">
        <v>119</v>
      </c>
      <c r="AO2270" s="56" t="s">
        <v>115</v>
      </c>
      <c r="AP2270" s="56" t="s">
        <v>117</v>
      </c>
      <c r="AQ2270" s="56" t="s">
        <v>120</v>
      </c>
      <c r="AR2270" s="56">
        <v>825</v>
      </c>
      <c r="AS2270" s="56">
        <v>526.24</v>
      </c>
    </row>
    <row r="2271" spans="35:45" ht="69">
      <c r="AI2271" s="57" t="s">
        <v>103</v>
      </c>
      <c r="AJ2271" s="57">
        <v>2022</v>
      </c>
      <c r="AK2271" s="57" t="s">
        <v>32</v>
      </c>
      <c r="AL2271" s="57" t="s">
        <v>116</v>
      </c>
      <c r="AM2271" s="57" t="s">
        <v>118</v>
      </c>
      <c r="AN2271" s="57" t="s">
        <v>119</v>
      </c>
      <c r="AO2271" s="57" t="s">
        <v>115</v>
      </c>
      <c r="AP2271" s="57" t="s">
        <v>117</v>
      </c>
      <c r="AQ2271" s="57" t="s">
        <v>120</v>
      </c>
      <c r="AR2271" s="57">
        <v>878</v>
      </c>
      <c r="AS2271" s="57">
        <v>526.24</v>
      </c>
    </row>
    <row r="2272" spans="35:45" ht="69">
      <c r="AI2272" s="56" t="s">
        <v>110</v>
      </c>
      <c r="AJ2272" s="56">
        <v>2022</v>
      </c>
      <c r="AK2272" s="56" t="s">
        <v>32</v>
      </c>
      <c r="AL2272" s="56" t="s">
        <v>116</v>
      </c>
      <c r="AM2272" s="56" t="s">
        <v>118</v>
      </c>
      <c r="AN2272" s="56" t="s">
        <v>119</v>
      </c>
      <c r="AO2272" s="56" t="s">
        <v>115</v>
      </c>
      <c r="AP2272" s="56" t="s">
        <v>117</v>
      </c>
      <c r="AQ2272" s="56" t="s">
        <v>120</v>
      </c>
      <c r="AR2272" s="56">
        <v>291</v>
      </c>
      <c r="AS2272" s="56">
        <v>416.13</v>
      </c>
    </row>
    <row r="2273" spans="35:45" ht="69">
      <c r="AI2273" s="57" t="s">
        <v>110</v>
      </c>
      <c r="AJ2273" s="57">
        <v>2022</v>
      </c>
      <c r="AK2273" s="57" t="s">
        <v>32</v>
      </c>
      <c r="AL2273" s="57" t="s">
        <v>116</v>
      </c>
      <c r="AM2273" s="57" t="s">
        <v>118</v>
      </c>
      <c r="AN2273" s="57" t="s">
        <v>119</v>
      </c>
      <c r="AO2273" s="57" t="s">
        <v>115</v>
      </c>
      <c r="AP2273" s="57" t="s">
        <v>117</v>
      </c>
      <c r="AQ2273" s="57" t="s">
        <v>120</v>
      </c>
      <c r="AR2273" s="57">
        <v>333</v>
      </c>
      <c r="AS2273" s="57">
        <v>476.19</v>
      </c>
    </row>
    <row r="2274" spans="35:45" ht="69">
      <c r="AI2274" s="56" t="s">
        <v>110</v>
      </c>
      <c r="AJ2274" s="56">
        <v>2022</v>
      </c>
      <c r="AK2274" s="56" t="s">
        <v>32</v>
      </c>
      <c r="AL2274" s="56" t="s">
        <v>116</v>
      </c>
      <c r="AM2274" s="56" t="s">
        <v>118</v>
      </c>
      <c r="AN2274" s="56" t="s">
        <v>119</v>
      </c>
      <c r="AO2274" s="56" t="s">
        <v>115</v>
      </c>
      <c r="AP2274" s="56" t="s">
        <v>117</v>
      </c>
      <c r="AQ2274" s="56" t="s">
        <v>120</v>
      </c>
      <c r="AR2274" s="56">
        <v>327</v>
      </c>
      <c r="AS2274" s="56">
        <v>467.61</v>
      </c>
    </row>
    <row r="2275" spans="35:45" ht="69">
      <c r="AI2275" s="57" t="s">
        <v>110</v>
      </c>
      <c r="AJ2275" s="57">
        <v>2022</v>
      </c>
      <c r="AK2275" s="57" t="s">
        <v>32</v>
      </c>
      <c r="AL2275" s="57" t="s">
        <v>116</v>
      </c>
      <c r="AM2275" s="57" t="s">
        <v>118</v>
      </c>
      <c r="AN2275" s="57" t="s">
        <v>119</v>
      </c>
      <c r="AO2275" s="57" t="s">
        <v>115</v>
      </c>
      <c r="AP2275" s="57" t="s">
        <v>117</v>
      </c>
      <c r="AQ2275" s="57" t="s">
        <v>120</v>
      </c>
      <c r="AR2275" s="57">
        <v>321</v>
      </c>
      <c r="AS2275" s="57">
        <v>459.03</v>
      </c>
    </row>
    <row r="2276" spans="35:45" ht="69">
      <c r="AI2276" s="56" t="s">
        <v>112</v>
      </c>
      <c r="AJ2276" s="56">
        <v>2022</v>
      </c>
      <c r="AK2276" s="56" t="s">
        <v>32</v>
      </c>
      <c r="AL2276" s="56" t="s">
        <v>116</v>
      </c>
      <c r="AM2276" s="56" t="s">
        <v>118</v>
      </c>
      <c r="AN2276" s="56" t="s">
        <v>119</v>
      </c>
      <c r="AO2276" s="56" t="s">
        <v>115</v>
      </c>
      <c r="AP2276" s="56" t="s">
        <v>117</v>
      </c>
      <c r="AQ2276" s="56" t="s">
        <v>120</v>
      </c>
      <c r="AR2276" s="56">
        <v>319</v>
      </c>
      <c r="AS2276" s="56">
        <v>456.17</v>
      </c>
    </row>
    <row r="2277" spans="35:45" ht="69">
      <c r="AI2277" s="57" t="s">
        <v>112</v>
      </c>
      <c r="AJ2277" s="57">
        <v>2022</v>
      </c>
      <c r="AK2277" s="57" t="s">
        <v>32</v>
      </c>
      <c r="AL2277" s="57" t="s">
        <v>116</v>
      </c>
      <c r="AM2277" s="57" t="s">
        <v>118</v>
      </c>
      <c r="AN2277" s="57" t="s">
        <v>119</v>
      </c>
      <c r="AO2277" s="57" t="s">
        <v>115</v>
      </c>
      <c r="AP2277" s="57" t="s">
        <v>117</v>
      </c>
      <c r="AQ2277" s="57" t="s">
        <v>120</v>
      </c>
      <c r="AR2277" s="57">
        <v>247</v>
      </c>
      <c r="AS2277" s="57">
        <v>353.21</v>
      </c>
    </row>
    <row r="2278" spans="35:45" ht="69">
      <c r="AI2278" s="56" t="s">
        <v>110</v>
      </c>
      <c r="AJ2278" s="56">
        <v>2022</v>
      </c>
      <c r="AK2278" s="56" t="s">
        <v>32</v>
      </c>
      <c r="AL2278" s="56" t="s">
        <v>116</v>
      </c>
      <c r="AM2278" s="56" t="s">
        <v>118</v>
      </c>
      <c r="AN2278" s="56" t="s">
        <v>119</v>
      </c>
      <c r="AO2278" s="56" t="s">
        <v>115</v>
      </c>
      <c r="AP2278" s="56" t="s">
        <v>117</v>
      </c>
      <c r="AQ2278" s="56" t="s">
        <v>120</v>
      </c>
      <c r="AR2278" s="56">
        <v>295</v>
      </c>
      <c r="AS2278" s="56">
        <v>421.85</v>
      </c>
    </row>
    <row r="2279" spans="35:45" ht="69">
      <c r="AI2279" s="57" t="s">
        <v>112</v>
      </c>
      <c r="AJ2279" s="57">
        <v>2022</v>
      </c>
      <c r="AK2279" s="57" t="s">
        <v>32</v>
      </c>
      <c r="AL2279" s="57" t="s">
        <v>116</v>
      </c>
      <c r="AM2279" s="57" t="s">
        <v>118</v>
      </c>
      <c r="AN2279" s="57" t="s">
        <v>119</v>
      </c>
      <c r="AO2279" s="57" t="s">
        <v>115</v>
      </c>
      <c r="AP2279" s="57" t="s">
        <v>117</v>
      </c>
      <c r="AQ2279" s="57" t="s">
        <v>120</v>
      </c>
      <c r="AR2279" s="57">
        <v>848</v>
      </c>
      <c r="AS2279" s="57">
        <v>1212.6400000000001</v>
      </c>
    </row>
    <row r="2280" spans="35:45" ht="69">
      <c r="AI2280" s="56" t="s">
        <v>110</v>
      </c>
      <c r="AJ2280" s="56">
        <v>2022</v>
      </c>
      <c r="AK2280" s="56" t="s">
        <v>32</v>
      </c>
      <c r="AL2280" s="56" t="s">
        <v>116</v>
      </c>
      <c r="AM2280" s="56" t="s">
        <v>118</v>
      </c>
      <c r="AN2280" s="56" t="s">
        <v>119</v>
      </c>
      <c r="AO2280" s="56" t="s">
        <v>115</v>
      </c>
      <c r="AP2280" s="56" t="s">
        <v>117</v>
      </c>
      <c r="AQ2280" s="56" t="s">
        <v>120</v>
      </c>
      <c r="AR2280" s="56">
        <v>881</v>
      </c>
      <c r="AS2280" s="56">
        <v>1259.83</v>
      </c>
    </row>
    <row r="2281" spans="35:45" ht="69">
      <c r="AI2281" s="57" t="s">
        <v>103</v>
      </c>
      <c r="AJ2281" s="57">
        <v>2022</v>
      </c>
      <c r="AK2281" s="57" t="s">
        <v>31</v>
      </c>
      <c r="AL2281" s="57" t="s">
        <v>116</v>
      </c>
      <c r="AM2281" s="57" t="s">
        <v>118</v>
      </c>
      <c r="AN2281" s="57" t="s">
        <v>119</v>
      </c>
      <c r="AO2281" s="57" t="s">
        <v>115</v>
      </c>
      <c r="AP2281" s="57" t="s">
        <v>117</v>
      </c>
      <c r="AQ2281" s="57" t="s">
        <v>120</v>
      </c>
      <c r="AR2281" s="57">
        <v>326</v>
      </c>
      <c r="AS2281" s="57">
        <v>466.18</v>
      </c>
    </row>
    <row r="2282" spans="35:45" ht="69">
      <c r="AI2282" s="56" t="s">
        <v>103</v>
      </c>
      <c r="AJ2282" s="56">
        <v>2022</v>
      </c>
      <c r="AK2282" s="56" t="s">
        <v>31</v>
      </c>
      <c r="AL2282" s="56" t="s">
        <v>116</v>
      </c>
      <c r="AM2282" s="56" t="s">
        <v>118</v>
      </c>
      <c r="AN2282" s="56" t="s">
        <v>119</v>
      </c>
      <c r="AO2282" s="56" t="s">
        <v>115</v>
      </c>
      <c r="AP2282" s="56" t="s">
        <v>117</v>
      </c>
      <c r="AQ2282" s="56" t="s">
        <v>120</v>
      </c>
      <c r="AR2282" s="56">
        <v>254</v>
      </c>
      <c r="AS2282" s="56">
        <v>363.22</v>
      </c>
    </row>
    <row r="2283" spans="35:45" ht="69">
      <c r="AI2283" s="57" t="s">
        <v>110</v>
      </c>
      <c r="AJ2283" s="57">
        <v>2022</v>
      </c>
      <c r="AK2283" s="57" t="s">
        <v>31</v>
      </c>
      <c r="AL2283" s="57" t="s">
        <v>116</v>
      </c>
      <c r="AM2283" s="57" t="s">
        <v>118</v>
      </c>
      <c r="AN2283" s="57" t="s">
        <v>119</v>
      </c>
      <c r="AO2283" s="57" t="s">
        <v>115</v>
      </c>
      <c r="AP2283" s="57" t="s">
        <v>117</v>
      </c>
      <c r="AQ2283" s="57" t="s">
        <v>120</v>
      </c>
      <c r="AR2283" s="57">
        <v>296</v>
      </c>
      <c r="AS2283" s="57">
        <v>423.28</v>
      </c>
    </row>
    <row r="2284" spans="35:45" ht="69">
      <c r="AI2284" s="56" t="s">
        <v>103</v>
      </c>
      <c r="AJ2284" s="56">
        <v>2022</v>
      </c>
      <c r="AK2284" s="56" t="s">
        <v>31</v>
      </c>
      <c r="AL2284" s="56" t="s">
        <v>116</v>
      </c>
      <c r="AM2284" s="56" t="s">
        <v>118</v>
      </c>
      <c r="AN2284" s="56" t="s">
        <v>119</v>
      </c>
      <c r="AO2284" s="56" t="s">
        <v>115</v>
      </c>
      <c r="AP2284" s="56" t="s">
        <v>117</v>
      </c>
      <c r="AQ2284" s="56" t="s">
        <v>120</v>
      </c>
      <c r="AR2284" s="56">
        <v>328</v>
      </c>
      <c r="AS2284" s="56">
        <v>469.04</v>
      </c>
    </row>
    <row r="2285" spans="35:45" ht="69">
      <c r="AI2285" s="57" t="s">
        <v>112</v>
      </c>
      <c r="AJ2285" s="57">
        <v>2022</v>
      </c>
      <c r="AK2285" s="57" t="s">
        <v>31</v>
      </c>
      <c r="AL2285" s="57" t="s">
        <v>116</v>
      </c>
      <c r="AM2285" s="57" t="s">
        <v>118</v>
      </c>
      <c r="AN2285" s="57" t="s">
        <v>119</v>
      </c>
      <c r="AO2285" s="57" t="s">
        <v>115</v>
      </c>
      <c r="AP2285" s="57" t="s">
        <v>117</v>
      </c>
      <c r="AQ2285" s="57" t="s">
        <v>120</v>
      </c>
      <c r="AR2285" s="57">
        <v>250</v>
      </c>
      <c r="AS2285" s="57">
        <v>357.5</v>
      </c>
    </row>
    <row r="2286" spans="35:45" ht="69">
      <c r="AI2286" s="56" t="s">
        <v>110</v>
      </c>
      <c r="AJ2286" s="56">
        <v>2022</v>
      </c>
      <c r="AK2286" s="56" t="s">
        <v>31</v>
      </c>
      <c r="AL2286" s="56" t="s">
        <v>116</v>
      </c>
      <c r="AM2286" s="56" t="s">
        <v>118</v>
      </c>
      <c r="AN2286" s="56" t="s">
        <v>119</v>
      </c>
      <c r="AO2286" s="56" t="s">
        <v>115</v>
      </c>
      <c r="AP2286" s="56" t="s">
        <v>117</v>
      </c>
      <c r="AQ2286" s="56" t="s">
        <v>120</v>
      </c>
      <c r="AR2286" s="56">
        <v>298</v>
      </c>
      <c r="AS2286" s="56">
        <v>426.14</v>
      </c>
    </row>
    <row r="2287" spans="35:45" ht="69">
      <c r="AI2287" s="57" t="s">
        <v>103</v>
      </c>
      <c r="AJ2287" s="57">
        <v>2022</v>
      </c>
      <c r="AK2287" s="57" t="s">
        <v>31</v>
      </c>
      <c r="AL2287" s="57" t="s">
        <v>116</v>
      </c>
      <c r="AM2287" s="57" t="s">
        <v>118</v>
      </c>
      <c r="AN2287" s="57" t="s">
        <v>119</v>
      </c>
      <c r="AO2287" s="57" t="s">
        <v>115</v>
      </c>
      <c r="AP2287" s="57" t="s">
        <v>117</v>
      </c>
      <c r="AQ2287" s="57" t="s">
        <v>120</v>
      </c>
      <c r="AR2287" s="57">
        <v>785</v>
      </c>
      <c r="AS2287" s="57">
        <v>1122.55</v>
      </c>
    </row>
    <row r="2288" spans="35:45" ht="69">
      <c r="AI2288" s="56" t="s">
        <v>114</v>
      </c>
      <c r="AJ2288" s="56">
        <v>2022</v>
      </c>
      <c r="AK2288" s="56" t="s">
        <v>31</v>
      </c>
      <c r="AL2288" s="56" t="s">
        <v>116</v>
      </c>
      <c r="AM2288" s="56" t="s">
        <v>118</v>
      </c>
      <c r="AN2288" s="56" t="s">
        <v>119</v>
      </c>
      <c r="AO2288" s="56" t="s">
        <v>115</v>
      </c>
      <c r="AP2288" s="56" t="s">
        <v>117</v>
      </c>
      <c r="AQ2288" s="56" t="s">
        <v>120</v>
      </c>
      <c r="AR2288" s="56">
        <v>838</v>
      </c>
      <c r="AS2288" s="56">
        <v>1198.3399999999999</v>
      </c>
    </row>
    <row r="2289" spans="35:45" ht="69">
      <c r="AI2289" s="57" t="s">
        <v>114</v>
      </c>
      <c r="AJ2289" s="57">
        <v>2022</v>
      </c>
      <c r="AK2289" s="57" t="s">
        <v>31</v>
      </c>
      <c r="AL2289" s="57" t="s">
        <v>116</v>
      </c>
      <c r="AM2289" s="57" t="s">
        <v>118</v>
      </c>
      <c r="AN2289" s="57" t="s">
        <v>119</v>
      </c>
      <c r="AO2289" s="57" t="s">
        <v>115</v>
      </c>
      <c r="AP2289" s="57" t="s">
        <v>117</v>
      </c>
      <c r="AQ2289" s="57" t="s">
        <v>120</v>
      </c>
      <c r="AR2289" s="57">
        <v>871</v>
      </c>
      <c r="AS2289" s="57">
        <v>1245.53</v>
      </c>
    </row>
    <row r="2290" spans="35:45" ht="69">
      <c r="AI2290" s="56" t="s">
        <v>112</v>
      </c>
      <c r="AJ2290" s="56">
        <v>2022</v>
      </c>
      <c r="AK2290" s="56" t="s">
        <v>31</v>
      </c>
      <c r="AL2290" s="56" t="s">
        <v>116</v>
      </c>
      <c r="AM2290" s="56" t="s">
        <v>118</v>
      </c>
      <c r="AN2290" s="56" t="s">
        <v>119</v>
      </c>
      <c r="AO2290" s="56" t="s">
        <v>115</v>
      </c>
      <c r="AP2290" s="56" t="s">
        <v>117</v>
      </c>
      <c r="AQ2290" s="56" t="s">
        <v>120</v>
      </c>
      <c r="AR2290" s="56">
        <v>945</v>
      </c>
      <c r="AS2290" s="56">
        <v>1351.35</v>
      </c>
    </row>
    <row r="2291" spans="35:45" ht="69">
      <c r="AI2291" s="57" t="s">
        <v>110</v>
      </c>
      <c r="AJ2291" s="57">
        <v>2022</v>
      </c>
      <c r="AK2291" s="57" t="s">
        <v>31</v>
      </c>
      <c r="AL2291" s="57" t="s">
        <v>116</v>
      </c>
      <c r="AM2291" s="57" t="s">
        <v>118</v>
      </c>
      <c r="AN2291" s="57" t="s">
        <v>119</v>
      </c>
      <c r="AO2291" s="57" t="s">
        <v>115</v>
      </c>
      <c r="AP2291" s="57" t="s">
        <v>117</v>
      </c>
      <c r="AQ2291" s="57" t="s">
        <v>120</v>
      </c>
      <c r="AR2291" s="57">
        <v>946</v>
      </c>
      <c r="AS2291" s="57">
        <v>1352.78</v>
      </c>
    </row>
    <row r="2292" spans="35:45" ht="69">
      <c r="AI2292" s="56" t="s">
        <v>114</v>
      </c>
      <c r="AJ2292" s="56">
        <v>2022</v>
      </c>
      <c r="AK2292" s="56" t="s">
        <v>31</v>
      </c>
      <c r="AL2292" s="56" t="s">
        <v>116</v>
      </c>
      <c r="AM2292" s="56" t="s">
        <v>118</v>
      </c>
      <c r="AN2292" s="56" t="s">
        <v>119</v>
      </c>
      <c r="AO2292" s="56" t="s">
        <v>115</v>
      </c>
      <c r="AP2292" s="56" t="s">
        <v>117</v>
      </c>
      <c r="AQ2292" s="56" t="s">
        <v>120</v>
      </c>
      <c r="AR2292" s="56">
        <v>824</v>
      </c>
      <c r="AS2292" s="56">
        <v>526.24</v>
      </c>
    </row>
    <row r="2293" spans="35:45" ht="69">
      <c r="AI2293" s="57" t="s">
        <v>103</v>
      </c>
      <c r="AJ2293" s="57">
        <v>2022</v>
      </c>
      <c r="AK2293" s="57" t="s">
        <v>31</v>
      </c>
      <c r="AL2293" s="57" t="s">
        <v>116</v>
      </c>
      <c r="AM2293" s="57" t="s">
        <v>118</v>
      </c>
      <c r="AN2293" s="57" t="s">
        <v>119</v>
      </c>
      <c r="AO2293" s="57" t="s">
        <v>115</v>
      </c>
      <c r="AP2293" s="57" t="s">
        <v>117</v>
      </c>
      <c r="AQ2293" s="57" t="s">
        <v>120</v>
      </c>
      <c r="AR2293" s="57">
        <v>297</v>
      </c>
      <c r="AS2293" s="57">
        <v>424.71</v>
      </c>
    </row>
    <row r="2294" spans="35:45" ht="69">
      <c r="AI2294" s="56" t="s">
        <v>103</v>
      </c>
      <c r="AJ2294" s="56">
        <v>2022</v>
      </c>
      <c r="AK2294" s="56" t="s">
        <v>31</v>
      </c>
      <c r="AL2294" s="56" t="s">
        <v>116</v>
      </c>
      <c r="AM2294" s="56" t="s">
        <v>118</v>
      </c>
      <c r="AN2294" s="56" t="s">
        <v>119</v>
      </c>
      <c r="AO2294" s="56" t="s">
        <v>115</v>
      </c>
      <c r="AP2294" s="56" t="s">
        <v>117</v>
      </c>
      <c r="AQ2294" s="56" t="s">
        <v>120</v>
      </c>
      <c r="AR2294" s="56">
        <v>351</v>
      </c>
      <c r="AS2294" s="56">
        <v>501.93</v>
      </c>
    </row>
    <row r="2295" spans="35:45" ht="69">
      <c r="AI2295" s="57" t="s">
        <v>114</v>
      </c>
      <c r="AJ2295" s="57">
        <v>2022</v>
      </c>
      <c r="AK2295" s="57" t="s">
        <v>31</v>
      </c>
      <c r="AL2295" s="57" t="s">
        <v>116</v>
      </c>
      <c r="AM2295" s="57" t="s">
        <v>118</v>
      </c>
      <c r="AN2295" s="57" t="s">
        <v>119</v>
      </c>
      <c r="AO2295" s="57" t="s">
        <v>115</v>
      </c>
      <c r="AP2295" s="57" t="s">
        <v>117</v>
      </c>
      <c r="AQ2295" s="57" t="s">
        <v>120</v>
      </c>
      <c r="AR2295" s="57">
        <v>345</v>
      </c>
      <c r="AS2295" s="57">
        <v>493.35</v>
      </c>
    </row>
    <row r="2296" spans="35:45" ht="69">
      <c r="AI2296" s="56" t="s">
        <v>112</v>
      </c>
      <c r="AJ2296" s="56">
        <v>2022</v>
      </c>
      <c r="AK2296" s="56" t="s">
        <v>31</v>
      </c>
      <c r="AL2296" s="56" t="s">
        <v>116</v>
      </c>
      <c r="AM2296" s="56" t="s">
        <v>118</v>
      </c>
      <c r="AN2296" s="56" t="s">
        <v>119</v>
      </c>
      <c r="AO2296" s="56" t="s">
        <v>115</v>
      </c>
      <c r="AP2296" s="56" t="s">
        <v>117</v>
      </c>
      <c r="AQ2296" s="56" t="s">
        <v>120</v>
      </c>
      <c r="AR2296" s="56">
        <v>339</v>
      </c>
      <c r="AS2296" s="56">
        <v>484.77</v>
      </c>
    </row>
    <row r="2297" spans="35:45" ht="69">
      <c r="AI2297" s="57" t="s">
        <v>110</v>
      </c>
      <c r="AJ2297" s="57">
        <v>2022</v>
      </c>
      <c r="AK2297" s="57" t="s">
        <v>31</v>
      </c>
      <c r="AL2297" s="57" t="s">
        <v>116</v>
      </c>
      <c r="AM2297" s="57" t="s">
        <v>118</v>
      </c>
      <c r="AN2297" s="57" t="s">
        <v>119</v>
      </c>
      <c r="AO2297" s="57" t="s">
        <v>115</v>
      </c>
      <c r="AP2297" s="57" t="s">
        <v>117</v>
      </c>
      <c r="AQ2297" s="57" t="s">
        <v>120</v>
      </c>
      <c r="AR2297" s="57">
        <v>325</v>
      </c>
      <c r="AS2297" s="57">
        <v>464.75</v>
      </c>
    </row>
    <row r="2298" spans="35:45" ht="69">
      <c r="AI2298" s="56" t="s">
        <v>112</v>
      </c>
      <c r="AJ2298" s="56">
        <v>2022</v>
      </c>
      <c r="AK2298" s="56" t="s">
        <v>31</v>
      </c>
      <c r="AL2298" s="56" t="s">
        <v>116</v>
      </c>
      <c r="AM2298" s="56" t="s">
        <v>118</v>
      </c>
      <c r="AN2298" s="56" t="s">
        <v>119</v>
      </c>
      <c r="AO2298" s="56" t="s">
        <v>115</v>
      </c>
      <c r="AP2298" s="56" t="s">
        <v>117</v>
      </c>
      <c r="AQ2298" s="56" t="s">
        <v>120</v>
      </c>
      <c r="AR2298" s="56">
        <v>253</v>
      </c>
      <c r="AS2298" s="56">
        <v>361.79</v>
      </c>
    </row>
    <row r="2299" spans="35:45" ht="69">
      <c r="AI2299" s="57" t="s">
        <v>103</v>
      </c>
      <c r="AJ2299" s="57">
        <v>2022</v>
      </c>
      <c r="AK2299" s="57" t="s">
        <v>31</v>
      </c>
      <c r="AL2299" s="57" t="s">
        <v>116</v>
      </c>
      <c r="AM2299" s="57" t="s">
        <v>118</v>
      </c>
      <c r="AN2299" s="57" t="s">
        <v>119</v>
      </c>
      <c r="AO2299" s="57" t="s">
        <v>115</v>
      </c>
      <c r="AP2299" s="57" t="s">
        <v>117</v>
      </c>
      <c r="AQ2299" s="57" t="s">
        <v>120</v>
      </c>
      <c r="AR2299" s="57">
        <v>301</v>
      </c>
      <c r="AS2299" s="57">
        <v>430.43</v>
      </c>
    </row>
    <row r="2300" spans="35:45" ht="69">
      <c r="AI2300" s="56" t="s">
        <v>110</v>
      </c>
      <c r="AJ2300" s="56">
        <v>2022</v>
      </c>
      <c r="AK2300" s="56" t="s">
        <v>31</v>
      </c>
      <c r="AL2300" s="56" t="s">
        <v>116</v>
      </c>
      <c r="AM2300" s="56" t="s">
        <v>118</v>
      </c>
      <c r="AN2300" s="56" t="s">
        <v>119</v>
      </c>
      <c r="AO2300" s="56" t="s">
        <v>115</v>
      </c>
      <c r="AP2300" s="56" t="s">
        <v>117</v>
      </c>
      <c r="AQ2300" s="56" t="s">
        <v>120</v>
      </c>
      <c r="AR2300" s="56">
        <v>794</v>
      </c>
      <c r="AS2300" s="56">
        <v>1135.42</v>
      </c>
    </row>
    <row r="2301" spans="35:45" ht="69">
      <c r="AI2301" s="57" t="s">
        <v>110</v>
      </c>
      <c r="AJ2301" s="57">
        <v>2022</v>
      </c>
      <c r="AK2301" s="57" t="s">
        <v>31</v>
      </c>
      <c r="AL2301" s="57" t="s">
        <v>116</v>
      </c>
      <c r="AM2301" s="57" t="s">
        <v>118</v>
      </c>
      <c r="AN2301" s="57" t="s">
        <v>119</v>
      </c>
      <c r="AO2301" s="57" t="s">
        <v>115</v>
      </c>
      <c r="AP2301" s="57" t="s">
        <v>117</v>
      </c>
      <c r="AQ2301" s="57" t="s">
        <v>120</v>
      </c>
      <c r="AR2301" s="57">
        <v>847</v>
      </c>
      <c r="AS2301" s="57">
        <v>1211.21</v>
      </c>
    </row>
    <row r="2302" spans="35:45" ht="69">
      <c r="AI2302" s="56" t="s">
        <v>103</v>
      </c>
      <c r="AJ2302" s="56">
        <v>2022</v>
      </c>
      <c r="AK2302" s="56" t="s">
        <v>31</v>
      </c>
      <c r="AL2302" s="56" t="s">
        <v>116</v>
      </c>
      <c r="AM2302" s="56" t="s">
        <v>118</v>
      </c>
      <c r="AN2302" s="56" t="s">
        <v>119</v>
      </c>
      <c r="AO2302" s="56" t="s">
        <v>115</v>
      </c>
      <c r="AP2302" s="56" t="s">
        <v>117</v>
      </c>
      <c r="AQ2302" s="56" t="s">
        <v>120</v>
      </c>
      <c r="AR2302" s="56">
        <v>880</v>
      </c>
      <c r="AS2302" s="56">
        <v>1258.4000000000001</v>
      </c>
    </row>
    <row r="2303" spans="35:45" ht="41.4">
      <c r="AI2303" s="57" t="s">
        <v>103</v>
      </c>
      <c r="AJ2303" s="57">
        <v>2023</v>
      </c>
      <c r="AK2303" s="57" t="s">
        <v>26</v>
      </c>
      <c r="AL2303" s="57" t="s">
        <v>104</v>
      </c>
      <c r="AM2303" s="57" t="s">
        <v>118</v>
      </c>
      <c r="AN2303" s="57" t="s">
        <v>106</v>
      </c>
      <c r="AO2303" s="57" t="s">
        <v>107</v>
      </c>
      <c r="AP2303" s="57" t="s">
        <v>108</v>
      </c>
      <c r="AQ2303" s="57" t="s">
        <v>111</v>
      </c>
      <c r="AR2303" s="57">
        <v>362</v>
      </c>
      <c r="AS2303" s="57">
        <v>553.86</v>
      </c>
    </row>
    <row r="2304" spans="35:45" ht="41.4">
      <c r="AI2304" s="56" t="s">
        <v>110</v>
      </c>
      <c r="AJ2304" s="56">
        <v>2023</v>
      </c>
      <c r="AK2304" s="56" t="s">
        <v>26</v>
      </c>
      <c r="AL2304" s="56" t="s">
        <v>104</v>
      </c>
      <c r="AM2304" s="56" t="s">
        <v>118</v>
      </c>
      <c r="AN2304" s="56" t="s">
        <v>106</v>
      </c>
      <c r="AO2304" s="56" t="s">
        <v>107</v>
      </c>
      <c r="AP2304" s="56" t="s">
        <v>108</v>
      </c>
      <c r="AQ2304" s="56" t="s">
        <v>111</v>
      </c>
      <c r="AR2304" s="56">
        <v>338</v>
      </c>
      <c r="AS2304" s="56">
        <v>483.34</v>
      </c>
    </row>
    <row r="2305" spans="35:45" ht="41.4">
      <c r="AI2305" s="57" t="s">
        <v>113</v>
      </c>
      <c r="AJ2305" s="57">
        <v>2023</v>
      </c>
      <c r="AK2305" s="57" t="s">
        <v>26</v>
      </c>
      <c r="AL2305" s="57" t="s">
        <v>104</v>
      </c>
      <c r="AM2305" s="57" t="s">
        <v>118</v>
      </c>
      <c r="AN2305" s="57" t="s">
        <v>106</v>
      </c>
      <c r="AO2305" s="57" t="s">
        <v>107</v>
      </c>
      <c r="AP2305" s="57" t="s">
        <v>108</v>
      </c>
      <c r="AQ2305" s="57" t="s">
        <v>111</v>
      </c>
      <c r="AR2305" s="57">
        <v>364</v>
      </c>
      <c r="AS2305" s="57">
        <v>520.52</v>
      </c>
    </row>
    <row r="2306" spans="35:45" ht="41.4">
      <c r="AI2306" s="56" t="s">
        <v>110</v>
      </c>
      <c r="AJ2306" s="56">
        <v>2023</v>
      </c>
      <c r="AK2306" s="56" t="s">
        <v>26</v>
      </c>
      <c r="AL2306" s="56" t="s">
        <v>104</v>
      </c>
      <c r="AM2306" s="56" t="s">
        <v>118</v>
      </c>
      <c r="AN2306" s="56" t="s">
        <v>106</v>
      </c>
      <c r="AO2306" s="56" t="s">
        <v>107</v>
      </c>
      <c r="AP2306" s="56" t="s">
        <v>108</v>
      </c>
      <c r="AQ2306" s="56" t="s">
        <v>111</v>
      </c>
      <c r="AR2306" s="56">
        <v>334</v>
      </c>
      <c r="AS2306" s="56">
        <v>477.62</v>
      </c>
    </row>
    <row r="2307" spans="35:45" ht="41.4">
      <c r="AI2307" s="57" t="s">
        <v>110</v>
      </c>
      <c r="AJ2307" s="57">
        <v>2023</v>
      </c>
      <c r="AK2307" s="57" t="s">
        <v>26</v>
      </c>
      <c r="AL2307" s="57" t="s">
        <v>104</v>
      </c>
      <c r="AM2307" s="57" t="s">
        <v>118</v>
      </c>
      <c r="AN2307" s="57" t="s">
        <v>106</v>
      </c>
      <c r="AO2307" s="57" t="s">
        <v>107</v>
      </c>
      <c r="AP2307" s="57" t="s">
        <v>108</v>
      </c>
      <c r="AQ2307" s="57" t="s">
        <v>111</v>
      </c>
      <c r="AR2307" s="57">
        <v>655</v>
      </c>
      <c r="AS2307" s="57">
        <v>936.65</v>
      </c>
    </row>
    <row r="2308" spans="35:45" ht="41.4">
      <c r="AI2308" s="56" t="s">
        <v>103</v>
      </c>
      <c r="AJ2308" s="56">
        <v>2023</v>
      </c>
      <c r="AK2308" s="56" t="s">
        <v>26</v>
      </c>
      <c r="AL2308" s="56" t="s">
        <v>104</v>
      </c>
      <c r="AM2308" s="56" t="s">
        <v>118</v>
      </c>
      <c r="AN2308" s="56" t="s">
        <v>106</v>
      </c>
      <c r="AO2308" s="56" t="s">
        <v>107</v>
      </c>
      <c r="AP2308" s="56" t="s">
        <v>108</v>
      </c>
      <c r="AQ2308" s="56" t="s">
        <v>111</v>
      </c>
      <c r="AR2308" s="56">
        <v>742</v>
      </c>
      <c r="AS2308" s="56">
        <v>1061.06</v>
      </c>
    </row>
    <row r="2309" spans="35:45" ht="41.4">
      <c r="AI2309" s="57" t="s">
        <v>103</v>
      </c>
      <c r="AJ2309" s="57">
        <v>2023</v>
      </c>
      <c r="AK2309" s="57" t="s">
        <v>26</v>
      </c>
      <c r="AL2309" s="57" t="s">
        <v>104</v>
      </c>
      <c r="AM2309" s="57" t="s">
        <v>118</v>
      </c>
      <c r="AN2309" s="57" t="s">
        <v>106</v>
      </c>
      <c r="AO2309" s="57" t="s">
        <v>107</v>
      </c>
      <c r="AP2309" s="57" t="s">
        <v>108</v>
      </c>
      <c r="AQ2309" s="57" t="s">
        <v>111</v>
      </c>
      <c r="AR2309" s="57">
        <v>363</v>
      </c>
      <c r="AS2309" s="57">
        <v>519.09</v>
      </c>
    </row>
    <row r="2310" spans="35:45" ht="41.4">
      <c r="AI2310" s="56" t="s">
        <v>110</v>
      </c>
      <c r="AJ2310" s="56">
        <v>2023</v>
      </c>
      <c r="AK2310" s="56" t="s">
        <v>26</v>
      </c>
      <c r="AL2310" s="56" t="s">
        <v>104</v>
      </c>
      <c r="AM2310" s="56" t="s">
        <v>118</v>
      </c>
      <c r="AN2310" s="56" t="s">
        <v>106</v>
      </c>
      <c r="AO2310" s="56" t="s">
        <v>107</v>
      </c>
      <c r="AP2310" s="56" t="s">
        <v>108</v>
      </c>
      <c r="AQ2310" s="56" t="s">
        <v>111</v>
      </c>
      <c r="AR2310" s="56">
        <v>781</v>
      </c>
      <c r="AS2310" s="56">
        <v>526.24</v>
      </c>
    </row>
    <row r="2311" spans="35:45" ht="41.4">
      <c r="AI2311" s="57" t="s">
        <v>110</v>
      </c>
      <c r="AJ2311" s="57">
        <v>2023</v>
      </c>
      <c r="AK2311" s="57" t="s">
        <v>26</v>
      </c>
      <c r="AL2311" s="57" t="s">
        <v>104</v>
      </c>
      <c r="AM2311" s="57" t="s">
        <v>118</v>
      </c>
      <c r="AN2311" s="57" t="s">
        <v>106</v>
      </c>
      <c r="AO2311" s="57" t="s">
        <v>107</v>
      </c>
      <c r="AP2311" s="57" t="s">
        <v>108</v>
      </c>
      <c r="AQ2311" s="57" t="s">
        <v>111</v>
      </c>
      <c r="AR2311" s="57">
        <v>361</v>
      </c>
      <c r="AS2311" s="57">
        <v>516.23</v>
      </c>
    </row>
    <row r="2312" spans="35:45" ht="41.4">
      <c r="AI2312" s="56" t="s">
        <v>113</v>
      </c>
      <c r="AJ2312" s="56">
        <v>2023</v>
      </c>
      <c r="AK2312" s="56" t="s">
        <v>26</v>
      </c>
      <c r="AL2312" s="56" t="s">
        <v>104</v>
      </c>
      <c r="AM2312" s="56" t="s">
        <v>118</v>
      </c>
      <c r="AN2312" s="56" t="s">
        <v>106</v>
      </c>
      <c r="AO2312" s="56" t="s">
        <v>107</v>
      </c>
      <c r="AP2312" s="56" t="s">
        <v>108</v>
      </c>
      <c r="AQ2312" s="56" t="s">
        <v>111</v>
      </c>
      <c r="AR2312" s="56">
        <v>337</v>
      </c>
      <c r="AS2312" s="56">
        <v>481.91</v>
      </c>
    </row>
    <row r="2313" spans="35:45" ht="41.4">
      <c r="AI2313" s="57" t="s">
        <v>110</v>
      </c>
      <c r="AJ2313" s="57">
        <v>2023</v>
      </c>
      <c r="AK2313" s="57" t="s">
        <v>26</v>
      </c>
      <c r="AL2313" s="57" t="s">
        <v>104</v>
      </c>
      <c r="AM2313" s="57" t="s">
        <v>118</v>
      </c>
      <c r="AN2313" s="57" t="s">
        <v>106</v>
      </c>
      <c r="AO2313" s="57" t="s">
        <v>107</v>
      </c>
      <c r="AP2313" s="57" t="s">
        <v>108</v>
      </c>
      <c r="AQ2313" s="57" t="s">
        <v>111</v>
      </c>
      <c r="AR2313" s="57">
        <v>365</v>
      </c>
      <c r="AS2313" s="57">
        <v>521.95000000000005</v>
      </c>
    </row>
    <row r="2314" spans="35:45" ht="41.4">
      <c r="AI2314" s="56" t="s">
        <v>103</v>
      </c>
      <c r="AJ2314" s="56">
        <v>2023</v>
      </c>
      <c r="AK2314" s="56" t="s">
        <v>26</v>
      </c>
      <c r="AL2314" s="56" t="s">
        <v>104</v>
      </c>
      <c r="AM2314" s="56" t="s">
        <v>118</v>
      </c>
      <c r="AN2314" s="56" t="s">
        <v>106</v>
      </c>
      <c r="AO2314" s="56" t="s">
        <v>107</v>
      </c>
      <c r="AP2314" s="56" t="s">
        <v>108</v>
      </c>
      <c r="AQ2314" s="56" t="s">
        <v>111</v>
      </c>
      <c r="AR2314" s="56">
        <v>751</v>
      </c>
      <c r="AS2314" s="56">
        <v>1073.93</v>
      </c>
    </row>
    <row r="2315" spans="35:45" ht="41.4">
      <c r="AI2315" s="57" t="s">
        <v>113</v>
      </c>
      <c r="AJ2315" s="57">
        <v>2023</v>
      </c>
      <c r="AK2315" s="57" t="s">
        <v>30</v>
      </c>
      <c r="AL2315" s="57" t="s">
        <v>104</v>
      </c>
      <c r="AM2315" s="57" t="s">
        <v>118</v>
      </c>
      <c r="AN2315" s="57" t="s">
        <v>106</v>
      </c>
      <c r="AO2315" s="57" t="s">
        <v>107</v>
      </c>
      <c r="AP2315" s="57" t="s">
        <v>108</v>
      </c>
      <c r="AQ2315" s="57" t="s">
        <v>111</v>
      </c>
      <c r="AR2315" s="57">
        <v>344</v>
      </c>
      <c r="AS2315" s="57">
        <v>526.32000000000005</v>
      </c>
    </row>
    <row r="2316" spans="35:45" ht="41.4">
      <c r="AI2316" s="56" t="s">
        <v>103</v>
      </c>
      <c r="AJ2316" s="56">
        <v>2023</v>
      </c>
      <c r="AK2316" s="56" t="s">
        <v>30</v>
      </c>
      <c r="AL2316" s="56" t="s">
        <v>104</v>
      </c>
      <c r="AM2316" s="56" t="s">
        <v>118</v>
      </c>
      <c r="AN2316" s="56" t="s">
        <v>106</v>
      </c>
      <c r="AO2316" s="56" t="s">
        <v>107</v>
      </c>
      <c r="AP2316" s="56" t="s">
        <v>108</v>
      </c>
      <c r="AQ2316" s="56" t="s">
        <v>111</v>
      </c>
      <c r="AR2316" s="56">
        <v>314</v>
      </c>
      <c r="AS2316" s="56">
        <v>449.02</v>
      </c>
    </row>
    <row r="2317" spans="35:45" ht="41.4">
      <c r="AI2317" s="57" t="s">
        <v>110</v>
      </c>
      <c r="AJ2317" s="57">
        <v>2023</v>
      </c>
      <c r="AK2317" s="57" t="s">
        <v>30</v>
      </c>
      <c r="AL2317" s="57" t="s">
        <v>104</v>
      </c>
      <c r="AM2317" s="57" t="s">
        <v>105</v>
      </c>
      <c r="AN2317" s="57" t="s">
        <v>106</v>
      </c>
      <c r="AO2317" s="57" t="s">
        <v>107</v>
      </c>
      <c r="AP2317" s="57" t="s">
        <v>108</v>
      </c>
      <c r="AQ2317" s="57" t="s">
        <v>111</v>
      </c>
      <c r="AR2317" s="57">
        <v>340</v>
      </c>
      <c r="AS2317" s="57">
        <v>486.2</v>
      </c>
    </row>
    <row r="2318" spans="35:45" ht="41.4">
      <c r="AI2318" s="56" t="s">
        <v>103</v>
      </c>
      <c r="AJ2318" s="56">
        <v>2023</v>
      </c>
      <c r="AK2318" s="56" t="s">
        <v>30</v>
      </c>
      <c r="AL2318" s="56" t="s">
        <v>104</v>
      </c>
      <c r="AM2318" s="56" t="s">
        <v>105</v>
      </c>
      <c r="AN2318" s="56" t="s">
        <v>106</v>
      </c>
      <c r="AO2318" s="56" t="s">
        <v>107</v>
      </c>
      <c r="AP2318" s="56" t="s">
        <v>108</v>
      </c>
      <c r="AQ2318" s="56" t="s">
        <v>111</v>
      </c>
      <c r="AR2318" s="56">
        <v>316</v>
      </c>
      <c r="AS2318" s="56">
        <v>451.88</v>
      </c>
    </row>
    <row r="2319" spans="35:45" ht="41.4">
      <c r="AI2319" s="57" t="s">
        <v>110</v>
      </c>
      <c r="AJ2319" s="57">
        <v>2023</v>
      </c>
      <c r="AK2319" s="57" t="s">
        <v>30</v>
      </c>
      <c r="AL2319" s="57" t="s">
        <v>104</v>
      </c>
      <c r="AM2319" s="57" t="s">
        <v>105</v>
      </c>
      <c r="AN2319" s="57" t="s">
        <v>106</v>
      </c>
      <c r="AO2319" s="57" t="s">
        <v>107</v>
      </c>
      <c r="AP2319" s="57" t="s">
        <v>108</v>
      </c>
      <c r="AQ2319" s="57" t="s">
        <v>111</v>
      </c>
      <c r="AR2319" s="57">
        <v>659</v>
      </c>
      <c r="AS2319" s="57">
        <v>942.37</v>
      </c>
    </row>
    <row r="2320" spans="35:45" ht="41.4">
      <c r="AI2320" s="56" t="s">
        <v>110</v>
      </c>
      <c r="AJ2320" s="56">
        <v>2023</v>
      </c>
      <c r="AK2320" s="56" t="s">
        <v>30</v>
      </c>
      <c r="AL2320" s="56" t="s">
        <v>104</v>
      </c>
      <c r="AM2320" s="56" t="s">
        <v>105</v>
      </c>
      <c r="AN2320" s="56" t="s">
        <v>106</v>
      </c>
      <c r="AO2320" s="56" t="s">
        <v>107</v>
      </c>
      <c r="AP2320" s="56" t="s">
        <v>108</v>
      </c>
      <c r="AQ2320" s="56" t="s">
        <v>111</v>
      </c>
      <c r="AR2320" s="56">
        <v>785</v>
      </c>
      <c r="AS2320" s="56">
        <v>526.24</v>
      </c>
    </row>
    <row r="2321" spans="35:45" ht="41.4">
      <c r="AI2321" s="57" t="s">
        <v>103</v>
      </c>
      <c r="AJ2321" s="57">
        <v>2023</v>
      </c>
      <c r="AK2321" s="57" t="s">
        <v>30</v>
      </c>
      <c r="AL2321" s="57" t="s">
        <v>104</v>
      </c>
      <c r="AM2321" s="57" t="s">
        <v>105</v>
      </c>
      <c r="AN2321" s="57" t="s">
        <v>106</v>
      </c>
      <c r="AO2321" s="57" t="s">
        <v>107</v>
      </c>
      <c r="AP2321" s="57" t="s">
        <v>108</v>
      </c>
      <c r="AQ2321" s="57" t="s">
        <v>111</v>
      </c>
      <c r="AR2321" s="57">
        <v>343</v>
      </c>
      <c r="AS2321" s="57">
        <v>490.49</v>
      </c>
    </row>
    <row r="2322" spans="35:45" ht="41.4">
      <c r="AI2322" s="56" t="s">
        <v>110</v>
      </c>
      <c r="AJ2322" s="56">
        <v>2023</v>
      </c>
      <c r="AK2322" s="56" t="s">
        <v>30</v>
      </c>
      <c r="AL2322" s="56" t="s">
        <v>104</v>
      </c>
      <c r="AM2322" s="56" t="s">
        <v>105</v>
      </c>
      <c r="AN2322" s="56" t="s">
        <v>106</v>
      </c>
      <c r="AO2322" s="56" t="s">
        <v>107</v>
      </c>
      <c r="AP2322" s="56" t="s">
        <v>108</v>
      </c>
      <c r="AQ2322" s="56" t="s">
        <v>111</v>
      </c>
      <c r="AR2322" s="56">
        <v>313</v>
      </c>
      <c r="AS2322" s="56">
        <v>447.59</v>
      </c>
    </row>
    <row r="2323" spans="35:45" ht="41.4">
      <c r="AI2323" s="57" t="s">
        <v>103</v>
      </c>
      <c r="AJ2323" s="57">
        <v>2023</v>
      </c>
      <c r="AK2323" s="57" t="s">
        <v>30</v>
      </c>
      <c r="AL2323" s="57" t="s">
        <v>104</v>
      </c>
      <c r="AM2323" s="57" t="s">
        <v>105</v>
      </c>
      <c r="AN2323" s="57" t="s">
        <v>106</v>
      </c>
      <c r="AO2323" s="57" t="s">
        <v>107</v>
      </c>
      <c r="AP2323" s="57" t="s">
        <v>108</v>
      </c>
      <c r="AQ2323" s="57" t="s">
        <v>111</v>
      </c>
      <c r="AR2323" s="57">
        <v>341</v>
      </c>
      <c r="AS2323" s="57">
        <v>487.63</v>
      </c>
    </row>
    <row r="2324" spans="35:45" ht="41.4">
      <c r="AI2324" s="56" t="s">
        <v>113</v>
      </c>
      <c r="AJ2324" s="56">
        <v>2023</v>
      </c>
      <c r="AK2324" s="56" t="s">
        <v>30</v>
      </c>
      <c r="AL2324" s="56" t="s">
        <v>104</v>
      </c>
      <c r="AM2324" s="56" t="s">
        <v>105</v>
      </c>
      <c r="AN2324" s="56" t="s">
        <v>106</v>
      </c>
      <c r="AO2324" s="56" t="s">
        <v>107</v>
      </c>
      <c r="AP2324" s="56" t="s">
        <v>108</v>
      </c>
      <c r="AQ2324" s="56" t="s">
        <v>111</v>
      </c>
      <c r="AR2324" s="56">
        <v>754</v>
      </c>
      <c r="AS2324" s="56">
        <v>1078.22</v>
      </c>
    </row>
    <row r="2325" spans="35:45" ht="41.4">
      <c r="AI2325" s="57" t="s">
        <v>113</v>
      </c>
      <c r="AJ2325" s="57">
        <v>2023</v>
      </c>
      <c r="AK2325" s="57" t="s">
        <v>34</v>
      </c>
      <c r="AL2325" s="57" t="s">
        <v>104</v>
      </c>
      <c r="AM2325" s="57" t="s">
        <v>105</v>
      </c>
      <c r="AN2325" s="57" t="s">
        <v>106</v>
      </c>
      <c r="AO2325" s="57" t="s">
        <v>107</v>
      </c>
      <c r="AP2325" s="57" t="s">
        <v>108</v>
      </c>
      <c r="AQ2325" s="57" t="s">
        <v>111</v>
      </c>
      <c r="AR2325" s="57">
        <v>320</v>
      </c>
      <c r="AS2325" s="57">
        <v>489.6</v>
      </c>
    </row>
    <row r="2326" spans="35:45" ht="41.4">
      <c r="AI2326" s="56" t="s">
        <v>103</v>
      </c>
      <c r="AJ2326" s="56">
        <v>2023</v>
      </c>
      <c r="AK2326" s="56" t="s">
        <v>34</v>
      </c>
      <c r="AL2326" s="56" t="s">
        <v>104</v>
      </c>
      <c r="AM2326" s="56" t="s">
        <v>105</v>
      </c>
      <c r="AN2326" s="56" t="s">
        <v>106</v>
      </c>
      <c r="AO2326" s="56" t="s">
        <v>107</v>
      </c>
      <c r="AP2326" s="56" t="s">
        <v>108</v>
      </c>
      <c r="AQ2326" s="56" t="s">
        <v>111</v>
      </c>
      <c r="AR2326" s="56">
        <v>296</v>
      </c>
      <c r="AS2326" s="56">
        <v>423.28</v>
      </c>
    </row>
    <row r="2327" spans="35:45" ht="41.4">
      <c r="AI2327" s="57" t="s">
        <v>110</v>
      </c>
      <c r="AJ2327" s="57">
        <v>2023</v>
      </c>
      <c r="AK2327" s="57" t="s">
        <v>34</v>
      </c>
      <c r="AL2327" s="57" t="s">
        <v>104</v>
      </c>
      <c r="AM2327" s="57" t="s">
        <v>105</v>
      </c>
      <c r="AN2327" s="57" t="s">
        <v>106</v>
      </c>
      <c r="AO2327" s="57" t="s">
        <v>107</v>
      </c>
      <c r="AP2327" s="57" t="s">
        <v>108</v>
      </c>
      <c r="AQ2327" s="57" t="s">
        <v>111</v>
      </c>
      <c r="AR2327" s="57">
        <v>322</v>
      </c>
      <c r="AS2327" s="57">
        <v>460.46</v>
      </c>
    </row>
    <row r="2328" spans="35:45" ht="41.4">
      <c r="AI2328" s="56" t="s">
        <v>110</v>
      </c>
      <c r="AJ2328" s="56">
        <v>2023</v>
      </c>
      <c r="AK2328" s="56" t="s">
        <v>34</v>
      </c>
      <c r="AL2328" s="56" t="s">
        <v>104</v>
      </c>
      <c r="AM2328" s="56" t="s">
        <v>105</v>
      </c>
      <c r="AN2328" s="56" t="s">
        <v>106</v>
      </c>
      <c r="AO2328" s="56" t="s">
        <v>107</v>
      </c>
      <c r="AP2328" s="56" t="s">
        <v>108</v>
      </c>
      <c r="AQ2328" s="56" t="s">
        <v>111</v>
      </c>
      <c r="AR2328" s="56">
        <v>292</v>
      </c>
      <c r="AS2328" s="56">
        <v>417.56</v>
      </c>
    </row>
    <row r="2329" spans="35:45" ht="41.4">
      <c r="AI2329" s="57" t="s">
        <v>110</v>
      </c>
      <c r="AJ2329" s="57">
        <v>2023</v>
      </c>
      <c r="AK2329" s="57" t="s">
        <v>34</v>
      </c>
      <c r="AL2329" s="57" t="s">
        <v>104</v>
      </c>
      <c r="AM2329" s="57" t="s">
        <v>105</v>
      </c>
      <c r="AN2329" s="57" t="s">
        <v>106</v>
      </c>
      <c r="AO2329" s="57" t="s">
        <v>107</v>
      </c>
      <c r="AP2329" s="57" t="s">
        <v>108</v>
      </c>
      <c r="AQ2329" s="57" t="s">
        <v>111</v>
      </c>
      <c r="AR2329" s="57">
        <v>749</v>
      </c>
      <c r="AS2329" s="57">
        <v>1071.07</v>
      </c>
    </row>
    <row r="2330" spans="35:45" ht="41.4">
      <c r="AI2330" s="56" t="s">
        <v>110</v>
      </c>
      <c r="AJ2330" s="56">
        <v>2023</v>
      </c>
      <c r="AK2330" s="56" t="s">
        <v>34</v>
      </c>
      <c r="AL2330" s="56" t="s">
        <v>104</v>
      </c>
      <c r="AM2330" s="56" t="s">
        <v>105</v>
      </c>
      <c r="AN2330" s="56" t="s">
        <v>106</v>
      </c>
      <c r="AO2330" s="56" t="s">
        <v>107</v>
      </c>
      <c r="AP2330" s="56" t="s">
        <v>108</v>
      </c>
      <c r="AQ2330" s="56" t="s">
        <v>111</v>
      </c>
      <c r="AR2330" s="56">
        <v>321</v>
      </c>
      <c r="AS2330" s="56">
        <v>459.03</v>
      </c>
    </row>
    <row r="2331" spans="35:45" ht="41.4">
      <c r="AI2331" s="57" t="s">
        <v>110</v>
      </c>
      <c r="AJ2331" s="57">
        <v>2023</v>
      </c>
      <c r="AK2331" s="57" t="s">
        <v>34</v>
      </c>
      <c r="AL2331" s="57" t="s">
        <v>104</v>
      </c>
      <c r="AM2331" s="57" t="s">
        <v>105</v>
      </c>
      <c r="AN2331" s="57" t="s">
        <v>106</v>
      </c>
      <c r="AO2331" s="57" t="s">
        <v>107</v>
      </c>
      <c r="AP2331" s="57" t="s">
        <v>108</v>
      </c>
      <c r="AQ2331" s="57" t="s">
        <v>111</v>
      </c>
      <c r="AR2331" s="57">
        <v>319</v>
      </c>
      <c r="AS2331" s="57">
        <v>456.17</v>
      </c>
    </row>
    <row r="2332" spans="35:45" ht="41.4">
      <c r="AI2332" s="56" t="s">
        <v>110</v>
      </c>
      <c r="AJ2332" s="56">
        <v>2023</v>
      </c>
      <c r="AK2332" s="56" t="s">
        <v>34</v>
      </c>
      <c r="AL2332" s="56" t="s">
        <v>104</v>
      </c>
      <c r="AM2332" s="56" t="s">
        <v>105</v>
      </c>
      <c r="AN2332" s="56" t="s">
        <v>106</v>
      </c>
      <c r="AO2332" s="56" t="s">
        <v>107</v>
      </c>
      <c r="AP2332" s="56" t="s">
        <v>108</v>
      </c>
      <c r="AQ2332" s="56" t="s">
        <v>111</v>
      </c>
      <c r="AR2332" s="56">
        <v>295</v>
      </c>
      <c r="AS2332" s="56">
        <v>421.85</v>
      </c>
    </row>
    <row r="2333" spans="35:45" ht="41.4">
      <c r="AI2333" s="57" t="s">
        <v>103</v>
      </c>
      <c r="AJ2333" s="57">
        <v>2023</v>
      </c>
      <c r="AK2333" s="57" t="s">
        <v>34</v>
      </c>
      <c r="AL2333" s="57" t="s">
        <v>104</v>
      </c>
      <c r="AM2333" s="57" t="s">
        <v>105</v>
      </c>
      <c r="AN2333" s="57" t="s">
        <v>106</v>
      </c>
      <c r="AO2333" s="57" t="s">
        <v>107</v>
      </c>
      <c r="AP2333" s="57" t="s">
        <v>108</v>
      </c>
      <c r="AQ2333" s="57" t="s">
        <v>111</v>
      </c>
      <c r="AR2333" s="57">
        <v>323</v>
      </c>
      <c r="AS2333" s="57">
        <v>461.89</v>
      </c>
    </row>
    <row r="2334" spans="35:45" ht="41.4">
      <c r="AI2334" s="56" t="s">
        <v>113</v>
      </c>
      <c r="AJ2334" s="56">
        <v>2023</v>
      </c>
      <c r="AK2334" s="56" t="s">
        <v>34</v>
      </c>
      <c r="AL2334" s="56" t="s">
        <v>104</v>
      </c>
      <c r="AM2334" s="56" t="s">
        <v>105</v>
      </c>
      <c r="AN2334" s="56" t="s">
        <v>106</v>
      </c>
      <c r="AO2334" s="56" t="s">
        <v>107</v>
      </c>
      <c r="AP2334" s="56" t="s">
        <v>108</v>
      </c>
      <c r="AQ2334" s="56" t="s">
        <v>111</v>
      </c>
      <c r="AR2334" s="56">
        <v>758</v>
      </c>
      <c r="AS2334" s="56">
        <v>1083.94</v>
      </c>
    </row>
    <row r="2335" spans="35:45" ht="41.4">
      <c r="AI2335" s="57" t="s">
        <v>114</v>
      </c>
      <c r="AJ2335" s="57">
        <v>2023</v>
      </c>
      <c r="AK2335" s="57" t="s">
        <v>23</v>
      </c>
      <c r="AL2335" s="57" t="s">
        <v>104</v>
      </c>
      <c r="AM2335" s="57" t="s">
        <v>105</v>
      </c>
      <c r="AN2335" s="57" t="s">
        <v>106</v>
      </c>
      <c r="AO2335" s="57" t="s">
        <v>107</v>
      </c>
      <c r="AP2335" s="57" t="s">
        <v>108</v>
      </c>
      <c r="AQ2335" s="57" t="s">
        <v>111</v>
      </c>
      <c r="AR2335" s="57">
        <v>128</v>
      </c>
      <c r="AS2335" s="57">
        <v>195.84</v>
      </c>
    </row>
    <row r="2336" spans="35:45" ht="41.4">
      <c r="AI2336" s="56" t="s">
        <v>103</v>
      </c>
      <c r="AJ2336" s="56">
        <v>2023</v>
      </c>
      <c r="AK2336" s="56" t="s">
        <v>23</v>
      </c>
      <c r="AL2336" s="56" t="s">
        <v>104</v>
      </c>
      <c r="AM2336" s="56" t="s">
        <v>105</v>
      </c>
      <c r="AN2336" s="56" t="s">
        <v>106</v>
      </c>
      <c r="AO2336" s="56" t="s">
        <v>107</v>
      </c>
      <c r="AP2336" s="56" t="s">
        <v>108</v>
      </c>
      <c r="AQ2336" s="56" t="s">
        <v>111</v>
      </c>
      <c r="AR2336" s="56">
        <v>302</v>
      </c>
      <c r="AS2336" s="56">
        <v>431.86</v>
      </c>
    </row>
    <row r="2337" spans="35:45" ht="41.4">
      <c r="AI2337" s="57" t="s">
        <v>103</v>
      </c>
      <c r="AJ2337" s="57">
        <v>2023</v>
      </c>
      <c r="AK2337" s="57" t="s">
        <v>23</v>
      </c>
      <c r="AL2337" s="57" t="s">
        <v>104</v>
      </c>
      <c r="AM2337" s="57" t="s">
        <v>105</v>
      </c>
      <c r="AN2337" s="57" t="s">
        <v>106</v>
      </c>
      <c r="AO2337" s="57" t="s">
        <v>107</v>
      </c>
      <c r="AP2337" s="57" t="s">
        <v>108</v>
      </c>
      <c r="AQ2337" s="57" t="s">
        <v>111</v>
      </c>
      <c r="AR2337" s="57">
        <v>130</v>
      </c>
      <c r="AS2337" s="57">
        <v>185.9</v>
      </c>
    </row>
    <row r="2338" spans="35:45" ht="41.4">
      <c r="AI2338" s="56" t="s">
        <v>103</v>
      </c>
      <c r="AJ2338" s="56">
        <v>2023</v>
      </c>
      <c r="AK2338" s="56" t="s">
        <v>23</v>
      </c>
      <c r="AL2338" s="56" t="s">
        <v>104</v>
      </c>
      <c r="AM2338" s="56" t="s">
        <v>105</v>
      </c>
      <c r="AN2338" s="56" t="s">
        <v>106</v>
      </c>
      <c r="AO2338" s="56" t="s">
        <v>107</v>
      </c>
      <c r="AP2338" s="56" t="s">
        <v>108</v>
      </c>
      <c r="AQ2338" s="56" t="s">
        <v>111</v>
      </c>
      <c r="AR2338" s="56">
        <v>346</v>
      </c>
      <c r="AS2338" s="56">
        <v>494.78</v>
      </c>
    </row>
    <row r="2339" spans="35:45" ht="41.4">
      <c r="AI2339" s="57" t="s">
        <v>110</v>
      </c>
      <c r="AJ2339" s="57">
        <v>2023</v>
      </c>
      <c r="AK2339" s="57" t="s">
        <v>23</v>
      </c>
      <c r="AL2339" s="57" t="s">
        <v>104</v>
      </c>
      <c r="AM2339" s="57" t="s">
        <v>105</v>
      </c>
      <c r="AN2339" s="57" t="s">
        <v>106</v>
      </c>
      <c r="AO2339" s="57" t="s">
        <v>107</v>
      </c>
      <c r="AP2339" s="57" t="s">
        <v>108</v>
      </c>
      <c r="AQ2339" s="57" t="s">
        <v>111</v>
      </c>
      <c r="AR2339" s="57">
        <v>372</v>
      </c>
      <c r="AS2339" s="57">
        <v>531.96</v>
      </c>
    </row>
    <row r="2340" spans="35:45" ht="41.4">
      <c r="AI2340" s="56" t="s">
        <v>112</v>
      </c>
      <c r="AJ2340" s="56">
        <v>2023</v>
      </c>
      <c r="AK2340" s="56" t="s">
        <v>23</v>
      </c>
      <c r="AL2340" s="56" t="s">
        <v>104</v>
      </c>
      <c r="AM2340" s="56" t="s">
        <v>105</v>
      </c>
      <c r="AN2340" s="56" t="s">
        <v>106</v>
      </c>
      <c r="AO2340" s="56" t="s">
        <v>107</v>
      </c>
      <c r="AP2340" s="56" t="s">
        <v>108</v>
      </c>
      <c r="AQ2340" s="56" t="s">
        <v>111</v>
      </c>
      <c r="AR2340" s="56">
        <v>740</v>
      </c>
      <c r="AS2340" s="56">
        <v>1058.2</v>
      </c>
    </row>
    <row r="2341" spans="35:45" ht="41.4">
      <c r="AI2341" s="57" t="s">
        <v>112</v>
      </c>
      <c r="AJ2341" s="57">
        <v>2023</v>
      </c>
      <c r="AK2341" s="57" t="s">
        <v>23</v>
      </c>
      <c r="AL2341" s="57" t="s">
        <v>104</v>
      </c>
      <c r="AM2341" s="57" t="s">
        <v>105</v>
      </c>
      <c r="AN2341" s="57" t="s">
        <v>106</v>
      </c>
      <c r="AO2341" s="57" t="s">
        <v>107</v>
      </c>
      <c r="AP2341" s="57" t="s">
        <v>108</v>
      </c>
      <c r="AQ2341" s="57" t="s">
        <v>111</v>
      </c>
      <c r="AR2341" s="57">
        <v>129</v>
      </c>
      <c r="AS2341" s="57">
        <v>184.47</v>
      </c>
    </row>
    <row r="2342" spans="35:45" ht="41.4">
      <c r="AI2342" s="56" t="s">
        <v>110</v>
      </c>
      <c r="AJ2342" s="56">
        <v>2023</v>
      </c>
      <c r="AK2342" s="56" t="s">
        <v>23</v>
      </c>
      <c r="AL2342" s="56" t="s">
        <v>104</v>
      </c>
      <c r="AM2342" s="56" t="s">
        <v>105</v>
      </c>
      <c r="AN2342" s="56" t="s">
        <v>106</v>
      </c>
      <c r="AO2342" s="56" t="s">
        <v>107</v>
      </c>
      <c r="AP2342" s="56" t="s">
        <v>108</v>
      </c>
      <c r="AQ2342" s="56" t="s">
        <v>111</v>
      </c>
      <c r="AR2342" s="56">
        <v>746</v>
      </c>
      <c r="AS2342" s="56">
        <v>526.24</v>
      </c>
    </row>
    <row r="2343" spans="35:45" ht="41.4">
      <c r="AI2343" s="57" t="s">
        <v>110</v>
      </c>
      <c r="AJ2343" s="57">
        <v>2023</v>
      </c>
      <c r="AK2343" s="57" t="s">
        <v>23</v>
      </c>
      <c r="AL2343" s="57" t="s">
        <v>104</v>
      </c>
      <c r="AM2343" s="57" t="s">
        <v>105</v>
      </c>
      <c r="AN2343" s="57" t="s">
        <v>106</v>
      </c>
      <c r="AO2343" s="57" t="s">
        <v>107</v>
      </c>
      <c r="AP2343" s="57" t="s">
        <v>108</v>
      </c>
      <c r="AQ2343" s="57" t="s">
        <v>111</v>
      </c>
      <c r="AR2343" s="57">
        <v>780</v>
      </c>
      <c r="AS2343" s="57">
        <v>526.24</v>
      </c>
    </row>
    <row r="2344" spans="35:45" ht="41.4">
      <c r="AI2344" s="56" t="s">
        <v>103</v>
      </c>
      <c r="AJ2344" s="56">
        <v>2023</v>
      </c>
      <c r="AK2344" s="56" t="s">
        <v>23</v>
      </c>
      <c r="AL2344" s="56" t="s">
        <v>104</v>
      </c>
      <c r="AM2344" s="56" t="s">
        <v>105</v>
      </c>
      <c r="AN2344" s="56" t="s">
        <v>106</v>
      </c>
      <c r="AO2344" s="56" t="s">
        <v>107</v>
      </c>
      <c r="AP2344" s="56" t="s">
        <v>108</v>
      </c>
      <c r="AQ2344" s="56" t="s">
        <v>111</v>
      </c>
      <c r="AR2344" s="56">
        <v>127</v>
      </c>
      <c r="AS2344" s="56">
        <v>181.61</v>
      </c>
    </row>
    <row r="2345" spans="35:45" ht="41.4">
      <c r="AI2345" s="57" t="s">
        <v>110</v>
      </c>
      <c r="AJ2345" s="57">
        <v>2023</v>
      </c>
      <c r="AK2345" s="57" t="s">
        <v>23</v>
      </c>
      <c r="AL2345" s="57" t="s">
        <v>104</v>
      </c>
      <c r="AM2345" s="57" t="s">
        <v>105</v>
      </c>
      <c r="AN2345" s="57" t="s">
        <v>106</v>
      </c>
      <c r="AO2345" s="57" t="s">
        <v>107</v>
      </c>
      <c r="AP2345" s="57" t="s">
        <v>108</v>
      </c>
      <c r="AQ2345" s="57" t="s">
        <v>111</v>
      </c>
      <c r="AR2345" s="57">
        <v>301</v>
      </c>
      <c r="AS2345" s="57">
        <v>430.43</v>
      </c>
    </row>
    <row r="2346" spans="35:45" ht="41.4">
      <c r="AI2346" s="56" t="s">
        <v>103</v>
      </c>
      <c r="AJ2346" s="56">
        <v>2023</v>
      </c>
      <c r="AK2346" s="56" t="s">
        <v>23</v>
      </c>
      <c r="AL2346" s="56" t="s">
        <v>104</v>
      </c>
      <c r="AM2346" s="56" t="s">
        <v>105</v>
      </c>
      <c r="AN2346" s="56" t="s">
        <v>106</v>
      </c>
      <c r="AO2346" s="56" t="s">
        <v>107</v>
      </c>
      <c r="AP2346" s="56" t="s">
        <v>108</v>
      </c>
      <c r="AQ2346" s="56" t="s">
        <v>111</v>
      </c>
      <c r="AR2346" s="56">
        <v>349</v>
      </c>
      <c r="AS2346" s="56">
        <v>499.07</v>
      </c>
    </row>
    <row r="2347" spans="35:45" ht="41.4">
      <c r="AI2347" s="57" t="s">
        <v>114</v>
      </c>
      <c r="AJ2347" s="57">
        <v>2023</v>
      </c>
      <c r="AK2347" s="57" t="s">
        <v>23</v>
      </c>
      <c r="AL2347" s="57" t="s">
        <v>104</v>
      </c>
      <c r="AM2347" s="57" t="s">
        <v>105</v>
      </c>
      <c r="AN2347" s="57" t="s">
        <v>106</v>
      </c>
      <c r="AO2347" s="57" t="s">
        <v>107</v>
      </c>
      <c r="AP2347" s="57" t="s">
        <v>108</v>
      </c>
      <c r="AQ2347" s="57" t="s">
        <v>111</v>
      </c>
      <c r="AR2347" s="57">
        <v>749</v>
      </c>
      <c r="AS2347" s="57">
        <v>1071.07</v>
      </c>
    </row>
    <row r="2348" spans="35:45" ht="41.4">
      <c r="AI2348" s="56" t="s">
        <v>112</v>
      </c>
      <c r="AJ2348" s="56">
        <v>2023</v>
      </c>
      <c r="AK2348" s="56" t="s">
        <v>1</v>
      </c>
      <c r="AL2348" s="56" t="s">
        <v>104</v>
      </c>
      <c r="AM2348" s="56" t="s">
        <v>105</v>
      </c>
      <c r="AN2348" s="56" t="s">
        <v>106</v>
      </c>
      <c r="AO2348" s="56" t="s">
        <v>107</v>
      </c>
      <c r="AP2348" s="56" t="s">
        <v>108</v>
      </c>
      <c r="AQ2348" s="56" t="s">
        <v>111</v>
      </c>
      <c r="AR2348" s="56">
        <v>134</v>
      </c>
      <c r="AS2348" s="56">
        <v>191.62</v>
      </c>
    </row>
    <row r="2349" spans="35:45" ht="41.4">
      <c r="AI2349" s="57" t="s">
        <v>110</v>
      </c>
      <c r="AJ2349" s="57">
        <v>2023</v>
      </c>
      <c r="AK2349" s="57" t="s">
        <v>1</v>
      </c>
      <c r="AL2349" s="57" t="s">
        <v>104</v>
      </c>
      <c r="AM2349" s="57" t="s">
        <v>105</v>
      </c>
      <c r="AN2349" s="57" t="s">
        <v>106</v>
      </c>
      <c r="AO2349" s="57" t="s">
        <v>107</v>
      </c>
      <c r="AP2349" s="57" t="s">
        <v>108</v>
      </c>
      <c r="AQ2349" s="57" t="s">
        <v>111</v>
      </c>
      <c r="AR2349" s="57">
        <v>308</v>
      </c>
      <c r="AS2349" s="57">
        <v>440.44</v>
      </c>
    </row>
    <row r="2350" spans="35:45" ht="41.4">
      <c r="AI2350" s="56" t="s">
        <v>103</v>
      </c>
      <c r="AJ2350" s="56">
        <v>2023</v>
      </c>
      <c r="AK2350" s="56" t="s">
        <v>1</v>
      </c>
      <c r="AL2350" s="56" t="s">
        <v>104</v>
      </c>
      <c r="AM2350" s="56" t="s">
        <v>105</v>
      </c>
      <c r="AN2350" s="56" t="s">
        <v>106</v>
      </c>
      <c r="AO2350" s="56" t="s">
        <v>107</v>
      </c>
      <c r="AP2350" s="56" t="s">
        <v>108</v>
      </c>
      <c r="AQ2350" s="56" t="s">
        <v>111</v>
      </c>
      <c r="AR2350" s="56">
        <v>350</v>
      </c>
      <c r="AS2350" s="56">
        <v>500.5</v>
      </c>
    </row>
    <row r="2351" spans="35:45" ht="41.4">
      <c r="AI2351" s="57" t="s">
        <v>103</v>
      </c>
      <c r="AJ2351" s="57">
        <v>2023</v>
      </c>
      <c r="AK2351" s="57" t="s">
        <v>1</v>
      </c>
      <c r="AL2351" s="57" t="s">
        <v>104</v>
      </c>
      <c r="AM2351" s="57" t="s">
        <v>105</v>
      </c>
      <c r="AN2351" s="57" t="s">
        <v>106</v>
      </c>
      <c r="AO2351" s="57" t="s">
        <v>107</v>
      </c>
      <c r="AP2351" s="57" t="s">
        <v>108</v>
      </c>
      <c r="AQ2351" s="57" t="s">
        <v>111</v>
      </c>
      <c r="AR2351" s="57">
        <v>136</v>
      </c>
      <c r="AS2351" s="57">
        <v>194.48</v>
      </c>
    </row>
    <row r="2352" spans="35:45" ht="41.4">
      <c r="AI2352" s="56" t="s">
        <v>114</v>
      </c>
      <c r="AJ2352" s="56">
        <v>2023</v>
      </c>
      <c r="AK2352" s="56" t="s">
        <v>1</v>
      </c>
      <c r="AL2352" s="56" t="s">
        <v>104</v>
      </c>
      <c r="AM2352" s="56" t="s">
        <v>105</v>
      </c>
      <c r="AN2352" s="56" t="s">
        <v>106</v>
      </c>
      <c r="AO2352" s="56" t="s">
        <v>107</v>
      </c>
      <c r="AP2352" s="56" t="s">
        <v>108</v>
      </c>
      <c r="AQ2352" s="56" t="s">
        <v>111</v>
      </c>
      <c r="AR2352" s="56">
        <v>304</v>
      </c>
      <c r="AS2352" s="56">
        <v>434.72</v>
      </c>
    </row>
    <row r="2353" spans="35:45" ht="41.4">
      <c r="AI2353" s="57" t="s">
        <v>103</v>
      </c>
      <c r="AJ2353" s="57">
        <v>2023</v>
      </c>
      <c r="AK2353" s="57" t="s">
        <v>1</v>
      </c>
      <c r="AL2353" s="57" t="s">
        <v>104</v>
      </c>
      <c r="AM2353" s="57" t="s">
        <v>105</v>
      </c>
      <c r="AN2353" s="57" t="s">
        <v>106</v>
      </c>
      <c r="AO2353" s="57" t="s">
        <v>107</v>
      </c>
      <c r="AP2353" s="57" t="s">
        <v>108</v>
      </c>
      <c r="AQ2353" s="57" t="s">
        <v>111</v>
      </c>
      <c r="AR2353" s="57">
        <v>352</v>
      </c>
      <c r="AS2353" s="57">
        <v>503.36</v>
      </c>
    </row>
    <row r="2354" spans="35:45" ht="41.4">
      <c r="AI2354" s="56" t="s">
        <v>103</v>
      </c>
      <c r="AJ2354" s="56">
        <v>2023</v>
      </c>
      <c r="AK2354" s="56" t="s">
        <v>1</v>
      </c>
      <c r="AL2354" s="56" t="s">
        <v>104</v>
      </c>
      <c r="AM2354" s="56" t="s">
        <v>105</v>
      </c>
      <c r="AN2354" s="56" t="s">
        <v>106</v>
      </c>
      <c r="AO2354" s="56" t="s">
        <v>107</v>
      </c>
      <c r="AP2354" s="56" t="s">
        <v>108</v>
      </c>
      <c r="AQ2354" s="56" t="s">
        <v>111</v>
      </c>
      <c r="AR2354" s="56">
        <v>132</v>
      </c>
      <c r="AS2354" s="56">
        <v>188.76</v>
      </c>
    </row>
    <row r="2355" spans="35:45" ht="41.4">
      <c r="AI2355" s="57" t="s">
        <v>110</v>
      </c>
      <c r="AJ2355" s="57">
        <v>2023</v>
      </c>
      <c r="AK2355" s="57" t="s">
        <v>1</v>
      </c>
      <c r="AL2355" s="57" t="s">
        <v>104</v>
      </c>
      <c r="AM2355" s="57" t="s">
        <v>105</v>
      </c>
      <c r="AN2355" s="57" t="s">
        <v>106</v>
      </c>
      <c r="AO2355" s="57" t="s">
        <v>107</v>
      </c>
      <c r="AP2355" s="57" t="s">
        <v>108</v>
      </c>
      <c r="AQ2355" s="57" t="s">
        <v>111</v>
      </c>
      <c r="AR2355" s="57">
        <v>706</v>
      </c>
      <c r="AS2355" s="57">
        <v>1009.58</v>
      </c>
    </row>
    <row r="2356" spans="35:45" ht="41.4">
      <c r="AI2356" s="56" t="s">
        <v>103</v>
      </c>
      <c r="AJ2356" s="56">
        <v>2023</v>
      </c>
      <c r="AK2356" s="56" t="s">
        <v>1</v>
      </c>
      <c r="AL2356" s="56" t="s">
        <v>104</v>
      </c>
      <c r="AM2356" s="56" t="s">
        <v>105</v>
      </c>
      <c r="AN2356" s="56" t="s">
        <v>106</v>
      </c>
      <c r="AO2356" s="56" t="s">
        <v>107</v>
      </c>
      <c r="AP2356" s="56" t="s">
        <v>108</v>
      </c>
      <c r="AQ2356" s="56" t="s">
        <v>111</v>
      </c>
      <c r="AR2356" s="56">
        <v>739</v>
      </c>
      <c r="AS2356" s="56">
        <v>1056.77</v>
      </c>
    </row>
    <row r="2357" spans="35:45" ht="41.4">
      <c r="AI2357" s="57" t="s">
        <v>103</v>
      </c>
      <c r="AJ2357" s="57">
        <v>2023</v>
      </c>
      <c r="AK2357" s="57" t="s">
        <v>1</v>
      </c>
      <c r="AL2357" s="57" t="s">
        <v>104</v>
      </c>
      <c r="AM2357" s="57" t="s">
        <v>105</v>
      </c>
      <c r="AN2357" s="57" t="s">
        <v>106</v>
      </c>
      <c r="AO2357" s="57" t="s">
        <v>107</v>
      </c>
      <c r="AP2357" s="57" t="s">
        <v>108</v>
      </c>
      <c r="AQ2357" s="57" t="s">
        <v>111</v>
      </c>
      <c r="AR2357" s="57">
        <v>135</v>
      </c>
      <c r="AS2357" s="57">
        <v>193.05</v>
      </c>
    </row>
    <row r="2358" spans="35:45" ht="41.4">
      <c r="AI2358" s="56" t="s">
        <v>103</v>
      </c>
      <c r="AJ2358" s="56">
        <v>2023</v>
      </c>
      <c r="AK2358" s="56" t="s">
        <v>1</v>
      </c>
      <c r="AL2358" s="56" t="s">
        <v>104</v>
      </c>
      <c r="AM2358" s="56" t="s">
        <v>105</v>
      </c>
      <c r="AN2358" s="56" t="s">
        <v>106</v>
      </c>
      <c r="AO2358" s="56" t="s">
        <v>107</v>
      </c>
      <c r="AP2358" s="56" t="s">
        <v>108</v>
      </c>
      <c r="AQ2358" s="56" t="s">
        <v>111</v>
      </c>
      <c r="AR2358" s="56">
        <v>779</v>
      </c>
      <c r="AS2358" s="56">
        <v>526.24</v>
      </c>
    </row>
    <row r="2359" spans="35:45" ht="41.4">
      <c r="AI2359" s="57" t="s">
        <v>103</v>
      </c>
      <c r="AJ2359" s="57">
        <v>2023</v>
      </c>
      <c r="AK2359" s="57" t="s">
        <v>1</v>
      </c>
      <c r="AL2359" s="57" t="s">
        <v>104</v>
      </c>
      <c r="AM2359" s="57" t="s">
        <v>105</v>
      </c>
      <c r="AN2359" s="57" t="s">
        <v>106</v>
      </c>
      <c r="AO2359" s="57" t="s">
        <v>107</v>
      </c>
      <c r="AP2359" s="57" t="s">
        <v>108</v>
      </c>
      <c r="AQ2359" s="57" t="s">
        <v>111</v>
      </c>
      <c r="AR2359" s="57">
        <v>133</v>
      </c>
      <c r="AS2359" s="57">
        <v>190.19</v>
      </c>
    </row>
    <row r="2360" spans="35:45" ht="41.4">
      <c r="AI2360" s="56" t="s">
        <v>112</v>
      </c>
      <c r="AJ2360" s="56">
        <v>2023</v>
      </c>
      <c r="AK2360" s="56" t="s">
        <v>1</v>
      </c>
      <c r="AL2360" s="56" t="s">
        <v>104</v>
      </c>
      <c r="AM2360" s="56" t="s">
        <v>105</v>
      </c>
      <c r="AN2360" s="56" t="s">
        <v>106</v>
      </c>
      <c r="AO2360" s="56" t="s">
        <v>107</v>
      </c>
      <c r="AP2360" s="56" t="s">
        <v>108</v>
      </c>
      <c r="AQ2360" s="56" t="s">
        <v>111</v>
      </c>
      <c r="AR2360" s="56">
        <v>307</v>
      </c>
      <c r="AS2360" s="56">
        <v>439.01</v>
      </c>
    </row>
    <row r="2361" spans="35:45" ht="41.4">
      <c r="AI2361" s="57" t="s">
        <v>103</v>
      </c>
      <c r="AJ2361" s="57">
        <v>2023</v>
      </c>
      <c r="AK2361" s="57" t="s">
        <v>1</v>
      </c>
      <c r="AL2361" s="57" t="s">
        <v>104</v>
      </c>
      <c r="AM2361" s="57" t="s">
        <v>105</v>
      </c>
      <c r="AN2361" s="57" t="s">
        <v>106</v>
      </c>
      <c r="AO2361" s="57" t="s">
        <v>107</v>
      </c>
      <c r="AP2361" s="57" t="s">
        <v>108</v>
      </c>
      <c r="AQ2361" s="57" t="s">
        <v>111</v>
      </c>
      <c r="AR2361" s="57">
        <v>355</v>
      </c>
      <c r="AS2361" s="57">
        <v>507.65</v>
      </c>
    </row>
    <row r="2362" spans="35:45" ht="41.4">
      <c r="AI2362" s="56" t="s">
        <v>103</v>
      </c>
      <c r="AJ2362" s="56">
        <v>2023</v>
      </c>
      <c r="AK2362" s="56" t="s">
        <v>1</v>
      </c>
      <c r="AL2362" s="56" t="s">
        <v>104</v>
      </c>
      <c r="AM2362" s="56" t="s">
        <v>105</v>
      </c>
      <c r="AN2362" s="56" t="s">
        <v>106</v>
      </c>
      <c r="AO2362" s="56" t="s">
        <v>107</v>
      </c>
      <c r="AP2362" s="56" t="s">
        <v>108</v>
      </c>
      <c r="AQ2362" s="56" t="s">
        <v>111</v>
      </c>
      <c r="AR2362" s="56">
        <v>131</v>
      </c>
      <c r="AS2362" s="56">
        <v>187.33</v>
      </c>
    </row>
    <row r="2363" spans="35:45" ht="41.4">
      <c r="AI2363" s="57" t="s">
        <v>110</v>
      </c>
      <c r="AJ2363" s="57">
        <v>2023</v>
      </c>
      <c r="AK2363" s="57" t="s">
        <v>1</v>
      </c>
      <c r="AL2363" s="57" t="s">
        <v>104</v>
      </c>
      <c r="AM2363" s="57" t="s">
        <v>105</v>
      </c>
      <c r="AN2363" s="57" t="s">
        <v>106</v>
      </c>
      <c r="AO2363" s="57" t="s">
        <v>107</v>
      </c>
      <c r="AP2363" s="57" t="s">
        <v>108</v>
      </c>
      <c r="AQ2363" s="57" t="s">
        <v>111</v>
      </c>
      <c r="AR2363" s="57">
        <v>305</v>
      </c>
      <c r="AS2363" s="57">
        <v>436.15</v>
      </c>
    </row>
    <row r="2364" spans="35:45" ht="41.4">
      <c r="AI2364" s="56" t="s">
        <v>112</v>
      </c>
      <c r="AJ2364" s="56">
        <v>2023</v>
      </c>
      <c r="AK2364" s="56" t="s">
        <v>1</v>
      </c>
      <c r="AL2364" s="56" t="s">
        <v>104</v>
      </c>
      <c r="AM2364" s="56" t="s">
        <v>105</v>
      </c>
      <c r="AN2364" s="56" t="s">
        <v>106</v>
      </c>
      <c r="AO2364" s="56" t="s">
        <v>107</v>
      </c>
      <c r="AP2364" s="56" t="s">
        <v>108</v>
      </c>
      <c r="AQ2364" s="56" t="s">
        <v>111</v>
      </c>
      <c r="AR2364" s="56">
        <v>748</v>
      </c>
      <c r="AS2364" s="56">
        <v>1069.6400000000001</v>
      </c>
    </row>
    <row r="2365" spans="35:45" ht="41.4">
      <c r="AI2365" s="57" t="s">
        <v>103</v>
      </c>
      <c r="AJ2365" s="57">
        <v>2023</v>
      </c>
      <c r="AK2365" s="57" t="s">
        <v>29</v>
      </c>
      <c r="AL2365" s="57" t="s">
        <v>104</v>
      </c>
      <c r="AM2365" s="57" t="s">
        <v>105</v>
      </c>
      <c r="AN2365" s="57" t="s">
        <v>106</v>
      </c>
      <c r="AO2365" s="57" t="s">
        <v>107</v>
      </c>
      <c r="AP2365" s="57" t="s">
        <v>108</v>
      </c>
      <c r="AQ2365" s="57" t="s">
        <v>111</v>
      </c>
      <c r="AR2365" s="57">
        <v>350</v>
      </c>
      <c r="AS2365" s="57">
        <v>535.5</v>
      </c>
    </row>
    <row r="2366" spans="35:45" ht="41.4">
      <c r="AI2366" s="56" t="s">
        <v>103</v>
      </c>
      <c r="AJ2366" s="56">
        <v>2023</v>
      </c>
      <c r="AK2366" s="56" t="s">
        <v>29</v>
      </c>
      <c r="AL2366" s="56" t="s">
        <v>104</v>
      </c>
      <c r="AM2366" s="56" t="s">
        <v>105</v>
      </c>
      <c r="AN2366" s="56" t="s">
        <v>106</v>
      </c>
      <c r="AO2366" s="56" t="s">
        <v>107</v>
      </c>
      <c r="AP2366" s="56" t="s">
        <v>108</v>
      </c>
      <c r="AQ2366" s="56" t="s">
        <v>111</v>
      </c>
      <c r="AR2366" s="56">
        <v>320</v>
      </c>
      <c r="AS2366" s="56">
        <v>457.6</v>
      </c>
    </row>
    <row r="2367" spans="35:45" ht="41.4">
      <c r="AI2367" s="57" t="s">
        <v>112</v>
      </c>
      <c r="AJ2367" s="57">
        <v>2023</v>
      </c>
      <c r="AK2367" s="57" t="s">
        <v>29</v>
      </c>
      <c r="AL2367" s="57" t="s">
        <v>104</v>
      </c>
      <c r="AM2367" s="57" t="s">
        <v>105</v>
      </c>
      <c r="AN2367" s="57" t="s">
        <v>106</v>
      </c>
      <c r="AO2367" s="57" t="s">
        <v>107</v>
      </c>
      <c r="AP2367" s="57" t="s">
        <v>108</v>
      </c>
      <c r="AQ2367" s="57" t="s">
        <v>111</v>
      </c>
      <c r="AR2367" s="57">
        <v>346</v>
      </c>
      <c r="AS2367" s="57">
        <v>494.78</v>
      </c>
    </row>
    <row r="2368" spans="35:45" ht="41.4">
      <c r="AI2368" s="56" t="s">
        <v>113</v>
      </c>
      <c r="AJ2368" s="56">
        <v>2023</v>
      </c>
      <c r="AK2368" s="56" t="s">
        <v>29</v>
      </c>
      <c r="AL2368" s="56" t="s">
        <v>104</v>
      </c>
      <c r="AM2368" s="56" t="s">
        <v>105</v>
      </c>
      <c r="AN2368" s="56" t="s">
        <v>106</v>
      </c>
      <c r="AO2368" s="56" t="s">
        <v>107</v>
      </c>
      <c r="AP2368" s="56" t="s">
        <v>108</v>
      </c>
      <c r="AQ2368" s="56" t="s">
        <v>111</v>
      </c>
      <c r="AR2368" s="56">
        <v>322</v>
      </c>
      <c r="AS2368" s="56">
        <v>460.46</v>
      </c>
    </row>
    <row r="2369" spans="35:45" ht="41.4">
      <c r="AI2369" s="57" t="s">
        <v>103</v>
      </c>
      <c r="AJ2369" s="57">
        <v>2023</v>
      </c>
      <c r="AK2369" s="57" t="s">
        <v>29</v>
      </c>
      <c r="AL2369" s="57" t="s">
        <v>104</v>
      </c>
      <c r="AM2369" s="57" t="s">
        <v>105</v>
      </c>
      <c r="AN2369" s="57" t="s">
        <v>106</v>
      </c>
      <c r="AO2369" s="57" t="s">
        <v>107</v>
      </c>
      <c r="AP2369" s="57" t="s">
        <v>108</v>
      </c>
      <c r="AQ2369" s="57" t="s">
        <v>111</v>
      </c>
      <c r="AR2369" s="57">
        <v>658</v>
      </c>
      <c r="AS2369" s="57">
        <v>940.94</v>
      </c>
    </row>
    <row r="2370" spans="35:45" ht="41.4">
      <c r="AI2370" s="56" t="s">
        <v>112</v>
      </c>
      <c r="AJ2370" s="56">
        <v>2023</v>
      </c>
      <c r="AK2370" s="56" t="s">
        <v>29</v>
      </c>
      <c r="AL2370" s="56" t="s">
        <v>104</v>
      </c>
      <c r="AM2370" s="56" t="s">
        <v>105</v>
      </c>
      <c r="AN2370" s="56" t="s">
        <v>106</v>
      </c>
      <c r="AO2370" s="56" t="s">
        <v>107</v>
      </c>
      <c r="AP2370" s="56" t="s">
        <v>108</v>
      </c>
      <c r="AQ2370" s="56" t="s">
        <v>111</v>
      </c>
      <c r="AR2370" s="56">
        <v>745</v>
      </c>
      <c r="AS2370" s="56">
        <v>1065.3499999999999</v>
      </c>
    </row>
    <row r="2371" spans="35:45" ht="41.4">
      <c r="AI2371" s="57" t="s">
        <v>112</v>
      </c>
      <c r="AJ2371" s="57">
        <v>2023</v>
      </c>
      <c r="AK2371" s="57" t="s">
        <v>29</v>
      </c>
      <c r="AL2371" s="57" t="s">
        <v>104</v>
      </c>
      <c r="AM2371" s="57" t="s">
        <v>105</v>
      </c>
      <c r="AN2371" s="57" t="s">
        <v>106</v>
      </c>
      <c r="AO2371" s="57" t="s">
        <v>107</v>
      </c>
      <c r="AP2371" s="57" t="s">
        <v>108</v>
      </c>
      <c r="AQ2371" s="57" t="s">
        <v>111</v>
      </c>
      <c r="AR2371" s="57">
        <v>345</v>
      </c>
      <c r="AS2371" s="57">
        <v>493.35</v>
      </c>
    </row>
    <row r="2372" spans="35:45" ht="41.4">
      <c r="AI2372" s="56" t="s">
        <v>103</v>
      </c>
      <c r="AJ2372" s="56">
        <v>2023</v>
      </c>
      <c r="AK2372" s="56" t="s">
        <v>29</v>
      </c>
      <c r="AL2372" s="56" t="s">
        <v>104</v>
      </c>
      <c r="AM2372" s="56" t="s">
        <v>105</v>
      </c>
      <c r="AN2372" s="56" t="s">
        <v>106</v>
      </c>
      <c r="AO2372" s="56" t="s">
        <v>107</v>
      </c>
      <c r="AP2372" s="56" t="s">
        <v>108</v>
      </c>
      <c r="AQ2372" s="56" t="s">
        <v>111</v>
      </c>
      <c r="AR2372" s="56">
        <v>784</v>
      </c>
      <c r="AS2372" s="56">
        <v>526.24</v>
      </c>
    </row>
    <row r="2373" spans="35:45" ht="41.4">
      <c r="AI2373" s="57" t="s">
        <v>113</v>
      </c>
      <c r="AJ2373" s="57">
        <v>2023</v>
      </c>
      <c r="AK2373" s="57" t="s">
        <v>29</v>
      </c>
      <c r="AL2373" s="57" t="s">
        <v>104</v>
      </c>
      <c r="AM2373" s="57" t="s">
        <v>105</v>
      </c>
      <c r="AN2373" s="57" t="s">
        <v>106</v>
      </c>
      <c r="AO2373" s="57" t="s">
        <v>107</v>
      </c>
      <c r="AP2373" s="57" t="s">
        <v>108</v>
      </c>
      <c r="AQ2373" s="57" t="s">
        <v>111</v>
      </c>
      <c r="AR2373" s="57">
        <v>349</v>
      </c>
      <c r="AS2373" s="57">
        <v>499.07</v>
      </c>
    </row>
    <row r="2374" spans="35:45" ht="41.4">
      <c r="AI2374" s="56" t="s">
        <v>112</v>
      </c>
      <c r="AJ2374" s="56">
        <v>2023</v>
      </c>
      <c r="AK2374" s="56" t="s">
        <v>29</v>
      </c>
      <c r="AL2374" s="56" t="s">
        <v>104</v>
      </c>
      <c r="AM2374" s="56" t="s">
        <v>105</v>
      </c>
      <c r="AN2374" s="56" t="s">
        <v>106</v>
      </c>
      <c r="AO2374" s="56" t="s">
        <v>107</v>
      </c>
      <c r="AP2374" s="56" t="s">
        <v>108</v>
      </c>
      <c r="AQ2374" s="56" t="s">
        <v>111</v>
      </c>
      <c r="AR2374" s="56">
        <v>319</v>
      </c>
      <c r="AS2374" s="56">
        <v>456.17</v>
      </c>
    </row>
    <row r="2375" spans="35:45" ht="41.4">
      <c r="AI2375" s="57" t="s">
        <v>103</v>
      </c>
      <c r="AJ2375" s="57">
        <v>2023</v>
      </c>
      <c r="AK2375" s="57" t="s">
        <v>29</v>
      </c>
      <c r="AL2375" s="57" t="s">
        <v>104</v>
      </c>
      <c r="AM2375" s="57" t="s">
        <v>105</v>
      </c>
      <c r="AN2375" s="57" t="s">
        <v>106</v>
      </c>
      <c r="AO2375" s="57" t="s">
        <v>107</v>
      </c>
      <c r="AP2375" s="57" t="s">
        <v>108</v>
      </c>
      <c r="AQ2375" s="57" t="s">
        <v>111</v>
      </c>
      <c r="AR2375" s="57">
        <v>347</v>
      </c>
      <c r="AS2375" s="57">
        <v>496.21</v>
      </c>
    </row>
    <row r="2376" spans="35:45" ht="41.4">
      <c r="AI2376" s="56" t="s">
        <v>103</v>
      </c>
      <c r="AJ2376" s="56">
        <v>2023</v>
      </c>
      <c r="AK2376" s="56" t="s">
        <v>29</v>
      </c>
      <c r="AL2376" s="56" t="s">
        <v>104</v>
      </c>
      <c r="AM2376" s="56" t="s">
        <v>105</v>
      </c>
      <c r="AN2376" s="56" t="s">
        <v>106</v>
      </c>
      <c r="AO2376" s="56" t="s">
        <v>107</v>
      </c>
      <c r="AP2376" s="56" t="s">
        <v>108</v>
      </c>
      <c r="AQ2376" s="56" t="s">
        <v>111</v>
      </c>
      <c r="AR2376" s="56">
        <v>753</v>
      </c>
      <c r="AS2376" s="56">
        <v>1076.79</v>
      </c>
    </row>
    <row r="2377" spans="35:45" ht="41.4">
      <c r="AI2377" s="57" t="s">
        <v>103</v>
      </c>
      <c r="AJ2377" s="57">
        <v>2023</v>
      </c>
      <c r="AK2377" s="57" t="s">
        <v>28</v>
      </c>
      <c r="AL2377" s="57" t="s">
        <v>104</v>
      </c>
      <c r="AM2377" s="57" t="s">
        <v>105</v>
      </c>
      <c r="AN2377" s="57" t="s">
        <v>106</v>
      </c>
      <c r="AO2377" s="57" t="s">
        <v>107</v>
      </c>
      <c r="AP2377" s="57" t="s">
        <v>108</v>
      </c>
      <c r="AQ2377" s="57" t="s">
        <v>111</v>
      </c>
      <c r="AR2377" s="57">
        <v>326</v>
      </c>
      <c r="AS2377" s="57">
        <v>466.18</v>
      </c>
    </row>
    <row r="2378" spans="35:45" ht="41.4">
      <c r="AI2378" s="56" t="s">
        <v>110</v>
      </c>
      <c r="AJ2378" s="56">
        <v>2023</v>
      </c>
      <c r="AK2378" s="56" t="s">
        <v>28</v>
      </c>
      <c r="AL2378" s="56" t="s">
        <v>104</v>
      </c>
      <c r="AM2378" s="56" t="s">
        <v>105</v>
      </c>
      <c r="AN2378" s="56" t="s">
        <v>106</v>
      </c>
      <c r="AO2378" s="56" t="s">
        <v>107</v>
      </c>
      <c r="AP2378" s="56" t="s">
        <v>108</v>
      </c>
      <c r="AQ2378" s="56" t="s">
        <v>111</v>
      </c>
      <c r="AR2378" s="56">
        <v>352</v>
      </c>
      <c r="AS2378" s="56">
        <v>503.36</v>
      </c>
    </row>
    <row r="2379" spans="35:45" ht="41.4">
      <c r="AI2379" s="57" t="s">
        <v>103</v>
      </c>
      <c r="AJ2379" s="57">
        <v>2023</v>
      </c>
      <c r="AK2379" s="57" t="s">
        <v>28</v>
      </c>
      <c r="AL2379" s="57" t="s">
        <v>104</v>
      </c>
      <c r="AM2379" s="57" t="s">
        <v>105</v>
      </c>
      <c r="AN2379" s="57" t="s">
        <v>106</v>
      </c>
      <c r="AO2379" s="57" t="s">
        <v>107</v>
      </c>
      <c r="AP2379" s="57" t="s">
        <v>108</v>
      </c>
      <c r="AQ2379" s="57" t="s">
        <v>111</v>
      </c>
      <c r="AR2379" s="57">
        <v>328</v>
      </c>
      <c r="AS2379" s="57">
        <v>469.04</v>
      </c>
    </row>
    <row r="2380" spans="35:45" ht="41.4">
      <c r="AI2380" s="56" t="s">
        <v>110</v>
      </c>
      <c r="AJ2380" s="56">
        <v>2023</v>
      </c>
      <c r="AK2380" s="56" t="s">
        <v>28</v>
      </c>
      <c r="AL2380" s="56" t="s">
        <v>104</v>
      </c>
      <c r="AM2380" s="56" t="s">
        <v>105</v>
      </c>
      <c r="AN2380" s="56" t="s">
        <v>106</v>
      </c>
      <c r="AO2380" s="56" t="s">
        <v>107</v>
      </c>
      <c r="AP2380" s="56" t="s">
        <v>108</v>
      </c>
      <c r="AQ2380" s="56" t="s">
        <v>111</v>
      </c>
      <c r="AR2380" s="56">
        <v>657</v>
      </c>
      <c r="AS2380" s="56">
        <v>939.51</v>
      </c>
    </row>
    <row r="2381" spans="35:45" ht="41.4">
      <c r="AI2381" s="57" t="s">
        <v>103</v>
      </c>
      <c r="AJ2381" s="57">
        <v>2023</v>
      </c>
      <c r="AK2381" s="57" t="s">
        <v>28</v>
      </c>
      <c r="AL2381" s="57" t="s">
        <v>104</v>
      </c>
      <c r="AM2381" s="57" t="s">
        <v>105</v>
      </c>
      <c r="AN2381" s="57" t="s">
        <v>106</v>
      </c>
      <c r="AO2381" s="57" t="s">
        <v>107</v>
      </c>
      <c r="AP2381" s="57" t="s">
        <v>108</v>
      </c>
      <c r="AQ2381" s="57" t="s">
        <v>111</v>
      </c>
      <c r="AR2381" s="57">
        <v>744</v>
      </c>
      <c r="AS2381" s="57">
        <v>1063.92</v>
      </c>
    </row>
    <row r="2382" spans="35:45" ht="41.4">
      <c r="AI2382" s="56" t="s">
        <v>103</v>
      </c>
      <c r="AJ2382" s="56">
        <v>2023</v>
      </c>
      <c r="AK2382" s="56" t="s">
        <v>28</v>
      </c>
      <c r="AL2382" s="56" t="s">
        <v>104</v>
      </c>
      <c r="AM2382" s="56" t="s">
        <v>105</v>
      </c>
      <c r="AN2382" s="56" t="s">
        <v>106</v>
      </c>
      <c r="AO2382" s="56" t="s">
        <v>107</v>
      </c>
      <c r="AP2382" s="56" t="s">
        <v>108</v>
      </c>
      <c r="AQ2382" s="56" t="s">
        <v>111</v>
      </c>
      <c r="AR2382" s="56">
        <v>351</v>
      </c>
      <c r="AS2382" s="56">
        <v>501.93</v>
      </c>
    </row>
    <row r="2383" spans="35:45" ht="41.4">
      <c r="AI2383" s="57" t="s">
        <v>110</v>
      </c>
      <c r="AJ2383" s="57">
        <v>2023</v>
      </c>
      <c r="AK2383" s="57" t="s">
        <v>28</v>
      </c>
      <c r="AL2383" s="57" t="s">
        <v>104</v>
      </c>
      <c r="AM2383" s="57" t="s">
        <v>105</v>
      </c>
      <c r="AN2383" s="57" t="s">
        <v>106</v>
      </c>
      <c r="AO2383" s="57" t="s">
        <v>107</v>
      </c>
      <c r="AP2383" s="57" t="s">
        <v>108</v>
      </c>
      <c r="AQ2383" s="57" t="s">
        <v>111</v>
      </c>
      <c r="AR2383" s="57">
        <v>783</v>
      </c>
      <c r="AS2383" s="57">
        <v>526.24</v>
      </c>
    </row>
    <row r="2384" spans="35:45" ht="41.4">
      <c r="AI2384" s="56" t="s">
        <v>103</v>
      </c>
      <c r="AJ2384" s="56">
        <v>2023</v>
      </c>
      <c r="AK2384" s="56" t="s">
        <v>28</v>
      </c>
      <c r="AL2384" s="56" t="s">
        <v>104</v>
      </c>
      <c r="AM2384" s="56" t="s">
        <v>105</v>
      </c>
      <c r="AN2384" s="56" t="s">
        <v>106</v>
      </c>
      <c r="AO2384" s="56" t="s">
        <v>107</v>
      </c>
      <c r="AP2384" s="56" t="s">
        <v>108</v>
      </c>
      <c r="AQ2384" s="56" t="s">
        <v>111</v>
      </c>
      <c r="AR2384" s="56">
        <v>355</v>
      </c>
      <c r="AS2384" s="56">
        <v>507.65</v>
      </c>
    </row>
    <row r="2385" spans="35:45" ht="41.4">
      <c r="AI2385" s="57" t="s">
        <v>110</v>
      </c>
      <c r="AJ2385" s="57">
        <v>2023</v>
      </c>
      <c r="AK2385" s="57" t="s">
        <v>28</v>
      </c>
      <c r="AL2385" s="57" t="s">
        <v>104</v>
      </c>
      <c r="AM2385" s="57" t="s">
        <v>105</v>
      </c>
      <c r="AN2385" s="57" t="s">
        <v>106</v>
      </c>
      <c r="AO2385" s="57" t="s">
        <v>107</v>
      </c>
      <c r="AP2385" s="57" t="s">
        <v>108</v>
      </c>
      <c r="AQ2385" s="57" t="s">
        <v>111</v>
      </c>
      <c r="AR2385" s="57">
        <v>325</v>
      </c>
      <c r="AS2385" s="57">
        <v>464.75</v>
      </c>
    </row>
    <row r="2386" spans="35:45" ht="41.4">
      <c r="AI2386" s="56" t="s">
        <v>103</v>
      </c>
      <c r="AJ2386" s="56">
        <v>2023</v>
      </c>
      <c r="AK2386" s="56" t="s">
        <v>28</v>
      </c>
      <c r="AL2386" s="56" t="s">
        <v>104</v>
      </c>
      <c r="AM2386" s="56" t="s">
        <v>105</v>
      </c>
      <c r="AN2386" s="56" t="s">
        <v>106</v>
      </c>
      <c r="AO2386" s="56" t="s">
        <v>107</v>
      </c>
      <c r="AP2386" s="56" t="s">
        <v>108</v>
      </c>
      <c r="AQ2386" s="56" t="s">
        <v>111</v>
      </c>
      <c r="AR2386" s="56">
        <v>353</v>
      </c>
      <c r="AS2386" s="56">
        <v>504.79</v>
      </c>
    </row>
    <row r="2387" spans="35:45" ht="41.4">
      <c r="AI2387" s="57" t="s">
        <v>110</v>
      </c>
      <c r="AJ2387" s="57">
        <v>2023</v>
      </c>
      <c r="AK2387" s="57" t="s">
        <v>24</v>
      </c>
      <c r="AL2387" s="57" t="s">
        <v>104</v>
      </c>
      <c r="AM2387" s="57" t="s">
        <v>105</v>
      </c>
      <c r="AN2387" s="57" t="s">
        <v>106</v>
      </c>
      <c r="AO2387" s="57" t="s">
        <v>107</v>
      </c>
      <c r="AP2387" s="57" t="s">
        <v>108</v>
      </c>
      <c r="AQ2387" s="57" t="s">
        <v>111</v>
      </c>
      <c r="AR2387" s="57">
        <v>368</v>
      </c>
      <c r="AS2387" s="57">
        <v>563.04</v>
      </c>
    </row>
    <row r="2388" spans="35:45" ht="41.4">
      <c r="AI2388" s="56" t="s">
        <v>110</v>
      </c>
      <c r="AJ2388" s="56">
        <v>2023</v>
      </c>
      <c r="AK2388" s="56" t="s">
        <v>24</v>
      </c>
      <c r="AL2388" s="56" t="s">
        <v>104</v>
      </c>
      <c r="AM2388" s="56" t="s">
        <v>105</v>
      </c>
      <c r="AN2388" s="56" t="s">
        <v>106</v>
      </c>
      <c r="AO2388" s="56" t="s">
        <v>107</v>
      </c>
      <c r="AP2388" s="56" t="s">
        <v>108</v>
      </c>
      <c r="AQ2388" s="56" t="s">
        <v>111</v>
      </c>
      <c r="AR2388" s="56">
        <v>344</v>
      </c>
      <c r="AS2388" s="56">
        <v>491.92</v>
      </c>
    </row>
    <row r="2389" spans="35:45" ht="41.4">
      <c r="AI2389" s="57" t="s">
        <v>110</v>
      </c>
      <c r="AJ2389" s="57">
        <v>2023</v>
      </c>
      <c r="AK2389" s="57" t="s">
        <v>24</v>
      </c>
      <c r="AL2389" s="57" t="s">
        <v>104</v>
      </c>
      <c r="AM2389" s="57" t="s">
        <v>105</v>
      </c>
      <c r="AN2389" s="57" t="s">
        <v>106</v>
      </c>
      <c r="AO2389" s="57" t="s">
        <v>107</v>
      </c>
      <c r="AP2389" s="57" t="s">
        <v>108</v>
      </c>
      <c r="AQ2389" s="57" t="s">
        <v>111</v>
      </c>
      <c r="AR2389" s="57">
        <v>370</v>
      </c>
      <c r="AS2389" s="57">
        <v>529.1</v>
      </c>
    </row>
    <row r="2390" spans="35:45" ht="41.4">
      <c r="AI2390" s="56" t="s">
        <v>110</v>
      </c>
      <c r="AJ2390" s="56">
        <v>2023</v>
      </c>
      <c r="AK2390" s="56" t="s">
        <v>24</v>
      </c>
      <c r="AL2390" s="56" t="s">
        <v>104</v>
      </c>
      <c r="AM2390" s="56" t="s">
        <v>105</v>
      </c>
      <c r="AN2390" s="56" t="s">
        <v>106</v>
      </c>
      <c r="AO2390" s="56" t="s">
        <v>107</v>
      </c>
      <c r="AP2390" s="56" t="s">
        <v>108</v>
      </c>
      <c r="AQ2390" s="56" t="s">
        <v>111</v>
      </c>
      <c r="AR2390" s="56">
        <v>340</v>
      </c>
      <c r="AS2390" s="56">
        <v>486.2</v>
      </c>
    </row>
    <row r="2391" spans="35:45" ht="41.4">
      <c r="AI2391" s="57" t="s">
        <v>103</v>
      </c>
      <c r="AJ2391" s="57">
        <v>2023</v>
      </c>
      <c r="AK2391" s="57" t="s">
        <v>24</v>
      </c>
      <c r="AL2391" s="57" t="s">
        <v>104</v>
      </c>
      <c r="AM2391" s="57" t="s">
        <v>105</v>
      </c>
      <c r="AN2391" s="57" t="s">
        <v>106</v>
      </c>
      <c r="AO2391" s="57" t="s">
        <v>107</v>
      </c>
      <c r="AP2391" s="57" t="s">
        <v>108</v>
      </c>
      <c r="AQ2391" s="57" t="s">
        <v>111</v>
      </c>
      <c r="AR2391" s="57">
        <v>741</v>
      </c>
      <c r="AS2391" s="57">
        <v>1059.6300000000001</v>
      </c>
    </row>
    <row r="2392" spans="35:45" ht="41.4">
      <c r="AI2392" s="56" t="s">
        <v>103</v>
      </c>
      <c r="AJ2392" s="56">
        <v>2023</v>
      </c>
      <c r="AK2392" s="56" t="s">
        <v>24</v>
      </c>
      <c r="AL2392" s="56" t="s">
        <v>104</v>
      </c>
      <c r="AM2392" s="56" t="s">
        <v>105</v>
      </c>
      <c r="AN2392" s="56" t="s">
        <v>106</v>
      </c>
      <c r="AO2392" s="56" t="s">
        <v>107</v>
      </c>
      <c r="AP2392" s="56" t="s">
        <v>108</v>
      </c>
      <c r="AQ2392" s="56" t="s">
        <v>111</v>
      </c>
      <c r="AR2392" s="56">
        <v>369</v>
      </c>
      <c r="AS2392" s="56">
        <v>527.66999999999996</v>
      </c>
    </row>
    <row r="2393" spans="35:45" ht="41.4">
      <c r="AI2393" s="57" t="s">
        <v>110</v>
      </c>
      <c r="AJ2393" s="57">
        <v>2023</v>
      </c>
      <c r="AK2393" s="57" t="s">
        <v>24</v>
      </c>
      <c r="AL2393" s="57" t="s">
        <v>104</v>
      </c>
      <c r="AM2393" s="57" t="s">
        <v>105</v>
      </c>
      <c r="AN2393" s="57" t="s">
        <v>106</v>
      </c>
      <c r="AO2393" s="57" t="s">
        <v>107</v>
      </c>
      <c r="AP2393" s="57" t="s">
        <v>108</v>
      </c>
      <c r="AQ2393" s="57" t="s">
        <v>111</v>
      </c>
      <c r="AR2393" s="57">
        <v>367</v>
      </c>
      <c r="AS2393" s="57">
        <v>524.80999999999995</v>
      </c>
    </row>
    <row r="2394" spans="35:45" ht="41.4">
      <c r="AI2394" s="56" t="s">
        <v>110</v>
      </c>
      <c r="AJ2394" s="56">
        <v>2023</v>
      </c>
      <c r="AK2394" s="56" t="s">
        <v>24</v>
      </c>
      <c r="AL2394" s="56" t="s">
        <v>104</v>
      </c>
      <c r="AM2394" s="56" t="s">
        <v>105</v>
      </c>
      <c r="AN2394" s="56" t="s">
        <v>106</v>
      </c>
      <c r="AO2394" s="56" t="s">
        <v>107</v>
      </c>
      <c r="AP2394" s="56" t="s">
        <v>108</v>
      </c>
      <c r="AQ2394" s="56" t="s">
        <v>111</v>
      </c>
      <c r="AR2394" s="56">
        <v>343</v>
      </c>
      <c r="AS2394" s="56">
        <v>490.49</v>
      </c>
    </row>
    <row r="2395" spans="35:45" ht="41.4">
      <c r="AI2395" s="57" t="s">
        <v>110</v>
      </c>
      <c r="AJ2395" s="57">
        <v>2023</v>
      </c>
      <c r="AK2395" s="57" t="s">
        <v>24</v>
      </c>
      <c r="AL2395" s="57" t="s">
        <v>104</v>
      </c>
      <c r="AM2395" s="57" t="s">
        <v>105</v>
      </c>
      <c r="AN2395" s="57" t="s">
        <v>106</v>
      </c>
      <c r="AO2395" s="57" t="s">
        <v>107</v>
      </c>
      <c r="AP2395" s="57" t="s">
        <v>108</v>
      </c>
      <c r="AQ2395" s="57" t="s">
        <v>111</v>
      </c>
      <c r="AR2395" s="57">
        <v>371</v>
      </c>
      <c r="AS2395" s="57">
        <v>530.53</v>
      </c>
    </row>
    <row r="2396" spans="35:45" ht="41.4">
      <c r="AI2396" s="56" t="s">
        <v>110</v>
      </c>
      <c r="AJ2396" s="56">
        <v>2023</v>
      </c>
      <c r="AK2396" s="56" t="s">
        <v>24</v>
      </c>
      <c r="AL2396" s="56" t="s">
        <v>104</v>
      </c>
      <c r="AM2396" s="56" t="s">
        <v>105</v>
      </c>
      <c r="AN2396" s="56" t="s">
        <v>106</v>
      </c>
      <c r="AO2396" s="56" t="s">
        <v>107</v>
      </c>
      <c r="AP2396" s="56" t="s">
        <v>108</v>
      </c>
      <c r="AQ2396" s="56" t="s">
        <v>111</v>
      </c>
      <c r="AR2396" s="56">
        <v>750</v>
      </c>
      <c r="AS2396" s="56">
        <v>1072.5</v>
      </c>
    </row>
    <row r="2397" spans="35:45" ht="41.4">
      <c r="AI2397" s="57" t="s">
        <v>110</v>
      </c>
      <c r="AJ2397" s="57">
        <v>2023</v>
      </c>
      <c r="AK2397" s="57" t="s">
        <v>27</v>
      </c>
      <c r="AL2397" s="57" t="s">
        <v>104</v>
      </c>
      <c r="AM2397" s="57" t="s">
        <v>105</v>
      </c>
      <c r="AN2397" s="57" t="s">
        <v>106</v>
      </c>
      <c r="AO2397" s="57" t="s">
        <v>107</v>
      </c>
      <c r="AP2397" s="57" t="s">
        <v>108</v>
      </c>
      <c r="AQ2397" s="57" t="s">
        <v>111</v>
      </c>
      <c r="AR2397" s="57">
        <v>356</v>
      </c>
      <c r="AS2397" s="57">
        <v>544.67999999999995</v>
      </c>
    </row>
    <row r="2398" spans="35:45" ht="41.4">
      <c r="AI2398" s="56" t="s">
        <v>103</v>
      </c>
      <c r="AJ2398" s="56">
        <v>2023</v>
      </c>
      <c r="AK2398" s="56" t="s">
        <v>27</v>
      </c>
      <c r="AL2398" s="56" t="s">
        <v>104</v>
      </c>
      <c r="AM2398" s="56" t="s">
        <v>105</v>
      </c>
      <c r="AN2398" s="56" t="s">
        <v>106</v>
      </c>
      <c r="AO2398" s="56" t="s">
        <v>107</v>
      </c>
      <c r="AP2398" s="56" t="s">
        <v>108</v>
      </c>
      <c r="AQ2398" s="56" t="s">
        <v>111</v>
      </c>
      <c r="AR2398" s="56">
        <v>332</v>
      </c>
      <c r="AS2398" s="56">
        <v>474.76</v>
      </c>
    </row>
    <row r="2399" spans="35:45" ht="41.4">
      <c r="AI2399" s="57" t="s">
        <v>110</v>
      </c>
      <c r="AJ2399" s="57">
        <v>2023</v>
      </c>
      <c r="AK2399" s="57" t="s">
        <v>27</v>
      </c>
      <c r="AL2399" s="57" t="s">
        <v>104</v>
      </c>
      <c r="AM2399" s="57" t="s">
        <v>105</v>
      </c>
      <c r="AN2399" s="57" t="s">
        <v>106</v>
      </c>
      <c r="AO2399" s="57" t="s">
        <v>107</v>
      </c>
      <c r="AP2399" s="57" t="s">
        <v>108</v>
      </c>
      <c r="AQ2399" s="57" t="s">
        <v>111</v>
      </c>
      <c r="AR2399" s="57">
        <v>358</v>
      </c>
      <c r="AS2399" s="57">
        <v>511.94</v>
      </c>
    </row>
    <row r="2400" spans="35:45" ht="41.4">
      <c r="AI2400" s="56" t="s">
        <v>103</v>
      </c>
      <c r="AJ2400" s="56">
        <v>2023</v>
      </c>
      <c r="AK2400" s="56" t="s">
        <v>27</v>
      </c>
      <c r="AL2400" s="56" t="s">
        <v>104</v>
      </c>
      <c r="AM2400" s="56" t="s">
        <v>105</v>
      </c>
      <c r="AN2400" s="56" t="s">
        <v>106</v>
      </c>
      <c r="AO2400" s="56" t="s">
        <v>107</v>
      </c>
      <c r="AP2400" s="56" t="s">
        <v>108</v>
      </c>
      <c r="AQ2400" s="56" t="s">
        <v>111</v>
      </c>
      <c r="AR2400" s="56">
        <v>656</v>
      </c>
      <c r="AS2400" s="56">
        <v>938.08</v>
      </c>
    </row>
    <row r="2401" spans="35:45" ht="41.4">
      <c r="AI2401" s="57" t="s">
        <v>112</v>
      </c>
      <c r="AJ2401" s="57">
        <v>2023</v>
      </c>
      <c r="AK2401" s="57" t="s">
        <v>27</v>
      </c>
      <c r="AL2401" s="57" t="s">
        <v>104</v>
      </c>
      <c r="AM2401" s="57" t="s">
        <v>105</v>
      </c>
      <c r="AN2401" s="57" t="s">
        <v>106</v>
      </c>
      <c r="AO2401" s="57" t="s">
        <v>107</v>
      </c>
      <c r="AP2401" s="57" t="s">
        <v>108</v>
      </c>
      <c r="AQ2401" s="57" t="s">
        <v>111</v>
      </c>
      <c r="AR2401" s="57">
        <v>743</v>
      </c>
      <c r="AS2401" s="57">
        <v>1062.49</v>
      </c>
    </row>
    <row r="2402" spans="35:45" ht="41.4">
      <c r="AI2402" s="56" t="s">
        <v>112</v>
      </c>
      <c r="AJ2402" s="56">
        <v>2023</v>
      </c>
      <c r="AK2402" s="56" t="s">
        <v>27</v>
      </c>
      <c r="AL2402" s="56" t="s">
        <v>104</v>
      </c>
      <c r="AM2402" s="56" t="s">
        <v>105</v>
      </c>
      <c r="AN2402" s="56" t="s">
        <v>106</v>
      </c>
      <c r="AO2402" s="56" t="s">
        <v>107</v>
      </c>
      <c r="AP2402" s="56" t="s">
        <v>108</v>
      </c>
      <c r="AQ2402" s="56" t="s">
        <v>111</v>
      </c>
      <c r="AR2402" s="56">
        <v>357</v>
      </c>
      <c r="AS2402" s="56">
        <v>510.51</v>
      </c>
    </row>
    <row r="2403" spans="35:45" ht="41.4">
      <c r="AI2403" s="57" t="s">
        <v>103</v>
      </c>
      <c r="AJ2403" s="57">
        <v>2023</v>
      </c>
      <c r="AK2403" s="57" t="s">
        <v>27</v>
      </c>
      <c r="AL2403" s="57" t="s">
        <v>104</v>
      </c>
      <c r="AM2403" s="57" t="s">
        <v>105</v>
      </c>
      <c r="AN2403" s="57" t="s">
        <v>106</v>
      </c>
      <c r="AO2403" s="57" t="s">
        <v>107</v>
      </c>
      <c r="AP2403" s="57" t="s">
        <v>108</v>
      </c>
      <c r="AQ2403" s="57" t="s">
        <v>111</v>
      </c>
      <c r="AR2403" s="57">
        <v>782</v>
      </c>
      <c r="AS2403" s="57">
        <v>526.24</v>
      </c>
    </row>
    <row r="2404" spans="35:45" ht="41.4">
      <c r="AI2404" s="56" t="s">
        <v>110</v>
      </c>
      <c r="AJ2404" s="56">
        <v>2023</v>
      </c>
      <c r="AK2404" s="56" t="s">
        <v>27</v>
      </c>
      <c r="AL2404" s="56" t="s">
        <v>104</v>
      </c>
      <c r="AM2404" s="56" t="s">
        <v>105</v>
      </c>
      <c r="AN2404" s="56" t="s">
        <v>106</v>
      </c>
      <c r="AO2404" s="56" t="s">
        <v>107</v>
      </c>
      <c r="AP2404" s="56" t="s">
        <v>108</v>
      </c>
      <c r="AQ2404" s="56" t="s">
        <v>111</v>
      </c>
      <c r="AR2404" s="56">
        <v>331</v>
      </c>
      <c r="AS2404" s="56">
        <v>473.33</v>
      </c>
    </row>
    <row r="2405" spans="35:45" ht="41.4">
      <c r="AI2405" s="57" t="s">
        <v>103</v>
      </c>
      <c r="AJ2405" s="57">
        <v>2023</v>
      </c>
      <c r="AK2405" s="57" t="s">
        <v>27</v>
      </c>
      <c r="AL2405" s="57" t="s">
        <v>104</v>
      </c>
      <c r="AM2405" s="57" t="s">
        <v>105</v>
      </c>
      <c r="AN2405" s="57" t="s">
        <v>106</v>
      </c>
      <c r="AO2405" s="57" t="s">
        <v>107</v>
      </c>
      <c r="AP2405" s="57" t="s">
        <v>108</v>
      </c>
      <c r="AQ2405" s="57" t="s">
        <v>111</v>
      </c>
      <c r="AR2405" s="57">
        <v>359</v>
      </c>
      <c r="AS2405" s="57">
        <v>513.37</v>
      </c>
    </row>
    <row r="2406" spans="35:45" ht="41.4">
      <c r="AI2406" s="56" t="s">
        <v>110</v>
      </c>
      <c r="AJ2406" s="56">
        <v>2023</v>
      </c>
      <c r="AK2406" s="56" t="s">
        <v>27</v>
      </c>
      <c r="AL2406" s="56" t="s">
        <v>104</v>
      </c>
      <c r="AM2406" s="56" t="s">
        <v>105</v>
      </c>
      <c r="AN2406" s="56" t="s">
        <v>106</v>
      </c>
      <c r="AO2406" s="56" t="s">
        <v>107</v>
      </c>
      <c r="AP2406" s="56" t="s">
        <v>108</v>
      </c>
      <c r="AQ2406" s="56" t="s">
        <v>111</v>
      </c>
      <c r="AR2406" s="56">
        <v>752</v>
      </c>
      <c r="AS2406" s="56">
        <v>1075.3599999999999</v>
      </c>
    </row>
    <row r="2407" spans="35:45" ht="41.4">
      <c r="AI2407" s="57" t="s">
        <v>103</v>
      </c>
      <c r="AJ2407" s="57">
        <v>2023</v>
      </c>
      <c r="AK2407" s="57" t="s">
        <v>33</v>
      </c>
      <c r="AL2407" s="57" t="s">
        <v>104</v>
      </c>
      <c r="AM2407" s="57" t="s">
        <v>105</v>
      </c>
      <c r="AN2407" s="57" t="s">
        <v>106</v>
      </c>
      <c r="AO2407" s="57" t="s">
        <v>107</v>
      </c>
      <c r="AP2407" s="57" t="s">
        <v>108</v>
      </c>
      <c r="AQ2407" s="57" t="s">
        <v>111</v>
      </c>
      <c r="AR2407" s="57">
        <v>326</v>
      </c>
      <c r="AS2407" s="57">
        <v>498.78</v>
      </c>
    </row>
    <row r="2408" spans="35:45" ht="41.4">
      <c r="AI2408" s="56" t="s">
        <v>112</v>
      </c>
      <c r="AJ2408" s="56">
        <v>2023</v>
      </c>
      <c r="AK2408" s="56" t="s">
        <v>33</v>
      </c>
      <c r="AL2408" s="56" t="s">
        <v>104</v>
      </c>
      <c r="AM2408" s="56" t="s">
        <v>105</v>
      </c>
      <c r="AN2408" s="56" t="s">
        <v>106</v>
      </c>
      <c r="AO2408" s="56" t="s">
        <v>107</v>
      </c>
      <c r="AP2408" s="56" t="s">
        <v>108</v>
      </c>
      <c r="AQ2408" s="56" t="s">
        <v>111</v>
      </c>
      <c r="AR2408" s="56">
        <v>328</v>
      </c>
      <c r="AS2408" s="56">
        <v>469.04</v>
      </c>
    </row>
    <row r="2409" spans="35:45" ht="41.4">
      <c r="AI2409" s="57" t="s">
        <v>110</v>
      </c>
      <c r="AJ2409" s="57">
        <v>2023</v>
      </c>
      <c r="AK2409" s="57" t="s">
        <v>33</v>
      </c>
      <c r="AL2409" s="57" t="s">
        <v>104</v>
      </c>
      <c r="AM2409" s="57" t="s">
        <v>105</v>
      </c>
      <c r="AN2409" s="57" t="s">
        <v>106</v>
      </c>
      <c r="AO2409" s="57" t="s">
        <v>107</v>
      </c>
      <c r="AP2409" s="57" t="s">
        <v>108</v>
      </c>
      <c r="AQ2409" s="57" t="s">
        <v>111</v>
      </c>
      <c r="AR2409" s="57">
        <v>298</v>
      </c>
      <c r="AS2409" s="57">
        <v>426.14</v>
      </c>
    </row>
    <row r="2410" spans="35:45" ht="41.4">
      <c r="AI2410" s="56" t="s">
        <v>112</v>
      </c>
      <c r="AJ2410" s="56">
        <v>2023</v>
      </c>
      <c r="AK2410" s="56" t="s">
        <v>33</v>
      </c>
      <c r="AL2410" s="56" t="s">
        <v>104</v>
      </c>
      <c r="AM2410" s="56" t="s">
        <v>105</v>
      </c>
      <c r="AN2410" s="56" t="s">
        <v>106</v>
      </c>
      <c r="AO2410" s="56" t="s">
        <v>107</v>
      </c>
      <c r="AP2410" s="56" t="s">
        <v>108</v>
      </c>
      <c r="AQ2410" s="56" t="s">
        <v>111</v>
      </c>
      <c r="AR2410" s="56">
        <v>662</v>
      </c>
      <c r="AS2410" s="56">
        <v>946.66</v>
      </c>
    </row>
    <row r="2411" spans="35:45" ht="41.4">
      <c r="AI2411" s="57" t="s">
        <v>112</v>
      </c>
      <c r="AJ2411" s="57">
        <v>2023</v>
      </c>
      <c r="AK2411" s="57" t="s">
        <v>33</v>
      </c>
      <c r="AL2411" s="57" t="s">
        <v>104</v>
      </c>
      <c r="AM2411" s="57" t="s">
        <v>105</v>
      </c>
      <c r="AN2411" s="57" t="s">
        <v>106</v>
      </c>
      <c r="AO2411" s="57" t="s">
        <v>107</v>
      </c>
      <c r="AP2411" s="57" t="s">
        <v>108</v>
      </c>
      <c r="AQ2411" s="57" t="s">
        <v>111</v>
      </c>
      <c r="AR2411" s="57">
        <v>748</v>
      </c>
      <c r="AS2411" s="57">
        <v>1069.6400000000001</v>
      </c>
    </row>
    <row r="2412" spans="35:45" ht="41.4">
      <c r="AI2412" s="56" t="s">
        <v>112</v>
      </c>
      <c r="AJ2412" s="56">
        <v>2023</v>
      </c>
      <c r="AK2412" s="56" t="s">
        <v>33</v>
      </c>
      <c r="AL2412" s="56" t="s">
        <v>104</v>
      </c>
      <c r="AM2412" s="56" t="s">
        <v>105</v>
      </c>
      <c r="AN2412" s="56" t="s">
        <v>106</v>
      </c>
      <c r="AO2412" s="56" t="s">
        <v>107</v>
      </c>
      <c r="AP2412" s="56" t="s">
        <v>108</v>
      </c>
      <c r="AQ2412" s="56" t="s">
        <v>111</v>
      </c>
      <c r="AR2412" s="56">
        <v>327</v>
      </c>
      <c r="AS2412" s="56">
        <v>467.61</v>
      </c>
    </row>
    <row r="2413" spans="35:45" ht="41.4">
      <c r="AI2413" s="57" t="s">
        <v>112</v>
      </c>
      <c r="AJ2413" s="57">
        <v>2023</v>
      </c>
      <c r="AK2413" s="57" t="s">
        <v>33</v>
      </c>
      <c r="AL2413" s="57" t="s">
        <v>104</v>
      </c>
      <c r="AM2413" s="57" t="s">
        <v>105</v>
      </c>
      <c r="AN2413" s="57" t="s">
        <v>106</v>
      </c>
      <c r="AO2413" s="57" t="s">
        <v>107</v>
      </c>
      <c r="AP2413" s="57" t="s">
        <v>108</v>
      </c>
      <c r="AQ2413" s="57" t="s">
        <v>111</v>
      </c>
      <c r="AR2413" s="57">
        <v>788</v>
      </c>
      <c r="AS2413" s="57">
        <v>526.24</v>
      </c>
    </row>
    <row r="2414" spans="35:45" ht="41.4">
      <c r="AI2414" s="56" t="s">
        <v>110</v>
      </c>
      <c r="AJ2414" s="56">
        <v>2023</v>
      </c>
      <c r="AK2414" s="56" t="s">
        <v>33</v>
      </c>
      <c r="AL2414" s="56" t="s">
        <v>104</v>
      </c>
      <c r="AM2414" s="56" t="s">
        <v>105</v>
      </c>
      <c r="AN2414" s="56" t="s">
        <v>106</v>
      </c>
      <c r="AO2414" s="56" t="s">
        <v>107</v>
      </c>
      <c r="AP2414" s="56" t="s">
        <v>108</v>
      </c>
      <c r="AQ2414" s="56" t="s">
        <v>111</v>
      </c>
      <c r="AR2414" s="56">
        <v>325</v>
      </c>
      <c r="AS2414" s="56">
        <v>464.75</v>
      </c>
    </row>
    <row r="2415" spans="35:45" ht="41.4">
      <c r="AI2415" s="57" t="s">
        <v>112</v>
      </c>
      <c r="AJ2415" s="57">
        <v>2023</v>
      </c>
      <c r="AK2415" s="57" t="s">
        <v>33</v>
      </c>
      <c r="AL2415" s="57" t="s">
        <v>104</v>
      </c>
      <c r="AM2415" s="57" t="s">
        <v>105</v>
      </c>
      <c r="AN2415" s="57" t="s">
        <v>106</v>
      </c>
      <c r="AO2415" s="57" t="s">
        <v>107</v>
      </c>
      <c r="AP2415" s="57" t="s">
        <v>108</v>
      </c>
      <c r="AQ2415" s="57" t="s">
        <v>111</v>
      </c>
      <c r="AR2415" s="57">
        <v>301</v>
      </c>
      <c r="AS2415" s="57">
        <v>430.43</v>
      </c>
    </row>
    <row r="2416" spans="35:45" ht="41.4">
      <c r="AI2416" s="56" t="s">
        <v>103</v>
      </c>
      <c r="AJ2416" s="56">
        <v>2023</v>
      </c>
      <c r="AK2416" s="56" t="s">
        <v>33</v>
      </c>
      <c r="AL2416" s="56" t="s">
        <v>104</v>
      </c>
      <c r="AM2416" s="56" t="s">
        <v>105</v>
      </c>
      <c r="AN2416" s="56" t="s">
        <v>106</v>
      </c>
      <c r="AO2416" s="56" t="s">
        <v>107</v>
      </c>
      <c r="AP2416" s="56" t="s">
        <v>108</v>
      </c>
      <c r="AQ2416" s="56" t="s">
        <v>111</v>
      </c>
      <c r="AR2416" s="56">
        <v>757</v>
      </c>
      <c r="AS2416" s="56">
        <v>1082.51</v>
      </c>
    </row>
    <row r="2417" spans="35:45" ht="41.4">
      <c r="AI2417" s="57" t="s">
        <v>112</v>
      </c>
      <c r="AJ2417" s="57">
        <v>2023</v>
      </c>
      <c r="AK2417" s="57" t="s">
        <v>32</v>
      </c>
      <c r="AL2417" s="57" t="s">
        <v>104</v>
      </c>
      <c r="AM2417" s="57" t="s">
        <v>105</v>
      </c>
      <c r="AN2417" s="57" t="s">
        <v>106</v>
      </c>
      <c r="AO2417" s="57" t="s">
        <v>107</v>
      </c>
      <c r="AP2417" s="57" t="s">
        <v>108</v>
      </c>
      <c r="AQ2417" s="57" t="s">
        <v>111</v>
      </c>
      <c r="AR2417" s="57">
        <v>332</v>
      </c>
      <c r="AS2417" s="57">
        <v>507.96</v>
      </c>
    </row>
    <row r="2418" spans="35:45" ht="41.4">
      <c r="AI2418" s="56" t="s">
        <v>110</v>
      </c>
      <c r="AJ2418" s="56">
        <v>2023</v>
      </c>
      <c r="AK2418" s="56" t="s">
        <v>32</v>
      </c>
      <c r="AL2418" s="56" t="s">
        <v>104</v>
      </c>
      <c r="AM2418" s="56" t="s">
        <v>105</v>
      </c>
      <c r="AN2418" s="56" t="s">
        <v>106</v>
      </c>
      <c r="AO2418" s="56" t="s">
        <v>107</v>
      </c>
      <c r="AP2418" s="56" t="s">
        <v>108</v>
      </c>
      <c r="AQ2418" s="56" t="s">
        <v>111</v>
      </c>
      <c r="AR2418" s="56">
        <v>302</v>
      </c>
      <c r="AS2418" s="56">
        <v>431.86</v>
      </c>
    </row>
    <row r="2419" spans="35:45" ht="41.4">
      <c r="AI2419" s="57" t="s">
        <v>103</v>
      </c>
      <c r="AJ2419" s="57">
        <v>2023</v>
      </c>
      <c r="AK2419" s="57" t="s">
        <v>32</v>
      </c>
      <c r="AL2419" s="57" t="s">
        <v>104</v>
      </c>
      <c r="AM2419" s="57" t="s">
        <v>105</v>
      </c>
      <c r="AN2419" s="57" t="s">
        <v>106</v>
      </c>
      <c r="AO2419" s="57" t="s">
        <v>107</v>
      </c>
      <c r="AP2419" s="57" t="s">
        <v>108</v>
      </c>
      <c r="AQ2419" s="57" t="s">
        <v>111</v>
      </c>
      <c r="AR2419" s="57">
        <v>334</v>
      </c>
      <c r="AS2419" s="57">
        <v>477.62</v>
      </c>
    </row>
    <row r="2420" spans="35:45" ht="41.4">
      <c r="AI2420" s="56" t="s">
        <v>114</v>
      </c>
      <c r="AJ2420" s="56">
        <v>2023</v>
      </c>
      <c r="AK2420" s="56" t="s">
        <v>32</v>
      </c>
      <c r="AL2420" s="56" t="s">
        <v>104</v>
      </c>
      <c r="AM2420" s="56" t="s">
        <v>105</v>
      </c>
      <c r="AN2420" s="56" t="s">
        <v>106</v>
      </c>
      <c r="AO2420" s="56" t="s">
        <v>107</v>
      </c>
      <c r="AP2420" s="56" t="s">
        <v>108</v>
      </c>
      <c r="AQ2420" s="56" t="s">
        <v>111</v>
      </c>
      <c r="AR2420" s="56">
        <v>304</v>
      </c>
      <c r="AS2420" s="56">
        <v>434.72</v>
      </c>
    </row>
    <row r="2421" spans="35:45" ht="41.4">
      <c r="AI2421" s="57" t="s">
        <v>110</v>
      </c>
      <c r="AJ2421" s="57">
        <v>2023</v>
      </c>
      <c r="AK2421" s="57" t="s">
        <v>32</v>
      </c>
      <c r="AL2421" s="57" t="s">
        <v>104</v>
      </c>
      <c r="AM2421" s="57" t="s">
        <v>105</v>
      </c>
      <c r="AN2421" s="57" t="s">
        <v>106</v>
      </c>
      <c r="AO2421" s="57" t="s">
        <v>107</v>
      </c>
      <c r="AP2421" s="57" t="s">
        <v>108</v>
      </c>
      <c r="AQ2421" s="57" t="s">
        <v>111</v>
      </c>
      <c r="AR2421" s="57">
        <v>661</v>
      </c>
      <c r="AS2421" s="57">
        <v>945.23</v>
      </c>
    </row>
    <row r="2422" spans="35:45" ht="41.4">
      <c r="AI2422" s="56" t="s">
        <v>103</v>
      </c>
      <c r="AJ2422" s="56">
        <v>2023</v>
      </c>
      <c r="AK2422" s="56" t="s">
        <v>32</v>
      </c>
      <c r="AL2422" s="56" t="s">
        <v>104</v>
      </c>
      <c r="AM2422" s="56" t="s">
        <v>105</v>
      </c>
      <c r="AN2422" s="56" t="s">
        <v>106</v>
      </c>
      <c r="AO2422" s="56" t="s">
        <v>107</v>
      </c>
      <c r="AP2422" s="56" t="s">
        <v>108</v>
      </c>
      <c r="AQ2422" s="56" t="s">
        <v>111</v>
      </c>
      <c r="AR2422" s="56">
        <v>747</v>
      </c>
      <c r="AS2422" s="56">
        <v>1068.21</v>
      </c>
    </row>
    <row r="2423" spans="35:45" ht="41.4">
      <c r="AI2423" s="57" t="s">
        <v>103</v>
      </c>
      <c r="AJ2423" s="57">
        <v>2023</v>
      </c>
      <c r="AK2423" s="57" t="s">
        <v>32</v>
      </c>
      <c r="AL2423" s="57" t="s">
        <v>104</v>
      </c>
      <c r="AM2423" s="57" t="s">
        <v>105</v>
      </c>
      <c r="AN2423" s="57" t="s">
        <v>106</v>
      </c>
      <c r="AO2423" s="57" t="s">
        <v>107</v>
      </c>
      <c r="AP2423" s="57" t="s">
        <v>108</v>
      </c>
      <c r="AQ2423" s="57" t="s">
        <v>111</v>
      </c>
      <c r="AR2423" s="57">
        <v>333</v>
      </c>
      <c r="AS2423" s="57">
        <v>476.19</v>
      </c>
    </row>
    <row r="2424" spans="35:45" ht="41.4">
      <c r="AI2424" s="56" t="s">
        <v>110</v>
      </c>
      <c r="AJ2424" s="56">
        <v>2023</v>
      </c>
      <c r="AK2424" s="56" t="s">
        <v>32</v>
      </c>
      <c r="AL2424" s="56" t="s">
        <v>104</v>
      </c>
      <c r="AM2424" s="56" t="s">
        <v>105</v>
      </c>
      <c r="AN2424" s="56" t="s">
        <v>106</v>
      </c>
      <c r="AO2424" s="56" t="s">
        <v>107</v>
      </c>
      <c r="AP2424" s="56" t="s">
        <v>108</v>
      </c>
      <c r="AQ2424" s="56" t="s">
        <v>111</v>
      </c>
      <c r="AR2424" s="56">
        <v>787</v>
      </c>
      <c r="AS2424" s="56">
        <v>526.24</v>
      </c>
    </row>
    <row r="2425" spans="35:45" ht="41.4">
      <c r="AI2425" s="57" t="s">
        <v>114</v>
      </c>
      <c r="AJ2425" s="57">
        <v>2023</v>
      </c>
      <c r="AK2425" s="57" t="s">
        <v>32</v>
      </c>
      <c r="AL2425" s="57" t="s">
        <v>104</v>
      </c>
      <c r="AM2425" s="57" t="s">
        <v>105</v>
      </c>
      <c r="AN2425" s="57" t="s">
        <v>106</v>
      </c>
      <c r="AO2425" s="57" t="s">
        <v>107</v>
      </c>
      <c r="AP2425" s="57" t="s">
        <v>108</v>
      </c>
      <c r="AQ2425" s="57" t="s">
        <v>111</v>
      </c>
      <c r="AR2425" s="57">
        <v>331</v>
      </c>
      <c r="AS2425" s="57">
        <v>473.33</v>
      </c>
    </row>
    <row r="2426" spans="35:45" ht="41.4">
      <c r="AI2426" s="56" t="s">
        <v>103</v>
      </c>
      <c r="AJ2426" s="56">
        <v>2023</v>
      </c>
      <c r="AK2426" s="56" t="s">
        <v>32</v>
      </c>
      <c r="AL2426" s="56" t="s">
        <v>104</v>
      </c>
      <c r="AM2426" s="56" t="s">
        <v>105</v>
      </c>
      <c r="AN2426" s="56" t="s">
        <v>106</v>
      </c>
      <c r="AO2426" s="56" t="s">
        <v>107</v>
      </c>
      <c r="AP2426" s="56" t="s">
        <v>108</v>
      </c>
      <c r="AQ2426" s="56" t="s">
        <v>111</v>
      </c>
      <c r="AR2426" s="56">
        <v>307</v>
      </c>
      <c r="AS2426" s="56">
        <v>439.01</v>
      </c>
    </row>
    <row r="2427" spans="35:45" ht="41.4">
      <c r="AI2427" s="57" t="s">
        <v>110</v>
      </c>
      <c r="AJ2427" s="57">
        <v>2023</v>
      </c>
      <c r="AK2427" s="57" t="s">
        <v>32</v>
      </c>
      <c r="AL2427" s="57" t="s">
        <v>104</v>
      </c>
      <c r="AM2427" s="57" t="s">
        <v>105</v>
      </c>
      <c r="AN2427" s="57" t="s">
        <v>106</v>
      </c>
      <c r="AO2427" s="57" t="s">
        <v>107</v>
      </c>
      <c r="AP2427" s="57" t="s">
        <v>108</v>
      </c>
      <c r="AQ2427" s="57" t="s">
        <v>111</v>
      </c>
      <c r="AR2427" s="57">
        <v>329</v>
      </c>
      <c r="AS2427" s="57">
        <v>470.47</v>
      </c>
    </row>
    <row r="2428" spans="35:45" ht="41.4">
      <c r="AI2428" s="56" t="s">
        <v>112</v>
      </c>
      <c r="AJ2428" s="56">
        <v>2023</v>
      </c>
      <c r="AK2428" s="56" t="s">
        <v>32</v>
      </c>
      <c r="AL2428" s="56" t="s">
        <v>104</v>
      </c>
      <c r="AM2428" s="56" t="s">
        <v>105</v>
      </c>
      <c r="AN2428" s="56" t="s">
        <v>106</v>
      </c>
      <c r="AO2428" s="56" t="s">
        <v>107</v>
      </c>
      <c r="AP2428" s="56" t="s">
        <v>108</v>
      </c>
      <c r="AQ2428" s="56" t="s">
        <v>111</v>
      </c>
      <c r="AR2428" s="56">
        <v>756</v>
      </c>
      <c r="AS2428" s="56">
        <v>1081.08</v>
      </c>
    </row>
    <row r="2429" spans="35:45" ht="41.4">
      <c r="AI2429" s="57" t="s">
        <v>110</v>
      </c>
      <c r="AJ2429" s="57">
        <v>2023</v>
      </c>
      <c r="AK2429" s="57" t="s">
        <v>31</v>
      </c>
      <c r="AL2429" s="57" t="s">
        <v>104</v>
      </c>
      <c r="AM2429" s="57" t="s">
        <v>105</v>
      </c>
      <c r="AN2429" s="57" t="s">
        <v>106</v>
      </c>
      <c r="AO2429" s="57" t="s">
        <v>107</v>
      </c>
      <c r="AP2429" s="57" t="s">
        <v>108</v>
      </c>
      <c r="AQ2429" s="57" t="s">
        <v>111</v>
      </c>
      <c r="AR2429" s="57">
        <v>338</v>
      </c>
      <c r="AS2429" s="57">
        <v>517.14</v>
      </c>
    </row>
    <row r="2430" spans="35:45" ht="41.4">
      <c r="AI2430" s="56" t="s">
        <v>110</v>
      </c>
      <c r="AJ2430" s="56">
        <v>2023</v>
      </c>
      <c r="AK2430" s="56" t="s">
        <v>31</v>
      </c>
      <c r="AL2430" s="56" t="s">
        <v>104</v>
      </c>
      <c r="AM2430" s="56" t="s">
        <v>105</v>
      </c>
      <c r="AN2430" s="56" t="s">
        <v>106</v>
      </c>
      <c r="AO2430" s="56" t="s">
        <v>107</v>
      </c>
      <c r="AP2430" s="56" t="s">
        <v>108</v>
      </c>
      <c r="AQ2430" s="56" t="s">
        <v>111</v>
      </c>
      <c r="AR2430" s="56">
        <v>308</v>
      </c>
      <c r="AS2430" s="56">
        <v>440.44</v>
      </c>
    </row>
    <row r="2431" spans="35:45" ht="41.4">
      <c r="AI2431" s="57" t="s">
        <v>114</v>
      </c>
      <c r="AJ2431" s="57">
        <v>2023</v>
      </c>
      <c r="AK2431" s="57" t="s">
        <v>31</v>
      </c>
      <c r="AL2431" s="57" t="s">
        <v>104</v>
      </c>
      <c r="AM2431" s="57" t="s">
        <v>105</v>
      </c>
      <c r="AN2431" s="57" t="s">
        <v>106</v>
      </c>
      <c r="AO2431" s="57" t="s">
        <v>107</v>
      </c>
      <c r="AP2431" s="57" t="s">
        <v>108</v>
      </c>
      <c r="AQ2431" s="57" t="s">
        <v>111</v>
      </c>
      <c r="AR2431" s="57">
        <v>310</v>
      </c>
      <c r="AS2431" s="57">
        <v>443.3</v>
      </c>
    </row>
    <row r="2432" spans="35:45" ht="41.4">
      <c r="AI2432" s="56" t="s">
        <v>103</v>
      </c>
      <c r="AJ2432" s="56">
        <v>2023</v>
      </c>
      <c r="AK2432" s="56" t="s">
        <v>31</v>
      </c>
      <c r="AL2432" s="56" t="s">
        <v>104</v>
      </c>
      <c r="AM2432" s="56" t="s">
        <v>105</v>
      </c>
      <c r="AN2432" s="56" t="s">
        <v>106</v>
      </c>
      <c r="AO2432" s="56" t="s">
        <v>107</v>
      </c>
      <c r="AP2432" s="56" t="s">
        <v>108</v>
      </c>
      <c r="AQ2432" s="56" t="s">
        <v>111</v>
      </c>
      <c r="AR2432" s="56">
        <v>660</v>
      </c>
      <c r="AS2432" s="56">
        <v>943.8</v>
      </c>
    </row>
    <row r="2433" spans="35:45" ht="41.4">
      <c r="AI2433" s="57" t="s">
        <v>112</v>
      </c>
      <c r="AJ2433" s="57">
        <v>2023</v>
      </c>
      <c r="AK2433" s="57" t="s">
        <v>31</v>
      </c>
      <c r="AL2433" s="57" t="s">
        <v>104</v>
      </c>
      <c r="AM2433" s="57" t="s">
        <v>105</v>
      </c>
      <c r="AN2433" s="57" t="s">
        <v>106</v>
      </c>
      <c r="AO2433" s="57" t="s">
        <v>107</v>
      </c>
      <c r="AP2433" s="57" t="s">
        <v>108</v>
      </c>
      <c r="AQ2433" s="57" t="s">
        <v>111</v>
      </c>
      <c r="AR2433" s="57">
        <v>746</v>
      </c>
      <c r="AS2433" s="57">
        <v>1066.78</v>
      </c>
    </row>
    <row r="2434" spans="35:45" ht="41.4">
      <c r="AI2434" s="56" t="s">
        <v>112</v>
      </c>
      <c r="AJ2434" s="56">
        <v>2023</v>
      </c>
      <c r="AK2434" s="56" t="s">
        <v>31</v>
      </c>
      <c r="AL2434" s="56" t="s">
        <v>104</v>
      </c>
      <c r="AM2434" s="56" t="s">
        <v>105</v>
      </c>
      <c r="AN2434" s="56" t="s">
        <v>106</v>
      </c>
      <c r="AO2434" s="56" t="s">
        <v>107</v>
      </c>
      <c r="AP2434" s="56" t="s">
        <v>108</v>
      </c>
      <c r="AQ2434" s="56" t="s">
        <v>111</v>
      </c>
      <c r="AR2434" s="56">
        <v>339</v>
      </c>
      <c r="AS2434" s="56">
        <v>484.77</v>
      </c>
    </row>
    <row r="2435" spans="35:45" ht="41.4">
      <c r="AI2435" s="57" t="s">
        <v>103</v>
      </c>
      <c r="AJ2435" s="57">
        <v>2023</v>
      </c>
      <c r="AK2435" s="57" t="s">
        <v>31</v>
      </c>
      <c r="AL2435" s="57" t="s">
        <v>104</v>
      </c>
      <c r="AM2435" s="57" t="s">
        <v>105</v>
      </c>
      <c r="AN2435" s="57" t="s">
        <v>106</v>
      </c>
      <c r="AO2435" s="57" t="s">
        <v>107</v>
      </c>
      <c r="AP2435" s="57" t="s">
        <v>108</v>
      </c>
      <c r="AQ2435" s="57" t="s">
        <v>111</v>
      </c>
      <c r="AR2435" s="57">
        <v>786</v>
      </c>
      <c r="AS2435" s="57">
        <v>526.24</v>
      </c>
    </row>
    <row r="2436" spans="35:45" ht="41.4">
      <c r="AI2436" s="56" t="s">
        <v>114</v>
      </c>
      <c r="AJ2436" s="56">
        <v>2023</v>
      </c>
      <c r="AK2436" s="56" t="s">
        <v>31</v>
      </c>
      <c r="AL2436" s="56" t="s">
        <v>104</v>
      </c>
      <c r="AM2436" s="56" t="s">
        <v>105</v>
      </c>
      <c r="AN2436" s="56" t="s">
        <v>106</v>
      </c>
      <c r="AO2436" s="56" t="s">
        <v>107</v>
      </c>
      <c r="AP2436" s="56" t="s">
        <v>108</v>
      </c>
      <c r="AQ2436" s="56" t="s">
        <v>111</v>
      </c>
      <c r="AR2436" s="56">
        <v>337</v>
      </c>
      <c r="AS2436" s="56">
        <v>481.91</v>
      </c>
    </row>
    <row r="2437" spans="35:45" ht="41.4">
      <c r="AI2437" s="57" t="s">
        <v>110</v>
      </c>
      <c r="AJ2437" s="57">
        <v>2023</v>
      </c>
      <c r="AK2437" s="57" t="s">
        <v>31</v>
      </c>
      <c r="AL2437" s="57" t="s">
        <v>104</v>
      </c>
      <c r="AM2437" s="57" t="s">
        <v>105</v>
      </c>
      <c r="AN2437" s="57" t="s">
        <v>106</v>
      </c>
      <c r="AO2437" s="57" t="s">
        <v>107</v>
      </c>
      <c r="AP2437" s="57" t="s">
        <v>108</v>
      </c>
      <c r="AQ2437" s="57" t="s">
        <v>111</v>
      </c>
      <c r="AR2437" s="57">
        <v>335</v>
      </c>
      <c r="AS2437" s="57">
        <v>479.05</v>
      </c>
    </row>
    <row r="2438" spans="35:45" ht="41.4">
      <c r="AI2438" s="56" t="s">
        <v>110</v>
      </c>
      <c r="AJ2438" s="56">
        <v>2023</v>
      </c>
      <c r="AK2438" s="56" t="s">
        <v>31</v>
      </c>
      <c r="AL2438" s="56" t="s">
        <v>104</v>
      </c>
      <c r="AM2438" s="56" t="s">
        <v>105</v>
      </c>
      <c r="AN2438" s="56" t="s">
        <v>106</v>
      </c>
      <c r="AO2438" s="56" t="s">
        <v>107</v>
      </c>
      <c r="AP2438" s="56" t="s">
        <v>108</v>
      </c>
      <c r="AQ2438" s="56" t="s">
        <v>111</v>
      </c>
      <c r="AR2438" s="56">
        <v>755</v>
      </c>
      <c r="AS2438" s="56">
        <v>1079.6500000000001</v>
      </c>
    </row>
    <row r="2439" spans="35:45" ht="41.4">
      <c r="AI2439" s="57" t="s">
        <v>110</v>
      </c>
      <c r="AJ2439" s="57">
        <v>2023</v>
      </c>
      <c r="AK2439" s="57" t="s">
        <v>26</v>
      </c>
      <c r="AL2439" s="57" t="s">
        <v>116</v>
      </c>
      <c r="AM2439" s="57" t="s">
        <v>105</v>
      </c>
      <c r="AN2439" s="57" t="s">
        <v>106</v>
      </c>
      <c r="AO2439" s="57" t="s">
        <v>107</v>
      </c>
      <c r="AP2439" s="57" t="s">
        <v>108</v>
      </c>
      <c r="AQ2439" s="57" t="s">
        <v>109</v>
      </c>
      <c r="AR2439" s="57">
        <v>212</v>
      </c>
      <c r="AS2439" s="57">
        <v>303.16000000000003</v>
      </c>
    </row>
    <row r="2440" spans="35:45" ht="41.4">
      <c r="AI2440" s="56" t="s">
        <v>103</v>
      </c>
      <c r="AJ2440" s="56">
        <v>2023</v>
      </c>
      <c r="AK2440" s="56" t="s">
        <v>26</v>
      </c>
      <c r="AL2440" s="56" t="s">
        <v>116</v>
      </c>
      <c r="AM2440" s="56" t="s">
        <v>105</v>
      </c>
      <c r="AN2440" s="56" t="s">
        <v>106</v>
      </c>
      <c r="AO2440" s="56" t="s">
        <v>107</v>
      </c>
      <c r="AP2440" s="56" t="s">
        <v>108</v>
      </c>
      <c r="AQ2440" s="56" t="s">
        <v>109</v>
      </c>
      <c r="AR2440" s="56">
        <v>182</v>
      </c>
      <c r="AS2440" s="56">
        <v>260.26</v>
      </c>
    </row>
    <row r="2441" spans="35:45" ht="41.4">
      <c r="AI2441" s="57" t="s">
        <v>110</v>
      </c>
      <c r="AJ2441" s="57">
        <v>2023</v>
      </c>
      <c r="AK2441" s="57" t="s">
        <v>26</v>
      </c>
      <c r="AL2441" s="57" t="s">
        <v>116</v>
      </c>
      <c r="AM2441" s="57" t="s">
        <v>105</v>
      </c>
      <c r="AN2441" s="57" t="s">
        <v>106</v>
      </c>
      <c r="AO2441" s="57" t="s">
        <v>107</v>
      </c>
      <c r="AP2441" s="57" t="s">
        <v>108</v>
      </c>
      <c r="AQ2441" s="57" t="s">
        <v>109</v>
      </c>
      <c r="AR2441" s="57">
        <v>184</v>
      </c>
      <c r="AS2441" s="57">
        <v>526.24</v>
      </c>
    </row>
    <row r="2442" spans="35:45" ht="41.4">
      <c r="AI2442" s="56" t="s">
        <v>110</v>
      </c>
      <c r="AJ2442" s="56">
        <v>2023</v>
      </c>
      <c r="AK2442" s="56" t="s">
        <v>26</v>
      </c>
      <c r="AL2442" s="56" t="s">
        <v>116</v>
      </c>
      <c r="AM2442" s="56" t="s">
        <v>105</v>
      </c>
      <c r="AN2442" s="56" t="s">
        <v>106</v>
      </c>
      <c r="AO2442" s="56" t="s">
        <v>107</v>
      </c>
      <c r="AP2442" s="56" t="s">
        <v>108</v>
      </c>
      <c r="AQ2442" s="56" t="s">
        <v>109</v>
      </c>
      <c r="AR2442" s="56">
        <v>968</v>
      </c>
      <c r="AS2442" s="56">
        <v>1384.24</v>
      </c>
    </row>
    <row r="2443" spans="35:45" ht="41.4">
      <c r="AI2443" s="57" t="s">
        <v>114</v>
      </c>
      <c r="AJ2443" s="57">
        <v>2023</v>
      </c>
      <c r="AK2443" s="57" t="s">
        <v>26</v>
      </c>
      <c r="AL2443" s="57" t="s">
        <v>116</v>
      </c>
      <c r="AM2443" s="57" t="s">
        <v>105</v>
      </c>
      <c r="AN2443" s="57" t="s">
        <v>106</v>
      </c>
      <c r="AO2443" s="57" t="s">
        <v>107</v>
      </c>
      <c r="AP2443" s="57" t="s">
        <v>108</v>
      </c>
      <c r="AQ2443" s="57" t="s">
        <v>109</v>
      </c>
      <c r="AR2443" s="57">
        <v>186</v>
      </c>
      <c r="AS2443" s="57">
        <v>265.98</v>
      </c>
    </row>
    <row r="2444" spans="35:45" ht="41.4">
      <c r="AI2444" s="56" t="s">
        <v>114</v>
      </c>
      <c r="AJ2444" s="56">
        <v>2023</v>
      </c>
      <c r="AK2444" s="56" t="s">
        <v>26</v>
      </c>
      <c r="AL2444" s="56" t="s">
        <v>116</v>
      </c>
      <c r="AM2444" s="56" t="s">
        <v>105</v>
      </c>
      <c r="AN2444" s="56" t="s">
        <v>106</v>
      </c>
      <c r="AO2444" s="56" t="s">
        <v>107</v>
      </c>
      <c r="AP2444" s="56" t="s">
        <v>108</v>
      </c>
      <c r="AQ2444" s="56" t="s">
        <v>109</v>
      </c>
      <c r="AR2444" s="56">
        <v>213</v>
      </c>
      <c r="AS2444" s="56">
        <v>304.58999999999997</v>
      </c>
    </row>
    <row r="2445" spans="35:45" ht="41.4">
      <c r="AI2445" s="57" t="s">
        <v>110</v>
      </c>
      <c r="AJ2445" s="57">
        <v>2023</v>
      </c>
      <c r="AK2445" s="57" t="s">
        <v>26</v>
      </c>
      <c r="AL2445" s="57" t="s">
        <v>116</v>
      </c>
      <c r="AM2445" s="57" t="s">
        <v>105</v>
      </c>
      <c r="AN2445" s="57" t="s">
        <v>106</v>
      </c>
      <c r="AO2445" s="57" t="s">
        <v>107</v>
      </c>
      <c r="AP2445" s="57" t="s">
        <v>108</v>
      </c>
      <c r="AQ2445" s="57" t="s">
        <v>109</v>
      </c>
      <c r="AR2445" s="57">
        <v>183</v>
      </c>
      <c r="AS2445" s="57">
        <v>261.69</v>
      </c>
    </row>
    <row r="2446" spans="35:45" ht="41.4">
      <c r="AI2446" s="56" t="s">
        <v>110</v>
      </c>
      <c r="AJ2446" s="56">
        <v>2023</v>
      </c>
      <c r="AK2446" s="56" t="s">
        <v>26</v>
      </c>
      <c r="AL2446" s="56" t="s">
        <v>116</v>
      </c>
      <c r="AM2446" s="56" t="s">
        <v>105</v>
      </c>
      <c r="AN2446" s="56" t="s">
        <v>106</v>
      </c>
      <c r="AO2446" s="56" t="s">
        <v>107</v>
      </c>
      <c r="AP2446" s="56" t="s">
        <v>108</v>
      </c>
      <c r="AQ2446" s="56" t="s">
        <v>109</v>
      </c>
      <c r="AR2446" s="56">
        <v>749</v>
      </c>
      <c r="AS2446" s="56">
        <v>1071.07</v>
      </c>
    </row>
    <row r="2447" spans="35:45" ht="41.4">
      <c r="AI2447" s="57" t="s">
        <v>103</v>
      </c>
      <c r="AJ2447" s="57">
        <v>2023</v>
      </c>
      <c r="AK2447" s="57" t="s">
        <v>26</v>
      </c>
      <c r="AL2447" s="57" t="s">
        <v>116</v>
      </c>
      <c r="AM2447" s="57" t="s">
        <v>105</v>
      </c>
      <c r="AN2447" s="57" t="s">
        <v>106</v>
      </c>
      <c r="AO2447" s="57" t="s">
        <v>107</v>
      </c>
      <c r="AP2447" s="57" t="s">
        <v>108</v>
      </c>
      <c r="AQ2447" s="57" t="s">
        <v>109</v>
      </c>
      <c r="AR2447" s="57">
        <v>209</v>
      </c>
      <c r="AS2447" s="57">
        <v>298.87</v>
      </c>
    </row>
    <row r="2448" spans="35:45" ht="41.4">
      <c r="AI2448" s="56" t="s">
        <v>110</v>
      </c>
      <c r="AJ2448" s="56">
        <v>2023</v>
      </c>
      <c r="AK2448" s="56" t="s">
        <v>26</v>
      </c>
      <c r="AL2448" s="56" t="s">
        <v>116</v>
      </c>
      <c r="AM2448" s="56" t="s">
        <v>105</v>
      </c>
      <c r="AN2448" s="56" t="s">
        <v>106</v>
      </c>
      <c r="AO2448" s="56" t="s">
        <v>107</v>
      </c>
      <c r="AP2448" s="56" t="s">
        <v>108</v>
      </c>
      <c r="AQ2448" s="56" t="s">
        <v>109</v>
      </c>
      <c r="AR2448" s="56">
        <v>185</v>
      </c>
      <c r="AS2448" s="56">
        <v>264.55</v>
      </c>
    </row>
    <row r="2449" spans="35:45" ht="41.4">
      <c r="AI2449" s="57" t="s">
        <v>110</v>
      </c>
      <c r="AJ2449" s="57">
        <v>2023</v>
      </c>
      <c r="AK2449" s="57" t="s">
        <v>30</v>
      </c>
      <c r="AL2449" s="57" t="s">
        <v>116</v>
      </c>
      <c r="AM2449" s="57" t="s">
        <v>105</v>
      </c>
      <c r="AN2449" s="57" t="s">
        <v>106</v>
      </c>
      <c r="AO2449" s="57" t="s">
        <v>107</v>
      </c>
      <c r="AP2449" s="57" t="s">
        <v>108</v>
      </c>
      <c r="AQ2449" s="57" t="s">
        <v>109</v>
      </c>
      <c r="AR2449" s="57">
        <v>188</v>
      </c>
      <c r="AS2449" s="57">
        <v>268.83999999999997</v>
      </c>
    </row>
    <row r="2450" spans="35:45" ht="41.4">
      <c r="AI2450" s="56" t="s">
        <v>103</v>
      </c>
      <c r="AJ2450" s="56">
        <v>2023</v>
      </c>
      <c r="AK2450" s="56" t="s">
        <v>30</v>
      </c>
      <c r="AL2450" s="56" t="s">
        <v>116</v>
      </c>
      <c r="AM2450" s="56" t="s">
        <v>105</v>
      </c>
      <c r="AN2450" s="56" t="s">
        <v>106</v>
      </c>
      <c r="AO2450" s="56" t="s">
        <v>107</v>
      </c>
      <c r="AP2450" s="56" t="s">
        <v>108</v>
      </c>
      <c r="AQ2450" s="56" t="s">
        <v>109</v>
      </c>
      <c r="AR2450" s="56">
        <v>164</v>
      </c>
      <c r="AS2450" s="56">
        <v>234.52</v>
      </c>
    </row>
    <row r="2451" spans="35:45" ht="41.4">
      <c r="AI2451" s="57" t="s">
        <v>112</v>
      </c>
      <c r="AJ2451" s="57">
        <v>2023</v>
      </c>
      <c r="AK2451" s="57" t="s">
        <v>30</v>
      </c>
      <c r="AL2451" s="57" t="s">
        <v>116</v>
      </c>
      <c r="AM2451" s="57" t="s">
        <v>105</v>
      </c>
      <c r="AN2451" s="57" t="s">
        <v>106</v>
      </c>
      <c r="AO2451" s="57" t="s">
        <v>107</v>
      </c>
      <c r="AP2451" s="57" t="s">
        <v>108</v>
      </c>
      <c r="AQ2451" s="57" t="s">
        <v>109</v>
      </c>
      <c r="AR2451" s="57">
        <v>190</v>
      </c>
      <c r="AS2451" s="57">
        <v>526.24</v>
      </c>
    </row>
    <row r="2452" spans="35:45" ht="41.4">
      <c r="AI2452" s="56" t="s">
        <v>103</v>
      </c>
      <c r="AJ2452" s="56">
        <v>2023</v>
      </c>
      <c r="AK2452" s="56" t="s">
        <v>30</v>
      </c>
      <c r="AL2452" s="56" t="s">
        <v>116</v>
      </c>
      <c r="AM2452" s="56" t="s">
        <v>105</v>
      </c>
      <c r="AN2452" s="56" t="s">
        <v>106</v>
      </c>
      <c r="AO2452" s="56" t="s">
        <v>107</v>
      </c>
      <c r="AP2452" s="56" t="s">
        <v>108</v>
      </c>
      <c r="AQ2452" s="56" t="s">
        <v>109</v>
      </c>
      <c r="AR2452" s="56">
        <v>160</v>
      </c>
      <c r="AS2452" s="56">
        <v>526.24</v>
      </c>
    </row>
    <row r="2453" spans="35:45" ht="41.4">
      <c r="AI2453" s="57" t="s">
        <v>110</v>
      </c>
      <c r="AJ2453" s="57">
        <v>2023</v>
      </c>
      <c r="AK2453" s="57" t="s">
        <v>30</v>
      </c>
      <c r="AL2453" s="57" t="s">
        <v>116</v>
      </c>
      <c r="AM2453" s="57" t="s">
        <v>105</v>
      </c>
      <c r="AN2453" s="57" t="s">
        <v>106</v>
      </c>
      <c r="AO2453" s="57" t="s">
        <v>107</v>
      </c>
      <c r="AP2453" s="57" t="s">
        <v>108</v>
      </c>
      <c r="AQ2453" s="57" t="s">
        <v>109</v>
      </c>
      <c r="AR2453" s="57">
        <v>971</v>
      </c>
      <c r="AS2453" s="57">
        <v>1388.53</v>
      </c>
    </row>
    <row r="2454" spans="35:45" ht="41.4">
      <c r="AI2454" s="56" t="s">
        <v>103</v>
      </c>
      <c r="AJ2454" s="56">
        <v>2023</v>
      </c>
      <c r="AK2454" s="56" t="s">
        <v>30</v>
      </c>
      <c r="AL2454" s="56" t="s">
        <v>116</v>
      </c>
      <c r="AM2454" s="56" t="s">
        <v>105</v>
      </c>
      <c r="AN2454" s="56" t="s">
        <v>106</v>
      </c>
      <c r="AO2454" s="56" t="s">
        <v>107</v>
      </c>
      <c r="AP2454" s="56" t="s">
        <v>108</v>
      </c>
      <c r="AQ2454" s="56" t="s">
        <v>109</v>
      </c>
      <c r="AR2454" s="56">
        <v>162</v>
      </c>
      <c r="AS2454" s="56">
        <v>231.66</v>
      </c>
    </row>
    <row r="2455" spans="35:45" ht="41.4">
      <c r="AI2455" s="57" t="s">
        <v>103</v>
      </c>
      <c r="AJ2455" s="57">
        <v>2023</v>
      </c>
      <c r="AK2455" s="57" t="s">
        <v>30</v>
      </c>
      <c r="AL2455" s="57" t="s">
        <v>116</v>
      </c>
      <c r="AM2455" s="57" t="s">
        <v>105</v>
      </c>
      <c r="AN2455" s="57" t="s">
        <v>106</v>
      </c>
      <c r="AO2455" s="57" t="s">
        <v>107</v>
      </c>
      <c r="AP2455" s="57" t="s">
        <v>108</v>
      </c>
      <c r="AQ2455" s="57" t="s">
        <v>109</v>
      </c>
      <c r="AR2455" s="57">
        <v>189</v>
      </c>
      <c r="AS2455" s="57">
        <v>270.27</v>
      </c>
    </row>
    <row r="2456" spans="35:45" ht="41.4">
      <c r="AI2456" s="56" t="s">
        <v>110</v>
      </c>
      <c r="AJ2456" s="56">
        <v>2023</v>
      </c>
      <c r="AK2456" s="56" t="s">
        <v>30</v>
      </c>
      <c r="AL2456" s="56" t="s">
        <v>116</v>
      </c>
      <c r="AM2456" s="56" t="s">
        <v>105</v>
      </c>
      <c r="AN2456" s="56" t="s">
        <v>106</v>
      </c>
      <c r="AO2456" s="56" t="s">
        <v>107</v>
      </c>
      <c r="AP2456" s="56" t="s">
        <v>108</v>
      </c>
      <c r="AQ2456" s="56" t="s">
        <v>109</v>
      </c>
      <c r="AR2456" s="56">
        <v>165</v>
      </c>
      <c r="AS2456" s="56">
        <v>235.95</v>
      </c>
    </row>
    <row r="2457" spans="35:45" ht="41.4">
      <c r="AI2457" s="57" t="s">
        <v>103</v>
      </c>
      <c r="AJ2457" s="57">
        <v>2023</v>
      </c>
      <c r="AK2457" s="57" t="s">
        <v>30</v>
      </c>
      <c r="AL2457" s="57" t="s">
        <v>116</v>
      </c>
      <c r="AM2457" s="57" t="s">
        <v>105</v>
      </c>
      <c r="AN2457" s="57" t="s">
        <v>106</v>
      </c>
      <c r="AO2457" s="57" t="s">
        <v>107</v>
      </c>
      <c r="AP2457" s="57" t="s">
        <v>108</v>
      </c>
      <c r="AQ2457" s="57" t="s">
        <v>109</v>
      </c>
      <c r="AR2457" s="57">
        <v>753</v>
      </c>
      <c r="AS2457" s="57">
        <v>1076.79</v>
      </c>
    </row>
    <row r="2458" spans="35:45" ht="41.4">
      <c r="AI2458" s="56" t="s">
        <v>112</v>
      </c>
      <c r="AJ2458" s="56">
        <v>2023</v>
      </c>
      <c r="AK2458" s="56" t="s">
        <v>30</v>
      </c>
      <c r="AL2458" s="56" t="s">
        <v>116</v>
      </c>
      <c r="AM2458" s="56" t="s">
        <v>105</v>
      </c>
      <c r="AN2458" s="56" t="s">
        <v>106</v>
      </c>
      <c r="AO2458" s="56" t="s">
        <v>107</v>
      </c>
      <c r="AP2458" s="56" t="s">
        <v>108</v>
      </c>
      <c r="AQ2458" s="56" t="s">
        <v>109</v>
      </c>
      <c r="AR2458" s="56">
        <v>839</v>
      </c>
      <c r="AS2458" s="56">
        <v>1199.77</v>
      </c>
    </row>
    <row r="2459" spans="35:45" ht="41.4">
      <c r="AI2459" s="57" t="s">
        <v>103</v>
      </c>
      <c r="AJ2459" s="57">
        <v>2023</v>
      </c>
      <c r="AK2459" s="57" t="s">
        <v>30</v>
      </c>
      <c r="AL2459" s="57" t="s">
        <v>116</v>
      </c>
      <c r="AM2459" s="57" t="s">
        <v>105</v>
      </c>
      <c r="AN2459" s="57" t="s">
        <v>106</v>
      </c>
      <c r="AO2459" s="57" t="s">
        <v>107</v>
      </c>
      <c r="AP2459" s="57" t="s">
        <v>108</v>
      </c>
      <c r="AQ2459" s="57" t="s">
        <v>109</v>
      </c>
      <c r="AR2459" s="57">
        <v>191</v>
      </c>
      <c r="AS2459" s="57">
        <v>273.13</v>
      </c>
    </row>
    <row r="2460" spans="35:45" ht="41.4">
      <c r="AI2460" s="56" t="s">
        <v>110</v>
      </c>
      <c r="AJ2460" s="56">
        <v>2023</v>
      </c>
      <c r="AK2460" s="56" t="s">
        <v>30</v>
      </c>
      <c r="AL2460" s="56" t="s">
        <v>116</v>
      </c>
      <c r="AM2460" s="56" t="s">
        <v>105</v>
      </c>
      <c r="AN2460" s="56" t="s">
        <v>106</v>
      </c>
      <c r="AO2460" s="56" t="s">
        <v>107</v>
      </c>
      <c r="AP2460" s="56" t="s">
        <v>108</v>
      </c>
      <c r="AQ2460" s="56" t="s">
        <v>109</v>
      </c>
      <c r="AR2460" s="56">
        <v>161</v>
      </c>
      <c r="AS2460" s="56">
        <v>230.23</v>
      </c>
    </row>
    <row r="2461" spans="35:45" ht="41.4">
      <c r="AI2461" s="57" t="s">
        <v>103</v>
      </c>
      <c r="AJ2461" s="57">
        <v>2023</v>
      </c>
      <c r="AK2461" s="57" t="s">
        <v>34</v>
      </c>
      <c r="AL2461" s="57" t="s">
        <v>116</v>
      </c>
      <c r="AM2461" s="57" t="s">
        <v>105</v>
      </c>
      <c r="AN2461" s="57" t="s">
        <v>106</v>
      </c>
      <c r="AO2461" s="57" t="s">
        <v>107</v>
      </c>
      <c r="AP2461" s="57" t="s">
        <v>108</v>
      </c>
      <c r="AQ2461" s="57" t="s">
        <v>109</v>
      </c>
      <c r="AR2461" s="57">
        <v>170</v>
      </c>
      <c r="AS2461" s="57">
        <v>243.1</v>
      </c>
    </row>
    <row r="2462" spans="35:45" ht="41.4">
      <c r="AI2462" s="56" t="s">
        <v>103</v>
      </c>
      <c r="AJ2462" s="56">
        <v>2023</v>
      </c>
      <c r="AK2462" s="56" t="s">
        <v>34</v>
      </c>
      <c r="AL2462" s="56" t="s">
        <v>116</v>
      </c>
      <c r="AM2462" s="56" t="s">
        <v>105</v>
      </c>
      <c r="AN2462" s="56" t="s">
        <v>106</v>
      </c>
      <c r="AO2462" s="56" t="s">
        <v>107</v>
      </c>
      <c r="AP2462" s="56" t="s">
        <v>108</v>
      </c>
      <c r="AQ2462" s="56" t="s">
        <v>109</v>
      </c>
      <c r="AR2462" s="56">
        <v>140</v>
      </c>
      <c r="AS2462" s="56">
        <v>200.2</v>
      </c>
    </row>
    <row r="2463" spans="35:45" ht="41.4">
      <c r="AI2463" s="57" t="s">
        <v>103</v>
      </c>
      <c r="AJ2463" s="57">
        <v>2023</v>
      </c>
      <c r="AK2463" s="57" t="s">
        <v>34</v>
      </c>
      <c r="AL2463" s="57" t="s">
        <v>116</v>
      </c>
      <c r="AM2463" s="57" t="s">
        <v>105</v>
      </c>
      <c r="AN2463" s="57" t="s">
        <v>106</v>
      </c>
      <c r="AO2463" s="57" t="s">
        <v>107</v>
      </c>
      <c r="AP2463" s="57" t="s">
        <v>108</v>
      </c>
      <c r="AQ2463" s="57" t="s">
        <v>109</v>
      </c>
      <c r="AR2463" s="57">
        <v>166</v>
      </c>
      <c r="AS2463" s="57">
        <v>526.24</v>
      </c>
    </row>
    <row r="2464" spans="35:45" ht="41.4">
      <c r="AI2464" s="56" t="s">
        <v>103</v>
      </c>
      <c r="AJ2464" s="56">
        <v>2023</v>
      </c>
      <c r="AK2464" s="56" t="s">
        <v>34</v>
      </c>
      <c r="AL2464" s="56" t="s">
        <v>116</v>
      </c>
      <c r="AM2464" s="56" t="s">
        <v>105</v>
      </c>
      <c r="AN2464" s="56" t="s">
        <v>106</v>
      </c>
      <c r="AO2464" s="56" t="s">
        <v>107</v>
      </c>
      <c r="AP2464" s="56" t="s">
        <v>108</v>
      </c>
      <c r="AQ2464" s="56" t="s">
        <v>109</v>
      </c>
      <c r="AR2464" s="56">
        <v>142</v>
      </c>
      <c r="AS2464" s="56">
        <v>526.24</v>
      </c>
    </row>
    <row r="2465" spans="35:45" ht="41.4">
      <c r="AI2465" s="57" t="s">
        <v>110</v>
      </c>
      <c r="AJ2465" s="57">
        <v>2023</v>
      </c>
      <c r="AK2465" s="57" t="s">
        <v>34</v>
      </c>
      <c r="AL2465" s="57" t="s">
        <v>116</v>
      </c>
      <c r="AM2465" s="57" t="s">
        <v>105</v>
      </c>
      <c r="AN2465" s="57" t="s">
        <v>106</v>
      </c>
      <c r="AO2465" s="57" t="s">
        <v>107</v>
      </c>
      <c r="AP2465" s="57" t="s">
        <v>108</v>
      </c>
      <c r="AQ2465" s="57" t="s">
        <v>109</v>
      </c>
      <c r="AR2465" s="57">
        <v>975</v>
      </c>
      <c r="AS2465" s="57">
        <v>1394.25</v>
      </c>
    </row>
    <row r="2466" spans="35:45" ht="41.4">
      <c r="AI2466" s="56" t="s">
        <v>110</v>
      </c>
      <c r="AJ2466" s="56">
        <v>2023</v>
      </c>
      <c r="AK2466" s="56" t="s">
        <v>34</v>
      </c>
      <c r="AL2466" s="56" t="s">
        <v>116</v>
      </c>
      <c r="AM2466" s="56" t="s">
        <v>105</v>
      </c>
      <c r="AN2466" s="56" t="s">
        <v>106</v>
      </c>
      <c r="AO2466" s="56" t="s">
        <v>107</v>
      </c>
      <c r="AP2466" s="56" t="s">
        <v>108</v>
      </c>
      <c r="AQ2466" s="56" t="s">
        <v>109</v>
      </c>
      <c r="AR2466" s="56">
        <v>141</v>
      </c>
      <c r="AS2466" s="56">
        <v>201.63</v>
      </c>
    </row>
    <row r="2467" spans="35:45" ht="41.4">
      <c r="AI2467" s="57" t="s">
        <v>103</v>
      </c>
      <c r="AJ2467" s="57">
        <v>2023</v>
      </c>
      <c r="AK2467" s="57" t="s">
        <v>34</v>
      </c>
      <c r="AL2467" s="57" t="s">
        <v>116</v>
      </c>
      <c r="AM2467" s="57" t="s">
        <v>105</v>
      </c>
      <c r="AN2467" s="57" t="s">
        <v>106</v>
      </c>
      <c r="AO2467" s="57" t="s">
        <v>107</v>
      </c>
      <c r="AP2467" s="57" t="s">
        <v>108</v>
      </c>
      <c r="AQ2467" s="57" t="s">
        <v>109</v>
      </c>
      <c r="AR2467" s="57">
        <v>756</v>
      </c>
      <c r="AS2467" s="57">
        <v>1081.08</v>
      </c>
    </row>
    <row r="2468" spans="35:45" ht="41.4">
      <c r="AI2468" s="56" t="s">
        <v>103</v>
      </c>
      <c r="AJ2468" s="56">
        <v>2023</v>
      </c>
      <c r="AK2468" s="56" t="s">
        <v>34</v>
      </c>
      <c r="AL2468" s="56" t="s">
        <v>116</v>
      </c>
      <c r="AM2468" s="56" t="s">
        <v>105</v>
      </c>
      <c r="AN2468" s="56" t="s">
        <v>106</v>
      </c>
      <c r="AO2468" s="56" t="s">
        <v>107</v>
      </c>
      <c r="AP2468" s="56" t="s">
        <v>108</v>
      </c>
      <c r="AQ2468" s="56" t="s">
        <v>109</v>
      </c>
      <c r="AR2468" s="56">
        <v>843</v>
      </c>
      <c r="AS2468" s="56">
        <v>1205.49</v>
      </c>
    </row>
    <row r="2469" spans="35:45" ht="41.4">
      <c r="AI2469" s="57" t="s">
        <v>103</v>
      </c>
      <c r="AJ2469" s="57">
        <v>2023</v>
      </c>
      <c r="AK2469" s="57" t="s">
        <v>34</v>
      </c>
      <c r="AL2469" s="57" t="s">
        <v>116</v>
      </c>
      <c r="AM2469" s="57" t="s">
        <v>105</v>
      </c>
      <c r="AN2469" s="57" t="s">
        <v>106</v>
      </c>
      <c r="AO2469" s="57" t="s">
        <v>107</v>
      </c>
      <c r="AP2469" s="57" t="s">
        <v>108</v>
      </c>
      <c r="AQ2469" s="57" t="s">
        <v>109</v>
      </c>
      <c r="AR2469" s="57">
        <v>167</v>
      </c>
      <c r="AS2469" s="57">
        <v>238.81</v>
      </c>
    </row>
    <row r="2470" spans="35:45" ht="41.4">
      <c r="AI2470" s="56" t="s">
        <v>103</v>
      </c>
      <c r="AJ2470" s="56">
        <v>2023</v>
      </c>
      <c r="AK2470" s="56" t="s">
        <v>34</v>
      </c>
      <c r="AL2470" s="56" t="s">
        <v>116</v>
      </c>
      <c r="AM2470" s="56" t="s">
        <v>105</v>
      </c>
      <c r="AN2470" s="56" t="s">
        <v>106</v>
      </c>
      <c r="AO2470" s="56" t="s">
        <v>107</v>
      </c>
      <c r="AP2470" s="56" t="s">
        <v>108</v>
      </c>
      <c r="AQ2470" s="56" t="s">
        <v>109</v>
      </c>
      <c r="AR2470" s="56">
        <v>143</v>
      </c>
      <c r="AS2470" s="56">
        <v>204.49</v>
      </c>
    </row>
    <row r="2471" spans="35:45" ht="41.4">
      <c r="AI2471" s="57" t="s">
        <v>110</v>
      </c>
      <c r="AJ2471" s="57">
        <v>2023</v>
      </c>
      <c r="AK2471" s="57" t="s">
        <v>23</v>
      </c>
      <c r="AL2471" s="57" t="s">
        <v>116</v>
      </c>
      <c r="AM2471" s="57" t="s">
        <v>105</v>
      </c>
      <c r="AN2471" s="57" t="s">
        <v>106</v>
      </c>
      <c r="AO2471" s="57" t="s">
        <v>107</v>
      </c>
      <c r="AP2471" s="57" t="s">
        <v>108</v>
      </c>
      <c r="AQ2471" s="57" t="s">
        <v>111</v>
      </c>
      <c r="AR2471" s="57">
        <v>272</v>
      </c>
      <c r="AS2471" s="57">
        <v>388.96</v>
      </c>
    </row>
    <row r="2472" spans="35:45" ht="41.4">
      <c r="AI2472" s="56" t="s">
        <v>110</v>
      </c>
      <c r="AJ2472" s="56">
        <v>2023</v>
      </c>
      <c r="AK2472" s="56" t="s">
        <v>23</v>
      </c>
      <c r="AL2472" s="56" t="s">
        <v>116</v>
      </c>
      <c r="AM2472" s="56" t="s">
        <v>105</v>
      </c>
      <c r="AN2472" s="56" t="s">
        <v>106</v>
      </c>
      <c r="AO2472" s="56" t="s">
        <v>107</v>
      </c>
      <c r="AP2472" s="56" t="s">
        <v>108</v>
      </c>
      <c r="AQ2472" s="56" t="s">
        <v>111</v>
      </c>
      <c r="AR2472" s="56">
        <v>266</v>
      </c>
      <c r="AS2472" s="56">
        <v>380.38</v>
      </c>
    </row>
    <row r="2473" spans="35:45" ht="41.4">
      <c r="AI2473" s="57" t="s">
        <v>103</v>
      </c>
      <c r="AJ2473" s="57">
        <v>2023</v>
      </c>
      <c r="AK2473" s="57" t="s">
        <v>23</v>
      </c>
      <c r="AL2473" s="57" t="s">
        <v>116</v>
      </c>
      <c r="AM2473" s="57" t="s">
        <v>105</v>
      </c>
      <c r="AN2473" s="57" t="s">
        <v>106</v>
      </c>
      <c r="AO2473" s="57" t="s">
        <v>107</v>
      </c>
      <c r="AP2473" s="57" t="s">
        <v>108</v>
      </c>
      <c r="AQ2473" s="57" t="s">
        <v>109</v>
      </c>
      <c r="AR2473" s="57">
        <v>224</v>
      </c>
      <c r="AS2473" s="57">
        <v>320.32</v>
      </c>
    </row>
    <row r="2474" spans="35:45" ht="41.4">
      <c r="AI2474" s="56" t="s">
        <v>103</v>
      </c>
      <c r="AJ2474" s="56">
        <v>2023</v>
      </c>
      <c r="AK2474" s="56" t="s">
        <v>23</v>
      </c>
      <c r="AL2474" s="56" t="s">
        <v>116</v>
      </c>
      <c r="AM2474" s="56" t="s">
        <v>105</v>
      </c>
      <c r="AN2474" s="56" t="s">
        <v>106</v>
      </c>
      <c r="AO2474" s="56" t="s">
        <v>107</v>
      </c>
      <c r="AP2474" s="56" t="s">
        <v>108</v>
      </c>
      <c r="AQ2474" s="56" t="s">
        <v>109</v>
      </c>
      <c r="AR2474" s="56">
        <v>194</v>
      </c>
      <c r="AS2474" s="56">
        <v>277.42</v>
      </c>
    </row>
    <row r="2475" spans="35:45" ht="41.4">
      <c r="AI2475" s="57" t="s">
        <v>112</v>
      </c>
      <c r="AJ2475" s="57">
        <v>2023</v>
      </c>
      <c r="AK2475" s="57" t="s">
        <v>23</v>
      </c>
      <c r="AL2475" s="57" t="s">
        <v>116</v>
      </c>
      <c r="AM2475" s="57" t="s">
        <v>105</v>
      </c>
      <c r="AN2475" s="57" t="s">
        <v>106</v>
      </c>
      <c r="AO2475" s="57" t="s">
        <v>107</v>
      </c>
      <c r="AP2475" s="57" t="s">
        <v>108</v>
      </c>
      <c r="AQ2475" s="57" t="s">
        <v>109</v>
      </c>
      <c r="AR2475" s="57">
        <v>268</v>
      </c>
      <c r="AS2475" s="57">
        <v>383.24</v>
      </c>
    </row>
    <row r="2476" spans="35:45" ht="41.4">
      <c r="AI2476" s="56" t="s">
        <v>112</v>
      </c>
      <c r="AJ2476" s="56">
        <v>2023</v>
      </c>
      <c r="AK2476" s="56" t="s">
        <v>23</v>
      </c>
      <c r="AL2476" s="56" t="s">
        <v>116</v>
      </c>
      <c r="AM2476" s="56" t="s">
        <v>105</v>
      </c>
      <c r="AN2476" s="56" t="s">
        <v>106</v>
      </c>
      <c r="AO2476" s="56" t="s">
        <v>107</v>
      </c>
      <c r="AP2476" s="56" t="s">
        <v>108</v>
      </c>
      <c r="AQ2476" s="56" t="s">
        <v>109</v>
      </c>
      <c r="AR2476" s="56">
        <v>220</v>
      </c>
      <c r="AS2476" s="56">
        <v>526.24</v>
      </c>
    </row>
    <row r="2477" spans="35:45" ht="41.4">
      <c r="AI2477" s="57" t="s">
        <v>112</v>
      </c>
      <c r="AJ2477" s="57">
        <v>2023</v>
      </c>
      <c r="AK2477" s="57" t="s">
        <v>23</v>
      </c>
      <c r="AL2477" s="57" t="s">
        <v>116</v>
      </c>
      <c r="AM2477" s="57" t="s">
        <v>105</v>
      </c>
      <c r="AN2477" s="57" t="s">
        <v>106</v>
      </c>
      <c r="AO2477" s="57" t="s">
        <v>107</v>
      </c>
      <c r="AP2477" s="57" t="s">
        <v>108</v>
      </c>
      <c r="AQ2477" s="57" t="s">
        <v>109</v>
      </c>
      <c r="AR2477" s="57">
        <v>196</v>
      </c>
      <c r="AS2477" s="57">
        <v>526.24</v>
      </c>
    </row>
    <row r="2478" spans="35:45" ht="41.4">
      <c r="AI2478" s="56" t="s">
        <v>114</v>
      </c>
      <c r="AJ2478" s="56">
        <v>2023</v>
      </c>
      <c r="AK2478" s="56" t="s">
        <v>23</v>
      </c>
      <c r="AL2478" s="56" t="s">
        <v>116</v>
      </c>
      <c r="AM2478" s="56" t="s">
        <v>105</v>
      </c>
      <c r="AN2478" s="56" t="s">
        <v>106</v>
      </c>
      <c r="AO2478" s="56" t="s">
        <v>107</v>
      </c>
      <c r="AP2478" s="56" t="s">
        <v>108</v>
      </c>
      <c r="AQ2478" s="56" t="s">
        <v>109</v>
      </c>
      <c r="AR2478" s="56">
        <v>966</v>
      </c>
      <c r="AS2478" s="56">
        <v>1381.38</v>
      </c>
    </row>
    <row r="2479" spans="35:45" ht="41.4">
      <c r="AI2479" s="57" t="s">
        <v>103</v>
      </c>
      <c r="AJ2479" s="57">
        <v>2023</v>
      </c>
      <c r="AK2479" s="57" t="s">
        <v>23</v>
      </c>
      <c r="AL2479" s="57" t="s">
        <v>116</v>
      </c>
      <c r="AM2479" s="57" t="s">
        <v>105</v>
      </c>
      <c r="AN2479" s="57" t="s">
        <v>106</v>
      </c>
      <c r="AO2479" s="57" t="s">
        <v>107</v>
      </c>
      <c r="AP2479" s="57" t="s">
        <v>108</v>
      </c>
      <c r="AQ2479" s="57" t="s">
        <v>109</v>
      </c>
      <c r="AR2479" s="57">
        <v>1019</v>
      </c>
      <c r="AS2479" s="57">
        <v>1457.17</v>
      </c>
    </row>
    <row r="2480" spans="35:45" ht="41.4">
      <c r="AI2480" s="56" t="s">
        <v>103</v>
      </c>
      <c r="AJ2480" s="56">
        <v>2023</v>
      </c>
      <c r="AK2480" s="56" t="s">
        <v>23</v>
      </c>
      <c r="AL2480" s="56" t="s">
        <v>116</v>
      </c>
      <c r="AM2480" s="56" t="s">
        <v>105</v>
      </c>
      <c r="AN2480" s="56" t="s">
        <v>106</v>
      </c>
      <c r="AO2480" s="56" t="s">
        <v>107</v>
      </c>
      <c r="AP2480" s="56" t="s">
        <v>108</v>
      </c>
      <c r="AQ2480" s="56" t="s">
        <v>109</v>
      </c>
      <c r="AR2480" s="56">
        <v>192</v>
      </c>
      <c r="AS2480" s="56">
        <v>274.56</v>
      </c>
    </row>
    <row r="2481" spans="35:45" ht="41.4">
      <c r="AI2481" s="57" t="s">
        <v>103</v>
      </c>
      <c r="AJ2481" s="57">
        <v>2023</v>
      </c>
      <c r="AK2481" s="57" t="s">
        <v>23</v>
      </c>
      <c r="AL2481" s="57" t="s">
        <v>116</v>
      </c>
      <c r="AM2481" s="57" t="s">
        <v>105</v>
      </c>
      <c r="AN2481" s="57" t="s">
        <v>106</v>
      </c>
      <c r="AO2481" s="57" t="s">
        <v>107</v>
      </c>
      <c r="AP2481" s="57" t="s">
        <v>108</v>
      </c>
      <c r="AQ2481" s="57" t="s">
        <v>109</v>
      </c>
      <c r="AR2481" s="57">
        <v>219</v>
      </c>
      <c r="AS2481" s="57">
        <v>313.17</v>
      </c>
    </row>
    <row r="2482" spans="35:45" ht="41.4">
      <c r="AI2482" s="56" t="s">
        <v>114</v>
      </c>
      <c r="AJ2482" s="56">
        <v>2023</v>
      </c>
      <c r="AK2482" s="56" t="s">
        <v>23</v>
      </c>
      <c r="AL2482" s="56" t="s">
        <v>116</v>
      </c>
      <c r="AM2482" s="56" t="s">
        <v>105</v>
      </c>
      <c r="AN2482" s="56" t="s">
        <v>106</v>
      </c>
      <c r="AO2482" s="56" t="s">
        <v>107</v>
      </c>
      <c r="AP2482" s="56" t="s">
        <v>108</v>
      </c>
      <c r="AQ2482" s="56" t="s">
        <v>109</v>
      </c>
      <c r="AR2482" s="56">
        <v>195</v>
      </c>
      <c r="AS2482" s="56">
        <v>278.85000000000002</v>
      </c>
    </row>
    <row r="2483" spans="35:45" ht="41.4">
      <c r="AI2483" s="57" t="s">
        <v>103</v>
      </c>
      <c r="AJ2483" s="57">
        <v>2023</v>
      </c>
      <c r="AK2483" s="57" t="s">
        <v>23</v>
      </c>
      <c r="AL2483" s="57" t="s">
        <v>116</v>
      </c>
      <c r="AM2483" s="57" t="s">
        <v>105</v>
      </c>
      <c r="AN2483" s="57" t="s">
        <v>106</v>
      </c>
      <c r="AO2483" s="57" t="s">
        <v>107</v>
      </c>
      <c r="AP2483" s="57" t="s">
        <v>108</v>
      </c>
      <c r="AQ2483" s="57" t="s">
        <v>109</v>
      </c>
      <c r="AR2483" s="57">
        <v>271</v>
      </c>
      <c r="AS2483" s="57">
        <v>387.53</v>
      </c>
    </row>
    <row r="2484" spans="35:45" ht="41.4">
      <c r="AI2484" s="56" t="s">
        <v>112</v>
      </c>
      <c r="AJ2484" s="56">
        <v>2023</v>
      </c>
      <c r="AK2484" s="56" t="s">
        <v>23</v>
      </c>
      <c r="AL2484" s="56" t="s">
        <v>116</v>
      </c>
      <c r="AM2484" s="56" t="s">
        <v>105</v>
      </c>
      <c r="AN2484" s="56" t="s">
        <v>106</v>
      </c>
      <c r="AO2484" s="56" t="s">
        <v>107</v>
      </c>
      <c r="AP2484" s="56" t="s">
        <v>108</v>
      </c>
      <c r="AQ2484" s="56" t="s">
        <v>109</v>
      </c>
      <c r="AR2484" s="56">
        <v>747</v>
      </c>
      <c r="AS2484" s="56">
        <v>1068.21</v>
      </c>
    </row>
    <row r="2485" spans="35:45" ht="41.4">
      <c r="AI2485" s="57" t="s">
        <v>112</v>
      </c>
      <c r="AJ2485" s="57">
        <v>2023</v>
      </c>
      <c r="AK2485" s="57" t="s">
        <v>23</v>
      </c>
      <c r="AL2485" s="57" t="s">
        <v>116</v>
      </c>
      <c r="AM2485" s="57" t="s">
        <v>105</v>
      </c>
      <c r="AN2485" s="57" t="s">
        <v>106</v>
      </c>
      <c r="AO2485" s="57" t="s">
        <v>107</v>
      </c>
      <c r="AP2485" s="57" t="s">
        <v>108</v>
      </c>
      <c r="AQ2485" s="57" t="s">
        <v>109</v>
      </c>
      <c r="AR2485" s="57">
        <v>834</v>
      </c>
      <c r="AS2485" s="57">
        <v>1192.6199999999999</v>
      </c>
    </row>
    <row r="2486" spans="35:45" ht="41.4">
      <c r="AI2486" s="56" t="s">
        <v>103</v>
      </c>
      <c r="AJ2486" s="56">
        <v>2023</v>
      </c>
      <c r="AK2486" s="56" t="s">
        <v>23</v>
      </c>
      <c r="AL2486" s="56" t="s">
        <v>116</v>
      </c>
      <c r="AM2486" s="56" t="s">
        <v>105</v>
      </c>
      <c r="AN2486" s="56" t="s">
        <v>106</v>
      </c>
      <c r="AO2486" s="56" t="s">
        <v>107</v>
      </c>
      <c r="AP2486" s="56" t="s">
        <v>108</v>
      </c>
      <c r="AQ2486" s="56" t="s">
        <v>111</v>
      </c>
      <c r="AR2486" s="56">
        <v>269</v>
      </c>
      <c r="AS2486" s="56">
        <v>384.67</v>
      </c>
    </row>
    <row r="2487" spans="35:45" ht="41.4">
      <c r="AI2487" s="57" t="s">
        <v>103</v>
      </c>
      <c r="AJ2487" s="57">
        <v>2023</v>
      </c>
      <c r="AK2487" s="57" t="s">
        <v>23</v>
      </c>
      <c r="AL2487" s="57" t="s">
        <v>116</v>
      </c>
      <c r="AM2487" s="57" t="s">
        <v>105</v>
      </c>
      <c r="AN2487" s="57" t="s">
        <v>106</v>
      </c>
      <c r="AO2487" s="57" t="s">
        <v>107</v>
      </c>
      <c r="AP2487" s="57" t="s">
        <v>108</v>
      </c>
      <c r="AQ2487" s="57" t="s">
        <v>109</v>
      </c>
      <c r="AR2487" s="57">
        <v>221</v>
      </c>
      <c r="AS2487" s="57">
        <v>316.02999999999997</v>
      </c>
    </row>
    <row r="2488" spans="35:45" ht="41.4">
      <c r="AI2488" s="56" t="s">
        <v>112</v>
      </c>
      <c r="AJ2488" s="56">
        <v>2023</v>
      </c>
      <c r="AK2488" s="56" t="s">
        <v>23</v>
      </c>
      <c r="AL2488" s="56" t="s">
        <v>116</v>
      </c>
      <c r="AM2488" s="56" t="s">
        <v>105</v>
      </c>
      <c r="AN2488" s="56" t="s">
        <v>106</v>
      </c>
      <c r="AO2488" s="56" t="s">
        <v>107</v>
      </c>
      <c r="AP2488" s="56" t="s">
        <v>108</v>
      </c>
      <c r="AQ2488" s="56" t="s">
        <v>109</v>
      </c>
      <c r="AR2488" s="56">
        <v>149</v>
      </c>
      <c r="AS2488" s="56">
        <v>213.07</v>
      </c>
    </row>
    <row r="2489" spans="35:45" ht="41.4">
      <c r="AI2489" s="57" t="s">
        <v>103</v>
      </c>
      <c r="AJ2489" s="57">
        <v>2023</v>
      </c>
      <c r="AK2489" s="57" t="s">
        <v>23</v>
      </c>
      <c r="AL2489" s="57" t="s">
        <v>116</v>
      </c>
      <c r="AM2489" s="57" t="s">
        <v>105</v>
      </c>
      <c r="AN2489" s="57" t="s">
        <v>106</v>
      </c>
      <c r="AO2489" s="57" t="s">
        <v>107</v>
      </c>
      <c r="AP2489" s="57" t="s">
        <v>108</v>
      </c>
      <c r="AQ2489" s="57" t="s">
        <v>109</v>
      </c>
      <c r="AR2489" s="57">
        <v>197</v>
      </c>
      <c r="AS2489" s="57">
        <v>281.70999999999998</v>
      </c>
    </row>
    <row r="2490" spans="35:45" ht="41.4">
      <c r="AI2490" s="56" t="s">
        <v>112</v>
      </c>
      <c r="AJ2490" s="56">
        <v>2023</v>
      </c>
      <c r="AK2490" s="56" t="s">
        <v>1</v>
      </c>
      <c r="AL2490" s="56" t="s">
        <v>116</v>
      </c>
      <c r="AM2490" s="56" t="s">
        <v>105</v>
      </c>
      <c r="AN2490" s="56" t="s">
        <v>106</v>
      </c>
      <c r="AO2490" s="56" t="s">
        <v>107</v>
      </c>
      <c r="AP2490" s="56" t="s">
        <v>108</v>
      </c>
      <c r="AQ2490" s="56" t="s">
        <v>111</v>
      </c>
      <c r="AR2490" s="56">
        <v>284</v>
      </c>
      <c r="AS2490" s="56">
        <v>406.12</v>
      </c>
    </row>
    <row r="2491" spans="35:45" ht="41.4">
      <c r="AI2491" s="57" t="s">
        <v>110</v>
      </c>
      <c r="AJ2491" s="57">
        <v>2023</v>
      </c>
      <c r="AK2491" s="57" t="s">
        <v>1</v>
      </c>
      <c r="AL2491" s="57" t="s">
        <v>116</v>
      </c>
      <c r="AM2491" s="57" t="s">
        <v>105</v>
      </c>
      <c r="AN2491" s="57" t="s">
        <v>106</v>
      </c>
      <c r="AO2491" s="57" t="s">
        <v>107</v>
      </c>
      <c r="AP2491" s="57" t="s">
        <v>108</v>
      </c>
      <c r="AQ2491" s="57" t="s">
        <v>111</v>
      </c>
      <c r="AR2491" s="57">
        <v>278</v>
      </c>
      <c r="AS2491" s="57">
        <v>397.54</v>
      </c>
    </row>
    <row r="2492" spans="35:45" ht="41.4">
      <c r="AI2492" s="56" t="s">
        <v>112</v>
      </c>
      <c r="AJ2492" s="56">
        <v>2023</v>
      </c>
      <c r="AK2492" s="56" t="s">
        <v>1</v>
      </c>
      <c r="AL2492" s="56" t="s">
        <v>116</v>
      </c>
      <c r="AM2492" s="56" t="s">
        <v>105</v>
      </c>
      <c r="AN2492" s="56" t="s">
        <v>106</v>
      </c>
      <c r="AO2492" s="56" t="s">
        <v>107</v>
      </c>
      <c r="AP2492" s="56" t="s">
        <v>108</v>
      </c>
      <c r="AQ2492" s="56" t="s">
        <v>109</v>
      </c>
      <c r="AR2492" s="56">
        <v>152</v>
      </c>
      <c r="AS2492" s="56">
        <v>217.36</v>
      </c>
    </row>
    <row r="2493" spans="35:45" ht="41.4">
      <c r="AI2493" s="57" t="s">
        <v>103</v>
      </c>
      <c r="AJ2493" s="57">
        <v>2023</v>
      </c>
      <c r="AK2493" s="57" t="s">
        <v>1</v>
      </c>
      <c r="AL2493" s="57" t="s">
        <v>116</v>
      </c>
      <c r="AM2493" s="57" t="s">
        <v>105</v>
      </c>
      <c r="AN2493" s="57" t="s">
        <v>106</v>
      </c>
      <c r="AO2493" s="57" t="s">
        <v>107</v>
      </c>
      <c r="AP2493" s="57" t="s">
        <v>108</v>
      </c>
      <c r="AQ2493" s="57" t="s">
        <v>109</v>
      </c>
      <c r="AR2493" s="57">
        <v>200</v>
      </c>
      <c r="AS2493" s="57">
        <v>286</v>
      </c>
    </row>
    <row r="2494" spans="35:45" ht="41.4">
      <c r="AI2494" s="56" t="s">
        <v>110</v>
      </c>
      <c r="AJ2494" s="56">
        <v>2023</v>
      </c>
      <c r="AK2494" s="56" t="s">
        <v>1</v>
      </c>
      <c r="AL2494" s="56" t="s">
        <v>116</v>
      </c>
      <c r="AM2494" s="56" t="s">
        <v>105</v>
      </c>
      <c r="AN2494" s="56" t="s">
        <v>106</v>
      </c>
      <c r="AO2494" s="56" t="s">
        <v>107</v>
      </c>
      <c r="AP2494" s="56" t="s">
        <v>108</v>
      </c>
      <c r="AQ2494" s="56" t="s">
        <v>109</v>
      </c>
      <c r="AR2494" s="56">
        <v>286</v>
      </c>
      <c r="AS2494" s="56">
        <v>408.98</v>
      </c>
    </row>
    <row r="2495" spans="35:45" ht="41.4">
      <c r="AI2495" s="57" t="s">
        <v>110</v>
      </c>
      <c r="AJ2495" s="57">
        <v>2023</v>
      </c>
      <c r="AK2495" s="57" t="s">
        <v>1</v>
      </c>
      <c r="AL2495" s="57" t="s">
        <v>116</v>
      </c>
      <c r="AM2495" s="57" t="s">
        <v>105</v>
      </c>
      <c r="AN2495" s="57" t="s">
        <v>106</v>
      </c>
      <c r="AO2495" s="57" t="s">
        <v>107</v>
      </c>
      <c r="AP2495" s="57" t="s">
        <v>108</v>
      </c>
      <c r="AQ2495" s="57" t="s">
        <v>109</v>
      </c>
      <c r="AR2495" s="57">
        <v>280</v>
      </c>
      <c r="AS2495" s="57">
        <v>400.4</v>
      </c>
    </row>
    <row r="2496" spans="35:45" ht="41.4">
      <c r="AI2496" s="56" t="s">
        <v>103</v>
      </c>
      <c r="AJ2496" s="56">
        <v>2023</v>
      </c>
      <c r="AK2496" s="56" t="s">
        <v>1</v>
      </c>
      <c r="AL2496" s="56" t="s">
        <v>116</v>
      </c>
      <c r="AM2496" s="56" t="s">
        <v>105</v>
      </c>
      <c r="AN2496" s="56" t="s">
        <v>106</v>
      </c>
      <c r="AO2496" s="56" t="s">
        <v>107</v>
      </c>
      <c r="AP2496" s="56" t="s">
        <v>108</v>
      </c>
      <c r="AQ2496" s="56" t="s">
        <v>109</v>
      </c>
      <c r="AR2496" s="56">
        <v>274</v>
      </c>
      <c r="AS2496" s="56">
        <v>391.82</v>
      </c>
    </row>
    <row r="2497" spans="35:45" ht="41.4">
      <c r="AI2497" s="57" t="s">
        <v>110</v>
      </c>
      <c r="AJ2497" s="57">
        <v>2023</v>
      </c>
      <c r="AK2497" s="57" t="s">
        <v>1</v>
      </c>
      <c r="AL2497" s="57" t="s">
        <v>116</v>
      </c>
      <c r="AM2497" s="57" t="s">
        <v>105</v>
      </c>
      <c r="AN2497" s="57" t="s">
        <v>106</v>
      </c>
      <c r="AO2497" s="57" t="s">
        <v>107</v>
      </c>
      <c r="AP2497" s="57" t="s">
        <v>108</v>
      </c>
      <c r="AQ2497" s="57" t="s">
        <v>109</v>
      </c>
      <c r="AR2497" s="57">
        <v>226</v>
      </c>
      <c r="AS2497" s="57">
        <v>526.24</v>
      </c>
    </row>
    <row r="2498" spans="35:45" ht="41.4">
      <c r="AI2498" s="56" t="s">
        <v>113</v>
      </c>
      <c r="AJ2498" s="56">
        <v>2023</v>
      </c>
      <c r="AK2498" s="56" t="s">
        <v>1</v>
      </c>
      <c r="AL2498" s="56" t="s">
        <v>116</v>
      </c>
      <c r="AM2498" s="56" t="s">
        <v>105</v>
      </c>
      <c r="AN2498" s="56" t="s">
        <v>106</v>
      </c>
      <c r="AO2498" s="56" t="s">
        <v>107</v>
      </c>
      <c r="AP2498" s="56" t="s">
        <v>108</v>
      </c>
      <c r="AQ2498" s="56" t="s">
        <v>109</v>
      </c>
      <c r="AR2498" s="56">
        <v>154</v>
      </c>
      <c r="AS2498" s="56">
        <v>526.24</v>
      </c>
    </row>
    <row r="2499" spans="35:45" ht="41.4">
      <c r="AI2499" s="57" t="s">
        <v>103</v>
      </c>
      <c r="AJ2499" s="57">
        <v>2023</v>
      </c>
      <c r="AK2499" s="57" t="s">
        <v>1</v>
      </c>
      <c r="AL2499" s="57" t="s">
        <v>116</v>
      </c>
      <c r="AM2499" s="57" t="s">
        <v>105</v>
      </c>
      <c r="AN2499" s="57" t="s">
        <v>106</v>
      </c>
      <c r="AO2499" s="57" t="s">
        <v>107</v>
      </c>
      <c r="AP2499" s="57" t="s">
        <v>108</v>
      </c>
      <c r="AQ2499" s="57" t="s">
        <v>109</v>
      </c>
      <c r="AR2499" s="57">
        <v>202</v>
      </c>
      <c r="AS2499" s="57">
        <v>526.24</v>
      </c>
    </row>
    <row r="2500" spans="35:45" ht="41.4">
      <c r="AI2500" s="56" t="s">
        <v>112</v>
      </c>
      <c r="AJ2500" s="56">
        <v>2023</v>
      </c>
      <c r="AK2500" s="56" t="s">
        <v>1</v>
      </c>
      <c r="AL2500" s="56" t="s">
        <v>116</v>
      </c>
      <c r="AM2500" s="56" t="s">
        <v>105</v>
      </c>
      <c r="AN2500" s="56" t="s">
        <v>106</v>
      </c>
      <c r="AO2500" s="56" t="s">
        <v>107</v>
      </c>
      <c r="AP2500" s="56" t="s">
        <v>108</v>
      </c>
      <c r="AQ2500" s="56" t="s">
        <v>109</v>
      </c>
      <c r="AR2500" s="56">
        <v>965</v>
      </c>
      <c r="AS2500" s="56">
        <v>1379.95</v>
      </c>
    </row>
    <row r="2501" spans="35:45" ht="41.4">
      <c r="AI2501" s="57" t="s">
        <v>110</v>
      </c>
      <c r="AJ2501" s="57">
        <v>2023</v>
      </c>
      <c r="AK2501" s="57" t="s">
        <v>1</v>
      </c>
      <c r="AL2501" s="57" t="s">
        <v>116</v>
      </c>
      <c r="AM2501" s="57" t="s">
        <v>105</v>
      </c>
      <c r="AN2501" s="57" t="s">
        <v>106</v>
      </c>
      <c r="AO2501" s="57" t="s">
        <v>107</v>
      </c>
      <c r="AP2501" s="57" t="s">
        <v>108</v>
      </c>
      <c r="AQ2501" s="57" t="s">
        <v>109</v>
      </c>
      <c r="AR2501" s="57">
        <v>198</v>
      </c>
      <c r="AS2501" s="57">
        <v>283.14</v>
      </c>
    </row>
    <row r="2502" spans="35:45" ht="41.4">
      <c r="AI2502" s="56" t="s">
        <v>110</v>
      </c>
      <c r="AJ2502" s="56">
        <v>2023</v>
      </c>
      <c r="AK2502" s="56" t="s">
        <v>1</v>
      </c>
      <c r="AL2502" s="56" t="s">
        <v>116</v>
      </c>
      <c r="AM2502" s="56" t="s">
        <v>105</v>
      </c>
      <c r="AN2502" s="56" t="s">
        <v>106</v>
      </c>
      <c r="AO2502" s="56" t="s">
        <v>107</v>
      </c>
      <c r="AP2502" s="56" t="s">
        <v>108</v>
      </c>
      <c r="AQ2502" s="56" t="s">
        <v>109</v>
      </c>
      <c r="AR2502" s="56">
        <v>225</v>
      </c>
      <c r="AS2502" s="56">
        <v>321.75</v>
      </c>
    </row>
    <row r="2503" spans="35:45" ht="41.4">
      <c r="AI2503" s="57" t="s">
        <v>110</v>
      </c>
      <c r="AJ2503" s="57">
        <v>2023</v>
      </c>
      <c r="AK2503" s="57" t="s">
        <v>1</v>
      </c>
      <c r="AL2503" s="57" t="s">
        <v>116</v>
      </c>
      <c r="AM2503" s="57" t="s">
        <v>105</v>
      </c>
      <c r="AN2503" s="57" t="s">
        <v>106</v>
      </c>
      <c r="AO2503" s="57" t="s">
        <v>107</v>
      </c>
      <c r="AP2503" s="57" t="s">
        <v>108</v>
      </c>
      <c r="AQ2503" s="57" t="s">
        <v>109</v>
      </c>
      <c r="AR2503" s="57">
        <v>153</v>
      </c>
      <c r="AS2503" s="57">
        <v>218.79</v>
      </c>
    </row>
    <row r="2504" spans="35:45" ht="41.4">
      <c r="AI2504" s="56" t="s">
        <v>112</v>
      </c>
      <c r="AJ2504" s="56">
        <v>2023</v>
      </c>
      <c r="AK2504" s="56" t="s">
        <v>1</v>
      </c>
      <c r="AL2504" s="56" t="s">
        <v>116</v>
      </c>
      <c r="AM2504" s="56" t="s">
        <v>105</v>
      </c>
      <c r="AN2504" s="56" t="s">
        <v>106</v>
      </c>
      <c r="AO2504" s="56" t="s">
        <v>107</v>
      </c>
      <c r="AP2504" s="56" t="s">
        <v>108</v>
      </c>
      <c r="AQ2504" s="56" t="s">
        <v>109</v>
      </c>
      <c r="AR2504" s="56">
        <v>201</v>
      </c>
      <c r="AS2504" s="56">
        <v>287.43</v>
      </c>
    </row>
    <row r="2505" spans="35:45" ht="41.4">
      <c r="AI2505" s="57" t="s">
        <v>113</v>
      </c>
      <c r="AJ2505" s="57">
        <v>2023</v>
      </c>
      <c r="AK2505" s="57" t="s">
        <v>1</v>
      </c>
      <c r="AL2505" s="57" t="s">
        <v>116</v>
      </c>
      <c r="AM2505" s="57" t="s">
        <v>105</v>
      </c>
      <c r="AN2505" s="57" t="s">
        <v>106</v>
      </c>
      <c r="AO2505" s="57" t="s">
        <v>107</v>
      </c>
      <c r="AP2505" s="57" t="s">
        <v>108</v>
      </c>
      <c r="AQ2505" s="57" t="s">
        <v>109</v>
      </c>
      <c r="AR2505" s="57">
        <v>283</v>
      </c>
      <c r="AS2505" s="57">
        <v>404.69</v>
      </c>
    </row>
    <row r="2506" spans="35:45" ht="41.4">
      <c r="AI2506" s="56" t="s">
        <v>112</v>
      </c>
      <c r="AJ2506" s="56">
        <v>2023</v>
      </c>
      <c r="AK2506" s="56" t="s">
        <v>1</v>
      </c>
      <c r="AL2506" s="56" t="s">
        <v>116</v>
      </c>
      <c r="AM2506" s="56" t="s">
        <v>105</v>
      </c>
      <c r="AN2506" s="56" t="s">
        <v>106</v>
      </c>
      <c r="AO2506" s="56" t="s">
        <v>107</v>
      </c>
      <c r="AP2506" s="56" t="s">
        <v>108</v>
      </c>
      <c r="AQ2506" s="56" t="s">
        <v>109</v>
      </c>
      <c r="AR2506" s="56">
        <v>277</v>
      </c>
      <c r="AS2506" s="56">
        <v>396.11</v>
      </c>
    </row>
    <row r="2507" spans="35:45" ht="41.4">
      <c r="AI2507" s="57" t="s">
        <v>103</v>
      </c>
      <c r="AJ2507" s="57">
        <v>2023</v>
      </c>
      <c r="AK2507" s="57" t="s">
        <v>1</v>
      </c>
      <c r="AL2507" s="57" t="s">
        <v>116</v>
      </c>
      <c r="AM2507" s="57" t="s">
        <v>105</v>
      </c>
      <c r="AN2507" s="57" t="s">
        <v>106</v>
      </c>
      <c r="AO2507" s="57" t="s">
        <v>107</v>
      </c>
      <c r="AP2507" s="57" t="s">
        <v>108</v>
      </c>
      <c r="AQ2507" s="57" t="s">
        <v>109</v>
      </c>
      <c r="AR2507" s="57">
        <v>746</v>
      </c>
      <c r="AS2507" s="57">
        <v>1066.78</v>
      </c>
    </row>
    <row r="2508" spans="35:45" ht="41.4">
      <c r="AI2508" s="56" t="s">
        <v>103</v>
      </c>
      <c r="AJ2508" s="56">
        <v>2023</v>
      </c>
      <c r="AK2508" s="56" t="s">
        <v>1</v>
      </c>
      <c r="AL2508" s="56" t="s">
        <v>116</v>
      </c>
      <c r="AM2508" s="56" t="s">
        <v>105</v>
      </c>
      <c r="AN2508" s="56" t="s">
        <v>106</v>
      </c>
      <c r="AO2508" s="56" t="s">
        <v>107</v>
      </c>
      <c r="AP2508" s="56" t="s">
        <v>108</v>
      </c>
      <c r="AQ2508" s="56" t="s">
        <v>109</v>
      </c>
      <c r="AR2508" s="56">
        <v>800</v>
      </c>
      <c r="AS2508" s="56">
        <v>1144</v>
      </c>
    </row>
    <row r="2509" spans="35:45" ht="41.4">
      <c r="AI2509" s="57" t="s">
        <v>110</v>
      </c>
      <c r="AJ2509" s="57">
        <v>2023</v>
      </c>
      <c r="AK2509" s="57" t="s">
        <v>1</v>
      </c>
      <c r="AL2509" s="57" t="s">
        <v>116</v>
      </c>
      <c r="AM2509" s="57" t="s">
        <v>105</v>
      </c>
      <c r="AN2509" s="57" t="s">
        <v>106</v>
      </c>
      <c r="AO2509" s="57" t="s">
        <v>107</v>
      </c>
      <c r="AP2509" s="57" t="s">
        <v>108</v>
      </c>
      <c r="AQ2509" s="57" t="s">
        <v>109</v>
      </c>
      <c r="AR2509" s="57">
        <v>833</v>
      </c>
      <c r="AS2509" s="57">
        <v>1191.19</v>
      </c>
    </row>
    <row r="2510" spans="35:45" ht="41.4">
      <c r="AI2510" s="56" t="s">
        <v>110</v>
      </c>
      <c r="AJ2510" s="56">
        <v>2023</v>
      </c>
      <c r="AK2510" s="56" t="s">
        <v>1</v>
      </c>
      <c r="AL2510" s="56" t="s">
        <v>116</v>
      </c>
      <c r="AM2510" s="56" t="s">
        <v>105</v>
      </c>
      <c r="AN2510" s="56" t="s">
        <v>106</v>
      </c>
      <c r="AO2510" s="56" t="s">
        <v>107</v>
      </c>
      <c r="AP2510" s="56" t="s">
        <v>108</v>
      </c>
      <c r="AQ2510" s="56" t="s">
        <v>111</v>
      </c>
      <c r="AR2510" s="56">
        <v>287</v>
      </c>
      <c r="AS2510" s="56">
        <v>410.41</v>
      </c>
    </row>
    <row r="2511" spans="35:45" ht="41.4">
      <c r="AI2511" s="57" t="s">
        <v>110</v>
      </c>
      <c r="AJ2511" s="57">
        <v>2023</v>
      </c>
      <c r="AK2511" s="57" t="s">
        <v>1</v>
      </c>
      <c r="AL2511" s="57" t="s">
        <v>116</v>
      </c>
      <c r="AM2511" s="57" t="s">
        <v>105</v>
      </c>
      <c r="AN2511" s="57" t="s">
        <v>106</v>
      </c>
      <c r="AO2511" s="57" t="s">
        <v>107</v>
      </c>
      <c r="AP2511" s="57" t="s">
        <v>108</v>
      </c>
      <c r="AQ2511" s="57" t="s">
        <v>111</v>
      </c>
      <c r="AR2511" s="57">
        <v>281</v>
      </c>
      <c r="AS2511" s="57">
        <v>401.83</v>
      </c>
    </row>
    <row r="2512" spans="35:45" ht="41.4">
      <c r="AI2512" s="56" t="s">
        <v>114</v>
      </c>
      <c r="AJ2512" s="56">
        <v>2023</v>
      </c>
      <c r="AK2512" s="56" t="s">
        <v>1</v>
      </c>
      <c r="AL2512" s="56" t="s">
        <v>116</v>
      </c>
      <c r="AM2512" s="56" t="s">
        <v>105</v>
      </c>
      <c r="AN2512" s="56" t="s">
        <v>106</v>
      </c>
      <c r="AO2512" s="56" t="s">
        <v>107</v>
      </c>
      <c r="AP2512" s="56" t="s">
        <v>108</v>
      </c>
      <c r="AQ2512" s="56" t="s">
        <v>111</v>
      </c>
      <c r="AR2512" s="56">
        <v>275</v>
      </c>
      <c r="AS2512" s="56">
        <v>393.25</v>
      </c>
    </row>
    <row r="2513" spans="35:45" ht="41.4">
      <c r="AI2513" s="57" t="s">
        <v>103</v>
      </c>
      <c r="AJ2513" s="57">
        <v>2023</v>
      </c>
      <c r="AK2513" s="57" t="s">
        <v>1</v>
      </c>
      <c r="AL2513" s="57" t="s">
        <v>116</v>
      </c>
      <c r="AM2513" s="57" t="s">
        <v>105</v>
      </c>
      <c r="AN2513" s="57" t="s">
        <v>106</v>
      </c>
      <c r="AO2513" s="57" t="s">
        <v>107</v>
      </c>
      <c r="AP2513" s="57" t="s">
        <v>108</v>
      </c>
      <c r="AQ2513" s="57" t="s">
        <v>109</v>
      </c>
      <c r="AR2513" s="57">
        <v>227</v>
      </c>
      <c r="AS2513" s="57">
        <v>324.61</v>
      </c>
    </row>
    <row r="2514" spans="35:45" ht="41.4">
      <c r="AI2514" s="56" t="s">
        <v>110</v>
      </c>
      <c r="AJ2514" s="56">
        <v>2023</v>
      </c>
      <c r="AK2514" s="56" t="s">
        <v>1</v>
      </c>
      <c r="AL2514" s="56" t="s">
        <v>116</v>
      </c>
      <c r="AM2514" s="56" t="s">
        <v>105</v>
      </c>
      <c r="AN2514" s="56" t="s">
        <v>106</v>
      </c>
      <c r="AO2514" s="56" t="s">
        <v>107</v>
      </c>
      <c r="AP2514" s="56" t="s">
        <v>108</v>
      </c>
      <c r="AQ2514" s="56" t="s">
        <v>109</v>
      </c>
      <c r="AR2514" s="56">
        <v>155</v>
      </c>
      <c r="AS2514" s="56">
        <v>221.65</v>
      </c>
    </row>
    <row r="2515" spans="35:45" ht="41.4">
      <c r="AI2515" s="57" t="s">
        <v>103</v>
      </c>
      <c r="AJ2515" s="57">
        <v>2023</v>
      </c>
      <c r="AK2515" s="57" t="s">
        <v>29</v>
      </c>
      <c r="AL2515" s="57" t="s">
        <v>116</v>
      </c>
      <c r="AM2515" s="57" t="s">
        <v>105</v>
      </c>
      <c r="AN2515" s="57" t="s">
        <v>106</v>
      </c>
      <c r="AO2515" s="57" t="s">
        <v>107</v>
      </c>
      <c r="AP2515" s="57" t="s">
        <v>108</v>
      </c>
      <c r="AQ2515" s="57" t="s">
        <v>109</v>
      </c>
      <c r="AR2515" s="57">
        <v>194</v>
      </c>
      <c r="AS2515" s="57">
        <v>277.42</v>
      </c>
    </row>
    <row r="2516" spans="35:45" ht="41.4">
      <c r="AI2516" s="56" t="s">
        <v>112</v>
      </c>
      <c r="AJ2516" s="56">
        <v>2023</v>
      </c>
      <c r="AK2516" s="56" t="s">
        <v>29</v>
      </c>
      <c r="AL2516" s="56" t="s">
        <v>116</v>
      </c>
      <c r="AM2516" s="56" t="s">
        <v>105</v>
      </c>
      <c r="AN2516" s="56" t="s">
        <v>106</v>
      </c>
      <c r="AO2516" s="56" t="s">
        <v>107</v>
      </c>
      <c r="AP2516" s="56" t="s">
        <v>108</v>
      </c>
      <c r="AQ2516" s="56" t="s">
        <v>109</v>
      </c>
      <c r="AR2516" s="56">
        <v>170</v>
      </c>
      <c r="AS2516" s="56">
        <v>243.1</v>
      </c>
    </row>
    <row r="2517" spans="35:45" ht="41.4">
      <c r="AI2517" s="57" t="s">
        <v>112</v>
      </c>
      <c r="AJ2517" s="57">
        <v>2023</v>
      </c>
      <c r="AK2517" s="57" t="s">
        <v>29</v>
      </c>
      <c r="AL2517" s="57" t="s">
        <v>116</v>
      </c>
      <c r="AM2517" s="57" t="s">
        <v>105</v>
      </c>
      <c r="AN2517" s="57" t="s">
        <v>106</v>
      </c>
      <c r="AO2517" s="57" t="s">
        <v>107</v>
      </c>
      <c r="AP2517" s="57" t="s">
        <v>108</v>
      </c>
      <c r="AQ2517" s="57" t="s">
        <v>109</v>
      </c>
      <c r="AR2517" s="57">
        <v>196</v>
      </c>
      <c r="AS2517" s="57">
        <v>526.24</v>
      </c>
    </row>
    <row r="2518" spans="35:45" ht="41.4">
      <c r="AI2518" s="56" t="s">
        <v>112</v>
      </c>
      <c r="AJ2518" s="56">
        <v>2023</v>
      </c>
      <c r="AK2518" s="56" t="s">
        <v>29</v>
      </c>
      <c r="AL2518" s="56" t="s">
        <v>116</v>
      </c>
      <c r="AM2518" s="56" t="s">
        <v>105</v>
      </c>
      <c r="AN2518" s="56" t="s">
        <v>106</v>
      </c>
      <c r="AO2518" s="56" t="s">
        <v>107</v>
      </c>
      <c r="AP2518" s="56" t="s">
        <v>108</v>
      </c>
      <c r="AQ2518" s="56" t="s">
        <v>109</v>
      </c>
      <c r="AR2518" s="56">
        <v>166</v>
      </c>
      <c r="AS2518" s="56">
        <v>526.24</v>
      </c>
    </row>
    <row r="2519" spans="35:45" ht="41.4">
      <c r="AI2519" s="57" t="s">
        <v>114</v>
      </c>
      <c r="AJ2519" s="57">
        <v>2023</v>
      </c>
      <c r="AK2519" s="57" t="s">
        <v>29</v>
      </c>
      <c r="AL2519" s="57" t="s">
        <v>116</v>
      </c>
      <c r="AM2519" s="57" t="s">
        <v>105</v>
      </c>
      <c r="AN2519" s="57" t="s">
        <v>106</v>
      </c>
      <c r="AO2519" s="57" t="s">
        <v>107</v>
      </c>
      <c r="AP2519" s="57" t="s">
        <v>108</v>
      </c>
      <c r="AQ2519" s="57" t="s">
        <v>109</v>
      </c>
      <c r="AR2519" s="57">
        <v>168</v>
      </c>
      <c r="AS2519" s="57">
        <v>240.24</v>
      </c>
    </row>
    <row r="2520" spans="35:45" ht="41.4">
      <c r="AI2520" s="56" t="s">
        <v>114</v>
      </c>
      <c r="AJ2520" s="56">
        <v>2023</v>
      </c>
      <c r="AK2520" s="56" t="s">
        <v>29</v>
      </c>
      <c r="AL2520" s="56" t="s">
        <v>116</v>
      </c>
      <c r="AM2520" s="56" t="s">
        <v>105</v>
      </c>
      <c r="AN2520" s="56" t="s">
        <v>106</v>
      </c>
      <c r="AO2520" s="56" t="s">
        <v>107</v>
      </c>
      <c r="AP2520" s="56" t="s">
        <v>108</v>
      </c>
      <c r="AQ2520" s="56" t="s">
        <v>109</v>
      </c>
      <c r="AR2520" s="56">
        <v>195</v>
      </c>
      <c r="AS2520" s="56">
        <v>278.85000000000002</v>
      </c>
    </row>
    <row r="2521" spans="35:45" ht="41.4">
      <c r="AI2521" s="57" t="s">
        <v>112</v>
      </c>
      <c r="AJ2521" s="57">
        <v>2023</v>
      </c>
      <c r="AK2521" s="57" t="s">
        <v>29</v>
      </c>
      <c r="AL2521" s="57" t="s">
        <v>116</v>
      </c>
      <c r="AM2521" s="57" t="s">
        <v>105</v>
      </c>
      <c r="AN2521" s="57" t="s">
        <v>106</v>
      </c>
      <c r="AO2521" s="57" t="s">
        <v>107</v>
      </c>
      <c r="AP2521" s="57" t="s">
        <v>108</v>
      </c>
      <c r="AQ2521" s="57" t="s">
        <v>109</v>
      </c>
      <c r="AR2521" s="57">
        <v>752</v>
      </c>
      <c r="AS2521" s="57">
        <v>1075.3599999999999</v>
      </c>
    </row>
    <row r="2522" spans="35:45" ht="41.4">
      <c r="AI2522" s="56" t="s">
        <v>112</v>
      </c>
      <c r="AJ2522" s="56">
        <v>2023</v>
      </c>
      <c r="AK2522" s="56" t="s">
        <v>29</v>
      </c>
      <c r="AL2522" s="56" t="s">
        <v>116</v>
      </c>
      <c r="AM2522" s="56" t="s">
        <v>105</v>
      </c>
      <c r="AN2522" s="56" t="s">
        <v>106</v>
      </c>
      <c r="AO2522" s="56" t="s">
        <v>107</v>
      </c>
      <c r="AP2522" s="56" t="s">
        <v>108</v>
      </c>
      <c r="AQ2522" s="56" t="s">
        <v>109</v>
      </c>
      <c r="AR2522" s="56">
        <v>838</v>
      </c>
      <c r="AS2522" s="56">
        <v>1198.3399999999999</v>
      </c>
    </row>
    <row r="2523" spans="35:45" ht="41.4">
      <c r="AI2523" s="57" t="s">
        <v>112</v>
      </c>
      <c r="AJ2523" s="57">
        <v>2023</v>
      </c>
      <c r="AK2523" s="57" t="s">
        <v>29</v>
      </c>
      <c r="AL2523" s="57" t="s">
        <v>116</v>
      </c>
      <c r="AM2523" s="57" t="s">
        <v>105</v>
      </c>
      <c r="AN2523" s="57" t="s">
        <v>106</v>
      </c>
      <c r="AO2523" s="57" t="s">
        <v>107</v>
      </c>
      <c r="AP2523" s="57" t="s">
        <v>108</v>
      </c>
      <c r="AQ2523" s="57" t="s">
        <v>109</v>
      </c>
      <c r="AR2523" s="57">
        <v>197</v>
      </c>
      <c r="AS2523" s="57">
        <v>281.70999999999998</v>
      </c>
    </row>
    <row r="2524" spans="35:45" ht="41.4">
      <c r="AI2524" s="56" t="s">
        <v>103</v>
      </c>
      <c r="AJ2524" s="56">
        <v>2023</v>
      </c>
      <c r="AK2524" s="56" t="s">
        <v>29</v>
      </c>
      <c r="AL2524" s="56" t="s">
        <v>116</v>
      </c>
      <c r="AM2524" s="56" t="s">
        <v>105</v>
      </c>
      <c r="AN2524" s="56" t="s">
        <v>106</v>
      </c>
      <c r="AO2524" s="56" t="s">
        <v>107</v>
      </c>
      <c r="AP2524" s="56" t="s">
        <v>108</v>
      </c>
      <c r="AQ2524" s="56" t="s">
        <v>109</v>
      </c>
      <c r="AR2524" s="56">
        <v>167</v>
      </c>
      <c r="AS2524" s="56">
        <v>238.81</v>
      </c>
    </row>
    <row r="2525" spans="35:45" ht="41.4">
      <c r="AI2525" s="57" t="s">
        <v>113</v>
      </c>
      <c r="AJ2525" s="57">
        <v>2023</v>
      </c>
      <c r="AK2525" s="57" t="s">
        <v>28</v>
      </c>
      <c r="AL2525" s="57" t="s">
        <v>116</v>
      </c>
      <c r="AM2525" s="57" t="s">
        <v>105</v>
      </c>
      <c r="AN2525" s="57" t="s">
        <v>106</v>
      </c>
      <c r="AO2525" s="57" t="s">
        <v>107</v>
      </c>
      <c r="AP2525" s="57" t="s">
        <v>108</v>
      </c>
      <c r="AQ2525" s="57" t="s">
        <v>109</v>
      </c>
      <c r="AR2525" s="57">
        <v>200</v>
      </c>
      <c r="AS2525" s="57">
        <v>286</v>
      </c>
    </row>
    <row r="2526" spans="35:45" ht="41.4">
      <c r="AI2526" s="56" t="s">
        <v>103</v>
      </c>
      <c r="AJ2526" s="56">
        <v>2023</v>
      </c>
      <c r="AK2526" s="56" t="s">
        <v>28</v>
      </c>
      <c r="AL2526" s="56" t="s">
        <v>116</v>
      </c>
      <c r="AM2526" s="56" t="s">
        <v>105</v>
      </c>
      <c r="AN2526" s="56" t="s">
        <v>106</v>
      </c>
      <c r="AO2526" s="56" t="s">
        <v>107</v>
      </c>
      <c r="AP2526" s="56" t="s">
        <v>108</v>
      </c>
      <c r="AQ2526" s="56" t="s">
        <v>109</v>
      </c>
      <c r="AR2526" s="56">
        <v>202</v>
      </c>
      <c r="AS2526" s="56">
        <v>526.24</v>
      </c>
    </row>
    <row r="2527" spans="35:45" ht="41.4">
      <c r="AI2527" s="57" t="s">
        <v>103</v>
      </c>
      <c r="AJ2527" s="57">
        <v>2023</v>
      </c>
      <c r="AK2527" s="57" t="s">
        <v>28</v>
      </c>
      <c r="AL2527" s="57" t="s">
        <v>116</v>
      </c>
      <c r="AM2527" s="57" t="s">
        <v>105</v>
      </c>
      <c r="AN2527" s="57" t="s">
        <v>106</v>
      </c>
      <c r="AO2527" s="57" t="s">
        <v>107</v>
      </c>
      <c r="AP2527" s="57" t="s">
        <v>108</v>
      </c>
      <c r="AQ2527" s="57" t="s">
        <v>109</v>
      </c>
      <c r="AR2527" s="57">
        <v>172</v>
      </c>
      <c r="AS2527" s="57">
        <v>526.24</v>
      </c>
    </row>
    <row r="2528" spans="35:45" ht="41.4">
      <c r="AI2528" s="56" t="s">
        <v>103</v>
      </c>
      <c r="AJ2528" s="56">
        <v>2023</v>
      </c>
      <c r="AK2528" s="56" t="s">
        <v>28</v>
      </c>
      <c r="AL2528" s="56" t="s">
        <v>116</v>
      </c>
      <c r="AM2528" s="56" t="s">
        <v>105</v>
      </c>
      <c r="AN2528" s="56" t="s">
        <v>106</v>
      </c>
      <c r="AO2528" s="56" t="s">
        <v>107</v>
      </c>
      <c r="AP2528" s="56" t="s">
        <v>108</v>
      </c>
      <c r="AQ2528" s="56" t="s">
        <v>109</v>
      </c>
      <c r="AR2528" s="56">
        <v>970</v>
      </c>
      <c r="AS2528" s="56">
        <v>1387.1</v>
      </c>
    </row>
    <row r="2529" spans="35:45" ht="41.4">
      <c r="AI2529" s="57" t="s">
        <v>103</v>
      </c>
      <c r="AJ2529" s="57">
        <v>2023</v>
      </c>
      <c r="AK2529" s="57" t="s">
        <v>28</v>
      </c>
      <c r="AL2529" s="57" t="s">
        <v>116</v>
      </c>
      <c r="AM2529" s="57" t="s">
        <v>105</v>
      </c>
      <c r="AN2529" s="57" t="s">
        <v>106</v>
      </c>
      <c r="AO2529" s="57" t="s">
        <v>107</v>
      </c>
      <c r="AP2529" s="57" t="s">
        <v>108</v>
      </c>
      <c r="AQ2529" s="57" t="s">
        <v>109</v>
      </c>
      <c r="AR2529" s="57">
        <v>174</v>
      </c>
      <c r="AS2529" s="57">
        <v>248.82</v>
      </c>
    </row>
    <row r="2530" spans="35:45" ht="41.4">
      <c r="AI2530" s="56" t="s">
        <v>103</v>
      </c>
      <c r="AJ2530" s="56">
        <v>2023</v>
      </c>
      <c r="AK2530" s="56" t="s">
        <v>28</v>
      </c>
      <c r="AL2530" s="56" t="s">
        <v>116</v>
      </c>
      <c r="AM2530" s="56" t="s">
        <v>105</v>
      </c>
      <c r="AN2530" s="56" t="s">
        <v>106</v>
      </c>
      <c r="AO2530" s="56" t="s">
        <v>107</v>
      </c>
      <c r="AP2530" s="56" t="s">
        <v>108</v>
      </c>
      <c r="AQ2530" s="56" t="s">
        <v>109</v>
      </c>
      <c r="AR2530" s="56">
        <v>201</v>
      </c>
      <c r="AS2530" s="56">
        <v>287.43</v>
      </c>
    </row>
    <row r="2531" spans="35:45" ht="41.4">
      <c r="AI2531" s="57" t="s">
        <v>103</v>
      </c>
      <c r="AJ2531" s="57">
        <v>2023</v>
      </c>
      <c r="AK2531" s="57" t="s">
        <v>28</v>
      </c>
      <c r="AL2531" s="57" t="s">
        <v>116</v>
      </c>
      <c r="AM2531" s="57" t="s">
        <v>105</v>
      </c>
      <c r="AN2531" s="57" t="s">
        <v>106</v>
      </c>
      <c r="AO2531" s="57" t="s">
        <v>107</v>
      </c>
      <c r="AP2531" s="57" t="s">
        <v>108</v>
      </c>
      <c r="AQ2531" s="57" t="s">
        <v>109</v>
      </c>
      <c r="AR2531" s="57">
        <v>171</v>
      </c>
      <c r="AS2531" s="57">
        <v>244.53</v>
      </c>
    </row>
    <row r="2532" spans="35:45" ht="41.4">
      <c r="AI2532" s="56" t="s">
        <v>103</v>
      </c>
      <c r="AJ2532" s="56">
        <v>2023</v>
      </c>
      <c r="AK2532" s="56" t="s">
        <v>28</v>
      </c>
      <c r="AL2532" s="56" t="s">
        <v>116</v>
      </c>
      <c r="AM2532" s="56" t="s">
        <v>105</v>
      </c>
      <c r="AN2532" s="56" t="s">
        <v>106</v>
      </c>
      <c r="AO2532" s="56" t="s">
        <v>107</v>
      </c>
      <c r="AP2532" s="56" t="s">
        <v>108</v>
      </c>
      <c r="AQ2532" s="56" t="s">
        <v>109</v>
      </c>
      <c r="AR2532" s="56">
        <v>751</v>
      </c>
      <c r="AS2532" s="56">
        <v>1073.93</v>
      </c>
    </row>
    <row r="2533" spans="35:45" ht="41.4">
      <c r="AI2533" s="57" t="s">
        <v>103</v>
      </c>
      <c r="AJ2533" s="57">
        <v>2023</v>
      </c>
      <c r="AK2533" s="57" t="s">
        <v>28</v>
      </c>
      <c r="AL2533" s="57" t="s">
        <v>116</v>
      </c>
      <c r="AM2533" s="57" t="s">
        <v>105</v>
      </c>
      <c r="AN2533" s="57" t="s">
        <v>106</v>
      </c>
      <c r="AO2533" s="57" t="s">
        <v>107</v>
      </c>
      <c r="AP2533" s="57" t="s">
        <v>108</v>
      </c>
      <c r="AQ2533" s="57" t="s">
        <v>109</v>
      </c>
      <c r="AR2533" s="57">
        <v>837</v>
      </c>
      <c r="AS2533" s="57">
        <v>1196.9100000000001</v>
      </c>
    </row>
    <row r="2534" spans="35:45" ht="41.4">
      <c r="AI2534" s="56" t="s">
        <v>113</v>
      </c>
      <c r="AJ2534" s="56">
        <v>2023</v>
      </c>
      <c r="AK2534" s="56" t="s">
        <v>28</v>
      </c>
      <c r="AL2534" s="56" t="s">
        <v>116</v>
      </c>
      <c r="AM2534" s="56" t="s">
        <v>105</v>
      </c>
      <c r="AN2534" s="56" t="s">
        <v>106</v>
      </c>
      <c r="AO2534" s="56" t="s">
        <v>107</v>
      </c>
      <c r="AP2534" s="56" t="s">
        <v>108</v>
      </c>
      <c r="AQ2534" s="56" t="s">
        <v>109</v>
      </c>
      <c r="AR2534" s="56">
        <v>173</v>
      </c>
      <c r="AS2534" s="56">
        <v>247.39</v>
      </c>
    </row>
    <row r="2535" spans="35:45" ht="41.4">
      <c r="AI2535" s="57" t="s">
        <v>110</v>
      </c>
      <c r="AJ2535" s="57">
        <v>2023</v>
      </c>
      <c r="AK2535" s="57" t="s">
        <v>24</v>
      </c>
      <c r="AL2535" s="57" t="s">
        <v>116</v>
      </c>
      <c r="AM2535" s="57" t="s">
        <v>105</v>
      </c>
      <c r="AN2535" s="57" t="s">
        <v>106</v>
      </c>
      <c r="AO2535" s="57" t="s">
        <v>107</v>
      </c>
      <c r="AP2535" s="57" t="s">
        <v>108</v>
      </c>
      <c r="AQ2535" s="57" t="s">
        <v>109</v>
      </c>
      <c r="AR2535" s="57">
        <v>218</v>
      </c>
      <c r="AS2535" s="57">
        <v>311.74</v>
      </c>
    </row>
    <row r="2536" spans="35:45" ht="41.4">
      <c r="AI2536" s="56" t="s">
        <v>110</v>
      </c>
      <c r="AJ2536" s="56">
        <v>2023</v>
      </c>
      <c r="AK2536" s="56" t="s">
        <v>24</v>
      </c>
      <c r="AL2536" s="56" t="s">
        <v>116</v>
      </c>
      <c r="AM2536" s="56" t="s">
        <v>105</v>
      </c>
      <c r="AN2536" s="56" t="s">
        <v>106</v>
      </c>
      <c r="AO2536" s="56" t="s">
        <v>107</v>
      </c>
      <c r="AP2536" s="56" t="s">
        <v>108</v>
      </c>
      <c r="AQ2536" s="56" t="s">
        <v>109</v>
      </c>
      <c r="AR2536" s="56">
        <v>188</v>
      </c>
      <c r="AS2536" s="56">
        <v>268.83999999999997</v>
      </c>
    </row>
    <row r="2537" spans="35:45" ht="41.4">
      <c r="AI2537" s="57" t="s">
        <v>110</v>
      </c>
      <c r="AJ2537" s="57">
        <v>2023</v>
      </c>
      <c r="AK2537" s="57" t="s">
        <v>24</v>
      </c>
      <c r="AL2537" s="57" t="s">
        <v>116</v>
      </c>
      <c r="AM2537" s="57" t="s">
        <v>105</v>
      </c>
      <c r="AN2537" s="57" t="s">
        <v>106</v>
      </c>
      <c r="AO2537" s="57" t="s">
        <v>107</v>
      </c>
      <c r="AP2537" s="57" t="s">
        <v>108</v>
      </c>
      <c r="AQ2537" s="57" t="s">
        <v>109</v>
      </c>
      <c r="AR2537" s="57">
        <v>214</v>
      </c>
      <c r="AS2537" s="57">
        <v>526.24</v>
      </c>
    </row>
    <row r="2538" spans="35:45" ht="41.4">
      <c r="AI2538" s="56" t="s">
        <v>110</v>
      </c>
      <c r="AJ2538" s="56">
        <v>2023</v>
      </c>
      <c r="AK2538" s="56" t="s">
        <v>24</v>
      </c>
      <c r="AL2538" s="56" t="s">
        <v>116</v>
      </c>
      <c r="AM2538" s="56" t="s">
        <v>105</v>
      </c>
      <c r="AN2538" s="56" t="s">
        <v>106</v>
      </c>
      <c r="AO2538" s="56" t="s">
        <v>107</v>
      </c>
      <c r="AP2538" s="56" t="s">
        <v>108</v>
      </c>
      <c r="AQ2538" s="56" t="s">
        <v>109</v>
      </c>
      <c r="AR2538" s="56">
        <v>190</v>
      </c>
      <c r="AS2538" s="56">
        <v>526.24</v>
      </c>
    </row>
    <row r="2539" spans="35:45" ht="41.4">
      <c r="AI2539" s="57" t="s">
        <v>110</v>
      </c>
      <c r="AJ2539" s="57">
        <v>2023</v>
      </c>
      <c r="AK2539" s="57" t="s">
        <v>24</v>
      </c>
      <c r="AL2539" s="57" t="s">
        <v>116</v>
      </c>
      <c r="AM2539" s="57" t="s">
        <v>105</v>
      </c>
      <c r="AN2539" s="57" t="s">
        <v>106</v>
      </c>
      <c r="AO2539" s="57" t="s">
        <v>107</v>
      </c>
      <c r="AP2539" s="57" t="s">
        <v>108</v>
      </c>
      <c r="AQ2539" s="57" t="s">
        <v>109</v>
      </c>
      <c r="AR2539" s="57">
        <v>967</v>
      </c>
      <c r="AS2539" s="57">
        <v>1382.81</v>
      </c>
    </row>
    <row r="2540" spans="35:45" ht="41.4">
      <c r="AI2540" s="56" t="s">
        <v>110</v>
      </c>
      <c r="AJ2540" s="56">
        <v>2023</v>
      </c>
      <c r="AK2540" s="56" t="s">
        <v>24</v>
      </c>
      <c r="AL2540" s="56" t="s">
        <v>116</v>
      </c>
      <c r="AM2540" s="56" t="s">
        <v>105</v>
      </c>
      <c r="AN2540" s="56" t="s">
        <v>106</v>
      </c>
      <c r="AO2540" s="56" t="s">
        <v>107</v>
      </c>
      <c r="AP2540" s="56" t="s">
        <v>108</v>
      </c>
      <c r="AQ2540" s="56" t="s">
        <v>109</v>
      </c>
      <c r="AR2540" s="56">
        <v>189</v>
      </c>
      <c r="AS2540" s="56">
        <v>270.27</v>
      </c>
    </row>
    <row r="2541" spans="35:45" ht="41.4">
      <c r="AI2541" s="57" t="s">
        <v>110</v>
      </c>
      <c r="AJ2541" s="57">
        <v>2023</v>
      </c>
      <c r="AK2541" s="57" t="s">
        <v>24</v>
      </c>
      <c r="AL2541" s="57" t="s">
        <v>116</v>
      </c>
      <c r="AM2541" s="57" t="s">
        <v>105</v>
      </c>
      <c r="AN2541" s="57" t="s">
        <v>106</v>
      </c>
      <c r="AO2541" s="57" t="s">
        <v>107</v>
      </c>
      <c r="AP2541" s="57" t="s">
        <v>108</v>
      </c>
      <c r="AQ2541" s="57" t="s">
        <v>109</v>
      </c>
      <c r="AR2541" s="57">
        <v>748</v>
      </c>
      <c r="AS2541" s="57">
        <v>1069.6400000000001</v>
      </c>
    </row>
    <row r="2542" spans="35:45" ht="41.4">
      <c r="AI2542" s="56" t="s">
        <v>110</v>
      </c>
      <c r="AJ2542" s="56">
        <v>2023</v>
      </c>
      <c r="AK2542" s="56" t="s">
        <v>24</v>
      </c>
      <c r="AL2542" s="56" t="s">
        <v>116</v>
      </c>
      <c r="AM2542" s="56" t="s">
        <v>105</v>
      </c>
      <c r="AN2542" s="56" t="s">
        <v>106</v>
      </c>
      <c r="AO2542" s="56" t="s">
        <v>107</v>
      </c>
      <c r="AP2542" s="56" t="s">
        <v>108</v>
      </c>
      <c r="AQ2542" s="56" t="s">
        <v>109</v>
      </c>
      <c r="AR2542" s="56">
        <v>835</v>
      </c>
      <c r="AS2542" s="56">
        <v>1194.05</v>
      </c>
    </row>
    <row r="2543" spans="35:45" ht="41.4">
      <c r="AI2543" s="57" t="s">
        <v>110</v>
      </c>
      <c r="AJ2543" s="57">
        <v>2023</v>
      </c>
      <c r="AK2543" s="57" t="s">
        <v>24</v>
      </c>
      <c r="AL2543" s="57" t="s">
        <v>116</v>
      </c>
      <c r="AM2543" s="57" t="s">
        <v>105</v>
      </c>
      <c r="AN2543" s="57" t="s">
        <v>106</v>
      </c>
      <c r="AO2543" s="57" t="s">
        <v>107</v>
      </c>
      <c r="AP2543" s="57" t="s">
        <v>108</v>
      </c>
      <c r="AQ2543" s="57" t="s">
        <v>109</v>
      </c>
      <c r="AR2543" s="57">
        <v>215</v>
      </c>
      <c r="AS2543" s="57">
        <v>307.45</v>
      </c>
    </row>
    <row r="2544" spans="35:45" ht="41.4">
      <c r="AI2544" s="56" t="s">
        <v>110</v>
      </c>
      <c r="AJ2544" s="56">
        <v>2023</v>
      </c>
      <c r="AK2544" s="56" t="s">
        <v>24</v>
      </c>
      <c r="AL2544" s="56" t="s">
        <v>116</v>
      </c>
      <c r="AM2544" s="56" t="s">
        <v>105</v>
      </c>
      <c r="AN2544" s="56" t="s">
        <v>106</v>
      </c>
      <c r="AO2544" s="56" t="s">
        <v>107</v>
      </c>
      <c r="AP2544" s="56" t="s">
        <v>108</v>
      </c>
      <c r="AQ2544" s="56" t="s">
        <v>109</v>
      </c>
      <c r="AR2544" s="56">
        <v>191</v>
      </c>
      <c r="AS2544" s="56">
        <v>273.13</v>
      </c>
    </row>
    <row r="2545" spans="35:45" ht="41.4">
      <c r="AI2545" s="57" t="s">
        <v>114</v>
      </c>
      <c r="AJ2545" s="57">
        <v>2023</v>
      </c>
      <c r="AK2545" s="57" t="s">
        <v>27</v>
      </c>
      <c r="AL2545" s="57" t="s">
        <v>116</v>
      </c>
      <c r="AM2545" s="57" t="s">
        <v>105</v>
      </c>
      <c r="AN2545" s="57" t="s">
        <v>106</v>
      </c>
      <c r="AO2545" s="57" t="s">
        <v>107</v>
      </c>
      <c r="AP2545" s="57" t="s">
        <v>108</v>
      </c>
      <c r="AQ2545" s="57" t="s">
        <v>109</v>
      </c>
      <c r="AR2545" s="57">
        <v>206</v>
      </c>
      <c r="AS2545" s="57">
        <v>294.58</v>
      </c>
    </row>
    <row r="2546" spans="35:45" ht="41.4">
      <c r="AI2546" s="56" t="s">
        <v>110</v>
      </c>
      <c r="AJ2546" s="56">
        <v>2023</v>
      </c>
      <c r="AK2546" s="56" t="s">
        <v>27</v>
      </c>
      <c r="AL2546" s="56" t="s">
        <v>116</v>
      </c>
      <c r="AM2546" s="56" t="s">
        <v>105</v>
      </c>
      <c r="AN2546" s="56" t="s">
        <v>106</v>
      </c>
      <c r="AO2546" s="56" t="s">
        <v>107</v>
      </c>
      <c r="AP2546" s="56" t="s">
        <v>108</v>
      </c>
      <c r="AQ2546" s="56" t="s">
        <v>109</v>
      </c>
      <c r="AR2546" s="56">
        <v>176</v>
      </c>
      <c r="AS2546" s="56">
        <v>251.68</v>
      </c>
    </row>
    <row r="2547" spans="35:45" ht="41.4">
      <c r="AI2547" s="57" t="s">
        <v>110</v>
      </c>
      <c r="AJ2547" s="57">
        <v>2023</v>
      </c>
      <c r="AK2547" s="57" t="s">
        <v>27</v>
      </c>
      <c r="AL2547" s="57" t="s">
        <v>116</v>
      </c>
      <c r="AM2547" s="57" t="s">
        <v>105</v>
      </c>
      <c r="AN2547" s="57" t="s">
        <v>106</v>
      </c>
      <c r="AO2547" s="57" t="s">
        <v>107</v>
      </c>
      <c r="AP2547" s="57" t="s">
        <v>108</v>
      </c>
      <c r="AQ2547" s="57" t="s">
        <v>109</v>
      </c>
      <c r="AR2547" s="57">
        <v>208</v>
      </c>
      <c r="AS2547" s="57">
        <v>526.24</v>
      </c>
    </row>
    <row r="2548" spans="35:45" ht="41.4">
      <c r="AI2548" s="56" t="s">
        <v>110</v>
      </c>
      <c r="AJ2548" s="56">
        <v>2023</v>
      </c>
      <c r="AK2548" s="56" t="s">
        <v>27</v>
      </c>
      <c r="AL2548" s="56" t="s">
        <v>116</v>
      </c>
      <c r="AM2548" s="56" t="s">
        <v>105</v>
      </c>
      <c r="AN2548" s="56" t="s">
        <v>106</v>
      </c>
      <c r="AO2548" s="56" t="s">
        <v>107</v>
      </c>
      <c r="AP2548" s="56" t="s">
        <v>108</v>
      </c>
      <c r="AQ2548" s="56" t="s">
        <v>109</v>
      </c>
      <c r="AR2548" s="56">
        <v>178</v>
      </c>
      <c r="AS2548" s="56">
        <v>526.24</v>
      </c>
    </row>
    <row r="2549" spans="35:45" ht="41.4">
      <c r="AI2549" s="57" t="s">
        <v>110</v>
      </c>
      <c r="AJ2549" s="57">
        <v>2023</v>
      </c>
      <c r="AK2549" s="57" t="s">
        <v>27</v>
      </c>
      <c r="AL2549" s="57" t="s">
        <v>116</v>
      </c>
      <c r="AM2549" s="57" t="s">
        <v>105</v>
      </c>
      <c r="AN2549" s="57" t="s">
        <v>106</v>
      </c>
      <c r="AO2549" s="57" t="s">
        <v>107</v>
      </c>
      <c r="AP2549" s="57" t="s">
        <v>108</v>
      </c>
      <c r="AQ2549" s="57" t="s">
        <v>109</v>
      </c>
      <c r="AR2549" s="57">
        <v>969</v>
      </c>
      <c r="AS2549" s="57">
        <v>1385.67</v>
      </c>
    </row>
    <row r="2550" spans="35:45" ht="41.4">
      <c r="AI2550" s="56" t="s">
        <v>110</v>
      </c>
      <c r="AJ2550" s="56">
        <v>2023</v>
      </c>
      <c r="AK2550" s="56" t="s">
        <v>27</v>
      </c>
      <c r="AL2550" s="56" t="s">
        <v>116</v>
      </c>
      <c r="AM2550" s="56" t="s">
        <v>105</v>
      </c>
      <c r="AN2550" s="56" t="s">
        <v>106</v>
      </c>
      <c r="AO2550" s="56" t="s">
        <v>107</v>
      </c>
      <c r="AP2550" s="56" t="s">
        <v>108</v>
      </c>
      <c r="AQ2550" s="56" t="s">
        <v>109</v>
      </c>
      <c r="AR2550" s="56">
        <v>180</v>
      </c>
      <c r="AS2550" s="56">
        <v>257.39999999999998</v>
      </c>
    </row>
    <row r="2551" spans="35:45" ht="41.4">
      <c r="AI2551" s="57" t="s">
        <v>110</v>
      </c>
      <c r="AJ2551" s="57">
        <v>2023</v>
      </c>
      <c r="AK2551" s="57" t="s">
        <v>27</v>
      </c>
      <c r="AL2551" s="57" t="s">
        <v>116</v>
      </c>
      <c r="AM2551" s="57" t="s">
        <v>105</v>
      </c>
      <c r="AN2551" s="57" t="s">
        <v>106</v>
      </c>
      <c r="AO2551" s="57" t="s">
        <v>107</v>
      </c>
      <c r="AP2551" s="57" t="s">
        <v>108</v>
      </c>
      <c r="AQ2551" s="57" t="s">
        <v>109</v>
      </c>
      <c r="AR2551" s="57">
        <v>207</v>
      </c>
      <c r="AS2551" s="57">
        <v>296.01</v>
      </c>
    </row>
    <row r="2552" spans="35:45" ht="41.4">
      <c r="AI2552" s="56" t="s">
        <v>110</v>
      </c>
      <c r="AJ2552" s="56">
        <v>2023</v>
      </c>
      <c r="AK2552" s="56" t="s">
        <v>27</v>
      </c>
      <c r="AL2552" s="56" t="s">
        <v>116</v>
      </c>
      <c r="AM2552" s="56" t="s">
        <v>105</v>
      </c>
      <c r="AN2552" s="56" t="s">
        <v>106</v>
      </c>
      <c r="AO2552" s="56" t="s">
        <v>107</v>
      </c>
      <c r="AP2552" s="56" t="s">
        <v>108</v>
      </c>
      <c r="AQ2552" s="56" t="s">
        <v>109</v>
      </c>
      <c r="AR2552" s="56">
        <v>177</v>
      </c>
      <c r="AS2552" s="56">
        <v>253.11</v>
      </c>
    </row>
    <row r="2553" spans="35:45" ht="41.4">
      <c r="AI2553" s="57" t="s">
        <v>110</v>
      </c>
      <c r="AJ2553" s="57">
        <v>2023</v>
      </c>
      <c r="AK2553" s="57" t="s">
        <v>27</v>
      </c>
      <c r="AL2553" s="57" t="s">
        <v>116</v>
      </c>
      <c r="AM2553" s="57" t="s">
        <v>105</v>
      </c>
      <c r="AN2553" s="57" t="s">
        <v>106</v>
      </c>
      <c r="AO2553" s="57" t="s">
        <v>107</v>
      </c>
      <c r="AP2553" s="57" t="s">
        <v>108</v>
      </c>
      <c r="AQ2553" s="57" t="s">
        <v>109</v>
      </c>
      <c r="AR2553" s="57">
        <v>750</v>
      </c>
      <c r="AS2553" s="57">
        <v>1072.5</v>
      </c>
    </row>
    <row r="2554" spans="35:45" ht="41.4">
      <c r="AI2554" s="56" t="s">
        <v>110</v>
      </c>
      <c r="AJ2554" s="56">
        <v>2023</v>
      </c>
      <c r="AK2554" s="56" t="s">
        <v>27</v>
      </c>
      <c r="AL2554" s="56" t="s">
        <v>116</v>
      </c>
      <c r="AM2554" s="56" t="s">
        <v>105</v>
      </c>
      <c r="AN2554" s="56" t="s">
        <v>106</v>
      </c>
      <c r="AO2554" s="56" t="s">
        <v>107</v>
      </c>
      <c r="AP2554" s="56" t="s">
        <v>108</v>
      </c>
      <c r="AQ2554" s="56" t="s">
        <v>109</v>
      </c>
      <c r="AR2554" s="56">
        <v>836</v>
      </c>
      <c r="AS2554" s="56">
        <v>1195.48</v>
      </c>
    </row>
    <row r="2555" spans="35:45" ht="41.4">
      <c r="AI2555" s="57" t="s">
        <v>110</v>
      </c>
      <c r="AJ2555" s="57">
        <v>2023</v>
      </c>
      <c r="AK2555" s="57" t="s">
        <v>27</v>
      </c>
      <c r="AL2555" s="57" t="s">
        <v>116</v>
      </c>
      <c r="AM2555" s="57" t="s">
        <v>105</v>
      </c>
      <c r="AN2555" s="57" t="s">
        <v>106</v>
      </c>
      <c r="AO2555" s="57" t="s">
        <v>107</v>
      </c>
      <c r="AP2555" s="57" t="s">
        <v>108</v>
      </c>
      <c r="AQ2555" s="57" t="s">
        <v>109</v>
      </c>
      <c r="AR2555" s="57">
        <v>203</v>
      </c>
      <c r="AS2555" s="57">
        <v>290.29000000000002</v>
      </c>
    </row>
    <row r="2556" spans="35:45" ht="41.4">
      <c r="AI2556" s="56" t="s">
        <v>114</v>
      </c>
      <c r="AJ2556" s="56">
        <v>2023</v>
      </c>
      <c r="AK2556" s="56" t="s">
        <v>27</v>
      </c>
      <c r="AL2556" s="56" t="s">
        <v>116</v>
      </c>
      <c r="AM2556" s="56" t="s">
        <v>105</v>
      </c>
      <c r="AN2556" s="56" t="s">
        <v>106</v>
      </c>
      <c r="AO2556" s="56" t="s">
        <v>107</v>
      </c>
      <c r="AP2556" s="56" t="s">
        <v>108</v>
      </c>
      <c r="AQ2556" s="56" t="s">
        <v>109</v>
      </c>
      <c r="AR2556" s="56">
        <v>179</v>
      </c>
      <c r="AS2556" s="56">
        <v>255.97</v>
      </c>
    </row>
    <row r="2557" spans="35:45" ht="41.4">
      <c r="AI2557" s="57" t="s">
        <v>103</v>
      </c>
      <c r="AJ2557" s="57">
        <v>2023</v>
      </c>
      <c r="AK2557" s="57" t="s">
        <v>33</v>
      </c>
      <c r="AL2557" s="57" t="s">
        <v>116</v>
      </c>
      <c r="AM2557" s="57" t="s">
        <v>105</v>
      </c>
      <c r="AN2557" s="57" t="s">
        <v>106</v>
      </c>
      <c r="AO2557" s="57" t="s">
        <v>107</v>
      </c>
      <c r="AP2557" s="57" t="s">
        <v>108</v>
      </c>
      <c r="AQ2557" s="57" t="s">
        <v>109</v>
      </c>
      <c r="AR2557" s="57">
        <v>176</v>
      </c>
      <c r="AS2557" s="57">
        <v>251.68</v>
      </c>
    </row>
    <row r="2558" spans="35:45" ht="41.4">
      <c r="AI2558" s="56" t="s">
        <v>103</v>
      </c>
      <c r="AJ2558" s="56">
        <v>2023</v>
      </c>
      <c r="AK2558" s="56" t="s">
        <v>33</v>
      </c>
      <c r="AL2558" s="56" t="s">
        <v>116</v>
      </c>
      <c r="AM2558" s="56" t="s">
        <v>105</v>
      </c>
      <c r="AN2558" s="56" t="s">
        <v>106</v>
      </c>
      <c r="AO2558" s="56" t="s">
        <v>107</v>
      </c>
      <c r="AP2558" s="56" t="s">
        <v>108</v>
      </c>
      <c r="AQ2558" s="56" t="s">
        <v>109</v>
      </c>
      <c r="AR2558" s="56">
        <v>146</v>
      </c>
      <c r="AS2558" s="56">
        <v>208.78</v>
      </c>
    </row>
    <row r="2559" spans="35:45" ht="41.4">
      <c r="AI2559" s="57" t="s">
        <v>103</v>
      </c>
      <c r="AJ2559" s="57">
        <v>2023</v>
      </c>
      <c r="AK2559" s="57" t="s">
        <v>33</v>
      </c>
      <c r="AL2559" s="57" t="s">
        <v>116</v>
      </c>
      <c r="AM2559" s="57" t="s">
        <v>105</v>
      </c>
      <c r="AN2559" s="57" t="s">
        <v>106</v>
      </c>
      <c r="AO2559" s="57" t="s">
        <v>107</v>
      </c>
      <c r="AP2559" s="57" t="s">
        <v>108</v>
      </c>
      <c r="AQ2559" s="57" t="s">
        <v>109</v>
      </c>
      <c r="AR2559" s="57">
        <v>172</v>
      </c>
      <c r="AS2559" s="57">
        <v>526.24</v>
      </c>
    </row>
    <row r="2560" spans="35:45" ht="41.4">
      <c r="AI2560" s="56" t="s">
        <v>112</v>
      </c>
      <c r="AJ2560" s="56">
        <v>2023</v>
      </c>
      <c r="AK2560" s="56" t="s">
        <v>33</v>
      </c>
      <c r="AL2560" s="56" t="s">
        <v>116</v>
      </c>
      <c r="AM2560" s="56" t="s">
        <v>105</v>
      </c>
      <c r="AN2560" s="56" t="s">
        <v>106</v>
      </c>
      <c r="AO2560" s="56" t="s">
        <v>107</v>
      </c>
      <c r="AP2560" s="56" t="s">
        <v>108</v>
      </c>
      <c r="AQ2560" s="56" t="s">
        <v>109</v>
      </c>
      <c r="AR2560" s="56">
        <v>148</v>
      </c>
      <c r="AS2560" s="56">
        <v>526.24</v>
      </c>
    </row>
    <row r="2561" spans="35:45" ht="41.4">
      <c r="AI2561" s="57" t="s">
        <v>112</v>
      </c>
      <c r="AJ2561" s="57">
        <v>2023</v>
      </c>
      <c r="AK2561" s="57" t="s">
        <v>33</v>
      </c>
      <c r="AL2561" s="57" t="s">
        <v>116</v>
      </c>
      <c r="AM2561" s="57" t="s">
        <v>105</v>
      </c>
      <c r="AN2561" s="57" t="s">
        <v>106</v>
      </c>
      <c r="AO2561" s="57" t="s">
        <v>107</v>
      </c>
      <c r="AP2561" s="57" t="s">
        <v>108</v>
      </c>
      <c r="AQ2561" s="57" t="s">
        <v>109</v>
      </c>
      <c r="AR2561" s="57">
        <v>974</v>
      </c>
      <c r="AS2561" s="57">
        <v>1392.82</v>
      </c>
    </row>
    <row r="2562" spans="35:45" ht="41.4">
      <c r="AI2562" s="56" t="s">
        <v>103</v>
      </c>
      <c r="AJ2562" s="56">
        <v>2023</v>
      </c>
      <c r="AK2562" s="56" t="s">
        <v>33</v>
      </c>
      <c r="AL2562" s="56" t="s">
        <v>116</v>
      </c>
      <c r="AM2562" s="56" t="s">
        <v>105</v>
      </c>
      <c r="AN2562" s="56" t="s">
        <v>106</v>
      </c>
      <c r="AO2562" s="56" t="s">
        <v>107</v>
      </c>
      <c r="AP2562" s="56" t="s">
        <v>108</v>
      </c>
      <c r="AQ2562" s="56" t="s">
        <v>109</v>
      </c>
      <c r="AR2562" s="56">
        <v>144</v>
      </c>
      <c r="AS2562" s="56">
        <v>205.92</v>
      </c>
    </row>
    <row r="2563" spans="35:45" ht="41.4">
      <c r="AI2563" s="57" t="s">
        <v>103</v>
      </c>
      <c r="AJ2563" s="57">
        <v>2023</v>
      </c>
      <c r="AK2563" s="57" t="s">
        <v>33</v>
      </c>
      <c r="AL2563" s="57" t="s">
        <v>116</v>
      </c>
      <c r="AM2563" s="57" t="s">
        <v>105</v>
      </c>
      <c r="AN2563" s="57" t="s">
        <v>106</v>
      </c>
      <c r="AO2563" s="57" t="s">
        <v>107</v>
      </c>
      <c r="AP2563" s="57" t="s">
        <v>108</v>
      </c>
      <c r="AQ2563" s="57" t="s">
        <v>109</v>
      </c>
      <c r="AR2563" s="57">
        <v>171</v>
      </c>
      <c r="AS2563" s="57">
        <v>244.53</v>
      </c>
    </row>
    <row r="2564" spans="35:45" ht="41.4">
      <c r="AI2564" s="56" t="s">
        <v>112</v>
      </c>
      <c r="AJ2564" s="56">
        <v>2023</v>
      </c>
      <c r="AK2564" s="56" t="s">
        <v>33</v>
      </c>
      <c r="AL2564" s="56" t="s">
        <v>116</v>
      </c>
      <c r="AM2564" s="56" t="s">
        <v>105</v>
      </c>
      <c r="AN2564" s="56" t="s">
        <v>106</v>
      </c>
      <c r="AO2564" s="56" t="s">
        <v>107</v>
      </c>
      <c r="AP2564" s="56" t="s">
        <v>108</v>
      </c>
      <c r="AQ2564" s="56" t="s">
        <v>109</v>
      </c>
      <c r="AR2564" s="56">
        <v>147</v>
      </c>
      <c r="AS2564" s="56">
        <v>210.21</v>
      </c>
    </row>
    <row r="2565" spans="35:45" ht="41.4">
      <c r="AI2565" s="57" t="s">
        <v>112</v>
      </c>
      <c r="AJ2565" s="57">
        <v>2023</v>
      </c>
      <c r="AK2565" s="57" t="s">
        <v>33</v>
      </c>
      <c r="AL2565" s="57" t="s">
        <v>116</v>
      </c>
      <c r="AM2565" s="57" t="s">
        <v>105</v>
      </c>
      <c r="AN2565" s="57" t="s">
        <v>106</v>
      </c>
      <c r="AO2565" s="57" t="s">
        <v>107</v>
      </c>
      <c r="AP2565" s="57" t="s">
        <v>108</v>
      </c>
      <c r="AQ2565" s="57" t="s">
        <v>109</v>
      </c>
      <c r="AR2565" s="57">
        <v>755</v>
      </c>
      <c r="AS2565" s="57">
        <v>1079.6500000000001</v>
      </c>
    </row>
    <row r="2566" spans="35:45" ht="41.4">
      <c r="AI2566" s="56" t="s">
        <v>103</v>
      </c>
      <c r="AJ2566" s="56">
        <v>2023</v>
      </c>
      <c r="AK2566" s="56" t="s">
        <v>33</v>
      </c>
      <c r="AL2566" s="56" t="s">
        <v>116</v>
      </c>
      <c r="AM2566" s="56" t="s">
        <v>105</v>
      </c>
      <c r="AN2566" s="56" t="s">
        <v>106</v>
      </c>
      <c r="AO2566" s="56" t="s">
        <v>107</v>
      </c>
      <c r="AP2566" s="56" t="s">
        <v>108</v>
      </c>
      <c r="AQ2566" s="56" t="s">
        <v>109</v>
      </c>
      <c r="AR2566" s="56">
        <v>842</v>
      </c>
      <c r="AS2566" s="56">
        <v>1204.06</v>
      </c>
    </row>
    <row r="2567" spans="35:45" ht="41.4">
      <c r="AI2567" s="57" t="s">
        <v>103</v>
      </c>
      <c r="AJ2567" s="57">
        <v>2023</v>
      </c>
      <c r="AK2567" s="57" t="s">
        <v>33</v>
      </c>
      <c r="AL2567" s="57" t="s">
        <v>116</v>
      </c>
      <c r="AM2567" s="57" t="s">
        <v>105</v>
      </c>
      <c r="AN2567" s="57" t="s">
        <v>106</v>
      </c>
      <c r="AO2567" s="57" t="s">
        <v>107</v>
      </c>
      <c r="AP2567" s="57" t="s">
        <v>108</v>
      </c>
      <c r="AQ2567" s="57" t="s">
        <v>109</v>
      </c>
      <c r="AR2567" s="57">
        <v>173</v>
      </c>
      <c r="AS2567" s="57">
        <v>247.39</v>
      </c>
    </row>
    <row r="2568" spans="35:45" ht="41.4">
      <c r="AI2568" s="56" t="s">
        <v>103</v>
      </c>
      <c r="AJ2568" s="56">
        <v>2023</v>
      </c>
      <c r="AK2568" s="56" t="s">
        <v>33</v>
      </c>
      <c r="AL2568" s="56" t="s">
        <v>116</v>
      </c>
      <c r="AM2568" s="56" t="s">
        <v>105</v>
      </c>
      <c r="AN2568" s="56" t="s">
        <v>106</v>
      </c>
      <c r="AO2568" s="56" t="s">
        <v>107</v>
      </c>
      <c r="AP2568" s="56" t="s">
        <v>108</v>
      </c>
      <c r="AQ2568" s="56" t="s">
        <v>109</v>
      </c>
      <c r="AR2568" s="56">
        <v>149</v>
      </c>
      <c r="AS2568" s="56">
        <v>213.07</v>
      </c>
    </row>
    <row r="2569" spans="35:45" ht="41.4">
      <c r="AI2569" s="57" t="s">
        <v>114</v>
      </c>
      <c r="AJ2569" s="57">
        <v>2023</v>
      </c>
      <c r="AK2569" s="57" t="s">
        <v>32</v>
      </c>
      <c r="AL2569" s="57" t="s">
        <v>116</v>
      </c>
      <c r="AM2569" s="57" t="s">
        <v>105</v>
      </c>
      <c r="AN2569" s="57" t="s">
        <v>106</v>
      </c>
      <c r="AO2569" s="57" t="s">
        <v>107</v>
      </c>
      <c r="AP2569" s="57" t="s">
        <v>108</v>
      </c>
      <c r="AQ2569" s="57" t="s">
        <v>109</v>
      </c>
      <c r="AR2569" s="57">
        <v>152</v>
      </c>
      <c r="AS2569" s="57">
        <v>217.36</v>
      </c>
    </row>
    <row r="2570" spans="35:45" ht="41.4">
      <c r="AI2570" s="56" t="s">
        <v>103</v>
      </c>
      <c r="AJ2570" s="56">
        <v>2023</v>
      </c>
      <c r="AK2570" s="56" t="s">
        <v>32</v>
      </c>
      <c r="AL2570" s="56" t="s">
        <v>116</v>
      </c>
      <c r="AM2570" s="56" t="s">
        <v>105</v>
      </c>
      <c r="AN2570" s="56" t="s">
        <v>106</v>
      </c>
      <c r="AO2570" s="56" t="s">
        <v>107</v>
      </c>
      <c r="AP2570" s="56" t="s">
        <v>108</v>
      </c>
      <c r="AQ2570" s="56" t="s">
        <v>109</v>
      </c>
      <c r="AR2570" s="56">
        <v>178</v>
      </c>
      <c r="AS2570" s="56">
        <v>526.24</v>
      </c>
    </row>
    <row r="2571" spans="35:45" ht="41.4">
      <c r="AI2571" s="57" t="s">
        <v>103</v>
      </c>
      <c r="AJ2571" s="57">
        <v>2023</v>
      </c>
      <c r="AK2571" s="57" t="s">
        <v>32</v>
      </c>
      <c r="AL2571" s="57" t="s">
        <v>116</v>
      </c>
      <c r="AM2571" s="57" t="s">
        <v>105</v>
      </c>
      <c r="AN2571" s="57" t="s">
        <v>106</v>
      </c>
      <c r="AO2571" s="57" t="s">
        <v>107</v>
      </c>
      <c r="AP2571" s="57" t="s">
        <v>108</v>
      </c>
      <c r="AQ2571" s="57" t="s">
        <v>109</v>
      </c>
      <c r="AR2571" s="57">
        <v>154</v>
      </c>
      <c r="AS2571" s="57">
        <v>526.24</v>
      </c>
    </row>
    <row r="2572" spans="35:45" ht="41.4">
      <c r="AI2572" s="56" t="s">
        <v>112</v>
      </c>
      <c r="AJ2572" s="56">
        <v>2023</v>
      </c>
      <c r="AK2572" s="56" t="s">
        <v>32</v>
      </c>
      <c r="AL2572" s="56" t="s">
        <v>116</v>
      </c>
      <c r="AM2572" s="56" t="s">
        <v>105</v>
      </c>
      <c r="AN2572" s="56" t="s">
        <v>106</v>
      </c>
      <c r="AO2572" s="56" t="s">
        <v>107</v>
      </c>
      <c r="AP2572" s="56" t="s">
        <v>108</v>
      </c>
      <c r="AQ2572" s="56" t="s">
        <v>109</v>
      </c>
      <c r="AR2572" s="56">
        <v>973</v>
      </c>
      <c r="AS2572" s="56">
        <v>1391.39</v>
      </c>
    </row>
    <row r="2573" spans="35:45" ht="41.4">
      <c r="AI2573" s="57" t="s">
        <v>110</v>
      </c>
      <c r="AJ2573" s="57">
        <v>2023</v>
      </c>
      <c r="AK2573" s="57" t="s">
        <v>32</v>
      </c>
      <c r="AL2573" s="57" t="s">
        <v>116</v>
      </c>
      <c r="AM2573" s="57" t="s">
        <v>105</v>
      </c>
      <c r="AN2573" s="57" t="s">
        <v>106</v>
      </c>
      <c r="AO2573" s="57" t="s">
        <v>107</v>
      </c>
      <c r="AP2573" s="57" t="s">
        <v>108</v>
      </c>
      <c r="AQ2573" s="57" t="s">
        <v>109</v>
      </c>
      <c r="AR2573" s="57">
        <v>150</v>
      </c>
      <c r="AS2573" s="57">
        <v>214.5</v>
      </c>
    </row>
    <row r="2574" spans="35:45" ht="41.4">
      <c r="AI2574" s="56" t="s">
        <v>110</v>
      </c>
      <c r="AJ2574" s="56">
        <v>2023</v>
      </c>
      <c r="AK2574" s="56" t="s">
        <v>32</v>
      </c>
      <c r="AL2574" s="56" t="s">
        <v>116</v>
      </c>
      <c r="AM2574" s="56" t="s">
        <v>105</v>
      </c>
      <c r="AN2574" s="56" t="s">
        <v>106</v>
      </c>
      <c r="AO2574" s="56" t="s">
        <v>107</v>
      </c>
      <c r="AP2574" s="56" t="s">
        <v>108</v>
      </c>
      <c r="AQ2574" s="56" t="s">
        <v>109</v>
      </c>
      <c r="AR2574" s="56">
        <v>177</v>
      </c>
      <c r="AS2574" s="56">
        <v>253.11</v>
      </c>
    </row>
    <row r="2575" spans="35:45" ht="41.4">
      <c r="AI2575" s="57" t="s">
        <v>112</v>
      </c>
      <c r="AJ2575" s="57">
        <v>2023</v>
      </c>
      <c r="AK2575" s="57" t="s">
        <v>32</v>
      </c>
      <c r="AL2575" s="57" t="s">
        <v>116</v>
      </c>
      <c r="AM2575" s="57" t="s">
        <v>105</v>
      </c>
      <c r="AN2575" s="57" t="s">
        <v>106</v>
      </c>
      <c r="AO2575" s="57" t="s">
        <v>107</v>
      </c>
      <c r="AP2575" s="57" t="s">
        <v>108</v>
      </c>
      <c r="AQ2575" s="57" t="s">
        <v>109</v>
      </c>
      <c r="AR2575" s="57">
        <v>153</v>
      </c>
      <c r="AS2575" s="57">
        <v>218.79</v>
      </c>
    </row>
    <row r="2576" spans="35:45" ht="41.4">
      <c r="AI2576" s="56" t="s">
        <v>103</v>
      </c>
      <c r="AJ2576" s="56">
        <v>2023</v>
      </c>
      <c r="AK2576" s="56" t="s">
        <v>32</v>
      </c>
      <c r="AL2576" s="56" t="s">
        <v>116</v>
      </c>
      <c r="AM2576" s="56" t="s">
        <v>105</v>
      </c>
      <c r="AN2576" s="56" t="s">
        <v>106</v>
      </c>
      <c r="AO2576" s="56" t="s">
        <v>107</v>
      </c>
      <c r="AP2576" s="56" t="s">
        <v>108</v>
      </c>
      <c r="AQ2576" s="56" t="s">
        <v>109</v>
      </c>
      <c r="AR2576" s="56">
        <v>754</v>
      </c>
      <c r="AS2576" s="56">
        <v>1078.22</v>
      </c>
    </row>
    <row r="2577" spans="35:45" ht="41.4">
      <c r="AI2577" s="57" t="s">
        <v>103</v>
      </c>
      <c r="AJ2577" s="57">
        <v>2023</v>
      </c>
      <c r="AK2577" s="57" t="s">
        <v>32</v>
      </c>
      <c r="AL2577" s="57" t="s">
        <v>116</v>
      </c>
      <c r="AM2577" s="57" t="s">
        <v>105</v>
      </c>
      <c r="AN2577" s="57" t="s">
        <v>106</v>
      </c>
      <c r="AO2577" s="57" t="s">
        <v>107</v>
      </c>
      <c r="AP2577" s="57" t="s">
        <v>108</v>
      </c>
      <c r="AQ2577" s="57" t="s">
        <v>109</v>
      </c>
      <c r="AR2577" s="57">
        <v>841</v>
      </c>
      <c r="AS2577" s="57">
        <v>1202.6300000000001</v>
      </c>
    </row>
    <row r="2578" spans="35:45" ht="41.4">
      <c r="AI2578" s="56" t="s">
        <v>114</v>
      </c>
      <c r="AJ2578" s="56">
        <v>2023</v>
      </c>
      <c r="AK2578" s="56" t="s">
        <v>32</v>
      </c>
      <c r="AL2578" s="56" t="s">
        <v>116</v>
      </c>
      <c r="AM2578" s="56" t="s">
        <v>105</v>
      </c>
      <c r="AN2578" s="56" t="s">
        <v>106</v>
      </c>
      <c r="AO2578" s="56" t="s">
        <v>107</v>
      </c>
      <c r="AP2578" s="56" t="s">
        <v>108</v>
      </c>
      <c r="AQ2578" s="56" t="s">
        <v>109</v>
      </c>
      <c r="AR2578" s="56">
        <v>179</v>
      </c>
      <c r="AS2578" s="56">
        <v>255.97</v>
      </c>
    </row>
    <row r="2579" spans="35:45" ht="41.4">
      <c r="AI2579" s="57" t="s">
        <v>103</v>
      </c>
      <c r="AJ2579" s="57">
        <v>2023</v>
      </c>
      <c r="AK2579" s="57" t="s">
        <v>31</v>
      </c>
      <c r="AL2579" s="57" t="s">
        <v>116</v>
      </c>
      <c r="AM2579" s="57" t="s">
        <v>105</v>
      </c>
      <c r="AN2579" s="57" t="s">
        <v>106</v>
      </c>
      <c r="AO2579" s="57" t="s">
        <v>107</v>
      </c>
      <c r="AP2579" s="57" t="s">
        <v>108</v>
      </c>
      <c r="AQ2579" s="57" t="s">
        <v>109</v>
      </c>
      <c r="AR2579" s="57">
        <v>182</v>
      </c>
      <c r="AS2579" s="57">
        <v>260.26</v>
      </c>
    </row>
    <row r="2580" spans="35:45" ht="41.4">
      <c r="AI2580" s="56" t="s">
        <v>110</v>
      </c>
      <c r="AJ2580" s="56">
        <v>2023</v>
      </c>
      <c r="AK2580" s="56" t="s">
        <v>31</v>
      </c>
      <c r="AL2580" s="56" t="s">
        <v>116</v>
      </c>
      <c r="AM2580" s="56" t="s">
        <v>105</v>
      </c>
      <c r="AN2580" s="56" t="s">
        <v>106</v>
      </c>
      <c r="AO2580" s="56" t="s">
        <v>107</v>
      </c>
      <c r="AP2580" s="56" t="s">
        <v>108</v>
      </c>
      <c r="AQ2580" s="56" t="s">
        <v>109</v>
      </c>
      <c r="AR2580" s="56">
        <v>158</v>
      </c>
      <c r="AS2580" s="56">
        <v>225.94</v>
      </c>
    </row>
    <row r="2581" spans="35:45" ht="41.4">
      <c r="AI2581" s="57" t="s">
        <v>110</v>
      </c>
      <c r="AJ2581" s="57">
        <v>2023</v>
      </c>
      <c r="AK2581" s="57" t="s">
        <v>31</v>
      </c>
      <c r="AL2581" s="57" t="s">
        <v>116</v>
      </c>
      <c r="AM2581" s="57" t="s">
        <v>105</v>
      </c>
      <c r="AN2581" s="57" t="s">
        <v>106</v>
      </c>
      <c r="AO2581" s="57" t="s">
        <v>107</v>
      </c>
      <c r="AP2581" s="57" t="s">
        <v>108</v>
      </c>
      <c r="AQ2581" s="57" t="s">
        <v>109</v>
      </c>
      <c r="AR2581" s="57">
        <v>184</v>
      </c>
      <c r="AS2581" s="57">
        <v>526.24</v>
      </c>
    </row>
    <row r="2582" spans="35:45" ht="41.4">
      <c r="AI2582" s="56" t="s">
        <v>112</v>
      </c>
      <c r="AJ2582" s="56">
        <v>2023</v>
      </c>
      <c r="AK2582" s="56" t="s">
        <v>31</v>
      </c>
      <c r="AL2582" s="56" t="s">
        <v>116</v>
      </c>
      <c r="AM2582" s="56" t="s">
        <v>105</v>
      </c>
      <c r="AN2582" s="56" t="s">
        <v>106</v>
      </c>
      <c r="AO2582" s="56" t="s">
        <v>107</v>
      </c>
      <c r="AP2582" s="56" t="s">
        <v>108</v>
      </c>
      <c r="AQ2582" s="56" t="s">
        <v>109</v>
      </c>
      <c r="AR2582" s="56">
        <v>972</v>
      </c>
      <c r="AS2582" s="56">
        <v>1389.96</v>
      </c>
    </row>
    <row r="2583" spans="35:45" ht="41.4">
      <c r="AI2583" s="57" t="s">
        <v>103</v>
      </c>
      <c r="AJ2583" s="57">
        <v>2023</v>
      </c>
      <c r="AK2583" s="57" t="s">
        <v>31</v>
      </c>
      <c r="AL2583" s="57" t="s">
        <v>116</v>
      </c>
      <c r="AM2583" s="57" t="s">
        <v>105</v>
      </c>
      <c r="AN2583" s="57" t="s">
        <v>106</v>
      </c>
      <c r="AO2583" s="57" t="s">
        <v>107</v>
      </c>
      <c r="AP2583" s="57" t="s">
        <v>108</v>
      </c>
      <c r="AQ2583" s="57" t="s">
        <v>109</v>
      </c>
      <c r="AR2583" s="57">
        <v>156</v>
      </c>
      <c r="AS2583" s="57">
        <v>223.08</v>
      </c>
    </row>
    <row r="2584" spans="35:45" ht="41.4">
      <c r="AI2584" s="56" t="s">
        <v>103</v>
      </c>
      <c r="AJ2584" s="56">
        <v>2023</v>
      </c>
      <c r="AK2584" s="56" t="s">
        <v>31</v>
      </c>
      <c r="AL2584" s="56" t="s">
        <v>116</v>
      </c>
      <c r="AM2584" s="56" t="s">
        <v>105</v>
      </c>
      <c r="AN2584" s="56" t="s">
        <v>106</v>
      </c>
      <c r="AO2584" s="56" t="s">
        <v>107</v>
      </c>
      <c r="AP2584" s="56" t="s">
        <v>108</v>
      </c>
      <c r="AQ2584" s="56" t="s">
        <v>109</v>
      </c>
      <c r="AR2584" s="56">
        <v>183</v>
      </c>
      <c r="AS2584" s="56">
        <v>261.69</v>
      </c>
    </row>
    <row r="2585" spans="35:45" ht="41.4">
      <c r="AI2585" s="57" t="s">
        <v>112</v>
      </c>
      <c r="AJ2585" s="57">
        <v>2023</v>
      </c>
      <c r="AK2585" s="57" t="s">
        <v>31</v>
      </c>
      <c r="AL2585" s="57" t="s">
        <v>116</v>
      </c>
      <c r="AM2585" s="57" t="s">
        <v>105</v>
      </c>
      <c r="AN2585" s="57" t="s">
        <v>106</v>
      </c>
      <c r="AO2585" s="57" t="s">
        <v>107</v>
      </c>
      <c r="AP2585" s="57" t="s">
        <v>108</v>
      </c>
      <c r="AQ2585" s="57" t="s">
        <v>109</v>
      </c>
      <c r="AR2585" s="57">
        <v>159</v>
      </c>
      <c r="AS2585" s="57">
        <v>227.37</v>
      </c>
    </row>
    <row r="2586" spans="35:45" ht="41.4">
      <c r="AI2586" s="56" t="s">
        <v>110</v>
      </c>
      <c r="AJ2586" s="56">
        <v>2023</v>
      </c>
      <c r="AK2586" s="56" t="s">
        <v>31</v>
      </c>
      <c r="AL2586" s="56" t="s">
        <v>116</v>
      </c>
      <c r="AM2586" s="56" t="s">
        <v>105</v>
      </c>
      <c r="AN2586" s="56" t="s">
        <v>106</v>
      </c>
      <c r="AO2586" s="56" t="s">
        <v>107</v>
      </c>
      <c r="AP2586" s="56" t="s">
        <v>108</v>
      </c>
      <c r="AQ2586" s="56" t="s">
        <v>109</v>
      </c>
      <c r="AR2586" s="56">
        <v>840</v>
      </c>
      <c r="AS2586" s="56">
        <v>1201.2</v>
      </c>
    </row>
    <row r="2587" spans="35:45" ht="41.4">
      <c r="AI2587" s="57" t="s">
        <v>110</v>
      </c>
      <c r="AJ2587" s="57">
        <v>2023</v>
      </c>
      <c r="AK2587" s="57" t="s">
        <v>31</v>
      </c>
      <c r="AL2587" s="57" t="s">
        <v>116</v>
      </c>
      <c r="AM2587" s="57" t="s">
        <v>105</v>
      </c>
      <c r="AN2587" s="57" t="s">
        <v>106</v>
      </c>
      <c r="AO2587" s="57" t="s">
        <v>107</v>
      </c>
      <c r="AP2587" s="57" t="s">
        <v>108</v>
      </c>
      <c r="AQ2587" s="57" t="s">
        <v>109</v>
      </c>
      <c r="AR2587" s="57">
        <v>185</v>
      </c>
      <c r="AS2587" s="57">
        <v>264.55</v>
      </c>
    </row>
    <row r="2588" spans="35:45" ht="41.4">
      <c r="AI2588" s="56" t="s">
        <v>103</v>
      </c>
      <c r="AJ2588" s="56">
        <v>2023</v>
      </c>
      <c r="AK2588" s="56" t="s">
        <v>31</v>
      </c>
      <c r="AL2588" s="56" t="s">
        <v>116</v>
      </c>
      <c r="AM2588" s="56" t="s">
        <v>105</v>
      </c>
      <c r="AN2588" s="56" t="s">
        <v>106</v>
      </c>
      <c r="AO2588" s="56" t="s">
        <v>107</v>
      </c>
      <c r="AP2588" s="56" t="s">
        <v>108</v>
      </c>
      <c r="AQ2588" s="56" t="s">
        <v>109</v>
      </c>
      <c r="AR2588" s="56">
        <v>155</v>
      </c>
      <c r="AS2588" s="56">
        <v>221.65</v>
      </c>
    </row>
    <row r="2589" spans="35:45" ht="69">
      <c r="AI2589" s="57" t="s">
        <v>110</v>
      </c>
      <c r="AJ2589" s="57">
        <v>2023</v>
      </c>
      <c r="AK2589" s="57" t="s">
        <v>26</v>
      </c>
      <c r="AL2589" s="57" t="s">
        <v>116</v>
      </c>
      <c r="AM2589" s="57" t="s">
        <v>118</v>
      </c>
      <c r="AN2589" s="57" t="s">
        <v>119</v>
      </c>
      <c r="AO2589" s="57" t="s">
        <v>115</v>
      </c>
      <c r="AP2589" s="57" t="s">
        <v>117</v>
      </c>
      <c r="AQ2589" s="57" t="s">
        <v>120</v>
      </c>
      <c r="AR2589" s="57">
        <v>290</v>
      </c>
      <c r="AS2589" s="57">
        <v>414.7</v>
      </c>
    </row>
    <row r="2590" spans="35:45" ht="69">
      <c r="AI2590" s="56" t="s">
        <v>112</v>
      </c>
      <c r="AJ2590" s="56">
        <v>2023</v>
      </c>
      <c r="AK2590" s="56" t="s">
        <v>26</v>
      </c>
      <c r="AL2590" s="56" t="s">
        <v>116</v>
      </c>
      <c r="AM2590" s="56" t="s">
        <v>118</v>
      </c>
      <c r="AN2590" s="56" t="s">
        <v>119</v>
      </c>
      <c r="AO2590" s="56" t="s">
        <v>115</v>
      </c>
      <c r="AP2590" s="56" t="s">
        <v>117</v>
      </c>
      <c r="AQ2590" s="56" t="s">
        <v>120</v>
      </c>
      <c r="AR2590" s="56">
        <v>260</v>
      </c>
      <c r="AS2590" s="56">
        <v>371.8</v>
      </c>
    </row>
    <row r="2591" spans="35:45" ht="69">
      <c r="AI2591" s="57" t="s">
        <v>110</v>
      </c>
      <c r="AJ2591" s="57">
        <v>2023</v>
      </c>
      <c r="AK2591" s="57" t="s">
        <v>26</v>
      </c>
      <c r="AL2591" s="57" t="s">
        <v>116</v>
      </c>
      <c r="AM2591" s="57" t="s">
        <v>118</v>
      </c>
      <c r="AN2591" s="57" t="s">
        <v>119</v>
      </c>
      <c r="AO2591" s="57" t="s">
        <v>115</v>
      </c>
      <c r="AP2591" s="57" t="s">
        <v>117</v>
      </c>
      <c r="AQ2591" s="57" t="s">
        <v>120</v>
      </c>
      <c r="AR2591" s="57">
        <v>286</v>
      </c>
      <c r="AS2591" s="57">
        <v>408.98</v>
      </c>
    </row>
    <row r="2592" spans="35:45" ht="69">
      <c r="AI2592" s="56" t="s">
        <v>110</v>
      </c>
      <c r="AJ2592" s="56">
        <v>2023</v>
      </c>
      <c r="AK2592" s="56" t="s">
        <v>26</v>
      </c>
      <c r="AL2592" s="56" t="s">
        <v>116</v>
      </c>
      <c r="AM2592" s="56" t="s">
        <v>118</v>
      </c>
      <c r="AN2592" s="56" t="s">
        <v>119</v>
      </c>
      <c r="AO2592" s="56" t="s">
        <v>115</v>
      </c>
      <c r="AP2592" s="56" t="s">
        <v>117</v>
      </c>
      <c r="AQ2592" s="56" t="s">
        <v>120</v>
      </c>
      <c r="AR2592" s="56">
        <v>262</v>
      </c>
      <c r="AS2592" s="56">
        <v>374.66</v>
      </c>
    </row>
    <row r="2593" spans="35:45" ht="69">
      <c r="AI2593" s="57" t="s">
        <v>112</v>
      </c>
      <c r="AJ2593" s="57">
        <v>2023</v>
      </c>
      <c r="AK2593" s="57" t="s">
        <v>26</v>
      </c>
      <c r="AL2593" s="57" t="s">
        <v>116</v>
      </c>
      <c r="AM2593" s="57" t="s">
        <v>118</v>
      </c>
      <c r="AN2593" s="57" t="s">
        <v>119</v>
      </c>
      <c r="AO2593" s="57" t="s">
        <v>115</v>
      </c>
      <c r="AP2593" s="57" t="s">
        <v>117</v>
      </c>
      <c r="AQ2593" s="57" t="s">
        <v>120</v>
      </c>
      <c r="AR2593" s="57">
        <v>791</v>
      </c>
      <c r="AS2593" s="57">
        <v>1131.1300000000001</v>
      </c>
    </row>
    <row r="2594" spans="35:45" ht="69">
      <c r="AI2594" s="56" t="s">
        <v>112</v>
      </c>
      <c r="AJ2594" s="56">
        <v>2023</v>
      </c>
      <c r="AK2594" s="56" t="s">
        <v>26</v>
      </c>
      <c r="AL2594" s="56" t="s">
        <v>116</v>
      </c>
      <c r="AM2594" s="56" t="s">
        <v>118</v>
      </c>
      <c r="AN2594" s="56" t="s">
        <v>119</v>
      </c>
      <c r="AO2594" s="56" t="s">
        <v>115</v>
      </c>
      <c r="AP2594" s="56" t="s">
        <v>117</v>
      </c>
      <c r="AQ2594" s="56" t="s">
        <v>120</v>
      </c>
      <c r="AR2594" s="56">
        <v>261</v>
      </c>
      <c r="AS2594" s="56">
        <v>373.23</v>
      </c>
    </row>
    <row r="2595" spans="35:45" ht="69">
      <c r="AI2595" s="57" t="s">
        <v>110</v>
      </c>
      <c r="AJ2595" s="57">
        <v>2023</v>
      </c>
      <c r="AK2595" s="57" t="s">
        <v>26</v>
      </c>
      <c r="AL2595" s="57" t="s">
        <v>116</v>
      </c>
      <c r="AM2595" s="57" t="s">
        <v>118</v>
      </c>
      <c r="AN2595" s="57" t="s">
        <v>119</v>
      </c>
      <c r="AO2595" s="57" t="s">
        <v>115</v>
      </c>
      <c r="AP2595" s="57" t="s">
        <v>117</v>
      </c>
      <c r="AQ2595" s="57" t="s">
        <v>120</v>
      </c>
      <c r="AR2595" s="57">
        <v>289</v>
      </c>
      <c r="AS2595" s="57">
        <v>413.27</v>
      </c>
    </row>
    <row r="2596" spans="35:45" ht="69">
      <c r="AI2596" s="56" t="s">
        <v>110</v>
      </c>
      <c r="AJ2596" s="56">
        <v>2023</v>
      </c>
      <c r="AK2596" s="56" t="s">
        <v>26</v>
      </c>
      <c r="AL2596" s="56" t="s">
        <v>116</v>
      </c>
      <c r="AM2596" s="56" t="s">
        <v>118</v>
      </c>
      <c r="AN2596" s="56" t="s">
        <v>119</v>
      </c>
      <c r="AO2596" s="56" t="s">
        <v>115</v>
      </c>
      <c r="AP2596" s="56" t="s">
        <v>117</v>
      </c>
      <c r="AQ2596" s="56" t="s">
        <v>120</v>
      </c>
      <c r="AR2596" s="56">
        <v>259</v>
      </c>
      <c r="AS2596" s="56">
        <v>370.37</v>
      </c>
    </row>
    <row r="2597" spans="35:45" ht="69">
      <c r="AI2597" s="57" t="s">
        <v>112</v>
      </c>
      <c r="AJ2597" s="57">
        <v>2023</v>
      </c>
      <c r="AK2597" s="57" t="s">
        <v>26</v>
      </c>
      <c r="AL2597" s="57" t="s">
        <v>116</v>
      </c>
      <c r="AM2597" s="57" t="s">
        <v>118</v>
      </c>
      <c r="AN2597" s="57" t="s">
        <v>119</v>
      </c>
      <c r="AO2597" s="57" t="s">
        <v>115</v>
      </c>
      <c r="AP2597" s="57" t="s">
        <v>117</v>
      </c>
      <c r="AQ2597" s="57" t="s">
        <v>120</v>
      </c>
      <c r="AR2597" s="57">
        <v>800</v>
      </c>
      <c r="AS2597" s="57">
        <v>1144</v>
      </c>
    </row>
    <row r="2598" spans="35:45" ht="69">
      <c r="AI2598" s="56" t="s">
        <v>110</v>
      </c>
      <c r="AJ2598" s="56">
        <v>2023</v>
      </c>
      <c r="AK2598" s="56" t="s">
        <v>26</v>
      </c>
      <c r="AL2598" s="56" t="s">
        <v>116</v>
      </c>
      <c r="AM2598" s="56" t="s">
        <v>118</v>
      </c>
      <c r="AN2598" s="56" t="s">
        <v>119</v>
      </c>
      <c r="AO2598" s="56" t="s">
        <v>115</v>
      </c>
      <c r="AP2598" s="56" t="s">
        <v>117</v>
      </c>
      <c r="AQ2598" s="56" t="s">
        <v>120</v>
      </c>
      <c r="AR2598" s="56">
        <v>886</v>
      </c>
      <c r="AS2598" s="56">
        <v>1266.98</v>
      </c>
    </row>
    <row r="2599" spans="35:45" ht="69">
      <c r="AI2599" s="57" t="s">
        <v>110</v>
      </c>
      <c r="AJ2599" s="57">
        <v>2023</v>
      </c>
      <c r="AK2599" s="57" t="s">
        <v>30</v>
      </c>
      <c r="AL2599" s="57" t="s">
        <v>116</v>
      </c>
      <c r="AM2599" s="57" t="s">
        <v>118</v>
      </c>
      <c r="AN2599" s="57" t="s">
        <v>119</v>
      </c>
      <c r="AO2599" s="57" t="s">
        <v>115</v>
      </c>
      <c r="AP2599" s="57" t="s">
        <v>117</v>
      </c>
      <c r="AQ2599" s="57" t="s">
        <v>120</v>
      </c>
      <c r="AR2599" s="57">
        <v>266</v>
      </c>
      <c r="AS2599" s="57">
        <v>380.38</v>
      </c>
    </row>
    <row r="2600" spans="35:45" ht="69">
      <c r="AI2600" s="56" t="s">
        <v>103</v>
      </c>
      <c r="AJ2600" s="56">
        <v>2023</v>
      </c>
      <c r="AK2600" s="56" t="s">
        <v>30</v>
      </c>
      <c r="AL2600" s="56" t="s">
        <v>116</v>
      </c>
      <c r="AM2600" s="56" t="s">
        <v>118</v>
      </c>
      <c r="AN2600" s="56" t="s">
        <v>119</v>
      </c>
      <c r="AO2600" s="56" t="s">
        <v>115</v>
      </c>
      <c r="AP2600" s="56" t="s">
        <v>117</v>
      </c>
      <c r="AQ2600" s="56" t="s">
        <v>120</v>
      </c>
      <c r="AR2600" s="56">
        <v>242</v>
      </c>
      <c r="AS2600" s="56">
        <v>346.06</v>
      </c>
    </row>
    <row r="2601" spans="35:45" ht="69">
      <c r="AI2601" s="57" t="s">
        <v>103</v>
      </c>
      <c r="AJ2601" s="57">
        <v>2023</v>
      </c>
      <c r="AK2601" s="57" t="s">
        <v>30</v>
      </c>
      <c r="AL2601" s="57" t="s">
        <v>116</v>
      </c>
      <c r="AM2601" s="57" t="s">
        <v>118</v>
      </c>
      <c r="AN2601" s="57" t="s">
        <v>119</v>
      </c>
      <c r="AO2601" s="57" t="s">
        <v>115</v>
      </c>
      <c r="AP2601" s="57" t="s">
        <v>117</v>
      </c>
      <c r="AQ2601" s="57" t="s">
        <v>120</v>
      </c>
      <c r="AR2601" s="57">
        <v>268</v>
      </c>
      <c r="AS2601" s="57">
        <v>383.24</v>
      </c>
    </row>
    <row r="2602" spans="35:45" ht="69">
      <c r="AI2602" s="56" t="s">
        <v>103</v>
      </c>
      <c r="AJ2602" s="56">
        <v>2023</v>
      </c>
      <c r="AK2602" s="56" t="s">
        <v>30</v>
      </c>
      <c r="AL2602" s="56" t="s">
        <v>116</v>
      </c>
      <c r="AM2602" s="56" t="s">
        <v>118</v>
      </c>
      <c r="AN2602" s="56" t="s">
        <v>119</v>
      </c>
      <c r="AO2602" s="56" t="s">
        <v>115</v>
      </c>
      <c r="AP2602" s="56" t="s">
        <v>117</v>
      </c>
      <c r="AQ2602" s="56" t="s">
        <v>120</v>
      </c>
      <c r="AR2602" s="56">
        <v>238</v>
      </c>
      <c r="AS2602" s="56">
        <v>340.34</v>
      </c>
    </row>
    <row r="2603" spans="35:45" ht="69">
      <c r="AI2603" s="57" t="s">
        <v>103</v>
      </c>
      <c r="AJ2603" s="57">
        <v>2023</v>
      </c>
      <c r="AK2603" s="57" t="s">
        <v>30</v>
      </c>
      <c r="AL2603" s="57" t="s">
        <v>116</v>
      </c>
      <c r="AM2603" s="57" t="s">
        <v>118</v>
      </c>
      <c r="AN2603" s="57" t="s">
        <v>119</v>
      </c>
      <c r="AO2603" s="57" t="s">
        <v>115</v>
      </c>
      <c r="AP2603" s="57" t="s">
        <v>117</v>
      </c>
      <c r="AQ2603" s="57" t="s">
        <v>120</v>
      </c>
      <c r="AR2603" s="57">
        <v>881</v>
      </c>
      <c r="AS2603" s="57">
        <v>1259.83</v>
      </c>
    </row>
    <row r="2604" spans="35:45" ht="69">
      <c r="AI2604" s="56" t="s">
        <v>103</v>
      </c>
      <c r="AJ2604" s="56">
        <v>2023</v>
      </c>
      <c r="AK2604" s="56" t="s">
        <v>30</v>
      </c>
      <c r="AL2604" s="56" t="s">
        <v>116</v>
      </c>
      <c r="AM2604" s="56" t="s">
        <v>118</v>
      </c>
      <c r="AN2604" s="56" t="s">
        <v>119</v>
      </c>
      <c r="AO2604" s="56" t="s">
        <v>115</v>
      </c>
      <c r="AP2604" s="56" t="s">
        <v>117</v>
      </c>
      <c r="AQ2604" s="56" t="s">
        <v>120</v>
      </c>
      <c r="AR2604" s="56">
        <v>834</v>
      </c>
      <c r="AS2604" s="56">
        <v>526.24</v>
      </c>
    </row>
    <row r="2605" spans="35:45" ht="69">
      <c r="AI2605" s="57" t="s">
        <v>103</v>
      </c>
      <c r="AJ2605" s="57">
        <v>2023</v>
      </c>
      <c r="AK2605" s="57" t="s">
        <v>30</v>
      </c>
      <c r="AL2605" s="57" t="s">
        <v>116</v>
      </c>
      <c r="AM2605" s="57" t="s">
        <v>118</v>
      </c>
      <c r="AN2605" s="57" t="s">
        <v>119</v>
      </c>
      <c r="AO2605" s="57" t="s">
        <v>115</v>
      </c>
      <c r="AP2605" s="57" t="s">
        <v>117</v>
      </c>
      <c r="AQ2605" s="57" t="s">
        <v>120</v>
      </c>
      <c r="AR2605" s="57">
        <v>265</v>
      </c>
      <c r="AS2605" s="57">
        <v>378.95</v>
      </c>
    </row>
    <row r="2606" spans="35:45" ht="69">
      <c r="AI2606" s="56" t="s">
        <v>103</v>
      </c>
      <c r="AJ2606" s="56">
        <v>2023</v>
      </c>
      <c r="AK2606" s="56" t="s">
        <v>30</v>
      </c>
      <c r="AL2606" s="56" t="s">
        <v>116</v>
      </c>
      <c r="AM2606" s="56" t="s">
        <v>118</v>
      </c>
      <c r="AN2606" s="56" t="s">
        <v>119</v>
      </c>
      <c r="AO2606" s="56" t="s">
        <v>115</v>
      </c>
      <c r="AP2606" s="56" t="s">
        <v>117</v>
      </c>
      <c r="AQ2606" s="56" t="s">
        <v>120</v>
      </c>
      <c r="AR2606" s="56">
        <v>241</v>
      </c>
      <c r="AS2606" s="56">
        <v>344.63</v>
      </c>
    </row>
    <row r="2607" spans="35:45" ht="69">
      <c r="AI2607" s="57" t="s">
        <v>103</v>
      </c>
      <c r="AJ2607" s="57">
        <v>2023</v>
      </c>
      <c r="AK2607" s="57" t="s">
        <v>30</v>
      </c>
      <c r="AL2607" s="57" t="s">
        <v>116</v>
      </c>
      <c r="AM2607" s="57" t="s">
        <v>118</v>
      </c>
      <c r="AN2607" s="57" t="s">
        <v>119</v>
      </c>
      <c r="AO2607" s="57" t="s">
        <v>115</v>
      </c>
      <c r="AP2607" s="57" t="s">
        <v>117</v>
      </c>
      <c r="AQ2607" s="57" t="s">
        <v>120</v>
      </c>
      <c r="AR2607" s="57">
        <v>803</v>
      </c>
      <c r="AS2607" s="57">
        <v>1148.29</v>
      </c>
    </row>
    <row r="2608" spans="35:45" ht="69">
      <c r="AI2608" s="56" t="s">
        <v>110</v>
      </c>
      <c r="AJ2608" s="56">
        <v>2023</v>
      </c>
      <c r="AK2608" s="56" t="s">
        <v>30</v>
      </c>
      <c r="AL2608" s="56" t="s">
        <v>116</v>
      </c>
      <c r="AM2608" s="56" t="s">
        <v>118</v>
      </c>
      <c r="AN2608" s="56" t="s">
        <v>119</v>
      </c>
      <c r="AO2608" s="56" t="s">
        <v>115</v>
      </c>
      <c r="AP2608" s="56" t="s">
        <v>117</v>
      </c>
      <c r="AQ2608" s="56" t="s">
        <v>120</v>
      </c>
      <c r="AR2608" s="56">
        <v>239</v>
      </c>
      <c r="AS2608" s="56">
        <v>341.77</v>
      </c>
    </row>
    <row r="2609" spans="35:45" ht="69">
      <c r="AI2609" s="57" t="s">
        <v>110</v>
      </c>
      <c r="AJ2609" s="57">
        <v>2023</v>
      </c>
      <c r="AK2609" s="57" t="s">
        <v>34</v>
      </c>
      <c r="AL2609" s="57" t="s">
        <v>116</v>
      </c>
      <c r="AM2609" s="57" t="s">
        <v>118</v>
      </c>
      <c r="AN2609" s="57" t="s">
        <v>119</v>
      </c>
      <c r="AO2609" s="57" t="s">
        <v>115</v>
      </c>
      <c r="AP2609" s="57" t="s">
        <v>117</v>
      </c>
      <c r="AQ2609" s="57" t="s">
        <v>120</v>
      </c>
      <c r="AR2609" s="57">
        <v>248</v>
      </c>
      <c r="AS2609" s="57">
        <v>354.64</v>
      </c>
    </row>
    <row r="2610" spans="35:45" ht="69">
      <c r="AI2610" s="56" t="s">
        <v>113</v>
      </c>
      <c r="AJ2610" s="56">
        <v>2023</v>
      </c>
      <c r="AK2610" s="56" t="s">
        <v>34</v>
      </c>
      <c r="AL2610" s="56" t="s">
        <v>116</v>
      </c>
      <c r="AM2610" s="56" t="s">
        <v>118</v>
      </c>
      <c r="AN2610" s="56" t="s">
        <v>119</v>
      </c>
      <c r="AO2610" s="56" t="s">
        <v>115</v>
      </c>
      <c r="AP2610" s="56" t="s">
        <v>117</v>
      </c>
      <c r="AQ2610" s="56" t="s">
        <v>120</v>
      </c>
      <c r="AR2610" s="56">
        <v>218</v>
      </c>
      <c r="AS2610" s="56">
        <v>311.74</v>
      </c>
    </row>
    <row r="2611" spans="35:45" ht="69">
      <c r="AI2611" s="57" t="s">
        <v>110</v>
      </c>
      <c r="AJ2611" s="57">
        <v>2023</v>
      </c>
      <c r="AK2611" s="57" t="s">
        <v>34</v>
      </c>
      <c r="AL2611" s="57" t="s">
        <v>116</v>
      </c>
      <c r="AM2611" s="57" t="s">
        <v>118</v>
      </c>
      <c r="AN2611" s="57" t="s">
        <v>119</v>
      </c>
      <c r="AO2611" s="57" t="s">
        <v>115</v>
      </c>
      <c r="AP2611" s="57" t="s">
        <v>117</v>
      </c>
      <c r="AQ2611" s="57" t="s">
        <v>120</v>
      </c>
      <c r="AR2611" s="57">
        <v>244</v>
      </c>
      <c r="AS2611" s="57">
        <v>348.92</v>
      </c>
    </row>
    <row r="2612" spans="35:45" ht="69">
      <c r="AI2612" s="56" t="s">
        <v>110</v>
      </c>
      <c r="AJ2612" s="56">
        <v>2023</v>
      </c>
      <c r="AK2612" s="56" t="s">
        <v>34</v>
      </c>
      <c r="AL2612" s="56" t="s">
        <v>116</v>
      </c>
      <c r="AM2612" s="56" t="s">
        <v>118</v>
      </c>
      <c r="AN2612" s="56" t="s">
        <v>119</v>
      </c>
      <c r="AO2612" s="56" t="s">
        <v>115</v>
      </c>
      <c r="AP2612" s="56" t="s">
        <v>117</v>
      </c>
      <c r="AQ2612" s="56" t="s">
        <v>120</v>
      </c>
      <c r="AR2612" s="56">
        <v>220</v>
      </c>
      <c r="AS2612" s="56">
        <v>314.60000000000002</v>
      </c>
    </row>
    <row r="2613" spans="35:45" ht="69">
      <c r="AI2613" s="57" t="s">
        <v>112</v>
      </c>
      <c r="AJ2613" s="57">
        <v>2023</v>
      </c>
      <c r="AK2613" s="57" t="s">
        <v>34</v>
      </c>
      <c r="AL2613" s="57" t="s">
        <v>116</v>
      </c>
      <c r="AM2613" s="57" t="s">
        <v>118</v>
      </c>
      <c r="AN2613" s="57" t="s">
        <v>119</v>
      </c>
      <c r="AO2613" s="57" t="s">
        <v>115</v>
      </c>
      <c r="AP2613" s="57" t="s">
        <v>117</v>
      </c>
      <c r="AQ2613" s="57" t="s">
        <v>120</v>
      </c>
      <c r="AR2613" s="57">
        <v>798</v>
      </c>
      <c r="AS2613" s="57">
        <v>1141.1400000000001</v>
      </c>
    </row>
    <row r="2614" spans="35:45" ht="69">
      <c r="AI2614" s="56" t="s">
        <v>110</v>
      </c>
      <c r="AJ2614" s="56">
        <v>2023</v>
      </c>
      <c r="AK2614" s="56" t="s">
        <v>34</v>
      </c>
      <c r="AL2614" s="56" t="s">
        <v>116</v>
      </c>
      <c r="AM2614" s="56" t="s">
        <v>118</v>
      </c>
      <c r="AN2614" s="56" t="s">
        <v>119</v>
      </c>
      <c r="AO2614" s="56" t="s">
        <v>115</v>
      </c>
      <c r="AP2614" s="56" t="s">
        <v>117</v>
      </c>
      <c r="AQ2614" s="56" t="s">
        <v>120</v>
      </c>
      <c r="AR2614" s="56">
        <v>885</v>
      </c>
      <c r="AS2614" s="56">
        <v>1265.55</v>
      </c>
    </row>
    <row r="2615" spans="35:45" ht="69">
      <c r="AI2615" s="57" t="s">
        <v>110</v>
      </c>
      <c r="AJ2615" s="57">
        <v>2023</v>
      </c>
      <c r="AK2615" s="57" t="s">
        <v>34</v>
      </c>
      <c r="AL2615" s="57" t="s">
        <v>116</v>
      </c>
      <c r="AM2615" s="57" t="s">
        <v>118</v>
      </c>
      <c r="AN2615" s="57" t="s">
        <v>119</v>
      </c>
      <c r="AO2615" s="57" t="s">
        <v>115</v>
      </c>
      <c r="AP2615" s="57" t="s">
        <v>117</v>
      </c>
      <c r="AQ2615" s="57" t="s">
        <v>120</v>
      </c>
      <c r="AR2615" s="57">
        <v>838</v>
      </c>
      <c r="AS2615" s="57">
        <v>526.24</v>
      </c>
    </row>
    <row r="2616" spans="35:45" ht="69">
      <c r="AI2616" s="56" t="s">
        <v>112</v>
      </c>
      <c r="AJ2616" s="56">
        <v>2023</v>
      </c>
      <c r="AK2616" s="56" t="s">
        <v>34</v>
      </c>
      <c r="AL2616" s="56" t="s">
        <v>116</v>
      </c>
      <c r="AM2616" s="56" t="s">
        <v>118</v>
      </c>
      <c r="AN2616" s="56" t="s">
        <v>119</v>
      </c>
      <c r="AO2616" s="56" t="s">
        <v>115</v>
      </c>
      <c r="AP2616" s="56" t="s">
        <v>117</v>
      </c>
      <c r="AQ2616" s="56" t="s">
        <v>120</v>
      </c>
      <c r="AR2616" s="56">
        <v>219</v>
      </c>
      <c r="AS2616" s="56">
        <v>313.17</v>
      </c>
    </row>
    <row r="2617" spans="35:45" ht="69">
      <c r="AI2617" s="57" t="s">
        <v>110</v>
      </c>
      <c r="AJ2617" s="57">
        <v>2023</v>
      </c>
      <c r="AK2617" s="57" t="s">
        <v>34</v>
      </c>
      <c r="AL2617" s="57" t="s">
        <v>116</v>
      </c>
      <c r="AM2617" s="57" t="s">
        <v>118</v>
      </c>
      <c r="AN2617" s="57" t="s">
        <v>119</v>
      </c>
      <c r="AO2617" s="57" t="s">
        <v>115</v>
      </c>
      <c r="AP2617" s="57" t="s">
        <v>117</v>
      </c>
      <c r="AQ2617" s="57" t="s">
        <v>120</v>
      </c>
      <c r="AR2617" s="57">
        <v>247</v>
      </c>
      <c r="AS2617" s="57">
        <v>353.21</v>
      </c>
    </row>
    <row r="2618" spans="35:45" ht="69">
      <c r="AI2618" s="56" t="s">
        <v>110</v>
      </c>
      <c r="AJ2618" s="56">
        <v>2023</v>
      </c>
      <c r="AK2618" s="56" t="s">
        <v>34</v>
      </c>
      <c r="AL2618" s="56" t="s">
        <v>116</v>
      </c>
      <c r="AM2618" s="56" t="s">
        <v>118</v>
      </c>
      <c r="AN2618" s="56" t="s">
        <v>119</v>
      </c>
      <c r="AO2618" s="56" t="s">
        <v>115</v>
      </c>
      <c r="AP2618" s="56" t="s">
        <v>117</v>
      </c>
      <c r="AQ2618" s="56" t="s">
        <v>120</v>
      </c>
      <c r="AR2618" s="56">
        <v>217</v>
      </c>
      <c r="AS2618" s="56">
        <v>310.31</v>
      </c>
    </row>
    <row r="2619" spans="35:45" ht="69">
      <c r="AI2619" s="57" t="s">
        <v>113</v>
      </c>
      <c r="AJ2619" s="57">
        <v>2023</v>
      </c>
      <c r="AK2619" s="57" t="s">
        <v>34</v>
      </c>
      <c r="AL2619" s="57" t="s">
        <v>116</v>
      </c>
      <c r="AM2619" s="57" t="s">
        <v>118</v>
      </c>
      <c r="AN2619" s="57" t="s">
        <v>119</v>
      </c>
      <c r="AO2619" s="57" t="s">
        <v>115</v>
      </c>
      <c r="AP2619" s="57" t="s">
        <v>117</v>
      </c>
      <c r="AQ2619" s="57" t="s">
        <v>120</v>
      </c>
      <c r="AR2619" s="57">
        <v>807</v>
      </c>
      <c r="AS2619" s="57">
        <v>1154.01</v>
      </c>
    </row>
    <row r="2620" spans="35:45" ht="69">
      <c r="AI2620" s="56" t="s">
        <v>110</v>
      </c>
      <c r="AJ2620" s="56">
        <v>2023</v>
      </c>
      <c r="AK2620" s="56" t="s">
        <v>34</v>
      </c>
      <c r="AL2620" s="56" t="s">
        <v>116</v>
      </c>
      <c r="AM2620" s="56" t="s">
        <v>118</v>
      </c>
      <c r="AN2620" s="56" t="s">
        <v>119</v>
      </c>
      <c r="AO2620" s="56" t="s">
        <v>115</v>
      </c>
      <c r="AP2620" s="56" t="s">
        <v>117</v>
      </c>
      <c r="AQ2620" s="56" t="s">
        <v>120</v>
      </c>
      <c r="AR2620" s="56">
        <v>221</v>
      </c>
      <c r="AS2620" s="56">
        <v>316.02999999999997</v>
      </c>
    </row>
    <row r="2621" spans="35:45" ht="69">
      <c r="AI2621" s="57" t="s">
        <v>110</v>
      </c>
      <c r="AJ2621" s="57">
        <v>2023</v>
      </c>
      <c r="AK2621" s="57" t="s">
        <v>23</v>
      </c>
      <c r="AL2621" s="57" t="s">
        <v>116</v>
      </c>
      <c r="AM2621" s="57" t="s">
        <v>118</v>
      </c>
      <c r="AN2621" s="57" t="s">
        <v>119</v>
      </c>
      <c r="AO2621" s="57" t="s">
        <v>115</v>
      </c>
      <c r="AP2621" s="57" t="s">
        <v>117</v>
      </c>
      <c r="AQ2621" s="57" t="s">
        <v>120</v>
      </c>
      <c r="AR2621" s="57">
        <v>272</v>
      </c>
      <c r="AS2621" s="57">
        <v>388.96</v>
      </c>
    </row>
    <row r="2622" spans="35:45" ht="69">
      <c r="AI2622" s="56" t="s">
        <v>110</v>
      </c>
      <c r="AJ2622" s="56">
        <v>2023</v>
      </c>
      <c r="AK2622" s="56" t="s">
        <v>23</v>
      </c>
      <c r="AL2622" s="56" t="s">
        <v>116</v>
      </c>
      <c r="AM2622" s="56" t="s">
        <v>118</v>
      </c>
      <c r="AN2622" s="56" t="s">
        <v>119</v>
      </c>
      <c r="AO2622" s="56" t="s">
        <v>115</v>
      </c>
      <c r="AP2622" s="56" t="s">
        <v>117</v>
      </c>
      <c r="AQ2622" s="56" t="s">
        <v>120</v>
      </c>
      <c r="AR2622" s="56">
        <v>298</v>
      </c>
      <c r="AS2622" s="56">
        <v>426.14</v>
      </c>
    </row>
    <row r="2623" spans="35:45" ht="69">
      <c r="AI2623" s="57" t="s">
        <v>103</v>
      </c>
      <c r="AJ2623" s="57">
        <v>2023</v>
      </c>
      <c r="AK2623" s="57" t="s">
        <v>23</v>
      </c>
      <c r="AL2623" s="57" t="s">
        <v>116</v>
      </c>
      <c r="AM2623" s="57" t="s">
        <v>118</v>
      </c>
      <c r="AN2623" s="57" t="s">
        <v>119</v>
      </c>
      <c r="AO2623" s="57" t="s">
        <v>115</v>
      </c>
      <c r="AP2623" s="57" t="s">
        <v>117</v>
      </c>
      <c r="AQ2623" s="57" t="s">
        <v>120</v>
      </c>
      <c r="AR2623" s="57">
        <v>226</v>
      </c>
      <c r="AS2623" s="57">
        <v>323.18</v>
      </c>
    </row>
    <row r="2624" spans="35:45" ht="69">
      <c r="AI2624" s="56" t="s">
        <v>110</v>
      </c>
      <c r="AJ2624" s="56">
        <v>2023</v>
      </c>
      <c r="AK2624" s="56" t="s">
        <v>23</v>
      </c>
      <c r="AL2624" s="56" t="s">
        <v>116</v>
      </c>
      <c r="AM2624" s="56" t="s">
        <v>118</v>
      </c>
      <c r="AN2624" s="56" t="s">
        <v>119</v>
      </c>
      <c r="AO2624" s="56" t="s">
        <v>115</v>
      </c>
      <c r="AP2624" s="56" t="s">
        <v>117</v>
      </c>
      <c r="AQ2624" s="56" t="s">
        <v>120</v>
      </c>
      <c r="AR2624" s="56">
        <v>274</v>
      </c>
      <c r="AS2624" s="56">
        <v>391.82</v>
      </c>
    </row>
    <row r="2625" spans="35:45" ht="69">
      <c r="AI2625" s="57" t="s">
        <v>110</v>
      </c>
      <c r="AJ2625" s="57">
        <v>2023</v>
      </c>
      <c r="AK2625" s="57" t="s">
        <v>23</v>
      </c>
      <c r="AL2625" s="57" t="s">
        <v>116</v>
      </c>
      <c r="AM2625" s="57" t="s">
        <v>118</v>
      </c>
      <c r="AN2625" s="57" t="s">
        <v>119</v>
      </c>
      <c r="AO2625" s="57" t="s">
        <v>115</v>
      </c>
      <c r="AP2625" s="57" t="s">
        <v>117</v>
      </c>
      <c r="AQ2625" s="57" t="s">
        <v>120</v>
      </c>
      <c r="AR2625" s="57">
        <v>789</v>
      </c>
      <c r="AS2625" s="57">
        <v>1128.27</v>
      </c>
    </row>
    <row r="2626" spans="35:45" ht="69">
      <c r="AI2626" s="56" t="s">
        <v>112</v>
      </c>
      <c r="AJ2626" s="56">
        <v>2023</v>
      </c>
      <c r="AK2626" s="56" t="s">
        <v>23</v>
      </c>
      <c r="AL2626" s="56" t="s">
        <v>116</v>
      </c>
      <c r="AM2626" s="56" t="s">
        <v>118</v>
      </c>
      <c r="AN2626" s="56" t="s">
        <v>119</v>
      </c>
      <c r="AO2626" s="56" t="s">
        <v>115</v>
      </c>
      <c r="AP2626" s="56" t="s">
        <v>117</v>
      </c>
      <c r="AQ2626" s="56" t="s">
        <v>120</v>
      </c>
      <c r="AR2626" s="56">
        <v>876</v>
      </c>
      <c r="AS2626" s="56">
        <v>1252.68</v>
      </c>
    </row>
    <row r="2627" spans="35:45" ht="69">
      <c r="AI2627" s="57" t="s">
        <v>103</v>
      </c>
      <c r="AJ2627" s="57">
        <v>2023</v>
      </c>
      <c r="AK2627" s="57" t="s">
        <v>23</v>
      </c>
      <c r="AL2627" s="57" t="s">
        <v>116</v>
      </c>
      <c r="AM2627" s="57" t="s">
        <v>118</v>
      </c>
      <c r="AN2627" s="57" t="s">
        <v>119</v>
      </c>
      <c r="AO2627" s="57" t="s">
        <v>115</v>
      </c>
      <c r="AP2627" s="57" t="s">
        <v>117</v>
      </c>
      <c r="AQ2627" s="57" t="s">
        <v>120</v>
      </c>
      <c r="AR2627" s="57">
        <v>958</v>
      </c>
      <c r="AS2627" s="57">
        <v>1369.94</v>
      </c>
    </row>
    <row r="2628" spans="35:45" ht="69">
      <c r="AI2628" s="56" t="s">
        <v>112</v>
      </c>
      <c r="AJ2628" s="56">
        <v>2023</v>
      </c>
      <c r="AK2628" s="56" t="s">
        <v>23</v>
      </c>
      <c r="AL2628" s="56" t="s">
        <v>116</v>
      </c>
      <c r="AM2628" s="56" t="s">
        <v>118</v>
      </c>
      <c r="AN2628" s="56" t="s">
        <v>119</v>
      </c>
      <c r="AO2628" s="56" t="s">
        <v>115</v>
      </c>
      <c r="AP2628" s="56" t="s">
        <v>117</v>
      </c>
      <c r="AQ2628" s="56" t="s">
        <v>120</v>
      </c>
      <c r="AR2628" s="56">
        <v>829</v>
      </c>
      <c r="AS2628" s="56">
        <v>526.24</v>
      </c>
    </row>
    <row r="2629" spans="35:45" ht="69">
      <c r="AI2629" s="57" t="s">
        <v>110</v>
      </c>
      <c r="AJ2629" s="57">
        <v>2023</v>
      </c>
      <c r="AK2629" s="57" t="s">
        <v>23</v>
      </c>
      <c r="AL2629" s="57" t="s">
        <v>116</v>
      </c>
      <c r="AM2629" s="57" t="s">
        <v>118</v>
      </c>
      <c r="AN2629" s="57" t="s">
        <v>119</v>
      </c>
      <c r="AO2629" s="57" t="s">
        <v>115</v>
      </c>
      <c r="AP2629" s="57" t="s">
        <v>117</v>
      </c>
      <c r="AQ2629" s="57" t="s">
        <v>120</v>
      </c>
      <c r="AR2629" s="57">
        <v>273</v>
      </c>
      <c r="AS2629" s="57">
        <v>390.39</v>
      </c>
    </row>
    <row r="2630" spans="35:45" ht="69">
      <c r="AI2630" s="56" t="s">
        <v>103</v>
      </c>
      <c r="AJ2630" s="56">
        <v>2023</v>
      </c>
      <c r="AK2630" s="56" t="s">
        <v>23</v>
      </c>
      <c r="AL2630" s="56" t="s">
        <v>116</v>
      </c>
      <c r="AM2630" s="56" t="s">
        <v>118</v>
      </c>
      <c r="AN2630" s="56" t="s">
        <v>119</v>
      </c>
      <c r="AO2630" s="56" t="s">
        <v>115</v>
      </c>
      <c r="AP2630" s="56" t="s">
        <v>117</v>
      </c>
      <c r="AQ2630" s="56" t="s">
        <v>120</v>
      </c>
      <c r="AR2630" s="56">
        <v>267</v>
      </c>
      <c r="AS2630" s="56">
        <v>381.81</v>
      </c>
    </row>
    <row r="2631" spans="35:45" ht="69">
      <c r="AI2631" s="57" t="s">
        <v>110</v>
      </c>
      <c r="AJ2631" s="57">
        <v>2023</v>
      </c>
      <c r="AK2631" s="57" t="s">
        <v>23</v>
      </c>
      <c r="AL2631" s="57" t="s">
        <v>116</v>
      </c>
      <c r="AM2631" s="57" t="s">
        <v>118</v>
      </c>
      <c r="AN2631" s="57" t="s">
        <v>119</v>
      </c>
      <c r="AO2631" s="57" t="s">
        <v>115</v>
      </c>
      <c r="AP2631" s="57" t="s">
        <v>117</v>
      </c>
      <c r="AQ2631" s="57" t="s">
        <v>120</v>
      </c>
      <c r="AR2631" s="57">
        <v>301</v>
      </c>
      <c r="AS2631" s="57">
        <v>430.43</v>
      </c>
    </row>
    <row r="2632" spans="35:45" ht="69">
      <c r="AI2632" s="56" t="s">
        <v>110</v>
      </c>
      <c r="AJ2632" s="56">
        <v>2023</v>
      </c>
      <c r="AK2632" s="56" t="s">
        <v>23</v>
      </c>
      <c r="AL2632" s="56" t="s">
        <v>116</v>
      </c>
      <c r="AM2632" s="56" t="s">
        <v>118</v>
      </c>
      <c r="AN2632" s="56" t="s">
        <v>119</v>
      </c>
      <c r="AO2632" s="56" t="s">
        <v>115</v>
      </c>
      <c r="AP2632" s="56" t="s">
        <v>117</v>
      </c>
      <c r="AQ2632" s="56" t="s">
        <v>120</v>
      </c>
      <c r="AR2632" s="56">
        <v>271</v>
      </c>
      <c r="AS2632" s="56">
        <v>387.53</v>
      </c>
    </row>
    <row r="2633" spans="35:45" ht="69">
      <c r="AI2633" s="57" t="s">
        <v>110</v>
      </c>
      <c r="AJ2633" s="57">
        <v>2023</v>
      </c>
      <c r="AK2633" s="57" t="s">
        <v>23</v>
      </c>
      <c r="AL2633" s="57" t="s">
        <v>116</v>
      </c>
      <c r="AM2633" s="57" t="s">
        <v>118</v>
      </c>
      <c r="AN2633" s="57" t="s">
        <v>119</v>
      </c>
      <c r="AO2633" s="57" t="s">
        <v>115</v>
      </c>
      <c r="AP2633" s="57" t="s">
        <v>117</v>
      </c>
      <c r="AQ2633" s="57" t="s">
        <v>120</v>
      </c>
      <c r="AR2633" s="57">
        <v>798</v>
      </c>
      <c r="AS2633" s="57">
        <v>1141.1400000000001</v>
      </c>
    </row>
    <row r="2634" spans="35:45" ht="69">
      <c r="AI2634" s="56" t="s">
        <v>103</v>
      </c>
      <c r="AJ2634" s="56">
        <v>2023</v>
      </c>
      <c r="AK2634" s="56" t="s">
        <v>23</v>
      </c>
      <c r="AL2634" s="56" t="s">
        <v>116</v>
      </c>
      <c r="AM2634" s="56" t="s">
        <v>118</v>
      </c>
      <c r="AN2634" s="56" t="s">
        <v>119</v>
      </c>
      <c r="AO2634" s="56" t="s">
        <v>115</v>
      </c>
      <c r="AP2634" s="56" t="s">
        <v>117</v>
      </c>
      <c r="AQ2634" s="56" t="s">
        <v>120</v>
      </c>
      <c r="AR2634" s="56">
        <v>851</v>
      </c>
      <c r="AS2634" s="56">
        <v>1216.93</v>
      </c>
    </row>
    <row r="2635" spans="35:45" ht="69">
      <c r="AI2635" s="57" t="s">
        <v>103</v>
      </c>
      <c r="AJ2635" s="57">
        <v>2023</v>
      </c>
      <c r="AK2635" s="57" t="s">
        <v>1</v>
      </c>
      <c r="AL2635" s="57" t="s">
        <v>116</v>
      </c>
      <c r="AM2635" s="57" t="s">
        <v>118</v>
      </c>
      <c r="AN2635" s="57" t="s">
        <v>119</v>
      </c>
      <c r="AO2635" s="57" t="s">
        <v>115</v>
      </c>
      <c r="AP2635" s="57" t="s">
        <v>117</v>
      </c>
      <c r="AQ2635" s="57" t="s">
        <v>120</v>
      </c>
      <c r="AR2635" s="57">
        <v>302</v>
      </c>
      <c r="AS2635" s="57">
        <v>431.86</v>
      </c>
    </row>
    <row r="2636" spans="35:45" ht="69">
      <c r="AI2636" s="56" t="s">
        <v>110</v>
      </c>
      <c r="AJ2636" s="56">
        <v>2023</v>
      </c>
      <c r="AK2636" s="56" t="s">
        <v>1</v>
      </c>
      <c r="AL2636" s="56" t="s">
        <v>116</v>
      </c>
      <c r="AM2636" s="56" t="s">
        <v>118</v>
      </c>
      <c r="AN2636" s="56" t="s">
        <v>119</v>
      </c>
      <c r="AO2636" s="56" t="s">
        <v>115</v>
      </c>
      <c r="AP2636" s="56" t="s">
        <v>117</v>
      </c>
      <c r="AQ2636" s="56" t="s">
        <v>120</v>
      </c>
      <c r="AR2636" s="56">
        <v>230</v>
      </c>
      <c r="AS2636" s="56">
        <v>328.9</v>
      </c>
    </row>
    <row r="2637" spans="35:45" ht="69">
      <c r="AI2637" s="57" t="s">
        <v>112</v>
      </c>
      <c r="AJ2637" s="57">
        <v>2023</v>
      </c>
      <c r="AK2637" s="57" t="s">
        <v>1</v>
      </c>
      <c r="AL2637" s="57" t="s">
        <v>116</v>
      </c>
      <c r="AM2637" s="57" t="s">
        <v>118</v>
      </c>
      <c r="AN2637" s="57" t="s">
        <v>119</v>
      </c>
      <c r="AO2637" s="57" t="s">
        <v>115</v>
      </c>
      <c r="AP2637" s="57" t="s">
        <v>117</v>
      </c>
      <c r="AQ2637" s="57" t="s">
        <v>120</v>
      </c>
      <c r="AR2637" s="57">
        <v>278</v>
      </c>
      <c r="AS2637" s="57">
        <v>397.54</v>
      </c>
    </row>
    <row r="2638" spans="35:45" ht="69">
      <c r="AI2638" s="56" t="s">
        <v>103</v>
      </c>
      <c r="AJ2638" s="56">
        <v>2023</v>
      </c>
      <c r="AK2638" s="56" t="s">
        <v>1</v>
      </c>
      <c r="AL2638" s="56" t="s">
        <v>116</v>
      </c>
      <c r="AM2638" s="56" t="s">
        <v>118</v>
      </c>
      <c r="AN2638" s="56" t="s">
        <v>119</v>
      </c>
      <c r="AO2638" s="56" t="s">
        <v>115</v>
      </c>
      <c r="AP2638" s="56" t="s">
        <v>117</v>
      </c>
      <c r="AQ2638" s="56" t="s">
        <v>120</v>
      </c>
      <c r="AR2638" s="56">
        <v>304</v>
      </c>
      <c r="AS2638" s="56">
        <v>434.72</v>
      </c>
    </row>
    <row r="2639" spans="35:45" ht="69">
      <c r="AI2639" s="57" t="s">
        <v>103</v>
      </c>
      <c r="AJ2639" s="57">
        <v>2023</v>
      </c>
      <c r="AK2639" s="57" t="s">
        <v>1</v>
      </c>
      <c r="AL2639" s="57" t="s">
        <v>116</v>
      </c>
      <c r="AM2639" s="57" t="s">
        <v>118</v>
      </c>
      <c r="AN2639" s="57" t="s">
        <v>119</v>
      </c>
      <c r="AO2639" s="57" t="s">
        <v>115</v>
      </c>
      <c r="AP2639" s="57" t="s">
        <v>117</v>
      </c>
      <c r="AQ2639" s="57" t="s">
        <v>120</v>
      </c>
      <c r="AR2639" s="57">
        <v>232</v>
      </c>
      <c r="AS2639" s="57">
        <v>331.76</v>
      </c>
    </row>
    <row r="2640" spans="35:45" ht="69">
      <c r="AI2640" s="56" t="s">
        <v>110</v>
      </c>
      <c r="AJ2640" s="56">
        <v>2023</v>
      </c>
      <c r="AK2640" s="56" t="s">
        <v>1</v>
      </c>
      <c r="AL2640" s="56" t="s">
        <v>116</v>
      </c>
      <c r="AM2640" s="56" t="s">
        <v>118</v>
      </c>
      <c r="AN2640" s="56" t="s">
        <v>119</v>
      </c>
      <c r="AO2640" s="56" t="s">
        <v>115</v>
      </c>
      <c r="AP2640" s="56" t="s">
        <v>117</v>
      </c>
      <c r="AQ2640" s="56" t="s">
        <v>120</v>
      </c>
      <c r="AR2640" s="56">
        <v>788</v>
      </c>
      <c r="AS2640" s="56">
        <v>1126.8399999999999</v>
      </c>
    </row>
    <row r="2641" spans="35:45" ht="69">
      <c r="AI2641" s="57" t="s">
        <v>110</v>
      </c>
      <c r="AJ2641" s="57">
        <v>2023</v>
      </c>
      <c r="AK2641" s="57" t="s">
        <v>1</v>
      </c>
      <c r="AL2641" s="57" t="s">
        <v>116</v>
      </c>
      <c r="AM2641" s="57" t="s">
        <v>118</v>
      </c>
      <c r="AN2641" s="57" t="s">
        <v>119</v>
      </c>
      <c r="AO2641" s="57" t="s">
        <v>115</v>
      </c>
      <c r="AP2641" s="57" t="s">
        <v>117</v>
      </c>
      <c r="AQ2641" s="57" t="s">
        <v>120</v>
      </c>
      <c r="AR2641" s="57">
        <v>842</v>
      </c>
      <c r="AS2641" s="57">
        <v>1204.06</v>
      </c>
    </row>
    <row r="2642" spans="35:45" ht="69">
      <c r="AI2642" s="56" t="s">
        <v>103</v>
      </c>
      <c r="AJ2642" s="56">
        <v>2023</v>
      </c>
      <c r="AK2642" s="56" t="s">
        <v>1</v>
      </c>
      <c r="AL2642" s="56" t="s">
        <v>116</v>
      </c>
      <c r="AM2642" s="56" t="s">
        <v>118</v>
      </c>
      <c r="AN2642" s="56" t="s">
        <v>119</v>
      </c>
      <c r="AO2642" s="56" t="s">
        <v>115</v>
      </c>
      <c r="AP2642" s="56" t="s">
        <v>117</v>
      </c>
      <c r="AQ2642" s="56" t="s">
        <v>120</v>
      </c>
      <c r="AR2642" s="56">
        <v>875</v>
      </c>
      <c r="AS2642" s="56">
        <v>1251.25</v>
      </c>
    </row>
    <row r="2643" spans="35:45" ht="69">
      <c r="AI2643" s="57" t="s">
        <v>113</v>
      </c>
      <c r="AJ2643" s="57">
        <v>2023</v>
      </c>
      <c r="AK2643" s="57" t="s">
        <v>1</v>
      </c>
      <c r="AL2643" s="57" t="s">
        <v>116</v>
      </c>
      <c r="AM2643" s="57" t="s">
        <v>118</v>
      </c>
      <c r="AN2643" s="57" t="s">
        <v>119</v>
      </c>
      <c r="AO2643" s="57" t="s">
        <v>115</v>
      </c>
      <c r="AP2643" s="57" t="s">
        <v>117</v>
      </c>
      <c r="AQ2643" s="57" t="s">
        <v>120</v>
      </c>
      <c r="AR2643" s="57">
        <v>955</v>
      </c>
      <c r="AS2643" s="57">
        <v>1365.65</v>
      </c>
    </row>
    <row r="2644" spans="35:45" ht="69">
      <c r="AI2644" s="56" t="s">
        <v>110</v>
      </c>
      <c r="AJ2644" s="56">
        <v>2023</v>
      </c>
      <c r="AK2644" s="56" t="s">
        <v>1</v>
      </c>
      <c r="AL2644" s="56" t="s">
        <v>116</v>
      </c>
      <c r="AM2644" s="56" t="s">
        <v>118</v>
      </c>
      <c r="AN2644" s="56" t="s">
        <v>119</v>
      </c>
      <c r="AO2644" s="56" t="s">
        <v>115</v>
      </c>
      <c r="AP2644" s="56" t="s">
        <v>117</v>
      </c>
      <c r="AQ2644" s="56" t="s">
        <v>120</v>
      </c>
      <c r="AR2644" s="56">
        <v>956</v>
      </c>
      <c r="AS2644" s="56">
        <v>1367.08</v>
      </c>
    </row>
    <row r="2645" spans="35:45" ht="69">
      <c r="AI2645" s="57" t="s">
        <v>110</v>
      </c>
      <c r="AJ2645" s="57">
        <v>2023</v>
      </c>
      <c r="AK2645" s="57" t="s">
        <v>1</v>
      </c>
      <c r="AL2645" s="57" t="s">
        <v>116</v>
      </c>
      <c r="AM2645" s="57" t="s">
        <v>118</v>
      </c>
      <c r="AN2645" s="57" t="s">
        <v>119</v>
      </c>
      <c r="AO2645" s="57" t="s">
        <v>115</v>
      </c>
      <c r="AP2645" s="57" t="s">
        <v>117</v>
      </c>
      <c r="AQ2645" s="57" t="s">
        <v>120</v>
      </c>
      <c r="AR2645" s="57">
        <v>957</v>
      </c>
      <c r="AS2645" s="57">
        <v>1368.51</v>
      </c>
    </row>
    <row r="2646" spans="35:45" ht="69">
      <c r="AI2646" s="56" t="s">
        <v>103</v>
      </c>
      <c r="AJ2646" s="56">
        <v>2023</v>
      </c>
      <c r="AK2646" s="56" t="s">
        <v>1</v>
      </c>
      <c r="AL2646" s="56" t="s">
        <v>116</v>
      </c>
      <c r="AM2646" s="56" t="s">
        <v>118</v>
      </c>
      <c r="AN2646" s="56" t="s">
        <v>119</v>
      </c>
      <c r="AO2646" s="56" t="s">
        <v>115</v>
      </c>
      <c r="AP2646" s="56" t="s">
        <v>117</v>
      </c>
      <c r="AQ2646" s="56" t="s">
        <v>120</v>
      </c>
      <c r="AR2646" s="56">
        <v>828</v>
      </c>
      <c r="AS2646" s="56">
        <v>526.24</v>
      </c>
    </row>
    <row r="2647" spans="35:45" ht="69">
      <c r="AI2647" s="57" t="s">
        <v>110</v>
      </c>
      <c r="AJ2647" s="57">
        <v>2023</v>
      </c>
      <c r="AK2647" s="57" t="s">
        <v>1</v>
      </c>
      <c r="AL2647" s="57" t="s">
        <v>116</v>
      </c>
      <c r="AM2647" s="57" t="s">
        <v>118</v>
      </c>
      <c r="AN2647" s="57" t="s">
        <v>119</v>
      </c>
      <c r="AO2647" s="57" t="s">
        <v>115</v>
      </c>
      <c r="AP2647" s="57" t="s">
        <v>117</v>
      </c>
      <c r="AQ2647" s="57" t="s">
        <v>120</v>
      </c>
      <c r="AR2647" s="57">
        <v>881</v>
      </c>
      <c r="AS2647" s="57">
        <v>526.24</v>
      </c>
    </row>
    <row r="2648" spans="35:45" ht="69">
      <c r="AI2648" s="56" t="s">
        <v>110</v>
      </c>
      <c r="AJ2648" s="56">
        <v>2023</v>
      </c>
      <c r="AK2648" s="56" t="s">
        <v>1</v>
      </c>
      <c r="AL2648" s="56" t="s">
        <v>116</v>
      </c>
      <c r="AM2648" s="56" t="s">
        <v>118</v>
      </c>
      <c r="AN2648" s="56" t="s">
        <v>119</v>
      </c>
      <c r="AO2648" s="56" t="s">
        <v>115</v>
      </c>
      <c r="AP2648" s="56" t="s">
        <v>117</v>
      </c>
      <c r="AQ2648" s="56" t="s">
        <v>120</v>
      </c>
      <c r="AR2648" s="56">
        <v>279</v>
      </c>
      <c r="AS2648" s="56">
        <v>398.97</v>
      </c>
    </row>
    <row r="2649" spans="35:45" ht="69">
      <c r="AI2649" s="57" t="s">
        <v>103</v>
      </c>
      <c r="AJ2649" s="57">
        <v>2023</v>
      </c>
      <c r="AK2649" s="57" t="s">
        <v>1</v>
      </c>
      <c r="AL2649" s="57" t="s">
        <v>116</v>
      </c>
      <c r="AM2649" s="57" t="s">
        <v>118</v>
      </c>
      <c r="AN2649" s="57" t="s">
        <v>119</v>
      </c>
      <c r="AO2649" s="57" t="s">
        <v>115</v>
      </c>
      <c r="AP2649" s="57" t="s">
        <v>117</v>
      </c>
      <c r="AQ2649" s="57" t="s">
        <v>120</v>
      </c>
      <c r="AR2649" s="57">
        <v>285</v>
      </c>
      <c r="AS2649" s="57">
        <v>407.55</v>
      </c>
    </row>
    <row r="2650" spans="35:45" ht="69">
      <c r="AI2650" s="56" t="s">
        <v>110</v>
      </c>
      <c r="AJ2650" s="56">
        <v>2023</v>
      </c>
      <c r="AK2650" s="56" t="s">
        <v>1</v>
      </c>
      <c r="AL2650" s="56" t="s">
        <v>116</v>
      </c>
      <c r="AM2650" s="56" t="s">
        <v>118</v>
      </c>
      <c r="AN2650" s="56" t="s">
        <v>119</v>
      </c>
      <c r="AO2650" s="56" t="s">
        <v>115</v>
      </c>
      <c r="AP2650" s="56" t="s">
        <v>117</v>
      </c>
      <c r="AQ2650" s="56" t="s">
        <v>120</v>
      </c>
      <c r="AR2650" s="56">
        <v>279</v>
      </c>
      <c r="AS2650" s="56">
        <v>398.97</v>
      </c>
    </row>
    <row r="2651" spans="35:45" ht="69">
      <c r="AI2651" s="57" t="s">
        <v>110</v>
      </c>
      <c r="AJ2651" s="57">
        <v>2023</v>
      </c>
      <c r="AK2651" s="57" t="s">
        <v>1</v>
      </c>
      <c r="AL2651" s="57" t="s">
        <v>116</v>
      </c>
      <c r="AM2651" s="57" t="s">
        <v>118</v>
      </c>
      <c r="AN2651" s="57" t="s">
        <v>119</v>
      </c>
      <c r="AO2651" s="57" t="s">
        <v>115</v>
      </c>
      <c r="AP2651" s="57" t="s">
        <v>117</v>
      </c>
      <c r="AQ2651" s="57" t="s">
        <v>120</v>
      </c>
      <c r="AR2651" s="57">
        <v>273</v>
      </c>
      <c r="AS2651" s="57">
        <v>390.39</v>
      </c>
    </row>
    <row r="2652" spans="35:45" ht="69">
      <c r="AI2652" s="56" t="s">
        <v>110</v>
      </c>
      <c r="AJ2652" s="56">
        <v>2023</v>
      </c>
      <c r="AK2652" s="56" t="s">
        <v>1</v>
      </c>
      <c r="AL2652" s="56" t="s">
        <v>116</v>
      </c>
      <c r="AM2652" s="56" t="s">
        <v>118</v>
      </c>
      <c r="AN2652" s="56" t="s">
        <v>119</v>
      </c>
      <c r="AO2652" s="56" t="s">
        <v>115</v>
      </c>
      <c r="AP2652" s="56" t="s">
        <v>117</v>
      </c>
      <c r="AQ2652" s="56" t="s">
        <v>120</v>
      </c>
      <c r="AR2652" s="56">
        <v>229</v>
      </c>
      <c r="AS2652" s="56">
        <v>327.47000000000003</v>
      </c>
    </row>
    <row r="2653" spans="35:45" ht="69">
      <c r="AI2653" s="57" t="s">
        <v>103</v>
      </c>
      <c r="AJ2653" s="57">
        <v>2023</v>
      </c>
      <c r="AK2653" s="57" t="s">
        <v>1</v>
      </c>
      <c r="AL2653" s="57" t="s">
        <v>116</v>
      </c>
      <c r="AM2653" s="57" t="s">
        <v>118</v>
      </c>
      <c r="AN2653" s="57" t="s">
        <v>119</v>
      </c>
      <c r="AO2653" s="57" t="s">
        <v>115</v>
      </c>
      <c r="AP2653" s="57" t="s">
        <v>117</v>
      </c>
      <c r="AQ2653" s="57" t="s">
        <v>120</v>
      </c>
      <c r="AR2653" s="57">
        <v>277</v>
      </c>
      <c r="AS2653" s="57">
        <v>396.11</v>
      </c>
    </row>
    <row r="2654" spans="35:45" ht="69">
      <c r="AI2654" s="56" t="s">
        <v>112</v>
      </c>
      <c r="AJ2654" s="56">
        <v>2023</v>
      </c>
      <c r="AK2654" s="56" t="s">
        <v>1</v>
      </c>
      <c r="AL2654" s="56" t="s">
        <v>116</v>
      </c>
      <c r="AM2654" s="56" t="s">
        <v>118</v>
      </c>
      <c r="AN2654" s="56" t="s">
        <v>119</v>
      </c>
      <c r="AO2654" s="56" t="s">
        <v>115</v>
      </c>
      <c r="AP2654" s="56" t="s">
        <v>117</v>
      </c>
      <c r="AQ2654" s="56" t="s">
        <v>120</v>
      </c>
      <c r="AR2654" s="56">
        <v>797</v>
      </c>
      <c r="AS2654" s="56">
        <v>1139.71</v>
      </c>
    </row>
    <row r="2655" spans="35:45" ht="69">
      <c r="AI2655" s="57" t="s">
        <v>113</v>
      </c>
      <c r="AJ2655" s="57">
        <v>2023</v>
      </c>
      <c r="AK2655" s="57" t="s">
        <v>1</v>
      </c>
      <c r="AL2655" s="57" t="s">
        <v>116</v>
      </c>
      <c r="AM2655" s="57" t="s">
        <v>118</v>
      </c>
      <c r="AN2655" s="57" t="s">
        <v>119</v>
      </c>
      <c r="AO2655" s="57" t="s">
        <v>115</v>
      </c>
      <c r="AP2655" s="57" t="s">
        <v>117</v>
      </c>
      <c r="AQ2655" s="57" t="s">
        <v>120</v>
      </c>
      <c r="AR2655" s="57">
        <v>850</v>
      </c>
      <c r="AS2655" s="57">
        <v>1215.5</v>
      </c>
    </row>
    <row r="2656" spans="35:45" ht="69">
      <c r="AI2656" s="56" t="s">
        <v>103</v>
      </c>
      <c r="AJ2656" s="56">
        <v>2023</v>
      </c>
      <c r="AK2656" s="56" t="s">
        <v>1</v>
      </c>
      <c r="AL2656" s="56" t="s">
        <v>116</v>
      </c>
      <c r="AM2656" s="56" t="s">
        <v>118</v>
      </c>
      <c r="AN2656" s="56" t="s">
        <v>119</v>
      </c>
      <c r="AO2656" s="56" t="s">
        <v>115</v>
      </c>
      <c r="AP2656" s="56" t="s">
        <v>117</v>
      </c>
      <c r="AQ2656" s="56" t="s">
        <v>120</v>
      </c>
      <c r="AR2656" s="56">
        <v>884</v>
      </c>
      <c r="AS2656" s="56">
        <v>1264.1199999999999</v>
      </c>
    </row>
    <row r="2657" spans="35:45" ht="69">
      <c r="AI2657" s="57" t="s">
        <v>112</v>
      </c>
      <c r="AJ2657" s="57">
        <v>2023</v>
      </c>
      <c r="AK2657" s="57" t="s">
        <v>29</v>
      </c>
      <c r="AL2657" s="57" t="s">
        <v>116</v>
      </c>
      <c r="AM2657" s="57" t="s">
        <v>118</v>
      </c>
      <c r="AN2657" s="57" t="s">
        <v>119</v>
      </c>
      <c r="AO2657" s="57" t="s">
        <v>115</v>
      </c>
      <c r="AP2657" s="57" t="s">
        <v>117</v>
      </c>
      <c r="AQ2657" s="57" t="s">
        <v>120</v>
      </c>
      <c r="AR2657" s="57">
        <v>272</v>
      </c>
      <c r="AS2657" s="57">
        <v>388.96</v>
      </c>
    </row>
    <row r="2658" spans="35:45" ht="69">
      <c r="AI2658" s="56" t="s">
        <v>112</v>
      </c>
      <c r="AJ2658" s="56">
        <v>2023</v>
      </c>
      <c r="AK2658" s="56" t="s">
        <v>29</v>
      </c>
      <c r="AL2658" s="56" t="s">
        <v>116</v>
      </c>
      <c r="AM2658" s="56" t="s">
        <v>118</v>
      </c>
      <c r="AN2658" s="56" t="s">
        <v>119</v>
      </c>
      <c r="AO2658" s="56" t="s">
        <v>115</v>
      </c>
      <c r="AP2658" s="56" t="s">
        <v>117</v>
      </c>
      <c r="AQ2658" s="56" t="s">
        <v>120</v>
      </c>
      <c r="AR2658" s="56">
        <v>274</v>
      </c>
      <c r="AS2658" s="56">
        <v>391.82</v>
      </c>
    </row>
    <row r="2659" spans="35:45" ht="69">
      <c r="AI2659" s="57" t="s">
        <v>112</v>
      </c>
      <c r="AJ2659" s="57">
        <v>2023</v>
      </c>
      <c r="AK2659" s="57" t="s">
        <v>29</v>
      </c>
      <c r="AL2659" s="57" t="s">
        <v>116</v>
      </c>
      <c r="AM2659" s="57" t="s">
        <v>118</v>
      </c>
      <c r="AN2659" s="57" t="s">
        <v>119</v>
      </c>
      <c r="AO2659" s="57" t="s">
        <v>115</v>
      </c>
      <c r="AP2659" s="57" t="s">
        <v>117</v>
      </c>
      <c r="AQ2659" s="57" t="s">
        <v>120</v>
      </c>
      <c r="AR2659" s="57">
        <v>244</v>
      </c>
      <c r="AS2659" s="57">
        <v>348.92</v>
      </c>
    </row>
    <row r="2660" spans="35:45" ht="69">
      <c r="AI2660" s="56" t="s">
        <v>110</v>
      </c>
      <c r="AJ2660" s="56">
        <v>2023</v>
      </c>
      <c r="AK2660" s="56" t="s">
        <v>29</v>
      </c>
      <c r="AL2660" s="56" t="s">
        <v>116</v>
      </c>
      <c r="AM2660" s="56" t="s">
        <v>118</v>
      </c>
      <c r="AN2660" s="56" t="s">
        <v>119</v>
      </c>
      <c r="AO2660" s="56" t="s">
        <v>115</v>
      </c>
      <c r="AP2660" s="56" t="s">
        <v>117</v>
      </c>
      <c r="AQ2660" s="56" t="s">
        <v>120</v>
      </c>
      <c r="AR2660" s="56">
        <v>794</v>
      </c>
      <c r="AS2660" s="56">
        <v>1135.42</v>
      </c>
    </row>
    <row r="2661" spans="35:45" ht="69">
      <c r="AI2661" s="57" t="s">
        <v>110</v>
      </c>
      <c r="AJ2661" s="57">
        <v>2023</v>
      </c>
      <c r="AK2661" s="57" t="s">
        <v>29</v>
      </c>
      <c r="AL2661" s="57" t="s">
        <v>116</v>
      </c>
      <c r="AM2661" s="57" t="s">
        <v>118</v>
      </c>
      <c r="AN2661" s="57" t="s">
        <v>119</v>
      </c>
      <c r="AO2661" s="57" t="s">
        <v>115</v>
      </c>
      <c r="AP2661" s="57" t="s">
        <v>117</v>
      </c>
      <c r="AQ2661" s="57" t="s">
        <v>120</v>
      </c>
      <c r="AR2661" s="57">
        <v>880</v>
      </c>
      <c r="AS2661" s="57">
        <v>1258.4000000000001</v>
      </c>
    </row>
    <row r="2662" spans="35:45" ht="69">
      <c r="AI2662" s="56" t="s">
        <v>110</v>
      </c>
      <c r="AJ2662" s="56">
        <v>2023</v>
      </c>
      <c r="AK2662" s="56" t="s">
        <v>29</v>
      </c>
      <c r="AL2662" s="56" t="s">
        <v>116</v>
      </c>
      <c r="AM2662" s="56" t="s">
        <v>118</v>
      </c>
      <c r="AN2662" s="56" t="s">
        <v>119</v>
      </c>
      <c r="AO2662" s="56" t="s">
        <v>115</v>
      </c>
      <c r="AP2662" s="56" t="s">
        <v>117</v>
      </c>
      <c r="AQ2662" s="56" t="s">
        <v>120</v>
      </c>
      <c r="AR2662" s="56">
        <v>833</v>
      </c>
      <c r="AS2662" s="56">
        <v>526.24</v>
      </c>
    </row>
    <row r="2663" spans="35:45" ht="69">
      <c r="AI2663" s="57" t="s">
        <v>110</v>
      </c>
      <c r="AJ2663" s="57">
        <v>2023</v>
      </c>
      <c r="AK2663" s="57" t="s">
        <v>29</v>
      </c>
      <c r="AL2663" s="57" t="s">
        <v>116</v>
      </c>
      <c r="AM2663" s="57" t="s">
        <v>118</v>
      </c>
      <c r="AN2663" s="57" t="s">
        <v>119</v>
      </c>
      <c r="AO2663" s="57" t="s">
        <v>115</v>
      </c>
      <c r="AP2663" s="57" t="s">
        <v>117</v>
      </c>
      <c r="AQ2663" s="57" t="s">
        <v>120</v>
      </c>
      <c r="AR2663" s="57">
        <v>243</v>
      </c>
      <c r="AS2663" s="57">
        <v>347.49</v>
      </c>
    </row>
    <row r="2664" spans="35:45" ht="69">
      <c r="AI2664" s="56" t="s">
        <v>112</v>
      </c>
      <c r="AJ2664" s="56">
        <v>2023</v>
      </c>
      <c r="AK2664" s="56" t="s">
        <v>29</v>
      </c>
      <c r="AL2664" s="56" t="s">
        <v>116</v>
      </c>
      <c r="AM2664" s="56" t="s">
        <v>118</v>
      </c>
      <c r="AN2664" s="56" t="s">
        <v>119</v>
      </c>
      <c r="AO2664" s="56" t="s">
        <v>115</v>
      </c>
      <c r="AP2664" s="56" t="s">
        <v>117</v>
      </c>
      <c r="AQ2664" s="56" t="s">
        <v>120</v>
      </c>
      <c r="AR2664" s="56">
        <v>271</v>
      </c>
      <c r="AS2664" s="56">
        <v>387.53</v>
      </c>
    </row>
    <row r="2665" spans="35:45" ht="69">
      <c r="AI2665" s="57" t="s">
        <v>112</v>
      </c>
      <c r="AJ2665" s="57">
        <v>2023</v>
      </c>
      <c r="AK2665" s="57" t="s">
        <v>29</v>
      </c>
      <c r="AL2665" s="57" t="s">
        <v>116</v>
      </c>
      <c r="AM2665" s="57" t="s">
        <v>118</v>
      </c>
      <c r="AN2665" s="57" t="s">
        <v>119</v>
      </c>
      <c r="AO2665" s="57" t="s">
        <v>115</v>
      </c>
      <c r="AP2665" s="57" t="s">
        <v>117</v>
      </c>
      <c r="AQ2665" s="57" t="s">
        <v>120</v>
      </c>
      <c r="AR2665" s="57">
        <v>247</v>
      </c>
      <c r="AS2665" s="57">
        <v>353.21</v>
      </c>
    </row>
    <row r="2666" spans="35:45" ht="69">
      <c r="AI2666" s="56" t="s">
        <v>112</v>
      </c>
      <c r="AJ2666" s="56">
        <v>2023</v>
      </c>
      <c r="AK2666" s="56" t="s">
        <v>29</v>
      </c>
      <c r="AL2666" s="56" t="s">
        <v>116</v>
      </c>
      <c r="AM2666" s="56" t="s">
        <v>118</v>
      </c>
      <c r="AN2666" s="56" t="s">
        <v>119</v>
      </c>
      <c r="AO2666" s="56" t="s">
        <v>115</v>
      </c>
      <c r="AP2666" s="56" t="s">
        <v>117</v>
      </c>
      <c r="AQ2666" s="56" t="s">
        <v>120</v>
      </c>
      <c r="AR2666" s="56">
        <v>245</v>
      </c>
      <c r="AS2666" s="56">
        <v>350.35</v>
      </c>
    </row>
    <row r="2667" spans="35:45" ht="69">
      <c r="AI2667" s="57" t="s">
        <v>114</v>
      </c>
      <c r="AJ2667" s="57">
        <v>2023</v>
      </c>
      <c r="AK2667" s="57" t="s">
        <v>28</v>
      </c>
      <c r="AL2667" s="57" t="s">
        <v>116</v>
      </c>
      <c r="AM2667" s="57" t="s">
        <v>118</v>
      </c>
      <c r="AN2667" s="57" t="s">
        <v>119</v>
      </c>
      <c r="AO2667" s="57" t="s">
        <v>115</v>
      </c>
      <c r="AP2667" s="57" t="s">
        <v>117</v>
      </c>
      <c r="AQ2667" s="57" t="s">
        <v>120</v>
      </c>
      <c r="AR2667" s="57">
        <v>278</v>
      </c>
      <c r="AS2667" s="57">
        <v>397.54</v>
      </c>
    </row>
    <row r="2668" spans="35:45" ht="69">
      <c r="AI2668" s="56" t="s">
        <v>103</v>
      </c>
      <c r="AJ2668" s="56">
        <v>2023</v>
      </c>
      <c r="AK2668" s="56" t="s">
        <v>28</v>
      </c>
      <c r="AL2668" s="56" t="s">
        <v>116</v>
      </c>
      <c r="AM2668" s="56" t="s">
        <v>118</v>
      </c>
      <c r="AN2668" s="56" t="s">
        <v>119</v>
      </c>
      <c r="AO2668" s="56" t="s">
        <v>115</v>
      </c>
      <c r="AP2668" s="56" t="s">
        <v>117</v>
      </c>
      <c r="AQ2668" s="56" t="s">
        <v>120</v>
      </c>
      <c r="AR2668" s="56">
        <v>248</v>
      </c>
      <c r="AS2668" s="56">
        <v>354.64</v>
      </c>
    </row>
    <row r="2669" spans="35:45" ht="69">
      <c r="AI2669" s="57" t="s">
        <v>112</v>
      </c>
      <c r="AJ2669" s="57">
        <v>2023</v>
      </c>
      <c r="AK2669" s="57" t="s">
        <v>28</v>
      </c>
      <c r="AL2669" s="57" t="s">
        <v>116</v>
      </c>
      <c r="AM2669" s="57" t="s">
        <v>118</v>
      </c>
      <c r="AN2669" s="57" t="s">
        <v>119</v>
      </c>
      <c r="AO2669" s="57" t="s">
        <v>115</v>
      </c>
      <c r="AP2669" s="57" t="s">
        <v>117</v>
      </c>
      <c r="AQ2669" s="57" t="s">
        <v>120</v>
      </c>
      <c r="AR2669" s="57">
        <v>280</v>
      </c>
      <c r="AS2669" s="57">
        <v>400.4</v>
      </c>
    </row>
    <row r="2670" spans="35:45" ht="69">
      <c r="AI2670" s="56" t="s">
        <v>103</v>
      </c>
      <c r="AJ2670" s="56">
        <v>2023</v>
      </c>
      <c r="AK2670" s="56" t="s">
        <v>28</v>
      </c>
      <c r="AL2670" s="56" t="s">
        <v>116</v>
      </c>
      <c r="AM2670" s="56" t="s">
        <v>118</v>
      </c>
      <c r="AN2670" s="56" t="s">
        <v>119</v>
      </c>
      <c r="AO2670" s="56" t="s">
        <v>115</v>
      </c>
      <c r="AP2670" s="56" t="s">
        <v>117</v>
      </c>
      <c r="AQ2670" s="56" t="s">
        <v>120</v>
      </c>
      <c r="AR2670" s="56">
        <v>250</v>
      </c>
      <c r="AS2670" s="56">
        <v>357.5</v>
      </c>
    </row>
    <row r="2671" spans="35:45" ht="69">
      <c r="AI2671" s="57" t="s">
        <v>110</v>
      </c>
      <c r="AJ2671" s="57">
        <v>2023</v>
      </c>
      <c r="AK2671" s="57" t="s">
        <v>28</v>
      </c>
      <c r="AL2671" s="57" t="s">
        <v>116</v>
      </c>
      <c r="AM2671" s="57" t="s">
        <v>118</v>
      </c>
      <c r="AN2671" s="57" t="s">
        <v>119</v>
      </c>
      <c r="AO2671" s="57" t="s">
        <v>115</v>
      </c>
      <c r="AP2671" s="57" t="s">
        <v>117</v>
      </c>
      <c r="AQ2671" s="57" t="s">
        <v>120</v>
      </c>
      <c r="AR2671" s="57">
        <v>793</v>
      </c>
      <c r="AS2671" s="57">
        <v>1133.99</v>
      </c>
    </row>
    <row r="2672" spans="35:45" ht="69">
      <c r="AI2672" s="56" t="s">
        <v>103</v>
      </c>
      <c r="AJ2672" s="56">
        <v>2023</v>
      </c>
      <c r="AK2672" s="56" t="s">
        <v>28</v>
      </c>
      <c r="AL2672" s="56" t="s">
        <v>116</v>
      </c>
      <c r="AM2672" s="56" t="s">
        <v>118</v>
      </c>
      <c r="AN2672" s="56" t="s">
        <v>119</v>
      </c>
      <c r="AO2672" s="56" t="s">
        <v>115</v>
      </c>
      <c r="AP2672" s="56" t="s">
        <v>117</v>
      </c>
      <c r="AQ2672" s="56" t="s">
        <v>120</v>
      </c>
      <c r="AR2672" s="56">
        <v>879</v>
      </c>
      <c r="AS2672" s="56">
        <v>1256.97</v>
      </c>
    </row>
    <row r="2673" spans="35:45" ht="69">
      <c r="AI2673" s="57" t="s">
        <v>103</v>
      </c>
      <c r="AJ2673" s="57">
        <v>2023</v>
      </c>
      <c r="AK2673" s="57" t="s">
        <v>28</v>
      </c>
      <c r="AL2673" s="57" t="s">
        <v>116</v>
      </c>
      <c r="AM2673" s="57" t="s">
        <v>118</v>
      </c>
      <c r="AN2673" s="57" t="s">
        <v>119</v>
      </c>
      <c r="AO2673" s="57" t="s">
        <v>115</v>
      </c>
      <c r="AP2673" s="57" t="s">
        <v>117</v>
      </c>
      <c r="AQ2673" s="57" t="s">
        <v>120</v>
      </c>
      <c r="AR2673" s="57">
        <v>832</v>
      </c>
      <c r="AS2673" s="57">
        <v>526.24</v>
      </c>
    </row>
    <row r="2674" spans="35:45" ht="69">
      <c r="AI2674" s="56" t="s">
        <v>110</v>
      </c>
      <c r="AJ2674" s="56">
        <v>2023</v>
      </c>
      <c r="AK2674" s="56" t="s">
        <v>28</v>
      </c>
      <c r="AL2674" s="56" t="s">
        <v>116</v>
      </c>
      <c r="AM2674" s="56" t="s">
        <v>118</v>
      </c>
      <c r="AN2674" s="56" t="s">
        <v>119</v>
      </c>
      <c r="AO2674" s="56" t="s">
        <v>115</v>
      </c>
      <c r="AP2674" s="56" t="s">
        <v>117</v>
      </c>
      <c r="AQ2674" s="56" t="s">
        <v>120</v>
      </c>
      <c r="AR2674" s="56">
        <v>249</v>
      </c>
      <c r="AS2674" s="56">
        <v>356.07</v>
      </c>
    </row>
    <row r="2675" spans="35:45" ht="69">
      <c r="AI2675" s="57" t="s">
        <v>103</v>
      </c>
      <c r="AJ2675" s="57">
        <v>2023</v>
      </c>
      <c r="AK2675" s="57" t="s">
        <v>28</v>
      </c>
      <c r="AL2675" s="57" t="s">
        <v>116</v>
      </c>
      <c r="AM2675" s="57" t="s">
        <v>118</v>
      </c>
      <c r="AN2675" s="57" t="s">
        <v>119</v>
      </c>
      <c r="AO2675" s="57" t="s">
        <v>115</v>
      </c>
      <c r="AP2675" s="57" t="s">
        <v>117</v>
      </c>
      <c r="AQ2675" s="57" t="s">
        <v>120</v>
      </c>
      <c r="AR2675" s="57">
        <v>277</v>
      </c>
      <c r="AS2675" s="57">
        <v>396.11</v>
      </c>
    </row>
    <row r="2676" spans="35:45" ht="69">
      <c r="AI2676" s="56" t="s">
        <v>112</v>
      </c>
      <c r="AJ2676" s="56">
        <v>2023</v>
      </c>
      <c r="AK2676" s="56" t="s">
        <v>28</v>
      </c>
      <c r="AL2676" s="56" t="s">
        <v>116</v>
      </c>
      <c r="AM2676" s="56" t="s">
        <v>118</v>
      </c>
      <c r="AN2676" s="56" t="s">
        <v>119</v>
      </c>
      <c r="AO2676" s="56" t="s">
        <v>115</v>
      </c>
      <c r="AP2676" s="56" t="s">
        <v>117</v>
      </c>
      <c r="AQ2676" s="56" t="s">
        <v>120</v>
      </c>
      <c r="AR2676" s="56">
        <v>253</v>
      </c>
      <c r="AS2676" s="56">
        <v>361.79</v>
      </c>
    </row>
    <row r="2677" spans="35:45" ht="69">
      <c r="AI2677" s="57" t="s">
        <v>103</v>
      </c>
      <c r="AJ2677" s="57">
        <v>2023</v>
      </c>
      <c r="AK2677" s="57" t="s">
        <v>28</v>
      </c>
      <c r="AL2677" s="57" t="s">
        <v>116</v>
      </c>
      <c r="AM2677" s="57" t="s">
        <v>118</v>
      </c>
      <c r="AN2677" s="57" t="s">
        <v>119</v>
      </c>
      <c r="AO2677" s="57" t="s">
        <v>115</v>
      </c>
      <c r="AP2677" s="57" t="s">
        <v>117</v>
      </c>
      <c r="AQ2677" s="57" t="s">
        <v>120</v>
      </c>
      <c r="AR2677" s="57">
        <v>802</v>
      </c>
      <c r="AS2677" s="57">
        <v>1146.8599999999999</v>
      </c>
    </row>
    <row r="2678" spans="35:45" ht="69">
      <c r="AI2678" s="56" t="s">
        <v>114</v>
      </c>
      <c r="AJ2678" s="56">
        <v>2023</v>
      </c>
      <c r="AK2678" s="56" t="s">
        <v>28</v>
      </c>
      <c r="AL2678" s="56" t="s">
        <v>116</v>
      </c>
      <c r="AM2678" s="56" t="s">
        <v>118</v>
      </c>
      <c r="AN2678" s="56" t="s">
        <v>119</v>
      </c>
      <c r="AO2678" s="56" t="s">
        <v>115</v>
      </c>
      <c r="AP2678" s="56" t="s">
        <v>117</v>
      </c>
      <c r="AQ2678" s="56" t="s">
        <v>120</v>
      </c>
      <c r="AR2678" s="56">
        <v>251</v>
      </c>
      <c r="AS2678" s="56">
        <v>358.93</v>
      </c>
    </row>
    <row r="2679" spans="35:45" ht="69">
      <c r="AI2679" s="57" t="s">
        <v>112</v>
      </c>
      <c r="AJ2679" s="57">
        <v>2023</v>
      </c>
      <c r="AK2679" s="57" t="s">
        <v>24</v>
      </c>
      <c r="AL2679" s="57" t="s">
        <v>116</v>
      </c>
      <c r="AM2679" s="57" t="s">
        <v>118</v>
      </c>
      <c r="AN2679" s="57" t="s">
        <v>119</v>
      </c>
      <c r="AO2679" s="57" t="s">
        <v>115</v>
      </c>
      <c r="AP2679" s="57" t="s">
        <v>117</v>
      </c>
      <c r="AQ2679" s="57" t="s">
        <v>120</v>
      </c>
      <c r="AR2679" s="57">
        <v>296</v>
      </c>
      <c r="AS2679" s="57">
        <v>423.28</v>
      </c>
    </row>
    <row r="2680" spans="35:45" ht="69">
      <c r="AI2680" s="56" t="s">
        <v>112</v>
      </c>
      <c r="AJ2680" s="56">
        <v>2023</v>
      </c>
      <c r="AK2680" s="56" t="s">
        <v>24</v>
      </c>
      <c r="AL2680" s="56" t="s">
        <v>116</v>
      </c>
      <c r="AM2680" s="56" t="s">
        <v>118</v>
      </c>
      <c r="AN2680" s="56" t="s">
        <v>119</v>
      </c>
      <c r="AO2680" s="56" t="s">
        <v>115</v>
      </c>
      <c r="AP2680" s="56" t="s">
        <v>117</v>
      </c>
      <c r="AQ2680" s="56" t="s">
        <v>120</v>
      </c>
      <c r="AR2680" s="56">
        <v>266</v>
      </c>
      <c r="AS2680" s="56">
        <v>380.38</v>
      </c>
    </row>
    <row r="2681" spans="35:45" ht="69">
      <c r="AI2681" s="57" t="s">
        <v>110</v>
      </c>
      <c r="AJ2681" s="57">
        <v>2023</v>
      </c>
      <c r="AK2681" s="57" t="s">
        <v>24</v>
      </c>
      <c r="AL2681" s="57" t="s">
        <v>116</v>
      </c>
      <c r="AM2681" s="57" t="s">
        <v>118</v>
      </c>
      <c r="AN2681" s="57" t="s">
        <v>119</v>
      </c>
      <c r="AO2681" s="57" t="s">
        <v>115</v>
      </c>
      <c r="AP2681" s="57" t="s">
        <v>117</v>
      </c>
      <c r="AQ2681" s="57" t="s">
        <v>120</v>
      </c>
      <c r="AR2681" s="57">
        <v>292</v>
      </c>
      <c r="AS2681" s="57">
        <v>417.56</v>
      </c>
    </row>
    <row r="2682" spans="35:45" ht="69">
      <c r="AI2682" s="56" t="s">
        <v>112</v>
      </c>
      <c r="AJ2682" s="56">
        <v>2023</v>
      </c>
      <c r="AK2682" s="56" t="s">
        <v>24</v>
      </c>
      <c r="AL2682" s="56" t="s">
        <v>116</v>
      </c>
      <c r="AM2682" s="56" t="s">
        <v>118</v>
      </c>
      <c r="AN2682" s="56" t="s">
        <v>119</v>
      </c>
      <c r="AO2682" s="56" t="s">
        <v>115</v>
      </c>
      <c r="AP2682" s="56" t="s">
        <v>117</v>
      </c>
      <c r="AQ2682" s="56" t="s">
        <v>120</v>
      </c>
      <c r="AR2682" s="56">
        <v>268</v>
      </c>
      <c r="AS2682" s="56">
        <v>383.24</v>
      </c>
    </row>
    <row r="2683" spans="35:45" ht="69">
      <c r="AI2683" s="57" t="s">
        <v>112</v>
      </c>
      <c r="AJ2683" s="57">
        <v>2023</v>
      </c>
      <c r="AK2683" s="57" t="s">
        <v>24</v>
      </c>
      <c r="AL2683" s="57" t="s">
        <v>116</v>
      </c>
      <c r="AM2683" s="57" t="s">
        <v>118</v>
      </c>
      <c r="AN2683" s="57" t="s">
        <v>119</v>
      </c>
      <c r="AO2683" s="57" t="s">
        <v>115</v>
      </c>
      <c r="AP2683" s="57" t="s">
        <v>117</v>
      </c>
      <c r="AQ2683" s="57" t="s">
        <v>120</v>
      </c>
      <c r="AR2683" s="57">
        <v>790</v>
      </c>
      <c r="AS2683" s="57">
        <v>1129.7</v>
      </c>
    </row>
    <row r="2684" spans="35:45" ht="69">
      <c r="AI2684" s="56" t="s">
        <v>110</v>
      </c>
      <c r="AJ2684" s="56">
        <v>2023</v>
      </c>
      <c r="AK2684" s="56" t="s">
        <v>24</v>
      </c>
      <c r="AL2684" s="56" t="s">
        <v>116</v>
      </c>
      <c r="AM2684" s="56" t="s">
        <v>118</v>
      </c>
      <c r="AN2684" s="56" t="s">
        <v>119</v>
      </c>
      <c r="AO2684" s="56" t="s">
        <v>115</v>
      </c>
      <c r="AP2684" s="56" t="s">
        <v>117</v>
      </c>
      <c r="AQ2684" s="56" t="s">
        <v>120</v>
      </c>
      <c r="AR2684" s="56">
        <v>877</v>
      </c>
      <c r="AS2684" s="56">
        <v>1254.1099999999999</v>
      </c>
    </row>
    <row r="2685" spans="35:45" ht="69">
      <c r="AI2685" s="57" t="s">
        <v>110</v>
      </c>
      <c r="AJ2685" s="57">
        <v>2023</v>
      </c>
      <c r="AK2685" s="57" t="s">
        <v>24</v>
      </c>
      <c r="AL2685" s="57" t="s">
        <v>116</v>
      </c>
      <c r="AM2685" s="57" t="s">
        <v>118</v>
      </c>
      <c r="AN2685" s="57" t="s">
        <v>119</v>
      </c>
      <c r="AO2685" s="57" t="s">
        <v>115</v>
      </c>
      <c r="AP2685" s="57" t="s">
        <v>117</v>
      </c>
      <c r="AQ2685" s="57" t="s">
        <v>120</v>
      </c>
      <c r="AR2685" s="57">
        <v>830</v>
      </c>
      <c r="AS2685" s="57">
        <v>526.24</v>
      </c>
    </row>
    <row r="2686" spans="35:45" ht="69">
      <c r="AI2686" s="56" t="s">
        <v>112</v>
      </c>
      <c r="AJ2686" s="56">
        <v>2023</v>
      </c>
      <c r="AK2686" s="56" t="s">
        <v>24</v>
      </c>
      <c r="AL2686" s="56" t="s">
        <v>116</v>
      </c>
      <c r="AM2686" s="56" t="s">
        <v>118</v>
      </c>
      <c r="AN2686" s="56" t="s">
        <v>119</v>
      </c>
      <c r="AO2686" s="56" t="s">
        <v>115</v>
      </c>
      <c r="AP2686" s="56" t="s">
        <v>117</v>
      </c>
      <c r="AQ2686" s="56" t="s">
        <v>120</v>
      </c>
      <c r="AR2686" s="56">
        <v>267</v>
      </c>
      <c r="AS2686" s="56">
        <v>381.81</v>
      </c>
    </row>
    <row r="2687" spans="35:45" ht="69">
      <c r="AI2687" s="57" t="s">
        <v>112</v>
      </c>
      <c r="AJ2687" s="57">
        <v>2023</v>
      </c>
      <c r="AK2687" s="57" t="s">
        <v>24</v>
      </c>
      <c r="AL2687" s="57" t="s">
        <v>116</v>
      </c>
      <c r="AM2687" s="57" t="s">
        <v>118</v>
      </c>
      <c r="AN2687" s="57" t="s">
        <v>119</v>
      </c>
      <c r="AO2687" s="57" t="s">
        <v>115</v>
      </c>
      <c r="AP2687" s="57" t="s">
        <v>117</v>
      </c>
      <c r="AQ2687" s="57" t="s">
        <v>120</v>
      </c>
      <c r="AR2687" s="57">
        <v>295</v>
      </c>
      <c r="AS2687" s="57">
        <v>421.85</v>
      </c>
    </row>
    <row r="2688" spans="35:45" ht="69">
      <c r="AI2688" s="56" t="s">
        <v>110</v>
      </c>
      <c r="AJ2688" s="56">
        <v>2023</v>
      </c>
      <c r="AK2688" s="56" t="s">
        <v>24</v>
      </c>
      <c r="AL2688" s="56" t="s">
        <v>116</v>
      </c>
      <c r="AM2688" s="56" t="s">
        <v>118</v>
      </c>
      <c r="AN2688" s="56" t="s">
        <v>119</v>
      </c>
      <c r="AO2688" s="56" t="s">
        <v>115</v>
      </c>
      <c r="AP2688" s="56" t="s">
        <v>117</v>
      </c>
      <c r="AQ2688" s="56" t="s">
        <v>120</v>
      </c>
      <c r="AR2688" s="56">
        <v>265</v>
      </c>
      <c r="AS2688" s="56">
        <v>378.95</v>
      </c>
    </row>
    <row r="2689" spans="35:45" ht="69">
      <c r="AI2689" s="57" t="s">
        <v>112</v>
      </c>
      <c r="AJ2689" s="57">
        <v>2023</v>
      </c>
      <c r="AK2689" s="57" t="s">
        <v>24</v>
      </c>
      <c r="AL2689" s="57" t="s">
        <v>116</v>
      </c>
      <c r="AM2689" s="57" t="s">
        <v>118</v>
      </c>
      <c r="AN2689" s="57" t="s">
        <v>119</v>
      </c>
      <c r="AO2689" s="57" t="s">
        <v>115</v>
      </c>
      <c r="AP2689" s="57" t="s">
        <v>117</v>
      </c>
      <c r="AQ2689" s="57" t="s">
        <v>120</v>
      </c>
      <c r="AR2689" s="57">
        <v>799</v>
      </c>
      <c r="AS2689" s="57">
        <v>1142.57</v>
      </c>
    </row>
    <row r="2690" spans="35:45" ht="69">
      <c r="AI2690" s="56" t="s">
        <v>112</v>
      </c>
      <c r="AJ2690" s="56">
        <v>2023</v>
      </c>
      <c r="AK2690" s="56" t="s">
        <v>24</v>
      </c>
      <c r="AL2690" s="56" t="s">
        <v>116</v>
      </c>
      <c r="AM2690" s="56" t="s">
        <v>118</v>
      </c>
      <c r="AN2690" s="56" t="s">
        <v>119</v>
      </c>
      <c r="AO2690" s="56" t="s">
        <v>115</v>
      </c>
      <c r="AP2690" s="56" t="s">
        <v>117</v>
      </c>
      <c r="AQ2690" s="56" t="s">
        <v>120</v>
      </c>
      <c r="AR2690" s="56">
        <v>885</v>
      </c>
      <c r="AS2690" s="56">
        <v>1265.55</v>
      </c>
    </row>
    <row r="2691" spans="35:45" ht="69">
      <c r="AI2691" s="57" t="s">
        <v>110</v>
      </c>
      <c r="AJ2691" s="57">
        <v>2023</v>
      </c>
      <c r="AK2691" s="57" t="s">
        <v>27</v>
      </c>
      <c r="AL2691" s="57" t="s">
        <v>116</v>
      </c>
      <c r="AM2691" s="57" t="s">
        <v>118</v>
      </c>
      <c r="AN2691" s="57" t="s">
        <v>119</v>
      </c>
      <c r="AO2691" s="57" t="s">
        <v>115</v>
      </c>
      <c r="AP2691" s="57" t="s">
        <v>117</v>
      </c>
      <c r="AQ2691" s="57" t="s">
        <v>120</v>
      </c>
      <c r="AR2691" s="57">
        <v>284</v>
      </c>
      <c r="AS2691" s="57">
        <v>406.12</v>
      </c>
    </row>
    <row r="2692" spans="35:45" ht="69">
      <c r="AI2692" s="56" t="s">
        <v>112</v>
      </c>
      <c r="AJ2692" s="56">
        <v>2023</v>
      </c>
      <c r="AK2692" s="56" t="s">
        <v>27</v>
      </c>
      <c r="AL2692" s="56" t="s">
        <v>116</v>
      </c>
      <c r="AM2692" s="56" t="s">
        <v>118</v>
      </c>
      <c r="AN2692" s="56" t="s">
        <v>119</v>
      </c>
      <c r="AO2692" s="56" t="s">
        <v>115</v>
      </c>
      <c r="AP2692" s="56" t="s">
        <v>117</v>
      </c>
      <c r="AQ2692" s="56" t="s">
        <v>120</v>
      </c>
      <c r="AR2692" s="56">
        <v>254</v>
      </c>
      <c r="AS2692" s="56">
        <v>363.22</v>
      </c>
    </row>
    <row r="2693" spans="35:45" ht="69">
      <c r="AI2693" s="57" t="s">
        <v>110</v>
      </c>
      <c r="AJ2693" s="57">
        <v>2023</v>
      </c>
      <c r="AK2693" s="57" t="s">
        <v>27</v>
      </c>
      <c r="AL2693" s="57" t="s">
        <v>116</v>
      </c>
      <c r="AM2693" s="57" t="s">
        <v>118</v>
      </c>
      <c r="AN2693" s="57" t="s">
        <v>119</v>
      </c>
      <c r="AO2693" s="57" t="s">
        <v>115</v>
      </c>
      <c r="AP2693" s="57" t="s">
        <v>117</v>
      </c>
      <c r="AQ2693" s="57" t="s">
        <v>120</v>
      </c>
      <c r="AR2693" s="57">
        <v>256</v>
      </c>
      <c r="AS2693" s="57">
        <v>366.08</v>
      </c>
    </row>
    <row r="2694" spans="35:45" ht="69">
      <c r="AI2694" s="56" t="s">
        <v>110</v>
      </c>
      <c r="AJ2694" s="56">
        <v>2023</v>
      </c>
      <c r="AK2694" s="56" t="s">
        <v>27</v>
      </c>
      <c r="AL2694" s="56" t="s">
        <v>116</v>
      </c>
      <c r="AM2694" s="56" t="s">
        <v>118</v>
      </c>
      <c r="AN2694" s="56" t="s">
        <v>119</v>
      </c>
      <c r="AO2694" s="56" t="s">
        <v>115</v>
      </c>
      <c r="AP2694" s="56" t="s">
        <v>117</v>
      </c>
      <c r="AQ2694" s="56" t="s">
        <v>120</v>
      </c>
      <c r="AR2694" s="56">
        <v>792</v>
      </c>
      <c r="AS2694" s="56">
        <v>1132.56</v>
      </c>
    </row>
    <row r="2695" spans="35:45" ht="69">
      <c r="AI2695" s="57" t="s">
        <v>110</v>
      </c>
      <c r="AJ2695" s="57">
        <v>2023</v>
      </c>
      <c r="AK2695" s="57" t="s">
        <v>27</v>
      </c>
      <c r="AL2695" s="57" t="s">
        <v>116</v>
      </c>
      <c r="AM2695" s="57" t="s">
        <v>118</v>
      </c>
      <c r="AN2695" s="57" t="s">
        <v>119</v>
      </c>
      <c r="AO2695" s="57" t="s">
        <v>115</v>
      </c>
      <c r="AP2695" s="57" t="s">
        <v>117</v>
      </c>
      <c r="AQ2695" s="57" t="s">
        <v>120</v>
      </c>
      <c r="AR2695" s="57">
        <v>878</v>
      </c>
      <c r="AS2695" s="57">
        <v>1255.54</v>
      </c>
    </row>
    <row r="2696" spans="35:45" ht="69">
      <c r="AI2696" s="56" t="s">
        <v>110</v>
      </c>
      <c r="AJ2696" s="56">
        <v>2023</v>
      </c>
      <c r="AK2696" s="56" t="s">
        <v>27</v>
      </c>
      <c r="AL2696" s="56" t="s">
        <v>116</v>
      </c>
      <c r="AM2696" s="56" t="s">
        <v>118</v>
      </c>
      <c r="AN2696" s="56" t="s">
        <v>119</v>
      </c>
      <c r="AO2696" s="56" t="s">
        <v>115</v>
      </c>
      <c r="AP2696" s="56" t="s">
        <v>117</v>
      </c>
      <c r="AQ2696" s="56" t="s">
        <v>120</v>
      </c>
      <c r="AR2696" s="56">
        <v>831</v>
      </c>
      <c r="AS2696" s="56">
        <v>526.24</v>
      </c>
    </row>
    <row r="2697" spans="35:45" ht="69">
      <c r="AI2697" s="57" t="s">
        <v>110</v>
      </c>
      <c r="AJ2697" s="57">
        <v>2023</v>
      </c>
      <c r="AK2697" s="57" t="s">
        <v>27</v>
      </c>
      <c r="AL2697" s="57" t="s">
        <v>116</v>
      </c>
      <c r="AM2697" s="57" t="s">
        <v>118</v>
      </c>
      <c r="AN2697" s="57" t="s">
        <v>119</v>
      </c>
      <c r="AO2697" s="57" t="s">
        <v>115</v>
      </c>
      <c r="AP2697" s="57" t="s">
        <v>117</v>
      </c>
      <c r="AQ2697" s="57" t="s">
        <v>120</v>
      </c>
      <c r="AR2697" s="57">
        <v>255</v>
      </c>
      <c r="AS2697" s="57">
        <v>364.65</v>
      </c>
    </row>
    <row r="2698" spans="35:45" ht="69">
      <c r="AI2698" s="56" t="s">
        <v>110</v>
      </c>
      <c r="AJ2698" s="56">
        <v>2023</v>
      </c>
      <c r="AK2698" s="56" t="s">
        <v>27</v>
      </c>
      <c r="AL2698" s="56" t="s">
        <v>116</v>
      </c>
      <c r="AM2698" s="56" t="s">
        <v>118</v>
      </c>
      <c r="AN2698" s="56" t="s">
        <v>119</v>
      </c>
      <c r="AO2698" s="56" t="s">
        <v>115</v>
      </c>
      <c r="AP2698" s="56" t="s">
        <v>117</v>
      </c>
      <c r="AQ2698" s="56" t="s">
        <v>120</v>
      </c>
      <c r="AR2698" s="56">
        <v>283</v>
      </c>
      <c r="AS2698" s="56">
        <v>404.69</v>
      </c>
    </row>
    <row r="2699" spans="35:45" ht="69">
      <c r="AI2699" s="57" t="s">
        <v>112</v>
      </c>
      <c r="AJ2699" s="57">
        <v>2023</v>
      </c>
      <c r="AK2699" s="57" t="s">
        <v>27</v>
      </c>
      <c r="AL2699" s="57" t="s">
        <v>116</v>
      </c>
      <c r="AM2699" s="57" t="s">
        <v>118</v>
      </c>
      <c r="AN2699" s="57" t="s">
        <v>119</v>
      </c>
      <c r="AO2699" s="57" t="s">
        <v>115</v>
      </c>
      <c r="AP2699" s="57" t="s">
        <v>117</v>
      </c>
      <c r="AQ2699" s="57" t="s">
        <v>120</v>
      </c>
      <c r="AR2699" s="57">
        <v>801</v>
      </c>
      <c r="AS2699" s="57">
        <v>1145.43</v>
      </c>
    </row>
    <row r="2700" spans="35:45" ht="69">
      <c r="AI2700" s="56" t="s">
        <v>110</v>
      </c>
      <c r="AJ2700" s="56">
        <v>2023</v>
      </c>
      <c r="AK2700" s="56" t="s">
        <v>27</v>
      </c>
      <c r="AL2700" s="56" t="s">
        <v>116</v>
      </c>
      <c r="AM2700" s="56" t="s">
        <v>118</v>
      </c>
      <c r="AN2700" s="56" t="s">
        <v>119</v>
      </c>
      <c r="AO2700" s="56" t="s">
        <v>115</v>
      </c>
      <c r="AP2700" s="56" t="s">
        <v>117</v>
      </c>
      <c r="AQ2700" s="56" t="s">
        <v>120</v>
      </c>
      <c r="AR2700" s="56">
        <v>257</v>
      </c>
      <c r="AS2700" s="56">
        <v>367.51</v>
      </c>
    </row>
    <row r="2701" spans="35:45" ht="69">
      <c r="AI2701" s="57" t="s">
        <v>103</v>
      </c>
      <c r="AJ2701" s="57">
        <v>2023</v>
      </c>
      <c r="AK2701" s="57" t="s">
        <v>33</v>
      </c>
      <c r="AL2701" s="57" t="s">
        <v>116</v>
      </c>
      <c r="AM2701" s="57" t="s">
        <v>118</v>
      </c>
      <c r="AN2701" s="57" t="s">
        <v>119</v>
      </c>
      <c r="AO2701" s="57" t="s">
        <v>115</v>
      </c>
      <c r="AP2701" s="57" t="s">
        <v>117</v>
      </c>
      <c r="AQ2701" s="57" t="s">
        <v>120</v>
      </c>
      <c r="AR2701" s="57">
        <v>224</v>
      </c>
      <c r="AS2701" s="57">
        <v>320.32</v>
      </c>
    </row>
    <row r="2702" spans="35:45" ht="69">
      <c r="AI2702" s="56" t="s">
        <v>103</v>
      </c>
      <c r="AJ2702" s="56">
        <v>2023</v>
      </c>
      <c r="AK2702" s="56" t="s">
        <v>33</v>
      </c>
      <c r="AL2702" s="56" t="s">
        <v>116</v>
      </c>
      <c r="AM2702" s="56" t="s">
        <v>118</v>
      </c>
      <c r="AN2702" s="56" t="s">
        <v>119</v>
      </c>
      <c r="AO2702" s="56" t="s">
        <v>115</v>
      </c>
      <c r="AP2702" s="56" t="s">
        <v>117</v>
      </c>
      <c r="AQ2702" s="56" t="s">
        <v>120</v>
      </c>
      <c r="AR2702" s="56">
        <v>250</v>
      </c>
      <c r="AS2702" s="56">
        <v>357.5</v>
      </c>
    </row>
    <row r="2703" spans="35:45" ht="69">
      <c r="AI2703" s="57" t="s">
        <v>103</v>
      </c>
      <c r="AJ2703" s="57">
        <v>2023</v>
      </c>
      <c r="AK2703" s="57" t="s">
        <v>33</v>
      </c>
      <c r="AL2703" s="57" t="s">
        <v>116</v>
      </c>
      <c r="AM2703" s="57" t="s">
        <v>118</v>
      </c>
      <c r="AN2703" s="57" t="s">
        <v>119</v>
      </c>
      <c r="AO2703" s="57" t="s">
        <v>115</v>
      </c>
      <c r="AP2703" s="57" t="s">
        <v>117</v>
      </c>
      <c r="AQ2703" s="57" t="s">
        <v>120</v>
      </c>
      <c r="AR2703" s="57">
        <v>226</v>
      </c>
      <c r="AS2703" s="57">
        <v>323.18</v>
      </c>
    </row>
    <row r="2704" spans="35:45" ht="69">
      <c r="AI2704" s="56" t="s">
        <v>103</v>
      </c>
      <c r="AJ2704" s="56">
        <v>2023</v>
      </c>
      <c r="AK2704" s="56" t="s">
        <v>33</v>
      </c>
      <c r="AL2704" s="56" t="s">
        <v>116</v>
      </c>
      <c r="AM2704" s="56" t="s">
        <v>118</v>
      </c>
      <c r="AN2704" s="56" t="s">
        <v>119</v>
      </c>
      <c r="AO2704" s="56" t="s">
        <v>115</v>
      </c>
      <c r="AP2704" s="56" t="s">
        <v>117</v>
      </c>
      <c r="AQ2704" s="56" t="s">
        <v>120</v>
      </c>
      <c r="AR2704" s="56">
        <v>797</v>
      </c>
      <c r="AS2704" s="56">
        <v>1139.71</v>
      </c>
    </row>
    <row r="2705" spans="35:45" ht="69">
      <c r="AI2705" s="57" t="s">
        <v>103</v>
      </c>
      <c r="AJ2705" s="57">
        <v>2023</v>
      </c>
      <c r="AK2705" s="57" t="s">
        <v>33</v>
      </c>
      <c r="AL2705" s="57" t="s">
        <v>116</v>
      </c>
      <c r="AM2705" s="57" t="s">
        <v>118</v>
      </c>
      <c r="AN2705" s="57" t="s">
        <v>119</v>
      </c>
      <c r="AO2705" s="57" t="s">
        <v>115</v>
      </c>
      <c r="AP2705" s="57" t="s">
        <v>117</v>
      </c>
      <c r="AQ2705" s="57" t="s">
        <v>120</v>
      </c>
      <c r="AR2705" s="57">
        <v>884</v>
      </c>
      <c r="AS2705" s="57">
        <v>1264.1199999999999</v>
      </c>
    </row>
    <row r="2706" spans="35:45" ht="69">
      <c r="AI2706" s="56" t="s">
        <v>103</v>
      </c>
      <c r="AJ2706" s="56">
        <v>2023</v>
      </c>
      <c r="AK2706" s="56" t="s">
        <v>33</v>
      </c>
      <c r="AL2706" s="56" t="s">
        <v>116</v>
      </c>
      <c r="AM2706" s="56" t="s">
        <v>118</v>
      </c>
      <c r="AN2706" s="56" t="s">
        <v>119</v>
      </c>
      <c r="AO2706" s="56" t="s">
        <v>115</v>
      </c>
      <c r="AP2706" s="56" t="s">
        <v>117</v>
      </c>
      <c r="AQ2706" s="56" t="s">
        <v>120</v>
      </c>
      <c r="AR2706" s="56">
        <v>837</v>
      </c>
      <c r="AS2706" s="56">
        <v>526.24</v>
      </c>
    </row>
    <row r="2707" spans="35:45" ht="69">
      <c r="AI2707" s="57" t="s">
        <v>103</v>
      </c>
      <c r="AJ2707" s="57">
        <v>2023</v>
      </c>
      <c r="AK2707" s="57" t="s">
        <v>33</v>
      </c>
      <c r="AL2707" s="57" t="s">
        <v>116</v>
      </c>
      <c r="AM2707" s="57" t="s">
        <v>118</v>
      </c>
      <c r="AN2707" s="57" t="s">
        <v>119</v>
      </c>
      <c r="AO2707" s="57" t="s">
        <v>115</v>
      </c>
      <c r="AP2707" s="57" t="s">
        <v>117</v>
      </c>
      <c r="AQ2707" s="57" t="s">
        <v>120</v>
      </c>
      <c r="AR2707" s="57">
        <v>225</v>
      </c>
      <c r="AS2707" s="57">
        <v>321.75</v>
      </c>
    </row>
    <row r="2708" spans="35:45" ht="69">
      <c r="AI2708" s="56" t="s">
        <v>103</v>
      </c>
      <c r="AJ2708" s="56">
        <v>2023</v>
      </c>
      <c r="AK2708" s="56" t="s">
        <v>33</v>
      </c>
      <c r="AL2708" s="56" t="s">
        <v>116</v>
      </c>
      <c r="AM2708" s="56" t="s">
        <v>118</v>
      </c>
      <c r="AN2708" s="56" t="s">
        <v>119</v>
      </c>
      <c r="AO2708" s="56" t="s">
        <v>115</v>
      </c>
      <c r="AP2708" s="56" t="s">
        <v>117</v>
      </c>
      <c r="AQ2708" s="56" t="s">
        <v>120</v>
      </c>
      <c r="AR2708" s="56">
        <v>253</v>
      </c>
      <c r="AS2708" s="56">
        <v>361.79</v>
      </c>
    </row>
    <row r="2709" spans="35:45" ht="69">
      <c r="AI2709" s="57" t="s">
        <v>103</v>
      </c>
      <c r="AJ2709" s="57">
        <v>2023</v>
      </c>
      <c r="AK2709" s="57" t="s">
        <v>33</v>
      </c>
      <c r="AL2709" s="57" t="s">
        <v>116</v>
      </c>
      <c r="AM2709" s="57" t="s">
        <v>118</v>
      </c>
      <c r="AN2709" s="57" t="s">
        <v>119</v>
      </c>
      <c r="AO2709" s="57" t="s">
        <v>115</v>
      </c>
      <c r="AP2709" s="57" t="s">
        <v>117</v>
      </c>
      <c r="AQ2709" s="57" t="s">
        <v>120</v>
      </c>
      <c r="AR2709" s="57">
        <v>223</v>
      </c>
      <c r="AS2709" s="57">
        <v>318.89</v>
      </c>
    </row>
    <row r="2710" spans="35:45" ht="69">
      <c r="AI2710" s="56" t="s">
        <v>103</v>
      </c>
      <c r="AJ2710" s="56">
        <v>2023</v>
      </c>
      <c r="AK2710" s="56" t="s">
        <v>33</v>
      </c>
      <c r="AL2710" s="56" t="s">
        <v>116</v>
      </c>
      <c r="AM2710" s="56" t="s">
        <v>118</v>
      </c>
      <c r="AN2710" s="56" t="s">
        <v>119</v>
      </c>
      <c r="AO2710" s="56" t="s">
        <v>115</v>
      </c>
      <c r="AP2710" s="56" t="s">
        <v>117</v>
      </c>
      <c r="AQ2710" s="56" t="s">
        <v>120</v>
      </c>
      <c r="AR2710" s="56">
        <v>806</v>
      </c>
      <c r="AS2710" s="56">
        <v>1152.58</v>
      </c>
    </row>
    <row r="2711" spans="35:45" ht="69">
      <c r="AI2711" s="57" t="s">
        <v>110</v>
      </c>
      <c r="AJ2711" s="57">
        <v>2023</v>
      </c>
      <c r="AK2711" s="57" t="s">
        <v>32</v>
      </c>
      <c r="AL2711" s="57" t="s">
        <v>116</v>
      </c>
      <c r="AM2711" s="57" t="s">
        <v>118</v>
      </c>
      <c r="AN2711" s="57" t="s">
        <v>119</v>
      </c>
      <c r="AO2711" s="57" t="s">
        <v>115</v>
      </c>
      <c r="AP2711" s="57" t="s">
        <v>117</v>
      </c>
      <c r="AQ2711" s="57" t="s">
        <v>120</v>
      </c>
      <c r="AR2711" s="57">
        <v>254</v>
      </c>
      <c r="AS2711" s="57">
        <v>363.22</v>
      </c>
    </row>
    <row r="2712" spans="35:45" ht="69">
      <c r="AI2712" s="56" t="s">
        <v>110</v>
      </c>
      <c r="AJ2712" s="56">
        <v>2023</v>
      </c>
      <c r="AK2712" s="56" t="s">
        <v>32</v>
      </c>
      <c r="AL2712" s="56" t="s">
        <v>116</v>
      </c>
      <c r="AM2712" s="56" t="s">
        <v>118</v>
      </c>
      <c r="AN2712" s="56" t="s">
        <v>119</v>
      </c>
      <c r="AO2712" s="56" t="s">
        <v>115</v>
      </c>
      <c r="AP2712" s="56" t="s">
        <v>117</v>
      </c>
      <c r="AQ2712" s="56" t="s">
        <v>120</v>
      </c>
      <c r="AR2712" s="56">
        <v>230</v>
      </c>
      <c r="AS2712" s="56">
        <v>328.9</v>
      </c>
    </row>
    <row r="2713" spans="35:45" ht="69">
      <c r="AI2713" s="57" t="s">
        <v>110</v>
      </c>
      <c r="AJ2713" s="57">
        <v>2023</v>
      </c>
      <c r="AK2713" s="57" t="s">
        <v>32</v>
      </c>
      <c r="AL2713" s="57" t="s">
        <v>116</v>
      </c>
      <c r="AM2713" s="57" t="s">
        <v>118</v>
      </c>
      <c r="AN2713" s="57" t="s">
        <v>119</v>
      </c>
      <c r="AO2713" s="57" t="s">
        <v>115</v>
      </c>
      <c r="AP2713" s="57" t="s">
        <v>117</v>
      </c>
      <c r="AQ2713" s="57" t="s">
        <v>120</v>
      </c>
      <c r="AR2713" s="57">
        <v>256</v>
      </c>
      <c r="AS2713" s="57">
        <v>366.08</v>
      </c>
    </row>
    <row r="2714" spans="35:45" ht="69">
      <c r="AI2714" s="56" t="s">
        <v>110</v>
      </c>
      <c r="AJ2714" s="56">
        <v>2023</v>
      </c>
      <c r="AK2714" s="56" t="s">
        <v>32</v>
      </c>
      <c r="AL2714" s="56" t="s">
        <v>116</v>
      </c>
      <c r="AM2714" s="56" t="s">
        <v>118</v>
      </c>
      <c r="AN2714" s="56" t="s">
        <v>119</v>
      </c>
      <c r="AO2714" s="56" t="s">
        <v>115</v>
      </c>
      <c r="AP2714" s="56" t="s">
        <v>117</v>
      </c>
      <c r="AQ2714" s="56" t="s">
        <v>120</v>
      </c>
      <c r="AR2714" s="56">
        <v>796</v>
      </c>
      <c r="AS2714" s="56">
        <v>1138.28</v>
      </c>
    </row>
    <row r="2715" spans="35:45" ht="69">
      <c r="AI2715" s="57" t="s">
        <v>103</v>
      </c>
      <c r="AJ2715" s="57">
        <v>2023</v>
      </c>
      <c r="AK2715" s="57" t="s">
        <v>32</v>
      </c>
      <c r="AL2715" s="57" t="s">
        <v>116</v>
      </c>
      <c r="AM2715" s="57" t="s">
        <v>118</v>
      </c>
      <c r="AN2715" s="57" t="s">
        <v>119</v>
      </c>
      <c r="AO2715" s="57" t="s">
        <v>115</v>
      </c>
      <c r="AP2715" s="57" t="s">
        <v>117</v>
      </c>
      <c r="AQ2715" s="57" t="s">
        <v>120</v>
      </c>
      <c r="AR2715" s="57">
        <v>883</v>
      </c>
      <c r="AS2715" s="57">
        <v>1262.69</v>
      </c>
    </row>
    <row r="2716" spans="35:45" ht="69">
      <c r="AI2716" s="56" t="s">
        <v>103</v>
      </c>
      <c r="AJ2716" s="56">
        <v>2023</v>
      </c>
      <c r="AK2716" s="56" t="s">
        <v>32</v>
      </c>
      <c r="AL2716" s="56" t="s">
        <v>116</v>
      </c>
      <c r="AM2716" s="56" t="s">
        <v>118</v>
      </c>
      <c r="AN2716" s="56" t="s">
        <v>119</v>
      </c>
      <c r="AO2716" s="56" t="s">
        <v>115</v>
      </c>
      <c r="AP2716" s="56" t="s">
        <v>117</v>
      </c>
      <c r="AQ2716" s="56" t="s">
        <v>120</v>
      </c>
      <c r="AR2716" s="56">
        <v>836</v>
      </c>
      <c r="AS2716" s="56">
        <v>526.24</v>
      </c>
    </row>
    <row r="2717" spans="35:45" ht="69">
      <c r="AI2717" s="57" t="s">
        <v>110</v>
      </c>
      <c r="AJ2717" s="57">
        <v>2023</v>
      </c>
      <c r="AK2717" s="57" t="s">
        <v>32</v>
      </c>
      <c r="AL2717" s="57" t="s">
        <v>116</v>
      </c>
      <c r="AM2717" s="57" t="s">
        <v>118</v>
      </c>
      <c r="AN2717" s="57" t="s">
        <v>119</v>
      </c>
      <c r="AO2717" s="57" t="s">
        <v>115</v>
      </c>
      <c r="AP2717" s="57" t="s">
        <v>117</v>
      </c>
      <c r="AQ2717" s="57" t="s">
        <v>120</v>
      </c>
      <c r="AR2717" s="57">
        <v>231</v>
      </c>
      <c r="AS2717" s="57">
        <v>330.33</v>
      </c>
    </row>
    <row r="2718" spans="35:45" ht="69">
      <c r="AI2718" s="56" t="s">
        <v>110</v>
      </c>
      <c r="AJ2718" s="56">
        <v>2023</v>
      </c>
      <c r="AK2718" s="56" t="s">
        <v>32</v>
      </c>
      <c r="AL2718" s="56" t="s">
        <v>116</v>
      </c>
      <c r="AM2718" s="56" t="s">
        <v>118</v>
      </c>
      <c r="AN2718" s="56" t="s">
        <v>119</v>
      </c>
      <c r="AO2718" s="56" t="s">
        <v>115</v>
      </c>
      <c r="AP2718" s="56" t="s">
        <v>117</v>
      </c>
      <c r="AQ2718" s="56" t="s">
        <v>120</v>
      </c>
      <c r="AR2718" s="56">
        <v>229</v>
      </c>
      <c r="AS2718" s="56">
        <v>327.47000000000003</v>
      </c>
    </row>
    <row r="2719" spans="35:45" ht="69">
      <c r="AI2719" s="57" t="s">
        <v>110</v>
      </c>
      <c r="AJ2719" s="57">
        <v>2023</v>
      </c>
      <c r="AK2719" s="57" t="s">
        <v>32</v>
      </c>
      <c r="AL2719" s="57" t="s">
        <v>116</v>
      </c>
      <c r="AM2719" s="57" t="s">
        <v>118</v>
      </c>
      <c r="AN2719" s="57" t="s">
        <v>119</v>
      </c>
      <c r="AO2719" s="57" t="s">
        <v>115</v>
      </c>
      <c r="AP2719" s="57" t="s">
        <v>117</v>
      </c>
      <c r="AQ2719" s="57" t="s">
        <v>120</v>
      </c>
      <c r="AR2719" s="57">
        <v>805</v>
      </c>
      <c r="AS2719" s="57">
        <v>1151.1500000000001</v>
      </c>
    </row>
    <row r="2720" spans="35:45" ht="69">
      <c r="AI2720" s="56" t="s">
        <v>110</v>
      </c>
      <c r="AJ2720" s="56">
        <v>2023</v>
      </c>
      <c r="AK2720" s="56" t="s">
        <v>32</v>
      </c>
      <c r="AL2720" s="56" t="s">
        <v>116</v>
      </c>
      <c r="AM2720" s="56" t="s">
        <v>118</v>
      </c>
      <c r="AN2720" s="56" t="s">
        <v>119</v>
      </c>
      <c r="AO2720" s="56" t="s">
        <v>115</v>
      </c>
      <c r="AP2720" s="56" t="s">
        <v>117</v>
      </c>
      <c r="AQ2720" s="56" t="s">
        <v>120</v>
      </c>
      <c r="AR2720" s="56">
        <v>227</v>
      </c>
      <c r="AS2720" s="56">
        <v>324.61</v>
      </c>
    </row>
    <row r="2721" spans="35:45" ht="69">
      <c r="AI2721" s="57" t="s">
        <v>112</v>
      </c>
      <c r="AJ2721" s="57">
        <v>2023</v>
      </c>
      <c r="AK2721" s="57" t="s">
        <v>31</v>
      </c>
      <c r="AL2721" s="57" t="s">
        <v>116</v>
      </c>
      <c r="AM2721" s="57" t="s">
        <v>118</v>
      </c>
      <c r="AN2721" s="57" t="s">
        <v>119</v>
      </c>
      <c r="AO2721" s="57" t="s">
        <v>115</v>
      </c>
      <c r="AP2721" s="57" t="s">
        <v>117</v>
      </c>
      <c r="AQ2721" s="57" t="s">
        <v>120</v>
      </c>
      <c r="AR2721" s="57">
        <v>260</v>
      </c>
      <c r="AS2721" s="57">
        <v>371.8</v>
      </c>
    </row>
    <row r="2722" spans="35:45" ht="69">
      <c r="AI2722" s="56" t="s">
        <v>103</v>
      </c>
      <c r="AJ2722" s="56">
        <v>2023</v>
      </c>
      <c r="AK2722" s="56" t="s">
        <v>31</v>
      </c>
      <c r="AL2722" s="56" t="s">
        <v>116</v>
      </c>
      <c r="AM2722" s="56" t="s">
        <v>118</v>
      </c>
      <c r="AN2722" s="56" t="s">
        <v>119</v>
      </c>
      <c r="AO2722" s="56" t="s">
        <v>115</v>
      </c>
      <c r="AP2722" s="56" t="s">
        <v>117</v>
      </c>
      <c r="AQ2722" s="56" t="s">
        <v>120</v>
      </c>
      <c r="AR2722" s="56">
        <v>236</v>
      </c>
      <c r="AS2722" s="56">
        <v>337.48</v>
      </c>
    </row>
    <row r="2723" spans="35:45" ht="69">
      <c r="AI2723" s="57" t="s">
        <v>110</v>
      </c>
      <c r="AJ2723" s="57">
        <v>2023</v>
      </c>
      <c r="AK2723" s="57" t="s">
        <v>31</v>
      </c>
      <c r="AL2723" s="57" t="s">
        <v>116</v>
      </c>
      <c r="AM2723" s="57" t="s">
        <v>118</v>
      </c>
      <c r="AN2723" s="57" t="s">
        <v>119</v>
      </c>
      <c r="AO2723" s="57" t="s">
        <v>115</v>
      </c>
      <c r="AP2723" s="57" t="s">
        <v>117</v>
      </c>
      <c r="AQ2723" s="57" t="s">
        <v>120</v>
      </c>
      <c r="AR2723" s="57">
        <v>262</v>
      </c>
      <c r="AS2723" s="57">
        <v>374.66</v>
      </c>
    </row>
    <row r="2724" spans="35:45" ht="69">
      <c r="AI2724" s="56" t="s">
        <v>114</v>
      </c>
      <c r="AJ2724" s="56">
        <v>2023</v>
      </c>
      <c r="AK2724" s="56" t="s">
        <v>31</v>
      </c>
      <c r="AL2724" s="56" t="s">
        <v>116</v>
      </c>
      <c r="AM2724" s="56" t="s">
        <v>118</v>
      </c>
      <c r="AN2724" s="56" t="s">
        <v>119</v>
      </c>
      <c r="AO2724" s="56" t="s">
        <v>115</v>
      </c>
      <c r="AP2724" s="56" t="s">
        <v>117</v>
      </c>
      <c r="AQ2724" s="56" t="s">
        <v>120</v>
      </c>
      <c r="AR2724" s="56">
        <v>232</v>
      </c>
      <c r="AS2724" s="56">
        <v>331.76</v>
      </c>
    </row>
    <row r="2725" spans="35:45" ht="69">
      <c r="AI2725" s="57" t="s">
        <v>103</v>
      </c>
      <c r="AJ2725" s="57">
        <v>2023</v>
      </c>
      <c r="AK2725" s="57" t="s">
        <v>31</v>
      </c>
      <c r="AL2725" s="57" t="s">
        <v>116</v>
      </c>
      <c r="AM2725" s="57" t="s">
        <v>118</v>
      </c>
      <c r="AN2725" s="57" t="s">
        <v>119</v>
      </c>
      <c r="AO2725" s="57" t="s">
        <v>115</v>
      </c>
      <c r="AP2725" s="57" t="s">
        <v>117</v>
      </c>
      <c r="AQ2725" s="57" t="s">
        <v>120</v>
      </c>
      <c r="AR2725" s="57">
        <v>795</v>
      </c>
      <c r="AS2725" s="57">
        <v>1136.8499999999999</v>
      </c>
    </row>
    <row r="2726" spans="35:45" ht="69">
      <c r="AI2726" s="56" t="s">
        <v>110</v>
      </c>
      <c r="AJ2726" s="56">
        <v>2023</v>
      </c>
      <c r="AK2726" s="56" t="s">
        <v>31</v>
      </c>
      <c r="AL2726" s="56" t="s">
        <v>116</v>
      </c>
      <c r="AM2726" s="56" t="s">
        <v>118</v>
      </c>
      <c r="AN2726" s="56" t="s">
        <v>119</v>
      </c>
      <c r="AO2726" s="56" t="s">
        <v>115</v>
      </c>
      <c r="AP2726" s="56" t="s">
        <v>117</v>
      </c>
      <c r="AQ2726" s="56" t="s">
        <v>120</v>
      </c>
      <c r="AR2726" s="56">
        <v>882</v>
      </c>
      <c r="AS2726" s="56">
        <v>1261.26</v>
      </c>
    </row>
    <row r="2727" spans="35:45" ht="69">
      <c r="AI2727" s="57" t="s">
        <v>110</v>
      </c>
      <c r="AJ2727" s="57">
        <v>2023</v>
      </c>
      <c r="AK2727" s="57" t="s">
        <v>31</v>
      </c>
      <c r="AL2727" s="57" t="s">
        <v>116</v>
      </c>
      <c r="AM2727" s="57" t="s">
        <v>118</v>
      </c>
      <c r="AN2727" s="57" t="s">
        <v>119</v>
      </c>
      <c r="AO2727" s="57" t="s">
        <v>115</v>
      </c>
      <c r="AP2727" s="57" t="s">
        <v>117</v>
      </c>
      <c r="AQ2727" s="57" t="s">
        <v>120</v>
      </c>
      <c r="AR2727" s="57">
        <v>835</v>
      </c>
      <c r="AS2727" s="57">
        <v>526.24</v>
      </c>
    </row>
    <row r="2728" spans="35:45" ht="69">
      <c r="AI2728" s="56" t="s">
        <v>103</v>
      </c>
      <c r="AJ2728" s="56">
        <v>2023</v>
      </c>
      <c r="AK2728" s="56" t="s">
        <v>31</v>
      </c>
      <c r="AL2728" s="56" t="s">
        <v>116</v>
      </c>
      <c r="AM2728" s="56" t="s">
        <v>118</v>
      </c>
      <c r="AN2728" s="56" t="s">
        <v>119</v>
      </c>
      <c r="AO2728" s="56" t="s">
        <v>115</v>
      </c>
      <c r="AP2728" s="56" t="s">
        <v>117</v>
      </c>
      <c r="AQ2728" s="56" t="s">
        <v>120</v>
      </c>
      <c r="AR2728" s="56">
        <v>237</v>
      </c>
      <c r="AS2728" s="56">
        <v>338.91</v>
      </c>
    </row>
    <row r="2729" spans="35:45" ht="69">
      <c r="AI2729" s="57" t="s">
        <v>114</v>
      </c>
      <c r="AJ2729" s="57">
        <v>2023</v>
      </c>
      <c r="AK2729" s="57" t="s">
        <v>31</v>
      </c>
      <c r="AL2729" s="57" t="s">
        <v>116</v>
      </c>
      <c r="AM2729" s="57" t="s">
        <v>118</v>
      </c>
      <c r="AN2729" s="57" t="s">
        <v>119</v>
      </c>
      <c r="AO2729" s="57" t="s">
        <v>115</v>
      </c>
      <c r="AP2729" s="57" t="s">
        <v>117</v>
      </c>
      <c r="AQ2729" s="57" t="s">
        <v>120</v>
      </c>
      <c r="AR2729" s="57">
        <v>259</v>
      </c>
      <c r="AS2729" s="57">
        <v>370.37</v>
      </c>
    </row>
    <row r="2730" spans="35:45" ht="69">
      <c r="AI2730" s="56" t="s">
        <v>110</v>
      </c>
      <c r="AJ2730" s="56">
        <v>2023</v>
      </c>
      <c r="AK2730" s="56" t="s">
        <v>31</v>
      </c>
      <c r="AL2730" s="56" t="s">
        <v>116</v>
      </c>
      <c r="AM2730" s="56" t="s">
        <v>118</v>
      </c>
      <c r="AN2730" s="56" t="s">
        <v>119</v>
      </c>
      <c r="AO2730" s="56" t="s">
        <v>115</v>
      </c>
      <c r="AP2730" s="56" t="s">
        <v>117</v>
      </c>
      <c r="AQ2730" s="56" t="s">
        <v>120</v>
      </c>
      <c r="AR2730" s="56">
        <v>235</v>
      </c>
      <c r="AS2730" s="56">
        <v>336.05</v>
      </c>
    </row>
    <row r="2731" spans="35:45" ht="69">
      <c r="AI2731" s="57" t="s">
        <v>103</v>
      </c>
      <c r="AJ2731" s="57">
        <v>2023</v>
      </c>
      <c r="AK2731" s="57" t="s">
        <v>31</v>
      </c>
      <c r="AL2731" s="57" t="s">
        <v>116</v>
      </c>
      <c r="AM2731" s="57" t="s">
        <v>118</v>
      </c>
      <c r="AN2731" s="57" t="s">
        <v>119</v>
      </c>
      <c r="AO2731" s="57" t="s">
        <v>115</v>
      </c>
      <c r="AP2731" s="57" t="s">
        <v>117</v>
      </c>
      <c r="AQ2731" s="57" t="s">
        <v>120</v>
      </c>
      <c r="AR2731" s="57">
        <v>804</v>
      </c>
      <c r="AS2731" s="57">
        <v>1149.72</v>
      </c>
    </row>
    <row r="2732" spans="35:45" ht="69">
      <c r="AI2732" s="56" t="s">
        <v>112</v>
      </c>
      <c r="AJ2732" s="56">
        <v>2023</v>
      </c>
      <c r="AK2732" s="56" t="s">
        <v>31</v>
      </c>
      <c r="AL2732" s="56" t="s">
        <v>116</v>
      </c>
      <c r="AM2732" s="56" t="s">
        <v>118</v>
      </c>
      <c r="AN2732" s="56" t="s">
        <v>119</v>
      </c>
      <c r="AO2732" s="56" t="s">
        <v>115</v>
      </c>
      <c r="AP2732" s="56" t="s">
        <v>117</v>
      </c>
      <c r="AQ2732" s="56" t="s">
        <v>120</v>
      </c>
      <c r="AR2732" s="56">
        <v>233</v>
      </c>
      <c r="AS2732" s="56">
        <v>333.19</v>
      </c>
    </row>
    <row r="2733" spans="35:45" ht="41.4">
      <c r="AI2733" s="57" t="s">
        <v>110</v>
      </c>
      <c r="AJ2733" s="57">
        <v>2024</v>
      </c>
      <c r="AK2733" s="57" t="s">
        <v>26</v>
      </c>
      <c r="AL2733" s="57" t="s">
        <v>104</v>
      </c>
      <c r="AM2733" s="57" t="s">
        <v>105</v>
      </c>
      <c r="AN2733" s="57" t="s">
        <v>106</v>
      </c>
      <c r="AO2733" s="57" t="s">
        <v>107</v>
      </c>
      <c r="AP2733" s="57" t="s">
        <v>108</v>
      </c>
      <c r="AQ2733" s="57" t="s">
        <v>111</v>
      </c>
      <c r="AR2733" s="57">
        <v>302</v>
      </c>
      <c r="AS2733" s="57">
        <v>462.06</v>
      </c>
    </row>
    <row r="2734" spans="35:45" ht="41.4">
      <c r="AI2734" s="56" t="s">
        <v>103</v>
      </c>
      <c r="AJ2734" s="56">
        <v>2024</v>
      </c>
      <c r="AK2734" s="56" t="s">
        <v>26</v>
      </c>
      <c r="AL2734" s="56" t="s">
        <v>104</v>
      </c>
      <c r="AM2734" s="56" t="s">
        <v>105</v>
      </c>
      <c r="AN2734" s="56" t="s">
        <v>106</v>
      </c>
      <c r="AO2734" s="56" t="s">
        <v>107</v>
      </c>
      <c r="AP2734" s="56" t="s">
        <v>108</v>
      </c>
      <c r="AQ2734" s="56" t="s">
        <v>111</v>
      </c>
      <c r="AR2734" s="56">
        <v>272</v>
      </c>
      <c r="AS2734" s="56">
        <v>388.96</v>
      </c>
    </row>
    <row r="2735" spans="35:45" ht="41.4">
      <c r="AI2735" s="57" t="s">
        <v>110</v>
      </c>
      <c r="AJ2735" s="57">
        <v>2024</v>
      </c>
      <c r="AK2735" s="57" t="s">
        <v>26</v>
      </c>
      <c r="AL2735" s="57" t="s">
        <v>104</v>
      </c>
      <c r="AM2735" s="57" t="s">
        <v>105</v>
      </c>
      <c r="AN2735" s="57" t="s">
        <v>106</v>
      </c>
      <c r="AO2735" s="57" t="s">
        <v>107</v>
      </c>
      <c r="AP2735" s="57" t="s">
        <v>108</v>
      </c>
      <c r="AQ2735" s="57" t="s">
        <v>111</v>
      </c>
      <c r="AR2735" s="57">
        <v>298</v>
      </c>
      <c r="AS2735" s="57">
        <v>426.14</v>
      </c>
    </row>
    <row r="2736" spans="35:45" ht="41.4">
      <c r="AI2736" s="56" t="s">
        <v>110</v>
      </c>
      <c r="AJ2736" s="56">
        <v>2024</v>
      </c>
      <c r="AK2736" s="56" t="s">
        <v>26</v>
      </c>
      <c r="AL2736" s="56" t="s">
        <v>104</v>
      </c>
      <c r="AM2736" s="56" t="s">
        <v>105</v>
      </c>
      <c r="AN2736" s="56" t="s">
        <v>106</v>
      </c>
      <c r="AO2736" s="56" t="s">
        <v>107</v>
      </c>
      <c r="AP2736" s="56" t="s">
        <v>108</v>
      </c>
      <c r="AQ2736" s="56" t="s">
        <v>111</v>
      </c>
      <c r="AR2736" s="56">
        <v>274</v>
      </c>
      <c r="AS2736" s="56">
        <v>391.82</v>
      </c>
    </row>
    <row r="2737" spans="35:45" ht="41.4">
      <c r="AI2737" s="57" t="s">
        <v>103</v>
      </c>
      <c r="AJ2737" s="57">
        <v>2024</v>
      </c>
      <c r="AK2737" s="57" t="s">
        <v>26</v>
      </c>
      <c r="AL2737" s="57" t="s">
        <v>104</v>
      </c>
      <c r="AM2737" s="57" t="s">
        <v>105</v>
      </c>
      <c r="AN2737" s="57" t="s">
        <v>106</v>
      </c>
      <c r="AO2737" s="57" t="s">
        <v>107</v>
      </c>
      <c r="AP2737" s="57" t="s">
        <v>108</v>
      </c>
      <c r="AQ2737" s="57" t="s">
        <v>111</v>
      </c>
      <c r="AR2737" s="57">
        <v>666</v>
      </c>
      <c r="AS2737" s="57">
        <v>952.38</v>
      </c>
    </row>
    <row r="2738" spans="35:45" ht="41.4">
      <c r="AI2738" s="56" t="s">
        <v>112</v>
      </c>
      <c r="AJ2738" s="56">
        <v>2024</v>
      </c>
      <c r="AK2738" s="56" t="s">
        <v>26</v>
      </c>
      <c r="AL2738" s="56" t="s">
        <v>104</v>
      </c>
      <c r="AM2738" s="56" t="s">
        <v>105</v>
      </c>
      <c r="AN2738" s="56" t="s">
        <v>106</v>
      </c>
      <c r="AO2738" s="56" t="s">
        <v>107</v>
      </c>
      <c r="AP2738" s="56" t="s">
        <v>108</v>
      </c>
      <c r="AQ2738" s="56" t="s">
        <v>111</v>
      </c>
      <c r="AR2738" s="56">
        <v>753</v>
      </c>
      <c r="AS2738" s="56">
        <v>1076.79</v>
      </c>
    </row>
    <row r="2739" spans="35:45" ht="41.4">
      <c r="AI2739" s="57" t="s">
        <v>112</v>
      </c>
      <c r="AJ2739" s="57">
        <v>2024</v>
      </c>
      <c r="AK2739" s="57" t="s">
        <v>26</v>
      </c>
      <c r="AL2739" s="57" t="s">
        <v>104</v>
      </c>
      <c r="AM2739" s="57" t="s">
        <v>105</v>
      </c>
      <c r="AN2739" s="57" t="s">
        <v>106</v>
      </c>
      <c r="AO2739" s="57" t="s">
        <v>107</v>
      </c>
      <c r="AP2739" s="57" t="s">
        <v>108</v>
      </c>
      <c r="AQ2739" s="57" t="s">
        <v>111</v>
      </c>
      <c r="AR2739" s="57">
        <v>297</v>
      </c>
      <c r="AS2739" s="57">
        <v>424.71</v>
      </c>
    </row>
    <row r="2740" spans="35:45" ht="41.4">
      <c r="AI2740" s="56" t="s">
        <v>103</v>
      </c>
      <c r="AJ2740" s="56">
        <v>2024</v>
      </c>
      <c r="AK2740" s="56" t="s">
        <v>26</v>
      </c>
      <c r="AL2740" s="56" t="s">
        <v>104</v>
      </c>
      <c r="AM2740" s="56" t="s">
        <v>105</v>
      </c>
      <c r="AN2740" s="56" t="s">
        <v>106</v>
      </c>
      <c r="AO2740" s="56" t="s">
        <v>107</v>
      </c>
      <c r="AP2740" s="56" t="s">
        <v>108</v>
      </c>
      <c r="AQ2740" s="56" t="s">
        <v>111</v>
      </c>
      <c r="AR2740" s="56">
        <v>792</v>
      </c>
      <c r="AS2740" s="56">
        <v>526.24</v>
      </c>
    </row>
    <row r="2741" spans="35:45" ht="41.4">
      <c r="AI2741" s="57" t="s">
        <v>110</v>
      </c>
      <c r="AJ2741" s="57">
        <v>2024</v>
      </c>
      <c r="AK2741" s="57" t="s">
        <v>26</v>
      </c>
      <c r="AL2741" s="57" t="s">
        <v>104</v>
      </c>
      <c r="AM2741" s="57" t="s">
        <v>105</v>
      </c>
      <c r="AN2741" s="57" t="s">
        <v>106</v>
      </c>
      <c r="AO2741" s="57" t="s">
        <v>107</v>
      </c>
      <c r="AP2741" s="57" t="s">
        <v>108</v>
      </c>
      <c r="AQ2741" s="57" t="s">
        <v>111</v>
      </c>
      <c r="AR2741" s="57">
        <v>301</v>
      </c>
      <c r="AS2741" s="57">
        <v>430.43</v>
      </c>
    </row>
    <row r="2742" spans="35:45" ht="41.4">
      <c r="AI2742" s="56" t="s">
        <v>110</v>
      </c>
      <c r="AJ2742" s="56">
        <v>2024</v>
      </c>
      <c r="AK2742" s="56" t="s">
        <v>26</v>
      </c>
      <c r="AL2742" s="56" t="s">
        <v>104</v>
      </c>
      <c r="AM2742" s="56" t="s">
        <v>105</v>
      </c>
      <c r="AN2742" s="56" t="s">
        <v>106</v>
      </c>
      <c r="AO2742" s="56" t="s">
        <v>107</v>
      </c>
      <c r="AP2742" s="56" t="s">
        <v>108</v>
      </c>
      <c r="AQ2742" s="56" t="s">
        <v>111</v>
      </c>
      <c r="AR2742" s="56">
        <v>271</v>
      </c>
      <c r="AS2742" s="56">
        <v>387.53</v>
      </c>
    </row>
    <row r="2743" spans="35:45" ht="41.4">
      <c r="AI2743" s="57" t="s">
        <v>103</v>
      </c>
      <c r="AJ2743" s="57">
        <v>2024</v>
      </c>
      <c r="AK2743" s="57" t="s">
        <v>26</v>
      </c>
      <c r="AL2743" s="57" t="s">
        <v>104</v>
      </c>
      <c r="AM2743" s="57" t="s">
        <v>105</v>
      </c>
      <c r="AN2743" s="57" t="s">
        <v>106</v>
      </c>
      <c r="AO2743" s="57" t="s">
        <v>107</v>
      </c>
      <c r="AP2743" s="57" t="s">
        <v>108</v>
      </c>
      <c r="AQ2743" s="57" t="s">
        <v>111</v>
      </c>
      <c r="AR2743" s="57">
        <v>299</v>
      </c>
      <c r="AS2743" s="57">
        <v>427.57</v>
      </c>
    </row>
    <row r="2744" spans="35:45" ht="41.4">
      <c r="AI2744" s="56" t="s">
        <v>110</v>
      </c>
      <c r="AJ2744" s="56">
        <v>2024</v>
      </c>
      <c r="AK2744" s="56" t="s">
        <v>26</v>
      </c>
      <c r="AL2744" s="56" t="s">
        <v>104</v>
      </c>
      <c r="AM2744" s="56" t="s">
        <v>105</v>
      </c>
      <c r="AN2744" s="56" t="s">
        <v>106</v>
      </c>
      <c r="AO2744" s="56" t="s">
        <v>107</v>
      </c>
      <c r="AP2744" s="56" t="s">
        <v>108</v>
      </c>
      <c r="AQ2744" s="56" t="s">
        <v>111</v>
      </c>
      <c r="AR2744" s="56">
        <v>761</v>
      </c>
      <c r="AS2744" s="56">
        <v>1088.23</v>
      </c>
    </row>
    <row r="2745" spans="35:45" ht="41.4">
      <c r="AI2745" s="57" t="s">
        <v>103</v>
      </c>
      <c r="AJ2745" s="57">
        <v>2024</v>
      </c>
      <c r="AK2745" s="57" t="s">
        <v>30</v>
      </c>
      <c r="AL2745" s="57" t="s">
        <v>104</v>
      </c>
      <c r="AM2745" s="57" t="s">
        <v>105</v>
      </c>
      <c r="AN2745" s="57" t="s">
        <v>106</v>
      </c>
      <c r="AO2745" s="57" t="s">
        <v>107</v>
      </c>
      <c r="AP2745" s="57" t="s">
        <v>108</v>
      </c>
      <c r="AQ2745" s="57" t="s">
        <v>111</v>
      </c>
      <c r="AR2745" s="57">
        <v>278</v>
      </c>
      <c r="AS2745" s="57">
        <v>425.34</v>
      </c>
    </row>
    <row r="2746" spans="35:45" ht="41.4">
      <c r="AI2746" s="56" t="s">
        <v>110</v>
      </c>
      <c r="AJ2746" s="56">
        <v>2024</v>
      </c>
      <c r="AK2746" s="56" t="s">
        <v>30</v>
      </c>
      <c r="AL2746" s="56" t="s">
        <v>104</v>
      </c>
      <c r="AM2746" s="56" t="s">
        <v>105</v>
      </c>
      <c r="AN2746" s="56" t="s">
        <v>106</v>
      </c>
      <c r="AO2746" s="56" t="s">
        <v>107</v>
      </c>
      <c r="AP2746" s="56" t="s">
        <v>108</v>
      </c>
      <c r="AQ2746" s="56" t="s">
        <v>111</v>
      </c>
      <c r="AR2746" s="56">
        <v>280</v>
      </c>
      <c r="AS2746" s="56">
        <v>400.4</v>
      </c>
    </row>
    <row r="2747" spans="35:45" ht="41.4">
      <c r="AI2747" s="57" t="s">
        <v>103</v>
      </c>
      <c r="AJ2747" s="57">
        <v>2024</v>
      </c>
      <c r="AK2747" s="57" t="s">
        <v>30</v>
      </c>
      <c r="AL2747" s="57" t="s">
        <v>104</v>
      </c>
      <c r="AM2747" s="57" t="s">
        <v>105</v>
      </c>
      <c r="AN2747" s="57" t="s">
        <v>106</v>
      </c>
      <c r="AO2747" s="57" t="s">
        <v>107</v>
      </c>
      <c r="AP2747" s="57" t="s">
        <v>108</v>
      </c>
      <c r="AQ2747" s="57" t="s">
        <v>111</v>
      </c>
      <c r="AR2747" s="57">
        <v>250</v>
      </c>
      <c r="AS2747" s="57">
        <v>357.5</v>
      </c>
    </row>
    <row r="2748" spans="35:45" ht="41.4">
      <c r="AI2748" s="56" t="s">
        <v>110</v>
      </c>
      <c r="AJ2748" s="56">
        <v>2024</v>
      </c>
      <c r="AK2748" s="56" t="s">
        <v>30</v>
      </c>
      <c r="AL2748" s="56" t="s">
        <v>104</v>
      </c>
      <c r="AM2748" s="56" t="s">
        <v>105</v>
      </c>
      <c r="AN2748" s="56" t="s">
        <v>106</v>
      </c>
      <c r="AO2748" s="56" t="s">
        <v>107</v>
      </c>
      <c r="AP2748" s="56" t="s">
        <v>108</v>
      </c>
      <c r="AQ2748" s="56" t="s">
        <v>111</v>
      </c>
      <c r="AR2748" s="56">
        <v>670</v>
      </c>
      <c r="AS2748" s="56">
        <v>958.1</v>
      </c>
    </row>
    <row r="2749" spans="35:45" ht="41.4">
      <c r="AI2749" s="57" t="s">
        <v>103</v>
      </c>
      <c r="AJ2749" s="57">
        <v>2024</v>
      </c>
      <c r="AK2749" s="57" t="s">
        <v>30</v>
      </c>
      <c r="AL2749" s="57" t="s">
        <v>104</v>
      </c>
      <c r="AM2749" s="57" t="s">
        <v>105</v>
      </c>
      <c r="AN2749" s="57" t="s">
        <v>106</v>
      </c>
      <c r="AO2749" s="57" t="s">
        <v>107</v>
      </c>
      <c r="AP2749" s="57" t="s">
        <v>108</v>
      </c>
      <c r="AQ2749" s="57" t="s">
        <v>111</v>
      </c>
      <c r="AR2749" s="57">
        <v>756</v>
      </c>
      <c r="AS2749" s="57">
        <v>1081.08</v>
      </c>
    </row>
    <row r="2750" spans="35:45" ht="41.4">
      <c r="AI2750" s="56" t="s">
        <v>103</v>
      </c>
      <c r="AJ2750" s="56">
        <v>2024</v>
      </c>
      <c r="AK2750" s="56" t="s">
        <v>30</v>
      </c>
      <c r="AL2750" s="56" t="s">
        <v>104</v>
      </c>
      <c r="AM2750" s="56" t="s">
        <v>105</v>
      </c>
      <c r="AN2750" s="56" t="s">
        <v>106</v>
      </c>
      <c r="AO2750" s="56" t="s">
        <v>107</v>
      </c>
      <c r="AP2750" s="56" t="s">
        <v>108</v>
      </c>
      <c r="AQ2750" s="56" t="s">
        <v>111</v>
      </c>
      <c r="AR2750" s="56">
        <v>279</v>
      </c>
      <c r="AS2750" s="56">
        <v>398.97</v>
      </c>
    </row>
    <row r="2751" spans="35:45" ht="41.4">
      <c r="AI2751" s="57" t="s">
        <v>110</v>
      </c>
      <c r="AJ2751" s="57">
        <v>2024</v>
      </c>
      <c r="AK2751" s="57" t="s">
        <v>30</v>
      </c>
      <c r="AL2751" s="57" t="s">
        <v>104</v>
      </c>
      <c r="AM2751" s="57" t="s">
        <v>105</v>
      </c>
      <c r="AN2751" s="57" t="s">
        <v>106</v>
      </c>
      <c r="AO2751" s="57" t="s">
        <v>107</v>
      </c>
      <c r="AP2751" s="57" t="s">
        <v>108</v>
      </c>
      <c r="AQ2751" s="57" t="s">
        <v>111</v>
      </c>
      <c r="AR2751" s="57">
        <v>796</v>
      </c>
      <c r="AS2751" s="57">
        <v>526.24</v>
      </c>
    </row>
    <row r="2752" spans="35:45" ht="41.4">
      <c r="AI2752" s="56" t="s">
        <v>103</v>
      </c>
      <c r="AJ2752" s="56">
        <v>2024</v>
      </c>
      <c r="AK2752" s="56" t="s">
        <v>30</v>
      </c>
      <c r="AL2752" s="56" t="s">
        <v>104</v>
      </c>
      <c r="AM2752" s="56" t="s">
        <v>105</v>
      </c>
      <c r="AN2752" s="56" t="s">
        <v>106</v>
      </c>
      <c r="AO2752" s="56" t="s">
        <v>107</v>
      </c>
      <c r="AP2752" s="56" t="s">
        <v>108</v>
      </c>
      <c r="AQ2752" s="56" t="s">
        <v>111</v>
      </c>
      <c r="AR2752" s="56">
        <v>277</v>
      </c>
      <c r="AS2752" s="56">
        <v>396.11</v>
      </c>
    </row>
    <row r="2753" spans="35:45" ht="41.4">
      <c r="AI2753" s="57" t="s">
        <v>110</v>
      </c>
      <c r="AJ2753" s="57">
        <v>2024</v>
      </c>
      <c r="AK2753" s="57" t="s">
        <v>30</v>
      </c>
      <c r="AL2753" s="57" t="s">
        <v>104</v>
      </c>
      <c r="AM2753" s="57" t="s">
        <v>105</v>
      </c>
      <c r="AN2753" s="57" t="s">
        <v>106</v>
      </c>
      <c r="AO2753" s="57" t="s">
        <v>107</v>
      </c>
      <c r="AP2753" s="57" t="s">
        <v>108</v>
      </c>
      <c r="AQ2753" s="57" t="s">
        <v>111</v>
      </c>
      <c r="AR2753" s="57">
        <v>253</v>
      </c>
      <c r="AS2753" s="57">
        <v>361.79</v>
      </c>
    </row>
    <row r="2754" spans="35:45" ht="41.4">
      <c r="AI2754" s="56" t="s">
        <v>103</v>
      </c>
      <c r="AJ2754" s="56">
        <v>2024</v>
      </c>
      <c r="AK2754" s="56" t="s">
        <v>30</v>
      </c>
      <c r="AL2754" s="56" t="s">
        <v>104</v>
      </c>
      <c r="AM2754" s="56" t="s">
        <v>105</v>
      </c>
      <c r="AN2754" s="56" t="s">
        <v>106</v>
      </c>
      <c r="AO2754" s="56" t="s">
        <v>107</v>
      </c>
      <c r="AP2754" s="56" t="s">
        <v>108</v>
      </c>
      <c r="AQ2754" s="56" t="s">
        <v>111</v>
      </c>
      <c r="AR2754" s="56">
        <v>765</v>
      </c>
      <c r="AS2754" s="56">
        <v>1093.95</v>
      </c>
    </row>
    <row r="2755" spans="35:45" ht="41.4">
      <c r="AI2755" s="57" t="s">
        <v>103</v>
      </c>
      <c r="AJ2755" s="57">
        <v>2024</v>
      </c>
      <c r="AK2755" s="57" t="s">
        <v>34</v>
      </c>
      <c r="AL2755" s="57" t="s">
        <v>104</v>
      </c>
      <c r="AM2755" s="57" t="s">
        <v>105</v>
      </c>
      <c r="AN2755" s="57" t="s">
        <v>106</v>
      </c>
      <c r="AO2755" s="57" t="s">
        <v>107</v>
      </c>
      <c r="AP2755" s="57" t="s">
        <v>108</v>
      </c>
      <c r="AQ2755" s="57" t="s">
        <v>111</v>
      </c>
      <c r="AR2755" s="57">
        <v>230</v>
      </c>
      <c r="AS2755" s="57">
        <v>328.9</v>
      </c>
    </row>
    <row r="2756" spans="35:45" ht="41.4">
      <c r="AI2756" s="56" t="s">
        <v>110</v>
      </c>
      <c r="AJ2756" s="56">
        <v>2024</v>
      </c>
      <c r="AK2756" s="56" t="s">
        <v>34</v>
      </c>
      <c r="AL2756" s="56" t="s">
        <v>104</v>
      </c>
      <c r="AM2756" s="56" t="s">
        <v>105</v>
      </c>
      <c r="AN2756" s="56" t="s">
        <v>106</v>
      </c>
      <c r="AO2756" s="56" t="s">
        <v>107</v>
      </c>
      <c r="AP2756" s="56" t="s">
        <v>108</v>
      </c>
      <c r="AQ2756" s="56" t="s">
        <v>111</v>
      </c>
      <c r="AR2756" s="56">
        <v>256</v>
      </c>
      <c r="AS2756" s="56">
        <v>366.08</v>
      </c>
    </row>
    <row r="2757" spans="35:45" ht="41.4">
      <c r="AI2757" s="57" t="s">
        <v>113</v>
      </c>
      <c r="AJ2757" s="57">
        <v>2024</v>
      </c>
      <c r="AK2757" s="57" t="s">
        <v>34</v>
      </c>
      <c r="AL2757" s="57" t="s">
        <v>104</v>
      </c>
      <c r="AM2757" s="57" t="s">
        <v>105</v>
      </c>
      <c r="AN2757" s="57" t="s">
        <v>106</v>
      </c>
      <c r="AO2757" s="57" t="s">
        <v>107</v>
      </c>
      <c r="AP2757" s="57" t="s">
        <v>108</v>
      </c>
      <c r="AQ2757" s="57" t="s">
        <v>111</v>
      </c>
      <c r="AR2757" s="57">
        <v>232</v>
      </c>
      <c r="AS2757" s="57">
        <v>331.76</v>
      </c>
    </row>
    <row r="2758" spans="35:45" ht="41.4">
      <c r="AI2758" s="56" t="s">
        <v>112</v>
      </c>
      <c r="AJ2758" s="56">
        <v>2024</v>
      </c>
      <c r="AK2758" s="56" t="s">
        <v>34</v>
      </c>
      <c r="AL2758" s="56" t="s">
        <v>104</v>
      </c>
      <c r="AM2758" s="56" t="s">
        <v>105</v>
      </c>
      <c r="AN2758" s="56" t="s">
        <v>106</v>
      </c>
      <c r="AO2758" s="56" t="s">
        <v>107</v>
      </c>
      <c r="AP2758" s="56" t="s">
        <v>108</v>
      </c>
      <c r="AQ2758" s="56" t="s">
        <v>111</v>
      </c>
      <c r="AR2758" s="56">
        <v>673</v>
      </c>
      <c r="AS2758" s="56">
        <v>962.39</v>
      </c>
    </row>
    <row r="2759" spans="35:45" ht="41.4">
      <c r="AI2759" s="57" t="s">
        <v>110</v>
      </c>
      <c r="AJ2759" s="57">
        <v>2024</v>
      </c>
      <c r="AK2759" s="57" t="s">
        <v>34</v>
      </c>
      <c r="AL2759" s="57" t="s">
        <v>104</v>
      </c>
      <c r="AM2759" s="57" t="s">
        <v>105</v>
      </c>
      <c r="AN2759" s="57" t="s">
        <v>106</v>
      </c>
      <c r="AO2759" s="57" t="s">
        <v>107</v>
      </c>
      <c r="AP2759" s="57" t="s">
        <v>108</v>
      </c>
      <c r="AQ2759" s="57" t="s">
        <v>111</v>
      </c>
      <c r="AR2759" s="57">
        <v>760</v>
      </c>
      <c r="AS2759" s="57">
        <v>1086.8</v>
      </c>
    </row>
    <row r="2760" spans="35:45" ht="41.4">
      <c r="AI2760" s="56" t="s">
        <v>110</v>
      </c>
      <c r="AJ2760" s="56">
        <v>2024</v>
      </c>
      <c r="AK2760" s="56" t="s">
        <v>34</v>
      </c>
      <c r="AL2760" s="56" t="s">
        <v>104</v>
      </c>
      <c r="AM2760" s="56" t="s">
        <v>105</v>
      </c>
      <c r="AN2760" s="56" t="s">
        <v>106</v>
      </c>
      <c r="AO2760" s="56" t="s">
        <v>107</v>
      </c>
      <c r="AP2760" s="56" t="s">
        <v>108</v>
      </c>
      <c r="AQ2760" s="56" t="s">
        <v>111</v>
      </c>
      <c r="AR2760" s="56">
        <v>255</v>
      </c>
      <c r="AS2760" s="56">
        <v>364.65</v>
      </c>
    </row>
    <row r="2761" spans="35:45" ht="41.4">
      <c r="AI2761" s="57" t="s">
        <v>112</v>
      </c>
      <c r="AJ2761" s="57">
        <v>2024</v>
      </c>
      <c r="AK2761" s="57" t="s">
        <v>34</v>
      </c>
      <c r="AL2761" s="57" t="s">
        <v>104</v>
      </c>
      <c r="AM2761" s="57" t="s">
        <v>105</v>
      </c>
      <c r="AN2761" s="57" t="s">
        <v>106</v>
      </c>
      <c r="AO2761" s="57" t="s">
        <v>107</v>
      </c>
      <c r="AP2761" s="57" t="s">
        <v>108</v>
      </c>
      <c r="AQ2761" s="57" t="s">
        <v>111</v>
      </c>
      <c r="AR2761" s="57">
        <v>799</v>
      </c>
      <c r="AS2761" s="57">
        <v>526.24</v>
      </c>
    </row>
    <row r="2762" spans="35:45" ht="41.4">
      <c r="AI2762" s="56" t="s">
        <v>113</v>
      </c>
      <c r="AJ2762" s="56">
        <v>2024</v>
      </c>
      <c r="AK2762" s="56" t="s">
        <v>34</v>
      </c>
      <c r="AL2762" s="56" t="s">
        <v>104</v>
      </c>
      <c r="AM2762" s="56" t="s">
        <v>105</v>
      </c>
      <c r="AN2762" s="56" t="s">
        <v>106</v>
      </c>
      <c r="AO2762" s="56" t="s">
        <v>107</v>
      </c>
      <c r="AP2762" s="56" t="s">
        <v>108</v>
      </c>
      <c r="AQ2762" s="56" t="s">
        <v>111</v>
      </c>
      <c r="AR2762" s="56">
        <v>259</v>
      </c>
      <c r="AS2762" s="56">
        <v>370.37</v>
      </c>
    </row>
    <row r="2763" spans="35:45" ht="41.4">
      <c r="AI2763" s="57" t="s">
        <v>110</v>
      </c>
      <c r="AJ2763" s="57">
        <v>2024</v>
      </c>
      <c r="AK2763" s="57" t="s">
        <v>34</v>
      </c>
      <c r="AL2763" s="57" t="s">
        <v>104</v>
      </c>
      <c r="AM2763" s="57" t="s">
        <v>105</v>
      </c>
      <c r="AN2763" s="57" t="s">
        <v>106</v>
      </c>
      <c r="AO2763" s="57" t="s">
        <v>107</v>
      </c>
      <c r="AP2763" s="57" t="s">
        <v>108</v>
      </c>
      <c r="AQ2763" s="57" t="s">
        <v>111</v>
      </c>
      <c r="AR2763" s="57">
        <v>229</v>
      </c>
      <c r="AS2763" s="57">
        <v>327.47000000000003</v>
      </c>
    </row>
    <row r="2764" spans="35:45" ht="41.4">
      <c r="AI2764" s="56" t="s">
        <v>103</v>
      </c>
      <c r="AJ2764" s="56">
        <v>2024</v>
      </c>
      <c r="AK2764" s="56" t="s">
        <v>34</v>
      </c>
      <c r="AL2764" s="56" t="s">
        <v>104</v>
      </c>
      <c r="AM2764" s="56" t="s">
        <v>105</v>
      </c>
      <c r="AN2764" s="56" t="s">
        <v>106</v>
      </c>
      <c r="AO2764" s="56" t="s">
        <v>107</v>
      </c>
      <c r="AP2764" s="56" t="s">
        <v>108</v>
      </c>
      <c r="AQ2764" s="56" t="s">
        <v>111</v>
      </c>
      <c r="AR2764" s="56">
        <v>257</v>
      </c>
      <c r="AS2764" s="56">
        <v>367.51</v>
      </c>
    </row>
    <row r="2765" spans="35:45" ht="41.4">
      <c r="AI2765" s="57" t="s">
        <v>112</v>
      </c>
      <c r="AJ2765" s="57">
        <v>2024</v>
      </c>
      <c r="AK2765" s="57" t="s">
        <v>23</v>
      </c>
      <c r="AL2765" s="57" t="s">
        <v>104</v>
      </c>
      <c r="AM2765" s="57" t="s">
        <v>105</v>
      </c>
      <c r="AN2765" s="57" t="s">
        <v>106</v>
      </c>
      <c r="AO2765" s="57" t="s">
        <v>107</v>
      </c>
      <c r="AP2765" s="57" t="s">
        <v>108</v>
      </c>
      <c r="AQ2765" s="57" t="s">
        <v>111</v>
      </c>
      <c r="AR2765" s="57">
        <v>308</v>
      </c>
      <c r="AS2765" s="57">
        <v>471.24</v>
      </c>
    </row>
    <row r="2766" spans="35:45" ht="41.4">
      <c r="AI2766" s="56" t="s">
        <v>103</v>
      </c>
      <c r="AJ2766" s="56">
        <v>2024</v>
      </c>
      <c r="AK2766" s="56" t="s">
        <v>23</v>
      </c>
      <c r="AL2766" s="56" t="s">
        <v>104</v>
      </c>
      <c r="AM2766" s="56" t="s">
        <v>105</v>
      </c>
      <c r="AN2766" s="56" t="s">
        <v>106</v>
      </c>
      <c r="AO2766" s="56" t="s">
        <v>107</v>
      </c>
      <c r="AP2766" s="56" t="s">
        <v>108</v>
      </c>
      <c r="AQ2766" s="56" t="s">
        <v>111</v>
      </c>
      <c r="AR2766" s="56">
        <v>284</v>
      </c>
      <c r="AS2766" s="56">
        <v>406.12</v>
      </c>
    </row>
    <row r="2767" spans="35:45" ht="41.4">
      <c r="AI2767" s="57" t="s">
        <v>103</v>
      </c>
      <c r="AJ2767" s="57">
        <v>2024</v>
      </c>
      <c r="AK2767" s="57" t="s">
        <v>23</v>
      </c>
      <c r="AL2767" s="57" t="s">
        <v>104</v>
      </c>
      <c r="AM2767" s="57" t="s">
        <v>105</v>
      </c>
      <c r="AN2767" s="57" t="s">
        <v>106</v>
      </c>
      <c r="AO2767" s="57" t="s">
        <v>107</v>
      </c>
      <c r="AP2767" s="57" t="s">
        <v>108</v>
      </c>
      <c r="AQ2767" s="57" t="s">
        <v>111</v>
      </c>
      <c r="AR2767" s="57">
        <v>310</v>
      </c>
      <c r="AS2767" s="57">
        <v>443.3</v>
      </c>
    </row>
    <row r="2768" spans="35:45" ht="41.4">
      <c r="AI2768" s="56" t="s">
        <v>110</v>
      </c>
      <c r="AJ2768" s="56">
        <v>2024</v>
      </c>
      <c r="AK2768" s="56" t="s">
        <v>23</v>
      </c>
      <c r="AL2768" s="56" t="s">
        <v>104</v>
      </c>
      <c r="AM2768" s="56" t="s">
        <v>105</v>
      </c>
      <c r="AN2768" s="56" t="s">
        <v>106</v>
      </c>
      <c r="AO2768" s="56" t="s">
        <v>107</v>
      </c>
      <c r="AP2768" s="56" t="s">
        <v>108</v>
      </c>
      <c r="AQ2768" s="56" t="s">
        <v>111</v>
      </c>
      <c r="AR2768" s="56">
        <v>664</v>
      </c>
      <c r="AS2768" s="56">
        <v>949.52</v>
      </c>
    </row>
    <row r="2769" spans="35:45" ht="41.4">
      <c r="AI2769" s="57" t="s">
        <v>103</v>
      </c>
      <c r="AJ2769" s="57">
        <v>2024</v>
      </c>
      <c r="AK2769" s="57" t="s">
        <v>23</v>
      </c>
      <c r="AL2769" s="57" t="s">
        <v>104</v>
      </c>
      <c r="AM2769" s="57" t="s">
        <v>105</v>
      </c>
      <c r="AN2769" s="57" t="s">
        <v>106</v>
      </c>
      <c r="AO2769" s="57" t="s">
        <v>107</v>
      </c>
      <c r="AP2769" s="57" t="s">
        <v>108</v>
      </c>
      <c r="AQ2769" s="57" t="s">
        <v>111</v>
      </c>
      <c r="AR2769" s="57">
        <v>751</v>
      </c>
      <c r="AS2769" s="57">
        <v>1073.93</v>
      </c>
    </row>
    <row r="2770" spans="35:45" ht="41.4">
      <c r="AI2770" s="56" t="s">
        <v>103</v>
      </c>
      <c r="AJ2770" s="56">
        <v>2024</v>
      </c>
      <c r="AK2770" s="56" t="s">
        <v>23</v>
      </c>
      <c r="AL2770" s="56" t="s">
        <v>104</v>
      </c>
      <c r="AM2770" s="56" t="s">
        <v>105</v>
      </c>
      <c r="AN2770" s="56" t="s">
        <v>106</v>
      </c>
      <c r="AO2770" s="56" t="s">
        <v>107</v>
      </c>
      <c r="AP2770" s="56" t="s">
        <v>108</v>
      </c>
      <c r="AQ2770" s="56" t="s">
        <v>111</v>
      </c>
      <c r="AR2770" s="56">
        <v>309</v>
      </c>
      <c r="AS2770" s="56">
        <v>441.87</v>
      </c>
    </row>
    <row r="2771" spans="35:45" ht="41.4">
      <c r="AI2771" s="57" t="s">
        <v>110</v>
      </c>
      <c r="AJ2771" s="57">
        <v>2024</v>
      </c>
      <c r="AK2771" s="57" t="s">
        <v>23</v>
      </c>
      <c r="AL2771" s="57" t="s">
        <v>104</v>
      </c>
      <c r="AM2771" s="57" t="s">
        <v>105</v>
      </c>
      <c r="AN2771" s="57" t="s">
        <v>106</v>
      </c>
      <c r="AO2771" s="57" t="s">
        <v>107</v>
      </c>
      <c r="AP2771" s="57" t="s">
        <v>108</v>
      </c>
      <c r="AQ2771" s="57" t="s">
        <v>111</v>
      </c>
      <c r="AR2771" s="57">
        <v>790</v>
      </c>
      <c r="AS2771" s="57">
        <v>526.24</v>
      </c>
    </row>
    <row r="2772" spans="35:45" ht="41.4">
      <c r="AI2772" s="56" t="s">
        <v>103</v>
      </c>
      <c r="AJ2772" s="56">
        <v>2024</v>
      </c>
      <c r="AK2772" s="56" t="s">
        <v>23</v>
      </c>
      <c r="AL2772" s="56" t="s">
        <v>104</v>
      </c>
      <c r="AM2772" s="56" t="s">
        <v>105</v>
      </c>
      <c r="AN2772" s="56" t="s">
        <v>106</v>
      </c>
      <c r="AO2772" s="56" t="s">
        <v>107</v>
      </c>
      <c r="AP2772" s="56" t="s">
        <v>108</v>
      </c>
      <c r="AQ2772" s="56" t="s">
        <v>111</v>
      </c>
      <c r="AR2772" s="56">
        <v>283</v>
      </c>
      <c r="AS2772" s="56">
        <v>404.69</v>
      </c>
    </row>
    <row r="2773" spans="35:45" ht="41.4">
      <c r="AI2773" s="57" t="s">
        <v>103</v>
      </c>
      <c r="AJ2773" s="57">
        <v>2024</v>
      </c>
      <c r="AK2773" s="57" t="s">
        <v>23</v>
      </c>
      <c r="AL2773" s="57" t="s">
        <v>104</v>
      </c>
      <c r="AM2773" s="57" t="s">
        <v>105</v>
      </c>
      <c r="AN2773" s="57" t="s">
        <v>106</v>
      </c>
      <c r="AO2773" s="57" t="s">
        <v>107</v>
      </c>
      <c r="AP2773" s="57" t="s">
        <v>108</v>
      </c>
      <c r="AQ2773" s="57" t="s">
        <v>111</v>
      </c>
      <c r="AR2773" s="57">
        <v>311</v>
      </c>
      <c r="AS2773" s="57">
        <v>444.73</v>
      </c>
    </row>
    <row r="2774" spans="35:45" ht="41.4">
      <c r="AI2774" s="56" t="s">
        <v>112</v>
      </c>
      <c r="AJ2774" s="56">
        <v>2024</v>
      </c>
      <c r="AK2774" s="56" t="s">
        <v>23</v>
      </c>
      <c r="AL2774" s="56" t="s">
        <v>104</v>
      </c>
      <c r="AM2774" s="56" t="s">
        <v>105</v>
      </c>
      <c r="AN2774" s="56" t="s">
        <v>106</v>
      </c>
      <c r="AO2774" s="56" t="s">
        <v>107</v>
      </c>
      <c r="AP2774" s="56" t="s">
        <v>108</v>
      </c>
      <c r="AQ2774" s="56" t="s">
        <v>111</v>
      </c>
      <c r="AR2774" s="56">
        <v>760</v>
      </c>
      <c r="AS2774" s="56">
        <v>1086.8</v>
      </c>
    </row>
    <row r="2775" spans="35:45" ht="41.4">
      <c r="AI2775" s="57" t="s">
        <v>110</v>
      </c>
      <c r="AJ2775" s="57">
        <v>2024</v>
      </c>
      <c r="AK2775" s="57" t="s">
        <v>1</v>
      </c>
      <c r="AL2775" s="57" t="s">
        <v>104</v>
      </c>
      <c r="AM2775" s="57" t="s">
        <v>105</v>
      </c>
      <c r="AN2775" s="57" t="s">
        <v>106</v>
      </c>
      <c r="AO2775" s="57" t="s">
        <v>107</v>
      </c>
      <c r="AP2775" s="57" t="s">
        <v>108</v>
      </c>
      <c r="AQ2775" s="57" t="s">
        <v>111</v>
      </c>
      <c r="AR2775" s="57">
        <v>314</v>
      </c>
      <c r="AS2775" s="57">
        <v>480.42</v>
      </c>
    </row>
    <row r="2776" spans="35:45" ht="41.4">
      <c r="AI2776" s="56" t="s">
        <v>110</v>
      </c>
      <c r="AJ2776" s="56">
        <v>2024</v>
      </c>
      <c r="AK2776" s="56" t="s">
        <v>1</v>
      </c>
      <c r="AL2776" s="56" t="s">
        <v>104</v>
      </c>
      <c r="AM2776" s="56" t="s">
        <v>105</v>
      </c>
      <c r="AN2776" s="56" t="s">
        <v>106</v>
      </c>
      <c r="AO2776" s="56" t="s">
        <v>107</v>
      </c>
      <c r="AP2776" s="56" t="s">
        <v>108</v>
      </c>
      <c r="AQ2776" s="56" t="s">
        <v>111</v>
      </c>
      <c r="AR2776" s="56">
        <v>290</v>
      </c>
      <c r="AS2776" s="56">
        <v>414.7</v>
      </c>
    </row>
    <row r="2777" spans="35:45" ht="41.4">
      <c r="AI2777" s="57" t="s">
        <v>110</v>
      </c>
      <c r="AJ2777" s="57">
        <v>2024</v>
      </c>
      <c r="AK2777" s="57" t="s">
        <v>1</v>
      </c>
      <c r="AL2777" s="57" t="s">
        <v>104</v>
      </c>
      <c r="AM2777" s="57" t="s">
        <v>105</v>
      </c>
      <c r="AN2777" s="57" t="s">
        <v>106</v>
      </c>
      <c r="AO2777" s="57" t="s">
        <v>107</v>
      </c>
      <c r="AP2777" s="57" t="s">
        <v>108</v>
      </c>
      <c r="AQ2777" s="57" t="s">
        <v>111</v>
      </c>
      <c r="AR2777" s="57">
        <v>316</v>
      </c>
      <c r="AS2777" s="57">
        <v>451.88</v>
      </c>
    </row>
    <row r="2778" spans="35:45" ht="41.4">
      <c r="AI2778" s="56" t="s">
        <v>113</v>
      </c>
      <c r="AJ2778" s="56">
        <v>2024</v>
      </c>
      <c r="AK2778" s="56" t="s">
        <v>1</v>
      </c>
      <c r="AL2778" s="56" t="s">
        <v>104</v>
      </c>
      <c r="AM2778" s="56" t="s">
        <v>105</v>
      </c>
      <c r="AN2778" s="56" t="s">
        <v>106</v>
      </c>
      <c r="AO2778" s="56" t="s">
        <v>107</v>
      </c>
      <c r="AP2778" s="56" t="s">
        <v>108</v>
      </c>
      <c r="AQ2778" s="56" t="s">
        <v>111</v>
      </c>
      <c r="AR2778" s="56">
        <v>286</v>
      </c>
      <c r="AS2778" s="56">
        <v>408.98</v>
      </c>
    </row>
    <row r="2779" spans="35:45" ht="41.4">
      <c r="AI2779" s="57" t="s">
        <v>110</v>
      </c>
      <c r="AJ2779" s="57">
        <v>2024</v>
      </c>
      <c r="AK2779" s="57" t="s">
        <v>1</v>
      </c>
      <c r="AL2779" s="57" t="s">
        <v>104</v>
      </c>
      <c r="AM2779" s="57" t="s">
        <v>105</v>
      </c>
      <c r="AN2779" s="57" t="s">
        <v>106</v>
      </c>
      <c r="AO2779" s="57" t="s">
        <v>107</v>
      </c>
      <c r="AP2779" s="57" t="s">
        <v>108</v>
      </c>
      <c r="AQ2779" s="57" t="s">
        <v>111</v>
      </c>
      <c r="AR2779" s="57">
        <v>663</v>
      </c>
      <c r="AS2779" s="57">
        <v>948.09</v>
      </c>
    </row>
    <row r="2780" spans="35:45" ht="41.4">
      <c r="AI2780" s="56" t="s">
        <v>110</v>
      </c>
      <c r="AJ2780" s="56">
        <v>2024</v>
      </c>
      <c r="AK2780" s="56" t="s">
        <v>1</v>
      </c>
      <c r="AL2780" s="56" t="s">
        <v>104</v>
      </c>
      <c r="AM2780" s="56" t="s">
        <v>105</v>
      </c>
      <c r="AN2780" s="56" t="s">
        <v>106</v>
      </c>
      <c r="AO2780" s="56" t="s">
        <v>107</v>
      </c>
      <c r="AP2780" s="56" t="s">
        <v>108</v>
      </c>
      <c r="AQ2780" s="56" t="s">
        <v>111</v>
      </c>
      <c r="AR2780" s="56">
        <v>750</v>
      </c>
      <c r="AS2780" s="56">
        <v>1072.5</v>
      </c>
    </row>
    <row r="2781" spans="35:45" ht="41.4">
      <c r="AI2781" s="57" t="s">
        <v>110</v>
      </c>
      <c r="AJ2781" s="57">
        <v>2024</v>
      </c>
      <c r="AK2781" s="57" t="s">
        <v>1</v>
      </c>
      <c r="AL2781" s="57" t="s">
        <v>104</v>
      </c>
      <c r="AM2781" s="57" t="s">
        <v>105</v>
      </c>
      <c r="AN2781" s="57" t="s">
        <v>106</v>
      </c>
      <c r="AO2781" s="57" t="s">
        <v>107</v>
      </c>
      <c r="AP2781" s="57" t="s">
        <v>108</v>
      </c>
      <c r="AQ2781" s="57" t="s">
        <v>111</v>
      </c>
      <c r="AR2781" s="57">
        <v>315</v>
      </c>
      <c r="AS2781" s="57">
        <v>450.45</v>
      </c>
    </row>
    <row r="2782" spans="35:45" ht="41.4">
      <c r="AI2782" s="56" t="s">
        <v>110</v>
      </c>
      <c r="AJ2782" s="56">
        <v>2024</v>
      </c>
      <c r="AK2782" s="56" t="s">
        <v>1</v>
      </c>
      <c r="AL2782" s="56" t="s">
        <v>104</v>
      </c>
      <c r="AM2782" s="56" t="s">
        <v>105</v>
      </c>
      <c r="AN2782" s="56" t="s">
        <v>106</v>
      </c>
      <c r="AO2782" s="56" t="s">
        <v>107</v>
      </c>
      <c r="AP2782" s="56" t="s">
        <v>108</v>
      </c>
      <c r="AQ2782" s="56" t="s">
        <v>111</v>
      </c>
      <c r="AR2782" s="56">
        <v>789</v>
      </c>
      <c r="AS2782" s="56">
        <v>526.24</v>
      </c>
    </row>
    <row r="2783" spans="35:45" ht="41.4">
      <c r="AI2783" s="57" t="s">
        <v>113</v>
      </c>
      <c r="AJ2783" s="57">
        <v>2024</v>
      </c>
      <c r="AK2783" s="57" t="s">
        <v>1</v>
      </c>
      <c r="AL2783" s="57" t="s">
        <v>104</v>
      </c>
      <c r="AM2783" s="57" t="s">
        <v>105</v>
      </c>
      <c r="AN2783" s="57" t="s">
        <v>106</v>
      </c>
      <c r="AO2783" s="57" t="s">
        <v>107</v>
      </c>
      <c r="AP2783" s="57" t="s">
        <v>108</v>
      </c>
      <c r="AQ2783" s="57" t="s">
        <v>111</v>
      </c>
      <c r="AR2783" s="57">
        <v>313</v>
      </c>
      <c r="AS2783" s="57">
        <v>447.59</v>
      </c>
    </row>
    <row r="2784" spans="35:45" ht="41.4">
      <c r="AI2784" s="56" t="s">
        <v>110</v>
      </c>
      <c r="AJ2784" s="56">
        <v>2024</v>
      </c>
      <c r="AK2784" s="56" t="s">
        <v>1</v>
      </c>
      <c r="AL2784" s="56" t="s">
        <v>104</v>
      </c>
      <c r="AM2784" s="56" t="s">
        <v>105</v>
      </c>
      <c r="AN2784" s="56" t="s">
        <v>106</v>
      </c>
      <c r="AO2784" s="56" t="s">
        <v>107</v>
      </c>
      <c r="AP2784" s="56" t="s">
        <v>108</v>
      </c>
      <c r="AQ2784" s="56" t="s">
        <v>111</v>
      </c>
      <c r="AR2784" s="56">
        <v>289</v>
      </c>
      <c r="AS2784" s="56">
        <v>413.27</v>
      </c>
    </row>
    <row r="2785" spans="35:45" ht="41.4">
      <c r="AI2785" s="57" t="s">
        <v>110</v>
      </c>
      <c r="AJ2785" s="57">
        <v>2024</v>
      </c>
      <c r="AK2785" s="57" t="s">
        <v>1</v>
      </c>
      <c r="AL2785" s="57" t="s">
        <v>104</v>
      </c>
      <c r="AM2785" s="57" t="s">
        <v>105</v>
      </c>
      <c r="AN2785" s="57" t="s">
        <v>106</v>
      </c>
      <c r="AO2785" s="57" t="s">
        <v>107</v>
      </c>
      <c r="AP2785" s="57" t="s">
        <v>108</v>
      </c>
      <c r="AQ2785" s="57" t="s">
        <v>111</v>
      </c>
      <c r="AR2785" s="57">
        <v>317</v>
      </c>
      <c r="AS2785" s="57">
        <v>453.31</v>
      </c>
    </row>
    <row r="2786" spans="35:45" ht="41.4">
      <c r="AI2786" s="56" t="s">
        <v>110</v>
      </c>
      <c r="AJ2786" s="56">
        <v>2024</v>
      </c>
      <c r="AK2786" s="56" t="s">
        <v>1</v>
      </c>
      <c r="AL2786" s="56" t="s">
        <v>104</v>
      </c>
      <c r="AM2786" s="56" t="s">
        <v>105</v>
      </c>
      <c r="AN2786" s="56" t="s">
        <v>106</v>
      </c>
      <c r="AO2786" s="56" t="s">
        <v>107</v>
      </c>
      <c r="AP2786" s="56" t="s">
        <v>108</v>
      </c>
      <c r="AQ2786" s="56" t="s">
        <v>111</v>
      </c>
      <c r="AR2786" s="56">
        <v>759</v>
      </c>
      <c r="AS2786" s="56">
        <v>1085.3699999999999</v>
      </c>
    </row>
    <row r="2787" spans="35:45" ht="41.4">
      <c r="AI2787" s="57" t="s">
        <v>110</v>
      </c>
      <c r="AJ2787" s="57">
        <v>2024</v>
      </c>
      <c r="AK2787" s="57" t="s">
        <v>29</v>
      </c>
      <c r="AL2787" s="57" t="s">
        <v>104</v>
      </c>
      <c r="AM2787" s="57" t="s">
        <v>105</v>
      </c>
      <c r="AN2787" s="57" t="s">
        <v>106</v>
      </c>
      <c r="AO2787" s="57" t="s">
        <v>107</v>
      </c>
      <c r="AP2787" s="57" t="s">
        <v>108</v>
      </c>
      <c r="AQ2787" s="57" t="s">
        <v>111</v>
      </c>
      <c r="AR2787" s="57">
        <v>284</v>
      </c>
      <c r="AS2787" s="57">
        <v>434.52</v>
      </c>
    </row>
    <row r="2788" spans="35:45" ht="41.4">
      <c r="AI2788" s="56" t="s">
        <v>110</v>
      </c>
      <c r="AJ2788" s="56">
        <v>2024</v>
      </c>
      <c r="AK2788" s="56" t="s">
        <v>29</v>
      </c>
      <c r="AL2788" s="56" t="s">
        <v>104</v>
      </c>
      <c r="AM2788" s="56" t="s">
        <v>105</v>
      </c>
      <c r="AN2788" s="56" t="s">
        <v>106</v>
      </c>
      <c r="AO2788" s="56" t="s">
        <v>107</v>
      </c>
      <c r="AP2788" s="56" t="s">
        <v>108</v>
      </c>
      <c r="AQ2788" s="56" t="s">
        <v>111</v>
      </c>
      <c r="AR2788" s="56">
        <v>254</v>
      </c>
      <c r="AS2788" s="56">
        <v>363.22</v>
      </c>
    </row>
    <row r="2789" spans="35:45" ht="41.4">
      <c r="AI2789" s="57" t="s">
        <v>110</v>
      </c>
      <c r="AJ2789" s="57">
        <v>2024</v>
      </c>
      <c r="AK2789" s="57" t="s">
        <v>29</v>
      </c>
      <c r="AL2789" s="57" t="s">
        <v>104</v>
      </c>
      <c r="AM2789" s="57" t="s">
        <v>105</v>
      </c>
      <c r="AN2789" s="57" t="s">
        <v>106</v>
      </c>
      <c r="AO2789" s="57" t="s">
        <v>107</v>
      </c>
      <c r="AP2789" s="57" t="s">
        <v>108</v>
      </c>
      <c r="AQ2789" s="57" t="s">
        <v>111</v>
      </c>
      <c r="AR2789" s="57">
        <v>286</v>
      </c>
      <c r="AS2789" s="57">
        <v>408.98</v>
      </c>
    </row>
    <row r="2790" spans="35:45" ht="41.4">
      <c r="AI2790" s="56" t="s">
        <v>103</v>
      </c>
      <c r="AJ2790" s="56">
        <v>2024</v>
      </c>
      <c r="AK2790" s="56" t="s">
        <v>29</v>
      </c>
      <c r="AL2790" s="56" t="s">
        <v>104</v>
      </c>
      <c r="AM2790" s="56" t="s">
        <v>105</v>
      </c>
      <c r="AN2790" s="56" t="s">
        <v>106</v>
      </c>
      <c r="AO2790" s="56" t="s">
        <v>107</v>
      </c>
      <c r="AP2790" s="56" t="s">
        <v>108</v>
      </c>
      <c r="AQ2790" s="56" t="s">
        <v>111</v>
      </c>
      <c r="AR2790" s="56">
        <v>256</v>
      </c>
      <c r="AS2790" s="56">
        <v>366.08</v>
      </c>
    </row>
    <row r="2791" spans="35:45" ht="41.4">
      <c r="AI2791" s="57" t="s">
        <v>110</v>
      </c>
      <c r="AJ2791" s="57">
        <v>2024</v>
      </c>
      <c r="AK2791" s="57" t="s">
        <v>29</v>
      </c>
      <c r="AL2791" s="57" t="s">
        <v>104</v>
      </c>
      <c r="AM2791" s="57" t="s">
        <v>105</v>
      </c>
      <c r="AN2791" s="57" t="s">
        <v>106</v>
      </c>
      <c r="AO2791" s="57" t="s">
        <v>107</v>
      </c>
      <c r="AP2791" s="57" t="s">
        <v>108</v>
      </c>
      <c r="AQ2791" s="57" t="s">
        <v>111</v>
      </c>
      <c r="AR2791" s="57">
        <v>669</v>
      </c>
      <c r="AS2791" s="57">
        <v>956.67</v>
      </c>
    </row>
    <row r="2792" spans="35:45" ht="41.4">
      <c r="AI2792" s="56" t="s">
        <v>103</v>
      </c>
      <c r="AJ2792" s="56">
        <v>2024</v>
      </c>
      <c r="AK2792" s="56" t="s">
        <v>29</v>
      </c>
      <c r="AL2792" s="56" t="s">
        <v>104</v>
      </c>
      <c r="AM2792" s="56" t="s">
        <v>105</v>
      </c>
      <c r="AN2792" s="56" t="s">
        <v>106</v>
      </c>
      <c r="AO2792" s="56" t="s">
        <v>107</v>
      </c>
      <c r="AP2792" s="56" t="s">
        <v>108</v>
      </c>
      <c r="AQ2792" s="56" t="s">
        <v>111</v>
      </c>
      <c r="AR2792" s="56">
        <v>755</v>
      </c>
      <c r="AS2792" s="56">
        <v>1079.6500000000001</v>
      </c>
    </row>
    <row r="2793" spans="35:45" ht="41.4">
      <c r="AI2793" s="57" t="s">
        <v>103</v>
      </c>
      <c r="AJ2793" s="57">
        <v>2024</v>
      </c>
      <c r="AK2793" s="57" t="s">
        <v>29</v>
      </c>
      <c r="AL2793" s="57" t="s">
        <v>104</v>
      </c>
      <c r="AM2793" s="57" t="s">
        <v>105</v>
      </c>
      <c r="AN2793" s="57" t="s">
        <v>106</v>
      </c>
      <c r="AO2793" s="57" t="s">
        <v>107</v>
      </c>
      <c r="AP2793" s="57" t="s">
        <v>108</v>
      </c>
      <c r="AQ2793" s="57" t="s">
        <v>111</v>
      </c>
      <c r="AR2793" s="57">
        <v>285</v>
      </c>
      <c r="AS2793" s="57">
        <v>407.55</v>
      </c>
    </row>
    <row r="2794" spans="35:45" ht="41.4">
      <c r="AI2794" s="56" t="s">
        <v>110</v>
      </c>
      <c r="AJ2794" s="56">
        <v>2024</v>
      </c>
      <c r="AK2794" s="56" t="s">
        <v>29</v>
      </c>
      <c r="AL2794" s="56" t="s">
        <v>104</v>
      </c>
      <c r="AM2794" s="56" t="s">
        <v>105</v>
      </c>
      <c r="AN2794" s="56" t="s">
        <v>106</v>
      </c>
      <c r="AO2794" s="56" t="s">
        <v>107</v>
      </c>
      <c r="AP2794" s="56" t="s">
        <v>108</v>
      </c>
      <c r="AQ2794" s="56" t="s">
        <v>111</v>
      </c>
      <c r="AR2794" s="56">
        <v>795</v>
      </c>
      <c r="AS2794" s="56">
        <v>526.24</v>
      </c>
    </row>
    <row r="2795" spans="35:45" ht="41.4">
      <c r="AI2795" s="57" t="s">
        <v>103</v>
      </c>
      <c r="AJ2795" s="57">
        <v>2024</v>
      </c>
      <c r="AK2795" s="57" t="s">
        <v>29</v>
      </c>
      <c r="AL2795" s="57" t="s">
        <v>104</v>
      </c>
      <c r="AM2795" s="57" t="s">
        <v>105</v>
      </c>
      <c r="AN2795" s="57" t="s">
        <v>106</v>
      </c>
      <c r="AO2795" s="57" t="s">
        <v>107</v>
      </c>
      <c r="AP2795" s="57" t="s">
        <v>108</v>
      </c>
      <c r="AQ2795" s="57" t="s">
        <v>111</v>
      </c>
      <c r="AR2795" s="57">
        <v>283</v>
      </c>
      <c r="AS2795" s="57">
        <v>404.69</v>
      </c>
    </row>
    <row r="2796" spans="35:45" ht="41.4">
      <c r="AI2796" s="56" t="s">
        <v>110</v>
      </c>
      <c r="AJ2796" s="56">
        <v>2024</v>
      </c>
      <c r="AK2796" s="56" t="s">
        <v>29</v>
      </c>
      <c r="AL2796" s="56" t="s">
        <v>104</v>
      </c>
      <c r="AM2796" s="56" t="s">
        <v>105</v>
      </c>
      <c r="AN2796" s="56" t="s">
        <v>106</v>
      </c>
      <c r="AO2796" s="56" t="s">
        <v>107</v>
      </c>
      <c r="AP2796" s="56" t="s">
        <v>108</v>
      </c>
      <c r="AQ2796" s="56" t="s">
        <v>111</v>
      </c>
      <c r="AR2796" s="56">
        <v>259</v>
      </c>
      <c r="AS2796" s="56">
        <v>370.37</v>
      </c>
    </row>
    <row r="2797" spans="35:45" ht="41.4">
      <c r="AI2797" s="57" t="s">
        <v>110</v>
      </c>
      <c r="AJ2797" s="57">
        <v>2024</v>
      </c>
      <c r="AK2797" s="57" t="s">
        <v>29</v>
      </c>
      <c r="AL2797" s="57" t="s">
        <v>104</v>
      </c>
      <c r="AM2797" s="57" t="s">
        <v>105</v>
      </c>
      <c r="AN2797" s="57" t="s">
        <v>106</v>
      </c>
      <c r="AO2797" s="57" t="s">
        <v>107</v>
      </c>
      <c r="AP2797" s="57" t="s">
        <v>108</v>
      </c>
      <c r="AQ2797" s="57" t="s">
        <v>111</v>
      </c>
      <c r="AR2797" s="57">
        <v>281</v>
      </c>
      <c r="AS2797" s="57">
        <v>401.83</v>
      </c>
    </row>
    <row r="2798" spans="35:45" ht="41.4">
      <c r="AI2798" s="56" t="s">
        <v>110</v>
      </c>
      <c r="AJ2798" s="56">
        <v>2024</v>
      </c>
      <c r="AK2798" s="56" t="s">
        <v>29</v>
      </c>
      <c r="AL2798" s="56" t="s">
        <v>104</v>
      </c>
      <c r="AM2798" s="56" t="s">
        <v>105</v>
      </c>
      <c r="AN2798" s="56" t="s">
        <v>106</v>
      </c>
      <c r="AO2798" s="56" t="s">
        <v>107</v>
      </c>
      <c r="AP2798" s="56" t="s">
        <v>108</v>
      </c>
      <c r="AQ2798" s="56" t="s">
        <v>111</v>
      </c>
      <c r="AR2798" s="56">
        <v>764</v>
      </c>
      <c r="AS2798" s="56">
        <v>1092.52</v>
      </c>
    </row>
    <row r="2799" spans="35:45" ht="41.4">
      <c r="AI2799" s="57" t="s">
        <v>112</v>
      </c>
      <c r="AJ2799" s="57">
        <v>2024</v>
      </c>
      <c r="AK2799" s="57" t="s">
        <v>28</v>
      </c>
      <c r="AL2799" s="57" t="s">
        <v>104</v>
      </c>
      <c r="AM2799" s="57" t="s">
        <v>105</v>
      </c>
      <c r="AN2799" s="57" t="s">
        <v>106</v>
      </c>
      <c r="AO2799" s="57" t="s">
        <v>107</v>
      </c>
      <c r="AP2799" s="57" t="s">
        <v>108</v>
      </c>
      <c r="AQ2799" s="57" t="s">
        <v>111</v>
      </c>
      <c r="AR2799" s="57">
        <v>290</v>
      </c>
      <c r="AS2799" s="57">
        <v>443.7</v>
      </c>
    </row>
    <row r="2800" spans="35:45" ht="41.4">
      <c r="AI2800" s="56" t="s">
        <v>112</v>
      </c>
      <c r="AJ2800" s="56">
        <v>2024</v>
      </c>
      <c r="AK2800" s="56" t="s">
        <v>28</v>
      </c>
      <c r="AL2800" s="56" t="s">
        <v>104</v>
      </c>
      <c r="AM2800" s="56" t="s">
        <v>105</v>
      </c>
      <c r="AN2800" s="56" t="s">
        <v>106</v>
      </c>
      <c r="AO2800" s="56" t="s">
        <v>107</v>
      </c>
      <c r="AP2800" s="56" t="s">
        <v>108</v>
      </c>
      <c r="AQ2800" s="56" t="s">
        <v>111</v>
      </c>
      <c r="AR2800" s="56">
        <v>260</v>
      </c>
      <c r="AS2800" s="56">
        <v>371.8</v>
      </c>
    </row>
    <row r="2801" spans="35:45" ht="41.4">
      <c r="AI2801" s="57" t="s">
        <v>110</v>
      </c>
      <c r="AJ2801" s="57">
        <v>2024</v>
      </c>
      <c r="AK2801" s="57" t="s">
        <v>28</v>
      </c>
      <c r="AL2801" s="57" t="s">
        <v>104</v>
      </c>
      <c r="AM2801" s="57" t="s">
        <v>105</v>
      </c>
      <c r="AN2801" s="57" t="s">
        <v>106</v>
      </c>
      <c r="AO2801" s="57" t="s">
        <v>107</v>
      </c>
      <c r="AP2801" s="57" t="s">
        <v>108</v>
      </c>
      <c r="AQ2801" s="57" t="s">
        <v>111</v>
      </c>
      <c r="AR2801" s="57">
        <v>262</v>
      </c>
      <c r="AS2801" s="57">
        <v>374.66</v>
      </c>
    </row>
    <row r="2802" spans="35:45" ht="41.4">
      <c r="AI2802" s="56" t="s">
        <v>112</v>
      </c>
      <c r="AJ2802" s="56">
        <v>2024</v>
      </c>
      <c r="AK2802" s="56" t="s">
        <v>28</v>
      </c>
      <c r="AL2802" s="56" t="s">
        <v>104</v>
      </c>
      <c r="AM2802" s="56" t="s">
        <v>105</v>
      </c>
      <c r="AN2802" s="56" t="s">
        <v>106</v>
      </c>
      <c r="AO2802" s="56" t="s">
        <v>107</v>
      </c>
      <c r="AP2802" s="56" t="s">
        <v>108</v>
      </c>
      <c r="AQ2802" s="56" t="s">
        <v>111</v>
      </c>
      <c r="AR2802" s="56">
        <v>668</v>
      </c>
      <c r="AS2802" s="56">
        <v>955.24</v>
      </c>
    </row>
    <row r="2803" spans="35:45" ht="41.4">
      <c r="AI2803" s="57" t="s">
        <v>112</v>
      </c>
      <c r="AJ2803" s="57">
        <v>2024</v>
      </c>
      <c r="AK2803" s="57" t="s">
        <v>28</v>
      </c>
      <c r="AL2803" s="57" t="s">
        <v>104</v>
      </c>
      <c r="AM2803" s="57" t="s">
        <v>105</v>
      </c>
      <c r="AN2803" s="57" t="s">
        <v>106</v>
      </c>
      <c r="AO2803" s="57" t="s">
        <v>107</v>
      </c>
      <c r="AP2803" s="57" t="s">
        <v>108</v>
      </c>
      <c r="AQ2803" s="57" t="s">
        <v>111</v>
      </c>
      <c r="AR2803" s="57">
        <v>754</v>
      </c>
      <c r="AS2803" s="57">
        <v>1078.22</v>
      </c>
    </row>
    <row r="2804" spans="35:45" ht="41.4">
      <c r="AI2804" s="56" t="s">
        <v>112</v>
      </c>
      <c r="AJ2804" s="56">
        <v>2024</v>
      </c>
      <c r="AK2804" s="56" t="s">
        <v>28</v>
      </c>
      <c r="AL2804" s="56" t="s">
        <v>104</v>
      </c>
      <c r="AM2804" s="56" t="s">
        <v>105</v>
      </c>
      <c r="AN2804" s="56" t="s">
        <v>106</v>
      </c>
      <c r="AO2804" s="56" t="s">
        <v>107</v>
      </c>
      <c r="AP2804" s="56" t="s">
        <v>108</v>
      </c>
      <c r="AQ2804" s="56" t="s">
        <v>111</v>
      </c>
      <c r="AR2804" s="56">
        <v>291</v>
      </c>
      <c r="AS2804" s="56">
        <v>416.13</v>
      </c>
    </row>
    <row r="2805" spans="35:45" ht="41.4">
      <c r="AI2805" s="57" t="s">
        <v>112</v>
      </c>
      <c r="AJ2805" s="57">
        <v>2024</v>
      </c>
      <c r="AK2805" s="57" t="s">
        <v>28</v>
      </c>
      <c r="AL2805" s="57" t="s">
        <v>104</v>
      </c>
      <c r="AM2805" s="57" t="s">
        <v>105</v>
      </c>
      <c r="AN2805" s="57" t="s">
        <v>106</v>
      </c>
      <c r="AO2805" s="57" t="s">
        <v>107</v>
      </c>
      <c r="AP2805" s="57" t="s">
        <v>108</v>
      </c>
      <c r="AQ2805" s="57" t="s">
        <v>111</v>
      </c>
      <c r="AR2805" s="57">
        <v>794</v>
      </c>
      <c r="AS2805" s="57">
        <v>526.24</v>
      </c>
    </row>
    <row r="2806" spans="35:45" ht="41.4">
      <c r="AI2806" s="56" t="s">
        <v>110</v>
      </c>
      <c r="AJ2806" s="56">
        <v>2024</v>
      </c>
      <c r="AK2806" s="56" t="s">
        <v>28</v>
      </c>
      <c r="AL2806" s="56" t="s">
        <v>104</v>
      </c>
      <c r="AM2806" s="56" t="s">
        <v>105</v>
      </c>
      <c r="AN2806" s="56" t="s">
        <v>106</v>
      </c>
      <c r="AO2806" s="56" t="s">
        <v>107</v>
      </c>
      <c r="AP2806" s="56" t="s">
        <v>108</v>
      </c>
      <c r="AQ2806" s="56" t="s">
        <v>111</v>
      </c>
      <c r="AR2806" s="56">
        <v>289</v>
      </c>
      <c r="AS2806" s="56">
        <v>413.27</v>
      </c>
    </row>
    <row r="2807" spans="35:45" ht="41.4">
      <c r="AI2807" s="57" t="s">
        <v>112</v>
      </c>
      <c r="AJ2807" s="57">
        <v>2024</v>
      </c>
      <c r="AK2807" s="57" t="s">
        <v>28</v>
      </c>
      <c r="AL2807" s="57" t="s">
        <v>104</v>
      </c>
      <c r="AM2807" s="57" t="s">
        <v>105</v>
      </c>
      <c r="AN2807" s="57" t="s">
        <v>106</v>
      </c>
      <c r="AO2807" s="57" t="s">
        <v>107</v>
      </c>
      <c r="AP2807" s="57" t="s">
        <v>108</v>
      </c>
      <c r="AQ2807" s="57" t="s">
        <v>111</v>
      </c>
      <c r="AR2807" s="57">
        <v>287</v>
      </c>
      <c r="AS2807" s="57">
        <v>410.41</v>
      </c>
    </row>
    <row r="2808" spans="35:45" ht="41.4">
      <c r="AI2808" s="56" t="s">
        <v>112</v>
      </c>
      <c r="AJ2808" s="56">
        <v>2024</v>
      </c>
      <c r="AK2808" s="56" t="s">
        <v>28</v>
      </c>
      <c r="AL2808" s="56" t="s">
        <v>104</v>
      </c>
      <c r="AM2808" s="56" t="s">
        <v>105</v>
      </c>
      <c r="AN2808" s="56" t="s">
        <v>106</v>
      </c>
      <c r="AO2808" s="56" t="s">
        <v>107</v>
      </c>
      <c r="AP2808" s="56" t="s">
        <v>108</v>
      </c>
      <c r="AQ2808" s="56" t="s">
        <v>111</v>
      </c>
      <c r="AR2808" s="56">
        <v>763</v>
      </c>
      <c r="AS2808" s="56">
        <v>1091.0899999999999</v>
      </c>
    </row>
    <row r="2809" spans="35:45" ht="41.4">
      <c r="AI2809" s="57" t="s">
        <v>103</v>
      </c>
      <c r="AJ2809" s="57">
        <v>2024</v>
      </c>
      <c r="AK2809" s="57" t="s">
        <v>24</v>
      </c>
      <c r="AL2809" s="57" t="s">
        <v>104</v>
      </c>
      <c r="AM2809" s="57" t="s">
        <v>105</v>
      </c>
      <c r="AN2809" s="57" t="s">
        <v>106</v>
      </c>
      <c r="AO2809" s="57" t="s">
        <v>107</v>
      </c>
      <c r="AP2809" s="57" t="s">
        <v>108</v>
      </c>
      <c r="AQ2809" s="57" t="s">
        <v>111</v>
      </c>
      <c r="AR2809" s="57">
        <v>278</v>
      </c>
      <c r="AS2809" s="57">
        <v>397.54</v>
      </c>
    </row>
    <row r="2810" spans="35:45" ht="41.4">
      <c r="AI2810" s="56" t="s">
        <v>110</v>
      </c>
      <c r="AJ2810" s="56">
        <v>2024</v>
      </c>
      <c r="AK2810" s="56" t="s">
        <v>24</v>
      </c>
      <c r="AL2810" s="56" t="s">
        <v>104</v>
      </c>
      <c r="AM2810" s="56" t="s">
        <v>105</v>
      </c>
      <c r="AN2810" s="56" t="s">
        <v>106</v>
      </c>
      <c r="AO2810" s="56" t="s">
        <v>107</v>
      </c>
      <c r="AP2810" s="56" t="s">
        <v>108</v>
      </c>
      <c r="AQ2810" s="56" t="s">
        <v>111</v>
      </c>
      <c r="AR2810" s="56">
        <v>304</v>
      </c>
      <c r="AS2810" s="56">
        <v>434.72</v>
      </c>
    </row>
    <row r="2811" spans="35:45" ht="41.4">
      <c r="AI2811" s="57" t="s">
        <v>110</v>
      </c>
      <c r="AJ2811" s="57">
        <v>2024</v>
      </c>
      <c r="AK2811" s="57" t="s">
        <v>24</v>
      </c>
      <c r="AL2811" s="57" t="s">
        <v>104</v>
      </c>
      <c r="AM2811" s="57" t="s">
        <v>105</v>
      </c>
      <c r="AN2811" s="57" t="s">
        <v>106</v>
      </c>
      <c r="AO2811" s="57" t="s">
        <v>107</v>
      </c>
      <c r="AP2811" s="57" t="s">
        <v>108</v>
      </c>
      <c r="AQ2811" s="57" t="s">
        <v>111</v>
      </c>
      <c r="AR2811" s="57">
        <v>280</v>
      </c>
      <c r="AS2811" s="57">
        <v>400.4</v>
      </c>
    </row>
    <row r="2812" spans="35:45" ht="41.4">
      <c r="AI2812" s="56" t="s">
        <v>110</v>
      </c>
      <c r="AJ2812" s="56">
        <v>2024</v>
      </c>
      <c r="AK2812" s="56" t="s">
        <v>24</v>
      </c>
      <c r="AL2812" s="56" t="s">
        <v>104</v>
      </c>
      <c r="AM2812" s="56" t="s">
        <v>105</v>
      </c>
      <c r="AN2812" s="56" t="s">
        <v>106</v>
      </c>
      <c r="AO2812" s="56" t="s">
        <v>107</v>
      </c>
      <c r="AP2812" s="56" t="s">
        <v>108</v>
      </c>
      <c r="AQ2812" s="56" t="s">
        <v>111</v>
      </c>
      <c r="AR2812" s="56">
        <v>665</v>
      </c>
      <c r="AS2812" s="56">
        <v>950.95</v>
      </c>
    </row>
    <row r="2813" spans="35:45" ht="41.4">
      <c r="AI2813" s="57" t="s">
        <v>112</v>
      </c>
      <c r="AJ2813" s="57">
        <v>2024</v>
      </c>
      <c r="AK2813" s="57" t="s">
        <v>24</v>
      </c>
      <c r="AL2813" s="57" t="s">
        <v>104</v>
      </c>
      <c r="AM2813" s="57" t="s">
        <v>105</v>
      </c>
      <c r="AN2813" s="57" t="s">
        <v>106</v>
      </c>
      <c r="AO2813" s="57" t="s">
        <v>107</v>
      </c>
      <c r="AP2813" s="57" t="s">
        <v>108</v>
      </c>
      <c r="AQ2813" s="57" t="s">
        <v>111</v>
      </c>
      <c r="AR2813" s="57">
        <v>752</v>
      </c>
      <c r="AS2813" s="57">
        <v>1075.3599999999999</v>
      </c>
    </row>
    <row r="2814" spans="35:45" ht="41.4">
      <c r="AI2814" s="56" t="s">
        <v>112</v>
      </c>
      <c r="AJ2814" s="56">
        <v>2024</v>
      </c>
      <c r="AK2814" s="56" t="s">
        <v>24</v>
      </c>
      <c r="AL2814" s="56" t="s">
        <v>104</v>
      </c>
      <c r="AM2814" s="56" t="s">
        <v>105</v>
      </c>
      <c r="AN2814" s="56" t="s">
        <v>106</v>
      </c>
      <c r="AO2814" s="56" t="s">
        <v>107</v>
      </c>
      <c r="AP2814" s="56" t="s">
        <v>108</v>
      </c>
      <c r="AQ2814" s="56" t="s">
        <v>111</v>
      </c>
      <c r="AR2814" s="56">
        <v>303</v>
      </c>
      <c r="AS2814" s="56">
        <v>433.29</v>
      </c>
    </row>
    <row r="2815" spans="35:45" ht="41.4">
      <c r="AI2815" s="57" t="s">
        <v>110</v>
      </c>
      <c r="AJ2815" s="57">
        <v>2024</v>
      </c>
      <c r="AK2815" s="57" t="s">
        <v>24</v>
      </c>
      <c r="AL2815" s="57" t="s">
        <v>104</v>
      </c>
      <c r="AM2815" s="57" t="s">
        <v>105</v>
      </c>
      <c r="AN2815" s="57" t="s">
        <v>106</v>
      </c>
      <c r="AO2815" s="57" t="s">
        <v>107</v>
      </c>
      <c r="AP2815" s="57" t="s">
        <v>108</v>
      </c>
      <c r="AQ2815" s="57" t="s">
        <v>111</v>
      </c>
      <c r="AR2815" s="57">
        <v>791</v>
      </c>
      <c r="AS2815" s="57">
        <v>526.24</v>
      </c>
    </row>
    <row r="2816" spans="35:45" ht="41.4">
      <c r="AI2816" s="56" t="s">
        <v>110</v>
      </c>
      <c r="AJ2816" s="56">
        <v>2024</v>
      </c>
      <c r="AK2816" s="56" t="s">
        <v>24</v>
      </c>
      <c r="AL2816" s="56" t="s">
        <v>104</v>
      </c>
      <c r="AM2816" s="56" t="s">
        <v>105</v>
      </c>
      <c r="AN2816" s="56" t="s">
        <v>106</v>
      </c>
      <c r="AO2816" s="56" t="s">
        <v>107</v>
      </c>
      <c r="AP2816" s="56" t="s">
        <v>108</v>
      </c>
      <c r="AQ2816" s="56" t="s">
        <v>111</v>
      </c>
      <c r="AR2816" s="56">
        <v>307</v>
      </c>
      <c r="AS2816" s="56">
        <v>439.01</v>
      </c>
    </row>
    <row r="2817" spans="35:45" ht="41.4">
      <c r="AI2817" s="57" t="s">
        <v>110</v>
      </c>
      <c r="AJ2817" s="57">
        <v>2024</v>
      </c>
      <c r="AK2817" s="57" t="s">
        <v>24</v>
      </c>
      <c r="AL2817" s="57" t="s">
        <v>104</v>
      </c>
      <c r="AM2817" s="57" t="s">
        <v>105</v>
      </c>
      <c r="AN2817" s="57" t="s">
        <v>106</v>
      </c>
      <c r="AO2817" s="57" t="s">
        <v>107</v>
      </c>
      <c r="AP2817" s="57" t="s">
        <v>108</v>
      </c>
      <c r="AQ2817" s="57" t="s">
        <v>111</v>
      </c>
      <c r="AR2817" s="57">
        <v>277</v>
      </c>
      <c r="AS2817" s="57">
        <v>396.11</v>
      </c>
    </row>
    <row r="2818" spans="35:45" ht="41.4">
      <c r="AI2818" s="56" t="s">
        <v>103</v>
      </c>
      <c r="AJ2818" s="56">
        <v>2024</v>
      </c>
      <c r="AK2818" s="56" t="s">
        <v>24</v>
      </c>
      <c r="AL2818" s="56" t="s">
        <v>104</v>
      </c>
      <c r="AM2818" s="56" t="s">
        <v>105</v>
      </c>
      <c r="AN2818" s="56" t="s">
        <v>106</v>
      </c>
      <c r="AO2818" s="56" t="s">
        <v>107</v>
      </c>
      <c r="AP2818" s="56" t="s">
        <v>108</v>
      </c>
      <c r="AQ2818" s="56" t="s">
        <v>111</v>
      </c>
      <c r="AR2818" s="56">
        <v>305</v>
      </c>
      <c r="AS2818" s="56">
        <v>436.15</v>
      </c>
    </row>
    <row r="2819" spans="35:45" ht="41.4">
      <c r="AI2819" s="57" t="s">
        <v>110</v>
      </c>
      <c r="AJ2819" s="57">
        <v>2024</v>
      </c>
      <c r="AK2819" s="57" t="s">
        <v>27</v>
      </c>
      <c r="AL2819" s="57" t="s">
        <v>104</v>
      </c>
      <c r="AM2819" s="57" t="s">
        <v>105</v>
      </c>
      <c r="AN2819" s="57" t="s">
        <v>106</v>
      </c>
      <c r="AO2819" s="57" t="s">
        <v>107</v>
      </c>
      <c r="AP2819" s="57" t="s">
        <v>108</v>
      </c>
      <c r="AQ2819" s="57" t="s">
        <v>111</v>
      </c>
      <c r="AR2819" s="57">
        <v>296</v>
      </c>
      <c r="AS2819" s="57">
        <v>452.88</v>
      </c>
    </row>
    <row r="2820" spans="35:45" ht="41.4">
      <c r="AI2820" s="56" t="s">
        <v>110</v>
      </c>
      <c r="AJ2820" s="56">
        <v>2024</v>
      </c>
      <c r="AK2820" s="56" t="s">
        <v>27</v>
      </c>
      <c r="AL2820" s="56" t="s">
        <v>104</v>
      </c>
      <c r="AM2820" s="56" t="s">
        <v>105</v>
      </c>
      <c r="AN2820" s="56" t="s">
        <v>106</v>
      </c>
      <c r="AO2820" s="56" t="s">
        <v>107</v>
      </c>
      <c r="AP2820" s="56" t="s">
        <v>108</v>
      </c>
      <c r="AQ2820" s="56" t="s">
        <v>111</v>
      </c>
      <c r="AR2820" s="56">
        <v>266</v>
      </c>
      <c r="AS2820" s="56">
        <v>380.38</v>
      </c>
    </row>
    <row r="2821" spans="35:45" ht="41.4">
      <c r="AI2821" s="57" t="s">
        <v>110</v>
      </c>
      <c r="AJ2821" s="57">
        <v>2024</v>
      </c>
      <c r="AK2821" s="57" t="s">
        <v>27</v>
      </c>
      <c r="AL2821" s="57" t="s">
        <v>104</v>
      </c>
      <c r="AM2821" s="57" t="s">
        <v>105</v>
      </c>
      <c r="AN2821" s="57" t="s">
        <v>106</v>
      </c>
      <c r="AO2821" s="57" t="s">
        <v>107</v>
      </c>
      <c r="AP2821" s="57" t="s">
        <v>108</v>
      </c>
      <c r="AQ2821" s="57" t="s">
        <v>111</v>
      </c>
      <c r="AR2821" s="57">
        <v>292</v>
      </c>
      <c r="AS2821" s="57">
        <v>417.56</v>
      </c>
    </row>
    <row r="2822" spans="35:45" ht="41.4">
      <c r="AI2822" s="56" t="s">
        <v>110</v>
      </c>
      <c r="AJ2822" s="56">
        <v>2024</v>
      </c>
      <c r="AK2822" s="56" t="s">
        <v>27</v>
      </c>
      <c r="AL2822" s="56" t="s">
        <v>104</v>
      </c>
      <c r="AM2822" s="56" t="s">
        <v>105</v>
      </c>
      <c r="AN2822" s="56" t="s">
        <v>106</v>
      </c>
      <c r="AO2822" s="56" t="s">
        <v>107</v>
      </c>
      <c r="AP2822" s="56" t="s">
        <v>108</v>
      </c>
      <c r="AQ2822" s="56" t="s">
        <v>111</v>
      </c>
      <c r="AR2822" s="56">
        <v>268</v>
      </c>
      <c r="AS2822" s="56">
        <v>383.24</v>
      </c>
    </row>
    <row r="2823" spans="35:45" ht="41.4">
      <c r="AI2823" s="57" t="s">
        <v>103</v>
      </c>
      <c r="AJ2823" s="57">
        <v>2024</v>
      </c>
      <c r="AK2823" s="57" t="s">
        <v>27</v>
      </c>
      <c r="AL2823" s="57" t="s">
        <v>104</v>
      </c>
      <c r="AM2823" s="57" t="s">
        <v>105</v>
      </c>
      <c r="AN2823" s="57" t="s">
        <v>106</v>
      </c>
      <c r="AO2823" s="57" t="s">
        <v>107</v>
      </c>
      <c r="AP2823" s="57" t="s">
        <v>108</v>
      </c>
      <c r="AQ2823" s="57" t="s">
        <v>111</v>
      </c>
      <c r="AR2823" s="57">
        <v>667</v>
      </c>
      <c r="AS2823" s="57">
        <v>953.81</v>
      </c>
    </row>
    <row r="2824" spans="35:45" ht="41.4">
      <c r="AI2824" s="56" t="s">
        <v>103</v>
      </c>
      <c r="AJ2824" s="56">
        <v>2024</v>
      </c>
      <c r="AK2824" s="56" t="s">
        <v>27</v>
      </c>
      <c r="AL2824" s="56" t="s">
        <v>104</v>
      </c>
      <c r="AM2824" s="56" t="s">
        <v>105</v>
      </c>
      <c r="AN2824" s="56" t="s">
        <v>106</v>
      </c>
      <c r="AO2824" s="56" t="s">
        <v>107</v>
      </c>
      <c r="AP2824" s="56" t="s">
        <v>108</v>
      </c>
      <c r="AQ2824" s="56" t="s">
        <v>111</v>
      </c>
      <c r="AR2824" s="56">
        <v>793</v>
      </c>
      <c r="AS2824" s="56">
        <v>526.24</v>
      </c>
    </row>
    <row r="2825" spans="35:45" ht="41.4">
      <c r="AI2825" s="57" t="s">
        <v>110</v>
      </c>
      <c r="AJ2825" s="57">
        <v>2024</v>
      </c>
      <c r="AK2825" s="57" t="s">
        <v>27</v>
      </c>
      <c r="AL2825" s="57" t="s">
        <v>104</v>
      </c>
      <c r="AM2825" s="57" t="s">
        <v>105</v>
      </c>
      <c r="AN2825" s="57" t="s">
        <v>106</v>
      </c>
      <c r="AO2825" s="57" t="s">
        <v>107</v>
      </c>
      <c r="AP2825" s="57" t="s">
        <v>108</v>
      </c>
      <c r="AQ2825" s="57" t="s">
        <v>111</v>
      </c>
      <c r="AR2825" s="57">
        <v>295</v>
      </c>
      <c r="AS2825" s="57">
        <v>421.85</v>
      </c>
    </row>
    <row r="2826" spans="35:45" ht="41.4">
      <c r="AI2826" s="56" t="s">
        <v>110</v>
      </c>
      <c r="AJ2826" s="56">
        <v>2024</v>
      </c>
      <c r="AK2826" s="56" t="s">
        <v>27</v>
      </c>
      <c r="AL2826" s="56" t="s">
        <v>104</v>
      </c>
      <c r="AM2826" s="56" t="s">
        <v>105</v>
      </c>
      <c r="AN2826" s="56" t="s">
        <v>106</v>
      </c>
      <c r="AO2826" s="56" t="s">
        <v>107</v>
      </c>
      <c r="AP2826" s="56" t="s">
        <v>108</v>
      </c>
      <c r="AQ2826" s="56" t="s">
        <v>111</v>
      </c>
      <c r="AR2826" s="56">
        <v>265</v>
      </c>
      <c r="AS2826" s="56">
        <v>378.95</v>
      </c>
    </row>
    <row r="2827" spans="35:45" ht="41.4">
      <c r="AI2827" s="57" t="s">
        <v>110</v>
      </c>
      <c r="AJ2827" s="57">
        <v>2024</v>
      </c>
      <c r="AK2827" s="57" t="s">
        <v>27</v>
      </c>
      <c r="AL2827" s="57" t="s">
        <v>104</v>
      </c>
      <c r="AM2827" s="57" t="s">
        <v>105</v>
      </c>
      <c r="AN2827" s="57" t="s">
        <v>106</v>
      </c>
      <c r="AO2827" s="57" t="s">
        <v>107</v>
      </c>
      <c r="AP2827" s="57" t="s">
        <v>108</v>
      </c>
      <c r="AQ2827" s="57" t="s">
        <v>111</v>
      </c>
      <c r="AR2827" s="57">
        <v>293</v>
      </c>
      <c r="AS2827" s="57">
        <v>418.99</v>
      </c>
    </row>
    <row r="2828" spans="35:45" ht="41.4">
      <c r="AI2828" s="56" t="s">
        <v>110</v>
      </c>
      <c r="AJ2828" s="56">
        <v>2024</v>
      </c>
      <c r="AK2828" s="56" t="s">
        <v>27</v>
      </c>
      <c r="AL2828" s="56" t="s">
        <v>104</v>
      </c>
      <c r="AM2828" s="56" t="s">
        <v>105</v>
      </c>
      <c r="AN2828" s="56" t="s">
        <v>106</v>
      </c>
      <c r="AO2828" s="56" t="s">
        <v>107</v>
      </c>
      <c r="AP2828" s="56" t="s">
        <v>108</v>
      </c>
      <c r="AQ2828" s="56" t="s">
        <v>111</v>
      </c>
      <c r="AR2828" s="56">
        <v>762</v>
      </c>
      <c r="AS2828" s="56">
        <v>1089.6600000000001</v>
      </c>
    </row>
    <row r="2829" spans="35:45" ht="41.4">
      <c r="AI2829" s="57" t="s">
        <v>103</v>
      </c>
      <c r="AJ2829" s="57">
        <v>2024</v>
      </c>
      <c r="AK2829" s="57" t="s">
        <v>33</v>
      </c>
      <c r="AL2829" s="57" t="s">
        <v>104</v>
      </c>
      <c r="AM2829" s="57" t="s">
        <v>105</v>
      </c>
      <c r="AN2829" s="57" t="s">
        <v>106</v>
      </c>
      <c r="AO2829" s="57" t="s">
        <v>107</v>
      </c>
      <c r="AP2829" s="57" t="s">
        <v>108</v>
      </c>
      <c r="AQ2829" s="57" t="s">
        <v>111</v>
      </c>
      <c r="AR2829" s="57">
        <v>260</v>
      </c>
      <c r="AS2829" s="57">
        <v>397.8</v>
      </c>
    </row>
    <row r="2830" spans="35:45" ht="41.4">
      <c r="AI2830" s="56" t="s">
        <v>110</v>
      </c>
      <c r="AJ2830" s="56">
        <v>2024</v>
      </c>
      <c r="AK2830" s="56" t="s">
        <v>33</v>
      </c>
      <c r="AL2830" s="56" t="s">
        <v>104</v>
      </c>
      <c r="AM2830" s="56" t="s">
        <v>105</v>
      </c>
      <c r="AN2830" s="56" t="s">
        <v>106</v>
      </c>
      <c r="AO2830" s="56" t="s">
        <v>107</v>
      </c>
      <c r="AP2830" s="56" t="s">
        <v>108</v>
      </c>
      <c r="AQ2830" s="56" t="s">
        <v>111</v>
      </c>
      <c r="AR2830" s="56">
        <v>236</v>
      </c>
      <c r="AS2830" s="56">
        <v>337.48</v>
      </c>
    </row>
    <row r="2831" spans="35:45" ht="41.4">
      <c r="AI2831" s="57" t="s">
        <v>103</v>
      </c>
      <c r="AJ2831" s="57">
        <v>2024</v>
      </c>
      <c r="AK2831" s="57" t="s">
        <v>33</v>
      </c>
      <c r="AL2831" s="57" t="s">
        <v>104</v>
      </c>
      <c r="AM2831" s="57" t="s">
        <v>105</v>
      </c>
      <c r="AN2831" s="57" t="s">
        <v>106</v>
      </c>
      <c r="AO2831" s="57" t="s">
        <v>107</v>
      </c>
      <c r="AP2831" s="57" t="s">
        <v>108</v>
      </c>
      <c r="AQ2831" s="57" t="s">
        <v>111</v>
      </c>
      <c r="AR2831" s="57">
        <v>262</v>
      </c>
      <c r="AS2831" s="57">
        <v>374.66</v>
      </c>
    </row>
    <row r="2832" spans="35:45" ht="41.4">
      <c r="AI2832" s="56" t="s">
        <v>114</v>
      </c>
      <c r="AJ2832" s="56">
        <v>2024</v>
      </c>
      <c r="AK2832" s="56" t="s">
        <v>33</v>
      </c>
      <c r="AL2832" s="56" t="s">
        <v>104</v>
      </c>
      <c r="AM2832" s="56" t="s">
        <v>105</v>
      </c>
      <c r="AN2832" s="56" t="s">
        <v>106</v>
      </c>
      <c r="AO2832" s="56" t="s">
        <v>107</v>
      </c>
      <c r="AP2832" s="56" t="s">
        <v>108</v>
      </c>
      <c r="AQ2832" s="56" t="s">
        <v>111</v>
      </c>
      <c r="AR2832" s="56">
        <v>672</v>
      </c>
      <c r="AS2832" s="56">
        <v>960.96</v>
      </c>
    </row>
    <row r="2833" spans="35:45" ht="41.4">
      <c r="AI2833" s="57" t="s">
        <v>110</v>
      </c>
      <c r="AJ2833" s="57">
        <v>2024</v>
      </c>
      <c r="AK2833" s="57" t="s">
        <v>33</v>
      </c>
      <c r="AL2833" s="57" t="s">
        <v>104</v>
      </c>
      <c r="AM2833" s="57" t="s">
        <v>105</v>
      </c>
      <c r="AN2833" s="57" t="s">
        <v>106</v>
      </c>
      <c r="AO2833" s="57" t="s">
        <v>107</v>
      </c>
      <c r="AP2833" s="57" t="s">
        <v>108</v>
      </c>
      <c r="AQ2833" s="57" t="s">
        <v>111</v>
      </c>
      <c r="AR2833" s="57">
        <v>759</v>
      </c>
      <c r="AS2833" s="57">
        <v>1085.3699999999999</v>
      </c>
    </row>
    <row r="2834" spans="35:45" ht="41.4">
      <c r="AI2834" s="56" t="s">
        <v>110</v>
      </c>
      <c r="AJ2834" s="56">
        <v>2024</v>
      </c>
      <c r="AK2834" s="56" t="s">
        <v>33</v>
      </c>
      <c r="AL2834" s="56" t="s">
        <v>104</v>
      </c>
      <c r="AM2834" s="56" t="s">
        <v>105</v>
      </c>
      <c r="AN2834" s="56" t="s">
        <v>106</v>
      </c>
      <c r="AO2834" s="56" t="s">
        <v>107</v>
      </c>
      <c r="AP2834" s="56" t="s">
        <v>108</v>
      </c>
      <c r="AQ2834" s="56" t="s">
        <v>111</v>
      </c>
      <c r="AR2834" s="56">
        <v>261</v>
      </c>
      <c r="AS2834" s="56">
        <v>373.23</v>
      </c>
    </row>
    <row r="2835" spans="35:45" ht="41.4">
      <c r="AI2835" s="57" t="s">
        <v>114</v>
      </c>
      <c r="AJ2835" s="57">
        <v>2024</v>
      </c>
      <c r="AK2835" s="57" t="s">
        <v>33</v>
      </c>
      <c r="AL2835" s="57" t="s">
        <v>104</v>
      </c>
      <c r="AM2835" s="57" t="s">
        <v>105</v>
      </c>
      <c r="AN2835" s="57" t="s">
        <v>106</v>
      </c>
      <c r="AO2835" s="57" t="s">
        <v>107</v>
      </c>
      <c r="AP2835" s="57" t="s">
        <v>108</v>
      </c>
      <c r="AQ2835" s="57" t="s">
        <v>111</v>
      </c>
      <c r="AR2835" s="57">
        <v>798</v>
      </c>
      <c r="AS2835" s="57">
        <v>526.24</v>
      </c>
    </row>
    <row r="2836" spans="35:45" ht="41.4">
      <c r="AI2836" s="56" t="s">
        <v>103</v>
      </c>
      <c r="AJ2836" s="56">
        <v>2024</v>
      </c>
      <c r="AK2836" s="56" t="s">
        <v>33</v>
      </c>
      <c r="AL2836" s="56" t="s">
        <v>104</v>
      </c>
      <c r="AM2836" s="56" t="s">
        <v>105</v>
      </c>
      <c r="AN2836" s="56" t="s">
        <v>106</v>
      </c>
      <c r="AO2836" s="56" t="s">
        <v>107</v>
      </c>
      <c r="AP2836" s="56" t="s">
        <v>108</v>
      </c>
      <c r="AQ2836" s="56" t="s">
        <v>111</v>
      </c>
      <c r="AR2836" s="56">
        <v>235</v>
      </c>
      <c r="AS2836" s="56">
        <v>336.05</v>
      </c>
    </row>
    <row r="2837" spans="35:45" ht="41.4">
      <c r="AI2837" s="57" t="s">
        <v>110</v>
      </c>
      <c r="AJ2837" s="57">
        <v>2024</v>
      </c>
      <c r="AK2837" s="57" t="s">
        <v>33</v>
      </c>
      <c r="AL2837" s="57" t="s">
        <v>104</v>
      </c>
      <c r="AM2837" s="57" t="s">
        <v>105</v>
      </c>
      <c r="AN2837" s="57" t="s">
        <v>106</v>
      </c>
      <c r="AO2837" s="57" t="s">
        <v>107</v>
      </c>
      <c r="AP2837" s="57" t="s">
        <v>108</v>
      </c>
      <c r="AQ2837" s="57" t="s">
        <v>111</v>
      </c>
      <c r="AR2837" s="57">
        <v>263</v>
      </c>
      <c r="AS2837" s="57">
        <v>376.09</v>
      </c>
    </row>
    <row r="2838" spans="35:45" ht="41.4">
      <c r="AI2838" s="56" t="s">
        <v>103</v>
      </c>
      <c r="AJ2838" s="56">
        <v>2024</v>
      </c>
      <c r="AK2838" s="56" t="s">
        <v>33</v>
      </c>
      <c r="AL2838" s="56" t="s">
        <v>104</v>
      </c>
      <c r="AM2838" s="56" t="s">
        <v>105</v>
      </c>
      <c r="AN2838" s="56" t="s">
        <v>106</v>
      </c>
      <c r="AO2838" s="56" t="s">
        <v>107</v>
      </c>
      <c r="AP2838" s="56" t="s">
        <v>108</v>
      </c>
      <c r="AQ2838" s="56" t="s">
        <v>111</v>
      </c>
      <c r="AR2838" s="56">
        <v>768</v>
      </c>
      <c r="AS2838" s="56">
        <v>1098.24</v>
      </c>
    </row>
    <row r="2839" spans="35:45" ht="41.4">
      <c r="AI2839" s="57" t="s">
        <v>110</v>
      </c>
      <c r="AJ2839" s="57">
        <v>2024</v>
      </c>
      <c r="AK2839" s="57" t="s">
        <v>32</v>
      </c>
      <c r="AL2839" s="57" t="s">
        <v>104</v>
      </c>
      <c r="AM2839" s="57" t="s">
        <v>105</v>
      </c>
      <c r="AN2839" s="57" t="s">
        <v>106</v>
      </c>
      <c r="AO2839" s="57" t="s">
        <v>107</v>
      </c>
      <c r="AP2839" s="57" t="s">
        <v>108</v>
      </c>
      <c r="AQ2839" s="57" t="s">
        <v>111</v>
      </c>
      <c r="AR2839" s="57">
        <v>266</v>
      </c>
      <c r="AS2839" s="57">
        <v>406.98</v>
      </c>
    </row>
    <row r="2840" spans="35:45" ht="41.4">
      <c r="AI2840" s="56" t="s">
        <v>112</v>
      </c>
      <c r="AJ2840" s="56">
        <v>2024</v>
      </c>
      <c r="AK2840" s="56" t="s">
        <v>32</v>
      </c>
      <c r="AL2840" s="56" t="s">
        <v>104</v>
      </c>
      <c r="AM2840" s="56" t="s">
        <v>105</v>
      </c>
      <c r="AN2840" s="56" t="s">
        <v>106</v>
      </c>
      <c r="AO2840" s="56" t="s">
        <v>107</v>
      </c>
      <c r="AP2840" s="56" t="s">
        <v>108</v>
      </c>
      <c r="AQ2840" s="56" t="s">
        <v>111</v>
      </c>
      <c r="AR2840" s="56">
        <v>242</v>
      </c>
      <c r="AS2840" s="56">
        <v>346.06</v>
      </c>
    </row>
    <row r="2841" spans="35:45" ht="41.4">
      <c r="AI2841" s="57" t="s">
        <v>110</v>
      </c>
      <c r="AJ2841" s="57">
        <v>2024</v>
      </c>
      <c r="AK2841" s="57" t="s">
        <v>32</v>
      </c>
      <c r="AL2841" s="57" t="s">
        <v>104</v>
      </c>
      <c r="AM2841" s="57" t="s">
        <v>105</v>
      </c>
      <c r="AN2841" s="57" t="s">
        <v>106</v>
      </c>
      <c r="AO2841" s="57" t="s">
        <v>107</v>
      </c>
      <c r="AP2841" s="57" t="s">
        <v>108</v>
      </c>
      <c r="AQ2841" s="57" t="s">
        <v>111</v>
      </c>
      <c r="AR2841" s="57">
        <v>268</v>
      </c>
      <c r="AS2841" s="57">
        <v>383.24</v>
      </c>
    </row>
    <row r="2842" spans="35:45" ht="41.4">
      <c r="AI2842" s="56" t="s">
        <v>110</v>
      </c>
      <c r="AJ2842" s="56">
        <v>2024</v>
      </c>
      <c r="AK2842" s="56" t="s">
        <v>32</v>
      </c>
      <c r="AL2842" s="56" t="s">
        <v>104</v>
      </c>
      <c r="AM2842" s="56" t="s">
        <v>105</v>
      </c>
      <c r="AN2842" s="56" t="s">
        <v>106</v>
      </c>
      <c r="AO2842" s="56" t="s">
        <v>107</v>
      </c>
      <c r="AP2842" s="56" t="s">
        <v>108</v>
      </c>
      <c r="AQ2842" s="56" t="s">
        <v>111</v>
      </c>
      <c r="AR2842" s="56">
        <v>238</v>
      </c>
      <c r="AS2842" s="56">
        <v>340.34</v>
      </c>
    </row>
    <row r="2843" spans="35:45" ht="41.4">
      <c r="AI2843" s="57" t="s">
        <v>110</v>
      </c>
      <c r="AJ2843" s="57">
        <v>2024</v>
      </c>
      <c r="AK2843" s="57" t="s">
        <v>32</v>
      </c>
      <c r="AL2843" s="57" t="s">
        <v>104</v>
      </c>
      <c r="AM2843" s="57" t="s">
        <v>105</v>
      </c>
      <c r="AN2843" s="57" t="s">
        <v>106</v>
      </c>
      <c r="AO2843" s="57" t="s">
        <v>107</v>
      </c>
      <c r="AP2843" s="57" t="s">
        <v>108</v>
      </c>
      <c r="AQ2843" s="57" t="s">
        <v>111</v>
      </c>
      <c r="AR2843" s="57">
        <v>671</v>
      </c>
      <c r="AS2843" s="57">
        <v>959.53</v>
      </c>
    </row>
    <row r="2844" spans="35:45" ht="41.4">
      <c r="AI2844" s="56" t="s">
        <v>112</v>
      </c>
      <c r="AJ2844" s="56">
        <v>2024</v>
      </c>
      <c r="AK2844" s="56" t="s">
        <v>32</v>
      </c>
      <c r="AL2844" s="56" t="s">
        <v>104</v>
      </c>
      <c r="AM2844" s="56" t="s">
        <v>105</v>
      </c>
      <c r="AN2844" s="56" t="s">
        <v>106</v>
      </c>
      <c r="AO2844" s="56" t="s">
        <v>107</v>
      </c>
      <c r="AP2844" s="56" t="s">
        <v>108</v>
      </c>
      <c r="AQ2844" s="56" t="s">
        <v>111</v>
      </c>
      <c r="AR2844" s="56">
        <v>758</v>
      </c>
      <c r="AS2844" s="56">
        <v>1083.94</v>
      </c>
    </row>
    <row r="2845" spans="35:45" ht="41.4">
      <c r="AI2845" s="57" t="s">
        <v>112</v>
      </c>
      <c r="AJ2845" s="57">
        <v>2024</v>
      </c>
      <c r="AK2845" s="57" t="s">
        <v>32</v>
      </c>
      <c r="AL2845" s="57" t="s">
        <v>104</v>
      </c>
      <c r="AM2845" s="57" t="s">
        <v>105</v>
      </c>
      <c r="AN2845" s="57" t="s">
        <v>106</v>
      </c>
      <c r="AO2845" s="57" t="s">
        <v>107</v>
      </c>
      <c r="AP2845" s="57" t="s">
        <v>108</v>
      </c>
      <c r="AQ2845" s="57" t="s">
        <v>111</v>
      </c>
      <c r="AR2845" s="57">
        <v>267</v>
      </c>
      <c r="AS2845" s="57">
        <v>381.81</v>
      </c>
    </row>
    <row r="2846" spans="35:45" ht="41.4">
      <c r="AI2846" s="56" t="s">
        <v>110</v>
      </c>
      <c r="AJ2846" s="56">
        <v>2024</v>
      </c>
      <c r="AK2846" s="56" t="s">
        <v>32</v>
      </c>
      <c r="AL2846" s="56" t="s">
        <v>104</v>
      </c>
      <c r="AM2846" s="56" t="s">
        <v>105</v>
      </c>
      <c r="AN2846" s="56" t="s">
        <v>106</v>
      </c>
      <c r="AO2846" s="56" t="s">
        <v>107</v>
      </c>
      <c r="AP2846" s="56" t="s">
        <v>108</v>
      </c>
      <c r="AQ2846" s="56" t="s">
        <v>111</v>
      </c>
      <c r="AR2846" s="56">
        <v>797</v>
      </c>
      <c r="AS2846" s="56">
        <v>526.24</v>
      </c>
    </row>
    <row r="2847" spans="35:45" ht="41.4">
      <c r="AI2847" s="57" t="s">
        <v>110</v>
      </c>
      <c r="AJ2847" s="57">
        <v>2024</v>
      </c>
      <c r="AK2847" s="57" t="s">
        <v>32</v>
      </c>
      <c r="AL2847" s="57" t="s">
        <v>104</v>
      </c>
      <c r="AM2847" s="57" t="s">
        <v>105</v>
      </c>
      <c r="AN2847" s="57" t="s">
        <v>106</v>
      </c>
      <c r="AO2847" s="57" t="s">
        <v>107</v>
      </c>
      <c r="AP2847" s="57" t="s">
        <v>108</v>
      </c>
      <c r="AQ2847" s="57" t="s">
        <v>111</v>
      </c>
      <c r="AR2847" s="57">
        <v>265</v>
      </c>
      <c r="AS2847" s="57">
        <v>378.95</v>
      </c>
    </row>
    <row r="2848" spans="35:45" ht="41.4">
      <c r="AI2848" s="56" t="s">
        <v>110</v>
      </c>
      <c r="AJ2848" s="56">
        <v>2024</v>
      </c>
      <c r="AK2848" s="56" t="s">
        <v>32</v>
      </c>
      <c r="AL2848" s="56" t="s">
        <v>104</v>
      </c>
      <c r="AM2848" s="56" t="s">
        <v>105</v>
      </c>
      <c r="AN2848" s="56" t="s">
        <v>106</v>
      </c>
      <c r="AO2848" s="56" t="s">
        <v>107</v>
      </c>
      <c r="AP2848" s="56" t="s">
        <v>108</v>
      </c>
      <c r="AQ2848" s="56" t="s">
        <v>111</v>
      </c>
      <c r="AR2848" s="56">
        <v>241</v>
      </c>
      <c r="AS2848" s="56">
        <v>344.63</v>
      </c>
    </row>
    <row r="2849" spans="35:45" ht="41.4">
      <c r="AI2849" s="57" t="s">
        <v>112</v>
      </c>
      <c r="AJ2849" s="57">
        <v>2024</v>
      </c>
      <c r="AK2849" s="57" t="s">
        <v>32</v>
      </c>
      <c r="AL2849" s="57" t="s">
        <v>104</v>
      </c>
      <c r="AM2849" s="57" t="s">
        <v>105</v>
      </c>
      <c r="AN2849" s="57" t="s">
        <v>106</v>
      </c>
      <c r="AO2849" s="57" t="s">
        <v>107</v>
      </c>
      <c r="AP2849" s="57" t="s">
        <v>108</v>
      </c>
      <c r="AQ2849" s="57" t="s">
        <v>111</v>
      </c>
      <c r="AR2849" s="57">
        <v>269</v>
      </c>
      <c r="AS2849" s="57">
        <v>384.67</v>
      </c>
    </row>
    <row r="2850" spans="35:45" ht="41.4">
      <c r="AI2850" s="56" t="s">
        <v>110</v>
      </c>
      <c r="AJ2850" s="56">
        <v>2024</v>
      </c>
      <c r="AK2850" s="56" t="s">
        <v>32</v>
      </c>
      <c r="AL2850" s="56" t="s">
        <v>104</v>
      </c>
      <c r="AM2850" s="56" t="s">
        <v>105</v>
      </c>
      <c r="AN2850" s="56" t="s">
        <v>106</v>
      </c>
      <c r="AO2850" s="56" t="s">
        <v>107</v>
      </c>
      <c r="AP2850" s="56" t="s">
        <v>108</v>
      </c>
      <c r="AQ2850" s="56" t="s">
        <v>111</v>
      </c>
      <c r="AR2850" s="56">
        <v>767</v>
      </c>
      <c r="AS2850" s="56">
        <v>1096.81</v>
      </c>
    </row>
    <row r="2851" spans="35:45" ht="41.4">
      <c r="AI2851" s="57" t="s">
        <v>112</v>
      </c>
      <c r="AJ2851" s="57">
        <v>2024</v>
      </c>
      <c r="AK2851" s="57" t="s">
        <v>31</v>
      </c>
      <c r="AL2851" s="57" t="s">
        <v>104</v>
      </c>
      <c r="AM2851" s="57" t="s">
        <v>105</v>
      </c>
      <c r="AN2851" s="57" t="s">
        <v>106</v>
      </c>
      <c r="AO2851" s="57" t="s">
        <v>107</v>
      </c>
      <c r="AP2851" s="57" t="s">
        <v>108</v>
      </c>
      <c r="AQ2851" s="57" t="s">
        <v>111</v>
      </c>
      <c r="AR2851" s="57">
        <v>272</v>
      </c>
      <c r="AS2851" s="57">
        <v>416.16</v>
      </c>
    </row>
    <row r="2852" spans="35:45" ht="41.4">
      <c r="AI2852" s="56" t="s">
        <v>112</v>
      </c>
      <c r="AJ2852" s="56">
        <v>2024</v>
      </c>
      <c r="AK2852" s="56" t="s">
        <v>31</v>
      </c>
      <c r="AL2852" s="56" t="s">
        <v>104</v>
      </c>
      <c r="AM2852" s="56" t="s">
        <v>105</v>
      </c>
      <c r="AN2852" s="56" t="s">
        <v>106</v>
      </c>
      <c r="AO2852" s="56" t="s">
        <v>107</v>
      </c>
      <c r="AP2852" s="56" t="s">
        <v>108</v>
      </c>
      <c r="AQ2852" s="56" t="s">
        <v>111</v>
      </c>
      <c r="AR2852" s="56">
        <v>248</v>
      </c>
      <c r="AS2852" s="56">
        <v>354.64</v>
      </c>
    </row>
    <row r="2853" spans="35:45" ht="41.4">
      <c r="AI2853" s="57" t="s">
        <v>114</v>
      </c>
      <c r="AJ2853" s="57">
        <v>2024</v>
      </c>
      <c r="AK2853" s="57" t="s">
        <v>31</v>
      </c>
      <c r="AL2853" s="57" t="s">
        <v>104</v>
      </c>
      <c r="AM2853" s="57" t="s">
        <v>105</v>
      </c>
      <c r="AN2853" s="57" t="s">
        <v>106</v>
      </c>
      <c r="AO2853" s="57" t="s">
        <v>107</v>
      </c>
      <c r="AP2853" s="57" t="s">
        <v>108</v>
      </c>
      <c r="AQ2853" s="57" t="s">
        <v>111</v>
      </c>
      <c r="AR2853" s="57">
        <v>274</v>
      </c>
      <c r="AS2853" s="57">
        <v>391.82</v>
      </c>
    </row>
    <row r="2854" spans="35:45" ht="41.4">
      <c r="AI2854" s="56" t="s">
        <v>103</v>
      </c>
      <c r="AJ2854" s="56">
        <v>2024</v>
      </c>
      <c r="AK2854" s="56" t="s">
        <v>31</v>
      </c>
      <c r="AL2854" s="56" t="s">
        <v>104</v>
      </c>
      <c r="AM2854" s="56" t="s">
        <v>105</v>
      </c>
      <c r="AN2854" s="56" t="s">
        <v>106</v>
      </c>
      <c r="AO2854" s="56" t="s">
        <v>107</v>
      </c>
      <c r="AP2854" s="56" t="s">
        <v>108</v>
      </c>
      <c r="AQ2854" s="56" t="s">
        <v>111</v>
      </c>
      <c r="AR2854" s="56">
        <v>244</v>
      </c>
      <c r="AS2854" s="56">
        <v>348.92</v>
      </c>
    </row>
    <row r="2855" spans="35:45" ht="41.4">
      <c r="AI2855" s="57" t="s">
        <v>110</v>
      </c>
      <c r="AJ2855" s="57">
        <v>2024</v>
      </c>
      <c r="AK2855" s="57" t="s">
        <v>31</v>
      </c>
      <c r="AL2855" s="57" t="s">
        <v>104</v>
      </c>
      <c r="AM2855" s="57" t="s">
        <v>105</v>
      </c>
      <c r="AN2855" s="57" t="s">
        <v>106</v>
      </c>
      <c r="AO2855" s="57" t="s">
        <v>107</v>
      </c>
      <c r="AP2855" s="57" t="s">
        <v>108</v>
      </c>
      <c r="AQ2855" s="57" t="s">
        <v>111</v>
      </c>
      <c r="AR2855" s="57">
        <v>757</v>
      </c>
      <c r="AS2855" s="57">
        <v>1082.51</v>
      </c>
    </row>
    <row r="2856" spans="35:45" ht="41.4">
      <c r="AI2856" s="56" t="s">
        <v>110</v>
      </c>
      <c r="AJ2856" s="56">
        <v>2024</v>
      </c>
      <c r="AK2856" s="56" t="s">
        <v>31</v>
      </c>
      <c r="AL2856" s="56" t="s">
        <v>104</v>
      </c>
      <c r="AM2856" s="56" t="s">
        <v>105</v>
      </c>
      <c r="AN2856" s="56" t="s">
        <v>106</v>
      </c>
      <c r="AO2856" s="56" t="s">
        <v>107</v>
      </c>
      <c r="AP2856" s="56" t="s">
        <v>108</v>
      </c>
      <c r="AQ2856" s="56" t="s">
        <v>111</v>
      </c>
      <c r="AR2856" s="56">
        <v>273</v>
      </c>
      <c r="AS2856" s="56">
        <v>390.39</v>
      </c>
    </row>
    <row r="2857" spans="35:45" ht="41.4">
      <c r="AI2857" s="57" t="s">
        <v>103</v>
      </c>
      <c r="AJ2857" s="57">
        <v>2024</v>
      </c>
      <c r="AK2857" s="57" t="s">
        <v>31</v>
      </c>
      <c r="AL2857" s="57" t="s">
        <v>104</v>
      </c>
      <c r="AM2857" s="57" t="s">
        <v>105</v>
      </c>
      <c r="AN2857" s="57" t="s">
        <v>106</v>
      </c>
      <c r="AO2857" s="57" t="s">
        <v>107</v>
      </c>
      <c r="AP2857" s="57" t="s">
        <v>108</v>
      </c>
      <c r="AQ2857" s="57" t="s">
        <v>111</v>
      </c>
      <c r="AR2857" s="57">
        <v>271</v>
      </c>
      <c r="AS2857" s="57">
        <v>387.53</v>
      </c>
    </row>
    <row r="2858" spans="35:45" ht="41.4">
      <c r="AI2858" s="56" t="s">
        <v>114</v>
      </c>
      <c r="AJ2858" s="56">
        <v>2024</v>
      </c>
      <c r="AK2858" s="56" t="s">
        <v>31</v>
      </c>
      <c r="AL2858" s="56" t="s">
        <v>104</v>
      </c>
      <c r="AM2858" s="56" t="s">
        <v>105</v>
      </c>
      <c r="AN2858" s="56" t="s">
        <v>106</v>
      </c>
      <c r="AO2858" s="56" t="s">
        <v>107</v>
      </c>
      <c r="AP2858" s="56" t="s">
        <v>108</v>
      </c>
      <c r="AQ2858" s="56" t="s">
        <v>111</v>
      </c>
      <c r="AR2858" s="56">
        <v>247</v>
      </c>
      <c r="AS2858" s="56">
        <v>353.21</v>
      </c>
    </row>
    <row r="2859" spans="35:45" ht="41.4">
      <c r="AI2859" s="57" t="s">
        <v>112</v>
      </c>
      <c r="AJ2859" s="57">
        <v>2024</v>
      </c>
      <c r="AK2859" s="57" t="s">
        <v>31</v>
      </c>
      <c r="AL2859" s="57" t="s">
        <v>104</v>
      </c>
      <c r="AM2859" s="57" t="s">
        <v>105</v>
      </c>
      <c r="AN2859" s="57" t="s">
        <v>106</v>
      </c>
      <c r="AO2859" s="57" t="s">
        <v>107</v>
      </c>
      <c r="AP2859" s="57" t="s">
        <v>108</v>
      </c>
      <c r="AQ2859" s="57" t="s">
        <v>111</v>
      </c>
      <c r="AR2859" s="57">
        <v>275</v>
      </c>
      <c r="AS2859" s="57">
        <v>393.25</v>
      </c>
    </row>
    <row r="2860" spans="35:45" ht="41.4">
      <c r="AI2860" s="56" t="s">
        <v>112</v>
      </c>
      <c r="AJ2860" s="56">
        <v>2024</v>
      </c>
      <c r="AK2860" s="56" t="s">
        <v>31</v>
      </c>
      <c r="AL2860" s="56" t="s">
        <v>104</v>
      </c>
      <c r="AM2860" s="56" t="s">
        <v>105</v>
      </c>
      <c r="AN2860" s="56" t="s">
        <v>106</v>
      </c>
      <c r="AO2860" s="56" t="s">
        <v>107</v>
      </c>
      <c r="AP2860" s="56" t="s">
        <v>108</v>
      </c>
      <c r="AQ2860" s="56" t="s">
        <v>111</v>
      </c>
      <c r="AR2860" s="56">
        <v>766</v>
      </c>
      <c r="AS2860" s="56">
        <v>1095.3800000000001</v>
      </c>
    </row>
    <row r="2861" spans="35:45" ht="41.4">
      <c r="AI2861" s="57" t="s">
        <v>110</v>
      </c>
      <c r="AJ2861" s="57">
        <v>2024</v>
      </c>
      <c r="AK2861" s="57" t="s">
        <v>26</v>
      </c>
      <c r="AL2861" s="57" t="s">
        <v>116</v>
      </c>
      <c r="AM2861" s="57" t="s">
        <v>105</v>
      </c>
      <c r="AN2861" s="57" t="s">
        <v>106</v>
      </c>
      <c r="AO2861" s="57" t="s">
        <v>107</v>
      </c>
      <c r="AP2861" s="57" t="s">
        <v>108</v>
      </c>
      <c r="AQ2861" s="57" t="s">
        <v>109</v>
      </c>
      <c r="AR2861" s="57">
        <v>146</v>
      </c>
      <c r="AS2861" s="57">
        <v>208.78</v>
      </c>
    </row>
    <row r="2862" spans="35:45" ht="41.4">
      <c r="AI2862" s="56" t="s">
        <v>112</v>
      </c>
      <c r="AJ2862" s="56">
        <v>2024</v>
      </c>
      <c r="AK2862" s="56" t="s">
        <v>26</v>
      </c>
      <c r="AL2862" s="56" t="s">
        <v>116</v>
      </c>
      <c r="AM2862" s="56" t="s">
        <v>105</v>
      </c>
      <c r="AN2862" s="56" t="s">
        <v>106</v>
      </c>
      <c r="AO2862" s="56" t="s">
        <v>107</v>
      </c>
      <c r="AP2862" s="56" t="s">
        <v>108</v>
      </c>
      <c r="AQ2862" s="56" t="s">
        <v>109</v>
      </c>
      <c r="AR2862" s="56">
        <v>368</v>
      </c>
      <c r="AS2862" s="56">
        <v>526.24</v>
      </c>
    </row>
    <row r="2863" spans="35:45" ht="41.4">
      <c r="AI2863" s="57" t="s">
        <v>103</v>
      </c>
      <c r="AJ2863" s="57">
        <v>2024</v>
      </c>
      <c r="AK2863" s="57" t="s">
        <v>26</v>
      </c>
      <c r="AL2863" s="57" t="s">
        <v>116</v>
      </c>
      <c r="AM2863" s="57" t="s">
        <v>105</v>
      </c>
      <c r="AN2863" s="57" t="s">
        <v>106</v>
      </c>
      <c r="AO2863" s="57" t="s">
        <v>107</v>
      </c>
      <c r="AP2863" s="57" t="s">
        <v>108</v>
      </c>
      <c r="AQ2863" s="57" t="s">
        <v>109</v>
      </c>
      <c r="AR2863" s="57">
        <v>148</v>
      </c>
      <c r="AS2863" s="57">
        <v>526.24</v>
      </c>
    </row>
    <row r="2864" spans="35:45" ht="41.4">
      <c r="AI2864" s="56" t="s">
        <v>113</v>
      </c>
      <c r="AJ2864" s="56">
        <v>2024</v>
      </c>
      <c r="AK2864" s="56" t="s">
        <v>26</v>
      </c>
      <c r="AL2864" s="56" t="s">
        <v>116</v>
      </c>
      <c r="AM2864" s="56" t="s">
        <v>105</v>
      </c>
      <c r="AN2864" s="56" t="s">
        <v>106</v>
      </c>
      <c r="AO2864" s="56" t="s">
        <v>107</v>
      </c>
      <c r="AP2864" s="56" t="s">
        <v>108</v>
      </c>
      <c r="AQ2864" s="56" t="s">
        <v>109</v>
      </c>
      <c r="AR2864" s="56">
        <v>364</v>
      </c>
      <c r="AS2864" s="56">
        <v>526.24</v>
      </c>
    </row>
    <row r="2865" spans="35:45" ht="41.4">
      <c r="AI2865" s="57" t="s">
        <v>113</v>
      </c>
      <c r="AJ2865" s="57">
        <v>2024</v>
      </c>
      <c r="AK2865" s="57" t="s">
        <v>26</v>
      </c>
      <c r="AL2865" s="57" t="s">
        <v>116</v>
      </c>
      <c r="AM2865" s="57" t="s">
        <v>105</v>
      </c>
      <c r="AN2865" s="57" t="s">
        <v>106</v>
      </c>
      <c r="AO2865" s="57" t="s">
        <v>107</v>
      </c>
      <c r="AP2865" s="57" t="s">
        <v>108</v>
      </c>
      <c r="AQ2865" s="57" t="s">
        <v>109</v>
      </c>
      <c r="AR2865" s="57">
        <v>366</v>
      </c>
      <c r="AS2865" s="57">
        <v>523.38</v>
      </c>
    </row>
    <row r="2866" spans="35:45" ht="41.4">
      <c r="AI2866" s="56" t="s">
        <v>113</v>
      </c>
      <c r="AJ2866" s="56">
        <v>2024</v>
      </c>
      <c r="AK2866" s="56" t="s">
        <v>26</v>
      </c>
      <c r="AL2866" s="56" t="s">
        <v>116</v>
      </c>
      <c r="AM2866" s="56" t="s">
        <v>105</v>
      </c>
      <c r="AN2866" s="56" t="s">
        <v>106</v>
      </c>
      <c r="AO2866" s="56" t="s">
        <v>107</v>
      </c>
      <c r="AP2866" s="56" t="s">
        <v>108</v>
      </c>
      <c r="AQ2866" s="56" t="s">
        <v>109</v>
      </c>
      <c r="AR2866" s="56">
        <v>147</v>
      </c>
      <c r="AS2866" s="56">
        <v>210.21</v>
      </c>
    </row>
    <row r="2867" spans="35:45" ht="41.4">
      <c r="AI2867" s="57" t="s">
        <v>113</v>
      </c>
      <c r="AJ2867" s="57">
        <v>2024</v>
      </c>
      <c r="AK2867" s="57" t="s">
        <v>26</v>
      </c>
      <c r="AL2867" s="57" t="s">
        <v>116</v>
      </c>
      <c r="AM2867" s="57" t="s">
        <v>105</v>
      </c>
      <c r="AN2867" s="57" t="s">
        <v>106</v>
      </c>
      <c r="AO2867" s="57" t="s">
        <v>107</v>
      </c>
      <c r="AP2867" s="57" t="s">
        <v>108</v>
      </c>
      <c r="AQ2867" s="57" t="s">
        <v>109</v>
      </c>
      <c r="AR2867" s="57">
        <v>760</v>
      </c>
      <c r="AS2867" s="57">
        <v>1086.8</v>
      </c>
    </row>
    <row r="2868" spans="35:45" ht="41.4">
      <c r="AI2868" s="56" t="s">
        <v>103</v>
      </c>
      <c r="AJ2868" s="56">
        <v>2024</v>
      </c>
      <c r="AK2868" s="56" t="s">
        <v>26</v>
      </c>
      <c r="AL2868" s="56" t="s">
        <v>116</v>
      </c>
      <c r="AM2868" s="56" t="s">
        <v>105</v>
      </c>
      <c r="AN2868" s="56" t="s">
        <v>106</v>
      </c>
      <c r="AO2868" s="56" t="s">
        <v>107</v>
      </c>
      <c r="AP2868" s="56" t="s">
        <v>108</v>
      </c>
      <c r="AQ2868" s="56" t="s">
        <v>109</v>
      </c>
      <c r="AR2868" s="56">
        <v>846</v>
      </c>
      <c r="AS2868" s="56">
        <v>1209.78</v>
      </c>
    </row>
    <row r="2869" spans="35:45" ht="41.4">
      <c r="AI2869" s="57" t="s">
        <v>112</v>
      </c>
      <c r="AJ2869" s="57">
        <v>2024</v>
      </c>
      <c r="AK2869" s="57" t="s">
        <v>26</v>
      </c>
      <c r="AL2869" s="57" t="s">
        <v>116</v>
      </c>
      <c r="AM2869" s="57" t="s">
        <v>105</v>
      </c>
      <c r="AN2869" s="57" t="s">
        <v>106</v>
      </c>
      <c r="AO2869" s="57" t="s">
        <v>107</v>
      </c>
      <c r="AP2869" s="57" t="s">
        <v>108</v>
      </c>
      <c r="AQ2869" s="57" t="s">
        <v>109</v>
      </c>
      <c r="AR2869" s="57">
        <v>149</v>
      </c>
      <c r="AS2869" s="57">
        <v>213.07</v>
      </c>
    </row>
    <row r="2870" spans="35:45" ht="41.4">
      <c r="AI2870" s="56" t="s">
        <v>110</v>
      </c>
      <c r="AJ2870" s="56">
        <v>2024</v>
      </c>
      <c r="AK2870" s="56" t="s">
        <v>26</v>
      </c>
      <c r="AL2870" s="56" t="s">
        <v>116</v>
      </c>
      <c r="AM2870" s="56" t="s">
        <v>105</v>
      </c>
      <c r="AN2870" s="56" t="s">
        <v>106</v>
      </c>
      <c r="AO2870" s="56" t="s">
        <v>107</v>
      </c>
      <c r="AP2870" s="56" t="s">
        <v>108</v>
      </c>
      <c r="AQ2870" s="56" t="s">
        <v>109</v>
      </c>
      <c r="AR2870" s="56">
        <v>365</v>
      </c>
      <c r="AS2870" s="56">
        <v>521.95000000000005</v>
      </c>
    </row>
    <row r="2871" spans="35:45" ht="41.4">
      <c r="AI2871" s="57" t="s">
        <v>103</v>
      </c>
      <c r="AJ2871" s="57">
        <v>2024</v>
      </c>
      <c r="AK2871" s="57" t="s">
        <v>30</v>
      </c>
      <c r="AL2871" s="57" t="s">
        <v>116</v>
      </c>
      <c r="AM2871" s="57" t="s">
        <v>105</v>
      </c>
      <c r="AN2871" s="57" t="s">
        <v>106</v>
      </c>
      <c r="AO2871" s="57" t="s">
        <v>107</v>
      </c>
      <c r="AP2871" s="57" t="s">
        <v>108</v>
      </c>
      <c r="AQ2871" s="57" t="s">
        <v>109</v>
      </c>
      <c r="AR2871" s="57">
        <v>128</v>
      </c>
      <c r="AS2871" s="57">
        <v>183.04</v>
      </c>
    </row>
    <row r="2872" spans="35:45" ht="41.4">
      <c r="AI2872" s="56" t="s">
        <v>103</v>
      </c>
      <c r="AJ2872" s="56">
        <v>2024</v>
      </c>
      <c r="AK2872" s="56" t="s">
        <v>30</v>
      </c>
      <c r="AL2872" s="56" t="s">
        <v>116</v>
      </c>
      <c r="AM2872" s="56" t="s">
        <v>105</v>
      </c>
      <c r="AN2872" s="56" t="s">
        <v>106</v>
      </c>
      <c r="AO2872" s="56" t="s">
        <v>107</v>
      </c>
      <c r="AP2872" s="56" t="s">
        <v>108</v>
      </c>
      <c r="AQ2872" s="56" t="s">
        <v>109</v>
      </c>
      <c r="AR2872" s="56">
        <v>344</v>
      </c>
      <c r="AS2872" s="56">
        <v>491.92</v>
      </c>
    </row>
    <row r="2873" spans="35:45" ht="41.4">
      <c r="AI2873" s="57" t="s">
        <v>103</v>
      </c>
      <c r="AJ2873" s="57">
        <v>2024</v>
      </c>
      <c r="AK2873" s="57" t="s">
        <v>30</v>
      </c>
      <c r="AL2873" s="57" t="s">
        <v>116</v>
      </c>
      <c r="AM2873" s="57" t="s">
        <v>105</v>
      </c>
      <c r="AN2873" s="57" t="s">
        <v>106</v>
      </c>
      <c r="AO2873" s="57" t="s">
        <v>107</v>
      </c>
      <c r="AP2873" s="57" t="s">
        <v>108</v>
      </c>
      <c r="AQ2873" s="57" t="s">
        <v>109</v>
      </c>
      <c r="AR2873" s="57">
        <v>370</v>
      </c>
      <c r="AS2873" s="57">
        <v>526.24</v>
      </c>
    </row>
    <row r="2874" spans="35:45" ht="41.4">
      <c r="AI2874" s="56" t="s">
        <v>103</v>
      </c>
      <c r="AJ2874" s="56">
        <v>2024</v>
      </c>
      <c r="AK2874" s="56" t="s">
        <v>30</v>
      </c>
      <c r="AL2874" s="56" t="s">
        <v>116</v>
      </c>
      <c r="AM2874" s="56" t="s">
        <v>105</v>
      </c>
      <c r="AN2874" s="56" t="s">
        <v>106</v>
      </c>
      <c r="AO2874" s="56" t="s">
        <v>107</v>
      </c>
      <c r="AP2874" s="56" t="s">
        <v>108</v>
      </c>
      <c r="AQ2874" s="56" t="s">
        <v>109</v>
      </c>
      <c r="AR2874" s="56">
        <v>346</v>
      </c>
      <c r="AS2874" s="56">
        <v>526.24</v>
      </c>
    </row>
    <row r="2875" spans="35:45" ht="41.4">
      <c r="AI2875" s="57" t="s">
        <v>110</v>
      </c>
      <c r="AJ2875" s="57">
        <v>2024</v>
      </c>
      <c r="AK2875" s="57" t="s">
        <v>30</v>
      </c>
      <c r="AL2875" s="57" t="s">
        <v>116</v>
      </c>
      <c r="AM2875" s="57" t="s">
        <v>105</v>
      </c>
      <c r="AN2875" s="57" t="s">
        <v>106</v>
      </c>
      <c r="AO2875" s="57" t="s">
        <v>107</v>
      </c>
      <c r="AP2875" s="57" t="s">
        <v>108</v>
      </c>
      <c r="AQ2875" s="57" t="s">
        <v>109</v>
      </c>
      <c r="AR2875" s="57">
        <v>982</v>
      </c>
      <c r="AS2875" s="57">
        <v>1404.26</v>
      </c>
    </row>
    <row r="2876" spans="35:45" ht="41.4">
      <c r="AI2876" s="56" t="s">
        <v>103</v>
      </c>
      <c r="AJ2876" s="56">
        <v>2024</v>
      </c>
      <c r="AK2876" s="56" t="s">
        <v>30</v>
      </c>
      <c r="AL2876" s="56" t="s">
        <v>116</v>
      </c>
      <c r="AM2876" s="56" t="s">
        <v>105</v>
      </c>
      <c r="AN2876" s="56" t="s">
        <v>106</v>
      </c>
      <c r="AO2876" s="56" t="s">
        <v>107</v>
      </c>
      <c r="AP2876" s="56" t="s">
        <v>108</v>
      </c>
      <c r="AQ2876" s="56" t="s">
        <v>109</v>
      </c>
      <c r="AR2876" s="56">
        <v>342</v>
      </c>
      <c r="AS2876" s="56">
        <v>489.06</v>
      </c>
    </row>
    <row r="2877" spans="35:45" ht="41.4">
      <c r="AI2877" s="57" t="s">
        <v>103</v>
      </c>
      <c r="AJ2877" s="57">
        <v>2024</v>
      </c>
      <c r="AK2877" s="57" t="s">
        <v>30</v>
      </c>
      <c r="AL2877" s="57" t="s">
        <v>116</v>
      </c>
      <c r="AM2877" s="57" t="s">
        <v>105</v>
      </c>
      <c r="AN2877" s="57" t="s">
        <v>106</v>
      </c>
      <c r="AO2877" s="57" t="s">
        <v>107</v>
      </c>
      <c r="AP2877" s="57" t="s">
        <v>108</v>
      </c>
      <c r="AQ2877" s="57" t="s">
        <v>109</v>
      </c>
      <c r="AR2877" s="57">
        <v>369</v>
      </c>
      <c r="AS2877" s="57">
        <v>527.66999999999996</v>
      </c>
    </row>
    <row r="2878" spans="35:45" ht="41.4">
      <c r="AI2878" s="56" t="s">
        <v>110</v>
      </c>
      <c r="AJ2878" s="56">
        <v>2024</v>
      </c>
      <c r="AK2878" s="56" t="s">
        <v>30</v>
      </c>
      <c r="AL2878" s="56" t="s">
        <v>116</v>
      </c>
      <c r="AM2878" s="56" t="s">
        <v>105</v>
      </c>
      <c r="AN2878" s="56" t="s">
        <v>106</v>
      </c>
      <c r="AO2878" s="56" t="s">
        <v>107</v>
      </c>
      <c r="AP2878" s="56" t="s">
        <v>108</v>
      </c>
      <c r="AQ2878" s="56" t="s">
        <v>109</v>
      </c>
      <c r="AR2878" s="56">
        <v>345</v>
      </c>
      <c r="AS2878" s="56">
        <v>493.35</v>
      </c>
    </row>
    <row r="2879" spans="35:45" ht="41.4">
      <c r="AI2879" s="57" t="s">
        <v>103</v>
      </c>
      <c r="AJ2879" s="57">
        <v>2024</v>
      </c>
      <c r="AK2879" s="57" t="s">
        <v>30</v>
      </c>
      <c r="AL2879" s="57" t="s">
        <v>116</v>
      </c>
      <c r="AM2879" s="57" t="s">
        <v>105</v>
      </c>
      <c r="AN2879" s="57" t="s">
        <v>106</v>
      </c>
      <c r="AO2879" s="57" t="s">
        <v>107</v>
      </c>
      <c r="AP2879" s="57" t="s">
        <v>108</v>
      </c>
      <c r="AQ2879" s="57" t="s">
        <v>109</v>
      </c>
      <c r="AR2879" s="57">
        <v>763</v>
      </c>
      <c r="AS2879" s="57">
        <v>1091.0899999999999</v>
      </c>
    </row>
    <row r="2880" spans="35:45" ht="41.4">
      <c r="AI2880" s="56" t="s">
        <v>103</v>
      </c>
      <c r="AJ2880" s="56">
        <v>2024</v>
      </c>
      <c r="AK2880" s="56" t="s">
        <v>30</v>
      </c>
      <c r="AL2880" s="56" t="s">
        <v>116</v>
      </c>
      <c r="AM2880" s="56" t="s">
        <v>105</v>
      </c>
      <c r="AN2880" s="56" t="s">
        <v>106</v>
      </c>
      <c r="AO2880" s="56" t="s">
        <v>107</v>
      </c>
      <c r="AP2880" s="56" t="s">
        <v>108</v>
      </c>
      <c r="AQ2880" s="56" t="s">
        <v>109</v>
      </c>
      <c r="AR2880" s="56">
        <v>850</v>
      </c>
      <c r="AS2880" s="56">
        <v>1215.5</v>
      </c>
    </row>
    <row r="2881" spans="35:45" ht="41.4">
      <c r="AI2881" s="57" t="s">
        <v>103</v>
      </c>
      <c r="AJ2881" s="57">
        <v>2024</v>
      </c>
      <c r="AK2881" s="57" t="s">
        <v>30</v>
      </c>
      <c r="AL2881" s="57" t="s">
        <v>116</v>
      </c>
      <c r="AM2881" s="57" t="s">
        <v>105</v>
      </c>
      <c r="AN2881" s="57" t="s">
        <v>106</v>
      </c>
      <c r="AO2881" s="57" t="s">
        <v>107</v>
      </c>
      <c r="AP2881" s="57" t="s">
        <v>108</v>
      </c>
      <c r="AQ2881" s="57" t="s">
        <v>109</v>
      </c>
      <c r="AR2881" s="57">
        <v>371</v>
      </c>
      <c r="AS2881" s="57">
        <v>530.53</v>
      </c>
    </row>
    <row r="2882" spans="35:45" ht="41.4">
      <c r="AI2882" s="56" t="s">
        <v>103</v>
      </c>
      <c r="AJ2882" s="56">
        <v>2024</v>
      </c>
      <c r="AK2882" s="56" t="s">
        <v>30</v>
      </c>
      <c r="AL2882" s="56" t="s">
        <v>116</v>
      </c>
      <c r="AM2882" s="56" t="s">
        <v>105</v>
      </c>
      <c r="AN2882" s="56" t="s">
        <v>106</v>
      </c>
      <c r="AO2882" s="56" t="s">
        <v>107</v>
      </c>
      <c r="AP2882" s="56" t="s">
        <v>108</v>
      </c>
      <c r="AQ2882" s="56" t="s">
        <v>109</v>
      </c>
      <c r="AR2882" s="56">
        <v>347</v>
      </c>
      <c r="AS2882" s="56">
        <v>496.21</v>
      </c>
    </row>
    <row r="2883" spans="35:45" ht="41.4">
      <c r="AI2883" s="57" t="s">
        <v>103</v>
      </c>
      <c r="AJ2883" s="57">
        <v>2024</v>
      </c>
      <c r="AK2883" s="57" t="s">
        <v>34</v>
      </c>
      <c r="AL2883" s="57" t="s">
        <v>116</v>
      </c>
      <c r="AM2883" s="57" t="s">
        <v>105</v>
      </c>
      <c r="AN2883" s="57" t="s">
        <v>106</v>
      </c>
      <c r="AO2883" s="57" t="s">
        <v>107</v>
      </c>
      <c r="AP2883" s="57" t="s">
        <v>108</v>
      </c>
      <c r="AQ2883" s="57" t="s">
        <v>109</v>
      </c>
      <c r="AR2883" s="57">
        <v>350</v>
      </c>
      <c r="AS2883" s="57">
        <v>500.5</v>
      </c>
    </row>
    <row r="2884" spans="35:45" ht="41.4">
      <c r="AI2884" s="56" t="s">
        <v>112</v>
      </c>
      <c r="AJ2884" s="56">
        <v>2024</v>
      </c>
      <c r="AK2884" s="56" t="s">
        <v>34</v>
      </c>
      <c r="AL2884" s="56" t="s">
        <v>116</v>
      </c>
      <c r="AM2884" s="56" t="s">
        <v>105</v>
      </c>
      <c r="AN2884" s="56" t="s">
        <v>106</v>
      </c>
      <c r="AO2884" s="56" t="s">
        <v>107</v>
      </c>
      <c r="AP2884" s="56" t="s">
        <v>108</v>
      </c>
      <c r="AQ2884" s="56" t="s">
        <v>109</v>
      </c>
      <c r="AR2884" s="56">
        <v>352</v>
      </c>
      <c r="AS2884" s="56">
        <v>526.24</v>
      </c>
    </row>
    <row r="2885" spans="35:45" ht="41.4">
      <c r="AI2885" s="57" t="s">
        <v>110</v>
      </c>
      <c r="AJ2885" s="57">
        <v>2024</v>
      </c>
      <c r="AK2885" s="57" t="s">
        <v>34</v>
      </c>
      <c r="AL2885" s="57" t="s">
        <v>116</v>
      </c>
      <c r="AM2885" s="57" t="s">
        <v>105</v>
      </c>
      <c r="AN2885" s="57" t="s">
        <v>106</v>
      </c>
      <c r="AO2885" s="57" t="s">
        <v>107</v>
      </c>
      <c r="AP2885" s="57" t="s">
        <v>108</v>
      </c>
      <c r="AQ2885" s="57" t="s">
        <v>109</v>
      </c>
      <c r="AR2885" s="57">
        <v>322</v>
      </c>
      <c r="AS2885" s="57">
        <v>526.24</v>
      </c>
    </row>
    <row r="2886" spans="35:45" ht="41.4">
      <c r="AI2886" s="56" t="s">
        <v>110</v>
      </c>
      <c r="AJ2886" s="56">
        <v>2024</v>
      </c>
      <c r="AK2886" s="56" t="s">
        <v>34</v>
      </c>
      <c r="AL2886" s="56" t="s">
        <v>116</v>
      </c>
      <c r="AM2886" s="56" t="s">
        <v>105</v>
      </c>
      <c r="AN2886" s="56" t="s">
        <v>106</v>
      </c>
      <c r="AO2886" s="56" t="s">
        <v>107</v>
      </c>
      <c r="AP2886" s="56" t="s">
        <v>108</v>
      </c>
      <c r="AQ2886" s="56" t="s">
        <v>109</v>
      </c>
      <c r="AR2886" s="56">
        <v>986</v>
      </c>
      <c r="AS2886" s="56">
        <v>1409.98</v>
      </c>
    </row>
    <row r="2887" spans="35:45" ht="41.4">
      <c r="AI2887" s="57" t="s">
        <v>103</v>
      </c>
      <c r="AJ2887" s="57">
        <v>2024</v>
      </c>
      <c r="AK2887" s="57" t="s">
        <v>34</v>
      </c>
      <c r="AL2887" s="57" t="s">
        <v>116</v>
      </c>
      <c r="AM2887" s="57" t="s">
        <v>105</v>
      </c>
      <c r="AN2887" s="57" t="s">
        <v>106</v>
      </c>
      <c r="AO2887" s="57" t="s">
        <v>107</v>
      </c>
      <c r="AP2887" s="57" t="s">
        <v>108</v>
      </c>
      <c r="AQ2887" s="57" t="s">
        <v>109</v>
      </c>
      <c r="AR2887" s="57">
        <v>324</v>
      </c>
      <c r="AS2887" s="57">
        <v>463.32</v>
      </c>
    </row>
    <row r="2888" spans="35:45" ht="41.4">
      <c r="AI2888" s="56" t="s">
        <v>103</v>
      </c>
      <c r="AJ2888" s="56">
        <v>2024</v>
      </c>
      <c r="AK2888" s="56" t="s">
        <v>34</v>
      </c>
      <c r="AL2888" s="56" t="s">
        <v>116</v>
      </c>
      <c r="AM2888" s="56" t="s">
        <v>105</v>
      </c>
      <c r="AN2888" s="56" t="s">
        <v>106</v>
      </c>
      <c r="AO2888" s="56" t="s">
        <v>107</v>
      </c>
      <c r="AP2888" s="56" t="s">
        <v>108</v>
      </c>
      <c r="AQ2888" s="56" t="s">
        <v>109</v>
      </c>
      <c r="AR2888" s="56">
        <v>351</v>
      </c>
      <c r="AS2888" s="56">
        <v>501.93</v>
      </c>
    </row>
    <row r="2889" spans="35:45" ht="41.4">
      <c r="AI2889" s="57" t="s">
        <v>110</v>
      </c>
      <c r="AJ2889" s="57">
        <v>2024</v>
      </c>
      <c r="AK2889" s="57" t="s">
        <v>34</v>
      </c>
      <c r="AL2889" s="57" t="s">
        <v>116</v>
      </c>
      <c r="AM2889" s="57" t="s">
        <v>105</v>
      </c>
      <c r="AN2889" s="57" t="s">
        <v>106</v>
      </c>
      <c r="AO2889" s="57" t="s">
        <v>107</v>
      </c>
      <c r="AP2889" s="57" t="s">
        <v>108</v>
      </c>
      <c r="AQ2889" s="57" t="s">
        <v>109</v>
      </c>
      <c r="AR2889" s="57">
        <v>321</v>
      </c>
      <c r="AS2889" s="57">
        <v>459.03</v>
      </c>
    </row>
    <row r="2890" spans="35:45" ht="41.4">
      <c r="AI2890" s="56" t="s">
        <v>110</v>
      </c>
      <c r="AJ2890" s="56">
        <v>2024</v>
      </c>
      <c r="AK2890" s="56" t="s">
        <v>34</v>
      </c>
      <c r="AL2890" s="56" t="s">
        <v>116</v>
      </c>
      <c r="AM2890" s="56" t="s">
        <v>105</v>
      </c>
      <c r="AN2890" s="56" t="s">
        <v>106</v>
      </c>
      <c r="AO2890" s="56" t="s">
        <v>107</v>
      </c>
      <c r="AP2890" s="56" t="s">
        <v>108</v>
      </c>
      <c r="AQ2890" s="56" t="s">
        <v>109</v>
      </c>
      <c r="AR2890" s="56">
        <v>767</v>
      </c>
      <c r="AS2890" s="56">
        <v>1096.81</v>
      </c>
    </row>
    <row r="2891" spans="35:45" ht="41.4">
      <c r="AI2891" s="57" t="s">
        <v>112</v>
      </c>
      <c r="AJ2891" s="57">
        <v>2024</v>
      </c>
      <c r="AK2891" s="57" t="s">
        <v>34</v>
      </c>
      <c r="AL2891" s="57" t="s">
        <v>116</v>
      </c>
      <c r="AM2891" s="57" t="s">
        <v>105</v>
      </c>
      <c r="AN2891" s="57" t="s">
        <v>106</v>
      </c>
      <c r="AO2891" s="57" t="s">
        <v>107</v>
      </c>
      <c r="AP2891" s="57" t="s">
        <v>108</v>
      </c>
      <c r="AQ2891" s="57" t="s">
        <v>109</v>
      </c>
      <c r="AR2891" s="57">
        <v>853</v>
      </c>
      <c r="AS2891" s="57">
        <v>1219.79</v>
      </c>
    </row>
    <row r="2892" spans="35:45" ht="41.4">
      <c r="AI2892" s="56" t="s">
        <v>103</v>
      </c>
      <c r="AJ2892" s="56">
        <v>2024</v>
      </c>
      <c r="AK2892" s="56" t="s">
        <v>34</v>
      </c>
      <c r="AL2892" s="56" t="s">
        <v>116</v>
      </c>
      <c r="AM2892" s="56" t="s">
        <v>105</v>
      </c>
      <c r="AN2892" s="56" t="s">
        <v>106</v>
      </c>
      <c r="AO2892" s="56" t="s">
        <v>107</v>
      </c>
      <c r="AP2892" s="56" t="s">
        <v>108</v>
      </c>
      <c r="AQ2892" s="56" t="s">
        <v>109</v>
      </c>
      <c r="AR2892" s="56">
        <v>323</v>
      </c>
      <c r="AS2892" s="56">
        <v>461.89</v>
      </c>
    </row>
    <row r="2893" spans="35:45" ht="41.4">
      <c r="AI2893" s="57" t="s">
        <v>112</v>
      </c>
      <c r="AJ2893" s="57">
        <v>2024</v>
      </c>
      <c r="AK2893" s="57" t="s">
        <v>23</v>
      </c>
      <c r="AL2893" s="57" t="s">
        <v>116</v>
      </c>
      <c r="AM2893" s="57" t="s">
        <v>105</v>
      </c>
      <c r="AN2893" s="57" t="s">
        <v>106</v>
      </c>
      <c r="AO2893" s="57" t="s">
        <v>107</v>
      </c>
      <c r="AP2893" s="57" t="s">
        <v>108</v>
      </c>
      <c r="AQ2893" s="57" t="s">
        <v>109</v>
      </c>
      <c r="AR2893" s="57">
        <v>158</v>
      </c>
      <c r="AS2893" s="57">
        <v>225.94</v>
      </c>
    </row>
    <row r="2894" spans="35:45" ht="41.4">
      <c r="AI2894" s="56" t="s">
        <v>103</v>
      </c>
      <c r="AJ2894" s="56">
        <v>2024</v>
      </c>
      <c r="AK2894" s="56" t="s">
        <v>23</v>
      </c>
      <c r="AL2894" s="56" t="s">
        <v>116</v>
      </c>
      <c r="AM2894" s="56" t="s">
        <v>105</v>
      </c>
      <c r="AN2894" s="56" t="s">
        <v>106</v>
      </c>
      <c r="AO2894" s="56" t="s">
        <v>107</v>
      </c>
      <c r="AP2894" s="56" t="s">
        <v>108</v>
      </c>
      <c r="AQ2894" s="56" t="s">
        <v>109</v>
      </c>
      <c r="AR2894" s="56">
        <v>128</v>
      </c>
      <c r="AS2894" s="56">
        <v>183.04</v>
      </c>
    </row>
    <row r="2895" spans="35:45" ht="41.4">
      <c r="AI2895" s="57" t="s">
        <v>112</v>
      </c>
      <c r="AJ2895" s="57">
        <v>2024</v>
      </c>
      <c r="AK2895" s="57" t="s">
        <v>23</v>
      </c>
      <c r="AL2895" s="57" t="s">
        <v>116</v>
      </c>
      <c r="AM2895" s="57" t="s">
        <v>105</v>
      </c>
      <c r="AN2895" s="57" t="s">
        <v>106</v>
      </c>
      <c r="AO2895" s="57" t="s">
        <v>107</v>
      </c>
      <c r="AP2895" s="57" t="s">
        <v>108</v>
      </c>
      <c r="AQ2895" s="57" t="s">
        <v>109</v>
      </c>
      <c r="AR2895" s="57">
        <v>160</v>
      </c>
      <c r="AS2895" s="57">
        <v>526.24</v>
      </c>
    </row>
    <row r="2896" spans="35:45" ht="41.4">
      <c r="AI2896" s="56" t="s">
        <v>110</v>
      </c>
      <c r="AJ2896" s="56">
        <v>2024</v>
      </c>
      <c r="AK2896" s="56" t="s">
        <v>23</v>
      </c>
      <c r="AL2896" s="56" t="s">
        <v>116</v>
      </c>
      <c r="AM2896" s="56" t="s">
        <v>105</v>
      </c>
      <c r="AN2896" s="56" t="s">
        <v>106</v>
      </c>
      <c r="AO2896" s="56" t="s">
        <v>107</v>
      </c>
      <c r="AP2896" s="56" t="s">
        <v>108</v>
      </c>
      <c r="AQ2896" s="56" t="s">
        <v>109</v>
      </c>
      <c r="AR2896" s="56">
        <v>130</v>
      </c>
      <c r="AS2896" s="56">
        <v>526.24</v>
      </c>
    </row>
    <row r="2897" spans="35:45" ht="41.4">
      <c r="AI2897" s="57" t="s">
        <v>110</v>
      </c>
      <c r="AJ2897" s="57">
        <v>2024</v>
      </c>
      <c r="AK2897" s="57" t="s">
        <v>23</v>
      </c>
      <c r="AL2897" s="57" t="s">
        <v>116</v>
      </c>
      <c r="AM2897" s="57" t="s">
        <v>105</v>
      </c>
      <c r="AN2897" s="57" t="s">
        <v>106</v>
      </c>
      <c r="AO2897" s="57" t="s">
        <v>107</v>
      </c>
      <c r="AP2897" s="57" t="s">
        <v>108</v>
      </c>
      <c r="AQ2897" s="57" t="s">
        <v>109</v>
      </c>
      <c r="AR2897" s="57">
        <v>977</v>
      </c>
      <c r="AS2897" s="57">
        <v>1397.11</v>
      </c>
    </row>
    <row r="2898" spans="35:45" ht="41.4">
      <c r="AI2898" s="56" t="s">
        <v>103</v>
      </c>
      <c r="AJ2898" s="56">
        <v>2024</v>
      </c>
      <c r="AK2898" s="56" t="s">
        <v>23</v>
      </c>
      <c r="AL2898" s="56" t="s">
        <v>116</v>
      </c>
      <c r="AM2898" s="56" t="s">
        <v>105</v>
      </c>
      <c r="AN2898" s="56" t="s">
        <v>106</v>
      </c>
      <c r="AO2898" s="56" t="s">
        <v>107</v>
      </c>
      <c r="AP2898" s="56" t="s">
        <v>108</v>
      </c>
      <c r="AQ2898" s="56" t="s">
        <v>109</v>
      </c>
      <c r="AR2898" s="56">
        <v>132</v>
      </c>
      <c r="AS2898" s="56">
        <v>188.76</v>
      </c>
    </row>
    <row r="2899" spans="35:45" ht="41.4">
      <c r="AI2899" s="57" t="s">
        <v>103</v>
      </c>
      <c r="AJ2899" s="57">
        <v>2024</v>
      </c>
      <c r="AK2899" s="57" t="s">
        <v>23</v>
      </c>
      <c r="AL2899" s="57" t="s">
        <v>116</v>
      </c>
      <c r="AM2899" s="57" t="s">
        <v>105</v>
      </c>
      <c r="AN2899" s="57" t="s">
        <v>106</v>
      </c>
      <c r="AO2899" s="57" t="s">
        <v>107</v>
      </c>
      <c r="AP2899" s="57" t="s">
        <v>108</v>
      </c>
      <c r="AQ2899" s="57" t="s">
        <v>109</v>
      </c>
      <c r="AR2899" s="57">
        <v>159</v>
      </c>
      <c r="AS2899" s="57">
        <v>227.37</v>
      </c>
    </row>
    <row r="2900" spans="35:45" ht="41.4">
      <c r="AI2900" s="56" t="s">
        <v>110</v>
      </c>
      <c r="AJ2900" s="56">
        <v>2024</v>
      </c>
      <c r="AK2900" s="56" t="s">
        <v>23</v>
      </c>
      <c r="AL2900" s="56" t="s">
        <v>116</v>
      </c>
      <c r="AM2900" s="56" t="s">
        <v>105</v>
      </c>
      <c r="AN2900" s="56" t="s">
        <v>106</v>
      </c>
      <c r="AO2900" s="56" t="s">
        <v>107</v>
      </c>
      <c r="AP2900" s="56" t="s">
        <v>108</v>
      </c>
      <c r="AQ2900" s="56" t="s">
        <v>109</v>
      </c>
      <c r="AR2900" s="56">
        <v>129</v>
      </c>
      <c r="AS2900" s="56">
        <v>184.47</v>
      </c>
    </row>
    <row r="2901" spans="35:45" ht="41.4">
      <c r="AI2901" s="57" t="s">
        <v>110</v>
      </c>
      <c r="AJ2901" s="57">
        <v>2024</v>
      </c>
      <c r="AK2901" s="57" t="s">
        <v>23</v>
      </c>
      <c r="AL2901" s="57" t="s">
        <v>116</v>
      </c>
      <c r="AM2901" s="57" t="s">
        <v>105</v>
      </c>
      <c r="AN2901" s="57" t="s">
        <v>106</v>
      </c>
      <c r="AO2901" s="57" t="s">
        <v>107</v>
      </c>
      <c r="AP2901" s="57" t="s">
        <v>108</v>
      </c>
      <c r="AQ2901" s="57" t="s">
        <v>109</v>
      </c>
      <c r="AR2901" s="57">
        <v>758</v>
      </c>
      <c r="AS2901" s="57">
        <v>1083.94</v>
      </c>
    </row>
    <row r="2902" spans="35:45" ht="41.4">
      <c r="AI2902" s="56" t="s">
        <v>112</v>
      </c>
      <c r="AJ2902" s="56">
        <v>2024</v>
      </c>
      <c r="AK2902" s="56" t="s">
        <v>23</v>
      </c>
      <c r="AL2902" s="56" t="s">
        <v>116</v>
      </c>
      <c r="AM2902" s="56" t="s">
        <v>105</v>
      </c>
      <c r="AN2902" s="56" t="s">
        <v>106</v>
      </c>
      <c r="AO2902" s="56" t="s">
        <v>107</v>
      </c>
      <c r="AP2902" s="56" t="s">
        <v>108</v>
      </c>
      <c r="AQ2902" s="56" t="s">
        <v>109</v>
      </c>
      <c r="AR2902" s="56">
        <v>844</v>
      </c>
      <c r="AS2902" s="56">
        <v>1206.92</v>
      </c>
    </row>
    <row r="2903" spans="35:45" ht="41.4">
      <c r="AI2903" s="57" t="s">
        <v>103</v>
      </c>
      <c r="AJ2903" s="57">
        <v>2024</v>
      </c>
      <c r="AK2903" s="57" t="s">
        <v>23</v>
      </c>
      <c r="AL2903" s="57" t="s">
        <v>116</v>
      </c>
      <c r="AM2903" s="57" t="s">
        <v>105</v>
      </c>
      <c r="AN2903" s="57" t="s">
        <v>106</v>
      </c>
      <c r="AO2903" s="57" t="s">
        <v>107</v>
      </c>
      <c r="AP2903" s="57" t="s">
        <v>108</v>
      </c>
      <c r="AQ2903" s="57" t="s">
        <v>109</v>
      </c>
      <c r="AR2903" s="57">
        <v>155</v>
      </c>
      <c r="AS2903" s="57">
        <v>221.65</v>
      </c>
    </row>
    <row r="2904" spans="35:45" ht="41.4">
      <c r="AI2904" s="56" t="s">
        <v>112</v>
      </c>
      <c r="AJ2904" s="56">
        <v>2024</v>
      </c>
      <c r="AK2904" s="56" t="s">
        <v>23</v>
      </c>
      <c r="AL2904" s="56" t="s">
        <v>116</v>
      </c>
      <c r="AM2904" s="56" t="s">
        <v>105</v>
      </c>
      <c r="AN2904" s="56" t="s">
        <v>106</v>
      </c>
      <c r="AO2904" s="56" t="s">
        <v>107</v>
      </c>
      <c r="AP2904" s="56" t="s">
        <v>108</v>
      </c>
      <c r="AQ2904" s="56" t="s">
        <v>109</v>
      </c>
      <c r="AR2904" s="56">
        <v>131</v>
      </c>
      <c r="AS2904" s="56">
        <v>187.33</v>
      </c>
    </row>
    <row r="2905" spans="35:45" ht="41.4">
      <c r="AI2905" s="57" t="s">
        <v>103</v>
      </c>
      <c r="AJ2905" s="57">
        <v>2024</v>
      </c>
      <c r="AK2905" s="57" t="s">
        <v>1</v>
      </c>
      <c r="AL2905" s="57" t="s">
        <v>116</v>
      </c>
      <c r="AM2905" s="57" t="s">
        <v>105</v>
      </c>
      <c r="AN2905" s="57" t="s">
        <v>106</v>
      </c>
      <c r="AO2905" s="57" t="s">
        <v>107</v>
      </c>
      <c r="AP2905" s="57" t="s">
        <v>108</v>
      </c>
      <c r="AQ2905" s="57" t="s">
        <v>109</v>
      </c>
      <c r="AR2905" s="57">
        <v>164</v>
      </c>
      <c r="AS2905" s="57">
        <v>234.52</v>
      </c>
    </row>
    <row r="2906" spans="35:45" ht="41.4">
      <c r="AI2906" s="56" t="s">
        <v>113</v>
      </c>
      <c r="AJ2906" s="56">
        <v>2024</v>
      </c>
      <c r="AK2906" s="56" t="s">
        <v>1</v>
      </c>
      <c r="AL2906" s="56" t="s">
        <v>116</v>
      </c>
      <c r="AM2906" s="56" t="s">
        <v>105</v>
      </c>
      <c r="AN2906" s="56" t="s">
        <v>106</v>
      </c>
      <c r="AO2906" s="56" t="s">
        <v>107</v>
      </c>
      <c r="AP2906" s="56" t="s">
        <v>108</v>
      </c>
      <c r="AQ2906" s="56" t="s">
        <v>109</v>
      </c>
      <c r="AR2906" s="56">
        <v>134</v>
      </c>
      <c r="AS2906" s="56">
        <v>191.62</v>
      </c>
    </row>
    <row r="2907" spans="35:45" ht="41.4">
      <c r="AI2907" s="57" t="s">
        <v>110</v>
      </c>
      <c r="AJ2907" s="57">
        <v>2024</v>
      </c>
      <c r="AK2907" s="57" t="s">
        <v>1</v>
      </c>
      <c r="AL2907" s="57" t="s">
        <v>116</v>
      </c>
      <c r="AM2907" s="57" t="s">
        <v>105</v>
      </c>
      <c r="AN2907" s="57" t="s">
        <v>106</v>
      </c>
      <c r="AO2907" s="57" t="s">
        <v>107</v>
      </c>
      <c r="AP2907" s="57" t="s">
        <v>108</v>
      </c>
      <c r="AQ2907" s="57" t="s">
        <v>109</v>
      </c>
      <c r="AR2907" s="57">
        <v>136</v>
      </c>
      <c r="AS2907" s="57">
        <v>526.24</v>
      </c>
    </row>
    <row r="2908" spans="35:45" ht="41.4">
      <c r="AI2908" s="56" t="s">
        <v>110</v>
      </c>
      <c r="AJ2908" s="56">
        <v>2024</v>
      </c>
      <c r="AK2908" s="56" t="s">
        <v>1</v>
      </c>
      <c r="AL2908" s="56" t="s">
        <v>116</v>
      </c>
      <c r="AM2908" s="56" t="s">
        <v>105</v>
      </c>
      <c r="AN2908" s="56" t="s">
        <v>106</v>
      </c>
      <c r="AO2908" s="56" t="s">
        <v>107</v>
      </c>
      <c r="AP2908" s="56" t="s">
        <v>108</v>
      </c>
      <c r="AQ2908" s="56" t="s">
        <v>109</v>
      </c>
      <c r="AR2908" s="56">
        <v>976</v>
      </c>
      <c r="AS2908" s="56">
        <v>1395.68</v>
      </c>
    </row>
    <row r="2909" spans="35:45" ht="41.4">
      <c r="AI2909" s="57" t="s">
        <v>110</v>
      </c>
      <c r="AJ2909" s="57">
        <v>2024</v>
      </c>
      <c r="AK2909" s="57" t="s">
        <v>1</v>
      </c>
      <c r="AL2909" s="57" t="s">
        <v>116</v>
      </c>
      <c r="AM2909" s="57" t="s">
        <v>105</v>
      </c>
      <c r="AN2909" s="57" t="s">
        <v>106</v>
      </c>
      <c r="AO2909" s="57" t="s">
        <v>107</v>
      </c>
      <c r="AP2909" s="57" t="s">
        <v>108</v>
      </c>
      <c r="AQ2909" s="57" t="s">
        <v>109</v>
      </c>
      <c r="AR2909" s="57">
        <v>138</v>
      </c>
      <c r="AS2909" s="57">
        <v>197.34</v>
      </c>
    </row>
    <row r="2910" spans="35:45" ht="41.4">
      <c r="AI2910" s="56" t="s">
        <v>110</v>
      </c>
      <c r="AJ2910" s="56">
        <v>2024</v>
      </c>
      <c r="AK2910" s="56" t="s">
        <v>1</v>
      </c>
      <c r="AL2910" s="56" t="s">
        <v>116</v>
      </c>
      <c r="AM2910" s="56" t="s">
        <v>105</v>
      </c>
      <c r="AN2910" s="56" t="s">
        <v>106</v>
      </c>
      <c r="AO2910" s="56" t="s">
        <v>107</v>
      </c>
      <c r="AP2910" s="56" t="s">
        <v>108</v>
      </c>
      <c r="AQ2910" s="56" t="s">
        <v>109</v>
      </c>
      <c r="AR2910" s="56">
        <v>165</v>
      </c>
      <c r="AS2910" s="56">
        <v>235.95</v>
      </c>
    </row>
    <row r="2911" spans="35:45" ht="41.4">
      <c r="AI2911" s="57" t="s">
        <v>110</v>
      </c>
      <c r="AJ2911" s="57">
        <v>2024</v>
      </c>
      <c r="AK2911" s="57" t="s">
        <v>1</v>
      </c>
      <c r="AL2911" s="57" t="s">
        <v>116</v>
      </c>
      <c r="AM2911" s="57" t="s">
        <v>105</v>
      </c>
      <c r="AN2911" s="57" t="s">
        <v>106</v>
      </c>
      <c r="AO2911" s="57" t="s">
        <v>107</v>
      </c>
      <c r="AP2911" s="57" t="s">
        <v>108</v>
      </c>
      <c r="AQ2911" s="57" t="s">
        <v>109</v>
      </c>
      <c r="AR2911" s="57">
        <v>135</v>
      </c>
      <c r="AS2911" s="57">
        <v>193.05</v>
      </c>
    </row>
    <row r="2912" spans="35:45" ht="41.4">
      <c r="AI2912" s="56" t="s">
        <v>110</v>
      </c>
      <c r="AJ2912" s="56">
        <v>2024</v>
      </c>
      <c r="AK2912" s="56" t="s">
        <v>1</v>
      </c>
      <c r="AL2912" s="56" t="s">
        <v>116</v>
      </c>
      <c r="AM2912" s="56" t="s">
        <v>105</v>
      </c>
      <c r="AN2912" s="56" t="s">
        <v>106</v>
      </c>
      <c r="AO2912" s="56" t="s">
        <v>107</v>
      </c>
      <c r="AP2912" s="56" t="s">
        <v>108</v>
      </c>
      <c r="AQ2912" s="56" t="s">
        <v>109</v>
      </c>
      <c r="AR2912" s="56">
        <v>757</v>
      </c>
      <c r="AS2912" s="56">
        <v>1082.51</v>
      </c>
    </row>
    <row r="2913" spans="35:45" ht="41.4">
      <c r="AI2913" s="57" t="s">
        <v>113</v>
      </c>
      <c r="AJ2913" s="57">
        <v>2024</v>
      </c>
      <c r="AK2913" s="57" t="s">
        <v>1</v>
      </c>
      <c r="AL2913" s="57" t="s">
        <v>116</v>
      </c>
      <c r="AM2913" s="57" t="s">
        <v>105</v>
      </c>
      <c r="AN2913" s="57" t="s">
        <v>106</v>
      </c>
      <c r="AO2913" s="57" t="s">
        <v>107</v>
      </c>
      <c r="AP2913" s="57" t="s">
        <v>108</v>
      </c>
      <c r="AQ2913" s="57" t="s">
        <v>109</v>
      </c>
      <c r="AR2913" s="57">
        <v>161</v>
      </c>
      <c r="AS2913" s="57">
        <v>230.23</v>
      </c>
    </row>
    <row r="2914" spans="35:45" ht="41.4">
      <c r="AI2914" s="56" t="s">
        <v>103</v>
      </c>
      <c r="AJ2914" s="56">
        <v>2024</v>
      </c>
      <c r="AK2914" s="56" t="s">
        <v>1</v>
      </c>
      <c r="AL2914" s="56" t="s">
        <v>116</v>
      </c>
      <c r="AM2914" s="56" t="s">
        <v>105</v>
      </c>
      <c r="AN2914" s="56" t="s">
        <v>106</v>
      </c>
      <c r="AO2914" s="56" t="s">
        <v>107</v>
      </c>
      <c r="AP2914" s="56" t="s">
        <v>108</v>
      </c>
      <c r="AQ2914" s="56" t="s">
        <v>109</v>
      </c>
      <c r="AR2914" s="56">
        <v>137</v>
      </c>
      <c r="AS2914" s="56">
        <v>195.91</v>
      </c>
    </row>
    <row r="2915" spans="35:45" ht="41.4">
      <c r="AI2915" s="57" t="s">
        <v>110</v>
      </c>
      <c r="AJ2915" s="57">
        <v>2024</v>
      </c>
      <c r="AK2915" s="57" t="s">
        <v>29</v>
      </c>
      <c r="AL2915" s="57" t="s">
        <v>116</v>
      </c>
      <c r="AM2915" s="57" t="s">
        <v>105</v>
      </c>
      <c r="AN2915" s="57" t="s">
        <v>106</v>
      </c>
      <c r="AO2915" s="57" t="s">
        <v>107</v>
      </c>
      <c r="AP2915" s="57" t="s">
        <v>108</v>
      </c>
      <c r="AQ2915" s="57" t="s">
        <v>109</v>
      </c>
      <c r="AR2915" s="57">
        <v>350</v>
      </c>
      <c r="AS2915" s="57">
        <v>500.5</v>
      </c>
    </row>
    <row r="2916" spans="35:45" ht="41.4">
      <c r="AI2916" s="56" t="s">
        <v>103</v>
      </c>
      <c r="AJ2916" s="56">
        <v>2024</v>
      </c>
      <c r="AK2916" s="56" t="s">
        <v>29</v>
      </c>
      <c r="AL2916" s="56" t="s">
        <v>116</v>
      </c>
      <c r="AM2916" s="56" t="s">
        <v>105</v>
      </c>
      <c r="AN2916" s="56" t="s">
        <v>106</v>
      </c>
      <c r="AO2916" s="56" t="s">
        <v>107</v>
      </c>
      <c r="AP2916" s="56" t="s">
        <v>108</v>
      </c>
      <c r="AQ2916" s="56" t="s">
        <v>109</v>
      </c>
      <c r="AR2916" s="56">
        <v>130</v>
      </c>
      <c r="AS2916" s="56">
        <v>526.24</v>
      </c>
    </row>
    <row r="2917" spans="35:45" ht="41.4">
      <c r="AI2917" s="57" t="s">
        <v>110</v>
      </c>
      <c r="AJ2917" s="57">
        <v>2024</v>
      </c>
      <c r="AK2917" s="57" t="s">
        <v>29</v>
      </c>
      <c r="AL2917" s="57" t="s">
        <v>116</v>
      </c>
      <c r="AM2917" s="57" t="s">
        <v>105</v>
      </c>
      <c r="AN2917" s="57" t="s">
        <v>106</v>
      </c>
      <c r="AO2917" s="57" t="s">
        <v>107</v>
      </c>
      <c r="AP2917" s="57" t="s">
        <v>108</v>
      </c>
      <c r="AQ2917" s="57" t="s">
        <v>109</v>
      </c>
      <c r="AR2917" s="57">
        <v>352</v>
      </c>
      <c r="AS2917" s="57">
        <v>526.24</v>
      </c>
    </row>
    <row r="2918" spans="35:45" ht="41.4">
      <c r="AI2918" s="56" t="s">
        <v>112</v>
      </c>
      <c r="AJ2918" s="56">
        <v>2024</v>
      </c>
      <c r="AK2918" s="56" t="s">
        <v>29</v>
      </c>
      <c r="AL2918" s="56" t="s">
        <v>116</v>
      </c>
      <c r="AM2918" s="56" t="s">
        <v>105</v>
      </c>
      <c r="AN2918" s="56" t="s">
        <v>106</v>
      </c>
      <c r="AO2918" s="56" t="s">
        <v>107</v>
      </c>
      <c r="AP2918" s="56" t="s">
        <v>108</v>
      </c>
      <c r="AQ2918" s="56" t="s">
        <v>109</v>
      </c>
      <c r="AR2918" s="56">
        <v>981</v>
      </c>
      <c r="AS2918" s="56">
        <v>1402.83</v>
      </c>
    </row>
    <row r="2919" spans="35:45" ht="41.4">
      <c r="AI2919" s="57" t="s">
        <v>110</v>
      </c>
      <c r="AJ2919" s="57">
        <v>2024</v>
      </c>
      <c r="AK2919" s="57" t="s">
        <v>29</v>
      </c>
      <c r="AL2919" s="57" t="s">
        <v>116</v>
      </c>
      <c r="AM2919" s="57" t="s">
        <v>105</v>
      </c>
      <c r="AN2919" s="57" t="s">
        <v>106</v>
      </c>
      <c r="AO2919" s="57" t="s">
        <v>107</v>
      </c>
      <c r="AP2919" s="57" t="s">
        <v>108</v>
      </c>
      <c r="AQ2919" s="57" t="s">
        <v>109</v>
      </c>
      <c r="AR2919" s="57">
        <v>348</v>
      </c>
      <c r="AS2919" s="57">
        <v>497.64</v>
      </c>
    </row>
    <row r="2920" spans="35:45" ht="41.4">
      <c r="AI2920" s="56" t="s">
        <v>110</v>
      </c>
      <c r="AJ2920" s="56">
        <v>2024</v>
      </c>
      <c r="AK2920" s="56" t="s">
        <v>29</v>
      </c>
      <c r="AL2920" s="56" t="s">
        <v>116</v>
      </c>
      <c r="AM2920" s="56" t="s">
        <v>105</v>
      </c>
      <c r="AN2920" s="56" t="s">
        <v>106</v>
      </c>
      <c r="AO2920" s="56" t="s">
        <v>107</v>
      </c>
      <c r="AP2920" s="56" t="s">
        <v>108</v>
      </c>
      <c r="AQ2920" s="56" t="s">
        <v>109</v>
      </c>
      <c r="AR2920" s="56">
        <v>129</v>
      </c>
      <c r="AS2920" s="56">
        <v>184.47</v>
      </c>
    </row>
    <row r="2921" spans="35:45" ht="41.4">
      <c r="AI2921" s="57" t="s">
        <v>112</v>
      </c>
      <c r="AJ2921" s="57">
        <v>2024</v>
      </c>
      <c r="AK2921" s="57" t="s">
        <v>29</v>
      </c>
      <c r="AL2921" s="57" t="s">
        <v>116</v>
      </c>
      <c r="AM2921" s="57" t="s">
        <v>105</v>
      </c>
      <c r="AN2921" s="57" t="s">
        <v>106</v>
      </c>
      <c r="AO2921" s="57" t="s">
        <v>107</v>
      </c>
      <c r="AP2921" s="57" t="s">
        <v>108</v>
      </c>
      <c r="AQ2921" s="57" t="s">
        <v>109</v>
      </c>
      <c r="AR2921" s="57">
        <v>351</v>
      </c>
      <c r="AS2921" s="57">
        <v>501.93</v>
      </c>
    </row>
    <row r="2922" spans="35:45" ht="41.4">
      <c r="AI2922" s="56" t="s">
        <v>110</v>
      </c>
      <c r="AJ2922" s="56">
        <v>2024</v>
      </c>
      <c r="AK2922" s="56" t="s">
        <v>29</v>
      </c>
      <c r="AL2922" s="56" t="s">
        <v>116</v>
      </c>
      <c r="AM2922" s="56" t="s">
        <v>105</v>
      </c>
      <c r="AN2922" s="56" t="s">
        <v>106</v>
      </c>
      <c r="AO2922" s="56" t="s">
        <v>107</v>
      </c>
      <c r="AP2922" s="56" t="s">
        <v>108</v>
      </c>
      <c r="AQ2922" s="56" t="s">
        <v>109</v>
      </c>
      <c r="AR2922" s="56">
        <v>762</v>
      </c>
      <c r="AS2922" s="56">
        <v>1089.6600000000001</v>
      </c>
    </row>
    <row r="2923" spans="35:45" ht="41.4">
      <c r="AI2923" s="57" t="s">
        <v>103</v>
      </c>
      <c r="AJ2923" s="57">
        <v>2024</v>
      </c>
      <c r="AK2923" s="57" t="s">
        <v>29</v>
      </c>
      <c r="AL2923" s="57" t="s">
        <v>116</v>
      </c>
      <c r="AM2923" s="57" t="s">
        <v>105</v>
      </c>
      <c r="AN2923" s="57" t="s">
        <v>106</v>
      </c>
      <c r="AO2923" s="57" t="s">
        <v>107</v>
      </c>
      <c r="AP2923" s="57" t="s">
        <v>108</v>
      </c>
      <c r="AQ2923" s="57" t="s">
        <v>109</v>
      </c>
      <c r="AR2923" s="57">
        <v>849</v>
      </c>
      <c r="AS2923" s="57">
        <v>1214.07</v>
      </c>
    </row>
    <row r="2924" spans="35:45" ht="41.4">
      <c r="AI2924" s="56" t="s">
        <v>110</v>
      </c>
      <c r="AJ2924" s="56">
        <v>2024</v>
      </c>
      <c r="AK2924" s="56" t="s">
        <v>29</v>
      </c>
      <c r="AL2924" s="56" t="s">
        <v>116</v>
      </c>
      <c r="AM2924" s="56" t="s">
        <v>105</v>
      </c>
      <c r="AN2924" s="56" t="s">
        <v>106</v>
      </c>
      <c r="AO2924" s="56" t="s">
        <v>107</v>
      </c>
      <c r="AP2924" s="56" t="s">
        <v>108</v>
      </c>
      <c r="AQ2924" s="56" t="s">
        <v>109</v>
      </c>
      <c r="AR2924" s="56">
        <v>131</v>
      </c>
      <c r="AS2924" s="56">
        <v>187.33</v>
      </c>
    </row>
    <row r="2925" spans="35:45" ht="41.4">
      <c r="AI2925" s="57" t="s">
        <v>112</v>
      </c>
      <c r="AJ2925" s="57">
        <v>2024</v>
      </c>
      <c r="AK2925" s="57" t="s">
        <v>28</v>
      </c>
      <c r="AL2925" s="57" t="s">
        <v>116</v>
      </c>
      <c r="AM2925" s="57" t="s">
        <v>105</v>
      </c>
      <c r="AN2925" s="57" t="s">
        <v>106</v>
      </c>
      <c r="AO2925" s="57" t="s">
        <v>107</v>
      </c>
      <c r="AP2925" s="57" t="s">
        <v>108</v>
      </c>
      <c r="AQ2925" s="57" t="s">
        <v>109</v>
      </c>
      <c r="AR2925" s="57">
        <v>134</v>
      </c>
      <c r="AS2925" s="57">
        <v>191.62</v>
      </c>
    </row>
    <row r="2926" spans="35:45" ht="41.4">
      <c r="AI2926" s="56" t="s">
        <v>112</v>
      </c>
      <c r="AJ2926" s="56">
        <v>2024</v>
      </c>
      <c r="AK2926" s="56" t="s">
        <v>28</v>
      </c>
      <c r="AL2926" s="56" t="s">
        <v>116</v>
      </c>
      <c r="AM2926" s="56" t="s">
        <v>105</v>
      </c>
      <c r="AN2926" s="56" t="s">
        <v>106</v>
      </c>
      <c r="AO2926" s="56" t="s">
        <v>107</v>
      </c>
      <c r="AP2926" s="56" t="s">
        <v>108</v>
      </c>
      <c r="AQ2926" s="56" t="s">
        <v>109</v>
      </c>
      <c r="AR2926" s="56">
        <v>356</v>
      </c>
      <c r="AS2926" s="56">
        <v>509.08</v>
      </c>
    </row>
    <row r="2927" spans="35:45" ht="41.4">
      <c r="AI2927" s="57" t="s">
        <v>112</v>
      </c>
      <c r="AJ2927" s="57">
        <v>2024</v>
      </c>
      <c r="AK2927" s="57" t="s">
        <v>28</v>
      </c>
      <c r="AL2927" s="57" t="s">
        <v>116</v>
      </c>
      <c r="AM2927" s="57" t="s">
        <v>105</v>
      </c>
      <c r="AN2927" s="57" t="s">
        <v>106</v>
      </c>
      <c r="AO2927" s="57" t="s">
        <v>107</v>
      </c>
      <c r="AP2927" s="57" t="s">
        <v>108</v>
      </c>
      <c r="AQ2927" s="57" t="s">
        <v>109</v>
      </c>
      <c r="AR2927" s="57">
        <v>136</v>
      </c>
      <c r="AS2927" s="57">
        <v>526.24</v>
      </c>
    </row>
    <row r="2928" spans="35:45" ht="41.4">
      <c r="AI2928" s="56" t="s">
        <v>112</v>
      </c>
      <c r="AJ2928" s="56">
        <v>2024</v>
      </c>
      <c r="AK2928" s="56" t="s">
        <v>28</v>
      </c>
      <c r="AL2928" s="56" t="s">
        <v>116</v>
      </c>
      <c r="AM2928" s="56" t="s">
        <v>105</v>
      </c>
      <c r="AN2928" s="56" t="s">
        <v>106</v>
      </c>
      <c r="AO2928" s="56" t="s">
        <v>107</v>
      </c>
      <c r="AP2928" s="56" t="s">
        <v>108</v>
      </c>
      <c r="AQ2928" s="56" t="s">
        <v>109</v>
      </c>
      <c r="AR2928" s="56">
        <v>980</v>
      </c>
      <c r="AS2928" s="56">
        <v>1401.4</v>
      </c>
    </row>
    <row r="2929" spans="35:45" ht="41.4">
      <c r="AI2929" s="57" t="s">
        <v>110</v>
      </c>
      <c r="AJ2929" s="57">
        <v>2024</v>
      </c>
      <c r="AK2929" s="57" t="s">
        <v>28</v>
      </c>
      <c r="AL2929" s="57" t="s">
        <v>116</v>
      </c>
      <c r="AM2929" s="57" t="s">
        <v>105</v>
      </c>
      <c r="AN2929" s="57" t="s">
        <v>106</v>
      </c>
      <c r="AO2929" s="57" t="s">
        <v>107</v>
      </c>
      <c r="AP2929" s="57" t="s">
        <v>108</v>
      </c>
      <c r="AQ2929" s="57" t="s">
        <v>109</v>
      </c>
      <c r="AR2929" s="57">
        <v>354</v>
      </c>
      <c r="AS2929" s="57">
        <v>506.22</v>
      </c>
    </row>
    <row r="2930" spans="35:45" ht="41.4">
      <c r="AI2930" s="56" t="s">
        <v>110</v>
      </c>
      <c r="AJ2930" s="56">
        <v>2024</v>
      </c>
      <c r="AK2930" s="56" t="s">
        <v>28</v>
      </c>
      <c r="AL2930" s="56" t="s">
        <v>116</v>
      </c>
      <c r="AM2930" s="56" t="s">
        <v>105</v>
      </c>
      <c r="AN2930" s="56" t="s">
        <v>106</v>
      </c>
      <c r="AO2930" s="56" t="s">
        <v>107</v>
      </c>
      <c r="AP2930" s="56" t="s">
        <v>108</v>
      </c>
      <c r="AQ2930" s="56" t="s">
        <v>109</v>
      </c>
      <c r="AR2930" s="56">
        <v>135</v>
      </c>
      <c r="AS2930" s="56">
        <v>193.05</v>
      </c>
    </row>
    <row r="2931" spans="35:45" ht="41.4">
      <c r="AI2931" s="57" t="s">
        <v>112</v>
      </c>
      <c r="AJ2931" s="57">
        <v>2024</v>
      </c>
      <c r="AK2931" s="57" t="s">
        <v>28</v>
      </c>
      <c r="AL2931" s="57" t="s">
        <v>116</v>
      </c>
      <c r="AM2931" s="57" t="s">
        <v>105</v>
      </c>
      <c r="AN2931" s="57" t="s">
        <v>106</v>
      </c>
      <c r="AO2931" s="57" t="s">
        <v>107</v>
      </c>
      <c r="AP2931" s="57" t="s">
        <v>108</v>
      </c>
      <c r="AQ2931" s="57" t="s">
        <v>109</v>
      </c>
      <c r="AR2931" s="57">
        <v>357</v>
      </c>
      <c r="AS2931" s="57">
        <v>510.51</v>
      </c>
    </row>
    <row r="2932" spans="35:45" ht="41.4">
      <c r="AI2932" s="56" t="s">
        <v>112</v>
      </c>
      <c r="AJ2932" s="56">
        <v>2024</v>
      </c>
      <c r="AK2932" s="56" t="s">
        <v>28</v>
      </c>
      <c r="AL2932" s="56" t="s">
        <v>116</v>
      </c>
      <c r="AM2932" s="56" t="s">
        <v>105</v>
      </c>
      <c r="AN2932" s="56" t="s">
        <v>106</v>
      </c>
      <c r="AO2932" s="56" t="s">
        <v>107</v>
      </c>
      <c r="AP2932" s="56" t="s">
        <v>108</v>
      </c>
      <c r="AQ2932" s="56" t="s">
        <v>109</v>
      </c>
      <c r="AR2932" s="56">
        <v>848</v>
      </c>
      <c r="AS2932" s="56">
        <v>1212.6400000000001</v>
      </c>
    </row>
    <row r="2933" spans="35:45" ht="41.4">
      <c r="AI2933" s="57" t="s">
        <v>112</v>
      </c>
      <c r="AJ2933" s="57">
        <v>2024</v>
      </c>
      <c r="AK2933" s="57" t="s">
        <v>28</v>
      </c>
      <c r="AL2933" s="57" t="s">
        <v>116</v>
      </c>
      <c r="AM2933" s="57" t="s">
        <v>105</v>
      </c>
      <c r="AN2933" s="57" t="s">
        <v>106</v>
      </c>
      <c r="AO2933" s="57" t="s">
        <v>107</v>
      </c>
      <c r="AP2933" s="57" t="s">
        <v>108</v>
      </c>
      <c r="AQ2933" s="57" t="s">
        <v>109</v>
      </c>
      <c r="AR2933" s="57">
        <v>137</v>
      </c>
      <c r="AS2933" s="57">
        <v>195.91</v>
      </c>
    </row>
    <row r="2934" spans="35:45" ht="41.4">
      <c r="AI2934" s="56" t="s">
        <v>112</v>
      </c>
      <c r="AJ2934" s="56">
        <v>2024</v>
      </c>
      <c r="AK2934" s="56" t="s">
        <v>28</v>
      </c>
      <c r="AL2934" s="56" t="s">
        <v>116</v>
      </c>
      <c r="AM2934" s="56" t="s">
        <v>105</v>
      </c>
      <c r="AN2934" s="56" t="s">
        <v>106</v>
      </c>
      <c r="AO2934" s="56" t="s">
        <v>107</v>
      </c>
      <c r="AP2934" s="56" t="s">
        <v>108</v>
      </c>
      <c r="AQ2934" s="56" t="s">
        <v>109</v>
      </c>
      <c r="AR2934" s="56">
        <v>353</v>
      </c>
      <c r="AS2934" s="56">
        <v>504.79</v>
      </c>
    </row>
    <row r="2935" spans="35:45" ht="41.4">
      <c r="AI2935" s="57" t="s">
        <v>110</v>
      </c>
      <c r="AJ2935" s="57">
        <v>2024</v>
      </c>
      <c r="AK2935" s="57" t="s">
        <v>24</v>
      </c>
      <c r="AL2935" s="57" t="s">
        <v>116</v>
      </c>
      <c r="AM2935" s="57" t="s">
        <v>105</v>
      </c>
      <c r="AN2935" s="57" t="s">
        <v>106</v>
      </c>
      <c r="AO2935" s="57" t="s">
        <v>107</v>
      </c>
      <c r="AP2935" s="57" t="s">
        <v>108</v>
      </c>
      <c r="AQ2935" s="57" t="s">
        <v>109</v>
      </c>
      <c r="AR2935" s="57">
        <v>152</v>
      </c>
      <c r="AS2935" s="57">
        <v>217.36</v>
      </c>
    </row>
    <row r="2936" spans="35:45" ht="41.4">
      <c r="AI2936" s="56" t="s">
        <v>110</v>
      </c>
      <c r="AJ2936" s="56">
        <v>2024</v>
      </c>
      <c r="AK2936" s="56" t="s">
        <v>24</v>
      </c>
      <c r="AL2936" s="56" t="s">
        <v>116</v>
      </c>
      <c r="AM2936" s="56" t="s">
        <v>105</v>
      </c>
      <c r="AN2936" s="56" t="s">
        <v>106</v>
      </c>
      <c r="AO2936" s="56" t="s">
        <v>107</v>
      </c>
      <c r="AP2936" s="56" t="s">
        <v>108</v>
      </c>
      <c r="AQ2936" s="56" t="s">
        <v>109</v>
      </c>
      <c r="AR2936" s="56">
        <v>154</v>
      </c>
      <c r="AS2936" s="56">
        <v>526.24</v>
      </c>
    </row>
    <row r="2937" spans="35:45" ht="41.4">
      <c r="AI2937" s="57" t="s">
        <v>110</v>
      </c>
      <c r="AJ2937" s="57">
        <v>2024</v>
      </c>
      <c r="AK2937" s="57" t="s">
        <v>24</v>
      </c>
      <c r="AL2937" s="57" t="s">
        <v>116</v>
      </c>
      <c r="AM2937" s="57" t="s">
        <v>105</v>
      </c>
      <c r="AN2937" s="57" t="s">
        <v>106</v>
      </c>
      <c r="AO2937" s="57" t="s">
        <v>107</v>
      </c>
      <c r="AP2937" s="57" t="s">
        <v>108</v>
      </c>
      <c r="AQ2937" s="57" t="s">
        <v>109</v>
      </c>
      <c r="AR2937" s="57">
        <v>370</v>
      </c>
      <c r="AS2937" s="57">
        <v>526.24</v>
      </c>
    </row>
    <row r="2938" spans="35:45" ht="41.4">
      <c r="AI2938" s="56" t="s">
        <v>110</v>
      </c>
      <c r="AJ2938" s="56">
        <v>2024</v>
      </c>
      <c r="AK2938" s="56" t="s">
        <v>24</v>
      </c>
      <c r="AL2938" s="56" t="s">
        <v>116</v>
      </c>
      <c r="AM2938" s="56" t="s">
        <v>105</v>
      </c>
      <c r="AN2938" s="56" t="s">
        <v>106</v>
      </c>
      <c r="AO2938" s="56" t="s">
        <v>107</v>
      </c>
      <c r="AP2938" s="56" t="s">
        <v>108</v>
      </c>
      <c r="AQ2938" s="56" t="s">
        <v>109</v>
      </c>
      <c r="AR2938" s="56">
        <v>978</v>
      </c>
      <c r="AS2938" s="56">
        <v>1398.54</v>
      </c>
    </row>
    <row r="2939" spans="35:45" ht="41.4">
      <c r="AI2939" s="57" t="s">
        <v>103</v>
      </c>
      <c r="AJ2939" s="57">
        <v>2024</v>
      </c>
      <c r="AK2939" s="57" t="s">
        <v>24</v>
      </c>
      <c r="AL2939" s="57" t="s">
        <v>116</v>
      </c>
      <c r="AM2939" s="57" t="s">
        <v>105</v>
      </c>
      <c r="AN2939" s="57" t="s">
        <v>106</v>
      </c>
      <c r="AO2939" s="57" t="s">
        <v>107</v>
      </c>
      <c r="AP2939" s="57" t="s">
        <v>108</v>
      </c>
      <c r="AQ2939" s="57" t="s">
        <v>109</v>
      </c>
      <c r="AR2939" s="57">
        <v>372</v>
      </c>
      <c r="AS2939" s="57">
        <v>531.96</v>
      </c>
    </row>
    <row r="2940" spans="35:45" ht="41.4">
      <c r="AI2940" s="56" t="s">
        <v>103</v>
      </c>
      <c r="AJ2940" s="56">
        <v>2024</v>
      </c>
      <c r="AK2940" s="56" t="s">
        <v>24</v>
      </c>
      <c r="AL2940" s="56" t="s">
        <v>116</v>
      </c>
      <c r="AM2940" s="56" t="s">
        <v>105</v>
      </c>
      <c r="AN2940" s="56" t="s">
        <v>106</v>
      </c>
      <c r="AO2940" s="56" t="s">
        <v>107</v>
      </c>
      <c r="AP2940" s="56" t="s">
        <v>108</v>
      </c>
      <c r="AQ2940" s="56" t="s">
        <v>109</v>
      </c>
      <c r="AR2940" s="56">
        <v>153</v>
      </c>
      <c r="AS2940" s="56">
        <v>218.79</v>
      </c>
    </row>
    <row r="2941" spans="35:45" ht="41.4">
      <c r="AI2941" s="57" t="s">
        <v>110</v>
      </c>
      <c r="AJ2941" s="57">
        <v>2024</v>
      </c>
      <c r="AK2941" s="57" t="s">
        <v>24</v>
      </c>
      <c r="AL2941" s="57" t="s">
        <v>116</v>
      </c>
      <c r="AM2941" s="57" t="s">
        <v>105</v>
      </c>
      <c r="AN2941" s="57" t="s">
        <v>106</v>
      </c>
      <c r="AO2941" s="57" t="s">
        <v>107</v>
      </c>
      <c r="AP2941" s="57" t="s">
        <v>108</v>
      </c>
      <c r="AQ2941" s="57" t="s">
        <v>109</v>
      </c>
      <c r="AR2941" s="57">
        <v>369</v>
      </c>
      <c r="AS2941" s="57">
        <v>527.66999999999996</v>
      </c>
    </row>
    <row r="2942" spans="35:45" ht="41.4">
      <c r="AI2942" s="56" t="s">
        <v>110</v>
      </c>
      <c r="AJ2942" s="56">
        <v>2024</v>
      </c>
      <c r="AK2942" s="56" t="s">
        <v>24</v>
      </c>
      <c r="AL2942" s="56" t="s">
        <v>116</v>
      </c>
      <c r="AM2942" s="56" t="s">
        <v>105</v>
      </c>
      <c r="AN2942" s="56" t="s">
        <v>106</v>
      </c>
      <c r="AO2942" s="56" t="s">
        <v>107</v>
      </c>
      <c r="AP2942" s="56" t="s">
        <v>108</v>
      </c>
      <c r="AQ2942" s="56" t="s">
        <v>109</v>
      </c>
      <c r="AR2942" s="56">
        <v>759</v>
      </c>
      <c r="AS2942" s="56">
        <v>1085.3699999999999</v>
      </c>
    </row>
    <row r="2943" spans="35:45" ht="41.4">
      <c r="AI2943" s="57" t="s">
        <v>110</v>
      </c>
      <c r="AJ2943" s="57">
        <v>2024</v>
      </c>
      <c r="AK2943" s="57" t="s">
        <v>24</v>
      </c>
      <c r="AL2943" s="57" t="s">
        <v>116</v>
      </c>
      <c r="AM2943" s="57" t="s">
        <v>105</v>
      </c>
      <c r="AN2943" s="57" t="s">
        <v>106</v>
      </c>
      <c r="AO2943" s="57" t="s">
        <v>107</v>
      </c>
      <c r="AP2943" s="57" t="s">
        <v>108</v>
      </c>
      <c r="AQ2943" s="57" t="s">
        <v>109</v>
      </c>
      <c r="AR2943" s="57">
        <v>845</v>
      </c>
      <c r="AS2943" s="57">
        <v>1208.3499999999999</v>
      </c>
    </row>
    <row r="2944" spans="35:45" ht="41.4">
      <c r="AI2944" s="56" t="s">
        <v>110</v>
      </c>
      <c r="AJ2944" s="56">
        <v>2024</v>
      </c>
      <c r="AK2944" s="56" t="s">
        <v>24</v>
      </c>
      <c r="AL2944" s="56" t="s">
        <v>116</v>
      </c>
      <c r="AM2944" s="56" t="s">
        <v>105</v>
      </c>
      <c r="AN2944" s="56" t="s">
        <v>106</v>
      </c>
      <c r="AO2944" s="56" t="s">
        <v>107</v>
      </c>
      <c r="AP2944" s="56" t="s">
        <v>108</v>
      </c>
      <c r="AQ2944" s="56" t="s">
        <v>109</v>
      </c>
      <c r="AR2944" s="56">
        <v>371</v>
      </c>
      <c r="AS2944" s="56">
        <v>530.53</v>
      </c>
    </row>
    <row r="2945" spans="35:45" ht="41.4">
      <c r="AI2945" s="57" t="s">
        <v>112</v>
      </c>
      <c r="AJ2945" s="57">
        <v>2024</v>
      </c>
      <c r="AK2945" s="57" t="s">
        <v>27</v>
      </c>
      <c r="AL2945" s="57" t="s">
        <v>116</v>
      </c>
      <c r="AM2945" s="57" t="s">
        <v>105</v>
      </c>
      <c r="AN2945" s="57" t="s">
        <v>106</v>
      </c>
      <c r="AO2945" s="57" t="s">
        <v>107</v>
      </c>
      <c r="AP2945" s="57" t="s">
        <v>108</v>
      </c>
      <c r="AQ2945" s="57" t="s">
        <v>109</v>
      </c>
      <c r="AR2945" s="57">
        <v>140</v>
      </c>
      <c r="AS2945" s="57">
        <v>200.2</v>
      </c>
    </row>
    <row r="2946" spans="35:45" ht="41.4">
      <c r="AI2946" s="56" t="s">
        <v>103</v>
      </c>
      <c r="AJ2946" s="56">
        <v>2024</v>
      </c>
      <c r="AK2946" s="56" t="s">
        <v>27</v>
      </c>
      <c r="AL2946" s="56" t="s">
        <v>116</v>
      </c>
      <c r="AM2946" s="56" t="s">
        <v>105</v>
      </c>
      <c r="AN2946" s="56" t="s">
        <v>106</v>
      </c>
      <c r="AO2946" s="56" t="s">
        <v>107</v>
      </c>
      <c r="AP2946" s="56" t="s">
        <v>108</v>
      </c>
      <c r="AQ2946" s="56" t="s">
        <v>109</v>
      </c>
      <c r="AR2946" s="56">
        <v>362</v>
      </c>
      <c r="AS2946" s="56">
        <v>517.66</v>
      </c>
    </row>
    <row r="2947" spans="35:45" ht="41.4">
      <c r="AI2947" s="57" t="s">
        <v>112</v>
      </c>
      <c r="AJ2947" s="57">
        <v>2024</v>
      </c>
      <c r="AK2947" s="57" t="s">
        <v>27</v>
      </c>
      <c r="AL2947" s="57" t="s">
        <v>116</v>
      </c>
      <c r="AM2947" s="57" t="s">
        <v>105</v>
      </c>
      <c r="AN2947" s="57" t="s">
        <v>106</v>
      </c>
      <c r="AO2947" s="57" t="s">
        <v>107</v>
      </c>
      <c r="AP2947" s="57" t="s">
        <v>108</v>
      </c>
      <c r="AQ2947" s="57" t="s">
        <v>109</v>
      </c>
      <c r="AR2947" s="57">
        <v>142</v>
      </c>
      <c r="AS2947" s="57">
        <v>526.24</v>
      </c>
    </row>
    <row r="2948" spans="35:45" ht="41.4">
      <c r="AI2948" s="56" t="s">
        <v>103</v>
      </c>
      <c r="AJ2948" s="56">
        <v>2024</v>
      </c>
      <c r="AK2948" s="56" t="s">
        <v>27</v>
      </c>
      <c r="AL2948" s="56" t="s">
        <v>116</v>
      </c>
      <c r="AM2948" s="56" t="s">
        <v>105</v>
      </c>
      <c r="AN2948" s="56" t="s">
        <v>106</v>
      </c>
      <c r="AO2948" s="56" t="s">
        <v>107</v>
      </c>
      <c r="AP2948" s="56" t="s">
        <v>108</v>
      </c>
      <c r="AQ2948" s="56" t="s">
        <v>109</v>
      </c>
      <c r="AR2948" s="56">
        <v>358</v>
      </c>
      <c r="AS2948" s="56">
        <v>526.24</v>
      </c>
    </row>
    <row r="2949" spans="35:45" ht="41.4">
      <c r="AI2949" s="57" t="s">
        <v>110</v>
      </c>
      <c r="AJ2949" s="57">
        <v>2024</v>
      </c>
      <c r="AK2949" s="57" t="s">
        <v>27</v>
      </c>
      <c r="AL2949" s="57" t="s">
        <v>116</v>
      </c>
      <c r="AM2949" s="57" t="s">
        <v>105</v>
      </c>
      <c r="AN2949" s="57" t="s">
        <v>106</v>
      </c>
      <c r="AO2949" s="57" t="s">
        <v>107</v>
      </c>
      <c r="AP2949" s="57" t="s">
        <v>108</v>
      </c>
      <c r="AQ2949" s="57" t="s">
        <v>109</v>
      </c>
      <c r="AR2949" s="57">
        <v>979</v>
      </c>
      <c r="AS2949" s="57">
        <v>1399.97</v>
      </c>
    </row>
    <row r="2950" spans="35:45" ht="41.4">
      <c r="AI2950" s="56" t="s">
        <v>112</v>
      </c>
      <c r="AJ2950" s="56">
        <v>2024</v>
      </c>
      <c r="AK2950" s="56" t="s">
        <v>27</v>
      </c>
      <c r="AL2950" s="56" t="s">
        <v>116</v>
      </c>
      <c r="AM2950" s="56" t="s">
        <v>105</v>
      </c>
      <c r="AN2950" s="56" t="s">
        <v>106</v>
      </c>
      <c r="AO2950" s="56" t="s">
        <v>107</v>
      </c>
      <c r="AP2950" s="56" t="s">
        <v>108</v>
      </c>
      <c r="AQ2950" s="56" t="s">
        <v>109</v>
      </c>
      <c r="AR2950" s="56">
        <v>360</v>
      </c>
      <c r="AS2950" s="56">
        <v>514.79999999999995</v>
      </c>
    </row>
    <row r="2951" spans="35:45" ht="41.4">
      <c r="AI2951" s="57" t="s">
        <v>112</v>
      </c>
      <c r="AJ2951" s="57">
        <v>2024</v>
      </c>
      <c r="AK2951" s="57" t="s">
        <v>27</v>
      </c>
      <c r="AL2951" s="57" t="s">
        <v>116</v>
      </c>
      <c r="AM2951" s="57" t="s">
        <v>105</v>
      </c>
      <c r="AN2951" s="57" t="s">
        <v>106</v>
      </c>
      <c r="AO2951" s="57" t="s">
        <v>107</v>
      </c>
      <c r="AP2951" s="57" t="s">
        <v>108</v>
      </c>
      <c r="AQ2951" s="57" t="s">
        <v>109</v>
      </c>
      <c r="AR2951" s="57">
        <v>141</v>
      </c>
      <c r="AS2951" s="57">
        <v>201.63</v>
      </c>
    </row>
    <row r="2952" spans="35:45" ht="41.4">
      <c r="AI2952" s="56" t="s">
        <v>110</v>
      </c>
      <c r="AJ2952" s="56">
        <v>2024</v>
      </c>
      <c r="AK2952" s="56" t="s">
        <v>27</v>
      </c>
      <c r="AL2952" s="56" t="s">
        <v>116</v>
      </c>
      <c r="AM2952" s="56" t="s">
        <v>105</v>
      </c>
      <c r="AN2952" s="56" t="s">
        <v>106</v>
      </c>
      <c r="AO2952" s="56" t="s">
        <v>107</v>
      </c>
      <c r="AP2952" s="56" t="s">
        <v>108</v>
      </c>
      <c r="AQ2952" s="56" t="s">
        <v>109</v>
      </c>
      <c r="AR2952" s="56">
        <v>363</v>
      </c>
      <c r="AS2952" s="56">
        <v>519.09</v>
      </c>
    </row>
    <row r="2953" spans="35:45" ht="41.4">
      <c r="AI2953" s="57" t="s">
        <v>103</v>
      </c>
      <c r="AJ2953" s="57">
        <v>2024</v>
      </c>
      <c r="AK2953" s="57" t="s">
        <v>27</v>
      </c>
      <c r="AL2953" s="57" t="s">
        <v>116</v>
      </c>
      <c r="AM2953" s="57" t="s">
        <v>105</v>
      </c>
      <c r="AN2953" s="57" t="s">
        <v>106</v>
      </c>
      <c r="AO2953" s="57" t="s">
        <v>107</v>
      </c>
      <c r="AP2953" s="57" t="s">
        <v>108</v>
      </c>
      <c r="AQ2953" s="57" t="s">
        <v>109</v>
      </c>
      <c r="AR2953" s="57">
        <v>761</v>
      </c>
      <c r="AS2953" s="57">
        <v>1088.23</v>
      </c>
    </row>
    <row r="2954" spans="35:45" ht="41.4">
      <c r="AI2954" s="56" t="s">
        <v>112</v>
      </c>
      <c r="AJ2954" s="56">
        <v>2024</v>
      </c>
      <c r="AK2954" s="56" t="s">
        <v>27</v>
      </c>
      <c r="AL2954" s="56" t="s">
        <v>116</v>
      </c>
      <c r="AM2954" s="56" t="s">
        <v>105</v>
      </c>
      <c r="AN2954" s="56" t="s">
        <v>106</v>
      </c>
      <c r="AO2954" s="56" t="s">
        <v>107</v>
      </c>
      <c r="AP2954" s="56" t="s">
        <v>108</v>
      </c>
      <c r="AQ2954" s="56" t="s">
        <v>109</v>
      </c>
      <c r="AR2954" s="56">
        <v>847</v>
      </c>
      <c r="AS2954" s="56">
        <v>1211.21</v>
      </c>
    </row>
    <row r="2955" spans="35:45" ht="41.4">
      <c r="AI2955" s="57" t="s">
        <v>103</v>
      </c>
      <c r="AJ2955" s="57">
        <v>2024</v>
      </c>
      <c r="AK2955" s="57" t="s">
        <v>27</v>
      </c>
      <c r="AL2955" s="57" t="s">
        <v>116</v>
      </c>
      <c r="AM2955" s="57" t="s">
        <v>105</v>
      </c>
      <c r="AN2955" s="57" t="s">
        <v>106</v>
      </c>
      <c r="AO2955" s="57" t="s">
        <v>107</v>
      </c>
      <c r="AP2955" s="57" t="s">
        <v>108</v>
      </c>
      <c r="AQ2955" s="57" t="s">
        <v>109</v>
      </c>
      <c r="AR2955" s="57">
        <v>143</v>
      </c>
      <c r="AS2955" s="57">
        <v>204.49</v>
      </c>
    </row>
    <row r="2956" spans="35:45" ht="41.4">
      <c r="AI2956" s="56" t="s">
        <v>112</v>
      </c>
      <c r="AJ2956" s="56">
        <v>2024</v>
      </c>
      <c r="AK2956" s="56" t="s">
        <v>27</v>
      </c>
      <c r="AL2956" s="56" t="s">
        <v>116</v>
      </c>
      <c r="AM2956" s="56" t="s">
        <v>105</v>
      </c>
      <c r="AN2956" s="56" t="s">
        <v>106</v>
      </c>
      <c r="AO2956" s="56" t="s">
        <v>107</v>
      </c>
      <c r="AP2956" s="56" t="s">
        <v>108</v>
      </c>
      <c r="AQ2956" s="56" t="s">
        <v>109</v>
      </c>
      <c r="AR2956" s="56">
        <v>359</v>
      </c>
      <c r="AS2956" s="56">
        <v>513.37</v>
      </c>
    </row>
    <row r="2957" spans="35:45" ht="41.4">
      <c r="AI2957" s="57" t="s">
        <v>103</v>
      </c>
      <c r="AJ2957" s="57">
        <v>2024</v>
      </c>
      <c r="AK2957" s="57" t="s">
        <v>33</v>
      </c>
      <c r="AL2957" s="57" t="s">
        <v>116</v>
      </c>
      <c r="AM2957" s="57" t="s">
        <v>105</v>
      </c>
      <c r="AN2957" s="57" t="s">
        <v>106</v>
      </c>
      <c r="AO2957" s="57" t="s">
        <v>107</v>
      </c>
      <c r="AP2957" s="57" t="s">
        <v>108</v>
      </c>
      <c r="AQ2957" s="57" t="s">
        <v>109</v>
      </c>
      <c r="AR2957" s="57">
        <v>356</v>
      </c>
      <c r="AS2957" s="57">
        <v>509.08</v>
      </c>
    </row>
    <row r="2958" spans="35:45" ht="41.4">
      <c r="AI2958" s="56" t="s">
        <v>103</v>
      </c>
      <c r="AJ2958" s="56">
        <v>2024</v>
      </c>
      <c r="AK2958" s="56" t="s">
        <v>33</v>
      </c>
      <c r="AL2958" s="56" t="s">
        <v>116</v>
      </c>
      <c r="AM2958" s="56" t="s">
        <v>105</v>
      </c>
      <c r="AN2958" s="56" t="s">
        <v>106</v>
      </c>
      <c r="AO2958" s="56" t="s">
        <v>107</v>
      </c>
      <c r="AP2958" s="56" t="s">
        <v>108</v>
      </c>
      <c r="AQ2958" s="56" t="s">
        <v>109</v>
      </c>
      <c r="AR2958" s="56">
        <v>326</v>
      </c>
      <c r="AS2958" s="56">
        <v>466.18</v>
      </c>
    </row>
    <row r="2959" spans="35:45" ht="41.4">
      <c r="AI2959" s="57" t="s">
        <v>112</v>
      </c>
      <c r="AJ2959" s="57">
        <v>2024</v>
      </c>
      <c r="AK2959" s="57" t="s">
        <v>33</v>
      </c>
      <c r="AL2959" s="57" t="s">
        <v>116</v>
      </c>
      <c r="AM2959" s="57" t="s">
        <v>105</v>
      </c>
      <c r="AN2959" s="57" t="s">
        <v>106</v>
      </c>
      <c r="AO2959" s="57" t="s">
        <v>107</v>
      </c>
      <c r="AP2959" s="57" t="s">
        <v>108</v>
      </c>
      <c r="AQ2959" s="57" t="s">
        <v>109</v>
      </c>
      <c r="AR2959" s="57">
        <v>358</v>
      </c>
      <c r="AS2959" s="57">
        <v>526.24</v>
      </c>
    </row>
    <row r="2960" spans="35:45" ht="41.4">
      <c r="AI2960" s="56" t="s">
        <v>112</v>
      </c>
      <c r="AJ2960" s="56">
        <v>2024</v>
      </c>
      <c r="AK2960" s="56" t="s">
        <v>33</v>
      </c>
      <c r="AL2960" s="56" t="s">
        <v>116</v>
      </c>
      <c r="AM2960" s="56" t="s">
        <v>105</v>
      </c>
      <c r="AN2960" s="56" t="s">
        <v>106</v>
      </c>
      <c r="AO2960" s="56" t="s">
        <v>107</v>
      </c>
      <c r="AP2960" s="56" t="s">
        <v>108</v>
      </c>
      <c r="AQ2960" s="56" t="s">
        <v>109</v>
      </c>
      <c r="AR2960" s="56">
        <v>328</v>
      </c>
      <c r="AS2960" s="56">
        <v>526.24</v>
      </c>
    </row>
    <row r="2961" spans="35:45" ht="41.4">
      <c r="AI2961" s="57" t="s">
        <v>110</v>
      </c>
      <c r="AJ2961" s="57">
        <v>2024</v>
      </c>
      <c r="AK2961" s="57" t="s">
        <v>33</v>
      </c>
      <c r="AL2961" s="57" t="s">
        <v>116</v>
      </c>
      <c r="AM2961" s="57" t="s">
        <v>105</v>
      </c>
      <c r="AN2961" s="57" t="s">
        <v>106</v>
      </c>
      <c r="AO2961" s="57" t="s">
        <v>107</v>
      </c>
      <c r="AP2961" s="57" t="s">
        <v>108</v>
      </c>
      <c r="AQ2961" s="57" t="s">
        <v>109</v>
      </c>
      <c r="AR2961" s="57">
        <v>985</v>
      </c>
      <c r="AS2961" s="57">
        <v>1408.55</v>
      </c>
    </row>
    <row r="2962" spans="35:45" ht="41.4">
      <c r="AI2962" s="56" t="s">
        <v>103</v>
      </c>
      <c r="AJ2962" s="56">
        <v>2024</v>
      </c>
      <c r="AK2962" s="56" t="s">
        <v>33</v>
      </c>
      <c r="AL2962" s="56" t="s">
        <v>116</v>
      </c>
      <c r="AM2962" s="56" t="s">
        <v>105</v>
      </c>
      <c r="AN2962" s="56" t="s">
        <v>106</v>
      </c>
      <c r="AO2962" s="56" t="s">
        <v>107</v>
      </c>
      <c r="AP2962" s="56" t="s">
        <v>108</v>
      </c>
      <c r="AQ2962" s="56" t="s">
        <v>109</v>
      </c>
      <c r="AR2962" s="56">
        <v>330</v>
      </c>
      <c r="AS2962" s="56">
        <v>471.9</v>
      </c>
    </row>
    <row r="2963" spans="35:45" ht="41.4">
      <c r="AI2963" s="57" t="s">
        <v>103</v>
      </c>
      <c r="AJ2963" s="57">
        <v>2024</v>
      </c>
      <c r="AK2963" s="57" t="s">
        <v>33</v>
      </c>
      <c r="AL2963" s="57" t="s">
        <v>116</v>
      </c>
      <c r="AM2963" s="57" t="s">
        <v>105</v>
      </c>
      <c r="AN2963" s="57" t="s">
        <v>106</v>
      </c>
      <c r="AO2963" s="57" t="s">
        <v>107</v>
      </c>
      <c r="AP2963" s="57" t="s">
        <v>108</v>
      </c>
      <c r="AQ2963" s="57" t="s">
        <v>109</v>
      </c>
      <c r="AR2963" s="57">
        <v>357</v>
      </c>
      <c r="AS2963" s="57">
        <v>510.51</v>
      </c>
    </row>
    <row r="2964" spans="35:45" ht="41.4">
      <c r="AI2964" s="56" t="s">
        <v>110</v>
      </c>
      <c r="AJ2964" s="56">
        <v>2024</v>
      </c>
      <c r="AK2964" s="56" t="s">
        <v>33</v>
      </c>
      <c r="AL2964" s="56" t="s">
        <v>116</v>
      </c>
      <c r="AM2964" s="56" t="s">
        <v>105</v>
      </c>
      <c r="AN2964" s="56" t="s">
        <v>106</v>
      </c>
      <c r="AO2964" s="56" t="s">
        <v>107</v>
      </c>
      <c r="AP2964" s="56" t="s">
        <v>108</v>
      </c>
      <c r="AQ2964" s="56" t="s">
        <v>109</v>
      </c>
      <c r="AR2964" s="56">
        <v>327</v>
      </c>
      <c r="AS2964" s="56">
        <v>467.61</v>
      </c>
    </row>
    <row r="2965" spans="35:45" ht="41.4">
      <c r="AI2965" s="57" t="s">
        <v>112</v>
      </c>
      <c r="AJ2965" s="57">
        <v>2024</v>
      </c>
      <c r="AK2965" s="57" t="s">
        <v>33</v>
      </c>
      <c r="AL2965" s="57" t="s">
        <v>116</v>
      </c>
      <c r="AM2965" s="57" t="s">
        <v>105</v>
      </c>
      <c r="AN2965" s="57" t="s">
        <v>106</v>
      </c>
      <c r="AO2965" s="57" t="s">
        <v>107</v>
      </c>
      <c r="AP2965" s="57" t="s">
        <v>108</v>
      </c>
      <c r="AQ2965" s="57" t="s">
        <v>109</v>
      </c>
      <c r="AR2965" s="57">
        <v>766</v>
      </c>
      <c r="AS2965" s="57">
        <v>1095.3800000000001</v>
      </c>
    </row>
    <row r="2966" spans="35:45" ht="41.4">
      <c r="AI2966" s="56" t="s">
        <v>112</v>
      </c>
      <c r="AJ2966" s="56">
        <v>2024</v>
      </c>
      <c r="AK2966" s="56" t="s">
        <v>33</v>
      </c>
      <c r="AL2966" s="56" t="s">
        <v>116</v>
      </c>
      <c r="AM2966" s="56" t="s">
        <v>105</v>
      </c>
      <c r="AN2966" s="56" t="s">
        <v>106</v>
      </c>
      <c r="AO2966" s="56" t="s">
        <v>107</v>
      </c>
      <c r="AP2966" s="56" t="s">
        <v>108</v>
      </c>
      <c r="AQ2966" s="56" t="s">
        <v>109</v>
      </c>
      <c r="AR2966" s="56">
        <v>852</v>
      </c>
      <c r="AS2966" s="56">
        <v>1218.3599999999999</v>
      </c>
    </row>
    <row r="2967" spans="35:45" ht="41.4">
      <c r="AI2967" s="57" t="s">
        <v>103</v>
      </c>
      <c r="AJ2967" s="57">
        <v>2024</v>
      </c>
      <c r="AK2967" s="57" t="s">
        <v>33</v>
      </c>
      <c r="AL2967" s="57" t="s">
        <v>116</v>
      </c>
      <c r="AM2967" s="57" t="s">
        <v>105</v>
      </c>
      <c r="AN2967" s="57" t="s">
        <v>106</v>
      </c>
      <c r="AO2967" s="57" t="s">
        <v>107</v>
      </c>
      <c r="AP2967" s="57" t="s">
        <v>108</v>
      </c>
      <c r="AQ2967" s="57" t="s">
        <v>109</v>
      </c>
      <c r="AR2967" s="57">
        <v>353</v>
      </c>
      <c r="AS2967" s="57">
        <v>504.79</v>
      </c>
    </row>
    <row r="2968" spans="35:45" ht="41.4">
      <c r="AI2968" s="56" t="s">
        <v>103</v>
      </c>
      <c r="AJ2968" s="56">
        <v>2024</v>
      </c>
      <c r="AK2968" s="56" t="s">
        <v>33</v>
      </c>
      <c r="AL2968" s="56" t="s">
        <v>116</v>
      </c>
      <c r="AM2968" s="56" t="s">
        <v>105</v>
      </c>
      <c r="AN2968" s="56" t="s">
        <v>106</v>
      </c>
      <c r="AO2968" s="56" t="s">
        <v>107</v>
      </c>
      <c r="AP2968" s="56" t="s">
        <v>108</v>
      </c>
      <c r="AQ2968" s="56" t="s">
        <v>109</v>
      </c>
      <c r="AR2968" s="56">
        <v>329</v>
      </c>
      <c r="AS2968" s="56">
        <v>470.47</v>
      </c>
    </row>
    <row r="2969" spans="35:45" ht="41.4">
      <c r="AI2969" s="57" t="s">
        <v>103</v>
      </c>
      <c r="AJ2969" s="57">
        <v>2024</v>
      </c>
      <c r="AK2969" s="57" t="s">
        <v>32</v>
      </c>
      <c r="AL2969" s="57" t="s">
        <v>116</v>
      </c>
      <c r="AM2969" s="57" t="s">
        <v>105</v>
      </c>
      <c r="AN2969" s="57" t="s">
        <v>106</v>
      </c>
      <c r="AO2969" s="57" t="s">
        <v>107</v>
      </c>
      <c r="AP2969" s="57" t="s">
        <v>108</v>
      </c>
      <c r="AQ2969" s="57" t="s">
        <v>109</v>
      </c>
      <c r="AR2969" s="57">
        <v>362</v>
      </c>
      <c r="AS2969" s="57">
        <v>517.66</v>
      </c>
    </row>
    <row r="2970" spans="35:45" ht="41.4">
      <c r="AI2970" s="56" t="s">
        <v>110</v>
      </c>
      <c r="AJ2970" s="56">
        <v>2024</v>
      </c>
      <c r="AK2970" s="56" t="s">
        <v>32</v>
      </c>
      <c r="AL2970" s="56" t="s">
        <v>116</v>
      </c>
      <c r="AM2970" s="56" t="s">
        <v>105</v>
      </c>
      <c r="AN2970" s="56" t="s">
        <v>106</v>
      </c>
      <c r="AO2970" s="56" t="s">
        <v>107</v>
      </c>
      <c r="AP2970" s="56" t="s">
        <v>108</v>
      </c>
      <c r="AQ2970" s="56" t="s">
        <v>109</v>
      </c>
      <c r="AR2970" s="56">
        <v>332</v>
      </c>
      <c r="AS2970" s="56">
        <v>474.76</v>
      </c>
    </row>
    <row r="2971" spans="35:45" ht="41.4">
      <c r="AI2971" s="57" t="s">
        <v>110</v>
      </c>
      <c r="AJ2971" s="57">
        <v>2024</v>
      </c>
      <c r="AK2971" s="57" t="s">
        <v>32</v>
      </c>
      <c r="AL2971" s="57" t="s">
        <v>116</v>
      </c>
      <c r="AM2971" s="57" t="s">
        <v>105</v>
      </c>
      <c r="AN2971" s="57" t="s">
        <v>106</v>
      </c>
      <c r="AO2971" s="57" t="s">
        <v>107</v>
      </c>
      <c r="AP2971" s="57" t="s">
        <v>108</v>
      </c>
      <c r="AQ2971" s="57" t="s">
        <v>109</v>
      </c>
      <c r="AR2971" s="57">
        <v>334</v>
      </c>
      <c r="AS2971" s="57">
        <v>526.24</v>
      </c>
    </row>
    <row r="2972" spans="35:45" ht="41.4">
      <c r="AI2972" s="56" t="s">
        <v>113</v>
      </c>
      <c r="AJ2972" s="56">
        <v>2024</v>
      </c>
      <c r="AK2972" s="56" t="s">
        <v>32</v>
      </c>
      <c r="AL2972" s="56" t="s">
        <v>116</v>
      </c>
      <c r="AM2972" s="56" t="s">
        <v>105</v>
      </c>
      <c r="AN2972" s="56" t="s">
        <v>106</v>
      </c>
      <c r="AO2972" s="56" t="s">
        <v>107</v>
      </c>
      <c r="AP2972" s="56" t="s">
        <v>108</v>
      </c>
      <c r="AQ2972" s="56" t="s">
        <v>109</v>
      </c>
      <c r="AR2972" s="56">
        <v>984</v>
      </c>
      <c r="AS2972" s="56">
        <v>1407.12</v>
      </c>
    </row>
    <row r="2973" spans="35:45" ht="41.4">
      <c r="AI2973" s="57" t="s">
        <v>112</v>
      </c>
      <c r="AJ2973" s="57">
        <v>2024</v>
      </c>
      <c r="AK2973" s="57" t="s">
        <v>32</v>
      </c>
      <c r="AL2973" s="57" t="s">
        <v>116</v>
      </c>
      <c r="AM2973" s="57" t="s">
        <v>105</v>
      </c>
      <c r="AN2973" s="57" t="s">
        <v>106</v>
      </c>
      <c r="AO2973" s="57" t="s">
        <v>107</v>
      </c>
      <c r="AP2973" s="57" t="s">
        <v>108</v>
      </c>
      <c r="AQ2973" s="57" t="s">
        <v>109</v>
      </c>
      <c r="AR2973" s="57">
        <v>336</v>
      </c>
      <c r="AS2973" s="57">
        <v>480.48</v>
      </c>
    </row>
    <row r="2974" spans="35:45" ht="41.4">
      <c r="AI2974" s="56" t="s">
        <v>112</v>
      </c>
      <c r="AJ2974" s="56">
        <v>2024</v>
      </c>
      <c r="AK2974" s="56" t="s">
        <v>32</v>
      </c>
      <c r="AL2974" s="56" t="s">
        <v>116</v>
      </c>
      <c r="AM2974" s="56" t="s">
        <v>105</v>
      </c>
      <c r="AN2974" s="56" t="s">
        <v>106</v>
      </c>
      <c r="AO2974" s="56" t="s">
        <v>107</v>
      </c>
      <c r="AP2974" s="56" t="s">
        <v>108</v>
      </c>
      <c r="AQ2974" s="56" t="s">
        <v>109</v>
      </c>
      <c r="AR2974" s="56">
        <v>363</v>
      </c>
      <c r="AS2974" s="56">
        <v>519.09</v>
      </c>
    </row>
    <row r="2975" spans="35:45" ht="41.4">
      <c r="AI2975" s="57" t="s">
        <v>113</v>
      </c>
      <c r="AJ2975" s="57">
        <v>2024</v>
      </c>
      <c r="AK2975" s="57" t="s">
        <v>32</v>
      </c>
      <c r="AL2975" s="57" t="s">
        <v>116</v>
      </c>
      <c r="AM2975" s="57" t="s">
        <v>105</v>
      </c>
      <c r="AN2975" s="57" t="s">
        <v>106</v>
      </c>
      <c r="AO2975" s="57" t="s">
        <v>107</v>
      </c>
      <c r="AP2975" s="57" t="s">
        <v>108</v>
      </c>
      <c r="AQ2975" s="57" t="s">
        <v>109</v>
      </c>
      <c r="AR2975" s="57">
        <v>333</v>
      </c>
      <c r="AS2975" s="57">
        <v>476.19</v>
      </c>
    </row>
    <row r="2976" spans="35:45" ht="41.4">
      <c r="AI2976" s="56" t="s">
        <v>110</v>
      </c>
      <c r="AJ2976" s="56">
        <v>2024</v>
      </c>
      <c r="AK2976" s="56" t="s">
        <v>32</v>
      </c>
      <c r="AL2976" s="56" t="s">
        <v>116</v>
      </c>
      <c r="AM2976" s="56" t="s">
        <v>105</v>
      </c>
      <c r="AN2976" s="56" t="s">
        <v>106</v>
      </c>
      <c r="AO2976" s="56" t="s">
        <v>107</v>
      </c>
      <c r="AP2976" s="56" t="s">
        <v>108</v>
      </c>
      <c r="AQ2976" s="56" t="s">
        <v>109</v>
      </c>
      <c r="AR2976" s="56">
        <v>765</v>
      </c>
      <c r="AS2976" s="56">
        <v>1093.95</v>
      </c>
    </row>
    <row r="2977" spans="35:45" ht="41.4">
      <c r="AI2977" s="57" t="s">
        <v>110</v>
      </c>
      <c r="AJ2977" s="57">
        <v>2024</v>
      </c>
      <c r="AK2977" s="57" t="s">
        <v>32</v>
      </c>
      <c r="AL2977" s="57" t="s">
        <v>116</v>
      </c>
      <c r="AM2977" s="57" t="s">
        <v>105</v>
      </c>
      <c r="AN2977" s="57" t="s">
        <v>106</v>
      </c>
      <c r="AO2977" s="57" t="s">
        <v>107</v>
      </c>
      <c r="AP2977" s="57" t="s">
        <v>108</v>
      </c>
      <c r="AQ2977" s="57" t="s">
        <v>109</v>
      </c>
      <c r="AR2977" s="57">
        <v>359</v>
      </c>
      <c r="AS2977" s="57">
        <v>513.37</v>
      </c>
    </row>
    <row r="2978" spans="35:45" ht="41.4">
      <c r="AI2978" s="56" t="s">
        <v>103</v>
      </c>
      <c r="AJ2978" s="56">
        <v>2024</v>
      </c>
      <c r="AK2978" s="56" t="s">
        <v>32</v>
      </c>
      <c r="AL2978" s="56" t="s">
        <v>116</v>
      </c>
      <c r="AM2978" s="56" t="s">
        <v>105</v>
      </c>
      <c r="AN2978" s="56" t="s">
        <v>106</v>
      </c>
      <c r="AO2978" s="56" t="s">
        <v>107</v>
      </c>
      <c r="AP2978" s="56" t="s">
        <v>108</v>
      </c>
      <c r="AQ2978" s="56" t="s">
        <v>109</v>
      </c>
      <c r="AR2978" s="56">
        <v>335</v>
      </c>
      <c r="AS2978" s="56">
        <v>479.05</v>
      </c>
    </row>
    <row r="2979" spans="35:45" ht="41.4">
      <c r="AI2979" s="57" t="s">
        <v>103</v>
      </c>
      <c r="AJ2979" s="57">
        <v>2024</v>
      </c>
      <c r="AK2979" s="57" t="s">
        <v>31</v>
      </c>
      <c r="AL2979" s="57" t="s">
        <v>116</v>
      </c>
      <c r="AM2979" s="57" t="s">
        <v>105</v>
      </c>
      <c r="AN2979" s="57" t="s">
        <v>106</v>
      </c>
      <c r="AO2979" s="57" t="s">
        <v>107</v>
      </c>
      <c r="AP2979" s="57" t="s">
        <v>108</v>
      </c>
      <c r="AQ2979" s="57" t="s">
        <v>109</v>
      </c>
      <c r="AR2979" s="57">
        <v>368</v>
      </c>
      <c r="AS2979" s="57">
        <v>526.24</v>
      </c>
    </row>
    <row r="2980" spans="35:45" ht="41.4">
      <c r="AI2980" s="56" t="s">
        <v>110</v>
      </c>
      <c r="AJ2980" s="56">
        <v>2024</v>
      </c>
      <c r="AK2980" s="56" t="s">
        <v>31</v>
      </c>
      <c r="AL2980" s="56" t="s">
        <v>116</v>
      </c>
      <c r="AM2980" s="56" t="s">
        <v>105</v>
      </c>
      <c r="AN2980" s="56" t="s">
        <v>106</v>
      </c>
      <c r="AO2980" s="56" t="s">
        <v>107</v>
      </c>
      <c r="AP2980" s="56" t="s">
        <v>108</v>
      </c>
      <c r="AQ2980" s="56" t="s">
        <v>109</v>
      </c>
      <c r="AR2980" s="56">
        <v>338</v>
      </c>
      <c r="AS2980" s="56">
        <v>483.34</v>
      </c>
    </row>
    <row r="2981" spans="35:45" ht="41.4">
      <c r="AI2981" s="57" t="s">
        <v>112</v>
      </c>
      <c r="AJ2981" s="57">
        <v>2024</v>
      </c>
      <c r="AK2981" s="57" t="s">
        <v>31</v>
      </c>
      <c r="AL2981" s="57" t="s">
        <v>116</v>
      </c>
      <c r="AM2981" s="57" t="s">
        <v>105</v>
      </c>
      <c r="AN2981" s="57" t="s">
        <v>106</v>
      </c>
      <c r="AO2981" s="57" t="s">
        <v>107</v>
      </c>
      <c r="AP2981" s="57" t="s">
        <v>108</v>
      </c>
      <c r="AQ2981" s="57" t="s">
        <v>109</v>
      </c>
      <c r="AR2981" s="57">
        <v>364</v>
      </c>
      <c r="AS2981" s="57">
        <v>526.24</v>
      </c>
    </row>
    <row r="2982" spans="35:45" ht="41.4">
      <c r="AI2982" s="56" t="s">
        <v>103</v>
      </c>
      <c r="AJ2982" s="56">
        <v>2024</v>
      </c>
      <c r="AK2982" s="56" t="s">
        <v>31</v>
      </c>
      <c r="AL2982" s="56" t="s">
        <v>116</v>
      </c>
      <c r="AM2982" s="56" t="s">
        <v>105</v>
      </c>
      <c r="AN2982" s="56" t="s">
        <v>106</v>
      </c>
      <c r="AO2982" s="56" t="s">
        <v>107</v>
      </c>
      <c r="AP2982" s="56" t="s">
        <v>108</v>
      </c>
      <c r="AQ2982" s="56" t="s">
        <v>109</v>
      </c>
      <c r="AR2982" s="56">
        <v>340</v>
      </c>
      <c r="AS2982" s="56">
        <v>526.24</v>
      </c>
    </row>
    <row r="2983" spans="35:45" ht="41.4">
      <c r="AI2983" s="57" t="s">
        <v>103</v>
      </c>
      <c r="AJ2983" s="57">
        <v>2024</v>
      </c>
      <c r="AK2983" s="57" t="s">
        <v>31</v>
      </c>
      <c r="AL2983" s="57" t="s">
        <v>116</v>
      </c>
      <c r="AM2983" s="57" t="s">
        <v>105</v>
      </c>
      <c r="AN2983" s="57" t="s">
        <v>106</v>
      </c>
      <c r="AO2983" s="57" t="s">
        <v>107</v>
      </c>
      <c r="AP2983" s="57" t="s">
        <v>108</v>
      </c>
      <c r="AQ2983" s="57" t="s">
        <v>109</v>
      </c>
      <c r="AR2983" s="57">
        <v>983</v>
      </c>
      <c r="AS2983" s="57">
        <v>1405.69</v>
      </c>
    </row>
    <row r="2984" spans="35:45" ht="41.4">
      <c r="AI2984" s="56" t="s">
        <v>103</v>
      </c>
      <c r="AJ2984" s="56">
        <v>2024</v>
      </c>
      <c r="AK2984" s="56" t="s">
        <v>31</v>
      </c>
      <c r="AL2984" s="56" t="s">
        <v>116</v>
      </c>
      <c r="AM2984" s="56" t="s">
        <v>105</v>
      </c>
      <c r="AN2984" s="56" t="s">
        <v>106</v>
      </c>
      <c r="AO2984" s="56" t="s">
        <v>107</v>
      </c>
      <c r="AP2984" s="56" t="s">
        <v>108</v>
      </c>
      <c r="AQ2984" s="56" t="s">
        <v>109</v>
      </c>
      <c r="AR2984" s="56">
        <v>339</v>
      </c>
      <c r="AS2984" s="56">
        <v>484.77</v>
      </c>
    </row>
    <row r="2985" spans="35:45" ht="41.4">
      <c r="AI2985" s="57" t="s">
        <v>103</v>
      </c>
      <c r="AJ2985" s="57">
        <v>2024</v>
      </c>
      <c r="AK2985" s="57" t="s">
        <v>31</v>
      </c>
      <c r="AL2985" s="57" t="s">
        <v>116</v>
      </c>
      <c r="AM2985" s="57" t="s">
        <v>105</v>
      </c>
      <c r="AN2985" s="57" t="s">
        <v>106</v>
      </c>
      <c r="AO2985" s="57" t="s">
        <v>107</v>
      </c>
      <c r="AP2985" s="57" t="s">
        <v>108</v>
      </c>
      <c r="AQ2985" s="57" t="s">
        <v>109</v>
      </c>
      <c r="AR2985" s="57">
        <v>764</v>
      </c>
      <c r="AS2985" s="57">
        <v>1092.52</v>
      </c>
    </row>
    <row r="2986" spans="35:45" ht="41.4">
      <c r="AI2986" s="56" t="s">
        <v>112</v>
      </c>
      <c r="AJ2986" s="56">
        <v>2024</v>
      </c>
      <c r="AK2986" s="56" t="s">
        <v>31</v>
      </c>
      <c r="AL2986" s="56" t="s">
        <v>116</v>
      </c>
      <c r="AM2986" s="56" t="s">
        <v>105</v>
      </c>
      <c r="AN2986" s="56" t="s">
        <v>106</v>
      </c>
      <c r="AO2986" s="56" t="s">
        <v>107</v>
      </c>
      <c r="AP2986" s="56" t="s">
        <v>108</v>
      </c>
      <c r="AQ2986" s="56" t="s">
        <v>109</v>
      </c>
      <c r="AR2986" s="56">
        <v>851</v>
      </c>
      <c r="AS2986" s="56">
        <v>1216.93</v>
      </c>
    </row>
    <row r="2987" spans="35:45" ht="41.4">
      <c r="AI2987" s="57" t="s">
        <v>110</v>
      </c>
      <c r="AJ2987" s="57">
        <v>2024</v>
      </c>
      <c r="AK2987" s="57" t="s">
        <v>31</v>
      </c>
      <c r="AL2987" s="57" t="s">
        <v>116</v>
      </c>
      <c r="AM2987" s="57" t="s">
        <v>105</v>
      </c>
      <c r="AN2987" s="57" t="s">
        <v>106</v>
      </c>
      <c r="AO2987" s="57" t="s">
        <v>107</v>
      </c>
      <c r="AP2987" s="57" t="s">
        <v>108</v>
      </c>
      <c r="AQ2987" s="57" t="s">
        <v>109</v>
      </c>
      <c r="AR2987" s="57">
        <v>365</v>
      </c>
      <c r="AS2987" s="57">
        <v>521.95000000000005</v>
      </c>
    </row>
    <row r="2988" spans="35:45" ht="41.4">
      <c r="AI2988" s="56" t="s">
        <v>103</v>
      </c>
      <c r="AJ2988" s="56">
        <v>2024</v>
      </c>
      <c r="AK2988" s="56" t="s">
        <v>31</v>
      </c>
      <c r="AL2988" s="56" t="s">
        <v>116</v>
      </c>
      <c r="AM2988" s="56" t="s">
        <v>105</v>
      </c>
      <c r="AN2988" s="56" t="s">
        <v>106</v>
      </c>
      <c r="AO2988" s="56" t="s">
        <v>107</v>
      </c>
      <c r="AP2988" s="56" t="s">
        <v>108</v>
      </c>
      <c r="AQ2988" s="56" t="s">
        <v>109</v>
      </c>
      <c r="AR2988" s="56">
        <v>341</v>
      </c>
      <c r="AS2988" s="56">
        <v>487.63</v>
      </c>
    </row>
    <row r="2989" spans="35:45" ht="69">
      <c r="AI2989" s="57" t="s">
        <v>103</v>
      </c>
      <c r="AJ2989" s="57">
        <v>2024</v>
      </c>
      <c r="AK2989" s="57" t="s">
        <v>26</v>
      </c>
      <c r="AL2989" s="57" t="s">
        <v>116</v>
      </c>
      <c r="AM2989" s="57" t="s">
        <v>118</v>
      </c>
      <c r="AN2989" s="57" t="s">
        <v>119</v>
      </c>
      <c r="AO2989" s="57" t="s">
        <v>115</v>
      </c>
      <c r="AP2989" s="57" t="s">
        <v>117</v>
      </c>
      <c r="AQ2989" s="57" t="s">
        <v>120</v>
      </c>
      <c r="AR2989" s="57">
        <v>224</v>
      </c>
      <c r="AS2989" s="57">
        <v>320.32</v>
      </c>
    </row>
    <row r="2990" spans="35:45" ht="69">
      <c r="AI2990" s="56" t="s">
        <v>103</v>
      </c>
      <c r="AJ2990" s="56">
        <v>2024</v>
      </c>
      <c r="AK2990" s="56" t="s">
        <v>26</v>
      </c>
      <c r="AL2990" s="56" t="s">
        <v>116</v>
      </c>
      <c r="AM2990" s="56" t="s">
        <v>118</v>
      </c>
      <c r="AN2990" s="56" t="s">
        <v>119</v>
      </c>
      <c r="AO2990" s="56" t="s">
        <v>115</v>
      </c>
      <c r="AP2990" s="56" t="s">
        <v>117</v>
      </c>
      <c r="AQ2990" s="56" t="s">
        <v>120</v>
      </c>
      <c r="AR2990" s="56">
        <v>226</v>
      </c>
      <c r="AS2990" s="56">
        <v>323.18</v>
      </c>
    </row>
    <row r="2991" spans="35:45" ht="69">
      <c r="AI2991" s="57" t="s">
        <v>110</v>
      </c>
      <c r="AJ2991" s="57">
        <v>2024</v>
      </c>
      <c r="AK2991" s="57" t="s">
        <v>26</v>
      </c>
      <c r="AL2991" s="57" t="s">
        <v>116</v>
      </c>
      <c r="AM2991" s="57" t="s">
        <v>118</v>
      </c>
      <c r="AN2991" s="57" t="s">
        <v>119</v>
      </c>
      <c r="AO2991" s="57" t="s">
        <v>115</v>
      </c>
      <c r="AP2991" s="57" t="s">
        <v>117</v>
      </c>
      <c r="AQ2991" s="57" t="s">
        <v>120</v>
      </c>
      <c r="AR2991" s="57">
        <v>196</v>
      </c>
      <c r="AS2991" s="57">
        <v>280.27999999999997</v>
      </c>
    </row>
    <row r="2992" spans="35:45" ht="69">
      <c r="AI2992" s="56" t="s">
        <v>110</v>
      </c>
      <c r="AJ2992" s="56">
        <v>2024</v>
      </c>
      <c r="AK2992" s="56" t="s">
        <v>26</v>
      </c>
      <c r="AL2992" s="56" t="s">
        <v>116</v>
      </c>
      <c r="AM2992" s="56" t="s">
        <v>118</v>
      </c>
      <c r="AN2992" s="56" t="s">
        <v>119</v>
      </c>
      <c r="AO2992" s="56" t="s">
        <v>115</v>
      </c>
      <c r="AP2992" s="56" t="s">
        <v>117</v>
      </c>
      <c r="AQ2992" s="56" t="s">
        <v>120</v>
      </c>
      <c r="AR2992" s="56">
        <v>802</v>
      </c>
      <c r="AS2992" s="56">
        <v>1146.8599999999999</v>
      </c>
    </row>
    <row r="2993" spans="35:45" ht="69">
      <c r="AI2993" s="57" t="s">
        <v>114</v>
      </c>
      <c r="AJ2993" s="57">
        <v>2024</v>
      </c>
      <c r="AK2993" s="57" t="s">
        <v>26</v>
      </c>
      <c r="AL2993" s="57" t="s">
        <v>116</v>
      </c>
      <c r="AM2993" s="57" t="s">
        <v>118</v>
      </c>
      <c r="AN2993" s="57" t="s">
        <v>119</v>
      </c>
      <c r="AO2993" s="57" t="s">
        <v>115</v>
      </c>
      <c r="AP2993" s="57" t="s">
        <v>117</v>
      </c>
      <c r="AQ2993" s="57" t="s">
        <v>120</v>
      </c>
      <c r="AR2993" s="57">
        <v>888</v>
      </c>
      <c r="AS2993" s="57">
        <v>1269.8399999999999</v>
      </c>
    </row>
    <row r="2994" spans="35:45" ht="69">
      <c r="AI2994" s="56" t="s">
        <v>114</v>
      </c>
      <c r="AJ2994" s="56">
        <v>2024</v>
      </c>
      <c r="AK2994" s="56" t="s">
        <v>26</v>
      </c>
      <c r="AL2994" s="56" t="s">
        <v>116</v>
      </c>
      <c r="AM2994" s="56" t="s">
        <v>118</v>
      </c>
      <c r="AN2994" s="56" t="s">
        <v>119</v>
      </c>
      <c r="AO2994" s="56" t="s">
        <v>115</v>
      </c>
      <c r="AP2994" s="56" t="s">
        <v>117</v>
      </c>
      <c r="AQ2994" s="56" t="s">
        <v>120</v>
      </c>
      <c r="AR2994" s="56">
        <v>841</v>
      </c>
      <c r="AS2994" s="56">
        <v>526.24</v>
      </c>
    </row>
    <row r="2995" spans="35:45" ht="69">
      <c r="AI2995" s="57" t="s">
        <v>110</v>
      </c>
      <c r="AJ2995" s="57">
        <v>2024</v>
      </c>
      <c r="AK2995" s="57" t="s">
        <v>26</v>
      </c>
      <c r="AL2995" s="57" t="s">
        <v>116</v>
      </c>
      <c r="AM2995" s="57" t="s">
        <v>118</v>
      </c>
      <c r="AN2995" s="57" t="s">
        <v>119</v>
      </c>
      <c r="AO2995" s="57" t="s">
        <v>115</v>
      </c>
      <c r="AP2995" s="57" t="s">
        <v>117</v>
      </c>
      <c r="AQ2995" s="57" t="s">
        <v>120</v>
      </c>
      <c r="AR2995" s="57">
        <v>195</v>
      </c>
      <c r="AS2995" s="57">
        <v>278.85000000000002</v>
      </c>
    </row>
    <row r="2996" spans="35:45" ht="69">
      <c r="AI2996" s="56" t="s">
        <v>110</v>
      </c>
      <c r="AJ2996" s="56">
        <v>2024</v>
      </c>
      <c r="AK2996" s="56" t="s">
        <v>26</v>
      </c>
      <c r="AL2996" s="56" t="s">
        <v>116</v>
      </c>
      <c r="AM2996" s="56" t="s">
        <v>118</v>
      </c>
      <c r="AN2996" s="56" t="s">
        <v>119</v>
      </c>
      <c r="AO2996" s="56" t="s">
        <v>115</v>
      </c>
      <c r="AP2996" s="56" t="s">
        <v>117</v>
      </c>
      <c r="AQ2996" s="56" t="s">
        <v>120</v>
      </c>
      <c r="AR2996" s="56">
        <v>223</v>
      </c>
      <c r="AS2996" s="56">
        <v>318.89</v>
      </c>
    </row>
    <row r="2997" spans="35:45" ht="69">
      <c r="AI2997" s="57" t="s">
        <v>103</v>
      </c>
      <c r="AJ2997" s="57">
        <v>2024</v>
      </c>
      <c r="AK2997" s="57" t="s">
        <v>26</v>
      </c>
      <c r="AL2997" s="57" t="s">
        <v>116</v>
      </c>
      <c r="AM2997" s="57" t="s">
        <v>118</v>
      </c>
      <c r="AN2997" s="57" t="s">
        <v>119</v>
      </c>
      <c r="AO2997" s="57" t="s">
        <v>115</v>
      </c>
      <c r="AP2997" s="57" t="s">
        <v>117</v>
      </c>
      <c r="AQ2997" s="57" t="s">
        <v>120</v>
      </c>
      <c r="AR2997" s="57">
        <v>199</v>
      </c>
      <c r="AS2997" s="57">
        <v>284.57</v>
      </c>
    </row>
    <row r="2998" spans="35:45" ht="69">
      <c r="AI2998" s="56" t="s">
        <v>103</v>
      </c>
      <c r="AJ2998" s="56">
        <v>2024</v>
      </c>
      <c r="AK2998" s="56" t="s">
        <v>26</v>
      </c>
      <c r="AL2998" s="56" t="s">
        <v>116</v>
      </c>
      <c r="AM2998" s="56" t="s">
        <v>118</v>
      </c>
      <c r="AN2998" s="56" t="s">
        <v>119</v>
      </c>
      <c r="AO2998" s="56" t="s">
        <v>115</v>
      </c>
      <c r="AP2998" s="56" t="s">
        <v>117</v>
      </c>
      <c r="AQ2998" s="56" t="s">
        <v>120</v>
      </c>
      <c r="AR2998" s="56">
        <v>197</v>
      </c>
      <c r="AS2998" s="56">
        <v>281.70999999999998</v>
      </c>
    </row>
    <row r="2999" spans="35:45" ht="69">
      <c r="AI2999" s="57" t="s">
        <v>110</v>
      </c>
      <c r="AJ2999" s="57">
        <v>2024</v>
      </c>
      <c r="AK2999" s="57" t="s">
        <v>30</v>
      </c>
      <c r="AL2999" s="57" t="s">
        <v>116</v>
      </c>
      <c r="AM2999" s="57" t="s">
        <v>118</v>
      </c>
      <c r="AN2999" s="57" t="s">
        <v>119</v>
      </c>
      <c r="AO2999" s="57" t="s">
        <v>115</v>
      </c>
      <c r="AP2999" s="57" t="s">
        <v>117</v>
      </c>
      <c r="AQ2999" s="57" t="s">
        <v>120</v>
      </c>
      <c r="AR2999" s="57">
        <v>176</v>
      </c>
      <c r="AS2999" s="57">
        <v>251.68</v>
      </c>
    </row>
    <row r="3000" spans="35:45" ht="69">
      <c r="AI3000" s="56" t="s">
        <v>103</v>
      </c>
      <c r="AJ3000" s="56">
        <v>2024</v>
      </c>
      <c r="AK3000" s="56" t="s">
        <v>30</v>
      </c>
      <c r="AL3000" s="56" t="s">
        <v>116</v>
      </c>
      <c r="AM3000" s="56" t="s">
        <v>118</v>
      </c>
      <c r="AN3000" s="56" t="s">
        <v>119</v>
      </c>
      <c r="AO3000" s="56" t="s">
        <v>115</v>
      </c>
      <c r="AP3000" s="56" t="s">
        <v>117</v>
      </c>
      <c r="AQ3000" s="56" t="s">
        <v>120</v>
      </c>
      <c r="AR3000" s="56">
        <v>202</v>
      </c>
      <c r="AS3000" s="56">
        <v>288.86</v>
      </c>
    </row>
    <row r="3001" spans="35:45" ht="69">
      <c r="AI3001" s="57" t="s">
        <v>110</v>
      </c>
      <c r="AJ3001" s="57">
        <v>2024</v>
      </c>
      <c r="AK3001" s="57" t="s">
        <v>30</v>
      </c>
      <c r="AL3001" s="57" t="s">
        <v>116</v>
      </c>
      <c r="AM3001" s="57" t="s">
        <v>118</v>
      </c>
      <c r="AN3001" s="57" t="s">
        <v>119</v>
      </c>
      <c r="AO3001" s="57" t="s">
        <v>115</v>
      </c>
      <c r="AP3001" s="57" t="s">
        <v>117</v>
      </c>
      <c r="AQ3001" s="57" t="s">
        <v>120</v>
      </c>
      <c r="AR3001" s="57">
        <v>178</v>
      </c>
      <c r="AS3001" s="57">
        <v>254.54</v>
      </c>
    </row>
    <row r="3002" spans="35:45" ht="69">
      <c r="AI3002" s="56" t="s">
        <v>112</v>
      </c>
      <c r="AJ3002" s="56">
        <v>2024</v>
      </c>
      <c r="AK3002" s="56" t="s">
        <v>30</v>
      </c>
      <c r="AL3002" s="56" t="s">
        <v>116</v>
      </c>
      <c r="AM3002" s="56" t="s">
        <v>118</v>
      </c>
      <c r="AN3002" s="56" t="s">
        <v>119</v>
      </c>
      <c r="AO3002" s="56" t="s">
        <v>115</v>
      </c>
      <c r="AP3002" s="56" t="s">
        <v>117</v>
      </c>
      <c r="AQ3002" s="56" t="s">
        <v>120</v>
      </c>
      <c r="AR3002" s="56">
        <v>805</v>
      </c>
      <c r="AS3002" s="56">
        <v>1151.1500000000001</v>
      </c>
    </row>
    <row r="3003" spans="35:45" ht="69">
      <c r="AI3003" s="57" t="s">
        <v>113</v>
      </c>
      <c r="AJ3003" s="57">
        <v>2024</v>
      </c>
      <c r="AK3003" s="57" t="s">
        <v>30</v>
      </c>
      <c r="AL3003" s="57" t="s">
        <v>116</v>
      </c>
      <c r="AM3003" s="57" t="s">
        <v>118</v>
      </c>
      <c r="AN3003" s="57" t="s">
        <v>119</v>
      </c>
      <c r="AO3003" s="57" t="s">
        <v>115</v>
      </c>
      <c r="AP3003" s="57" t="s">
        <v>117</v>
      </c>
      <c r="AQ3003" s="57" t="s">
        <v>120</v>
      </c>
      <c r="AR3003" s="57">
        <v>892</v>
      </c>
      <c r="AS3003" s="57">
        <v>1275.56</v>
      </c>
    </row>
    <row r="3004" spans="35:45" ht="69">
      <c r="AI3004" s="56" t="s">
        <v>113</v>
      </c>
      <c r="AJ3004" s="56">
        <v>2024</v>
      </c>
      <c r="AK3004" s="56" t="s">
        <v>30</v>
      </c>
      <c r="AL3004" s="56" t="s">
        <v>116</v>
      </c>
      <c r="AM3004" s="56" t="s">
        <v>118</v>
      </c>
      <c r="AN3004" s="56" t="s">
        <v>119</v>
      </c>
      <c r="AO3004" s="56" t="s">
        <v>115</v>
      </c>
      <c r="AP3004" s="56" t="s">
        <v>117</v>
      </c>
      <c r="AQ3004" s="56" t="s">
        <v>120</v>
      </c>
      <c r="AR3004" s="56">
        <v>845</v>
      </c>
      <c r="AS3004" s="56">
        <v>526.24</v>
      </c>
    </row>
    <row r="3005" spans="35:45" ht="69">
      <c r="AI3005" s="57" t="s">
        <v>112</v>
      </c>
      <c r="AJ3005" s="57">
        <v>2024</v>
      </c>
      <c r="AK3005" s="57" t="s">
        <v>30</v>
      </c>
      <c r="AL3005" s="57" t="s">
        <v>116</v>
      </c>
      <c r="AM3005" s="57" t="s">
        <v>118</v>
      </c>
      <c r="AN3005" s="57" t="s">
        <v>119</v>
      </c>
      <c r="AO3005" s="57" t="s">
        <v>115</v>
      </c>
      <c r="AP3005" s="57" t="s">
        <v>117</v>
      </c>
      <c r="AQ3005" s="57" t="s">
        <v>120</v>
      </c>
      <c r="AR3005" s="57">
        <v>177</v>
      </c>
      <c r="AS3005" s="57">
        <v>253.11</v>
      </c>
    </row>
    <row r="3006" spans="35:45" ht="69">
      <c r="AI3006" s="56" t="s">
        <v>110</v>
      </c>
      <c r="AJ3006" s="56">
        <v>2024</v>
      </c>
      <c r="AK3006" s="56" t="s">
        <v>30</v>
      </c>
      <c r="AL3006" s="56" t="s">
        <v>116</v>
      </c>
      <c r="AM3006" s="56" t="s">
        <v>118</v>
      </c>
      <c r="AN3006" s="56" t="s">
        <v>119</v>
      </c>
      <c r="AO3006" s="56" t="s">
        <v>115</v>
      </c>
      <c r="AP3006" s="56" t="s">
        <v>117</v>
      </c>
      <c r="AQ3006" s="56" t="s">
        <v>120</v>
      </c>
      <c r="AR3006" s="56">
        <v>205</v>
      </c>
      <c r="AS3006" s="56">
        <v>293.14999999999998</v>
      </c>
    </row>
    <row r="3007" spans="35:45" ht="69">
      <c r="AI3007" s="57" t="s">
        <v>103</v>
      </c>
      <c r="AJ3007" s="57">
        <v>2024</v>
      </c>
      <c r="AK3007" s="57" t="s">
        <v>30</v>
      </c>
      <c r="AL3007" s="57" t="s">
        <v>116</v>
      </c>
      <c r="AM3007" s="57" t="s">
        <v>118</v>
      </c>
      <c r="AN3007" s="57" t="s">
        <v>119</v>
      </c>
      <c r="AO3007" s="57" t="s">
        <v>115</v>
      </c>
      <c r="AP3007" s="57" t="s">
        <v>117</v>
      </c>
      <c r="AQ3007" s="57" t="s">
        <v>120</v>
      </c>
      <c r="AR3007" s="57">
        <v>175</v>
      </c>
      <c r="AS3007" s="57">
        <v>250.25</v>
      </c>
    </row>
    <row r="3008" spans="35:45" ht="69">
      <c r="AI3008" s="56" t="s">
        <v>110</v>
      </c>
      <c r="AJ3008" s="56">
        <v>2024</v>
      </c>
      <c r="AK3008" s="56" t="s">
        <v>30</v>
      </c>
      <c r="AL3008" s="56" t="s">
        <v>116</v>
      </c>
      <c r="AM3008" s="56" t="s">
        <v>118</v>
      </c>
      <c r="AN3008" s="56" t="s">
        <v>119</v>
      </c>
      <c r="AO3008" s="56" t="s">
        <v>115</v>
      </c>
      <c r="AP3008" s="56" t="s">
        <v>117</v>
      </c>
      <c r="AQ3008" s="56" t="s">
        <v>120</v>
      </c>
      <c r="AR3008" s="56">
        <v>814</v>
      </c>
      <c r="AS3008" s="56">
        <v>1164.02</v>
      </c>
    </row>
    <row r="3009" spans="35:45" ht="69">
      <c r="AI3009" s="57" t="s">
        <v>114</v>
      </c>
      <c r="AJ3009" s="57">
        <v>2024</v>
      </c>
      <c r="AK3009" s="57" t="s">
        <v>34</v>
      </c>
      <c r="AL3009" s="57" t="s">
        <v>116</v>
      </c>
      <c r="AM3009" s="57" t="s">
        <v>118</v>
      </c>
      <c r="AN3009" s="57" t="s">
        <v>119</v>
      </c>
      <c r="AO3009" s="57" t="s">
        <v>115</v>
      </c>
      <c r="AP3009" s="57" t="s">
        <v>117</v>
      </c>
      <c r="AQ3009" s="57" t="s">
        <v>120</v>
      </c>
      <c r="AR3009" s="57">
        <v>182</v>
      </c>
      <c r="AS3009" s="57">
        <v>260.26</v>
      </c>
    </row>
    <row r="3010" spans="35:45" ht="69">
      <c r="AI3010" s="56" t="s">
        <v>112</v>
      </c>
      <c r="AJ3010" s="56">
        <v>2024</v>
      </c>
      <c r="AK3010" s="56" t="s">
        <v>34</v>
      </c>
      <c r="AL3010" s="56" t="s">
        <v>116</v>
      </c>
      <c r="AM3010" s="56" t="s">
        <v>118</v>
      </c>
      <c r="AN3010" s="56" t="s">
        <v>119</v>
      </c>
      <c r="AO3010" s="56" t="s">
        <v>115</v>
      </c>
      <c r="AP3010" s="56" t="s">
        <v>117</v>
      </c>
      <c r="AQ3010" s="56" t="s">
        <v>120</v>
      </c>
      <c r="AR3010" s="56">
        <v>152</v>
      </c>
      <c r="AS3010" s="56">
        <v>217.36</v>
      </c>
    </row>
    <row r="3011" spans="35:45" ht="69">
      <c r="AI3011" s="57" t="s">
        <v>103</v>
      </c>
      <c r="AJ3011" s="57">
        <v>2024</v>
      </c>
      <c r="AK3011" s="57" t="s">
        <v>34</v>
      </c>
      <c r="AL3011" s="57" t="s">
        <v>116</v>
      </c>
      <c r="AM3011" s="57" t="s">
        <v>118</v>
      </c>
      <c r="AN3011" s="57" t="s">
        <v>119</v>
      </c>
      <c r="AO3011" s="57" t="s">
        <v>115</v>
      </c>
      <c r="AP3011" s="57" t="s">
        <v>117</v>
      </c>
      <c r="AQ3011" s="57" t="s">
        <v>120</v>
      </c>
      <c r="AR3011" s="57">
        <v>184</v>
      </c>
      <c r="AS3011" s="57">
        <v>263.12</v>
      </c>
    </row>
    <row r="3012" spans="35:45" ht="69">
      <c r="AI3012" s="56" t="s">
        <v>113</v>
      </c>
      <c r="AJ3012" s="56">
        <v>2024</v>
      </c>
      <c r="AK3012" s="56" t="s">
        <v>34</v>
      </c>
      <c r="AL3012" s="56" t="s">
        <v>116</v>
      </c>
      <c r="AM3012" s="56" t="s">
        <v>118</v>
      </c>
      <c r="AN3012" s="56" t="s">
        <v>119</v>
      </c>
      <c r="AO3012" s="56" t="s">
        <v>115</v>
      </c>
      <c r="AP3012" s="56" t="s">
        <v>117</v>
      </c>
      <c r="AQ3012" s="56" t="s">
        <v>120</v>
      </c>
      <c r="AR3012" s="56">
        <v>154</v>
      </c>
      <c r="AS3012" s="56">
        <v>220.22</v>
      </c>
    </row>
    <row r="3013" spans="35:45" ht="69">
      <c r="AI3013" s="57" t="s">
        <v>113</v>
      </c>
      <c r="AJ3013" s="57">
        <v>2024</v>
      </c>
      <c r="AK3013" s="57" t="s">
        <v>34</v>
      </c>
      <c r="AL3013" s="57" t="s">
        <v>116</v>
      </c>
      <c r="AM3013" s="57" t="s">
        <v>118</v>
      </c>
      <c r="AN3013" s="57" t="s">
        <v>119</v>
      </c>
      <c r="AO3013" s="57" t="s">
        <v>115</v>
      </c>
      <c r="AP3013" s="57" t="s">
        <v>117</v>
      </c>
      <c r="AQ3013" s="57" t="s">
        <v>120</v>
      </c>
      <c r="AR3013" s="57">
        <v>809</v>
      </c>
      <c r="AS3013" s="57">
        <v>1156.8699999999999</v>
      </c>
    </row>
    <row r="3014" spans="35:45" ht="69">
      <c r="AI3014" s="56" t="s">
        <v>110</v>
      </c>
      <c r="AJ3014" s="56">
        <v>2024</v>
      </c>
      <c r="AK3014" s="56" t="s">
        <v>34</v>
      </c>
      <c r="AL3014" s="56" t="s">
        <v>116</v>
      </c>
      <c r="AM3014" s="56" t="s">
        <v>118</v>
      </c>
      <c r="AN3014" s="56" t="s">
        <v>119</v>
      </c>
      <c r="AO3014" s="56" t="s">
        <v>115</v>
      </c>
      <c r="AP3014" s="56" t="s">
        <v>117</v>
      </c>
      <c r="AQ3014" s="56" t="s">
        <v>120</v>
      </c>
      <c r="AR3014" s="56">
        <v>895</v>
      </c>
      <c r="AS3014" s="56">
        <v>1279.8499999999999</v>
      </c>
    </row>
    <row r="3015" spans="35:45" ht="69">
      <c r="AI3015" s="57" t="s">
        <v>110</v>
      </c>
      <c r="AJ3015" s="57">
        <v>2024</v>
      </c>
      <c r="AK3015" s="57" t="s">
        <v>34</v>
      </c>
      <c r="AL3015" s="57" t="s">
        <v>116</v>
      </c>
      <c r="AM3015" s="57" t="s">
        <v>118</v>
      </c>
      <c r="AN3015" s="57" t="s">
        <v>119</v>
      </c>
      <c r="AO3015" s="57" t="s">
        <v>115</v>
      </c>
      <c r="AP3015" s="57" t="s">
        <v>117</v>
      </c>
      <c r="AQ3015" s="57" t="s">
        <v>120</v>
      </c>
      <c r="AR3015" s="57">
        <v>848</v>
      </c>
      <c r="AS3015" s="57">
        <v>526.24</v>
      </c>
    </row>
    <row r="3016" spans="35:45" ht="69">
      <c r="AI3016" s="56" t="s">
        <v>113</v>
      </c>
      <c r="AJ3016" s="56">
        <v>2024</v>
      </c>
      <c r="AK3016" s="56" t="s">
        <v>34</v>
      </c>
      <c r="AL3016" s="56" t="s">
        <v>116</v>
      </c>
      <c r="AM3016" s="56" t="s">
        <v>118</v>
      </c>
      <c r="AN3016" s="56" t="s">
        <v>119</v>
      </c>
      <c r="AO3016" s="56" t="s">
        <v>115</v>
      </c>
      <c r="AP3016" s="56" t="s">
        <v>117</v>
      </c>
      <c r="AQ3016" s="56" t="s">
        <v>120</v>
      </c>
      <c r="AR3016" s="56">
        <v>153</v>
      </c>
      <c r="AS3016" s="56">
        <v>218.79</v>
      </c>
    </row>
    <row r="3017" spans="35:45" ht="69">
      <c r="AI3017" s="57" t="s">
        <v>113</v>
      </c>
      <c r="AJ3017" s="57">
        <v>2024</v>
      </c>
      <c r="AK3017" s="57" t="s">
        <v>34</v>
      </c>
      <c r="AL3017" s="57" t="s">
        <v>116</v>
      </c>
      <c r="AM3017" s="57" t="s">
        <v>118</v>
      </c>
      <c r="AN3017" s="57" t="s">
        <v>119</v>
      </c>
      <c r="AO3017" s="57" t="s">
        <v>115</v>
      </c>
      <c r="AP3017" s="57" t="s">
        <v>117</v>
      </c>
      <c r="AQ3017" s="57" t="s">
        <v>120</v>
      </c>
      <c r="AR3017" s="57">
        <v>181</v>
      </c>
      <c r="AS3017" s="57">
        <v>258.83</v>
      </c>
    </row>
    <row r="3018" spans="35:45" ht="69">
      <c r="AI3018" s="56" t="s">
        <v>103</v>
      </c>
      <c r="AJ3018" s="56">
        <v>2024</v>
      </c>
      <c r="AK3018" s="56" t="s">
        <v>34</v>
      </c>
      <c r="AL3018" s="56" t="s">
        <v>116</v>
      </c>
      <c r="AM3018" s="56" t="s">
        <v>118</v>
      </c>
      <c r="AN3018" s="56" t="s">
        <v>119</v>
      </c>
      <c r="AO3018" s="56" t="s">
        <v>115</v>
      </c>
      <c r="AP3018" s="56" t="s">
        <v>117</v>
      </c>
      <c r="AQ3018" s="56" t="s">
        <v>120</v>
      </c>
      <c r="AR3018" s="56">
        <v>157</v>
      </c>
      <c r="AS3018" s="56">
        <v>224.51</v>
      </c>
    </row>
    <row r="3019" spans="35:45" ht="69">
      <c r="AI3019" s="57" t="s">
        <v>112</v>
      </c>
      <c r="AJ3019" s="57">
        <v>2024</v>
      </c>
      <c r="AK3019" s="57" t="s">
        <v>34</v>
      </c>
      <c r="AL3019" s="57" t="s">
        <v>116</v>
      </c>
      <c r="AM3019" s="57" t="s">
        <v>118</v>
      </c>
      <c r="AN3019" s="57" t="s">
        <v>119</v>
      </c>
      <c r="AO3019" s="57" t="s">
        <v>115</v>
      </c>
      <c r="AP3019" s="57" t="s">
        <v>117</v>
      </c>
      <c r="AQ3019" s="57" t="s">
        <v>120</v>
      </c>
      <c r="AR3019" s="57">
        <v>818</v>
      </c>
      <c r="AS3019" s="57">
        <v>1169.74</v>
      </c>
    </row>
    <row r="3020" spans="35:45" ht="69">
      <c r="AI3020" s="56" t="s">
        <v>114</v>
      </c>
      <c r="AJ3020" s="56">
        <v>2024</v>
      </c>
      <c r="AK3020" s="56" t="s">
        <v>34</v>
      </c>
      <c r="AL3020" s="56" t="s">
        <v>116</v>
      </c>
      <c r="AM3020" s="56" t="s">
        <v>118</v>
      </c>
      <c r="AN3020" s="56" t="s">
        <v>119</v>
      </c>
      <c r="AO3020" s="56" t="s">
        <v>115</v>
      </c>
      <c r="AP3020" s="56" t="s">
        <v>117</v>
      </c>
      <c r="AQ3020" s="56" t="s">
        <v>120</v>
      </c>
      <c r="AR3020" s="56">
        <v>155</v>
      </c>
      <c r="AS3020" s="56">
        <v>221.65</v>
      </c>
    </row>
    <row r="3021" spans="35:45" ht="69">
      <c r="AI3021" s="57" t="s">
        <v>103</v>
      </c>
      <c r="AJ3021" s="57">
        <v>2024</v>
      </c>
      <c r="AK3021" s="57" t="s">
        <v>23</v>
      </c>
      <c r="AL3021" s="57" t="s">
        <v>116</v>
      </c>
      <c r="AM3021" s="57" t="s">
        <v>118</v>
      </c>
      <c r="AN3021" s="57" t="s">
        <v>119</v>
      </c>
      <c r="AO3021" s="57" t="s">
        <v>115</v>
      </c>
      <c r="AP3021" s="57" t="s">
        <v>117</v>
      </c>
      <c r="AQ3021" s="57" t="s">
        <v>120</v>
      </c>
      <c r="AR3021" s="57">
        <v>236</v>
      </c>
      <c r="AS3021" s="57">
        <v>337.48</v>
      </c>
    </row>
    <row r="3022" spans="35:45" ht="69">
      <c r="AI3022" s="56" t="s">
        <v>103</v>
      </c>
      <c r="AJ3022" s="56">
        <v>2024</v>
      </c>
      <c r="AK3022" s="56" t="s">
        <v>23</v>
      </c>
      <c r="AL3022" s="56" t="s">
        <v>116</v>
      </c>
      <c r="AM3022" s="56" t="s">
        <v>118</v>
      </c>
      <c r="AN3022" s="56" t="s">
        <v>119</v>
      </c>
      <c r="AO3022" s="56" t="s">
        <v>115</v>
      </c>
      <c r="AP3022" s="56" t="s">
        <v>117</v>
      </c>
      <c r="AQ3022" s="56" t="s">
        <v>120</v>
      </c>
      <c r="AR3022" s="56">
        <v>206</v>
      </c>
      <c r="AS3022" s="56">
        <v>294.58</v>
      </c>
    </row>
    <row r="3023" spans="35:45" ht="69">
      <c r="AI3023" s="57" t="s">
        <v>113</v>
      </c>
      <c r="AJ3023" s="57">
        <v>2024</v>
      </c>
      <c r="AK3023" s="57" t="s">
        <v>23</v>
      </c>
      <c r="AL3023" s="57" t="s">
        <v>116</v>
      </c>
      <c r="AM3023" s="57" t="s">
        <v>118</v>
      </c>
      <c r="AN3023" s="57" t="s">
        <v>119</v>
      </c>
      <c r="AO3023" s="57" t="s">
        <v>115</v>
      </c>
      <c r="AP3023" s="57" t="s">
        <v>117</v>
      </c>
      <c r="AQ3023" s="57" t="s">
        <v>120</v>
      </c>
      <c r="AR3023" s="57">
        <v>208</v>
      </c>
      <c r="AS3023" s="57">
        <v>297.44</v>
      </c>
    </row>
    <row r="3024" spans="35:45" ht="69">
      <c r="AI3024" s="56" t="s">
        <v>110</v>
      </c>
      <c r="AJ3024" s="56">
        <v>2024</v>
      </c>
      <c r="AK3024" s="56" t="s">
        <v>23</v>
      </c>
      <c r="AL3024" s="56" t="s">
        <v>116</v>
      </c>
      <c r="AM3024" s="56" t="s">
        <v>118</v>
      </c>
      <c r="AN3024" s="56" t="s">
        <v>119</v>
      </c>
      <c r="AO3024" s="56" t="s">
        <v>115</v>
      </c>
      <c r="AP3024" s="56" t="s">
        <v>117</v>
      </c>
      <c r="AQ3024" s="56" t="s">
        <v>120</v>
      </c>
      <c r="AR3024" s="56">
        <v>800</v>
      </c>
      <c r="AS3024" s="56">
        <v>1144</v>
      </c>
    </row>
    <row r="3025" spans="35:45" ht="69">
      <c r="AI3025" s="57" t="s">
        <v>112</v>
      </c>
      <c r="AJ3025" s="57">
        <v>2024</v>
      </c>
      <c r="AK3025" s="57" t="s">
        <v>23</v>
      </c>
      <c r="AL3025" s="57" t="s">
        <v>116</v>
      </c>
      <c r="AM3025" s="57" t="s">
        <v>118</v>
      </c>
      <c r="AN3025" s="57" t="s">
        <v>119</v>
      </c>
      <c r="AO3025" s="57" t="s">
        <v>115</v>
      </c>
      <c r="AP3025" s="57" t="s">
        <v>117</v>
      </c>
      <c r="AQ3025" s="57" t="s">
        <v>120</v>
      </c>
      <c r="AR3025" s="57">
        <v>886</v>
      </c>
      <c r="AS3025" s="57">
        <v>1266.98</v>
      </c>
    </row>
    <row r="3026" spans="35:45" ht="69">
      <c r="AI3026" s="56" t="s">
        <v>112</v>
      </c>
      <c r="AJ3026" s="56">
        <v>2024</v>
      </c>
      <c r="AK3026" s="56" t="s">
        <v>23</v>
      </c>
      <c r="AL3026" s="56" t="s">
        <v>116</v>
      </c>
      <c r="AM3026" s="56" t="s">
        <v>118</v>
      </c>
      <c r="AN3026" s="56" t="s">
        <v>119</v>
      </c>
      <c r="AO3026" s="56" t="s">
        <v>115</v>
      </c>
      <c r="AP3026" s="56" t="s">
        <v>117</v>
      </c>
      <c r="AQ3026" s="56" t="s">
        <v>120</v>
      </c>
      <c r="AR3026" s="56">
        <v>839</v>
      </c>
      <c r="AS3026" s="56">
        <v>526.24</v>
      </c>
    </row>
    <row r="3027" spans="35:45" ht="69">
      <c r="AI3027" s="57" t="s">
        <v>110</v>
      </c>
      <c r="AJ3027" s="57">
        <v>2024</v>
      </c>
      <c r="AK3027" s="57" t="s">
        <v>23</v>
      </c>
      <c r="AL3027" s="57" t="s">
        <v>116</v>
      </c>
      <c r="AM3027" s="57" t="s">
        <v>118</v>
      </c>
      <c r="AN3027" s="57" t="s">
        <v>119</v>
      </c>
      <c r="AO3027" s="57" t="s">
        <v>115</v>
      </c>
      <c r="AP3027" s="57" t="s">
        <v>117</v>
      </c>
      <c r="AQ3027" s="57" t="s">
        <v>120</v>
      </c>
      <c r="AR3027" s="57">
        <v>207</v>
      </c>
      <c r="AS3027" s="57">
        <v>296.01</v>
      </c>
    </row>
    <row r="3028" spans="35:45" ht="69">
      <c r="AI3028" s="56" t="s">
        <v>113</v>
      </c>
      <c r="AJ3028" s="56">
        <v>2024</v>
      </c>
      <c r="AK3028" s="56" t="s">
        <v>23</v>
      </c>
      <c r="AL3028" s="56" t="s">
        <v>116</v>
      </c>
      <c r="AM3028" s="56" t="s">
        <v>118</v>
      </c>
      <c r="AN3028" s="56" t="s">
        <v>119</v>
      </c>
      <c r="AO3028" s="56" t="s">
        <v>115</v>
      </c>
      <c r="AP3028" s="56" t="s">
        <v>117</v>
      </c>
      <c r="AQ3028" s="56" t="s">
        <v>120</v>
      </c>
      <c r="AR3028" s="56">
        <v>235</v>
      </c>
      <c r="AS3028" s="56">
        <v>336.05</v>
      </c>
    </row>
    <row r="3029" spans="35:45" ht="69">
      <c r="AI3029" s="57" t="s">
        <v>103</v>
      </c>
      <c r="AJ3029" s="57">
        <v>2024</v>
      </c>
      <c r="AK3029" s="57" t="s">
        <v>23</v>
      </c>
      <c r="AL3029" s="57" t="s">
        <v>116</v>
      </c>
      <c r="AM3029" s="57" t="s">
        <v>118</v>
      </c>
      <c r="AN3029" s="57" t="s">
        <v>119</v>
      </c>
      <c r="AO3029" s="57" t="s">
        <v>115</v>
      </c>
      <c r="AP3029" s="57" t="s">
        <v>117</v>
      </c>
      <c r="AQ3029" s="57" t="s">
        <v>120</v>
      </c>
      <c r="AR3029" s="57">
        <v>809</v>
      </c>
      <c r="AS3029" s="57">
        <v>1156.8699999999999</v>
      </c>
    </row>
    <row r="3030" spans="35:45" ht="69">
      <c r="AI3030" s="56" t="s">
        <v>103</v>
      </c>
      <c r="AJ3030" s="56">
        <v>2024</v>
      </c>
      <c r="AK3030" s="56" t="s">
        <v>23</v>
      </c>
      <c r="AL3030" s="56" t="s">
        <v>116</v>
      </c>
      <c r="AM3030" s="56" t="s">
        <v>118</v>
      </c>
      <c r="AN3030" s="56" t="s">
        <v>119</v>
      </c>
      <c r="AO3030" s="56" t="s">
        <v>115</v>
      </c>
      <c r="AP3030" s="56" t="s">
        <v>117</v>
      </c>
      <c r="AQ3030" s="56" t="s">
        <v>120</v>
      </c>
      <c r="AR3030" s="56">
        <v>209</v>
      </c>
      <c r="AS3030" s="56">
        <v>298.87</v>
      </c>
    </row>
    <row r="3031" spans="35:45" ht="69">
      <c r="AI3031" s="57" t="s">
        <v>103</v>
      </c>
      <c r="AJ3031" s="57">
        <v>2024</v>
      </c>
      <c r="AK3031" s="57" t="s">
        <v>1</v>
      </c>
      <c r="AL3031" s="57" t="s">
        <v>116</v>
      </c>
      <c r="AM3031" s="57" t="s">
        <v>118</v>
      </c>
      <c r="AN3031" s="57" t="s">
        <v>119</v>
      </c>
      <c r="AO3031" s="57" t="s">
        <v>115</v>
      </c>
      <c r="AP3031" s="57" t="s">
        <v>117</v>
      </c>
      <c r="AQ3031" s="57" t="s">
        <v>120</v>
      </c>
      <c r="AR3031" s="57">
        <v>242</v>
      </c>
      <c r="AS3031" s="57">
        <v>346.06</v>
      </c>
    </row>
    <row r="3032" spans="35:45" ht="69">
      <c r="AI3032" s="56" t="s">
        <v>112</v>
      </c>
      <c r="AJ3032" s="56">
        <v>2024</v>
      </c>
      <c r="AK3032" s="56" t="s">
        <v>1</v>
      </c>
      <c r="AL3032" s="56" t="s">
        <v>116</v>
      </c>
      <c r="AM3032" s="56" t="s">
        <v>118</v>
      </c>
      <c r="AN3032" s="56" t="s">
        <v>119</v>
      </c>
      <c r="AO3032" s="56" t="s">
        <v>115</v>
      </c>
      <c r="AP3032" s="56" t="s">
        <v>117</v>
      </c>
      <c r="AQ3032" s="56" t="s">
        <v>120</v>
      </c>
      <c r="AR3032" s="56">
        <v>212</v>
      </c>
      <c r="AS3032" s="56">
        <v>303.16000000000003</v>
      </c>
    </row>
    <row r="3033" spans="35:45" ht="69">
      <c r="AI3033" s="57" t="s">
        <v>110</v>
      </c>
      <c r="AJ3033" s="57">
        <v>2024</v>
      </c>
      <c r="AK3033" s="57" t="s">
        <v>1</v>
      </c>
      <c r="AL3033" s="57" t="s">
        <v>116</v>
      </c>
      <c r="AM3033" s="57" t="s">
        <v>118</v>
      </c>
      <c r="AN3033" s="57" t="s">
        <v>119</v>
      </c>
      <c r="AO3033" s="57" t="s">
        <v>115</v>
      </c>
      <c r="AP3033" s="57" t="s">
        <v>117</v>
      </c>
      <c r="AQ3033" s="57" t="s">
        <v>120</v>
      </c>
      <c r="AR3033" s="57">
        <v>238</v>
      </c>
      <c r="AS3033" s="57">
        <v>340.34</v>
      </c>
    </row>
    <row r="3034" spans="35:45" ht="69">
      <c r="AI3034" s="56" t="s">
        <v>112</v>
      </c>
      <c r="AJ3034" s="56">
        <v>2024</v>
      </c>
      <c r="AK3034" s="56" t="s">
        <v>1</v>
      </c>
      <c r="AL3034" s="56" t="s">
        <v>116</v>
      </c>
      <c r="AM3034" s="56" t="s">
        <v>118</v>
      </c>
      <c r="AN3034" s="56" t="s">
        <v>119</v>
      </c>
      <c r="AO3034" s="56" t="s">
        <v>115</v>
      </c>
      <c r="AP3034" s="56" t="s">
        <v>117</v>
      </c>
      <c r="AQ3034" s="56" t="s">
        <v>120</v>
      </c>
      <c r="AR3034" s="56">
        <v>214</v>
      </c>
      <c r="AS3034" s="56">
        <v>306.02</v>
      </c>
    </row>
    <row r="3035" spans="35:45" ht="69">
      <c r="AI3035" s="57" t="s">
        <v>110</v>
      </c>
      <c r="AJ3035" s="57">
        <v>2024</v>
      </c>
      <c r="AK3035" s="57" t="s">
        <v>1</v>
      </c>
      <c r="AL3035" s="57" t="s">
        <v>116</v>
      </c>
      <c r="AM3035" s="57" t="s">
        <v>118</v>
      </c>
      <c r="AN3035" s="57" t="s">
        <v>119</v>
      </c>
      <c r="AO3035" s="57" t="s">
        <v>115</v>
      </c>
      <c r="AP3035" s="57" t="s">
        <v>117</v>
      </c>
      <c r="AQ3035" s="57" t="s">
        <v>120</v>
      </c>
      <c r="AR3035" s="57">
        <v>799</v>
      </c>
      <c r="AS3035" s="57">
        <v>1142.57</v>
      </c>
    </row>
    <row r="3036" spans="35:45" ht="69">
      <c r="AI3036" s="56" t="s">
        <v>110</v>
      </c>
      <c r="AJ3036" s="56">
        <v>2024</v>
      </c>
      <c r="AK3036" s="56" t="s">
        <v>1</v>
      </c>
      <c r="AL3036" s="56" t="s">
        <v>116</v>
      </c>
      <c r="AM3036" s="56" t="s">
        <v>118</v>
      </c>
      <c r="AN3036" s="56" t="s">
        <v>119</v>
      </c>
      <c r="AO3036" s="56" t="s">
        <v>115</v>
      </c>
      <c r="AP3036" s="56" t="s">
        <v>117</v>
      </c>
      <c r="AQ3036" s="56" t="s">
        <v>120</v>
      </c>
      <c r="AR3036" s="56">
        <v>213</v>
      </c>
      <c r="AS3036" s="56">
        <v>304.58999999999997</v>
      </c>
    </row>
    <row r="3037" spans="35:45" ht="69">
      <c r="AI3037" s="57" t="s">
        <v>112</v>
      </c>
      <c r="AJ3037" s="57">
        <v>2024</v>
      </c>
      <c r="AK3037" s="57" t="s">
        <v>1</v>
      </c>
      <c r="AL3037" s="57" t="s">
        <v>116</v>
      </c>
      <c r="AM3037" s="57" t="s">
        <v>118</v>
      </c>
      <c r="AN3037" s="57" t="s">
        <v>119</v>
      </c>
      <c r="AO3037" s="57" t="s">
        <v>115</v>
      </c>
      <c r="AP3037" s="57" t="s">
        <v>117</v>
      </c>
      <c r="AQ3037" s="57" t="s">
        <v>120</v>
      </c>
      <c r="AR3037" s="57">
        <v>241</v>
      </c>
      <c r="AS3037" s="57">
        <v>344.63</v>
      </c>
    </row>
    <row r="3038" spans="35:45" ht="69">
      <c r="AI3038" s="56" t="s">
        <v>110</v>
      </c>
      <c r="AJ3038" s="56">
        <v>2024</v>
      </c>
      <c r="AK3038" s="56" t="s">
        <v>1</v>
      </c>
      <c r="AL3038" s="56" t="s">
        <v>116</v>
      </c>
      <c r="AM3038" s="56" t="s">
        <v>118</v>
      </c>
      <c r="AN3038" s="56" t="s">
        <v>119</v>
      </c>
      <c r="AO3038" s="56" t="s">
        <v>115</v>
      </c>
      <c r="AP3038" s="56" t="s">
        <v>117</v>
      </c>
      <c r="AQ3038" s="56" t="s">
        <v>120</v>
      </c>
      <c r="AR3038" s="56">
        <v>211</v>
      </c>
      <c r="AS3038" s="56">
        <v>301.73</v>
      </c>
    </row>
    <row r="3039" spans="35:45" ht="69">
      <c r="AI3039" s="57" t="s">
        <v>112</v>
      </c>
      <c r="AJ3039" s="57">
        <v>2024</v>
      </c>
      <c r="AK3039" s="57" t="s">
        <v>1</v>
      </c>
      <c r="AL3039" s="57" t="s">
        <v>116</v>
      </c>
      <c r="AM3039" s="57" t="s">
        <v>118</v>
      </c>
      <c r="AN3039" s="57" t="s">
        <v>119</v>
      </c>
      <c r="AO3039" s="57" t="s">
        <v>115</v>
      </c>
      <c r="AP3039" s="57" t="s">
        <v>117</v>
      </c>
      <c r="AQ3039" s="57" t="s">
        <v>120</v>
      </c>
      <c r="AR3039" s="57">
        <v>808</v>
      </c>
      <c r="AS3039" s="57">
        <v>1155.44</v>
      </c>
    </row>
    <row r="3040" spans="35:45" ht="69">
      <c r="AI3040" s="56" t="s">
        <v>103</v>
      </c>
      <c r="AJ3040" s="56">
        <v>2024</v>
      </c>
      <c r="AK3040" s="56" t="s">
        <v>1</v>
      </c>
      <c r="AL3040" s="56" t="s">
        <v>116</v>
      </c>
      <c r="AM3040" s="56" t="s">
        <v>118</v>
      </c>
      <c r="AN3040" s="56" t="s">
        <v>119</v>
      </c>
      <c r="AO3040" s="56" t="s">
        <v>115</v>
      </c>
      <c r="AP3040" s="56" t="s">
        <v>117</v>
      </c>
      <c r="AQ3040" s="56" t="s">
        <v>120</v>
      </c>
      <c r="AR3040" s="56">
        <v>215</v>
      </c>
      <c r="AS3040" s="56">
        <v>307.45</v>
      </c>
    </row>
    <row r="3041" spans="35:45" ht="69">
      <c r="AI3041" s="57" t="s">
        <v>103</v>
      </c>
      <c r="AJ3041" s="57">
        <v>2024</v>
      </c>
      <c r="AK3041" s="57" t="s">
        <v>29</v>
      </c>
      <c r="AL3041" s="57" t="s">
        <v>116</v>
      </c>
      <c r="AM3041" s="57" t="s">
        <v>118</v>
      </c>
      <c r="AN3041" s="57" t="s">
        <v>119</v>
      </c>
      <c r="AO3041" s="57" t="s">
        <v>115</v>
      </c>
      <c r="AP3041" s="57" t="s">
        <v>117</v>
      </c>
      <c r="AQ3041" s="57" t="s">
        <v>120</v>
      </c>
      <c r="AR3041" s="57">
        <v>206</v>
      </c>
      <c r="AS3041" s="57">
        <v>294.58</v>
      </c>
    </row>
    <row r="3042" spans="35:45" ht="69">
      <c r="AI3042" s="56" t="s">
        <v>110</v>
      </c>
      <c r="AJ3042" s="56">
        <v>2024</v>
      </c>
      <c r="AK3042" s="56" t="s">
        <v>29</v>
      </c>
      <c r="AL3042" s="56" t="s">
        <v>116</v>
      </c>
      <c r="AM3042" s="56" t="s">
        <v>118</v>
      </c>
      <c r="AN3042" s="56" t="s">
        <v>119</v>
      </c>
      <c r="AO3042" s="56" t="s">
        <v>115</v>
      </c>
      <c r="AP3042" s="56" t="s">
        <v>117</v>
      </c>
      <c r="AQ3042" s="56" t="s">
        <v>120</v>
      </c>
      <c r="AR3042" s="56">
        <v>182</v>
      </c>
      <c r="AS3042" s="56">
        <v>260.26</v>
      </c>
    </row>
    <row r="3043" spans="35:45" ht="69">
      <c r="AI3043" s="57" t="s">
        <v>110</v>
      </c>
      <c r="AJ3043" s="57">
        <v>2024</v>
      </c>
      <c r="AK3043" s="57" t="s">
        <v>29</v>
      </c>
      <c r="AL3043" s="57" t="s">
        <v>116</v>
      </c>
      <c r="AM3043" s="57" t="s">
        <v>118</v>
      </c>
      <c r="AN3043" s="57" t="s">
        <v>119</v>
      </c>
      <c r="AO3043" s="57" t="s">
        <v>115</v>
      </c>
      <c r="AP3043" s="57" t="s">
        <v>117</v>
      </c>
      <c r="AQ3043" s="57" t="s">
        <v>120</v>
      </c>
      <c r="AR3043" s="57">
        <v>208</v>
      </c>
      <c r="AS3043" s="57">
        <v>297.44</v>
      </c>
    </row>
    <row r="3044" spans="35:45" ht="69">
      <c r="AI3044" s="56" t="s">
        <v>110</v>
      </c>
      <c r="AJ3044" s="56">
        <v>2024</v>
      </c>
      <c r="AK3044" s="56" t="s">
        <v>29</v>
      </c>
      <c r="AL3044" s="56" t="s">
        <v>116</v>
      </c>
      <c r="AM3044" s="56" t="s">
        <v>118</v>
      </c>
      <c r="AN3044" s="56" t="s">
        <v>119</v>
      </c>
      <c r="AO3044" s="56" t="s">
        <v>115</v>
      </c>
      <c r="AP3044" s="56" t="s">
        <v>117</v>
      </c>
      <c r="AQ3044" s="56" t="s">
        <v>120</v>
      </c>
      <c r="AR3044" s="56">
        <v>804</v>
      </c>
      <c r="AS3044" s="56">
        <v>1149.72</v>
      </c>
    </row>
    <row r="3045" spans="35:45" ht="69">
      <c r="AI3045" s="57" t="s">
        <v>103</v>
      </c>
      <c r="AJ3045" s="57">
        <v>2024</v>
      </c>
      <c r="AK3045" s="57" t="s">
        <v>29</v>
      </c>
      <c r="AL3045" s="57" t="s">
        <v>116</v>
      </c>
      <c r="AM3045" s="57" t="s">
        <v>118</v>
      </c>
      <c r="AN3045" s="57" t="s">
        <v>119</v>
      </c>
      <c r="AO3045" s="57" t="s">
        <v>115</v>
      </c>
      <c r="AP3045" s="57" t="s">
        <v>117</v>
      </c>
      <c r="AQ3045" s="57" t="s">
        <v>120</v>
      </c>
      <c r="AR3045" s="57">
        <v>891</v>
      </c>
      <c r="AS3045" s="57">
        <v>1274.1300000000001</v>
      </c>
    </row>
    <row r="3046" spans="35:45" ht="69">
      <c r="AI3046" s="56" t="s">
        <v>103</v>
      </c>
      <c r="AJ3046" s="56">
        <v>2024</v>
      </c>
      <c r="AK3046" s="56" t="s">
        <v>29</v>
      </c>
      <c r="AL3046" s="56" t="s">
        <v>116</v>
      </c>
      <c r="AM3046" s="56" t="s">
        <v>118</v>
      </c>
      <c r="AN3046" s="56" t="s">
        <v>119</v>
      </c>
      <c r="AO3046" s="56" t="s">
        <v>115</v>
      </c>
      <c r="AP3046" s="56" t="s">
        <v>117</v>
      </c>
      <c r="AQ3046" s="56" t="s">
        <v>120</v>
      </c>
      <c r="AR3046" s="56">
        <v>844</v>
      </c>
      <c r="AS3046" s="56">
        <v>526.24</v>
      </c>
    </row>
    <row r="3047" spans="35:45" ht="69">
      <c r="AI3047" s="57" t="s">
        <v>110</v>
      </c>
      <c r="AJ3047" s="57">
        <v>2024</v>
      </c>
      <c r="AK3047" s="57" t="s">
        <v>29</v>
      </c>
      <c r="AL3047" s="57" t="s">
        <v>116</v>
      </c>
      <c r="AM3047" s="57" t="s">
        <v>118</v>
      </c>
      <c r="AN3047" s="57" t="s">
        <v>119</v>
      </c>
      <c r="AO3047" s="57" t="s">
        <v>115</v>
      </c>
      <c r="AP3047" s="57" t="s">
        <v>117</v>
      </c>
      <c r="AQ3047" s="57" t="s">
        <v>120</v>
      </c>
      <c r="AR3047" s="57">
        <v>183</v>
      </c>
      <c r="AS3047" s="57">
        <v>261.69</v>
      </c>
    </row>
    <row r="3048" spans="35:45" ht="69">
      <c r="AI3048" s="56" t="s">
        <v>110</v>
      </c>
      <c r="AJ3048" s="56">
        <v>2024</v>
      </c>
      <c r="AK3048" s="56" t="s">
        <v>29</v>
      </c>
      <c r="AL3048" s="56" t="s">
        <v>116</v>
      </c>
      <c r="AM3048" s="56" t="s">
        <v>118</v>
      </c>
      <c r="AN3048" s="56" t="s">
        <v>119</v>
      </c>
      <c r="AO3048" s="56" t="s">
        <v>115</v>
      </c>
      <c r="AP3048" s="56" t="s">
        <v>117</v>
      </c>
      <c r="AQ3048" s="56" t="s">
        <v>120</v>
      </c>
      <c r="AR3048" s="56">
        <v>181</v>
      </c>
      <c r="AS3048" s="56">
        <v>258.83</v>
      </c>
    </row>
    <row r="3049" spans="35:45" ht="69">
      <c r="AI3049" s="57" t="s">
        <v>110</v>
      </c>
      <c r="AJ3049" s="57">
        <v>2024</v>
      </c>
      <c r="AK3049" s="57" t="s">
        <v>29</v>
      </c>
      <c r="AL3049" s="57" t="s">
        <v>116</v>
      </c>
      <c r="AM3049" s="57" t="s">
        <v>118</v>
      </c>
      <c r="AN3049" s="57" t="s">
        <v>119</v>
      </c>
      <c r="AO3049" s="57" t="s">
        <v>115</v>
      </c>
      <c r="AP3049" s="57" t="s">
        <v>117</v>
      </c>
      <c r="AQ3049" s="57" t="s">
        <v>120</v>
      </c>
      <c r="AR3049" s="57">
        <v>813</v>
      </c>
      <c r="AS3049" s="57">
        <v>1162.5899999999999</v>
      </c>
    </row>
    <row r="3050" spans="35:45" ht="69">
      <c r="AI3050" s="56" t="s">
        <v>103</v>
      </c>
      <c r="AJ3050" s="56">
        <v>2024</v>
      </c>
      <c r="AK3050" s="56" t="s">
        <v>29</v>
      </c>
      <c r="AL3050" s="56" t="s">
        <v>116</v>
      </c>
      <c r="AM3050" s="56" t="s">
        <v>118</v>
      </c>
      <c r="AN3050" s="56" t="s">
        <v>119</v>
      </c>
      <c r="AO3050" s="56" t="s">
        <v>115</v>
      </c>
      <c r="AP3050" s="56" t="s">
        <v>117</v>
      </c>
      <c r="AQ3050" s="56" t="s">
        <v>120</v>
      </c>
      <c r="AR3050" s="56">
        <v>179</v>
      </c>
      <c r="AS3050" s="56">
        <v>255.97</v>
      </c>
    </row>
    <row r="3051" spans="35:45" ht="69">
      <c r="AI3051" s="57" t="s">
        <v>110</v>
      </c>
      <c r="AJ3051" s="57">
        <v>2024</v>
      </c>
      <c r="AK3051" s="57" t="s">
        <v>28</v>
      </c>
      <c r="AL3051" s="57" t="s">
        <v>116</v>
      </c>
      <c r="AM3051" s="57" t="s">
        <v>118</v>
      </c>
      <c r="AN3051" s="57" t="s">
        <v>119</v>
      </c>
      <c r="AO3051" s="57" t="s">
        <v>115</v>
      </c>
      <c r="AP3051" s="57" t="s">
        <v>117</v>
      </c>
      <c r="AQ3051" s="57" t="s">
        <v>120</v>
      </c>
      <c r="AR3051" s="57">
        <v>212</v>
      </c>
      <c r="AS3051" s="57">
        <v>303.16000000000003</v>
      </c>
    </row>
    <row r="3052" spans="35:45" ht="69">
      <c r="AI3052" s="56" t="s">
        <v>112</v>
      </c>
      <c r="AJ3052" s="56">
        <v>2024</v>
      </c>
      <c r="AK3052" s="56" t="s">
        <v>28</v>
      </c>
      <c r="AL3052" s="56" t="s">
        <v>116</v>
      </c>
      <c r="AM3052" s="56" t="s">
        <v>118</v>
      </c>
      <c r="AN3052" s="56" t="s">
        <v>119</v>
      </c>
      <c r="AO3052" s="56" t="s">
        <v>115</v>
      </c>
      <c r="AP3052" s="56" t="s">
        <v>117</v>
      </c>
      <c r="AQ3052" s="56" t="s">
        <v>120</v>
      </c>
      <c r="AR3052" s="56">
        <v>188</v>
      </c>
      <c r="AS3052" s="56">
        <v>268.83999999999997</v>
      </c>
    </row>
    <row r="3053" spans="35:45" ht="69">
      <c r="AI3053" s="57" t="s">
        <v>113</v>
      </c>
      <c r="AJ3053" s="57">
        <v>2024</v>
      </c>
      <c r="AK3053" s="57" t="s">
        <v>28</v>
      </c>
      <c r="AL3053" s="57" t="s">
        <v>116</v>
      </c>
      <c r="AM3053" s="57" t="s">
        <v>118</v>
      </c>
      <c r="AN3053" s="57" t="s">
        <v>119</v>
      </c>
      <c r="AO3053" s="57" t="s">
        <v>115</v>
      </c>
      <c r="AP3053" s="57" t="s">
        <v>117</v>
      </c>
      <c r="AQ3053" s="57" t="s">
        <v>120</v>
      </c>
      <c r="AR3053" s="57">
        <v>214</v>
      </c>
      <c r="AS3053" s="57">
        <v>306.02</v>
      </c>
    </row>
    <row r="3054" spans="35:45" ht="69">
      <c r="AI3054" s="56" t="s">
        <v>112</v>
      </c>
      <c r="AJ3054" s="56">
        <v>2024</v>
      </c>
      <c r="AK3054" s="56" t="s">
        <v>28</v>
      </c>
      <c r="AL3054" s="56" t="s">
        <v>116</v>
      </c>
      <c r="AM3054" s="56" t="s">
        <v>118</v>
      </c>
      <c r="AN3054" s="56" t="s">
        <v>119</v>
      </c>
      <c r="AO3054" s="56" t="s">
        <v>115</v>
      </c>
      <c r="AP3054" s="56" t="s">
        <v>117</v>
      </c>
      <c r="AQ3054" s="56" t="s">
        <v>120</v>
      </c>
      <c r="AR3054" s="56">
        <v>184</v>
      </c>
      <c r="AS3054" s="56">
        <v>263.12</v>
      </c>
    </row>
    <row r="3055" spans="35:45" ht="69">
      <c r="AI3055" s="57" t="s">
        <v>113</v>
      </c>
      <c r="AJ3055" s="57">
        <v>2024</v>
      </c>
      <c r="AK3055" s="57" t="s">
        <v>28</v>
      </c>
      <c r="AL3055" s="57" t="s">
        <v>116</v>
      </c>
      <c r="AM3055" s="57" t="s">
        <v>118</v>
      </c>
      <c r="AN3055" s="57" t="s">
        <v>119</v>
      </c>
      <c r="AO3055" s="57" t="s">
        <v>115</v>
      </c>
      <c r="AP3055" s="57" t="s">
        <v>117</v>
      </c>
      <c r="AQ3055" s="57" t="s">
        <v>120</v>
      </c>
      <c r="AR3055" s="57">
        <v>803</v>
      </c>
      <c r="AS3055" s="57">
        <v>1148.29</v>
      </c>
    </row>
    <row r="3056" spans="35:45" ht="69">
      <c r="AI3056" s="56" t="s">
        <v>112</v>
      </c>
      <c r="AJ3056" s="56">
        <v>2024</v>
      </c>
      <c r="AK3056" s="56" t="s">
        <v>28</v>
      </c>
      <c r="AL3056" s="56" t="s">
        <v>116</v>
      </c>
      <c r="AM3056" s="56" t="s">
        <v>118</v>
      </c>
      <c r="AN3056" s="56" t="s">
        <v>119</v>
      </c>
      <c r="AO3056" s="56" t="s">
        <v>115</v>
      </c>
      <c r="AP3056" s="56" t="s">
        <v>117</v>
      </c>
      <c r="AQ3056" s="56" t="s">
        <v>120</v>
      </c>
      <c r="AR3056" s="56">
        <v>890</v>
      </c>
      <c r="AS3056" s="56">
        <v>1272.7</v>
      </c>
    </row>
    <row r="3057" spans="35:45" ht="69">
      <c r="AI3057" s="57" t="s">
        <v>112</v>
      </c>
      <c r="AJ3057" s="57">
        <v>2024</v>
      </c>
      <c r="AK3057" s="57" t="s">
        <v>28</v>
      </c>
      <c r="AL3057" s="57" t="s">
        <v>116</v>
      </c>
      <c r="AM3057" s="57" t="s">
        <v>118</v>
      </c>
      <c r="AN3057" s="57" t="s">
        <v>119</v>
      </c>
      <c r="AO3057" s="57" t="s">
        <v>115</v>
      </c>
      <c r="AP3057" s="57" t="s">
        <v>117</v>
      </c>
      <c r="AQ3057" s="57" t="s">
        <v>120</v>
      </c>
      <c r="AR3057" s="57">
        <v>843</v>
      </c>
      <c r="AS3057" s="57">
        <v>526.24</v>
      </c>
    </row>
    <row r="3058" spans="35:45" ht="69">
      <c r="AI3058" s="56" t="s">
        <v>113</v>
      </c>
      <c r="AJ3058" s="56">
        <v>2024</v>
      </c>
      <c r="AK3058" s="56" t="s">
        <v>28</v>
      </c>
      <c r="AL3058" s="56" t="s">
        <v>116</v>
      </c>
      <c r="AM3058" s="56" t="s">
        <v>118</v>
      </c>
      <c r="AN3058" s="56" t="s">
        <v>119</v>
      </c>
      <c r="AO3058" s="56" t="s">
        <v>115</v>
      </c>
      <c r="AP3058" s="56" t="s">
        <v>117</v>
      </c>
      <c r="AQ3058" s="56" t="s">
        <v>120</v>
      </c>
      <c r="AR3058" s="56">
        <v>189</v>
      </c>
      <c r="AS3058" s="56">
        <v>270.27</v>
      </c>
    </row>
    <row r="3059" spans="35:45" ht="69">
      <c r="AI3059" s="57" t="s">
        <v>112</v>
      </c>
      <c r="AJ3059" s="57">
        <v>2024</v>
      </c>
      <c r="AK3059" s="57" t="s">
        <v>28</v>
      </c>
      <c r="AL3059" s="57" t="s">
        <v>116</v>
      </c>
      <c r="AM3059" s="57" t="s">
        <v>118</v>
      </c>
      <c r="AN3059" s="57" t="s">
        <v>119</v>
      </c>
      <c r="AO3059" s="57" t="s">
        <v>115</v>
      </c>
      <c r="AP3059" s="57" t="s">
        <v>117</v>
      </c>
      <c r="AQ3059" s="57" t="s">
        <v>120</v>
      </c>
      <c r="AR3059" s="57">
        <v>211</v>
      </c>
      <c r="AS3059" s="57">
        <v>301.73</v>
      </c>
    </row>
    <row r="3060" spans="35:45" ht="69">
      <c r="AI3060" s="56" t="s">
        <v>113</v>
      </c>
      <c r="AJ3060" s="56">
        <v>2024</v>
      </c>
      <c r="AK3060" s="56" t="s">
        <v>28</v>
      </c>
      <c r="AL3060" s="56" t="s">
        <v>116</v>
      </c>
      <c r="AM3060" s="56" t="s">
        <v>118</v>
      </c>
      <c r="AN3060" s="56" t="s">
        <v>119</v>
      </c>
      <c r="AO3060" s="56" t="s">
        <v>115</v>
      </c>
      <c r="AP3060" s="56" t="s">
        <v>117</v>
      </c>
      <c r="AQ3060" s="56" t="s">
        <v>120</v>
      </c>
      <c r="AR3060" s="56">
        <v>187</v>
      </c>
      <c r="AS3060" s="56">
        <v>267.41000000000003</v>
      </c>
    </row>
    <row r="3061" spans="35:45" ht="69">
      <c r="AI3061" s="57" t="s">
        <v>112</v>
      </c>
      <c r="AJ3061" s="57">
        <v>2024</v>
      </c>
      <c r="AK3061" s="57" t="s">
        <v>28</v>
      </c>
      <c r="AL3061" s="57" t="s">
        <v>116</v>
      </c>
      <c r="AM3061" s="57" t="s">
        <v>118</v>
      </c>
      <c r="AN3061" s="57" t="s">
        <v>119</v>
      </c>
      <c r="AO3061" s="57" t="s">
        <v>115</v>
      </c>
      <c r="AP3061" s="57" t="s">
        <v>117</v>
      </c>
      <c r="AQ3061" s="57" t="s">
        <v>120</v>
      </c>
      <c r="AR3061" s="57">
        <v>812</v>
      </c>
      <c r="AS3061" s="57">
        <v>1161.1600000000001</v>
      </c>
    </row>
    <row r="3062" spans="35:45" ht="69">
      <c r="AI3062" s="56" t="s">
        <v>110</v>
      </c>
      <c r="AJ3062" s="56">
        <v>2024</v>
      </c>
      <c r="AK3062" s="56" t="s">
        <v>28</v>
      </c>
      <c r="AL3062" s="56" t="s">
        <v>116</v>
      </c>
      <c r="AM3062" s="56" t="s">
        <v>118</v>
      </c>
      <c r="AN3062" s="56" t="s">
        <v>119</v>
      </c>
      <c r="AO3062" s="56" t="s">
        <v>115</v>
      </c>
      <c r="AP3062" s="56" t="s">
        <v>117</v>
      </c>
      <c r="AQ3062" s="56" t="s">
        <v>120</v>
      </c>
      <c r="AR3062" s="56">
        <v>185</v>
      </c>
      <c r="AS3062" s="56">
        <v>264.55</v>
      </c>
    </row>
    <row r="3063" spans="35:45" ht="69">
      <c r="AI3063" s="57" t="s">
        <v>110</v>
      </c>
      <c r="AJ3063" s="57">
        <v>2024</v>
      </c>
      <c r="AK3063" s="57" t="s">
        <v>24</v>
      </c>
      <c r="AL3063" s="57" t="s">
        <v>116</v>
      </c>
      <c r="AM3063" s="57" t="s">
        <v>118</v>
      </c>
      <c r="AN3063" s="57" t="s">
        <v>119</v>
      </c>
      <c r="AO3063" s="57" t="s">
        <v>115</v>
      </c>
      <c r="AP3063" s="57" t="s">
        <v>117</v>
      </c>
      <c r="AQ3063" s="57" t="s">
        <v>120</v>
      </c>
      <c r="AR3063" s="57">
        <v>230</v>
      </c>
      <c r="AS3063" s="57">
        <v>328.9</v>
      </c>
    </row>
    <row r="3064" spans="35:45" ht="69">
      <c r="AI3064" s="56" t="s">
        <v>103</v>
      </c>
      <c r="AJ3064" s="56">
        <v>2024</v>
      </c>
      <c r="AK3064" s="56" t="s">
        <v>24</v>
      </c>
      <c r="AL3064" s="56" t="s">
        <v>116</v>
      </c>
      <c r="AM3064" s="56" t="s">
        <v>118</v>
      </c>
      <c r="AN3064" s="56" t="s">
        <v>119</v>
      </c>
      <c r="AO3064" s="56" t="s">
        <v>115</v>
      </c>
      <c r="AP3064" s="56" t="s">
        <v>117</v>
      </c>
      <c r="AQ3064" s="56" t="s">
        <v>120</v>
      </c>
      <c r="AR3064" s="56">
        <v>200</v>
      </c>
      <c r="AS3064" s="56">
        <v>286</v>
      </c>
    </row>
    <row r="3065" spans="35:45" ht="69">
      <c r="AI3065" s="57" t="s">
        <v>103</v>
      </c>
      <c r="AJ3065" s="57">
        <v>2024</v>
      </c>
      <c r="AK3065" s="57" t="s">
        <v>24</v>
      </c>
      <c r="AL3065" s="57" t="s">
        <v>116</v>
      </c>
      <c r="AM3065" s="57" t="s">
        <v>118</v>
      </c>
      <c r="AN3065" s="57" t="s">
        <v>119</v>
      </c>
      <c r="AO3065" s="57" t="s">
        <v>115</v>
      </c>
      <c r="AP3065" s="57" t="s">
        <v>117</v>
      </c>
      <c r="AQ3065" s="57" t="s">
        <v>120</v>
      </c>
      <c r="AR3065" s="57">
        <v>232</v>
      </c>
      <c r="AS3065" s="57">
        <v>331.76</v>
      </c>
    </row>
    <row r="3066" spans="35:45" ht="69">
      <c r="AI3066" s="56" t="s">
        <v>112</v>
      </c>
      <c r="AJ3066" s="56">
        <v>2024</v>
      </c>
      <c r="AK3066" s="56" t="s">
        <v>24</v>
      </c>
      <c r="AL3066" s="56" t="s">
        <v>116</v>
      </c>
      <c r="AM3066" s="56" t="s">
        <v>118</v>
      </c>
      <c r="AN3066" s="56" t="s">
        <v>119</v>
      </c>
      <c r="AO3066" s="56" t="s">
        <v>115</v>
      </c>
      <c r="AP3066" s="56" t="s">
        <v>117</v>
      </c>
      <c r="AQ3066" s="56" t="s">
        <v>120</v>
      </c>
      <c r="AR3066" s="56">
        <v>202</v>
      </c>
      <c r="AS3066" s="56">
        <v>288.86</v>
      </c>
    </row>
    <row r="3067" spans="35:45" ht="69">
      <c r="AI3067" s="57" t="s">
        <v>103</v>
      </c>
      <c r="AJ3067" s="57">
        <v>2024</v>
      </c>
      <c r="AK3067" s="57" t="s">
        <v>24</v>
      </c>
      <c r="AL3067" s="57" t="s">
        <v>116</v>
      </c>
      <c r="AM3067" s="57" t="s">
        <v>118</v>
      </c>
      <c r="AN3067" s="57" t="s">
        <v>119</v>
      </c>
      <c r="AO3067" s="57" t="s">
        <v>115</v>
      </c>
      <c r="AP3067" s="57" t="s">
        <v>117</v>
      </c>
      <c r="AQ3067" s="57" t="s">
        <v>120</v>
      </c>
      <c r="AR3067" s="57">
        <v>801</v>
      </c>
      <c r="AS3067" s="57">
        <v>1145.43</v>
      </c>
    </row>
    <row r="3068" spans="35:45" ht="69">
      <c r="AI3068" s="56" t="s">
        <v>103</v>
      </c>
      <c r="AJ3068" s="56">
        <v>2024</v>
      </c>
      <c r="AK3068" s="56" t="s">
        <v>24</v>
      </c>
      <c r="AL3068" s="56" t="s">
        <v>116</v>
      </c>
      <c r="AM3068" s="56" t="s">
        <v>118</v>
      </c>
      <c r="AN3068" s="56" t="s">
        <v>119</v>
      </c>
      <c r="AO3068" s="56" t="s">
        <v>115</v>
      </c>
      <c r="AP3068" s="56" t="s">
        <v>117</v>
      </c>
      <c r="AQ3068" s="56" t="s">
        <v>120</v>
      </c>
      <c r="AR3068" s="56">
        <v>887</v>
      </c>
      <c r="AS3068" s="56">
        <v>1268.4100000000001</v>
      </c>
    </row>
    <row r="3069" spans="35:45" ht="69">
      <c r="AI3069" s="57" t="s">
        <v>103</v>
      </c>
      <c r="AJ3069" s="57">
        <v>2024</v>
      </c>
      <c r="AK3069" s="57" t="s">
        <v>24</v>
      </c>
      <c r="AL3069" s="57" t="s">
        <v>116</v>
      </c>
      <c r="AM3069" s="57" t="s">
        <v>118</v>
      </c>
      <c r="AN3069" s="57" t="s">
        <v>119</v>
      </c>
      <c r="AO3069" s="57" t="s">
        <v>115</v>
      </c>
      <c r="AP3069" s="57" t="s">
        <v>117</v>
      </c>
      <c r="AQ3069" s="57" t="s">
        <v>120</v>
      </c>
      <c r="AR3069" s="57">
        <v>840</v>
      </c>
      <c r="AS3069" s="57">
        <v>526.24</v>
      </c>
    </row>
    <row r="3070" spans="35:45" ht="69">
      <c r="AI3070" s="56" t="s">
        <v>103</v>
      </c>
      <c r="AJ3070" s="56">
        <v>2024</v>
      </c>
      <c r="AK3070" s="56" t="s">
        <v>24</v>
      </c>
      <c r="AL3070" s="56" t="s">
        <v>116</v>
      </c>
      <c r="AM3070" s="56" t="s">
        <v>118</v>
      </c>
      <c r="AN3070" s="56" t="s">
        <v>119</v>
      </c>
      <c r="AO3070" s="56" t="s">
        <v>115</v>
      </c>
      <c r="AP3070" s="56" t="s">
        <v>117</v>
      </c>
      <c r="AQ3070" s="56" t="s">
        <v>120</v>
      </c>
      <c r="AR3070" s="56">
        <v>201</v>
      </c>
      <c r="AS3070" s="56">
        <v>287.43</v>
      </c>
    </row>
    <row r="3071" spans="35:45" ht="69">
      <c r="AI3071" s="57" t="s">
        <v>112</v>
      </c>
      <c r="AJ3071" s="57">
        <v>2024</v>
      </c>
      <c r="AK3071" s="57" t="s">
        <v>24</v>
      </c>
      <c r="AL3071" s="57" t="s">
        <v>116</v>
      </c>
      <c r="AM3071" s="57" t="s">
        <v>118</v>
      </c>
      <c r="AN3071" s="57" t="s">
        <v>119</v>
      </c>
      <c r="AO3071" s="57" t="s">
        <v>115</v>
      </c>
      <c r="AP3071" s="57" t="s">
        <v>117</v>
      </c>
      <c r="AQ3071" s="57" t="s">
        <v>120</v>
      </c>
      <c r="AR3071" s="57">
        <v>229</v>
      </c>
      <c r="AS3071" s="57">
        <v>327.47000000000003</v>
      </c>
    </row>
    <row r="3072" spans="35:45" ht="69">
      <c r="AI3072" s="56" t="s">
        <v>103</v>
      </c>
      <c r="AJ3072" s="56">
        <v>2024</v>
      </c>
      <c r="AK3072" s="56" t="s">
        <v>24</v>
      </c>
      <c r="AL3072" s="56" t="s">
        <v>116</v>
      </c>
      <c r="AM3072" s="56" t="s">
        <v>118</v>
      </c>
      <c r="AN3072" s="56" t="s">
        <v>119</v>
      </c>
      <c r="AO3072" s="56" t="s">
        <v>115</v>
      </c>
      <c r="AP3072" s="56" t="s">
        <v>117</v>
      </c>
      <c r="AQ3072" s="56" t="s">
        <v>120</v>
      </c>
      <c r="AR3072" s="56">
        <v>205</v>
      </c>
      <c r="AS3072" s="56">
        <v>293.14999999999998</v>
      </c>
    </row>
    <row r="3073" spans="35:45" ht="69">
      <c r="AI3073" s="57" t="s">
        <v>103</v>
      </c>
      <c r="AJ3073" s="57">
        <v>2024</v>
      </c>
      <c r="AK3073" s="57" t="s">
        <v>24</v>
      </c>
      <c r="AL3073" s="57" t="s">
        <v>116</v>
      </c>
      <c r="AM3073" s="57" t="s">
        <v>118</v>
      </c>
      <c r="AN3073" s="57" t="s">
        <v>119</v>
      </c>
      <c r="AO3073" s="57" t="s">
        <v>115</v>
      </c>
      <c r="AP3073" s="57" t="s">
        <v>117</v>
      </c>
      <c r="AQ3073" s="57" t="s">
        <v>120</v>
      </c>
      <c r="AR3073" s="57">
        <v>810</v>
      </c>
      <c r="AS3073" s="57">
        <v>1158.3</v>
      </c>
    </row>
    <row r="3074" spans="35:45" ht="69">
      <c r="AI3074" s="56" t="s">
        <v>110</v>
      </c>
      <c r="AJ3074" s="56">
        <v>2024</v>
      </c>
      <c r="AK3074" s="56" t="s">
        <v>24</v>
      </c>
      <c r="AL3074" s="56" t="s">
        <v>116</v>
      </c>
      <c r="AM3074" s="56" t="s">
        <v>118</v>
      </c>
      <c r="AN3074" s="56" t="s">
        <v>119</v>
      </c>
      <c r="AO3074" s="56" t="s">
        <v>115</v>
      </c>
      <c r="AP3074" s="56" t="s">
        <v>117</v>
      </c>
      <c r="AQ3074" s="56" t="s">
        <v>120</v>
      </c>
      <c r="AR3074" s="56">
        <v>203</v>
      </c>
      <c r="AS3074" s="56">
        <v>290.29000000000002</v>
      </c>
    </row>
    <row r="3075" spans="35:45" ht="69">
      <c r="AI3075" s="57" t="s">
        <v>112</v>
      </c>
      <c r="AJ3075" s="57">
        <v>2024</v>
      </c>
      <c r="AK3075" s="57" t="s">
        <v>27</v>
      </c>
      <c r="AL3075" s="57" t="s">
        <v>116</v>
      </c>
      <c r="AM3075" s="57" t="s">
        <v>118</v>
      </c>
      <c r="AN3075" s="57" t="s">
        <v>119</v>
      </c>
      <c r="AO3075" s="57" t="s">
        <v>115</v>
      </c>
      <c r="AP3075" s="57" t="s">
        <v>117</v>
      </c>
      <c r="AQ3075" s="57" t="s">
        <v>120</v>
      </c>
      <c r="AR3075" s="57">
        <v>218</v>
      </c>
      <c r="AS3075" s="57">
        <v>311.74</v>
      </c>
    </row>
    <row r="3076" spans="35:45" ht="69">
      <c r="AI3076" s="56" t="s">
        <v>112</v>
      </c>
      <c r="AJ3076" s="56">
        <v>2024</v>
      </c>
      <c r="AK3076" s="56" t="s">
        <v>27</v>
      </c>
      <c r="AL3076" s="56" t="s">
        <v>116</v>
      </c>
      <c r="AM3076" s="56" t="s">
        <v>118</v>
      </c>
      <c r="AN3076" s="56" t="s">
        <v>119</v>
      </c>
      <c r="AO3076" s="56" t="s">
        <v>115</v>
      </c>
      <c r="AP3076" s="56" t="s">
        <v>117</v>
      </c>
      <c r="AQ3076" s="56" t="s">
        <v>120</v>
      </c>
      <c r="AR3076" s="56">
        <v>194</v>
      </c>
      <c r="AS3076" s="56">
        <v>277.42</v>
      </c>
    </row>
    <row r="3077" spans="35:45" ht="69">
      <c r="AI3077" s="57" t="s">
        <v>110</v>
      </c>
      <c r="AJ3077" s="57">
        <v>2024</v>
      </c>
      <c r="AK3077" s="57" t="s">
        <v>27</v>
      </c>
      <c r="AL3077" s="57" t="s">
        <v>116</v>
      </c>
      <c r="AM3077" s="57" t="s">
        <v>118</v>
      </c>
      <c r="AN3077" s="57" t="s">
        <v>119</v>
      </c>
      <c r="AO3077" s="57" t="s">
        <v>115</v>
      </c>
      <c r="AP3077" s="57" t="s">
        <v>117</v>
      </c>
      <c r="AQ3077" s="57" t="s">
        <v>120</v>
      </c>
      <c r="AR3077" s="57">
        <v>220</v>
      </c>
      <c r="AS3077" s="57">
        <v>314.60000000000002</v>
      </c>
    </row>
    <row r="3078" spans="35:45" ht="69">
      <c r="AI3078" s="56" t="s">
        <v>110</v>
      </c>
      <c r="AJ3078" s="56">
        <v>2024</v>
      </c>
      <c r="AK3078" s="56" t="s">
        <v>27</v>
      </c>
      <c r="AL3078" s="56" t="s">
        <v>116</v>
      </c>
      <c r="AM3078" s="56" t="s">
        <v>118</v>
      </c>
      <c r="AN3078" s="56" t="s">
        <v>119</v>
      </c>
      <c r="AO3078" s="56" t="s">
        <v>115</v>
      </c>
      <c r="AP3078" s="56" t="s">
        <v>117</v>
      </c>
      <c r="AQ3078" s="56" t="s">
        <v>120</v>
      </c>
      <c r="AR3078" s="56">
        <v>190</v>
      </c>
      <c r="AS3078" s="56">
        <v>271.7</v>
      </c>
    </row>
    <row r="3079" spans="35:45" ht="69">
      <c r="AI3079" s="57" t="s">
        <v>110</v>
      </c>
      <c r="AJ3079" s="57">
        <v>2024</v>
      </c>
      <c r="AK3079" s="57" t="s">
        <v>27</v>
      </c>
      <c r="AL3079" s="57" t="s">
        <v>116</v>
      </c>
      <c r="AM3079" s="57" t="s">
        <v>118</v>
      </c>
      <c r="AN3079" s="57" t="s">
        <v>119</v>
      </c>
      <c r="AO3079" s="57" t="s">
        <v>115</v>
      </c>
      <c r="AP3079" s="57" t="s">
        <v>117</v>
      </c>
      <c r="AQ3079" s="57" t="s">
        <v>120</v>
      </c>
      <c r="AR3079" s="57">
        <v>889</v>
      </c>
      <c r="AS3079" s="57">
        <v>1271.27</v>
      </c>
    </row>
    <row r="3080" spans="35:45" ht="69">
      <c r="AI3080" s="56" t="s">
        <v>110</v>
      </c>
      <c r="AJ3080" s="56">
        <v>2024</v>
      </c>
      <c r="AK3080" s="56" t="s">
        <v>27</v>
      </c>
      <c r="AL3080" s="56" t="s">
        <v>116</v>
      </c>
      <c r="AM3080" s="56" t="s">
        <v>118</v>
      </c>
      <c r="AN3080" s="56" t="s">
        <v>119</v>
      </c>
      <c r="AO3080" s="56" t="s">
        <v>115</v>
      </c>
      <c r="AP3080" s="56" t="s">
        <v>117</v>
      </c>
      <c r="AQ3080" s="56" t="s">
        <v>120</v>
      </c>
      <c r="AR3080" s="56">
        <v>842</v>
      </c>
      <c r="AS3080" s="56">
        <v>526.24</v>
      </c>
    </row>
    <row r="3081" spans="35:45" ht="69">
      <c r="AI3081" s="57" t="s">
        <v>110</v>
      </c>
      <c r="AJ3081" s="57">
        <v>2024</v>
      </c>
      <c r="AK3081" s="57" t="s">
        <v>27</v>
      </c>
      <c r="AL3081" s="57" t="s">
        <v>116</v>
      </c>
      <c r="AM3081" s="57" t="s">
        <v>118</v>
      </c>
      <c r="AN3081" s="57" t="s">
        <v>119</v>
      </c>
      <c r="AO3081" s="57" t="s">
        <v>115</v>
      </c>
      <c r="AP3081" s="57" t="s">
        <v>117</v>
      </c>
      <c r="AQ3081" s="57" t="s">
        <v>120</v>
      </c>
      <c r="AR3081" s="57">
        <v>217</v>
      </c>
      <c r="AS3081" s="57">
        <v>310.31</v>
      </c>
    </row>
    <row r="3082" spans="35:45" ht="69">
      <c r="AI3082" s="56" t="s">
        <v>110</v>
      </c>
      <c r="AJ3082" s="56">
        <v>2024</v>
      </c>
      <c r="AK3082" s="56" t="s">
        <v>27</v>
      </c>
      <c r="AL3082" s="56" t="s">
        <v>116</v>
      </c>
      <c r="AM3082" s="56" t="s">
        <v>118</v>
      </c>
      <c r="AN3082" s="56" t="s">
        <v>119</v>
      </c>
      <c r="AO3082" s="56" t="s">
        <v>115</v>
      </c>
      <c r="AP3082" s="56" t="s">
        <v>117</v>
      </c>
      <c r="AQ3082" s="56" t="s">
        <v>120</v>
      </c>
      <c r="AR3082" s="56">
        <v>193</v>
      </c>
      <c r="AS3082" s="56">
        <v>275.99</v>
      </c>
    </row>
    <row r="3083" spans="35:45" ht="69">
      <c r="AI3083" s="57" t="s">
        <v>112</v>
      </c>
      <c r="AJ3083" s="57">
        <v>2024</v>
      </c>
      <c r="AK3083" s="57" t="s">
        <v>27</v>
      </c>
      <c r="AL3083" s="57" t="s">
        <v>116</v>
      </c>
      <c r="AM3083" s="57" t="s">
        <v>118</v>
      </c>
      <c r="AN3083" s="57" t="s">
        <v>119</v>
      </c>
      <c r="AO3083" s="57" t="s">
        <v>115</v>
      </c>
      <c r="AP3083" s="57" t="s">
        <v>117</v>
      </c>
      <c r="AQ3083" s="57" t="s">
        <v>120</v>
      </c>
      <c r="AR3083" s="57">
        <v>811</v>
      </c>
      <c r="AS3083" s="57">
        <v>1159.73</v>
      </c>
    </row>
    <row r="3084" spans="35:45" ht="69">
      <c r="AI3084" s="56" t="s">
        <v>112</v>
      </c>
      <c r="AJ3084" s="56">
        <v>2024</v>
      </c>
      <c r="AK3084" s="56" t="s">
        <v>27</v>
      </c>
      <c r="AL3084" s="56" t="s">
        <v>116</v>
      </c>
      <c r="AM3084" s="56" t="s">
        <v>118</v>
      </c>
      <c r="AN3084" s="56" t="s">
        <v>119</v>
      </c>
      <c r="AO3084" s="56" t="s">
        <v>115</v>
      </c>
      <c r="AP3084" s="56" t="s">
        <v>117</v>
      </c>
      <c r="AQ3084" s="56" t="s">
        <v>120</v>
      </c>
      <c r="AR3084" s="56">
        <v>191</v>
      </c>
      <c r="AS3084" s="56">
        <v>273.13</v>
      </c>
    </row>
    <row r="3085" spans="35:45" ht="69">
      <c r="AI3085" s="57" t="s">
        <v>110</v>
      </c>
      <c r="AJ3085" s="57">
        <v>2024</v>
      </c>
      <c r="AK3085" s="57" t="s">
        <v>33</v>
      </c>
      <c r="AL3085" s="57" t="s">
        <v>116</v>
      </c>
      <c r="AM3085" s="57" t="s">
        <v>118</v>
      </c>
      <c r="AN3085" s="57" t="s">
        <v>119</v>
      </c>
      <c r="AO3085" s="57" t="s">
        <v>115</v>
      </c>
      <c r="AP3085" s="57" t="s">
        <v>117</v>
      </c>
      <c r="AQ3085" s="57" t="s">
        <v>120</v>
      </c>
      <c r="AR3085" s="57">
        <v>188</v>
      </c>
      <c r="AS3085" s="57">
        <v>268.83999999999997</v>
      </c>
    </row>
    <row r="3086" spans="35:45" ht="69">
      <c r="AI3086" s="56" t="s">
        <v>114</v>
      </c>
      <c r="AJ3086" s="56">
        <v>2024</v>
      </c>
      <c r="AK3086" s="56" t="s">
        <v>33</v>
      </c>
      <c r="AL3086" s="56" t="s">
        <v>116</v>
      </c>
      <c r="AM3086" s="56" t="s">
        <v>118</v>
      </c>
      <c r="AN3086" s="56" t="s">
        <v>119</v>
      </c>
      <c r="AO3086" s="56" t="s">
        <v>115</v>
      </c>
      <c r="AP3086" s="56" t="s">
        <v>117</v>
      </c>
      <c r="AQ3086" s="56" t="s">
        <v>120</v>
      </c>
      <c r="AR3086" s="56">
        <v>158</v>
      </c>
      <c r="AS3086" s="56">
        <v>225.94</v>
      </c>
    </row>
    <row r="3087" spans="35:45" ht="69">
      <c r="AI3087" s="57" t="s">
        <v>103</v>
      </c>
      <c r="AJ3087" s="57">
        <v>2024</v>
      </c>
      <c r="AK3087" s="57" t="s">
        <v>33</v>
      </c>
      <c r="AL3087" s="57" t="s">
        <v>116</v>
      </c>
      <c r="AM3087" s="57" t="s">
        <v>118</v>
      </c>
      <c r="AN3087" s="57" t="s">
        <v>119</v>
      </c>
      <c r="AO3087" s="57" t="s">
        <v>115</v>
      </c>
      <c r="AP3087" s="57" t="s">
        <v>117</v>
      </c>
      <c r="AQ3087" s="57" t="s">
        <v>120</v>
      </c>
      <c r="AR3087" s="57">
        <v>160</v>
      </c>
      <c r="AS3087" s="57">
        <v>228.8</v>
      </c>
    </row>
    <row r="3088" spans="35:45" ht="69">
      <c r="AI3088" s="56" t="s">
        <v>103</v>
      </c>
      <c r="AJ3088" s="56">
        <v>2024</v>
      </c>
      <c r="AK3088" s="56" t="s">
        <v>33</v>
      </c>
      <c r="AL3088" s="56" t="s">
        <v>116</v>
      </c>
      <c r="AM3088" s="56" t="s">
        <v>118</v>
      </c>
      <c r="AN3088" s="56" t="s">
        <v>119</v>
      </c>
      <c r="AO3088" s="56" t="s">
        <v>115</v>
      </c>
      <c r="AP3088" s="56" t="s">
        <v>117</v>
      </c>
      <c r="AQ3088" s="56" t="s">
        <v>120</v>
      </c>
      <c r="AR3088" s="56">
        <v>808</v>
      </c>
      <c r="AS3088" s="56">
        <v>1155.44</v>
      </c>
    </row>
    <row r="3089" spans="35:45" ht="69">
      <c r="AI3089" s="57" t="s">
        <v>110</v>
      </c>
      <c r="AJ3089" s="57">
        <v>2024</v>
      </c>
      <c r="AK3089" s="57" t="s">
        <v>33</v>
      </c>
      <c r="AL3089" s="57" t="s">
        <v>116</v>
      </c>
      <c r="AM3089" s="57" t="s">
        <v>118</v>
      </c>
      <c r="AN3089" s="57" t="s">
        <v>119</v>
      </c>
      <c r="AO3089" s="57" t="s">
        <v>115</v>
      </c>
      <c r="AP3089" s="57" t="s">
        <v>117</v>
      </c>
      <c r="AQ3089" s="57" t="s">
        <v>120</v>
      </c>
      <c r="AR3089" s="57">
        <v>894</v>
      </c>
      <c r="AS3089" s="57">
        <v>1278.42</v>
      </c>
    </row>
    <row r="3090" spans="35:45" ht="69">
      <c r="AI3090" s="56" t="s">
        <v>110</v>
      </c>
      <c r="AJ3090" s="56">
        <v>2024</v>
      </c>
      <c r="AK3090" s="56" t="s">
        <v>33</v>
      </c>
      <c r="AL3090" s="56" t="s">
        <v>116</v>
      </c>
      <c r="AM3090" s="56" t="s">
        <v>118</v>
      </c>
      <c r="AN3090" s="56" t="s">
        <v>119</v>
      </c>
      <c r="AO3090" s="56" t="s">
        <v>115</v>
      </c>
      <c r="AP3090" s="56" t="s">
        <v>117</v>
      </c>
      <c r="AQ3090" s="56" t="s">
        <v>120</v>
      </c>
      <c r="AR3090" s="56">
        <v>847</v>
      </c>
      <c r="AS3090" s="56">
        <v>526.24</v>
      </c>
    </row>
    <row r="3091" spans="35:45" ht="69">
      <c r="AI3091" s="57" t="s">
        <v>103</v>
      </c>
      <c r="AJ3091" s="57">
        <v>2024</v>
      </c>
      <c r="AK3091" s="57" t="s">
        <v>33</v>
      </c>
      <c r="AL3091" s="57" t="s">
        <v>116</v>
      </c>
      <c r="AM3091" s="57" t="s">
        <v>118</v>
      </c>
      <c r="AN3091" s="57" t="s">
        <v>119</v>
      </c>
      <c r="AO3091" s="57" t="s">
        <v>115</v>
      </c>
      <c r="AP3091" s="57" t="s">
        <v>117</v>
      </c>
      <c r="AQ3091" s="57" t="s">
        <v>120</v>
      </c>
      <c r="AR3091" s="57">
        <v>159</v>
      </c>
      <c r="AS3091" s="57">
        <v>227.37</v>
      </c>
    </row>
    <row r="3092" spans="35:45" ht="69">
      <c r="AI3092" s="56" t="s">
        <v>103</v>
      </c>
      <c r="AJ3092" s="56">
        <v>2024</v>
      </c>
      <c r="AK3092" s="56" t="s">
        <v>33</v>
      </c>
      <c r="AL3092" s="56" t="s">
        <v>116</v>
      </c>
      <c r="AM3092" s="56" t="s">
        <v>118</v>
      </c>
      <c r="AN3092" s="56" t="s">
        <v>119</v>
      </c>
      <c r="AO3092" s="56" t="s">
        <v>115</v>
      </c>
      <c r="AP3092" s="56" t="s">
        <v>117</v>
      </c>
      <c r="AQ3092" s="56" t="s">
        <v>120</v>
      </c>
      <c r="AR3092" s="56">
        <v>187</v>
      </c>
      <c r="AS3092" s="56">
        <v>267.41000000000003</v>
      </c>
    </row>
    <row r="3093" spans="35:45" ht="69">
      <c r="AI3093" s="57" t="s">
        <v>114</v>
      </c>
      <c r="AJ3093" s="57">
        <v>2024</v>
      </c>
      <c r="AK3093" s="57" t="s">
        <v>33</v>
      </c>
      <c r="AL3093" s="57" t="s">
        <v>116</v>
      </c>
      <c r="AM3093" s="57" t="s">
        <v>118</v>
      </c>
      <c r="AN3093" s="57" t="s">
        <v>119</v>
      </c>
      <c r="AO3093" s="57" t="s">
        <v>115</v>
      </c>
      <c r="AP3093" s="57" t="s">
        <v>117</v>
      </c>
      <c r="AQ3093" s="57" t="s">
        <v>120</v>
      </c>
      <c r="AR3093" s="57">
        <v>817</v>
      </c>
      <c r="AS3093" s="57">
        <v>1168.31</v>
      </c>
    </row>
    <row r="3094" spans="35:45" ht="69">
      <c r="AI3094" s="56" t="s">
        <v>110</v>
      </c>
      <c r="AJ3094" s="56">
        <v>2024</v>
      </c>
      <c r="AK3094" s="56" t="s">
        <v>33</v>
      </c>
      <c r="AL3094" s="56" t="s">
        <v>116</v>
      </c>
      <c r="AM3094" s="56" t="s">
        <v>118</v>
      </c>
      <c r="AN3094" s="56" t="s">
        <v>119</v>
      </c>
      <c r="AO3094" s="56" t="s">
        <v>115</v>
      </c>
      <c r="AP3094" s="56" t="s">
        <v>117</v>
      </c>
      <c r="AQ3094" s="56" t="s">
        <v>120</v>
      </c>
      <c r="AR3094" s="56">
        <v>161</v>
      </c>
      <c r="AS3094" s="56">
        <v>230.23</v>
      </c>
    </row>
    <row r="3095" spans="35:45" ht="69">
      <c r="AI3095" s="57" t="s">
        <v>103</v>
      </c>
      <c r="AJ3095" s="57">
        <v>2024</v>
      </c>
      <c r="AK3095" s="57" t="s">
        <v>32</v>
      </c>
      <c r="AL3095" s="57" t="s">
        <v>116</v>
      </c>
      <c r="AM3095" s="57" t="s">
        <v>118</v>
      </c>
      <c r="AN3095" s="57" t="s">
        <v>119</v>
      </c>
      <c r="AO3095" s="57" t="s">
        <v>115</v>
      </c>
      <c r="AP3095" s="57" t="s">
        <v>117</v>
      </c>
      <c r="AQ3095" s="57" t="s">
        <v>120</v>
      </c>
      <c r="AR3095" s="57">
        <v>194</v>
      </c>
      <c r="AS3095" s="57">
        <v>277.42</v>
      </c>
    </row>
    <row r="3096" spans="35:45" ht="69">
      <c r="AI3096" s="56" t="s">
        <v>110</v>
      </c>
      <c r="AJ3096" s="56">
        <v>2024</v>
      </c>
      <c r="AK3096" s="56" t="s">
        <v>32</v>
      </c>
      <c r="AL3096" s="56" t="s">
        <v>116</v>
      </c>
      <c r="AM3096" s="56" t="s">
        <v>118</v>
      </c>
      <c r="AN3096" s="56" t="s">
        <v>119</v>
      </c>
      <c r="AO3096" s="56" t="s">
        <v>115</v>
      </c>
      <c r="AP3096" s="56" t="s">
        <v>117</v>
      </c>
      <c r="AQ3096" s="56" t="s">
        <v>120</v>
      </c>
      <c r="AR3096" s="56">
        <v>164</v>
      </c>
      <c r="AS3096" s="56">
        <v>234.52</v>
      </c>
    </row>
    <row r="3097" spans="35:45" ht="69">
      <c r="AI3097" s="57" t="s">
        <v>110</v>
      </c>
      <c r="AJ3097" s="57">
        <v>2024</v>
      </c>
      <c r="AK3097" s="57" t="s">
        <v>32</v>
      </c>
      <c r="AL3097" s="57" t="s">
        <v>116</v>
      </c>
      <c r="AM3097" s="57" t="s">
        <v>118</v>
      </c>
      <c r="AN3097" s="57" t="s">
        <v>119</v>
      </c>
      <c r="AO3097" s="57" t="s">
        <v>115</v>
      </c>
      <c r="AP3097" s="57" t="s">
        <v>117</v>
      </c>
      <c r="AQ3097" s="57" t="s">
        <v>120</v>
      </c>
      <c r="AR3097" s="57">
        <v>190</v>
      </c>
      <c r="AS3097" s="57">
        <v>271.7</v>
      </c>
    </row>
    <row r="3098" spans="35:45" ht="69">
      <c r="AI3098" s="56" t="s">
        <v>113</v>
      </c>
      <c r="AJ3098" s="56">
        <v>2024</v>
      </c>
      <c r="AK3098" s="56" t="s">
        <v>32</v>
      </c>
      <c r="AL3098" s="56" t="s">
        <v>116</v>
      </c>
      <c r="AM3098" s="56" t="s">
        <v>118</v>
      </c>
      <c r="AN3098" s="56" t="s">
        <v>119</v>
      </c>
      <c r="AO3098" s="56" t="s">
        <v>115</v>
      </c>
      <c r="AP3098" s="56" t="s">
        <v>117</v>
      </c>
      <c r="AQ3098" s="56" t="s">
        <v>120</v>
      </c>
      <c r="AR3098" s="56">
        <v>166</v>
      </c>
      <c r="AS3098" s="56">
        <v>237.38</v>
      </c>
    </row>
    <row r="3099" spans="35:45" ht="69">
      <c r="AI3099" s="57" t="s">
        <v>103</v>
      </c>
      <c r="AJ3099" s="57">
        <v>2024</v>
      </c>
      <c r="AK3099" s="57" t="s">
        <v>32</v>
      </c>
      <c r="AL3099" s="57" t="s">
        <v>116</v>
      </c>
      <c r="AM3099" s="57" t="s">
        <v>118</v>
      </c>
      <c r="AN3099" s="57" t="s">
        <v>119</v>
      </c>
      <c r="AO3099" s="57" t="s">
        <v>115</v>
      </c>
      <c r="AP3099" s="57" t="s">
        <v>117</v>
      </c>
      <c r="AQ3099" s="57" t="s">
        <v>120</v>
      </c>
      <c r="AR3099" s="57">
        <v>807</v>
      </c>
      <c r="AS3099" s="57">
        <v>1154.01</v>
      </c>
    </row>
    <row r="3100" spans="35:45" ht="69">
      <c r="AI3100" s="56" t="s">
        <v>103</v>
      </c>
      <c r="AJ3100" s="56">
        <v>2024</v>
      </c>
      <c r="AK3100" s="56" t="s">
        <v>32</v>
      </c>
      <c r="AL3100" s="56" t="s">
        <v>116</v>
      </c>
      <c r="AM3100" s="56" t="s">
        <v>118</v>
      </c>
      <c r="AN3100" s="56" t="s">
        <v>119</v>
      </c>
      <c r="AO3100" s="56" t="s">
        <v>115</v>
      </c>
      <c r="AP3100" s="56" t="s">
        <v>117</v>
      </c>
      <c r="AQ3100" s="56" t="s">
        <v>120</v>
      </c>
      <c r="AR3100" s="56">
        <v>165</v>
      </c>
      <c r="AS3100" s="56">
        <v>235.95</v>
      </c>
    </row>
    <row r="3101" spans="35:45" ht="69">
      <c r="AI3101" s="57" t="s">
        <v>113</v>
      </c>
      <c r="AJ3101" s="57">
        <v>2024</v>
      </c>
      <c r="AK3101" s="57" t="s">
        <v>32</v>
      </c>
      <c r="AL3101" s="57" t="s">
        <v>116</v>
      </c>
      <c r="AM3101" s="57" t="s">
        <v>118</v>
      </c>
      <c r="AN3101" s="57" t="s">
        <v>119</v>
      </c>
      <c r="AO3101" s="57" t="s">
        <v>115</v>
      </c>
      <c r="AP3101" s="57" t="s">
        <v>117</v>
      </c>
      <c r="AQ3101" s="57" t="s">
        <v>120</v>
      </c>
      <c r="AR3101" s="57">
        <v>193</v>
      </c>
      <c r="AS3101" s="57">
        <v>275.99</v>
      </c>
    </row>
    <row r="3102" spans="35:45" ht="69">
      <c r="AI3102" s="56" t="s">
        <v>110</v>
      </c>
      <c r="AJ3102" s="56">
        <v>2024</v>
      </c>
      <c r="AK3102" s="56" t="s">
        <v>32</v>
      </c>
      <c r="AL3102" s="56" t="s">
        <v>116</v>
      </c>
      <c r="AM3102" s="56" t="s">
        <v>118</v>
      </c>
      <c r="AN3102" s="56" t="s">
        <v>119</v>
      </c>
      <c r="AO3102" s="56" t="s">
        <v>115</v>
      </c>
      <c r="AP3102" s="56" t="s">
        <v>117</v>
      </c>
      <c r="AQ3102" s="56" t="s">
        <v>120</v>
      </c>
      <c r="AR3102" s="56">
        <v>163</v>
      </c>
      <c r="AS3102" s="56">
        <v>233.09</v>
      </c>
    </row>
    <row r="3103" spans="35:45" ht="69">
      <c r="AI3103" s="57" t="s">
        <v>110</v>
      </c>
      <c r="AJ3103" s="57">
        <v>2024</v>
      </c>
      <c r="AK3103" s="57" t="s">
        <v>32</v>
      </c>
      <c r="AL3103" s="57" t="s">
        <v>116</v>
      </c>
      <c r="AM3103" s="57" t="s">
        <v>118</v>
      </c>
      <c r="AN3103" s="57" t="s">
        <v>119</v>
      </c>
      <c r="AO3103" s="57" t="s">
        <v>115</v>
      </c>
      <c r="AP3103" s="57" t="s">
        <v>117</v>
      </c>
      <c r="AQ3103" s="57" t="s">
        <v>120</v>
      </c>
      <c r="AR3103" s="57">
        <v>816</v>
      </c>
      <c r="AS3103" s="57">
        <v>1166.8800000000001</v>
      </c>
    </row>
    <row r="3104" spans="35:45" ht="69">
      <c r="AI3104" s="56" t="s">
        <v>103</v>
      </c>
      <c r="AJ3104" s="56">
        <v>2024</v>
      </c>
      <c r="AK3104" s="56" t="s">
        <v>32</v>
      </c>
      <c r="AL3104" s="56" t="s">
        <v>116</v>
      </c>
      <c r="AM3104" s="56" t="s">
        <v>118</v>
      </c>
      <c r="AN3104" s="56" t="s">
        <v>119</v>
      </c>
      <c r="AO3104" s="56" t="s">
        <v>115</v>
      </c>
      <c r="AP3104" s="56" t="s">
        <v>117</v>
      </c>
      <c r="AQ3104" s="56" t="s">
        <v>120</v>
      </c>
      <c r="AR3104" s="56">
        <v>167</v>
      </c>
      <c r="AS3104" s="56">
        <v>238.81</v>
      </c>
    </row>
    <row r="3105" spans="35:45" ht="69">
      <c r="AI3105" s="57" t="s">
        <v>110</v>
      </c>
      <c r="AJ3105" s="57">
        <v>2024</v>
      </c>
      <c r="AK3105" s="57" t="s">
        <v>31</v>
      </c>
      <c r="AL3105" s="57" t="s">
        <v>116</v>
      </c>
      <c r="AM3105" s="57" t="s">
        <v>118</v>
      </c>
      <c r="AN3105" s="57" t="s">
        <v>119</v>
      </c>
      <c r="AO3105" s="57" t="s">
        <v>115</v>
      </c>
      <c r="AP3105" s="57" t="s">
        <v>117</v>
      </c>
      <c r="AQ3105" s="57" t="s">
        <v>120</v>
      </c>
      <c r="AR3105" s="57">
        <v>200</v>
      </c>
      <c r="AS3105" s="57">
        <v>286</v>
      </c>
    </row>
    <row r="3106" spans="35:45" ht="69">
      <c r="AI3106" s="56" t="s">
        <v>103</v>
      </c>
      <c r="AJ3106" s="56">
        <v>2024</v>
      </c>
      <c r="AK3106" s="56" t="s">
        <v>31</v>
      </c>
      <c r="AL3106" s="56" t="s">
        <v>116</v>
      </c>
      <c r="AM3106" s="56" t="s">
        <v>118</v>
      </c>
      <c r="AN3106" s="56" t="s">
        <v>119</v>
      </c>
      <c r="AO3106" s="56" t="s">
        <v>115</v>
      </c>
      <c r="AP3106" s="56" t="s">
        <v>117</v>
      </c>
      <c r="AQ3106" s="56" t="s">
        <v>120</v>
      </c>
      <c r="AR3106" s="56">
        <v>170</v>
      </c>
      <c r="AS3106" s="56">
        <v>243.1</v>
      </c>
    </row>
    <row r="3107" spans="35:45" ht="69">
      <c r="AI3107" s="57" t="s">
        <v>103</v>
      </c>
      <c r="AJ3107" s="57">
        <v>2024</v>
      </c>
      <c r="AK3107" s="57" t="s">
        <v>31</v>
      </c>
      <c r="AL3107" s="57" t="s">
        <v>116</v>
      </c>
      <c r="AM3107" s="57" t="s">
        <v>118</v>
      </c>
      <c r="AN3107" s="57" t="s">
        <v>119</v>
      </c>
      <c r="AO3107" s="57" t="s">
        <v>115</v>
      </c>
      <c r="AP3107" s="57" t="s">
        <v>117</v>
      </c>
      <c r="AQ3107" s="57" t="s">
        <v>120</v>
      </c>
      <c r="AR3107" s="57">
        <v>196</v>
      </c>
      <c r="AS3107" s="57">
        <v>280.27999999999997</v>
      </c>
    </row>
    <row r="3108" spans="35:45" ht="69">
      <c r="AI3108" s="56" t="s">
        <v>110</v>
      </c>
      <c r="AJ3108" s="56">
        <v>2024</v>
      </c>
      <c r="AK3108" s="56" t="s">
        <v>31</v>
      </c>
      <c r="AL3108" s="56" t="s">
        <v>116</v>
      </c>
      <c r="AM3108" s="56" t="s">
        <v>118</v>
      </c>
      <c r="AN3108" s="56" t="s">
        <v>119</v>
      </c>
      <c r="AO3108" s="56" t="s">
        <v>115</v>
      </c>
      <c r="AP3108" s="56" t="s">
        <v>117</v>
      </c>
      <c r="AQ3108" s="56" t="s">
        <v>120</v>
      </c>
      <c r="AR3108" s="56">
        <v>172</v>
      </c>
      <c r="AS3108" s="56">
        <v>245.96</v>
      </c>
    </row>
    <row r="3109" spans="35:45" ht="69">
      <c r="AI3109" s="57" t="s">
        <v>110</v>
      </c>
      <c r="AJ3109" s="57">
        <v>2024</v>
      </c>
      <c r="AK3109" s="57" t="s">
        <v>31</v>
      </c>
      <c r="AL3109" s="57" t="s">
        <v>116</v>
      </c>
      <c r="AM3109" s="57" t="s">
        <v>118</v>
      </c>
      <c r="AN3109" s="57" t="s">
        <v>119</v>
      </c>
      <c r="AO3109" s="57" t="s">
        <v>115</v>
      </c>
      <c r="AP3109" s="57" t="s">
        <v>117</v>
      </c>
      <c r="AQ3109" s="57" t="s">
        <v>120</v>
      </c>
      <c r="AR3109" s="57">
        <v>806</v>
      </c>
      <c r="AS3109" s="57">
        <v>1152.58</v>
      </c>
    </row>
    <row r="3110" spans="35:45" ht="69">
      <c r="AI3110" s="56" t="s">
        <v>103</v>
      </c>
      <c r="AJ3110" s="56">
        <v>2024</v>
      </c>
      <c r="AK3110" s="56" t="s">
        <v>31</v>
      </c>
      <c r="AL3110" s="56" t="s">
        <v>116</v>
      </c>
      <c r="AM3110" s="56" t="s">
        <v>118</v>
      </c>
      <c r="AN3110" s="56" t="s">
        <v>119</v>
      </c>
      <c r="AO3110" s="56" t="s">
        <v>115</v>
      </c>
      <c r="AP3110" s="56" t="s">
        <v>117</v>
      </c>
      <c r="AQ3110" s="56" t="s">
        <v>120</v>
      </c>
      <c r="AR3110" s="56">
        <v>893</v>
      </c>
      <c r="AS3110" s="56">
        <v>1276.99</v>
      </c>
    </row>
    <row r="3111" spans="35:45" ht="69">
      <c r="AI3111" s="57" t="s">
        <v>103</v>
      </c>
      <c r="AJ3111" s="57">
        <v>2024</v>
      </c>
      <c r="AK3111" s="57" t="s">
        <v>31</v>
      </c>
      <c r="AL3111" s="57" t="s">
        <v>116</v>
      </c>
      <c r="AM3111" s="57" t="s">
        <v>118</v>
      </c>
      <c r="AN3111" s="57" t="s">
        <v>119</v>
      </c>
      <c r="AO3111" s="57" t="s">
        <v>115</v>
      </c>
      <c r="AP3111" s="57" t="s">
        <v>117</v>
      </c>
      <c r="AQ3111" s="57" t="s">
        <v>120</v>
      </c>
      <c r="AR3111" s="57">
        <v>846</v>
      </c>
      <c r="AS3111" s="57">
        <v>526.24</v>
      </c>
    </row>
    <row r="3112" spans="35:45" ht="69">
      <c r="AI3112" s="56" t="s">
        <v>110</v>
      </c>
      <c r="AJ3112" s="56">
        <v>2024</v>
      </c>
      <c r="AK3112" s="56" t="s">
        <v>31</v>
      </c>
      <c r="AL3112" s="56" t="s">
        <v>116</v>
      </c>
      <c r="AM3112" s="56" t="s">
        <v>118</v>
      </c>
      <c r="AN3112" s="56" t="s">
        <v>119</v>
      </c>
      <c r="AO3112" s="56" t="s">
        <v>115</v>
      </c>
      <c r="AP3112" s="56" t="s">
        <v>117</v>
      </c>
      <c r="AQ3112" s="56" t="s">
        <v>120</v>
      </c>
      <c r="AR3112" s="56">
        <v>171</v>
      </c>
      <c r="AS3112" s="56">
        <v>244.53</v>
      </c>
    </row>
    <row r="3113" spans="35:45" ht="69">
      <c r="AI3113" s="57" t="s">
        <v>110</v>
      </c>
      <c r="AJ3113" s="57">
        <v>2024</v>
      </c>
      <c r="AK3113" s="57" t="s">
        <v>31</v>
      </c>
      <c r="AL3113" s="57" t="s">
        <v>116</v>
      </c>
      <c r="AM3113" s="57" t="s">
        <v>118</v>
      </c>
      <c r="AN3113" s="57" t="s">
        <v>119</v>
      </c>
      <c r="AO3113" s="57" t="s">
        <v>115</v>
      </c>
      <c r="AP3113" s="57" t="s">
        <v>117</v>
      </c>
      <c r="AQ3113" s="57" t="s">
        <v>120</v>
      </c>
      <c r="AR3113" s="57">
        <v>199</v>
      </c>
      <c r="AS3113" s="57">
        <v>284.57</v>
      </c>
    </row>
    <row r="3114" spans="35:45" ht="69">
      <c r="AI3114" s="56" t="s">
        <v>103</v>
      </c>
      <c r="AJ3114" s="56">
        <v>2024</v>
      </c>
      <c r="AK3114" s="56" t="s">
        <v>31</v>
      </c>
      <c r="AL3114" s="56" t="s">
        <v>116</v>
      </c>
      <c r="AM3114" s="56" t="s">
        <v>118</v>
      </c>
      <c r="AN3114" s="56" t="s">
        <v>119</v>
      </c>
      <c r="AO3114" s="56" t="s">
        <v>115</v>
      </c>
      <c r="AP3114" s="56" t="s">
        <v>117</v>
      </c>
      <c r="AQ3114" s="56" t="s">
        <v>120</v>
      </c>
      <c r="AR3114" s="56">
        <v>169</v>
      </c>
      <c r="AS3114" s="56">
        <v>241.67</v>
      </c>
    </row>
    <row r="3115" spans="35:45" ht="69">
      <c r="AI3115" s="57" t="s">
        <v>103</v>
      </c>
      <c r="AJ3115" s="57">
        <v>2024</v>
      </c>
      <c r="AK3115" s="57" t="s">
        <v>31</v>
      </c>
      <c r="AL3115" s="57" t="s">
        <v>116</v>
      </c>
      <c r="AM3115" s="57" t="s">
        <v>118</v>
      </c>
      <c r="AN3115" s="57" t="s">
        <v>119</v>
      </c>
      <c r="AO3115" s="57" t="s">
        <v>115</v>
      </c>
      <c r="AP3115" s="57" t="s">
        <v>117</v>
      </c>
      <c r="AQ3115" s="57" t="s">
        <v>120</v>
      </c>
      <c r="AR3115" s="57">
        <v>815</v>
      </c>
      <c r="AS3115" s="57">
        <v>1165.45</v>
      </c>
    </row>
    <row r="3116" spans="35:45" ht="69">
      <c r="AI3116" s="56" t="s">
        <v>110</v>
      </c>
      <c r="AJ3116" s="56">
        <v>2024</v>
      </c>
      <c r="AK3116" s="56" t="s">
        <v>31</v>
      </c>
      <c r="AL3116" s="56" t="s">
        <v>116</v>
      </c>
      <c r="AM3116" s="56" t="s">
        <v>118</v>
      </c>
      <c r="AN3116" s="56" t="s">
        <v>119</v>
      </c>
      <c r="AO3116" s="56" t="s">
        <v>115</v>
      </c>
      <c r="AP3116" s="56" t="s">
        <v>117</v>
      </c>
      <c r="AQ3116" s="56" t="s">
        <v>120</v>
      </c>
      <c r="AR3116" s="56">
        <v>173</v>
      </c>
      <c r="AS3116" s="56">
        <v>247.39</v>
      </c>
    </row>
  </sheetData>
  <sheetProtection algorithmName="SHA-512" hashValue="aEl9oqrJ3KHFyoM58SiVqAzeH05I1ThNcLSLkowIZRebBxXYk68yaasVaT2tVd+CGT1HNmTWjeHREROMtr4JLg==" saltValue="3Sv7NGm8zj+dIbY4nEzMmA==" spinCount="100000"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8F9F2-8560-425C-843D-6C42782BE977}">
  <sheetPr>
    <tabColor rgb="FF00B050"/>
  </sheetPr>
  <dimension ref="A1:P901"/>
  <sheetViews>
    <sheetView topLeftCell="C1" zoomScale="84" workbookViewId="0">
      <selection activeCell="I21" sqref="I21"/>
    </sheetView>
  </sheetViews>
  <sheetFormatPr defaultRowHeight="14.4"/>
  <cols>
    <col min="1" max="1" width="9.109375" bestFit="1" customWidth="1"/>
    <col min="2" max="2" width="10.88671875" bestFit="1" customWidth="1"/>
    <col min="3" max="3" width="17.6640625" bestFit="1" customWidth="1"/>
    <col min="4" max="4" width="22.6640625" bestFit="1" customWidth="1"/>
    <col min="5" max="5" width="11.109375" bestFit="1" customWidth="1"/>
    <col min="6" max="6" width="11.5546875" bestFit="1" customWidth="1"/>
    <col min="7" max="7" width="17.21875" bestFit="1" customWidth="1"/>
    <col min="8" max="8" width="18.5546875" bestFit="1" customWidth="1"/>
    <col min="9" max="9" width="18.44140625" bestFit="1" customWidth="1"/>
  </cols>
  <sheetData>
    <row r="1" spans="1:16">
      <c r="A1" s="3" t="s">
        <v>36</v>
      </c>
      <c r="B1" s="3" t="s">
        <v>37</v>
      </c>
      <c r="C1" s="3" t="s">
        <v>38</v>
      </c>
      <c r="D1" s="3" t="s">
        <v>39</v>
      </c>
      <c r="E1" s="3" t="s">
        <v>40</v>
      </c>
      <c r="F1" s="3" t="s">
        <v>41</v>
      </c>
      <c r="G1" s="3" t="s">
        <v>42</v>
      </c>
      <c r="H1" s="3" t="s">
        <v>43</v>
      </c>
      <c r="I1" s="3" t="s">
        <v>35</v>
      </c>
    </row>
    <row r="2" spans="1:16">
      <c r="A2" s="4" t="s">
        <v>0</v>
      </c>
      <c r="B2" s="4" t="s">
        <v>1</v>
      </c>
      <c r="C2" s="4" t="s">
        <v>2</v>
      </c>
      <c r="D2" s="5" t="s">
        <v>3</v>
      </c>
      <c r="E2" s="6">
        <v>3566</v>
      </c>
      <c r="F2" s="6">
        <v>5493</v>
      </c>
      <c r="G2" s="6">
        <v>5127</v>
      </c>
      <c r="H2" s="6">
        <v>1099</v>
      </c>
      <c r="I2" s="4" t="s">
        <v>4</v>
      </c>
    </row>
    <row r="3" spans="1:16">
      <c r="A3" s="4">
        <v>2020</v>
      </c>
      <c r="B3" s="4" t="s">
        <v>1</v>
      </c>
      <c r="C3" s="4" t="s">
        <v>2</v>
      </c>
      <c r="D3" s="5" t="s">
        <v>5</v>
      </c>
      <c r="E3" s="6">
        <v>2498</v>
      </c>
      <c r="F3" s="6">
        <v>9600</v>
      </c>
      <c r="G3" s="6">
        <v>8960</v>
      </c>
      <c r="H3" s="6">
        <v>1920</v>
      </c>
      <c r="I3" s="4" t="s">
        <v>4</v>
      </c>
    </row>
    <row r="4" spans="1:16">
      <c r="A4" s="4">
        <v>2020</v>
      </c>
      <c r="B4" s="4" t="s">
        <v>1</v>
      </c>
      <c r="C4" s="4" t="s">
        <v>6</v>
      </c>
      <c r="D4" s="5" t="s">
        <v>7</v>
      </c>
      <c r="E4" s="6">
        <v>1245</v>
      </c>
      <c r="F4" s="6">
        <v>5493</v>
      </c>
      <c r="G4" s="6">
        <v>5126</v>
      </c>
      <c r="H4" s="6">
        <v>1099</v>
      </c>
      <c r="I4" s="4" t="s">
        <v>4</v>
      </c>
      <c r="K4" s="1"/>
    </row>
    <row r="5" spans="1:16">
      <c r="A5" s="4">
        <v>2020</v>
      </c>
      <c r="B5" s="4" t="s">
        <v>1</v>
      </c>
      <c r="C5" s="4" t="s">
        <v>8</v>
      </c>
      <c r="D5" s="4" t="s">
        <v>9</v>
      </c>
      <c r="E5" s="4">
        <v>644</v>
      </c>
      <c r="F5" s="7">
        <v>6892</v>
      </c>
      <c r="G5" s="7">
        <v>6433</v>
      </c>
      <c r="H5" s="6">
        <v>1378</v>
      </c>
      <c r="I5" s="4" t="s">
        <v>4</v>
      </c>
    </row>
    <row r="6" spans="1:16">
      <c r="A6" s="4">
        <v>2020</v>
      </c>
      <c r="B6" s="4" t="s">
        <v>1</v>
      </c>
      <c r="C6" s="4" t="s">
        <v>10</v>
      </c>
      <c r="D6" s="4" t="s">
        <v>11</v>
      </c>
      <c r="E6" s="4">
        <v>643</v>
      </c>
      <c r="F6" s="7">
        <v>7700</v>
      </c>
      <c r="G6" s="7">
        <v>7840</v>
      </c>
      <c r="H6" s="6">
        <v>1540</v>
      </c>
      <c r="I6" s="4" t="s">
        <v>4</v>
      </c>
    </row>
    <row r="7" spans="1:16">
      <c r="A7" s="4">
        <v>2020</v>
      </c>
      <c r="B7" s="4" t="s">
        <v>1</v>
      </c>
      <c r="C7" s="4" t="s">
        <v>8</v>
      </c>
      <c r="D7" s="4" t="s">
        <v>12</v>
      </c>
      <c r="E7" s="4">
        <v>455</v>
      </c>
      <c r="F7" s="7">
        <v>5265</v>
      </c>
      <c r="G7" s="7">
        <v>5128</v>
      </c>
      <c r="H7" s="6">
        <v>1053</v>
      </c>
      <c r="I7" s="4" t="s">
        <v>4</v>
      </c>
    </row>
    <row r="8" spans="1:16">
      <c r="A8" s="4">
        <v>2020</v>
      </c>
      <c r="B8" s="4" t="s">
        <v>1</v>
      </c>
      <c r="C8" s="4" t="s">
        <v>10</v>
      </c>
      <c r="D8" s="4" t="s">
        <v>13</v>
      </c>
      <c r="E8" s="5">
        <v>345</v>
      </c>
      <c r="F8" s="6">
        <v>9016</v>
      </c>
      <c r="G8" s="6">
        <v>7840</v>
      </c>
      <c r="H8" s="6">
        <v>1803</v>
      </c>
      <c r="I8" s="4" t="s">
        <v>4</v>
      </c>
      <c r="K8" s="1">
        <f>SUM(F2:F901)</f>
        <v>3947313</v>
      </c>
      <c r="M8" s="22"/>
      <c r="N8" t="s">
        <v>58</v>
      </c>
    </row>
    <row r="9" spans="1:16">
      <c r="A9" s="4">
        <v>2020</v>
      </c>
      <c r="B9" s="4" t="s">
        <v>1</v>
      </c>
      <c r="C9" s="4" t="s">
        <v>6</v>
      </c>
      <c r="D9" s="5" t="s">
        <v>14</v>
      </c>
      <c r="E9" s="5">
        <v>122</v>
      </c>
      <c r="F9" s="6">
        <v>2697</v>
      </c>
      <c r="G9" s="5">
        <v>112</v>
      </c>
      <c r="H9" s="5">
        <v>539</v>
      </c>
      <c r="I9" s="4" t="s">
        <v>4</v>
      </c>
      <c r="K9" s="1">
        <f>SUM(G2:G901)</f>
        <v>4515858</v>
      </c>
      <c r="M9" s="23"/>
      <c r="N9" t="s">
        <v>59</v>
      </c>
    </row>
    <row r="10" spans="1:16">
      <c r="A10" s="4">
        <v>2020</v>
      </c>
      <c r="B10" s="4" t="s">
        <v>1</v>
      </c>
      <c r="C10" s="4" t="s">
        <v>15</v>
      </c>
      <c r="D10" s="4" t="s">
        <v>16</v>
      </c>
      <c r="E10" s="4">
        <v>78</v>
      </c>
      <c r="F10" s="7">
        <v>5493</v>
      </c>
      <c r="G10" s="7">
        <v>5126</v>
      </c>
      <c r="H10" s="6">
        <v>1099</v>
      </c>
      <c r="I10" s="4" t="s">
        <v>4</v>
      </c>
      <c r="M10" s="24"/>
      <c r="N10" t="s">
        <v>60</v>
      </c>
    </row>
    <row r="11" spans="1:16">
      <c r="A11" s="4">
        <v>2020</v>
      </c>
      <c r="B11" s="4" t="s">
        <v>1</v>
      </c>
      <c r="C11" s="4" t="s">
        <v>15</v>
      </c>
      <c r="D11" s="4" t="s">
        <v>17</v>
      </c>
      <c r="E11" s="4">
        <v>76</v>
      </c>
      <c r="F11" s="7">
        <v>5492</v>
      </c>
      <c r="G11" s="7">
        <v>5126</v>
      </c>
      <c r="H11" s="6">
        <v>1098</v>
      </c>
      <c r="I11" s="4" t="s">
        <v>4</v>
      </c>
      <c r="M11" s="25"/>
      <c r="N11" t="s">
        <v>61</v>
      </c>
    </row>
    <row r="12" spans="1:16">
      <c r="A12" s="4">
        <v>2020</v>
      </c>
      <c r="B12" s="4" t="s">
        <v>1</v>
      </c>
      <c r="C12" s="4" t="s">
        <v>15</v>
      </c>
      <c r="D12" s="4" t="s">
        <v>18</v>
      </c>
      <c r="E12" s="4">
        <v>46</v>
      </c>
      <c r="F12" s="4">
        <v>240</v>
      </c>
      <c r="G12" s="4">
        <v>224</v>
      </c>
      <c r="H12" s="5">
        <v>48</v>
      </c>
      <c r="I12" s="4" t="s">
        <v>4</v>
      </c>
      <c r="M12" s="26"/>
      <c r="N12" t="s">
        <v>62</v>
      </c>
    </row>
    <row r="13" spans="1:16">
      <c r="A13" s="4">
        <v>2020</v>
      </c>
      <c r="B13" s="4" t="s">
        <v>1</v>
      </c>
      <c r="C13" s="4" t="s">
        <v>15</v>
      </c>
      <c r="D13" s="4" t="s">
        <v>19</v>
      </c>
      <c r="E13" s="4">
        <v>34</v>
      </c>
      <c r="F13" s="7">
        <v>5492</v>
      </c>
      <c r="G13" s="7">
        <v>5126</v>
      </c>
      <c r="H13" s="6">
        <v>1098</v>
      </c>
      <c r="I13" s="4" t="s">
        <v>4</v>
      </c>
      <c r="M13" s="27"/>
      <c r="N13" s="29" t="s">
        <v>63</v>
      </c>
    </row>
    <row r="14" spans="1:16">
      <c r="A14" s="4">
        <v>2020</v>
      </c>
      <c r="B14" s="4" t="s">
        <v>1</v>
      </c>
      <c r="C14" s="4" t="s">
        <v>6</v>
      </c>
      <c r="D14" s="5" t="s">
        <v>20</v>
      </c>
      <c r="E14" s="5">
        <v>7</v>
      </c>
      <c r="F14" s="6">
        <v>3666</v>
      </c>
      <c r="G14" s="5">
        <v>224</v>
      </c>
      <c r="H14" s="5">
        <v>733</v>
      </c>
      <c r="I14" s="4" t="s">
        <v>4</v>
      </c>
      <c r="M14" s="28"/>
      <c r="N14" s="29" t="s">
        <v>64</v>
      </c>
    </row>
    <row r="15" spans="1:16">
      <c r="A15" s="4">
        <v>2020</v>
      </c>
      <c r="B15" s="4" t="s">
        <v>1</v>
      </c>
      <c r="C15" s="4" t="s">
        <v>21</v>
      </c>
      <c r="D15" s="4" t="s">
        <v>21</v>
      </c>
      <c r="E15" s="4">
        <v>3</v>
      </c>
      <c r="F15" s="7">
        <v>7260</v>
      </c>
      <c r="G15" s="7">
        <v>7392</v>
      </c>
      <c r="H15" s="6">
        <v>1452</v>
      </c>
      <c r="I15" s="4" t="s">
        <v>4</v>
      </c>
      <c r="M15" s="41"/>
      <c r="N15" s="40" t="s">
        <v>70</v>
      </c>
      <c r="O15" s="34"/>
      <c r="P15" s="34"/>
    </row>
    <row r="16" spans="1:16">
      <c r="A16" s="4">
        <v>2020</v>
      </c>
      <c r="B16" s="4" t="s">
        <v>1</v>
      </c>
      <c r="C16" s="4" t="s">
        <v>15</v>
      </c>
      <c r="D16" s="4" t="s">
        <v>22</v>
      </c>
      <c r="E16" s="4">
        <v>3</v>
      </c>
      <c r="F16" s="7">
        <v>5035</v>
      </c>
      <c r="G16" s="7">
        <v>5127</v>
      </c>
      <c r="H16" s="6">
        <v>1007</v>
      </c>
      <c r="I16" s="4" t="s">
        <v>4</v>
      </c>
    </row>
    <row r="17" spans="1:9">
      <c r="A17" s="4">
        <v>2020</v>
      </c>
      <c r="B17" s="4" t="s">
        <v>23</v>
      </c>
      <c r="C17" s="4" t="s">
        <v>2</v>
      </c>
      <c r="D17" s="5" t="s">
        <v>3</v>
      </c>
      <c r="E17" s="6">
        <v>3566</v>
      </c>
      <c r="F17" s="6">
        <v>5035</v>
      </c>
      <c r="G17" s="6">
        <v>5127</v>
      </c>
      <c r="H17" s="6">
        <v>1007</v>
      </c>
      <c r="I17" s="4" t="s">
        <v>4</v>
      </c>
    </row>
    <row r="18" spans="1:9">
      <c r="A18" s="4">
        <v>2020</v>
      </c>
      <c r="B18" s="4" t="s">
        <v>23</v>
      </c>
      <c r="C18" s="4" t="s">
        <v>2</v>
      </c>
      <c r="D18" s="5" t="s">
        <v>5</v>
      </c>
      <c r="E18" s="6">
        <v>2498</v>
      </c>
      <c r="F18" s="6">
        <v>8800</v>
      </c>
      <c r="G18" s="6">
        <v>8960</v>
      </c>
      <c r="H18" s="6">
        <v>1760</v>
      </c>
      <c r="I18" s="4" t="s">
        <v>4</v>
      </c>
    </row>
    <row r="19" spans="1:9">
      <c r="A19" s="4">
        <v>2020</v>
      </c>
      <c r="B19" s="4" t="s">
        <v>23</v>
      </c>
      <c r="C19" s="4" t="s">
        <v>6</v>
      </c>
      <c r="D19" s="5" t="s">
        <v>7</v>
      </c>
      <c r="E19" s="6">
        <v>1245</v>
      </c>
      <c r="F19" s="6">
        <v>5035</v>
      </c>
      <c r="G19" s="6">
        <v>5126</v>
      </c>
      <c r="H19" s="6">
        <v>1007</v>
      </c>
      <c r="I19" s="4" t="s">
        <v>4</v>
      </c>
    </row>
    <row r="20" spans="1:9">
      <c r="A20" s="4">
        <v>2020</v>
      </c>
      <c r="B20" s="4" t="s">
        <v>23</v>
      </c>
      <c r="C20" s="4" t="s">
        <v>8</v>
      </c>
      <c r="D20" s="4" t="s">
        <v>9</v>
      </c>
      <c r="E20" s="4">
        <v>644</v>
      </c>
      <c r="F20" s="7">
        <v>6318</v>
      </c>
      <c r="G20" s="7">
        <v>6433</v>
      </c>
      <c r="H20" s="6">
        <v>1264</v>
      </c>
      <c r="I20" s="4" t="s">
        <v>4</v>
      </c>
    </row>
    <row r="21" spans="1:9">
      <c r="A21" s="4">
        <v>2020</v>
      </c>
      <c r="B21" s="4" t="s">
        <v>23</v>
      </c>
      <c r="C21" s="4" t="s">
        <v>10</v>
      </c>
      <c r="D21" s="4" t="s">
        <v>11</v>
      </c>
      <c r="E21" s="4">
        <v>643</v>
      </c>
      <c r="F21" s="7">
        <v>7000</v>
      </c>
      <c r="G21" s="7">
        <v>7840</v>
      </c>
      <c r="H21" s="6">
        <v>1400</v>
      </c>
      <c r="I21" s="4" t="s">
        <v>4</v>
      </c>
    </row>
    <row r="22" spans="1:9">
      <c r="A22" s="4">
        <v>2020</v>
      </c>
      <c r="B22" s="4" t="s">
        <v>23</v>
      </c>
      <c r="C22" s="4" t="s">
        <v>8</v>
      </c>
      <c r="D22" s="4" t="s">
        <v>12</v>
      </c>
      <c r="E22" s="4">
        <v>455</v>
      </c>
      <c r="F22" s="7">
        <v>4579</v>
      </c>
      <c r="G22" s="7">
        <v>5128</v>
      </c>
      <c r="H22" s="5">
        <v>916</v>
      </c>
      <c r="I22" s="4" t="s">
        <v>4</v>
      </c>
    </row>
    <row r="23" spans="1:9">
      <c r="A23" s="4">
        <v>2020</v>
      </c>
      <c r="B23" s="4" t="s">
        <v>23</v>
      </c>
      <c r="C23" s="4" t="s">
        <v>10</v>
      </c>
      <c r="D23" s="4" t="s">
        <v>13</v>
      </c>
      <c r="E23" s="5">
        <v>345</v>
      </c>
      <c r="F23" s="6">
        <v>7000</v>
      </c>
      <c r="G23" s="6">
        <v>7840</v>
      </c>
      <c r="H23" s="6">
        <v>1400</v>
      </c>
      <c r="I23" s="4" t="s">
        <v>4</v>
      </c>
    </row>
    <row r="24" spans="1:9">
      <c r="A24" s="4">
        <v>2020</v>
      </c>
      <c r="B24" s="4" t="s">
        <v>23</v>
      </c>
      <c r="C24" s="4" t="s">
        <v>6</v>
      </c>
      <c r="D24" s="5" t="s">
        <v>14</v>
      </c>
      <c r="E24" s="5">
        <v>122</v>
      </c>
      <c r="F24" s="5">
        <v>100</v>
      </c>
      <c r="G24" s="5">
        <v>112</v>
      </c>
      <c r="H24" s="5">
        <v>20</v>
      </c>
      <c r="I24" s="4" t="s">
        <v>4</v>
      </c>
    </row>
    <row r="25" spans="1:9">
      <c r="A25" s="4">
        <v>2020</v>
      </c>
      <c r="B25" s="4" t="s">
        <v>23</v>
      </c>
      <c r="C25" s="4" t="s">
        <v>15</v>
      </c>
      <c r="D25" s="4" t="s">
        <v>16</v>
      </c>
      <c r="E25" s="4">
        <v>78</v>
      </c>
      <c r="F25" s="7">
        <v>4577</v>
      </c>
      <c r="G25" s="7">
        <v>5126</v>
      </c>
      <c r="H25" s="5">
        <v>915</v>
      </c>
      <c r="I25" s="4" t="s">
        <v>4</v>
      </c>
    </row>
    <row r="26" spans="1:9">
      <c r="A26" s="4">
        <v>2020</v>
      </c>
      <c r="B26" s="4" t="s">
        <v>23</v>
      </c>
      <c r="C26" s="4" t="s">
        <v>15</v>
      </c>
      <c r="D26" s="4" t="s">
        <v>17</v>
      </c>
      <c r="E26" s="4">
        <v>76</v>
      </c>
      <c r="F26" s="7">
        <v>4577</v>
      </c>
      <c r="G26" s="7">
        <v>5126</v>
      </c>
      <c r="H26" s="5">
        <v>915</v>
      </c>
      <c r="I26" s="4" t="s">
        <v>4</v>
      </c>
    </row>
    <row r="27" spans="1:9">
      <c r="A27" s="4">
        <v>2020</v>
      </c>
      <c r="B27" s="4" t="s">
        <v>23</v>
      </c>
      <c r="C27" s="4" t="s">
        <v>15</v>
      </c>
      <c r="D27" s="4" t="s">
        <v>18</v>
      </c>
      <c r="E27" s="4">
        <v>46</v>
      </c>
      <c r="F27" s="4">
        <v>200</v>
      </c>
      <c r="G27" s="4">
        <v>224</v>
      </c>
      <c r="H27" s="5">
        <v>40</v>
      </c>
      <c r="I27" s="4" t="s">
        <v>4</v>
      </c>
    </row>
    <row r="28" spans="1:9">
      <c r="A28" s="4">
        <v>2020</v>
      </c>
      <c r="B28" s="4" t="s">
        <v>23</v>
      </c>
      <c r="C28" s="4" t="s">
        <v>15</v>
      </c>
      <c r="D28" s="4" t="s">
        <v>19</v>
      </c>
      <c r="E28" s="4">
        <v>34</v>
      </c>
      <c r="F28" s="7">
        <v>4577</v>
      </c>
      <c r="G28" s="7">
        <v>5126</v>
      </c>
      <c r="H28" s="5">
        <v>915</v>
      </c>
      <c r="I28" s="4" t="s">
        <v>4</v>
      </c>
    </row>
    <row r="29" spans="1:9">
      <c r="A29" s="4">
        <v>2020</v>
      </c>
      <c r="B29" s="4" t="s">
        <v>23</v>
      </c>
      <c r="C29" s="4" t="s">
        <v>6</v>
      </c>
      <c r="D29" s="5" t="s">
        <v>20</v>
      </c>
      <c r="E29" s="5">
        <v>7</v>
      </c>
      <c r="F29" s="5">
        <v>200</v>
      </c>
      <c r="G29" s="5">
        <v>224</v>
      </c>
      <c r="H29" s="5">
        <v>40</v>
      </c>
      <c r="I29" s="4" t="s">
        <v>4</v>
      </c>
    </row>
    <row r="30" spans="1:9">
      <c r="A30" s="4">
        <v>2020</v>
      </c>
      <c r="B30" s="4" t="s">
        <v>23</v>
      </c>
      <c r="C30" s="4" t="s">
        <v>15</v>
      </c>
      <c r="D30" s="4" t="s">
        <v>22</v>
      </c>
      <c r="E30" s="4">
        <v>3</v>
      </c>
      <c r="F30" s="7">
        <v>4577</v>
      </c>
      <c r="G30" s="7">
        <v>5127</v>
      </c>
      <c r="H30" s="5">
        <v>915</v>
      </c>
      <c r="I30" s="4" t="s">
        <v>4</v>
      </c>
    </row>
    <row r="31" spans="1:9">
      <c r="A31" s="4">
        <v>2020</v>
      </c>
      <c r="B31" s="4" t="s">
        <v>23</v>
      </c>
      <c r="C31" s="4" t="s">
        <v>21</v>
      </c>
      <c r="D31" s="4" t="s">
        <v>21</v>
      </c>
      <c r="E31" s="4">
        <v>2</v>
      </c>
      <c r="F31" s="7">
        <v>6600</v>
      </c>
      <c r="G31" s="7">
        <v>7392</v>
      </c>
      <c r="H31" s="6">
        <v>1320</v>
      </c>
      <c r="I31" s="4" t="s">
        <v>4</v>
      </c>
    </row>
    <row r="32" spans="1:9">
      <c r="A32" s="4">
        <v>2020</v>
      </c>
      <c r="B32" s="4" t="s">
        <v>24</v>
      </c>
      <c r="C32" s="4" t="s">
        <v>2</v>
      </c>
      <c r="D32" s="5" t="s">
        <v>3</v>
      </c>
      <c r="E32" s="6">
        <v>3566</v>
      </c>
      <c r="F32" s="6">
        <v>4577</v>
      </c>
      <c r="G32" s="6">
        <v>5127</v>
      </c>
      <c r="H32" s="5">
        <v>915</v>
      </c>
      <c r="I32" s="4" t="s">
        <v>4</v>
      </c>
    </row>
    <row r="33" spans="1:9">
      <c r="A33" s="4">
        <v>2020</v>
      </c>
      <c r="B33" s="4" t="s">
        <v>24</v>
      </c>
      <c r="C33" s="4" t="s">
        <v>2</v>
      </c>
      <c r="D33" s="5" t="s">
        <v>5</v>
      </c>
      <c r="E33" s="6">
        <v>2498</v>
      </c>
      <c r="F33" s="6">
        <v>8000</v>
      </c>
      <c r="G33" s="6">
        <v>8960</v>
      </c>
      <c r="H33" s="6">
        <v>1600</v>
      </c>
      <c r="I33" s="4" t="s">
        <v>4</v>
      </c>
    </row>
    <row r="34" spans="1:9">
      <c r="A34" s="4">
        <v>2020</v>
      </c>
      <c r="B34" s="4" t="s">
        <v>24</v>
      </c>
      <c r="C34" s="4" t="s">
        <v>6</v>
      </c>
      <c r="D34" s="5" t="s">
        <v>7</v>
      </c>
      <c r="E34" s="6">
        <v>1245</v>
      </c>
      <c r="F34" s="6">
        <v>4577</v>
      </c>
      <c r="G34" s="6">
        <v>5126</v>
      </c>
      <c r="H34" s="5">
        <v>915</v>
      </c>
      <c r="I34" s="4" t="s">
        <v>4</v>
      </c>
    </row>
    <row r="35" spans="1:9">
      <c r="A35" s="4">
        <v>2020</v>
      </c>
      <c r="B35" s="4" t="s">
        <v>24</v>
      </c>
      <c r="C35" s="4" t="s">
        <v>8</v>
      </c>
      <c r="D35" s="4" t="s">
        <v>9</v>
      </c>
      <c r="E35" s="4">
        <v>644</v>
      </c>
      <c r="F35" s="7">
        <v>5744</v>
      </c>
      <c r="G35" s="7">
        <v>6433</v>
      </c>
      <c r="H35" s="6">
        <v>1149</v>
      </c>
      <c r="I35" s="4" t="s">
        <v>4</v>
      </c>
    </row>
    <row r="36" spans="1:9">
      <c r="A36" s="4">
        <v>2020</v>
      </c>
      <c r="B36" s="4" t="s">
        <v>24</v>
      </c>
      <c r="C36" s="4" t="s">
        <v>10</v>
      </c>
      <c r="D36" s="4" t="s">
        <v>11</v>
      </c>
      <c r="E36" s="4">
        <v>643</v>
      </c>
      <c r="F36" s="7">
        <v>7000</v>
      </c>
      <c r="G36" s="7">
        <v>7840</v>
      </c>
      <c r="H36" s="6">
        <v>1400</v>
      </c>
      <c r="I36" s="4" t="s">
        <v>4</v>
      </c>
    </row>
    <row r="37" spans="1:9">
      <c r="A37" s="4">
        <v>2020</v>
      </c>
      <c r="B37" s="4" t="s">
        <v>24</v>
      </c>
      <c r="C37" s="4" t="s">
        <v>8</v>
      </c>
      <c r="D37" s="4" t="s">
        <v>12</v>
      </c>
      <c r="E37" s="4">
        <v>455</v>
      </c>
      <c r="F37" s="7">
        <v>4579</v>
      </c>
      <c r="G37" s="7">
        <v>5128</v>
      </c>
      <c r="H37" s="5">
        <v>916</v>
      </c>
      <c r="I37" s="4" t="s">
        <v>4</v>
      </c>
    </row>
    <row r="38" spans="1:9">
      <c r="A38" s="4">
        <v>2020</v>
      </c>
      <c r="B38" s="4" t="s">
        <v>24</v>
      </c>
      <c r="C38" s="4" t="s">
        <v>10</v>
      </c>
      <c r="D38" s="4" t="s">
        <v>13</v>
      </c>
      <c r="E38" s="5">
        <v>345</v>
      </c>
      <c r="F38" s="6">
        <v>7000</v>
      </c>
      <c r="G38" s="6">
        <v>7840</v>
      </c>
      <c r="H38" s="6">
        <v>1400</v>
      </c>
      <c r="I38" s="4" t="s">
        <v>4</v>
      </c>
    </row>
    <row r="39" spans="1:9">
      <c r="A39" s="4">
        <v>2020</v>
      </c>
      <c r="B39" s="4" t="s">
        <v>24</v>
      </c>
      <c r="C39" s="4" t="s">
        <v>6</v>
      </c>
      <c r="D39" s="5" t="s">
        <v>14</v>
      </c>
      <c r="E39" s="5">
        <v>122</v>
      </c>
      <c r="F39" s="5">
        <v>100</v>
      </c>
      <c r="G39" s="5">
        <v>112</v>
      </c>
      <c r="H39" s="5">
        <v>20</v>
      </c>
      <c r="I39" s="4" t="s">
        <v>4</v>
      </c>
    </row>
    <row r="40" spans="1:9">
      <c r="A40" s="4">
        <v>2020</v>
      </c>
      <c r="B40" s="4" t="s">
        <v>24</v>
      </c>
      <c r="C40" s="4" t="s">
        <v>15</v>
      </c>
      <c r="D40" s="4" t="s">
        <v>16</v>
      </c>
      <c r="E40" s="4">
        <v>78</v>
      </c>
      <c r="F40" s="7">
        <v>4577</v>
      </c>
      <c r="G40" s="7">
        <v>5126</v>
      </c>
      <c r="H40" s="5">
        <v>915</v>
      </c>
      <c r="I40" s="4" t="s">
        <v>4</v>
      </c>
    </row>
    <row r="41" spans="1:9">
      <c r="A41" s="4">
        <v>2020</v>
      </c>
      <c r="B41" s="4" t="s">
        <v>24</v>
      </c>
      <c r="C41" s="4" t="s">
        <v>15</v>
      </c>
      <c r="D41" s="4" t="s">
        <v>17</v>
      </c>
      <c r="E41" s="4">
        <v>76</v>
      </c>
      <c r="F41" s="7">
        <v>4577</v>
      </c>
      <c r="G41" s="7">
        <v>5126</v>
      </c>
      <c r="H41" s="5">
        <v>915</v>
      </c>
      <c r="I41" s="4" t="s">
        <v>4</v>
      </c>
    </row>
    <row r="42" spans="1:9">
      <c r="A42" s="4">
        <v>2020</v>
      </c>
      <c r="B42" s="4" t="s">
        <v>24</v>
      </c>
      <c r="C42" s="4" t="s">
        <v>15</v>
      </c>
      <c r="D42" s="4" t="s">
        <v>18</v>
      </c>
      <c r="E42" s="4">
        <v>46</v>
      </c>
      <c r="F42" s="4">
        <v>200</v>
      </c>
      <c r="G42" s="4">
        <v>224</v>
      </c>
      <c r="H42" s="5">
        <v>40</v>
      </c>
      <c r="I42" s="4" t="s">
        <v>4</v>
      </c>
    </row>
    <row r="43" spans="1:9">
      <c r="A43" s="4">
        <v>2020</v>
      </c>
      <c r="B43" s="4" t="s">
        <v>24</v>
      </c>
      <c r="C43" s="4" t="s">
        <v>15</v>
      </c>
      <c r="D43" s="4" t="s">
        <v>19</v>
      </c>
      <c r="E43" s="4">
        <v>34</v>
      </c>
      <c r="F43" s="7">
        <v>4577</v>
      </c>
      <c r="G43" s="7">
        <v>5126</v>
      </c>
      <c r="H43" s="5">
        <v>915</v>
      </c>
      <c r="I43" s="4" t="s">
        <v>25</v>
      </c>
    </row>
    <row r="44" spans="1:9">
      <c r="A44" s="4">
        <v>2020</v>
      </c>
      <c r="B44" s="4" t="s">
        <v>24</v>
      </c>
      <c r="C44" s="4" t="s">
        <v>6</v>
      </c>
      <c r="D44" s="5" t="s">
        <v>20</v>
      </c>
      <c r="E44" s="5">
        <v>7</v>
      </c>
      <c r="F44" s="5">
        <v>200</v>
      </c>
      <c r="G44" s="5">
        <v>224</v>
      </c>
      <c r="H44" s="5">
        <v>40</v>
      </c>
      <c r="I44" s="4" t="s">
        <v>25</v>
      </c>
    </row>
    <row r="45" spans="1:9">
      <c r="A45" s="4">
        <v>2020</v>
      </c>
      <c r="B45" s="4" t="s">
        <v>24</v>
      </c>
      <c r="C45" s="4" t="s">
        <v>15</v>
      </c>
      <c r="D45" s="4" t="s">
        <v>22</v>
      </c>
      <c r="E45" s="4">
        <v>3</v>
      </c>
      <c r="F45" s="7">
        <v>3333</v>
      </c>
      <c r="G45" s="7">
        <v>5127</v>
      </c>
      <c r="H45" s="5">
        <v>667</v>
      </c>
      <c r="I45" s="4" t="s">
        <v>25</v>
      </c>
    </row>
    <row r="46" spans="1:9">
      <c r="A46" s="4">
        <v>2020</v>
      </c>
      <c r="B46" s="4" t="s">
        <v>24</v>
      </c>
      <c r="C46" s="4" t="s">
        <v>21</v>
      </c>
      <c r="D46" s="4" t="s">
        <v>21</v>
      </c>
      <c r="E46" s="4">
        <v>2</v>
      </c>
      <c r="F46" s="7">
        <v>6600</v>
      </c>
      <c r="G46" s="7">
        <v>7392</v>
      </c>
      <c r="H46" s="6">
        <v>1320</v>
      </c>
      <c r="I46" s="4" t="s">
        <v>25</v>
      </c>
    </row>
    <row r="47" spans="1:9">
      <c r="A47" s="4">
        <v>2020</v>
      </c>
      <c r="B47" s="4" t="s">
        <v>26</v>
      </c>
      <c r="C47" s="4" t="s">
        <v>2</v>
      </c>
      <c r="D47" s="5" t="s">
        <v>3</v>
      </c>
      <c r="E47" s="6">
        <v>3566</v>
      </c>
      <c r="F47" s="6">
        <v>4577</v>
      </c>
      <c r="G47" s="6">
        <v>5127</v>
      </c>
      <c r="H47" s="5">
        <v>915</v>
      </c>
      <c r="I47" s="4" t="s">
        <v>25</v>
      </c>
    </row>
    <row r="48" spans="1:9">
      <c r="A48" s="4">
        <v>2020</v>
      </c>
      <c r="B48" s="4" t="s">
        <v>26</v>
      </c>
      <c r="C48" s="4" t="s">
        <v>2</v>
      </c>
      <c r="D48" s="5" t="s">
        <v>5</v>
      </c>
      <c r="E48" s="6">
        <v>2498</v>
      </c>
      <c r="F48" s="6">
        <v>8000</v>
      </c>
      <c r="G48" s="6">
        <v>8960</v>
      </c>
      <c r="H48" s="6">
        <v>1600</v>
      </c>
      <c r="I48" s="4" t="s">
        <v>25</v>
      </c>
    </row>
    <row r="49" spans="1:9">
      <c r="A49" s="4">
        <v>2020</v>
      </c>
      <c r="B49" s="4" t="s">
        <v>26</v>
      </c>
      <c r="C49" s="4" t="s">
        <v>6</v>
      </c>
      <c r="D49" s="5" t="s">
        <v>7</v>
      </c>
      <c r="E49" s="6">
        <v>1245</v>
      </c>
      <c r="F49" s="6">
        <v>4577</v>
      </c>
      <c r="G49" s="6">
        <v>5126</v>
      </c>
      <c r="H49" s="5">
        <v>915</v>
      </c>
      <c r="I49" s="4" t="s">
        <v>25</v>
      </c>
    </row>
    <row r="50" spans="1:9">
      <c r="A50" s="4">
        <v>2020</v>
      </c>
      <c r="B50" s="4" t="s">
        <v>26</v>
      </c>
      <c r="C50" s="4" t="s">
        <v>8</v>
      </c>
      <c r="D50" s="4" t="s">
        <v>9</v>
      </c>
      <c r="E50" s="4">
        <v>644</v>
      </c>
      <c r="F50" s="7">
        <v>5744</v>
      </c>
      <c r="G50" s="7">
        <v>6433</v>
      </c>
      <c r="H50" s="6">
        <v>1149</v>
      </c>
      <c r="I50" s="4" t="s">
        <v>25</v>
      </c>
    </row>
    <row r="51" spans="1:9">
      <c r="A51" s="4">
        <v>2020</v>
      </c>
      <c r="B51" s="4" t="s">
        <v>26</v>
      </c>
      <c r="C51" s="4" t="s">
        <v>10</v>
      </c>
      <c r="D51" s="4" t="s">
        <v>11</v>
      </c>
      <c r="E51" s="4">
        <v>643</v>
      </c>
      <c r="F51" s="7">
        <v>7000</v>
      </c>
      <c r="G51" s="7">
        <v>7840</v>
      </c>
      <c r="H51" s="6">
        <v>1400</v>
      </c>
      <c r="I51" s="4" t="s">
        <v>25</v>
      </c>
    </row>
    <row r="52" spans="1:9">
      <c r="A52" s="4">
        <v>2020</v>
      </c>
      <c r="B52" s="4" t="s">
        <v>26</v>
      </c>
      <c r="C52" s="4" t="s">
        <v>8</v>
      </c>
      <c r="D52" s="4" t="s">
        <v>12</v>
      </c>
      <c r="E52" s="4">
        <v>455</v>
      </c>
      <c r="F52" s="7">
        <v>4579</v>
      </c>
      <c r="G52" s="7">
        <v>5128</v>
      </c>
      <c r="H52" s="5">
        <v>916</v>
      </c>
      <c r="I52" s="4" t="s">
        <v>25</v>
      </c>
    </row>
    <row r="53" spans="1:9">
      <c r="A53" s="4">
        <v>2020</v>
      </c>
      <c r="B53" s="4" t="s">
        <v>26</v>
      </c>
      <c r="C53" s="4" t="s">
        <v>10</v>
      </c>
      <c r="D53" s="4" t="s">
        <v>13</v>
      </c>
      <c r="E53" s="5">
        <v>345</v>
      </c>
      <c r="F53" s="6">
        <v>7000</v>
      </c>
      <c r="G53" s="6">
        <v>7840</v>
      </c>
      <c r="H53" s="6">
        <v>1400</v>
      </c>
      <c r="I53" s="4" t="s">
        <v>25</v>
      </c>
    </row>
    <row r="54" spans="1:9">
      <c r="A54" s="4">
        <v>2020</v>
      </c>
      <c r="B54" s="4" t="s">
        <v>26</v>
      </c>
      <c r="C54" s="4" t="s">
        <v>6</v>
      </c>
      <c r="D54" s="5" t="s">
        <v>14</v>
      </c>
      <c r="E54" s="5">
        <v>122</v>
      </c>
      <c r="F54" s="5">
        <v>100</v>
      </c>
      <c r="G54" s="5">
        <v>112</v>
      </c>
      <c r="H54" s="5">
        <v>20</v>
      </c>
      <c r="I54" s="4" t="s">
        <v>25</v>
      </c>
    </row>
    <row r="55" spans="1:9">
      <c r="A55" s="4">
        <v>2020</v>
      </c>
      <c r="B55" s="4" t="s">
        <v>26</v>
      </c>
      <c r="C55" s="4" t="s">
        <v>15</v>
      </c>
      <c r="D55" s="4" t="s">
        <v>16</v>
      </c>
      <c r="E55" s="4">
        <v>78</v>
      </c>
      <c r="F55" s="7">
        <v>4577</v>
      </c>
      <c r="G55" s="7">
        <v>5126</v>
      </c>
      <c r="H55" s="5">
        <v>915</v>
      </c>
      <c r="I55" s="4" t="s">
        <v>25</v>
      </c>
    </row>
    <row r="56" spans="1:9">
      <c r="A56" s="4">
        <v>2020</v>
      </c>
      <c r="B56" s="4" t="s">
        <v>26</v>
      </c>
      <c r="C56" s="4" t="s">
        <v>15</v>
      </c>
      <c r="D56" s="4" t="s">
        <v>17</v>
      </c>
      <c r="E56" s="4">
        <v>76</v>
      </c>
      <c r="F56" s="7">
        <v>4577</v>
      </c>
      <c r="G56" s="7">
        <v>5126</v>
      </c>
      <c r="H56" s="5">
        <v>915</v>
      </c>
      <c r="I56" s="4" t="s">
        <v>25</v>
      </c>
    </row>
    <row r="57" spans="1:9">
      <c r="A57" s="4">
        <v>2020</v>
      </c>
      <c r="B57" s="4" t="s">
        <v>26</v>
      </c>
      <c r="C57" s="4" t="s">
        <v>15</v>
      </c>
      <c r="D57" s="4" t="s">
        <v>18</v>
      </c>
      <c r="E57" s="4">
        <v>46</v>
      </c>
      <c r="F57" s="4">
        <v>200</v>
      </c>
      <c r="G57" s="4">
        <v>224</v>
      </c>
      <c r="H57" s="5">
        <v>40</v>
      </c>
      <c r="I57" s="4" t="s">
        <v>25</v>
      </c>
    </row>
    <row r="58" spans="1:9">
      <c r="A58" s="4">
        <v>2020</v>
      </c>
      <c r="B58" s="4" t="s">
        <v>26</v>
      </c>
      <c r="C58" s="4" t="s">
        <v>15</v>
      </c>
      <c r="D58" s="4" t="s">
        <v>19</v>
      </c>
      <c r="E58" s="4">
        <v>34</v>
      </c>
      <c r="F58" s="7">
        <v>4577</v>
      </c>
      <c r="G58" s="7">
        <v>5126</v>
      </c>
      <c r="H58" s="5">
        <v>915</v>
      </c>
      <c r="I58" s="4" t="s">
        <v>25</v>
      </c>
    </row>
    <row r="59" spans="1:9">
      <c r="A59" s="4">
        <v>2020</v>
      </c>
      <c r="B59" s="4" t="s">
        <v>26</v>
      </c>
      <c r="C59" s="4" t="s">
        <v>6</v>
      </c>
      <c r="D59" s="5" t="s">
        <v>20</v>
      </c>
      <c r="E59" s="5">
        <v>7</v>
      </c>
      <c r="F59" s="5">
        <v>200</v>
      </c>
      <c r="G59" s="5">
        <v>224</v>
      </c>
      <c r="H59" s="5">
        <v>40</v>
      </c>
      <c r="I59" s="4" t="s">
        <v>25</v>
      </c>
    </row>
    <row r="60" spans="1:9">
      <c r="A60" s="4">
        <v>2020</v>
      </c>
      <c r="B60" s="4" t="s">
        <v>26</v>
      </c>
      <c r="C60" s="4" t="s">
        <v>15</v>
      </c>
      <c r="D60" s="4" t="s">
        <v>22</v>
      </c>
      <c r="E60" s="4">
        <v>3</v>
      </c>
      <c r="F60" s="7">
        <v>4577</v>
      </c>
      <c r="G60" s="7">
        <v>5127</v>
      </c>
      <c r="H60" s="5">
        <v>915</v>
      </c>
      <c r="I60" s="4" t="s">
        <v>25</v>
      </c>
    </row>
    <row r="61" spans="1:9">
      <c r="A61" s="4">
        <v>2020</v>
      </c>
      <c r="B61" s="4" t="s">
        <v>26</v>
      </c>
      <c r="C61" s="4" t="s">
        <v>21</v>
      </c>
      <c r="D61" s="4" t="s">
        <v>21</v>
      </c>
      <c r="E61" s="4">
        <v>2</v>
      </c>
      <c r="F61" s="7">
        <v>6600</v>
      </c>
      <c r="G61" s="7">
        <v>7392</v>
      </c>
      <c r="H61" s="6">
        <v>1320</v>
      </c>
      <c r="I61" s="4" t="s">
        <v>25</v>
      </c>
    </row>
    <row r="62" spans="1:9">
      <c r="A62" s="4">
        <v>2020</v>
      </c>
      <c r="B62" s="4" t="s">
        <v>27</v>
      </c>
      <c r="C62" s="4" t="s">
        <v>2</v>
      </c>
      <c r="D62" s="5" t="s">
        <v>3</v>
      </c>
      <c r="E62" s="6">
        <v>3566</v>
      </c>
      <c r="F62" s="6">
        <v>4577</v>
      </c>
      <c r="G62" s="6">
        <v>5127</v>
      </c>
      <c r="H62" s="5">
        <v>915</v>
      </c>
      <c r="I62" s="4" t="s">
        <v>25</v>
      </c>
    </row>
    <row r="63" spans="1:9">
      <c r="A63" s="4">
        <v>2020</v>
      </c>
      <c r="B63" s="4" t="s">
        <v>27</v>
      </c>
      <c r="C63" s="4" t="s">
        <v>2</v>
      </c>
      <c r="D63" s="5" t="s">
        <v>5</v>
      </c>
      <c r="E63" s="6">
        <v>2498</v>
      </c>
      <c r="F63" s="6">
        <v>8000</v>
      </c>
      <c r="G63" s="6">
        <v>8960</v>
      </c>
      <c r="H63" s="6">
        <v>1600</v>
      </c>
      <c r="I63" s="4" t="s">
        <v>25</v>
      </c>
    </row>
    <row r="64" spans="1:9">
      <c r="A64" s="4">
        <v>2020</v>
      </c>
      <c r="B64" s="4" t="s">
        <v>27</v>
      </c>
      <c r="C64" s="4" t="s">
        <v>6</v>
      </c>
      <c r="D64" s="5" t="s">
        <v>7</v>
      </c>
      <c r="E64" s="6">
        <v>1245</v>
      </c>
      <c r="F64" s="6">
        <v>4577</v>
      </c>
      <c r="G64" s="6">
        <v>5126</v>
      </c>
      <c r="H64" s="5">
        <v>915</v>
      </c>
      <c r="I64" s="4" t="s">
        <v>25</v>
      </c>
    </row>
    <row r="65" spans="1:9">
      <c r="A65" s="4">
        <v>2020</v>
      </c>
      <c r="B65" s="4" t="s">
        <v>27</v>
      </c>
      <c r="C65" s="4" t="s">
        <v>8</v>
      </c>
      <c r="D65" s="4" t="s">
        <v>9</v>
      </c>
      <c r="E65" s="4">
        <v>644</v>
      </c>
      <c r="F65" s="7">
        <v>5744</v>
      </c>
      <c r="G65" s="7">
        <v>6433</v>
      </c>
      <c r="H65" s="6">
        <v>1149</v>
      </c>
      <c r="I65" s="4" t="s">
        <v>25</v>
      </c>
    </row>
    <row r="66" spans="1:9">
      <c r="A66" s="4">
        <v>2020</v>
      </c>
      <c r="B66" s="4" t="s">
        <v>27</v>
      </c>
      <c r="C66" s="4" t="s">
        <v>10</v>
      </c>
      <c r="D66" s="4" t="s">
        <v>11</v>
      </c>
      <c r="E66" s="4">
        <v>643</v>
      </c>
      <c r="F66" s="7">
        <v>7000</v>
      </c>
      <c r="G66" s="7">
        <v>7840</v>
      </c>
      <c r="H66" s="6">
        <v>1400</v>
      </c>
      <c r="I66" s="4" t="s">
        <v>4</v>
      </c>
    </row>
    <row r="67" spans="1:9">
      <c r="A67" s="4">
        <v>2020</v>
      </c>
      <c r="B67" s="4" t="s">
        <v>27</v>
      </c>
      <c r="C67" s="4" t="s">
        <v>8</v>
      </c>
      <c r="D67" s="4" t="s">
        <v>12</v>
      </c>
      <c r="E67" s="4">
        <v>455</v>
      </c>
      <c r="F67" s="7">
        <v>4579</v>
      </c>
      <c r="G67" s="7">
        <v>5128</v>
      </c>
      <c r="H67" s="5">
        <v>916</v>
      </c>
      <c r="I67" s="4" t="s">
        <v>4</v>
      </c>
    </row>
    <row r="68" spans="1:9">
      <c r="A68" s="4">
        <v>2020</v>
      </c>
      <c r="B68" s="4" t="s">
        <v>27</v>
      </c>
      <c r="C68" s="4" t="s">
        <v>10</v>
      </c>
      <c r="D68" s="4" t="s">
        <v>13</v>
      </c>
      <c r="E68" s="5">
        <v>345</v>
      </c>
      <c r="F68" s="6">
        <v>7000</v>
      </c>
      <c r="G68" s="6">
        <v>7840</v>
      </c>
      <c r="H68" s="6">
        <v>1400</v>
      </c>
      <c r="I68" s="4" t="s">
        <v>4</v>
      </c>
    </row>
    <row r="69" spans="1:9">
      <c r="A69" s="4">
        <v>2020</v>
      </c>
      <c r="B69" s="4" t="s">
        <v>27</v>
      </c>
      <c r="C69" s="4" t="s">
        <v>6</v>
      </c>
      <c r="D69" s="5" t="s">
        <v>14</v>
      </c>
      <c r="E69" s="5">
        <v>122</v>
      </c>
      <c r="F69" s="5">
        <v>100</v>
      </c>
      <c r="G69" s="5">
        <v>112</v>
      </c>
      <c r="H69" s="5">
        <v>20</v>
      </c>
      <c r="I69" s="4" t="s">
        <v>4</v>
      </c>
    </row>
    <row r="70" spans="1:9">
      <c r="A70" s="4">
        <v>2020</v>
      </c>
      <c r="B70" s="4" t="s">
        <v>27</v>
      </c>
      <c r="C70" s="4" t="s">
        <v>15</v>
      </c>
      <c r="D70" s="4" t="s">
        <v>16</v>
      </c>
      <c r="E70" s="4">
        <v>78</v>
      </c>
      <c r="F70" s="7">
        <v>4577</v>
      </c>
      <c r="G70" s="7">
        <v>5126</v>
      </c>
      <c r="H70" s="5">
        <v>915</v>
      </c>
      <c r="I70" s="4" t="s">
        <v>4</v>
      </c>
    </row>
    <row r="71" spans="1:9">
      <c r="A71" s="4">
        <v>2020</v>
      </c>
      <c r="B71" s="4" t="s">
        <v>27</v>
      </c>
      <c r="C71" s="4" t="s">
        <v>15</v>
      </c>
      <c r="D71" s="4" t="s">
        <v>17</v>
      </c>
      <c r="E71" s="4">
        <v>76</v>
      </c>
      <c r="F71" s="7">
        <v>4577</v>
      </c>
      <c r="G71" s="7">
        <v>5126</v>
      </c>
      <c r="H71" s="5">
        <v>915</v>
      </c>
      <c r="I71" s="4" t="s">
        <v>4</v>
      </c>
    </row>
    <row r="72" spans="1:9">
      <c r="A72" s="4">
        <v>2020</v>
      </c>
      <c r="B72" s="4" t="s">
        <v>27</v>
      </c>
      <c r="C72" s="4" t="s">
        <v>15</v>
      </c>
      <c r="D72" s="4" t="s">
        <v>18</v>
      </c>
      <c r="E72" s="4">
        <v>46</v>
      </c>
      <c r="F72" s="4">
        <v>200</v>
      </c>
      <c r="G72" s="4">
        <v>224</v>
      </c>
      <c r="H72" s="5">
        <v>40</v>
      </c>
      <c r="I72" s="4" t="s">
        <v>4</v>
      </c>
    </row>
    <row r="73" spans="1:9">
      <c r="A73" s="4">
        <v>2020</v>
      </c>
      <c r="B73" s="4" t="s">
        <v>27</v>
      </c>
      <c r="C73" s="4" t="s">
        <v>15</v>
      </c>
      <c r="D73" s="4" t="s">
        <v>19</v>
      </c>
      <c r="E73" s="4">
        <v>34</v>
      </c>
      <c r="F73" s="7">
        <v>4577</v>
      </c>
      <c r="G73" s="7">
        <v>5126</v>
      </c>
      <c r="H73" s="5">
        <v>915</v>
      </c>
      <c r="I73" s="4" t="s">
        <v>4</v>
      </c>
    </row>
    <row r="74" spans="1:9">
      <c r="A74" s="4">
        <v>2020</v>
      </c>
      <c r="B74" s="4" t="s">
        <v>27</v>
      </c>
      <c r="C74" s="4" t="s">
        <v>6</v>
      </c>
      <c r="D74" s="5" t="s">
        <v>20</v>
      </c>
      <c r="E74" s="5">
        <v>7</v>
      </c>
      <c r="F74" s="5">
        <v>200</v>
      </c>
      <c r="G74" s="5">
        <v>224</v>
      </c>
      <c r="H74" s="5">
        <v>40</v>
      </c>
      <c r="I74" s="4" t="s">
        <v>4</v>
      </c>
    </row>
    <row r="75" spans="1:9">
      <c r="A75" s="4">
        <v>2020</v>
      </c>
      <c r="B75" s="4" t="s">
        <v>27</v>
      </c>
      <c r="C75" s="4" t="s">
        <v>15</v>
      </c>
      <c r="D75" s="4" t="s">
        <v>22</v>
      </c>
      <c r="E75" s="4">
        <v>3</v>
      </c>
      <c r="F75" s="7">
        <v>4577</v>
      </c>
      <c r="G75" s="7">
        <v>5127</v>
      </c>
      <c r="H75" s="5">
        <v>915</v>
      </c>
      <c r="I75" s="4" t="s">
        <v>4</v>
      </c>
    </row>
    <row r="76" spans="1:9">
      <c r="A76" s="4">
        <v>2020</v>
      </c>
      <c r="B76" s="4" t="s">
        <v>27</v>
      </c>
      <c r="C76" s="4" t="s">
        <v>21</v>
      </c>
      <c r="D76" s="4" t="s">
        <v>21</v>
      </c>
      <c r="E76" s="4">
        <v>2</v>
      </c>
      <c r="F76" s="7">
        <v>6600</v>
      </c>
      <c r="G76" s="7">
        <v>7392</v>
      </c>
      <c r="H76" s="6">
        <v>1320</v>
      </c>
      <c r="I76" s="4" t="s">
        <v>4</v>
      </c>
    </row>
    <row r="77" spans="1:9">
      <c r="A77" s="4">
        <v>2020</v>
      </c>
      <c r="B77" s="4" t="s">
        <v>28</v>
      </c>
      <c r="C77" s="4" t="s">
        <v>2</v>
      </c>
      <c r="D77" s="5" t="s">
        <v>3</v>
      </c>
      <c r="E77" s="6">
        <v>3566</v>
      </c>
      <c r="F77" s="6">
        <v>4577</v>
      </c>
      <c r="G77" s="6">
        <v>5127</v>
      </c>
      <c r="H77" s="5">
        <v>915</v>
      </c>
      <c r="I77" s="4" t="s">
        <v>4</v>
      </c>
    </row>
    <row r="78" spans="1:9">
      <c r="A78" s="4">
        <v>2020</v>
      </c>
      <c r="B78" s="4" t="s">
        <v>28</v>
      </c>
      <c r="C78" s="4" t="s">
        <v>2</v>
      </c>
      <c r="D78" s="5" t="s">
        <v>5</v>
      </c>
      <c r="E78" s="6">
        <v>2498</v>
      </c>
      <c r="F78" s="6">
        <v>8000</v>
      </c>
      <c r="G78" s="6">
        <v>8960</v>
      </c>
      <c r="H78" s="6">
        <v>1600</v>
      </c>
      <c r="I78" s="4" t="s">
        <v>4</v>
      </c>
    </row>
    <row r="79" spans="1:9">
      <c r="A79" s="4">
        <v>2020</v>
      </c>
      <c r="B79" s="4" t="s">
        <v>28</v>
      </c>
      <c r="C79" s="4" t="s">
        <v>6</v>
      </c>
      <c r="D79" s="5" t="s">
        <v>7</v>
      </c>
      <c r="E79" s="6">
        <v>1245</v>
      </c>
      <c r="F79" s="6">
        <v>4577</v>
      </c>
      <c r="G79" s="6">
        <v>5126</v>
      </c>
      <c r="H79" s="5">
        <v>915</v>
      </c>
      <c r="I79" s="4" t="s">
        <v>4</v>
      </c>
    </row>
    <row r="80" spans="1:9">
      <c r="A80" s="4">
        <v>2020</v>
      </c>
      <c r="B80" s="4" t="s">
        <v>28</v>
      </c>
      <c r="C80" s="4" t="s">
        <v>8</v>
      </c>
      <c r="D80" s="4" t="s">
        <v>9</v>
      </c>
      <c r="E80" s="4">
        <v>644</v>
      </c>
      <c r="F80" s="7">
        <v>5744</v>
      </c>
      <c r="G80" s="7">
        <v>6433</v>
      </c>
      <c r="H80" s="6">
        <v>1149</v>
      </c>
      <c r="I80" s="4" t="s">
        <v>4</v>
      </c>
    </row>
    <row r="81" spans="1:9">
      <c r="A81" s="4">
        <v>2020</v>
      </c>
      <c r="B81" s="4" t="s">
        <v>28</v>
      </c>
      <c r="C81" s="4" t="s">
        <v>10</v>
      </c>
      <c r="D81" s="4" t="s">
        <v>11</v>
      </c>
      <c r="E81" s="4">
        <v>643</v>
      </c>
      <c r="F81" s="7">
        <v>7000</v>
      </c>
      <c r="G81" s="7">
        <v>7840</v>
      </c>
      <c r="H81" s="6">
        <v>1400</v>
      </c>
      <c r="I81" s="4" t="s">
        <v>4</v>
      </c>
    </row>
    <row r="82" spans="1:9">
      <c r="A82" s="4">
        <v>2020</v>
      </c>
      <c r="B82" s="4" t="s">
        <v>28</v>
      </c>
      <c r="C82" s="4" t="s">
        <v>8</v>
      </c>
      <c r="D82" s="4" t="s">
        <v>12</v>
      </c>
      <c r="E82" s="4">
        <v>455</v>
      </c>
      <c r="F82" s="7">
        <v>4579</v>
      </c>
      <c r="G82" s="7">
        <v>5128</v>
      </c>
      <c r="H82" s="5">
        <v>916</v>
      </c>
      <c r="I82" s="4" t="s">
        <v>4</v>
      </c>
    </row>
    <row r="83" spans="1:9">
      <c r="A83" s="4">
        <v>2020</v>
      </c>
      <c r="B83" s="4" t="s">
        <v>28</v>
      </c>
      <c r="C83" s="4" t="s">
        <v>10</v>
      </c>
      <c r="D83" s="4" t="s">
        <v>13</v>
      </c>
      <c r="E83" s="5">
        <v>345</v>
      </c>
      <c r="F83" s="6">
        <v>7000</v>
      </c>
      <c r="G83" s="6">
        <v>7840</v>
      </c>
      <c r="H83" s="6">
        <v>1400</v>
      </c>
      <c r="I83" s="4" t="s">
        <v>4</v>
      </c>
    </row>
    <row r="84" spans="1:9">
      <c r="A84" s="4">
        <v>2020</v>
      </c>
      <c r="B84" s="4" t="s">
        <v>28</v>
      </c>
      <c r="C84" s="4" t="s">
        <v>6</v>
      </c>
      <c r="D84" s="5" t="s">
        <v>14</v>
      </c>
      <c r="E84" s="5">
        <v>122</v>
      </c>
      <c r="F84" s="5">
        <v>100</v>
      </c>
      <c r="G84" s="5">
        <v>112</v>
      </c>
      <c r="H84" s="5">
        <v>20</v>
      </c>
      <c r="I84" s="4" t="s">
        <v>4</v>
      </c>
    </row>
    <row r="85" spans="1:9">
      <c r="A85" s="4">
        <v>2020</v>
      </c>
      <c r="B85" s="4" t="s">
        <v>28</v>
      </c>
      <c r="C85" s="4" t="s">
        <v>15</v>
      </c>
      <c r="D85" s="4" t="s">
        <v>16</v>
      </c>
      <c r="E85" s="4">
        <v>78</v>
      </c>
      <c r="F85" s="7">
        <v>4577</v>
      </c>
      <c r="G85" s="7">
        <v>5126</v>
      </c>
      <c r="H85" s="5">
        <v>915</v>
      </c>
      <c r="I85" s="4" t="s">
        <v>4</v>
      </c>
    </row>
    <row r="86" spans="1:9">
      <c r="A86" s="4">
        <v>2020</v>
      </c>
      <c r="B86" s="4" t="s">
        <v>28</v>
      </c>
      <c r="C86" s="4" t="s">
        <v>15</v>
      </c>
      <c r="D86" s="4" t="s">
        <v>17</v>
      </c>
      <c r="E86" s="4">
        <v>76</v>
      </c>
      <c r="F86" s="7">
        <v>4577</v>
      </c>
      <c r="G86" s="7">
        <v>5126</v>
      </c>
      <c r="H86" s="5">
        <v>915</v>
      </c>
      <c r="I86" s="4" t="s">
        <v>4</v>
      </c>
    </row>
    <row r="87" spans="1:9">
      <c r="A87" s="4">
        <v>2020</v>
      </c>
      <c r="B87" s="4" t="s">
        <v>28</v>
      </c>
      <c r="C87" s="4" t="s">
        <v>15</v>
      </c>
      <c r="D87" s="4" t="s">
        <v>18</v>
      </c>
      <c r="E87" s="4">
        <v>46</v>
      </c>
      <c r="F87" s="4">
        <v>200</v>
      </c>
      <c r="G87" s="4">
        <v>224</v>
      </c>
      <c r="H87" s="5">
        <v>40</v>
      </c>
      <c r="I87" s="4" t="s">
        <v>4</v>
      </c>
    </row>
    <row r="88" spans="1:9">
      <c r="A88" s="4">
        <v>2020</v>
      </c>
      <c r="B88" s="4" t="s">
        <v>28</v>
      </c>
      <c r="C88" s="4" t="s">
        <v>15</v>
      </c>
      <c r="D88" s="4" t="s">
        <v>19</v>
      </c>
      <c r="E88" s="4">
        <v>34</v>
      </c>
      <c r="F88" s="7">
        <v>4577</v>
      </c>
      <c r="G88" s="7">
        <v>5126</v>
      </c>
      <c r="H88" s="5">
        <v>915</v>
      </c>
      <c r="I88" s="4" t="s">
        <v>4</v>
      </c>
    </row>
    <row r="89" spans="1:9">
      <c r="A89" s="4">
        <v>2020</v>
      </c>
      <c r="B89" s="4" t="s">
        <v>28</v>
      </c>
      <c r="C89" s="4" t="s">
        <v>6</v>
      </c>
      <c r="D89" s="5" t="s">
        <v>20</v>
      </c>
      <c r="E89" s="5">
        <v>7</v>
      </c>
      <c r="F89" s="5">
        <v>200</v>
      </c>
      <c r="G89" s="5">
        <v>224</v>
      </c>
      <c r="H89" s="5">
        <v>40</v>
      </c>
      <c r="I89" s="4" t="s">
        <v>4</v>
      </c>
    </row>
    <row r="90" spans="1:9">
      <c r="A90" s="4">
        <v>2020</v>
      </c>
      <c r="B90" s="4" t="s">
        <v>28</v>
      </c>
      <c r="C90" s="4" t="s">
        <v>21</v>
      </c>
      <c r="D90" s="4" t="s">
        <v>21</v>
      </c>
      <c r="E90" s="4">
        <v>3</v>
      </c>
      <c r="F90" s="7">
        <v>6600</v>
      </c>
      <c r="G90" s="7">
        <v>7392</v>
      </c>
      <c r="H90" s="6">
        <v>1320</v>
      </c>
      <c r="I90" s="4" t="s">
        <v>4</v>
      </c>
    </row>
    <row r="91" spans="1:9">
      <c r="A91" s="4">
        <v>2020</v>
      </c>
      <c r="B91" s="4" t="s">
        <v>28</v>
      </c>
      <c r="C91" s="4" t="s">
        <v>15</v>
      </c>
      <c r="D91" s="4" t="s">
        <v>22</v>
      </c>
      <c r="E91" s="4">
        <v>3</v>
      </c>
      <c r="F91" s="7">
        <v>4577</v>
      </c>
      <c r="G91" s="7">
        <v>5127</v>
      </c>
      <c r="H91" s="5">
        <v>915</v>
      </c>
      <c r="I91" s="4" t="s">
        <v>4</v>
      </c>
    </row>
    <row r="92" spans="1:9">
      <c r="A92" s="4">
        <v>2020</v>
      </c>
      <c r="B92" s="4" t="s">
        <v>29</v>
      </c>
      <c r="C92" s="4" t="s">
        <v>2</v>
      </c>
      <c r="D92" s="5" t="s">
        <v>3</v>
      </c>
      <c r="E92" s="6">
        <v>3566</v>
      </c>
      <c r="F92" s="6">
        <v>4577</v>
      </c>
      <c r="G92" s="6">
        <v>5127</v>
      </c>
      <c r="H92" s="5">
        <v>915</v>
      </c>
      <c r="I92" s="4" t="s">
        <v>4</v>
      </c>
    </row>
    <row r="93" spans="1:9">
      <c r="A93" s="4">
        <v>2020</v>
      </c>
      <c r="B93" s="4" t="s">
        <v>29</v>
      </c>
      <c r="C93" s="4" t="s">
        <v>2</v>
      </c>
      <c r="D93" s="5" t="s">
        <v>5</v>
      </c>
      <c r="E93" s="6">
        <v>2498</v>
      </c>
      <c r="F93" s="6">
        <v>8000</v>
      </c>
      <c r="G93" s="6">
        <v>8960</v>
      </c>
      <c r="H93" s="6">
        <v>1600</v>
      </c>
      <c r="I93" s="4" t="s">
        <v>4</v>
      </c>
    </row>
    <row r="94" spans="1:9">
      <c r="A94" s="4">
        <v>2020</v>
      </c>
      <c r="B94" s="4" t="s">
        <v>29</v>
      </c>
      <c r="C94" s="4" t="s">
        <v>6</v>
      </c>
      <c r="D94" s="5" t="s">
        <v>7</v>
      </c>
      <c r="E94" s="6">
        <v>1245</v>
      </c>
      <c r="F94" s="6">
        <v>4577</v>
      </c>
      <c r="G94" s="6">
        <v>5126</v>
      </c>
      <c r="H94" s="5">
        <v>915</v>
      </c>
      <c r="I94" s="4" t="s">
        <v>4</v>
      </c>
    </row>
    <row r="95" spans="1:9">
      <c r="A95" s="4">
        <v>2020</v>
      </c>
      <c r="B95" s="4" t="s">
        <v>29</v>
      </c>
      <c r="C95" s="4" t="s">
        <v>8</v>
      </c>
      <c r="D95" s="4" t="s">
        <v>9</v>
      </c>
      <c r="E95" s="4">
        <v>644</v>
      </c>
      <c r="F95" s="7">
        <v>5744</v>
      </c>
      <c r="G95" s="7">
        <v>6433</v>
      </c>
      <c r="H95" s="6">
        <v>1149</v>
      </c>
      <c r="I95" s="4" t="s">
        <v>4</v>
      </c>
    </row>
    <row r="96" spans="1:9">
      <c r="A96" s="4">
        <v>2020</v>
      </c>
      <c r="B96" s="4" t="s">
        <v>29</v>
      </c>
      <c r="C96" s="4" t="s">
        <v>10</v>
      </c>
      <c r="D96" s="4" t="s">
        <v>11</v>
      </c>
      <c r="E96" s="4">
        <v>643</v>
      </c>
      <c r="F96" s="7">
        <v>7000</v>
      </c>
      <c r="G96" s="7">
        <v>7840</v>
      </c>
      <c r="H96" s="6">
        <v>1400</v>
      </c>
      <c r="I96" s="4" t="s">
        <v>4</v>
      </c>
    </row>
    <row r="97" spans="1:9">
      <c r="A97" s="4">
        <v>2020</v>
      </c>
      <c r="B97" s="4" t="s">
        <v>29</v>
      </c>
      <c r="C97" s="4" t="s">
        <v>8</v>
      </c>
      <c r="D97" s="4" t="s">
        <v>12</v>
      </c>
      <c r="E97" s="4">
        <v>455</v>
      </c>
      <c r="F97" s="7">
        <v>4579</v>
      </c>
      <c r="G97" s="7">
        <v>5128</v>
      </c>
      <c r="H97" s="5">
        <v>916</v>
      </c>
      <c r="I97" s="4" t="s">
        <v>4</v>
      </c>
    </row>
    <row r="98" spans="1:9">
      <c r="A98" s="4">
        <v>2020</v>
      </c>
      <c r="B98" s="4" t="s">
        <v>29</v>
      </c>
      <c r="C98" s="4" t="s">
        <v>10</v>
      </c>
      <c r="D98" s="4" t="s">
        <v>13</v>
      </c>
      <c r="E98" s="5">
        <v>345</v>
      </c>
      <c r="F98" s="6">
        <v>7000</v>
      </c>
      <c r="G98" s="6">
        <v>7840</v>
      </c>
      <c r="H98" s="6">
        <v>1400</v>
      </c>
      <c r="I98" s="4" t="s">
        <v>4</v>
      </c>
    </row>
    <row r="99" spans="1:9">
      <c r="A99" s="4">
        <v>2020</v>
      </c>
      <c r="B99" s="4" t="s">
        <v>29</v>
      </c>
      <c r="C99" s="4" t="s">
        <v>6</v>
      </c>
      <c r="D99" s="5" t="s">
        <v>14</v>
      </c>
      <c r="E99" s="5">
        <v>122</v>
      </c>
      <c r="F99" s="5">
        <v>100</v>
      </c>
      <c r="G99" s="5">
        <v>112</v>
      </c>
      <c r="H99" s="5">
        <v>20</v>
      </c>
      <c r="I99" s="4" t="s">
        <v>4</v>
      </c>
    </row>
    <row r="100" spans="1:9">
      <c r="A100" s="4">
        <v>2020</v>
      </c>
      <c r="B100" s="4" t="s">
        <v>29</v>
      </c>
      <c r="C100" s="4" t="s">
        <v>15</v>
      </c>
      <c r="D100" s="4" t="s">
        <v>16</v>
      </c>
      <c r="E100" s="4">
        <v>78</v>
      </c>
      <c r="F100" s="7">
        <v>4577</v>
      </c>
      <c r="G100" s="7">
        <v>5126</v>
      </c>
      <c r="H100" s="5">
        <v>915</v>
      </c>
      <c r="I100" s="4" t="s">
        <v>4</v>
      </c>
    </row>
    <row r="101" spans="1:9">
      <c r="A101" s="4">
        <v>2020</v>
      </c>
      <c r="B101" s="4" t="s">
        <v>29</v>
      </c>
      <c r="C101" s="4" t="s">
        <v>15</v>
      </c>
      <c r="D101" s="4" t="s">
        <v>17</v>
      </c>
      <c r="E101" s="4">
        <v>76</v>
      </c>
      <c r="F101" s="7">
        <v>4577</v>
      </c>
      <c r="G101" s="7">
        <v>5126</v>
      </c>
      <c r="H101" s="5">
        <v>915</v>
      </c>
      <c r="I101" s="4" t="s">
        <v>4</v>
      </c>
    </row>
    <row r="102" spans="1:9">
      <c r="A102" s="4">
        <v>2020</v>
      </c>
      <c r="B102" s="4" t="s">
        <v>29</v>
      </c>
      <c r="C102" s="4" t="s">
        <v>15</v>
      </c>
      <c r="D102" s="4" t="s">
        <v>18</v>
      </c>
      <c r="E102" s="4">
        <v>46</v>
      </c>
      <c r="F102" s="4">
        <v>200</v>
      </c>
      <c r="G102" s="4">
        <v>224</v>
      </c>
      <c r="H102" s="5">
        <v>40</v>
      </c>
      <c r="I102" s="4" t="s">
        <v>4</v>
      </c>
    </row>
    <row r="103" spans="1:9">
      <c r="A103" s="4">
        <v>2020</v>
      </c>
      <c r="B103" s="4" t="s">
        <v>29</v>
      </c>
      <c r="C103" s="4" t="s">
        <v>15</v>
      </c>
      <c r="D103" s="4" t="s">
        <v>19</v>
      </c>
      <c r="E103" s="4">
        <v>34</v>
      </c>
      <c r="F103" s="7">
        <v>4577</v>
      </c>
      <c r="G103" s="7">
        <v>5126</v>
      </c>
      <c r="H103" s="5">
        <v>915</v>
      </c>
      <c r="I103" s="4" t="s">
        <v>4</v>
      </c>
    </row>
    <row r="104" spans="1:9">
      <c r="A104" s="4">
        <v>2020</v>
      </c>
      <c r="B104" s="4" t="s">
        <v>29</v>
      </c>
      <c r="C104" s="4" t="s">
        <v>6</v>
      </c>
      <c r="D104" s="5" t="s">
        <v>20</v>
      </c>
      <c r="E104" s="5">
        <v>7</v>
      </c>
      <c r="F104" s="5">
        <v>200</v>
      </c>
      <c r="G104" s="5">
        <v>224</v>
      </c>
      <c r="H104" s="5">
        <v>40</v>
      </c>
      <c r="I104" s="4" t="s">
        <v>4</v>
      </c>
    </row>
    <row r="105" spans="1:9">
      <c r="A105" s="4">
        <v>2020</v>
      </c>
      <c r="B105" s="4" t="s">
        <v>29</v>
      </c>
      <c r="C105" s="4" t="s">
        <v>15</v>
      </c>
      <c r="D105" s="4" t="s">
        <v>22</v>
      </c>
      <c r="E105" s="4">
        <v>3</v>
      </c>
      <c r="F105" s="7">
        <v>4577</v>
      </c>
      <c r="G105" s="7">
        <v>5127</v>
      </c>
      <c r="H105" s="5">
        <v>915</v>
      </c>
      <c r="I105" s="4" t="s">
        <v>4</v>
      </c>
    </row>
    <row r="106" spans="1:9">
      <c r="A106" s="4">
        <v>2020</v>
      </c>
      <c r="B106" s="4" t="s">
        <v>29</v>
      </c>
      <c r="C106" s="4" t="s">
        <v>21</v>
      </c>
      <c r="D106" s="4" t="s">
        <v>21</v>
      </c>
      <c r="E106" s="4">
        <v>2</v>
      </c>
      <c r="F106" s="7">
        <v>6600</v>
      </c>
      <c r="G106" s="7">
        <v>7392</v>
      </c>
      <c r="H106" s="6">
        <v>1320</v>
      </c>
      <c r="I106" s="4" t="s">
        <v>4</v>
      </c>
    </row>
    <row r="107" spans="1:9">
      <c r="A107" s="4">
        <v>2020</v>
      </c>
      <c r="B107" s="4" t="s">
        <v>30</v>
      </c>
      <c r="C107" s="4" t="s">
        <v>2</v>
      </c>
      <c r="D107" s="5" t="s">
        <v>3</v>
      </c>
      <c r="E107" s="6">
        <v>3566</v>
      </c>
      <c r="F107" s="6">
        <v>4577</v>
      </c>
      <c r="G107" s="6">
        <v>5127</v>
      </c>
      <c r="H107" s="5">
        <v>915</v>
      </c>
      <c r="I107" s="4" t="s">
        <v>4</v>
      </c>
    </row>
    <row r="108" spans="1:9">
      <c r="A108" s="4">
        <v>2020</v>
      </c>
      <c r="B108" s="4" t="s">
        <v>30</v>
      </c>
      <c r="C108" s="4" t="s">
        <v>2</v>
      </c>
      <c r="D108" s="5" t="s">
        <v>5</v>
      </c>
      <c r="E108" s="6">
        <v>2498</v>
      </c>
      <c r="F108" s="6">
        <v>8000</v>
      </c>
      <c r="G108" s="6">
        <v>8960</v>
      </c>
      <c r="H108" s="6">
        <v>1600</v>
      </c>
      <c r="I108" s="4" t="s">
        <v>25</v>
      </c>
    </row>
    <row r="109" spans="1:9">
      <c r="A109" s="4">
        <v>2020</v>
      </c>
      <c r="B109" s="4" t="s">
        <v>30</v>
      </c>
      <c r="C109" s="4" t="s">
        <v>6</v>
      </c>
      <c r="D109" s="5" t="s">
        <v>7</v>
      </c>
      <c r="E109" s="6">
        <v>1245</v>
      </c>
      <c r="F109" s="6">
        <v>4577</v>
      </c>
      <c r="G109" s="6">
        <v>5126</v>
      </c>
      <c r="H109" s="5">
        <v>915</v>
      </c>
      <c r="I109" s="4" t="s">
        <v>25</v>
      </c>
    </row>
    <row r="110" spans="1:9">
      <c r="A110" s="4">
        <v>2020</v>
      </c>
      <c r="B110" s="4" t="s">
        <v>30</v>
      </c>
      <c r="C110" s="4" t="s">
        <v>8</v>
      </c>
      <c r="D110" s="4" t="s">
        <v>9</v>
      </c>
      <c r="E110" s="4">
        <v>644</v>
      </c>
      <c r="F110" s="7">
        <v>5744</v>
      </c>
      <c r="G110" s="7">
        <v>6433</v>
      </c>
      <c r="H110" s="6">
        <v>1149</v>
      </c>
      <c r="I110" s="4" t="s">
        <v>25</v>
      </c>
    </row>
    <row r="111" spans="1:9">
      <c r="A111" s="4">
        <v>2020</v>
      </c>
      <c r="B111" s="4" t="s">
        <v>30</v>
      </c>
      <c r="C111" s="4" t="s">
        <v>10</v>
      </c>
      <c r="D111" s="4" t="s">
        <v>11</v>
      </c>
      <c r="E111" s="4">
        <v>643</v>
      </c>
      <c r="F111" s="7">
        <v>7000</v>
      </c>
      <c r="G111" s="7">
        <v>7840</v>
      </c>
      <c r="H111" s="6">
        <v>1400</v>
      </c>
      <c r="I111" s="4" t="s">
        <v>25</v>
      </c>
    </row>
    <row r="112" spans="1:9">
      <c r="A112" s="4">
        <v>2020</v>
      </c>
      <c r="B112" s="4" t="s">
        <v>30</v>
      </c>
      <c r="C112" s="4" t="s">
        <v>8</v>
      </c>
      <c r="D112" s="4" t="s">
        <v>12</v>
      </c>
      <c r="E112" s="4">
        <v>455</v>
      </c>
      <c r="F112" s="7">
        <v>4579</v>
      </c>
      <c r="G112" s="7">
        <v>5128</v>
      </c>
      <c r="H112" s="5">
        <v>916</v>
      </c>
      <c r="I112" s="4" t="s">
        <v>25</v>
      </c>
    </row>
    <row r="113" spans="1:9">
      <c r="A113" s="4">
        <v>2020</v>
      </c>
      <c r="B113" s="4" t="s">
        <v>30</v>
      </c>
      <c r="C113" s="4" t="s">
        <v>10</v>
      </c>
      <c r="D113" s="4" t="s">
        <v>13</v>
      </c>
      <c r="E113" s="5">
        <v>345</v>
      </c>
      <c r="F113" s="6">
        <v>7000</v>
      </c>
      <c r="G113" s="6">
        <v>7840</v>
      </c>
      <c r="H113" s="6">
        <v>1400</v>
      </c>
      <c r="I113" s="4" t="s">
        <v>25</v>
      </c>
    </row>
    <row r="114" spans="1:9">
      <c r="A114" s="4">
        <v>2020</v>
      </c>
      <c r="B114" s="4" t="s">
        <v>30</v>
      </c>
      <c r="C114" s="4" t="s">
        <v>6</v>
      </c>
      <c r="D114" s="5" t="s">
        <v>14</v>
      </c>
      <c r="E114" s="5">
        <v>122</v>
      </c>
      <c r="F114" s="5">
        <v>100</v>
      </c>
      <c r="G114" s="5">
        <v>112</v>
      </c>
      <c r="H114" s="5">
        <v>20</v>
      </c>
      <c r="I114" s="4" t="s">
        <v>25</v>
      </c>
    </row>
    <row r="115" spans="1:9">
      <c r="A115" s="4">
        <v>2020</v>
      </c>
      <c r="B115" s="4" t="s">
        <v>30</v>
      </c>
      <c r="C115" s="4" t="s">
        <v>15</v>
      </c>
      <c r="D115" s="4" t="s">
        <v>16</v>
      </c>
      <c r="E115" s="4">
        <v>78</v>
      </c>
      <c r="F115" s="7">
        <v>4577</v>
      </c>
      <c r="G115" s="7">
        <v>5126</v>
      </c>
      <c r="H115" s="5">
        <v>915</v>
      </c>
      <c r="I115" s="4" t="s">
        <v>25</v>
      </c>
    </row>
    <row r="116" spans="1:9">
      <c r="A116" s="4">
        <v>2020</v>
      </c>
      <c r="B116" s="4" t="s">
        <v>30</v>
      </c>
      <c r="C116" s="4" t="s">
        <v>15</v>
      </c>
      <c r="D116" s="4" t="s">
        <v>17</v>
      </c>
      <c r="E116" s="4">
        <v>76</v>
      </c>
      <c r="F116" s="7">
        <v>4577</v>
      </c>
      <c r="G116" s="7">
        <v>5126</v>
      </c>
      <c r="H116" s="5">
        <v>915</v>
      </c>
      <c r="I116" s="4" t="s">
        <v>25</v>
      </c>
    </row>
    <row r="117" spans="1:9">
      <c r="A117" s="4">
        <v>2020</v>
      </c>
      <c r="B117" s="4" t="s">
        <v>30</v>
      </c>
      <c r="C117" s="4" t="s">
        <v>15</v>
      </c>
      <c r="D117" s="4" t="s">
        <v>18</v>
      </c>
      <c r="E117" s="4">
        <v>46</v>
      </c>
      <c r="F117" s="4">
        <v>200</v>
      </c>
      <c r="G117" s="4">
        <v>224</v>
      </c>
      <c r="H117" s="5">
        <v>40</v>
      </c>
      <c r="I117" s="4" t="s">
        <v>25</v>
      </c>
    </row>
    <row r="118" spans="1:9">
      <c r="A118" s="4">
        <v>2020</v>
      </c>
      <c r="B118" s="4" t="s">
        <v>30</v>
      </c>
      <c r="C118" s="4" t="s">
        <v>15</v>
      </c>
      <c r="D118" s="4" t="s">
        <v>19</v>
      </c>
      <c r="E118" s="4">
        <v>34</v>
      </c>
      <c r="F118" s="7">
        <v>4577</v>
      </c>
      <c r="G118" s="7">
        <v>5126</v>
      </c>
      <c r="H118" s="5">
        <v>915</v>
      </c>
      <c r="I118" s="4" t="s">
        <v>25</v>
      </c>
    </row>
    <row r="119" spans="1:9">
      <c r="A119" s="4">
        <v>2020</v>
      </c>
      <c r="B119" s="4" t="s">
        <v>30</v>
      </c>
      <c r="C119" s="4" t="s">
        <v>6</v>
      </c>
      <c r="D119" s="5" t="s">
        <v>20</v>
      </c>
      <c r="E119" s="5">
        <v>7</v>
      </c>
      <c r="F119" s="5">
        <v>200</v>
      </c>
      <c r="G119" s="5">
        <v>224</v>
      </c>
      <c r="H119" s="5">
        <v>40</v>
      </c>
      <c r="I119" s="4" t="s">
        <v>25</v>
      </c>
    </row>
    <row r="120" spans="1:9">
      <c r="A120" s="4">
        <v>2020</v>
      </c>
      <c r="B120" s="4" t="s">
        <v>30</v>
      </c>
      <c r="C120" s="4" t="s">
        <v>15</v>
      </c>
      <c r="D120" s="4" t="s">
        <v>22</v>
      </c>
      <c r="E120" s="4">
        <v>3</v>
      </c>
      <c r="F120" s="7">
        <v>4577</v>
      </c>
      <c r="G120" s="7">
        <v>5127</v>
      </c>
      <c r="H120" s="5">
        <v>915</v>
      </c>
      <c r="I120" s="4" t="s">
        <v>25</v>
      </c>
    </row>
    <row r="121" spans="1:9">
      <c r="A121" s="4">
        <v>2020</v>
      </c>
      <c r="B121" s="4" t="s">
        <v>30</v>
      </c>
      <c r="C121" s="4" t="s">
        <v>21</v>
      </c>
      <c r="D121" s="4" t="s">
        <v>21</v>
      </c>
      <c r="E121" s="4">
        <v>2</v>
      </c>
      <c r="F121" s="7">
        <v>6600</v>
      </c>
      <c r="G121" s="7">
        <v>7392</v>
      </c>
      <c r="H121" s="6">
        <v>1320</v>
      </c>
      <c r="I121" s="4" t="s">
        <v>25</v>
      </c>
    </row>
    <row r="122" spans="1:9">
      <c r="A122" s="4">
        <v>2020</v>
      </c>
      <c r="B122" s="4" t="s">
        <v>31</v>
      </c>
      <c r="C122" s="4" t="s">
        <v>2</v>
      </c>
      <c r="D122" s="5" t="s">
        <v>3</v>
      </c>
      <c r="E122" s="6">
        <v>3566</v>
      </c>
      <c r="F122" s="6">
        <v>4577</v>
      </c>
      <c r="G122" s="6">
        <v>5127</v>
      </c>
      <c r="H122" s="5">
        <v>915</v>
      </c>
      <c r="I122" s="4" t="s">
        <v>25</v>
      </c>
    </row>
    <row r="123" spans="1:9">
      <c r="A123" s="4">
        <v>2020</v>
      </c>
      <c r="B123" s="4" t="s">
        <v>31</v>
      </c>
      <c r="C123" s="4" t="s">
        <v>2</v>
      </c>
      <c r="D123" s="5" t="s">
        <v>5</v>
      </c>
      <c r="E123" s="6">
        <v>2498</v>
      </c>
      <c r="F123" s="6">
        <v>8000</v>
      </c>
      <c r="G123" s="6">
        <v>8960</v>
      </c>
      <c r="H123" s="6">
        <v>1600</v>
      </c>
      <c r="I123" s="4" t="s">
        <v>25</v>
      </c>
    </row>
    <row r="124" spans="1:9">
      <c r="A124" s="4">
        <v>2020</v>
      </c>
      <c r="B124" s="4" t="s">
        <v>31</v>
      </c>
      <c r="C124" s="4" t="s">
        <v>6</v>
      </c>
      <c r="D124" s="5" t="s">
        <v>7</v>
      </c>
      <c r="E124" s="6">
        <v>1245</v>
      </c>
      <c r="F124" s="6">
        <v>4577</v>
      </c>
      <c r="G124" s="6">
        <v>5126</v>
      </c>
      <c r="H124" s="5">
        <v>915</v>
      </c>
      <c r="I124" s="4" t="s">
        <v>25</v>
      </c>
    </row>
    <row r="125" spans="1:9">
      <c r="A125" s="4">
        <v>2020</v>
      </c>
      <c r="B125" s="4" t="s">
        <v>31</v>
      </c>
      <c r="C125" s="4" t="s">
        <v>8</v>
      </c>
      <c r="D125" s="4" t="s">
        <v>9</v>
      </c>
      <c r="E125" s="4">
        <v>644</v>
      </c>
      <c r="F125" s="7">
        <v>5744</v>
      </c>
      <c r="G125" s="7">
        <v>6433</v>
      </c>
      <c r="H125" s="6">
        <v>1149</v>
      </c>
      <c r="I125" s="4" t="s">
        <v>25</v>
      </c>
    </row>
    <row r="126" spans="1:9">
      <c r="A126" s="4">
        <v>2020</v>
      </c>
      <c r="B126" s="4" t="s">
        <v>31</v>
      </c>
      <c r="C126" s="4" t="s">
        <v>10</v>
      </c>
      <c r="D126" s="4" t="s">
        <v>11</v>
      </c>
      <c r="E126" s="4">
        <v>643</v>
      </c>
      <c r="F126" s="7">
        <v>7000</v>
      </c>
      <c r="G126" s="7">
        <v>7840</v>
      </c>
      <c r="H126" s="6">
        <v>1400</v>
      </c>
      <c r="I126" s="4" t="s">
        <v>25</v>
      </c>
    </row>
    <row r="127" spans="1:9">
      <c r="A127" s="4">
        <v>2020</v>
      </c>
      <c r="B127" s="4" t="s">
        <v>31</v>
      </c>
      <c r="C127" s="4" t="s">
        <v>8</v>
      </c>
      <c r="D127" s="4" t="s">
        <v>12</v>
      </c>
      <c r="E127" s="4">
        <v>455</v>
      </c>
      <c r="F127" s="7">
        <v>4579</v>
      </c>
      <c r="G127" s="7">
        <v>5128</v>
      </c>
      <c r="H127" s="5">
        <v>916</v>
      </c>
      <c r="I127" s="4" t="s">
        <v>25</v>
      </c>
    </row>
    <row r="128" spans="1:9">
      <c r="A128" s="4">
        <v>2020</v>
      </c>
      <c r="B128" s="4" t="s">
        <v>31</v>
      </c>
      <c r="C128" s="4" t="s">
        <v>10</v>
      </c>
      <c r="D128" s="4" t="s">
        <v>13</v>
      </c>
      <c r="E128" s="5">
        <v>345</v>
      </c>
      <c r="F128" s="6">
        <v>7000</v>
      </c>
      <c r="G128" s="6">
        <v>7840</v>
      </c>
      <c r="H128" s="6">
        <v>1400</v>
      </c>
      <c r="I128" s="4" t="s">
        <v>25</v>
      </c>
    </row>
    <row r="129" spans="1:9">
      <c r="A129" s="4">
        <v>2020</v>
      </c>
      <c r="B129" s="4" t="s">
        <v>31</v>
      </c>
      <c r="C129" s="4" t="s">
        <v>6</v>
      </c>
      <c r="D129" s="5" t="s">
        <v>14</v>
      </c>
      <c r="E129" s="5">
        <v>122</v>
      </c>
      <c r="F129" s="5">
        <v>100</v>
      </c>
      <c r="G129" s="5">
        <v>112</v>
      </c>
      <c r="H129" s="5">
        <v>20</v>
      </c>
      <c r="I129" s="4" t="s">
        <v>25</v>
      </c>
    </row>
    <row r="130" spans="1:9">
      <c r="A130" s="4">
        <v>2020</v>
      </c>
      <c r="B130" s="4" t="s">
        <v>31</v>
      </c>
      <c r="C130" s="4" t="s">
        <v>15</v>
      </c>
      <c r="D130" s="4" t="s">
        <v>16</v>
      </c>
      <c r="E130" s="4">
        <v>78</v>
      </c>
      <c r="F130" s="7">
        <v>4577</v>
      </c>
      <c r="G130" s="7">
        <v>5126</v>
      </c>
      <c r="H130" s="5">
        <v>915</v>
      </c>
      <c r="I130" s="4" t="s">
        <v>25</v>
      </c>
    </row>
    <row r="131" spans="1:9">
      <c r="A131" s="4">
        <v>2020</v>
      </c>
      <c r="B131" s="4" t="s">
        <v>31</v>
      </c>
      <c r="C131" s="4" t="s">
        <v>15</v>
      </c>
      <c r="D131" s="4" t="s">
        <v>17</v>
      </c>
      <c r="E131" s="4">
        <v>76</v>
      </c>
      <c r="F131" s="7">
        <v>4577</v>
      </c>
      <c r="G131" s="7">
        <v>5126</v>
      </c>
      <c r="H131" s="5">
        <v>915</v>
      </c>
      <c r="I131" s="4" t="s">
        <v>25</v>
      </c>
    </row>
    <row r="132" spans="1:9">
      <c r="A132" s="4">
        <v>2020</v>
      </c>
      <c r="B132" s="4" t="s">
        <v>31</v>
      </c>
      <c r="C132" s="4" t="s">
        <v>15</v>
      </c>
      <c r="D132" s="4" t="s">
        <v>18</v>
      </c>
      <c r="E132" s="4">
        <v>46</v>
      </c>
      <c r="F132" s="4">
        <v>200</v>
      </c>
      <c r="G132" s="4">
        <v>224</v>
      </c>
      <c r="H132" s="5">
        <v>40</v>
      </c>
      <c r="I132" s="4" t="s">
        <v>25</v>
      </c>
    </row>
    <row r="133" spans="1:9">
      <c r="A133" s="4">
        <v>2020</v>
      </c>
      <c r="B133" s="4" t="s">
        <v>31</v>
      </c>
      <c r="C133" s="4" t="s">
        <v>15</v>
      </c>
      <c r="D133" s="4" t="s">
        <v>19</v>
      </c>
      <c r="E133" s="4">
        <v>34</v>
      </c>
      <c r="F133" s="7">
        <v>4577</v>
      </c>
      <c r="G133" s="7">
        <v>5126</v>
      </c>
      <c r="H133" s="5">
        <v>915</v>
      </c>
      <c r="I133" s="4" t="s">
        <v>4</v>
      </c>
    </row>
    <row r="134" spans="1:9">
      <c r="A134" s="4">
        <v>2020</v>
      </c>
      <c r="B134" s="4" t="s">
        <v>31</v>
      </c>
      <c r="C134" s="4" t="s">
        <v>6</v>
      </c>
      <c r="D134" s="5" t="s">
        <v>20</v>
      </c>
      <c r="E134" s="5">
        <v>7</v>
      </c>
      <c r="F134" s="5">
        <v>200</v>
      </c>
      <c r="G134" s="5">
        <v>224</v>
      </c>
      <c r="H134" s="5">
        <v>40</v>
      </c>
      <c r="I134" s="4" t="s">
        <v>4</v>
      </c>
    </row>
    <row r="135" spans="1:9">
      <c r="A135" s="4">
        <v>2020</v>
      </c>
      <c r="B135" s="4" t="s">
        <v>31</v>
      </c>
      <c r="C135" s="4" t="s">
        <v>15</v>
      </c>
      <c r="D135" s="4" t="s">
        <v>22</v>
      </c>
      <c r="E135" s="4">
        <v>3</v>
      </c>
      <c r="F135" s="7">
        <v>4577</v>
      </c>
      <c r="G135" s="7">
        <v>5127</v>
      </c>
      <c r="H135" s="5">
        <v>915</v>
      </c>
      <c r="I135" s="4" t="s">
        <v>4</v>
      </c>
    </row>
    <row r="136" spans="1:9">
      <c r="A136" s="4">
        <v>2020</v>
      </c>
      <c r="B136" s="4" t="s">
        <v>31</v>
      </c>
      <c r="C136" s="4" t="s">
        <v>21</v>
      </c>
      <c r="D136" s="4" t="s">
        <v>21</v>
      </c>
      <c r="E136" s="4">
        <v>2</v>
      </c>
      <c r="F136" s="7">
        <v>6600</v>
      </c>
      <c r="G136" s="7">
        <v>7392</v>
      </c>
      <c r="H136" s="6">
        <v>1320</v>
      </c>
      <c r="I136" s="4" t="s">
        <v>4</v>
      </c>
    </row>
    <row r="137" spans="1:9">
      <c r="A137" s="4">
        <v>2020</v>
      </c>
      <c r="B137" s="4" t="s">
        <v>32</v>
      </c>
      <c r="C137" s="4" t="s">
        <v>2</v>
      </c>
      <c r="D137" s="5" t="s">
        <v>3</v>
      </c>
      <c r="E137" s="6">
        <v>3566</v>
      </c>
      <c r="F137" s="6">
        <v>4577</v>
      </c>
      <c r="G137" s="6">
        <v>5127</v>
      </c>
      <c r="H137" s="5">
        <v>915</v>
      </c>
      <c r="I137" s="4" t="s">
        <v>4</v>
      </c>
    </row>
    <row r="138" spans="1:9">
      <c r="A138" s="4">
        <v>2020</v>
      </c>
      <c r="B138" s="4" t="s">
        <v>32</v>
      </c>
      <c r="C138" s="4" t="s">
        <v>2</v>
      </c>
      <c r="D138" s="5" t="s">
        <v>5</v>
      </c>
      <c r="E138" s="6">
        <v>2498</v>
      </c>
      <c r="F138" s="6">
        <v>8000</v>
      </c>
      <c r="G138" s="6">
        <v>8960</v>
      </c>
      <c r="H138" s="6">
        <v>1600</v>
      </c>
      <c r="I138" s="4" t="s">
        <v>4</v>
      </c>
    </row>
    <row r="139" spans="1:9">
      <c r="A139" s="4">
        <v>2020</v>
      </c>
      <c r="B139" s="4" t="s">
        <v>32</v>
      </c>
      <c r="C139" s="4" t="s">
        <v>6</v>
      </c>
      <c r="D139" s="5" t="s">
        <v>7</v>
      </c>
      <c r="E139" s="6">
        <v>1245</v>
      </c>
      <c r="F139" s="6">
        <v>4577</v>
      </c>
      <c r="G139" s="6">
        <v>5126</v>
      </c>
      <c r="H139" s="5">
        <v>915</v>
      </c>
      <c r="I139" s="4" t="s">
        <v>4</v>
      </c>
    </row>
    <row r="140" spans="1:9">
      <c r="A140" s="4">
        <v>2020</v>
      </c>
      <c r="B140" s="4" t="s">
        <v>32</v>
      </c>
      <c r="C140" s="4" t="s">
        <v>8</v>
      </c>
      <c r="D140" s="4" t="s">
        <v>9</v>
      </c>
      <c r="E140" s="4">
        <v>644</v>
      </c>
      <c r="F140" s="7">
        <v>5744</v>
      </c>
      <c r="G140" s="7">
        <v>6433</v>
      </c>
      <c r="H140" s="6">
        <v>1149</v>
      </c>
      <c r="I140" s="4" t="s">
        <v>4</v>
      </c>
    </row>
    <row r="141" spans="1:9">
      <c r="A141" s="4">
        <v>2020</v>
      </c>
      <c r="B141" s="4" t="s">
        <v>32</v>
      </c>
      <c r="C141" s="4" t="s">
        <v>10</v>
      </c>
      <c r="D141" s="4" t="s">
        <v>11</v>
      </c>
      <c r="E141" s="4">
        <v>643</v>
      </c>
      <c r="F141" s="7">
        <v>7000</v>
      </c>
      <c r="G141" s="7">
        <v>7840</v>
      </c>
      <c r="H141" s="6">
        <v>1400</v>
      </c>
      <c r="I141" s="4" t="s">
        <v>4</v>
      </c>
    </row>
    <row r="142" spans="1:9">
      <c r="A142" s="4">
        <v>2020</v>
      </c>
      <c r="B142" s="4" t="s">
        <v>32</v>
      </c>
      <c r="C142" s="4" t="s">
        <v>8</v>
      </c>
      <c r="D142" s="4" t="s">
        <v>12</v>
      </c>
      <c r="E142" s="4">
        <v>455</v>
      </c>
      <c r="F142" s="7">
        <v>4579</v>
      </c>
      <c r="G142" s="7">
        <v>5128</v>
      </c>
      <c r="H142" s="5">
        <v>916</v>
      </c>
      <c r="I142" s="4" t="s">
        <v>4</v>
      </c>
    </row>
    <row r="143" spans="1:9">
      <c r="A143" s="4">
        <v>2020</v>
      </c>
      <c r="B143" s="4" t="s">
        <v>32</v>
      </c>
      <c r="C143" s="4" t="s">
        <v>10</v>
      </c>
      <c r="D143" s="4" t="s">
        <v>13</v>
      </c>
      <c r="E143" s="5">
        <v>345</v>
      </c>
      <c r="F143" s="6">
        <v>7000</v>
      </c>
      <c r="G143" s="6">
        <v>7840</v>
      </c>
      <c r="H143" s="6">
        <v>1400</v>
      </c>
      <c r="I143" s="4" t="s">
        <v>4</v>
      </c>
    </row>
    <row r="144" spans="1:9">
      <c r="A144" s="4">
        <v>2020</v>
      </c>
      <c r="B144" s="4" t="s">
        <v>32</v>
      </c>
      <c r="C144" s="4" t="s">
        <v>6</v>
      </c>
      <c r="D144" s="5" t="s">
        <v>14</v>
      </c>
      <c r="E144" s="5">
        <v>122</v>
      </c>
      <c r="F144" s="5">
        <v>100</v>
      </c>
      <c r="G144" s="5">
        <v>112</v>
      </c>
      <c r="H144" s="5">
        <v>20</v>
      </c>
      <c r="I144" s="4" t="s">
        <v>4</v>
      </c>
    </row>
    <row r="145" spans="1:9">
      <c r="A145" s="4">
        <v>2020</v>
      </c>
      <c r="B145" s="4" t="s">
        <v>32</v>
      </c>
      <c r="C145" s="4" t="s">
        <v>15</v>
      </c>
      <c r="D145" s="4" t="s">
        <v>16</v>
      </c>
      <c r="E145" s="4">
        <v>78</v>
      </c>
      <c r="F145" s="7">
        <v>4577</v>
      </c>
      <c r="G145" s="7">
        <v>5126</v>
      </c>
      <c r="H145" s="5">
        <v>915</v>
      </c>
      <c r="I145" s="4" t="s">
        <v>4</v>
      </c>
    </row>
    <row r="146" spans="1:9">
      <c r="A146" s="4">
        <v>2020</v>
      </c>
      <c r="B146" s="4" t="s">
        <v>32</v>
      </c>
      <c r="C146" s="4" t="s">
        <v>15</v>
      </c>
      <c r="D146" s="4" t="s">
        <v>17</v>
      </c>
      <c r="E146" s="4">
        <v>76</v>
      </c>
      <c r="F146" s="7">
        <v>4577</v>
      </c>
      <c r="G146" s="7">
        <v>5126</v>
      </c>
      <c r="H146" s="5">
        <v>915</v>
      </c>
      <c r="I146" s="4" t="s">
        <v>4</v>
      </c>
    </row>
    <row r="147" spans="1:9">
      <c r="A147" s="4">
        <v>2020</v>
      </c>
      <c r="B147" s="4" t="s">
        <v>32</v>
      </c>
      <c r="C147" s="4" t="s">
        <v>15</v>
      </c>
      <c r="D147" s="4" t="s">
        <v>18</v>
      </c>
      <c r="E147" s="4">
        <v>46</v>
      </c>
      <c r="F147" s="4">
        <v>200</v>
      </c>
      <c r="G147" s="4">
        <v>224</v>
      </c>
      <c r="H147" s="5">
        <v>40</v>
      </c>
      <c r="I147" s="4" t="s">
        <v>4</v>
      </c>
    </row>
    <row r="148" spans="1:9">
      <c r="A148" s="4">
        <v>2020</v>
      </c>
      <c r="B148" s="4" t="s">
        <v>32</v>
      </c>
      <c r="C148" s="4" t="s">
        <v>15</v>
      </c>
      <c r="D148" s="4" t="s">
        <v>19</v>
      </c>
      <c r="E148" s="4">
        <v>34</v>
      </c>
      <c r="F148" s="7">
        <v>4577</v>
      </c>
      <c r="G148" s="7">
        <v>5126</v>
      </c>
      <c r="H148" s="5">
        <v>915</v>
      </c>
      <c r="I148" s="4" t="s">
        <v>4</v>
      </c>
    </row>
    <row r="149" spans="1:9">
      <c r="A149" s="4">
        <v>2020</v>
      </c>
      <c r="B149" s="4" t="s">
        <v>32</v>
      </c>
      <c r="C149" s="4" t="s">
        <v>6</v>
      </c>
      <c r="D149" s="5" t="s">
        <v>20</v>
      </c>
      <c r="E149" s="5">
        <v>7</v>
      </c>
      <c r="F149" s="5">
        <v>200</v>
      </c>
      <c r="G149" s="5">
        <v>224</v>
      </c>
      <c r="H149" s="5">
        <v>40</v>
      </c>
      <c r="I149" s="4" t="s">
        <v>4</v>
      </c>
    </row>
    <row r="150" spans="1:9">
      <c r="A150" s="4">
        <v>2020</v>
      </c>
      <c r="B150" s="4" t="s">
        <v>32</v>
      </c>
      <c r="C150" s="4" t="s">
        <v>15</v>
      </c>
      <c r="D150" s="4" t="s">
        <v>22</v>
      </c>
      <c r="E150" s="4">
        <v>3</v>
      </c>
      <c r="F150" s="7">
        <v>4577</v>
      </c>
      <c r="G150" s="7">
        <v>5127</v>
      </c>
      <c r="H150" s="5">
        <v>915</v>
      </c>
      <c r="I150" s="4" t="s">
        <v>25</v>
      </c>
    </row>
    <row r="151" spans="1:9">
      <c r="A151" s="4">
        <v>2020</v>
      </c>
      <c r="B151" s="4" t="s">
        <v>32</v>
      </c>
      <c r="C151" s="4" t="s">
        <v>21</v>
      </c>
      <c r="D151" s="4" t="s">
        <v>21</v>
      </c>
      <c r="E151" s="4">
        <v>2</v>
      </c>
      <c r="F151" s="7">
        <v>6600</v>
      </c>
      <c r="G151" s="7">
        <v>7392</v>
      </c>
      <c r="H151" s="6">
        <v>1320</v>
      </c>
      <c r="I151" s="4" t="s">
        <v>25</v>
      </c>
    </row>
    <row r="152" spans="1:9">
      <c r="A152" s="4">
        <v>2020</v>
      </c>
      <c r="B152" s="4" t="s">
        <v>33</v>
      </c>
      <c r="C152" s="4" t="s">
        <v>2</v>
      </c>
      <c r="D152" s="5" t="s">
        <v>3</v>
      </c>
      <c r="E152" s="6">
        <v>3566</v>
      </c>
      <c r="F152" s="6">
        <v>4577</v>
      </c>
      <c r="G152" s="6">
        <v>5127</v>
      </c>
      <c r="H152" s="5">
        <v>915</v>
      </c>
      <c r="I152" s="4" t="s">
        <v>25</v>
      </c>
    </row>
    <row r="153" spans="1:9">
      <c r="A153" s="4">
        <v>2020</v>
      </c>
      <c r="B153" s="4" t="s">
        <v>33</v>
      </c>
      <c r="C153" s="4" t="s">
        <v>2</v>
      </c>
      <c r="D153" s="5" t="s">
        <v>5</v>
      </c>
      <c r="E153" s="6">
        <v>2498</v>
      </c>
      <c r="F153" s="6">
        <v>8000</v>
      </c>
      <c r="G153" s="6">
        <v>8960</v>
      </c>
      <c r="H153" s="6">
        <v>1600</v>
      </c>
      <c r="I153" s="4" t="s">
        <v>25</v>
      </c>
    </row>
    <row r="154" spans="1:9">
      <c r="A154" s="4">
        <v>2020</v>
      </c>
      <c r="B154" s="4" t="s">
        <v>33</v>
      </c>
      <c r="C154" s="4" t="s">
        <v>6</v>
      </c>
      <c r="D154" s="5" t="s">
        <v>7</v>
      </c>
      <c r="E154" s="6">
        <v>1245</v>
      </c>
      <c r="F154" s="6">
        <v>4577</v>
      </c>
      <c r="G154" s="6">
        <v>5126</v>
      </c>
      <c r="H154" s="5">
        <v>915</v>
      </c>
      <c r="I154" s="4" t="s">
        <v>25</v>
      </c>
    </row>
    <row r="155" spans="1:9">
      <c r="A155" s="4">
        <v>2020</v>
      </c>
      <c r="B155" s="4" t="s">
        <v>33</v>
      </c>
      <c r="C155" s="4" t="s">
        <v>8</v>
      </c>
      <c r="D155" s="4" t="s">
        <v>9</v>
      </c>
      <c r="E155" s="4">
        <v>644</v>
      </c>
      <c r="F155" s="7">
        <v>5744</v>
      </c>
      <c r="G155" s="7">
        <v>6433</v>
      </c>
      <c r="H155" s="6">
        <v>1149</v>
      </c>
      <c r="I155" s="4" t="s">
        <v>25</v>
      </c>
    </row>
    <row r="156" spans="1:9">
      <c r="A156" s="4">
        <v>2020</v>
      </c>
      <c r="B156" s="4" t="s">
        <v>33</v>
      </c>
      <c r="C156" s="4" t="s">
        <v>10</v>
      </c>
      <c r="D156" s="4" t="s">
        <v>11</v>
      </c>
      <c r="E156" s="4">
        <v>643</v>
      </c>
      <c r="F156" s="7">
        <v>7000</v>
      </c>
      <c r="G156" s="7">
        <v>7840</v>
      </c>
      <c r="H156" s="6">
        <v>1400</v>
      </c>
      <c r="I156" s="4" t="s">
        <v>25</v>
      </c>
    </row>
    <row r="157" spans="1:9">
      <c r="A157" s="4">
        <v>2020</v>
      </c>
      <c r="B157" s="4" t="s">
        <v>33</v>
      </c>
      <c r="C157" s="4" t="s">
        <v>8</v>
      </c>
      <c r="D157" s="4" t="s">
        <v>12</v>
      </c>
      <c r="E157" s="4">
        <v>455</v>
      </c>
      <c r="F157" s="7">
        <v>4579</v>
      </c>
      <c r="G157" s="7">
        <v>5128</v>
      </c>
      <c r="H157" s="5">
        <v>916</v>
      </c>
      <c r="I157" s="4" t="s">
        <v>25</v>
      </c>
    </row>
    <row r="158" spans="1:9">
      <c r="A158" s="4">
        <v>2020</v>
      </c>
      <c r="B158" s="4" t="s">
        <v>33</v>
      </c>
      <c r="C158" s="4" t="s">
        <v>10</v>
      </c>
      <c r="D158" s="4" t="s">
        <v>13</v>
      </c>
      <c r="E158" s="5">
        <v>345</v>
      </c>
      <c r="F158" s="6">
        <v>7000</v>
      </c>
      <c r="G158" s="6">
        <v>7840</v>
      </c>
      <c r="H158" s="6">
        <v>1400</v>
      </c>
      <c r="I158" s="4" t="s">
        <v>25</v>
      </c>
    </row>
    <row r="159" spans="1:9">
      <c r="A159" s="4">
        <v>2020</v>
      </c>
      <c r="B159" s="4" t="s">
        <v>33</v>
      </c>
      <c r="C159" s="4" t="s">
        <v>6</v>
      </c>
      <c r="D159" s="5" t="s">
        <v>14</v>
      </c>
      <c r="E159" s="5">
        <v>122</v>
      </c>
      <c r="F159" s="5">
        <v>100</v>
      </c>
      <c r="G159" s="5">
        <v>112</v>
      </c>
      <c r="H159" s="5">
        <v>20</v>
      </c>
      <c r="I159" s="4" t="s">
        <v>25</v>
      </c>
    </row>
    <row r="160" spans="1:9">
      <c r="A160" s="4">
        <v>2020</v>
      </c>
      <c r="B160" s="4" t="s">
        <v>33</v>
      </c>
      <c r="C160" s="4" t="s">
        <v>15</v>
      </c>
      <c r="D160" s="4" t="s">
        <v>16</v>
      </c>
      <c r="E160" s="4">
        <v>78</v>
      </c>
      <c r="F160" s="7">
        <v>4577</v>
      </c>
      <c r="G160" s="7">
        <v>5126</v>
      </c>
      <c r="H160" s="5">
        <v>915</v>
      </c>
      <c r="I160" s="4" t="s">
        <v>25</v>
      </c>
    </row>
    <row r="161" spans="1:9">
      <c r="A161" s="4">
        <v>2020</v>
      </c>
      <c r="B161" s="4" t="s">
        <v>33</v>
      </c>
      <c r="C161" s="4" t="s">
        <v>15</v>
      </c>
      <c r="D161" s="4" t="s">
        <v>17</v>
      </c>
      <c r="E161" s="4">
        <v>76</v>
      </c>
      <c r="F161" s="7">
        <v>4577</v>
      </c>
      <c r="G161" s="7">
        <v>5126</v>
      </c>
      <c r="H161" s="5">
        <v>915</v>
      </c>
      <c r="I161" s="4" t="s">
        <v>25</v>
      </c>
    </row>
    <row r="162" spans="1:9">
      <c r="A162" s="4">
        <v>2020</v>
      </c>
      <c r="B162" s="4" t="s">
        <v>33</v>
      </c>
      <c r="C162" s="4" t="s">
        <v>15</v>
      </c>
      <c r="D162" s="4" t="s">
        <v>18</v>
      </c>
      <c r="E162" s="4">
        <v>46</v>
      </c>
      <c r="F162" s="4">
        <v>200</v>
      </c>
      <c r="G162" s="4">
        <v>224</v>
      </c>
      <c r="H162" s="5">
        <v>40</v>
      </c>
      <c r="I162" s="4" t="s">
        <v>25</v>
      </c>
    </row>
    <row r="163" spans="1:9">
      <c r="A163" s="4">
        <v>2020</v>
      </c>
      <c r="B163" s="4" t="s">
        <v>33</v>
      </c>
      <c r="C163" s="4" t="s">
        <v>15</v>
      </c>
      <c r="D163" s="4" t="s">
        <v>19</v>
      </c>
      <c r="E163" s="4">
        <v>34</v>
      </c>
      <c r="F163" s="7">
        <v>4577</v>
      </c>
      <c r="G163" s="7">
        <v>5126</v>
      </c>
      <c r="H163" s="5">
        <v>915</v>
      </c>
      <c r="I163" s="4" t="s">
        <v>25</v>
      </c>
    </row>
    <row r="164" spans="1:9">
      <c r="A164" s="4">
        <v>2020</v>
      </c>
      <c r="B164" s="4" t="s">
        <v>33</v>
      </c>
      <c r="C164" s="4" t="s">
        <v>6</v>
      </c>
      <c r="D164" s="5" t="s">
        <v>20</v>
      </c>
      <c r="E164" s="5">
        <v>7</v>
      </c>
      <c r="F164" s="5">
        <v>200</v>
      </c>
      <c r="G164" s="5">
        <v>224</v>
      </c>
      <c r="H164" s="5">
        <v>40</v>
      </c>
      <c r="I164" s="4" t="s">
        <v>25</v>
      </c>
    </row>
    <row r="165" spans="1:9">
      <c r="A165" s="4">
        <v>2020</v>
      </c>
      <c r="B165" s="4" t="s">
        <v>33</v>
      </c>
      <c r="C165" s="4" t="s">
        <v>15</v>
      </c>
      <c r="D165" s="4" t="s">
        <v>22</v>
      </c>
      <c r="E165" s="4">
        <v>3</v>
      </c>
      <c r="F165" s="7">
        <v>4577</v>
      </c>
      <c r="G165" s="7">
        <v>5127</v>
      </c>
      <c r="H165" s="5">
        <v>915</v>
      </c>
      <c r="I165" s="4" t="s">
        <v>25</v>
      </c>
    </row>
    <row r="166" spans="1:9">
      <c r="A166" s="4">
        <v>2020</v>
      </c>
      <c r="B166" s="4" t="s">
        <v>33</v>
      </c>
      <c r="C166" s="4" t="s">
        <v>21</v>
      </c>
      <c r="D166" s="4" t="s">
        <v>21</v>
      </c>
      <c r="E166" s="4">
        <v>2</v>
      </c>
      <c r="F166" s="7">
        <v>6600</v>
      </c>
      <c r="G166" s="7">
        <v>7392</v>
      </c>
      <c r="H166" s="6">
        <v>1320</v>
      </c>
      <c r="I166" s="4" t="s">
        <v>4</v>
      </c>
    </row>
    <row r="167" spans="1:9">
      <c r="A167" s="4">
        <v>2020</v>
      </c>
      <c r="B167" s="4" t="s">
        <v>34</v>
      </c>
      <c r="C167" s="4" t="s">
        <v>2</v>
      </c>
      <c r="D167" s="5" t="s">
        <v>3</v>
      </c>
      <c r="E167" s="6">
        <v>3566</v>
      </c>
      <c r="F167" s="6">
        <v>4577</v>
      </c>
      <c r="G167" s="6">
        <v>5127</v>
      </c>
      <c r="H167" s="5">
        <v>915</v>
      </c>
      <c r="I167" s="4" t="s">
        <v>4</v>
      </c>
    </row>
    <row r="168" spans="1:9">
      <c r="A168" s="4">
        <v>2020</v>
      </c>
      <c r="B168" s="4" t="s">
        <v>34</v>
      </c>
      <c r="C168" s="4" t="s">
        <v>2</v>
      </c>
      <c r="D168" s="5" t="s">
        <v>5</v>
      </c>
      <c r="E168" s="6">
        <v>2498</v>
      </c>
      <c r="F168" s="6">
        <v>8000</v>
      </c>
      <c r="G168" s="6">
        <v>8960</v>
      </c>
      <c r="H168" s="6">
        <v>1600</v>
      </c>
      <c r="I168" s="4" t="s">
        <v>4</v>
      </c>
    </row>
    <row r="169" spans="1:9">
      <c r="A169" s="4">
        <v>2020</v>
      </c>
      <c r="B169" s="4" t="s">
        <v>34</v>
      </c>
      <c r="C169" s="4" t="s">
        <v>6</v>
      </c>
      <c r="D169" s="5" t="s">
        <v>7</v>
      </c>
      <c r="E169" s="6">
        <v>1245</v>
      </c>
      <c r="F169" s="6">
        <v>4577</v>
      </c>
      <c r="G169" s="6">
        <v>5126</v>
      </c>
      <c r="H169" s="5">
        <v>915</v>
      </c>
      <c r="I169" s="4" t="s">
        <v>4</v>
      </c>
    </row>
    <row r="170" spans="1:9">
      <c r="A170" s="4">
        <v>2020</v>
      </c>
      <c r="B170" s="4" t="s">
        <v>34</v>
      </c>
      <c r="C170" s="4" t="s">
        <v>8</v>
      </c>
      <c r="D170" s="4" t="s">
        <v>9</v>
      </c>
      <c r="E170" s="4">
        <v>644</v>
      </c>
      <c r="F170" s="7">
        <v>5744</v>
      </c>
      <c r="G170" s="7">
        <v>6433</v>
      </c>
      <c r="H170" s="6">
        <v>1149</v>
      </c>
      <c r="I170" s="4" t="s">
        <v>4</v>
      </c>
    </row>
    <row r="171" spans="1:9">
      <c r="A171" s="4">
        <v>2020</v>
      </c>
      <c r="B171" s="4" t="s">
        <v>34</v>
      </c>
      <c r="C171" s="4" t="s">
        <v>10</v>
      </c>
      <c r="D171" s="4" t="s">
        <v>11</v>
      </c>
      <c r="E171" s="4">
        <v>643</v>
      </c>
      <c r="F171" s="7">
        <v>7000</v>
      </c>
      <c r="G171" s="7">
        <v>7840</v>
      </c>
      <c r="H171" s="6">
        <v>1400</v>
      </c>
      <c r="I171" s="4" t="s">
        <v>25</v>
      </c>
    </row>
    <row r="172" spans="1:9">
      <c r="A172" s="4">
        <v>2020</v>
      </c>
      <c r="B172" s="4" t="s">
        <v>34</v>
      </c>
      <c r="C172" s="4" t="s">
        <v>8</v>
      </c>
      <c r="D172" s="4" t="s">
        <v>12</v>
      </c>
      <c r="E172" s="4">
        <v>455</v>
      </c>
      <c r="F172" s="7">
        <v>4579</v>
      </c>
      <c r="G172" s="7">
        <v>5128</v>
      </c>
      <c r="H172" s="5">
        <v>916</v>
      </c>
      <c r="I172" s="4" t="s">
        <v>25</v>
      </c>
    </row>
    <row r="173" spans="1:9">
      <c r="A173" s="4">
        <v>2020</v>
      </c>
      <c r="B173" s="4" t="s">
        <v>34</v>
      </c>
      <c r="C173" s="4" t="s">
        <v>10</v>
      </c>
      <c r="D173" s="4" t="s">
        <v>13</v>
      </c>
      <c r="E173" s="5">
        <v>345</v>
      </c>
      <c r="F173" s="6">
        <v>7000</v>
      </c>
      <c r="G173" s="6">
        <v>7840</v>
      </c>
      <c r="H173" s="6">
        <v>1400</v>
      </c>
      <c r="I173" s="4" t="s">
        <v>25</v>
      </c>
    </row>
    <row r="174" spans="1:9">
      <c r="A174" s="4">
        <v>2020</v>
      </c>
      <c r="B174" s="4" t="s">
        <v>34</v>
      </c>
      <c r="C174" s="4" t="s">
        <v>6</v>
      </c>
      <c r="D174" s="5" t="s">
        <v>14</v>
      </c>
      <c r="E174" s="5">
        <v>122</v>
      </c>
      <c r="F174" s="5">
        <v>100</v>
      </c>
      <c r="G174" s="5">
        <v>112</v>
      </c>
      <c r="H174" s="5">
        <v>20</v>
      </c>
      <c r="I174" s="4" t="s">
        <v>25</v>
      </c>
    </row>
    <row r="175" spans="1:9">
      <c r="A175" s="4">
        <v>2020</v>
      </c>
      <c r="B175" s="4" t="s">
        <v>34</v>
      </c>
      <c r="C175" s="4" t="s">
        <v>15</v>
      </c>
      <c r="D175" s="4" t="s">
        <v>16</v>
      </c>
      <c r="E175" s="4">
        <v>78</v>
      </c>
      <c r="F175" s="7">
        <v>4577</v>
      </c>
      <c r="G175" s="7">
        <v>5126</v>
      </c>
      <c r="H175" s="5">
        <v>915</v>
      </c>
      <c r="I175" s="4" t="s">
        <v>25</v>
      </c>
    </row>
    <row r="176" spans="1:9">
      <c r="A176" s="4">
        <v>2020</v>
      </c>
      <c r="B176" s="4" t="s">
        <v>34</v>
      </c>
      <c r="C176" s="4" t="s">
        <v>15</v>
      </c>
      <c r="D176" s="4" t="s">
        <v>17</v>
      </c>
      <c r="E176" s="4">
        <v>76</v>
      </c>
      <c r="F176" s="7">
        <v>4577</v>
      </c>
      <c r="G176" s="7">
        <v>5126</v>
      </c>
      <c r="H176" s="5">
        <v>915</v>
      </c>
      <c r="I176" s="4" t="s">
        <v>25</v>
      </c>
    </row>
    <row r="177" spans="1:9">
      <c r="A177" s="4">
        <v>2020</v>
      </c>
      <c r="B177" s="4" t="s">
        <v>34</v>
      </c>
      <c r="C177" s="4" t="s">
        <v>15</v>
      </c>
      <c r="D177" s="4" t="s">
        <v>18</v>
      </c>
      <c r="E177" s="4">
        <v>46</v>
      </c>
      <c r="F177" s="4">
        <v>200</v>
      </c>
      <c r="G177" s="4">
        <v>224</v>
      </c>
      <c r="H177" s="5">
        <v>40</v>
      </c>
      <c r="I177" s="4" t="s">
        <v>25</v>
      </c>
    </row>
    <row r="178" spans="1:9">
      <c r="A178" s="4">
        <v>2020</v>
      </c>
      <c r="B178" s="4" t="s">
        <v>34</v>
      </c>
      <c r="C178" s="4" t="s">
        <v>15</v>
      </c>
      <c r="D178" s="4" t="s">
        <v>19</v>
      </c>
      <c r="E178" s="4">
        <v>34</v>
      </c>
      <c r="F178" s="7">
        <v>4577</v>
      </c>
      <c r="G178" s="7">
        <v>5126</v>
      </c>
      <c r="H178" s="5">
        <v>915</v>
      </c>
      <c r="I178" s="4" t="s">
        <v>25</v>
      </c>
    </row>
    <row r="179" spans="1:9">
      <c r="A179" s="4">
        <v>2020</v>
      </c>
      <c r="B179" s="4" t="s">
        <v>34</v>
      </c>
      <c r="C179" s="4" t="s">
        <v>6</v>
      </c>
      <c r="D179" s="5" t="s">
        <v>20</v>
      </c>
      <c r="E179" s="5">
        <v>7</v>
      </c>
      <c r="F179" s="5">
        <v>200</v>
      </c>
      <c r="G179" s="5">
        <v>224</v>
      </c>
      <c r="H179" s="5">
        <v>40</v>
      </c>
      <c r="I179" s="4" t="s">
        <v>25</v>
      </c>
    </row>
    <row r="180" spans="1:9">
      <c r="A180" s="4">
        <v>2020</v>
      </c>
      <c r="B180" s="4" t="s">
        <v>34</v>
      </c>
      <c r="C180" s="4" t="s">
        <v>15</v>
      </c>
      <c r="D180" s="4" t="s">
        <v>22</v>
      </c>
      <c r="E180" s="4">
        <v>3</v>
      </c>
      <c r="F180" s="7">
        <v>4577</v>
      </c>
      <c r="G180" s="7">
        <v>5127</v>
      </c>
      <c r="H180" s="5">
        <v>915</v>
      </c>
      <c r="I180" s="4" t="s">
        <v>4</v>
      </c>
    </row>
    <row r="181" spans="1:9">
      <c r="A181" s="4">
        <v>2020</v>
      </c>
      <c r="B181" s="4" t="s">
        <v>34</v>
      </c>
      <c r="C181" s="4" t="s">
        <v>21</v>
      </c>
      <c r="D181" s="4" t="s">
        <v>21</v>
      </c>
      <c r="E181" s="4">
        <v>2</v>
      </c>
      <c r="F181" s="7">
        <v>6600</v>
      </c>
      <c r="G181" s="7">
        <v>7392</v>
      </c>
      <c r="H181" s="6">
        <v>1320</v>
      </c>
      <c r="I181" s="4" t="s">
        <v>25</v>
      </c>
    </row>
    <row r="182" spans="1:9">
      <c r="A182" s="4">
        <v>2021</v>
      </c>
      <c r="B182" s="4" t="s">
        <v>1</v>
      </c>
      <c r="C182" s="4" t="s">
        <v>2</v>
      </c>
      <c r="D182" s="5" t="s">
        <v>3</v>
      </c>
      <c r="E182" s="6">
        <v>6591</v>
      </c>
      <c r="F182" s="6">
        <v>4577</v>
      </c>
      <c r="G182" s="6">
        <v>5127</v>
      </c>
      <c r="H182" s="5">
        <v>915</v>
      </c>
      <c r="I182" s="4" t="s">
        <v>4</v>
      </c>
    </row>
    <row r="183" spans="1:9">
      <c r="A183" s="4">
        <v>2021</v>
      </c>
      <c r="B183" s="4" t="s">
        <v>1</v>
      </c>
      <c r="C183" s="4" t="s">
        <v>2</v>
      </c>
      <c r="D183" s="5" t="s">
        <v>5</v>
      </c>
      <c r="E183" s="6">
        <v>8271</v>
      </c>
      <c r="F183" s="6">
        <v>8800</v>
      </c>
      <c r="G183" s="6">
        <v>8960</v>
      </c>
      <c r="H183" s="6">
        <v>1760</v>
      </c>
      <c r="I183" s="4" t="s">
        <v>4</v>
      </c>
    </row>
    <row r="184" spans="1:9">
      <c r="A184" s="4">
        <v>2021</v>
      </c>
      <c r="B184" s="4" t="s">
        <v>1</v>
      </c>
      <c r="C184" s="4" t="s">
        <v>6</v>
      </c>
      <c r="D184" s="5" t="s">
        <v>7</v>
      </c>
      <c r="E184" s="6">
        <v>8470</v>
      </c>
      <c r="F184" s="6">
        <v>5035</v>
      </c>
      <c r="G184" s="6">
        <v>5126</v>
      </c>
      <c r="H184" s="6">
        <v>1007</v>
      </c>
      <c r="I184" s="4" t="s">
        <v>4</v>
      </c>
    </row>
    <row r="185" spans="1:9">
      <c r="A185" s="4">
        <v>2021</v>
      </c>
      <c r="B185" s="4" t="s">
        <v>1</v>
      </c>
      <c r="C185" s="4" t="s">
        <v>8</v>
      </c>
      <c r="D185" s="4" t="s">
        <v>9</v>
      </c>
      <c r="E185" s="7">
        <v>6055</v>
      </c>
      <c r="F185" s="7">
        <v>6318</v>
      </c>
      <c r="G185" s="7">
        <v>6433</v>
      </c>
      <c r="H185" s="6">
        <v>1264</v>
      </c>
      <c r="I185" s="4" t="s">
        <v>4</v>
      </c>
    </row>
    <row r="186" spans="1:9">
      <c r="A186" s="4">
        <v>2021</v>
      </c>
      <c r="B186" s="4" t="s">
        <v>1</v>
      </c>
      <c r="C186" s="4" t="s">
        <v>10</v>
      </c>
      <c r="D186" s="4" t="s">
        <v>11</v>
      </c>
      <c r="E186" s="7">
        <v>10368</v>
      </c>
      <c r="F186" s="7">
        <v>7700</v>
      </c>
      <c r="G186" s="7">
        <v>7840</v>
      </c>
      <c r="H186" s="6">
        <v>1540</v>
      </c>
      <c r="I186" s="4" t="s">
        <v>4</v>
      </c>
    </row>
    <row r="187" spans="1:9">
      <c r="A187" s="4">
        <v>2021</v>
      </c>
      <c r="B187" s="4" t="s">
        <v>1</v>
      </c>
      <c r="C187" s="4" t="s">
        <v>8</v>
      </c>
      <c r="D187" s="4" t="s">
        <v>12</v>
      </c>
      <c r="E187" s="7">
        <v>3101</v>
      </c>
      <c r="F187" s="7">
        <v>5036</v>
      </c>
      <c r="G187" s="7">
        <v>5128</v>
      </c>
      <c r="H187" s="6">
        <v>1007</v>
      </c>
      <c r="I187" s="4" t="s">
        <v>4</v>
      </c>
    </row>
    <row r="188" spans="1:9">
      <c r="A188" s="4">
        <v>2021</v>
      </c>
      <c r="B188" s="4" t="s">
        <v>1</v>
      </c>
      <c r="C188" s="4" t="s">
        <v>10</v>
      </c>
      <c r="D188" s="4" t="s">
        <v>13</v>
      </c>
      <c r="E188" s="6">
        <v>6591</v>
      </c>
      <c r="F188" s="6">
        <v>7700</v>
      </c>
      <c r="G188" s="6">
        <v>7840</v>
      </c>
      <c r="H188" s="6">
        <v>1540</v>
      </c>
      <c r="I188" s="4" t="s">
        <v>4</v>
      </c>
    </row>
    <row r="189" spans="1:9">
      <c r="A189" s="4">
        <v>2021</v>
      </c>
      <c r="B189" s="4" t="s">
        <v>1</v>
      </c>
      <c r="C189" s="4" t="s">
        <v>6</v>
      </c>
      <c r="D189" s="5" t="s">
        <v>14</v>
      </c>
      <c r="E189" s="6">
        <v>6591</v>
      </c>
      <c r="F189" s="5">
        <v>110</v>
      </c>
      <c r="G189" s="5">
        <v>112</v>
      </c>
      <c r="H189" s="5">
        <v>22</v>
      </c>
      <c r="I189" s="4" t="s">
        <v>4</v>
      </c>
    </row>
    <row r="190" spans="1:9">
      <c r="A190" s="4">
        <v>2021</v>
      </c>
      <c r="B190" s="4" t="s">
        <v>1</v>
      </c>
      <c r="C190" s="4" t="s">
        <v>15</v>
      </c>
      <c r="D190" s="4" t="s">
        <v>16</v>
      </c>
      <c r="E190" s="4">
        <v>288</v>
      </c>
      <c r="F190" s="7">
        <v>5035</v>
      </c>
      <c r="G190" s="7">
        <v>5126</v>
      </c>
      <c r="H190" s="6">
        <v>1007</v>
      </c>
      <c r="I190" s="4" t="s">
        <v>4</v>
      </c>
    </row>
    <row r="191" spans="1:9">
      <c r="A191" s="4">
        <v>2021</v>
      </c>
      <c r="B191" s="4" t="s">
        <v>1</v>
      </c>
      <c r="C191" s="4" t="s">
        <v>15</v>
      </c>
      <c r="D191" s="4" t="s">
        <v>17</v>
      </c>
      <c r="E191" s="7">
        <v>6591</v>
      </c>
      <c r="F191" s="7">
        <v>4577</v>
      </c>
      <c r="G191" s="7">
        <v>5126</v>
      </c>
      <c r="H191" s="5">
        <v>915</v>
      </c>
      <c r="I191" s="4" t="s">
        <v>4</v>
      </c>
    </row>
    <row r="192" spans="1:9">
      <c r="A192" s="4">
        <v>2021</v>
      </c>
      <c r="B192" s="4" t="s">
        <v>1</v>
      </c>
      <c r="C192" s="4" t="s">
        <v>15</v>
      </c>
      <c r="D192" s="4" t="s">
        <v>18</v>
      </c>
      <c r="E192" s="7">
        <v>4033</v>
      </c>
      <c r="F192" s="4">
        <v>200</v>
      </c>
      <c r="G192" s="4">
        <v>224</v>
      </c>
      <c r="H192" s="5">
        <v>40</v>
      </c>
      <c r="I192" s="4" t="s">
        <v>4</v>
      </c>
    </row>
    <row r="193" spans="1:9">
      <c r="A193" s="4">
        <v>2021</v>
      </c>
      <c r="B193" s="4" t="s">
        <v>1</v>
      </c>
      <c r="C193" s="4" t="s">
        <v>15</v>
      </c>
      <c r="D193" s="4" t="s">
        <v>19</v>
      </c>
      <c r="E193" s="7">
        <v>7986</v>
      </c>
      <c r="F193" s="7">
        <v>4577</v>
      </c>
      <c r="G193" s="7">
        <v>5126</v>
      </c>
      <c r="H193" s="5">
        <v>915</v>
      </c>
      <c r="I193" s="4" t="s">
        <v>4</v>
      </c>
    </row>
    <row r="194" spans="1:9">
      <c r="A194" s="4">
        <v>2021</v>
      </c>
      <c r="B194" s="4" t="s">
        <v>1</v>
      </c>
      <c r="C194" s="4" t="s">
        <v>6</v>
      </c>
      <c r="D194" s="5" t="s">
        <v>20</v>
      </c>
      <c r="E194" s="6">
        <v>5539</v>
      </c>
      <c r="F194" s="5">
        <v>200</v>
      </c>
      <c r="G194" s="5">
        <v>224</v>
      </c>
      <c r="H194" s="5">
        <v>40</v>
      </c>
      <c r="I194" s="4" t="s">
        <v>4</v>
      </c>
    </row>
    <row r="195" spans="1:9">
      <c r="A195" s="4">
        <v>2021</v>
      </c>
      <c r="B195" s="4" t="s">
        <v>1</v>
      </c>
      <c r="C195" s="4" t="s">
        <v>21</v>
      </c>
      <c r="D195" s="4" t="s">
        <v>21</v>
      </c>
      <c r="E195" s="4">
        <v>3</v>
      </c>
      <c r="F195" s="7">
        <v>6600</v>
      </c>
      <c r="G195" s="7">
        <v>7392</v>
      </c>
      <c r="H195" s="6">
        <v>1320</v>
      </c>
      <c r="I195" s="4" t="s">
        <v>4</v>
      </c>
    </row>
    <row r="196" spans="1:9">
      <c r="A196" s="4">
        <v>2021</v>
      </c>
      <c r="B196" s="4" t="s">
        <v>1</v>
      </c>
      <c r="C196" s="4" t="s">
        <v>15</v>
      </c>
      <c r="D196" s="4" t="s">
        <v>22</v>
      </c>
      <c r="E196" s="4">
        <v>3</v>
      </c>
      <c r="F196" s="7">
        <v>4577</v>
      </c>
      <c r="G196" s="7">
        <v>5127</v>
      </c>
      <c r="H196" s="5">
        <v>915</v>
      </c>
      <c r="I196" s="4" t="s">
        <v>4</v>
      </c>
    </row>
    <row r="197" spans="1:9">
      <c r="A197" s="4">
        <v>2021</v>
      </c>
      <c r="B197" s="4" t="s">
        <v>23</v>
      </c>
      <c r="C197" s="4" t="s">
        <v>2</v>
      </c>
      <c r="D197" s="5" t="s">
        <v>3</v>
      </c>
      <c r="E197" s="6">
        <v>3566</v>
      </c>
      <c r="F197" s="6">
        <v>4577</v>
      </c>
      <c r="G197" s="6">
        <v>5127</v>
      </c>
      <c r="H197" s="5">
        <v>915</v>
      </c>
      <c r="I197" s="4" t="s">
        <v>4</v>
      </c>
    </row>
    <row r="198" spans="1:9">
      <c r="A198" s="4">
        <v>2021</v>
      </c>
      <c r="B198" s="4" t="s">
        <v>23</v>
      </c>
      <c r="C198" s="4" t="s">
        <v>2</v>
      </c>
      <c r="D198" s="5" t="s">
        <v>5</v>
      </c>
      <c r="E198" s="6">
        <v>2498</v>
      </c>
      <c r="F198" s="6">
        <v>8000</v>
      </c>
      <c r="G198" s="6">
        <v>8960</v>
      </c>
      <c r="H198" s="6">
        <v>1600</v>
      </c>
      <c r="I198" s="4" t="s">
        <v>4</v>
      </c>
    </row>
    <row r="199" spans="1:9">
      <c r="A199" s="4">
        <v>2021</v>
      </c>
      <c r="B199" s="4" t="s">
        <v>23</v>
      </c>
      <c r="C199" s="4" t="s">
        <v>6</v>
      </c>
      <c r="D199" s="5" t="s">
        <v>7</v>
      </c>
      <c r="E199" s="6">
        <v>1245</v>
      </c>
      <c r="F199" s="6">
        <v>4577</v>
      </c>
      <c r="G199" s="6">
        <v>5126</v>
      </c>
      <c r="H199" s="5">
        <v>915</v>
      </c>
      <c r="I199" s="4" t="s">
        <v>4</v>
      </c>
    </row>
    <row r="200" spans="1:9">
      <c r="A200" s="4">
        <v>2021</v>
      </c>
      <c r="B200" s="4" t="s">
        <v>23</v>
      </c>
      <c r="C200" s="4" t="s">
        <v>8</v>
      </c>
      <c r="D200" s="4" t="s">
        <v>9</v>
      </c>
      <c r="E200" s="4">
        <v>644</v>
      </c>
      <c r="F200" s="7">
        <v>5744</v>
      </c>
      <c r="G200" s="7">
        <v>6433</v>
      </c>
      <c r="H200" s="6">
        <v>1149</v>
      </c>
      <c r="I200" s="4" t="s">
        <v>4</v>
      </c>
    </row>
    <row r="201" spans="1:9">
      <c r="A201" s="4">
        <v>2021</v>
      </c>
      <c r="B201" s="4" t="s">
        <v>23</v>
      </c>
      <c r="C201" s="4" t="s">
        <v>10</v>
      </c>
      <c r="D201" s="4" t="s">
        <v>11</v>
      </c>
      <c r="E201" s="4">
        <v>643</v>
      </c>
      <c r="F201" s="7">
        <v>7000</v>
      </c>
      <c r="G201" s="7">
        <v>7840</v>
      </c>
      <c r="H201" s="6">
        <v>1400</v>
      </c>
      <c r="I201" s="4" t="s">
        <v>4</v>
      </c>
    </row>
    <row r="202" spans="1:9">
      <c r="A202" s="4">
        <v>2021</v>
      </c>
      <c r="B202" s="4" t="s">
        <v>23</v>
      </c>
      <c r="C202" s="4" t="s">
        <v>8</v>
      </c>
      <c r="D202" s="4" t="s">
        <v>12</v>
      </c>
      <c r="E202" s="4">
        <v>455</v>
      </c>
      <c r="F202" s="7">
        <v>4579</v>
      </c>
      <c r="G202" s="7">
        <v>5128</v>
      </c>
      <c r="H202" s="5">
        <v>916</v>
      </c>
      <c r="I202" s="4" t="s">
        <v>4</v>
      </c>
    </row>
    <row r="203" spans="1:9">
      <c r="A203" s="4">
        <v>2021</v>
      </c>
      <c r="B203" s="4" t="s">
        <v>23</v>
      </c>
      <c r="C203" s="4" t="s">
        <v>10</v>
      </c>
      <c r="D203" s="4" t="s">
        <v>13</v>
      </c>
      <c r="E203" s="5">
        <v>345</v>
      </c>
      <c r="F203" s="6">
        <v>7000</v>
      </c>
      <c r="G203" s="6">
        <v>7840</v>
      </c>
      <c r="H203" s="6">
        <v>1400</v>
      </c>
      <c r="I203" s="4" t="s">
        <v>4</v>
      </c>
    </row>
    <row r="204" spans="1:9">
      <c r="A204" s="4">
        <v>2021</v>
      </c>
      <c r="B204" s="4" t="s">
        <v>23</v>
      </c>
      <c r="C204" s="4" t="s">
        <v>6</v>
      </c>
      <c r="D204" s="5" t="s">
        <v>14</v>
      </c>
      <c r="E204" s="5">
        <v>122</v>
      </c>
      <c r="F204" s="5">
        <v>100</v>
      </c>
      <c r="G204" s="5">
        <v>112</v>
      </c>
      <c r="H204" s="5">
        <v>20</v>
      </c>
      <c r="I204" s="4" t="s">
        <v>4</v>
      </c>
    </row>
    <row r="205" spans="1:9">
      <c r="A205" s="4">
        <v>2021</v>
      </c>
      <c r="B205" s="4" t="s">
        <v>23</v>
      </c>
      <c r="C205" s="4" t="s">
        <v>15</v>
      </c>
      <c r="D205" s="4" t="s">
        <v>16</v>
      </c>
      <c r="E205" s="4">
        <v>78</v>
      </c>
      <c r="F205" s="7">
        <v>4577</v>
      </c>
      <c r="G205" s="7">
        <v>5126</v>
      </c>
      <c r="H205" s="5">
        <v>915</v>
      </c>
      <c r="I205" s="4" t="s">
        <v>4</v>
      </c>
    </row>
    <row r="206" spans="1:9">
      <c r="A206" s="4">
        <v>2021</v>
      </c>
      <c r="B206" s="4" t="s">
        <v>23</v>
      </c>
      <c r="C206" s="4" t="s">
        <v>15</v>
      </c>
      <c r="D206" s="4" t="s">
        <v>17</v>
      </c>
      <c r="E206" s="4">
        <v>240</v>
      </c>
      <c r="F206" s="7">
        <v>4577</v>
      </c>
      <c r="G206" s="7">
        <v>5126</v>
      </c>
      <c r="H206" s="5">
        <v>915</v>
      </c>
      <c r="I206" s="4" t="s">
        <v>4</v>
      </c>
    </row>
    <row r="207" spans="1:9">
      <c r="A207" s="4">
        <v>2021</v>
      </c>
      <c r="B207" s="4" t="s">
        <v>23</v>
      </c>
      <c r="C207" s="4" t="s">
        <v>15</v>
      </c>
      <c r="D207" s="4" t="s">
        <v>18</v>
      </c>
      <c r="E207" s="7">
        <v>5492</v>
      </c>
      <c r="F207" s="4">
        <v>200</v>
      </c>
      <c r="G207" s="4">
        <v>224</v>
      </c>
      <c r="H207" s="5">
        <v>40</v>
      </c>
      <c r="I207" s="4" t="s">
        <v>4</v>
      </c>
    </row>
    <row r="208" spans="1:9">
      <c r="A208" s="4">
        <v>2021</v>
      </c>
      <c r="B208" s="4" t="s">
        <v>23</v>
      </c>
      <c r="C208" s="4" t="s">
        <v>15</v>
      </c>
      <c r="D208" s="4" t="s">
        <v>19</v>
      </c>
      <c r="E208" s="4">
        <v>240</v>
      </c>
      <c r="F208" s="7">
        <v>4577</v>
      </c>
      <c r="G208" s="7">
        <v>5126</v>
      </c>
      <c r="H208" s="5">
        <v>915</v>
      </c>
      <c r="I208" s="4" t="s">
        <v>4</v>
      </c>
    </row>
    <row r="209" spans="1:9">
      <c r="A209" s="4">
        <v>2021</v>
      </c>
      <c r="B209" s="4" t="s">
        <v>23</v>
      </c>
      <c r="C209" s="4" t="s">
        <v>6</v>
      </c>
      <c r="D209" s="5" t="s">
        <v>20</v>
      </c>
      <c r="E209" s="6">
        <v>5493</v>
      </c>
      <c r="F209" s="5">
        <v>200</v>
      </c>
      <c r="G209" s="5">
        <v>224</v>
      </c>
      <c r="H209" s="5">
        <v>40</v>
      </c>
      <c r="I209" s="4" t="s">
        <v>4</v>
      </c>
    </row>
    <row r="210" spans="1:9">
      <c r="A210" s="4">
        <v>2021</v>
      </c>
      <c r="B210" s="4" t="s">
        <v>23</v>
      </c>
      <c r="C210" s="4" t="s">
        <v>15</v>
      </c>
      <c r="D210" s="4" t="s">
        <v>22</v>
      </c>
      <c r="E210" s="7">
        <v>7920</v>
      </c>
      <c r="F210" s="7">
        <v>4577</v>
      </c>
      <c r="G210" s="7">
        <v>5127</v>
      </c>
      <c r="H210" s="5">
        <v>915</v>
      </c>
      <c r="I210" s="4" t="s">
        <v>4</v>
      </c>
    </row>
    <row r="211" spans="1:9">
      <c r="A211" s="4">
        <v>2021</v>
      </c>
      <c r="B211" s="4" t="s">
        <v>23</v>
      </c>
      <c r="C211" s="4" t="s">
        <v>21</v>
      </c>
      <c r="D211" s="4" t="s">
        <v>21</v>
      </c>
      <c r="E211" s="7">
        <v>5493</v>
      </c>
      <c r="F211" s="7">
        <v>6600</v>
      </c>
      <c r="G211" s="7">
        <v>7392</v>
      </c>
      <c r="H211" s="6">
        <v>1320</v>
      </c>
      <c r="I211" s="4" t="s">
        <v>4</v>
      </c>
    </row>
    <row r="212" spans="1:9">
      <c r="A212" s="4">
        <v>2021</v>
      </c>
      <c r="B212" s="4" t="s">
        <v>24</v>
      </c>
      <c r="C212" s="4" t="s">
        <v>2</v>
      </c>
      <c r="D212" s="5" t="s">
        <v>3</v>
      </c>
      <c r="E212" s="6">
        <v>9600</v>
      </c>
      <c r="F212" s="6">
        <v>4577</v>
      </c>
      <c r="G212" s="6">
        <v>5127</v>
      </c>
      <c r="H212" s="5">
        <v>915</v>
      </c>
      <c r="I212" s="4" t="s">
        <v>4</v>
      </c>
    </row>
    <row r="213" spans="1:9">
      <c r="A213" s="4">
        <v>2021</v>
      </c>
      <c r="B213" s="4" t="s">
        <v>24</v>
      </c>
      <c r="C213" s="4" t="s">
        <v>2</v>
      </c>
      <c r="D213" s="5" t="s">
        <v>5</v>
      </c>
      <c r="E213" s="6">
        <v>5493</v>
      </c>
      <c r="F213" s="6">
        <v>8000</v>
      </c>
      <c r="G213" s="6">
        <v>8960</v>
      </c>
      <c r="H213" s="6">
        <v>1600</v>
      </c>
      <c r="I213" s="4" t="s">
        <v>4</v>
      </c>
    </row>
    <row r="214" spans="1:9">
      <c r="A214" s="4">
        <v>2021</v>
      </c>
      <c r="B214" s="4" t="s">
        <v>24</v>
      </c>
      <c r="C214" s="4" t="s">
        <v>6</v>
      </c>
      <c r="D214" s="5" t="s">
        <v>7</v>
      </c>
      <c r="E214" s="6">
        <v>6892</v>
      </c>
      <c r="F214" s="6">
        <v>4577</v>
      </c>
      <c r="G214" s="6">
        <v>5126</v>
      </c>
      <c r="H214" s="5">
        <v>915</v>
      </c>
      <c r="I214" s="4" t="s">
        <v>4</v>
      </c>
    </row>
    <row r="215" spans="1:9">
      <c r="A215" s="4">
        <v>2021</v>
      </c>
      <c r="B215" s="4" t="s">
        <v>24</v>
      </c>
      <c r="C215" s="4" t="s">
        <v>8</v>
      </c>
      <c r="D215" s="4" t="s">
        <v>9</v>
      </c>
      <c r="E215" s="4">
        <v>644</v>
      </c>
      <c r="F215" s="7">
        <v>5744</v>
      </c>
      <c r="G215" s="7">
        <v>6433</v>
      </c>
      <c r="H215" s="6">
        <v>1149</v>
      </c>
      <c r="I215" s="4" t="s">
        <v>4</v>
      </c>
    </row>
    <row r="216" spans="1:9">
      <c r="A216" s="4">
        <v>2021</v>
      </c>
      <c r="B216" s="4" t="s">
        <v>24</v>
      </c>
      <c r="C216" s="4" t="s">
        <v>10</v>
      </c>
      <c r="D216" s="4" t="s">
        <v>11</v>
      </c>
      <c r="E216" s="4">
        <v>643</v>
      </c>
      <c r="F216" s="7">
        <v>7000</v>
      </c>
      <c r="G216" s="7">
        <v>7840</v>
      </c>
      <c r="H216" s="6">
        <v>1400</v>
      </c>
      <c r="I216" s="4" t="s">
        <v>4</v>
      </c>
    </row>
    <row r="217" spans="1:9">
      <c r="A217" s="4">
        <v>2021</v>
      </c>
      <c r="B217" s="4" t="s">
        <v>24</v>
      </c>
      <c r="C217" s="4" t="s">
        <v>8</v>
      </c>
      <c r="D217" s="4" t="s">
        <v>12</v>
      </c>
      <c r="E217" s="4">
        <v>455</v>
      </c>
      <c r="F217" s="7">
        <v>4579</v>
      </c>
      <c r="G217" s="7">
        <v>5128</v>
      </c>
      <c r="H217" s="5">
        <v>916</v>
      </c>
      <c r="I217" s="4" t="s">
        <v>4</v>
      </c>
    </row>
    <row r="218" spans="1:9">
      <c r="A218" s="4">
        <v>2021</v>
      </c>
      <c r="B218" s="4" t="s">
        <v>24</v>
      </c>
      <c r="C218" s="4" t="s">
        <v>10</v>
      </c>
      <c r="D218" s="4" t="s">
        <v>13</v>
      </c>
      <c r="E218" s="5">
        <v>345</v>
      </c>
      <c r="F218" s="6">
        <v>7000</v>
      </c>
      <c r="G218" s="6">
        <v>7840</v>
      </c>
      <c r="H218" s="6">
        <v>1400</v>
      </c>
      <c r="I218" s="4" t="s">
        <v>4</v>
      </c>
    </row>
    <row r="219" spans="1:9">
      <c r="A219" s="4">
        <v>2021</v>
      </c>
      <c r="B219" s="4" t="s">
        <v>24</v>
      </c>
      <c r="C219" s="4" t="s">
        <v>6</v>
      </c>
      <c r="D219" s="5" t="s">
        <v>14</v>
      </c>
      <c r="E219" s="5">
        <v>122</v>
      </c>
      <c r="F219" s="5">
        <v>100</v>
      </c>
      <c r="G219" s="5">
        <v>112</v>
      </c>
      <c r="H219" s="5">
        <v>20</v>
      </c>
      <c r="I219" s="4" t="s">
        <v>4</v>
      </c>
    </row>
    <row r="220" spans="1:9">
      <c r="A220" s="4">
        <v>2021</v>
      </c>
      <c r="B220" s="4" t="s">
        <v>24</v>
      </c>
      <c r="C220" s="4" t="s">
        <v>15</v>
      </c>
      <c r="D220" s="4" t="s">
        <v>16</v>
      </c>
      <c r="E220" s="4">
        <v>78</v>
      </c>
      <c r="F220" s="7">
        <v>4577</v>
      </c>
      <c r="G220" s="7">
        <v>5126</v>
      </c>
      <c r="H220" s="5">
        <v>915</v>
      </c>
      <c r="I220" s="4" t="s">
        <v>4</v>
      </c>
    </row>
    <row r="221" spans="1:9">
      <c r="A221" s="4">
        <v>2021</v>
      </c>
      <c r="B221" s="4" t="s">
        <v>24</v>
      </c>
      <c r="C221" s="4" t="s">
        <v>15</v>
      </c>
      <c r="D221" s="4" t="s">
        <v>17</v>
      </c>
      <c r="E221" s="4">
        <v>76</v>
      </c>
      <c r="F221" s="7">
        <v>4577</v>
      </c>
      <c r="G221" s="7">
        <v>5126</v>
      </c>
      <c r="H221" s="5">
        <v>915</v>
      </c>
      <c r="I221" s="4" t="s">
        <v>4</v>
      </c>
    </row>
    <row r="222" spans="1:9">
      <c r="A222" s="4">
        <v>2021</v>
      </c>
      <c r="B222" s="4" t="s">
        <v>24</v>
      </c>
      <c r="C222" s="4" t="s">
        <v>15</v>
      </c>
      <c r="D222" s="4" t="s">
        <v>18</v>
      </c>
      <c r="E222" s="4">
        <v>46</v>
      </c>
      <c r="F222" s="4">
        <v>200</v>
      </c>
      <c r="G222" s="4">
        <v>224</v>
      </c>
      <c r="H222" s="5">
        <v>40</v>
      </c>
      <c r="I222" s="4" t="s">
        <v>4</v>
      </c>
    </row>
    <row r="223" spans="1:9">
      <c r="A223" s="4">
        <v>2021</v>
      </c>
      <c r="B223" s="4" t="s">
        <v>24</v>
      </c>
      <c r="C223" s="4" t="s">
        <v>15</v>
      </c>
      <c r="D223" s="4" t="s">
        <v>19</v>
      </c>
      <c r="E223" s="4">
        <v>34</v>
      </c>
      <c r="F223" s="7">
        <v>4577</v>
      </c>
      <c r="G223" s="7">
        <v>5126</v>
      </c>
      <c r="H223" s="5">
        <v>915</v>
      </c>
      <c r="I223" s="4" t="s">
        <v>4</v>
      </c>
    </row>
    <row r="224" spans="1:9">
      <c r="A224" s="4">
        <v>2021</v>
      </c>
      <c r="B224" s="4" t="s">
        <v>24</v>
      </c>
      <c r="C224" s="4" t="s">
        <v>6</v>
      </c>
      <c r="D224" s="5" t="s">
        <v>20</v>
      </c>
      <c r="E224" s="5">
        <v>7</v>
      </c>
      <c r="F224" s="5">
        <v>200</v>
      </c>
      <c r="G224" s="5">
        <v>224</v>
      </c>
      <c r="H224" s="5">
        <v>40</v>
      </c>
      <c r="I224" s="4" t="s">
        <v>4</v>
      </c>
    </row>
    <row r="225" spans="1:9">
      <c r="A225" s="4">
        <v>2021</v>
      </c>
      <c r="B225" s="4" t="s">
        <v>24</v>
      </c>
      <c r="C225" s="4" t="s">
        <v>15</v>
      </c>
      <c r="D225" s="4" t="s">
        <v>22</v>
      </c>
      <c r="E225" s="4">
        <v>3</v>
      </c>
      <c r="F225" s="7">
        <v>4577</v>
      </c>
      <c r="G225" s="7">
        <v>5127</v>
      </c>
      <c r="H225" s="5">
        <v>915</v>
      </c>
      <c r="I225" s="4" t="s">
        <v>4</v>
      </c>
    </row>
    <row r="226" spans="1:9">
      <c r="A226" s="4">
        <v>2021</v>
      </c>
      <c r="B226" s="4" t="s">
        <v>24</v>
      </c>
      <c r="C226" s="4" t="s">
        <v>21</v>
      </c>
      <c r="D226" s="4" t="s">
        <v>21</v>
      </c>
      <c r="E226" s="4">
        <v>2</v>
      </c>
      <c r="F226" s="7">
        <v>6600</v>
      </c>
      <c r="G226" s="7">
        <v>7392</v>
      </c>
      <c r="H226" s="6">
        <v>1320</v>
      </c>
      <c r="I226" s="4" t="s">
        <v>4</v>
      </c>
    </row>
    <row r="227" spans="1:9">
      <c r="A227" s="4">
        <v>2021</v>
      </c>
      <c r="B227" s="4" t="s">
        <v>26</v>
      </c>
      <c r="C227" s="4" t="s">
        <v>2</v>
      </c>
      <c r="D227" s="5" t="s">
        <v>3</v>
      </c>
      <c r="E227" s="6">
        <v>3566</v>
      </c>
      <c r="F227" s="6">
        <v>4577</v>
      </c>
      <c r="G227" s="6">
        <v>5127</v>
      </c>
      <c r="H227" s="5">
        <v>915</v>
      </c>
      <c r="I227" s="4" t="s">
        <v>4</v>
      </c>
    </row>
    <row r="228" spans="1:9">
      <c r="A228" s="4">
        <v>2021</v>
      </c>
      <c r="B228" s="4" t="s">
        <v>26</v>
      </c>
      <c r="C228" s="4" t="s">
        <v>2</v>
      </c>
      <c r="D228" s="5" t="s">
        <v>5</v>
      </c>
      <c r="E228" s="6">
        <v>2498</v>
      </c>
      <c r="F228" s="6">
        <v>8000</v>
      </c>
      <c r="G228" s="6">
        <v>8960</v>
      </c>
      <c r="H228" s="6">
        <v>1600</v>
      </c>
      <c r="I228" s="4" t="s">
        <v>4</v>
      </c>
    </row>
    <row r="229" spans="1:9">
      <c r="A229" s="4">
        <v>2021</v>
      </c>
      <c r="B229" s="4" t="s">
        <v>26</v>
      </c>
      <c r="C229" s="4" t="s">
        <v>6</v>
      </c>
      <c r="D229" s="5" t="s">
        <v>7</v>
      </c>
      <c r="E229" s="6">
        <v>1245</v>
      </c>
      <c r="F229" s="6">
        <v>4577</v>
      </c>
      <c r="G229" s="6">
        <v>5126</v>
      </c>
      <c r="H229" s="5">
        <v>915</v>
      </c>
      <c r="I229" s="4" t="s">
        <v>4</v>
      </c>
    </row>
    <row r="230" spans="1:9">
      <c r="A230" s="4">
        <v>2021</v>
      </c>
      <c r="B230" s="4" t="s">
        <v>26</v>
      </c>
      <c r="C230" s="4" t="s">
        <v>8</v>
      </c>
      <c r="D230" s="4" t="s">
        <v>9</v>
      </c>
      <c r="E230" s="4">
        <v>644</v>
      </c>
      <c r="F230" s="7">
        <v>5744</v>
      </c>
      <c r="G230" s="7">
        <v>6433</v>
      </c>
      <c r="H230" s="6">
        <v>1149</v>
      </c>
      <c r="I230" s="4" t="s">
        <v>4</v>
      </c>
    </row>
    <row r="231" spans="1:9">
      <c r="A231" s="4">
        <v>2021</v>
      </c>
      <c r="B231" s="4" t="s">
        <v>26</v>
      </c>
      <c r="C231" s="4" t="s">
        <v>10</v>
      </c>
      <c r="D231" s="4" t="s">
        <v>11</v>
      </c>
      <c r="E231" s="4">
        <v>643</v>
      </c>
      <c r="F231" s="7">
        <v>7000</v>
      </c>
      <c r="G231" s="7">
        <v>7840</v>
      </c>
      <c r="H231" s="6">
        <v>1400</v>
      </c>
      <c r="I231" s="4" t="s">
        <v>4</v>
      </c>
    </row>
    <row r="232" spans="1:9">
      <c r="A232" s="4">
        <v>2021</v>
      </c>
      <c r="B232" s="4" t="s">
        <v>26</v>
      </c>
      <c r="C232" s="4" t="s">
        <v>8</v>
      </c>
      <c r="D232" s="4" t="s">
        <v>12</v>
      </c>
      <c r="E232" s="4">
        <v>455</v>
      </c>
      <c r="F232" s="7">
        <v>4579</v>
      </c>
      <c r="G232" s="7">
        <v>5128</v>
      </c>
      <c r="H232" s="5">
        <v>916</v>
      </c>
      <c r="I232" s="4" t="s">
        <v>4</v>
      </c>
    </row>
    <row r="233" spans="1:9">
      <c r="A233" s="4">
        <v>2021</v>
      </c>
      <c r="B233" s="4" t="s">
        <v>26</v>
      </c>
      <c r="C233" s="4" t="s">
        <v>10</v>
      </c>
      <c r="D233" s="4" t="s">
        <v>13</v>
      </c>
      <c r="E233" s="5">
        <v>345</v>
      </c>
      <c r="F233" s="6">
        <v>7000</v>
      </c>
      <c r="G233" s="6">
        <v>7840</v>
      </c>
      <c r="H233" s="6">
        <v>1400</v>
      </c>
      <c r="I233" s="4" t="s">
        <v>4</v>
      </c>
    </row>
    <row r="234" spans="1:9">
      <c r="A234" s="4">
        <v>2021</v>
      </c>
      <c r="B234" s="4" t="s">
        <v>26</v>
      </c>
      <c r="C234" s="4" t="s">
        <v>6</v>
      </c>
      <c r="D234" s="5" t="s">
        <v>14</v>
      </c>
      <c r="E234" s="5">
        <v>122</v>
      </c>
      <c r="F234" s="5">
        <v>100</v>
      </c>
      <c r="G234" s="5">
        <v>112</v>
      </c>
      <c r="H234" s="5">
        <v>20</v>
      </c>
      <c r="I234" s="4" t="s">
        <v>4</v>
      </c>
    </row>
    <row r="235" spans="1:9">
      <c r="A235" s="4">
        <v>2021</v>
      </c>
      <c r="B235" s="4" t="s">
        <v>26</v>
      </c>
      <c r="C235" s="4" t="s">
        <v>15</v>
      </c>
      <c r="D235" s="4" t="s">
        <v>16</v>
      </c>
      <c r="E235" s="4">
        <v>78</v>
      </c>
      <c r="F235" s="7">
        <v>4577</v>
      </c>
      <c r="G235" s="7">
        <v>5126</v>
      </c>
      <c r="H235" s="5">
        <v>915</v>
      </c>
      <c r="I235" s="4" t="s">
        <v>4</v>
      </c>
    </row>
    <row r="236" spans="1:9">
      <c r="A236" s="4">
        <v>2021</v>
      </c>
      <c r="B236" s="4" t="s">
        <v>26</v>
      </c>
      <c r="C236" s="4" t="s">
        <v>15</v>
      </c>
      <c r="D236" s="4" t="s">
        <v>17</v>
      </c>
      <c r="E236" s="4">
        <v>76</v>
      </c>
      <c r="F236" s="7">
        <v>4577</v>
      </c>
      <c r="G236" s="7">
        <v>5126</v>
      </c>
      <c r="H236" s="5">
        <v>915</v>
      </c>
      <c r="I236" s="4" t="s">
        <v>4</v>
      </c>
    </row>
    <row r="237" spans="1:9">
      <c r="A237" s="4">
        <v>2021</v>
      </c>
      <c r="B237" s="4" t="s">
        <v>26</v>
      </c>
      <c r="C237" s="4" t="s">
        <v>15</v>
      </c>
      <c r="D237" s="4" t="s">
        <v>18</v>
      </c>
      <c r="E237" s="4">
        <v>46</v>
      </c>
      <c r="F237" s="4">
        <v>200</v>
      </c>
      <c r="G237" s="4">
        <v>224</v>
      </c>
      <c r="H237" s="5">
        <v>40</v>
      </c>
      <c r="I237" s="4" t="s">
        <v>4</v>
      </c>
    </row>
    <row r="238" spans="1:9">
      <c r="A238" s="4">
        <v>2021</v>
      </c>
      <c r="B238" s="4" t="s">
        <v>26</v>
      </c>
      <c r="C238" s="4" t="s">
        <v>15</v>
      </c>
      <c r="D238" s="4" t="s">
        <v>19</v>
      </c>
      <c r="E238" s="4">
        <v>34</v>
      </c>
      <c r="F238" s="7">
        <v>4577</v>
      </c>
      <c r="G238" s="7">
        <v>5126</v>
      </c>
      <c r="H238" s="5">
        <v>915</v>
      </c>
      <c r="I238" s="4" t="s">
        <v>4</v>
      </c>
    </row>
    <row r="239" spans="1:9">
      <c r="A239" s="4">
        <v>2021</v>
      </c>
      <c r="B239" s="4" t="s">
        <v>26</v>
      </c>
      <c r="C239" s="4" t="s">
        <v>6</v>
      </c>
      <c r="D239" s="5" t="s">
        <v>20</v>
      </c>
      <c r="E239" s="5">
        <v>7</v>
      </c>
      <c r="F239" s="5">
        <v>200</v>
      </c>
      <c r="G239" s="5">
        <v>224</v>
      </c>
      <c r="H239" s="5">
        <v>40</v>
      </c>
      <c r="I239" s="4" t="s">
        <v>4</v>
      </c>
    </row>
    <row r="240" spans="1:9">
      <c r="A240" s="4">
        <v>2021</v>
      </c>
      <c r="B240" s="4" t="s">
        <v>26</v>
      </c>
      <c r="C240" s="4" t="s">
        <v>15</v>
      </c>
      <c r="D240" s="4" t="s">
        <v>22</v>
      </c>
      <c r="E240" s="4">
        <v>3</v>
      </c>
      <c r="F240" s="7">
        <v>4577</v>
      </c>
      <c r="G240" s="7">
        <v>5127</v>
      </c>
      <c r="H240" s="5">
        <v>915</v>
      </c>
      <c r="I240" s="4" t="s">
        <v>4</v>
      </c>
    </row>
    <row r="241" spans="1:9">
      <c r="A241" s="4">
        <v>2021</v>
      </c>
      <c r="B241" s="4" t="s">
        <v>26</v>
      </c>
      <c r="C241" s="4" t="s">
        <v>21</v>
      </c>
      <c r="D241" s="4" t="s">
        <v>21</v>
      </c>
      <c r="E241" s="4">
        <v>2</v>
      </c>
      <c r="F241" s="7">
        <v>7920</v>
      </c>
      <c r="G241" s="7">
        <v>10296</v>
      </c>
      <c r="H241" s="6">
        <v>1584</v>
      </c>
      <c r="I241" s="4" t="s">
        <v>4</v>
      </c>
    </row>
    <row r="242" spans="1:9">
      <c r="A242" s="4">
        <v>2021</v>
      </c>
      <c r="B242" s="4" t="s">
        <v>27</v>
      </c>
      <c r="C242" s="4" t="s">
        <v>2</v>
      </c>
      <c r="D242" s="5" t="s">
        <v>3</v>
      </c>
      <c r="E242" s="6">
        <v>3566</v>
      </c>
      <c r="F242" s="6">
        <v>5493</v>
      </c>
      <c r="G242" s="6">
        <v>7141</v>
      </c>
      <c r="H242" s="6">
        <v>1099</v>
      </c>
      <c r="I242" s="4" t="s">
        <v>4</v>
      </c>
    </row>
    <row r="243" spans="1:9">
      <c r="A243" s="4">
        <v>2021</v>
      </c>
      <c r="B243" s="4" t="s">
        <v>27</v>
      </c>
      <c r="C243" s="4" t="s">
        <v>2</v>
      </c>
      <c r="D243" s="5" t="s">
        <v>5</v>
      </c>
      <c r="E243" s="6">
        <v>2498</v>
      </c>
      <c r="F243" s="6">
        <v>9600</v>
      </c>
      <c r="G243" s="6">
        <v>12480</v>
      </c>
      <c r="H243" s="6">
        <v>1920</v>
      </c>
      <c r="I243" s="4" t="s">
        <v>4</v>
      </c>
    </row>
    <row r="244" spans="1:9">
      <c r="A244" s="4">
        <v>2021</v>
      </c>
      <c r="B244" s="4" t="s">
        <v>27</v>
      </c>
      <c r="C244" s="4" t="s">
        <v>6</v>
      </c>
      <c r="D244" s="5" t="s">
        <v>7</v>
      </c>
      <c r="E244" s="6">
        <v>1245</v>
      </c>
      <c r="F244" s="6">
        <v>5493</v>
      </c>
      <c r="G244" s="6">
        <v>7140</v>
      </c>
      <c r="H244" s="6">
        <v>1099</v>
      </c>
      <c r="I244" s="4" t="s">
        <v>4</v>
      </c>
    </row>
    <row r="245" spans="1:9">
      <c r="A245" s="4">
        <v>2021</v>
      </c>
      <c r="B245" s="4" t="s">
        <v>27</v>
      </c>
      <c r="C245" s="4" t="s">
        <v>8</v>
      </c>
      <c r="D245" s="4" t="s">
        <v>9</v>
      </c>
      <c r="E245" s="4">
        <v>644</v>
      </c>
      <c r="F245" s="7">
        <v>6892</v>
      </c>
      <c r="G245" s="7">
        <v>8960</v>
      </c>
      <c r="H245" s="6">
        <v>1378</v>
      </c>
      <c r="I245" s="4" t="s">
        <v>4</v>
      </c>
    </row>
    <row r="246" spans="1:9">
      <c r="A246" s="4">
        <v>2021</v>
      </c>
      <c r="B246" s="4" t="s">
        <v>27</v>
      </c>
      <c r="C246" s="4" t="s">
        <v>10</v>
      </c>
      <c r="D246" s="4" t="s">
        <v>11</v>
      </c>
      <c r="E246" s="4">
        <v>643</v>
      </c>
      <c r="F246" s="7">
        <v>8400</v>
      </c>
      <c r="G246" s="7">
        <v>10920</v>
      </c>
      <c r="H246" s="6">
        <v>1680</v>
      </c>
      <c r="I246" s="4" t="s">
        <v>4</v>
      </c>
    </row>
    <row r="247" spans="1:9">
      <c r="A247" s="4">
        <v>2021</v>
      </c>
      <c r="B247" s="4" t="s">
        <v>27</v>
      </c>
      <c r="C247" s="4" t="s">
        <v>8</v>
      </c>
      <c r="D247" s="4" t="s">
        <v>12</v>
      </c>
      <c r="E247" s="4">
        <v>455</v>
      </c>
      <c r="F247" s="7">
        <v>5494</v>
      </c>
      <c r="G247" s="7">
        <v>7143</v>
      </c>
      <c r="H247" s="6">
        <v>1099</v>
      </c>
      <c r="I247" s="4" t="s">
        <v>4</v>
      </c>
    </row>
    <row r="248" spans="1:9">
      <c r="A248" s="4">
        <v>2021</v>
      </c>
      <c r="B248" s="4" t="s">
        <v>27</v>
      </c>
      <c r="C248" s="4" t="s">
        <v>10</v>
      </c>
      <c r="D248" s="4" t="s">
        <v>13</v>
      </c>
      <c r="E248" s="5">
        <v>345</v>
      </c>
      <c r="F248" s="6">
        <v>8400</v>
      </c>
      <c r="G248" s="6">
        <v>10920</v>
      </c>
      <c r="H248" s="6">
        <v>1680</v>
      </c>
      <c r="I248" s="4" t="s">
        <v>4</v>
      </c>
    </row>
    <row r="249" spans="1:9">
      <c r="A249" s="4">
        <v>2021</v>
      </c>
      <c r="B249" s="4" t="s">
        <v>27</v>
      </c>
      <c r="C249" s="4" t="s">
        <v>6</v>
      </c>
      <c r="D249" s="5" t="s">
        <v>14</v>
      </c>
      <c r="E249" s="5">
        <v>122</v>
      </c>
      <c r="F249" s="5">
        <v>120</v>
      </c>
      <c r="G249" s="5">
        <v>156</v>
      </c>
      <c r="H249" s="5">
        <v>24</v>
      </c>
      <c r="I249" s="4" t="s">
        <v>4</v>
      </c>
    </row>
    <row r="250" spans="1:9">
      <c r="A250" s="4">
        <v>2021</v>
      </c>
      <c r="B250" s="4" t="s">
        <v>27</v>
      </c>
      <c r="C250" s="4" t="s">
        <v>15</v>
      </c>
      <c r="D250" s="4" t="s">
        <v>16</v>
      </c>
      <c r="E250" s="4">
        <v>78</v>
      </c>
      <c r="F250" s="7">
        <v>4577</v>
      </c>
      <c r="G250" s="7">
        <v>5126</v>
      </c>
      <c r="H250" s="5">
        <v>915</v>
      </c>
      <c r="I250" s="4" t="s">
        <v>4</v>
      </c>
    </row>
    <row r="251" spans="1:9">
      <c r="A251" s="4">
        <v>2021</v>
      </c>
      <c r="B251" s="4" t="s">
        <v>27</v>
      </c>
      <c r="C251" s="4" t="s">
        <v>15</v>
      </c>
      <c r="D251" s="4" t="s">
        <v>17</v>
      </c>
      <c r="E251" s="4">
        <v>76</v>
      </c>
      <c r="F251" s="7">
        <v>4577</v>
      </c>
      <c r="G251" s="7">
        <v>5126</v>
      </c>
      <c r="H251" s="5">
        <v>915</v>
      </c>
      <c r="I251" s="4" t="s">
        <v>4</v>
      </c>
    </row>
    <row r="252" spans="1:9">
      <c r="A252" s="4">
        <v>2021</v>
      </c>
      <c r="B252" s="4" t="s">
        <v>27</v>
      </c>
      <c r="C252" s="4" t="s">
        <v>15</v>
      </c>
      <c r="D252" s="4" t="s">
        <v>18</v>
      </c>
      <c r="E252" s="4">
        <v>46</v>
      </c>
      <c r="F252" s="4">
        <v>200</v>
      </c>
      <c r="G252" s="4">
        <v>224</v>
      </c>
      <c r="H252" s="5">
        <v>40</v>
      </c>
      <c r="I252" s="4" t="s">
        <v>4</v>
      </c>
    </row>
    <row r="253" spans="1:9">
      <c r="A253" s="4">
        <v>2021</v>
      </c>
      <c r="B253" s="4" t="s">
        <v>27</v>
      </c>
      <c r="C253" s="4" t="s">
        <v>15</v>
      </c>
      <c r="D253" s="4" t="s">
        <v>19</v>
      </c>
      <c r="E253" s="4">
        <v>34</v>
      </c>
      <c r="F253" s="7">
        <v>4577</v>
      </c>
      <c r="G253" s="7">
        <v>5126</v>
      </c>
      <c r="H253" s="5">
        <v>915</v>
      </c>
      <c r="I253" s="4" t="s">
        <v>4</v>
      </c>
    </row>
    <row r="254" spans="1:9">
      <c r="A254" s="4">
        <v>2021</v>
      </c>
      <c r="B254" s="4" t="s">
        <v>27</v>
      </c>
      <c r="C254" s="4" t="s">
        <v>6</v>
      </c>
      <c r="D254" s="5" t="s">
        <v>20</v>
      </c>
      <c r="E254" s="5">
        <v>7</v>
      </c>
      <c r="F254" s="5">
        <v>200</v>
      </c>
      <c r="G254" s="5">
        <v>224</v>
      </c>
      <c r="H254" s="5">
        <v>40</v>
      </c>
      <c r="I254" s="4" t="s">
        <v>4</v>
      </c>
    </row>
    <row r="255" spans="1:9">
      <c r="A255" s="4">
        <v>2021</v>
      </c>
      <c r="B255" s="4" t="s">
        <v>27</v>
      </c>
      <c r="C255" s="4" t="s">
        <v>15</v>
      </c>
      <c r="D255" s="4" t="s">
        <v>22</v>
      </c>
      <c r="E255" s="4">
        <v>3</v>
      </c>
      <c r="F255" s="7">
        <v>4577</v>
      </c>
      <c r="G255" s="7">
        <v>5127</v>
      </c>
      <c r="H255" s="5">
        <v>915</v>
      </c>
      <c r="I255" s="4" t="s">
        <v>4</v>
      </c>
    </row>
    <row r="256" spans="1:9">
      <c r="A256" s="4">
        <v>2021</v>
      </c>
      <c r="B256" s="4" t="s">
        <v>27</v>
      </c>
      <c r="C256" s="4" t="s">
        <v>21</v>
      </c>
      <c r="D256" s="4" t="s">
        <v>21</v>
      </c>
      <c r="E256" s="4">
        <v>2</v>
      </c>
      <c r="F256" s="7">
        <v>6600</v>
      </c>
      <c r="G256" s="7">
        <v>7392</v>
      </c>
      <c r="H256" s="6">
        <v>1320</v>
      </c>
      <c r="I256" s="4" t="s">
        <v>4</v>
      </c>
    </row>
    <row r="257" spans="1:9">
      <c r="A257" s="4">
        <v>2021</v>
      </c>
      <c r="B257" s="4" t="s">
        <v>28</v>
      </c>
      <c r="C257" s="4" t="s">
        <v>2</v>
      </c>
      <c r="D257" s="5" t="s">
        <v>3</v>
      </c>
      <c r="E257" s="6">
        <v>3566</v>
      </c>
      <c r="F257" s="6">
        <v>4577</v>
      </c>
      <c r="G257" s="6">
        <v>5127</v>
      </c>
      <c r="H257" s="5">
        <v>915</v>
      </c>
      <c r="I257" s="4" t="s">
        <v>4</v>
      </c>
    </row>
    <row r="258" spans="1:9">
      <c r="A258" s="4">
        <v>2021</v>
      </c>
      <c r="B258" s="4" t="s">
        <v>28</v>
      </c>
      <c r="C258" s="4" t="s">
        <v>2</v>
      </c>
      <c r="D258" s="5" t="s">
        <v>5</v>
      </c>
      <c r="E258" s="6">
        <v>2498</v>
      </c>
      <c r="F258" s="6">
        <v>8000</v>
      </c>
      <c r="G258" s="6">
        <v>8960</v>
      </c>
      <c r="H258" s="6">
        <v>1600</v>
      </c>
      <c r="I258" s="4" t="s">
        <v>4</v>
      </c>
    </row>
    <row r="259" spans="1:9">
      <c r="A259" s="4">
        <v>2021</v>
      </c>
      <c r="B259" s="4" t="s">
        <v>28</v>
      </c>
      <c r="C259" s="4" t="s">
        <v>6</v>
      </c>
      <c r="D259" s="5" t="s">
        <v>7</v>
      </c>
      <c r="E259" s="6">
        <v>1245</v>
      </c>
      <c r="F259" s="6">
        <v>4577</v>
      </c>
      <c r="G259" s="6">
        <v>5126</v>
      </c>
      <c r="H259" s="5">
        <v>915</v>
      </c>
      <c r="I259" s="4" t="s">
        <v>4</v>
      </c>
    </row>
    <row r="260" spans="1:9">
      <c r="A260" s="4">
        <v>2021</v>
      </c>
      <c r="B260" s="4" t="s">
        <v>28</v>
      </c>
      <c r="C260" s="4" t="s">
        <v>8</v>
      </c>
      <c r="D260" s="4" t="s">
        <v>9</v>
      </c>
      <c r="E260" s="4">
        <v>644</v>
      </c>
      <c r="F260" s="7">
        <v>5744</v>
      </c>
      <c r="G260" s="7">
        <v>6433</v>
      </c>
      <c r="H260" s="6">
        <v>1149</v>
      </c>
      <c r="I260" s="4" t="s">
        <v>4</v>
      </c>
    </row>
    <row r="261" spans="1:9">
      <c r="A261" s="4">
        <v>2021</v>
      </c>
      <c r="B261" s="4" t="s">
        <v>28</v>
      </c>
      <c r="C261" s="4" t="s">
        <v>10</v>
      </c>
      <c r="D261" s="4" t="s">
        <v>11</v>
      </c>
      <c r="E261" s="4">
        <v>643</v>
      </c>
      <c r="F261" s="7">
        <v>7000</v>
      </c>
      <c r="G261" s="7">
        <v>7840</v>
      </c>
      <c r="H261" s="6">
        <v>1400</v>
      </c>
      <c r="I261" s="4" t="s">
        <v>4</v>
      </c>
    </row>
    <row r="262" spans="1:9">
      <c r="A262" s="4">
        <v>2021</v>
      </c>
      <c r="B262" s="4" t="s">
        <v>28</v>
      </c>
      <c r="C262" s="4" t="s">
        <v>8</v>
      </c>
      <c r="D262" s="4" t="s">
        <v>12</v>
      </c>
      <c r="E262" s="4">
        <v>455</v>
      </c>
      <c r="F262" s="7">
        <v>4579</v>
      </c>
      <c r="G262" s="7">
        <v>5128</v>
      </c>
      <c r="H262" s="5">
        <v>916</v>
      </c>
      <c r="I262" s="4" t="s">
        <v>4</v>
      </c>
    </row>
    <row r="263" spans="1:9">
      <c r="A263" s="4">
        <v>2021</v>
      </c>
      <c r="B263" s="4" t="s">
        <v>28</v>
      </c>
      <c r="C263" s="4" t="s">
        <v>10</v>
      </c>
      <c r="D263" s="4" t="s">
        <v>13</v>
      </c>
      <c r="E263" s="5">
        <v>345</v>
      </c>
      <c r="F263" s="6">
        <v>7000</v>
      </c>
      <c r="G263" s="6">
        <v>7840</v>
      </c>
      <c r="H263" s="6">
        <v>1400</v>
      </c>
      <c r="I263" s="4" t="s">
        <v>4</v>
      </c>
    </row>
    <row r="264" spans="1:9">
      <c r="A264" s="4">
        <v>2021</v>
      </c>
      <c r="B264" s="4" t="s">
        <v>28</v>
      </c>
      <c r="C264" s="4" t="s">
        <v>6</v>
      </c>
      <c r="D264" s="5" t="s">
        <v>14</v>
      </c>
      <c r="E264" s="5">
        <v>122</v>
      </c>
      <c r="F264" s="5">
        <v>100</v>
      </c>
      <c r="G264" s="5">
        <v>112</v>
      </c>
      <c r="H264" s="5">
        <v>20</v>
      </c>
      <c r="I264" s="4" t="s">
        <v>4</v>
      </c>
    </row>
    <row r="265" spans="1:9">
      <c r="A265" s="4">
        <v>2021</v>
      </c>
      <c r="B265" s="4" t="s">
        <v>28</v>
      </c>
      <c r="C265" s="4" t="s">
        <v>15</v>
      </c>
      <c r="D265" s="4" t="s">
        <v>16</v>
      </c>
      <c r="E265" s="4">
        <v>78</v>
      </c>
      <c r="F265" s="7">
        <v>4577</v>
      </c>
      <c r="G265" s="7">
        <v>5126</v>
      </c>
      <c r="H265" s="5">
        <v>915</v>
      </c>
      <c r="I265" s="4" t="s">
        <v>4</v>
      </c>
    </row>
    <row r="266" spans="1:9">
      <c r="A266" s="4">
        <v>2021</v>
      </c>
      <c r="B266" s="4" t="s">
        <v>28</v>
      </c>
      <c r="C266" s="4" t="s">
        <v>15</v>
      </c>
      <c r="D266" s="4" t="s">
        <v>17</v>
      </c>
      <c r="E266" s="7">
        <v>5035</v>
      </c>
      <c r="F266" s="7">
        <v>4577</v>
      </c>
      <c r="G266" s="7">
        <v>5126</v>
      </c>
      <c r="H266" s="5">
        <v>915</v>
      </c>
      <c r="I266" s="4" t="s">
        <v>4</v>
      </c>
    </row>
    <row r="267" spans="1:9">
      <c r="A267" s="4">
        <v>2021</v>
      </c>
      <c r="B267" s="4" t="s">
        <v>28</v>
      </c>
      <c r="C267" s="4" t="s">
        <v>15</v>
      </c>
      <c r="D267" s="4" t="s">
        <v>18</v>
      </c>
      <c r="E267" s="4">
        <v>220</v>
      </c>
      <c r="F267" s="4">
        <v>200</v>
      </c>
      <c r="G267" s="4">
        <v>224</v>
      </c>
      <c r="H267" s="5">
        <v>40</v>
      </c>
      <c r="I267" s="4" t="s">
        <v>4</v>
      </c>
    </row>
    <row r="268" spans="1:9">
      <c r="A268" s="4">
        <v>2021</v>
      </c>
      <c r="B268" s="4" t="s">
        <v>28</v>
      </c>
      <c r="C268" s="4" t="s">
        <v>15</v>
      </c>
      <c r="D268" s="4" t="s">
        <v>19</v>
      </c>
      <c r="E268" s="7">
        <v>5034</v>
      </c>
      <c r="F268" s="7">
        <v>4577</v>
      </c>
      <c r="G268" s="7">
        <v>5126</v>
      </c>
      <c r="H268" s="5">
        <v>915</v>
      </c>
      <c r="I268" s="4" t="s">
        <v>4</v>
      </c>
    </row>
    <row r="269" spans="1:9">
      <c r="A269" s="4">
        <v>2021</v>
      </c>
      <c r="B269" s="4" t="s">
        <v>28</v>
      </c>
      <c r="C269" s="4" t="s">
        <v>6</v>
      </c>
      <c r="D269" s="5" t="s">
        <v>20</v>
      </c>
      <c r="E269" s="5">
        <v>220</v>
      </c>
      <c r="F269" s="5">
        <v>200</v>
      </c>
      <c r="G269" s="5">
        <v>224</v>
      </c>
      <c r="H269" s="5">
        <v>40</v>
      </c>
      <c r="I269" s="4" t="s">
        <v>4</v>
      </c>
    </row>
    <row r="270" spans="1:9">
      <c r="A270" s="4">
        <v>2021</v>
      </c>
      <c r="B270" s="4" t="s">
        <v>28</v>
      </c>
      <c r="C270" s="4" t="s">
        <v>21</v>
      </c>
      <c r="D270" s="4" t="s">
        <v>21</v>
      </c>
      <c r="E270" s="7">
        <v>7260</v>
      </c>
      <c r="F270" s="7">
        <v>6600</v>
      </c>
      <c r="G270" s="7">
        <v>7392</v>
      </c>
      <c r="H270" s="6">
        <v>1320</v>
      </c>
      <c r="I270" s="4" t="s">
        <v>4</v>
      </c>
    </row>
    <row r="271" spans="1:9">
      <c r="A271" s="4">
        <v>2021</v>
      </c>
      <c r="B271" s="4" t="s">
        <v>28</v>
      </c>
      <c r="C271" s="4" t="s">
        <v>15</v>
      </c>
      <c r="D271" s="4" t="s">
        <v>22</v>
      </c>
      <c r="E271" s="7">
        <v>5035</v>
      </c>
      <c r="F271" s="7">
        <v>4577</v>
      </c>
      <c r="G271" s="7">
        <v>5127</v>
      </c>
      <c r="H271" s="5">
        <v>915</v>
      </c>
      <c r="I271" s="4" t="s">
        <v>4</v>
      </c>
    </row>
    <row r="272" spans="1:9">
      <c r="A272" s="4">
        <v>2021</v>
      </c>
      <c r="B272" s="4" t="s">
        <v>29</v>
      </c>
      <c r="C272" s="4" t="s">
        <v>2</v>
      </c>
      <c r="D272" s="5" t="s">
        <v>3</v>
      </c>
      <c r="E272" s="6">
        <v>5035</v>
      </c>
      <c r="F272" s="6">
        <v>4577</v>
      </c>
      <c r="G272" s="6">
        <v>5127</v>
      </c>
      <c r="H272" s="5">
        <v>915</v>
      </c>
      <c r="I272" s="4" t="s">
        <v>4</v>
      </c>
    </row>
    <row r="273" spans="1:9">
      <c r="A273" s="4">
        <v>2021</v>
      </c>
      <c r="B273" s="4" t="s">
        <v>29</v>
      </c>
      <c r="C273" s="4" t="s">
        <v>2</v>
      </c>
      <c r="D273" s="5" t="s">
        <v>5</v>
      </c>
      <c r="E273" s="6">
        <v>8800</v>
      </c>
      <c r="F273" s="6">
        <v>8000</v>
      </c>
      <c r="G273" s="6">
        <v>8960</v>
      </c>
      <c r="H273" s="6">
        <v>1600</v>
      </c>
      <c r="I273" s="4" t="s">
        <v>4</v>
      </c>
    </row>
    <row r="274" spans="1:9">
      <c r="A274" s="4">
        <v>2021</v>
      </c>
      <c r="B274" s="4" t="s">
        <v>29</v>
      </c>
      <c r="C274" s="4" t="s">
        <v>6</v>
      </c>
      <c r="D274" s="5" t="s">
        <v>7</v>
      </c>
      <c r="E274" s="6">
        <v>5035</v>
      </c>
      <c r="F274" s="6">
        <v>4577</v>
      </c>
      <c r="G274" s="6">
        <v>5126</v>
      </c>
      <c r="H274" s="5">
        <v>915</v>
      </c>
      <c r="I274" s="4" t="s">
        <v>4</v>
      </c>
    </row>
    <row r="275" spans="1:9">
      <c r="A275" s="4">
        <v>2021</v>
      </c>
      <c r="B275" s="4" t="s">
        <v>29</v>
      </c>
      <c r="C275" s="4" t="s">
        <v>8</v>
      </c>
      <c r="D275" s="4" t="s">
        <v>9</v>
      </c>
      <c r="E275" s="4">
        <v>644</v>
      </c>
      <c r="F275" s="7">
        <v>5744</v>
      </c>
      <c r="G275" s="7">
        <v>6433</v>
      </c>
      <c r="H275" s="6">
        <v>1149</v>
      </c>
      <c r="I275" s="4" t="s">
        <v>4</v>
      </c>
    </row>
    <row r="276" spans="1:9">
      <c r="A276" s="4">
        <v>2021</v>
      </c>
      <c r="B276" s="4" t="s">
        <v>29</v>
      </c>
      <c r="C276" s="4" t="s">
        <v>10</v>
      </c>
      <c r="D276" s="4" t="s">
        <v>11</v>
      </c>
      <c r="E276" s="4">
        <v>643</v>
      </c>
      <c r="F276" s="7">
        <v>7000</v>
      </c>
      <c r="G276" s="7">
        <v>7840</v>
      </c>
      <c r="H276" s="6">
        <v>1400</v>
      </c>
      <c r="I276" s="4" t="s">
        <v>4</v>
      </c>
    </row>
    <row r="277" spans="1:9">
      <c r="A277" s="4">
        <v>2021</v>
      </c>
      <c r="B277" s="4" t="s">
        <v>29</v>
      </c>
      <c r="C277" s="4" t="s">
        <v>8</v>
      </c>
      <c r="D277" s="4" t="s">
        <v>12</v>
      </c>
      <c r="E277" s="4">
        <v>455</v>
      </c>
      <c r="F277" s="7">
        <v>4579</v>
      </c>
      <c r="G277" s="7">
        <v>5128</v>
      </c>
      <c r="H277" s="5">
        <v>916</v>
      </c>
      <c r="I277" s="4" t="s">
        <v>4</v>
      </c>
    </row>
    <row r="278" spans="1:9">
      <c r="A278" s="4">
        <v>2021</v>
      </c>
      <c r="B278" s="4" t="s">
        <v>29</v>
      </c>
      <c r="C278" s="4" t="s">
        <v>10</v>
      </c>
      <c r="D278" s="4" t="s">
        <v>13</v>
      </c>
      <c r="E278" s="5">
        <v>345</v>
      </c>
      <c r="F278" s="6">
        <v>7000</v>
      </c>
      <c r="G278" s="6">
        <v>7840</v>
      </c>
      <c r="H278" s="6">
        <v>1400</v>
      </c>
      <c r="I278" s="4" t="s">
        <v>4</v>
      </c>
    </row>
    <row r="279" spans="1:9">
      <c r="A279" s="4">
        <v>2021</v>
      </c>
      <c r="B279" s="4" t="s">
        <v>29</v>
      </c>
      <c r="C279" s="4" t="s">
        <v>6</v>
      </c>
      <c r="D279" s="5" t="s">
        <v>14</v>
      </c>
      <c r="E279" s="5">
        <v>122</v>
      </c>
      <c r="F279" s="5">
        <v>100</v>
      </c>
      <c r="G279" s="5">
        <v>112</v>
      </c>
      <c r="H279" s="5">
        <v>20</v>
      </c>
      <c r="I279" s="4" t="s">
        <v>4</v>
      </c>
    </row>
    <row r="280" spans="1:9">
      <c r="A280" s="4">
        <v>2021</v>
      </c>
      <c r="B280" s="4" t="s">
        <v>29</v>
      </c>
      <c r="C280" s="4" t="s">
        <v>15</v>
      </c>
      <c r="D280" s="4" t="s">
        <v>16</v>
      </c>
      <c r="E280" s="4">
        <v>78</v>
      </c>
      <c r="F280" s="7">
        <v>4577</v>
      </c>
      <c r="G280" s="7">
        <v>5126</v>
      </c>
      <c r="H280" s="5">
        <v>915</v>
      </c>
      <c r="I280" s="4" t="s">
        <v>4</v>
      </c>
    </row>
    <row r="281" spans="1:9">
      <c r="A281" s="4">
        <v>2021</v>
      </c>
      <c r="B281" s="4" t="s">
        <v>29</v>
      </c>
      <c r="C281" s="4" t="s">
        <v>15</v>
      </c>
      <c r="D281" s="4" t="s">
        <v>17</v>
      </c>
      <c r="E281" s="4">
        <v>76</v>
      </c>
      <c r="F281" s="7">
        <v>4577</v>
      </c>
      <c r="G281" s="7">
        <v>5126</v>
      </c>
      <c r="H281" s="5">
        <v>915</v>
      </c>
      <c r="I281" s="4" t="s">
        <v>4</v>
      </c>
    </row>
    <row r="282" spans="1:9">
      <c r="A282" s="4">
        <v>2021</v>
      </c>
      <c r="B282" s="4" t="s">
        <v>29</v>
      </c>
      <c r="C282" s="4" t="s">
        <v>15</v>
      </c>
      <c r="D282" s="4" t="s">
        <v>18</v>
      </c>
      <c r="E282" s="4">
        <v>46</v>
      </c>
      <c r="F282" s="4">
        <v>200</v>
      </c>
      <c r="G282" s="4">
        <v>224</v>
      </c>
      <c r="H282" s="5">
        <v>40</v>
      </c>
      <c r="I282" s="4" t="s">
        <v>4</v>
      </c>
    </row>
    <row r="283" spans="1:9">
      <c r="A283" s="4">
        <v>2021</v>
      </c>
      <c r="B283" s="4" t="s">
        <v>29</v>
      </c>
      <c r="C283" s="4" t="s">
        <v>15</v>
      </c>
      <c r="D283" s="4" t="s">
        <v>19</v>
      </c>
      <c r="E283" s="4">
        <v>34</v>
      </c>
      <c r="F283" s="7">
        <v>4577</v>
      </c>
      <c r="G283" s="7">
        <v>5126</v>
      </c>
      <c r="H283" s="5">
        <v>915</v>
      </c>
      <c r="I283" s="4" t="s">
        <v>4</v>
      </c>
    </row>
    <row r="284" spans="1:9">
      <c r="A284" s="4">
        <v>2021</v>
      </c>
      <c r="B284" s="4" t="s">
        <v>29</v>
      </c>
      <c r="C284" s="4" t="s">
        <v>6</v>
      </c>
      <c r="D284" s="5" t="s">
        <v>20</v>
      </c>
      <c r="E284" s="5">
        <v>7</v>
      </c>
      <c r="F284" s="5">
        <v>200</v>
      </c>
      <c r="G284" s="5">
        <v>224</v>
      </c>
      <c r="H284" s="5">
        <v>40</v>
      </c>
      <c r="I284" s="4" t="s">
        <v>4</v>
      </c>
    </row>
    <row r="285" spans="1:9">
      <c r="A285" s="4">
        <v>2021</v>
      </c>
      <c r="B285" s="4" t="s">
        <v>29</v>
      </c>
      <c r="C285" s="4" t="s">
        <v>15</v>
      </c>
      <c r="D285" s="4" t="s">
        <v>22</v>
      </c>
      <c r="E285" s="4">
        <v>3</v>
      </c>
      <c r="F285" s="7">
        <v>4577</v>
      </c>
      <c r="G285" s="7">
        <v>5127</v>
      </c>
      <c r="H285" s="5">
        <v>915</v>
      </c>
      <c r="I285" s="4" t="s">
        <v>4</v>
      </c>
    </row>
    <row r="286" spans="1:9">
      <c r="A286" s="4">
        <v>2021</v>
      </c>
      <c r="B286" s="4" t="s">
        <v>29</v>
      </c>
      <c r="C286" s="4" t="s">
        <v>21</v>
      </c>
      <c r="D286" s="4" t="s">
        <v>21</v>
      </c>
      <c r="E286" s="4">
        <v>2</v>
      </c>
      <c r="F286" s="7">
        <v>6600</v>
      </c>
      <c r="G286" s="7">
        <v>7392</v>
      </c>
      <c r="H286" s="6">
        <v>1320</v>
      </c>
      <c r="I286" s="4" t="s">
        <v>4</v>
      </c>
    </row>
    <row r="287" spans="1:9">
      <c r="A287" s="4">
        <v>2021</v>
      </c>
      <c r="B287" s="4" t="s">
        <v>30</v>
      </c>
      <c r="C287" s="4" t="s">
        <v>2</v>
      </c>
      <c r="D287" s="5" t="s">
        <v>3</v>
      </c>
      <c r="E287" s="6">
        <v>3566</v>
      </c>
      <c r="F287" s="6">
        <v>4577</v>
      </c>
      <c r="G287" s="6">
        <v>5127</v>
      </c>
      <c r="H287" s="5">
        <v>915</v>
      </c>
      <c r="I287" s="4" t="s">
        <v>4</v>
      </c>
    </row>
    <row r="288" spans="1:9">
      <c r="A288" s="4">
        <v>2021</v>
      </c>
      <c r="B288" s="4" t="s">
        <v>30</v>
      </c>
      <c r="C288" s="4" t="s">
        <v>2</v>
      </c>
      <c r="D288" s="5" t="s">
        <v>5</v>
      </c>
      <c r="E288" s="6">
        <v>2498</v>
      </c>
      <c r="F288" s="6">
        <v>8000</v>
      </c>
      <c r="G288" s="6">
        <v>8960</v>
      </c>
      <c r="H288" s="6">
        <v>1600</v>
      </c>
      <c r="I288" s="4" t="s">
        <v>4</v>
      </c>
    </row>
    <row r="289" spans="1:9">
      <c r="A289" s="4">
        <v>2021</v>
      </c>
      <c r="B289" s="4" t="s">
        <v>30</v>
      </c>
      <c r="C289" s="4" t="s">
        <v>6</v>
      </c>
      <c r="D289" s="5" t="s">
        <v>7</v>
      </c>
      <c r="E289" s="6">
        <v>1245</v>
      </c>
      <c r="F289" s="6">
        <v>4577</v>
      </c>
      <c r="G289" s="6">
        <v>5126</v>
      </c>
      <c r="H289" s="5">
        <v>915</v>
      </c>
      <c r="I289" s="4" t="s">
        <v>4</v>
      </c>
    </row>
    <row r="290" spans="1:9">
      <c r="A290" s="4">
        <v>2021</v>
      </c>
      <c r="B290" s="4" t="s">
        <v>30</v>
      </c>
      <c r="C290" s="4" t="s">
        <v>8</v>
      </c>
      <c r="D290" s="4" t="s">
        <v>9</v>
      </c>
      <c r="E290" s="4">
        <v>644</v>
      </c>
      <c r="F290" s="7">
        <v>5744</v>
      </c>
      <c r="G290" s="7">
        <v>6433</v>
      </c>
      <c r="H290" s="6">
        <v>1149</v>
      </c>
      <c r="I290" s="4" t="s">
        <v>4</v>
      </c>
    </row>
    <row r="291" spans="1:9">
      <c r="A291" s="4">
        <v>2021</v>
      </c>
      <c r="B291" s="4" t="s">
        <v>30</v>
      </c>
      <c r="C291" s="4" t="s">
        <v>10</v>
      </c>
      <c r="D291" s="4" t="s">
        <v>11</v>
      </c>
      <c r="E291" s="4">
        <v>643</v>
      </c>
      <c r="F291" s="7">
        <v>7000</v>
      </c>
      <c r="G291" s="7">
        <v>7840</v>
      </c>
      <c r="H291" s="6">
        <v>1400</v>
      </c>
      <c r="I291" s="4" t="s">
        <v>4</v>
      </c>
    </row>
    <row r="292" spans="1:9">
      <c r="A292" s="4">
        <v>2021</v>
      </c>
      <c r="B292" s="4" t="s">
        <v>30</v>
      </c>
      <c r="C292" s="4" t="s">
        <v>8</v>
      </c>
      <c r="D292" s="4" t="s">
        <v>12</v>
      </c>
      <c r="E292" s="4">
        <v>455</v>
      </c>
      <c r="F292" s="7">
        <v>5036</v>
      </c>
      <c r="G292" s="7">
        <v>5128</v>
      </c>
      <c r="H292" s="6">
        <v>1007</v>
      </c>
      <c r="I292" s="4" t="s">
        <v>4</v>
      </c>
    </row>
    <row r="293" spans="1:9">
      <c r="A293" s="4">
        <v>2021</v>
      </c>
      <c r="B293" s="4" t="s">
        <v>30</v>
      </c>
      <c r="C293" s="4" t="s">
        <v>10</v>
      </c>
      <c r="D293" s="4" t="s">
        <v>13</v>
      </c>
      <c r="E293" s="5">
        <v>345</v>
      </c>
      <c r="F293" s="6">
        <v>7700</v>
      </c>
      <c r="G293" s="6">
        <v>7840</v>
      </c>
      <c r="H293" s="6">
        <v>1540</v>
      </c>
      <c r="I293" s="4" t="s">
        <v>4</v>
      </c>
    </row>
    <row r="294" spans="1:9">
      <c r="A294" s="4">
        <v>2021</v>
      </c>
      <c r="B294" s="4" t="s">
        <v>30</v>
      </c>
      <c r="C294" s="4" t="s">
        <v>6</v>
      </c>
      <c r="D294" s="5" t="s">
        <v>14</v>
      </c>
      <c r="E294" s="5">
        <v>122</v>
      </c>
      <c r="F294" s="5">
        <v>110</v>
      </c>
      <c r="G294" s="5">
        <v>112</v>
      </c>
      <c r="H294" s="5">
        <v>22</v>
      </c>
      <c r="I294" s="4" t="s">
        <v>4</v>
      </c>
    </row>
    <row r="295" spans="1:9">
      <c r="A295" s="4">
        <v>2021</v>
      </c>
      <c r="B295" s="4" t="s">
        <v>30</v>
      </c>
      <c r="C295" s="4" t="s">
        <v>15</v>
      </c>
      <c r="D295" s="4" t="s">
        <v>16</v>
      </c>
      <c r="E295" s="4">
        <v>78</v>
      </c>
      <c r="F295" s="7">
        <v>5035</v>
      </c>
      <c r="G295" s="7">
        <v>5126</v>
      </c>
      <c r="H295" s="6">
        <v>1007</v>
      </c>
      <c r="I295" s="4" t="s">
        <v>4</v>
      </c>
    </row>
    <row r="296" spans="1:9">
      <c r="A296" s="4">
        <v>2021</v>
      </c>
      <c r="B296" s="4" t="s">
        <v>30</v>
      </c>
      <c r="C296" s="4" t="s">
        <v>15</v>
      </c>
      <c r="D296" s="4" t="s">
        <v>17</v>
      </c>
      <c r="E296" s="4">
        <v>76</v>
      </c>
      <c r="F296" s="7">
        <v>5035</v>
      </c>
      <c r="G296" s="7">
        <v>5126</v>
      </c>
      <c r="H296" s="6">
        <v>1007</v>
      </c>
      <c r="I296" s="4" t="s">
        <v>4</v>
      </c>
    </row>
    <row r="297" spans="1:9">
      <c r="A297" s="4">
        <v>2021</v>
      </c>
      <c r="B297" s="4" t="s">
        <v>30</v>
      </c>
      <c r="C297" s="4" t="s">
        <v>15</v>
      </c>
      <c r="D297" s="4" t="s">
        <v>18</v>
      </c>
      <c r="E297" s="4">
        <v>46</v>
      </c>
      <c r="F297" s="4">
        <v>230</v>
      </c>
      <c r="G297" s="4">
        <v>224</v>
      </c>
      <c r="H297" s="5">
        <v>46</v>
      </c>
      <c r="I297" s="4" t="s">
        <v>4</v>
      </c>
    </row>
    <row r="298" spans="1:9">
      <c r="A298" s="4">
        <v>2021</v>
      </c>
      <c r="B298" s="4" t="s">
        <v>30</v>
      </c>
      <c r="C298" s="4" t="s">
        <v>15</v>
      </c>
      <c r="D298" s="4" t="s">
        <v>19</v>
      </c>
      <c r="E298" s="4">
        <v>34</v>
      </c>
      <c r="F298" s="7">
        <v>5263</v>
      </c>
      <c r="G298" s="7">
        <v>5126</v>
      </c>
      <c r="H298" s="6">
        <v>1053</v>
      </c>
      <c r="I298" s="4" t="s">
        <v>4</v>
      </c>
    </row>
    <row r="299" spans="1:9">
      <c r="A299" s="4">
        <v>2021</v>
      </c>
      <c r="B299" s="4" t="s">
        <v>30</v>
      </c>
      <c r="C299" s="4" t="s">
        <v>6</v>
      </c>
      <c r="D299" s="5" t="s">
        <v>20</v>
      </c>
      <c r="E299" s="5">
        <v>7</v>
      </c>
      <c r="F299" s="5">
        <v>230</v>
      </c>
      <c r="G299" s="5">
        <v>224</v>
      </c>
      <c r="H299" s="5">
        <v>46</v>
      </c>
      <c r="I299" s="4" t="s">
        <v>25</v>
      </c>
    </row>
    <row r="300" spans="1:9">
      <c r="A300" s="4">
        <v>2021</v>
      </c>
      <c r="B300" s="4" t="s">
        <v>30</v>
      </c>
      <c r="C300" s="4" t="s">
        <v>15</v>
      </c>
      <c r="D300" s="4" t="s">
        <v>22</v>
      </c>
      <c r="E300" s="4">
        <v>3</v>
      </c>
      <c r="F300" s="7">
        <v>5264</v>
      </c>
      <c r="G300" s="7">
        <v>5127</v>
      </c>
      <c r="H300" s="6">
        <v>1053</v>
      </c>
      <c r="I300" s="4" t="s">
        <v>25</v>
      </c>
    </row>
    <row r="301" spans="1:9">
      <c r="A301" s="4">
        <v>2021</v>
      </c>
      <c r="B301" s="4" t="s">
        <v>30</v>
      </c>
      <c r="C301" s="4" t="s">
        <v>21</v>
      </c>
      <c r="D301" s="4" t="s">
        <v>21</v>
      </c>
      <c r="E301" s="4">
        <v>2</v>
      </c>
      <c r="F301" s="7">
        <v>7590</v>
      </c>
      <c r="G301" s="7">
        <v>7392</v>
      </c>
      <c r="H301" s="6">
        <v>1518</v>
      </c>
      <c r="I301" s="4" t="s">
        <v>25</v>
      </c>
    </row>
    <row r="302" spans="1:9">
      <c r="A302" s="4">
        <v>2021</v>
      </c>
      <c r="B302" s="4" t="s">
        <v>31</v>
      </c>
      <c r="C302" s="4" t="s">
        <v>2</v>
      </c>
      <c r="D302" s="5" t="s">
        <v>3</v>
      </c>
      <c r="E302" s="6">
        <v>3566</v>
      </c>
      <c r="F302" s="6">
        <v>5264</v>
      </c>
      <c r="G302" s="6">
        <v>5127</v>
      </c>
      <c r="H302" s="6">
        <v>1053</v>
      </c>
      <c r="I302" s="4" t="s">
        <v>25</v>
      </c>
    </row>
    <row r="303" spans="1:9">
      <c r="A303" s="4">
        <v>2021</v>
      </c>
      <c r="B303" s="4" t="s">
        <v>31</v>
      </c>
      <c r="C303" s="4" t="s">
        <v>2</v>
      </c>
      <c r="D303" s="5" t="s">
        <v>5</v>
      </c>
      <c r="E303" s="6">
        <v>2498</v>
      </c>
      <c r="F303" s="6">
        <v>8800</v>
      </c>
      <c r="G303" s="6">
        <v>8960</v>
      </c>
      <c r="H303" s="6">
        <v>1760</v>
      </c>
      <c r="I303" s="4" t="s">
        <v>25</v>
      </c>
    </row>
    <row r="304" spans="1:9">
      <c r="A304" s="4">
        <v>2021</v>
      </c>
      <c r="B304" s="4" t="s">
        <v>31</v>
      </c>
      <c r="C304" s="4" t="s">
        <v>6</v>
      </c>
      <c r="D304" s="5" t="s">
        <v>7</v>
      </c>
      <c r="E304" s="6">
        <v>1245</v>
      </c>
      <c r="F304" s="6">
        <v>5035</v>
      </c>
      <c r="G304" s="6">
        <v>5126</v>
      </c>
      <c r="H304" s="6">
        <v>1007</v>
      </c>
      <c r="I304" s="4" t="s">
        <v>25</v>
      </c>
    </row>
    <row r="305" spans="1:9">
      <c r="A305" s="4">
        <v>2021</v>
      </c>
      <c r="B305" s="4" t="s">
        <v>31</v>
      </c>
      <c r="C305" s="4" t="s">
        <v>8</v>
      </c>
      <c r="D305" s="4" t="s">
        <v>9</v>
      </c>
      <c r="E305" s="4">
        <v>644</v>
      </c>
      <c r="F305" s="7">
        <v>6318</v>
      </c>
      <c r="G305" s="7">
        <v>6433</v>
      </c>
      <c r="H305" s="6">
        <v>1264</v>
      </c>
      <c r="I305" s="4" t="s">
        <v>25</v>
      </c>
    </row>
    <row r="306" spans="1:9">
      <c r="A306" s="4">
        <v>2021</v>
      </c>
      <c r="B306" s="4" t="s">
        <v>31</v>
      </c>
      <c r="C306" s="4" t="s">
        <v>10</v>
      </c>
      <c r="D306" s="4" t="s">
        <v>11</v>
      </c>
      <c r="E306" s="4">
        <v>643</v>
      </c>
      <c r="F306" s="7">
        <v>7700</v>
      </c>
      <c r="G306" s="7">
        <v>7840</v>
      </c>
      <c r="H306" s="6">
        <v>1540</v>
      </c>
      <c r="I306" s="4" t="s">
        <v>25</v>
      </c>
    </row>
    <row r="307" spans="1:9">
      <c r="A307" s="4">
        <v>2021</v>
      </c>
      <c r="B307" s="4" t="s">
        <v>31</v>
      </c>
      <c r="C307" s="4" t="s">
        <v>8</v>
      </c>
      <c r="D307" s="4" t="s">
        <v>12</v>
      </c>
      <c r="E307" s="4">
        <v>455</v>
      </c>
      <c r="F307" s="7">
        <v>5036</v>
      </c>
      <c r="G307" s="7">
        <v>5128</v>
      </c>
      <c r="H307" s="6">
        <v>1007</v>
      </c>
      <c r="I307" s="4" t="s">
        <v>25</v>
      </c>
    </row>
    <row r="308" spans="1:9">
      <c r="A308" s="4">
        <v>2021</v>
      </c>
      <c r="B308" s="4" t="s">
        <v>31</v>
      </c>
      <c r="C308" s="4" t="s">
        <v>10</v>
      </c>
      <c r="D308" s="4" t="s">
        <v>13</v>
      </c>
      <c r="E308" s="5">
        <v>345</v>
      </c>
      <c r="F308" s="6">
        <v>7700</v>
      </c>
      <c r="G308" s="6">
        <v>7840</v>
      </c>
      <c r="H308" s="6">
        <v>1540</v>
      </c>
      <c r="I308" s="4" t="s">
        <v>25</v>
      </c>
    </row>
    <row r="309" spans="1:9">
      <c r="A309" s="4">
        <v>2021</v>
      </c>
      <c r="B309" s="4" t="s">
        <v>31</v>
      </c>
      <c r="C309" s="4" t="s">
        <v>6</v>
      </c>
      <c r="D309" s="5" t="s">
        <v>14</v>
      </c>
      <c r="E309" s="5">
        <v>122</v>
      </c>
      <c r="F309" s="5">
        <v>110</v>
      </c>
      <c r="G309" s="5">
        <v>112</v>
      </c>
      <c r="H309" s="5">
        <v>22</v>
      </c>
      <c r="I309" s="4" t="s">
        <v>25</v>
      </c>
    </row>
    <row r="310" spans="1:9">
      <c r="A310" s="4">
        <v>2021</v>
      </c>
      <c r="B310" s="4" t="s">
        <v>31</v>
      </c>
      <c r="C310" s="4" t="s">
        <v>15</v>
      </c>
      <c r="D310" s="4" t="s">
        <v>16</v>
      </c>
      <c r="E310" s="4">
        <v>78</v>
      </c>
      <c r="F310" s="7">
        <v>5035</v>
      </c>
      <c r="G310" s="7">
        <v>5126</v>
      </c>
      <c r="H310" s="6">
        <v>1007</v>
      </c>
      <c r="I310" s="4" t="s">
        <v>25</v>
      </c>
    </row>
    <row r="311" spans="1:9">
      <c r="A311" s="4">
        <v>2021</v>
      </c>
      <c r="B311" s="4" t="s">
        <v>31</v>
      </c>
      <c r="C311" s="4" t="s">
        <v>15</v>
      </c>
      <c r="D311" s="4" t="s">
        <v>17</v>
      </c>
      <c r="E311" s="4">
        <v>76</v>
      </c>
      <c r="F311" s="7">
        <v>4577</v>
      </c>
      <c r="G311" s="7">
        <v>5126</v>
      </c>
      <c r="H311" s="5">
        <v>915</v>
      </c>
      <c r="I311" s="4" t="s">
        <v>25</v>
      </c>
    </row>
    <row r="312" spans="1:9">
      <c r="A312" s="4">
        <v>2021</v>
      </c>
      <c r="B312" s="4" t="s">
        <v>31</v>
      </c>
      <c r="C312" s="4" t="s">
        <v>15</v>
      </c>
      <c r="D312" s="4" t="s">
        <v>18</v>
      </c>
      <c r="E312" s="4">
        <v>46</v>
      </c>
      <c r="F312" s="4">
        <v>200</v>
      </c>
      <c r="G312" s="4">
        <v>224</v>
      </c>
      <c r="H312" s="5">
        <v>40</v>
      </c>
      <c r="I312" s="4" t="s">
        <v>25</v>
      </c>
    </row>
    <row r="313" spans="1:9">
      <c r="A313" s="4">
        <v>2021</v>
      </c>
      <c r="B313" s="4" t="s">
        <v>31</v>
      </c>
      <c r="C313" s="4" t="s">
        <v>15</v>
      </c>
      <c r="D313" s="4" t="s">
        <v>19</v>
      </c>
      <c r="E313" s="4">
        <v>34</v>
      </c>
      <c r="F313" s="7">
        <v>4577</v>
      </c>
      <c r="G313" s="7">
        <v>5126</v>
      </c>
      <c r="H313" s="5">
        <v>915</v>
      </c>
      <c r="I313" s="4" t="s">
        <v>25</v>
      </c>
    </row>
    <row r="314" spans="1:9">
      <c r="A314" s="4">
        <v>2021</v>
      </c>
      <c r="B314" s="4" t="s">
        <v>31</v>
      </c>
      <c r="C314" s="4" t="s">
        <v>6</v>
      </c>
      <c r="D314" s="5" t="s">
        <v>20</v>
      </c>
      <c r="E314" s="5">
        <v>7</v>
      </c>
      <c r="F314" s="5">
        <v>200</v>
      </c>
      <c r="G314" s="5">
        <v>224</v>
      </c>
      <c r="H314" s="5">
        <v>40</v>
      </c>
      <c r="I314" s="4" t="s">
        <v>25</v>
      </c>
    </row>
    <row r="315" spans="1:9">
      <c r="A315" s="4">
        <v>2021</v>
      </c>
      <c r="B315" s="4" t="s">
        <v>31</v>
      </c>
      <c r="C315" s="4" t="s">
        <v>15</v>
      </c>
      <c r="D315" s="4" t="s">
        <v>22</v>
      </c>
      <c r="E315" s="4">
        <v>3</v>
      </c>
      <c r="F315" s="7">
        <v>4577</v>
      </c>
      <c r="G315" s="7">
        <v>5127</v>
      </c>
      <c r="H315" s="5">
        <v>915</v>
      </c>
      <c r="I315" s="4" t="s">
        <v>25</v>
      </c>
    </row>
    <row r="316" spans="1:9">
      <c r="A316" s="4">
        <v>2021</v>
      </c>
      <c r="B316" s="4" t="s">
        <v>31</v>
      </c>
      <c r="C316" s="4" t="s">
        <v>21</v>
      </c>
      <c r="D316" s="4" t="s">
        <v>21</v>
      </c>
      <c r="E316" s="4">
        <v>2</v>
      </c>
      <c r="F316" s="7">
        <v>6600</v>
      </c>
      <c r="G316" s="7">
        <v>7392</v>
      </c>
      <c r="H316" s="6">
        <v>1320</v>
      </c>
      <c r="I316" s="4" t="s">
        <v>25</v>
      </c>
    </row>
    <row r="317" spans="1:9">
      <c r="A317" s="4">
        <v>2021</v>
      </c>
      <c r="B317" s="4" t="s">
        <v>32</v>
      </c>
      <c r="C317" s="4" t="s">
        <v>2</v>
      </c>
      <c r="D317" s="5" t="s">
        <v>3</v>
      </c>
      <c r="E317" s="6">
        <v>3566</v>
      </c>
      <c r="F317" s="6">
        <v>4577</v>
      </c>
      <c r="G317" s="6">
        <v>5127</v>
      </c>
      <c r="H317" s="5">
        <v>915</v>
      </c>
      <c r="I317" s="4" t="s">
        <v>25</v>
      </c>
    </row>
    <row r="318" spans="1:9">
      <c r="A318" s="4">
        <v>2021</v>
      </c>
      <c r="B318" s="4" t="s">
        <v>32</v>
      </c>
      <c r="C318" s="4" t="s">
        <v>2</v>
      </c>
      <c r="D318" s="5" t="s">
        <v>5</v>
      </c>
      <c r="E318" s="6">
        <v>2498</v>
      </c>
      <c r="F318" s="6">
        <v>8000</v>
      </c>
      <c r="G318" s="6">
        <v>8960</v>
      </c>
      <c r="H318" s="6">
        <v>1600</v>
      </c>
      <c r="I318" s="4" t="s">
        <v>25</v>
      </c>
    </row>
    <row r="319" spans="1:9">
      <c r="A319" s="4">
        <v>2021</v>
      </c>
      <c r="B319" s="4" t="s">
        <v>32</v>
      </c>
      <c r="C319" s="4" t="s">
        <v>6</v>
      </c>
      <c r="D319" s="5" t="s">
        <v>7</v>
      </c>
      <c r="E319" s="6">
        <v>1245</v>
      </c>
      <c r="F319" s="6">
        <v>4577</v>
      </c>
      <c r="G319" s="6">
        <v>5126</v>
      </c>
      <c r="H319" s="5">
        <v>915</v>
      </c>
      <c r="I319" s="4" t="s">
        <v>25</v>
      </c>
    </row>
    <row r="320" spans="1:9">
      <c r="A320" s="4">
        <v>2021</v>
      </c>
      <c r="B320" s="4" t="s">
        <v>32</v>
      </c>
      <c r="C320" s="4" t="s">
        <v>8</v>
      </c>
      <c r="D320" s="4" t="s">
        <v>9</v>
      </c>
      <c r="E320" s="4">
        <v>644</v>
      </c>
      <c r="F320" s="7">
        <v>5744</v>
      </c>
      <c r="G320" s="7">
        <v>6433</v>
      </c>
      <c r="H320" s="6">
        <v>1149</v>
      </c>
      <c r="I320" s="4" t="s">
        <v>25</v>
      </c>
    </row>
    <row r="321" spans="1:9">
      <c r="A321" s="4">
        <v>2021</v>
      </c>
      <c r="B321" s="4" t="s">
        <v>32</v>
      </c>
      <c r="C321" s="4" t="s">
        <v>10</v>
      </c>
      <c r="D321" s="4" t="s">
        <v>11</v>
      </c>
      <c r="E321" s="4">
        <v>643</v>
      </c>
      <c r="F321" s="7">
        <v>7000</v>
      </c>
      <c r="G321" s="7">
        <v>7840</v>
      </c>
      <c r="H321" s="6">
        <v>1400</v>
      </c>
      <c r="I321" s="4" t="s">
        <v>25</v>
      </c>
    </row>
    <row r="322" spans="1:9">
      <c r="A322" s="4">
        <v>2021</v>
      </c>
      <c r="B322" s="4" t="s">
        <v>32</v>
      </c>
      <c r="C322" s="4" t="s">
        <v>8</v>
      </c>
      <c r="D322" s="4" t="s">
        <v>12</v>
      </c>
      <c r="E322" s="4">
        <v>455</v>
      </c>
      <c r="F322" s="7">
        <v>4579</v>
      </c>
      <c r="G322" s="7">
        <v>5128</v>
      </c>
      <c r="H322" s="5">
        <v>916</v>
      </c>
      <c r="I322" s="4" t="s">
        <v>4</v>
      </c>
    </row>
    <row r="323" spans="1:9">
      <c r="A323" s="4">
        <v>2021</v>
      </c>
      <c r="B323" s="4" t="s">
        <v>32</v>
      </c>
      <c r="C323" s="4" t="s">
        <v>10</v>
      </c>
      <c r="D323" s="4" t="s">
        <v>13</v>
      </c>
      <c r="E323" s="5">
        <v>345</v>
      </c>
      <c r="F323" s="6">
        <v>7000</v>
      </c>
      <c r="G323" s="6">
        <v>7840</v>
      </c>
      <c r="H323" s="6">
        <v>1400</v>
      </c>
      <c r="I323" s="4" t="s">
        <v>4</v>
      </c>
    </row>
    <row r="324" spans="1:9">
      <c r="A324" s="4">
        <v>2021</v>
      </c>
      <c r="B324" s="4" t="s">
        <v>32</v>
      </c>
      <c r="C324" s="4" t="s">
        <v>6</v>
      </c>
      <c r="D324" s="5" t="s">
        <v>14</v>
      </c>
      <c r="E324" s="5">
        <v>122</v>
      </c>
      <c r="F324" s="5">
        <v>100</v>
      </c>
      <c r="G324" s="5">
        <v>112</v>
      </c>
      <c r="H324" s="5">
        <v>20</v>
      </c>
      <c r="I324" s="4" t="s">
        <v>4</v>
      </c>
    </row>
    <row r="325" spans="1:9">
      <c r="A325" s="4">
        <v>2021</v>
      </c>
      <c r="B325" s="4" t="s">
        <v>32</v>
      </c>
      <c r="C325" s="4" t="s">
        <v>15</v>
      </c>
      <c r="D325" s="4" t="s">
        <v>16</v>
      </c>
      <c r="E325" s="4">
        <v>78</v>
      </c>
      <c r="F325" s="7">
        <v>4577</v>
      </c>
      <c r="G325" s="7">
        <v>5126</v>
      </c>
      <c r="H325" s="5">
        <v>915</v>
      </c>
      <c r="I325" s="4" t="s">
        <v>4</v>
      </c>
    </row>
    <row r="326" spans="1:9">
      <c r="A326" s="4">
        <v>2021</v>
      </c>
      <c r="B326" s="4" t="s">
        <v>32</v>
      </c>
      <c r="C326" s="4" t="s">
        <v>15</v>
      </c>
      <c r="D326" s="4" t="s">
        <v>17</v>
      </c>
      <c r="E326" s="4">
        <v>76</v>
      </c>
      <c r="F326" s="7">
        <v>4577</v>
      </c>
      <c r="G326" s="7">
        <v>5126</v>
      </c>
      <c r="H326" s="5">
        <v>915</v>
      </c>
      <c r="I326" s="4" t="s">
        <v>4</v>
      </c>
    </row>
    <row r="327" spans="1:9">
      <c r="A327" s="4">
        <v>2021</v>
      </c>
      <c r="B327" s="4" t="s">
        <v>32</v>
      </c>
      <c r="C327" s="4" t="s">
        <v>15</v>
      </c>
      <c r="D327" s="4" t="s">
        <v>18</v>
      </c>
      <c r="E327" s="4">
        <v>46</v>
      </c>
      <c r="F327" s="4">
        <v>200</v>
      </c>
      <c r="G327" s="4">
        <v>224</v>
      </c>
      <c r="H327" s="5">
        <v>40</v>
      </c>
      <c r="I327" s="4" t="s">
        <v>4</v>
      </c>
    </row>
    <row r="328" spans="1:9">
      <c r="A328" s="4">
        <v>2021</v>
      </c>
      <c r="B328" s="4" t="s">
        <v>32</v>
      </c>
      <c r="C328" s="4" t="s">
        <v>15</v>
      </c>
      <c r="D328" s="4" t="s">
        <v>19</v>
      </c>
      <c r="E328" s="4">
        <v>34</v>
      </c>
      <c r="F328" s="7">
        <v>4577</v>
      </c>
      <c r="G328" s="7">
        <v>5126</v>
      </c>
      <c r="H328" s="5">
        <v>915</v>
      </c>
      <c r="I328" s="4" t="s">
        <v>4</v>
      </c>
    </row>
    <row r="329" spans="1:9">
      <c r="A329" s="4">
        <v>2021</v>
      </c>
      <c r="B329" s="4" t="s">
        <v>32</v>
      </c>
      <c r="C329" s="4" t="s">
        <v>6</v>
      </c>
      <c r="D329" s="5" t="s">
        <v>20</v>
      </c>
      <c r="E329" s="5">
        <v>7</v>
      </c>
      <c r="F329" s="5">
        <v>200</v>
      </c>
      <c r="G329" s="5">
        <v>224</v>
      </c>
      <c r="H329" s="5">
        <v>40</v>
      </c>
      <c r="I329" s="4" t="s">
        <v>4</v>
      </c>
    </row>
    <row r="330" spans="1:9">
      <c r="A330" s="4">
        <v>2021</v>
      </c>
      <c r="B330" s="4" t="s">
        <v>32</v>
      </c>
      <c r="C330" s="4" t="s">
        <v>15</v>
      </c>
      <c r="D330" s="4" t="s">
        <v>22</v>
      </c>
      <c r="E330" s="4">
        <v>3</v>
      </c>
      <c r="F330" s="7">
        <v>4577</v>
      </c>
      <c r="G330" s="7">
        <v>5127</v>
      </c>
      <c r="H330" s="5">
        <v>915</v>
      </c>
      <c r="I330" s="4" t="s">
        <v>4</v>
      </c>
    </row>
    <row r="331" spans="1:9">
      <c r="A331" s="4">
        <v>2021</v>
      </c>
      <c r="B331" s="4" t="s">
        <v>32</v>
      </c>
      <c r="C331" s="4" t="s">
        <v>21</v>
      </c>
      <c r="D331" s="4" t="s">
        <v>21</v>
      </c>
      <c r="E331" s="4">
        <v>2</v>
      </c>
      <c r="F331" s="7">
        <v>6600</v>
      </c>
      <c r="G331" s="7">
        <v>7392</v>
      </c>
      <c r="H331" s="6">
        <v>1320</v>
      </c>
      <c r="I331" s="4" t="s">
        <v>4</v>
      </c>
    </row>
    <row r="332" spans="1:9">
      <c r="A332" s="4">
        <v>2021</v>
      </c>
      <c r="B332" s="4" t="s">
        <v>33</v>
      </c>
      <c r="C332" s="4" t="s">
        <v>2</v>
      </c>
      <c r="D332" s="5" t="s">
        <v>3</v>
      </c>
      <c r="E332" s="6">
        <v>3566</v>
      </c>
      <c r="F332" s="6">
        <v>4577</v>
      </c>
      <c r="G332" s="6">
        <v>5127</v>
      </c>
      <c r="H332" s="5">
        <v>915</v>
      </c>
      <c r="I332" s="4" t="s">
        <v>4</v>
      </c>
    </row>
    <row r="333" spans="1:9">
      <c r="A333" s="4">
        <v>2021</v>
      </c>
      <c r="B333" s="4" t="s">
        <v>33</v>
      </c>
      <c r="C333" s="4" t="s">
        <v>2</v>
      </c>
      <c r="D333" s="5" t="s">
        <v>5</v>
      </c>
      <c r="E333" s="6">
        <v>2498</v>
      </c>
      <c r="F333" s="6">
        <v>8000</v>
      </c>
      <c r="G333" s="6">
        <v>8960</v>
      </c>
      <c r="H333" s="6">
        <v>1600</v>
      </c>
      <c r="I333" s="4" t="s">
        <v>4</v>
      </c>
    </row>
    <row r="334" spans="1:9">
      <c r="A334" s="4">
        <v>2021</v>
      </c>
      <c r="B334" s="4" t="s">
        <v>33</v>
      </c>
      <c r="C334" s="4" t="s">
        <v>6</v>
      </c>
      <c r="D334" s="5" t="s">
        <v>7</v>
      </c>
      <c r="E334" s="6">
        <v>1245</v>
      </c>
      <c r="F334" s="6">
        <v>4577</v>
      </c>
      <c r="G334" s="6">
        <v>5126</v>
      </c>
      <c r="H334" s="5">
        <v>915</v>
      </c>
      <c r="I334" s="4" t="s">
        <v>4</v>
      </c>
    </row>
    <row r="335" spans="1:9">
      <c r="A335" s="4">
        <v>2021</v>
      </c>
      <c r="B335" s="4" t="s">
        <v>33</v>
      </c>
      <c r="C335" s="4" t="s">
        <v>8</v>
      </c>
      <c r="D335" s="4" t="s">
        <v>9</v>
      </c>
      <c r="E335" s="4">
        <v>644</v>
      </c>
      <c r="F335" s="7">
        <v>5744</v>
      </c>
      <c r="G335" s="7">
        <v>6433</v>
      </c>
      <c r="H335" s="6">
        <v>1149</v>
      </c>
      <c r="I335" s="4" t="s">
        <v>4</v>
      </c>
    </row>
    <row r="336" spans="1:9">
      <c r="A336" s="4">
        <v>2021</v>
      </c>
      <c r="B336" s="4" t="s">
        <v>33</v>
      </c>
      <c r="C336" s="4" t="s">
        <v>10</v>
      </c>
      <c r="D336" s="4" t="s">
        <v>11</v>
      </c>
      <c r="E336" s="4">
        <v>643</v>
      </c>
      <c r="F336" s="7">
        <v>7000</v>
      </c>
      <c r="G336" s="7">
        <v>7840</v>
      </c>
      <c r="H336" s="6">
        <v>1400</v>
      </c>
      <c r="I336" s="4" t="s">
        <v>4</v>
      </c>
    </row>
    <row r="337" spans="1:9">
      <c r="A337" s="4">
        <v>2021</v>
      </c>
      <c r="B337" s="4" t="s">
        <v>33</v>
      </c>
      <c r="C337" s="4" t="s">
        <v>8</v>
      </c>
      <c r="D337" s="4" t="s">
        <v>12</v>
      </c>
      <c r="E337" s="4">
        <v>455</v>
      </c>
      <c r="F337" s="7">
        <v>4579</v>
      </c>
      <c r="G337" s="7">
        <v>5128</v>
      </c>
      <c r="H337" s="5">
        <v>916</v>
      </c>
      <c r="I337" s="4" t="s">
        <v>4</v>
      </c>
    </row>
    <row r="338" spans="1:9">
      <c r="A338" s="4">
        <v>2021</v>
      </c>
      <c r="B338" s="4" t="s">
        <v>33</v>
      </c>
      <c r="C338" s="4" t="s">
        <v>10</v>
      </c>
      <c r="D338" s="4" t="s">
        <v>13</v>
      </c>
      <c r="E338" s="5">
        <v>345</v>
      </c>
      <c r="F338" s="6">
        <v>7000</v>
      </c>
      <c r="G338" s="6">
        <v>7840</v>
      </c>
      <c r="H338" s="6">
        <v>1400</v>
      </c>
      <c r="I338" s="4" t="s">
        <v>4</v>
      </c>
    </row>
    <row r="339" spans="1:9">
      <c r="A339" s="4">
        <v>2021</v>
      </c>
      <c r="B339" s="4" t="s">
        <v>33</v>
      </c>
      <c r="C339" s="4" t="s">
        <v>6</v>
      </c>
      <c r="D339" s="5" t="s">
        <v>14</v>
      </c>
      <c r="E339" s="5">
        <v>122</v>
      </c>
      <c r="F339" s="5">
        <v>100</v>
      </c>
      <c r="G339" s="5">
        <v>112</v>
      </c>
      <c r="H339" s="5">
        <v>20</v>
      </c>
      <c r="I339" s="4" t="s">
        <v>4</v>
      </c>
    </row>
    <row r="340" spans="1:9">
      <c r="A340" s="4">
        <v>2021</v>
      </c>
      <c r="B340" s="4" t="s">
        <v>33</v>
      </c>
      <c r="C340" s="4" t="s">
        <v>15</v>
      </c>
      <c r="D340" s="4" t="s">
        <v>16</v>
      </c>
      <c r="E340" s="4">
        <v>78</v>
      </c>
      <c r="F340" s="7">
        <v>4577</v>
      </c>
      <c r="G340" s="7">
        <v>5126</v>
      </c>
      <c r="H340" s="5">
        <v>915</v>
      </c>
      <c r="I340" s="4" t="s">
        <v>4</v>
      </c>
    </row>
    <row r="341" spans="1:9">
      <c r="A341" s="4">
        <v>2021</v>
      </c>
      <c r="B341" s="4" t="s">
        <v>33</v>
      </c>
      <c r="C341" s="4" t="s">
        <v>15</v>
      </c>
      <c r="D341" s="4" t="s">
        <v>17</v>
      </c>
      <c r="E341" s="4">
        <v>76</v>
      </c>
      <c r="F341" s="7">
        <v>4577</v>
      </c>
      <c r="G341" s="7">
        <v>5126</v>
      </c>
      <c r="H341" s="5">
        <v>915</v>
      </c>
      <c r="I341" s="4" t="s">
        <v>4</v>
      </c>
    </row>
    <row r="342" spans="1:9">
      <c r="A342" s="4">
        <v>2021</v>
      </c>
      <c r="B342" s="4" t="s">
        <v>33</v>
      </c>
      <c r="C342" s="4" t="s">
        <v>15</v>
      </c>
      <c r="D342" s="4" t="s">
        <v>18</v>
      </c>
      <c r="E342" s="4">
        <v>46</v>
      </c>
      <c r="F342" s="4">
        <v>200</v>
      </c>
      <c r="G342" s="4">
        <v>224</v>
      </c>
      <c r="H342" s="5">
        <v>40</v>
      </c>
      <c r="I342" s="4" t="s">
        <v>4</v>
      </c>
    </row>
    <row r="343" spans="1:9">
      <c r="A343" s="4">
        <v>2021</v>
      </c>
      <c r="B343" s="4" t="s">
        <v>33</v>
      </c>
      <c r="C343" s="4" t="s">
        <v>15</v>
      </c>
      <c r="D343" s="4" t="s">
        <v>19</v>
      </c>
      <c r="E343" s="4">
        <v>34</v>
      </c>
      <c r="F343" s="7">
        <v>5492</v>
      </c>
      <c r="G343" s="7">
        <v>5126</v>
      </c>
      <c r="H343" s="6">
        <v>1098</v>
      </c>
      <c r="I343" s="4" t="s">
        <v>4</v>
      </c>
    </row>
    <row r="344" spans="1:9">
      <c r="A344" s="4">
        <v>2021</v>
      </c>
      <c r="B344" s="4" t="s">
        <v>33</v>
      </c>
      <c r="C344" s="4" t="s">
        <v>6</v>
      </c>
      <c r="D344" s="5" t="s">
        <v>20</v>
      </c>
      <c r="E344" s="5">
        <v>7</v>
      </c>
      <c r="F344" s="5">
        <v>240</v>
      </c>
      <c r="G344" s="5">
        <v>224</v>
      </c>
      <c r="H344" s="5">
        <v>48</v>
      </c>
      <c r="I344" s="4" t="s">
        <v>4</v>
      </c>
    </row>
    <row r="345" spans="1:9">
      <c r="A345" s="4">
        <v>2021</v>
      </c>
      <c r="B345" s="4" t="s">
        <v>33</v>
      </c>
      <c r="C345" s="4" t="s">
        <v>15</v>
      </c>
      <c r="D345" s="4" t="s">
        <v>22</v>
      </c>
      <c r="E345" s="4">
        <v>3</v>
      </c>
      <c r="F345" s="7">
        <v>5493</v>
      </c>
      <c r="G345" s="7">
        <v>5127</v>
      </c>
      <c r="H345" s="6">
        <v>1099</v>
      </c>
      <c r="I345" s="4" t="s">
        <v>4</v>
      </c>
    </row>
    <row r="346" spans="1:9">
      <c r="A346" s="4">
        <v>2021</v>
      </c>
      <c r="B346" s="4" t="s">
        <v>33</v>
      </c>
      <c r="C346" s="4" t="s">
        <v>21</v>
      </c>
      <c r="D346" s="4" t="s">
        <v>21</v>
      </c>
      <c r="E346" s="4">
        <v>2</v>
      </c>
      <c r="F346" s="7">
        <v>7920</v>
      </c>
      <c r="G346" s="7">
        <v>7392</v>
      </c>
      <c r="H346" s="6">
        <v>1584</v>
      </c>
      <c r="I346" s="4" t="s">
        <v>4</v>
      </c>
    </row>
    <row r="347" spans="1:9">
      <c r="A347" s="4">
        <v>2021</v>
      </c>
      <c r="B347" s="4" t="s">
        <v>34</v>
      </c>
      <c r="C347" s="4" t="s">
        <v>2</v>
      </c>
      <c r="D347" s="5" t="s">
        <v>3</v>
      </c>
      <c r="E347" s="6">
        <v>3566</v>
      </c>
      <c r="F347" s="6">
        <v>4577</v>
      </c>
      <c r="G347" s="6">
        <v>5127</v>
      </c>
      <c r="H347" s="5">
        <v>915</v>
      </c>
      <c r="I347" s="4" t="s">
        <v>4</v>
      </c>
    </row>
    <row r="348" spans="1:9">
      <c r="A348" s="4">
        <v>2021</v>
      </c>
      <c r="B348" s="4" t="s">
        <v>34</v>
      </c>
      <c r="C348" s="4" t="s">
        <v>2</v>
      </c>
      <c r="D348" s="5" t="s">
        <v>5</v>
      </c>
      <c r="E348" s="6">
        <v>2498</v>
      </c>
      <c r="F348" s="6">
        <v>8000</v>
      </c>
      <c r="G348" s="6">
        <v>8960</v>
      </c>
      <c r="H348" s="6">
        <v>1600</v>
      </c>
      <c r="I348" s="4" t="s">
        <v>4</v>
      </c>
    </row>
    <row r="349" spans="1:9">
      <c r="A349" s="4">
        <v>2021</v>
      </c>
      <c r="B349" s="4" t="s">
        <v>34</v>
      </c>
      <c r="C349" s="4" t="s">
        <v>6</v>
      </c>
      <c r="D349" s="5" t="s">
        <v>7</v>
      </c>
      <c r="E349" s="6">
        <v>1245</v>
      </c>
      <c r="F349" s="6">
        <v>4577</v>
      </c>
      <c r="G349" s="6">
        <v>5126</v>
      </c>
      <c r="H349" s="5">
        <v>915</v>
      </c>
      <c r="I349" s="4" t="s">
        <v>4</v>
      </c>
    </row>
    <row r="350" spans="1:9">
      <c r="A350" s="4">
        <v>2021</v>
      </c>
      <c r="B350" s="4" t="s">
        <v>34</v>
      </c>
      <c r="C350" s="4" t="s">
        <v>8</v>
      </c>
      <c r="D350" s="4" t="s">
        <v>9</v>
      </c>
      <c r="E350" s="4">
        <v>644</v>
      </c>
      <c r="F350" s="7">
        <v>5744</v>
      </c>
      <c r="G350" s="7">
        <v>6433</v>
      </c>
      <c r="H350" s="6">
        <v>1149</v>
      </c>
      <c r="I350" s="4" t="s">
        <v>4</v>
      </c>
    </row>
    <row r="351" spans="1:9">
      <c r="A351" s="4">
        <v>2021</v>
      </c>
      <c r="B351" s="4" t="s">
        <v>34</v>
      </c>
      <c r="C351" s="4" t="s">
        <v>10</v>
      </c>
      <c r="D351" s="4" t="s">
        <v>11</v>
      </c>
      <c r="E351" s="4">
        <v>643</v>
      </c>
      <c r="F351" s="7">
        <v>7000</v>
      </c>
      <c r="G351" s="7">
        <v>7840</v>
      </c>
      <c r="H351" s="6">
        <v>1400</v>
      </c>
      <c r="I351" s="4" t="s">
        <v>4</v>
      </c>
    </row>
    <row r="352" spans="1:9">
      <c r="A352" s="4">
        <v>2021</v>
      </c>
      <c r="B352" s="4" t="s">
        <v>34</v>
      </c>
      <c r="C352" s="4" t="s">
        <v>8</v>
      </c>
      <c r="D352" s="4" t="s">
        <v>12</v>
      </c>
      <c r="E352" s="4">
        <v>455</v>
      </c>
      <c r="F352" s="7">
        <v>4579</v>
      </c>
      <c r="G352" s="7">
        <v>5128</v>
      </c>
      <c r="H352" s="5">
        <v>916</v>
      </c>
      <c r="I352" s="4" t="s">
        <v>4</v>
      </c>
    </row>
    <row r="353" spans="1:9">
      <c r="A353" s="4">
        <v>2021</v>
      </c>
      <c r="B353" s="4" t="s">
        <v>34</v>
      </c>
      <c r="C353" s="4" t="s">
        <v>10</v>
      </c>
      <c r="D353" s="4" t="s">
        <v>13</v>
      </c>
      <c r="E353" s="5">
        <v>345</v>
      </c>
      <c r="F353" s="6">
        <v>7000</v>
      </c>
      <c r="G353" s="6">
        <v>7840</v>
      </c>
      <c r="H353" s="6">
        <v>1400</v>
      </c>
      <c r="I353" s="4" t="s">
        <v>4</v>
      </c>
    </row>
    <row r="354" spans="1:9">
      <c r="A354" s="4">
        <v>2021</v>
      </c>
      <c r="B354" s="4" t="s">
        <v>34</v>
      </c>
      <c r="C354" s="4" t="s">
        <v>6</v>
      </c>
      <c r="D354" s="5" t="s">
        <v>14</v>
      </c>
      <c r="E354" s="5">
        <v>122</v>
      </c>
      <c r="F354" s="5">
        <v>100</v>
      </c>
      <c r="G354" s="5">
        <v>112</v>
      </c>
      <c r="H354" s="5">
        <v>20</v>
      </c>
      <c r="I354" s="4" t="s">
        <v>4</v>
      </c>
    </row>
    <row r="355" spans="1:9">
      <c r="A355" s="4">
        <v>2021</v>
      </c>
      <c r="B355" s="4" t="s">
        <v>34</v>
      </c>
      <c r="C355" s="4" t="s">
        <v>15</v>
      </c>
      <c r="D355" s="4" t="s">
        <v>16</v>
      </c>
      <c r="E355" s="4">
        <v>78</v>
      </c>
      <c r="F355" s="7">
        <v>4577</v>
      </c>
      <c r="G355" s="7">
        <v>5126</v>
      </c>
      <c r="H355" s="5">
        <v>915</v>
      </c>
      <c r="I355" s="4" t="s">
        <v>4</v>
      </c>
    </row>
    <row r="356" spans="1:9">
      <c r="A356" s="4">
        <v>2021</v>
      </c>
      <c r="B356" s="4" t="s">
        <v>34</v>
      </c>
      <c r="C356" s="4" t="s">
        <v>15</v>
      </c>
      <c r="D356" s="4" t="s">
        <v>17</v>
      </c>
      <c r="E356" s="4">
        <v>76</v>
      </c>
      <c r="F356" s="7">
        <v>4577</v>
      </c>
      <c r="G356" s="7">
        <v>5126</v>
      </c>
      <c r="H356" s="5">
        <v>915</v>
      </c>
      <c r="I356" s="4" t="s">
        <v>4</v>
      </c>
    </row>
    <row r="357" spans="1:9">
      <c r="A357" s="4">
        <v>2021</v>
      </c>
      <c r="B357" s="4" t="s">
        <v>34</v>
      </c>
      <c r="C357" s="4" t="s">
        <v>15</v>
      </c>
      <c r="D357" s="4" t="s">
        <v>18</v>
      </c>
      <c r="E357" s="4">
        <v>46</v>
      </c>
      <c r="F357" s="4">
        <v>200</v>
      </c>
      <c r="G357" s="4">
        <v>224</v>
      </c>
      <c r="H357" s="5">
        <v>40</v>
      </c>
      <c r="I357" s="4" t="s">
        <v>4</v>
      </c>
    </row>
    <row r="358" spans="1:9">
      <c r="A358" s="4">
        <v>2021</v>
      </c>
      <c r="B358" s="4" t="s">
        <v>34</v>
      </c>
      <c r="C358" s="4" t="s">
        <v>15</v>
      </c>
      <c r="D358" s="4" t="s">
        <v>19</v>
      </c>
      <c r="E358" s="4">
        <v>34</v>
      </c>
      <c r="F358" s="7">
        <v>4577</v>
      </c>
      <c r="G358" s="7">
        <v>5126</v>
      </c>
      <c r="H358" s="5">
        <v>915</v>
      </c>
      <c r="I358" s="4" t="s">
        <v>4</v>
      </c>
    </row>
    <row r="359" spans="1:9">
      <c r="A359" s="4">
        <v>2021</v>
      </c>
      <c r="B359" s="4" t="s">
        <v>34</v>
      </c>
      <c r="C359" s="4" t="s">
        <v>6</v>
      </c>
      <c r="D359" s="5" t="s">
        <v>20</v>
      </c>
      <c r="E359" s="5">
        <v>7</v>
      </c>
      <c r="F359" s="5">
        <v>200</v>
      </c>
      <c r="G359" s="5">
        <v>224</v>
      </c>
      <c r="H359" s="5">
        <v>40</v>
      </c>
      <c r="I359" s="4" t="s">
        <v>4</v>
      </c>
    </row>
    <row r="360" spans="1:9">
      <c r="A360" s="4">
        <v>2021</v>
      </c>
      <c r="B360" s="4" t="s">
        <v>34</v>
      </c>
      <c r="C360" s="4" t="s">
        <v>15</v>
      </c>
      <c r="D360" s="4" t="s">
        <v>22</v>
      </c>
      <c r="E360" s="4">
        <v>3</v>
      </c>
      <c r="F360" s="7">
        <v>4577</v>
      </c>
      <c r="G360" s="7">
        <v>5127</v>
      </c>
      <c r="H360" s="5">
        <v>915</v>
      </c>
      <c r="I360" s="4" t="s">
        <v>4</v>
      </c>
    </row>
    <row r="361" spans="1:9">
      <c r="A361" s="4">
        <v>2021</v>
      </c>
      <c r="B361" s="4" t="s">
        <v>34</v>
      </c>
      <c r="C361" s="4" t="s">
        <v>21</v>
      </c>
      <c r="D361" s="4" t="s">
        <v>21</v>
      </c>
      <c r="E361" s="4">
        <v>2</v>
      </c>
      <c r="F361" s="7">
        <v>6600</v>
      </c>
      <c r="G361" s="7">
        <v>7392</v>
      </c>
      <c r="H361" s="6">
        <v>1320</v>
      </c>
      <c r="I361" s="4" t="s">
        <v>4</v>
      </c>
    </row>
    <row r="362" spans="1:9">
      <c r="A362" s="4">
        <v>2022</v>
      </c>
      <c r="B362" s="4" t="s">
        <v>1</v>
      </c>
      <c r="C362" s="4" t="s">
        <v>2</v>
      </c>
      <c r="D362" s="5" t="s">
        <v>3</v>
      </c>
      <c r="E362" s="6">
        <v>3566</v>
      </c>
      <c r="F362" s="6">
        <v>5493</v>
      </c>
      <c r="G362" s="6">
        <v>5127</v>
      </c>
      <c r="H362" s="6">
        <v>1099</v>
      </c>
      <c r="I362" s="4" t="s">
        <v>4</v>
      </c>
    </row>
    <row r="363" spans="1:9">
      <c r="A363" s="4">
        <v>2022</v>
      </c>
      <c r="B363" s="4" t="s">
        <v>1</v>
      </c>
      <c r="C363" s="4" t="s">
        <v>2</v>
      </c>
      <c r="D363" s="5" t="s">
        <v>5</v>
      </c>
      <c r="E363" s="6">
        <v>2498</v>
      </c>
      <c r="F363" s="6">
        <v>9600</v>
      </c>
      <c r="G363" s="6">
        <v>8960</v>
      </c>
      <c r="H363" s="6">
        <v>1920</v>
      </c>
      <c r="I363" s="4" t="s">
        <v>4</v>
      </c>
    </row>
    <row r="364" spans="1:9">
      <c r="A364" s="4">
        <v>2022</v>
      </c>
      <c r="B364" s="4" t="s">
        <v>1</v>
      </c>
      <c r="C364" s="4" t="s">
        <v>6</v>
      </c>
      <c r="D364" s="5" t="s">
        <v>7</v>
      </c>
      <c r="E364" s="6">
        <v>1245</v>
      </c>
      <c r="F364" s="6">
        <v>5493</v>
      </c>
      <c r="G364" s="6">
        <v>5126</v>
      </c>
      <c r="H364" s="6">
        <v>1099</v>
      </c>
      <c r="I364" s="4" t="s">
        <v>25</v>
      </c>
    </row>
    <row r="365" spans="1:9">
      <c r="A365" s="4">
        <v>2022</v>
      </c>
      <c r="B365" s="4" t="s">
        <v>1</v>
      </c>
      <c r="C365" s="4" t="s">
        <v>8</v>
      </c>
      <c r="D365" s="4" t="s">
        <v>9</v>
      </c>
      <c r="E365" s="4">
        <v>644</v>
      </c>
      <c r="F365" s="7">
        <v>6892</v>
      </c>
      <c r="G365" s="7">
        <v>6433</v>
      </c>
      <c r="H365" s="6">
        <v>1378</v>
      </c>
      <c r="I365" s="4" t="s">
        <v>25</v>
      </c>
    </row>
    <row r="366" spans="1:9">
      <c r="A366" s="4">
        <v>2022</v>
      </c>
      <c r="B366" s="4" t="s">
        <v>1</v>
      </c>
      <c r="C366" s="4" t="s">
        <v>10</v>
      </c>
      <c r="D366" s="4" t="s">
        <v>11</v>
      </c>
      <c r="E366" s="4">
        <v>643</v>
      </c>
      <c r="F366" s="7">
        <v>8400</v>
      </c>
      <c r="G366" s="7">
        <v>7840</v>
      </c>
      <c r="H366" s="6">
        <v>1680</v>
      </c>
      <c r="I366" s="4" t="s">
        <v>25</v>
      </c>
    </row>
    <row r="367" spans="1:9">
      <c r="A367" s="4">
        <v>2022</v>
      </c>
      <c r="B367" s="4" t="s">
        <v>1</v>
      </c>
      <c r="C367" s="4" t="s">
        <v>8</v>
      </c>
      <c r="D367" s="4" t="s">
        <v>12</v>
      </c>
      <c r="E367" s="4">
        <v>455</v>
      </c>
      <c r="F367" s="7">
        <v>5494</v>
      </c>
      <c r="G367" s="7">
        <v>5128</v>
      </c>
      <c r="H367" s="6">
        <v>1099</v>
      </c>
      <c r="I367" s="4" t="s">
        <v>25</v>
      </c>
    </row>
    <row r="368" spans="1:9">
      <c r="A368" s="4">
        <v>2022</v>
      </c>
      <c r="B368" s="4" t="s">
        <v>1</v>
      </c>
      <c r="C368" s="4" t="s">
        <v>10</v>
      </c>
      <c r="D368" s="4" t="s">
        <v>13</v>
      </c>
      <c r="E368" s="5">
        <v>345</v>
      </c>
      <c r="F368" s="6">
        <v>8400</v>
      </c>
      <c r="G368" s="6">
        <v>7840</v>
      </c>
      <c r="H368" s="6">
        <v>1680</v>
      </c>
      <c r="I368" s="4" t="s">
        <v>25</v>
      </c>
    </row>
    <row r="369" spans="1:9">
      <c r="A369" s="4">
        <v>2022</v>
      </c>
      <c r="B369" s="4" t="s">
        <v>1</v>
      </c>
      <c r="C369" s="4" t="s">
        <v>6</v>
      </c>
      <c r="D369" s="5" t="s">
        <v>14</v>
      </c>
      <c r="E369" s="5">
        <v>122</v>
      </c>
      <c r="F369" s="5">
        <v>120</v>
      </c>
      <c r="G369" s="5">
        <v>112</v>
      </c>
      <c r="H369" s="5">
        <v>24</v>
      </c>
      <c r="I369" s="4" t="s">
        <v>25</v>
      </c>
    </row>
    <row r="370" spans="1:9">
      <c r="A370" s="4">
        <v>2022</v>
      </c>
      <c r="B370" s="4" t="s">
        <v>1</v>
      </c>
      <c r="C370" s="4" t="s">
        <v>15</v>
      </c>
      <c r="D370" s="4" t="s">
        <v>16</v>
      </c>
      <c r="E370" s="4">
        <v>78</v>
      </c>
      <c r="F370" s="7">
        <v>2289</v>
      </c>
      <c r="G370" s="7">
        <v>5126</v>
      </c>
      <c r="H370" s="5">
        <v>458</v>
      </c>
      <c r="I370" s="4" t="s">
        <v>25</v>
      </c>
    </row>
    <row r="371" spans="1:9">
      <c r="A371" s="4">
        <v>2022</v>
      </c>
      <c r="B371" s="4" t="s">
        <v>1</v>
      </c>
      <c r="C371" s="4" t="s">
        <v>15</v>
      </c>
      <c r="D371" s="4" t="s">
        <v>17</v>
      </c>
      <c r="E371" s="4">
        <v>76</v>
      </c>
      <c r="F371" s="7">
        <v>2288</v>
      </c>
      <c r="G371" s="7">
        <v>5126</v>
      </c>
      <c r="H371" s="5">
        <v>458</v>
      </c>
      <c r="I371" s="4" t="s">
        <v>25</v>
      </c>
    </row>
    <row r="372" spans="1:9">
      <c r="A372" s="4">
        <v>2022</v>
      </c>
      <c r="B372" s="4" t="s">
        <v>1</v>
      </c>
      <c r="C372" s="4" t="s">
        <v>15</v>
      </c>
      <c r="D372" s="4" t="s">
        <v>18</v>
      </c>
      <c r="E372" s="4">
        <v>46</v>
      </c>
      <c r="F372" s="4">
        <v>100</v>
      </c>
      <c r="G372" s="4">
        <v>224</v>
      </c>
      <c r="H372" s="5">
        <v>20</v>
      </c>
      <c r="I372" s="4" t="s">
        <v>25</v>
      </c>
    </row>
    <row r="373" spans="1:9">
      <c r="A373" s="4">
        <v>2022</v>
      </c>
      <c r="B373" s="4" t="s">
        <v>1</v>
      </c>
      <c r="C373" s="4" t="s">
        <v>15</v>
      </c>
      <c r="D373" s="4" t="s">
        <v>19</v>
      </c>
      <c r="E373" s="4">
        <v>34</v>
      </c>
      <c r="F373" s="7">
        <v>2288</v>
      </c>
      <c r="G373" s="7">
        <v>5126</v>
      </c>
      <c r="H373" s="5">
        <v>458</v>
      </c>
      <c r="I373" s="4" t="s">
        <v>25</v>
      </c>
    </row>
    <row r="374" spans="1:9">
      <c r="A374" s="4">
        <v>2022</v>
      </c>
      <c r="B374" s="4" t="s">
        <v>1</v>
      </c>
      <c r="C374" s="4" t="s">
        <v>6</v>
      </c>
      <c r="D374" s="5" t="s">
        <v>20</v>
      </c>
      <c r="E374" s="5">
        <v>7</v>
      </c>
      <c r="F374" s="5">
        <v>200</v>
      </c>
      <c r="G374" s="5">
        <v>224</v>
      </c>
      <c r="H374" s="5">
        <v>40</v>
      </c>
      <c r="I374" s="4" t="s">
        <v>25</v>
      </c>
    </row>
    <row r="375" spans="1:9">
      <c r="A375" s="4">
        <v>2022</v>
      </c>
      <c r="B375" s="4" t="s">
        <v>1</v>
      </c>
      <c r="C375" s="4" t="s">
        <v>21</v>
      </c>
      <c r="D375" s="4" t="s">
        <v>21</v>
      </c>
      <c r="E375" s="4">
        <v>3</v>
      </c>
      <c r="F375" s="7">
        <v>4577</v>
      </c>
      <c r="G375" s="7">
        <v>7392</v>
      </c>
      <c r="H375" s="5">
        <v>915</v>
      </c>
      <c r="I375" s="4" t="s">
        <v>25</v>
      </c>
    </row>
    <row r="376" spans="1:9">
      <c r="A376" s="4">
        <v>2022</v>
      </c>
      <c r="B376" s="4" t="s">
        <v>1</v>
      </c>
      <c r="C376" s="4" t="s">
        <v>15</v>
      </c>
      <c r="D376" s="4" t="s">
        <v>22</v>
      </c>
      <c r="E376" s="4">
        <v>3</v>
      </c>
      <c r="F376" s="7">
        <v>3300</v>
      </c>
      <c r="G376" s="7">
        <v>5127</v>
      </c>
      <c r="H376" s="5">
        <v>660</v>
      </c>
      <c r="I376" s="4" t="s">
        <v>25</v>
      </c>
    </row>
    <row r="377" spans="1:9">
      <c r="A377" s="4">
        <v>2022</v>
      </c>
      <c r="B377" s="4" t="s">
        <v>23</v>
      </c>
      <c r="C377" s="4" t="s">
        <v>2</v>
      </c>
      <c r="D377" s="5" t="s">
        <v>3</v>
      </c>
      <c r="E377" s="6">
        <v>3566</v>
      </c>
      <c r="F377" s="6">
        <v>4577</v>
      </c>
      <c r="G377" s="6">
        <v>5127</v>
      </c>
      <c r="H377" s="5">
        <v>915</v>
      </c>
      <c r="I377" s="4" t="s">
        <v>25</v>
      </c>
    </row>
    <row r="378" spans="1:9">
      <c r="A378" s="4">
        <v>2022</v>
      </c>
      <c r="B378" s="4" t="s">
        <v>23</v>
      </c>
      <c r="C378" s="4" t="s">
        <v>2</v>
      </c>
      <c r="D378" s="5" t="s">
        <v>5</v>
      </c>
      <c r="E378" s="6">
        <v>2498</v>
      </c>
      <c r="F378" s="6">
        <v>8000</v>
      </c>
      <c r="G378" s="6">
        <v>8960</v>
      </c>
      <c r="H378" s="6">
        <v>1600</v>
      </c>
      <c r="I378" s="4" t="s">
        <v>25</v>
      </c>
    </row>
    <row r="379" spans="1:9">
      <c r="A379" s="4">
        <v>2022</v>
      </c>
      <c r="B379" s="4" t="s">
        <v>23</v>
      </c>
      <c r="C379" s="4" t="s">
        <v>6</v>
      </c>
      <c r="D379" s="5" t="s">
        <v>7</v>
      </c>
      <c r="E379" s="6">
        <v>1245</v>
      </c>
      <c r="F379" s="6">
        <v>4577</v>
      </c>
      <c r="G379" s="6">
        <v>5126</v>
      </c>
      <c r="H379" s="5">
        <v>915</v>
      </c>
      <c r="I379" s="4" t="s">
        <v>25</v>
      </c>
    </row>
    <row r="380" spans="1:9">
      <c r="A380" s="4">
        <v>2022</v>
      </c>
      <c r="B380" s="4" t="s">
        <v>23</v>
      </c>
      <c r="C380" s="4" t="s">
        <v>8</v>
      </c>
      <c r="D380" s="4" t="s">
        <v>9</v>
      </c>
      <c r="E380" s="4">
        <v>644</v>
      </c>
      <c r="F380" s="7">
        <v>5744</v>
      </c>
      <c r="G380" s="7">
        <v>6433</v>
      </c>
      <c r="H380" s="6">
        <v>1149</v>
      </c>
      <c r="I380" s="4" t="s">
        <v>25</v>
      </c>
    </row>
    <row r="381" spans="1:9">
      <c r="A381" s="4">
        <v>2022</v>
      </c>
      <c r="B381" s="4" t="s">
        <v>23</v>
      </c>
      <c r="C381" s="4" t="s">
        <v>10</v>
      </c>
      <c r="D381" s="4" t="s">
        <v>11</v>
      </c>
      <c r="E381" s="4">
        <v>643</v>
      </c>
      <c r="F381" s="7">
        <v>7000</v>
      </c>
      <c r="G381" s="7">
        <v>7840</v>
      </c>
      <c r="H381" s="6">
        <v>1400</v>
      </c>
      <c r="I381" s="4" t="s">
        <v>25</v>
      </c>
    </row>
    <row r="382" spans="1:9">
      <c r="A382" s="4">
        <v>2022</v>
      </c>
      <c r="B382" s="4" t="s">
        <v>23</v>
      </c>
      <c r="C382" s="4" t="s">
        <v>8</v>
      </c>
      <c r="D382" s="4" t="s">
        <v>12</v>
      </c>
      <c r="E382" s="4">
        <v>455</v>
      </c>
      <c r="F382" s="7">
        <v>4579</v>
      </c>
      <c r="G382" s="7">
        <v>5128</v>
      </c>
      <c r="H382" s="5">
        <v>916</v>
      </c>
      <c r="I382" s="4" t="s">
        <v>25</v>
      </c>
    </row>
    <row r="383" spans="1:9">
      <c r="A383" s="4">
        <v>2022</v>
      </c>
      <c r="B383" s="4" t="s">
        <v>23</v>
      </c>
      <c r="C383" s="4" t="s">
        <v>10</v>
      </c>
      <c r="D383" s="4" t="s">
        <v>13</v>
      </c>
      <c r="E383" s="5">
        <v>345</v>
      </c>
      <c r="F383" s="6">
        <v>7000</v>
      </c>
      <c r="G383" s="6">
        <v>7840</v>
      </c>
      <c r="H383" s="6">
        <v>1400</v>
      </c>
      <c r="I383" s="4" t="s">
        <v>25</v>
      </c>
    </row>
    <row r="384" spans="1:9">
      <c r="A384" s="4">
        <v>2022</v>
      </c>
      <c r="B384" s="4" t="s">
        <v>23</v>
      </c>
      <c r="C384" s="4" t="s">
        <v>6</v>
      </c>
      <c r="D384" s="5" t="s">
        <v>14</v>
      </c>
      <c r="E384" s="5">
        <v>122</v>
      </c>
      <c r="F384" s="5">
        <v>100</v>
      </c>
      <c r="G384" s="5">
        <v>112</v>
      </c>
      <c r="H384" s="5">
        <v>20</v>
      </c>
      <c r="I384" s="4" t="s">
        <v>25</v>
      </c>
    </row>
    <row r="385" spans="1:9">
      <c r="A385" s="4">
        <v>2022</v>
      </c>
      <c r="B385" s="4" t="s">
        <v>23</v>
      </c>
      <c r="C385" s="4" t="s">
        <v>15</v>
      </c>
      <c r="D385" s="4" t="s">
        <v>16</v>
      </c>
      <c r="E385" s="4">
        <v>78</v>
      </c>
      <c r="F385" s="7">
        <v>2289</v>
      </c>
      <c r="G385" s="7">
        <v>5126</v>
      </c>
      <c r="H385" s="5">
        <v>458</v>
      </c>
      <c r="I385" s="4" t="s">
        <v>25</v>
      </c>
    </row>
    <row r="386" spans="1:9">
      <c r="A386" s="4">
        <v>2022</v>
      </c>
      <c r="B386" s="4" t="s">
        <v>23</v>
      </c>
      <c r="C386" s="4" t="s">
        <v>15</v>
      </c>
      <c r="D386" s="4" t="s">
        <v>17</v>
      </c>
      <c r="E386" s="4">
        <v>76</v>
      </c>
      <c r="F386" s="7">
        <v>2288</v>
      </c>
      <c r="G386" s="7">
        <v>5126</v>
      </c>
      <c r="H386" s="5">
        <v>458</v>
      </c>
      <c r="I386" s="4" t="s">
        <v>25</v>
      </c>
    </row>
    <row r="387" spans="1:9">
      <c r="A387" s="4">
        <v>2022</v>
      </c>
      <c r="B387" s="4" t="s">
        <v>23</v>
      </c>
      <c r="C387" s="4" t="s">
        <v>15</v>
      </c>
      <c r="D387" s="4" t="s">
        <v>18</v>
      </c>
      <c r="E387" s="4">
        <v>46</v>
      </c>
      <c r="F387" s="4">
        <v>100</v>
      </c>
      <c r="G387" s="4">
        <v>224</v>
      </c>
      <c r="H387" s="5">
        <v>20</v>
      </c>
      <c r="I387" s="4" t="s">
        <v>25</v>
      </c>
    </row>
    <row r="388" spans="1:9">
      <c r="A388" s="4">
        <v>2022</v>
      </c>
      <c r="B388" s="4" t="s">
        <v>23</v>
      </c>
      <c r="C388" s="4" t="s">
        <v>15</v>
      </c>
      <c r="D388" s="4" t="s">
        <v>19</v>
      </c>
      <c r="E388" s="4">
        <v>34</v>
      </c>
      <c r="F388" s="7">
        <v>2288</v>
      </c>
      <c r="G388" s="7">
        <v>5126</v>
      </c>
      <c r="H388" s="5">
        <v>458</v>
      </c>
      <c r="I388" s="4" t="s">
        <v>25</v>
      </c>
    </row>
    <row r="389" spans="1:9">
      <c r="A389" s="4">
        <v>2022</v>
      </c>
      <c r="B389" s="4" t="s">
        <v>23</v>
      </c>
      <c r="C389" s="4" t="s">
        <v>6</v>
      </c>
      <c r="D389" s="5" t="s">
        <v>20</v>
      </c>
      <c r="E389" s="5">
        <v>7</v>
      </c>
      <c r="F389" s="5">
        <v>200</v>
      </c>
      <c r="G389" s="5">
        <v>224</v>
      </c>
      <c r="H389" s="5">
        <v>40</v>
      </c>
      <c r="I389" s="4" t="s">
        <v>4</v>
      </c>
    </row>
    <row r="390" spans="1:9">
      <c r="A390" s="4">
        <v>2022</v>
      </c>
      <c r="B390" s="4" t="s">
        <v>23</v>
      </c>
      <c r="C390" s="4" t="s">
        <v>15</v>
      </c>
      <c r="D390" s="4" t="s">
        <v>22</v>
      </c>
      <c r="E390" s="4">
        <v>3</v>
      </c>
      <c r="F390" s="7">
        <v>3300</v>
      </c>
      <c r="G390" s="7">
        <v>5127</v>
      </c>
      <c r="H390" s="5">
        <v>660</v>
      </c>
      <c r="I390" s="4" t="s">
        <v>4</v>
      </c>
    </row>
    <row r="391" spans="1:9">
      <c r="A391" s="4">
        <v>2022</v>
      </c>
      <c r="B391" s="4" t="s">
        <v>23</v>
      </c>
      <c r="C391" s="4" t="s">
        <v>21</v>
      </c>
      <c r="D391" s="4" t="s">
        <v>21</v>
      </c>
      <c r="E391" s="4">
        <v>2</v>
      </c>
      <c r="F391" s="7">
        <v>6600</v>
      </c>
      <c r="G391" s="7">
        <v>7392</v>
      </c>
      <c r="H391" s="6">
        <v>1320</v>
      </c>
      <c r="I391" s="4" t="s">
        <v>4</v>
      </c>
    </row>
    <row r="392" spans="1:9">
      <c r="A392" s="4">
        <v>2022</v>
      </c>
      <c r="B392" s="4" t="s">
        <v>24</v>
      </c>
      <c r="C392" s="4" t="s">
        <v>2</v>
      </c>
      <c r="D392" s="5" t="s">
        <v>3</v>
      </c>
      <c r="E392" s="6">
        <v>3566</v>
      </c>
      <c r="F392" s="6">
        <v>4577</v>
      </c>
      <c r="G392" s="6">
        <v>5127</v>
      </c>
      <c r="H392" s="5">
        <v>915</v>
      </c>
      <c r="I392" s="4" t="s">
        <v>4</v>
      </c>
    </row>
    <row r="393" spans="1:9">
      <c r="A393" s="4">
        <v>2022</v>
      </c>
      <c r="B393" s="4" t="s">
        <v>24</v>
      </c>
      <c r="C393" s="4" t="s">
        <v>2</v>
      </c>
      <c r="D393" s="5" t="s">
        <v>5</v>
      </c>
      <c r="E393" s="6">
        <v>2498</v>
      </c>
      <c r="F393" s="6">
        <v>8000</v>
      </c>
      <c r="G393" s="6">
        <v>8960</v>
      </c>
      <c r="H393" s="6">
        <v>1600</v>
      </c>
      <c r="I393" s="4" t="s">
        <v>4</v>
      </c>
    </row>
    <row r="394" spans="1:9">
      <c r="A394" s="4">
        <v>2022</v>
      </c>
      <c r="B394" s="4" t="s">
        <v>24</v>
      </c>
      <c r="C394" s="4" t="s">
        <v>6</v>
      </c>
      <c r="D394" s="5" t="s">
        <v>7</v>
      </c>
      <c r="E394" s="6">
        <v>1245</v>
      </c>
      <c r="F394" s="6">
        <v>4577</v>
      </c>
      <c r="G394" s="6">
        <v>5126</v>
      </c>
      <c r="H394" s="5">
        <v>915</v>
      </c>
      <c r="I394" s="4" t="s">
        <v>4</v>
      </c>
    </row>
    <row r="395" spans="1:9">
      <c r="A395" s="4">
        <v>2022</v>
      </c>
      <c r="B395" s="4" t="s">
        <v>24</v>
      </c>
      <c r="C395" s="4" t="s">
        <v>8</v>
      </c>
      <c r="D395" s="4" t="s">
        <v>9</v>
      </c>
      <c r="E395" s="4">
        <v>644</v>
      </c>
      <c r="F395" s="7">
        <v>5744</v>
      </c>
      <c r="G395" s="7">
        <v>6433</v>
      </c>
      <c r="H395" s="6">
        <v>1149</v>
      </c>
      <c r="I395" s="4" t="s">
        <v>4</v>
      </c>
    </row>
    <row r="396" spans="1:9">
      <c r="A396" s="4">
        <v>2022</v>
      </c>
      <c r="B396" s="4" t="s">
        <v>24</v>
      </c>
      <c r="C396" s="4" t="s">
        <v>10</v>
      </c>
      <c r="D396" s="4" t="s">
        <v>11</v>
      </c>
      <c r="E396" s="4">
        <v>643</v>
      </c>
      <c r="F396" s="7">
        <v>7000</v>
      </c>
      <c r="G396" s="7">
        <v>7840</v>
      </c>
      <c r="H396" s="6">
        <v>1400</v>
      </c>
      <c r="I396" s="4" t="s">
        <v>4</v>
      </c>
    </row>
    <row r="397" spans="1:9">
      <c r="A397" s="4">
        <v>2022</v>
      </c>
      <c r="B397" s="4" t="s">
        <v>24</v>
      </c>
      <c r="C397" s="4" t="s">
        <v>8</v>
      </c>
      <c r="D397" s="4" t="s">
        <v>12</v>
      </c>
      <c r="E397" s="4">
        <v>455</v>
      </c>
      <c r="F397" s="7">
        <v>4579</v>
      </c>
      <c r="G397" s="7">
        <v>5128</v>
      </c>
      <c r="H397" s="5">
        <v>916</v>
      </c>
      <c r="I397" s="4" t="s">
        <v>4</v>
      </c>
    </row>
    <row r="398" spans="1:9">
      <c r="A398" s="4">
        <v>2022</v>
      </c>
      <c r="B398" s="4" t="s">
        <v>24</v>
      </c>
      <c r="C398" s="4" t="s">
        <v>10</v>
      </c>
      <c r="D398" s="4" t="s">
        <v>13</v>
      </c>
      <c r="E398" s="5">
        <v>345</v>
      </c>
      <c r="F398" s="6">
        <v>7000</v>
      </c>
      <c r="G398" s="6">
        <v>7840</v>
      </c>
      <c r="H398" s="6">
        <v>1400</v>
      </c>
      <c r="I398" s="4" t="s">
        <v>4</v>
      </c>
    </row>
    <row r="399" spans="1:9">
      <c r="A399" s="4">
        <v>2022</v>
      </c>
      <c r="B399" s="4" t="s">
        <v>24</v>
      </c>
      <c r="C399" s="4" t="s">
        <v>6</v>
      </c>
      <c r="D399" s="5" t="s">
        <v>14</v>
      </c>
      <c r="E399" s="5">
        <v>122</v>
      </c>
      <c r="F399" s="5">
        <v>100</v>
      </c>
      <c r="G399" s="5">
        <v>112</v>
      </c>
      <c r="H399" s="5">
        <v>20</v>
      </c>
      <c r="I399" s="4" t="s">
        <v>4</v>
      </c>
    </row>
    <row r="400" spans="1:9">
      <c r="A400" s="4">
        <v>2022</v>
      </c>
      <c r="B400" s="4" t="s">
        <v>24</v>
      </c>
      <c r="C400" s="4" t="s">
        <v>15</v>
      </c>
      <c r="D400" s="4" t="s">
        <v>16</v>
      </c>
      <c r="E400" s="4">
        <v>78</v>
      </c>
      <c r="F400" s="7">
        <v>2289</v>
      </c>
      <c r="G400" s="7">
        <v>5126</v>
      </c>
      <c r="H400" s="5">
        <v>458</v>
      </c>
      <c r="I400" s="4" t="s">
        <v>4</v>
      </c>
    </row>
    <row r="401" spans="1:9">
      <c r="A401" s="4">
        <v>2022</v>
      </c>
      <c r="B401" s="4" t="s">
        <v>24</v>
      </c>
      <c r="C401" s="4" t="s">
        <v>15</v>
      </c>
      <c r="D401" s="4" t="s">
        <v>17</v>
      </c>
      <c r="E401" s="4">
        <v>76</v>
      </c>
      <c r="F401" s="7">
        <v>2288</v>
      </c>
      <c r="G401" s="7">
        <v>5126</v>
      </c>
      <c r="H401" s="5">
        <v>458</v>
      </c>
      <c r="I401" s="4" t="s">
        <v>4</v>
      </c>
    </row>
    <row r="402" spans="1:9">
      <c r="A402" s="4">
        <v>2022</v>
      </c>
      <c r="B402" s="4" t="s">
        <v>24</v>
      </c>
      <c r="C402" s="4" t="s">
        <v>15</v>
      </c>
      <c r="D402" s="4" t="s">
        <v>18</v>
      </c>
      <c r="E402" s="4">
        <v>46</v>
      </c>
      <c r="F402" s="4">
        <v>100</v>
      </c>
      <c r="G402" s="4">
        <v>224</v>
      </c>
      <c r="H402" s="5">
        <v>20</v>
      </c>
      <c r="I402" s="4" t="s">
        <v>4</v>
      </c>
    </row>
    <row r="403" spans="1:9">
      <c r="A403" s="4">
        <v>2022</v>
      </c>
      <c r="B403" s="4" t="s">
        <v>24</v>
      </c>
      <c r="C403" s="4" t="s">
        <v>15</v>
      </c>
      <c r="D403" s="4" t="s">
        <v>19</v>
      </c>
      <c r="E403" s="4">
        <v>34</v>
      </c>
      <c r="F403" s="7">
        <v>2288</v>
      </c>
      <c r="G403" s="7">
        <v>5126</v>
      </c>
      <c r="H403" s="5">
        <v>458</v>
      </c>
      <c r="I403" s="4" t="s">
        <v>4</v>
      </c>
    </row>
    <row r="404" spans="1:9">
      <c r="A404" s="4">
        <v>2022</v>
      </c>
      <c r="B404" s="4" t="s">
        <v>24</v>
      </c>
      <c r="C404" s="4" t="s">
        <v>6</v>
      </c>
      <c r="D404" s="5" t="s">
        <v>20</v>
      </c>
      <c r="E404" s="5">
        <v>7</v>
      </c>
      <c r="F404" s="5">
        <v>200</v>
      </c>
      <c r="G404" s="5">
        <v>224</v>
      </c>
      <c r="H404" s="5">
        <v>40</v>
      </c>
      <c r="I404" s="4" t="s">
        <v>4</v>
      </c>
    </row>
    <row r="405" spans="1:9">
      <c r="A405" s="4">
        <v>2022</v>
      </c>
      <c r="B405" s="4" t="s">
        <v>24</v>
      </c>
      <c r="C405" s="4" t="s">
        <v>15</v>
      </c>
      <c r="D405" s="4" t="s">
        <v>22</v>
      </c>
      <c r="E405" s="4">
        <v>3</v>
      </c>
      <c r="F405" s="7">
        <v>2289</v>
      </c>
      <c r="G405" s="7">
        <v>5127</v>
      </c>
      <c r="H405" s="5">
        <v>458</v>
      </c>
      <c r="I405" s="4" t="s">
        <v>4</v>
      </c>
    </row>
    <row r="406" spans="1:9">
      <c r="A406" s="4">
        <v>2022</v>
      </c>
      <c r="B406" s="4" t="s">
        <v>24</v>
      </c>
      <c r="C406" s="4" t="s">
        <v>21</v>
      </c>
      <c r="D406" s="4" t="s">
        <v>21</v>
      </c>
      <c r="E406" s="4">
        <v>2</v>
      </c>
      <c r="F406" s="7">
        <v>6600</v>
      </c>
      <c r="G406" s="7">
        <v>7392</v>
      </c>
      <c r="H406" s="6">
        <v>1320</v>
      </c>
      <c r="I406" s="4" t="s">
        <v>25</v>
      </c>
    </row>
    <row r="407" spans="1:9">
      <c r="A407" s="4">
        <v>2022</v>
      </c>
      <c r="B407" s="4" t="s">
        <v>26</v>
      </c>
      <c r="C407" s="4" t="s">
        <v>2</v>
      </c>
      <c r="D407" s="5" t="s">
        <v>3</v>
      </c>
      <c r="E407" s="6">
        <v>3566</v>
      </c>
      <c r="F407" s="6">
        <v>4577</v>
      </c>
      <c r="G407" s="6">
        <v>5127</v>
      </c>
      <c r="H407" s="5">
        <v>915</v>
      </c>
      <c r="I407" s="4" t="s">
        <v>25</v>
      </c>
    </row>
    <row r="408" spans="1:9">
      <c r="A408" s="4">
        <v>2022</v>
      </c>
      <c r="B408" s="4" t="s">
        <v>26</v>
      </c>
      <c r="C408" s="4" t="s">
        <v>2</v>
      </c>
      <c r="D408" s="5" t="s">
        <v>5</v>
      </c>
      <c r="E408" s="6">
        <v>2498</v>
      </c>
      <c r="F408" s="6">
        <v>8000</v>
      </c>
      <c r="G408" s="6">
        <v>8960</v>
      </c>
      <c r="H408" s="6">
        <v>1600</v>
      </c>
      <c r="I408" s="4" t="s">
        <v>25</v>
      </c>
    </row>
    <row r="409" spans="1:9">
      <c r="A409" s="4">
        <v>2022</v>
      </c>
      <c r="B409" s="4" t="s">
        <v>26</v>
      </c>
      <c r="C409" s="4" t="s">
        <v>6</v>
      </c>
      <c r="D409" s="5" t="s">
        <v>7</v>
      </c>
      <c r="E409" s="6">
        <v>1245</v>
      </c>
      <c r="F409" s="6">
        <v>4577</v>
      </c>
      <c r="G409" s="6">
        <v>5126</v>
      </c>
      <c r="H409" s="5">
        <v>915</v>
      </c>
      <c r="I409" s="4" t="s">
        <v>25</v>
      </c>
    </row>
    <row r="410" spans="1:9">
      <c r="A410" s="4">
        <v>2022</v>
      </c>
      <c r="B410" s="4" t="s">
        <v>26</v>
      </c>
      <c r="C410" s="4" t="s">
        <v>8</v>
      </c>
      <c r="D410" s="4" t="s">
        <v>9</v>
      </c>
      <c r="E410" s="4">
        <v>644</v>
      </c>
      <c r="F410" s="7">
        <v>5744</v>
      </c>
      <c r="G410" s="7">
        <v>6433</v>
      </c>
      <c r="H410" s="6">
        <v>1149</v>
      </c>
      <c r="I410" s="4" t="s">
        <v>25</v>
      </c>
    </row>
    <row r="411" spans="1:9">
      <c r="A411" s="4">
        <v>2022</v>
      </c>
      <c r="B411" s="4" t="s">
        <v>26</v>
      </c>
      <c r="C411" s="4" t="s">
        <v>10</v>
      </c>
      <c r="D411" s="4" t="s">
        <v>11</v>
      </c>
      <c r="E411" s="4">
        <v>643</v>
      </c>
      <c r="F411" s="7">
        <v>7000</v>
      </c>
      <c r="G411" s="7">
        <v>7840</v>
      </c>
      <c r="H411" s="6">
        <v>1400</v>
      </c>
      <c r="I411" s="4" t="s">
        <v>25</v>
      </c>
    </row>
    <row r="412" spans="1:9">
      <c r="A412" s="4">
        <v>2022</v>
      </c>
      <c r="B412" s="4" t="s">
        <v>26</v>
      </c>
      <c r="C412" s="4" t="s">
        <v>8</v>
      </c>
      <c r="D412" s="4" t="s">
        <v>12</v>
      </c>
      <c r="E412" s="4">
        <v>455</v>
      </c>
      <c r="F412" s="7">
        <v>4579</v>
      </c>
      <c r="G412" s="7">
        <v>5128</v>
      </c>
      <c r="H412" s="5">
        <v>916</v>
      </c>
      <c r="I412" s="4" t="s">
        <v>25</v>
      </c>
    </row>
    <row r="413" spans="1:9">
      <c r="A413" s="4">
        <v>2022</v>
      </c>
      <c r="B413" s="4" t="s">
        <v>26</v>
      </c>
      <c r="C413" s="4" t="s">
        <v>10</v>
      </c>
      <c r="D413" s="4" t="s">
        <v>13</v>
      </c>
      <c r="E413" s="5">
        <v>345</v>
      </c>
      <c r="F413" s="6">
        <v>7000</v>
      </c>
      <c r="G413" s="6">
        <v>7840</v>
      </c>
      <c r="H413" s="6">
        <v>1400</v>
      </c>
      <c r="I413" s="4" t="s">
        <v>25</v>
      </c>
    </row>
    <row r="414" spans="1:9">
      <c r="A414" s="4">
        <v>2022</v>
      </c>
      <c r="B414" s="4" t="s">
        <v>26</v>
      </c>
      <c r="C414" s="4" t="s">
        <v>6</v>
      </c>
      <c r="D414" s="5" t="s">
        <v>14</v>
      </c>
      <c r="E414" s="5">
        <v>122</v>
      </c>
      <c r="F414" s="5">
        <v>100</v>
      </c>
      <c r="G414" s="5">
        <v>112</v>
      </c>
      <c r="H414" s="5">
        <v>20</v>
      </c>
      <c r="I414" s="4" t="s">
        <v>25</v>
      </c>
    </row>
    <row r="415" spans="1:9">
      <c r="A415" s="4">
        <v>2022</v>
      </c>
      <c r="B415" s="4" t="s">
        <v>26</v>
      </c>
      <c r="C415" s="4" t="s">
        <v>15</v>
      </c>
      <c r="D415" s="4" t="s">
        <v>16</v>
      </c>
      <c r="E415" s="4">
        <v>78</v>
      </c>
      <c r="F415" s="7">
        <v>2289</v>
      </c>
      <c r="G415" s="7">
        <v>5126</v>
      </c>
      <c r="H415" s="5">
        <v>458</v>
      </c>
      <c r="I415" s="4" t="s">
        <v>25</v>
      </c>
    </row>
    <row r="416" spans="1:9">
      <c r="A416" s="4">
        <v>2022</v>
      </c>
      <c r="B416" s="4" t="s">
        <v>26</v>
      </c>
      <c r="C416" s="4" t="s">
        <v>15</v>
      </c>
      <c r="D416" s="4" t="s">
        <v>17</v>
      </c>
      <c r="E416" s="4">
        <v>76</v>
      </c>
      <c r="F416" s="7">
        <v>2288</v>
      </c>
      <c r="G416" s="7">
        <v>5126</v>
      </c>
      <c r="H416" s="5">
        <v>458</v>
      </c>
      <c r="I416" s="4" t="s">
        <v>25</v>
      </c>
    </row>
    <row r="417" spans="1:9">
      <c r="A417" s="4">
        <v>2022</v>
      </c>
      <c r="B417" s="4" t="s">
        <v>26</v>
      </c>
      <c r="C417" s="4" t="s">
        <v>15</v>
      </c>
      <c r="D417" s="4" t="s">
        <v>18</v>
      </c>
      <c r="E417" s="4">
        <v>46</v>
      </c>
      <c r="F417" s="4">
        <v>100</v>
      </c>
      <c r="G417" s="4">
        <v>224</v>
      </c>
      <c r="H417" s="5">
        <v>20</v>
      </c>
      <c r="I417" s="4" t="s">
        <v>25</v>
      </c>
    </row>
    <row r="418" spans="1:9">
      <c r="A418" s="4">
        <v>2022</v>
      </c>
      <c r="B418" s="4" t="s">
        <v>26</v>
      </c>
      <c r="C418" s="4" t="s">
        <v>15</v>
      </c>
      <c r="D418" s="4" t="s">
        <v>19</v>
      </c>
      <c r="E418" s="4">
        <v>34</v>
      </c>
      <c r="F418" s="7">
        <v>2288</v>
      </c>
      <c r="G418" s="7">
        <v>5126</v>
      </c>
      <c r="H418" s="5">
        <v>458</v>
      </c>
      <c r="I418" s="4" t="s">
        <v>25</v>
      </c>
    </row>
    <row r="419" spans="1:9">
      <c r="A419" s="4">
        <v>2022</v>
      </c>
      <c r="B419" s="4" t="s">
        <v>26</v>
      </c>
      <c r="C419" s="4" t="s">
        <v>6</v>
      </c>
      <c r="D419" s="5" t="s">
        <v>20</v>
      </c>
      <c r="E419" s="5">
        <v>7</v>
      </c>
      <c r="F419" s="5">
        <v>200</v>
      </c>
      <c r="G419" s="5">
        <v>224</v>
      </c>
      <c r="H419" s="5">
        <v>40</v>
      </c>
      <c r="I419" s="4" t="s">
        <v>25</v>
      </c>
    </row>
    <row r="420" spans="1:9">
      <c r="A420" s="4">
        <v>2022</v>
      </c>
      <c r="B420" s="4" t="s">
        <v>26</v>
      </c>
      <c r="C420" s="4" t="s">
        <v>15</v>
      </c>
      <c r="D420" s="4" t="s">
        <v>22</v>
      </c>
      <c r="E420" s="4">
        <v>3</v>
      </c>
      <c r="F420" s="7">
        <v>2289</v>
      </c>
      <c r="G420" s="7">
        <v>5127</v>
      </c>
      <c r="H420" s="5">
        <v>458</v>
      </c>
      <c r="I420" s="4" t="s">
        <v>25</v>
      </c>
    </row>
    <row r="421" spans="1:9">
      <c r="A421" s="4">
        <v>2022</v>
      </c>
      <c r="B421" s="4" t="s">
        <v>26</v>
      </c>
      <c r="C421" s="4" t="s">
        <v>21</v>
      </c>
      <c r="D421" s="4" t="s">
        <v>21</v>
      </c>
      <c r="E421" s="4">
        <v>2</v>
      </c>
      <c r="F421" s="7">
        <v>7920</v>
      </c>
      <c r="G421" s="7">
        <v>7392</v>
      </c>
      <c r="H421" s="6">
        <v>1584</v>
      </c>
      <c r="I421" s="4" t="s">
        <v>25</v>
      </c>
    </row>
    <row r="422" spans="1:9">
      <c r="A422" s="4">
        <v>2022</v>
      </c>
      <c r="B422" s="4" t="s">
        <v>27</v>
      </c>
      <c r="C422" s="4" t="s">
        <v>2</v>
      </c>
      <c r="D422" s="5" t="s">
        <v>3</v>
      </c>
      <c r="E422" s="6">
        <v>3566</v>
      </c>
      <c r="F422" s="6">
        <v>4577</v>
      </c>
      <c r="G422" s="6">
        <v>5127</v>
      </c>
      <c r="H422" s="5">
        <v>915</v>
      </c>
      <c r="I422" s="4" t="s">
        <v>4</v>
      </c>
    </row>
    <row r="423" spans="1:9">
      <c r="A423" s="4">
        <v>2022</v>
      </c>
      <c r="B423" s="4" t="s">
        <v>27</v>
      </c>
      <c r="C423" s="4" t="s">
        <v>2</v>
      </c>
      <c r="D423" s="5" t="s">
        <v>5</v>
      </c>
      <c r="E423" s="6">
        <v>2498</v>
      </c>
      <c r="F423" s="6">
        <v>8800</v>
      </c>
      <c r="G423" s="6">
        <v>8960</v>
      </c>
      <c r="H423" s="6">
        <v>1760</v>
      </c>
      <c r="I423" s="4" t="s">
        <v>4</v>
      </c>
    </row>
    <row r="424" spans="1:9">
      <c r="A424" s="4">
        <v>2022</v>
      </c>
      <c r="B424" s="4" t="s">
        <v>27</v>
      </c>
      <c r="C424" s="4" t="s">
        <v>6</v>
      </c>
      <c r="D424" s="5" t="s">
        <v>7</v>
      </c>
      <c r="E424" s="6">
        <v>1245</v>
      </c>
      <c r="F424" s="6">
        <v>5035</v>
      </c>
      <c r="G424" s="6">
        <v>5126</v>
      </c>
      <c r="H424" s="6">
        <v>1007</v>
      </c>
      <c r="I424" s="4" t="s">
        <v>4</v>
      </c>
    </row>
    <row r="425" spans="1:9">
      <c r="A425" s="4">
        <v>2022</v>
      </c>
      <c r="B425" s="4" t="s">
        <v>27</v>
      </c>
      <c r="C425" s="4" t="s">
        <v>8</v>
      </c>
      <c r="D425" s="4" t="s">
        <v>9</v>
      </c>
      <c r="E425" s="4">
        <v>644</v>
      </c>
      <c r="F425" s="7">
        <v>6318</v>
      </c>
      <c r="G425" s="7">
        <v>6433</v>
      </c>
      <c r="H425" s="6">
        <v>1264</v>
      </c>
      <c r="I425" s="4" t="s">
        <v>4</v>
      </c>
    </row>
    <row r="426" spans="1:9">
      <c r="A426" s="4">
        <v>2022</v>
      </c>
      <c r="B426" s="4" t="s">
        <v>27</v>
      </c>
      <c r="C426" s="4" t="s">
        <v>10</v>
      </c>
      <c r="D426" s="4" t="s">
        <v>11</v>
      </c>
      <c r="E426" s="4">
        <v>643</v>
      </c>
      <c r="F426" s="7">
        <v>7700</v>
      </c>
      <c r="G426" s="7">
        <v>7840</v>
      </c>
      <c r="H426" s="6">
        <v>1540</v>
      </c>
      <c r="I426" s="4" t="s">
        <v>4</v>
      </c>
    </row>
    <row r="427" spans="1:9">
      <c r="A427" s="4">
        <v>2022</v>
      </c>
      <c r="B427" s="4" t="s">
        <v>27</v>
      </c>
      <c r="C427" s="4" t="s">
        <v>8</v>
      </c>
      <c r="D427" s="4" t="s">
        <v>12</v>
      </c>
      <c r="E427" s="4">
        <v>455</v>
      </c>
      <c r="F427" s="7">
        <v>5036</v>
      </c>
      <c r="G427" s="7">
        <v>5128</v>
      </c>
      <c r="H427" s="6">
        <v>1007</v>
      </c>
      <c r="I427" s="4" t="s">
        <v>25</v>
      </c>
    </row>
    <row r="428" spans="1:9">
      <c r="A428" s="4">
        <v>2022</v>
      </c>
      <c r="B428" s="4" t="s">
        <v>27</v>
      </c>
      <c r="C428" s="4" t="s">
        <v>10</v>
      </c>
      <c r="D428" s="4" t="s">
        <v>13</v>
      </c>
      <c r="E428" s="5">
        <v>345</v>
      </c>
      <c r="F428" s="6">
        <v>7700</v>
      </c>
      <c r="G428" s="6">
        <v>7840</v>
      </c>
      <c r="H428" s="6">
        <v>1540</v>
      </c>
      <c r="I428" s="4" t="s">
        <v>25</v>
      </c>
    </row>
    <row r="429" spans="1:9">
      <c r="A429" s="4">
        <v>2022</v>
      </c>
      <c r="B429" s="4" t="s">
        <v>27</v>
      </c>
      <c r="C429" s="4" t="s">
        <v>6</v>
      </c>
      <c r="D429" s="5" t="s">
        <v>14</v>
      </c>
      <c r="E429" s="5">
        <v>122</v>
      </c>
      <c r="F429" s="5">
        <v>110</v>
      </c>
      <c r="G429" s="5">
        <v>112</v>
      </c>
      <c r="H429" s="5">
        <v>22</v>
      </c>
      <c r="I429" s="4" t="s">
        <v>25</v>
      </c>
    </row>
    <row r="430" spans="1:9">
      <c r="A430" s="4">
        <v>2022</v>
      </c>
      <c r="B430" s="4" t="s">
        <v>27</v>
      </c>
      <c r="C430" s="4" t="s">
        <v>15</v>
      </c>
      <c r="D430" s="4" t="s">
        <v>16</v>
      </c>
      <c r="E430" s="4">
        <v>78</v>
      </c>
      <c r="F430" s="7">
        <v>2517</v>
      </c>
      <c r="G430" s="7">
        <v>5126</v>
      </c>
      <c r="H430" s="5">
        <v>503</v>
      </c>
      <c r="I430" s="4" t="s">
        <v>25</v>
      </c>
    </row>
    <row r="431" spans="1:9">
      <c r="A431" s="4">
        <v>2022</v>
      </c>
      <c r="B431" s="4" t="s">
        <v>27</v>
      </c>
      <c r="C431" s="4" t="s">
        <v>15</v>
      </c>
      <c r="D431" s="4" t="s">
        <v>17</v>
      </c>
      <c r="E431" s="4">
        <v>76</v>
      </c>
      <c r="F431" s="7">
        <v>2288</v>
      </c>
      <c r="G431" s="7">
        <v>5126</v>
      </c>
      <c r="H431" s="5">
        <v>458</v>
      </c>
      <c r="I431" s="4" t="s">
        <v>25</v>
      </c>
    </row>
    <row r="432" spans="1:9">
      <c r="A432" s="4">
        <v>2022</v>
      </c>
      <c r="B432" s="4" t="s">
        <v>27</v>
      </c>
      <c r="C432" s="4" t="s">
        <v>15</v>
      </c>
      <c r="D432" s="4" t="s">
        <v>18</v>
      </c>
      <c r="E432" s="4">
        <v>46</v>
      </c>
      <c r="F432" s="4">
        <v>100</v>
      </c>
      <c r="G432" s="4">
        <v>224</v>
      </c>
      <c r="H432" s="5">
        <v>20</v>
      </c>
      <c r="I432" s="4" t="s">
        <v>25</v>
      </c>
    </row>
    <row r="433" spans="1:9">
      <c r="A433" s="4">
        <v>2022</v>
      </c>
      <c r="B433" s="4" t="s">
        <v>27</v>
      </c>
      <c r="C433" s="4" t="s">
        <v>15</v>
      </c>
      <c r="D433" s="4" t="s">
        <v>19</v>
      </c>
      <c r="E433" s="4">
        <v>34</v>
      </c>
      <c r="F433" s="7">
        <v>2288</v>
      </c>
      <c r="G433" s="7">
        <v>5126</v>
      </c>
      <c r="H433" s="5">
        <v>458</v>
      </c>
      <c r="I433" s="4" t="s">
        <v>25</v>
      </c>
    </row>
    <row r="434" spans="1:9">
      <c r="A434" s="4">
        <v>2022</v>
      </c>
      <c r="B434" s="4" t="s">
        <v>27</v>
      </c>
      <c r="C434" s="4" t="s">
        <v>6</v>
      </c>
      <c r="D434" s="5" t="s">
        <v>20</v>
      </c>
      <c r="E434" s="5">
        <v>7</v>
      </c>
      <c r="F434" s="5">
        <v>200</v>
      </c>
      <c r="G434" s="5">
        <v>224</v>
      </c>
      <c r="H434" s="5">
        <v>40</v>
      </c>
      <c r="I434" s="4" t="s">
        <v>25</v>
      </c>
    </row>
    <row r="435" spans="1:9">
      <c r="A435" s="4">
        <v>2022</v>
      </c>
      <c r="B435" s="4" t="s">
        <v>27</v>
      </c>
      <c r="C435" s="4" t="s">
        <v>15</v>
      </c>
      <c r="D435" s="4" t="s">
        <v>22</v>
      </c>
      <c r="E435" s="4">
        <v>3</v>
      </c>
      <c r="F435" s="7">
        <v>3300</v>
      </c>
      <c r="G435" s="7">
        <v>5127</v>
      </c>
      <c r="H435" s="5">
        <v>660</v>
      </c>
      <c r="I435" s="4" t="s">
        <v>25</v>
      </c>
    </row>
    <row r="436" spans="1:9">
      <c r="A436" s="4">
        <v>2022</v>
      </c>
      <c r="B436" s="4" t="s">
        <v>27</v>
      </c>
      <c r="C436" s="4" t="s">
        <v>21</v>
      </c>
      <c r="D436" s="4" t="s">
        <v>21</v>
      </c>
      <c r="E436" s="4">
        <v>2</v>
      </c>
      <c r="F436" s="7">
        <v>4577</v>
      </c>
      <c r="G436" s="7">
        <v>7392</v>
      </c>
      <c r="H436" s="5">
        <v>915</v>
      </c>
      <c r="I436" s="4" t="s">
        <v>4</v>
      </c>
    </row>
    <row r="437" spans="1:9">
      <c r="A437" s="4">
        <v>2022</v>
      </c>
      <c r="B437" s="4" t="s">
        <v>28</v>
      </c>
      <c r="C437" s="4" t="s">
        <v>2</v>
      </c>
      <c r="D437" s="5" t="s">
        <v>3</v>
      </c>
      <c r="E437" s="6">
        <v>3566</v>
      </c>
      <c r="F437" s="6">
        <v>4577</v>
      </c>
      <c r="G437" s="6">
        <v>5127</v>
      </c>
      <c r="H437" s="5">
        <v>915</v>
      </c>
      <c r="I437" s="4" t="s">
        <v>25</v>
      </c>
    </row>
    <row r="438" spans="1:9">
      <c r="A438" s="4">
        <v>2022</v>
      </c>
      <c r="B438" s="4" t="s">
        <v>28</v>
      </c>
      <c r="C438" s="4" t="s">
        <v>2</v>
      </c>
      <c r="D438" s="5" t="s">
        <v>5</v>
      </c>
      <c r="E438" s="6">
        <v>2498</v>
      </c>
      <c r="F438" s="6">
        <v>8000</v>
      </c>
      <c r="G438" s="6">
        <v>8960</v>
      </c>
      <c r="H438" s="6">
        <v>1600</v>
      </c>
      <c r="I438" s="4" t="s">
        <v>4</v>
      </c>
    </row>
    <row r="439" spans="1:9">
      <c r="A439" s="4">
        <v>2022</v>
      </c>
      <c r="B439" s="4" t="s">
        <v>28</v>
      </c>
      <c r="C439" s="4" t="s">
        <v>6</v>
      </c>
      <c r="D439" s="5" t="s">
        <v>7</v>
      </c>
      <c r="E439" s="6">
        <v>1245</v>
      </c>
      <c r="F439" s="6">
        <v>4577</v>
      </c>
      <c r="G439" s="6">
        <v>5126</v>
      </c>
      <c r="H439" s="5">
        <v>915</v>
      </c>
      <c r="I439" s="4" t="s">
        <v>4</v>
      </c>
    </row>
    <row r="440" spans="1:9">
      <c r="A440" s="4">
        <v>2022</v>
      </c>
      <c r="B440" s="4" t="s">
        <v>28</v>
      </c>
      <c r="C440" s="4" t="s">
        <v>8</v>
      </c>
      <c r="D440" s="4" t="s">
        <v>9</v>
      </c>
      <c r="E440" s="4">
        <v>644</v>
      </c>
      <c r="F440" s="7">
        <v>5744</v>
      </c>
      <c r="G440" s="7">
        <v>6433</v>
      </c>
      <c r="H440" s="6">
        <v>1149</v>
      </c>
      <c r="I440" s="4" t="s">
        <v>4</v>
      </c>
    </row>
    <row r="441" spans="1:9">
      <c r="A441" s="4">
        <v>2022</v>
      </c>
      <c r="B441" s="4" t="s">
        <v>28</v>
      </c>
      <c r="C441" s="4" t="s">
        <v>10</v>
      </c>
      <c r="D441" s="4" t="s">
        <v>11</v>
      </c>
      <c r="E441" s="4">
        <v>643</v>
      </c>
      <c r="F441" s="7">
        <v>7000</v>
      </c>
      <c r="G441" s="7">
        <v>7840</v>
      </c>
      <c r="H441" s="6">
        <v>1400</v>
      </c>
      <c r="I441" s="4" t="s">
        <v>4</v>
      </c>
    </row>
    <row r="442" spans="1:9">
      <c r="A442" s="4">
        <v>2022</v>
      </c>
      <c r="B442" s="4" t="s">
        <v>28</v>
      </c>
      <c r="C442" s="4" t="s">
        <v>8</v>
      </c>
      <c r="D442" s="4" t="s">
        <v>12</v>
      </c>
      <c r="E442" s="4">
        <v>455</v>
      </c>
      <c r="F442" s="7">
        <v>4579</v>
      </c>
      <c r="G442" s="7">
        <v>5128</v>
      </c>
      <c r="H442" s="5">
        <v>916</v>
      </c>
      <c r="I442" s="4" t="s">
        <v>4</v>
      </c>
    </row>
    <row r="443" spans="1:9">
      <c r="A443" s="4">
        <v>2022</v>
      </c>
      <c r="B443" s="4" t="s">
        <v>28</v>
      </c>
      <c r="C443" s="4" t="s">
        <v>10</v>
      </c>
      <c r="D443" s="4" t="s">
        <v>13</v>
      </c>
      <c r="E443" s="5">
        <v>345</v>
      </c>
      <c r="F443" s="6">
        <v>7000</v>
      </c>
      <c r="G443" s="6">
        <v>7840</v>
      </c>
      <c r="H443" s="6">
        <v>1400</v>
      </c>
      <c r="I443" s="4" t="s">
        <v>4</v>
      </c>
    </row>
    <row r="444" spans="1:9">
      <c r="A444" s="4">
        <v>2022</v>
      </c>
      <c r="B444" s="4" t="s">
        <v>28</v>
      </c>
      <c r="C444" s="4" t="s">
        <v>6</v>
      </c>
      <c r="D444" s="5" t="s">
        <v>14</v>
      </c>
      <c r="E444" s="5">
        <v>122</v>
      </c>
      <c r="F444" s="5">
        <v>100</v>
      </c>
      <c r="G444" s="5">
        <v>112</v>
      </c>
      <c r="H444" s="5">
        <v>20</v>
      </c>
      <c r="I444" s="4" t="s">
        <v>4</v>
      </c>
    </row>
    <row r="445" spans="1:9">
      <c r="A445" s="4">
        <v>2022</v>
      </c>
      <c r="B445" s="4" t="s">
        <v>28</v>
      </c>
      <c r="C445" s="4" t="s">
        <v>15</v>
      </c>
      <c r="D445" s="4" t="s">
        <v>16</v>
      </c>
      <c r="E445" s="4">
        <v>78</v>
      </c>
      <c r="F445" s="7">
        <v>2289</v>
      </c>
      <c r="G445" s="7">
        <v>5126</v>
      </c>
      <c r="H445" s="5">
        <v>458</v>
      </c>
      <c r="I445" s="4" t="s">
        <v>4</v>
      </c>
    </row>
    <row r="446" spans="1:9">
      <c r="A446" s="4">
        <v>2022</v>
      </c>
      <c r="B446" s="4" t="s">
        <v>28</v>
      </c>
      <c r="C446" s="4" t="s">
        <v>15</v>
      </c>
      <c r="D446" s="4" t="s">
        <v>17</v>
      </c>
      <c r="E446" s="4">
        <v>76</v>
      </c>
      <c r="F446" s="7">
        <v>2288</v>
      </c>
      <c r="G446" s="7">
        <v>5126</v>
      </c>
      <c r="H446" s="5">
        <v>458</v>
      </c>
      <c r="I446" s="4" t="s">
        <v>4</v>
      </c>
    </row>
    <row r="447" spans="1:9">
      <c r="A447" s="4">
        <v>2022</v>
      </c>
      <c r="B447" s="4" t="s">
        <v>28</v>
      </c>
      <c r="C447" s="4" t="s">
        <v>15</v>
      </c>
      <c r="D447" s="4" t="s">
        <v>18</v>
      </c>
      <c r="E447" s="4">
        <v>46</v>
      </c>
      <c r="F447" s="4">
        <v>100</v>
      </c>
      <c r="G447" s="4">
        <v>224</v>
      </c>
      <c r="H447" s="5">
        <v>20</v>
      </c>
      <c r="I447" s="4" t="s">
        <v>4</v>
      </c>
    </row>
    <row r="448" spans="1:9">
      <c r="A448" s="4">
        <v>2022</v>
      </c>
      <c r="B448" s="4" t="s">
        <v>28</v>
      </c>
      <c r="C448" s="4" t="s">
        <v>15</v>
      </c>
      <c r="D448" s="4" t="s">
        <v>19</v>
      </c>
      <c r="E448" s="4">
        <v>34</v>
      </c>
      <c r="F448" s="7">
        <v>2288</v>
      </c>
      <c r="G448" s="7">
        <v>5126</v>
      </c>
      <c r="H448" s="5">
        <v>458</v>
      </c>
      <c r="I448" s="4" t="s">
        <v>4</v>
      </c>
    </row>
    <row r="449" spans="1:9">
      <c r="A449" s="4">
        <v>2022</v>
      </c>
      <c r="B449" s="4" t="s">
        <v>28</v>
      </c>
      <c r="C449" s="4" t="s">
        <v>6</v>
      </c>
      <c r="D449" s="5" t="s">
        <v>20</v>
      </c>
      <c r="E449" s="5">
        <v>7</v>
      </c>
      <c r="F449" s="5">
        <v>200</v>
      </c>
      <c r="G449" s="5">
        <v>224</v>
      </c>
      <c r="H449" s="5">
        <v>40</v>
      </c>
      <c r="I449" s="4" t="s">
        <v>4</v>
      </c>
    </row>
    <row r="450" spans="1:9">
      <c r="A450" s="4">
        <v>2022</v>
      </c>
      <c r="B450" s="4" t="s">
        <v>28</v>
      </c>
      <c r="C450" s="4" t="s">
        <v>21</v>
      </c>
      <c r="D450" s="4" t="s">
        <v>21</v>
      </c>
      <c r="E450" s="4">
        <v>3</v>
      </c>
      <c r="F450" s="7">
        <v>4577</v>
      </c>
      <c r="G450" s="7">
        <v>7392</v>
      </c>
      <c r="H450" s="5">
        <v>915</v>
      </c>
      <c r="I450" s="4" t="s">
        <v>4</v>
      </c>
    </row>
    <row r="451" spans="1:9">
      <c r="A451" s="4">
        <v>2022</v>
      </c>
      <c r="B451" s="4" t="s">
        <v>28</v>
      </c>
      <c r="C451" s="4" t="s">
        <v>15</v>
      </c>
      <c r="D451" s="4" t="s">
        <v>22</v>
      </c>
      <c r="E451" s="4">
        <v>3</v>
      </c>
      <c r="F451" s="7">
        <v>2289</v>
      </c>
      <c r="G451" s="7">
        <v>5127</v>
      </c>
      <c r="H451" s="5">
        <v>458</v>
      </c>
      <c r="I451" s="4" t="s">
        <v>4</v>
      </c>
    </row>
    <row r="452" spans="1:9">
      <c r="A452" s="4">
        <v>2022</v>
      </c>
      <c r="B452" s="4" t="s">
        <v>29</v>
      </c>
      <c r="C452" s="4" t="s">
        <v>2</v>
      </c>
      <c r="D452" s="5" t="s">
        <v>3</v>
      </c>
      <c r="E452" s="6">
        <v>3566</v>
      </c>
      <c r="F452" s="6">
        <v>4577</v>
      </c>
      <c r="G452" s="6">
        <v>5127</v>
      </c>
      <c r="H452" s="5">
        <v>915</v>
      </c>
      <c r="I452" s="4" t="s">
        <v>4</v>
      </c>
    </row>
    <row r="453" spans="1:9">
      <c r="A453" s="4">
        <v>2022</v>
      </c>
      <c r="B453" s="4" t="s">
        <v>29</v>
      </c>
      <c r="C453" s="4" t="s">
        <v>2</v>
      </c>
      <c r="D453" s="5" t="s">
        <v>5</v>
      </c>
      <c r="E453" s="6">
        <v>2498</v>
      </c>
      <c r="F453" s="6">
        <v>8000</v>
      </c>
      <c r="G453" s="6">
        <v>8960</v>
      </c>
      <c r="H453" s="6">
        <v>1600</v>
      </c>
      <c r="I453" s="4" t="s">
        <v>4</v>
      </c>
    </row>
    <row r="454" spans="1:9">
      <c r="A454" s="4">
        <v>2022</v>
      </c>
      <c r="B454" s="4" t="s">
        <v>29</v>
      </c>
      <c r="C454" s="4" t="s">
        <v>6</v>
      </c>
      <c r="D454" s="5" t="s">
        <v>7</v>
      </c>
      <c r="E454" s="6">
        <v>1245</v>
      </c>
      <c r="F454" s="6">
        <v>4577</v>
      </c>
      <c r="G454" s="6">
        <v>5126</v>
      </c>
      <c r="H454" s="5">
        <v>915</v>
      </c>
      <c r="I454" s="4" t="s">
        <v>4</v>
      </c>
    </row>
    <row r="455" spans="1:9">
      <c r="A455" s="4">
        <v>2022</v>
      </c>
      <c r="B455" s="4" t="s">
        <v>29</v>
      </c>
      <c r="C455" s="4" t="s">
        <v>8</v>
      </c>
      <c r="D455" s="4" t="s">
        <v>9</v>
      </c>
      <c r="E455" s="4">
        <v>644</v>
      </c>
      <c r="F455" s="7">
        <v>5744</v>
      </c>
      <c r="G455" s="7">
        <v>6433</v>
      </c>
      <c r="H455" s="6">
        <v>1149</v>
      </c>
      <c r="I455" s="4" t="s">
        <v>4</v>
      </c>
    </row>
    <row r="456" spans="1:9">
      <c r="A456" s="4">
        <v>2022</v>
      </c>
      <c r="B456" s="4" t="s">
        <v>29</v>
      </c>
      <c r="C456" s="4" t="s">
        <v>10</v>
      </c>
      <c r="D456" s="4" t="s">
        <v>11</v>
      </c>
      <c r="E456" s="4">
        <v>643</v>
      </c>
      <c r="F456" s="7">
        <v>7000</v>
      </c>
      <c r="G456" s="7">
        <v>7840</v>
      </c>
      <c r="H456" s="6">
        <v>1400</v>
      </c>
      <c r="I456" s="4" t="s">
        <v>4</v>
      </c>
    </row>
    <row r="457" spans="1:9">
      <c r="A457" s="4">
        <v>2022</v>
      </c>
      <c r="B457" s="4" t="s">
        <v>29</v>
      </c>
      <c r="C457" s="4" t="s">
        <v>8</v>
      </c>
      <c r="D457" s="4" t="s">
        <v>12</v>
      </c>
      <c r="E457" s="4">
        <v>455</v>
      </c>
      <c r="F457" s="7">
        <v>4579</v>
      </c>
      <c r="G457" s="7">
        <v>5128</v>
      </c>
      <c r="H457" s="5">
        <v>916</v>
      </c>
      <c r="I457" s="4" t="s">
        <v>4</v>
      </c>
    </row>
    <row r="458" spans="1:9">
      <c r="A458" s="4">
        <v>2022</v>
      </c>
      <c r="B458" s="4" t="s">
        <v>29</v>
      </c>
      <c r="C458" s="4" t="s">
        <v>10</v>
      </c>
      <c r="D458" s="4" t="s">
        <v>13</v>
      </c>
      <c r="E458" s="5">
        <v>345</v>
      </c>
      <c r="F458" s="6">
        <v>7000</v>
      </c>
      <c r="G458" s="6">
        <v>7840</v>
      </c>
      <c r="H458" s="6">
        <v>1400</v>
      </c>
      <c r="I458" s="4" t="s">
        <v>4</v>
      </c>
    </row>
    <row r="459" spans="1:9">
      <c r="A459" s="4">
        <v>2022</v>
      </c>
      <c r="B459" s="4" t="s">
        <v>29</v>
      </c>
      <c r="C459" s="4" t="s">
        <v>6</v>
      </c>
      <c r="D459" s="5" t="s">
        <v>14</v>
      </c>
      <c r="E459" s="5">
        <v>122</v>
      </c>
      <c r="F459" s="5">
        <v>100</v>
      </c>
      <c r="G459" s="5">
        <v>112</v>
      </c>
      <c r="H459" s="5">
        <v>20</v>
      </c>
      <c r="I459" s="4" t="s">
        <v>4</v>
      </c>
    </row>
    <row r="460" spans="1:9">
      <c r="A460" s="4">
        <v>2022</v>
      </c>
      <c r="B460" s="4" t="s">
        <v>29</v>
      </c>
      <c r="C460" s="4" t="s">
        <v>15</v>
      </c>
      <c r="D460" s="4" t="s">
        <v>16</v>
      </c>
      <c r="E460" s="4">
        <v>78</v>
      </c>
      <c r="F460" s="7">
        <v>2289</v>
      </c>
      <c r="G460" s="7">
        <v>5126</v>
      </c>
      <c r="H460" s="5">
        <v>458</v>
      </c>
      <c r="I460" s="4" t="s">
        <v>4</v>
      </c>
    </row>
    <row r="461" spans="1:9">
      <c r="A461" s="4">
        <v>2022</v>
      </c>
      <c r="B461" s="4" t="s">
        <v>29</v>
      </c>
      <c r="C461" s="4" t="s">
        <v>15</v>
      </c>
      <c r="D461" s="4" t="s">
        <v>17</v>
      </c>
      <c r="E461" s="4">
        <v>76</v>
      </c>
      <c r="F461" s="7">
        <v>2288</v>
      </c>
      <c r="G461" s="7">
        <v>5126</v>
      </c>
      <c r="H461" s="5">
        <v>458</v>
      </c>
      <c r="I461" s="4" t="s">
        <v>4</v>
      </c>
    </row>
    <row r="462" spans="1:9">
      <c r="A462" s="4">
        <v>2022</v>
      </c>
      <c r="B462" s="4" t="s">
        <v>29</v>
      </c>
      <c r="C462" s="4" t="s">
        <v>15</v>
      </c>
      <c r="D462" s="4" t="s">
        <v>18</v>
      </c>
      <c r="E462" s="4">
        <v>46</v>
      </c>
      <c r="F462" s="4">
        <v>100</v>
      </c>
      <c r="G462" s="4">
        <v>224</v>
      </c>
      <c r="H462" s="5">
        <v>20</v>
      </c>
      <c r="I462" s="4" t="s">
        <v>4</v>
      </c>
    </row>
    <row r="463" spans="1:9">
      <c r="A463" s="4">
        <v>2022</v>
      </c>
      <c r="B463" s="4" t="s">
        <v>29</v>
      </c>
      <c r="C463" s="4" t="s">
        <v>15</v>
      </c>
      <c r="D463" s="4" t="s">
        <v>19</v>
      </c>
      <c r="E463" s="4">
        <v>34</v>
      </c>
      <c r="F463" s="7">
        <v>2288</v>
      </c>
      <c r="G463" s="7">
        <v>5126</v>
      </c>
      <c r="H463" s="5">
        <v>458</v>
      </c>
      <c r="I463" s="4" t="s">
        <v>4</v>
      </c>
    </row>
    <row r="464" spans="1:9">
      <c r="A464" s="4">
        <v>2022</v>
      </c>
      <c r="B464" s="4" t="s">
        <v>29</v>
      </c>
      <c r="C464" s="4" t="s">
        <v>6</v>
      </c>
      <c r="D464" s="5" t="s">
        <v>20</v>
      </c>
      <c r="E464" s="5">
        <v>7</v>
      </c>
      <c r="F464" s="5">
        <v>200</v>
      </c>
      <c r="G464" s="5">
        <v>224</v>
      </c>
      <c r="H464" s="5">
        <v>40</v>
      </c>
      <c r="I464" s="4" t="s">
        <v>4</v>
      </c>
    </row>
    <row r="465" spans="1:9">
      <c r="A465" s="4">
        <v>2022</v>
      </c>
      <c r="B465" s="4" t="s">
        <v>29</v>
      </c>
      <c r="C465" s="4" t="s">
        <v>15</v>
      </c>
      <c r="D465" s="4" t="s">
        <v>22</v>
      </c>
      <c r="E465" s="4">
        <v>3</v>
      </c>
      <c r="F465" s="7">
        <v>2289</v>
      </c>
      <c r="G465" s="7">
        <v>5127</v>
      </c>
      <c r="H465" s="5">
        <v>458</v>
      </c>
      <c r="I465" s="4" t="s">
        <v>4</v>
      </c>
    </row>
    <row r="466" spans="1:9">
      <c r="A466" s="4">
        <v>2022</v>
      </c>
      <c r="B466" s="4" t="s">
        <v>29</v>
      </c>
      <c r="C466" s="4" t="s">
        <v>21</v>
      </c>
      <c r="D466" s="4" t="s">
        <v>21</v>
      </c>
      <c r="E466" s="4">
        <v>2</v>
      </c>
      <c r="F466" s="7">
        <v>6600</v>
      </c>
      <c r="G466" s="7">
        <v>7392</v>
      </c>
      <c r="H466" s="6">
        <v>1320</v>
      </c>
      <c r="I466" s="4" t="s">
        <v>4</v>
      </c>
    </row>
    <row r="467" spans="1:9">
      <c r="A467" s="4">
        <v>2022</v>
      </c>
      <c r="B467" s="4" t="s">
        <v>30</v>
      </c>
      <c r="C467" s="4" t="s">
        <v>2</v>
      </c>
      <c r="D467" s="5" t="s">
        <v>3</v>
      </c>
      <c r="E467" s="6">
        <v>3566</v>
      </c>
      <c r="F467" s="6">
        <v>4577</v>
      </c>
      <c r="G467" s="6">
        <v>5127</v>
      </c>
      <c r="H467" s="5">
        <v>915</v>
      </c>
      <c r="I467" s="4" t="s">
        <v>4</v>
      </c>
    </row>
    <row r="468" spans="1:9">
      <c r="A468" s="4">
        <v>2022</v>
      </c>
      <c r="B468" s="4" t="s">
        <v>30</v>
      </c>
      <c r="C468" s="4" t="s">
        <v>2</v>
      </c>
      <c r="D468" s="5" t="s">
        <v>5</v>
      </c>
      <c r="E468" s="6">
        <v>2498</v>
      </c>
      <c r="F468" s="6">
        <v>8000</v>
      </c>
      <c r="G468" s="6">
        <v>8960</v>
      </c>
      <c r="H468" s="6">
        <v>1600</v>
      </c>
      <c r="I468" s="4" t="s">
        <v>4</v>
      </c>
    </row>
    <row r="469" spans="1:9">
      <c r="A469" s="4">
        <v>2022</v>
      </c>
      <c r="B469" s="4" t="s">
        <v>30</v>
      </c>
      <c r="C469" s="4" t="s">
        <v>6</v>
      </c>
      <c r="D469" s="5" t="s">
        <v>7</v>
      </c>
      <c r="E469" s="6">
        <v>1245</v>
      </c>
      <c r="F469" s="6">
        <v>4577</v>
      </c>
      <c r="G469" s="6">
        <v>5126</v>
      </c>
      <c r="H469" s="5">
        <v>915</v>
      </c>
      <c r="I469" s="4" t="s">
        <v>4</v>
      </c>
    </row>
    <row r="470" spans="1:9">
      <c r="A470" s="4">
        <v>2022</v>
      </c>
      <c r="B470" s="4" t="s">
        <v>30</v>
      </c>
      <c r="C470" s="4" t="s">
        <v>8</v>
      </c>
      <c r="D470" s="4" t="s">
        <v>9</v>
      </c>
      <c r="E470" s="4">
        <v>644</v>
      </c>
      <c r="F470" s="7">
        <v>5744</v>
      </c>
      <c r="G470" s="7">
        <v>6433</v>
      </c>
      <c r="H470" s="6">
        <v>1149</v>
      </c>
      <c r="I470" s="4" t="s">
        <v>4</v>
      </c>
    </row>
    <row r="471" spans="1:9">
      <c r="A471" s="4">
        <v>2022</v>
      </c>
      <c r="B471" s="4" t="s">
        <v>30</v>
      </c>
      <c r="C471" s="4" t="s">
        <v>10</v>
      </c>
      <c r="D471" s="4" t="s">
        <v>11</v>
      </c>
      <c r="E471" s="4">
        <v>643</v>
      </c>
      <c r="F471" s="7">
        <v>7000</v>
      </c>
      <c r="G471" s="7">
        <v>7840</v>
      </c>
      <c r="H471" s="6">
        <v>1400</v>
      </c>
      <c r="I471" s="4" t="s">
        <v>4</v>
      </c>
    </row>
    <row r="472" spans="1:9">
      <c r="A472" s="4">
        <v>2022</v>
      </c>
      <c r="B472" s="4" t="s">
        <v>30</v>
      </c>
      <c r="C472" s="4" t="s">
        <v>8</v>
      </c>
      <c r="D472" s="4" t="s">
        <v>12</v>
      </c>
      <c r="E472" s="4">
        <v>455</v>
      </c>
      <c r="F472" s="7">
        <v>5036</v>
      </c>
      <c r="G472" s="7">
        <v>5128</v>
      </c>
      <c r="H472" s="6">
        <v>1007</v>
      </c>
      <c r="I472" s="4" t="s">
        <v>4</v>
      </c>
    </row>
    <row r="473" spans="1:9">
      <c r="A473" s="4">
        <v>2022</v>
      </c>
      <c r="B473" s="4" t="s">
        <v>30</v>
      </c>
      <c r="C473" s="4" t="s">
        <v>10</v>
      </c>
      <c r="D473" s="4" t="s">
        <v>13</v>
      </c>
      <c r="E473" s="5">
        <v>345</v>
      </c>
      <c r="F473" s="6">
        <v>7700</v>
      </c>
      <c r="G473" s="6">
        <v>7840</v>
      </c>
      <c r="H473" s="6">
        <v>1540</v>
      </c>
      <c r="I473" s="4" t="s">
        <v>4</v>
      </c>
    </row>
    <row r="474" spans="1:9">
      <c r="A474" s="4">
        <v>2022</v>
      </c>
      <c r="B474" s="4" t="s">
        <v>30</v>
      </c>
      <c r="C474" s="4" t="s">
        <v>6</v>
      </c>
      <c r="D474" s="5" t="s">
        <v>14</v>
      </c>
      <c r="E474" s="5">
        <v>122</v>
      </c>
      <c r="F474" s="5">
        <v>110</v>
      </c>
      <c r="G474" s="5">
        <v>112</v>
      </c>
      <c r="H474" s="5">
        <v>22</v>
      </c>
      <c r="I474" s="4" t="s">
        <v>4</v>
      </c>
    </row>
    <row r="475" spans="1:9">
      <c r="A475" s="4">
        <v>2022</v>
      </c>
      <c r="B475" s="4" t="s">
        <v>30</v>
      </c>
      <c r="C475" s="4" t="s">
        <v>15</v>
      </c>
      <c r="D475" s="4" t="s">
        <v>16</v>
      </c>
      <c r="E475" s="4">
        <v>78</v>
      </c>
      <c r="F475" s="7">
        <v>2517</v>
      </c>
      <c r="G475" s="7">
        <v>5126</v>
      </c>
      <c r="H475" s="5">
        <v>503</v>
      </c>
      <c r="I475" s="4" t="s">
        <v>4</v>
      </c>
    </row>
    <row r="476" spans="1:9">
      <c r="A476" s="4">
        <v>2022</v>
      </c>
      <c r="B476" s="4" t="s">
        <v>30</v>
      </c>
      <c r="C476" s="4" t="s">
        <v>15</v>
      </c>
      <c r="D476" s="4" t="s">
        <v>17</v>
      </c>
      <c r="E476" s="4">
        <v>76</v>
      </c>
      <c r="F476" s="7">
        <v>2517</v>
      </c>
      <c r="G476" s="7">
        <v>5126</v>
      </c>
      <c r="H476" s="5">
        <v>503</v>
      </c>
      <c r="I476" s="4" t="s">
        <v>4</v>
      </c>
    </row>
    <row r="477" spans="1:9">
      <c r="A477" s="4">
        <v>2022</v>
      </c>
      <c r="B477" s="4" t="s">
        <v>30</v>
      </c>
      <c r="C477" s="4" t="s">
        <v>15</v>
      </c>
      <c r="D477" s="4" t="s">
        <v>18</v>
      </c>
      <c r="E477" s="4">
        <v>46</v>
      </c>
      <c r="F477" s="4">
        <v>115</v>
      </c>
      <c r="G477" s="4">
        <v>224</v>
      </c>
      <c r="H477" s="5">
        <v>23</v>
      </c>
      <c r="I477" s="4" t="s">
        <v>4</v>
      </c>
    </row>
    <row r="478" spans="1:9">
      <c r="A478" s="4">
        <v>2022</v>
      </c>
      <c r="B478" s="4" t="s">
        <v>30</v>
      </c>
      <c r="C478" s="4" t="s">
        <v>15</v>
      </c>
      <c r="D478" s="4" t="s">
        <v>19</v>
      </c>
      <c r="E478" s="4">
        <v>34</v>
      </c>
      <c r="F478" s="7">
        <v>2632</v>
      </c>
      <c r="G478" s="7">
        <v>5126</v>
      </c>
      <c r="H478" s="5">
        <v>526</v>
      </c>
      <c r="I478" s="4" t="s">
        <v>4</v>
      </c>
    </row>
    <row r="479" spans="1:9">
      <c r="A479" s="4">
        <v>2022</v>
      </c>
      <c r="B479" s="4" t="s">
        <v>30</v>
      </c>
      <c r="C479" s="4" t="s">
        <v>6</v>
      </c>
      <c r="D479" s="5" t="s">
        <v>20</v>
      </c>
      <c r="E479" s="5">
        <v>7</v>
      </c>
      <c r="F479" s="5">
        <v>230</v>
      </c>
      <c r="G479" s="5">
        <v>224</v>
      </c>
      <c r="H479" s="5">
        <v>46</v>
      </c>
      <c r="I479" s="4" t="s">
        <v>4</v>
      </c>
    </row>
    <row r="480" spans="1:9">
      <c r="A480" s="4">
        <v>2022</v>
      </c>
      <c r="B480" s="4" t="s">
        <v>30</v>
      </c>
      <c r="C480" s="4" t="s">
        <v>15</v>
      </c>
      <c r="D480" s="4" t="s">
        <v>22</v>
      </c>
      <c r="E480" s="4">
        <v>3</v>
      </c>
      <c r="F480" s="7">
        <v>2632</v>
      </c>
      <c r="G480" s="7">
        <v>5127</v>
      </c>
      <c r="H480" s="5">
        <v>526</v>
      </c>
      <c r="I480" s="4" t="s">
        <v>4</v>
      </c>
    </row>
    <row r="481" spans="1:9">
      <c r="A481" s="4">
        <v>2022</v>
      </c>
      <c r="B481" s="4" t="s">
        <v>30</v>
      </c>
      <c r="C481" s="4" t="s">
        <v>21</v>
      </c>
      <c r="D481" s="4" t="s">
        <v>21</v>
      </c>
      <c r="E481" s="4">
        <v>2</v>
      </c>
      <c r="F481" s="7">
        <v>7590</v>
      </c>
      <c r="G481" s="7">
        <v>7392</v>
      </c>
      <c r="H481" s="6">
        <v>1518</v>
      </c>
      <c r="I481" s="4" t="s">
        <v>4</v>
      </c>
    </row>
    <row r="482" spans="1:9">
      <c r="A482" s="4">
        <v>2022</v>
      </c>
      <c r="B482" s="4" t="s">
        <v>31</v>
      </c>
      <c r="C482" s="4" t="s">
        <v>2</v>
      </c>
      <c r="D482" s="5" t="s">
        <v>3</v>
      </c>
      <c r="E482" s="6">
        <v>3566</v>
      </c>
      <c r="F482" s="6">
        <v>4577</v>
      </c>
      <c r="G482" s="6">
        <v>5127</v>
      </c>
      <c r="H482" s="5">
        <v>915</v>
      </c>
      <c r="I482" s="4" t="s">
        <v>4</v>
      </c>
    </row>
    <row r="483" spans="1:9">
      <c r="A483" s="4">
        <v>2022</v>
      </c>
      <c r="B483" s="4" t="s">
        <v>31</v>
      </c>
      <c r="C483" s="4" t="s">
        <v>2</v>
      </c>
      <c r="D483" s="5" t="s">
        <v>5</v>
      </c>
      <c r="E483" s="6">
        <v>2498</v>
      </c>
      <c r="F483" s="6">
        <v>8000</v>
      </c>
      <c r="G483" s="6">
        <v>8960</v>
      </c>
      <c r="H483" s="6">
        <v>1600</v>
      </c>
      <c r="I483" s="4" t="s">
        <v>4</v>
      </c>
    </row>
    <row r="484" spans="1:9">
      <c r="A484" s="4">
        <v>2022</v>
      </c>
      <c r="B484" s="4" t="s">
        <v>31</v>
      </c>
      <c r="C484" s="4" t="s">
        <v>6</v>
      </c>
      <c r="D484" s="5" t="s">
        <v>7</v>
      </c>
      <c r="E484" s="6">
        <v>1245</v>
      </c>
      <c r="F484" s="6">
        <v>4577</v>
      </c>
      <c r="G484" s="6">
        <v>5126</v>
      </c>
      <c r="H484" s="5">
        <v>915</v>
      </c>
      <c r="I484" s="4" t="s">
        <v>4</v>
      </c>
    </row>
    <row r="485" spans="1:9">
      <c r="A485" s="4">
        <v>2022</v>
      </c>
      <c r="B485" s="4" t="s">
        <v>31</v>
      </c>
      <c r="C485" s="4" t="s">
        <v>8</v>
      </c>
      <c r="D485" s="4" t="s">
        <v>9</v>
      </c>
      <c r="E485" s="4">
        <v>644</v>
      </c>
      <c r="F485" s="7">
        <v>5744</v>
      </c>
      <c r="G485" s="7">
        <v>6433</v>
      </c>
      <c r="H485" s="6">
        <v>1149</v>
      </c>
      <c r="I485" s="4" t="s">
        <v>4</v>
      </c>
    </row>
    <row r="486" spans="1:9">
      <c r="A486" s="4">
        <v>2022</v>
      </c>
      <c r="B486" s="4" t="s">
        <v>31</v>
      </c>
      <c r="C486" s="4" t="s">
        <v>10</v>
      </c>
      <c r="D486" s="4" t="s">
        <v>11</v>
      </c>
      <c r="E486" s="4">
        <v>643</v>
      </c>
      <c r="F486" s="7">
        <v>7000</v>
      </c>
      <c r="G486" s="7">
        <v>7840</v>
      </c>
      <c r="H486" s="6">
        <v>1400</v>
      </c>
      <c r="I486" s="4" t="s">
        <v>4</v>
      </c>
    </row>
    <row r="487" spans="1:9">
      <c r="A487" s="4">
        <v>2022</v>
      </c>
      <c r="B487" s="4" t="s">
        <v>31</v>
      </c>
      <c r="C487" s="4" t="s">
        <v>8</v>
      </c>
      <c r="D487" s="4" t="s">
        <v>12</v>
      </c>
      <c r="E487" s="4">
        <v>455</v>
      </c>
      <c r="F487" s="7">
        <v>4579</v>
      </c>
      <c r="G487" s="7">
        <v>5128</v>
      </c>
      <c r="H487" s="5">
        <v>916</v>
      </c>
      <c r="I487" s="4" t="s">
        <v>4</v>
      </c>
    </row>
    <row r="488" spans="1:9">
      <c r="A488" s="4">
        <v>2022</v>
      </c>
      <c r="B488" s="4" t="s">
        <v>31</v>
      </c>
      <c r="C488" s="4" t="s">
        <v>10</v>
      </c>
      <c r="D488" s="4" t="s">
        <v>13</v>
      </c>
      <c r="E488" s="5">
        <v>345</v>
      </c>
      <c r="F488" s="6">
        <v>7000</v>
      </c>
      <c r="G488" s="6">
        <v>7840</v>
      </c>
      <c r="H488" s="6">
        <v>1400</v>
      </c>
      <c r="I488" s="4" t="s">
        <v>4</v>
      </c>
    </row>
    <row r="489" spans="1:9">
      <c r="A489" s="4">
        <v>2022</v>
      </c>
      <c r="B489" s="4" t="s">
        <v>31</v>
      </c>
      <c r="C489" s="4" t="s">
        <v>6</v>
      </c>
      <c r="D489" s="5" t="s">
        <v>14</v>
      </c>
      <c r="E489" s="5">
        <v>122</v>
      </c>
      <c r="F489" s="5">
        <v>100</v>
      </c>
      <c r="G489" s="5">
        <v>112</v>
      </c>
      <c r="H489" s="5">
        <v>20</v>
      </c>
      <c r="I489" s="4" t="s">
        <v>4</v>
      </c>
    </row>
    <row r="490" spans="1:9">
      <c r="A490" s="4">
        <v>2022</v>
      </c>
      <c r="B490" s="4" t="s">
        <v>31</v>
      </c>
      <c r="C490" s="4" t="s">
        <v>15</v>
      </c>
      <c r="D490" s="4" t="s">
        <v>16</v>
      </c>
      <c r="E490" s="4">
        <v>78</v>
      </c>
      <c r="F490" s="7">
        <v>2289</v>
      </c>
      <c r="G490" s="7">
        <v>5126</v>
      </c>
      <c r="H490" s="5">
        <v>458</v>
      </c>
      <c r="I490" s="4" t="s">
        <v>4</v>
      </c>
    </row>
    <row r="491" spans="1:9">
      <c r="A491" s="4">
        <v>2022</v>
      </c>
      <c r="B491" s="4" t="s">
        <v>31</v>
      </c>
      <c r="C491" s="4" t="s">
        <v>15</v>
      </c>
      <c r="D491" s="4" t="s">
        <v>17</v>
      </c>
      <c r="E491" s="4">
        <v>76</v>
      </c>
      <c r="F491" s="7">
        <v>2288</v>
      </c>
      <c r="G491" s="7">
        <v>5126</v>
      </c>
      <c r="H491" s="5">
        <v>458</v>
      </c>
      <c r="I491" s="4" t="s">
        <v>4</v>
      </c>
    </row>
    <row r="492" spans="1:9">
      <c r="A492" s="4">
        <v>2022</v>
      </c>
      <c r="B492" s="4" t="s">
        <v>31</v>
      </c>
      <c r="C492" s="4" t="s">
        <v>15</v>
      </c>
      <c r="D492" s="4" t="s">
        <v>18</v>
      </c>
      <c r="E492" s="4">
        <v>46</v>
      </c>
      <c r="F492" s="4">
        <v>100</v>
      </c>
      <c r="G492" s="4">
        <v>224</v>
      </c>
      <c r="H492" s="5">
        <v>20</v>
      </c>
      <c r="I492" s="4" t="s">
        <v>4</v>
      </c>
    </row>
    <row r="493" spans="1:9">
      <c r="A493" s="4">
        <v>2022</v>
      </c>
      <c r="B493" s="4" t="s">
        <v>31</v>
      </c>
      <c r="C493" s="4" t="s">
        <v>15</v>
      </c>
      <c r="D493" s="4" t="s">
        <v>19</v>
      </c>
      <c r="E493" s="4">
        <v>34</v>
      </c>
      <c r="F493" s="7">
        <v>2746</v>
      </c>
      <c r="G493" s="7">
        <v>5126</v>
      </c>
      <c r="H493" s="5">
        <v>549</v>
      </c>
      <c r="I493" s="4" t="s">
        <v>4</v>
      </c>
    </row>
    <row r="494" spans="1:9">
      <c r="A494" s="4">
        <v>2022</v>
      </c>
      <c r="B494" s="4" t="s">
        <v>31</v>
      </c>
      <c r="C494" s="4" t="s">
        <v>6</v>
      </c>
      <c r="D494" s="5" t="s">
        <v>20</v>
      </c>
      <c r="E494" s="5">
        <v>7</v>
      </c>
      <c r="F494" s="5">
        <v>240</v>
      </c>
      <c r="G494" s="5">
        <v>224</v>
      </c>
      <c r="H494" s="5">
        <v>48</v>
      </c>
      <c r="I494" s="4" t="s">
        <v>4</v>
      </c>
    </row>
    <row r="495" spans="1:9">
      <c r="A495" s="4">
        <v>2022</v>
      </c>
      <c r="B495" s="4" t="s">
        <v>31</v>
      </c>
      <c r="C495" s="4" t="s">
        <v>15</v>
      </c>
      <c r="D495" s="4" t="s">
        <v>22</v>
      </c>
      <c r="E495" s="4">
        <v>3</v>
      </c>
      <c r="F495" s="7">
        <v>2746</v>
      </c>
      <c r="G495" s="7">
        <v>5127</v>
      </c>
      <c r="H495" s="5">
        <v>549</v>
      </c>
      <c r="I495" s="4" t="s">
        <v>4</v>
      </c>
    </row>
    <row r="496" spans="1:9">
      <c r="A496" s="4">
        <v>2022</v>
      </c>
      <c r="B496" s="4" t="s">
        <v>31</v>
      </c>
      <c r="C496" s="4" t="s">
        <v>21</v>
      </c>
      <c r="D496" s="4" t="s">
        <v>21</v>
      </c>
      <c r="E496" s="4">
        <v>2</v>
      </c>
      <c r="F496" s="7">
        <v>7920</v>
      </c>
      <c r="G496" s="7">
        <v>7392</v>
      </c>
      <c r="H496" s="6">
        <v>1584</v>
      </c>
      <c r="I496" s="4" t="s">
        <v>4</v>
      </c>
    </row>
    <row r="497" spans="1:9">
      <c r="A497" s="4">
        <v>2022</v>
      </c>
      <c r="B497" s="4" t="s">
        <v>32</v>
      </c>
      <c r="C497" s="4" t="s">
        <v>2</v>
      </c>
      <c r="D497" s="5" t="s">
        <v>3</v>
      </c>
      <c r="E497" s="6">
        <v>3566</v>
      </c>
      <c r="F497" s="6">
        <v>5035</v>
      </c>
      <c r="G497" s="6">
        <v>5127</v>
      </c>
      <c r="H497" s="6">
        <v>1007</v>
      </c>
      <c r="I497" s="4" t="s">
        <v>4</v>
      </c>
    </row>
    <row r="498" spans="1:9">
      <c r="A498" s="4">
        <v>2022</v>
      </c>
      <c r="B498" s="4" t="s">
        <v>32</v>
      </c>
      <c r="C498" s="4" t="s">
        <v>2</v>
      </c>
      <c r="D498" s="5" t="s">
        <v>5</v>
      </c>
      <c r="E498" s="6">
        <v>2498</v>
      </c>
      <c r="F498" s="6">
        <v>9200</v>
      </c>
      <c r="G498" s="6">
        <v>8960</v>
      </c>
      <c r="H498" s="6">
        <v>1840</v>
      </c>
      <c r="I498" s="4" t="s">
        <v>4</v>
      </c>
    </row>
    <row r="499" spans="1:9">
      <c r="A499" s="4">
        <v>2022</v>
      </c>
      <c r="B499" s="4" t="s">
        <v>32</v>
      </c>
      <c r="C499" s="4" t="s">
        <v>6</v>
      </c>
      <c r="D499" s="5" t="s">
        <v>7</v>
      </c>
      <c r="E499" s="6">
        <v>1245</v>
      </c>
      <c r="F499" s="6">
        <v>5264</v>
      </c>
      <c r="G499" s="6">
        <v>5126</v>
      </c>
      <c r="H499" s="6">
        <v>1053</v>
      </c>
      <c r="I499" s="4" t="s">
        <v>4</v>
      </c>
    </row>
    <row r="500" spans="1:9">
      <c r="A500" s="4">
        <v>2022</v>
      </c>
      <c r="B500" s="4" t="s">
        <v>32</v>
      </c>
      <c r="C500" s="4" t="s">
        <v>8</v>
      </c>
      <c r="D500" s="4" t="s">
        <v>9</v>
      </c>
      <c r="E500" s="4">
        <v>644</v>
      </c>
      <c r="F500" s="7">
        <v>6605</v>
      </c>
      <c r="G500" s="7">
        <v>6433</v>
      </c>
      <c r="H500" s="6">
        <v>1321</v>
      </c>
      <c r="I500" s="4" t="s">
        <v>4</v>
      </c>
    </row>
    <row r="501" spans="1:9">
      <c r="A501" s="4">
        <v>2022</v>
      </c>
      <c r="B501" s="4" t="s">
        <v>32</v>
      </c>
      <c r="C501" s="4" t="s">
        <v>10</v>
      </c>
      <c r="D501" s="4" t="s">
        <v>11</v>
      </c>
      <c r="E501" s="4">
        <v>643</v>
      </c>
      <c r="F501" s="7">
        <v>8400</v>
      </c>
      <c r="G501" s="7">
        <v>7840</v>
      </c>
      <c r="H501" s="6">
        <v>1680</v>
      </c>
      <c r="I501" s="4" t="s">
        <v>4</v>
      </c>
    </row>
    <row r="502" spans="1:9">
      <c r="A502" s="4">
        <v>2022</v>
      </c>
      <c r="B502" s="4" t="s">
        <v>32</v>
      </c>
      <c r="C502" s="4" t="s">
        <v>8</v>
      </c>
      <c r="D502" s="4" t="s">
        <v>12</v>
      </c>
      <c r="E502" s="4">
        <v>455</v>
      </c>
      <c r="F502" s="7">
        <v>5494</v>
      </c>
      <c r="G502" s="7">
        <v>5128</v>
      </c>
      <c r="H502" s="6">
        <v>1099</v>
      </c>
      <c r="I502" s="4" t="s">
        <v>4</v>
      </c>
    </row>
    <row r="503" spans="1:9">
      <c r="A503" s="4">
        <v>2022</v>
      </c>
      <c r="B503" s="4" t="s">
        <v>32</v>
      </c>
      <c r="C503" s="4" t="s">
        <v>10</v>
      </c>
      <c r="D503" s="4" t="s">
        <v>13</v>
      </c>
      <c r="E503" s="5">
        <v>345</v>
      </c>
      <c r="F503" s="6">
        <v>8400</v>
      </c>
      <c r="G503" s="6">
        <v>7840</v>
      </c>
      <c r="H503" s="6">
        <v>1680</v>
      </c>
      <c r="I503" s="4" t="s">
        <v>4</v>
      </c>
    </row>
    <row r="504" spans="1:9">
      <c r="A504" s="4">
        <v>2022</v>
      </c>
      <c r="B504" s="4" t="s">
        <v>32</v>
      </c>
      <c r="C504" s="4" t="s">
        <v>6</v>
      </c>
      <c r="D504" s="5" t="s">
        <v>14</v>
      </c>
      <c r="E504" s="5">
        <v>122</v>
      </c>
      <c r="F504" s="5">
        <v>120</v>
      </c>
      <c r="G504" s="5">
        <v>112</v>
      </c>
      <c r="H504" s="5">
        <v>24</v>
      </c>
      <c r="I504" s="4" t="s">
        <v>4</v>
      </c>
    </row>
    <row r="505" spans="1:9">
      <c r="A505" s="4">
        <v>2022</v>
      </c>
      <c r="B505" s="4" t="s">
        <v>32</v>
      </c>
      <c r="C505" s="4" t="s">
        <v>15</v>
      </c>
      <c r="D505" s="4" t="s">
        <v>16</v>
      </c>
      <c r="E505" s="4">
        <v>78</v>
      </c>
      <c r="F505" s="7">
        <v>2517</v>
      </c>
      <c r="G505" s="7">
        <v>5126</v>
      </c>
      <c r="H505" s="5">
        <v>503</v>
      </c>
      <c r="I505" s="4" t="s">
        <v>4</v>
      </c>
    </row>
    <row r="506" spans="1:9">
      <c r="A506" s="4">
        <v>2022</v>
      </c>
      <c r="B506" s="4" t="s">
        <v>32</v>
      </c>
      <c r="C506" s="4" t="s">
        <v>15</v>
      </c>
      <c r="D506" s="4" t="s">
        <v>17</v>
      </c>
      <c r="E506" s="4">
        <v>76</v>
      </c>
      <c r="F506" s="7">
        <v>2517</v>
      </c>
      <c r="G506" s="7">
        <v>5126</v>
      </c>
      <c r="H506" s="5">
        <v>503</v>
      </c>
      <c r="I506" s="4" t="s">
        <v>4</v>
      </c>
    </row>
    <row r="507" spans="1:9">
      <c r="A507" s="4">
        <v>2022</v>
      </c>
      <c r="B507" s="4" t="s">
        <v>32</v>
      </c>
      <c r="C507" s="4" t="s">
        <v>15</v>
      </c>
      <c r="D507" s="4" t="s">
        <v>18</v>
      </c>
      <c r="E507" s="4">
        <v>46</v>
      </c>
      <c r="F507" s="4">
        <v>110</v>
      </c>
      <c r="G507" s="4">
        <v>224</v>
      </c>
      <c r="H507" s="5">
        <v>22</v>
      </c>
      <c r="I507" s="4" t="s">
        <v>4</v>
      </c>
    </row>
    <row r="508" spans="1:9">
      <c r="A508" s="4">
        <v>2022</v>
      </c>
      <c r="B508" s="4" t="s">
        <v>32</v>
      </c>
      <c r="C508" s="4" t="s">
        <v>15</v>
      </c>
      <c r="D508" s="4" t="s">
        <v>19</v>
      </c>
      <c r="E508" s="4">
        <v>34</v>
      </c>
      <c r="F508" s="7">
        <v>2517</v>
      </c>
      <c r="G508" s="7">
        <v>5126</v>
      </c>
      <c r="H508" s="5">
        <v>503</v>
      </c>
      <c r="I508" s="4" t="s">
        <v>4</v>
      </c>
    </row>
    <row r="509" spans="1:9">
      <c r="A509" s="4">
        <v>2022</v>
      </c>
      <c r="B509" s="4" t="s">
        <v>32</v>
      </c>
      <c r="C509" s="4" t="s">
        <v>6</v>
      </c>
      <c r="D509" s="5" t="s">
        <v>20</v>
      </c>
      <c r="E509" s="5">
        <v>7</v>
      </c>
      <c r="F509" s="5">
        <v>220</v>
      </c>
      <c r="G509" s="5">
        <v>224</v>
      </c>
      <c r="H509" s="5">
        <v>44</v>
      </c>
      <c r="I509" s="4" t="s">
        <v>4</v>
      </c>
    </row>
    <row r="510" spans="1:9">
      <c r="A510" s="4">
        <v>2022</v>
      </c>
      <c r="B510" s="4" t="s">
        <v>32</v>
      </c>
      <c r="C510" s="4" t="s">
        <v>15</v>
      </c>
      <c r="D510" s="4" t="s">
        <v>22</v>
      </c>
      <c r="E510" s="4">
        <v>3</v>
      </c>
      <c r="F510" s="7">
        <v>2518</v>
      </c>
      <c r="G510" s="7">
        <v>5127</v>
      </c>
      <c r="H510" s="5">
        <v>504</v>
      </c>
      <c r="I510" s="4" t="s">
        <v>4</v>
      </c>
    </row>
    <row r="511" spans="1:9">
      <c r="A511" s="4">
        <v>2022</v>
      </c>
      <c r="B511" s="4" t="s">
        <v>32</v>
      </c>
      <c r="C511" s="4" t="s">
        <v>21</v>
      </c>
      <c r="D511" s="4" t="s">
        <v>21</v>
      </c>
      <c r="E511" s="4">
        <v>2</v>
      </c>
      <c r="F511" s="7">
        <v>7260</v>
      </c>
      <c r="G511" s="7">
        <v>7392</v>
      </c>
      <c r="H511" s="6">
        <v>1452</v>
      </c>
      <c r="I511" s="4" t="s">
        <v>4</v>
      </c>
    </row>
    <row r="512" spans="1:9">
      <c r="A512" s="4">
        <v>2022</v>
      </c>
      <c r="B512" s="4" t="s">
        <v>33</v>
      </c>
      <c r="C512" s="4" t="s">
        <v>2</v>
      </c>
      <c r="D512" s="5" t="s">
        <v>3</v>
      </c>
      <c r="E512" s="6">
        <v>3566</v>
      </c>
      <c r="F512" s="6">
        <v>5264</v>
      </c>
      <c r="G512" s="6">
        <v>5127</v>
      </c>
      <c r="H512" s="6">
        <v>1053</v>
      </c>
      <c r="I512" s="4" t="s">
        <v>4</v>
      </c>
    </row>
    <row r="513" spans="1:9">
      <c r="A513" s="4">
        <v>2022</v>
      </c>
      <c r="B513" s="4" t="s">
        <v>33</v>
      </c>
      <c r="C513" s="4" t="s">
        <v>2</v>
      </c>
      <c r="D513" s="5" t="s">
        <v>5</v>
      </c>
      <c r="E513" s="6">
        <v>2498</v>
      </c>
      <c r="F513" s="6">
        <v>8800</v>
      </c>
      <c r="G513" s="6">
        <v>8960</v>
      </c>
      <c r="H513" s="6">
        <v>1760</v>
      </c>
      <c r="I513" s="4" t="s">
        <v>4</v>
      </c>
    </row>
    <row r="514" spans="1:9">
      <c r="A514" s="4">
        <v>2022</v>
      </c>
      <c r="B514" s="4" t="s">
        <v>33</v>
      </c>
      <c r="C514" s="4" t="s">
        <v>6</v>
      </c>
      <c r="D514" s="5" t="s">
        <v>7</v>
      </c>
      <c r="E514" s="6">
        <v>1245</v>
      </c>
      <c r="F514" s="6">
        <v>5035</v>
      </c>
      <c r="G514" s="6">
        <v>5126</v>
      </c>
      <c r="H514" s="6">
        <v>1007</v>
      </c>
      <c r="I514" s="4" t="s">
        <v>4</v>
      </c>
    </row>
    <row r="515" spans="1:9">
      <c r="A515" s="4">
        <v>2022</v>
      </c>
      <c r="B515" s="4" t="s">
        <v>33</v>
      </c>
      <c r="C515" s="4" t="s">
        <v>8</v>
      </c>
      <c r="D515" s="4" t="s">
        <v>9</v>
      </c>
      <c r="E515" s="4">
        <v>644</v>
      </c>
      <c r="F515" s="7">
        <v>6318</v>
      </c>
      <c r="G515" s="7">
        <v>6433</v>
      </c>
      <c r="H515" s="6">
        <v>1264</v>
      </c>
      <c r="I515" s="4" t="s">
        <v>4</v>
      </c>
    </row>
    <row r="516" spans="1:9">
      <c r="A516" s="4">
        <v>2022</v>
      </c>
      <c r="B516" s="4" t="s">
        <v>33</v>
      </c>
      <c r="C516" s="4" t="s">
        <v>10</v>
      </c>
      <c r="D516" s="4" t="s">
        <v>11</v>
      </c>
      <c r="E516" s="4">
        <v>643</v>
      </c>
      <c r="F516" s="7">
        <v>7700</v>
      </c>
      <c r="G516" s="7">
        <v>7840</v>
      </c>
      <c r="H516" s="6">
        <v>1540</v>
      </c>
      <c r="I516" s="4" t="s">
        <v>4</v>
      </c>
    </row>
    <row r="517" spans="1:9">
      <c r="A517" s="4">
        <v>2022</v>
      </c>
      <c r="B517" s="4" t="s">
        <v>33</v>
      </c>
      <c r="C517" s="4" t="s">
        <v>8</v>
      </c>
      <c r="D517" s="4" t="s">
        <v>12</v>
      </c>
      <c r="E517" s="4">
        <v>455</v>
      </c>
      <c r="F517" s="7">
        <v>5036</v>
      </c>
      <c r="G517" s="7">
        <v>5128</v>
      </c>
      <c r="H517" s="6">
        <v>1007</v>
      </c>
      <c r="I517" s="4" t="s">
        <v>4</v>
      </c>
    </row>
    <row r="518" spans="1:9">
      <c r="A518" s="4">
        <v>2022</v>
      </c>
      <c r="B518" s="4" t="s">
        <v>33</v>
      </c>
      <c r="C518" s="4" t="s">
        <v>10</v>
      </c>
      <c r="D518" s="4" t="s">
        <v>13</v>
      </c>
      <c r="E518" s="5">
        <v>345</v>
      </c>
      <c r="F518" s="6">
        <v>7700</v>
      </c>
      <c r="G518" s="6">
        <v>7840</v>
      </c>
      <c r="H518" s="6">
        <v>1540</v>
      </c>
      <c r="I518" s="4" t="s">
        <v>4</v>
      </c>
    </row>
    <row r="519" spans="1:9">
      <c r="A519" s="4">
        <v>2022</v>
      </c>
      <c r="B519" s="4" t="s">
        <v>33</v>
      </c>
      <c r="C519" s="4" t="s">
        <v>6</v>
      </c>
      <c r="D519" s="5" t="s">
        <v>14</v>
      </c>
      <c r="E519" s="5">
        <v>122</v>
      </c>
      <c r="F519" s="5">
        <v>110</v>
      </c>
      <c r="G519" s="5">
        <v>112</v>
      </c>
      <c r="H519" s="5">
        <v>22</v>
      </c>
      <c r="I519" s="4" t="s">
        <v>4</v>
      </c>
    </row>
    <row r="520" spans="1:9">
      <c r="A520" s="4">
        <v>2022</v>
      </c>
      <c r="B520" s="4" t="s">
        <v>33</v>
      </c>
      <c r="C520" s="4" t="s">
        <v>15</v>
      </c>
      <c r="D520" s="4" t="s">
        <v>16</v>
      </c>
      <c r="E520" s="4">
        <v>78</v>
      </c>
      <c r="F520" s="7">
        <v>2517</v>
      </c>
      <c r="G520" s="7">
        <v>5126</v>
      </c>
      <c r="H520" s="5">
        <v>503</v>
      </c>
      <c r="I520" s="4" t="s">
        <v>4</v>
      </c>
    </row>
    <row r="521" spans="1:9">
      <c r="A521" s="4">
        <v>2022</v>
      </c>
      <c r="B521" s="4" t="s">
        <v>33</v>
      </c>
      <c r="C521" s="4" t="s">
        <v>15</v>
      </c>
      <c r="D521" s="4" t="s">
        <v>17</v>
      </c>
      <c r="E521" s="4">
        <v>76</v>
      </c>
      <c r="F521" s="7">
        <v>2288</v>
      </c>
      <c r="G521" s="7">
        <v>5126</v>
      </c>
      <c r="H521" s="5">
        <v>458</v>
      </c>
      <c r="I521" s="4" t="s">
        <v>4</v>
      </c>
    </row>
    <row r="522" spans="1:9">
      <c r="A522" s="4">
        <v>2022</v>
      </c>
      <c r="B522" s="4" t="s">
        <v>33</v>
      </c>
      <c r="C522" s="4" t="s">
        <v>15</v>
      </c>
      <c r="D522" s="4" t="s">
        <v>18</v>
      </c>
      <c r="E522" s="4">
        <v>46</v>
      </c>
      <c r="F522" s="4">
        <v>100</v>
      </c>
      <c r="G522" s="4">
        <v>224</v>
      </c>
      <c r="H522" s="5">
        <v>20</v>
      </c>
      <c r="I522" s="4" t="s">
        <v>4</v>
      </c>
    </row>
    <row r="523" spans="1:9">
      <c r="A523" s="4">
        <v>2022</v>
      </c>
      <c r="B523" s="4" t="s">
        <v>33</v>
      </c>
      <c r="C523" s="4" t="s">
        <v>15</v>
      </c>
      <c r="D523" s="4" t="s">
        <v>19</v>
      </c>
      <c r="E523" s="4">
        <v>34</v>
      </c>
      <c r="F523" s="7">
        <v>2288</v>
      </c>
      <c r="G523" s="7">
        <v>5126</v>
      </c>
      <c r="H523" s="5">
        <v>458</v>
      </c>
      <c r="I523" s="4" t="s">
        <v>25</v>
      </c>
    </row>
    <row r="524" spans="1:9">
      <c r="A524" s="4">
        <v>2022</v>
      </c>
      <c r="B524" s="4" t="s">
        <v>33</v>
      </c>
      <c r="C524" s="4" t="s">
        <v>6</v>
      </c>
      <c r="D524" s="5" t="s">
        <v>20</v>
      </c>
      <c r="E524" s="5">
        <v>7</v>
      </c>
      <c r="F524" s="5">
        <v>200</v>
      </c>
      <c r="G524" s="5">
        <v>224</v>
      </c>
      <c r="H524" s="5">
        <v>40</v>
      </c>
      <c r="I524" s="4" t="s">
        <v>25</v>
      </c>
    </row>
    <row r="525" spans="1:9">
      <c r="A525" s="4">
        <v>2022</v>
      </c>
      <c r="B525" s="4" t="s">
        <v>33</v>
      </c>
      <c r="C525" s="4" t="s">
        <v>15</v>
      </c>
      <c r="D525" s="4" t="s">
        <v>22</v>
      </c>
      <c r="E525" s="4">
        <v>3</v>
      </c>
      <c r="F525" s="7">
        <v>2289</v>
      </c>
      <c r="G525" s="7">
        <v>5127</v>
      </c>
      <c r="H525" s="5">
        <v>458</v>
      </c>
      <c r="I525" s="4" t="s">
        <v>25</v>
      </c>
    </row>
    <row r="526" spans="1:9">
      <c r="A526" s="4">
        <v>2022</v>
      </c>
      <c r="B526" s="4" t="s">
        <v>33</v>
      </c>
      <c r="C526" s="4" t="s">
        <v>21</v>
      </c>
      <c r="D526" s="4" t="s">
        <v>21</v>
      </c>
      <c r="E526" s="4">
        <v>2</v>
      </c>
      <c r="F526" s="7">
        <v>6600</v>
      </c>
      <c r="G526" s="7">
        <v>7392</v>
      </c>
      <c r="H526" s="6">
        <v>1320</v>
      </c>
      <c r="I526" s="4" t="s">
        <v>25</v>
      </c>
    </row>
    <row r="527" spans="1:9">
      <c r="A527" s="4">
        <v>2022</v>
      </c>
      <c r="B527" s="4" t="s">
        <v>34</v>
      </c>
      <c r="C527" s="4" t="s">
        <v>2</v>
      </c>
      <c r="D527" s="5" t="s">
        <v>3</v>
      </c>
      <c r="E527" s="6">
        <v>3566</v>
      </c>
      <c r="F527" s="6">
        <v>4577</v>
      </c>
      <c r="G527" s="6">
        <v>5127</v>
      </c>
      <c r="H527" s="5">
        <v>915</v>
      </c>
      <c r="I527" s="4" t="s">
        <v>25</v>
      </c>
    </row>
    <row r="528" spans="1:9">
      <c r="A528" s="4">
        <v>2022</v>
      </c>
      <c r="B528" s="4" t="s">
        <v>34</v>
      </c>
      <c r="C528" s="4" t="s">
        <v>2</v>
      </c>
      <c r="D528" s="5" t="s">
        <v>5</v>
      </c>
      <c r="E528" s="6">
        <v>2498</v>
      </c>
      <c r="F528" s="6">
        <v>8000</v>
      </c>
      <c r="G528" s="6">
        <v>8960</v>
      </c>
      <c r="H528" s="6">
        <v>1600</v>
      </c>
      <c r="I528" s="4" t="s">
        <v>25</v>
      </c>
    </row>
    <row r="529" spans="1:9">
      <c r="A529" s="4">
        <v>2022</v>
      </c>
      <c r="B529" s="4" t="s">
        <v>34</v>
      </c>
      <c r="C529" s="4" t="s">
        <v>6</v>
      </c>
      <c r="D529" s="5" t="s">
        <v>7</v>
      </c>
      <c r="E529" s="6">
        <v>1245</v>
      </c>
      <c r="F529" s="6">
        <v>4577</v>
      </c>
      <c r="G529" s="6">
        <v>5126</v>
      </c>
      <c r="H529" s="5">
        <v>915</v>
      </c>
      <c r="I529" s="4" t="s">
        <v>25</v>
      </c>
    </row>
    <row r="530" spans="1:9">
      <c r="A530" s="4">
        <v>2022</v>
      </c>
      <c r="B530" s="4" t="s">
        <v>34</v>
      </c>
      <c r="C530" s="4" t="s">
        <v>8</v>
      </c>
      <c r="D530" s="4" t="s">
        <v>9</v>
      </c>
      <c r="E530" s="4">
        <v>644</v>
      </c>
      <c r="F530" s="7">
        <v>5744</v>
      </c>
      <c r="G530" s="7">
        <v>6433</v>
      </c>
      <c r="H530" s="6">
        <v>1149</v>
      </c>
      <c r="I530" s="4" t="s">
        <v>25</v>
      </c>
    </row>
    <row r="531" spans="1:9">
      <c r="A531" s="4">
        <v>2022</v>
      </c>
      <c r="B531" s="4" t="s">
        <v>34</v>
      </c>
      <c r="C531" s="4" t="s">
        <v>10</v>
      </c>
      <c r="D531" s="4" t="s">
        <v>11</v>
      </c>
      <c r="E531" s="4">
        <v>643</v>
      </c>
      <c r="F531" s="7">
        <v>7000</v>
      </c>
      <c r="G531" s="7">
        <v>7840</v>
      </c>
      <c r="H531" s="6">
        <v>1400</v>
      </c>
      <c r="I531" s="4" t="s">
        <v>25</v>
      </c>
    </row>
    <row r="532" spans="1:9">
      <c r="A532" s="4">
        <v>2022</v>
      </c>
      <c r="B532" s="4" t="s">
        <v>34</v>
      </c>
      <c r="C532" s="4" t="s">
        <v>8</v>
      </c>
      <c r="D532" s="4" t="s">
        <v>12</v>
      </c>
      <c r="E532" s="4">
        <v>455</v>
      </c>
      <c r="F532" s="7">
        <v>4579</v>
      </c>
      <c r="G532" s="7">
        <v>5128</v>
      </c>
      <c r="H532" s="5">
        <v>916</v>
      </c>
      <c r="I532" s="4" t="s">
        <v>25</v>
      </c>
    </row>
    <row r="533" spans="1:9">
      <c r="A533" s="4">
        <v>2022</v>
      </c>
      <c r="B533" s="4" t="s">
        <v>34</v>
      </c>
      <c r="C533" s="4" t="s">
        <v>10</v>
      </c>
      <c r="D533" s="4" t="s">
        <v>13</v>
      </c>
      <c r="E533" s="5">
        <v>345</v>
      </c>
      <c r="F533" s="6">
        <v>7000</v>
      </c>
      <c r="G533" s="6">
        <v>7840</v>
      </c>
      <c r="H533" s="6">
        <v>1400</v>
      </c>
      <c r="I533" s="4" t="s">
        <v>25</v>
      </c>
    </row>
    <row r="534" spans="1:9">
      <c r="A534" s="4">
        <v>2022</v>
      </c>
      <c r="B534" s="4" t="s">
        <v>34</v>
      </c>
      <c r="C534" s="4" t="s">
        <v>6</v>
      </c>
      <c r="D534" s="5" t="s">
        <v>14</v>
      </c>
      <c r="E534" s="5">
        <v>122</v>
      </c>
      <c r="F534" s="5">
        <v>100</v>
      </c>
      <c r="G534" s="5">
        <v>112</v>
      </c>
      <c r="H534" s="5">
        <v>20</v>
      </c>
      <c r="I534" s="4" t="s">
        <v>25</v>
      </c>
    </row>
    <row r="535" spans="1:9">
      <c r="A535" s="4">
        <v>2022</v>
      </c>
      <c r="B535" s="4" t="s">
        <v>34</v>
      </c>
      <c r="C535" s="4" t="s">
        <v>15</v>
      </c>
      <c r="D535" s="4" t="s">
        <v>16</v>
      </c>
      <c r="E535" s="4">
        <v>78</v>
      </c>
      <c r="F535" s="7">
        <v>2289</v>
      </c>
      <c r="G535" s="7">
        <v>5126</v>
      </c>
      <c r="H535" s="5">
        <v>458</v>
      </c>
      <c r="I535" s="4" t="s">
        <v>25</v>
      </c>
    </row>
    <row r="536" spans="1:9">
      <c r="A536" s="4">
        <v>2022</v>
      </c>
      <c r="B536" s="4" t="s">
        <v>34</v>
      </c>
      <c r="C536" s="4" t="s">
        <v>15</v>
      </c>
      <c r="D536" s="4" t="s">
        <v>17</v>
      </c>
      <c r="E536" s="4">
        <v>76</v>
      </c>
      <c r="F536" s="7">
        <v>2288</v>
      </c>
      <c r="G536" s="7">
        <v>5126</v>
      </c>
      <c r="H536" s="5">
        <v>458</v>
      </c>
      <c r="I536" s="4" t="s">
        <v>25</v>
      </c>
    </row>
    <row r="537" spans="1:9">
      <c r="A537" s="4">
        <v>2022</v>
      </c>
      <c r="B537" s="4" t="s">
        <v>34</v>
      </c>
      <c r="C537" s="4" t="s">
        <v>15</v>
      </c>
      <c r="D537" s="4" t="s">
        <v>18</v>
      </c>
      <c r="E537" s="4">
        <v>46</v>
      </c>
      <c r="F537" s="4">
        <v>100</v>
      </c>
      <c r="G537" s="4">
        <v>224</v>
      </c>
      <c r="H537" s="5">
        <v>20</v>
      </c>
      <c r="I537" s="4" t="s">
        <v>25</v>
      </c>
    </row>
    <row r="538" spans="1:9">
      <c r="A538" s="4">
        <v>2022</v>
      </c>
      <c r="B538" s="4" t="s">
        <v>34</v>
      </c>
      <c r="C538" s="4" t="s">
        <v>15</v>
      </c>
      <c r="D538" s="4" t="s">
        <v>19</v>
      </c>
      <c r="E538" s="4">
        <v>34</v>
      </c>
      <c r="F538" s="7">
        <v>2288</v>
      </c>
      <c r="G538" s="7">
        <v>5126</v>
      </c>
      <c r="H538" s="5">
        <v>458</v>
      </c>
      <c r="I538" s="4" t="s">
        <v>25</v>
      </c>
    </row>
    <row r="539" spans="1:9">
      <c r="A539" s="4">
        <v>2022</v>
      </c>
      <c r="B539" s="4" t="s">
        <v>34</v>
      </c>
      <c r="C539" s="4" t="s">
        <v>6</v>
      </c>
      <c r="D539" s="5" t="s">
        <v>20</v>
      </c>
      <c r="E539" s="5">
        <v>7</v>
      </c>
      <c r="F539" s="5">
        <v>200</v>
      </c>
      <c r="G539" s="5">
        <v>224</v>
      </c>
      <c r="H539" s="5">
        <v>40</v>
      </c>
      <c r="I539" s="4" t="s">
        <v>25</v>
      </c>
    </row>
    <row r="540" spans="1:9">
      <c r="A540" s="4">
        <v>2022</v>
      </c>
      <c r="B540" s="4" t="s">
        <v>34</v>
      </c>
      <c r="C540" s="4" t="s">
        <v>15</v>
      </c>
      <c r="D540" s="4" t="s">
        <v>22</v>
      </c>
      <c r="E540" s="4">
        <v>3</v>
      </c>
      <c r="F540" s="7">
        <v>2289</v>
      </c>
      <c r="G540" s="7">
        <v>5127</v>
      </c>
      <c r="H540" s="5">
        <v>458</v>
      </c>
      <c r="I540" s="4" t="s">
        <v>25</v>
      </c>
    </row>
    <row r="541" spans="1:9">
      <c r="A541" s="4">
        <v>2022</v>
      </c>
      <c r="B541" s="4" t="s">
        <v>34</v>
      </c>
      <c r="C541" s="4" t="s">
        <v>21</v>
      </c>
      <c r="D541" s="4" t="s">
        <v>21</v>
      </c>
      <c r="E541" s="4">
        <v>2</v>
      </c>
      <c r="F541" s="7">
        <v>6600</v>
      </c>
      <c r="G541" s="7">
        <v>7392</v>
      </c>
      <c r="H541" s="6">
        <v>1320</v>
      </c>
      <c r="I541" s="4" t="s">
        <v>25</v>
      </c>
    </row>
    <row r="542" spans="1:9">
      <c r="A542" s="4">
        <v>2023</v>
      </c>
      <c r="B542" s="4" t="s">
        <v>1</v>
      </c>
      <c r="C542" s="4" t="s">
        <v>2</v>
      </c>
      <c r="D542" s="5" t="s">
        <v>3</v>
      </c>
      <c r="E542" s="6">
        <v>3566</v>
      </c>
      <c r="F542" s="6">
        <v>5493</v>
      </c>
      <c r="G542" s="6">
        <v>5127</v>
      </c>
      <c r="H542" s="6">
        <v>1099</v>
      </c>
      <c r="I542" s="4" t="s">
        <v>25</v>
      </c>
    </row>
    <row r="543" spans="1:9">
      <c r="A543" s="4">
        <v>2023</v>
      </c>
      <c r="B543" s="4" t="s">
        <v>1</v>
      </c>
      <c r="C543" s="4" t="s">
        <v>2</v>
      </c>
      <c r="D543" s="5" t="s">
        <v>5</v>
      </c>
      <c r="E543" s="6">
        <v>2498</v>
      </c>
      <c r="F543" s="6">
        <v>9600</v>
      </c>
      <c r="G543" s="6">
        <v>8960</v>
      </c>
      <c r="H543" s="6">
        <v>1920</v>
      </c>
      <c r="I543" s="4" t="s">
        <v>25</v>
      </c>
    </row>
    <row r="544" spans="1:9">
      <c r="A544" s="4">
        <v>2023</v>
      </c>
      <c r="B544" s="4" t="s">
        <v>1</v>
      </c>
      <c r="C544" s="4" t="s">
        <v>6</v>
      </c>
      <c r="D544" s="5" t="s">
        <v>7</v>
      </c>
      <c r="E544" s="6">
        <v>1245</v>
      </c>
      <c r="F544" s="6">
        <v>5493</v>
      </c>
      <c r="G544" s="6">
        <v>5126</v>
      </c>
      <c r="H544" s="6">
        <v>1099</v>
      </c>
      <c r="I544" s="4" t="s">
        <v>25</v>
      </c>
    </row>
    <row r="545" spans="1:9">
      <c r="A545" s="4">
        <v>2023</v>
      </c>
      <c r="B545" s="4" t="s">
        <v>1</v>
      </c>
      <c r="C545" s="4" t="s">
        <v>8</v>
      </c>
      <c r="D545" s="4" t="s">
        <v>9</v>
      </c>
      <c r="E545" s="4">
        <v>644</v>
      </c>
      <c r="F545" s="7">
        <v>6892</v>
      </c>
      <c r="G545" s="7">
        <v>6433</v>
      </c>
      <c r="H545" s="6">
        <v>1378</v>
      </c>
      <c r="I545" s="4" t="s">
        <v>25</v>
      </c>
    </row>
    <row r="546" spans="1:9">
      <c r="A546" s="4">
        <v>2023</v>
      </c>
      <c r="B546" s="4" t="s">
        <v>1</v>
      </c>
      <c r="C546" s="4" t="s">
        <v>10</v>
      </c>
      <c r="D546" s="4" t="s">
        <v>11</v>
      </c>
      <c r="E546" s="4">
        <v>643</v>
      </c>
      <c r="F546" s="7">
        <v>8400</v>
      </c>
      <c r="G546" s="7">
        <v>7840</v>
      </c>
      <c r="H546" s="6">
        <v>1680</v>
      </c>
      <c r="I546" s="4" t="s">
        <v>4</v>
      </c>
    </row>
    <row r="547" spans="1:9">
      <c r="A547" s="4">
        <v>2023</v>
      </c>
      <c r="B547" s="4" t="s">
        <v>1</v>
      </c>
      <c r="C547" s="4" t="s">
        <v>8</v>
      </c>
      <c r="D547" s="4" t="s">
        <v>12</v>
      </c>
      <c r="E547" s="4">
        <v>455</v>
      </c>
      <c r="F547" s="7">
        <v>5494</v>
      </c>
      <c r="G547" s="7">
        <v>5128</v>
      </c>
      <c r="H547" s="6">
        <v>1099</v>
      </c>
      <c r="I547" s="4" t="s">
        <v>4</v>
      </c>
    </row>
    <row r="548" spans="1:9">
      <c r="A548" s="4">
        <v>2023</v>
      </c>
      <c r="B548" s="4" t="s">
        <v>1</v>
      </c>
      <c r="C548" s="4" t="s">
        <v>10</v>
      </c>
      <c r="D548" s="4" t="s">
        <v>13</v>
      </c>
      <c r="E548" s="5">
        <v>345</v>
      </c>
      <c r="F548" s="6">
        <v>8400</v>
      </c>
      <c r="G548" s="6">
        <v>7840</v>
      </c>
      <c r="H548" s="6">
        <v>1680</v>
      </c>
      <c r="I548" s="4" t="s">
        <v>4</v>
      </c>
    </row>
    <row r="549" spans="1:9">
      <c r="A549" s="4">
        <v>2023</v>
      </c>
      <c r="B549" s="4" t="s">
        <v>1</v>
      </c>
      <c r="C549" s="4" t="s">
        <v>6</v>
      </c>
      <c r="D549" s="5" t="s">
        <v>14</v>
      </c>
      <c r="E549" s="5">
        <v>122</v>
      </c>
      <c r="F549" s="5">
        <v>120</v>
      </c>
      <c r="G549" s="5">
        <v>112</v>
      </c>
      <c r="H549" s="5">
        <v>24</v>
      </c>
      <c r="I549" s="4" t="s">
        <v>4</v>
      </c>
    </row>
    <row r="550" spans="1:9">
      <c r="A550" s="4">
        <v>2023</v>
      </c>
      <c r="B550" s="4" t="s">
        <v>1</v>
      </c>
      <c r="C550" s="4" t="s">
        <v>15</v>
      </c>
      <c r="D550" s="4" t="s">
        <v>16</v>
      </c>
      <c r="E550" s="4">
        <v>78</v>
      </c>
      <c r="F550" s="7">
        <v>2289</v>
      </c>
      <c r="G550" s="7">
        <v>5126</v>
      </c>
      <c r="H550" s="5">
        <v>458</v>
      </c>
      <c r="I550" s="4" t="s">
        <v>4</v>
      </c>
    </row>
    <row r="551" spans="1:9">
      <c r="A551" s="4">
        <v>2023</v>
      </c>
      <c r="B551" s="4" t="s">
        <v>1</v>
      </c>
      <c r="C551" s="4" t="s">
        <v>15</v>
      </c>
      <c r="D551" s="4" t="s">
        <v>17</v>
      </c>
      <c r="E551" s="4">
        <v>76</v>
      </c>
      <c r="F551" s="7">
        <v>2288</v>
      </c>
      <c r="G551" s="7">
        <v>5126</v>
      </c>
      <c r="H551" s="5">
        <v>458</v>
      </c>
      <c r="I551" s="4" t="s">
        <v>4</v>
      </c>
    </row>
    <row r="552" spans="1:9">
      <c r="A552" s="4">
        <v>2023</v>
      </c>
      <c r="B552" s="4" t="s">
        <v>1</v>
      </c>
      <c r="C552" s="4" t="s">
        <v>15</v>
      </c>
      <c r="D552" s="4" t="s">
        <v>18</v>
      </c>
      <c r="E552" s="4">
        <v>46</v>
      </c>
      <c r="F552" s="4">
        <v>100</v>
      </c>
      <c r="G552" s="4">
        <v>224</v>
      </c>
      <c r="H552" s="5">
        <v>20</v>
      </c>
      <c r="I552" s="4" t="s">
        <v>4</v>
      </c>
    </row>
    <row r="553" spans="1:9">
      <c r="A553" s="4">
        <v>2023</v>
      </c>
      <c r="B553" s="4" t="s">
        <v>1</v>
      </c>
      <c r="C553" s="4" t="s">
        <v>15</v>
      </c>
      <c r="D553" s="4" t="s">
        <v>19</v>
      </c>
      <c r="E553" s="4">
        <v>34</v>
      </c>
      <c r="F553" s="7">
        <v>2288</v>
      </c>
      <c r="G553" s="7">
        <v>5126</v>
      </c>
      <c r="H553" s="5">
        <v>458</v>
      </c>
      <c r="I553" s="4" t="s">
        <v>4</v>
      </c>
    </row>
    <row r="554" spans="1:9">
      <c r="A554" s="4">
        <v>2023</v>
      </c>
      <c r="B554" s="4" t="s">
        <v>1</v>
      </c>
      <c r="C554" s="4" t="s">
        <v>6</v>
      </c>
      <c r="D554" s="5" t="s">
        <v>20</v>
      </c>
      <c r="E554" s="5">
        <v>7</v>
      </c>
      <c r="F554" s="5">
        <v>200</v>
      </c>
      <c r="G554" s="5">
        <v>224</v>
      </c>
      <c r="H554" s="5">
        <v>40</v>
      </c>
      <c r="I554" s="4" t="s">
        <v>4</v>
      </c>
    </row>
    <row r="555" spans="1:9">
      <c r="A555" s="4">
        <v>2023</v>
      </c>
      <c r="B555" s="4" t="s">
        <v>1</v>
      </c>
      <c r="C555" s="4" t="s">
        <v>21</v>
      </c>
      <c r="D555" s="4" t="s">
        <v>21</v>
      </c>
      <c r="E555" s="4">
        <v>3</v>
      </c>
      <c r="F555" s="7">
        <v>4577</v>
      </c>
      <c r="G555" s="7">
        <v>7392</v>
      </c>
      <c r="H555" s="5">
        <v>915</v>
      </c>
      <c r="I555" s="4" t="s">
        <v>4</v>
      </c>
    </row>
    <row r="556" spans="1:9">
      <c r="A556" s="4">
        <v>2023</v>
      </c>
      <c r="B556" s="4" t="s">
        <v>1</v>
      </c>
      <c r="C556" s="4" t="s">
        <v>15</v>
      </c>
      <c r="D556" s="4" t="s">
        <v>22</v>
      </c>
      <c r="E556" s="4">
        <v>3</v>
      </c>
      <c r="F556" s="7">
        <v>3300</v>
      </c>
      <c r="G556" s="7">
        <v>5127</v>
      </c>
      <c r="H556" s="5">
        <v>660</v>
      </c>
      <c r="I556" s="4" t="s">
        <v>4</v>
      </c>
    </row>
    <row r="557" spans="1:9">
      <c r="A557" s="4">
        <v>2023</v>
      </c>
      <c r="B557" s="4" t="s">
        <v>23</v>
      </c>
      <c r="C557" s="4" t="s">
        <v>2</v>
      </c>
      <c r="D557" s="5" t="s">
        <v>3</v>
      </c>
      <c r="E557" s="6">
        <v>3566</v>
      </c>
      <c r="F557" s="6">
        <v>4577</v>
      </c>
      <c r="G557" s="6">
        <v>5127</v>
      </c>
      <c r="H557" s="5">
        <v>915</v>
      </c>
      <c r="I557" s="4" t="s">
        <v>4</v>
      </c>
    </row>
    <row r="558" spans="1:9">
      <c r="A558" s="4">
        <v>2023</v>
      </c>
      <c r="B558" s="4" t="s">
        <v>23</v>
      </c>
      <c r="C558" s="4" t="s">
        <v>2</v>
      </c>
      <c r="D558" s="5" t="s">
        <v>5</v>
      </c>
      <c r="E558" s="6">
        <v>2498</v>
      </c>
      <c r="F558" s="6">
        <v>8000</v>
      </c>
      <c r="G558" s="6">
        <v>8960</v>
      </c>
      <c r="H558" s="6">
        <v>1600</v>
      </c>
      <c r="I558" s="4" t="s">
        <v>4</v>
      </c>
    </row>
    <row r="559" spans="1:9">
      <c r="A559" s="4">
        <v>2023</v>
      </c>
      <c r="B559" s="4" t="s">
        <v>23</v>
      </c>
      <c r="C559" s="4" t="s">
        <v>6</v>
      </c>
      <c r="D559" s="5" t="s">
        <v>7</v>
      </c>
      <c r="E559" s="6">
        <v>1245</v>
      </c>
      <c r="F559" s="6">
        <v>4577</v>
      </c>
      <c r="G559" s="6">
        <v>5126</v>
      </c>
      <c r="H559" s="5">
        <v>915</v>
      </c>
      <c r="I559" s="4" t="s">
        <v>4</v>
      </c>
    </row>
    <row r="560" spans="1:9">
      <c r="A560" s="4">
        <v>2023</v>
      </c>
      <c r="B560" s="4" t="s">
        <v>23</v>
      </c>
      <c r="C560" s="4" t="s">
        <v>8</v>
      </c>
      <c r="D560" s="4" t="s">
        <v>9</v>
      </c>
      <c r="E560" s="4">
        <v>644</v>
      </c>
      <c r="F560" s="7">
        <v>5744</v>
      </c>
      <c r="G560" s="7">
        <v>6433</v>
      </c>
      <c r="H560" s="6">
        <v>1149</v>
      </c>
      <c r="I560" s="4" t="s">
        <v>4</v>
      </c>
    </row>
    <row r="561" spans="1:9">
      <c r="A561" s="4">
        <v>2023</v>
      </c>
      <c r="B561" s="4" t="s">
        <v>23</v>
      </c>
      <c r="C561" s="4" t="s">
        <v>10</v>
      </c>
      <c r="D561" s="4" t="s">
        <v>11</v>
      </c>
      <c r="E561" s="4">
        <v>643</v>
      </c>
      <c r="F561" s="7">
        <v>7000</v>
      </c>
      <c r="G561" s="7">
        <v>7840</v>
      </c>
      <c r="H561" s="6">
        <v>1400</v>
      </c>
      <c r="I561" s="4" t="s">
        <v>4</v>
      </c>
    </row>
    <row r="562" spans="1:9">
      <c r="A562" s="4">
        <v>2023</v>
      </c>
      <c r="B562" s="4" t="s">
        <v>23</v>
      </c>
      <c r="C562" s="4" t="s">
        <v>8</v>
      </c>
      <c r="D562" s="4" t="s">
        <v>12</v>
      </c>
      <c r="E562" s="4">
        <v>455</v>
      </c>
      <c r="F562" s="7">
        <v>4579</v>
      </c>
      <c r="G562" s="7">
        <v>5128</v>
      </c>
      <c r="H562" s="5">
        <v>916</v>
      </c>
      <c r="I562" s="4" t="s">
        <v>4</v>
      </c>
    </row>
    <row r="563" spans="1:9">
      <c r="A563" s="4">
        <v>2023</v>
      </c>
      <c r="B563" s="4" t="s">
        <v>23</v>
      </c>
      <c r="C563" s="4" t="s">
        <v>10</v>
      </c>
      <c r="D563" s="4" t="s">
        <v>13</v>
      </c>
      <c r="E563" s="5">
        <v>345</v>
      </c>
      <c r="F563" s="6">
        <v>7000</v>
      </c>
      <c r="G563" s="6">
        <v>7840</v>
      </c>
      <c r="H563" s="6">
        <v>1400</v>
      </c>
      <c r="I563" s="4" t="s">
        <v>4</v>
      </c>
    </row>
    <row r="564" spans="1:9">
      <c r="A564" s="4">
        <v>2023</v>
      </c>
      <c r="B564" s="4" t="s">
        <v>23</v>
      </c>
      <c r="C564" s="4" t="s">
        <v>6</v>
      </c>
      <c r="D564" s="5" t="s">
        <v>14</v>
      </c>
      <c r="E564" s="5">
        <v>122</v>
      </c>
      <c r="F564" s="5">
        <v>100</v>
      </c>
      <c r="G564" s="5">
        <v>112</v>
      </c>
      <c r="H564" s="5">
        <v>20</v>
      </c>
      <c r="I564" s="4" t="s">
        <v>4</v>
      </c>
    </row>
    <row r="565" spans="1:9">
      <c r="A565" s="4">
        <v>2023</v>
      </c>
      <c r="B565" s="4" t="s">
        <v>23</v>
      </c>
      <c r="C565" s="4" t="s">
        <v>15</v>
      </c>
      <c r="D565" s="4" t="s">
        <v>16</v>
      </c>
      <c r="E565" s="4">
        <v>78</v>
      </c>
      <c r="F565" s="7">
        <v>2289</v>
      </c>
      <c r="G565" s="7">
        <v>5126</v>
      </c>
      <c r="H565" s="5">
        <v>458</v>
      </c>
      <c r="I565" s="4" t="s">
        <v>4</v>
      </c>
    </row>
    <row r="566" spans="1:9">
      <c r="A566" s="4">
        <v>2023</v>
      </c>
      <c r="B566" s="4" t="s">
        <v>23</v>
      </c>
      <c r="C566" s="4" t="s">
        <v>15</v>
      </c>
      <c r="D566" s="4" t="s">
        <v>17</v>
      </c>
      <c r="E566" s="4">
        <v>76</v>
      </c>
      <c r="F566" s="7">
        <v>2288</v>
      </c>
      <c r="G566" s="7">
        <v>5126</v>
      </c>
      <c r="H566" s="5">
        <v>458</v>
      </c>
      <c r="I566" s="4" t="s">
        <v>4</v>
      </c>
    </row>
    <row r="567" spans="1:9">
      <c r="A567" s="4">
        <v>2023</v>
      </c>
      <c r="B567" s="4" t="s">
        <v>23</v>
      </c>
      <c r="C567" s="4" t="s">
        <v>15</v>
      </c>
      <c r="D567" s="4" t="s">
        <v>18</v>
      </c>
      <c r="E567" s="4">
        <v>46</v>
      </c>
      <c r="F567" s="4">
        <v>100</v>
      </c>
      <c r="G567" s="4">
        <v>224</v>
      </c>
      <c r="H567" s="5">
        <v>20</v>
      </c>
      <c r="I567" s="4" t="s">
        <v>4</v>
      </c>
    </row>
    <row r="568" spans="1:9">
      <c r="A568" s="4">
        <v>2023</v>
      </c>
      <c r="B568" s="4" t="s">
        <v>23</v>
      </c>
      <c r="C568" s="4" t="s">
        <v>15</v>
      </c>
      <c r="D568" s="4" t="s">
        <v>19</v>
      </c>
      <c r="E568" s="4">
        <v>34</v>
      </c>
      <c r="F568" s="7">
        <v>2288</v>
      </c>
      <c r="G568" s="7">
        <v>5126</v>
      </c>
      <c r="H568" s="5">
        <v>458</v>
      </c>
      <c r="I568" s="4" t="s">
        <v>4</v>
      </c>
    </row>
    <row r="569" spans="1:9">
      <c r="A569" s="4">
        <v>2023</v>
      </c>
      <c r="B569" s="4" t="s">
        <v>23</v>
      </c>
      <c r="C569" s="4" t="s">
        <v>6</v>
      </c>
      <c r="D569" s="5" t="s">
        <v>20</v>
      </c>
      <c r="E569" s="5">
        <v>7</v>
      </c>
      <c r="F569" s="5">
        <v>200</v>
      </c>
      <c r="G569" s="5">
        <v>224</v>
      </c>
      <c r="H569" s="5">
        <v>40</v>
      </c>
      <c r="I569" s="4" t="s">
        <v>4</v>
      </c>
    </row>
    <row r="570" spans="1:9">
      <c r="A570" s="4">
        <v>2023</v>
      </c>
      <c r="B570" s="4" t="s">
        <v>23</v>
      </c>
      <c r="C570" s="4" t="s">
        <v>15</v>
      </c>
      <c r="D570" s="4" t="s">
        <v>22</v>
      </c>
      <c r="E570" s="4">
        <v>3</v>
      </c>
      <c r="F570" s="7">
        <v>3300</v>
      </c>
      <c r="G570" s="7">
        <v>5127</v>
      </c>
      <c r="H570" s="5">
        <v>660</v>
      </c>
      <c r="I570" s="4" t="s">
        <v>4</v>
      </c>
    </row>
    <row r="571" spans="1:9">
      <c r="A571" s="4">
        <v>2023</v>
      </c>
      <c r="B571" s="4" t="s">
        <v>23</v>
      </c>
      <c r="C571" s="4" t="s">
        <v>21</v>
      </c>
      <c r="D571" s="4" t="s">
        <v>21</v>
      </c>
      <c r="E571" s="4">
        <v>2</v>
      </c>
      <c r="F571" s="7">
        <v>6600</v>
      </c>
      <c r="G571" s="7">
        <v>7392</v>
      </c>
      <c r="H571" s="6">
        <v>1320</v>
      </c>
      <c r="I571" s="4" t="s">
        <v>4</v>
      </c>
    </row>
    <row r="572" spans="1:9">
      <c r="A572" s="4">
        <v>2023</v>
      </c>
      <c r="B572" s="4" t="s">
        <v>24</v>
      </c>
      <c r="C572" s="4" t="s">
        <v>2</v>
      </c>
      <c r="D572" s="5" t="s">
        <v>3</v>
      </c>
      <c r="E572" s="6">
        <v>3566</v>
      </c>
      <c r="F572" s="6">
        <v>4577</v>
      </c>
      <c r="G572" s="6">
        <v>5127</v>
      </c>
      <c r="H572" s="5">
        <v>915</v>
      </c>
      <c r="I572" s="4" t="s">
        <v>4</v>
      </c>
    </row>
    <row r="573" spans="1:9">
      <c r="A573" s="4">
        <v>2023</v>
      </c>
      <c r="B573" s="4" t="s">
        <v>24</v>
      </c>
      <c r="C573" s="4" t="s">
        <v>2</v>
      </c>
      <c r="D573" s="5" t="s">
        <v>5</v>
      </c>
      <c r="E573" s="6">
        <v>2498</v>
      </c>
      <c r="F573" s="6">
        <v>8000</v>
      </c>
      <c r="G573" s="6">
        <v>8960</v>
      </c>
      <c r="H573" s="6">
        <v>1600</v>
      </c>
      <c r="I573" s="4" t="s">
        <v>4</v>
      </c>
    </row>
    <row r="574" spans="1:9">
      <c r="A574" s="4">
        <v>2023</v>
      </c>
      <c r="B574" s="4" t="s">
        <v>24</v>
      </c>
      <c r="C574" s="4" t="s">
        <v>6</v>
      </c>
      <c r="D574" s="5" t="s">
        <v>7</v>
      </c>
      <c r="E574" s="6">
        <v>1245</v>
      </c>
      <c r="F574" s="6">
        <v>4577</v>
      </c>
      <c r="G574" s="6">
        <v>5126</v>
      </c>
      <c r="H574" s="5">
        <v>915</v>
      </c>
      <c r="I574" s="4" t="s">
        <v>4</v>
      </c>
    </row>
    <row r="575" spans="1:9">
      <c r="A575" s="4">
        <v>2023</v>
      </c>
      <c r="B575" s="4" t="s">
        <v>24</v>
      </c>
      <c r="C575" s="4" t="s">
        <v>8</v>
      </c>
      <c r="D575" s="4" t="s">
        <v>9</v>
      </c>
      <c r="E575" s="4">
        <v>644</v>
      </c>
      <c r="F575" s="7">
        <v>10000</v>
      </c>
      <c r="G575" s="7">
        <v>6433</v>
      </c>
      <c r="H575" s="6">
        <v>2000</v>
      </c>
      <c r="I575" s="4" t="s">
        <v>4</v>
      </c>
    </row>
    <row r="576" spans="1:9">
      <c r="A576" s="4">
        <v>2023</v>
      </c>
      <c r="B576" s="4" t="s">
        <v>24</v>
      </c>
      <c r="C576" s="4" t="s">
        <v>10</v>
      </c>
      <c r="D576" s="4" t="s">
        <v>11</v>
      </c>
      <c r="E576" s="4">
        <v>643</v>
      </c>
      <c r="F576" s="7">
        <v>7000</v>
      </c>
      <c r="G576" s="7">
        <v>7840</v>
      </c>
      <c r="H576" s="6">
        <v>1400</v>
      </c>
      <c r="I576" s="4" t="s">
        <v>4</v>
      </c>
    </row>
    <row r="577" spans="1:9">
      <c r="A577" s="4">
        <v>2023</v>
      </c>
      <c r="B577" s="4" t="s">
        <v>24</v>
      </c>
      <c r="C577" s="4" t="s">
        <v>8</v>
      </c>
      <c r="D577" s="4" t="s">
        <v>12</v>
      </c>
      <c r="E577" s="4">
        <v>455</v>
      </c>
      <c r="F577" s="7">
        <v>4579</v>
      </c>
      <c r="G577" s="7">
        <v>5128</v>
      </c>
      <c r="H577" s="5">
        <v>916</v>
      </c>
      <c r="I577" s="4" t="s">
        <v>4</v>
      </c>
    </row>
    <row r="578" spans="1:9">
      <c r="A578" s="4">
        <v>2023</v>
      </c>
      <c r="B578" s="4" t="s">
        <v>24</v>
      </c>
      <c r="C578" s="4" t="s">
        <v>10</v>
      </c>
      <c r="D578" s="4" t="s">
        <v>13</v>
      </c>
      <c r="E578" s="5">
        <v>345</v>
      </c>
      <c r="F578" s="6">
        <v>7000</v>
      </c>
      <c r="G578" s="6">
        <v>7840</v>
      </c>
      <c r="H578" s="6">
        <v>1400</v>
      </c>
      <c r="I578" s="4" t="s">
        <v>4</v>
      </c>
    </row>
    <row r="579" spans="1:9">
      <c r="A579" s="4">
        <v>2023</v>
      </c>
      <c r="B579" s="4" t="s">
        <v>24</v>
      </c>
      <c r="C579" s="4" t="s">
        <v>6</v>
      </c>
      <c r="D579" s="5" t="s">
        <v>14</v>
      </c>
      <c r="E579" s="5">
        <v>122</v>
      </c>
      <c r="F579" s="5">
        <v>100</v>
      </c>
      <c r="G579" s="5">
        <v>112</v>
      </c>
      <c r="H579" s="5">
        <v>20</v>
      </c>
      <c r="I579" s="4" t="s">
        <v>4</v>
      </c>
    </row>
    <row r="580" spans="1:9">
      <c r="A580" s="4">
        <v>2023</v>
      </c>
      <c r="B580" s="4" t="s">
        <v>24</v>
      </c>
      <c r="C580" s="4" t="s">
        <v>15</v>
      </c>
      <c r="D580" s="4" t="s">
        <v>16</v>
      </c>
      <c r="E580" s="4">
        <v>78</v>
      </c>
      <c r="F580" s="7">
        <v>2289</v>
      </c>
      <c r="G580" s="7">
        <v>5126</v>
      </c>
      <c r="H580" s="5">
        <v>458</v>
      </c>
      <c r="I580" s="4" t="s">
        <v>4</v>
      </c>
    </row>
    <row r="581" spans="1:9">
      <c r="A581" s="4">
        <v>2023</v>
      </c>
      <c r="B581" s="4" t="s">
        <v>24</v>
      </c>
      <c r="C581" s="4" t="s">
        <v>15</v>
      </c>
      <c r="D581" s="4" t="s">
        <v>17</v>
      </c>
      <c r="E581" s="4">
        <v>76</v>
      </c>
      <c r="F581" s="7">
        <v>2288</v>
      </c>
      <c r="G581" s="7">
        <v>5126</v>
      </c>
      <c r="H581" s="5">
        <v>458</v>
      </c>
      <c r="I581" s="4" t="s">
        <v>4</v>
      </c>
    </row>
    <row r="582" spans="1:9">
      <c r="A582" s="4">
        <v>2023</v>
      </c>
      <c r="B582" s="4" t="s">
        <v>24</v>
      </c>
      <c r="C582" s="4" t="s">
        <v>15</v>
      </c>
      <c r="D582" s="4" t="s">
        <v>18</v>
      </c>
      <c r="E582" s="4">
        <v>46</v>
      </c>
      <c r="F582" s="4">
        <v>100</v>
      </c>
      <c r="G582" s="4">
        <v>224</v>
      </c>
      <c r="H582" s="5">
        <v>20</v>
      </c>
      <c r="I582" s="4" t="s">
        <v>4</v>
      </c>
    </row>
    <row r="583" spans="1:9">
      <c r="A583" s="4">
        <v>2023</v>
      </c>
      <c r="B583" s="4" t="s">
        <v>24</v>
      </c>
      <c r="C583" s="4" t="s">
        <v>15</v>
      </c>
      <c r="D583" s="4" t="s">
        <v>19</v>
      </c>
      <c r="E583" s="4">
        <v>34</v>
      </c>
      <c r="F583" s="7">
        <v>2288</v>
      </c>
      <c r="G583" s="7">
        <v>5126</v>
      </c>
      <c r="H583" s="5">
        <v>458</v>
      </c>
      <c r="I583" s="4" t="s">
        <v>4</v>
      </c>
    </row>
    <row r="584" spans="1:9">
      <c r="A584" s="4">
        <v>2023</v>
      </c>
      <c r="B584" s="4" t="s">
        <v>24</v>
      </c>
      <c r="C584" s="4" t="s">
        <v>6</v>
      </c>
      <c r="D584" s="5" t="s">
        <v>20</v>
      </c>
      <c r="E584" s="5">
        <v>7</v>
      </c>
      <c r="F584" s="5">
        <v>200</v>
      </c>
      <c r="G584" s="5">
        <v>224</v>
      </c>
      <c r="H584" s="5">
        <v>40</v>
      </c>
      <c r="I584" s="4" t="s">
        <v>4</v>
      </c>
    </row>
    <row r="585" spans="1:9">
      <c r="A585" s="4">
        <v>2023</v>
      </c>
      <c r="B585" s="4" t="s">
        <v>24</v>
      </c>
      <c r="C585" s="4" t="s">
        <v>15</v>
      </c>
      <c r="D585" s="4" t="s">
        <v>22</v>
      </c>
      <c r="E585" s="4">
        <v>3</v>
      </c>
      <c r="F585" s="7">
        <v>2289</v>
      </c>
      <c r="G585" s="7">
        <v>5127</v>
      </c>
      <c r="H585" s="5">
        <v>458</v>
      </c>
      <c r="I585" s="4" t="s">
        <v>4</v>
      </c>
    </row>
    <row r="586" spans="1:9">
      <c r="A586" s="4">
        <v>2023</v>
      </c>
      <c r="B586" s="4" t="s">
        <v>24</v>
      </c>
      <c r="C586" s="4" t="s">
        <v>21</v>
      </c>
      <c r="D586" s="4" t="s">
        <v>21</v>
      </c>
      <c r="E586" s="4">
        <v>2</v>
      </c>
      <c r="F586" s="7">
        <v>6600</v>
      </c>
      <c r="G586" s="7">
        <v>7392</v>
      </c>
      <c r="H586" s="6">
        <v>1320</v>
      </c>
      <c r="I586" s="4" t="s">
        <v>4</v>
      </c>
    </row>
    <row r="587" spans="1:9">
      <c r="A587" s="4">
        <v>2023</v>
      </c>
      <c r="B587" s="4" t="s">
        <v>26</v>
      </c>
      <c r="C587" s="4" t="s">
        <v>2</v>
      </c>
      <c r="D587" s="5" t="s">
        <v>3</v>
      </c>
      <c r="E587" s="6">
        <v>3566</v>
      </c>
      <c r="F587" s="6">
        <v>4577</v>
      </c>
      <c r="G587" s="6">
        <v>5127</v>
      </c>
      <c r="H587" s="5">
        <v>915</v>
      </c>
      <c r="I587" s="4" t="s">
        <v>4</v>
      </c>
    </row>
    <row r="588" spans="1:9">
      <c r="A588" s="4">
        <v>2023</v>
      </c>
      <c r="B588" s="4" t="s">
        <v>26</v>
      </c>
      <c r="C588" s="4" t="s">
        <v>2</v>
      </c>
      <c r="D588" s="5" t="s">
        <v>5</v>
      </c>
      <c r="E588" s="6">
        <v>2498</v>
      </c>
      <c r="F588" s="6">
        <v>8000</v>
      </c>
      <c r="G588" s="6">
        <v>8960</v>
      </c>
      <c r="H588" s="6">
        <v>1600</v>
      </c>
      <c r="I588" s="4" t="s">
        <v>25</v>
      </c>
    </row>
    <row r="589" spans="1:9">
      <c r="A589" s="4">
        <v>2023</v>
      </c>
      <c r="B589" s="4" t="s">
        <v>26</v>
      </c>
      <c r="C589" s="4" t="s">
        <v>6</v>
      </c>
      <c r="D589" s="5" t="s">
        <v>7</v>
      </c>
      <c r="E589" s="6">
        <v>1245</v>
      </c>
      <c r="F589" s="6">
        <v>4577</v>
      </c>
      <c r="G589" s="6">
        <v>5126</v>
      </c>
      <c r="H589" s="5">
        <v>915</v>
      </c>
      <c r="I589" s="4" t="s">
        <v>25</v>
      </c>
    </row>
    <row r="590" spans="1:9">
      <c r="A590" s="4">
        <v>2023</v>
      </c>
      <c r="B590" s="4" t="s">
        <v>26</v>
      </c>
      <c r="C590" s="4" t="s">
        <v>8</v>
      </c>
      <c r="D590" s="4" t="s">
        <v>9</v>
      </c>
      <c r="E590" s="4">
        <v>644</v>
      </c>
      <c r="F590" s="7">
        <v>15000</v>
      </c>
      <c r="G590" s="7">
        <v>6433</v>
      </c>
      <c r="H590" s="6">
        <v>3000</v>
      </c>
      <c r="I590" s="4" t="s">
        <v>25</v>
      </c>
    </row>
    <row r="591" spans="1:9">
      <c r="A591" s="4">
        <v>2023</v>
      </c>
      <c r="B591" s="4" t="s">
        <v>26</v>
      </c>
      <c r="C591" s="4" t="s">
        <v>10</v>
      </c>
      <c r="D591" s="4" t="s">
        <v>11</v>
      </c>
      <c r="E591" s="4">
        <v>643</v>
      </c>
      <c r="F591" s="7">
        <v>7000</v>
      </c>
      <c r="G591" s="7">
        <v>7840</v>
      </c>
      <c r="H591" s="6">
        <v>1400</v>
      </c>
      <c r="I591" s="4" t="s">
        <v>25</v>
      </c>
    </row>
    <row r="592" spans="1:9">
      <c r="A592" s="4">
        <v>2023</v>
      </c>
      <c r="B592" s="4" t="s">
        <v>26</v>
      </c>
      <c r="C592" s="4" t="s">
        <v>8</v>
      </c>
      <c r="D592" s="4" t="s">
        <v>12</v>
      </c>
      <c r="E592" s="4">
        <v>455</v>
      </c>
      <c r="F592" s="7">
        <v>14000</v>
      </c>
      <c r="G592" s="7">
        <v>5128</v>
      </c>
      <c r="H592" s="6">
        <v>2800</v>
      </c>
      <c r="I592" s="4" t="s">
        <v>25</v>
      </c>
    </row>
    <row r="593" spans="1:9">
      <c r="A593" s="4">
        <v>2023</v>
      </c>
      <c r="B593" s="4" t="s">
        <v>26</v>
      </c>
      <c r="C593" s="4" t="s">
        <v>10</v>
      </c>
      <c r="D593" s="4" t="s">
        <v>13</v>
      </c>
      <c r="E593" s="5">
        <v>345</v>
      </c>
      <c r="F593" s="6">
        <v>7000</v>
      </c>
      <c r="G593" s="6">
        <v>7840</v>
      </c>
      <c r="H593" s="6">
        <v>1400</v>
      </c>
      <c r="I593" s="4" t="s">
        <v>25</v>
      </c>
    </row>
    <row r="594" spans="1:9">
      <c r="A594" s="4">
        <v>2023</v>
      </c>
      <c r="B594" s="4" t="s">
        <v>26</v>
      </c>
      <c r="C594" s="4" t="s">
        <v>6</v>
      </c>
      <c r="D594" s="5" t="s">
        <v>14</v>
      </c>
      <c r="E594" s="5">
        <v>122</v>
      </c>
      <c r="F594" s="5">
        <v>100</v>
      </c>
      <c r="G594" s="5">
        <v>112</v>
      </c>
      <c r="H594" s="5">
        <v>20</v>
      </c>
      <c r="I594" s="4" t="s">
        <v>25</v>
      </c>
    </row>
    <row r="595" spans="1:9">
      <c r="A595" s="4">
        <v>2023</v>
      </c>
      <c r="B595" s="4" t="s">
        <v>26</v>
      </c>
      <c r="C595" s="4" t="s">
        <v>15</v>
      </c>
      <c r="D595" s="4" t="s">
        <v>16</v>
      </c>
      <c r="E595" s="4">
        <v>78</v>
      </c>
      <c r="F595" s="7">
        <v>2289</v>
      </c>
      <c r="G595" s="7">
        <v>5126</v>
      </c>
      <c r="H595" s="5">
        <v>458</v>
      </c>
      <c r="I595" s="4" t="s">
        <v>25</v>
      </c>
    </row>
    <row r="596" spans="1:9">
      <c r="A596" s="4">
        <v>2023</v>
      </c>
      <c r="B596" s="4" t="s">
        <v>26</v>
      </c>
      <c r="C596" s="4" t="s">
        <v>15</v>
      </c>
      <c r="D596" s="4" t="s">
        <v>17</v>
      </c>
      <c r="E596" s="4">
        <v>76</v>
      </c>
      <c r="F596" s="7">
        <v>2288</v>
      </c>
      <c r="G596" s="7">
        <v>5126</v>
      </c>
      <c r="H596" s="5">
        <v>458</v>
      </c>
      <c r="I596" s="4" t="s">
        <v>25</v>
      </c>
    </row>
    <row r="597" spans="1:9">
      <c r="A597" s="4">
        <v>2023</v>
      </c>
      <c r="B597" s="4" t="s">
        <v>26</v>
      </c>
      <c r="C597" s="4" t="s">
        <v>15</v>
      </c>
      <c r="D597" s="4" t="s">
        <v>18</v>
      </c>
      <c r="E597" s="4">
        <v>46</v>
      </c>
      <c r="F597" s="4">
        <v>100</v>
      </c>
      <c r="G597" s="4">
        <v>224</v>
      </c>
      <c r="H597" s="5">
        <v>20</v>
      </c>
      <c r="I597" s="4" t="s">
        <v>25</v>
      </c>
    </row>
    <row r="598" spans="1:9">
      <c r="A598" s="4">
        <v>2023</v>
      </c>
      <c r="B598" s="4" t="s">
        <v>26</v>
      </c>
      <c r="C598" s="4" t="s">
        <v>15</v>
      </c>
      <c r="D598" s="4" t="s">
        <v>19</v>
      </c>
      <c r="E598" s="4">
        <v>34</v>
      </c>
      <c r="F598" s="7">
        <v>2288</v>
      </c>
      <c r="G598" s="7">
        <v>5126</v>
      </c>
      <c r="H598" s="5">
        <v>458</v>
      </c>
      <c r="I598" s="4" t="s">
        <v>25</v>
      </c>
    </row>
    <row r="599" spans="1:9">
      <c r="A599" s="4">
        <v>2023</v>
      </c>
      <c r="B599" s="4" t="s">
        <v>26</v>
      </c>
      <c r="C599" s="4" t="s">
        <v>6</v>
      </c>
      <c r="D599" s="5" t="s">
        <v>20</v>
      </c>
      <c r="E599" s="5">
        <v>7</v>
      </c>
      <c r="F599" s="5">
        <v>200</v>
      </c>
      <c r="G599" s="5">
        <v>224</v>
      </c>
      <c r="H599" s="5">
        <v>40</v>
      </c>
      <c r="I599" s="4" t="s">
        <v>25</v>
      </c>
    </row>
    <row r="600" spans="1:9">
      <c r="A600" s="4">
        <v>2023</v>
      </c>
      <c r="B600" s="4" t="s">
        <v>26</v>
      </c>
      <c r="C600" s="4" t="s">
        <v>15</v>
      </c>
      <c r="D600" s="4" t="s">
        <v>22</v>
      </c>
      <c r="E600" s="4">
        <v>3</v>
      </c>
      <c r="F600" s="7">
        <v>2289</v>
      </c>
      <c r="G600" s="7">
        <v>5127</v>
      </c>
      <c r="H600" s="5">
        <v>458</v>
      </c>
      <c r="I600" s="4" t="s">
        <v>25</v>
      </c>
    </row>
    <row r="601" spans="1:9">
      <c r="A601" s="4">
        <v>2023</v>
      </c>
      <c r="B601" s="4" t="s">
        <v>26</v>
      </c>
      <c r="C601" s="4" t="s">
        <v>21</v>
      </c>
      <c r="D601" s="4" t="s">
        <v>21</v>
      </c>
      <c r="E601" s="4">
        <v>2</v>
      </c>
      <c r="F601" s="7">
        <v>7920</v>
      </c>
      <c r="G601" s="7">
        <v>7392</v>
      </c>
      <c r="H601" s="6">
        <v>1584</v>
      </c>
      <c r="I601" s="4" t="s">
        <v>25</v>
      </c>
    </row>
    <row r="602" spans="1:9">
      <c r="A602" s="4">
        <v>2023</v>
      </c>
      <c r="B602" s="4" t="s">
        <v>27</v>
      </c>
      <c r="C602" s="4" t="s">
        <v>2</v>
      </c>
      <c r="D602" s="5" t="s">
        <v>3</v>
      </c>
      <c r="E602" s="6">
        <v>3566</v>
      </c>
      <c r="F602" s="6">
        <v>4577</v>
      </c>
      <c r="G602" s="6">
        <v>5127</v>
      </c>
      <c r="H602" s="5">
        <v>915</v>
      </c>
      <c r="I602" s="4" t="s">
        <v>25</v>
      </c>
    </row>
    <row r="603" spans="1:9">
      <c r="A603" s="4">
        <v>2023</v>
      </c>
      <c r="B603" s="4" t="s">
        <v>27</v>
      </c>
      <c r="C603" s="4" t="s">
        <v>2</v>
      </c>
      <c r="D603" s="5" t="s">
        <v>5</v>
      </c>
      <c r="E603" s="6">
        <v>2498</v>
      </c>
      <c r="F603" s="6">
        <v>8800</v>
      </c>
      <c r="G603" s="6">
        <v>8960</v>
      </c>
      <c r="H603" s="6">
        <v>1760</v>
      </c>
      <c r="I603" s="4" t="s">
        <v>25</v>
      </c>
    </row>
    <row r="604" spans="1:9">
      <c r="A604" s="4">
        <v>2023</v>
      </c>
      <c r="B604" s="4" t="s">
        <v>27</v>
      </c>
      <c r="C604" s="4" t="s">
        <v>6</v>
      </c>
      <c r="D604" s="5" t="s">
        <v>7</v>
      </c>
      <c r="E604" s="6">
        <v>1245</v>
      </c>
      <c r="F604" s="6">
        <v>5035</v>
      </c>
      <c r="G604" s="6">
        <v>5126</v>
      </c>
      <c r="H604" s="6">
        <v>1007</v>
      </c>
      <c r="I604" s="4" t="s">
        <v>25</v>
      </c>
    </row>
    <row r="605" spans="1:9">
      <c r="A605" s="4">
        <v>2023</v>
      </c>
      <c r="B605" s="4" t="s">
        <v>27</v>
      </c>
      <c r="C605" s="4" t="s">
        <v>8</v>
      </c>
      <c r="D605" s="4" t="s">
        <v>9</v>
      </c>
      <c r="E605" s="4">
        <v>644</v>
      </c>
      <c r="F605" s="7">
        <v>6318</v>
      </c>
      <c r="G605" s="7">
        <v>6433</v>
      </c>
      <c r="H605" s="6">
        <v>1264</v>
      </c>
      <c r="I605" s="4" t="s">
        <v>25</v>
      </c>
    </row>
    <row r="606" spans="1:9">
      <c r="A606" s="4">
        <v>2023</v>
      </c>
      <c r="B606" s="4" t="s">
        <v>27</v>
      </c>
      <c r="C606" s="4" t="s">
        <v>10</v>
      </c>
      <c r="D606" s="4" t="s">
        <v>11</v>
      </c>
      <c r="E606" s="4">
        <v>643</v>
      </c>
      <c r="F606" s="7">
        <v>7700</v>
      </c>
      <c r="G606" s="7">
        <v>7840</v>
      </c>
      <c r="H606" s="6">
        <v>1540</v>
      </c>
      <c r="I606" s="4" t="s">
        <v>25</v>
      </c>
    </row>
    <row r="607" spans="1:9">
      <c r="A607" s="4">
        <v>2023</v>
      </c>
      <c r="B607" s="4" t="s">
        <v>27</v>
      </c>
      <c r="C607" s="4" t="s">
        <v>8</v>
      </c>
      <c r="D607" s="4" t="s">
        <v>12</v>
      </c>
      <c r="E607" s="4">
        <v>455</v>
      </c>
      <c r="F607" s="7">
        <v>5036</v>
      </c>
      <c r="G607" s="7">
        <v>5128</v>
      </c>
      <c r="H607" s="6">
        <v>1007</v>
      </c>
      <c r="I607" s="4" t="s">
        <v>25</v>
      </c>
    </row>
    <row r="608" spans="1:9">
      <c r="A608" s="4">
        <v>2023</v>
      </c>
      <c r="B608" s="4" t="s">
        <v>27</v>
      </c>
      <c r="C608" s="4" t="s">
        <v>10</v>
      </c>
      <c r="D608" s="4" t="s">
        <v>13</v>
      </c>
      <c r="E608" s="5">
        <v>345</v>
      </c>
      <c r="F608" s="6">
        <v>7700</v>
      </c>
      <c r="G608" s="6">
        <v>7840</v>
      </c>
      <c r="H608" s="6">
        <v>1540</v>
      </c>
      <c r="I608" s="4" t="s">
        <v>25</v>
      </c>
    </row>
    <row r="609" spans="1:9">
      <c r="A609" s="4">
        <v>2023</v>
      </c>
      <c r="B609" s="4" t="s">
        <v>27</v>
      </c>
      <c r="C609" s="4" t="s">
        <v>6</v>
      </c>
      <c r="D609" s="5" t="s">
        <v>14</v>
      </c>
      <c r="E609" s="5">
        <v>122</v>
      </c>
      <c r="F609" s="5">
        <v>110</v>
      </c>
      <c r="G609" s="5">
        <v>112</v>
      </c>
      <c r="H609" s="5">
        <v>22</v>
      </c>
      <c r="I609" s="4" t="s">
        <v>25</v>
      </c>
    </row>
    <row r="610" spans="1:9">
      <c r="A610" s="4">
        <v>2023</v>
      </c>
      <c r="B610" s="4" t="s">
        <v>27</v>
      </c>
      <c r="C610" s="4" t="s">
        <v>15</v>
      </c>
      <c r="D610" s="4" t="s">
        <v>16</v>
      </c>
      <c r="E610" s="4">
        <v>78</v>
      </c>
      <c r="F610" s="7">
        <v>2517</v>
      </c>
      <c r="G610" s="7">
        <v>5126</v>
      </c>
      <c r="H610" s="5">
        <v>503</v>
      </c>
      <c r="I610" s="4" t="s">
        <v>25</v>
      </c>
    </row>
    <row r="611" spans="1:9">
      <c r="A611" s="4">
        <v>2023</v>
      </c>
      <c r="B611" s="4" t="s">
        <v>27</v>
      </c>
      <c r="C611" s="4" t="s">
        <v>15</v>
      </c>
      <c r="D611" s="4" t="s">
        <v>17</v>
      </c>
      <c r="E611" s="4">
        <v>76</v>
      </c>
      <c r="F611" s="7">
        <v>2288</v>
      </c>
      <c r="G611" s="7">
        <v>5126</v>
      </c>
      <c r="H611" s="5">
        <v>458</v>
      </c>
      <c r="I611" s="4" t="s">
        <v>25</v>
      </c>
    </row>
    <row r="612" spans="1:9">
      <c r="A612" s="4">
        <v>2023</v>
      </c>
      <c r="B612" s="4" t="s">
        <v>27</v>
      </c>
      <c r="C612" s="4" t="s">
        <v>15</v>
      </c>
      <c r="D612" s="4" t="s">
        <v>18</v>
      </c>
      <c r="E612" s="4">
        <v>46</v>
      </c>
      <c r="F612" s="4">
        <v>100</v>
      </c>
      <c r="G612" s="4">
        <v>224</v>
      </c>
      <c r="H612" s="5">
        <v>20</v>
      </c>
      <c r="I612" s="4" t="s">
        <v>25</v>
      </c>
    </row>
    <row r="613" spans="1:9">
      <c r="A613" s="4">
        <v>2023</v>
      </c>
      <c r="B613" s="4" t="s">
        <v>27</v>
      </c>
      <c r="C613" s="4" t="s">
        <v>15</v>
      </c>
      <c r="D613" s="4" t="s">
        <v>19</v>
      </c>
      <c r="E613" s="4">
        <v>34</v>
      </c>
      <c r="F613" s="7">
        <v>2288</v>
      </c>
      <c r="G613" s="7">
        <v>5126</v>
      </c>
      <c r="H613" s="5">
        <v>458</v>
      </c>
      <c r="I613" s="4" t="s">
        <v>4</v>
      </c>
    </row>
    <row r="614" spans="1:9">
      <c r="A614" s="4">
        <v>2023</v>
      </c>
      <c r="B614" s="4" t="s">
        <v>27</v>
      </c>
      <c r="C614" s="4" t="s">
        <v>6</v>
      </c>
      <c r="D614" s="5" t="s">
        <v>20</v>
      </c>
      <c r="E614" s="5">
        <v>7</v>
      </c>
      <c r="F614" s="5">
        <v>200</v>
      </c>
      <c r="G614" s="5">
        <v>224</v>
      </c>
      <c r="H614" s="5">
        <v>40</v>
      </c>
      <c r="I614" s="4" t="s">
        <v>4</v>
      </c>
    </row>
    <row r="615" spans="1:9">
      <c r="A615" s="4">
        <v>2023</v>
      </c>
      <c r="B615" s="4" t="s">
        <v>27</v>
      </c>
      <c r="C615" s="4" t="s">
        <v>15</v>
      </c>
      <c r="D615" s="4" t="s">
        <v>22</v>
      </c>
      <c r="E615" s="4">
        <v>3</v>
      </c>
      <c r="F615" s="7">
        <v>3300</v>
      </c>
      <c r="G615" s="7">
        <v>5127</v>
      </c>
      <c r="H615" s="5">
        <v>660</v>
      </c>
      <c r="I615" s="4" t="s">
        <v>4</v>
      </c>
    </row>
    <row r="616" spans="1:9">
      <c r="A616" s="4">
        <v>2023</v>
      </c>
      <c r="B616" s="4" t="s">
        <v>27</v>
      </c>
      <c r="C616" s="4" t="s">
        <v>21</v>
      </c>
      <c r="D616" s="4" t="s">
        <v>21</v>
      </c>
      <c r="E616" s="4">
        <v>2</v>
      </c>
      <c r="F616" s="7">
        <v>4577</v>
      </c>
      <c r="G616" s="7">
        <v>7392</v>
      </c>
      <c r="H616" s="5">
        <v>915</v>
      </c>
      <c r="I616" s="4" t="s">
        <v>4</v>
      </c>
    </row>
    <row r="617" spans="1:9">
      <c r="A617" s="4">
        <v>2023</v>
      </c>
      <c r="B617" s="4" t="s">
        <v>28</v>
      </c>
      <c r="C617" s="4" t="s">
        <v>2</v>
      </c>
      <c r="D617" s="5" t="s">
        <v>3</v>
      </c>
      <c r="E617" s="6">
        <v>3566</v>
      </c>
      <c r="F617" s="6">
        <v>4577</v>
      </c>
      <c r="G617" s="6">
        <v>5127</v>
      </c>
      <c r="H617" s="5">
        <v>915</v>
      </c>
      <c r="I617" s="4" t="s">
        <v>4</v>
      </c>
    </row>
    <row r="618" spans="1:9">
      <c r="A618" s="4">
        <v>2023</v>
      </c>
      <c r="B618" s="4" t="s">
        <v>28</v>
      </c>
      <c r="C618" s="4" t="s">
        <v>2</v>
      </c>
      <c r="D618" s="5" t="s">
        <v>5</v>
      </c>
      <c r="E618" s="6">
        <v>2498</v>
      </c>
      <c r="F618" s="6">
        <v>8000</v>
      </c>
      <c r="G618" s="6">
        <v>8960</v>
      </c>
      <c r="H618" s="6">
        <v>1600</v>
      </c>
      <c r="I618" s="4" t="s">
        <v>4</v>
      </c>
    </row>
    <row r="619" spans="1:9">
      <c r="A619" s="4">
        <v>2023</v>
      </c>
      <c r="B619" s="4" t="s">
        <v>28</v>
      </c>
      <c r="C619" s="4" t="s">
        <v>6</v>
      </c>
      <c r="D619" s="5" t="s">
        <v>7</v>
      </c>
      <c r="E619" s="6">
        <v>1245</v>
      </c>
      <c r="F619" s="6">
        <v>4577</v>
      </c>
      <c r="G619" s="6">
        <v>5126</v>
      </c>
      <c r="H619" s="5">
        <v>915</v>
      </c>
      <c r="I619" s="4" t="s">
        <v>4</v>
      </c>
    </row>
    <row r="620" spans="1:9">
      <c r="A620" s="4">
        <v>2023</v>
      </c>
      <c r="B620" s="4" t="s">
        <v>28</v>
      </c>
      <c r="C620" s="4" t="s">
        <v>8</v>
      </c>
      <c r="D620" s="4" t="s">
        <v>9</v>
      </c>
      <c r="E620" s="4">
        <v>644</v>
      </c>
      <c r="F620" s="7">
        <v>10000</v>
      </c>
      <c r="G620" s="7">
        <v>6433</v>
      </c>
      <c r="H620" s="6">
        <v>2000</v>
      </c>
      <c r="I620" s="4" t="s">
        <v>4</v>
      </c>
    </row>
    <row r="621" spans="1:9">
      <c r="A621" s="4">
        <v>2023</v>
      </c>
      <c r="B621" s="4" t="s">
        <v>28</v>
      </c>
      <c r="C621" s="4" t="s">
        <v>10</v>
      </c>
      <c r="D621" s="4" t="s">
        <v>11</v>
      </c>
      <c r="E621" s="4">
        <v>643</v>
      </c>
      <c r="F621" s="7">
        <v>7000</v>
      </c>
      <c r="G621" s="7">
        <v>7840</v>
      </c>
      <c r="H621" s="6">
        <v>1400</v>
      </c>
      <c r="I621" s="4" t="s">
        <v>4</v>
      </c>
    </row>
    <row r="622" spans="1:9">
      <c r="A622" s="4">
        <v>2023</v>
      </c>
      <c r="B622" s="4" t="s">
        <v>28</v>
      </c>
      <c r="C622" s="4" t="s">
        <v>8</v>
      </c>
      <c r="D622" s="4" t="s">
        <v>12</v>
      </c>
      <c r="E622" s="4">
        <v>455</v>
      </c>
      <c r="F622" s="7">
        <v>8000</v>
      </c>
      <c r="G622" s="7">
        <v>5128</v>
      </c>
      <c r="H622" s="6">
        <v>1600</v>
      </c>
      <c r="I622" s="4" t="s">
        <v>4</v>
      </c>
    </row>
    <row r="623" spans="1:9">
      <c r="A623" s="4">
        <v>2023</v>
      </c>
      <c r="B623" s="4" t="s">
        <v>28</v>
      </c>
      <c r="C623" s="4" t="s">
        <v>10</v>
      </c>
      <c r="D623" s="4" t="s">
        <v>13</v>
      </c>
      <c r="E623" s="5">
        <v>345</v>
      </c>
      <c r="F623" s="6">
        <v>7000</v>
      </c>
      <c r="G623" s="6">
        <v>7840</v>
      </c>
      <c r="H623" s="6">
        <v>1400</v>
      </c>
      <c r="I623" s="4" t="s">
        <v>4</v>
      </c>
    </row>
    <row r="624" spans="1:9">
      <c r="A624" s="4">
        <v>2023</v>
      </c>
      <c r="B624" s="4" t="s">
        <v>28</v>
      </c>
      <c r="C624" s="4" t="s">
        <v>6</v>
      </c>
      <c r="D624" s="5" t="s">
        <v>14</v>
      </c>
      <c r="E624" s="5">
        <v>122</v>
      </c>
      <c r="F624" s="5">
        <v>100</v>
      </c>
      <c r="G624" s="5">
        <v>112</v>
      </c>
      <c r="H624" s="5">
        <v>20</v>
      </c>
      <c r="I624" s="4" t="s">
        <v>4</v>
      </c>
    </row>
    <row r="625" spans="1:9">
      <c r="A625" s="4">
        <v>2023</v>
      </c>
      <c r="B625" s="4" t="s">
        <v>28</v>
      </c>
      <c r="C625" s="4" t="s">
        <v>15</v>
      </c>
      <c r="D625" s="4" t="s">
        <v>16</v>
      </c>
      <c r="E625" s="4">
        <v>78</v>
      </c>
      <c r="F625" s="7">
        <v>2289</v>
      </c>
      <c r="G625" s="7">
        <v>5126</v>
      </c>
      <c r="H625" s="5">
        <v>458</v>
      </c>
      <c r="I625" s="4" t="s">
        <v>4</v>
      </c>
    </row>
    <row r="626" spans="1:9">
      <c r="A626" s="4">
        <v>2023</v>
      </c>
      <c r="B626" s="4" t="s">
        <v>28</v>
      </c>
      <c r="C626" s="4" t="s">
        <v>15</v>
      </c>
      <c r="D626" s="4" t="s">
        <v>17</v>
      </c>
      <c r="E626" s="4">
        <v>76</v>
      </c>
      <c r="F626" s="7">
        <v>2288</v>
      </c>
      <c r="G626" s="7">
        <v>5126</v>
      </c>
      <c r="H626" s="5">
        <v>458</v>
      </c>
      <c r="I626" s="4" t="s">
        <v>4</v>
      </c>
    </row>
    <row r="627" spans="1:9">
      <c r="A627" s="4">
        <v>2023</v>
      </c>
      <c r="B627" s="4" t="s">
        <v>28</v>
      </c>
      <c r="C627" s="4" t="s">
        <v>15</v>
      </c>
      <c r="D627" s="4" t="s">
        <v>18</v>
      </c>
      <c r="E627" s="4">
        <v>46</v>
      </c>
      <c r="F627" s="4">
        <v>100</v>
      </c>
      <c r="G627" s="4">
        <v>224</v>
      </c>
      <c r="H627" s="5">
        <v>20</v>
      </c>
      <c r="I627" s="4" t="s">
        <v>4</v>
      </c>
    </row>
    <row r="628" spans="1:9">
      <c r="A628" s="4">
        <v>2023</v>
      </c>
      <c r="B628" s="4" t="s">
        <v>28</v>
      </c>
      <c r="C628" s="4" t="s">
        <v>15</v>
      </c>
      <c r="D628" s="4" t="s">
        <v>19</v>
      </c>
      <c r="E628" s="4">
        <v>34</v>
      </c>
      <c r="F628" s="7">
        <v>2288</v>
      </c>
      <c r="G628" s="7">
        <v>5126</v>
      </c>
      <c r="H628" s="5">
        <v>458</v>
      </c>
      <c r="I628" s="4" t="s">
        <v>4</v>
      </c>
    </row>
    <row r="629" spans="1:9">
      <c r="A629" s="4">
        <v>2023</v>
      </c>
      <c r="B629" s="4" t="s">
        <v>28</v>
      </c>
      <c r="C629" s="4" t="s">
        <v>6</v>
      </c>
      <c r="D629" s="5" t="s">
        <v>20</v>
      </c>
      <c r="E629" s="5">
        <v>7</v>
      </c>
      <c r="F629" s="5">
        <v>200</v>
      </c>
      <c r="G629" s="5">
        <v>224</v>
      </c>
      <c r="H629" s="5">
        <v>40</v>
      </c>
      <c r="I629" s="4" t="s">
        <v>4</v>
      </c>
    </row>
    <row r="630" spans="1:9">
      <c r="A630" s="4">
        <v>2023</v>
      </c>
      <c r="B630" s="4" t="s">
        <v>28</v>
      </c>
      <c r="C630" s="4" t="s">
        <v>21</v>
      </c>
      <c r="D630" s="4" t="s">
        <v>21</v>
      </c>
      <c r="E630" s="4">
        <v>3</v>
      </c>
      <c r="F630" s="7">
        <v>4577</v>
      </c>
      <c r="G630" s="7">
        <v>7392</v>
      </c>
      <c r="H630" s="5">
        <v>915</v>
      </c>
      <c r="I630" s="4" t="s">
        <v>25</v>
      </c>
    </row>
    <row r="631" spans="1:9">
      <c r="A631" s="4">
        <v>2023</v>
      </c>
      <c r="B631" s="4" t="s">
        <v>28</v>
      </c>
      <c r="C631" s="4" t="s">
        <v>15</v>
      </c>
      <c r="D631" s="4" t="s">
        <v>22</v>
      </c>
      <c r="E631" s="4">
        <v>3</v>
      </c>
      <c r="F631" s="7">
        <v>2289</v>
      </c>
      <c r="G631" s="7">
        <v>5127</v>
      </c>
      <c r="H631" s="5">
        <v>458</v>
      </c>
      <c r="I631" s="4" t="s">
        <v>25</v>
      </c>
    </row>
    <row r="632" spans="1:9">
      <c r="A632" s="4">
        <v>2023</v>
      </c>
      <c r="B632" s="4" t="s">
        <v>29</v>
      </c>
      <c r="C632" s="4" t="s">
        <v>2</v>
      </c>
      <c r="D632" s="5" t="s">
        <v>3</v>
      </c>
      <c r="E632" s="6">
        <v>3566</v>
      </c>
      <c r="F632" s="6">
        <v>4577</v>
      </c>
      <c r="G632" s="6">
        <v>5127</v>
      </c>
      <c r="H632" s="5">
        <v>915</v>
      </c>
      <c r="I632" s="4" t="s">
        <v>25</v>
      </c>
    </row>
    <row r="633" spans="1:9">
      <c r="A633" s="4">
        <v>2023</v>
      </c>
      <c r="B633" s="4" t="s">
        <v>29</v>
      </c>
      <c r="C633" s="4" t="s">
        <v>2</v>
      </c>
      <c r="D633" s="5" t="s">
        <v>5</v>
      </c>
      <c r="E633" s="6">
        <v>2498</v>
      </c>
      <c r="F633" s="6">
        <v>8000</v>
      </c>
      <c r="G633" s="6">
        <v>8960</v>
      </c>
      <c r="H633" s="6">
        <v>1600</v>
      </c>
      <c r="I633" s="4" t="s">
        <v>25</v>
      </c>
    </row>
    <row r="634" spans="1:9">
      <c r="A634" s="4">
        <v>2023</v>
      </c>
      <c r="B634" s="4" t="s">
        <v>29</v>
      </c>
      <c r="C634" s="4" t="s">
        <v>6</v>
      </c>
      <c r="D634" s="5" t="s">
        <v>7</v>
      </c>
      <c r="E634" s="6">
        <v>1245</v>
      </c>
      <c r="F634" s="6">
        <v>4577</v>
      </c>
      <c r="G634" s="6">
        <v>5126</v>
      </c>
      <c r="H634" s="5">
        <v>915</v>
      </c>
      <c r="I634" s="4" t="s">
        <v>25</v>
      </c>
    </row>
    <row r="635" spans="1:9">
      <c r="A635" s="4">
        <v>2023</v>
      </c>
      <c r="B635" s="4" t="s">
        <v>29</v>
      </c>
      <c r="C635" s="4" t="s">
        <v>8</v>
      </c>
      <c r="D635" s="4" t="s">
        <v>9</v>
      </c>
      <c r="E635" s="4">
        <v>644</v>
      </c>
      <c r="F635" s="7">
        <v>5744</v>
      </c>
      <c r="G635" s="7">
        <v>6433</v>
      </c>
      <c r="H635" s="6">
        <v>1149</v>
      </c>
      <c r="I635" s="4" t="s">
        <v>25</v>
      </c>
    </row>
    <row r="636" spans="1:9">
      <c r="A636" s="4">
        <v>2023</v>
      </c>
      <c r="B636" s="4" t="s">
        <v>29</v>
      </c>
      <c r="C636" s="4" t="s">
        <v>10</v>
      </c>
      <c r="D636" s="4" t="s">
        <v>11</v>
      </c>
      <c r="E636" s="4">
        <v>643</v>
      </c>
      <c r="F636" s="7">
        <v>7000</v>
      </c>
      <c r="G636" s="7">
        <v>7840</v>
      </c>
      <c r="H636" s="6">
        <v>1400</v>
      </c>
      <c r="I636" s="4" t="s">
        <v>25</v>
      </c>
    </row>
    <row r="637" spans="1:9">
      <c r="A637" s="4">
        <v>2023</v>
      </c>
      <c r="B637" s="4" t="s">
        <v>29</v>
      </c>
      <c r="C637" s="4" t="s">
        <v>8</v>
      </c>
      <c r="D637" s="4" t="s">
        <v>12</v>
      </c>
      <c r="E637" s="4">
        <v>455</v>
      </c>
      <c r="F637" s="7">
        <v>4579</v>
      </c>
      <c r="G637" s="7">
        <v>5128</v>
      </c>
      <c r="H637" s="5">
        <v>916</v>
      </c>
      <c r="I637" s="4" t="s">
        <v>25</v>
      </c>
    </row>
    <row r="638" spans="1:9">
      <c r="A638" s="4">
        <v>2023</v>
      </c>
      <c r="B638" s="4" t="s">
        <v>29</v>
      </c>
      <c r="C638" s="4" t="s">
        <v>10</v>
      </c>
      <c r="D638" s="4" t="s">
        <v>13</v>
      </c>
      <c r="E638" s="5">
        <v>345</v>
      </c>
      <c r="F638" s="6">
        <v>7000</v>
      </c>
      <c r="G638" s="6">
        <v>7840</v>
      </c>
      <c r="H638" s="6">
        <v>1400</v>
      </c>
      <c r="I638" s="4" t="s">
        <v>25</v>
      </c>
    </row>
    <row r="639" spans="1:9">
      <c r="A639" s="4">
        <v>2023</v>
      </c>
      <c r="B639" s="4" t="s">
        <v>29</v>
      </c>
      <c r="C639" s="4" t="s">
        <v>6</v>
      </c>
      <c r="D639" s="5" t="s">
        <v>14</v>
      </c>
      <c r="E639" s="5">
        <v>122</v>
      </c>
      <c r="F639" s="5">
        <v>100</v>
      </c>
      <c r="G639" s="5">
        <v>112</v>
      </c>
      <c r="H639" s="5">
        <v>20</v>
      </c>
      <c r="I639" s="4" t="s">
        <v>25</v>
      </c>
    </row>
    <row r="640" spans="1:9">
      <c r="A640" s="4">
        <v>2023</v>
      </c>
      <c r="B640" s="4" t="s">
        <v>29</v>
      </c>
      <c r="C640" s="4" t="s">
        <v>15</v>
      </c>
      <c r="D640" s="4" t="s">
        <v>16</v>
      </c>
      <c r="E640" s="4">
        <v>78</v>
      </c>
      <c r="F640" s="7">
        <v>2289</v>
      </c>
      <c r="G640" s="7">
        <v>5126</v>
      </c>
      <c r="H640" s="5">
        <v>458</v>
      </c>
      <c r="I640" s="4" t="s">
        <v>25</v>
      </c>
    </row>
    <row r="641" spans="1:9">
      <c r="A641" s="4">
        <v>2023</v>
      </c>
      <c r="B641" s="4" t="s">
        <v>29</v>
      </c>
      <c r="C641" s="4" t="s">
        <v>15</v>
      </c>
      <c r="D641" s="4" t="s">
        <v>17</v>
      </c>
      <c r="E641" s="4">
        <v>76</v>
      </c>
      <c r="F641" s="7">
        <v>2288</v>
      </c>
      <c r="G641" s="7">
        <v>5126</v>
      </c>
      <c r="H641" s="5">
        <v>458</v>
      </c>
      <c r="I641" s="4" t="s">
        <v>25</v>
      </c>
    </row>
    <row r="642" spans="1:9">
      <c r="A642" s="4">
        <v>2023</v>
      </c>
      <c r="B642" s="4" t="s">
        <v>29</v>
      </c>
      <c r="C642" s="4" t="s">
        <v>15</v>
      </c>
      <c r="D642" s="4" t="s">
        <v>18</v>
      </c>
      <c r="E642" s="4">
        <v>46</v>
      </c>
      <c r="F642" s="4">
        <v>100</v>
      </c>
      <c r="G642" s="4">
        <v>224</v>
      </c>
      <c r="H642" s="5">
        <v>20</v>
      </c>
      <c r="I642" s="4" t="s">
        <v>25</v>
      </c>
    </row>
    <row r="643" spans="1:9">
      <c r="A643" s="4">
        <v>2023</v>
      </c>
      <c r="B643" s="4" t="s">
        <v>29</v>
      </c>
      <c r="C643" s="4" t="s">
        <v>15</v>
      </c>
      <c r="D643" s="4" t="s">
        <v>19</v>
      </c>
      <c r="E643" s="4">
        <v>34</v>
      </c>
      <c r="F643" s="7">
        <v>2288</v>
      </c>
      <c r="G643" s="7">
        <v>5126</v>
      </c>
      <c r="H643" s="5">
        <v>458</v>
      </c>
      <c r="I643" s="4" t="s">
        <v>25</v>
      </c>
    </row>
    <row r="644" spans="1:9">
      <c r="A644" s="4">
        <v>2023</v>
      </c>
      <c r="B644" s="4" t="s">
        <v>29</v>
      </c>
      <c r="C644" s="4" t="s">
        <v>6</v>
      </c>
      <c r="D644" s="5" t="s">
        <v>20</v>
      </c>
      <c r="E644" s="5">
        <v>7</v>
      </c>
      <c r="F644" s="5">
        <v>200</v>
      </c>
      <c r="G644" s="5">
        <v>224</v>
      </c>
      <c r="H644" s="5">
        <v>40</v>
      </c>
      <c r="I644" s="4" t="s">
        <v>25</v>
      </c>
    </row>
    <row r="645" spans="1:9">
      <c r="A645" s="4">
        <v>2023</v>
      </c>
      <c r="B645" s="4" t="s">
        <v>29</v>
      </c>
      <c r="C645" s="4" t="s">
        <v>15</v>
      </c>
      <c r="D645" s="4" t="s">
        <v>22</v>
      </c>
      <c r="E645" s="4">
        <v>3</v>
      </c>
      <c r="F645" s="7">
        <v>2289</v>
      </c>
      <c r="G645" s="7">
        <v>5127</v>
      </c>
      <c r="H645" s="5">
        <v>458</v>
      </c>
      <c r="I645" s="4" t="s">
        <v>25</v>
      </c>
    </row>
    <row r="646" spans="1:9">
      <c r="A646" s="4">
        <v>2023</v>
      </c>
      <c r="B646" s="4" t="s">
        <v>29</v>
      </c>
      <c r="C646" s="4" t="s">
        <v>21</v>
      </c>
      <c r="D646" s="4" t="s">
        <v>21</v>
      </c>
      <c r="E646" s="4">
        <v>2</v>
      </c>
      <c r="F646" s="7">
        <v>6600</v>
      </c>
      <c r="G646" s="7">
        <v>7392</v>
      </c>
      <c r="H646" s="6">
        <v>1320</v>
      </c>
      <c r="I646" s="4" t="s">
        <v>4</v>
      </c>
    </row>
    <row r="647" spans="1:9">
      <c r="A647" s="4">
        <v>2023</v>
      </c>
      <c r="B647" s="4" t="s">
        <v>30</v>
      </c>
      <c r="C647" s="4" t="s">
        <v>2</v>
      </c>
      <c r="D647" s="5" t="s">
        <v>3</v>
      </c>
      <c r="E647" s="6">
        <v>3566</v>
      </c>
      <c r="F647" s="6">
        <v>4577</v>
      </c>
      <c r="G647" s="6">
        <v>5127</v>
      </c>
      <c r="H647" s="5">
        <v>915</v>
      </c>
      <c r="I647" s="4" t="s">
        <v>4</v>
      </c>
    </row>
    <row r="648" spans="1:9">
      <c r="A648" s="4">
        <v>2023</v>
      </c>
      <c r="B648" s="4" t="s">
        <v>30</v>
      </c>
      <c r="C648" s="4" t="s">
        <v>2</v>
      </c>
      <c r="D648" s="5" t="s">
        <v>5</v>
      </c>
      <c r="E648" s="6">
        <v>2498</v>
      </c>
      <c r="F648" s="6">
        <v>8000</v>
      </c>
      <c r="G648" s="6">
        <v>8960</v>
      </c>
      <c r="H648" s="6">
        <v>1600</v>
      </c>
      <c r="I648" s="4" t="s">
        <v>4</v>
      </c>
    </row>
    <row r="649" spans="1:9">
      <c r="A649" s="4">
        <v>2023</v>
      </c>
      <c r="B649" s="4" t="s">
        <v>30</v>
      </c>
      <c r="C649" s="4" t="s">
        <v>6</v>
      </c>
      <c r="D649" s="5" t="s">
        <v>7</v>
      </c>
      <c r="E649" s="6">
        <v>1245</v>
      </c>
      <c r="F649" s="6">
        <v>4577</v>
      </c>
      <c r="G649" s="6">
        <v>5126</v>
      </c>
      <c r="H649" s="5">
        <v>915</v>
      </c>
      <c r="I649" s="4" t="s">
        <v>4</v>
      </c>
    </row>
    <row r="650" spans="1:9">
      <c r="A650" s="4">
        <v>2023</v>
      </c>
      <c r="B650" s="4" t="s">
        <v>30</v>
      </c>
      <c r="C650" s="4" t="s">
        <v>8</v>
      </c>
      <c r="D650" s="4" t="s">
        <v>9</v>
      </c>
      <c r="E650" s="4">
        <v>644</v>
      </c>
      <c r="F650" s="7">
        <v>5744</v>
      </c>
      <c r="G650" s="7">
        <v>6433</v>
      </c>
      <c r="H650" s="6">
        <v>1149</v>
      </c>
      <c r="I650" s="4" t="s">
        <v>4</v>
      </c>
    </row>
    <row r="651" spans="1:9">
      <c r="A651" s="4">
        <v>2023</v>
      </c>
      <c r="B651" s="4" t="s">
        <v>30</v>
      </c>
      <c r="C651" s="4" t="s">
        <v>10</v>
      </c>
      <c r="D651" s="4" t="s">
        <v>11</v>
      </c>
      <c r="E651" s="4">
        <v>643</v>
      </c>
      <c r="F651" s="7">
        <v>7000</v>
      </c>
      <c r="G651" s="7">
        <v>7840</v>
      </c>
      <c r="H651" s="6">
        <v>1400</v>
      </c>
      <c r="I651" s="4" t="s">
        <v>25</v>
      </c>
    </row>
    <row r="652" spans="1:9">
      <c r="A652" s="4">
        <v>2023</v>
      </c>
      <c r="B652" s="4" t="s">
        <v>30</v>
      </c>
      <c r="C652" s="4" t="s">
        <v>8</v>
      </c>
      <c r="D652" s="4" t="s">
        <v>12</v>
      </c>
      <c r="E652" s="4">
        <v>455</v>
      </c>
      <c r="F652" s="7">
        <v>5036</v>
      </c>
      <c r="G652" s="7">
        <v>5128</v>
      </c>
      <c r="H652" s="6">
        <v>1007</v>
      </c>
      <c r="I652" s="4" t="s">
        <v>25</v>
      </c>
    </row>
    <row r="653" spans="1:9">
      <c r="A653" s="4">
        <v>2023</v>
      </c>
      <c r="B653" s="4" t="s">
        <v>30</v>
      </c>
      <c r="C653" s="4" t="s">
        <v>10</v>
      </c>
      <c r="D653" s="4" t="s">
        <v>13</v>
      </c>
      <c r="E653" s="5">
        <v>345</v>
      </c>
      <c r="F653" s="6">
        <v>7700</v>
      </c>
      <c r="G653" s="6">
        <v>7840</v>
      </c>
      <c r="H653" s="6">
        <v>1540</v>
      </c>
      <c r="I653" s="4" t="s">
        <v>25</v>
      </c>
    </row>
    <row r="654" spans="1:9">
      <c r="A654" s="4">
        <v>2023</v>
      </c>
      <c r="B654" s="4" t="s">
        <v>30</v>
      </c>
      <c r="C654" s="4" t="s">
        <v>6</v>
      </c>
      <c r="D654" s="5" t="s">
        <v>14</v>
      </c>
      <c r="E654" s="5">
        <v>122</v>
      </c>
      <c r="F654" s="5">
        <v>110</v>
      </c>
      <c r="G654" s="5">
        <v>112</v>
      </c>
      <c r="H654" s="5">
        <v>22</v>
      </c>
      <c r="I654" s="4" t="s">
        <v>25</v>
      </c>
    </row>
    <row r="655" spans="1:9">
      <c r="A655" s="4">
        <v>2023</v>
      </c>
      <c r="B655" s="4" t="s">
        <v>30</v>
      </c>
      <c r="C655" s="4" t="s">
        <v>15</v>
      </c>
      <c r="D655" s="4" t="s">
        <v>16</v>
      </c>
      <c r="E655" s="4">
        <v>78</v>
      </c>
      <c r="F655" s="7">
        <v>2517</v>
      </c>
      <c r="G655" s="7">
        <v>5126</v>
      </c>
      <c r="H655" s="5">
        <v>503</v>
      </c>
      <c r="I655" s="4" t="s">
        <v>25</v>
      </c>
    </row>
    <row r="656" spans="1:9">
      <c r="A656" s="4">
        <v>2023</v>
      </c>
      <c r="B656" s="4" t="s">
        <v>30</v>
      </c>
      <c r="C656" s="4" t="s">
        <v>15</v>
      </c>
      <c r="D656" s="4" t="s">
        <v>17</v>
      </c>
      <c r="E656" s="4">
        <v>76</v>
      </c>
      <c r="F656" s="7">
        <v>2517</v>
      </c>
      <c r="G656" s="7">
        <v>5126</v>
      </c>
      <c r="H656" s="5">
        <v>503</v>
      </c>
      <c r="I656" s="4" t="s">
        <v>25</v>
      </c>
    </row>
    <row r="657" spans="1:9">
      <c r="A657" s="4">
        <v>2023</v>
      </c>
      <c r="B657" s="4" t="s">
        <v>30</v>
      </c>
      <c r="C657" s="4" t="s">
        <v>15</v>
      </c>
      <c r="D657" s="4" t="s">
        <v>18</v>
      </c>
      <c r="E657" s="4">
        <v>46</v>
      </c>
      <c r="F657" s="4">
        <v>115</v>
      </c>
      <c r="G657" s="4">
        <v>224</v>
      </c>
      <c r="H657" s="5">
        <v>23</v>
      </c>
      <c r="I657" s="4" t="s">
        <v>25</v>
      </c>
    </row>
    <row r="658" spans="1:9">
      <c r="A658" s="4">
        <v>2023</v>
      </c>
      <c r="B658" s="4" t="s">
        <v>30</v>
      </c>
      <c r="C658" s="4" t="s">
        <v>15</v>
      </c>
      <c r="D658" s="4" t="s">
        <v>19</v>
      </c>
      <c r="E658" s="4">
        <v>34</v>
      </c>
      <c r="F658" s="7">
        <v>2632</v>
      </c>
      <c r="G658" s="7">
        <v>5126</v>
      </c>
      <c r="H658" s="5">
        <v>526</v>
      </c>
      <c r="I658" s="4" t="s">
        <v>25</v>
      </c>
    </row>
    <row r="659" spans="1:9">
      <c r="A659" s="4">
        <v>2023</v>
      </c>
      <c r="B659" s="4" t="s">
        <v>30</v>
      </c>
      <c r="C659" s="4" t="s">
        <v>6</v>
      </c>
      <c r="D659" s="5" t="s">
        <v>20</v>
      </c>
      <c r="E659" s="5">
        <v>7</v>
      </c>
      <c r="F659" s="5">
        <v>230</v>
      </c>
      <c r="G659" s="5">
        <v>224</v>
      </c>
      <c r="H659" s="5">
        <v>46</v>
      </c>
      <c r="I659" s="4" t="s">
        <v>25</v>
      </c>
    </row>
    <row r="660" spans="1:9">
      <c r="A660" s="4">
        <v>2023</v>
      </c>
      <c r="B660" s="4" t="s">
        <v>30</v>
      </c>
      <c r="C660" s="4" t="s">
        <v>15</v>
      </c>
      <c r="D660" s="4" t="s">
        <v>22</v>
      </c>
      <c r="E660" s="4">
        <v>3</v>
      </c>
      <c r="F660" s="7">
        <v>2632</v>
      </c>
      <c r="G660" s="7">
        <v>5127</v>
      </c>
      <c r="H660" s="5">
        <v>526</v>
      </c>
      <c r="I660" s="4" t="s">
        <v>4</v>
      </c>
    </row>
    <row r="661" spans="1:9">
      <c r="A661" s="4">
        <v>2023</v>
      </c>
      <c r="B661" s="4" t="s">
        <v>30</v>
      </c>
      <c r="C661" s="4" t="s">
        <v>21</v>
      </c>
      <c r="D661" s="4" t="s">
        <v>21</v>
      </c>
      <c r="E661" s="4">
        <v>2</v>
      </c>
      <c r="F661" s="7">
        <v>7590</v>
      </c>
      <c r="G661" s="7">
        <v>7392</v>
      </c>
      <c r="H661" s="6">
        <v>1518</v>
      </c>
      <c r="I661" s="4" t="s">
        <v>25</v>
      </c>
    </row>
    <row r="662" spans="1:9">
      <c r="A662" s="4">
        <v>2023</v>
      </c>
      <c r="B662" s="4" t="s">
        <v>31</v>
      </c>
      <c r="C662" s="4" t="s">
        <v>2</v>
      </c>
      <c r="D662" s="5" t="s">
        <v>3</v>
      </c>
      <c r="E662" s="6">
        <v>3566</v>
      </c>
      <c r="F662" s="6">
        <v>4577</v>
      </c>
      <c r="G662" s="6">
        <v>5127</v>
      </c>
      <c r="H662" s="5">
        <v>915</v>
      </c>
      <c r="I662" s="4" t="s">
        <v>25</v>
      </c>
    </row>
    <row r="663" spans="1:9">
      <c r="A663" s="4">
        <v>2023</v>
      </c>
      <c r="B663" s="4" t="s">
        <v>31</v>
      </c>
      <c r="C663" s="4" t="s">
        <v>2</v>
      </c>
      <c r="D663" s="5" t="s">
        <v>5</v>
      </c>
      <c r="E663" s="6">
        <v>2498</v>
      </c>
      <c r="F663" s="6">
        <v>8000</v>
      </c>
      <c r="G663" s="6">
        <v>8960</v>
      </c>
      <c r="H663" s="6">
        <v>1600</v>
      </c>
      <c r="I663" s="4" t="s">
        <v>25</v>
      </c>
    </row>
    <row r="664" spans="1:9">
      <c r="A664" s="4">
        <v>2023</v>
      </c>
      <c r="B664" s="4" t="s">
        <v>31</v>
      </c>
      <c r="C664" s="4" t="s">
        <v>6</v>
      </c>
      <c r="D664" s="5" t="s">
        <v>7</v>
      </c>
      <c r="E664" s="6">
        <v>1245</v>
      </c>
      <c r="F664" s="6">
        <v>4577</v>
      </c>
      <c r="G664" s="6">
        <v>5126</v>
      </c>
      <c r="H664" s="5">
        <v>915</v>
      </c>
      <c r="I664" s="4" t="s">
        <v>25</v>
      </c>
    </row>
    <row r="665" spans="1:9">
      <c r="A665" s="4">
        <v>2023</v>
      </c>
      <c r="B665" s="4" t="s">
        <v>31</v>
      </c>
      <c r="C665" s="4" t="s">
        <v>8</v>
      </c>
      <c r="D665" s="4" t="s">
        <v>9</v>
      </c>
      <c r="E665" s="4">
        <v>644</v>
      </c>
      <c r="F665" s="7">
        <v>5744</v>
      </c>
      <c r="G665" s="7">
        <v>6433</v>
      </c>
      <c r="H665" s="6">
        <v>1149</v>
      </c>
      <c r="I665" s="4" t="s">
        <v>25</v>
      </c>
    </row>
    <row r="666" spans="1:9">
      <c r="A666" s="4">
        <v>2023</v>
      </c>
      <c r="B666" s="4" t="s">
        <v>31</v>
      </c>
      <c r="C666" s="4" t="s">
        <v>10</v>
      </c>
      <c r="D666" s="4" t="s">
        <v>11</v>
      </c>
      <c r="E666" s="4">
        <v>643</v>
      </c>
      <c r="F666" s="7">
        <v>7000</v>
      </c>
      <c r="G666" s="7">
        <v>7840</v>
      </c>
      <c r="H666" s="6">
        <v>1400</v>
      </c>
      <c r="I666" s="4" t="s">
        <v>25</v>
      </c>
    </row>
    <row r="667" spans="1:9">
      <c r="A667" s="4">
        <v>2023</v>
      </c>
      <c r="B667" s="4" t="s">
        <v>31</v>
      </c>
      <c r="C667" s="4" t="s">
        <v>8</v>
      </c>
      <c r="D667" s="4" t="s">
        <v>12</v>
      </c>
      <c r="E667" s="4">
        <v>455</v>
      </c>
      <c r="F667" s="7">
        <v>4579</v>
      </c>
      <c r="G667" s="7">
        <v>5128</v>
      </c>
      <c r="H667" s="5">
        <v>916</v>
      </c>
      <c r="I667" s="4" t="s">
        <v>25</v>
      </c>
    </row>
    <row r="668" spans="1:9">
      <c r="A668" s="4">
        <v>2023</v>
      </c>
      <c r="B668" s="4" t="s">
        <v>31</v>
      </c>
      <c r="C668" s="4" t="s">
        <v>10</v>
      </c>
      <c r="D668" s="4" t="s">
        <v>13</v>
      </c>
      <c r="E668" s="5">
        <v>345</v>
      </c>
      <c r="F668" s="6">
        <v>7000</v>
      </c>
      <c r="G668" s="6">
        <v>7840</v>
      </c>
      <c r="H668" s="6">
        <v>1400</v>
      </c>
      <c r="I668" s="4" t="s">
        <v>25</v>
      </c>
    </row>
    <row r="669" spans="1:9">
      <c r="A669" s="4">
        <v>2023</v>
      </c>
      <c r="B669" s="4" t="s">
        <v>31</v>
      </c>
      <c r="C669" s="4" t="s">
        <v>6</v>
      </c>
      <c r="D669" s="5" t="s">
        <v>14</v>
      </c>
      <c r="E669" s="5">
        <v>122</v>
      </c>
      <c r="F669" s="5">
        <v>100</v>
      </c>
      <c r="G669" s="5">
        <v>112</v>
      </c>
      <c r="H669" s="5">
        <v>20</v>
      </c>
      <c r="I669" s="4" t="s">
        <v>25</v>
      </c>
    </row>
    <row r="670" spans="1:9">
      <c r="A670" s="4">
        <v>2023</v>
      </c>
      <c r="B670" s="4" t="s">
        <v>31</v>
      </c>
      <c r="C670" s="4" t="s">
        <v>15</v>
      </c>
      <c r="D670" s="4" t="s">
        <v>16</v>
      </c>
      <c r="E670" s="4">
        <v>78</v>
      </c>
      <c r="F670" s="7">
        <v>2289</v>
      </c>
      <c r="G670" s="7">
        <v>5126</v>
      </c>
      <c r="H670" s="5">
        <v>458</v>
      </c>
      <c r="I670" s="4" t="s">
        <v>25</v>
      </c>
    </row>
    <row r="671" spans="1:9">
      <c r="A671" s="4">
        <v>2023</v>
      </c>
      <c r="B671" s="4" t="s">
        <v>31</v>
      </c>
      <c r="C671" s="4" t="s">
        <v>15</v>
      </c>
      <c r="D671" s="4" t="s">
        <v>17</v>
      </c>
      <c r="E671" s="4">
        <v>76</v>
      </c>
      <c r="F671" s="7">
        <v>2288</v>
      </c>
      <c r="G671" s="7">
        <v>5126</v>
      </c>
      <c r="H671" s="5">
        <v>458</v>
      </c>
      <c r="I671" s="4" t="s">
        <v>25</v>
      </c>
    </row>
    <row r="672" spans="1:9">
      <c r="A672" s="4">
        <v>2023</v>
      </c>
      <c r="B672" s="4" t="s">
        <v>31</v>
      </c>
      <c r="C672" s="4" t="s">
        <v>15</v>
      </c>
      <c r="D672" s="4" t="s">
        <v>18</v>
      </c>
      <c r="E672" s="4">
        <v>46</v>
      </c>
      <c r="F672" s="4">
        <v>100</v>
      </c>
      <c r="G672" s="4">
        <v>224</v>
      </c>
      <c r="H672" s="5">
        <v>20</v>
      </c>
      <c r="I672" s="4" t="s">
        <v>25</v>
      </c>
    </row>
    <row r="673" spans="1:9">
      <c r="A673" s="4">
        <v>2023</v>
      </c>
      <c r="B673" s="4" t="s">
        <v>31</v>
      </c>
      <c r="C673" s="4" t="s">
        <v>15</v>
      </c>
      <c r="D673" s="4" t="s">
        <v>19</v>
      </c>
      <c r="E673" s="4">
        <v>34</v>
      </c>
      <c r="F673" s="7">
        <v>2746</v>
      </c>
      <c r="G673" s="7">
        <v>5126</v>
      </c>
      <c r="H673" s="5">
        <v>549</v>
      </c>
      <c r="I673" s="4" t="s">
        <v>25</v>
      </c>
    </row>
    <row r="674" spans="1:9">
      <c r="A674" s="4">
        <v>2023</v>
      </c>
      <c r="B674" s="4" t="s">
        <v>31</v>
      </c>
      <c r="C674" s="4" t="s">
        <v>6</v>
      </c>
      <c r="D674" s="5" t="s">
        <v>20</v>
      </c>
      <c r="E674" s="5">
        <v>7</v>
      </c>
      <c r="F674" s="5">
        <v>240</v>
      </c>
      <c r="G674" s="5">
        <v>224</v>
      </c>
      <c r="H674" s="5">
        <v>48</v>
      </c>
      <c r="I674" s="4" t="s">
        <v>25</v>
      </c>
    </row>
    <row r="675" spans="1:9">
      <c r="A675" s="4">
        <v>2023</v>
      </c>
      <c r="B675" s="4" t="s">
        <v>31</v>
      </c>
      <c r="C675" s="4" t="s">
        <v>15</v>
      </c>
      <c r="D675" s="4" t="s">
        <v>22</v>
      </c>
      <c r="E675" s="4">
        <v>3</v>
      </c>
      <c r="F675" s="7">
        <v>2746</v>
      </c>
      <c r="G675" s="7">
        <v>5127</v>
      </c>
      <c r="H675" s="5">
        <v>549</v>
      </c>
      <c r="I675" s="4" t="s">
        <v>25</v>
      </c>
    </row>
    <row r="676" spans="1:9">
      <c r="A676" s="4">
        <v>2023</v>
      </c>
      <c r="B676" s="4" t="s">
        <v>31</v>
      </c>
      <c r="C676" s="4" t="s">
        <v>21</v>
      </c>
      <c r="D676" s="4" t="s">
        <v>21</v>
      </c>
      <c r="E676" s="4">
        <v>2</v>
      </c>
      <c r="F676" s="7">
        <v>7920</v>
      </c>
      <c r="G676" s="7">
        <v>7392</v>
      </c>
      <c r="H676" s="6">
        <v>1584</v>
      </c>
      <c r="I676" s="4" t="s">
        <v>25</v>
      </c>
    </row>
    <row r="677" spans="1:9">
      <c r="A677" s="4">
        <v>2023</v>
      </c>
      <c r="B677" s="4" t="s">
        <v>32</v>
      </c>
      <c r="C677" s="4" t="s">
        <v>2</v>
      </c>
      <c r="D677" s="5" t="s">
        <v>3</v>
      </c>
      <c r="E677" s="6">
        <v>3566</v>
      </c>
      <c r="F677" s="6">
        <v>5035</v>
      </c>
      <c r="G677" s="6">
        <v>5127</v>
      </c>
      <c r="H677" s="6">
        <v>1007</v>
      </c>
      <c r="I677" s="4" t="s">
        <v>25</v>
      </c>
    </row>
    <row r="678" spans="1:9">
      <c r="A678" s="4">
        <v>2023</v>
      </c>
      <c r="B678" s="4" t="s">
        <v>32</v>
      </c>
      <c r="C678" s="4" t="s">
        <v>2</v>
      </c>
      <c r="D678" s="5" t="s">
        <v>5</v>
      </c>
      <c r="E678" s="6">
        <v>2498</v>
      </c>
      <c r="F678" s="6">
        <v>9200</v>
      </c>
      <c r="G678" s="6">
        <v>8960</v>
      </c>
      <c r="H678" s="6">
        <v>1840</v>
      </c>
      <c r="I678" s="4" t="s">
        <v>25</v>
      </c>
    </row>
    <row r="679" spans="1:9">
      <c r="A679" s="4">
        <v>2023</v>
      </c>
      <c r="B679" s="4" t="s">
        <v>32</v>
      </c>
      <c r="C679" s="4" t="s">
        <v>6</v>
      </c>
      <c r="D679" s="5" t="s">
        <v>7</v>
      </c>
      <c r="E679" s="6">
        <v>1245</v>
      </c>
      <c r="F679" s="6">
        <v>5264</v>
      </c>
      <c r="G679" s="6">
        <v>5126</v>
      </c>
      <c r="H679" s="6">
        <v>1053</v>
      </c>
      <c r="I679" s="4" t="s">
        <v>25</v>
      </c>
    </row>
    <row r="680" spans="1:9">
      <c r="A680" s="4">
        <v>2023</v>
      </c>
      <c r="B680" s="4" t="s">
        <v>32</v>
      </c>
      <c r="C680" s="4" t="s">
        <v>8</v>
      </c>
      <c r="D680" s="4" t="s">
        <v>9</v>
      </c>
      <c r="E680" s="4">
        <v>644</v>
      </c>
      <c r="F680" s="7">
        <v>6605</v>
      </c>
      <c r="G680" s="7">
        <v>6433</v>
      </c>
      <c r="H680" s="6">
        <v>1321</v>
      </c>
      <c r="I680" s="4" t="s">
        <v>25</v>
      </c>
    </row>
    <row r="681" spans="1:9">
      <c r="A681" s="4">
        <v>2023</v>
      </c>
      <c r="B681" s="4" t="s">
        <v>32</v>
      </c>
      <c r="C681" s="4" t="s">
        <v>10</v>
      </c>
      <c r="D681" s="4" t="s">
        <v>11</v>
      </c>
      <c r="E681" s="4">
        <v>643</v>
      </c>
      <c r="F681" s="7">
        <v>8400</v>
      </c>
      <c r="G681" s="7">
        <v>7840</v>
      </c>
      <c r="H681" s="6">
        <v>1680</v>
      </c>
      <c r="I681" s="4" t="s">
        <v>25</v>
      </c>
    </row>
    <row r="682" spans="1:9">
      <c r="A682" s="4">
        <v>2023</v>
      </c>
      <c r="B682" s="4" t="s">
        <v>32</v>
      </c>
      <c r="C682" s="4" t="s">
        <v>8</v>
      </c>
      <c r="D682" s="4" t="s">
        <v>12</v>
      </c>
      <c r="E682" s="4">
        <v>455</v>
      </c>
      <c r="F682" s="7">
        <v>5494</v>
      </c>
      <c r="G682" s="7">
        <v>5128</v>
      </c>
      <c r="H682" s="6">
        <v>1099</v>
      </c>
      <c r="I682" s="4" t="s">
        <v>25</v>
      </c>
    </row>
    <row r="683" spans="1:9">
      <c r="A683" s="4">
        <v>2023</v>
      </c>
      <c r="B683" s="4" t="s">
        <v>32</v>
      </c>
      <c r="C683" s="4" t="s">
        <v>10</v>
      </c>
      <c r="D683" s="4" t="s">
        <v>13</v>
      </c>
      <c r="E683" s="5">
        <v>345</v>
      </c>
      <c r="F683" s="6">
        <v>8400</v>
      </c>
      <c r="G683" s="6">
        <v>7840</v>
      </c>
      <c r="H683" s="6">
        <v>1680</v>
      </c>
      <c r="I683" s="4" t="s">
        <v>25</v>
      </c>
    </row>
    <row r="684" spans="1:9">
      <c r="A684" s="4">
        <v>2023</v>
      </c>
      <c r="B684" s="4" t="s">
        <v>32</v>
      </c>
      <c r="C684" s="4" t="s">
        <v>6</v>
      </c>
      <c r="D684" s="5" t="s">
        <v>14</v>
      </c>
      <c r="E684" s="5">
        <v>122</v>
      </c>
      <c r="F684" s="5">
        <v>120</v>
      </c>
      <c r="G684" s="5">
        <v>112</v>
      </c>
      <c r="H684" s="5">
        <v>24</v>
      </c>
      <c r="I684" s="4" t="s">
        <v>25</v>
      </c>
    </row>
    <row r="685" spans="1:9">
      <c r="A685" s="4">
        <v>2023</v>
      </c>
      <c r="B685" s="4" t="s">
        <v>32</v>
      </c>
      <c r="C685" s="4" t="s">
        <v>15</v>
      </c>
      <c r="D685" s="4" t="s">
        <v>16</v>
      </c>
      <c r="E685" s="4">
        <v>78</v>
      </c>
      <c r="F685" s="7">
        <v>2517</v>
      </c>
      <c r="G685" s="7">
        <v>5126</v>
      </c>
      <c r="H685" s="5">
        <v>503</v>
      </c>
      <c r="I685" s="4" t="s">
        <v>25</v>
      </c>
    </row>
    <row r="686" spans="1:9">
      <c r="A686" s="4">
        <v>2023</v>
      </c>
      <c r="B686" s="4" t="s">
        <v>32</v>
      </c>
      <c r="C686" s="4" t="s">
        <v>15</v>
      </c>
      <c r="D686" s="4" t="s">
        <v>17</v>
      </c>
      <c r="E686" s="4">
        <v>76</v>
      </c>
      <c r="F686" s="7">
        <v>2517</v>
      </c>
      <c r="G686" s="7">
        <v>5126</v>
      </c>
      <c r="H686" s="5">
        <v>503</v>
      </c>
      <c r="I686" s="4" t="s">
        <v>25</v>
      </c>
    </row>
    <row r="687" spans="1:9">
      <c r="A687" s="4">
        <v>2023</v>
      </c>
      <c r="B687" s="4" t="s">
        <v>32</v>
      </c>
      <c r="C687" s="4" t="s">
        <v>15</v>
      </c>
      <c r="D687" s="4" t="s">
        <v>18</v>
      </c>
      <c r="E687" s="4">
        <v>46</v>
      </c>
      <c r="F687" s="4">
        <v>110</v>
      </c>
      <c r="G687" s="4">
        <v>224</v>
      </c>
      <c r="H687" s="5">
        <v>22</v>
      </c>
      <c r="I687" s="4" t="s">
        <v>25</v>
      </c>
    </row>
    <row r="688" spans="1:9">
      <c r="A688" s="4">
        <v>2023</v>
      </c>
      <c r="B688" s="4" t="s">
        <v>32</v>
      </c>
      <c r="C688" s="4" t="s">
        <v>15</v>
      </c>
      <c r="D688" s="4" t="s">
        <v>19</v>
      </c>
      <c r="E688" s="4">
        <v>34</v>
      </c>
      <c r="F688" s="7">
        <v>2517</v>
      </c>
      <c r="G688" s="7">
        <v>5126</v>
      </c>
      <c r="H688" s="5">
        <v>503</v>
      </c>
      <c r="I688" s="4" t="s">
        <v>25</v>
      </c>
    </row>
    <row r="689" spans="1:9">
      <c r="A689" s="4">
        <v>2023</v>
      </c>
      <c r="B689" s="4" t="s">
        <v>32</v>
      </c>
      <c r="C689" s="4" t="s">
        <v>6</v>
      </c>
      <c r="D689" s="5" t="s">
        <v>20</v>
      </c>
      <c r="E689" s="5">
        <v>7</v>
      </c>
      <c r="F689" s="5">
        <v>220</v>
      </c>
      <c r="G689" s="5">
        <v>224</v>
      </c>
      <c r="H689" s="5">
        <v>44</v>
      </c>
      <c r="I689" s="4" t="s">
        <v>25</v>
      </c>
    </row>
    <row r="690" spans="1:9">
      <c r="A690" s="4">
        <v>2023</v>
      </c>
      <c r="B690" s="4" t="s">
        <v>32</v>
      </c>
      <c r="C690" s="4" t="s">
        <v>15</v>
      </c>
      <c r="D690" s="4" t="s">
        <v>22</v>
      </c>
      <c r="E690" s="4">
        <v>3</v>
      </c>
      <c r="F690" s="7">
        <v>2518</v>
      </c>
      <c r="G690" s="7">
        <v>5127</v>
      </c>
      <c r="H690" s="5">
        <v>504</v>
      </c>
      <c r="I690" s="4" t="s">
        <v>25</v>
      </c>
    </row>
    <row r="691" spans="1:9">
      <c r="A691" s="4">
        <v>2023</v>
      </c>
      <c r="B691" s="4" t="s">
        <v>32</v>
      </c>
      <c r="C691" s="4" t="s">
        <v>21</v>
      </c>
      <c r="D691" s="4" t="s">
        <v>21</v>
      </c>
      <c r="E691" s="4">
        <v>2</v>
      </c>
      <c r="F691" s="7">
        <v>7260</v>
      </c>
      <c r="G691" s="7">
        <v>7392</v>
      </c>
      <c r="H691" s="6">
        <v>1452</v>
      </c>
      <c r="I691" s="4" t="s">
        <v>25</v>
      </c>
    </row>
    <row r="692" spans="1:9">
      <c r="A692" s="4">
        <v>2023</v>
      </c>
      <c r="B692" s="4" t="s">
        <v>33</v>
      </c>
      <c r="C692" s="4" t="s">
        <v>2</v>
      </c>
      <c r="D692" s="5" t="s">
        <v>3</v>
      </c>
      <c r="E692" s="6">
        <v>3566</v>
      </c>
      <c r="F692" s="6">
        <v>5264</v>
      </c>
      <c r="G692" s="6">
        <v>5127</v>
      </c>
      <c r="H692" s="6">
        <v>1053</v>
      </c>
      <c r="I692" s="4" t="s">
        <v>25</v>
      </c>
    </row>
    <row r="693" spans="1:9">
      <c r="A693" s="4">
        <v>2023</v>
      </c>
      <c r="B693" s="4" t="s">
        <v>33</v>
      </c>
      <c r="C693" s="4" t="s">
        <v>2</v>
      </c>
      <c r="D693" s="5" t="s">
        <v>5</v>
      </c>
      <c r="E693" s="6">
        <v>2498</v>
      </c>
      <c r="F693" s="6">
        <v>8800</v>
      </c>
      <c r="G693" s="6">
        <v>8960</v>
      </c>
      <c r="H693" s="6">
        <v>1760</v>
      </c>
      <c r="I693" s="4" t="s">
        <v>25</v>
      </c>
    </row>
    <row r="694" spans="1:9">
      <c r="A694" s="4">
        <v>2023</v>
      </c>
      <c r="B694" s="4" t="s">
        <v>33</v>
      </c>
      <c r="C694" s="4" t="s">
        <v>6</v>
      </c>
      <c r="D694" s="5" t="s">
        <v>7</v>
      </c>
      <c r="E694" s="6">
        <v>1245</v>
      </c>
      <c r="F694" s="6">
        <v>5035</v>
      </c>
      <c r="G694" s="6">
        <v>5126</v>
      </c>
      <c r="H694" s="6">
        <v>1007</v>
      </c>
      <c r="I694" s="4" t="s">
        <v>25</v>
      </c>
    </row>
    <row r="695" spans="1:9">
      <c r="A695" s="4">
        <v>2023</v>
      </c>
      <c r="B695" s="4" t="s">
        <v>33</v>
      </c>
      <c r="C695" s="4" t="s">
        <v>8</v>
      </c>
      <c r="D695" s="4" t="s">
        <v>9</v>
      </c>
      <c r="E695" s="4">
        <v>644</v>
      </c>
      <c r="F695" s="7">
        <v>22000</v>
      </c>
      <c r="G695" s="7">
        <v>6433</v>
      </c>
      <c r="H695" s="6">
        <v>4400</v>
      </c>
      <c r="I695" s="4" t="s">
        <v>25</v>
      </c>
    </row>
    <row r="696" spans="1:9">
      <c r="A696" s="4">
        <v>2023</v>
      </c>
      <c r="B696" s="4" t="s">
        <v>33</v>
      </c>
      <c r="C696" s="4" t="s">
        <v>10</v>
      </c>
      <c r="D696" s="4" t="s">
        <v>11</v>
      </c>
      <c r="E696" s="4">
        <v>643</v>
      </c>
      <c r="F696" s="7">
        <v>7700</v>
      </c>
      <c r="G696" s="7">
        <v>7840</v>
      </c>
      <c r="H696" s="6">
        <v>1540</v>
      </c>
      <c r="I696" s="4" t="s">
        <v>25</v>
      </c>
    </row>
    <row r="697" spans="1:9">
      <c r="A697" s="4">
        <v>2023</v>
      </c>
      <c r="B697" s="4" t="s">
        <v>33</v>
      </c>
      <c r="C697" s="4" t="s">
        <v>8</v>
      </c>
      <c r="D697" s="4" t="s">
        <v>12</v>
      </c>
      <c r="E697" s="4">
        <v>455</v>
      </c>
      <c r="F697" s="7">
        <v>11111</v>
      </c>
      <c r="G697" s="7">
        <v>5128</v>
      </c>
      <c r="H697" s="6">
        <v>2222</v>
      </c>
      <c r="I697" s="4" t="s">
        <v>25</v>
      </c>
    </row>
    <row r="698" spans="1:9">
      <c r="A698" s="4">
        <v>2023</v>
      </c>
      <c r="B698" s="4" t="s">
        <v>33</v>
      </c>
      <c r="C698" s="4" t="s">
        <v>10</v>
      </c>
      <c r="D698" s="4" t="s">
        <v>13</v>
      </c>
      <c r="E698" s="5">
        <v>345</v>
      </c>
      <c r="F698" s="6">
        <v>7700</v>
      </c>
      <c r="G698" s="6">
        <v>7840</v>
      </c>
      <c r="H698" s="6">
        <v>1540</v>
      </c>
      <c r="I698" s="4" t="s">
        <v>25</v>
      </c>
    </row>
    <row r="699" spans="1:9">
      <c r="A699" s="4">
        <v>2023</v>
      </c>
      <c r="B699" s="4" t="s">
        <v>33</v>
      </c>
      <c r="C699" s="4" t="s">
        <v>6</v>
      </c>
      <c r="D699" s="5" t="s">
        <v>14</v>
      </c>
      <c r="E699" s="5">
        <v>122</v>
      </c>
      <c r="F699" s="5">
        <v>110</v>
      </c>
      <c r="G699" s="5">
        <v>112</v>
      </c>
      <c r="H699" s="5">
        <v>22</v>
      </c>
      <c r="I699" s="4" t="s">
        <v>25</v>
      </c>
    </row>
    <row r="700" spans="1:9">
      <c r="A700" s="4">
        <v>2023</v>
      </c>
      <c r="B700" s="4" t="s">
        <v>33</v>
      </c>
      <c r="C700" s="4" t="s">
        <v>15</v>
      </c>
      <c r="D700" s="4" t="s">
        <v>16</v>
      </c>
      <c r="E700" s="4">
        <v>78</v>
      </c>
      <c r="F700" s="7">
        <v>2517</v>
      </c>
      <c r="G700" s="7">
        <v>5126</v>
      </c>
      <c r="H700" s="5">
        <v>503</v>
      </c>
      <c r="I700" s="4" t="s">
        <v>25</v>
      </c>
    </row>
    <row r="701" spans="1:9">
      <c r="A701" s="4">
        <v>2023</v>
      </c>
      <c r="B701" s="4" t="s">
        <v>33</v>
      </c>
      <c r="C701" s="4" t="s">
        <v>15</v>
      </c>
      <c r="D701" s="4" t="s">
        <v>17</v>
      </c>
      <c r="E701" s="4">
        <v>76</v>
      </c>
      <c r="F701" s="7">
        <v>2288</v>
      </c>
      <c r="G701" s="7">
        <v>5126</v>
      </c>
      <c r="H701" s="5">
        <v>458</v>
      </c>
      <c r="I701" s="4" t="s">
        <v>25</v>
      </c>
    </row>
    <row r="702" spans="1:9">
      <c r="A702" s="4">
        <v>2023</v>
      </c>
      <c r="B702" s="4" t="s">
        <v>33</v>
      </c>
      <c r="C702" s="4" t="s">
        <v>15</v>
      </c>
      <c r="D702" s="4" t="s">
        <v>18</v>
      </c>
      <c r="E702" s="4">
        <v>46</v>
      </c>
      <c r="F702" s="4">
        <v>100</v>
      </c>
      <c r="G702" s="4">
        <v>224</v>
      </c>
      <c r="H702" s="5">
        <v>20</v>
      </c>
      <c r="I702" s="4" t="s">
        <v>25</v>
      </c>
    </row>
    <row r="703" spans="1:9">
      <c r="A703" s="4">
        <v>2023</v>
      </c>
      <c r="B703" s="4" t="s">
        <v>33</v>
      </c>
      <c r="C703" s="4" t="s">
        <v>15</v>
      </c>
      <c r="D703" s="4" t="s">
        <v>19</v>
      </c>
      <c r="E703" s="4">
        <v>34</v>
      </c>
      <c r="F703" s="7">
        <v>2288</v>
      </c>
      <c r="G703" s="7">
        <v>5126</v>
      </c>
      <c r="H703" s="5">
        <v>458</v>
      </c>
      <c r="I703" s="4" t="s">
        <v>25</v>
      </c>
    </row>
    <row r="704" spans="1:9">
      <c r="A704" s="4">
        <v>2023</v>
      </c>
      <c r="B704" s="4" t="s">
        <v>33</v>
      </c>
      <c r="C704" s="4" t="s">
        <v>6</v>
      </c>
      <c r="D704" s="5" t="s">
        <v>20</v>
      </c>
      <c r="E704" s="5">
        <v>7</v>
      </c>
      <c r="F704" s="5">
        <v>200</v>
      </c>
      <c r="G704" s="5">
        <v>224</v>
      </c>
      <c r="H704" s="5">
        <v>40</v>
      </c>
      <c r="I704" s="4" t="s">
        <v>25</v>
      </c>
    </row>
    <row r="705" spans="1:9">
      <c r="A705" s="4">
        <v>2023</v>
      </c>
      <c r="B705" s="4" t="s">
        <v>33</v>
      </c>
      <c r="C705" s="4" t="s">
        <v>15</v>
      </c>
      <c r="D705" s="4" t="s">
        <v>22</v>
      </c>
      <c r="E705" s="4">
        <v>3</v>
      </c>
      <c r="F705" s="7">
        <v>2289</v>
      </c>
      <c r="G705" s="7">
        <v>5127</v>
      </c>
      <c r="H705" s="5">
        <v>458</v>
      </c>
      <c r="I705" s="4" t="s">
        <v>25</v>
      </c>
    </row>
    <row r="706" spans="1:9">
      <c r="A706" s="4">
        <v>2023</v>
      </c>
      <c r="B706" s="4" t="s">
        <v>33</v>
      </c>
      <c r="C706" s="4" t="s">
        <v>21</v>
      </c>
      <c r="D706" s="4" t="s">
        <v>21</v>
      </c>
      <c r="E706" s="4">
        <v>2</v>
      </c>
      <c r="F706" s="7">
        <v>6600</v>
      </c>
      <c r="G706" s="7">
        <v>7392</v>
      </c>
      <c r="H706" s="6">
        <v>1320</v>
      </c>
      <c r="I706" s="4" t="s">
        <v>25</v>
      </c>
    </row>
    <row r="707" spans="1:9">
      <c r="A707" s="4">
        <v>2023</v>
      </c>
      <c r="B707" s="4" t="s">
        <v>34</v>
      </c>
      <c r="C707" s="4" t="s">
        <v>2</v>
      </c>
      <c r="D707" s="5" t="s">
        <v>3</v>
      </c>
      <c r="E707" s="6">
        <v>3566</v>
      </c>
      <c r="F707" s="6">
        <v>4577</v>
      </c>
      <c r="G707" s="6">
        <v>5127</v>
      </c>
      <c r="H707" s="5">
        <v>915</v>
      </c>
      <c r="I707" s="4" t="s">
        <v>25</v>
      </c>
    </row>
    <row r="708" spans="1:9">
      <c r="A708" s="4">
        <v>2023</v>
      </c>
      <c r="B708" s="4" t="s">
        <v>34</v>
      </c>
      <c r="C708" s="4" t="s">
        <v>2</v>
      </c>
      <c r="D708" s="5" t="s">
        <v>5</v>
      </c>
      <c r="E708" s="6">
        <v>2498</v>
      </c>
      <c r="F708" s="6">
        <v>8000</v>
      </c>
      <c r="G708" s="6">
        <v>8960</v>
      </c>
      <c r="H708" s="6">
        <v>1600</v>
      </c>
      <c r="I708" s="4" t="s">
        <v>25</v>
      </c>
    </row>
    <row r="709" spans="1:9">
      <c r="A709" s="4">
        <v>2023</v>
      </c>
      <c r="B709" s="4" t="s">
        <v>34</v>
      </c>
      <c r="C709" s="4" t="s">
        <v>6</v>
      </c>
      <c r="D709" s="5" t="s">
        <v>7</v>
      </c>
      <c r="E709" s="6">
        <v>1245</v>
      </c>
      <c r="F709" s="6">
        <v>4577</v>
      </c>
      <c r="G709" s="6">
        <v>5126</v>
      </c>
      <c r="H709" s="5">
        <v>915</v>
      </c>
      <c r="I709" s="4" t="s">
        <v>25</v>
      </c>
    </row>
    <row r="710" spans="1:9">
      <c r="A710" s="4">
        <v>2023</v>
      </c>
      <c r="B710" s="4" t="s">
        <v>34</v>
      </c>
      <c r="C710" s="4" t="s">
        <v>8</v>
      </c>
      <c r="D710" s="4" t="s">
        <v>9</v>
      </c>
      <c r="E710" s="4">
        <v>644</v>
      </c>
      <c r="F710" s="7">
        <v>5744</v>
      </c>
      <c r="G710" s="7">
        <v>6433</v>
      </c>
      <c r="H710" s="6">
        <v>1149</v>
      </c>
      <c r="I710" s="4" t="s">
        <v>25</v>
      </c>
    </row>
    <row r="711" spans="1:9">
      <c r="A711" s="4">
        <v>2023</v>
      </c>
      <c r="B711" s="4" t="s">
        <v>34</v>
      </c>
      <c r="C711" s="4" t="s">
        <v>10</v>
      </c>
      <c r="D711" s="4" t="s">
        <v>11</v>
      </c>
      <c r="E711" s="4">
        <v>643</v>
      </c>
      <c r="F711" s="7">
        <v>7000</v>
      </c>
      <c r="G711" s="7">
        <v>7840</v>
      </c>
      <c r="H711" s="6">
        <v>1400</v>
      </c>
      <c r="I711" s="4" t="s">
        <v>25</v>
      </c>
    </row>
    <row r="712" spans="1:9">
      <c r="A712" s="4">
        <v>2023</v>
      </c>
      <c r="B712" s="4" t="s">
        <v>34</v>
      </c>
      <c r="C712" s="4" t="s">
        <v>8</v>
      </c>
      <c r="D712" s="4" t="s">
        <v>12</v>
      </c>
      <c r="E712" s="4">
        <v>455</v>
      </c>
      <c r="F712" s="7">
        <v>4579</v>
      </c>
      <c r="G712" s="7">
        <v>5128</v>
      </c>
      <c r="H712" s="5">
        <v>916</v>
      </c>
      <c r="I712" s="4" t="s">
        <v>25</v>
      </c>
    </row>
    <row r="713" spans="1:9">
      <c r="A713" s="4">
        <v>2023</v>
      </c>
      <c r="B713" s="4" t="s">
        <v>34</v>
      </c>
      <c r="C713" s="4" t="s">
        <v>10</v>
      </c>
      <c r="D713" s="4" t="s">
        <v>13</v>
      </c>
      <c r="E713" s="5">
        <v>345</v>
      </c>
      <c r="F713" s="6">
        <v>7000</v>
      </c>
      <c r="G713" s="6">
        <v>7840</v>
      </c>
      <c r="H713" s="6">
        <v>1400</v>
      </c>
      <c r="I713" s="4" t="s">
        <v>25</v>
      </c>
    </row>
    <row r="714" spans="1:9">
      <c r="A714" s="4">
        <v>2023</v>
      </c>
      <c r="B714" s="4" t="s">
        <v>34</v>
      </c>
      <c r="C714" s="4" t="s">
        <v>6</v>
      </c>
      <c r="D714" s="5" t="s">
        <v>14</v>
      </c>
      <c r="E714" s="5">
        <v>122</v>
      </c>
      <c r="F714" s="5">
        <v>100</v>
      </c>
      <c r="G714" s="5">
        <v>112</v>
      </c>
      <c r="H714" s="5">
        <v>20</v>
      </c>
      <c r="I714" s="4" t="s">
        <v>25</v>
      </c>
    </row>
    <row r="715" spans="1:9">
      <c r="A715" s="4">
        <v>2023</v>
      </c>
      <c r="B715" s="4" t="s">
        <v>34</v>
      </c>
      <c r="C715" s="4" t="s">
        <v>15</v>
      </c>
      <c r="D715" s="4" t="s">
        <v>16</v>
      </c>
      <c r="E715" s="4">
        <v>78</v>
      </c>
      <c r="F715" s="7">
        <v>2289</v>
      </c>
      <c r="G715" s="7">
        <v>5126</v>
      </c>
      <c r="H715" s="5">
        <v>458</v>
      </c>
      <c r="I715" s="4" t="s">
        <v>25</v>
      </c>
    </row>
    <row r="716" spans="1:9">
      <c r="A716" s="4">
        <v>2023</v>
      </c>
      <c r="B716" s="4" t="s">
        <v>34</v>
      </c>
      <c r="C716" s="4" t="s">
        <v>15</v>
      </c>
      <c r="D716" s="4" t="s">
        <v>17</v>
      </c>
      <c r="E716" s="4">
        <v>76</v>
      </c>
      <c r="F716" s="7">
        <v>2288</v>
      </c>
      <c r="G716" s="7">
        <v>5126</v>
      </c>
      <c r="H716" s="5">
        <v>458</v>
      </c>
      <c r="I716" s="4" t="s">
        <v>25</v>
      </c>
    </row>
    <row r="717" spans="1:9">
      <c r="A717" s="4">
        <v>2023</v>
      </c>
      <c r="B717" s="4" t="s">
        <v>34</v>
      </c>
      <c r="C717" s="4" t="s">
        <v>15</v>
      </c>
      <c r="D717" s="4" t="s">
        <v>18</v>
      </c>
      <c r="E717" s="4">
        <v>46</v>
      </c>
      <c r="F717" s="4">
        <v>100</v>
      </c>
      <c r="G717" s="4">
        <v>224</v>
      </c>
      <c r="H717" s="5">
        <v>20</v>
      </c>
      <c r="I717" s="4" t="s">
        <v>25</v>
      </c>
    </row>
    <row r="718" spans="1:9">
      <c r="A718" s="4">
        <v>2023</v>
      </c>
      <c r="B718" s="4" t="s">
        <v>34</v>
      </c>
      <c r="C718" s="4" t="s">
        <v>15</v>
      </c>
      <c r="D718" s="4" t="s">
        <v>19</v>
      </c>
      <c r="E718" s="4">
        <v>34</v>
      </c>
      <c r="F718" s="7">
        <v>2288</v>
      </c>
      <c r="G718" s="7">
        <v>5126</v>
      </c>
      <c r="H718" s="5">
        <v>458</v>
      </c>
      <c r="I718" s="4" t="s">
        <v>25</v>
      </c>
    </row>
    <row r="719" spans="1:9">
      <c r="A719" s="4">
        <v>2023</v>
      </c>
      <c r="B719" s="4" t="s">
        <v>34</v>
      </c>
      <c r="C719" s="4" t="s">
        <v>6</v>
      </c>
      <c r="D719" s="5" t="s">
        <v>20</v>
      </c>
      <c r="E719" s="5">
        <v>7</v>
      </c>
      <c r="F719" s="5">
        <v>200</v>
      </c>
      <c r="G719" s="5">
        <v>224</v>
      </c>
      <c r="H719" s="5">
        <v>40</v>
      </c>
      <c r="I719" s="4" t="s">
        <v>25</v>
      </c>
    </row>
    <row r="720" spans="1:9">
      <c r="A720" s="4">
        <v>2023</v>
      </c>
      <c r="B720" s="4" t="s">
        <v>34</v>
      </c>
      <c r="C720" s="4" t="s">
        <v>15</v>
      </c>
      <c r="D720" s="4" t="s">
        <v>22</v>
      </c>
      <c r="E720" s="4">
        <v>3</v>
      </c>
      <c r="F720" s="7">
        <v>2289</v>
      </c>
      <c r="G720" s="7">
        <v>5127</v>
      </c>
      <c r="H720" s="5">
        <v>458</v>
      </c>
      <c r="I720" s="4" t="s">
        <v>25</v>
      </c>
    </row>
    <row r="721" spans="1:9">
      <c r="A721" s="4">
        <v>2023</v>
      </c>
      <c r="B721" s="4" t="s">
        <v>34</v>
      </c>
      <c r="C721" s="4" t="s">
        <v>21</v>
      </c>
      <c r="D721" s="4" t="s">
        <v>21</v>
      </c>
      <c r="E721" s="4">
        <v>2</v>
      </c>
      <c r="F721" s="7">
        <v>6600</v>
      </c>
      <c r="G721" s="7">
        <v>7392</v>
      </c>
      <c r="H721" s="6">
        <v>1320</v>
      </c>
      <c r="I721" s="4" t="s">
        <v>25</v>
      </c>
    </row>
    <row r="722" spans="1:9">
      <c r="A722" s="4">
        <v>2024</v>
      </c>
      <c r="B722" s="4" t="s">
        <v>1</v>
      </c>
      <c r="C722" s="4" t="s">
        <v>2</v>
      </c>
      <c r="D722" s="5" t="s">
        <v>3</v>
      </c>
      <c r="E722" s="6">
        <v>3566</v>
      </c>
      <c r="F722" s="6">
        <v>4577</v>
      </c>
      <c r="G722" s="6">
        <v>5127</v>
      </c>
      <c r="H722" s="5">
        <v>915</v>
      </c>
      <c r="I722" s="4" t="s">
        <v>25</v>
      </c>
    </row>
    <row r="723" spans="1:9">
      <c r="A723" s="4">
        <v>2024</v>
      </c>
      <c r="B723" s="4" t="s">
        <v>1</v>
      </c>
      <c r="C723" s="4" t="s">
        <v>2</v>
      </c>
      <c r="D723" s="5" t="s">
        <v>5</v>
      </c>
      <c r="E723" s="6">
        <v>2498</v>
      </c>
      <c r="F723" s="6">
        <v>8000</v>
      </c>
      <c r="G723" s="6">
        <v>8960</v>
      </c>
      <c r="H723" s="6">
        <v>1600</v>
      </c>
      <c r="I723" s="4" t="s">
        <v>25</v>
      </c>
    </row>
    <row r="724" spans="1:9">
      <c r="A724" s="4">
        <v>2024</v>
      </c>
      <c r="B724" s="4" t="s">
        <v>1</v>
      </c>
      <c r="C724" s="4" t="s">
        <v>6</v>
      </c>
      <c r="D724" s="5" t="s">
        <v>7</v>
      </c>
      <c r="E724" s="6">
        <v>1245</v>
      </c>
      <c r="F724" s="6">
        <v>4577</v>
      </c>
      <c r="G724" s="6">
        <v>5126</v>
      </c>
      <c r="H724" s="5">
        <v>915</v>
      </c>
      <c r="I724" s="4" t="s">
        <v>25</v>
      </c>
    </row>
    <row r="725" spans="1:9">
      <c r="A725" s="4">
        <v>2024</v>
      </c>
      <c r="B725" s="4" t="s">
        <v>1</v>
      </c>
      <c r="C725" s="4" t="s">
        <v>8</v>
      </c>
      <c r="D725" s="4" t="s">
        <v>9</v>
      </c>
      <c r="E725" s="4">
        <v>644</v>
      </c>
      <c r="F725" s="7">
        <v>5744</v>
      </c>
      <c r="G725" s="7">
        <v>6433</v>
      </c>
      <c r="H725" s="6">
        <v>1149</v>
      </c>
      <c r="I725" s="4" t="s">
        <v>25</v>
      </c>
    </row>
    <row r="726" spans="1:9">
      <c r="A726" s="4">
        <v>2024</v>
      </c>
      <c r="B726" s="4" t="s">
        <v>1</v>
      </c>
      <c r="C726" s="4" t="s">
        <v>10</v>
      </c>
      <c r="D726" s="4" t="s">
        <v>11</v>
      </c>
      <c r="E726" s="4">
        <v>643</v>
      </c>
      <c r="F726" s="7">
        <v>7000</v>
      </c>
      <c r="G726" s="7">
        <v>7840</v>
      </c>
      <c r="H726" s="6">
        <v>1400</v>
      </c>
      <c r="I726" s="4" t="s">
        <v>25</v>
      </c>
    </row>
    <row r="727" spans="1:9">
      <c r="A727" s="4">
        <v>2024</v>
      </c>
      <c r="B727" s="4" t="s">
        <v>1</v>
      </c>
      <c r="C727" s="4" t="s">
        <v>8</v>
      </c>
      <c r="D727" s="4" t="s">
        <v>12</v>
      </c>
      <c r="E727" s="4">
        <v>455</v>
      </c>
      <c r="F727" s="7">
        <v>4579</v>
      </c>
      <c r="G727" s="7">
        <v>5128</v>
      </c>
      <c r="H727" s="5">
        <v>916</v>
      </c>
      <c r="I727" s="4" t="s">
        <v>25</v>
      </c>
    </row>
    <row r="728" spans="1:9">
      <c r="A728" s="4">
        <v>2024</v>
      </c>
      <c r="B728" s="4" t="s">
        <v>1</v>
      </c>
      <c r="C728" s="4" t="s">
        <v>10</v>
      </c>
      <c r="D728" s="4" t="s">
        <v>13</v>
      </c>
      <c r="E728" s="5">
        <v>345</v>
      </c>
      <c r="F728" s="6">
        <v>7000</v>
      </c>
      <c r="G728" s="6">
        <v>7840</v>
      </c>
      <c r="H728" s="6">
        <v>1400</v>
      </c>
      <c r="I728" s="4" t="s">
        <v>25</v>
      </c>
    </row>
    <row r="729" spans="1:9">
      <c r="A729" s="4">
        <v>2024</v>
      </c>
      <c r="B729" s="4" t="s">
        <v>1</v>
      </c>
      <c r="C729" s="4" t="s">
        <v>6</v>
      </c>
      <c r="D729" s="5" t="s">
        <v>14</v>
      </c>
      <c r="E729" s="5">
        <v>122</v>
      </c>
      <c r="F729" s="5">
        <v>100</v>
      </c>
      <c r="G729" s="5">
        <v>112</v>
      </c>
      <c r="H729" s="5">
        <v>20</v>
      </c>
      <c r="I729" s="4" t="s">
        <v>25</v>
      </c>
    </row>
    <row r="730" spans="1:9">
      <c r="A730" s="4">
        <v>2024</v>
      </c>
      <c r="B730" s="4" t="s">
        <v>1</v>
      </c>
      <c r="C730" s="4" t="s">
        <v>15</v>
      </c>
      <c r="D730" s="4" t="s">
        <v>16</v>
      </c>
      <c r="E730" s="4">
        <v>78</v>
      </c>
      <c r="F730" s="7">
        <v>4577</v>
      </c>
      <c r="G730" s="7">
        <v>5126</v>
      </c>
      <c r="H730" s="5">
        <v>915</v>
      </c>
      <c r="I730" s="4" t="s">
        <v>25</v>
      </c>
    </row>
    <row r="731" spans="1:9">
      <c r="A731" s="4">
        <v>2024</v>
      </c>
      <c r="B731" s="4" t="s">
        <v>1</v>
      </c>
      <c r="C731" s="4" t="s">
        <v>15</v>
      </c>
      <c r="D731" s="4" t="s">
        <v>17</v>
      </c>
      <c r="E731" s="4">
        <v>76</v>
      </c>
      <c r="F731" s="7">
        <v>4577</v>
      </c>
      <c r="G731" s="7">
        <v>5126</v>
      </c>
      <c r="H731" s="5">
        <v>915</v>
      </c>
      <c r="I731" s="4" t="s">
        <v>25</v>
      </c>
    </row>
    <row r="732" spans="1:9">
      <c r="A732" s="4">
        <v>2024</v>
      </c>
      <c r="B732" s="4" t="s">
        <v>1</v>
      </c>
      <c r="C732" s="4" t="s">
        <v>15</v>
      </c>
      <c r="D732" s="4" t="s">
        <v>18</v>
      </c>
      <c r="E732" s="4">
        <v>46</v>
      </c>
      <c r="F732" s="4">
        <v>200</v>
      </c>
      <c r="G732" s="4">
        <v>224</v>
      </c>
      <c r="H732" s="5">
        <v>40</v>
      </c>
      <c r="I732" s="4" t="s">
        <v>25</v>
      </c>
    </row>
    <row r="733" spans="1:9">
      <c r="A733" s="4">
        <v>2024</v>
      </c>
      <c r="B733" s="4" t="s">
        <v>1</v>
      </c>
      <c r="C733" s="4" t="s">
        <v>15</v>
      </c>
      <c r="D733" s="4" t="s">
        <v>19</v>
      </c>
      <c r="E733" s="4">
        <v>34</v>
      </c>
      <c r="F733" s="7">
        <v>4577</v>
      </c>
      <c r="G733" s="7">
        <v>5126</v>
      </c>
      <c r="H733" s="5">
        <v>915</v>
      </c>
      <c r="I733" s="4" t="s">
        <v>25</v>
      </c>
    </row>
    <row r="734" spans="1:9">
      <c r="A734" s="4">
        <v>2024</v>
      </c>
      <c r="B734" s="4" t="s">
        <v>1</v>
      </c>
      <c r="C734" s="4" t="s">
        <v>6</v>
      </c>
      <c r="D734" s="5" t="s">
        <v>20</v>
      </c>
      <c r="E734" s="5">
        <v>7</v>
      </c>
      <c r="F734" s="5">
        <v>200</v>
      </c>
      <c r="G734" s="5">
        <v>224</v>
      </c>
      <c r="H734" s="5">
        <v>40</v>
      </c>
      <c r="I734" s="4" t="s">
        <v>25</v>
      </c>
    </row>
    <row r="735" spans="1:9">
      <c r="A735" s="4">
        <v>2024</v>
      </c>
      <c r="B735" s="4" t="s">
        <v>1</v>
      </c>
      <c r="C735" s="4" t="s">
        <v>21</v>
      </c>
      <c r="D735" s="4" t="s">
        <v>21</v>
      </c>
      <c r="E735" s="4">
        <v>3</v>
      </c>
      <c r="F735" s="7">
        <v>6600</v>
      </c>
      <c r="G735" s="7">
        <v>7392</v>
      </c>
      <c r="H735" s="6">
        <v>1320</v>
      </c>
      <c r="I735" s="4" t="s">
        <v>25</v>
      </c>
    </row>
    <row r="736" spans="1:9">
      <c r="A736" s="4">
        <v>2024</v>
      </c>
      <c r="B736" s="4" t="s">
        <v>1</v>
      </c>
      <c r="C736" s="4" t="s">
        <v>15</v>
      </c>
      <c r="D736" s="4" t="s">
        <v>22</v>
      </c>
      <c r="E736" s="4">
        <v>3</v>
      </c>
      <c r="F736" s="7">
        <v>4577</v>
      </c>
      <c r="G736" s="7">
        <v>5127</v>
      </c>
      <c r="H736" s="5">
        <v>915</v>
      </c>
      <c r="I736" s="4" t="s">
        <v>25</v>
      </c>
    </row>
    <row r="737" spans="1:9">
      <c r="A737" s="4">
        <v>2024</v>
      </c>
      <c r="B737" s="4" t="s">
        <v>23</v>
      </c>
      <c r="C737" s="4" t="s">
        <v>2</v>
      </c>
      <c r="D737" s="5" t="s">
        <v>3</v>
      </c>
      <c r="E737" s="6">
        <v>3566</v>
      </c>
      <c r="F737" s="6">
        <v>4577</v>
      </c>
      <c r="G737" s="6">
        <v>5127</v>
      </c>
      <c r="H737" s="5">
        <v>915</v>
      </c>
      <c r="I737" s="4" t="s">
        <v>25</v>
      </c>
    </row>
    <row r="738" spans="1:9">
      <c r="A738" s="4">
        <v>2024</v>
      </c>
      <c r="B738" s="4" t="s">
        <v>23</v>
      </c>
      <c r="C738" s="4" t="s">
        <v>2</v>
      </c>
      <c r="D738" s="5" t="s">
        <v>5</v>
      </c>
      <c r="E738" s="6">
        <v>2498</v>
      </c>
      <c r="F738" s="6">
        <v>8000</v>
      </c>
      <c r="G738" s="6">
        <v>8960</v>
      </c>
      <c r="H738" s="6">
        <v>1600</v>
      </c>
      <c r="I738" s="4" t="s">
        <v>25</v>
      </c>
    </row>
    <row r="739" spans="1:9">
      <c r="A739" s="4">
        <v>2024</v>
      </c>
      <c r="B739" s="4" t="s">
        <v>23</v>
      </c>
      <c r="C739" s="4" t="s">
        <v>6</v>
      </c>
      <c r="D739" s="5" t="s">
        <v>7</v>
      </c>
      <c r="E739" s="6">
        <v>1245</v>
      </c>
      <c r="F739" s="6">
        <v>4577</v>
      </c>
      <c r="G739" s="6">
        <v>5126</v>
      </c>
      <c r="H739" s="5">
        <v>915</v>
      </c>
      <c r="I739" s="4" t="s">
        <v>25</v>
      </c>
    </row>
    <row r="740" spans="1:9">
      <c r="A740" s="4">
        <v>2024</v>
      </c>
      <c r="B740" s="4" t="s">
        <v>23</v>
      </c>
      <c r="C740" s="4" t="s">
        <v>8</v>
      </c>
      <c r="D740" s="4" t="s">
        <v>9</v>
      </c>
      <c r="E740" s="4">
        <v>644</v>
      </c>
      <c r="F740" s="7">
        <v>5744</v>
      </c>
      <c r="G740" s="7">
        <v>6433</v>
      </c>
      <c r="H740" s="6">
        <v>1149</v>
      </c>
      <c r="I740" s="4" t="s">
        <v>25</v>
      </c>
    </row>
    <row r="741" spans="1:9">
      <c r="A741" s="4">
        <v>2024</v>
      </c>
      <c r="B741" s="4" t="s">
        <v>23</v>
      </c>
      <c r="C741" s="4" t="s">
        <v>10</v>
      </c>
      <c r="D741" s="4" t="s">
        <v>11</v>
      </c>
      <c r="E741" s="4">
        <v>643</v>
      </c>
      <c r="F741" s="7">
        <v>7000</v>
      </c>
      <c r="G741" s="7">
        <v>7840</v>
      </c>
      <c r="H741" s="6">
        <v>1400</v>
      </c>
      <c r="I741" s="4" t="s">
        <v>25</v>
      </c>
    </row>
    <row r="742" spans="1:9">
      <c r="A742" s="4">
        <v>2024</v>
      </c>
      <c r="B742" s="4" t="s">
        <v>23</v>
      </c>
      <c r="C742" s="4" t="s">
        <v>8</v>
      </c>
      <c r="D742" s="4" t="s">
        <v>12</v>
      </c>
      <c r="E742" s="4">
        <v>455</v>
      </c>
      <c r="F742" s="7">
        <v>4579</v>
      </c>
      <c r="G742" s="7">
        <v>5128</v>
      </c>
      <c r="H742" s="5">
        <v>916</v>
      </c>
      <c r="I742" s="4" t="s">
        <v>25</v>
      </c>
    </row>
    <row r="743" spans="1:9">
      <c r="A743" s="4">
        <v>2024</v>
      </c>
      <c r="B743" s="4" t="s">
        <v>23</v>
      </c>
      <c r="C743" s="4" t="s">
        <v>10</v>
      </c>
      <c r="D743" s="4" t="s">
        <v>13</v>
      </c>
      <c r="E743" s="5">
        <v>345</v>
      </c>
      <c r="F743" s="6">
        <v>7000</v>
      </c>
      <c r="G743" s="6">
        <v>7840</v>
      </c>
      <c r="H743" s="6">
        <v>1400</v>
      </c>
      <c r="I743" s="4" t="s">
        <v>25</v>
      </c>
    </row>
    <row r="744" spans="1:9">
      <c r="A744" s="4">
        <v>2024</v>
      </c>
      <c r="B744" s="4" t="s">
        <v>23</v>
      </c>
      <c r="C744" s="4" t="s">
        <v>6</v>
      </c>
      <c r="D744" s="5" t="s">
        <v>14</v>
      </c>
      <c r="E744" s="5">
        <v>122</v>
      </c>
      <c r="F744" s="5">
        <v>100</v>
      </c>
      <c r="G744" s="5">
        <v>112</v>
      </c>
      <c r="H744" s="5">
        <v>20</v>
      </c>
      <c r="I744" s="4" t="s">
        <v>25</v>
      </c>
    </row>
    <row r="745" spans="1:9">
      <c r="A745" s="4">
        <v>2024</v>
      </c>
      <c r="B745" s="4" t="s">
        <v>23</v>
      </c>
      <c r="C745" s="4" t="s">
        <v>15</v>
      </c>
      <c r="D745" s="4" t="s">
        <v>16</v>
      </c>
      <c r="E745" s="4">
        <v>78</v>
      </c>
      <c r="F745" s="7">
        <v>4577</v>
      </c>
      <c r="G745" s="7">
        <v>5126</v>
      </c>
      <c r="H745" s="5">
        <v>915</v>
      </c>
      <c r="I745" s="4" t="s">
        <v>25</v>
      </c>
    </row>
    <row r="746" spans="1:9">
      <c r="A746" s="4">
        <v>2024</v>
      </c>
      <c r="B746" s="4" t="s">
        <v>23</v>
      </c>
      <c r="C746" s="4" t="s">
        <v>15</v>
      </c>
      <c r="D746" s="4" t="s">
        <v>17</v>
      </c>
      <c r="E746" s="4">
        <v>76</v>
      </c>
      <c r="F746" s="7">
        <v>4577</v>
      </c>
      <c r="G746" s="7">
        <v>5126</v>
      </c>
      <c r="H746" s="5">
        <v>915</v>
      </c>
      <c r="I746" s="4" t="s">
        <v>25</v>
      </c>
    </row>
    <row r="747" spans="1:9">
      <c r="A747" s="4">
        <v>2024</v>
      </c>
      <c r="B747" s="4" t="s">
        <v>23</v>
      </c>
      <c r="C747" s="4" t="s">
        <v>15</v>
      </c>
      <c r="D747" s="4" t="s">
        <v>18</v>
      </c>
      <c r="E747" s="4">
        <v>46</v>
      </c>
      <c r="F747" s="4">
        <v>200</v>
      </c>
      <c r="G747" s="4">
        <v>224</v>
      </c>
      <c r="H747" s="5">
        <v>40</v>
      </c>
      <c r="I747" s="4" t="s">
        <v>25</v>
      </c>
    </row>
    <row r="748" spans="1:9">
      <c r="A748" s="4">
        <v>2024</v>
      </c>
      <c r="B748" s="4" t="s">
        <v>23</v>
      </c>
      <c r="C748" s="4" t="s">
        <v>15</v>
      </c>
      <c r="D748" s="4" t="s">
        <v>19</v>
      </c>
      <c r="E748" s="4">
        <v>34</v>
      </c>
      <c r="F748" s="7">
        <v>4577</v>
      </c>
      <c r="G748" s="7">
        <v>5126</v>
      </c>
      <c r="H748" s="5">
        <v>915</v>
      </c>
      <c r="I748" s="4" t="s">
        <v>25</v>
      </c>
    </row>
    <row r="749" spans="1:9">
      <c r="A749" s="4">
        <v>2024</v>
      </c>
      <c r="B749" s="4" t="s">
        <v>23</v>
      </c>
      <c r="C749" s="4" t="s">
        <v>6</v>
      </c>
      <c r="D749" s="5" t="s">
        <v>20</v>
      </c>
      <c r="E749" s="5">
        <v>7</v>
      </c>
      <c r="F749" s="5">
        <v>200</v>
      </c>
      <c r="G749" s="5">
        <v>224</v>
      </c>
      <c r="H749" s="5">
        <v>40</v>
      </c>
      <c r="I749" s="4" t="s">
        <v>25</v>
      </c>
    </row>
    <row r="750" spans="1:9">
      <c r="A750" s="4">
        <v>2024</v>
      </c>
      <c r="B750" s="4" t="s">
        <v>23</v>
      </c>
      <c r="C750" s="4" t="s">
        <v>15</v>
      </c>
      <c r="D750" s="4" t="s">
        <v>22</v>
      </c>
      <c r="E750" s="4">
        <v>3</v>
      </c>
      <c r="F750" s="7">
        <v>4577</v>
      </c>
      <c r="G750" s="7">
        <v>5127</v>
      </c>
      <c r="H750" s="5">
        <v>915</v>
      </c>
      <c r="I750" s="4" t="s">
        <v>25</v>
      </c>
    </row>
    <row r="751" spans="1:9">
      <c r="A751" s="4">
        <v>2024</v>
      </c>
      <c r="B751" s="4" t="s">
        <v>23</v>
      </c>
      <c r="C751" s="4" t="s">
        <v>21</v>
      </c>
      <c r="D751" s="4" t="s">
        <v>21</v>
      </c>
      <c r="E751" s="4">
        <v>2</v>
      </c>
      <c r="F751" s="7">
        <v>6600</v>
      </c>
      <c r="G751" s="7">
        <v>7392</v>
      </c>
      <c r="H751" s="6">
        <v>1320</v>
      </c>
      <c r="I751" s="4" t="s">
        <v>25</v>
      </c>
    </row>
    <row r="752" spans="1:9">
      <c r="A752" s="4">
        <v>2024</v>
      </c>
      <c r="B752" s="4" t="s">
        <v>24</v>
      </c>
      <c r="C752" s="4" t="s">
        <v>2</v>
      </c>
      <c r="D752" s="5" t="s">
        <v>3</v>
      </c>
      <c r="E752" s="6">
        <v>3566</v>
      </c>
      <c r="F752" s="6">
        <v>4577</v>
      </c>
      <c r="G752" s="6">
        <v>5127</v>
      </c>
      <c r="H752" s="5">
        <v>915</v>
      </c>
      <c r="I752" s="4" t="s">
        <v>25</v>
      </c>
    </row>
    <row r="753" spans="1:9">
      <c r="A753" s="4">
        <v>2024</v>
      </c>
      <c r="B753" s="4" t="s">
        <v>24</v>
      </c>
      <c r="C753" s="4" t="s">
        <v>2</v>
      </c>
      <c r="D753" s="5" t="s">
        <v>5</v>
      </c>
      <c r="E753" s="6">
        <v>2498</v>
      </c>
      <c r="F753" s="6">
        <v>8000</v>
      </c>
      <c r="G753" s="6">
        <v>8960</v>
      </c>
      <c r="H753" s="6">
        <v>1600</v>
      </c>
      <c r="I753" s="4" t="s">
        <v>25</v>
      </c>
    </row>
    <row r="754" spans="1:9">
      <c r="A754" s="4">
        <v>2024</v>
      </c>
      <c r="B754" s="4" t="s">
        <v>24</v>
      </c>
      <c r="C754" s="4" t="s">
        <v>6</v>
      </c>
      <c r="D754" s="5" t="s">
        <v>7</v>
      </c>
      <c r="E754" s="6">
        <v>1245</v>
      </c>
      <c r="F754" s="6">
        <v>4577</v>
      </c>
      <c r="G754" s="6">
        <v>5126</v>
      </c>
      <c r="H754" s="5">
        <v>915</v>
      </c>
      <c r="I754" s="4" t="s">
        <v>25</v>
      </c>
    </row>
    <row r="755" spans="1:9">
      <c r="A755" s="4">
        <v>2024</v>
      </c>
      <c r="B755" s="4" t="s">
        <v>24</v>
      </c>
      <c r="C755" s="4" t="s">
        <v>8</v>
      </c>
      <c r="D755" s="4" t="s">
        <v>9</v>
      </c>
      <c r="E755" s="4">
        <v>644</v>
      </c>
      <c r="F755" s="7">
        <v>5744</v>
      </c>
      <c r="G755" s="7">
        <v>6433</v>
      </c>
      <c r="H755" s="6">
        <v>1149</v>
      </c>
      <c r="I755" s="4" t="s">
        <v>4</v>
      </c>
    </row>
    <row r="756" spans="1:9">
      <c r="A756" s="4">
        <v>2024</v>
      </c>
      <c r="B756" s="4" t="s">
        <v>24</v>
      </c>
      <c r="C756" s="4" t="s">
        <v>10</v>
      </c>
      <c r="D756" s="4" t="s">
        <v>11</v>
      </c>
      <c r="E756" s="4">
        <v>643</v>
      </c>
      <c r="F756" s="7">
        <v>7000</v>
      </c>
      <c r="G756" s="7">
        <v>7840</v>
      </c>
      <c r="H756" s="6">
        <v>1400</v>
      </c>
      <c r="I756" s="4" t="s">
        <v>4</v>
      </c>
    </row>
    <row r="757" spans="1:9">
      <c r="A757" s="4">
        <v>2024</v>
      </c>
      <c r="B757" s="4" t="s">
        <v>24</v>
      </c>
      <c r="C757" s="4" t="s">
        <v>8</v>
      </c>
      <c r="D757" s="4" t="s">
        <v>12</v>
      </c>
      <c r="E757" s="4">
        <v>455</v>
      </c>
      <c r="F757" s="7">
        <v>4579</v>
      </c>
      <c r="G757" s="7">
        <v>5128</v>
      </c>
      <c r="H757" s="5">
        <v>916</v>
      </c>
      <c r="I757" s="4" t="s">
        <v>4</v>
      </c>
    </row>
    <row r="758" spans="1:9">
      <c r="A758" s="4">
        <v>2024</v>
      </c>
      <c r="B758" s="4" t="s">
        <v>24</v>
      </c>
      <c r="C758" s="4" t="s">
        <v>10</v>
      </c>
      <c r="D758" s="4" t="s">
        <v>13</v>
      </c>
      <c r="E758" s="5">
        <v>345</v>
      </c>
      <c r="F758" s="6">
        <v>7000</v>
      </c>
      <c r="G758" s="6">
        <v>7840</v>
      </c>
      <c r="H758" s="6">
        <v>1400</v>
      </c>
      <c r="I758" s="4" t="s">
        <v>4</v>
      </c>
    </row>
    <row r="759" spans="1:9">
      <c r="A759" s="4">
        <v>2024</v>
      </c>
      <c r="B759" s="4" t="s">
        <v>24</v>
      </c>
      <c r="C759" s="4" t="s">
        <v>6</v>
      </c>
      <c r="D759" s="5" t="s">
        <v>14</v>
      </c>
      <c r="E759" s="5">
        <v>122</v>
      </c>
      <c r="F759" s="5">
        <v>100</v>
      </c>
      <c r="G759" s="5">
        <v>112</v>
      </c>
      <c r="H759" s="5">
        <v>20</v>
      </c>
      <c r="I759" s="4" t="s">
        <v>4</v>
      </c>
    </row>
    <row r="760" spans="1:9">
      <c r="A760" s="4">
        <v>2024</v>
      </c>
      <c r="B760" s="4" t="s">
        <v>24</v>
      </c>
      <c r="C760" s="4" t="s">
        <v>15</v>
      </c>
      <c r="D760" s="4" t="s">
        <v>16</v>
      </c>
      <c r="E760" s="4">
        <v>78</v>
      </c>
      <c r="F760" s="7">
        <v>4577</v>
      </c>
      <c r="G760" s="7">
        <v>5126</v>
      </c>
      <c r="H760" s="5">
        <v>915</v>
      </c>
      <c r="I760" s="4" t="s">
        <v>4</v>
      </c>
    </row>
    <row r="761" spans="1:9">
      <c r="A761" s="4">
        <v>2024</v>
      </c>
      <c r="B761" s="4" t="s">
        <v>24</v>
      </c>
      <c r="C761" s="4" t="s">
        <v>15</v>
      </c>
      <c r="D761" s="4" t="s">
        <v>17</v>
      </c>
      <c r="E761" s="4">
        <v>76</v>
      </c>
      <c r="F761" s="7">
        <v>4577</v>
      </c>
      <c r="G761" s="7">
        <v>5126</v>
      </c>
      <c r="H761" s="5">
        <v>915</v>
      </c>
      <c r="I761" s="4" t="s">
        <v>4</v>
      </c>
    </row>
    <row r="762" spans="1:9">
      <c r="A762" s="4">
        <v>2024</v>
      </c>
      <c r="B762" s="4" t="s">
        <v>24</v>
      </c>
      <c r="C762" s="4" t="s">
        <v>15</v>
      </c>
      <c r="D762" s="4" t="s">
        <v>18</v>
      </c>
      <c r="E762" s="4">
        <v>46</v>
      </c>
      <c r="F762" s="4">
        <v>200</v>
      </c>
      <c r="G762" s="4">
        <v>224</v>
      </c>
      <c r="H762" s="5">
        <v>40</v>
      </c>
      <c r="I762" s="4" t="s">
        <v>4</v>
      </c>
    </row>
    <row r="763" spans="1:9">
      <c r="A763" s="4">
        <v>2024</v>
      </c>
      <c r="B763" s="4" t="s">
        <v>24</v>
      </c>
      <c r="C763" s="4" t="s">
        <v>15</v>
      </c>
      <c r="D763" s="4" t="s">
        <v>19</v>
      </c>
      <c r="E763" s="4">
        <v>34</v>
      </c>
      <c r="F763" s="7">
        <v>4577</v>
      </c>
      <c r="G763" s="7">
        <v>5126</v>
      </c>
      <c r="H763" s="5">
        <v>915</v>
      </c>
      <c r="I763" s="4" t="s">
        <v>4</v>
      </c>
    </row>
    <row r="764" spans="1:9">
      <c r="A764" s="4">
        <v>2024</v>
      </c>
      <c r="B764" s="4" t="s">
        <v>24</v>
      </c>
      <c r="C764" s="4" t="s">
        <v>6</v>
      </c>
      <c r="D764" s="5" t="s">
        <v>20</v>
      </c>
      <c r="E764" s="5">
        <v>7</v>
      </c>
      <c r="F764" s="5">
        <v>200</v>
      </c>
      <c r="G764" s="5">
        <v>224</v>
      </c>
      <c r="H764" s="5">
        <v>40</v>
      </c>
      <c r="I764" s="4" t="s">
        <v>4</v>
      </c>
    </row>
    <row r="765" spans="1:9">
      <c r="A765" s="4">
        <v>2024</v>
      </c>
      <c r="B765" s="4" t="s">
        <v>24</v>
      </c>
      <c r="C765" s="4" t="s">
        <v>15</v>
      </c>
      <c r="D765" s="4" t="s">
        <v>22</v>
      </c>
      <c r="E765" s="4">
        <v>3</v>
      </c>
      <c r="F765" s="7">
        <v>4577</v>
      </c>
      <c r="G765" s="7">
        <v>5127</v>
      </c>
      <c r="H765" s="5">
        <v>915</v>
      </c>
      <c r="I765" s="4" t="s">
        <v>4</v>
      </c>
    </row>
    <row r="766" spans="1:9">
      <c r="A766" s="4">
        <v>2024</v>
      </c>
      <c r="B766" s="4" t="s">
        <v>24</v>
      </c>
      <c r="C766" s="4" t="s">
        <v>21</v>
      </c>
      <c r="D766" s="4" t="s">
        <v>21</v>
      </c>
      <c r="E766" s="4">
        <v>2</v>
      </c>
      <c r="F766" s="7">
        <v>6600</v>
      </c>
      <c r="G766" s="7">
        <v>7392</v>
      </c>
      <c r="H766" s="6">
        <v>1320</v>
      </c>
      <c r="I766" s="4" t="s">
        <v>4</v>
      </c>
    </row>
    <row r="767" spans="1:9">
      <c r="A767" s="4">
        <v>2024</v>
      </c>
      <c r="B767" s="4" t="s">
        <v>26</v>
      </c>
      <c r="C767" s="4" t="s">
        <v>2</v>
      </c>
      <c r="D767" s="5" t="s">
        <v>3</v>
      </c>
      <c r="E767" s="6">
        <v>3566</v>
      </c>
      <c r="F767" s="6">
        <v>4577</v>
      </c>
      <c r="G767" s="6">
        <v>5127</v>
      </c>
      <c r="H767" s="5">
        <v>915</v>
      </c>
      <c r="I767" s="4" t="s">
        <v>4</v>
      </c>
    </row>
    <row r="768" spans="1:9">
      <c r="A768" s="4">
        <v>2024</v>
      </c>
      <c r="B768" s="4" t="s">
        <v>26</v>
      </c>
      <c r="C768" s="4" t="s">
        <v>2</v>
      </c>
      <c r="D768" s="5" t="s">
        <v>5</v>
      </c>
      <c r="E768" s="6">
        <v>2498</v>
      </c>
      <c r="F768" s="6">
        <v>8000</v>
      </c>
      <c r="G768" s="6">
        <v>8960</v>
      </c>
      <c r="H768" s="6">
        <v>1600</v>
      </c>
      <c r="I768" s="4" t="s">
        <v>4</v>
      </c>
    </row>
    <row r="769" spans="1:9">
      <c r="A769" s="4">
        <v>2024</v>
      </c>
      <c r="B769" s="4" t="s">
        <v>26</v>
      </c>
      <c r="C769" s="4" t="s">
        <v>6</v>
      </c>
      <c r="D769" s="5" t="s">
        <v>7</v>
      </c>
      <c r="E769" s="6">
        <v>1245</v>
      </c>
      <c r="F769" s="6">
        <v>4577</v>
      </c>
      <c r="G769" s="6">
        <v>5126</v>
      </c>
      <c r="H769" s="5">
        <v>915</v>
      </c>
      <c r="I769" s="4" t="s">
        <v>4</v>
      </c>
    </row>
    <row r="770" spans="1:9">
      <c r="A770" s="4">
        <v>2024</v>
      </c>
      <c r="B770" s="4" t="s">
        <v>26</v>
      </c>
      <c r="C770" s="4" t="s">
        <v>8</v>
      </c>
      <c r="D770" s="4" t="s">
        <v>9</v>
      </c>
      <c r="E770" s="4">
        <v>644</v>
      </c>
      <c r="F770" s="7">
        <v>5744</v>
      </c>
      <c r="G770" s="7">
        <v>6433</v>
      </c>
      <c r="H770" s="6">
        <v>1149</v>
      </c>
      <c r="I770" s="4" t="s">
        <v>4</v>
      </c>
    </row>
    <row r="771" spans="1:9">
      <c r="A771" s="4">
        <v>2024</v>
      </c>
      <c r="B771" s="4" t="s">
        <v>26</v>
      </c>
      <c r="C771" s="4" t="s">
        <v>10</v>
      </c>
      <c r="D771" s="4" t="s">
        <v>11</v>
      </c>
      <c r="E771" s="4">
        <v>643</v>
      </c>
      <c r="F771" s="7">
        <v>7000</v>
      </c>
      <c r="G771" s="7">
        <v>7840</v>
      </c>
      <c r="H771" s="6">
        <v>1400</v>
      </c>
      <c r="I771" s="4" t="s">
        <v>4</v>
      </c>
    </row>
    <row r="772" spans="1:9">
      <c r="A772" s="4">
        <v>2024</v>
      </c>
      <c r="B772" s="4" t="s">
        <v>26</v>
      </c>
      <c r="C772" s="4" t="s">
        <v>8</v>
      </c>
      <c r="D772" s="4" t="s">
        <v>12</v>
      </c>
      <c r="E772" s="4">
        <v>455</v>
      </c>
      <c r="F772" s="7">
        <v>4579</v>
      </c>
      <c r="G772" s="7">
        <v>5128</v>
      </c>
      <c r="H772" s="5">
        <v>916</v>
      </c>
      <c r="I772" s="4" t="s">
        <v>4</v>
      </c>
    </row>
    <row r="773" spans="1:9">
      <c r="A773" s="4">
        <v>2024</v>
      </c>
      <c r="B773" s="4" t="s">
        <v>26</v>
      </c>
      <c r="C773" s="4" t="s">
        <v>10</v>
      </c>
      <c r="D773" s="4" t="s">
        <v>13</v>
      </c>
      <c r="E773" s="5">
        <v>345</v>
      </c>
      <c r="F773" s="6">
        <v>7000</v>
      </c>
      <c r="G773" s="6">
        <v>7840</v>
      </c>
      <c r="H773" s="6">
        <v>1400</v>
      </c>
      <c r="I773" s="4" t="s">
        <v>4</v>
      </c>
    </row>
    <row r="774" spans="1:9">
      <c r="A774" s="4">
        <v>2024</v>
      </c>
      <c r="B774" s="4" t="s">
        <v>26</v>
      </c>
      <c r="C774" s="4" t="s">
        <v>6</v>
      </c>
      <c r="D774" s="5" t="s">
        <v>14</v>
      </c>
      <c r="E774" s="5">
        <v>122</v>
      </c>
      <c r="F774" s="5">
        <v>100</v>
      </c>
      <c r="G774" s="5">
        <v>112</v>
      </c>
      <c r="H774" s="5">
        <v>20</v>
      </c>
      <c r="I774" s="4" t="s">
        <v>4</v>
      </c>
    </row>
    <row r="775" spans="1:9">
      <c r="A775" s="4">
        <v>2024</v>
      </c>
      <c r="B775" s="4" t="s">
        <v>26</v>
      </c>
      <c r="C775" s="4" t="s">
        <v>15</v>
      </c>
      <c r="D775" s="4" t="s">
        <v>16</v>
      </c>
      <c r="E775" s="4">
        <v>78</v>
      </c>
      <c r="F775" s="7">
        <v>4577</v>
      </c>
      <c r="G775" s="7">
        <v>5126</v>
      </c>
      <c r="H775" s="5">
        <v>915</v>
      </c>
      <c r="I775" s="4" t="s">
        <v>4</v>
      </c>
    </row>
    <row r="776" spans="1:9">
      <c r="A776" s="4">
        <v>2024</v>
      </c>
      <c r="B776" s="4" t="s">
        <v>26</v>
      </c>
      <c r="C776" s="4" t="s">
        <v>15</v>
      </c>
      <c r="D776" s="4" t="s">
        <v>17</v>
      </c>
      <c r="E776" s="4">
        <v>76</v>
      </c>
      <c r="F776" s="7">
        <v>4577</v>
      </c>
      <c r="G776" s="7">
        <v>5126</v>
      </c>
      <c r="H776" s="5">
        <v>915</v>
      </c>
      <c r="I776" s="4" t="s">
        <v>4</v>
      </c>
    </row>
    <row r="777" spans="1:9">
      <c r="A777" s="4">
        <v>2024</v>
      </c>
      <c r="B777" s="4" t="s">
        <v>26</v>
      </c>
      <c r="C777" s="4" t="s">
        <v>15</v>
      </c>
      <c r="D777" s="4" t="s">
        <v>18</v>
      </c>
      <c r="E777" s="4">
        <v>46</v>
      </c>
      <c r="F777" s="4">
        <v>200</v>
      </c>
      <c r="G777" s="4">
        <v>224</v>
      </c>
      <c r="H777" s="5">
        <v>40</v>
      </c>
      <c r="I777" s="4" t="s">
        <v>4</v>
      </c>
    </row>
    <row r="778" spans="1:9">
      <c r="A778" s="4">
        <v>2024</v>
      </c>
      <c r="B778" s="4" t="s">
        <v>26</v>
      </c>
      <c r="C778" s="4" t="s">
        <v>15</v>
      </c>
      <c r="D778" s="4" t="s">
        <v>19</v>
      </c>
      <c r="E778" s="4">
        <v>34</v>
      </c>
      <c r="F778" s="7">
        <v>4577</v>
      </c>
      <c r="G778" s="7">
        <v>5126</v>
      </c>
      <c r="H778" s="5">
        <v>915</v>
      </c>
      <c r="I778" s="4" t="s">
        <v>4</v>
      </c>
    </row>
    <row r="779" spans="1:9">
      <c r="A779" s="4">
        <v>2024</v>
      </c>
      <c r="B779" s="4" t="s">
        <v>26</v>
      </c>
      <c r="C779" s="4" t="s">
        <v>6</v>
      </c>
      <c r="D779" s="5" t="s">
        <v>20</v>
      </c>
      <c r="E779" s="5">
        <v>7</v>
      </c>
      <c r="F779" s="5">
        <v>200</v>
      </c>
      <c r="G779" s="5">
        <v>224</v>
      </c>
      <c r="H779" s="5">
        <v>40</v>
      </c>
      <c r="I779" s="4" t="s">
        <v>4</v>
      </c>
    </row>
    <row r="780" spans="1:9">
      <c r="A780" s="4">
        <v>2024</v>
      </c>
      <c r="B780" s="4" t="s">
        <v>26</v>
      </c>
      <c r="C780" s="4" t="s">
        <v>15</v>
      </c>
      <c r="D780" s="4" t="s">
        <v>22</v>
      </c>
      <c r="E780" s="4">
        <v>3</v>
      </c>
      <c r="F780" s="7">
        <v>4577</v>
      </c>
      <c r="G780" s="7">
        <v>5127</v>
      </c>
      <c r="H780" s="5">
        <v>915</v>
      </c>
      <c r="I780" s="4" t="s">
        <v>4</v>
      </c>
    </row>
    <row r="781" spans="1:9">
      <c r="A781" s="4">
        <v>2024</v>
      </c>
      <c r="B781" s="4" t="s">
        <v>26</v>
      </c>
      <c r="C781" s="4" t="s">
        <v>21</v>
      </c>
      <c r="D781" s="4" t="s">
        <v>21</v>
      </c>
      <c r="E781" s="4">
        <v>2</v>
      </c>
      <c r="F781" s="7">
        <v>6600</v>
      </c>
      <c r="G781" s="7">
        <v>7392</v>
      </c>
      <c r="H781" s="6">
        <v>1320</v>
      </c>
      <c r="I781" s="4" t="s">
        <v>4</v>
      </c>
    </row>
    <row r="782" spans="1:9">
      <c r="A782" s="4">
        <v>2024</v>
      </c>
      <c r="B782" s="4" t="s">
        <v>27</v>
      </c>
      <c r="C782" s="4" t="s">
        <v>2</v>
      </c>
      <c r="D782" s="5" t="s">
        <v>3</v>
      </c>
      <c r="E782" s="6">
        <v>3566</v>
      </c>
      <c r="F782" s="6">
        <v>4577</v>
      </c>
      <c r="G782" s="6">
        <v>5127</v>
      </c>
      <c r="H782" s="5">
        <v>915</v>
      </c>
      <c r="I782" s="4" t="s">
        <v>4</v>
      </c>
    </row>
    <row r="783" spans="1:9">
      <c r="A783" s="4">
        <v>2024</v>
      </c>
      <c r="B783" s="4" t="s">
        <v>27</v>
      </c>
      <c r="C783" s="4" t="s">
        <v>2</v>
      </c>
      <c r="D783" s="5" t="s">
        <v>5</v>
      </c>
      <c r="E783" s="6">
        <v>2498</v>
      </c>
      <c r="F783" s="6">
        <v>8000</v>
      </c>
      <c r="G783" s="6">
        <v>8960</v>
      </c>
      <c r="H783" s="6">
        <v>1600</v>
      </c>
      <c r="I783" s="4" t="s">
        <v>4</v>
      </c>
    </row>
    <row r="784" spans="1:9">
      <c r="A784" s="4">
        <v>2024</v>
      </c>
      <c r="B784" s="4" t="s">
        <v>27</v>
      </c>
      <c r="C784" s="4" t="s">
        <v>6</v>
      </c>
      <c r="D784" s="5" t="s">
        <v>7</v>
      </c>
      <c r="E784" s="6">
        <v>1245</v>
      </c>
      <c r="F784" s="6">
        <v>4577</v>
      </c>
      <c r="G784" s="6">
        <v>5126</v>
      </c>
      <c r="H784" s="5">
        <v>915</v>
      </c>
      <c r="I784" s="4" t="s">
        <v>4</v>
      </c>
    </row>
    <row r="785" spans="1:9">
      <c r="A785" s="4">
        <v>2024</v>
      </c>
      <c r="B785" s="4" t="s">
        <v>27</v>
      </c>
      <c r="C785" s="4" t="s">
        <v>8</v>
      </c>
      <c r="D785" s="4" t="s">
        <v>9</v>
      </c>
      <c r="E785" s="4">
        <v>644</v>
      </c>
      <c r="F785" s="7">
        <v>5744</v>
      </c>
      <c r="G785" s="7">
        <v>6433</v>
      </c>
      <c r="H785" s="6">
        <v>1149</v>
      </c>
      <c r="I785" s="4" t="s">
        <v>4</v>
      </c>
    </row>
    <row r="786" spans="1:9">
      <c r="A786" s="4">
        <v>2024</v>
      </c>
      <c r="B786" s="4" t="s">
        <v>27</v>
      </c>
      <c r="C786" s="4" t="s">
        <v>10</v>
      </c>
      <c r="D786" s="4" t="s">
        <v>11</v>
      </c>
      <c r="E786" s="4">
        <v>643</v>
      </c>
      <c r="F786" s="7">
        <v>7000</v>
      </c>
      <c r="G786" s="7">
        <v>7840</v>
      </c>
      <c r="H786" s="6">
        <v>1400</v>
      </c>
      <c r="I786" s="4" t="s">
        <v>4</v>
      </c>
    </row>
    <row r="787" spans="1:9">
      <c r="A787" s="4">
        <v>2024</v>
      </c>
      <c r="B787" s="4" t="s">
        <v>27</v>
      </c>
      <c r="C787" s="4" t="s">
        <v>8</v>
      </c>
      <c r="D787" s="4" t="s">
        <v>12</v>
      </c>
      <c r="E787" s="4">
        <v>455</v>
      </c>
      <c r="F787" s="7">
        <v>4579</v>
      </c>
      <c r="G787" s="7">
        <v>5128</v>
      </c>
      <c r="H787" s="5">
        <v>916</v>
      </c>
      <c r="I787" s="4" t="s">
        <v>4</v>
      </c>
    </row>
    <row r="788" spans="1:9">
      <c r="A788" s="4">
        <v>2024</v>
      </c>
      <c r="B788" s="4" t="s">
        <v>27</v>
      </c>
      <c r="C788" s="4" t="s">
        <v>10</v>
      </c>
      <c r="D788" s="4" t="s">
        <v>13</v>
      </c>
      <c r="E788" s="5">
        <v>345</v>
      </c>
      <c r="F788" s="6">
        <v>7000</v>
      </c>
      <c r="G788" s="6">
        <v>7840</v>
      </c>
      <c r="H788" s="6">
        <v>1400</v>
      </c>
      <c r="I788" s="4" t="s">
        <v>4</v>
      </c>
    </row>
    <row r="789" spans="1:9">
      <c r="A789" s="4">
        <v>2024</v>
      </c>
      <c r="B789" s="4" t="s">
        <v>27</v>
      </c>
      <c r="C789" s="4" t="s">
        <v>6</v>
      </c>
      <c r="D789" s="5" t="s">
        <v>14</v>
      </c>
      <c r="E789" s="5">
        <v>122</v>
      </c>
      <c r="F789" s="5">
        <v>100</v>
      </c>
      <c r="G789" s="5">
        <v>112</v>
      </c>
      <c r="H789" s="5">
        <v>20</v>
      </c>
      <c r="I789" s="4" t="s">
        <v>4</v>
      </c>
    </row>
    <row r="790" spans="1:9">
      <c r="A790" s="4">
        <v>2024</v>
      </c>
      <c r="B790" s="4" t="s">
        <v>27</v>
      </c>
      <c r="C790" s="4" t="s">
        <v>15</v>
      </c>
      <c r="D790" s="4" t="s">
        <v>16</v>
      </c>
      <c r="E790" s="4">
        <v>78</v>
      </c>
      <c r="F790" s="7">
        <v>4577</v>
      </c>
      <c r="G790" s="7">
        <v>5126</v>
      </c>
      <c r="H790" s="5">
        <v>915</v>
      </c>
      <c r="I790" s="4" t="s">
        <v>4</v>
      </c>
    </row>
    <row r="791" spans="1:9">
      <c r="A791" s="4">
        <v>2024</v>
      </c>
      <c r="B791" s="4" t="s">
        <v>27</v>
      </c>
      <c r="C791" s="4" t="s">
        <v>15</v>
      </c>
      <c r="D791" s="4" t="s">
        <v>17</v>
      </c>
      <c r="E791" s="4">
        <v>76</v>
      </c>
      <c r="F791" s="7">
        <v>4577</v>
      </c>
      <c r="G791" s="7">
        <v>5126</v>
      </c>
      <c r="H791" s="5">
        <v>915</v>
      </c>
      <c r="I791" s="4" t="s">
        <v>4</v>
      </c>
    </row>
    <row r="792" spans="1:9">
      <c r="A792" s="4">
        <v>2024</v>
      </c>
      <c r="B792" s="4" t="s">
        <v>27</v>
      </c>
      <c r="C792" s="4" t="s">
        <v>15</v>
      </c>
      <c r="D792" s="4" t="s">
        <v>18</v>
      </c>
      <c r="E792" s="4">
        <v>46</v>
      </c>
      <c r="F792" s="4">
        <v>200</v>
      </c>
      <c r="G792" s="4">
        <v>224</v>
      </c>
      <c r="H792" s="5">
        <v>40</v>
      </c>
      <c r="I792" s="4" t="s">
        <v>4</v>
      </c>
    </row>
    <row r="793" spans="1:9">
      <c r="A793" s="4">
        <v>2024</v>
      </c>
      <c r="B793" s="4" t="s">
        <v>27</v>
      </c>
      <c r="C793" s="4" t="s">
        <v>15</v>
      </c>
      <c r="D793" s="4" t="s">
        <v>19</v>
      </c>
      <c r="E793" s="4">
        <v>34</v>
      </c>
      <c r="F793" s="7">
        <v>4577</v>
      </c>
      <c r="G793" s="7">
        <v>5126</v>
      </c>
      <c r="H793" s="5">
        <v>915</v>
      </c>
      <c r="I793" s="4" t="s">
        <v>4</v>
      </c>
    </row>
    <row r="794" spans="1:9">
      <c r="A794" s="4">
        <v>2024</v>
      </c>
      <c r="B794" s="4" t="s">
        <v>27</v>
      </c>
      <c r="C794" s="4" t="s">
        <v>6</v>
      </c>
      <c r="D794" s="5" t="s">
        <v>20</v>
      </c>
      <c r="E794" s="5">
        <v>7</v>
      </c>
      <c r="F794" s="5">
        <v>200</v>
      </c>
      <c r="G794" s="5">
        <v>224</v>
      </c>
      <c r="H794" s="5">
        <v>40</v>
      </c>
      <c r="I794" s="4" t="s">
        <v>4</v>
      </c>
    </row>
    <row r="795" spans="1:9">
      <c r="A795" s="4">
        <v>2024</v>
      </c>
      <c r="B795" s="4" t="s">
        <v>27</v>
      </c>
      <c r="C795" s="4" t="s">
        <v>15</v>
      </c>
      <c r="D795" s="4" t="s">
        <v>22</v>
      </c>
      <c r="E795" s="4">
        <v>3</v>
      </c>
      <c r="F795" s="7">
        <v>4577</v>
      </c>
      <c r="G795" s="7">
        <v>5127</v>
      </c>
      <c r="H795" s="5">
        <v>915</v>
      </c>
      <c r="I795" s="4" t="s">
        <v>4</v>
      </c>
    </row>
    <row r="796" spans="1:9">
      <c r="A796" s="4">
        <v>2024</v>
      </c>
      <c r="B796" s="4" t="s">
        <v>27</v>
      </c>
      <c r="C796" s="4" t="s">
        <v>21</v>
      </c>
      <c r="D796" s="4" t="s">
        <v>21</v>
      </c>
      <c r="E796" s="4">
        <v>2</v>
      </c>
      <c r="F796" s="7">
        <v>6600</v>
      </c>
      <c r="G796" s="7">
        <v>7392</v>
      </c>
      <c r="H796" s="6">
        <v>1320</v>
      </c>
      <c r="I796" s="4" t="s">
        <v>25</v>
      </c>
    </row>
    <row r="797" spans="1:9">
      <c r="A797" s="4">
        <v>2024</v>
      </c>
      <c r="B797" s="4" t="s">
        <v>28</v>
      </c>
      <c r="C797" s="4" t="s">
        <v>2</v>
      </c>
      <c r="D797" s="5" t="s">
        <v>3</v>
      </c>
      <c r="E797" s="6">
        <v>3566</v>
      </c>
      <c r="F797" s="6">
        <v>4577</v>
      </c>
      <c r="G797" s="6">
        <v>5127</v>
      </c>
      <c r="H797" s="5">
        <v>915</v>
      </c>
      <c r="I797" s="4" t="s">
        <v>25</v>
      </c>
    </row>
    <row r="798" spans="1:9">
      <c r="A798" s="4">
        <v>2024</v>
      </c>
      <c r="B798" s="4" t="s">
        <v>28</v>
      </c>
      <c r="C798" s="4" t="s">
        <v>2</v>
      </c>
      <c r="D798" s="5" t="s">
        <v>5</v>
      </c>
      <c r="E798" s="6">
        <v>2498</v>
      </c>
      <c r="F798" s="6">
        <v>8000</v>
      </c>
      <c r="G798" s="6">
        <v>8960</v>
      </c>
      <c r="H798" s="6">
        <v>1600</v>
      </c>
      <c r="I798" s="4" t="s">
        <v>25</v>
      </c>
    </row>
    <row r="799" spans="1:9">
      <c r="A799" s="4">
        <v>2024</v>
      </c>
      <c r="B799" s="4" t="s">
        <v>28</v>
      </c>
      <c r="C799" s="4" t="s">
        <v>6</v>
      </c>
      <c r="D799" s="5" t="s">
        <v>7</v>
      </c>
      <c r="E799" s="6">
        <v>1245</v>
      </c>
      <c r="F799" s="6">
        <v>4577</v>
      </c>
      <c r="G799" s="6">
        <v>5126</v>
      </c>
      <c r="H799" s="5">
        <v>915</v>
      </c>
      <c r="I799" s="4" t="s">
        <v>25</v>
      </c>
    </row>
    <row r="800" spans="1:9">
      <c r="A800" s="4">
        <v>2024</v>
      </c>
      <c r="B800" s="4" t="s">
        <v>28</v>
      </c>
      <c r="C800" s="4" t="s">
        <v>8</v>
      </c>
      <c r="D800" s="4" t="s">
        <v>9</v>
      </c>
      <c r="E800" s="4">
        <v>644</v>
      </c>
      <c r="F800" s="7">
        <v>5744</v>
      </c>
      <c r="G800" s="7">
        <v>6433</v>
      </c>
      <c r="H800" s="6">
        <v>1149</v>
      </c>
      <c r="I800" s="4" t="s">
        <v>25</v>
      </c>
    </row>
    <row r="801" spans="1:9">
      <c r="A801" s="4">
        <v>2024</v>
      </c>
      <c r="B801" s="4" t="s">
        <v>28</v>
      </c>
      <c r="C801" s="4" t="s">
        <v>10</v>
      </c>
      <c r="D801" s="4" t="s">
        <v>11</v>
      </c>
      <c r="E801" s="4">
        <v>643</v>
      </c>
      <c r="F801" s="7">
        <v>7000</v>
      </c>
      <c r="G801" s="7">
        <v>7840</v>
      </c>
      <c r="H801" s="6">
        <v>1400</v>
      </c>
      <c r="I801" s="4" t="s">
        <v>25</v>
      </c>
    </row>
    <row r="802" spans="1:9">
      <c r="A802" s="4">
        <v>2024</v>
      </c>
      <c r="B802" s="4" t="s">
        <v>28</v>
      </c>
      <c r="C802" s="4" t="s">
        <v>8</v>
      </c>
      <c r="D802" s="4" t="s">
        <v>12</v>
      </c>
      <c r="E802" s="4">
        <v>455</v>
      </c>
      <c r="F802" s="7">
        <v>4579</v>
      </c>
      <c r="G802" s="7">
        <v>5128</v>
      </c>
      <c r="H802" s="5">
        <v>916</v>
      </c>
      <c r="I802" s="4" t="s">
        <v>25</v>
      </c>
    </row>
    <row r="803" spans="1:9">
      <c r="A803" s="4">
        <v>2024</v>
      </c>
      <c r="B803" s="4" t="s">
        <v>28</v>
      </c>
      <c r="C803" s="4" t="s">
        <v>10</v>
      </c>
      <c r="D803" s="4" t="s">
        <v>13</v>
      </c>
      <c r="E803" s="5">
        <v>345</v>
      </c>
      <c r="F803" s="6">
        <v>7000</v>
      </c>
      <c r="G803" s="6">
        <v>7840</v>
      </c>
      <c r="H803" s="6">
        <v>1400</v>
      </c>
      <c r="I803" s="4" t="s">
        <v>25</v>
      </c>
    </row>
    <row r="804" spans="1:9">
      <c r="A804" s="4">
        <v>2024</v>
      </c>
      <c r="B804" s="4" t="s">
        <v>28</v>
      </c>
      <c r="C804" s="4" t="s">
        <v>6</v>
      </c>
      <c r="D804" s="5" t="s">
        <v>14</v>
      </c>
      <c r="E804" s="5">
        <v>122</v>
      </c>
      <c r="F804" s="5">
        <v>100</v>
      </c>
      <c r="G804" s="5">
        <v>112</v>
      </c>
      <c r="H804" s="5">
        <v>20</v>
      </c>
      <c r="I804" s="4" t="s">
        <v>25</v>
      </c>
    </row>
    <row r="805" spans="1:9">
      <c r="A805" s="4">
        <v>2024</v>
      </c>
      <c r="B805" s="4" t="s">
        <v>28</v>
      </c>
      <c r="C805" s="4" t="s">
        <v>15</v>
      </c>
      <c r="D805" s="4" t="s">
        <v>16</v>
      </c>
      <c r="E805" s="4">
        <v>78</v>
      </c>
      <c r="F805" s="7">
        <v>4577</v>
      </c>
      <c r="G805" s="7">
        <v>5126</v>
      </c>
      <c r="H805" s="5">
        <v>915</v>
      </c>
      <c r="I805" s="4" t="s">
        <v>25</v>
      </c>
    </row>
    <row r="806" spans="1:9">
      <c r="A806" s="4">
        <v>2024</v>
      </c>
      <c r="B806" s="4" t="s">
        <v>28</v>
      </c>
      <c r="C806" s="4" t="s">
        <v>15</v>
      </c>
      <c r="D806" s="4" t="s">
        <v>17</v>
      </c>
      <c r="E806" s="4">
        <v>76</v>
      </c>
      <c r="F806" s="7">
        <v>4577</v>
      </c>
      <c r="G806" s="7">
        <v>5126</v>
      </c>
      <c r="H806" s="5">
        <v>915</v>
      </c>
      <c r="I806" s="4" t="s">
        <v>25</v>
      </c>
    </row>
    <row r="807" spans="1:9">
      <c r="A807" s="4">
        <v>2024</v>
      </c>
      <c r="B807" s="4" t="s">
        <v>28</v>
      </c>
      <c r="C807" s="4" t="s">
        <v>15</v>
      </c>
      <c r="D807" s="4" t="s">
        <v>18</v>
      </c>
      <c r="E807" s="4">
        <v>46</v>
      </c>
      <c r="F807" s="4">
        <v>200</v>
      </c>
      <c r="G807" s="4">
        <v>224</v>
      </c>
      <c r="H807" s="5">
        <v>40</v>
      </c>
      <c r="I807" s="4" t="s">
        <v>25</v>
      </c>
    </row>
    <row r="808" spans="1:9">
      <c r="A808" s="4">
        <v>2024</v>
      </c>
      <c r="B808" s="4" t="s">
        <v>28</v>
      </c>
      <c r="C808" s="4" t="s">
        <v>15</v>
      </c>
      <c r="D808" s="4" t="s">
        <v>19</v>
      </c>
      <c r="E808" s="4">
        <v>34</v>
      </c>
      <c r="F808" s="7">
        <v>4577</v>
      </c>
      <c r="G808" s="7">
        <v>5126</v>
      </c>
      <c r="H808" s="5">
        <v>915</v>
      </c>
      <c r="I808" s="4" t="s">
        <v>25</v>
      </c>
    </row>
    <row r="809" spans="1:9">
      <c r="A809" s="4">
        <v>2024</v>
      </c>
      <c r="B809" s="4" t="s">
        <v>28</v>
      </c>
      <c r="C809" s="4" t="s">
        <v>6</v>
      </c>
      <c r="D809" s="5" t="s">
        <v>20</v>
      </c>
      <c r="E809" s="5">
        <v>7</v>
      </c>
      <c r="F809" s="5">
        <v>200</v>
      </c>
      <c r="G809" s="5">
        <v>224</v>
      </c>
      <c r="H809" s="5">
        <v>40</v>
      </c>
      <c r="I809" s="4" t="s">
        <v>25</v>
      </c>
    </row>
    <row r="810" spans="1:9">
      <c r="A810" s="4">
        <v>2024</v>
      </c>
      <c r="B810" s="4" t="s">
        <v>28</v>
      </c>
      <c r="C810" s="4" t="s">
        <v>21</v>
      </c>
      <c r="D810" s="4" t="s">
        <v>21</v>
      </c>
      <c r="E810" s="4">
        <v>3</v>
      </c>
      <c r="F810" s="7">
        <v>6600</v>
      </c>
      <c r="G810" s="7">
        <v>7392</v>
      </c>
      <c r="H810" s="6">
        <v>1320</v>
      </c>
      <c r="I810" s="4" t="s">
        <v>25</v>
      </c>
    </row>
    <row r="811" spans="1:9">
      <c r="A811" s="4">
        <v>2024</v>
      </c>
      <c r="B811" s="4" t="s">
        <v>28</v>
      </c>
      <c r="C811" s="4" t="s">
        <v>15</v>
      </c>
      <c r="D811" s="4" t="s">
        <v>22</v>
      </c>
      <c r="E811" s="4">
        <v>3</v>
      </c>
      <c r="F811" s="7">
        <v>4577</v>
      </c>
      <c r="G811" s="7">
        <v>5127</v>
      </c>
      <c r="H811" s="5">
        <v>915</v>
      </c>
      <c r="I811" s="4" t="s">
        <v>25</v>
      </c>
    </row>
    <row r="812" spans="1:9">
      <c r="A812" s="4">
        <v>2024</v>
      </c>
      <c r="B812" s="4" t="s">
        <v>29</v>
      </c>
      <c r="C812" s="4" t="s">
        <v>2</v>
      </c>
      <c r="D812" s="5" t="s">
        <v>3</v>
      </c>
      <c r="E812" s="6">
        <v>3566</v>
      </c>
      <c r="F812" s="6">
        <v>4577</v>
      </c>
      <c r="G812" s="6">
        <v>5127</v>
      </c>
      <c r="H812" s="5">
        <v>915</v>
      </c>
      <c r="I812" s="4" t="s">
        <v>25</v>
      </c>
    </row>
    <row r="813" spans="1:9">
      <c r="A813" s="4">
        <v>2024</v>
      </c>
      <c r="B813" s="4" t="s">
        <v>29</v>
      </c>
      <c r="C813" s="4" t="s">
        <v>2</v>
      </c>
      <c r="D813" s="5" t="s">
        <v>5</v>
      </c>
      <c r="E813" s="6">
        <v>2498</v>
      </c>
      <c r="F813" s="6">
        <v>8000</v>
      </c>
      <c r="G813" s="6">
        <v>8960</v>
      </c>
      <c r="H813" s="6">
        <v>1600</v>
      </c>
      <c r="I813" s="4" t="s">
        <v>25</v>
      </c>
    </row>
    <row r="814" spans="1:9">
      <c r="A814" s="4">
        <v>2024</v>
      </c>
      <c r="B814" s="4" t="s">
        <v>29</v>
      </c>
      <c r="C814" s="4" t="s">
        <v>6</v>
      </c>
      <c r="D814" s="5" t="s">
        <v>7</v>
      </c>
      <c r="E814" s="6">
        <v>1245</v>
      </c>
      <c r="F814" s="6">
        <v>4577</v>
      </c>
      <c r="G814" s="6">
        <v>5126</v>
      </c>
      <c r="H814" s="5">
        <v>915</v>
      </c>
      <c r="I814" s="4" t="s">
        <v>25</v>
      </c>
    </row>
    <row r="815" spans="1:9">
      <c r="A815" s="4">
        <v>2024</v>
      </c>
      <c r="B815" s="4" t="s">
        <v>29</v>
      </c>
      <c r="C815" s="4" t="s">
        <v>8</v>
      </c>
      <c r="D815" s="4" t="s">
        <v>9</v>
      </c>
      <c r="E815" s="4">
        <v>644</v>
      </c>
      <c r="F815" s="7">
        <v>5744</v>
      </c>
      <c r="G815" s="7">
        <v>6433</v>
      </c>
      <c r="H815" s="6">
        <v>1149</v>
      </c>
      <c r="I815" s="4" t="s">
        <v>25</v>
      </c>
    </row>
    <row r="816" spans="1:9">
      <c r="A816" s="4">
        <v>2024</v>
      </c>
      <c r="B816" s="4" t="s">
        <v>29</v>
      </c>
      <c r="C816" s="4" t="s">
        <v>10</v>
      </c>
      <c r="D816" s="4" t="s">
        <v>11</v>
      </c>
      <c r="E816" s="4">
        <v>643</v>
      </c>
      <c r="F816" s="7">
        <v>7000</v>
      </c>
      <c r="G816" s="7">
        <v>7840</v>
      </c>
      <c r="H816" s="6">
        <v>1400</v>
      </c>
      <c r="I816" s="4" t="s">
        <v>25</v>
      </c>
    </row>
    <row r="817" spans="1:9">
      <c r="A817" s="4">
        <v>2024</v>
      </c>
      <c r="B817" s="4" t="s">
        <v>29</v>
      </c>
      <c r="C817" s="4" t="s">
        <v>8</v>
      </c>
      <c r="D817" s="4" t="s">
        <v>12</v>
      </c>
      <c r="E817" s="4">
        <v>455</v>
      </c>
      <c r="F817" s="7">
        <v>4579</v>
      </c>
      <c r="G817" s="7">
        <v>5128</v>
      </c>
      <c r="H817" s="5">
        <v>916</v>
      </c>
      <c r="I817" s="4" t="s">
        <v>25</v>
      </c>
    </row>
    <row r="818" spans="1:9">
      <c r="A818" s="4">
        <v>2024</v>
      </c>
      <c r="B818" s="4" t="s">
        <v>29</v>
      </c>
      <c r="C818" s="4" t="s">
        <v>10</v>
      </c>
      <c r="D818" s="4" t="s">
        <v>13</v>
      </c>
      <c r="E818" s="5">
        <v>345</v>
      </c>
      <c r="F818" s="6">
        <v>7000</v>
      </c>
      <c r="G818" s="6">
        <v>7840</v>
      </c>
      <c r="H818" s="6">
        <v>1400</v>
      </c>
      <c r="I818" s="4" t="s">
        <v>25</v>
      </c>
    </row>
    <row r="819" spans="1:9">
      <c r="A819" s="4">
        <v>2024</v>
      </c>
      <c r="B819" s="4" t="s">
        <v>29</v>
      </c>
      <c r="C819" s="4" t="s">
        <v>6</v>
      </c>
      <c r="D819" s="5" t="s">
        <v>14</v>
      </c>
      <c r="E819" s="5">
        <v>122</v>
      </c>
      <c r="F819" s="5">
        <v>100</v>
      </c>
      <c r="G819" s="5">
        <v>112</v>
      </c>
      <c r="H819" s="5">
        <v>20</v>
      </c>
      <c r="I819" s="4" t="s">
        <v>4</v>
      </c>
    </row>
    <row r="820" spans="1:9">
      <c r="A820" s="4">
        <v>2024</v>
      </c>
      <c r="B820" s="4" t="s">
        <v>29</v>
      </c>
      <c r="C820" s="4" t="s">
        <v>15</v>
      </c>
      <c r="D820" s="4" t="s">
        <v>16</v>
      </c>
      <c r="E820" s="4">
        <v>78</v>
      </c>
      <c r="F820" s="7">
        <v>4577</v>
      </c>
      <c r="G820" s="7">
        <v>5126</v>
      </c>
      <c r="H820" s="5">
        <v>915</v>
      </c>
      <c r="I820" s="4" t="s">
        <v>4</v>
      </c>
    </row>
    <row r="821" spans="1:9">
      <c r="A821" s="4">
        <v>2024</v>
      </c>
      <c r="B821" s="4" t="s">
        <v>29</v>
      </c>
      <c r="C821" s="4" t="s">
        <v>15</v>
      </c>
      <c r="D821" s="4" t="s">
        <v>17</v>
      </c>
      <c r="E821" s="4">
        <v>76</v>
      </c>
      <c r="F821" s="7">
        <v>4577</v>
      </c>
      <c r="G821" s="7">
        <v>5126</v>
      </c>
      <c r="H821" s="5">
        <v>915</v>
      </c>
      <c r="I821" s="4" t="s">
        <v>4</v>
      </c>
    </row>
    <row r="822" spans="1:9">
      <c r="A822" s="4">
        <v>2024</v>
      </c>
      <c r="B822" s="4" t="s">
        <v>29</v>
      </c>
      <c r="C822" s="4" t="s">
        <v>15</v>
      </c>
      <c r="D822" s="4" t="s">
        <v>18</v>
      </c>
      <c r="E822" s="4">
        <v>46</v>
      </c>
      <c r="F822" s="4">
        <v>200</v>
      </c>
      <c r="G822" s="4">
        <v>224</v>
      </c>
      <c r="H822" s="5">
        <v>40</v>
      </c>
      <c r="I822" s="4" t="s">
        <v>4</v>
      </c>
    </row>
    <row r="823" spans="1:9">
      <c r="A823" s="4">
        <v>2024</v>
      </c>
      <c r="B823" s="4" t="s">
        <v>29</v>
      </c>
      <c r="C823" s="4" t="s">
        <v>15</v>
      </c>
      <c r="D823" s="4" t="s">
        <v>19</v>
      </c>
      <c r="E823" s="4">
        <v>34</v>
      </c>
      <c r="F823" s="7">
        <v>4577</v>
      </c>
      <c r="G823" s="7">
        <v>5126</v>
      </c>
      <c r="H823" s="5">
        <v>915</v>
      </c>
      <c r="I823" s="4" t="s">
        <v>4</v>
      </c>
    </row>
    <row r="824" spans="1:9">
      <c r="A824" s="4">
        <v>2024</v>
      </c>
      <c r="B824" s="4" t="s">
        <v>29</v>
      </c>
      <c r="C824" s="4" t="s">
        <v>6</v>
      </c>
      <c r="D824" s="5" t="s">
        <v>20</v>
      </c>
      <c r="E824" s="5">
        <v>7</v>
      </c>
      <c r="F824" s="5">
        <v>200</v>
      </c>
      <c r="G824" s="5">
        <v>224</v>
      </c>
      <c r="H824" s="5">
        <v>40</v>
      </c>
      <c r="I824" s="4" t="s">
        <v>4</v>
      </c>
    </row>
    <row r="825" spans="1:9">
      <c r="A825" s="4">
        <v>2024</v>
      </c>
      <c r="B825" s="4" t="s">
        <v>29</v>
      </c>
      <c r="C825" s="4" t="s">
        <v>15</v>
      </c>
      <c r="D825" s="4" t="s">
        <v>22</v>
      </c>
      <c r="E825" s="4">
        <v>3</v>
      </c>
      <c r="F825" s="7">
        <v>4577</v>
      </c>
      <c r="G825" s="7">
        <v>5127</v>
      </c>
      <c r="H825" s="5">
        <v>915</v>
      </c>
      <c r="I825" s="4" t="s">
        <v>4</v>
      </c>
    </row>
    <row r="826" spans="1:9">
      <c r="A826" s="4">
        <v>2024</v>
      </c>
      <c r="B826" s="4" t="s">
        <v>29</v>
      </c>
      <c r="C826" s="4" t="s">
        <v>21</v>
      </c>
      <c r="D826" s="4" t="s">
        <v>21</v>
      </c>
      <c r="E826" s="4">
        <v>2</v>
      </c>
      <c r="F826" s="7">
        <v>6600</v>
      </c>
      <c r="G826" s="7">
        <v>7392</v>
      </c>
      <c r="H826" s="6">
        <v>1320</v>
      </c>
      <c r="I826" s="4" t="s">
        <v>4</v>
      </c>
    </row>
    <row r="827" spans="1:9">
      <c r="A827" s="4">
        <v>2024</v>
      </c>
      <c r="B827" s="4" t="s">
        <v>30</v>
      </c>
      <c r="C827" s="4" t="s">
        <v>2</v>
      </c>
      <c r="D827" s="5" t="s">
        <v>3</v>
      </c>
      <c r="E827" s="6">
        <v>3566</v>
      </c>
      <c r="F827" s="6">
        <v>4577</v>
      </c>
      <c r="G827" s="6">
        <v>5127</v>
      </c>
      <c r="H827" s="5">
        <v>915</v>
      </c>
      <c r="I827" s="4" t="s">
        <v>4</v>
      </c>
    </row>
    <row r="828" spans="1:9">
      <c r="A828" s="4">
        <v>2024</v>
      </c>
      <c r="B828" s="4" t="s">
        <v>30</v>
      </c>
      <c r="C828" s="4" t="s">
        <v>2</v>
      </c>
      <c r="D828" s="5" t="s">
        <v>5</v>
      </c>
      <c r="E828" s="6">
        <v>2498</v>
      </c>
      <c r="F828" s="6">
        <v>8000</v>
      </c>
      <c r="G828" s="6">
        <v>8960</v>
      </c>
      <c r="H828" s="6">
        <v>1600</v>
      </c>
      <c r="I828" s="4" t="s">
        <v>4</v>
      </c>
    </row>
    <row r="829" spans="1:9">
      <c r="A829" s="4">
        <v>2024</v>
      </c>
      <c r="B829" s="4" t="s">
        <v>30</v>
      </c>
      <c r="C829" s="4" t="s">
        <v>6</v>
      </c>
      <c r="D829" s="5" t="s">
        <v>7</v>
      </c>
      <c r="E829" s="6">
        <v>1245</v>
      </c>
      <c r="F829" s="6">
        <v>4577</v>
      </c>
      <c r="G829" s="6">
        <v>5126</v>
      </c>
      <c r="H829" s="5">
        <v>915</v>
      </c>
      <c r="I829" s="4" t="s">
        <v>4</v>
      </c>
    </row>
    <row r="830" spans="1:9">
      <c r="A830" s="4">
        <v>2024</v>
      </c>
      <c r="B830" s="4" t="s">
        <v>30</v>
      </c>
      <c r="C830" s="4" t="s">
        <v>8</v>
      </c>
      <c r="D830" s="4" t="s">
        <v>9</v>
      </c>
      <c r="E830" s="4">
        <v>644</v>
      </c>
      <c r="F830" s="7">
        <v>5744</v>
      </c>
      <c r="G830" s="7">
        <v>6433</v>
      </c>
      <c r="H830" s="6">
        <v>1149</v>
      </c>
      <c r="I830" s="4" t="s">
        <v>4</v>
      </c>
    </row>
    <row r="831" spans="1:9">
      <c r="A831" s="4">
        <v>2024</v>
      </c>
      <c r="B831" s="4" t="s">
        <v>30</v>
      </c>
      <c r="C831" s="4" t="s">
        <v>10</v>
      </c>
      <c r="D831" s="4" t="s">
        <v>11</v>
      </c>
      <c r="E831" s="4">
        <v>643</v>
      </c>
      <c r="F831" s="7">
        <v>7000</v>
      </c>
      <c r="G831" s="7">
        <v>7840</v>
      </c>
      <c r="H831" s="6">
        <v>1400</v>
      </c>
      <c r="I831" s="4" t="s">
        <v>4</v>
      </c>
    </row>
    <row r="832" spans="1:9">
      <c r="A832" s="4">
        <v>2024</v>
      </c>
      <c r="B832" s="4" t="s">
        <v>30</v>
      </c>
      <c r="C832" s="4" t="s">
        <v>8</v>
      </c>
      <c r="D832" s="4" t="s">
        <v>12</v>
      </c>
      <c r="E832" s="4">
        <v>455</v>
      </c>
      <c r="F832" s="7">
        <v>4579</v>
      </c>
      <c r="G832" s="7">
        <v>5128</v>
      </c>
      <c r="H832" s="5">
        <v>916</v>
      </c>
      <c r="I832" s="4" t="s">
        <v>4</v>
      </c>
    </row>
    <row r="833" spans="1:9">
      <c r="A833" s="4">
        <v>2024</v>
      </c>
      <c r="B833" s="4" t="s">
        <v>30</v>
      </c>
      <c r="C833" s="4" t="s">
        <v>10</v>
      </c>
      <c r="D833" s="4" t="s">
        <v>13</v>
      </c>
      <c r="E833" s="5">
        <v>345</v>
      </c>
      <c r="F833" s="6">
        <v>7000</v>
      </c>
      <c r="G833" s="6">
        <v>7840</v>
      </c>
      <c r="H833" s="6">
        <v>1400</v>
      </c>
      <c r="I833" s="4" t="s">
        <v>4</v>
      </c>
    </row>
    <row r="834" spans="1:9">
      <c r="A834" s="4">
        <v>2024</v>
      </c>
      <c r="B834" s="4" t="s">
        <v>30</v>
      </c>
      <c r="C834" s="4" t="s">
        <v>6</v>
      </c>
      <c r="D834" s="5" t="s">
        <v>14</v>
      </c>
      <c r="E834" s="5">
        <v>122</v>
      </c>
      <c r="F834" s="5">
        <v>100</v>
      </c>
      <c r="G834" s="5">
        <v>112</v>
      </c>
      <c r="H834" s="5">
        <v>20</v>
      </c>
      <c r="I834" s="4" t="s">
        <v>4</v>
      </c>
    </row>
    <row r="835" spans="1:9">
      <c r="A835" s="4">
        <v>2024</v>
      </c>
      <c r="B835" s="4" t="s">
        <v>30</v>
      </c>
      <c r="C835" s="4" t="s">
        <v>15</v>
      </c>
      <c r="D835" s="4" t="s">
        <v>16</v>
      </c>
      <c r="E835" s="4">
        <v>78</v>
      </c>
      <c r="F835" s="7">
        <v>4577</v>
      </c>
      <c r="G835" s="7">
        <v>5126</v>
      </c>
      <c r="H835" s="5">
        <v>915</v>
      </c>
      <c r="I835" s="4" t="s">
        <v>4</v>
      </c>
    </row>
    <row r="836" spans="1:9">
      <c r="A836" s="4">
        <v>2024</v>
      </c>
      <c r="B836" s="4" t="s">
        <v>30</v>
      </c>
      <c r="C836" s="4" t="s">
        <v>15</v>
      </c>
      <c r="D836" s="4" t="s">
        <v>17</v>
      </c>
      <c r="E836" s="4">
        <v>76</v>
      </c>
      <c r="F836" s="7">
        <v>4577</v>
      </c>
      <c r="G836" s="7">
        <v>5126</v>
      </c>
      <c r="H836" s="5">
        <v>915</v>
      </c>
      <c r="I836" s="4" t="s">
        <v>4</v>
      </c>
    </row>
    <row r="837" spans="1:9">
      <c r="A837" s="4">
        <v>2024</v>
      </c>
      <c r="B837" s="4" t="s">
        <v>30</v>
      </c>
      <c r="C837" s="4" t="s">
        <v>15</v>
      </c>
      <c r="D837" s="4" t="s">
        <v>18</v>
      </c>
      <c r="E837" s="4">
        <v>46</v>
      </c>
      <c r="F837" s="4">
        <v>200</v>
      </c>
      <c r="G837" s="4">
        <v>224</v>
      </c>
      <c r="H837" s="5">
        <v>40</v>
      </c>
      <c r="I837" s="4" t="s">
        <v>4</v>
      </c>
    </row>
    <row r="838" spans="1:9">
      <c r="A838" s="4">
        <v>2024</v>
      </c>
      <c r="B838" s="4" t="s">
        <v>30</v>
      </c>
      <c r="C838" s="4" t="s">
        <v>15</v>
      </c>
      <c r="D838" s="4" t="s">
        <v>19</v>
      </c>
      <c r="E838" s="4">
        <v>34</v>
      </c>
      <c r="F838" s="7">
        <v>4577</v>
      </c>
      <c r="G838" s="7">
        <v>5126</v>
      </c>
      <c r="H838" s="5">
        <v>915</v>
      </c>
      <c r="I838" s="4" t="s">
        <v>4</v>
      </c>
    </row>
    <row r="839" spans="1:9">
      <c r="A839" s="4">
        <v>2024</v>
      </c>
      <c r="B839" s="4" t="s">
        <v>30</v>
      </c>
      <c r="C839" s="4" t="s">
        <v>6</v>
      </c>
      <c r="D839" s="5" t="s">
        <v>20</v>
      </c>
      <c r="E839" s="5">
        <v>7</v>
      </c>
      <c r="F839" s="5">
        <v>200</v>
      </c>
      <c r="G839" s="5">
        <v>224</v>
      </c>
      <c r="H839" s="5">
        <v>40</v>
      </c>
      <c r="I839" s="4" t="s">
        <v>4</v>
      </c>
    </row>
    <row r="840" spans="1:9">
      <c r="A840" s="4">
        <v>2024</v>
      </c>
      <c r="B840" s="4" t="s">
        <v>30</v>
      </c>
      <c r="C840" s="4" t="s">
        <v>15</v>
      </c>
      <c r="D840" s="4" t="s">
        <v>22</v>
      </c>
      <c r="E840" s="4">
        <v>3</v>
      </c>
      <c r="F840" s="7">
        <v>4577</v>
      </c>
      <c r="G840" s="7">
        <v>5127</v>
      </c>
      <c r="H840" s="5">
        <v>915</v>
      </c>
      <c r="I840" s="4" t="s">
        <v>4</v>
      </c>
    </row>
    <row r="841" spans="1:9">
      <c r="A841" s="4">
        <v>2024</v>
      </c>
      <c r="B841" s="4" t="s">
        <v>30</v>
      </c>
      <c r="C841" s="4" t="s">
        <v>21</v>
      </c>
      <c r="D841" s="4" t="s">
        <v>21</v>
      </c>
      <c r="E841" s="4">
        <v>2</v>
      </c>
      <c r="F841" s="7">
        <v>6600</v>
      </c>
      <c r="G841" s="7">
        <v>7392</v>
      </c>
      <c r="H841" s="6">
        <v>1320</v>
      </c>
      <c r="I841" s="4" t="s">
        <v>4</v>
      </c>
    </row>
    <row r="842" spans="1:9">
      <c r="A842" s="4">
        <v>2024</v>
      </c>
      <c r="B842" s="4" t="s">
        <v>31</v>
      </c>
      <c r="C842" s="4" t="s">
        <v>2</v>
      </c>
      <c r="D842" s="5" t="s">
        <v>3</v>
      </c>
      <c r="E842" s="6">
        <v>3566</v>
      </c>
      <c r="F842" s="6">
        <v>4577</v>
      </c>
      <c r="G842" s="6">
        <v>5127</v>
      </c>
      <c r="H842" s="5">
        <v>915</v>
      </c>
      <c r="I842" s="4" t="s">
        <v>4</v>
      </c>
    </row>
    <row r="843" spans="1:9">
      <c r="A843" s="4">
        <v>2024</v>
      </c>
      <c r="B843" s="4" t="s">
        <v>31</v>
      </c>
      <c r="C843" s="4" t="s">
        <v>2</v>
      </c>
      <c r="D843" s="5" t="s">
        <v>5</v>
      </c>
      <c r="E843" s="6">
        <v>2498</v>
      </c>
      <c r="F843" s="6">
        <v>8000</v>
      </c>
      <c r="G843" s="6">
        <v>8960</v>
      </c>
      <c r="H843" s="6">
        <v>1600</v>
      </c>
      <c r="I843" s="4" t="s">
        <v>4</v>
      </c>
    </row>
    <row r="844" spans="1:9">
      <c r="A844" s="4">
        <v>2024</v>
      </c>
      <c r="B844" s="4" t="s">
        <v>31</v>
      </c>
      <c r="C844" s="4" t="s">
        <v>6</v>
      </c>
      <c r="D844" s="5" t="s">
        <v>7</v>
      </c>
      <c r="E844" s="6">
        <v>1245</v>
      </c>
      <c r="F844" s="6">
        <v>4577</v>
      </c>
      <c r="G844" s="6">
        <v>5126</v>
      </c>
      <c r="H844" s="5">
        <v>915</v>
      </c>
      <c r="I844" s="4" t="s">
        <v>4</v>
      </c>
    </row>
    <row r="845" spans="1:9">
      <c r="A845" s="4">
        <v>2024</v>
      </c>
      <c r="B845" s="4" t="s">
        <v>31</v>
      </c>
      <c r="C845" s="4" t="s">
        <v>8</v>
      </c>
      <c r="D845" s="4" t="s">
        <v>9</v>
      </c>
      <c r="E845" s="4">
        <v>644</v>
      </c>
      <c r="F845" s="7">
        <v>5744</v>
      </c>
      <c r="G845" s="7">
        <v>6433</v>
      </c>
      <c r="H845" s="6">
        <v>1149</v>
      </c>
      <c r="I845" s="4" t="s">
        <v>4</v>
      </c>
    </row>
    <row r="846" spans="1:9">
      <c r="A846" s="4">
        <v>2024</v>
      </c>
      <c r="B846" s="4" t="s">
        <v>31</v>
      </c>
      <c r="C846" s="4" t="s">
        <v>10</v>
      </c>
      <c r="D846" s="4" t="s">
        <v>11</v>
      </c>
      <c r="E846" s="4">
        <v>643</v>
      </c>
      <c r="F846" s="7">
        <v>7000</v>
      </c>
      <c r="G846" s="7">
        <v>7840</v>
      </c>
      <c r="H846" s="6">
        <v>1400</v>
      </c>
      <c r="I846" s="4" t="s">
        <v>4</v>
      </c>
    </row>
    <row r="847" spans="1:9">
      <c r="A847" s="4">
        <v>2024</v>
      </c>
      <c r="B847" s="4" t="s">
        <v>31</v>
      </c>
      <c r="C847" s="4" t="s">
        <v>8</v>
      </c>
      <c r="D847" s="4" t="s">
        <v>12</v>
      </c>
      <c r="E847" s="4">
        <v>455</v>
      </c>
      <c r="F847" s="7">
        <v>4579</v>
      </c>
      <c r="G847" s="7">
        <v>5128</v>
      </c>
      <c r="H847" s="5">
        <v>916</v>
      </c>
      <c r="I847" s="4" t="s">
        <v>4</v>
      </c>
    </row>
    <row r="848" spans="1:9">
      <c r="A848" s="4">
        <v>2024</v>
      </c>
      <c r="B848" s="4" t="s">
        <v>31</v>
      </c>
      <c r="C848" s="4" t="s">
        <v>10</v>
      </c>
      <c r="D848" s="4" t="s">
        <v>13</v>
      </c>
      <c r="E848" s="5">
        <v>345</v>
      </c>
      <c r="F848" s="6">
        <v>7000</v>
      </c>
      <c r="G848" s="6">
        <v>7840</v>
      </c>
      <c r="H848" s="6">
        <v>1400</v>
      </c>
      <c r="I848" s="4" t="s">
        <v>4</v>
      </c>
    </row>
    <row r="849" spans="1:9">
      <c r="A849" s="4">
        <v>2024</v>
      </c>
      <c r="B849" s="4" t="s">
        <v>31</v>
      </c>
      <c r="C849" s="4" t="s">
        <v>6</v>
      </c>
      <c r="D849" s="5" t="s">
        <v>14</v>
      </c>
      <c r="E849" s="5">
        <v>122</v>
      </c>
      <c r="F849" s="5">
        <v>100</v>
      </c>
      <c r="G849" s="5">
        <v>112</v>
      </c>
      <c r="H849" s="5">
        <v>20</v>
      </c>
      <c r="I849" s="4" t="s">
        <v>4</v>
      </c>
    </row>
    <row r="850" spans="1:9">
      <c r="A850" s="4">
        <v>2024</v>
      </c>
      <c r="B850" s="4" t="s">
        <v>31</v>
      </c>
      <c r="C850" s="4" t="s">
        <v>15</v>
      </c>
      <c r="D850" s="4" t="s">
        <v>16</v>
      </c>
      <c r="E850" s="4">
        <v>78</v>
      </c>
      <c r="F850" s="7">
        <v>4577</v>
      </c>
      <c r="G850" s="7">
        <v>5126</v>
      </c>
      <c r="H850" s="5">
        <v>915</v>
      </c>
      <c r="I850" s="4" t="s">
        <v>4</v>
      </c>
    </row>
    <row r="851" spans="1:9">
      <c r="A851" s="4">
        <v>2024</v>
      </c>
      <c r="B851" s="4" t="s">
        <v>31</v>
      </c>
      <c r="C851" s="4" t="s">
        <v>15</v>
      </c>
      <c r="D851" s="4" t="s">
        <v>17</v>
      </c>
      <c r="E851" s="4">
        <v>76</v>
      </c>
      <c r="F851" s="7">
        <v>4577</v>
      </c>
      <c r="G851" s="7">
        <v>5126</v>
      </c>
      <c r="H851" s="5">
        <v>915</v>
      </c>
      <c r="I851" s="4" t="s">
        <v>4</v>
      </c>
    </row>
    <row r="852" spans="1:9">
      <c r="A852" s="4">
        <v>2024</v>
      </c>
      <c r="B852" s="4" t="s">
        <v>31</v>
      </c>
      <c r="C852" s="4" t="s">
        <v>15</v>
      </c>
      <c r="D852" s="4" t="s">
        <v>18</v>
      </c>
      <c r="E852" s="4">
        <v>46</v>
      </c>
      <c r="F852" s="4">
        <v>200</v>
      </c>
      <c r="G852" s="4">
        <v>224</v>
      </c>
      <c r="H852" s="5">
        <v>40</v>
      </c>
      <c r="I852" s="4" t="s">
        <v>4</v>
      </c>
    </row>
    <row r="853" spans="1:9">
      <c r="A853" s="4">
        <v>2024</v>
      </c>
      <c r="B853" s="4" t="s">
        <v>31</v>
      </c>
      <c r="C853" s="4" t="s">
        <v>15</v>
      </c>
      <c r="D853" s="4" t="s">
        <v>19</v>
      </c>
      <c r="E853" s="4">
        <v>34</v>
      </c>
      <c r="F853" s="7">
        <v>4577</v>
      </c>
      <c r="G853" s="7">
        <v>5126</v>
      </c>
      <c r="H853" s="5">
        <v>915</v>
      </c>
      <c r="I853" s="4" t="s">
        <v>4</v>
      </c>
    </row>
    <row r="854" spans="1:9">
      <c r="A854" s="4">
        <v>2024</v>
      </c>
      <c r="B854" s="4" t="s">
        <v>31</v>
      </c>
      <c r="C854" s="4" t="s">
        <v>6</v>
      </c>
      <c r="D854" s="5" t="s">
        <v>20</v>
      </c>
      <c r="E854" s="5">
        <v>7</v>
      </c>
      <c r="F854" s="5">
        <v>200</v>
      </c>
      <c r="G854" s="5">
        <v>224</v>
      </c>
      <c r="H854" s="5">
        <v>40</v>
      </c>
      <c r="I854" s="4" t="s">
        <v>4</v>
      </c>
    </row>
    <row r="855" spans="1:9">
      <c r="A855" s="4">
        <v>2024</v>
      </c>
      <c r="B855" s="4" t="s">
        <v>31</v>
      </c>
      <c r="C855" s="4" t="s">
        <v>15</v>
      </c>
      <c r="D855" s="4" t="s">
        <v>22</v>
      </c>
      <c r="E855" s="4">
        <v>3</v>
      </c>
      <c r="F855" s="7">
        <v>4577</v>
      </c>
      <c r="G855" s="7">
        <v>5127</v>
      </c>
      <c r="H855" s="5">
        <v>915</v>
      </c>
      <c r="I855" s="4" t="s">
        <v>4</v>
      </c>
    </row>
    <row r="856" spans="1:9">
      <c r="A856" s="4">
        <v>2024</v>
      </c>
      <c r="B856" s="4" t="s">
        <v>31</v>
      </c>
      <c r="C856" s="4" t="s">
        <v>21</v>
      </c>
      <c r="D856" s="4" t="s">
        <v>21</v>
      </c>
      <c r="E856" s="4">
        <v>2</v>
      </c>
      <c r="F856" s="7">
        <v>6600</v>
      </c>
      <c r="G856" s="7">
        <v>7392</v>
      </c>
      <c r="H856" s="6">
        <v>1320</v>
      </c>
      <c r="I856" s="4" t="s">
        <v>4</v>
      </c>
    </row>
    <row r="857" spans="1:9">
      <c r="A857" s="4">
        <v>2024</v>
      </c>
      <c r="B857" s="4" t="s">
        <v>32</v>
      </c>
      <c r="C857" s="4" t="s">
        <v>2</v>
      </c>
      <c r="D857" s="5" t="s">
        <v>3</v>
      </c>
      <c r="E857" s="6">
        <v>3566</v>
      </c>
      <c r="F857" s="6">
        <v>4577</v>
      </c>
      <c r="G857" s="6">
        <v>5127</v>
      </c>
      <c r="H857" s="5">
        <v>915</v>
      </c>
      <c r="I857" s="4" t="s">
        <v>4</v>
      </c>
    </row>
    <row r="858" spans="1:9">
      <c r="A858" s="4">
        <v>2024</v>
      </c>
      <c r="B858" s="4" t="s">
        <v>32</v>
      </c>
      <c r="C858" s="4" t="s">
        <v>2</v>
      </c>
      <c r="D858" s="5" t="s">
        <v>5</v>
      </c>
      <c r="E858" s="6">
        <v>2498</v>
      </c>
      <c r="F858" s="6">
        <v>8000</v>
      </c>
      <c r="G858" s="6">
        <v>8960</v>
      </c>
      <c r="H858" s="6">
        <v>1600</v>
      </c>
      <c r="I858" s="4" t="s">
        <v>4</v>
      </c>
    </row>
    <row r="859" spans="1:9">
      <c r="A859" s="4">
        <v>2024</v>
      </c>
      <c r="B859" s="4" t="s">
        <v>32</v>
      </c>
      <c r="C859" s="4" t="s">
        <v>6</v>
      </c>
      <c r="D859" s="5" t="s">
        <v>7</v>
      </c>
      <c r="E859" s="6">
        <v>1245</v>
      </c>
      <c r="F859" s="6">
        <v>4577</v>
      </c>
      <c r="G859" s="6">
        <v>5126</v>
      </c>
      <c r="H859" s="5">
        <v>915</v>
      </c>
      <c r="I859" s="4" t="s">
        <v>4</v>
      </c>
    </row>
    <row r="860" spans="1:9">
      <c r="A860" s="4">
        <v>2024</v>
      </c>
      <c r="B860" s="4" t="s">
        <v>32</v>
      </c>
      <c r="C860" s="4" t="s">
        <v>8</v>
      </c>
      <c r="D860" s="4" t="s">
        <v>9</v>
      </c>
      <c r="E860" s="4">
        <v>644</v>
      </c>
      <c r="F860" s="7">
        <v>5744</v>
      </c>
      <c r="G860" s="7">
        <v>6433</v>
      </c>
      <c r="H860" s="6">
        <v>1149</v>
      </c>
      <c r="I860" s="4" t="s">
        <v>4</v>
      </c>
    </row>
    <row r="861" spans="1:9">
      <c r="A861" s="4">
        <v>2024</v>
      </c>
      <c r="B861" s="4" t="s">
        <v>32</v>
      </c>
      <c r="C861" s="4" t="s">
        <v>10</v>
      </c>
      <c r="D861" s="4" t="s">
        <v>11</v>
      </c>
      <c r="E861" s="4">
        <v>643</v>
      </c>
      <c r="F861" s="7">
        <v>7000</v>
      </c>
      <c r="G861" s="7">
        <v>7840</v>
      </c>
      <c r="H861" s="6">
        <v>1400</v>
      </c>
      <c r="I861" s="4" t="s">
        <v>25</v>
      </c>
    </row>
    <row r="862" spans="1:9">
      <c r="A862" s="4">
        <v>2024</v>
      </c>
      <c r="B862" s="4" t="s">
        <v>32</v>
      </c>
      <c r="C862" s="4" t="s">
        <v>8</v>
      </c>
      <c r="D862" s="4" t="s">
        <v>12</v>
      </c>
      <c r="E862" s="4">
        <v>455</v>
      </c>
      <c r="F862" s="7">
        <v>4579</v>
      </c>
      <c r="G862" s="7">
        <v>5128</v>
      </c>
      <c r="H862" s="5">
        <v>916</v>
      </c>
      <c r="I862" s="4" t="s">
        <v>25</v>
      </c>
    </row>
    <row r="863" spans="1:9">
      <c r="A863" s="4">
        <v>2024</v>
      </c>
      <c r="B863" s="4" t="s">
        <v>32</v>
      </c>
      <c r="C863" s="4" t="s">
        <v>10</v>
      </c>
      <c r="D863" s="4" t="s">
        <v>13</v>
      </c>
      <c r="E863" s="5">
        <v>345</v>
      </c>
      <c r="F863" s="6">
        <v>7000</v>
      </c>
      <c r="G863" s="6">
        <v>7840</v>
      </c>
      <c r="H863" s="6">
        <v>1400</v>
      </c>
      <c r="I863" s="4" t="s">
        <v>25</v>
      </c>
    </row>
    <row r="864" spans="1:9">
      <c r="A864" s="4">
        <v>2024</v>
      </c>
      <c r="B864" s="4" t="s">
        <v>32</v>
      </c>
      <c r="C864" s="4" t="s">
        <v>6</v>
      </c>
      <c r="D864" s="5" t="s">
        <v>14</v>
      </c>
      <c r="E864" s="5">
        <v>122</v>
      </c>
      <c r="F864" s="5">
        <v>100</v>
      </c>
      <c r="G864" s="5">
        <v>112</v>
      </c>
      <c r="H864" s="5">
        <v>20</v>
      </c>
      <c r="I864" s="4" t="s">
        <v>25</v>
      </c>
    </row>
    <row r="865" spans="1:9">
      <c r="A865" s="4">
        <v>2024</v>
      </c>
      <c r="B865" s="4" t="s">
        <v>32</v>
      </c>
      <c r="C865" s="4" t="s">
        <v>15</v>
      </c>
      <c r="D865" s="4" t="s">
        <v>16</v>
      </c>
      <c r="E865" s="4">
        <v>78</v>
      </c>
      <c r="F865" s="7">
        <v>4577</v>
      </c>
      <c r="G865" s="7">
        <v>5126</v>
      </c>
      <c r="H865" s="5">
        <v>915</v>
      </c>
      <c r="I865" s="4" t="s">
        <v>25</v>
      </c>
    </row>
    <row r="866" spans="1:9">
      <c r="A866" s="4">
        <v>2024</v>
      </c>
      <c r="B866" s="4" t="s">
        <v>32</v>
      </c>
      <c r="C866" s="4" t="s">
        <v>15</v>
      </c>
      <c r="D866" s="4" t="s">
        <v>17</v>
      </c>
      <c r="E866" s="4">
        <v>76</v>
      </c>
      <c r="F866" s="7">
        <v>4577</v>
      </c>
      <c r="G866" s="7">
        <v>5126</v>
      </c>
      <c r="H866" s="5">
        <v>915</v>
      </c>
      <c r="I866" s="4" t="s">
        <v>25</v>
      </c>
    </row>
    <row r="867" spans="1:9">
      <c r="A867" s="4">
        <v>2024</v>
      </c>
      <c r="B867" s="4" t="s">
        <v>32</v>
      </c>
      <c r="C867" s="4" t="s">
        <v>15</v>
      </c>
      <c r="D867" s="4" t="s">
        <v>18</v>
      </c>
      <c r="E867" s="4">
        <v>46</v>
      </c>
      <c r="F867" s="4">
        <v>200</v>
      </c>
      <c r="G867" s="4">
        <v>224</v>
      </c>
      <c r="H867" s="5">
        <v>40</v>
      </c>
      <c r="I867" s="4" t="s">
        <v>25</v>
      </c>
    </row>
    <row r="868" spans="1:9">
      <c r="A868" s="4">
        <v>2024</v>
      </c>
      <c r="B868" s="4" t="s">
        <v>32</v>
      </c>
      <c r="C868" s="4" t="s">
        <v>15</v>
      </c>
      <c r="D868" s="4" t="s">
        <v>19</v>
      </c>
      <c r="E868" s="4">
        <v>34</v>
      </c>
      <c r="F868" s="7">
        <v>4577</v>
      </c>
      <c r="G868" s="7">
        <v>5126</v>
      </c>
      <c r="H868" s="5">
        <v>915</v>
      </c>
      <c r="I868" s="4" t="s">
        <v>25</v>
      </c>
    </row>
    <row r="869" spans="1:9">
      <c r="A869" s="4">
        <v>2024</v>
      </c>
      <c r="B869" s="4" t="s">
        <v>32</v>
      </c>
      <c r="C869" s="4" t="s">
        <v>6</v>
      </c>
      <c r="D869" s="5" t="s">
        <v>20</v>
      </c>
      <c r="E869" s="5">
        <v>7</v>
      </c>
      <c r="F869" s="5">
        <v>200</v>
      </c>
      <c r="G869" s="5">
        <v>224</v>
      </c>
      <c r="H869" s="5">
        <v>40</v>
      </c>
      <c r="I869" s="4" t="s">
        <v>25</v>
      </c>
    </row>
    <row r="870" spans="1:9">
      <c r="A870" s="4">
        <v>2024</v>
      </c>
      <c r="B870" s="4" t="s">
        <v>32</v>
      </c>
      <c r="C870" s="4" t="s">
        <v>15</v>
      </c>
      <c r="D870" s="4" t="s">
        <v>22</v>
      </c>
      <c r="E870" s="4">
        <v>3</v>
      </c>
      <c r="F870" s="7">
        <v>4577</v>
      </c>
      <c r="G870" s="7">
        <v>5127</v>
      </c>
      <c r="H870" s="5">
        <v>915</v>
      </c>
      <c r="I870" s="4" t="s">
        <v>25</v>
      </c>
    </row>
    <row r="871" spans="1:9">
      <c r="A871" s="4">
        <v>2024</v>
      </c>
      <c r="B871" s="4" t="s">
        <v>32</v>
      </c>
      <c r="C871" s="4" t="s">
        <v>21</v>
      </c>
      <c r="D871" s="4" t="s">
        <v>21</v>
      </c>
      <c r="E871" s="4">
        <v>2</v>
      </c>
      <c r="F871" s="7">
        <v>6600</v>
      </c>
      <c r="G871" s="7">
        <v>7392</v>
      </c>
      <c r="H871" s="6">
        <v>1320</v>
      </c>
      <c r="I871" s="4" t="s">
        <v>25</v>
      </c>
    </row>
    <row r="872" spans="1:9">
      <c r="A872" s="4">
        <v>2024</v>
      </c>
      <c r="B872" s="4" t="s">
        <v>33</v>
      </c>
      <c r="C872" s="4" t="s">
        <v>2</v>
      </c>
      <c r="D872" s="5" t="s">
        <v>3</v>
      </c>
      <c r="E872" s="6">
        <v>3566</v>
      </c>
      <c r="F872" s="6">
        <v>4577</v>
      </c>
      <c r="G872" s="6">
        <v>5127</v>
      </c>
      <c r="H872" s="5">
        <v>915</v>
      </c>
      <c r="I872" s="4" t="s">
        <v>25</v>
      </c>
    </row>
    <row r="873" spans="1:9">
      <c r="A873" s="4">
        <v>2024</v>
      </c>
      <c r="B873" s="4" t="s">
        <v>33</v>
      </c>
      <c r="C873" s="4" t="s">
        <v>2</v>
      </c>
      <c r="D873" s="5" t="s">
        <v>5</v>
      </c>
      <c r="E873" s="6">
        <v>2498</v>
      </c>
      <c r="F873" s="6">
        <v>8000</v>
      </c>
      <c r="G873" s="6">
        <v>8960</v>
      </c>
      <c r="H873" s="6">
        <v>1600</v>
      </c>
      <c r="I873" s="4" t="s">
        <v>25</v>
      </c>
    </row>
    <row r="874" spans="1:9">
      <c r="A874" s="4">
        <v>2024</v>
      </c>
      <c r="B874" s="4" t="s">
        <v>33</v>
      </c>
      <c r="C874" s="4" t="s">
        <v>6</v>
      </c>
      <c r="D874" s="5" t="s">
        <v>7</v>
      </c>
      <c r="E874" s="6">
        <v>1245</v>
      </c>
      <c r="F874" s="6">
        <v>4577</v>
      </c>
      <c r="G874" s="6">
        <v>5126</v>
      </c>
      <c r="H874" s="5">
        <v>915</v>
      </c>
      <c r="I874" s="4" t="s">
        <v>25</v>
      </c>
    </row>
    <row r="875" spans="1:9">
      <c r="A875" s="4">
        <v>2024</v>
      </c>
      <c r="B875" s="4" t="s">
        <v>33</v>
      </c>
      <c r="C875" s="4" t="s">
        <v>8</v>
      </c>
      <c r="D875" s="4" t="s">
        <v>9</v>
      </c>
      <c r="E875" s="4">
        <v>644</v>
      </c>
      <c r="F875" s="7">
        <v>5744</v>
      </c>
      <c r="G875" s="7">
        <v>6433</v>
      </c>
      <c r="H875" s="6">
        <v>1149</v>
      </c>
      <c r="I875" s="4" t="s">
        <v>25</v>
      </c>
    </row>
    <row r="876" spans="1:9">
      <c r="A876" s="4">
        <v>2024</v>
      </c>
      <c r="B876" s="4" t="s">
        <v>33</v>
      </c>
      <c r="C876" s="4" t="s">
        <v>10</v>
      </c>
      <c r="D876" s="4" t="s">
        <v>11</v>
      </c>
      <c r="E876" s="4">
        <v>643</v>
      </c>
      <c r="F876" s="7">
        <v>7000</v>
      </c>
      <c r="G876" s="7">
        <v>7840</v>
      </c>
      <c r="H876" s="6">
        <v>1400</v>
      </c>
      <c r="I876" s="4" t="s">
        <v>25</v>
      </c>
    </row>
    <row r="877" spans="1:9">
      <c r="A877" s="4">
        <v>2024</v>
      </c>
      <c r="B877" s="4" t="s">
        <v>33</v>
      </c>
      <c r="C877" s="4" t="s">
        <v>8</v>
      </c>
      <c r="D877" s="4" t="s">
        <v>12</v>
      </c>
      <c r="E877" s="4">
        <v>455</v>
      </c>
      <c r="F877" s="7">
        <v>4579</v>
      </c>
      <c r="G877" s="7">
        <v>5128</v>
      </c>
      <c r="H877" s="5">
        <v>916</v>
      </c>
      <c r="I877" s="4" t="s">
        <v>25</v>
      </c>
    </row>
    <row r="878" spans="1:9">
      <c r="A878" s="4">
        <v>2024</v>
      </c>
      <c r="B878" s="4" t="s">
        <v>33</v>
      </c>
      <c r="C878" s="4" t="s">
        <v>10</v>
      </c>
      <c r="D878" s="4" t="s">
        <v>13</v>
      </c>
      <c r="E878" s="5">
        <v>345</v>
      </c>
      <c r="F878" s="6">
        <v>7000</v>
      </c>
      <c r="G878" s="6">
        <v>7840</v>
      </c>
      <c r="H878" s="6">
        <v>1400</v>
      </c>
      <c r="I878" s="4" t="s">
        <v>25</v>
      </c>
    </row>
    <row r="879" spans="1:9">
      <c r="A879" s="4">
        <v>2024</v>
      </c>
      <c r="B879" s="4" t="s">
        <v>33</v>
      </c>
      <c r="C879" s="4" t="s">
        <v>6</v>
      </c>
      <c r="D879" s="5" t="s">
        <v>14</v>
      </c>
      <c r="E879" s="5">
        <v>122</v>
      </c>
      <c r="F879" s="5">
        <v>100</v>
      </c>
      <c r="G879" s="5">
        <v>112</v>
      </c>
      <c r="H879" s="5">
        <v>20</v>
      </c>
      <c r="I879" s="4" t="s">
        <v>25</v>
      </c>
    </row>
    <row r="880" spans="1:9">
      <c r="A880" s="4">
        <v>2024</v>
      </c>
      <c r="B880" s="4" t="s">
        <v>33</v>
      </c>
      <c r="C880" s="4" t="s">
        <v>15</v>
      </c>
      <c r="D880" s="4" t="s">
        <v>16</v>
      </c>
      <c r="E880" s="4">
        <v>78</v>
      </c>
      <c r="F880" s="7">
        <v>4577</v>
      </c>
      <c r="G880" s="7">
        <v>5126</v>
      </c>
      <c r="H880" s="5">
        <v>915</v>
      </c>
      <c r="I880" s="4" t="s">
        <v>25</v>
      </c>
    </row>
    <row r="881" spans="1:9">
      <c r="A881" s="4">
        <v>2024</v>
      </c>
      <c r="B881" s="4" t="s">
        <v>33</v>
      </c>
      <c r="C881" s="4" t="s">
        <v>15</v>
      </c>
      <c r="D881" s="4" t="s">
        <v>17</v>
      </c>
      <c r="E881" s="4">
        <v>76</v>
      </c>
      <c r="F881" s="7">
        <v>4577</v>
      </c>
      <c r="G881" s="7">
        <v>5126</v>
      </c>
      <c r="H881" s="5">
        <v>915</v>
      </c>
      <c r="I881" s="4" t="s">
        <v>25</v>
      </c>
    </row>
    <row r="882" spans="1:9">
      <c r="A882" s="4">
        <v>2024</v>
      </c>
      <c r="B882" s="4" t="s">
        <v>33</v>
      </c>
      <c r="C882" s="4" t="s">
        <v>15</v>
      </c>
      <c r="D882" s="4" t="s">
        <v>18</v>
      </c>
      <c r="E882" s="4">
        <v>46</v>
      </c>
      <c r="F882" s="4">
        <v>200</v>
      </c>
      <c r="G882" s="4">
        <v>224</v>
      </c>
      <c r="H882" s="5">
        <v>40</v>
      </c>
      <c r="I882" s="4" t="s">
        <v>25</v>
      </c>
    </row>
    <row r="883" spans="1:9">
      <c r="A883" s="4">
        <v>2024</v>
      </c>
      <c r="B883" s="4" t="s">
        <v>33</v>
      </c>
      <c r="C883" s="4" t="s">
        <v>15</v>
      </c>
      <c r="D883" s="4" t="s">
        <v>19</v>
      </c>
      <c r="E883" s="4">
        <v>34</v>
      </c>
      <c r="F883" s="7">
        <v>4577</v>
      </c>
      <c r="G883" s="7">
        <v>5126</v>
      </c>
      <c r="H883" s="5">
        <v>915</v>
      </c>
      <c r="I883" s="4" t="s">
        <v>25</v>
      </c>
    </row>
    <row r="884" spans="1:9">
      <c r="A884" s="4">
        <v>2024</v>
      </c>
      <c r="B884" s="4" t="s">
        <v>33</v>
      </c>
      <c r="C884" s="4" t="s">
        <v>6</v>
      </c>
      <c r="D884" s="5" t="s">
        <v>20</v>
      </c>
      <c r="E884" s="5">
        <v>7</v>
      </c>
      <c r="F884" s="5">
        <v>200</v>
      </c>
      <c r="G884" s="5">
        <v>224</v>
      </c>
      <c r="H884" s="5">
        <v>40</v>
      </c>
      <c r="I884" s="4" t="s">
        <v>25</v>
      </c>
    </row>
    <row r="885" spans="1:9">
      <c r="A885" s="4">
        <v>2024</v>
      </c>
      <c r="B885" s="4" t="s">
        <v>33</v>
      </c>
      <c r="C885" s="4" t="s">
        <v>15</v>
      </c>
      <c r="D885" s="4" t="s">
        <v>22</v>
      </c>
      <c r="E885" s="4">
        <v>3</v>
      </c>
      <c r="F885" s="7">
        <v>4577</v>
      </c>
      <c r="G885" s="7">
        <v>5127</v>
      </c>
      <c r="H885" s="5">
        <v>915</v>
      </c>
      <c r="I885" s="4" t="s">
        <v>25</v>
      </c>
    </row>
    <row r="886" spans="1:9">
      <c r="A886" s="4">
        <v>2024</v>
      </c>
      <c r="B886" s="4" t="s">
        <v>33</v>
      </c>
      <c r="C886" s="4" t="s">
        <v>21</v>
      </c>
      <c r="D886" s="4" t="s">
        <v>21</v>
      </c>
      <c r="E886" s="4">
        <v>2</v>
      </c>
      <c r="F886" s="7">
        <v>6600</v>
      </c>
      <c r="G886" s="7">
        <v>7392</v>
      </c>
      <c r="H886" s="6">
        <v>1320</v>
      </c>
      <c r="I886" s="4" t="s">
        <v>4</v>
      </c>
    </row>
    <row r="887" spans="1:9">
      <c r="A887" s="4">
        <v>2024</v>
      </c>
      <c r="B887" s="4" t="s">
        <v>34</v>
      </c>
      <c r="C887" s="4" t="s">
        <v>2</v>
      </c>
      <c r="D887" s="5" t="s">
        <v>3</v>
      </c>
      <c r="E887" s="6">
        <v>3566</v>
      </c>
      <c r="F887" s="6">
        <v>4577</v>
      </c>
      <c r="G887" s="6">
        <v>5127</v>
      </c>
      <c r="H887" s="5">
        <v>915</v>
      </c>
      <c r="I887" s="4" t="s">
        <v>4</v>
      </c>
    </row>
    <row r="888" spans="1:9">
      <c r="A888" s="4">
        <v>2024</v>
      </c>
      <c r="B888" s="4" t="s">
        <v>34</v>
      </c>
      <c r="C888" s="4" t="s">
        <v>2</v>
      </c>
      <c r="D888" s="5" t="s">
        <v>5</v>
      </c>
      <c r="E888" s="6">
        <v>2498</v>
      </c>
      <c r="F888" s="6">
        <v>8000</v>
      </c>
      <c r="G888" s="6">
        <v>8960</v>
      </c>
      <c r="H888" s="6">
        <v>1600</v>
      </c>
      <c r="I888" s="4" t="s">
        <v>4</v>
      </c>
    </row>
    <row r="889" spans="1:9">
      <c r="A889" s="4">
        <v>2024</v>
      </c>
      <c r="B889" s="4" t="s">
        <v>34</v>
      </c>
      <c r="C889" s="4" t="s">
        <v>6</v>
      </c>
      <c r="D889" s="5" t="s">
        <v>7</v>
      </c>
      <c r="E889" s="6">
        <v>1245</v>
      </c>
      <c r="F889" s="6">
        <v>4577</v>
      </c>
      <c r="G889" s="6">
        <v>5126</v>
      </c>
      <c r="H889" s="5">
        <v>915</v>
      </c>
      <c r="I889" s="4" t="s">
        <v>4</v>
      </c>
    </row>
    <row r="890" spans="1:9">
      <c r="A890" s="4">
        <v>2024</v>
      </c>
      <c r="B890" s="4" t="s">
        <v>34</v>
      </c>
      <c r="C890" s="4" t="s">
        <v>8</v>
      </c>
      <c r="D890" s="4" t="s">
        <v>9</v>
      </c>
      <c r="E890" s="4">
        <v>644</v>
      </c>
      <c r="F890" s="7">
        <v>5744</v>
      </c>
      <c r="G890" s="7">
        <v>6433</v>
      </c>
      <c r="H890" s="6">
        <v>1149</v>
      </c>
      <c r="I890" s="4" t="s">
        <v>4</v>
      </c>
    </row>
    <row r="891" spans="1:9">
      <c r="A891" s="4">
        <v>2024</v>
      </c>
      <c r="B891" s="4" t="s">
        <v>34</v>
      </c>
      <c r="C891" s="4" t="s">
        <v>10</v>
      </c>
      <c r="D891" s="4" t="s">
        <v>11</v>
      </c>
      <c r="E891" s="4">
        <v>643</v>
      </c>
      <c r="F891" s="7">
        <v>7000</v>
      </c>
      <c r="G891" s="7">
        <v>7840</v>
      </c>
      <c r="H891" s="6">
        <v>1400</v>
      </c>
      <c r="I891" s="4" t="s">
        <v>4</v>
      </c>
    </row>
    <row r="892" spans="1:9">
      <c r="A892" s="4">
        <v>2024</v>
      </c>
      <c r="B892" s="4" t="s">
        <v>34</v>
      </c>
      <c r="C892" s="4" t="s">
        <v>8</v>
      </c>
      <c r="D892" s="4" t="s">
        <v>12</v>
      </c>
      <c r="E892" s="4">
        <v>455</v>
      </c>
      <c r="F892" s="7">
        <v>4579</v>
      </c>
      <c r="G892" s="7">
        <v>5128</v>
      </c>
      <c r="H892" s="5">
        <v>916</v>
      </c>
      <c r="I892" s="4" t="s">
        <v>4</v>
      </c>
    </row>
    <row r="893" spans="1:9">
      <c r="A893" s="4">
        <v>2024</v>
      </c>
      <c r="B893" s="4" t="s">
        <v>34</v>
      </c>
      <c r="C893" s="4" t="s">
        <v>10</v>
      </c>
      <c r="D893" s="4" t="s">
        <v>13</v>
      </c>
      <c r="E893" s="5">
        <v>345</v>
      </c>
      <c r="F893" s="6">
        <v>7000</v>
      </c>
      <c r="G893" s="6">
        <v>7840</v>
      </c>
      <c r="H893" s="6">
        <v>1400</v>
      </c>
      <c r="I893" s="4" t="s">
        <v>4</v>
      </c>
    </row>
    <row r="894" spans="1:9">
      <c r="A894" s="4">
        <v>2024</v>
      </c>
      <c r="B894" s="4" t="s">
        <v>34</v>
      </c>
      <c r="C894" s="4" t="s">
        <v>6</v>
      </c>
      <c r="D894" s="5" t="s">
        <v>14</v>
      </c>
      <c r="E894" s="5">
        <v>122</v>
      </c>
      <c r="F894" s="5">
        <v>100</v>
      </c>
      <c r="G894" s="5">
        <v>112</v>
      </c>
      <c r="H894" s="5">
        <v>20</v>
      </c>
      <c r="I894" s="4" t="s">
        <v>4</v>
      </c>
    </row>
    <row r="895" spans="1:9">
      <c r="A895" s="4">
        <v>2024</v>
      </c>
      <c r="B895" s="4" t="s">
        <v>34</v>
      </c>
      <c r="C895" s="4" t="s">
        <v>15</v>
      </c>
      <c r="D895" s="4" t="s">
        <v>16</v>
      </c>
      <c r="E895" s="4">
        <v>78</v>
      </c>
      <c r="F895" s="7">
        <v>4577</v>
      </c>
      <c r="G895" s="7">
        <v>5126</v>
      </c>
      <c r="H895" s="5">
        <v>915</v>
      </c>
      <c r="I895" s="4" t="s">
        <v>4</v>
      </c>
    </row>
    <row r="896" spans="1:9">
      <c r="A896" s="4">
        <v>2024</v>
      </c>
      <c r="B896" s="4" t="s">
        <v>34</v>
      </c>
      <c r="C896" s="4" t="s">
        <v>15</v>
      </c>
      <c r="D896" s="4" t="s">
        <v>17</v>
      </c>
      <c r="E896" s="4">
        <v>76</v>
      </c>
      <c r="F896" s="7">
        <v>4577</v>
      </c>
      <c r="G896" s="7">
        <v>5126</v>
      </c>
      <c r="H896" s="5">
        <v>915</v>
      </c>
      <c r="I896" s="4" t="s">
        <v>4</v>
      </c>
    </row>
    <row r="897" spans="1:9">
      <c r="A897" s="4">
        <v>2024</v>
      </c>
      <c r="B897" s="4" t="s">
        <v>34</v>
      </c>
      <c r="C897" s="4" t="s">
        <v>15</v>
      </c>
      <c r="D897" s="4" t="s">
        <v>18</v>
      </c>
      <c r="E897" s="4">
        <v>46</v>
      </c>
      <c r="F897" s="4">
        <v>200</v>
      </c>
      <c r="G897" s="4">
        <v>224</v>
      </c>
      <c r="H897" s="5">
        <v>40</v>
      </c>
      <c r="I897" s="4" t="s">
        <v>4</v>
      </c>
    </row>
    <row r="898" spans="1:9">
      <c r="A898" s="4">
        <v>2024</v>
      </c>
      <c r="B898" s="4" t="s">
        <v>34</v>
      </c>
      <c r="C898" s="4" t="s">
        <v>15</v>
      </c>
      <c r="D898" s="4" t="s">
        <v>19</v>
      </c>
      <c r="E898" s="4">
        <v>34</v>
      </c>
      <c r="F898" s="7">
        <v>4577</v>
      </c>
      <c r="G898" s="7">
        <v>5126</v>
      </c>
      <c r="H898" s="5">
        <v>915</v>
      </c>
      <c r="I898" s="4" t="s">
        <v>4</v>
      </c>
    </row>
    <row r="899" spans="1:9">
      <c r="A899" s="4">
        <v>2024</v>
      </c>
      <c r="B899" s="4" t="s">
        <v>34</v>
      </c>
      <c r="C899" s="4" t="s">
        <v>6</v>
      </c>
      <c r="D899" s="5" t="s">
        <v>20</v>
      </c>
      <c r="E899" s="5">
        <v>7</v>
      </c>
      <c r="F899" s="5">
        <v>200</v>
      </c>
      <c r="G899" s="5">
        <v>224</v>
      </c>
      <c r="H899" s="5">
        <v>40</v>
      </c>
      <c r="I899" s="4" t="s">
        <v>4</v>
      </c>
    </row>
    <row r="900" spans="1:9">
      <c r="A900" s="4">
        <v>2024</v>
      </c>
      <c r="B900" s="4" t="s">
        <v>34</v>
      </c>
      <c r="C900" s="4" t="s">
        <v>15</v>
      </c>
      <c r="D900" s="4" t="s">
        <v>22</v>
      </c>
      <c r="E900" s="4">
        <v>3</v>
      </c>
      <c r="F900" s="7">
        <v>4577</v>
      </c>
      <c r="G900" s="7">
        <v>5127</v>
      </c>
      <c r="H900" s="5">
        <v>915</v>
      </c>
      <c r="I900" s="4" t="s">
        <v>4</v>
      </c>
    </row>
    <row r="901" spans="1:9">
      <c r="A901" s="4">
        <v>2024</v>
      </c>
      <c r="B901" s="4" t="s">
        <v>34</v>
      </c>
      <c r="C901" s="4" t="s">
        <v>21</v>
      </c>
      <c r="D901" s="4" t="s">
        <v>21</v>
      </c>
      <c r="E901" s="4">
        <v>2</v>
      </c>
      <c r="F901" s="7">
        <v>6600</v>
      </c>
      <c r="G901" s="7">
        <v>7392</v>
      </c>
      <c r="H901" s="6">
        <v>1320</v>
      </c>
      <c r="I901" s="4" t="s">
        <v>4</v>
      </c>
    </row>
  </sheetData>
  <sheetProtection algorithmName="SHA-512" hashValue="7AupD2oG6isZJ/MWVefHJ1SB+OOPR0PN6epTHcidKkK4ed/InS/xS5/HihMI5y7lw5+F8uqBJtnGUXvEszM1EA==" saltValue="OaBzDLk5PbURtajI/BlgjA==" spinCount="100000" sheet="1" objects="1" scenarios="1"/>
  <autoFilter ref="A1:I901" xr:uid="{9D68F9F2-8560-425C-843D-6C42782BE97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FC738-A26D-40C4-BE55-0A73E898901B}">
  <sheetPr>
    <tabColor rgb="FF00B050"/>
  </sheetPr>
  <dimension ref="A1:M31"/>
  <sheetViews>
    <sheetView workbookViewId="0">
      <selection activeCell="F16" sqref="F16"/>
    </sheetView>
  </sheetViews>
  <sheetFormatPr defaultRowHeight="14.4"/>
  <cols>
    <col min="1" max="1" width="9.44140625" customWidth="1"/>
    <col min="2" max="2" width="11.88671875" customWidth="1"/>
    <col min="3" max="3" width="12.44140625" customWidth="1"/>
    <col min="4" max="4" width="10" customWidth="1"/>
  </cols>
  <sheetData>
    <row r="1" spans="1:13">
      <c r="A1" t="s">
        <v>36</v>
      </c>
      <c r="B1" t="s">
        <v>84</v>
      </c>
      <c r="C1" t="s">
        <v>85</v>
      </c>
      <c r="D1" t="s">
        <v>86</v>
      </c>
    </row>
    <row r="2" spans="1:13">
      <c r="A2">
        <v>2020</v>
      </c>
      <c r="B2" t="s">
        <v>78</v>
      </c>
      <c r="C2">
        <v>364236</v>
      </c>
      <c r="D2">
        <v>501558</v>
      </c>
    </row>
    <row r="3" spans="1:13">
      <c r="A3">
        <v>2020</v>
      </c>
      <c r="B3" t="s">
        <v>79</v>
      </c>
      <c r="C3">
        <v>197480</v>
      </c>
      <c r="D3">
        <v>360898</v>
      </c>
    </row>
    <row r="4" spans="1:13">
      <c r="A4">
        <v>2020</v>
      </c>
      <c r="B4" t="s">
        <v>80</v>
      </c>
      <c r="C4">
        <v>187412</v>
      </c>
      <c r="D4">
        <v>227490</v>
      </c>
    </row>
    <row r="5" spans="1:13">
      <c r="A5">
        <v>2020</v>
      </c>
      <c r="B5" t="s">
        <v>81</v>
      </c>
      <c r="C5">
        <v>167840</v>
      </c>
      <c r="D5">
        <v>281796</v>
      </c>
    </row>
    <row r="6" spans="1:13">
      <c r="A6">
        <v>2020</v>
      </c>
      <c r="B6" t="s">
        <v>82</v>
      </c>
      <c r="C6">
        <v>126472</v>
      </c>
      <c r="D6">
        <v>206265</v>
      </c>
    </row>
    <row r="7" spans="1:13">
      <c r="A7">
        <v>2020</v>
      </c>
      <c r="B7" t="s">
        <v>83</v>
      </c>
      <c r="C7">
        <v>125960</v>
      </c>
      <c r="D7">
        <v>202419</v>
      </c>
    </row>
    <row r="8" spans="1:13">
      <c r="A8">
        <v>2021</v>
      </c>
      <c r="B8" t="s">
        <v>78</v>
      </c>
      <c r="C8">
        <v>342724</v>
      </c>
      <c r="D8">
        <v>509978</v>
      </c>
      <c r="L8" s="50"/>
      <c r="M8" t="s">
        <v>90</v>
      </c>
    </row>
    <row r="9" spans="1:13">
      <c r="A9">
        <v>2021</v>
      </c>
      <c r="B9" t="s">
        <v>79</v>
      </c>
      <c r="C9">
        <v>238460</v>
      </c>
      <c r="D9">
        <v>280188</v>
      </c>
      <c r="L9" s="22"/>
      <c r="M9" s="22" t="s">
        <v>58</v>
      </c>
    </row>
    <row r="10" spans="1:13">
      <c r="A10">
        <v>2021</v>
      </c>
      <c r="B10" t="s">
        <v>80</v>
      </c>
      <c r="C10">
        <v>231288</v>
      </c>
      <c r="D10">
        <v>209587</v>
      </c>
      <c r="L10" s="51"/>
      <c r="M10" t="s">
        <v>91</v>
      </c>
    </row>
    <row r="11" spans="1:13">
      <c r="A11">
        <v>2021</v>
      </c>
      <c r="B11" t="s">
        <v>81</v>
      </c>
      <c r="C11">
        <v>210228</v>
      </c>
      <c r="D11">
        <v>273633</v>
      </c>
      <c r="L11" s="52"/>
      <c r="M11" t="s">
        <v>92</v>
      </c>
    </row>
    <row r="12" spans="1:13">
      <c r="A12">
        <v>2021</v>
      </c>
      <c r="B12" t="s">
        <v>83</v>
      </c>
      <c r="C12">
        <v>135984</v>
      </c>
      <c r="D12">
        <v>204158</v>
      </c>
      <c r="L12" s="53"/>
      <c r="M12" t="s">
        <v>93</v>
      </c>
    </row>
    <row r="13" spans="1:13">
      <c r="A13">
        <v>2021</v>
      </c>
      <c r="B13" t="s">
        <v>82</v>
      </c>
      <c r="C13">
        <v>128888</v>
      </c>
      <c r="D13">
        <v>275347</v>
      </c>
    </row>
    <row r="14" spans="1:13">
      <c r="A14">
        <v>2022</v>
      </c>
      <c r="B14" t="s">
        <v>78</v>
      </c>
      <c r="C14">
        <v>365892</v>
      </c>
      <c r="D14">
        <v>524450</v>
      </c>
    </row>
    <row r="15" spans="1:13">
      <c r="A15">
        <v>2022</v>
      </c>
      <c r="B15" t="s">
        <v>80</v>
      </c>
      <c r="C15">
        <v>188312</v>
      </c>
      <c r="D15">
        <v>201424</v>
      </c>
    </row>
    <row r="16" spans="1:13">
      <c r="A16">
        <v>2022</v>
      </c>
      <c r="B16" t="s">
        <v>79</v>
      </c>
      <c r="C16">
        <v>387584</v>
      </c>
      <c r="D16">
        <v>700000</v>
      </c>
    </row>
    <row r="17" spans="1:4">
      <c r="A17">
        <v>2022</v>
      </c>
      <c r="B17" t="s">
        <v>81</v>
      </c>
      <c r="C17">
        <v>178572</v>
      </c>
      <c r="D17">
        <v>255358</v>
      </c>
    </row>
    <row r="18" spans="1:4">
      <c r="A18">
        <v>2022</v>
      </c>
      <c r="B18" t="s">
        <v>82</v>
      </c>
      <c r="C18">
        <v>127296</v>
      </c>
      <c r="D18">
        <v>181256</v>
      </c>
    </row>
    <row r="19" spans="1:4">
      <c r="A19">
        <v>2022</v>
      </c>
      <c r="B19" t="s">
        <v>83</v>
      </c>
      <c r="C19">
        <v>125136</v>
      </c>
      <c r="D19">
        <v>199811</v>
      </c>
    </row>
    <row r="20" spans="1:4">
      <c r="A20">
        <v>2023</v>
      </c>
      <c r="B20" t="s">
        <v>78</v>
      </c>
      <c r="C20">
        <v>204528</v>
      </c>
      <c r="D20">
        <v>292475</v>
      </c>
    </row>
    <row r="21" spans="1:4">
      <c r="A21">
        <v>2023</v>
      </c>
      <c r="B21" t="s">
        <v>81</v>
      </c>
      <c r="C21">
        <v>129304</v>
      </c>
      <c r="D21">
        <v>184905</v>
      </c>
    </row>
    <row r="22" spans="1:4">
      <c r="A22">
        <v>2023</v>
      </c>
      <c r="B22" t="s">
        <v>79</v>
      </c>
      <c r="C22">
        <v>127904</v>
      </c>
      <c r="D22">
        <v>182903</v>
      </c>
    </row>
    <row r="23" spans="1:4">
      <c r="A23">
        <v>2023</v>
      </c>
      <c r="B23" t="s">
        <v>80</v>
      </c>
      <c r="C23">
        <v>219404</v>
      </c>
      <c r="D23">
        <v>212627</v>
      </c>
    </row>
    <row r="24" spans="1:4">
      <c r="A24">
        <v>2023</v>
      </c>
      <c r="B24" t="s">
        <v>83</v>
      </c>
      <c r="C24">
        <v>73912</v>
      </c>
      <c r="D24">
        <v>130073</v>
      </c>
    </row>
    <row r="25" spans="1:4">
      <c r="A25">
        <v>2023</v>
      </c>
      <c r="B25" t="s">
        <v>82</v>
      </c>
      <c r="C25">
        <v>71992</v>
      </c>
      <c r="D25">
        <v>104238</v>
      </c>
    </row>
    <row r="26" spans="1:4">
      <c r="A26">
        <v>2024</v>
      </c>
      <c r="B26" t="s">
        <v>78</v>
      </c>
      <c r="C26">
        <v>190380</v>
      </c>
      <c r="D26">
        <v>272243</v>
      </c>
    </row>
    <row r="27" spans="1:4">
      <c r="A27">
        <v>2024</v>
      </c>
      <c r="B27" t="s">
        <v>80</v>
      </c>
      <c r="C27">
        <v>112620</v>
      </c>
      <c r="D27">
        <v>107044</v>
      </c>
    </row>
    <row r="28" spans="1:4">
      <c r="A28">
        <v>2024</v>
      </c>
      <c r="B28" t="s">
        <v>79</v>
      </c>
      <c r="C28">
        <v>109940</v>
      </c>
      <c r="D28">
        <v>157214</v>
      </c>
    </row>
    <row r="29" spans="1:4">
      <c r="A29">
        <v>2024</v>
      </c>
      <c r="B29" t="s">
        <v>81</v>
      </c>
      <c r="C29">
        <v>106948</v>
      </c>
      <c r="D29">
        <v>152936</v>
      </c>
    </row>
    <row r="30" spans="1:4">
      <c r="A30">
        <v>2024</v>
      </c>
      <c r="B30" t="s">
        <v>83</v>
      </c>
      <c r="C30">
        <v>62256</v>
      </c>
      <c r="D30">
        <v>100661</v>
      </c>
    </row>
    <row r="31" spans="1:4">
      <c r="A31">
        <v>2024</v>
      </c>
      <c r="B31" t="s">
        <v>82</v>
      </c>
      <c r="C31">
        <v>62240</v>
      </c>
      <c r="D31">
        <v>90151</v>
      </c>
    </row>
  </sheetData>
  <sheetProtection algorithmName="SHA-512" hashValue="ZlN03AtsMWxj8bRz+0xksI/KIaBOKDPKx9EZu40yQnMNB04pmqiDvl30IesGUG4PO1KVDHeMfd+OrOX2GBI1Vg==" saltValue="gDL2FHvsLriCreI2rPiUIg==" spinCount="100000"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7998A-B2DB-4F9D-A721-D205D17A4DF9}">
  <sheetPr filterMode="1">
    <tabColor rgb="FF00B050"/>
  </sheetPr>
  <dimension ref="A1:S3116"/>
  <sheetViews>
    <sheetView zoomScale="96" workbookViewId="0">
      <selection activeCell="D9" sqref="D1:D9"/>
    </sheetView>
  </sheetViews>
  <sheetFormatPr defaultRowHeight="14.4"/>
  <cols>
    <col min="1" max="1" width="17.109375" bestFit="1" customWidth="1"/>
    <col min="2" max="2" width="9.109375" bestFit="1" customWidth="1"/>
    <col min="3" max="3" width="10.88671875" bestFit="1" customWidth="1"/>
    <col min="4" max="4" width="8.6640625" bestFit="1" customWidth="1"/>
    <col min="5" max="5" width="19.5546875" bestFit="1" customWidth="1"/>
    <col min="6" max="6" width="18" bestFit="1" customWidth="1"/>
    <col min="7" max="7" width="26.109375" bestFit="1" customWidth="1"/>
    <col min="8" max="8" width="14.21875" bestFit="1" customWidth="1"/>
    <col min="9" max="9" width="16.33203125" bestFit="1" customWidth="1"/>
    <col min="10" max="10" width="11.88671875" bestFit="1" customWidth="1"/>
    <col min="11" max="11" width="10.6640625" bestFit="1" customWidth="1"/>
  </cols>
  <sheetData>
    <row r="1" spans="1:19">
      <c r="A1" s="58" t="s">
        <v>96</v>
      </c>
      <c r="B1" s="58" t="s">
        <v>36</v>
      </c>
      <c r="C1" s="58" t="s">
        <v>37</v>
      </c>
      <c r="D1" s="58" t="s">
        <v>97</v>
      </c>
      <c r="E1" s="58" t="s">
        <v>98</v>
      </c>
      <c r="F1" s="58" t="s">
        <v>99</v>
      </c>
      <c r="G1" s="58" t="s">
        <v>100</v>
      </c>
      <c r="H1" s="58" t="s">
        <v>101</v>
      </c>
      <c r="I1" s="58" t="s">
        <v>102</v>
      </c>
      <c r="J1" s="58" t="s">
        <v>85</v>
      </c>
      <c r="K1" s="58" t="s">
        <v>86</v>
      </c>
    </row>
    <row r="2" spans="1:19" hidden="1">
      <c r="A2" s="58" t="s">
        <v>103</v>
      </c>
      <c r="B2" s="58">
        <v>2020</v>
      </c>
      <c r="C2" s="58" t="s">
        <v>26</v>
      </c>
      <c r="D2" s="58" t="s">
        <v>104</v>
      </c>
      <c r="E2" s="58" t="s">
        <v>105</v>
      </c>
      <c r="F2" s="58" t="s">
        <v>106</v>
      </c>
      <c r="G2" s="58" t="s">
        <v>107</v>
      </c>
      <c r="H2" s="58" t="s">
        <v>108</v>
      </c>
      <c r="I2" s="58" t="s">
        <v>109</v>
      </c>
      <c r="J2" s="58">
        <v>350</v>
      </c>
      <c r="K2" s="58">
        <v>500.5</v>
      </c>
    </row>
    <row r="3" spans="1:19" hidden="1">
      <c r="A3" s="58" t="s">
        <v>103</v>
      </c>
      <c r="B3" s="58">
        <v>2020</v>
      </c>
      <c r="C3" s="58" t="s">
        <v>26</v>
      </c>
      <c r="D3" s="58" t="s">
        <v>104</v>
      </c>
      <c r="E3" s="58" t="s">
        <v>105</v>
      </c>
      <c r="F3" s="58" t="s">
        <v>106</v>
      </c>
      <c r="G3" s="58" t="s">
        <v>107</v>
      </c>
      <c r="H3" s="58" t="s">
        <v>108</v>
      </c>
      <c r="I3" s="58" t="s">
        <v>109</v>
      </c>
      <c r="J3" s="58">
        <v>344</v>
      </c>
      <c r="K3" s="58">
        <v>491.92</v>
      </c>
    </row>
    <row r="4" spans="1:19" hidden="1">
      <c r="A4" s="58" t="s">
        <v>110</v>
      </c>
      <c r="B4" s="58">
        <v>2020</v>
      </c>
      <c r="C4" s="58" t="s">
        <v>26</v>
      </c>
      <c r="D4" s="58" t="s">
        <v>104</v>
      </c>
      <c r="E4" s="58" t="s">
        <v>105</v>
      </c>
      <c r="F4" s="58" t="s">
        <v>106</v>
      </c>
      <c r="G4" s="58" t="s">
        <v>107</v>
      </c>
      <c r="H4" s="58" t="s">
        <v>108</v>
      </c>
      <c r="I4" s="58" t="s">
        <v>111</v>
      </c>
      <c r="J4" s="58">
        <v>236</v>
      </c>
      <c r="K4" s="58">
        <v>337.48</v>
      </c>
    </row>
    <row r="5" spans="1:19" hidden="1">
      <c r="A5" s="58" t="s">
        <v>110</v>
      </c>
      <c r="B5" s="58">
        <v>2020</v>
      </c>
      <c r="C5" s="58" t="s">
        <v>26</v>
      </c>
      <c r="D5" s="58" t="s">
        <v>104</v>
      </c>
      <c r="E5" s="58" t="s">
        <v>105</v>
      </c>
      <c r="F5" s="58" t="s">
        <v>106</v>
      </c>
      <c r="G5" s="58" t="s">
        <v>107</v>
      </c>
      <c r="H5" s="58" t="s">
        <v>108</v>
      </c>
      <c r="I5" s="58" t="s">
        <v>111</v>
      </c>
      <c r="J5" s="58">
        <v>284</v>
      </c>
      <c r="K5" s="58">
        <v>406.12</v>
      </c>
    </row>
    <row r="6" spans="1:19" hidden="1">
      <c r="A6" s="58" t="s">
        <v>112</v>
      </c>
      <c r="B6" s="58">
        <v>2020</v>
      </c>
      <c r="C6" s="58" t="s">
        <v>26</v>
      </c>
      <c r="D6" s="58" t="s">
        <v>104</v>
      </c>
      <c r="E6" s="58" t="s">
        <v>105</v>
      </c>
      <c r="F6" s="58" t="s">
        <v>106</v>
      </c>
      <c r="G6" s="58" t="s">
        <v>107</v>
      </c>
      <c r="H6" s="58" t="s">
        <v>108</v>
      </c>
      <c r="I6" s="58" t="s">
        <v>111</v>
      </c>
      <c r="J6" s="58">
        <v>238</v>
      </c>
      <c r="K6" s="58">
        <v>340.34</v>
      </c>
    </row>
    <row r="7" spans="1:19" hidden="1">
      <c r="A7" s="58" t="s">
        <v>103</v>
      </c>
      <c r="B7" s="58">
        <v>2020</v>
      </c>
      <c r="C7" s="58" t="s">
        <v>26</v>
      </c>
      <c r="D7" s="58" t="s">
        <v>104</v>
      </c>
      <c r="E7" s="58" t="s">
        <v>105</v>
      </c>
      <c r="F7" s="58" t="s">
        <v>106</v>
      </c>
      <c r="G7" s="58" t="s">
        <v>107</v>
      </c>
      <c r="H7" s="58" t="s">
        <v>108</v>
      </c>
      <c r="I7" s="58" t="s">
        <v>111</v>
      </c>
      <c r="J7" s="58">
        <v>280</v>
      </c>
      <c r="K7" s="58">
        <v>400.4</v>
      </c>
    </row>
    <row r="8" spans="1:19" hidden="1">
      <c r="A8" s="58" t="s">
        <v>103</v>
      </c>
      <c r="B8" s="58">
        <v>2020</v>
      </c>
      <c r="C8" s="58" t="s">
        <v>26</v>
      </c>
      <c r="D8" s="58" t="s">
        <v>104</v>
      </c>
      <c r="E8" s="58" t="s">
        <v>105</v>
      </c>
      <c r="F8" s="58" t="s">
        <v>106</v>
      </c>
      <c r="G8" s="58" t="s">
        <v>107</v>
      </c>
      <c r="H8" s="58" t="s">
        <v>108</v>
      </c>
      <c r="I8" s="58" t="s">
        <v>111</v>
      </c>
      <c r="J8" s="58">
        <v>208</v>
      </c>
      <c r="K8" s="58">
        <v>297.44</v>
      </c>
    </row>
    <row r="9" spans="1:19" hidden="1">
      <c r="A9" s="58" t="s">
        <v>110</v>
      </c>
      <c r="B9" s="58">
        <v>2020</v>
      </c>
      <c r="C9" s="58" t="s">
        <v>26</v>
      </c>
      <c r="D9" s="58" t="s">
        <v>104</v>
      </c>
      <c r="E9" s="58" t="s">
        <v>105</v>
      </c>
      <c r="F9" s="58" t="s">
        <v>106</v>
      </c>
      <c r="G9" s="58" t="s">
        <v>107</v>
      </c>
      <c r="H9" s="58" t="s">
        <v>108</v>
      </c>
      <c r="I9" s="58" t="s">
        <v>109</v>
      </c>
      <c r="J9" s="58">
        <v>354</v>
      </c>
      <c r="K9" s="58">
        <v>526.24</v>
      </c>
    </row>
    <row r="10" spans="1:19" hidden="1">
      <c r="A10" s="58" t="s">
        <v>103</v>
      </c>
      <c r="B10" s="58">
        <v>2020</v>
      </c>
      <c r="C10" s="58" t="s">
        <v>26</v>
      </c>
      <c r="D10" s="58" t="s">
        <v>104</v>
      </c>
      <c r="E10" s="58" t="s">
        <v>105</v>
      </c>
      <c r="F10" s="58" t="s">
        <v>106</v>
      </c>
      <c r="G10" s="58" t="s">
        <v>107</v>
      </c>
      <c r="H10" s="58" t="s">
        <v>108</v>
      </c>
      <c r="I10" s="58" t="s">
        <v>109</v>
      </c>
      <c r="J10" s="58">
        <v>348</v>
      </c>
      <c r="K10" s="58">
        <v>526.24</v>
      </c>
    </row>
    <row r="11" spans="1:19" hidden="1">
      <c r="A11" s="58" t="s">
        <v>112</v>
      </c>
      <c r="B11" s="58">
        <v>2020</v>
      </c>
      <c r="C11" s="58" t="s">
        <v>26</v>
      </c>
      <c r="D11" s="58" t="s">
        <v>104</v>
      </c>
      <c r="E11" s="58" t="s">
        <v>105</v>
      </c>
      <c r="F11" s="58" t="s">
        <v>106</v>
      </c>
      <c r="G11" s="58" t="s">
        <v>107</v>
      </c>
      <c r="H11" s="58" t="s">
        <v>108</v>
      </c>
      <c r="I11" s="58" t="s">
        <v>109</v>
      </c>
      <c r="J11" s="58">
        <v>342</v>
      </c>
      <c r="K11" s="58">
        <v>526.24</v>
      </c>
      <c r="S11" s="59">
        <v>526.24</v>
      </c>
    </row>
    <row r="12" spans="1:19" hidden="1">
      <c r="A12" s="58" t="s">
        <v>113</v>
      </c>
      <c r="B12" s="58">
        <v>2020</v>
      </c>
      <c r="C12" s="58" t="s">
        <v>26</v>
      </c>
      <c r="D12" s="58" t="s">
        <v>104</v>
      </c>
      <c r="E12" s="58" t="s">
        <v>105</v>
      </c>
      <c r="F12" s="58" t="s">
        <v>106</v>
      </c>
      <c r="G12" s="58" t="s">
        <v>107</v>
      </c>
      <c r="H12" s="58" t="s">
        <v>108</v>
      </c>
      <c r="I12" s="58" t="s">
        <v>111</v>
      </c>
      <c r="J12" s="58">
        <v>677</v>
      </c>
      <c r="K12" s="58">
        <v>968.11</v>
      </c>
    </row>
    <row r="13" spans="1:19" hidden="1">
      <c r="A13" s="58" t="s">
        <v>112</v>
      </c>
      <c r="B13" s="58">
        <v>2020</v>
      </c>
      <c r="C13" s="58" t="s">
        <v>26</v>
      </c>
      <c r="D13" s="58" t="s">
        <v>104</v>
      </c>
      <c r="E13" s="58" t="s">
        <v>105</v>
      </c>
      <c r="F13" s="58" t="s">
        <v>106</v>
      </c>
      <c r="G13" s="58" t="s">
        <v>107</v>
      </c>
      <c r="H13" s="58" t="s">
        <v>108</v>
      </c>
      <c r="I13" s="58" t="s">
        <v>111</v>
      </c>
      <c r="J13" s="58">
        <v>710</v>
      </c>
      <c r="K13" s="58">
        <v>1015.3</v>
      </c>
    </row>
    <row r="14" spans="1:19" hidden="1">
      <c r="A14" s="58" t="s">
        <v>110</v>
      </c>
      <c r="B14" s="58">
        <v>2020</v>
      </c>
      <c r="C14" s="58" t="s">
        <v>26</v>
      </c>
      <c r="D14" s="58" t="s">
        <v>104</v>
      </c>
      <c r="E14" s="58" t="s">
        <v>105</v>
      </c>
      <c r="F14" s="58" t="s">
        <v>106</v>
      </c>
      <c r="G14" s="58" t="s">
        <v>107</v>
      </c>
      <c r="H14" s="58" t="s">
        <v>108</v>
      </c>
      <c r="I14" s="58" t="s">
        <v>111</v>
      </c>
      <c r="J14" s="58">
        <v>763</v>
      </c>
      <c r="K14" s="58">
        <v>1091.0899999999999</v>
      </c>
    </row>
    <row r="15" spans="1:19" hidden="1">
      <c r="A15" s="58" t="s">
        <v>110</v>
      </c>
      <c r="B15" s="58">
        <v>2020</v>
      </c>
      <c r="C15" s="58" t="s">
        <v>26</v>
      </c>
      <c r="D15" s="58" t="s">
        <v>104</v>
      </c>
      <c r="E15" s="58" t="s">
        <v>105</v>
      </c>
      <c r="F15" s="58" t="s">
        <v>106</v>
      </c>
      <c r="G15" s="58" t="s">
        <v>107</v>
      </c>
      <c r="H15" s="58" t="s">
        <v>108</v>
      </c>
      <c r="I15" s="58" t="s">
        <v>109</v>
      </c>
      <c r="J15" s="58">
        <v>351</v>
      </c>
      <c r="K15" s="58">
        <v>501.93</v>
      </c>
    </row>
    <row r="16" spans="1:19" hidden="1">
      <c r="A16" s="58" t="s">
        <v>112</v>
      </c>
      <c r="B16" s="58">
        <v>2020</v>
      </c>
      <c r="C16" s="58" t="s">
        <v>26</v>
      </c>
      <c r="D16" s="58" t="s">
        <v>104</v>
      </c>
      <c r="E16" s="58" t="s">
        <v>105</v>
      </c>
      <c r="F16" s="58" t="s">
        <v>106</v>
      </c>
      <c r="G16" s="58" t="s">
        <v>107</v>
      </c>
      <c r="H16" s="58" t="s">
        <v>108</v>
      </c>
      <c r="I16" s="58" t="s">
        <v>109</v>
      </c>
      <c r="J16" s="58">
        <v>345</v>
      </c>
      <c r="K16" s="58">
        <v>493.35</v>
      </c>
    </row>
    <row r="17" spans="1:11" hidden="1">
      <c r="A17" s="58" t="s">
        <v>103</v>
      </c>
      <c r="B17" s="58">
        <v>2020</v>
      </c>
      <c r="C17" s="58" t="s">
        <v>26</v>
      </c>
      <c r="D17" s="58" t="s">
        <v>104</v>
      </c>
      <c r="E17" s="58" t="s">
        <v>105</v>
      </c>
      <c r="F17" s="58" t="s">
        <v>106</v>
      </c>
      <c r="G17" s="58" t="s">
        <v>107</v>
      </c>
      <c r="H17" s="58" t="s">
        <v>108</v>
      </c>
      <c r="I17" s="58" t="s">
        <v>109</v>
      </c>
      <c r="J17" s="58">
        <v>339</v>
      </c>
      <c r="K17" s="58">
        <v>484.77</v>
      </c>
    </row>
    <row r="18" spans="1:11" hidden="1">
      <c r="A18" s="58" t="s">
        <v>110</v>
      </c>
      <c r="B18" s="58">
        <v>2020</v>
      </c>
      <c r="C18" s="58" t="s">
        <v>26</v>
      </c>
      <c r="D18" s="58" t="s">
        <v>104</v>
      </c>
      <c r="E18" s="58" t="s">
        <v>105</v>
      </c>
      <c r="F18" s="58" t="s">
        <v>106</v>
      </c>
      <c r="G18" s="58" t="s">
        <v>107</v>
      </c>
      <c r="H18" s="58" t="s">
        <v>108</v>
      </c>
      <c r="I18" s="58" t="s">
        <v>111</v>
      </c>
      <c r="J18" s="58">
        <v>237</v>
      </c>
      <c r="K18" s="58">
        <v>338.91</v>
      </c>
    </row>
    <row r="19" spans="1:11" hidden="1">
      <c r="A19" s="58" t="s">
        <v>110</v>
      </c>
      <c r="B19" s="58">
        <v>2020</v>
      </c>
      <c r="C19" s="58" t="s">
        <v>26</v>
      </c>
      <c r="D19" s="58" t="s">
        <v>104</v>
      </c>
      <c r="E19" s="58" t="s">
        <v>105</v>
      </c>
      <c r="F19" s="58" t="s">
        <v>106</v>
      </c>
      <c r="G19" s="58" t="s">
        <v>107</v>
      </c>
      <c r="H19" s="58" t="s">
        <v>108</v>
      </c>
      <c r="I19" s="58" t="s">
        <v>111</v>
      </c>
      <c r="J19" s="58">
        <v>749</v>
      </c>
      <c r="K19" s="58">
        <v>526.24</v>
      </c>
    </row>
    <row r="20" spans="1:11" hidden="1">
      <c r="A20" s="58" t="s">
        <v>113</v>
      </c>
      <c r="B20" s="58">
        <v>2020</v>
      </c>
      <c r="C20" s="58" t="s">
        <v>26</v>
      </c>
      <c r="D20" s="58" t="s">
        <v>104</v>
      </c>
      <c r="E20" s="58" t="s">
        <v>105</v>
      </c>
      <c r="F20" s="58" t="s">
        <v>106</v>
      </c>
      <c r="G20" s="58" t="s">
        <v>107</v>
      </c>
      <c r="H20" s="58" t="s">
        <v>108</v>
      </c>
      <c r="I20" s="58" t="s">
        <v>111</v>
      </c>
      <c r="J20" s="58">
        <v>803</v>
      </c>
      <c r="K20" s="58">
        <v>526.24</v>
      </c>
    </row>
    <row r="21" spans="1:11" hidden="1">
      <c r="A21" s="58" t="s">
        <v>103</v>
      </c>
      <c r="B21" s="58">
        <v>2020</v>
      </c>
      <c r="C21" s="58" t="s">
        <v>26</v>
      </c>
      <c r="D21" s="58" t="s">
        <v>104</v>
      </c>
      <c r="E21" s="58" t="s">
        <v>105</v>
      </c>
      <c r="F21" s="58" t="s">
        <v>106</v>
      </c>
      <c r="G21" s="58" t="s">
        <v>107</v>
      </c>
      <c r="H21" s="58" t="s">
        <v>108</v>
      </c>
      <c r="I21" s="58" t="s">
        <v>111</v>
      </c>
      <c r="J21" s="58">
        <v>235</v>
      </c>
      <c r="K21" s="58">
        <v>336.05</v>
      </c>
    </row>
    <row r="22" spans="1:11" hidden="1">
      <c r="A22" s="58" t="s">
        <v>103</v>
      </c>
      <c r="B22" s="58">
        <v>2020</v>
      </c>
      <c r="C22" s="58" t="s">
        <v>26</v>
      </c>
      <c r="D22" s="58" t="s">
        <v>104</v>
      </c>
      <c r="E22" s="58" t="s">
        <v>105</v>
      </c>
      <c r="F22" s="58" t="s">
        <v>106</v>
      </c>
      <c r="G22" s="58" t="s">
        <v>107</v>
      </c>
      <c r="H22" s="58" t="s">
        <v>108</v>
      </c>
      <c r="I22" s="58" t="s">
        <v>111</v>
      </c>
      <c r="J22" s="58">
        <v>283</v>
      </c>
      <c r="K22" s="58">
        <v>404.69</v>
      </c>
    </row>
    <row r="23" spans="1:11" hidden="1">
      <c r="A23" s="58" t="s">
        <v>112</v>
      </c>
      <c r="B23" s="58">
        <v>2020</v>
      </c>
      <c r="C23" s="58" t="s">
        <v>26</v>
      </c>
      <c r="D23" s="58" t="s">
        <v>104</v>
      </c>
      <c r="E23" s="58" t="s">
        <v>105</v>
      </c>
      <c r="F23" s="58" t="s">
        <v>106</v>
      </c>
      <c r="G23" s="58" t="s">
        <v>107</v>
      </c>
      <c r="H23" s="58" t="s">
        <v>108</v>
      </c>
      <c r="I23" s="58" t="s">
        <v>111</v>
      </c>
      <c r="J23" s="58">
        <v>211</v>
      </c>
      <c r="K23" s="58">
        <v>301.73</v>
      </c>
    </row>
    <row r="24" spans="1:11" hidden="1">
      <c r="A24" s="58" t="s">
        <v>103</v>
      </c>
      <c r="B24" s="58">
        <v>2020</v>
      </c>
      <c r="C24" s="58" t="s">
        <v>26</v>
      </c>
      <c r="D24" s="58" t="s">
        <v>104</v>
      </c>
      <c r="E24" s="58" t="s">
        <v>105</v>
      </c>
      <c r="F24" s="58" t="s">
        <v>106</v>
      </c>
      <c r="G24" s="58" t="s">
        <v>107</v>
      </c>
      <c r="H24" s="58" t="s">
        <v>108</v>
      </c>
      <c r="I24" s="58" t="s">
        <v>109</v>
      </c>
      <c r="J24" s="58">
        <v>876</v>
      </c>
      <c r="K24" s="58">
        <v>1252.68</v>
      </c>
    </row>
    <row r="25" spans="1:11" hidden="1">
      <c r="A25" s="58" t="s">
        <v>103</v>
      </c>
      <c r="B25" s="58">
        <v>2020</v>
      </c>
      <c r="C25" s="58" t="s">
        <v>26</v>
      </c>
      <c r="D25" s="58" t="s">
        <v>104</v>
      </c>
      <c r="E25" s="58" t="s">
        <v>105</v>
      </c>
      <c r="F25" s="58" t="s">
        <v>106</v>
      </c>
      <c r="G25" s="58" t="s">
        <v>107</v>
      </c>
      <c r="H25" s="58" t="s">
        <v>108</v>
      </c>
      <c r="I25" s="58" t="s">
        <v>109</v>
      </c>
      <c r="J25" s="58">
        <v>877</v>
      </c>
      <c r="K25" s="58">
        <v>1254.1099999999999</v>
      </c>
    </row>
    <row r="26" spans="1:11" hidden="1">
      <c r="A26" s="58" t="s">
        <v>103</v>
      </c>
      <c r="B26" s="58">
        <v>2020</v>
      </c>
      <c r="C26" s="58" t="s">
        <v>26</v>
      </c>
      <c r="D26" s="58" t="s">
        <v>104</v>
      </c>
      <c r="E26" s="58" t="s">
        <v>105</v>
      </c>
      <c r="F26" s="58" t="s">
        <v>106</v>
      </c>
      <c r="G26" s="58" t="s">
        <v>107</v>
      </c>
      <c r="H26" s="58" t="s">
        <v>108</v>
      </c>
      <c r="I26" s="58" t="s">
        <v>109</v>
      </c>
      <c r="J26" s="58">
        <v>878</v>
      </c>
      <c r="K26" s="58">
        <v>1255.54</v>
      </c>
    </row>
    <row r="27" spans="1:11" hidden="1">
      <c r="A27" s="58" t="s">
        <v>112</v>
      </c>
      <c r="B27" s="58">
        <v>2020</v>
      </c>
      <c r="C27" s="58" t="s">
        <v>26</v>
      </c>
      <c r="D27" s="58" t="s">
        <v>104</v>
      </c>
      <c r="E27" s="58" t="s">
        <v>105</v>
      </c>
      <c r="F27" s="58" t="s">
        <v>106</v>
      </c>
      <c r="G27" s="58" t="s">
        <v>107</v>
      </c>
      <c r="H27" s="58" t="s">
        <v>108</v>
      </c>
      <c r="I27" s="58" t="s">
        <v>111</v>
      </c>
      <c r="J27" s="58">
        <v>281</v>
      </c>
      <c r="K27" s="58">
        <v>401.83</v>
      </c>
    </row>
    <row r="28" spans="1:11" hidden="1">
      <c r="A28" s="58" t="s">
        <v>110</v>
      </c>
      <c r="B28" s="58">
        <v>2020</v>
      </c>
      <c r="C28" s="58" t="s">
        <v>26</v>
      </c>
      <c r="D28" s="58" t="s">
        <v>104</v>
      </c>
      <c r="E28" s="58" t="s">
        <v>105</v>
      </c>
      <c r="F28" s="58" t="s">
        <v>106</v>
      </c>
      <c r="G28" s="58" t="s">
        <v>107</v>
      </c>
      <c r="H28" s="58" t="s">
        <v>108</v>
      </c>
      <c r="I28" s="58" t="s">
        <v>111</v>
      </c>
      <c r="J28" s="58">
        <v>772</v>
      </c>
      <c r="K28" s="58">
        <v>1103.96</v>
      </c>
    </row>
    <row r="29" spans="1:11" hidden="1">
      <c r="A29" s="58" t="s">
        <v>103</v>
      </c>
      <c r="B29" s="58">
        <v>2020</v>
      </c>
      <c r="C29" s="58" t="s">
        <v>30</v>
      </c>
      <c r="D29" s="58" t="s">
        <v>104</v>
      </c>
      <c r="E29" s="58" t="s">
        <v>105</v>
      </c>
      <c r="F29" s="58" t="s">
        <v>106</v>
      </c>
      <c r="G29" s="58" t="s">
        <v>107</v>
      </c>
      <c r="H29" s="58" t="s">
        <v>108</v>
      </c>
      <c r="I29" s="58" t="s">
        <v>109</v>
      </c>
      <c r="J29" s="58">
        <v>290</v>
      </c>
      <c r="K29" s="58">
        <v>414.7</v>
      </c>
    </row>
    <row r="30" spans="1:11" hidden="1">
      <c r="A30" s="58" t="s">
        <v>103</v>
      </c>
      <c r="B30" s="58">
        <v>2020</v>
      </c>
      <c r="C30" s="58" t="s">
        <v>30</v>
      </c>
      <c r="D30" s="58" t="s">
        <v>104</v>
      </c>
      <c r="E30" s="58" t="s">
        <v>105</v>
      </c>
      <c r="F30" s="58" t="s">
        <v>106</v>
      </c>
      <c r="G30" s="58" t="s">
        <v>107</v>
      </c>
      <c r="H30" s="58" t="s">
        <v>108</v>
      </c>
      <c r="I30" s="58" t="s">
        <v>109</v>
      </c>
      <c r="J30" s="58">
        <v>284</v>
      </c>
      <c r="K30" s="58">
        <v>406.12</v>
      </c>
    </row>
    <row r="31" spans="1:11" hidden="1">
      <c r="A31" s="58" t="s">
        <v>114</v>
      </c>
      <c r="B31" s="58">
        <v>2020</v>
      </c>
      <c r="C31" s="58" t="s">
        <v>30</v>
      </c>
      <c r="D31" s="58" t="s">
        <v>104</v>
      </c>
      <c r="E31" s="58" t="s">
        <v>105</v>
      </c>
      <c r="F31" s="58" t="s">
        <v>106</v>
      </c>
      <c r="G31" s="58" t="s">
        <v>107</v>
      </c>
      <c r="H31" s="58" t="s">
        <v>108</v>
      </c>
      <c r="I31" s="58" t="s">
        <v>109</v>
      </c>
      <c r="J31" s="58">
        <v>278</v>
      </c>
      <c r="K31" s="58">
        <v>397.54</v>
      </c>
    </row>
    <row r="32" spans="1:11" hidden="1">
      <c r="A32" s="58" t="s">
        <v>110</v>
      </c>
      <c r="B32" s="58">
        <v>2020</v>
      </c>
      <c r="C32" s="58" t="s">
        <v>30</v>
      </c>
      <c r="D32" s="58" t="s">
        <v>104</v>
      </c>
      <c r="E32" s="58" t="s">
        <v>105</v>
      </c>
      <c r="F32" s="58" t="s">
        <v>106</v>
      </c>
      <c r="G32" s="58" t="s">
        <v>107</v>
      </c>
      <c r="H32" s="58" t="s">
        <v>108</v>
      </c>
      <c r="I32" s="58" t="s">
        <v>111</v>
      </c>
      <c r="J32" s="58">
        <v>212</v>
      </c>
      <c r="K32" s="58">
        <v>303.16000000000003</v>
      </c>
    </row>
    <row r="33" spans="1:11" hidden="1">
      <c r="A33" s="58" t="s">
        <v>103</v>
      </c>
      <c r="B33" s="58">
        <v>2020</v>
      </c>
      <c r="C33" s="58" t="s">
        <v>30</v>
      </c>
      <c r="D33" s="58" t="s">
        <v>104</v>
      </c>
      <c r="E33" s="58" t="s">
        <v>105</v>
      </c>
      <c r="F33" s="58" t="s">
        <v>106</v>
      </c>
      <c r="G33" s="58" t="s">
        <v>107</v>
      </c>
      <c r="H33" s="58" t="s">
        <v>108</v>
      </c>
      <c r="I33" s="58" t="s">
        <v>111</v>
      </c>
      <c r="J33" s="58">
        <v>260</v>
      </c>
      <c r="K33" s="58">
        <v>371.8</v>
      </c>
    </row>
    <row r="34" spans="1:11" hidden="1">
      <c r="A34" s="58" t="s">
        <v>103</v>
      </c>
      <c r="B34" s="58">
        <v>2020</v>
      </c>
      <c r="C34" s="58" t="s">
        <v>30</v>
      </c>
      <c r="D34" s="58" t="s">
        <v>104</v>
      </c>
      <c r="E34" s="58" t="s">
        <v>105</v>
      </c>
      <c r="F34" s="58" t="s">
        <v>106</v>
      </c>
      <c r="G34" s="58" t="s">
        <v>107</v>
      </c>
      <c r="H34" s="58" t="s">
        <v>108</v>
      </c>
      <c r="I34" s="58" t="s">
        <v>111</v>
      </c>
      <c r="J34" s="58">
        <v>188</v>
      </c>
      <c r="K34" s="58">
        <v>268.83999999999997</v>
      </c>
    </row>
    <row r="35" spans="1:11" hidden="1">
      <c r="A35" s="58" t="s">
        <v>112</v>
      </c>
      <c r="B35" s="58">
        <v>2020</v>
      </c>
      <c r="C35" s="58" t="s">
        <v>30</v>
      </c>
      <c r="D35" s="58" t="s">
        <v>104</v>
      </c>
      <c r="E35" s="58" t="s">
        <v>105</v>
      </c>
      <c r="F35" s="58" t="s">
        <v>106</v>
      </c>
      <c r="G35" s="58" t="s">
        <v>107</v>
      </c>
      <c r="H35" s="58" t="s">
        <v>108</v>
      </c>
      <c r="I35" s="58" t="s">
        <v>111</v>
      </c>
      <c r="J35" s="58">
        <v>214</v>
      </c>
      <c r="K35" s="58">
        <v>306.02</v>
      </c>
    </row>
    <row r="36" spans="1:11" hidden="1">
      <c r="A36" s="58" t="s">
        <v>110</v>
      </c>
      <c r="B36" s="58">
        <v>2020</v>
      </c>
      <c r="C36" s="58" t="s">
        <v>30</v>
      </c>
      <c r="D36" s="58" t="s">
        <v>104</v>
      </c>
      <c r="E36" s="58" t="s">
        <v>105</v>
      </c>
      <c r="F36" s="58" t="s">
        <v>106</v>
      </c>
      <c r="G36" s="58" t="s">
        <v>107</v>
      </c>
      <c r="H36" s="58" t="s">
        <v>108</v>
      </c>
      <c r="I36" s="58" t="s">
        <v>111</v>
      </c>
      <c r="J36" s="58">
        <v>262</v>
      </c>
      <c r="K36" s="58">
        <v>374.66</v>
      </c>
    </row>
    <row r="37" spans="1:11" hidden="1">
      <c r="A37" s="58" t="s">
        <v>112</v>
      </c>
      <c r="B37" s="58">
        <v>2020</v>
      </c>
      <c r="C37" s="58" t="s">
        <v>30</v>
      </c>
      <c r="D37" s="58" t="s">
        <v>104</v>
      </c>
      <c r="E37" s="58" t="s">
        <v>105</v>
      </c>
      <c r="F37" s="58" t="s">
        <v>106</v>
      </c>
      <c r="G37" s="58" t="s">
        <v>107</v>
      </c>
      <c r="H37" s="58" t="s">
        <v>108</v>
      </c>
      <c r="I37" s="58" t="s">
        <v>111</v>
      </c>
      <c r="J37" s="58">
        <v>190</v>
      </c>
      <c r="K37" s="58">
        <v>271.7</v>
      </c>
    </row>
    <row r="38" spans="1:11" hidden="1">
      <c r="A38" s="58" t="s">
        <v>113</v>
      </c>
      <c r="B38" s="58">
        <v>2020</v>
      </c>
      <c r="C38" s="58" t="s">
        <v>30</v>
      </c>
      <c r="D38" s="58" t="s">
        <v>104</v>
      </c>
      <c r="E38" s="58" t="s">
        <v>105</v>
      </c>
      <c r="F38" s="58" t="s">
        <v>106</v>
      </c>
      <c r="G38" s="58" t="s">
        <v>107</v>
      </c>
      <c r="H38" s="58" t="s">
        <v>108</v>
      </c>
      <c r="I38" s="58" t="s">
        <v>111</v>
      </c>
      <c r="J38" s="58">
        <v>288</v>
      </c>
      <c r="K38" s="58">
        <v>526.24</v>
      </c>
    </row>
    <row r="39" spans="1:11" hidden="1">
      <c r="A39" s="58" t="s">
        <v>112</v>
      </c>
      <c r="B39" s="58">
        <v>2020</v>
      </c>
      <c r="C39" s="58" t="s">
        <v>30</v>
      </c>
      <c r="D39" s="58" t="s">
        <v>104</v>
      </c>
      <c r="E39" s="58" t="s">
        <v>105</v>
      </c>
      <c r="F39" s="58" t="s">
        <v>106</v>
      </c>
      <c r="G39" s="58" t="s">
        <v>107</v>
      </c>
      <c r="H39" s="58" t="s">
        <v>108</v>
      </c>
      <c r="I39" s="58" t="s">
        <v>111</v>
      </c>
      <c r="J39" s="58">
        <v>282</v>
      </c>
      <c r="K39" s="58">
        <v>526.24</v>
      </c>
    </row>
    <row r="40" spans="1:11" hidden="1">
      <c r="A40" s="58" t="s">
        <v>103</v>
      </c>
      <c r="B40" s="58">
        <v>2020</v>
      </c>
      <c r="C40" s="58" t="s">
        <v>30</v>
      </c>
      <c r="D40" s="58" t="s">
        <v>104</v>
      </c>
      <c r="E40" s="58" t="s">
        <v>105</v>
      </c>
      <c r="F40" s="58" t="s">
        <v>106</v>
      </c>
      <c r="G40" s="58" t="s">
        <v>107</v>
      </c>
      <c r="H40" s="58" t="s">
        <v>108</v>
      </c>
      <c r="I40" s="58" t="s">
        <v>111</v>
      </c>
      <c r="J40" s="58">
        <v>276</v>
      </c>
      <c r="K40" s="58">
        <v>526.24</v>
      </c>
    </row>
    <row r="41" spans="1:11" hidden="1">
      <c r="A41" s="58" t="s">
        <v>103</v>
      </c>
      <c r="B41" s="58">
        <v>2020</v>
      </c>
      <c r="C41" s="58" t="s">
        <v>30</v>
      </c>
      <c r="D41" s="58" t="s">
        <v>104</v>
      </c>
      <c r="E41" s="58" t="s">
        <v>105</v>
      </c>
      <c r="F41" s="58" t="s">
        <v>106</v>
      </c>
      <c r="G41" s="58" t="s">
        <v>107</v>
      </c>
      <c r="H41" s="58" t="s">
        <v>108</v>
      </c>
      <c r="I41" s="58" t="s">
        <v>111</v>
      </c>
      <c r="J41" s="58">
        <v>680</v>
      </c>
      <c r="K41" s="58">
        <v>972.4</v>
      </c>
    </row>
    <row r="42" spans="1:11" hidden="1">
      <c r="A42" s="58" t="s">
        <v>112</v>
      </c>
      <c r="B42" s="58">
        <v>2020</v>
      </c>
      <c r="C42" s="58" t="s">
        <v>30</v>
      </c>
      <c r="D42" s="58" t="s">
        <v>104</v>
      </c>
      <c r="E42" s="58" t="s">
        <v>105</v>
      </c>
      <c r="F42" s="58" t="s">
        <v>106</v>
      </c>
      <c r="G42" s="58" t="s">
        <v>107</v>
      </c>
      <c r="H42" s="58" t="s">
        <v>108</v>
      </c>
      <c r="I42" s="58" t="s">
        <v>111</v>
      </c>
      <c r="J42" s="58">
        <v>767</v>
      </c>
      <c r="K42" s="58">
        <v>1096.81</v>
      </c>
    </row>
    <row r="43" spans="1:11" hidden="1">
      <c r="A43" s="58" t="s">
        <v>110</v>
      </c>
      <c r="B43" s="58">
        <v>2020</v>
      </c>
      <c r="C43" s="58" t="s">
        <v>30</v>
      </c>
      <c r="D43" s="58" t="s">
        <v>104</v>
      </c>
      <c r="E43" s="58" t="s">
        <v>105</v>
      </c>
      <c r="F43" s="58" t="s">
        <v>106</v>
      </c>
      <c r="G43" s="58" t="s">
        <v>107</v>
      </c>
      <c r="H43" s="58" t="s">
        <v>108</v>
      </c>
      <c r="I43" s="58" t="s">
        <v>111</v>
      </c>
      <c r="J43" s="58">
        <v>285</v>
      </c>
      <c r="K43" s="58">
        <v>407.55</v>
      </c>
    </row>
    <row r="44" spans="1:11" hidden="1">
      <c r="A44" s="58" t="s">
        <v>103</v>
      </c>
      <c r="B44" s="58">
        <v>2020</v>
      </c>
      <c r="C44" s="58" t="s">
        <v>30</v>
      </c>
      <c r="D44" s="58" t="s">
        <v>104</v>
      </c>
      <c r="E44" s="58" t="s">
        <v>105</v>
      </c>
      <c r="F44" s="58" t="s">
        <v>106</v>
      </c>
      <c r="G44" s="58" t="s">
        <v>107</v>
      </c>
      <c r="H44" s="58" t="s">
        <v>108</v>
      </c>
      <c r="I44" s="58" t="s">
        <v>111</v>
      </c>
      <c r="J44" s="58">
        <v>279</v>
      </c>
      <c r="K44" s="58">
        <v>398.97</v>
      </c>
    </row>
    <row r="45" spans="1:11" hidden="1">
      <c r="A45" s="58" t="s">
        <v>112</v>
      </c>
      <c r="B45" s="58">
        <v>2020</v>
      </c>
      <c r="C45" s="58" t="s">
        <v>30</v>
      </c>
      <c r="D45" s="58" t="s">
        <v>104</v>
      </c>
      <c r="E45" s="58" t="s">
        <v>105</v>
      </c>
      <c r="F45" s="58" t="s">
        <v>106</v>
      </c>
      <c r="G45" s="58" t="s">
        <v>107</v>
      </c>
      <c r="H45" s="58" t="s">
        <v>108</v>
      </c>
      <c r="I45" s="58" t="s">
        <v>111</v>
      </c>
      <c r="J45" s="58">
        <v>213</v>
      </c>
      <c r="K45" s="58">
        <v>304.58999999999997</v>
      </c>
    </row>
    <row r="46" spans="1:11" hidden="1">
      <c r="A46" s="58" t="s">
        <v>112</v>
      </c>
      <c r="B46" s="58">
        <v>2020</v>
      </c>
      <c r="C46" s="58" t="s">
        <v>30</v>
      </c>
      <c r="D46" s="58" t="s">
        <v>104</v>
      </c>
      <c r="E46" s="58" t="s">
        <v>105</v>
      </c>
      <c r="F46" s="58" t="s">
        <v>106</v>
      </c>
      <c r="G46" s="58" t="s">
        <v>107</v>
      </c>
      <c r="H46" s="58" t="s">
        <v>108</v>
      </c>
      <c r="I46" s="58" t="s">
        <v>111</v>
      </c>
      <c r="J46" s="58">
        <v>753</v>
      </c>
      <c r="K46" s="58">
        <v>526.24</v>
      </c>
    </row>
    <row r="47" spans="1:11" hidden="1">
      <c r="A47" s="58" t="s">
        <v>103</v>
      </c>
      <c r="B47" s="58">
        <v>2020</v>
      </c>
      <c r="C47" s="58" t="s">
        <v>30</v>
      </c>
      <c r="D47" s="58" t="s">
        <v>104</v>
      </c>
      <c r="E47" s="58" t="s">
        <v>105</v>
      </c>
      <c r="F47" s="58" t="s">
        <v>106</v>
      </c>
      <c r="G47" s="58" t="s">
        <v>107</v>
      </c>
      <c r="H47" s="58" t="s">
        <v>108</v>
      </c>
      <c r="I47" s="58" t="s">
        <v>111</v>
      </c>
      <c r="J47" s="58">
        <v>806</v>
      </c>
      <c r="K47" s="58">
        <v>526.24</v>
      </c>
    </row>
    <row r="48" spans="1:11" hidden="1">
      <c r="A48" s="58" t="s">
        <v>112</v>
      </c>
      <c r="B48" s="58">
        <v>2020</v>
      </c>
      <c r="C48" s="58" t="s">
        <v>30</v>
      </c>
      <c r="D48" s="58" t="s">
        <v>104</v>
      </c>
      <c r="E48" s="58" t="s">
        <v>105</v>
      </c>
      <c r="F48" s="58" t="s">
        <v>106</v>
      </c>
      <c r="G48" s="58" t="s">
        <v>107</v>
      </c>
      <c r="H48" s="58" t="s">
        <v>108</v>
      </c>
      <c r="I48" s="58" t="s">
        <v>111</v>
      </c>
      <c r="J48" s="58">
        <v>217</v>
      </c>
      <c r="K48" s="58">
        <v>310.31</v>
      </c>
    </row>
    <row r="49" spans="1:11" hidden="1">
      <c r="A49" s="58" t="s">
        <v>103</v>
      </c>
      <c r="B49" s="58">
        <v>2020</v>
      </c>
      <c r="C49" s="58" t="s">
        <v>30</v>
      </c>
      <c r="D49" s="58" t="s">
        <v>104</v>
      </c>
      <c r="E49" s="58" t="s">
        <v>105</v>
      </c>
      <c r="F49" s="58" t="s">
        <v>106</v>
      </c>
      <c r="G49" s="58" t="s">
        <v>107</v>
      </c>
      <c r="H49" s="58" t="s">
        <v>108</v>
      </c>
      <c r="I49" s="58" t="s">
        <v>111</v>
      </c>
      <c r="J49" s="58">
        <v>259</v>
      </c>
      <c r="K49" s="58">
        <v>370.37</v>
      </c>
    </row>
    <row r="50" spans="1:11" hidden="1">
      <c r="A50" s="58" t="s">
        <v>112</v>
      </c>
      <c r="B50" s="58">
        <v>2020</v>
      </c>
      <c r="C50" s="58" t="s">
        <v>30</v>
      </c>
      <c r="D50" s="58" t="s">
        <v>104</v>
      </c>
      <c r="E50" s="58" t="s">
        <v>105</v>
      </c>
      <c r="F50" s="58" t="s">
        <v>106</v>
      </c>
      <c r="G50" s="58" t="s">
        <v>107</v>
      </c>
      <c r="H50" s="58" t="s">
        <v>108</v>
      </c>
      <c r="I50" s="58" t="s">
        <v>111</v>
      </c>
      <c r="J50" s="58">
        <v>187</v>
      </c>
      <c r="K50" s="58">
        <v>267.41000000000003</v>
      </c>
    </row>
    <row r="51" spans="1:11" hidden="1">
      <c r="A51" s="58" t="s">
        <v>103</v>
      </c>
      <c r="B51" s="58">
        <v>2020</v>
      </c>
      <c r="C51" s="58" t="s">
        <v>30</v>
      </c>
      <c r="D51" s="58" t="s">
        <v>104</v>
      </c>
      <c r="E51" s="58" t="s">
        <v>105</v>
      </c>
      <c r="F51" s="58" t="s">
        <v>106</v>
      </c>
      <c r="G51" s="58" t="s">
        <v>107</v>
      </c>
      <c r="H51" s="58" t="s">
        <v>108</v>
      </c>
      <c r="I51" s="58" t="s">
        <v>109</v>
      </c>
      <c r="J51" s="58">
        <v>287</v>
      </c>
      <c r="K51" s="58">
        <v>410.41</v>
      </c>
    </row>
    <row r="52" spans="1:11" hidden="1">
      <c r="A52" s="58" t="s">
        <v>110</v>
      </c>
      <c r="B52" s="58">
        <v>2020</v>
      </c>
      <c r="C52" s="58" t="s">
        <v>30</v>
      </c>
      <c r="D52" s="58" t="s">
        <v>104</v>
      </c>
      <c r="E52" s="58" t="s">
        <v>105</v>
      </c>
      <c r="F52" s="58" t="s">
        <v>106</v>
      </c>
      <c r="G52" s="58" t="s">
        <v>115</v>
      </c>
      <c r="H52" s="58" t="s">
        <v>108</v>
      </c>
      <c r="I52" s="58" t="s">
        <v>109</v>
      </c>
      <c r="J52" s="58">
        <v>281</v>
      </c>
      <c r="K52" s="58">
        <v>401.83</v>
      </c>
    </row>
    <row r="53" spans="1:11" hidden="1">
      <c r="A53" s="58" t="s">
        <v>110</v>
      </c>
      <c r="B53" s="58">
        <v>2020</v>
      </c>
      <c r="C53" s="58" t="s">
        <v>30</v>
      </c>
      <c r="D53" s="58" t="s">
        <v>104</v>
      </c>
      <c r="E53" s="58" t="s">
        <v>105</v>
      </c>
      <c r="F53" s="58" t="s">
        <v>106</v>
      </c>
      <c r="G53" s="58" t="s">
        <v>115</v>
      </c>
      <c r="H53" s="58" t="s">
        <v>108</v>
      </c>
      <c r="I53" s="58" t="s">
        <v>109</v>
      </c>
      <c r="J53" s="58">
        <v>275</v>
      </c>
      <c r="K53" s="58">
        <v>393.25</v>
      </c>
    </row>
    <row r="54" spans="1:11" hidden="1">
      <c r="A54" s="58" t="s">
        <v>103</v>
      </c>
      <c r="B54" s="58">
        <v>2020</v>
      </c>
      <c r="C54" s="58" t="s">
        <v>30</v>
      </c>
      <c r="D54" s="58" t="s">
        <v>104</v>
      </c>
      <c r="E54" s="58" t="s">
        <v>105</v>
      </c>
      <c r="F54" s="58" t="s">
        <v>106</v>
      </c>
      <c r="G54" s="58" t="s">
        <v>115</v>
      </c>
      <c r="H54" s="58" t="s">
        <v>108</v>
      </c>
      <c r="I54" s="58" t="s">
        <v>111</v>
      </c>
      <c r="J54" s="58">
        <v>215</v>
      </c>
      <c r="K54" s="58">
        <v>307.45</v>
      </c>
    </row>
    <row r="55" spans="1:11" hidden="1">
      <c r="A55" s="58" t="s">
        <v>113</v>
      </c>
      <c r="B55" s="58">
        <v>2020</v>
      </c>
      <c r="C55" s="58" t="s">
        <v>30</v>
      </c>
      <c r="D55" s="58" t="s">
        <v>104</v>
      </c>
      <c r="E55" s="58" t="s">
        <v>105</v>
      </c>
      <c r="F55" s="58" t="s">
        <v>106</v>
      </c>
      <c r="G55" s="58" t="s">
        <v>115</v>
      </c>
      <c r="H55" s="58" t="s">
        <v>108</v>
      </c>
      <c r="I55" s="58" t="s">
        <v>111</v>
      </c>
      <c r="J55" s="58">
        <v>263</v>
      </c>
      <c r="K55" s="58">
        <v>376.09</v>
      </c>
    </row>
    <row r="56" spans="1:11" hidden="1">
      <c r="A56" s="58" t="s">
        <v>110</v>
      </c>
      <c r="B56" s="58">
        <v>2020</v>
      </c>
      <c r="C56" s="58" t="s">
        <v>30</v>
      </c>
      <c r="D56" s="58" t="s">
        <v>104</v>
      </c>
      <c r="E56" s="58" t="s">
        <v>105</v>
      </c>
      <c r="F56" s="58" t="s">
        <v>106</v>
      </c>
      <c r="G56" s="58" t="s">
        <v>115</v>
      </c>
      <c r="H56" s="58" t="s">
        <v>108</v>
      </c>
      <c r="I56" s="58" t="s">
        <v>111</v>
      </c>
      <c r="J56" s="58">
        <v>776</v>
      </c>
      <c r="K56" s="58">
        <v>1109.68</v>
      </c>
    </row>
    <row r="57" spans="1:11" hidden="1">
      <c r="A57" s="58" t="s">
        <v>103</v>
      </c>
      <c r="B57" s="58">
        <v>2020</v>
      </c>
      <c r="C57" s="58" t="s">
        <v>34</v>
      </c>
      <c r="D57" s="58" t="s">
        <v>104</v>
      </c>
      <c r="E57" s="58" t="s">
        <v>105</v>
      </c>
      <c r="F57" s="58" t="s">
        <v>106</v>
      </c>
      <c r="G57" s="58" t="s">
        <v>115</v>
      </c>
      <c r="H57" s="58" t="s">
        <v>108</v>
      </c>
      <c r="I57" s="58" t="s">
        <v>109</v>
      </c>
      <c r="J57" s="58">
        <v>224</v>
      </c>
      <c r="K57" s="58">
        <v>526.24</v>
      </c>
    </row>
    <row r="58" spans="1:11" hidden="1">
      <c r="A58" s="58" t="s">
        <v>103</v>
      </c>
      <c r="B58" s="58">
        <v>2020</v>
      </c>
      <c r="C58" s="58" t="s">
        <v>34</v>
      </c>
      <c r="D58" s="58" t="s">
        <v>104</v>
      </c>
      <c r="E58" s="58" t="s">
        <v>105</v>
      </c>
      <c r="F58" s="58" t="s">
        <v>106</v>
      </c>
      <c r="G58" s="58" t="s">
        <v>115</v>
      </c>
      <c r="H58" s="58" t="s">
        <v>108</v>
      </c>
      <c r="I58" s="58" t="s">
        <v>109</v>
      </c>
      <c r="J58" s="58">
        <v>218</v>
      </c>
      <c r="K58" s="58">
        <v>526.24</v>
      </c>
    </row>
    <row r="59" spans="1:11" hidden="1">
      <c r="A59" s="58" t="s">
        <v>103</v>
      </c>
      <c r="B59" s="58">
        <v>2020</v>
      </c>
      <c r="C59" s="58" t="s">
        <v>34</v>
      </c>
      <c r="D59" s="58" t="s">
        <v>104</v>
      </c>
      <c r="E59" s="58" t="s">
        <v>105</v>
      </c>
      <c r="F59" s="58" t="s">
        <v>106</v>
      </c>
      <c r="G59" s="58" t="s">
        <v>115</v>
      </c>
      <c r="H59" s="58" t="s">
        <v>108</v>
      </c>
      <c r="I59" s="58" t="s">
        <v>109</v>
      </c>
      <c r="J59" s="58">
        <v>212</v>
      </c>
      <c r="K59" s="58">
        <v>526.24</v>
      </c>
    </row>
    <row r="60" spans="1:11" hidden="1">
      <c r="A60" s="58" t="s">
        <v>103</v>
      </c>
      <c r="B60" s="58">
        <v>2020</v>
      </c>
      <c r="C60" s="58" t="s">
        <v>34</v>
      </c>
      <c r="D60" s="58" t="s">
        <v>104</v>
      </c>
      <c r="E60" s="58" t="s">
        <v>105</v>
      </c>
      <c r="F60" s="58" t="s">
        <v>106</v>
      </c>
      <c r="G60" s="58" t="s">
        <v>115</v>
      </c>
      <c r="H60" s="58" t="s">
        <v>108</v>
      </c>
      <c r="I60" s="58" t="s">
        <v>111</v>
      </c>
      <c r="J60" s="58">
        <v>194</v>
      </c>
      <c r="K60" s="58">
        <v>277.42</v>
      </c>
    </row>
    <row r="61" spans="1:11" hidden="1">
      <c r="A61" s="58" t="s">
        <v>110</v>
      </c>
      <c r="B61" s="58">
        <v>2020</v>
      </c>
      <c r="C61" s="58" t="s">
        <v>34</v>
      </c>
      <c r="D61" s="58" t="s">
        <v>104</v>
      </c>
      <c r="E61" s="58" t="s">
        <v>105</v>
      </c>
      <c r="F61" s="58" t="s">
        <v>106</v>
      </c>
      <c r="G61" s="58" t="s">
        <v>115</v>
      </c>
      <c r="H61" s="58" t="s">
        <v>108</v>
      </c>
      <c r="I61" s="58" t="s">
        <v>111</v>
      </c>
      <c r="J61" s="58">
        <v>242</v>
      </c>
      <c r="K61" s="58">
        <v>346.06</v>
      </c>
    </row>
    <row r="62" spans="1:11" hidden="1">
      <c r="A62" s="58" t="s">
        <v>110</v>
      </c>
      <c r="B62" s="58">
        <v>2020</v>
      </c>
      <c r="C62" s="58" t="s">
        <v>34</v>
      </c>
      <c r="D62" s="58" t="s">
        <v>104</v>
      </c>
      <c r="E62" s="58" t="s">
        <v>105</v>
      </c>
      <c r="F62" s="58" t="s">
        <v>106</v>
      </c>
      <c r="G62" s="58" t="s">
        <v>115</v>
      </c>
      <c r="H62" s="58" t="s">
        <v>108</v>
      </c>
      <c r="I62" s="58" t="s">
        <v>111</v>
      </c>
      <c r="J62" s="58">
        <v>164</v>
      </c>
      <c r="K62" s="58">
        <v>234.52</v>
      </c>
    </row>
    <row r="63" spans="1:11" hidden="1">
      <c r="A63" s="58" t="s">
        <v>112</v>
      </c>
      <c r="B63" s="58">
        <v>2020</v>
      </c>
      <c r="C63" s="58" t="s">
        <v>34</v>
      </c>
      <c r="D63" s="58" t="s">
        <v>104</v>
      </c>
      <c r="E63" s="58" t="s">
        <v>105</v>
      </c>
      <c r="F63" s="58" t="s">
        <v>106</v>
      </c>
      <c r="G63" s="58" t="s">
        <v>115</v>
      </c>
      <c r="H63" s="58" t="s">
        <v>108</v>
      </c>
      <c r="I63" s="58" t="s">
        <v>111</v>
      </c>
      <c r="J63" s="58">
        <v>238</v>
      </c>
      <c r="K63" s="58">
        <v>340.34</v>
      </c>
    </row>
    <row r="64" spans="1:11" hidden="1">
      <c r="A64" s="58" t="s">
        <v>103</v>
      </c>
      <c r="B64" s="58">
        <v>2020</v>
      </c>
      <c r="C64" s="58" t="s">
        <v>34</v>
      </c>
      <c r="D64" s="58" t="s">
        <v>104</v>
      </c>
      <c r="E64" s="58" t="s">
        <v>105</v>
      </c>
      <c r="F64" s="58" t="s">
        <v>106</v>
      </c>
      <c r="G64" s="58" t="s">
        <v>115</v>
      </c>
      <c r="H64" s="58" t="s">
        <v>108</v>
      </c>
      <c r="I64" s="58" t="s">
        <v>111</v>
      </c>
      <c r="J64" s="58">
        <v>166</v>
      </c>
      <c r="K64" s="58">
        <v>237.38</v>
      </c>
    </row>
    <row r="65" spans="1:11" hidden="1">
      <c r="A65" s="58" t="s">
        <v>112</v>
      </c>
      <c r="B65" s="58">
        <v>2020</v>
      </c>
      <c r="C65" s="58" t="s">
        <v>34</v>
      </c>
      <c r="D65" s="58" t="s">
        <v>104</v>
      </c>
      <c r="E65" s="58" t="s">
        <v>105</v>
      </c>
      <c r="F65" s="58" t="s">
        <v>106</v>
      </c>
      <c r="G65" s="58" t="s">
        <v>115</v>
      </c>
      <c r="H65" s="58" t="s">
        <v>108</v>
      </c>
      <c r="I65" s="58" t="s">
        <v>109</v>
      </c>
      <c r="J65" s="58">
        <v>222</v>
      </c>
      <c r="K65" s="58">
        <v>526.24</v>
      </c>
    </row>
    <row r="66" spans="1:11" hidden="1">
      <c r="A66" s="58" t="s">
        <v>103</v>
      </c>
      <c r="B66" s="58">
        <v>2020</v>
      </c>
      <c r="C66" s="58" t="s">
        <v>34</v>
      </c>
      <c r="D66" s="58" t="s">
        <v>104</v>
      </c>
      <c r="E66" s="58" t="s">
        <v>105</v>
      </c>
      <c r="F66" s="58" t="s">
        <v>106</v>
      </c>
      <c r="G66" s="58" t="s">
        <v>115</v>
      </c>
      <c r="H66" s="58" t="s">
        <v>108</v>
      </c>
      <c r="I66" s="58" t="s">
        <v>109</v>
      </c>
      <c r="J66" s="58">
        <v>216</v>
      </c>
      <c r="K66" s="58">
        <v>526.24</v>
      </c>
    </row>
    <row r="67" spans="1:11" hidden="1">
      <c r="A67" s="58" t="s">
        <v>110</v>
      </c>
      <c r="B67" s="58">
        <v>2020</v>
      </c>
      <c r="C67" s="58" t="s">
        <v>34</v>
      </c>
      <c r="D67" s="58" t="s">
        <v>104</v>
      </c>
      <c r="E67" s="58" t="s">
        <v>105</v>
      </c>
      <c r="F67" s="58" t="s">
        <v>106</v>
      </c>
      <c r="G67" s="58" t="s">
        <v>115</v>
      </c>
      <c r="H67" s="58" t="s">
        <v>108</v>
      </c>
      <c r="I67" s="58" t="s">
        <v>111</v>
      </c>
      <c r="J67" s="58">
        <v>684</v>
      </c>
      <c r="K67" s="58">
        <v>978.12</v>
      </c>
    </row>
    <row r="68" spans="1:11" hidden="1">
      <c r="A68" s="58" t="s">
        <v>113</v>
      </c>
      <c r="B68" s="58">
        <v>2020</v>
      </c>
      <c r="C68" s="58" t="s">
        <v>34</v>
      </c>
      <c r="D68" s="58" t="s">
        <v>104</v>
      </c>
      <c r="E68" s="58" t="s">
        <v>105</v>
      </c>
      <c r="F68" s="58" t="s">
        <v>106</v>
      </c>
      <c r="G68" s="58" t="s">
        <v>115</v>
      </c>
      <c r="H68" s="58" t="s">
        <v>108</v>
      </c>
      <c r="I68" s="58" t="s">
        <v>111</v>
      </c>
      <c r="J68" s="58">
        <v>717</v>
      </c>
      <c r="K68" s="58">
        <v>1025.31</v>
      </c>
    </row>
    <row r="69" spans="1:11" hidden="1">
      <c r="A69" s="58" t="s">
        <v>110</v>
      </c>
      <c r="B69" s="58">
        <v>2020</v>
      </c>
      <c r="C69" s="58" t="s">
        <v>34</v>
      </c>
      <c r="D69" s="58" t="s">
        <v>104</v>
      </c>
      <c r="E69" s="58" t="s">
        <v>105</v>
      </c>
      <c r="F69" s="58" t="s">
        <v>106</v>
      </c>
      <c r="G69" s="58" t="s">
        <v>115</v>
      </c>
      <c r="H69" s="58" t="s">
        <v>108</v>
      </c>
      <c r="I69" s="58" t="s">
        <v>111</v>
      </c>
      <c r="J69" s="58">
        <v>770</v>
      </c>
      <c r="K69" s="58">
        <v>1101.0999999999999</v>
      </c>
    </row>
    <row r="70" spans="1:11" hidden="1">
      <c r="A70" s="58" t="s">
        <v>110</v>
      </c>
      <c r="B70" s="58">
        <v>2020</v>
      </c>
      <c r="C70" s="58" t="s">
        <v>34</v>
      </c>
      <c r="D70" s="58" t="s">
        <v>104</v>
      </c>
      <c r="E70" s="58" t="s">
        <v>105</v>
      </c>
      <c r="F70" s="58" t="s">
        <v>106</v>
      </c>
      <c r="G70" s="58" t="s">
        <v>115</v>
      </c>
      <c r="H70" s="58" t="s">
        <v>108</v>
      </c>
      <c r="I70" s="58" t="s">
        <v>109</v>
      </c>
      <c r="J70" s="58">
        <v>225</v>
      </c>
      <c r="K70" s="58">
        <v>321.75</v>
      </c>
    </row>
    <row r="71" spans="1:11" hidden="1">
      <c r="A71" s="58" t="s">
        <v>113</v>
      </c>
      <c r="B71" s="58">
        <v>2020</v>
      </c>
      <c r="C71" s="58" t="s">
        <v>34</v>
      </c>
      <c r="D71" s="58" t="s">
        <v>104</v>
      </c>
      <c r="E71" s="58" t="s">
        <v>105</v>
      </c>
      <c r="F71" s="58" t="s">
        <v>106</v>
      </c>
      <c r="G71" s="58" t="s">
        <v>115</v>
      </c>
      <c r="H71" s="58" t="s">
        <v>108</v>
      </c>
      <c r="I71" s="58" t="s">
        <v>109</v>
      </c>
      <c r="J71" s="58">
        <v>219</v>
      </c>
      <c r="K71" s="58">
        <v>313.17</v>
      </c>
    </row>
    <row r="72" spans="1:11" hidden="1">
      <c r="A72" s="58" t="s">
        <v>112</v>
      </c>
      <c r="B72" s="58">
        <v>2020</v>
      </c>
      <c r="C72" s="58" t="s">
        <v>34</v>
      </c>
      <c r="D72" s="58" t="s">
        <v>104</v>
      </c>
      <c r="E72" s="58" t="s">
        <v>105</v>
      </c>
      <c r="F72" s="58" t="s">
        <v>106</v>
      </c>
      <c r="G72" s="58" t="s">
        <v>115</v>
      </c>
      <c r="H72" s="58" t="s">
        <v>108</v>
      </c>
      <c r="I72" s="58" t="s">
        <v>109</v>
      </c>
      <c r="J72" s="58">
        <v>213</v>
      </c>
      <c r="K72" s="58">
        <v>304.58999999999997</v>
      </c>
    </row>
    <row r="73" spans="1:11" hidden="1">
      <c r="A73" s="58" t="s">
        <v>110</v>
      </c>
      <c r="B73" s="58">
        <v>2020</v>
      </c>
      <c r="C73" s="58" t="s">
        <v>34</v>
      </c>
      <c r="D73" s="58" t="s">
        <v>104</v>
      </c>
      <c r="E73" s="58" t="s">
        <v>105</v>
      </c>
      <c r="F73" s="58" t="s">
        <v>106</v>
      </c>
      <c r="G73" s="58" t="s">
        <v>115</v>
      </c>
      <c r="H73" s="58" t="s">
        <v>108</v>
      </c>
      <c r="I73" s="58" t="s">
        <v>111</v>
      </c>
      <c r="J73" s="58">
        <v>195</v>
      </c>
      <c r="K73" s="58">
        <v>278.85000000000002</v>
      </c>
    </row>
    <row r="74" spans="1:11" hidden="1">
      <c r="A74" s="58" t="s">
        <v>110</v>
      </c>
      <c r="B74" s="58">
        <v>2020</v>
      </c>
      <c r="C74" s="58" t="s">
        <v>34</v>
      </c>
      <c r="D74" s="58" t="s">
        <v>104</v>
      </c>
      <c r="E74" s="58" t="s">
        <v>105</v>
      </c>
      <c r="F74" s="58" t="s">
        <v>106</v>
      </c>
      <c r="G74" s="58" t="s">
        <v>115</v>
      </c>
      <c r="H74" s="58" t="s">
        <v>108</v>
      </c>
      <c r="I74" s="58" t="s">
        <v>111</v>
      </c>
      <c r="J74" s="58">
        <v>810</v>
      </c>
      <c r="K74" s="58">
        <v>526.24</v>
      </c>
    </row>
    <row r="75" spans="1:11" hidden="1">
      <c r="A75" s="58" t="s">
        <v>103</v>
      </c>
      <c r="B75" s="58">
        <v>2020</v>
      </c>
      <c r="C75" s="58" t="s">
        <v>34</v>
      </c>
      <c r="D75" s="58" t="s">
        <v>104</v>
      </c>
      <c r="E75" s="58" t="s">
        <v>105</v>
      </c>
      <c r="F75" s="58" t="s">
        <v>106</v>
      </c>
      <c r="G75" s="58" t="s">
        <v>115</v>
      </c>
      <c r="H75" s="58" t="s">
        <v>108</v>
      </c>
      <c r="I75" s="58" t="s">
        <v>111</v>
      </c>
      <c r="J75" s="58">
        <v>193</v>
      </c>
      <c r="K75" s="58">
        <v>275.99</v>
      </c>
    </row>
    <row r="76" spans="1:11" hidden="1">
      <c r="A76" s="58" t="s">
        <v>112</v>
      </c>
      <c r="B76" s="58">
        <v>2020</v>
      </c>
      <c r="C76" s="58" t="s">
        <v>34</v>
      </c>
      <c r="D76" s="58" t="s">
        <v>104</v>
      </c>
      <c r="E76" s="58" t="s">
        <v>105</v>
      </c>
      <c r="F76" s="58" t="s">
        <v>106</v>
      </c>
      <c r="G76" s="58" t="s">
        <v>115</v>
      </c>
      <c r="H76" s="58" t="s">
        <v>108</v>
      </c>
      <c r="I76" s="58" t="s">
        <v>111</v>
      </c>
      <c r="J76" s="58">
        <v>241</v>
      </c>
      <c r="K76" s="58">
        <v>344.63</v>
      </c>
    </row>
    <row r="77" spans="1:11" hidden="1">
      <c r="A77" s="58" t="s">
        <v>103</v>
      </c>
      <c r="B77" s="58">
        <v>2020</v>
      </c>
      <c r="C77" s="58" t="s">
        <v>34</v>
      </c>
      <c r="D77" s="58" t="s">
        <v>104</v>
      </c>
      <c r="E77" s="58" t="s">
        <v>105</v>
      </c>
      <c r="F77" s="58" t="s">
        <v>106</v>
      </c>
      <c r="G77" s="58" t="s">
        <v>115</v>
      </c>
      <c r="H77" s="58" t="s">
        <v>108</v>
      </c>
      <c r="I77" s="58" t="s">
        <v>109</v>
      </c>
      <c r="J77" s="58">
        <v>221</v>
      </c>
      <c r="K77" s="58">
        <v>316.02999999999997</v>
      </c>
    </row>
    <row r="78" spans="1:11" hidden="1">
      <c r="A78" s="58" t="s">
        <v>110</v>
      </c>
      <c r="B78" s="58">
        <v>2020</v>
      </c>
      <c r="C78" s="58" t="s">
        <v>34</v>
      </c>
      <c r="D78" s="58" t="s">
        <v>104</v>
      </c>
      <c r="E78" s="58" t="s">
        <v>105</v>
      </c>
      <c r="F78" s="58" t="s">
        <v>106</v>
      </c>
      <c r="G78" s="58" t="s">
        <v>115</v>
      </c>
      <c r="H78" s="58" t="s">
        <v>108</v>
      </c>
      <c r="I78" s="58" t="s">
        <v>109</v>
      </c>
      <c r="J78" s="58">
        <v>215</v>
      </c>
      <c r="K78" s="58">
        <v>307.45</v>
      </c>
    </row>
    <row r="79" spans="1:11" hidden="1">
      <c r="A79" s="58" t="s">
        <v>110</v>
      </c>
      <c r="B79" s="58">
        <v>2020</v>
      </c>
      <c r="C79" s="58" t="s">
        <v>34</v>
      </c>
      <c r="D79" s="58" t="s">
        <v>104</v>
      </c>
      <c r="E79" s="58" t="s">
        <v>105</v>
      </c>
      <c r="F79" s="58" t="s">
        <v>106</v>
      </c>
      <c r="G79" s="58" t="s">
        <v>115</v>
      </c>
      <c r="H79" s="58" t="s">
        <v>108</v>
      </c>
      <c r="I79" s="58" t="s">
        <v>111</v>
      </c>
      <c r="J79" s="58">
        <v>191</v>
      </c>
      <c r="K79" s="58">
        <v>273.13</v>
      </c>
    </row>
    <row r="80" spans="1:11" hidden="1">
      <c r="A80" s="58" t="s">
        <v>103</v>
      </c>
      <c r="B80" s="58">
        <v>2020</v>
      </c>
      <c r="C80" s="58" t="s">
        <v>34</v>
      </c>
      <c r="D80" s="58" t="s">
        <v>104</v>
      </c>
      <c r="E80" s="58" t="s">
        <v>105</v>
      </c>
      <c r="F80" s="58" t="s">
        <v>106</v>
      </c>
      <c r="G80" s="58" t="s">
        <v>115</v>
      </c>
      <c r="H80" s="58" t="s">
        <v>108</v>
      </c>
      <c r="I80" s="58" t="s">
        <v>111</v>
      </c>
      <c r="J80" s="58">
        <v>239</v>
      </c>
      <c r="K80" s="58">
        <v>341.77</v>
      </c>
    </row>
    <row r="81" spans="1:11" hidden="1">
      <c r="A81" s="58" t="s">
        <v>103</v>
      </c>
      <c r="B81" s="58">
        <v>2020</v>
      </c>
      <c r="C81" s="58" t="s">
        <v>34</v>
      </c>
      <c r="D81" s="58" t="s">
        <v>104</v>
      </c>
      <c r="E81" s="58" t="s">
        <v>105</v>
      </c>
      <c r="F81" s="58" t="s">
        <v>106</v>
      </c>
      <c r="G81" s="58" t="s">
        <v>115</v>
      </c>
      <c r="H81" s="58" t="s">
        <v>108</v>
      </c>
      <c r="I81" s="58" t="s">
        <v>111</v>
      </c>
      <c r="J81" s="58">
        <v>779</v>
      </c>
      <c r="K81" s="58">
        <v>1113.97</v>
      </c>
    </row>
    <row r="82" spans="1:11" hidden="1">
      <c r="A82" s="58" t="s">
        <v>110</v>
      </c>
      <c r="B82" s="58">
        <v>2020</v>
      </c>
      <c r="C82" s="58" t="s">
        <v>23</v>
      </c>
      <c r="D82" s="58" t="s">
        <v>104</v>
      </c>
      <c r="E82" s="58" t="s">
        <v>105</v>
      </c>
      <c r="F82" s="58" t="s">
        <v>106</v>
      </c>
      <c r="G82" s="58" t="s">
        <v>115</v>
      </c>
      <c r="H82" s="58" t="s">
        <v>108</v>
      </c>
      <c r="I82" s="58" t="s">
        <v>111</v>
      </c>
      <c r="J82" s="58">
        <v>248</v>
      </c>
      <c r="K82" s="58">
        <v>354.64</v>
      </c>
    </row>
    <row r="83" spans="1:11" hidden="1">
      <c r="A83" s="58" t="s">
        <v>112</v>
      </c>
      <c r="B83" s="58">
        <v>2020</v>
      </c>
      <c r="C83" s="58" t="s">
        <v>23</v>
      </c>
      <c r="D83" s="58" t="s">
        <v>104</v>
      </c>
      <c r="E83" s="58" t="s">
        <v>105</v>
      </c>
      <c r="F83" s="58" t="s">
        <v>106</v>
      </c>
      <c r="G83" s="58" t="s">
        <v>115</v>
      </c>
      <c r="H83" s="58" t="s">
        <v>108</v>
      </c>
      <c r="I83" s="58" t="s">
        <v>111</v>
      </c>
      <c r="J83" s="58">
        <v>218</v>
      </c>
      <c r="K83" s="58">
        <v>311.74</v>
      </c>
    </row>
    <row r="84" spans="1:11" hidden="1">
      <c r="A84" s="58" t="s">
        <v>110</v>
      </c>
      <c r="B84" s="58">
        <v>2020</v>
      </c>
      <c r="C84" s="58" t="s">
        <v>23</v>
      </c>
      <c r="D84" s="58" t="s">
        <v>104</v>
      </c>
      <c r="E84" s="58" t="s">
        <v>105</v>
      </c>
      <c r="F84" s="58" t="s">
        <v>106</v>
      </c>
      <c r="G84" s="58" t="s">
        <v>115</v>
      </c>
      <c r="H84" s="58" t="s">
        <v>108</v>
      </c>
      <c r="I84" s="58" t="s">
        <v>111</v>
      </c>
      <c r="J84" s="58">
        <v>244</v>
      </c>
      <c r="K84" s="58">
        <v>348.92</v>
      </c>
    </row>
    <row r="85" spans="1:11" hidden="1">
      <c r="A85" s="58" t="s">
        <v>112</v>
      </c>
      <c r="B85" s="58">
        <v>2020</v>
      </c>
      <c r="C85" s="58" t="s">
        <v>23</v>
      </c>
      <c r="D85" s="58" t="s">
        <v>104</v>
      </c>
      <c r="E85" s="58" t="s">
        <v>105</v>
      </c>
      <c r="F85" s="58" t="s">
        <v>106</v>
      </c>
      <c r="G85" s="58" t="s">
        <v>115</v>
      </c>
      <c r="H85" s="58" t="s">
        <v>108</v>
      </c>
      <c r="I85" s="58" t="s">
        <v>111</v>
      </c>
      <c r="J85" s="58">
        <v>292</v>
      </c>
      <c r="K85" s="58">
        <v>417.56</v>
      </c>
    </row>
    <row r="86" spans="1:11" hidden="1">
      <c r="A86" s="58" t="s">
        <v>110</v>
      </c>
      <c r="B86" s="58">
        <v>2020</v>
      </c>
      <c r="C86" s="58" t="s">
        <v>23</v>
      </c>
      <c r="D86" s="58" t="s">
        <v>104</v>
      </c>
      <c r="E86" s="58" t="s">
        <v>105</v>
      </c>
      <c r="F86" s="58" t="s">
        <v>106</v>
      </c>
      <c r="G86" s="58" t="s">
        <v>115</v>
      </c>
      <c r="H86" s="58" t="s">
        <v>108</v>
      </c>
      <c r="I86" s="58" t="s">
        <v>111</v>
      </c>
      <c r="J86" s="58">
        <v>220</v>
      </c>
      <c r="K86" s="58">
        <v>314.60000000000002</v>
      </c>
    </row>
    <row r="87" spans="1:11" hidden="1">
      <c r="A87" s="58" t="s">
        <v>112</v>
      </c>
      <c r="B87" s="58">
        <v>2020</v>
      </c>
      <c r="C87" s="58" t="s">
        <v>23</v>
      </c>
      <c r="D87" s="58" t="s">
        <v>104</v>
      </c>
      <c r="E87" s="58" t="s">
        <v>105</v>
      </c>
      <c r="F87" s="58" t="s">
        <v>106</v>
      </c>
      <c r="G87" s="58" t="s">
        <v>115</v>
      </c>
      <c r="H87" s="58" t="s">
        <v>108</v>
      </c>
      <c r="I87" s="58" t="s">
        <v>111</v>
      </c>
      <c r="J87" s="58">
        <v>675</v>
      </c>
      <c r="K87" s="58">
        <v>965.25</v>
      </c>
    </row>
    <row r="88" spans="1:11" hidden="1">
      <c r="A88" s="58" t="s">
        <v>110</v>
      </c>
      <c r="B88" s="58">
        <v>2020</v>
      </c>
      <c r="C88" s="58" t="s">
        <v>23</v>
      </c>
      <c r="D88" s="58" t="s">
        <v>104</v>
      </c>
      <c r="E88" s="58" t="s">
        <v>105</v>
      </c>
      <c r="F88" s="58" t="s">
        <v>106</v>
      </c>
      <c r="G88" s="58" t="s">
        <v>115</v>
      </c>
      <c r="H88" s="58" t="s">
        <v>108</v>
      </c>
      <c r="I88" s="58" t="s">
        <v>111</v>
      </c>
      <c r="J88" s="58">
        <v>708</v>
      </c>
      <c r="K88" s="58">
        <v>1012.44</v>
      </c>
    </row>
    <row r="89" spans="1:11" hidden="1">
      <c r="A89" s="58" t="s">
        <v>103</v>
      </c>
      <c r="B89" s="58">
        <v>2020</v>
      </c>
      <c r="C89" s="58" t="s">
        <v>23</v>
      </c>
      <c r="D89" s="58" t="s">
        <v>104</v>
      </c>
      <c r="E89" s="58" t="s">
        <v>105</v>
      </c>
      <c r="F89" s="58" t="s">
        <v>106</v>
      </c>
      <c r="G89" s="58" t="s">
        <v>115</v>
      </c>
      <c r="H89" s="58" t="s">
        <v>108</v>
      </c>
      <c r="I89" s="58" t="s">
        <v>111</v>
      </c>
      <c r="J89" s="58">
        <v>761</v>
      </c>
      <c r="K89" s="58">
        <v>1088.23</v>
      </c>
    </row>
    <row r="90" spans="1:11" hidden="1">
      <c r="A90" s="58" t="s">
        <v>103</v>
      </c>
      <c r="B90" s="58">
        <v>2020</v>
      </c>
      <c r="C90" s="58" t="s">
        <v>23</v>
      </c>
      <c r="D90" s="58" t="s">
        <v>104</v>
      </c>
      <c r="E90" s="58" t="s">
        <v>105</v>
      </c>
      <c r="F90" s="58" t="s">
        <v>106</v>
      </c>
      <c r="G90" s="58" t="s">
        <v>115</v>
      </c>
      <c r="H90" s="58" t="s">
        <v>108</v>
      </c>
      <c r="I90" s="58" t="s">
        <v>111</v>
      </c>
      <c r="J90" s="58">
        <v>249</v>
      </c>
      <c r="K90" s="58">
        <v>356.07</v>
      </c>
    </row>
    <row r="91" spans="1:11" hidden="1">
      <c r="A91" s="58" t="s">
        <v>110</v>
      </c>
      <c r="B91" s="58">
        <v>2020</v>
      </c>
      <c r="C91" s="58" t="s">
        <v>23</v>
      </c>
      <c r="D91" s="58" t="s">
        <v>104</v>
      </c>
      <c r="E91" s="58" t="s">
        <v>105</v>
      </c>
      <c r="F91" s="58" t="s">
        <v>106</v>
      </c>
      <c r="G91" s="58" t="s">
        <v>115</v>
      </c>
      <c r="H91" s="58" t="s">
        <v>108</v>
      </c>
      <c r="I91" s="58" t="s">
        <v>111</v>
      </c>
      <c r="J91" s="58">
        <v>748</v>
      </c>
      <c r="K91" s="58">
        <v>526.24</v>
      </c>
    </row>
    <row r="92" spans="1:11" hidden="1">
      <c r="A92" s="58" t="s">
        <v>112</v>
      </c>
      <c r="B92" s="58">
        <v>2020</v>
      </c>
      <c r="C92" s="58" t="s">
        <v>23</v>
      </c>
      <c r="D92" s="58" t="s">
        <v>104</v>
      </c>
      <c r="E92" s="58" t="s">
        <v>105</v>
      </c>
      <c r="F92" s="58" t="s">
        <v>106</v>
      </c>
      <c r="G92" s="58" t="s">
        <v>115</v>
      </c>
      <c r="H92" s="58" t="s">
        <v>108</v>
      </c>
      <c r="I92" s="58" t="s">
        <v>111</v>
      </c>
      <c r="J92" s="58">
        <v>801</v>
      </c>
      <c r="K92" s="58">
        <v>526.24</v>
      </c>
    </row>
    <row r="93" spans="1:11" hidden="1">
      <c r="A93" s="58" t="s">
        <v>110</v>
      </c>
      <c r="B93" s="58">
        <v>2020</v>
      </c>
      <c r="C93" s="58" t="s">
        <v>23</v>
      </c>
      <c r="D93" s="58" t="s">
        <v>104</v>
      </c>
      <c r="E93" s="58" t="s">
        <v>105</v>
      </c>
      <c r="F93" s="58" t="s">
        <v>106</v>
      </c>
      <c r="G93" s="58" t="s">
        <v>115</v>
      </c>
      <c r="H93" s="58" t="s">
        <v>108</v>
      </c>
      <c r="I93" s="58" t="s">
        <v>111</v>
      </c>
      <c r="J93" s="58">
        <v>247</v>
      </c>
      <c r="K93" s="58">
        <v>353.21</v>
      </c>
    </row>
    <row r="94" spans="1:11" hidden="1">
      <c r="A94" s="58" t="s">
        <v>110</v>
      </c>
      <c r="B94" s="58">
        <v>2020</v>
      </c>
      <c r="C94" s="58" t="s">
        <v>23</v>
      </c>
      <c r="D94" s="58" t="s">
        <v>104</v>
      </c>
      <c r="E94" s="58" t="s">
        <v>105</v>
      </c>
      <c r="F94" s="58" t="s">
        <v>106</v>
      </c>
      <c r="G94" s="58" t="s">
        <v>115</v>
      </c>
      <c r="H94" s="58" t="s">
        <v>108</v>
      </c>
      <c r="I94" s="58" t="s">
        <v>111</v>
      </c>
      <c r="J94" s="58">
        <v>295</v>
      </c>
      <c r="K94" s="58">
        <v>421.85</v>
      </c>
    </row>
    <row r="95" spans="1:11" hidden="1">
      <c r="A95" s="58" t="s">
        <v>110</v>
      </c>
      <c r="B95" s="58">
        <v>2020</v>
      </c>
      <c r="C95" s="58" t="s">
        <v>23</v>
      </c>
      <c r="D95" s="58" t="s">
        <v>104</v>
      </c>
      <c r="E95" s="58" t="s">
        <v>105</v>
      </c>
      <c r="F95" s="58" t="s">
        <v>106</v>
      </c>
      <c r="G95" s="58" t="s">
        <v>115</v>
      </c>
      <c r="H95" s="58" t="s">
        <v>108</v>
      </c>
      <c r="I95" s="58" t="s">
        <v>111</v>
      </c>
      <c r="J95" s="58">
        <v>217</v>
      </c>
      <c r="K95" s="58">
        <v>310.31</v>
      </c>
    </row>
    <row r="96" spans="1:11" hidden="1">
      <c r="A96" s="58" t="s">
        <v>112</v>
      </c>
      <c r="B96" s="58">
        <v>2020</v>
      </c>
      <c r="C96" s="58" t="s">
        <v>23</v>
      </c>
      <c r="D96" s="58" t="s">
        <v>104</v>
      </c>
      <c r="E96" s="58" t="s">
        <v>105</v>
      </c>
      <c r="F96" s="58" t="s">
        <v>106</v>
      </c>
      <c r="G96" s="58" t="s">
        <v>115</v>
      </c>
      <c r="H96" s="58" t="s">
        <v>108</v>
      </c>
      <c r="I96" s="58" t="s">
        <v>111</v>
      </c>
      <c r="J96" s="58">
        <v>245</v>
      </c>
      <c r="K96" s="58">
        <v>350.35</v>
      </c>
    </row>
    <row r="97" spans="1:11" hidden="1">
      <c r="A97" s="58" t="s">
        <v>103</v>
      </c>
      <c r="B97" s="58">
        <v>2020</v>
      </c>
      <c r="C97" s="58" t="s">
        <v>23</v>
      </c>
      <c r="D97" s="58" t="s">
        <v>104</v>
      </c>
      <c r="E97" s="58" t="s">
        <v>105</v>
      </c>
      <c r="F97" s="58" t="s">
        <v>106</v>
      </c>
      <c r="G97" s="58" t="s">
        <v>115</v>
      </c>
      <c r="H97" s="58" t="s">
        <v>108</v>
      </c>
      <c r="I97" s="58" t="s">
        <v>111</v>
      </c>
      <c r="J97" s="58">
        <v>293</v>
      </c>
      <c r="K97" s="58">
        <v>418.99</v>
      </c>
    </row>
    <row r="98" spans="1:11" hidden="1">
      <c r="A98" s="58" t="s">
        <v>110</v>
      </c>
      <c r="B98" s="58">
        <v>2020</v>
      </c>
      <c r="C98" s="58" t="s">
        <v>23</v>
      </c>
      <c r="D98" s="58" t="s">
        <v>104</v>
      </c>
      <c r="E98" s="58" t="s">
        <v>105</v>
      </c>
      <c r="F98" s="58" t="s">
        <v>106</v>
      </c>
      <c r="G98" s="58" t="s">
        <v>115</v>
      </c>
      <c r="H98" s="58" t="s">
        <v>108</v>
      </c>
      <c r="I98" s="58" t="s">
        <v>111</v>
      </c>
      <c r="J98" s="58">
        <v>770</v>
      </c>
      <c r="K98" s="58">
        <v>1101.0999999999999</v>
      </c>
    </row>
    <row r="99" spans="1:11" hidden="1">
      <c r="A99" s="58" t="s">
        <v>103</v>
      </c>
      <c r="B99" s="58">
        <v>2020</v>
      </c>
      <c r="C99" s="58" t="s">
        <v>1</v>
      </c>
      <c r="D99" s="58" t="s">
        <v>104</v>
      </c>
      <c r="E99" s="58" t="s">
        <v>105</v>
      </c>
      <c r="F99" s="58" t="s">
        <v>106</v>
      </c>
      <c r="G99" s="58" t="s">
        <v>115</v>
      </c>
      <c r="H99" s="58" t="s">
        <v>108</v>
      </c>
      <c r="I99" s="58" t="s">
        <v>111</v>
      </c>
      <c r="J99" s="58">
        <v>254</v>
      </c>
      <c r="K99" s="58">
        <v>388.62</v>
      </c>
    </row>
    <row r="100" spans="1:11" hidden="1">
      <c r="A100" s="58" t="s">
        <v>103</v>
      </c>
      <c r="B100" s="58">
        <v>2020</v>
      </c>
      <c r="C100" s="58" t="s">
        <v>1</v>
      </c>
      <c r="D100" s="58" t="s">
        <v>104</v>
      </c>
      <c r="E100" s="58" t="s">
        <v>105</v>
      </c>
      <c r="F100" s="58" t="s">
        <v>106</v>
      </c>
      <c r="G100" s="58" t="s">
        <v>115</v>
      </c>
      <c r="H100" s="58" t="s">
        <v>108</v>
      </c>
      <c r="I100" s="58" t="s">
        <v>111</v>
      </c>
      <c r="J100" s="58">
        <v>296</v>
      </c>
      <c r="K100" s="58">
        <v>423.28</v>
      </c>
    </row>
    <row r="101" spans="1:11" hidden="1">
      <c r="A101" s="58" t="s">
        <v>112</v>
      </c>
      <c r="B101" s="58">
        <v>2020</v>
      </c>
      <c r="C101" s="58" t="s">
        <v>1</v>
      </c>
      <c r="D101" s="58" t="s">
        <v>104</v>
      </c>
      <c r="E101" s="58" t="s">
        <v>105</v>
      </c>
      <c r="F101" s="58" t="s">
        <v>106</v>
      </c>
      <c r="G101" s="58" t="s">
        <v>115</v>
      </c>
      <c r="H101" s="58" t="s">
        <v>108</v>
      </c>
      <c r="I101" s="58" t="s">
        <v>111</v>
      </c>
      <c r="J101" s="58">
        <v>224</v>
      </c>
      <c r="K101" s="58">
        <v>320.32</v>
      </c>
    </row>
    <row r="102" spans="1:11" hidden="1">
      <c r="A102" s="58" t="s">
        <v>110</v>
      </c>
      <c r="B102" s="58">
        <v>2020</v>
      </c>
      <c r="C102" s="58" t="s">
        <v>1</v>
      </c>
      <c r="D102" s="58" t="s">
        <v>104</v>
      </c>
      <c r="E102" s="58" t="s">
        <v>105</v>
      </c>
      <c r="F102" s="58" t="s">
        <v>106</v>
      </c>
      <c r="G102" s="58" t="s">
        <v>115</v>
      </c>
      <c r="H102" s="58" t="s">
        <v>108</v>
      </c>
      <c r="I102" s="58" t="s">
        <v>109</v>
      </c>
      <c r="J102" s="58">
        <v>370</v>
      </c>
      <c r="K102" s="58">
        <v>529.1</v>
      </c>
    </row>
    <row r="103" spans="1:11" hidden="1">
      <c r="A103" s="58" t="s">
        <v>110</v>
      </c>
      <c r="B103" s="58">
        <v>2020</v>
      </c>
      <c r="C103" s="58" t="s">
        <v>1</v>
      </c>
      <c r="D103" s="58" t="s">
        <v>104</v>
      </c>
      <c r="E103" s="58" t="s">
        <v>105</v>
      </c>
      <c r="F103" s="58" t="s">
        <v>106</v>
      </c>
      <c r="G103" s="58" t="s">
        <v>115</v>
      </c>
      <c r="H103" s="58" t="s">
        <v>108</v>
      </c>
      <c r="I103" s="58" t="s">
        <v>111</v>
      </c>
      <c r="J103" s="58">
        <v>250</v>
      </c>
      <c r="K103" s="58">
        <v>357.5</v>
      </c>
    </row>
    <row r="104" spans="1:11" hidden="1">
      <c r="A104" s="58" t="s">
        <v>110</v>
      </c>
      <c r="B104" s="58">
        <v>2020</v>
      </c>
      <c r="C104" s="58" t="s">
        <v>1</v>
      </c>
      <c r="D104" s="58" t="s">
        <v>104</v>
      </c>
      <c r="E104" s="58" t="s">
        <v>105</v>
      </c>
      <c r="F104" s="58" t="s">
        <v>106</v>
      </c>
      <c r="G104" s="58" t="s">
        <v>115</v>
      </c>
      <c r="H104" s="58" t="s">
        <v>108</v>
      </c>
      <c r="I104" s="58" t="s">
        <v>111</v>
      </c>
      <c r="J104" s="58">
        <v>298</v>
      </c>
      <c r="K104" s="58">
        <v>426.14</v>
      </c>
    </row>
    <row r="105" spans="1:11" hidden="1">
      <c r="A105" s="58" t="s">
        <v>112</v>
      </c>
      <c r="B105" s="58">
        <v>2020</v>
      </c>
      <c r="C105" s="58" t="s">
        <v>1</v>
      </c>
      <c r="D105" s="58" t="s">
        <v>104</v>
      </c>
      <c r="E105" s="58" t="s">
        <v>105</v>
      </c>
      <c r="F105" s="58" t="s">
        <v>106</v>
      </c>
      <c r="G105" s="58" t="s">
        <v>115</v>
      </c>
      <c r="H105" s="58" t="s">
        <v>108</v>
      </c>
      <c r="I105" s="58" t="s">
        <v>111</v>
      </c>
      <c r="J105" s="58">
        <v>226</v>
      </c>
      <c r="K105" s="58">
        <v>323.18</v>
      </c>
    </row>
    <row r="106" spans="1:11" hidden="1">
      <c r="A106" s="58" t="s">
        <v>112</v>
      </c>
      <c r="B106" s="58">
        <v>2020</v>
      </c>
      <c r="C106" s="58" t="s">
        <v>1</v>
      </c>
      <c r="D106" s="58" t="s">
        <v>104</v>
      </c>
      <c r="E106" s="58" t="s">
        <v>105</v>
      </c>
      <c r="F106" s="58" t="s">
        <v>106</v>
      </c>
      <c r="G106" s="58" t="s">
        <v>115</v>
      </c>
      <c r="H106" s="58" t="s">
        <v>108</v>
      </c>
      <c r="I106" s="58" t="s">
        <v>109</v>
      </c>
      <c r="J106" s="58">
        <v>372</v>
      </c>
      <c r="K106" s="58">
        <v>526.24</v>
      </c>
    </row>
    <row r="107" spans="1:11" hidden="1">
      <c r="A107" s="58" t="s">
        <v>113</v>
      </c>
      <c r="B107" s="58">
        <v>2020</v>
      </c>
      <c r="C107" s="58" t="s">
        <v>1</v>
      </c>
      <c r="D107" s="58" t="s">
        <v>104</v>
      </c>
      <c r="E107" s="58" t="s">
        <v>105</v>
      </c>
      <c r="F107" s="58" t="s">
        <v>106</v>
      </c>
      <c r="G107" s="58" t="s">
        <v>115</v>
      </c>
      <c r="H107" s="58" t="s">
        <v>108</v>
      </c>
      <c r="I107" s="58" t="s">
        <v>111</v>
      </c>
      <c r="J107" s="58">
        <v>674</v>
      </c>
      <c r="K107" s="58">
        <v>963.82</v>
      </c>
    </row>
    <row r="108" spans="1:11" hidden="1">
      <c r="A108" s="58" t="s">
        <v>112</v>
      </c>
      <c r="B108" s="58">
        <v>2020</v>
      </c>
      <c r="C108" s="58" t="s">
        <v>1</v>
      </c>
      <c r="D108" s="58" t="s">
        <v>104</v>
      </c>
      <c r="E108" s="58" t="s">
        <v>105</v>
      </c>
      <c r="F108" s="58" t="s">
        <v>106</v>
      </c>
      <c r="G108" s="58" t="s">
        <v>115</v>
      </c>
      <c r="H108" s="58" t="s">
        <v>108</v>
      </c>
      <c r="I108" s="58" t="s">
        <v>111</v>
      </c>
      <c r="J108" s="58">
        <v>707</v>
      </c>
      <c r="K108" s="58">
        <v>1011.01</v>
      </c>
    </row>
    <row r="109" spans="1:11" hidden="1">
      <c r="A109" s="58" t="s">
        <v>103</v>
      </c>
      <c r="B109" s="58">
        <v>2020</v>
      </c>
      <c r="C109" s="58" t="s">
        <v>1</v>
      </c>
      <c r="D109" s="58" t="s">
        <v>104</v>
      </c>
      <c r="E109" s="58" t="s">
        <v>105</v>
      </c>
      <c r="F109" s="58" t="s">
        <v>106</v>
      </c>
      <c r="G109" s="58" t="s">
        <v>115</v>
      </c>
      <c r="H109" s="58" t="s">
        <v>108</v>
      </c>
      <c r="I109" s="58" t="s">
        <v>111</v>
      </c>
      <c r="J109" s="58">
        <v>747</v>
      </c>
      <c r="K109" s="58">
        <v>526.24</v>
      </c>
    </row>
    <row r="110" spans="1:11" hidden="1">
      <c r="A110" s="58" t="s">
        <v>113</v>
      </c>
      <c r="B110" s="58">
        <v>2020</v>
      </c>
      <c r="C110" s="58" t="s">
        <v>1</v>
      </c>
      <c r="D110" s="58" t="s">
        <v>104</v>
      </c>
      <c r="E110" s="58" t="s">
        <v>105</v>
      </c>
      <c r="F110" s="58" t="s">
        <v>106</v>
      </c>
      <c r="G110" s="58" t="s">
        <v>115</v>
      </c>
      <c r="H110" s="58" t="s">
        <v>108</v>
      </c>
      <c r="I110" s="58" t="s">
        <v>111</v>
      </c>
      <c r="J110" s="58">
        <v>800</v>
      </c>
      <c r="K110" s="58">
        <v>526.24</v>
      </c>
    </row>
    <row r="111" spans="1:11" hidden="1">
      <c r="A111" s="58" t="s">
        <v>112</v>
      </c>
      <c r="B111" s="58">
        <v>2020</v>
      </c>
      <c r="C111" s="58" t="s">
        <v>1</v>
      </c>
      <c r="D111" s="58" t="s">
        <v>104</v>
      </c>
      <c r="E111" s="58" t="s">
        <v>105</v>
      </c>
      <c r="F111" s="58" t="s">
        <v>106</v>
      </c>
      <c r="G111" s="58" t="s">
        <v>115</v>
      </c>
      <c r="H111" s="58" t="s">
        <v>108</v>
      </c>
      <c r="I111" s="58" t="s">
        <v>111</v>
      </c>
      <c r="J111" s="58">
        <v>253</v>
      </c>
      <c r="K111" s="58">
        <v>361.79</v>
      </c>
    </row>
    <row r="112" spans="1:11" hidden="1">
      <c r="A112" s="58" t="s">
        <v>110</v>
      </c>
      <c r="B112" s="58">
        <v>2020</v>
      </c>
      <c r="C112" s="58" t="s">
        <v>1</v>
      </c>
      <c r="D112" s="58" t="s">
        <v>104</v>
      </c>
      <c r="E112" s="58" t="s">
        <v>105</v>
      </c>
      <c r="F112" s="58" t="s">
        <v>106</v>
      </c>
      <c r="G112" s="58" t="s">
        <v>115</v>
      </c>
      <c r="H112" s="58" t="s">
        <v>108</v>
      </c>
      <c r="I112" s="58" t="s">
        <v>111</v>
      </c>
      <c r="J112" s="58">
        <v>223</v>
      </c>
      <c r="K112" s="58">
        <v>318.89</v>
      </c>
    </row>
    <row r="113" spans="1:11" hidden="1">
      <c r="A113" s="58" t="s">
        <v>103</v>
      </c>
      <c r="B113" s="58">
        <v>2020</v>
      </c>
      <c r="C113" s="58" t="s">
        <v>1</v>
      </c>
      <c r="D113" s="58" t="s">
        <v>104</v>
      </c>
      <c r="E113" s="58" t="s">
        <v>105</v>
      </c>
      <c r="F113" s="58" t="s">
        <v>106</v>
      </c>
      <c r="G113" s="58" t="s">
        <v>115</v>
      </c>
      <c r="H113" s="58" t="s">
        <v>108</v>
      </c>
      <c r="I113" s="58" t="s">
        <v>109</v>
      </c>
      <c r="J113" s="58">
        <v>873</v>
      </c>
      <c r="K113" s="58">
        <v>1248.3900000000001</v>
      </c>
    </row>
    <row r="114" spans="1:11" hidden="1">
      <c r="A114" s="58" t="s">
        <v>112</v>
      </c>
      <c r="B114" s="58">
        <v>2020</v>
      </c>
      <c r="C114" s="58" t="s">
        <v>1</v>
      </c>
      <c r="D114" s="58" t="s">
        <v>104</v>
      </c>
      <c r="E114" s="58" t="s">
        <v>105</v>
      </c>
      <c r="F114" s="58" t="s">
        <v>106</v>
      </c>
      <c r="G114" s="58" t="s">
        <v>115</v>
      </c>
      <c r="H114" s="58" t="s">
        <v>108</v>
      </c>
      <c r="I114" s="58" t="s">
        <v>111</v>
      </c>
      <c r="J114" s="58">
        <v>251</v>
      </c>
      <c r="K114" s="58">
        <v>358.93</v>
      </c>
    </row>
    <row r="115" spans="1:11" hidden="1">
      <c r="A115" s="58" t="s">
        <v>103</v>
      </c>
      <c r="B115" s="58">
        <v>2020</v>
      </c>
      <c r="C115" s="58" t="s">
        <v>1</v>
      </c>
      <c r="D115" s="58" t="s">
        <v>104</v>
      </c>
      <c r="E115" s="58" t="s">
        <v>105</v>
      </c>
      <c r="F115" s="58" t="s">
        <v>106</v>
      </c>
      <c r="G115" s="58" t="s">
        <v>115</v>
      </c>
      <c r="H115" s="58" t="s">
        <v>108</v>
      </c>
      <c r="I115" s="58" t="s">
        <v>111</v>
      </c>
      <c r="J115" s="58">
        <v>299</v>
      </c>
      <c r="K115" s="58">
        <v>427.57</v>
      </c>
    </row>
    <row r="116" spans="1:11" hidden="1">
      <c r="A116" s="58" t="s">
        <v>103</v>
      </c>
      <c r="B116" s="58">
        <v>2020</v>
      </c>
      <c r="C116" s="58" t="s">
        <v>1</v>
      </c>
      <c r="D116" s="58" t="s">
        <v>104</v>
      </c>
      <c r="E116" s="58" t="s">
        <v>105</v>
      </c>
      <c r="F116" s="58" t="s">
        <v>106</v>
      </c>
      <c r="G116" s="58" t="s">
        <v>115</v>
      </c>
      <c r="H116" s="58" t="s">
        <v>108</v>
      </c>
      <c r="I116" s="58" t="s">
        <v>111</v>
      </c>
      <c r="J116" s="58">
        <v>769</v>
      </c>
      <c r="K116" s="58">
        <v>1099.67</v>
      </c>
    </row>
    <row r="117" spans="1:11" hidden="1">
      <c r="A117" s="58" t="s">
        <v>103</v>
      </c>
      <c r="B117" s="58">
        <v>2020</v>
      </c>
      <c r="C117" s="58" t="s">
        <v>29</v>
      </c>
      <c r="D117" s="58" t="s">
        <v>104</v>
      </c>
      <c r="E117" s="58" t="s">
        <v>105</v>
      </c>
      <c r="F117" s="58" t="s">
        <v>106</v>
      </c>
      <c r="G117" s="58" t="s">
        <v>115</v>
      </c>
      <c r="H117" s="58" t="s">
        <v>108</v>
      </c>
      <c r="I117" s="58" t="s">
        <v>109</v>
      </c>
      <c r="J117" s="58">
        <v>302</v>
      </c>
      <c r="K117" s="58">
        <v>431.86</v>
      </c>
    </row>
    <row r="118" spans="1:11" hidden="1">
      <c r="A118" s="58" t="s">
        <v>110</v>
      </c>
      <c r="B118" s="58">
        <v>2020</v>
      </c>
      <c r="C118" s="58" t="s">
        <v>29</v>
      </c>
      <c r="D118" s="58" t="s">
        <v>104</v>
      </c>
      <c r="E118" s="58" t="s">
        <v>105</v>
      </c>
      <c r="F118" s="58" t="s">
        <v>106</v>
      </c>
      <c r="G118" s="58" t="s">
        <v>115</v>
      </c>
      <c r="H118" s="58" t="s">
        <v>108</v>
      </c>
      <c r="I118" s="58" t="s">
        <v>109</v>
      </c>
      <c r="J118" s="58">
        <v>296</v>
      </c>
      <c r="K118" s="58">
        <v>423.28</v>
      </c>
    </row>
    <row r="119" spans="1:11" hidden="1">
      <c r="A119" s="58" t="s">
        <v>110</v>
      </c>
      <c r="B119" s="58">
        <v>2020</v>
      </c>
      <c r="C119" s="58" t="s">
        <v>29</v>
      </c>
      <c r="D119" s="58" t="s">
        <v>104</v>
      </c>
      <c r="E119" s="58" t="s">
        <v>105</v>
      </c>
      <c r="F119" s="58" t="s">
        <v>106</v>
      </c>
      <c r="G119" s="58" t="s">
        <v>115</v>
      </c>
      <c r="H119" s="58" t="s">
        <v>108</v>
      </c>
      <c r="I119" s="58" t="s">
        <v>111</v>
      </c>
      <c r="J119" s="58">
        <v>218</v>
      </c>
      <c r="K119" s="58">
        <v>311.74</v>
      </c>
    </row>
    <row r="120" spans="1:11" hidden="1">
      <c r="A120" s="58" t="s">
        <v>103</v>
      </c>
      <c r="B120" s="58">
        <v>2020</v>
      </c>
      <c r="C120" s="58" t="s">
        <v>29</v>
      </c>
      <c r="D120" s="58" t="s">
        <v>104</v>
      </c>
      <c r="E120" s="58" t="s">
        <v>105</v>
      </c>
      <c r="F120" s="58" t="s">
        <v>106</v>
      </c>
      <c r="G120" s="58" t="s">
        <v>115</v>
      </c>
      <c r="H120" s="58" t="s">
        <v>108</v>
      </c>
      <c r="I120" s="58" t="s">
        <v>111</v>
      </c>
      <c r="J120" s="58">
        <v>266</v>
      </c>
      <c r="K120" s="58">
        <v>380.38</v>
      </c>
    </row>
    <row r="121" spans="1:11" hidden="1">
      <c r="A121" s="58" t="s">
        <v>110</v>
      </c>
      <c r="B121" s="58">
        <v>2020</v>
      </c>
      <c r="C121" s="58" t="s">
        <v>29</v>
      </c>
      <c r="D121" s="58" t="s">
        <v>104</v>
      </c>
      <c r="E121" s="58" t="s">
        <v>105</v>
      </c>
      <c r="F121" s="58" t="s">
        <v>106</v>
      </c>
      <c r="G121" s="58" t="s">
        <v>115</v>
      </c>
      <c r="H121" s="58" t="s">
        <v>108</v>
      </c>
      <c r="I121" s="58" t="s">
        <v>111</v>
      </c>
      <c r="J121" s="58">
        <v>194</v>
      </c>
      <c r="K121" s="58">
        <v>277.42</v>
      </c>
    </row>
    <row r="122" spans="1:11" hidden="1">
      <c r="A122" s="58" t="s">
        <v>103</v>
      </c>
      <c r="B122" s="58">
        <v>2020</v>
      </c>
      <c r="C122" s="58" t="s">
        <v>29</v>
      </c>
      <c r="D122" s="58" t="s">
        <v>104</v>
      </c>
      <c r="E122" s="58" t="s">
        <v>105</v>
      </c>
      <c r="F122" s="58" t="s">
        <v>106</v>
      </c>
      <c r="G122" s="58" t="s">
        <v>115</v>
      </c>
      <c r="H122" s="58" t="s">
        <v>108</v>
      </c>
      <c r="I122" s="58" t="s">
        <v>111</v>
      </c>
      <c r="J122" s="58">
        <v>220</v>
      </c>
      <c r="K122" s="58">
        <v>314.60000000000002</v>
      </c>
    </row>
    <row r="123" spans="1:11" hidden="1">
      <c r="A123" s="58" t="s">
        <v>103</v>
      </c>
      <c r="B123" s="58">
        <v>2020</v>
      </c>
      <c r="C123" s="58" t="s">
        <v>29</v>
      </c>
      <c r="D123" s="58" t="s">
        <v>104</v>
      </c>
      <c r="E123" s="58" t="s">
        <v>105</v>
      </c>
      <c r="F123" s="58" t="s">
        <v>106</v>
      </c>
      <c r="G123" s="58" t="s">
        <v>115</v>
      </c>
      <c r="H123" s="58" t="s">
        <v>108</v>
      </c>
      <c r="I123" s="58" t="s">
        <v>111</v>
      </c>
      <c r="J123" s="58">
        <v>268</v>
      </c>
      <c r="K123" s="58">
        <v>383.24</v>
      </c>
    </row>
    <row r="124" spans="1:11" hidden="1">
      <c r="A124" s="58" t="s">
        <v>110</v>
      </c>
      <c r="B124" s="58">
        <v>2020</v>
      </c>
      <c r="C124" s="58" t="s">
        <v>29</v>
      </c>
      <c r="D124" s="58" t="s">
        <v>104</v>
      </c>
      <c r="E124" s="58" t="s">
        <v>105</v>
      </c>
      <c r="F124" s="58" t="s">
        <v>106</v>
      </c>
      <c r="G124" s="58" t="s">
        <v>115</v>
      </c>
      <c r="H124" s="58" t="s">
        <v>108</v>
      </c>
      <c r="I124" s="58" t="s">
        <v>111</v>
      </c>
      <c r="J124" s="58">
        <v>306</v>
      </c>
      <c r="K124" s="58">
        <v>526.24</v>
      </c>
    </row>
    <row r="125" spans="1:11" hidden="1">
      <c r="A125" s="58" t="s">
        <v>112</v>
      </c>
      <c r="B125" s="58">
        <v>2020</v>
      </c>
      <c r="C125" s="58" t="s">
        <v>29</v>
      </c>
      <c r="D125" s="58" t="s">
        <v>104</v>
      </c>
      <c r="E125" s="58" t="s">
        <v>105</v>
      </c>
      <c r="F125" s="58" t="s">
        <v>106</v>
      </c>
      <c r="G125" s="58" t="s">
        <v>115</v>
      </c>
      <c r="H125" s="58" t="s">
        <v>108</v>
      </c>
      <c r="I125" s="58" t="s">
        <v>111</v>
      </c>
      <c r="J125" s="58">
        <v>300</v>
      </c>
      <c r="K125" s="58">
        <v>526.24</v>
      </c>
    </row>
    <row r="126" spans="1:11" hidden="1">
      <c r="A126" s="58" t="s">
        <v>110</v>
      </c>
      <c r="B126" s="58">
        <v>2020</v>
      </c>
      <c r="C126" s="58" t="s">
        <v>29</v>
      </c>
      <c r="D126" s="58" t="s">
        <v>104</v>
      </c>
      <c r="E126" s="58" t="s">
        <v>105</v>
      </c>
      <c r="F126" s="58" t="s">
        <v>106</v>
      </c>
      <c r="G126" s="58" t="s">
        <v>115</v>
      </c>
      <c r="H126" s="58" t="s">
        <v>108</v>
      </c>
      <c r="I126" s="58" t="s">
        <v>111</v>
      </c>
      <c r="J126" s="58">
        <v>294</v>
      </c>
      <c r="K126" s="58">
        <v>526.24</v>
      </c>
    </row>
    <row r="127" spans="1:11" hidden="1">
      <c r="A127" s="58" t="s">
        <v>110</v>
      </c>
      <c r="B127" s="58">
        <v>2020</v>
      </c>
      <c r="C127" s="58" t="s">
        <v>29</v>
      </c>
      <c r="D127" s="58" t="s">
        <v>104</v>
      </c>
      <c r="E127" s="58" t="s">
        <v>105</v>
      </c>
      <c r="F127" s="58" t="s">
        <v>106</v>
      </c>
      <c r="G127" s="58" t="s">
        <v>115</v>
      </c>
      <c r="H127" s="58" t="s">
        <v>108</v>
      </c>
      <c r="I127" s="58" t="s">
        <v>111</v>
      </c>
      <c r="J127" s="58">
        <v>679</v>
      </c>
      <c r="K127" s="58">
        <v>970.97</v>
      </c>
    </row>
    <row r="128" spans="1:11" hidden="1">
      <c r="A128" s="58" t="s">
        <v>110</v>
      </c>
      <c r="B128" s="58">
        <v>2020</v>
      </c>
      <c r="C128" s="58" t="s">
        <v>29</v>
      </c>
      <c r="D128" s="58" t="s">
        <v>104</v>
      </c>
      <c r="E128" s="58" t="s">
        <v>105</v>
      </c>
      <c r="F128" s="58" t="s">
        <v>106</v>
      </c>
      <c r="G128" s="58" t="s">
        <v>115</v>
      </c>
      <c r="H128" s="58" t="s">
        <v>108</v>
      </c>
      <c r="I128" s="58" t="s">
        <v>111</v>
      </c>
      <c r="J128" s="58">
        <v>713</v>
      </c>
      <c r="K128" s="58">
        <v>1019.59</v>
      </c>
    </row>
    <row r="129" spans="1:11" hidden="1">
      <c r="A129" s="58" t="s">
        <v>112</v>
      </c>
      <c r="B129" s="58">
        <v>2020</v>
      </c>
      <c r="C129" s="58" t="s">
        <v>29</v>
      </c>
      <c r="D129" s="58" t="s">
        <v>104</v>
      </c>
      <c r="E129" s="58" t="s">
        <v>105</v>
      </c>
      <c r="F129" s="58" t="s">
        <v>106</v>
      </c>
      <c r="G129" s="58" t="s">
        <v>115</v>
      </c>
      <c r="H129" s="58" t="s">
        <v>108</v>
      </c>
      <c r="I129" s="58" t="s">
        <v>111</v>
      </c>
      <c r="J129" s="58">
        <v>766</v>
      </c>
      <c r="K129" s="58">
        <v>1095.3800000000001</v>
      </c>
    </row>
    <row r="130" spans="1:11" hidden="1">
      <c r="A130" s="58" t="s">
        <v>103</v>
      </c>
      <c r="B130" s="58">
        <v>2020</v>
      </c>
      <c r="C130" s="58" t="s">
        <v>29</v>
      </c>
      <c r="D130" s="58" t="s">
        <v>104</v>
      </c>
      <c r="E130" s="58" t="s">
        <v>105</v>
      </c>
      <c r="F130" s="58" t="s">
        <v>106</v>
      </c>
      <c r="G130" s="58" t="s">
        <v>115</v>
      </c>
      <c r="H130" s="58" t="s">
        <v>108</v>
      </c>
      <c r="I130" s="58" t="s">
        <v>111</v>
      </c>
      <c r="J130" s="58">
        <v>303</v>
      </c>
      <c r="K130" s="58">
        <v>433.29</v>
      </c>
    </row>
    <row r="131" spans="1:11" hidden="1">
      <c r="A131" s="58" t="s">
        <v>103</v>
      </c>
      <c r="B131" s="58">
        <v>2020</v>
      </c>
      <c r="C131" s="58" t="s">
        <v>29</v>
      </c>
      <c r="D131" s="58" t="s">
        <v>104</v>
      </c>
      <c r="E131" s="58" t="s">
        <v>105</v>
      </c>
      <c r="F131" s="58" t="s">
        <v>106</v>
      </c>
      <c r="G131" s="58" t="s">
        <v>115</v>
      </c>
      <c r="H131" s="58" t="s">
        <v>108</v>
      </c>
      <c r="I131" s="58" t="s">
        <v>111</v>
      </c>
      <c r="J131" s="58">
        <v>297</v>
      </c>
      <c r="K131" s="58">
        <v>424.71</v>
      </c>
    </row>
    <row r="132" spans="1:11" hidden="1">
      <c r="A132" s="58" t="s">
        <v>110</v>
      </c>
      <c r="B132" s="58">
        <v>2020</v>
      </c>
      <c r="C132" s="58" t="s">
        <v>29</v>
      </c>
      <c r="D132" s="58" t="s">
        <v>104</v>
      </c>
      <c r="E132" s="58" t="s">
        <v>105</v>
      </c>
      <c r="F132" s="58" t="s">
        <v>106</v>
      </c>
      <c r="G132" s="58" t="s">
        <v>115</v>
      </c>
      <c r="H132" s="58" t="s">
        <v>108</v>
      </c>
      <c r="I132" s="58" t="s">
        <v>111</v>
      </c>
      <c r="J132" s="58">
        <v>291</v>
      </c>
      <c r="K132" s="58">
        <v>416.13</v>
      </c>
    </row>
    <row r="133" spans="1:11" hidden="1">
      <c r="A133" s="58" t="s">
        <v>112</v>
      </c>
      <c r="B133" s="58">
        <v>2020</v>
      </c>
      <c r="C133" s="58" t="s">
        <v>29</v>
      </c>
      <c r="D133" s="58" t="s">
        <v>104</v>
      </c>
      <c r="E133" s="58" t="s">
        <v>105</v>
      </c>
      <c r="F133" s="58" t="s">
        <v>106</v>
      </c>
      <c r="G133" s="58" t="s">
        <v>115</v>
      </c>
      <c r="H133" s="58" t="s">
        <v>108</v>
      </c>
      <c r="I133" s="58" t="s">
        <v>111</v>
      </c>
      <c r="J133" s="58">
        <v>219</v>
      </c>
      <c r="K133" s="58">
        <v>313.17</v>
      </c>
    </row>
    <row r="134" spans="1:11" hidden="1">
      <c r="A134" s="58" t="s">
        <v>112</v>
      </c>
      <c r="B134" s="58">
        <v>2020</v>
      </c>
      <c r="C134" s="58" t="s">
        <v>29</v>
      </c>
      <c r="D134" s="58" t="s">
        <v>104</v>
      </c>
      <c r="E134" s="58" t="s">
        <v>105</v>
      </c>
      <c r="F134" s="58" t="s">
        <v>106</v>
      </c>
      <c r="G134" s="58" t="s">
        <v>115</v>
      </c>
      <c r="H134" s="58" t="s">
        <v>108</v>
      </c>
      <c r="I134" s="58" t="s">
        <v>111</v>
      </c>
      <c r="J134" s="58">
        <v>752</v>
      </c>
      <c r="K134" s="58">
        <v>526.24</v>
      </c>
    </row>
    <row r="135" spans="1:11" hidden="1">
      <c r="A135" s="58" t="s">
        <v>110</v>
      </c>
      <c r="B135" s="58">
        <v>2020</v>
      </c>
      <c r="C135" s="58" t="s">
        <v>29</v>
      </c>
      <c r="D135" s="58" t="s">
        <v>104</v>
      </c>
      <c r="E135" s="58" t="s">
        <v>105</v>
      </c>
      <c r="F135" s="58" t="s">
        <v>106</v>
      </c>
      <c r="G135" s="58" t="s">
        <v>115</v>
      </c>
      <c r="H135" s="58" t="s">
        <v>108</v>
      </c>
      <c r="I135" s="58" t="s">
        <v>111</v>
      </c>
      <c r="J135" s="58">
        <v>805</v>
      </c>
      <c r="K135" s="58">
        <v>526.24</v>
      </c>
    </row>
    <row r="136" spans="1:11" hidden="1">
      <c r="A136" s="58" t="s">
        <v>110</v>
      </c>
      <c r="B136" s="58">
        <v>2020</v>
      </c>
      <c r="C136" s="58" t="s">
        <v>29</v>
      </c>
      <c r="D136" s="58" t="s">
        <v>104</v>
      </c>
      <c r="E136" s="58" t="s">
        <v>105</v>
      </c>
      <c r="F136" s="58" t="s">
        <v>106</v>
      </c>
      <c r="G136" s="58" t="s">
        <v>115</v>
      </c>
      <c r="H136" s="58" t="s">
        <v>108</v>
      </c>
      <c r="I136" s="58" t="s">
        <v>111</v>
      </c>
      <c r="J136" s="58">
        <v>265</v>
      </c>
      <c r="K136" s="58">
        <v>378.95</v>
      </c>
    </row>
    <row r="137" spans="1:11" hidden="1">
      <c r="A137" s="58" t="s">
        <v>103</v>
      </c>
      <c r="B137" s="58">
        <v>2020</v>
      </c>
      <c r="C137" s="58" t="s">
        <v>29</v>
      </c>
      <c r="D137" s="58" t="s">
        <v>104</v>
      </c>
      <c r="E137" s="58" t="s">
        <v>105</v>
      </c>
      <c r="F137" s="58" t="s">
        <v>106</v>
      </c>
      <c r="G137" s="58" t="s">
        <v>115</v>
      </c>
      <c r="H137" s="58" t="s">
        <v>108</v>
      </c>
      <c r="I137" s="58" t="s">
        <v>111</v>
      </c>
      <c r="J137" s="58">
        <v>193</v>
      </c>
      <c r="K137" s="58">
        <v>275.99</v>
      </c>
    </row>
    <row r="138" spans="1:11" hidden="1">
      <c r="A138" s="58" t="s">
        <v>112</v>
      </c>
      <c r="B138" s="58">
        <v>2020</v>
      </c>
      <c r="C138" s="58" t="s">
        <v>29</v>
      </c>
      <c r="D138" s="58" t="s">
        <v>104</v>
      </c>
      <c r="E138" s="58" t="s">
        <v>105</v>
      </c>
      <c r="F138" s="58" t="s">
        <v>106</v>
      </c>
      <c r="G138" s="58" t="s">
        <v>115</v>
      </c>
      <c r="H138" s="58" t="s">
        <v>108</v>
      </c>
      <c r="I138" s="58" t="s">
        <v>109</v>
      </c>
      <c r="J138" s="58">
        <v>884</v>
      </c>
      <c r="K138" s="58">
        <v>1264.1199999999999</v>
      </c>
    </row>
    <row r="139" spans="1:11" hidden="1">
      <c r="A139" s="58" t="s">
        <v>110</v>
      </c>
      <c r="B139" s="58">
        <v>2020</v>
      </c>
      <c r="C139" s="58" t="s">
        <v>29</v>
      </c>
      <c r="D139" s="58" t="s">
        <v>104</v>
      </c>
      <c r="E139" s="58" t="s">
        <v>105</v>
      </c>
      <c r="F139" s="58" t="s">
        <v>106</v>
      </c>
      <c r="G139" s="58" t="s">
        <v>115</v>
      </c>
      <c r="H139" s="58" t="s">
        <v>108</v>
      </c>
      <c r="I139" s="58" t="s">
        <v>109</v>
      </c>
      <c r="J139" s="58">
        <v>885</v>
      </c>
      <c r="K139" s="58">
        <v>1265.55</v>
      </c>
    </row>
    <row r="140" spans="1:11" hidden="1">
      <c r="A140" s="58" t="s">
        <v>110</v>
      </c>
      <c r="B140" s="58">
        <v>2020</v>
      </c>
      <c r="C140" s="58" t="s">
        <v>29</v>
      </c>
      <c r="D140" s="58" t="s">
        <v>104</v>
      </c>
      <c r="E140" s="58" t="s">
        <v>105</v>
      </c>
      <c r="F140" s="58" t="s">
        <v>106</v>
      </c>
      <c r="G140" s="58" t="s">
        <v>115</v>
      </c>
      <c r="H140" s="58" t="s">
        <v>108</v>
      </c>
      <c r="I140" s="58" t="s">
        <v>109</v>
      </c>
      <c r="J140" s="58">
        <v>886</v>
      </c>
      <c r="K140" s="58">
        <v>1266.98</v>
      </c>
    </row>
    <row r="141" spans="1:11" hidden="1">
      <c r="A141" s="58" t="s">
        <v>110</v>
      </c>
      <c r="B141" s="58">
        <v>2020</v>
      </c>
      <c r="C141" s="58" t="s">
        <v>29</v>
      </c>
      <c r="D141" s="58" t="s">
        <v>104</v>
      </c>
      <c r="E141" s="58" t="s">
        <v>105</v>
      </c>
      <c r="F141" s="58" t="s">
        <v>106</v>
      </c>
      <c r="G141" s="58" t="s">
        <v>115</v>
      </c>
      <c r="H141" s="58" t="s">
        <v>108</v>
      </c>
      <c r="I141" s="58" t="s">
        <v>111</v>
      </c>
      <c r="J141" s="58">
        <v>221</v>
      </c>
      <c r="K141" s="58">
        <v>316.02999999999997</v>
      </c>
    </row>
    <row r="142" spans="1:11" hidden="1">
      <c r="A142" s="58" t="s">
        <v>110</v>
      </c>
      <c r="B142" s="58">
        <v>2020</v>
      </c>
      <c r="C142" s="58" t="s">
        <v>29</v>
      </c>
      <c r="D142" s="58" t="s">
        <v>104</v>
      </c>
      <c r="E142" s="58" t="s">
        <v>105</v>
      </c>
      <c r="F142" s="58" t="s">
        <v>106</v>
      </c>
      <c r="G142" s="58" t="s">
        <v>115</v>
      </c>
      <c r="H142" s="58" t="s">
        <v>108</v>
      </c>
      <c r="I142" s="58" t="s">
        <v>111</v>
      </c>
      <c r="J142" s="58">
        <v>269</v>
      </c>
      <c r="K142" s="58">
        <v>384.67</v>
      </c>
    </row>
    <row r="143" spans="1:11" hidden="1">
      <c r="A143" s="58" t="s">
        <v>110</v>
      </c>
      <c r="B143" s="58">
        <v>2020</v>
      </c>
      <c r="C143" s="58" t="s">
        <v>29</v>
      </c>
      <c r="D143" s="58" t="s">
        <v>104</v>
      </c>
      <c r="E143" s="58" t="s">
        <v>105</v>
      </c>
      <c r="F143" s="58" t="s">
        <v>106</v>
      </c>
      <c r="G143" s="58" t="s">
        <v>115</v>
      </c>
      <c r="H143" s="58" t="s">
        <v>108</v>
      </c>
      <c r="I143" s="58" t="s">
        <v>111</v>
      </c>
      <c r="J143" s="58">
        <v>775</v>
      </c>
      <c r="K143" s="58">
        <v>1108.25</v>
      </c>
    </row>
    <row r="144" spans="1:11" hidden="1">
      <c r="A144" s="58" t="s">
        <v>103</v>
      </c>
      <c r="B144" s="58">
        <v>2020</v>
      </c>
      <c r="C144" s="58" t="s">
        <v>28</v>
      </c>
      <c r="D144" s="58" t="s">
        <v>104</v>
      </c>
      <c r="E144" s="58" t="s">
        <v>105</v>
      </c>
      <c r="F144" s="58" t="s">
        <v>106</v>
      </c>
      <c r="G144" s="58" t="s">
        <v>115</v>
      </c>
      <c r="H144" s="58" t="s">
        <v>108</v>
      </c>
      <c r="I144" s="58" t="s">
        <v>109</v>
      </c>
      <c r="J144" s="58">
        <v>320</v>
      </c>
      <c r="K144" s="58">
        <v>457.6</v>
      </c>
    </row>
    <row r="145" spans="1:11" hidden="1">
      <c r="A145" s="58" t="s">
        <v>110</v>
      </c>
      <c r="B145" s="58">
        <v>2020</v>
      </c>
      <c r="C145" s="58" t="s">
        <v>28</v>
      </c>
      <c r="D145" s="58" t="s">
        <v>104</v>
      </c>
      <c r="E145" s="58" t="s">
        <v>105</v>
      </c>
      <c r="F145" s="58" t="s">
        <v>106</v>
      </c>
      <c r="G145" s="58" t="s">
        <v>115</v>
      </c>
      <c r="H145" s="58" t="s">
        <v>108</v>
      </c>
      <c r="I145" s="58" t="s">
        <v>109</v>
      </c>
      <c r="J145" s="58">
        <v>314</v>
      </c>
      <c r="K145" s="58">
        <v>449.02</v>
      </c>
    </row>
    <row r="146" spans="1:11" hidden="1">
      <c r="A146" s="58" t="s">
        <v>103</v>
      </c>
      <c r="B146" s="58">
        <v>2020</v>
      </c>
      <c r="C146" s="58" t="s">
        <v>28</v>
      </c>
      <c r="D146" s="58" t="s">
        <v>104</v>
      </c>
      <c r="E146" s="58" t="s">
        <v>105</v>
      </c>
      <c r="F146" s="58" t="s">
        <v>106</v>
      </c>
      <c r="G146" s="58" t="s">
        <v>115</v>
      </c>
      <c r="H146" s="58" t="s">
        <v>108</v>
      </c>
      <c r="I146" s="58" t="s">
        <v>109</v>
      </c>
      <c r="J146" s="58">
        <v>308</v>
      </c>
      <c r="K146" s="58">
        <v>440.44</v>
      </c>
    </row>
    <row r="147" spans="1:11" hidden="1">
      <c r="A147" s="58" t="s">
        <v>110</v>
      </c>
      <c r="B147" s="58">
        <v>2020</v>
      </c>
      <c r="C147" s="58" t="s">
        <v>28</v>
      </c>
      <c r="D147" s="58" t="s">
        <v>104</v>
      </c>
      <c r="E147" s="58" t="s">
        <v>105</v>
      </c>
      <c r="F147" s="58" t="s">
        <v>106</v>
      </c>
      <c r="G147" s="58" t="s">
        <v>115</v>
      </c>
      <c r="H147" s="58" t="s">
        <v>108</v>
      </c>
      <c r="I147" s="58" t="s">
        <v>111</v>
      </c>
      <c r="J147" s="58">
        <v>224</v>
      </c>
      <c r="K147" s="58">
        <v>320.32</v>
      </c>
    </row>
    <row r="148" spans="1:11" hidden="1">
      <c r="A148" s="58" t="s">
        <v>103</v>
      </c>
      <c r="B148" s="58">
        <v>2020</v>
      </c>
      <c r="C148" s="58" t="s">
        <v>28</v>
      </c>
      <c r="D148" s="58" t="s">
        <v>104</v>
      </c>
      <c r="E148" s="58" t="s">
        <v>105</v>
      </c>
      <c r="F148" s="58" t="s">
        <v>106</v>
      </c>
      <c r="G148" s="58" t="s">
        <v>115</v>
      </c>
      <c r="H148" s="58" t="s">
        <v>108</v>
      </c>
      <c r="I148" s="58" t="s">
        <v>111</v>
      </c>
      <c r="J148" s="58">
        <v>272</v>
      </c>
      <c r="K148" s="58">
        <v>388.96</v>
      </c>
    </row>
    <row r="149" spans="1:11" hidden="1">
      <c r="A149" s="58" t="s">
        <v>112</v>
      </c>
      <c r="B149" s="58">
        <v>2020</v>
      </c>
      <c r="C149" s="58" t="s">
        <v>28</v>
      </c>
      <c r="D149" s="58" t="s">
        <v>104</v>
      </c>
      <c r="E149" s="58" t="s">
        <v>105</v>
      </c>
      <c r="F149" s="58" t="s">
        <v>106</v>
      </c>
      <c r="G149" s="58" t="s">
        <v>115</v>
      </c>
      <c r="H149" s="58" t="s">
        <v>108</v>
      </c>
      <c r="I149" s="58" t="s">
        <v>111</v>
      </c>
      <c r="J149" s="58">
        <v>200</v>
      </c>
      <c r="K149" s="58">
        <v>286</v>
      </c>
    </row>
    <row r="150" spans="1:11" hidden="1">
      <c r="A150" s="58" t="s">
        <v>110</v>
      </c>
      <c r="B150" s="58">
        <v>2020</v>
      </c>
      <c r="C150" s="58" t="s">
        <v>28</v>
      </c>
      <c r="D150" s="58" t="s">
        <v>104</v>
      </c>
      <c r="E150" s="58" t="s">
        <v>105</v>
      </c>
      <c r="F150" s="58" t="s">
        <v>106</v>
      </c>
      <c r="G150" s="58" t="s">
        <v>115</v>
      </c>
      <c r="H150" s="58" t="s">
        <v>108</v>
      </c>
      <c r="I150" s="58" t="s">
        <v>111</v>
      </c>
      <c r="J150" s="58">
        <v>226</v>
      </c>
      <c r="K150" s="58">
        <v>323.18</v>
      </c>
    </row>
    <row r="151" spans="1:11" hidden="1">
      <c r="A151" s="58" t="s">
        <v>110</v>
      </c>
      <c r="B151" s="58">
        <v>2020</v>
      </c>
      <c r="C151" s="58" t="s">
        <v>28</v>
      </c>
      <c r="D151" s="58" t="s">
        <v>104</v>
      </c>
      <c r="E151" s="58" t="s">
        <v>105</v>
      </c>
      <c r="F151" s="58" t="s">
        <v>106</v>
      </c>
      <c r="G151" s="58" t="s">
        <v>115</v>
      </c>
      <c r="H151" s="58" t="s">
        <v>108</v>
      </c>
      <c r="I151" s="58" t="s">
        <v>111</v>
      </c>
      <c r="J151" s="58">
        <v>274</v>
      </c>
      <c r="K151" s="58">
        <v>391.82</v>
      </c>
    </row>
    <row r="152" spans="1:11" hidden="1">
      <c r="A152" s="58" t="s">
        <v>110</v>
      </c>
      <c r="B152" s="58">
        <v>2020</v>
      </c>
      <c r="C152" s="58" t="s">
        <v>28</v>
      </c>
      <c r="D152" s="58" t="s">
        <v>104</v>
      </c>
      <c r="E152" s="58" t="s">
        <v>105</v>
      </c>
      <c r="F152" s="58" t="s">
        <v>106</v>
      </c>
      <c r="G152" s="58" t="s">
        <v>115</v>
      </c>
      <c r="H152" s="58" t="s">
        <v>108</v>
      </c>
      <c r="I152" s="58" t="s">
        <v>111</v>
      </c>
      <c r="J152" s="58">
        <v>196</v>
      </c>
      <c r="K152" s="58">
        <v>280.27999999999997</v>
      </c>
    </row>
    <row r="153" spans="1:11" hidden="1">
      <c r="A153" s="58" t="s">
        <v>103</v>
      </c>
      <c r="B153" s="58">
        <v>2020</v>
      </c>
      <c r="C153" s="58" t="s">
        <v>28</v>
      </c>
      <c r="D153" s="58" t="s">
        <v>104</v>
      </c>
      <c r="E153" s="58" t="s">
        <v>105</v>
      </c>
      <c r="F153" s="58" t="s">
        <v>106</v>
      </c>
      <c r="G153" s="58" t="s">
        <v>115</v>
      </c>
      <c r="H153" s="58" t="s">
        <v>108</v>
      </c>
      <c r="I153" s="58" t="s">
        <v>111</v>
      </c>
      <c r="J153" s="58">
        <v>318</v>
      </c>
      <c r="K153" s="58">
        <v>526.24</v>
      </c>
    </row>
    <row r="154" spans="1:11" hidden="1">
      <c r="A154" s="58" t="s">
        <v>114</v>
      </c>
      <c r="B154" s="58">
        <v>2020</v>
      </c>
      <c r="C154" s="58" t="s">
        <v>28</v>
      </c>
      <c r="D154" s="58" t="s">
        <v>104</v>
      </c>
      <c r="E154" s="58" t="s">
        <v>105</v>
      </c>
      <c r="F154" s="58" t="s">
        <v>106</v>
      </c>
      <c r="G154" s="58" t="s">
        <v>115</v>
      </c>
      <c r="H154" s="58" t="s">
        <v>108</v>
      </c>
      <c r="I154" s="58" t="s">
        <v>111</v>
      </c>
      <c r="J154" s="58">
        <v>312</v>
      </c>
      <c r="K154" s="58">
        <v>526.24</v>
      </c>
    </row>
    <row r="155" spans="1:11" hidden="1">
      <c r="A155" s="58" t="s">
        <v>112</v>
      </c>
      <c r="B155" s="58">
        <v>2020</v>
      </c>
      <c r="C155" s="58" t="s">
        <v>28</v>
      </c>
      <c r="D155" s="58" t="s">
        <v>104</v>
      </c>
      <c r="E155" s="58" t="s">
        <v>105</v>
      </c>
      <c r="F155" s="58" t="s">
        <v>106</v>
      </c>
      <c r="G155" s="58" t="s">
        <v>115</v>
      </c>
      <c r="H155" s="58" t="s">
        <v>108</v>
      </c>
      <c r="I155" s="58" t="s">
        <v>111</v>
      </c>
      <c r="J155" s="58">
        <v>712</v>
      </c>
      <c r="K155" s="58">
        <v>1018.16</v>
      </c>
    </row>
    <row r="156" spans="1:11" hidden="1">
      <c r="A156" s="58" t="s">
        <v>103</v>
      </c>
      <c r="B156" s="58">
        <v>2020</v>
      </c>
      <c r="C156" s="58" t="s">
        <v>28</v>
      </c>
      <c r="D156" s="58" t="s">
        <v>104</v>
      </c>
      <c r="E156" s="58" t="s">
        <v>105</v>
      </c>
      <c r="F156" s="58" t="s">
        <v>106</v>
      </c>
      <c r="G156" s="58" t="s">
        <v>115</v>
      </c>
      <c r="H156" s="58" t="s">
        <v>108</v>
      </c>
      <c r="I156" s="58" t="s">
        <v>111</v>
      </c>
      <c r="J156" s="58">
        <v>765</v>
      </c>
      <c r="K156" s="58">
        <v>1093.95</v>
      </c>
    </row>
    <row r="157" spans="1:11" hidden="1">
      <c r="A157" s="58" t="s">
        <v>110</v>
      </c>
      <c r="B157" s="58">
        <v>2020</v>
      </c>
      <c r="C157" s="58" t="s">
        <v>28</v>
      </c>
      <c r="D157" s="58" t="s">
        <v>104</v>
      </c>
      <c r="E157" s="58" t="s">
        <v>105</v>
      </c>
      <c r="F157" s="58" t="s">
        <v>106</v>
      </c>
      <c r="G157" s="58" t="s">
        <v>115</v>
      </c>
      <c r="H157" s="58" t="s">
        <v>108</v>
      </c>
      <c r="I157" s="58" t="s">
        <v>109</v>
      </c>
      <c r="J157" s="58">
        <v>321</v>
      </c>
      <c r="K157" s="58">
        <v>459.03</v>
      </c>
    </row>
    <row r="158" spans="1:11" hidden="1">
      <c r="A158" s="58" t="s">
        <v>103</v>
      </c>
      <c r="B158" s="58">
        <v>2020</v>
      </c>
      <c r="C158" s="58" t="s">
        <v>28</v>
      </c>
      <c r="D158" s="58" t="s">
        <v>104</v>
      </c>
      <c r="E158" s="58" t="s">
        <v>105</v>
      </c>
      <c r="F158" s="58" t="s">
        <v>106</v>
      </c>
      <c r="G158" s="58" t="s">
        <v>115</v>
      </c>
      <c r="H158" s="58" t="s">
        <v>108</v>
      </c>
      <c r="I158" s="58" t="s">
        <v>111</v>
      </c>
      <c r="J158" s="58">
        <v>315</v>
      </c>
      <c r="K158" s="58">
        <v>450.45</v>
      </c>
    </row>
    <row r="159" spans="1:11" hidden="1">
      <c r="A159" s="58" t="s">
        <v>112</v>
      </c>
      <c r="B159" s="58">
        <v>2020</v>
      </c>
      <c r="C159" s="58" t="s">
        <v>28</v>
      </c>
      <c r="D159" s="58" t="s">
        <v>104</v>
      </c>
      <c r="E159" s="58" t="s">
        <v>105</v>
      </c>
      <c r="F159" s="58" t="s">
        <v>106</v>
      </c>
      <c r="G159" s="58" t="s">
        <v>115</v>
      </c>
      <c r="H159" s="58" t="s">
        <v>108</v>
      </c>
      <c r="I159" s="58" t="s">
        <v>111</v>
      </c>
      <c r="J159" s="58">
        <v>309</v>
      </c>
      <c r="K159" s="58">
        <v>441.87</v>
      </c>
    </row>
    <row r="160" spans="1:11" hidden="1">
      <c r="A160" s="58" t="s">
        <v>103</v>
      </c>
      <c r="B160" s="58">
        <v>2020</v>
      </c>
      <c r="C160" s="58" t="s">
        <v>28</v>
      </c>
      <c r="D160" s="58" t="s">
        <v>104</v>
      </c>
      <c r="E160" s="58" t="s">
        <v>105</v>
      </c>
      <c r="F160" s="58" t="s">
        <v>106</v>
      </c>
      <c r="G160" s="58" t="s">
        <v>115</v>
      </c>
      <c r="H160" s="58" t="s">
        <v>108</v>
      </c>
      <c r="I160" s="58" t="s">
        <v>111</v>
      </c>
      <c r="J160" s="58">
        <v>225</v>
      </c>
      <c r="K160" s="58">
        <v>321.75</v>
      </c>
    </row>
    <row r="161" spans="1:11" hidden="1">
      <c r="A161" s="58" t="s">
        <v>103</v>
      </c>
      <c r="B161" s="58">
        <v>2020</v>
      </c>
      <c r="C161" s="58" t="s">
        <v>28</v>
      </c>
      <c r="D161" s="58" t="s">
        <v>104</v>
      </c>
      <c r="E161" s="58" t="s">
        <v>105</v>
      </c>
      <c r="F161" s="58" t="s">
        <v>106</v>
      </c>
      <c r="G161" s="58" t="s">
        <v>115</v>
      </c>
      <c r="H161" s="58" t="s">
        <v>108</v>
      </c>
      <c r="I161" s="58" t="s">
        <v>111</v>
      </c>
      <c r="J161" s="58">
        <v>751</v>
      </c>
      <c r="K161" s="58">
        <v>526.24</v>
      </c>
    </row>
    <row r="162" spans="1:11" hidden="1">
      <c r="A162" s="58" t="s">
        <v>110</v>
      </c>
      <c r="B162" s="58">
        <v>2020</v>
      </c>
      <c r="C162" s="58" t="s">
        <v>28</v>
      </c>
      <c r="D162" s="58" t="s">
        <v>104</v>
      </c>
      <c r="E162" s="58" t="s">
        <v>105</v>
      </c>
      <c r="F162" s="58" t="s">
        <v>106</v>
      </c>
      <c r="G162" s="58" t="s">
        <v>115</v>
      </c>
      <c r="H162" s="58" t="s">
        <v>108</v>
      </c>
      <c r="I162" s="58" t="s">
        <v>111</v>
      </c>
      <c r="J162" s="58">
        <v>223</v>
      </c>
      <c r="K162" s="58">
        <v>318.89</v>
      </c>
    </row>
    <row r="163" spans="1:11" hidden="1">
      <c r="A163" s="58" t="s">
        <v>114</v>
      </c>
      <c r="B163" s="58">
        <v>2020</v>
      </c>
      <c r="C163" s="58" t="s">
        <v>28</v>
      </c>
      <c r="D163" s="58" t="s">
        <v>104</v>
      </c>
      <c r="E163" s="58" t="s">
        <v>105</v>
      </c>
      <c r="F163" s="58" t="s">
        <v>106</v>
      </c>
      <c r="G163" s="58" t="s">
        <v>115</v>
      </c>
      <c r="H163" s="58" t="s">
        <v>108</v>
      </c>
      <c r="I163" s="58" t="s">
        <v>111</v>
      </c>
      <c r="J163" s="58">
        <v>271</v>
      </c>
      <c r="K163" s="58">
        <v>387.53</v>
      </c>
    </row>
    <row r="164" spans="1:11" hidden="1">
      <c r="A164" s="58" t="s">
        <v>110</v>
      </c>
      <c r="B164" s="58">
        <v>2020</v>
      </c>
      <c r="C164" s="58" t="s">
        <v>28</v>
      </c>
      <c r="D164" s="58" t="s">
        <v>104</v>
      </c>
      <c r="E164" s="58" t="s">
        <v>105</v>
      </c>
      <c r="F164" s="58" t="s">
        <v>106</v>
      </c>
      <c r="G164" s="58" t="s">
        <v>115</v>
      </c>
      <c r="H164" s="58" t="s">
        <v>108</v>
      </c>
      <c r="I164" s="58" t="s">
        <v>111</v>
      </c>
      <c r="J164" s="58">
        <v>199</v>
      </c>
      <c r="K164" s="58">
        <v>284.57</v>
      </c>
    </row>
    <row r="165" spans="1:11" hidden="1">
      <c r="A165" s="58" t="s">
        <v>112</v>
      </c>
      <c r="B165" s="58">
        <v>2020</v>
      </c>
      <c r="C165" s="58" t="s">
        <v>28</v>
      </c>
      <c r="D165" s="58" t="s">
        <v>104</v>
      </c>
      <c r="E165" s="58" t="s">
        <v>105</v>
      </c>
      <c r="F165" s="58" t="s">
        <v>106</v>
      </c>
      <c r="G165" s="58" t="s">
        <v>115</v>
      </c>
      <c r="H165" s="58" t="s">
        <v>108</v>
      </c>
      <c r="I165" s="58" t="s">
        <v>109</v>
      </c>
      <c r="J165" s="58">
        <v>882</v>
      </c>
      <c r="K165" s="58">
        <v>1261.26</v>
      </c>
    </row>
    <row r="166" spans="1:11" hidden="1">
      <c r="A166" s="58" t="s">
        <v>103</v>
      </c>
      <c r="B166" s="58">
        <v>2020</v>
      </c>
      <c r="C166" s="58" t="s">
        <v>28</v>
      </c>
      <c r="D166" s="58" t="s">
        <v>104</v>
      </c>
      <c r="E166" s="58" t="s">
        <v>105</v>
      </c>
      <c r="F166" s="58" t="s">
        <v>106</v>
      </c>
      <c r="G166" s="58" t="s">
        <v>115</v>
      </c>
      <c r="H166" s="58" t="s">
        <v>108</v>
      </c>
      <c r="I166" s="58" t="s">
        <v>109</v>
      </c>
      <c r="J166" s="58">
        <v>883</v>
      </c>
      <c r="K166" s="58">
        <v>1262.69</v>
      </c>
    </row>
    <row r="167" spans="1:11" hidden="1">
      <c r="A167" s="58" t="s">
        <v>112</v>
      </c>
      <c r="B167" s="58">
        <v>2020</v>
      </c>
      <c r="C167" s="58" t="s">
        <v>28</v>
      </c>
      <c r="D167" s="58" t="s">
        <v>104</v>
      </c>
      <c r="E167" s="58" t="s">
        <v>105</v>
      </c>
      <c r="F167" s="58" t="s">
        <v>106</v>
      </c>
      <c r="G167" s="58" t="s">
        <v>115</v>
      </c>
      <c r="H167" s="58" t="s">
        <v>108</v>
      </c>
      <c r="I167" s="58" t="s">
        <v>111</v>
      </c>
      <c r="J167" s="58">
        <v>227</v>
      </c>
      <c r="K167" s="58">
        <v>324.61</v>
      </c>
    </row>
    <row r="168" spans="1:11" hidden="1">
      <c r="A168" s="58" t="s">
        <v>110</v>
      </c>
      <c r="B168" s="58">
        <v>2020</v>
      </c>
      <c r="C168" s="58" t="s">
        <v>28</v>
      </c>
      <c r="D168" s="58" t="s">
        <v>104</v>
      </c>
      <c r="E168" s="58" t="s">
        <v>105</v>
      </c>
      <c r="F168" s="58" t="s">
        <v>106</v>
      </c>
      <c r="G168" s="58" t="s">
        <v>115</v>
      </c>
      <c r="H168" s="58" t="s">
        <v>108</v>
      </c>
      <c r="I168" s="58" t="s">
        <v>111</v>
      </c>
      <c r="J168" s="58">
        <v>774</v>
      </c>
      <c r="K168" s="58">
        <v>1106.82</v>
      </c>
    </row>
    <row r="169" spans="1:11" hidden="1">
      <c r="A169" s="58" t="s">
        <v>112</v>
      </c>
      <c r="B169" s="58">
        <v>2020</v>
      </c>
      <c r="C169" s="58" t="s">
        <v>24</v>
      </c>
      <c r="D169" s="58" t="s">
        <v>104</v>
      </c>
      <c r="E169" s="58" t="s">
        <v>105</v>
      </c>
      <c r="F169" s="58" t="s">
        <v>106</v>
      </c>
      <c r="G169" s="58" t="s">
        <v>115</v>
      </c>
      <c r="H169" s="58" t="s">
        <v>108</v>
      </c>
      <c r="I169" s="58" t="s">
        <v>111</v>
      </c>
      <c r="J169" s="58">
        <v>368</v>
      </c>
      <c r="K169" s="58">
        <v>526.24</v>
      </c>
    </row>
    <row r="170" spans="1:11" hidden="1">
      <c r="A170" s="58" t="s">
        <v>112</v>
      </c>
      <c r="B170" s="58">
        <v>2020</v>
      </c>
      <c r="C170" s="58" t="s">
        <v>24</v>
      </c>
      <c r="D170" s="58" t="s">
        <v>104</v>
      </c>
      <c r="E170" s="58" t="s">
        <v>105</v>
      </c>
      <c r="F170" s="58" t="s">
        <v>106</v>
      </c>
      <c r="G170" s="58" t="s">
        <v>115</v>
      </c>
      <c r="H170" s="58" t="s">
        <v>108</v>
      </c>
      <c r="I170" s="58" t="s">
        <v>109</v>
      </c>
      <c r="J170" s="58">
        <v>362</v>
      </c>
      <c r="K170" s="58">
        <v>517.66</v>
      </c>
    </row>
    <row r="171" spans="1:11" hidden="1">
      <c r="A171" s="58" t="s">
        <v>112</v>
      </c>
      <c r="B171" s="58">
        <v>2020</v>
      </c>
      <c r="C171" s="58" t="s">
        <v>24</v>
      </c>
      <c r="D171" s="58" t="s">
        <v>104</v>
      </c>
      <c r="E171" s="58" t="s">
        <v>105</v>
      </c>
      <c r="F171" s="58" t="s">
        <v>106</v>
      </c>
      <c r="G171" s="58" t="s">
        <v>115</v>
      </c>
      <c r="H171" s="58" t="s">
        <v>108</v>
      </c>
      <c r="I171" s="58" t="s">
        <v>109</v>
      </c>
      <c r="J171" s="58">
        <v>356</v>
      </c>
      <c r="K171" s="58">
        <v>509.08</v>
      </c>
    </row>
    <row r="172" spans="1:11" hidden="1">
      <c r="A172" s="58" t="s">
        <v>113</v>
      </c>
      <c r="B172" s="58">
        <v>2020</v>
      </c>
      <c r="C172" s="58" t="s">
        <v>24</v>
      </c>
      <c r="D172" s="58" t="s">
        <v>104</v>
      </c>
      <c r="E172" s="58" t="s">
        <v>105</v>
      </c>
      <c r="F172" s="58" t="s">
        <v>106</v>
      </c>
      <c r="G172" s="58" t="s">
        <v>115</v>
      </c>
      <c r="H172" s="58" t="s">
        <v>108</v>
      </c>
      <c r="I172" s="58" t="s">
        <v>111</v>
      </c>
      <c r="J172" s="58">
        <v>242</v>
      </c>
      <c r="K172" s="58">
        <v>346.06</v>
      </c>
    </row>
    <row r="173" spans="1:11" hidden="1">
      <c r="A173" s="58" t="s">
        <v>103</v>
      </c>
      <c r="B173" s="58">
        <v>2020</v>
      </c>
      <c r="C173" s="58" t="s">
        <v>24</v>
      </c>
      <c r="D173" s="58" t="s">
        <v>104</v>
      </c>
      <c r="E173" s="58" t="s">
        <v>105</v>
      </c>
      <c r="F173" s="58" t="s">
        <v>106</v>
      </c>
      <c r="G173" s="58" t="s">
        <v>115</v>
      </c>
      <c r="H173" s="58" t="s">
        <v>108</v>
      </c>
      <c r="I173" s="58" t="s">
        <v>111</v>
      </c>
      <c r="J173" s="58">
        <v>290</v>
      </c>
      <c r="K173" s="58">
        <v>414.7</v>
      </c>
    </row>
    <row r="174" spans="1:11" hidden="1">
      <c r="A174" s="58" t="s">
        <v>110</v>
      </c>
      <c r="B174" s="58">
        <v>2020</v>
      </c>
      <c r="C174" s="58" t="s">
        <v>24</v>
      </c>
      <c r="D174" s="58" t="s">
        <v>104</v>
      </c>
      <c r="E174" s="58" t="s">
        <v>105</v>
      </c>
      <c r="F174" s="58" t="s">
        <v>106</v>
      </c>
      <c r="G174" s="58" t="s">
        <v>115</v>
      </c>
      <c r="H174" s="58" t="s">
        <v>108</v>
      </c>
      <c r="I174" s="58" t="s">
        <v>111</v>
      </c>
      <c r="J174" s="58">
        <v>212</v>
      </c>
      <c r="K174" s="58">
        <v>303.16000000000003</v>
      </c>
    </row>
    <row r="175" spans="1:11" hidden="1">
      <c r="A175" s="58" t="s">
        <v>114</v>
      </c>
      <c r="B175" s="58">
        <v>2020</v>
      </c>
      <c r="C175" s="58" t="s">
        <v>24</v>
      </c>
      <c r="D175" s="58" t="s">
        <v>104</v>
      </c>
      <c r="E175" s="58" t="s">
        <v>105</v>
      </c>
      <c r="F175" s="58" t="s">
        <v>106</v>
      </c>
      <c r="G175" s="58" t="s">
        <v>115</v>
      </c>
      <c r="H175" s="58" t="s">
        <v>108</v>
      </c>
      <c r="I175" s="58" t="s">
        <v>111</v>
      </c>
      <c r="J175" s="58">
        <v>286</v>
      </c>
      <c r="K175" s="58">
        <v>408.98</v>
      </c>
    </row>
    <row r="176" spans="1:11" hidden="1">
      <c r="A176" s="58" t="s">
        <v>113</v>
      </c>
      <c r="B176" s="58">
        <v>2020</v>
      </c>
      <c r="C176" s="58" t="s">
        <v>24</v>
      </c>
      <c r="D176" s="58" t="s">
        <v>104</v>
      </c>
      <c r="E176" s="58" t="s">
        <v>105</v>
      </c>
      <c r="F176" s="58" t="s">
        <v>106</v>
      </c>
      <c r="G176" s="58" t="s">
        <v>115</v>
      </c>
      <c r="H176" s="58" t="s">
        <v>108</v>
      </c>
      <c r="I176" s="58" t="s">
        <v>111</v>
      </c>
      <c r="J176" s="58">
        <v>214</v>
      </c>
      <c r="K176" s="58">
        <v>306.02</v>
      </c>
    </row>
    <row r="177" spans="1:11" hidden="1">
      <c r="A177" s="58" t="s">
        <v>110</v>
      </c>
      <c r="B177" s="58">
        <v>2020</v>
      </c>
      <c r="C177" s="58" t="s">
        <v>24</v>
      </c>
      <c r="D177" s="58" t="s">
        <v>104</v>
      </c>
      <c r="E177" s="58" t="s">
        <v>105</v>
      </c>
      <c r="F177" s="58" t="s">
        <v>106</v>
      </c>
      <c r="G177" s="58" t="s">
        <v>115</v>
      </c>
      <c r="H177" s="58" t="s">
        <v>108</v>
      </c>
      <c r="I177" s="58" t="s">
        <v>111</v>
      </c>
      <c r="J177" s="58">
        <v>366</v>
      </c>
      <c r="K177" s="58">
        <v>526.24</v>
      </c>
    </row>
    <row r="178" spans="1:11" hidden="1">
      <c r="A178" s="58" t="s">
        <v>110</v>
      </c>
      <c r="B178" s="58">
        <v>2020</v>
      </c>
      <c r="C178" s="58" t="s">
        <v>24</v>
      </c>
      <c r="D178" s="58" t="s">
        <v>104</v>
      </c>
      <c r="E178" s="58" t="s">
        <v>105</v>
      </c>
      <c r="F178" s="58" t="s">
        <v>106</v>
      </c>
      <c r="G178" s="58" t="s">
        <v>115</v>
      </c>
      <c r="H178" s="58" t="s">
        <v>108</v>
      </c>
      <c r="I178" s="58" t="s">
        <v>109</v>
      </c>
      <c r="J178" s="58">
        <v>360</v>
      </c>
      <c r="K178" s="58">
        <v>526.24</v>
      </c>
    </row>
    <row r="179" spans="1:11" hidden="1">
      <c r="A179" s="58" t="s">
        <v>112</v>
      </c>
      <c r="B179" s="58">
        <v>2020</v>
      </c>
      <c r="C179" s="58" t="s">
        <v>24</v>
      </c>
      <c r="D179" s="58" t="s">
        <v>104</v>
      </c>
      <c r="E179" s="58" t="s">
        <v>105</v>
      </c>
      <c r="F179" s="58" t="s">
        <v>106</v>
      </c>
      <c r="G179" s="58" t="s">
        <v>115</v>
      </c>
      <c r="H179" s="58" t="s">
        <v>108</v>
      </c>
      <c r="I179" s="58" t="s">
        <v>111</v>
      </c>
      <c r="J179" s="58">
        <v>676</v>
      </c>
      <c r="K179" s="58">
        <v>966.68</v>
      </c>
    </row>
    <row r="180" spans="1:11" hidden="1">
      <c r="A180" s="58" t="s">
        <v>112</v>
      </c>
      <c r="B180" s="58">
        <v>2020</v>
      </c>
      <c r="C180" s="58" t="s">
        <v>24</v>
      </c>
      <c r="D180" s="58" t="s">
        <v>104</v>
      </c>
      <c r="E180" s="58" t="s">
        <v>105</v>
      </c>
      <c r="F180" s="58" t="s">
        <v>106</v>
      </c>
      <c r="G180" s="58" t="s">
        <v>115</v>
      </c>
      <c r="H180" s="58" t="s">
        <v>108</v>
      </c>
      <c r="I180" s="58" t="s">
        <v>111</v>
      </c>
      <c r="J180" s="58">
        <v>709</v>
      </c>
      <c r="K180" s="58">
        <v>1013.87</v>
      </c>
    </row>
    <row r="181" spans="1:11" hidden="1">
      <c r="A181" s="58" t="s">
        <v>103</v>
      </c>
      <c r="B181" s="58">
        <v>2020</v>
      </c>
      <c r="C181" s="58" t="s">
        <v>24</v>
      </c>
      <c r="D181" s="58" t="s">
        <v>104</v>
      </c>
      <c r="E181" s="58" t="s">
        <v>105</v>
      </c>
      <c r="F181" s="58" t="s">
        <v>106</v>
      </c>
      <c r="G181" s="58" t="s">
        <v>115</v>
      </c>
      <c r="H181" s="58" t="s">
        <v>108</v>
      </c>
      <c r="I181" s="58" t="s">
        <v>111</v>
      </c>
      <c r="J181" s="58">
        <v>762</v>
      </c>
      <c r="K181" s="58">
        <v>1089.6600000000001</v>
      </c>
    </row>
    <row r="182" spans="1:11" hidden="1">
      <c r="A182" s="58" t="s">
        <v>103</v>
      </c>
      <c r="B182" s="58">
        <v>2020</v>
      </c>
      <c r="C182" s="58" t="s">
        <v>24</v>
      </c>
      <c r="D182" s="58" t="s">
        <v>104</v>
      </c>
      <c r="E182" s="58" t="s">
        <v>105</v>
      </c>
      <c r="F182" s="58" t="s">
        <v>106</v>
      </c>
      <c r="G182" s="58" t="s">
        <v>115</v>
      </c>
      <c r="H182" s="58" t="s">
        <v>108</v>
      </c>
      <c r="I182" s="58" t="s">
        <v>111</v>
      </c>
      <c r="J182" s="58">
        <v>369</v>
      </c>
      <c r="K182" s="58">
        <v>527.66999999999996</v>
      </c>
    </row>
    <row r="183" spans="1:11" hidden="1">
      <c r="A183" s="58" t="s">
        <v>112</v>
      </c>
      <c r="B183" s="58">
        <v>2020</v>
      </c>
      <c r="C183" s="58" t="s">
        <v>24</v>
      </c>
      <c r="D183" s="58" t="s">
        <v>104</v>
      </c>
      <c r="E183" s="58" t="s">
        <v>105</v>
      </c>
      <c r="F183" s="58" t="s">
        <v>106</v>
      </c>
      <c r="G183" s="58" t="s">
        <v>115</v>
      </c>
      <c r="H183" s="58" t="s">
        <v>108</v>
      </c>
      <c r="I183" s="58" t="s">
        <v>111</v>
      </c>
      <c r="J183" s="58">
        <v>363</v>
      </c>
      <c r="K183" s="58">
        <v>519.09</v>
      </c>
    </row>
    <row r="184" spans="1:11" hidden="1">
      <c r="A184" s="58" t="s">
        <v>114</v>
      </c>
      <c r="B184" s="58">
        <v>2020</v>
      </c>
      <c r="C184" s="58" t="s">
        <v>24</v>
      </c>
      <c r="D184" s="58" t="s">
        <v>104</v>
      </c>
      <c r="E184" s="58" t="s">
        <v>105</v>
      </c>
      <c r="F184" s="58" t="s">
        <v>106</v>
      </c>
      <c r="G184" s="58" t="s">
        <v>115</v>
      </c>
      <c r="H184" s="58" t="s">
        <v>108</v>
      </c>
      <c r="I184" s="58" t="s">
        <v>109</v>
      </c>
      <c r="J184" s="58">
        <v>357</v>
      </c>
      <c r="K184" s="58">
        <v>510.51</v>
      </c>
    </row>
    <row r="185" spans="1:11" hidden="1">
      <c r="A185" s="58" t="s">
        <v>103</v>
      </c>
      <c r="B185" s="58">
        <v>2020</v>
      </c>
      <c r="C185" s="58" t="s">
        <v>24</v>
      </c>
      <c r="D185" s="58" t="s">
        <v>104</v>
      </c>
      <c r="E185" s="58" t="s">
        <v>105</v>
      </c>
      <c r="F185" s="58" t="s">
        <v>106</v>
      </c>
      <c r="G185" s="58" t="s">
        <v>115</v>
      </c>
      <c r="H185" s="58" t="s">
        <v>108</v>
      </c>
      <c r="I185" s="58" t="s">
        <v>111</v>
      </c>
      <c r="J185" s="58">
        <v>243</v>
      </c>
      <c r="K185" s="58">
        <v>347.49</v>
      </c>
    </row>
    <row r="186" spans="1:11" hidden="1">
      <c r="A186" s="58" t="s">
        <v>112</v>
      </c>
      <c r="B186" s="58">
        <v>2020</v>
      </c>
      <c r="C186" s="58" t="s">
        <v>24</v>
      </c>
      <c r="D186" s="58" t="s">
        <v>104</v>
      </c>
      <c r="E186" s="58" t="s">
        <v>105</v>
      </c>
      <c r="F186" s="58" t="s">
        <v>106</v>
      </c>
      <c r="G186" s="58" t="s">
        <v>115</v>
      </c>
      <c r="H186" s="58" t="s">
        <v>108</v>
      </c>
      <c r="I186" s="58" t="s">
        <v>111</v>
      </c>
      <c r="J186" s="58">
        <v>802</v>
      </c>
      <c r="K186" s="58">
        <v>526.24</v>
      </c>
    </row>
    <row r="187" spans="1:11" hidden="1">
      <c r="A187" s="58" t="s">
        <v>113</v>
      </c>
      <c r="B187" s="58">
        <v>2020</v>
      </c>
      <c r="C187" s="58" t="s">
        <v>24</v>
      </c>
      <c r="D187" s="58" t="s">
        <v>104</v>
      </c>
      <c r="E187" s="58" t="s">
        <v>105</v>
      </c>
      <c r="F187" s="58" t="s">
        <v>106</v>
      </c>
      <c r="G187" s="58" t="s">
        <v>115</v>
      </c>
      <c r="H187" s="58" t="s">
        <v>108</v>
      </c>
      <c r="I187" s="58" t="s">
        <v>111</v>
      </c>
      <c r="J187" s="58">
        <v>241</v>
      </c>
      <c r="K187" s="58">
        <v>344.63</v>
      </c>
    </row>
    <row r="188" spans="1:11" hidden="1">
      <c r="A188" s="58" t="s">
        <v>110</v>
      </c>
      <c r="B188" s="58">
        <v>2020</v>
      </c>
      <c r="C188" s="58" t="s">
        <v>24</v>
      </c>
      <c r="D188" s="58" t="s">
        <v>104</v>
      </c>
      <c r="E188" s="58" t="s">
        <v>105</v>
      </c>
      <c r="F188" s="58" t="s">
        <v>106</v>
      </c>
      <c r="G188" s="58" t="s">
        <v>115</v>
      </c>
      <c r="H188" s="58" t="s">
        <v>108</v>
      </c>
      <c r="I188" s="58" t="s">
        <v>111</v>
      </c>
      <c r="J188" s="58">
        <v>289</v>
      </c>
      <c r="K188" s="58">
        <v>413.27</v>
      </c>
    </row>
    <row r="189" spans="1:11" hidden="1">
      <c r="A189" s="58" t="s">
        <v>112</v>
      </c>
      <c r="B189" s="58">
        <v>2020</v>
      </c>
      <c r="C189" s="58" t="s">
        <v>24</v>
      </c>
      <c r="D189" s="58" t="s">
        <v>104</v>
      </c>
      <c r="E189" s="58" t="s">
        <v>105</v>
      </c>
      <c r="F189" s="58" t="s">
        <v>106</v>
      </c>
      <c r="G189" s="58" t="s">
        <v>115</v>
      </c>
      <c r="H189" s="58" t="s">
        <v>108</v>
      </c>
      <c r="I189" s="58" t="s">
        <v>111</v>
      </c>
      <c r="J189" s="58">
        <v>874</v>
      </c>
      <c r="K189" s="58">
        <v>1249.82</v>
      </c>
    </row>
    <row r="190" spans="1:11" hidden="1">
      <c r="A190" s="58" t="s">
        <v>103</v>
      </c>
      <c r="B190" s="58">
        <v>2020</v>
      </c>
      <c r="C190" s="58" t="s">
        <v>24</v>
      </c>
      <c r="D190" s="58" t="s">
        <v>104</v>
      </c>
      <c r="E190" s="58" t="s">
        <v>105</v>
      </c>
      <c r="F190" s="58" t="s">
        <v>106</v>
      </c>
      <c r="G190" s="58" t="s">
        <v>115</v>
      </c>
      <c r="H190" s="58" t="s">
        <v>108</v>
      </c>
      <c r="I190" s="58" t="s">
        <v>109</v>
      </c>
      <c r="J190" s="58">
        <v>875</v>
      </c>
      <c r="K190" s="58">
        <v>1251.25</v>
      </c>
    </row>
    <row r="191" spans="1:11" hidden="1">
      <c r="A191" s="58" t="s">
        <v>110</v>
      </c>
      <c r="B191" s="58">
        <v>2020</v>
      </c>
      <c r="C191" s="58" t="s">
        <v>24</v>
      </c>
      <c r="D191" s="58" t="s">
        <v>104</v>
      </c>
      <c r="E191" s="58" t="s">
        <v>105</v>
      </c>
      <c r="F191" s="58" t="s">
        <v>106</v>
      </c>
      <c r="G191" s="58" t="s">
        <v>115</v>
      </c>
      <c r="H191" s="58" t="s">
        <v>108</v>
      </c>
      <c r="I191" s="58" t="s">
        <v>111</v>
      </c>
      <c r="J191" s="58">
        <v>239</v>
      </c>
      <c r="K191" s="58">
        <v>341.77</v>
      </c>
    </row>
    <row r="192" spans="1:11" hidden="1">
      <c r="A192" s="58" t="s">
        <v>110</v>
      </c>
      <c r="B192" s="58">
        <v>2020</v>
      </c>
      <c r="C192" s="58" t="s">
        <v>24</v>
      </c>
      <c r="D192" s="58" t="s">
        <v>104</v>
      </c>
      <c r="E192" s="58" t="s">
        <v>105</v>
      </c>
      <c r="F192" s="58" t="s">
        <v>106</v>
      </c>
      <c r="G192" s="58" t="s">
        <v>115</v>
      </c>
      <c r="H192" s="58" t="s">
        <v>108</v>
      </c>
      <c r="I192" s="58" t="s">
        <v>111</v>
      </c>
      <c r="J192" s="58">
        <v>287</v>
      </c>
      <c r="K192" s="58">
        <v>410.41</v>
      </c>
    </row>
    <row r="193" spans="1:11" hidden="1">
      <c r="A193" s="58" t="s">
        <v>113</v>
      </c>
      <c r="B193" s="58">
        <v>2020</v>
      </c>
      <c r="C193" s="58" t="s">
        <v>24</v>
      </c>
      <c r="D193" s="58" t="s">
        <v>104</v>
      </c>
      <c r="E193" s="58" t="s">
        <v>105</v>
      </c>
      <c r="F193" s="58" t="s">
        <v>106</v>
      </c>
      <c r="G193" s="58" t="s">
        <v>115</v>
      </c>
      <c r="H193" s="58" t="s">
        <v>108</v>
      </c>
      <c r="I193" s="58" t="s">
        <v>111</v>
      </c>
      <c r="J193" s="58">
        <v>771</v>
      </c>
      <c r="K193" s="58">
        <v>1102.53</v>
      </c>
    </row>
    <row r="194" spans="1:11" hidden="1">
      <c r="A194" s="58" t="s">
        <v>103</v>
      </c>
      <c r="B194" s="58">
        <v>2020</v>
      </c>
      <c r="C194" s="58" t="s">
        <v>27</v>
      </c>
      <c r="D194" s="58" t="s">
        <v>104</v>
      </c>
      <c r="E194" s="58" t="s">
        <v>105</v>
      </c>
      <c r="F194" s="58" t="s">
        <v>106</v>
      </c>
      <c r="G194" s="58" t="s">
        <v>115</v>
      </c>
      <c r="H194" s="58" t="s">
        <v>108</v>
      </c>
      <c r="I194" s="58" t="s">
        <v>109</v>
      </c>
      <c r="J194" s="58">
        <v>338</v>
      </c>
      <c r="K194" s="58">
        <v>483.34</v>
      </c>
    </row>
    <row r="195" spans="1:11" hidden="1">
      <c r="A195" s="58" t="s">
        <v>103</v>
      </c>
      <c r="B195" s="58">
        <v>2020</v>
      </c>
      <c r="C195" s="58" t="s">
        <v>27</v>
      </c>
      <c r="D195" s="58" t="s">
        <v>104</v>
      </c>
      <c r="E195" s="58" t="s">
        <v>105</v>
      </c>
      <c r="F195" s="58" t="s">
        <v>106</v>
      </c>
      <c r="G195" s="58" t="s">
        <v>115</v>
      </c>
      <c r="H195" s="58" t="s">
        <v>108</v>
      </c>
      <c r="I195" s="58" t="s">
        <v>109</v>
      </c>
      <c r="J195" s="58">
        <v>332</v>
      </c>
      <c r="K195" s="58">
        <v>474.76</v>
      </c>
    </row>
    <row r="196" spans="1:11" hidden="1">
      <c r="A196" s="58" t="s">
        <v>110</v>
      </c>
      <c r="B196" s="58">
        <v>2020</v>
      </c>
      <c r="C196" s="58" t="s">
        <v>27</v>
      </c>
      <c r="D196" s="58" t="s">
        <v>104</v>
      </c>
      <c r="E196" s="58" t="s">
        <v>105</v>
      </c>
      <c r="F196" s="58" t="s">
        <v>106</v>
      </c>
      <c r="G196" s="58" t="s">
        <v>115</v>
      </c>
      <c r="H196" s="58" t="s">
        <v>108</v>
      </c>
      <c r="I196" s="58" t="s">
        <v>109</v>
      </c>
      <c r="J196" s="58">
        <v>326</v>
      </c>
      <c r="K196" s="58">
        <v>466.18</v>
      </c>
    </row>
    <row r="197" spans="1:11" hidden="1">
      <c r="A197" s="58" t="s">
        <v>110</v>
      </c>
      <c r="B197" s="58">
        <v>2020</v>
      </c>
      <c r="C197" s="58" t="s">
        <v>27</v>
      </c>
      <c r="D197" s="58" t="s">
        <v>104</v>
      </c>
      <c r="E197" s="58" t="s">
        <v>105</v>
      </c>
      <c r="F197" s="58" t="s">
        <v>106</v>
      </c>
      <c r="G197" s="58" t="s">
        <v>115</v>
      </c>
      <c r="H197" s="58" t="s">
        <v>108</v>
      </c>
      <c r="I197" s="58" t="s">
        <v>111</v>
      </c>
      <c r="J197" s="58">
        <v>230</v>
      </c>
      <c r="K197" s="58">
        <v>328.9</v>
      </c>
    </row>
    <row r="198" spans="1:11" hidden="1">
      <c r="A198" s="58" t="s">
        <v>112</v>
      </c>
      <c r="B198" s="58">
        <v>2020</v>
      </c>
      <c r="C198" s="58" t="s">
        <v>27</v>
      </c>
      <c r="D198" s="58" t="s">
        <v>104</v>
      </c>
      <c r="E198" s="58" t="s">
        <v>105</v>
      </c>
      <c r="F198" s="58" t="s">
        <v>106</v>
      </c>
      <c r="G198" s="58" t="s">
        <v>115</v>
      </c>
      <c r="H198" s="58" t="s">
        <v>108</v>
      </c>
      <c r="I198" s="58" t="s">
        <v>111</v>
      </c>
      <c r="J198" s="58">
        <v>278</v>
      </c>
      <c r="K198" s="58">
        <v>397.54</v>
      </c>
    </row>
    <row r="199" spans="1:11" hidden="1">
      <c r="A199" s="58" t="s">
        <v>110</v>
      </c>
      <c r="B199" s="58">
        <v>2020</v>
      </c>
      <c r="C199" s="58" t="s">
        <v>27</v>
      </c>
      <c r="D199" s="58" t="s">
        <v>104</v>
      </c>
      <c r="E199" s="58" t="s">
        <v>105</v>
      </c>
      <c r="F199" s="58" t="s">
        <v>106</v>
      </c>
      <c r="G199" s="58" t="s">
        <v>115</v>
      </c>
      <c r="H199" s="58" t="s">
        <v>108</v>
      </c>
      <c r="I199" s="58" t="s">
        <v>111</v>
      </c>
      <c r="J199" s="58">
        <v>206</v>
      </c>
      <c r="K199" s="58">
        <v>294.58</v>
      </c>
    </row>
    <row r="200" spans="1:11" hidden="1">
      <c r="A200" s="58" t="s">
        <v>103</v>
      </c>
      <c r="B200" s="58">
        <v>2020</v>
      </c>
      <c r="C200" s="58" t="s">
        <v>27</v>
      </c>
      <c r="D200" s="58" t="s">
        <v>104</v>
      </c>
      <c r="E200" s="58" t="s">
        <v>105</v>
      </c>
      <c r="F200" s="58" t="s">
        <v>106</v>
      </c>
      <c r="G200" s="58" t="s">
        <v>115</v>
      </c>
      <c r="H200" s="58" t="s">
        <v>108</v>
      </c>
      <c r="I200" s="58" t="s">
        <v>111</v>
      </c>
      <c r="J200" s="58">
        <v>232</v>
      </c>
      <c r="K200" s="58">
        <v>331.76</v>
      </c>
    </row>
    <row r="201" spans="1:11" hidden="1">
      <c r="A201" s="58" t="s">
        <v>103</v>
      </c>
      <c r="B201" s="58">
        <v>2020</v>
      </c>
      <c r="C201" s="58" t="s">
        <v>27</v>
      </c>
      <c r="D201" s="58" t="s">
        <v>104</v>
      </c>
      <c r="E201" s="58" t="s">
        <v>105</v>
      </c>
      <c r="F201" s="58" t="s">
        <v>106</v>
      </c>
      <c r="G201" s="58" t="s">
        <v>115</v>
      </c>
      <c r="H201" s="58" t="s">
        <v>108</v>
      </c>
      <c r="I201" s="58" t="s">
        <v>111</v>
      </c>
      <c r="J201" s="58">
        <v>202</v>
      </c>
      <c r="K201" s="58">
        <v>288.86</v>
      </c>
    </row>
    <row r="202" spans="1:11" hidden="1">
      <c r="A202" s="58" t="s">
        <v>112</v>
      </c>
      <c r="B202" s="58">
        <v>2020</v>
      </c>
      <c r="C202" s="58" t="s">
        <v>27</v>
      </c>
      <c r="D202" s="58" t="s">
        <v>104</v>
      </c>
      <c r="E202" s="58" t="s">
        <v>105</v>
      </c>
      <c r="F202" s="58" t="s">
        <v>106</v>
      </c>
      <c r="G202" s="58" t="s">
        <v>115</v>
      </c>
      <c r="H202" s="58" t="s">
        <v>108</v>
      </c>
      <c r="I202" s="58" t="s">
        <v>109</v>
      </c>
      <c r="J202" s="58">
        <v>336</v>
      </c>
      <c r="K202" s="58">
        <v>526.24</v>
      </c>
    </row>
    <row r="203" spans="1:11" hidden="1">
      <c r="A203" s="58" t="s">
        <v>110</v>
      </c>
      <c r="B203" s="58">
        <v>2020</v>
      </c>
      <c r="C203" s="58" t="s">
        <v>27</v>
      </c>
      <c r="D203" s="58" t="s">
        <v>104</v>
      </c>
      <c r="E203" s="58" t="s">
        <v>105</v>
      </c>
      <c r="F203" s="58" t="s">
        <v>106</v>
      </c>
      <c r="G203" s="58" t="s">
        <v>115</v>
      </c>
      <c r="H203" s="58" t="s">
        <v>108</v>
      </c>
      <c r="I203" s="58" t="s">
        <v>109</v>
      </c>
      <c r="J203" s="58">
        <v>330</v>
      </c>
      <c r="K203" s="58">
        <v>526.24</v>
      </c>
    </row>
    <row r="204" spans="1:11" hidden="1">
      <c r="A204" s="58" t="s">
        <v>103</v>
      </c>
      <c r="B204" s="58">
        <v>2020</v>
      </c>
      <c r="C204" s="58" t="s">
        <v>27</v>
      </c>
      <c r="D204" s="58" t="s">
        <v>104</v>
      </c>
      <c r="E204" s="58" t="s">
        <v>105</v>
      </c>
      <c r="F204" s="58" t="s">
        <v>106</v>
      </c>
      <c r="G204" s="58" t="s">
        <v>115</v>
      </c>
      <c r="H204" s="58" t="s">
        <v>108</v>
      </c>
      <c r="I204" s="58" t="s">
        <v>109</v>
      </c>
      <c r="J204" s="58">
        <v>324</v>
      </c>
      <c r="K204" s="58">
        <v>526.24</v>
      </c>
    </row>
    <row r="205" spans="1:11" hidden="1">
      <c r="A205" s="58" t="s">
        <v>110</v>
      </c>
      <c r="B205" s="58">
        <v>2020</v>
      </c>
      <c r="C205" s="58" t="s">
        <v>27</v>
      </c>
      <c r="D205" s="58" t="s">
        <v>104</v>
      </c>
      <c r="E205" s="58" t="s">
        <v>105</v>
      </c>
      <c r="F205" s="58" t="s">
        <v>106</v>
      </c>
      <c r="G205" s="58" t="s">
        <v>115</v>
      </c>
      <c r="H205" s="58" t="s">
        <v>108</v>
      </c>
      <c r="I205" s="58" t="s">
        <v>111</v>
      </c>
      <c r="J205" s="58">
        <v>678</v>
      </c>
      <c r="K205" s="58">
        <v>969.54</v>
      </c>
    </row>
    <row r="206" spans="1:11" hidden="1">
      <c r="A206" s="58" t="s">
        <v>112</v>
      </c>
      <c r="B206" s="58">
        <v>2020</v>
      </c>
      <c r="C206" s="58" t="s">
        <v>27</v>
      </c>
      <c r="D206" s="58" t="s">
        <v>104</v>
      </c>
      <c r="E206" s="58" t="s">
        <v>105</v>
      </c>
      <c r="F206" s="58" t="s">
        <v>106</v>
      </c>
      <c r="G206" s="58" t="s">
        <v>115</v>
      </c>
      <c r="H206" s="58" t="s">
        <v>108</v>
      </c>
      <c r="I206" s="58" t="s">
        <v>111</v>
      </c>
      <c r="J206" s="58">
        <v>711</v>
      </c>
      <c r="K206" s="58">
        <v>1016.73</v>
      </c>
    </row>
    <row r="207" spans="1:11" hidden="1">
      <c r="A207" s="58" t="s">
        <v>110</v>
      </c>
      <c r="B207" s="58">
        <v>2020</v>
      </c>
      <c r="C207" s="58" t="s">
        <v>27</v>
      </c>
      <c r="D207" s="58" t="s">
        <v>104</v>
      </c>
      <c r="E207" s="58" t="s">
        <v>105</v>
      </c>
      <c r="F207" s="58" t="s">
        <v>106</v>
      </c>
      <c r="G207" s="58" t="s">
        <v>115</v>
      </c>
      <c r="H207" s="58" t="s">
        <v>108</v>
      </c>
      <c r="I207" s="58" t="s">
        <v>111</v>
      </c>
      <c r="J207" s="58">
        <v>764</v>
      </c>
      <c r="K207" s="58">
        <v>1092.52</v>
      </c>
    </row>
    <row r="208" spans="1:11" hidden="1">
      <c r="A208" s="58" t="s">
        <v>112</v>
      </c>
      <c r="B208" s="58">
        <v>2020</v>
      </c>
      <c r="C208" s="58" t="s">
        <v>27</v>
      </c>
      <c r="D208" s="58" t="s">
        <v>104</v>
      </c>
      <c r="E208" s="58" t="s">
        <v>105</v>
      </c>
      <c r="F208" s="58" t="s">
        <v>106</v>
      </c>
      <c r="G208" s="58" t="s">
        <v>115</v>
      </c>
      <c r="H208" s="58" t="s">
        <v>108</v>
      </c>
      <c r="I208" s="58" t="s">
        <v>109</v>
      </c>
      <c r="J208" s="58">
        <v>333</v>
      </c>
      <c r="K208" s="58">
        <v>476.19</v>
      </c>
    </row>
    <row r="209" spans="1:11" hidden="1">
      <c r="A209" s="58" t="s">
        <v>112</v>
      </c>
      <c r="B209" s="58">
        <v>2020</v>
      </c>
      <c r="C209" s="58" t="s">
        <v>27</v>
      </c>
      <c r="D209" s="58" t="s">
        <v>104</v>
      </c>
      <c r="E209" s="58" t="s">
        <v>105</v>
      </c>
      <c r="F209" s="58" t="s">
        <v>106</v>
      </c>
      <c r="G209" s="58" t="s">
        <v>115</v>
      </c>
      <c r="H209" s="58" t="s">
        <v>108</v>
      </c>
      <c r="I209" s="58" t="s">
        <v>109</v>
      </c>
      <c r="J209" s="58">
        <v>327</v>
      </c>
      <c r="K209" s="58">
        <v>467.61</v>
      </c>
    </row>
    <row r="210" spans="1:11" hidden="1">
      <c r="A210" s="58" t="s">
        <v>110</v>
      </c>
      <c r="B210" s="58">
        <v>2020</v>
      </c>
      <c r="C210" s="58" t="s">
        <v>27</v>
      </c>
      <c r="D210" s="58" t="s">
        <v>104</v>
      </c>
      <c r="E210" s="58" t="s">
        <v>105</v>
      </c>
      <c r="F210" s="58" t="s">
        <v>106</v>
      </c>
      <c r="G210" s="58" t="s">
        <v>115</v>
      </c>
      <c r="H210" s="58" t="s">
        <v>108</v>
      </c>
      <c r="I210" s="58" t="s">
        <v>111</v>
      </c>
      <c r="J210" s="58">
        <v>231</v>
      </c>
      <c r="K210" s="58">
        <v>330.33</v>
      </c>
    </row>
    <row r="211" spans="1:11" hidden="1">
      <c r="A211" s="58" t="s">
        <v>112</v>
      </c>
      <c r="B211" s="58">
        <v>2020</v>
      </c>
      <c r="C211" s="58" t="s">
        <v>27</v>
      </c>
      <c r="D211" s="58" t="s">
        <v>104</v>
      </c>
      <c r="E211" s="58" t="s">
        <v>105</v>
      </c>
      <c r="F211" s="58" t="s">
        <v>106</v>
      </c>
      <c r="G211" s="58" t="s">
        <v>115</v>
      </c>
      <c r="H211" s="58" t="s">
        <v>108</v>
      </c>
      <c r="I211" s="58" t="s">
        <v>111</v>
      </c>
      <c r="J211" s="58">
        <v>750</v>
      </c>
      <c r="K211" s="58">
        <v>526.24</v>
      </c>
    </row>
    <row r="212" spans="1:11" hidden="1">
      <c r="A212" s="58" t="s">
        <v>110</v>
      </c>
      <c r="B212" s="58">
        <v>2020</v>
      </c>
      <c r="C212" s="58" t="s">
        <v>27</v>
      </c>
      <c r="D212" s="58" t="s">
        <v>104</v>
      </c>
      <c r="E212" s="58" t="s">
        <v>105</v>
      </c>
      <c r="F212" s="58" t="s">
        <v>106</v>
      </c>
      <c r="G212" s="58" t="s">
        <v>115</v>
      </c>
      <c r="H212" s="58" t="s">
        <v>108</v>
      </c>
      <c r="I212" s="58" t="s">
        <v>111</v>
      </c>
      <c r="J212" s="58">
        <v>804</v>
      </c>
      <c r="K212" s="58">
        <v>526.24</v>
      </c>
    </row>
    <row r="213" spans="1:11" hidden="1">
      <c r="A213" s="58" t="s">
        <v>103</v>
      </c>
      <c r="B213" s="58">
        <v>2020</v>
      </c>
      <c r="C213" s="58" t="s">
        <v>27</v>
      </c>
      <c r="D213" s="58" t="s">
        <v>104</v>
      </c>
      <c r="E213" s="58" t="s">
        <v>105</v>
      </c>
      <c r="F213" s="58" t="s">
        <v>106</v>
      </c>
      <c r="G213" s="58" t="s">
        <v>115</v>
      </c>
      <c r="H213" s="58" t="s">
        <v>108</v>
      </c>
      <c r="I213" s="58" t="s">
        <v>111</v>
      </c>
      <c r="J213" s="58">
        <v>229</v>
      </c>
      <c r="K213" s="58">
        <v>327.47000000000003</v>
      </c>
    </row>
    <row r="214" spans="1:11" hidden="1">
      <c r="A214" s="58" t="s">
        <v>110</v>
      </c>
      <c r="B214" s="58">
        <v>2020</v>
      </c>
      <c r="C214" s="58" t="s">
        <v>27</v>
      </c>
      <c r="D214" s="58" t="s">
        <v>104</v>
      </c>
      <c r="E214" s="58" t="s">
        <v>105</v>
      </c>
      <c r="F214" s="58" t="s">
        <v>106</v>
      </c>
      <c r="G214" s="58" t="s">
        <v>115</v>
      </c>
      <c r="H214" s="58" t="s">
        <v>108</v>
      </c>
      <c r="I214" s="58" t="s">
        <v>111</v>
      </c>
      <c r="J214" s="58">
        <v>277</v>
      </c>
      <c r="K214" s="58">
        <v>396.11</v>
      </c>
    </row>
    <row r="215" spans="1:11" hidden="1">
      <c r="A215" s="58" t="s">
        <v>103</v>
      </c>
      <c r="B215" s="58">
        <v>2020</v>
      </c>
      <c r="C215" s="58" t="s">
        <v>27</v>
      </c>
      <c r="D215" s="58" t="s">
        <v>104</v>
      </c>
      <c r="E215" s="58" t="s">
        <v>105</v>
      </c>
      <c r="F215" s="58" t="s">
        <v>106</v>
      </c>
      <c r="G215" s="58" t="s">
        <v>107</v>
      </c>
      <c r="H215" s="58" t="s">
        <v>108</v>
      </c>
      <c r="I215" s="58" t="s">
        <v>111</v>
      </c>
      <c r="J215" s="58">
        <v>205</v>
      </c>
      <c r="K215" s="58">
        <v>293.14999999999998</v>
      </c>
    </row>
    <row r="216" spans="1:11" hidden="1">
      <c r="A216" s="58" t="s">
        <v>103</v>
      </c>
      <c r="B216" s="58">
        <v>2020</v>
      </c>
      <c r="C216" s="58" t="s">
        <v>27</v>
      </c>
      <c r="D216" s="58" t="s">
        <v>104</v>
      </c>
      <c r="E216" s="58" t="s">
        <v>105</v>
      </c>
      <c r="F216" s="58" t="s">
        <v>106</v>
      </c>
      <c r="G216" s="58" t="s">
        <v>107</v>
      </c>
      <c r="H216" s="58" t="s">
        <v>108</v>
      </c>
      <c r="I216" s="58" t="s">
        <v>109</v>
      </c>
      <c r="J216" s="58">
        <v>879</v>
      </c>
      <c r="K216" s="58">
        <v>1256.97</v>
      </c>
    </row>
    <row r="217" spans="1:11" hidden="1">
      <c r="A217" s="58" t="s">
        <v>114</v>
      </c>
      <c r="B217" s="58">
        <v>2020</v>
      </c>
      <c r="C217" s="58" t="s">
        <v>27</v>
      </c>
      <c r="D217" s="58" t="s">
        <v>104</v>
      </c>
      <c r="E217" s="58" t="s">
        <v>105</v>
      </c>
      <c r="F217" s="58" t="s">
        <v>106</v>
      </c>
      <c r="G217" s="58" t="s">
        <v>107</v>
      </c>
      <c r="H217" s="58" t="s">
        <v>108</v>
      </c>
      <c r="I217" s="58" t="s">
        <v>109</v>
      </c>
      <c r="J217" s="58">
        <v>880</v>
      </c>
      <c r="K217" s="58">
        <v>1258.4000000000001</v>
      </c>
    </row>
    <row r="218" spans="1:11" hidden="1">
      <c r="A218" s="58" t="s">
        <v>110</v>
      </c>
      <c r="B218" s="58">
        <v>2020</v>
      </c>
      <c r="C218" s="58" t="s">
        <v>27</v>
      </c>
      <c r="D218" s="58" t="s">
        <v>104</v>
      </c>
      <c r="E218" s="58" t="s">
        <v>105</v>
      </c>
      <c r="F218" s="58" t="s">
        <v>106</v>
      </c>
      <c r="G218" s="58" t="s">
        <v>107</v>
      </c>
      <c r="H218" s="58" t="s">
        <v>108</v>
      </c>
      <c r="I218" s="58" t="s">
        <v>109</v>
      </c>
      <c r="J218" s="58">
        <v>881</v>
      </c>
      <c r="K218" s="58">
        <v>1259.83</v>
      </c>
    </row>
    <row r="219" spans="1:11" hidden="1">
      <c r="A219" s="58" t="s">
        <v>110</v>
      </c>
      <c r="B219" s="58">
        <v>2020</v>
      </c>
      <c r="C219" s="58" t="s">
        <v>27</v>
      </c>
      <c r="D219" s="58" t="s">
        <v>104</v>
      </c>
      <c r="E219" s="58" t="s">
        <v>105</v>
      </c>
      <c r="F219" s="58" t="s">
        <v>106</v>
      </c>
      <c r="G219" s="58" t="s">
        <v>107</v>
      </c>
      <c r="H219" s="58" t="s">
        <v>108</v>
      </c>
      <c r="I219" s="58" t="s">
        <v>111</v>
      </c>
      <c r="J219" s="58">
        <v>233</v>
      </c>
      <c r="K219" s="58">
        <v>333.19</v>
      </c>
    </row>
    <row r="220" spans="1:11" hidden="1">
      <c r="A220" s="58" t="s">
        <v>103</v>
      </c>
      <c r="B220" s="58">
        <v>2020</v>
      </c>
      <c r="C220" s="58" t="s">
        <v>27</v>
      </c>
      <c r="D220" s="58" t="s">
        <v>104</v>
      </c>
      <c r="E220" s="58" t="s">
        <v>105</v>
      </c>
      <c r="F220" s="58" t="s">
        <v>106</v>
      </c>
      <c r="G220" s="58" t="s">
        <v>107</v>
      </c>
      <c r="H220" s="58" t="s">
        <v>108</v>
      </c>
      <c r="I220" s="58" t="s">
        <v>111</v>
      </c>
      <c r="J220" s="58">
        <v>275</v>
      </c>
      <c r="K220" s="58">
        <v>393.25</v>
      </c>
    </row>
    <row r="221" spans="1:11" hidden="1">
      <c r="A221" s="58" t="s">
        <v>110</v>
      </c>
      <c r="B221" s="58">
        <v>2020</v>
      </c>
      <c r="C221" s="58" t="s">
        <v>27</v>
      </c>
      <c r="D221" s="58" t="s">
        <v>104</v>
      </c>
      <c r="E221" s="58" t="s">
        <v>105</v>
      </c>
      <c r="F221" s="58" t="s">
        <v>106</v>
      </c>
      <c r="G221" s="58" t="s">
        <v>107</v>
      </c>
      <c r="H221" s="58" t="s">
        <v>108</v>
      </c>
      <c r="I221" s="58" t="s">
        <v>111</v>
      </c>
      <c r="J221" s="58">
        <v>773</v>
      </c>
      <c r="K221" s="58">
        <v>1105.3900000000001</v>
      </c>
    </row>
    <row r="222" spans="1:11" hidden="1">
      <c r="A222" s="58" t="s">
        <v>113</v>
      </c>
      <c r="B222" s="58">
        <v>2020</v>
      </c>
      <c r="C222" s="58" t="s">
        <v>33</v>
      </c>
      <c r="D222" s="58" t="s">
        <v>104</v>
      </c>
      <c r="E222" s="58" t="s">
        <v>105</v>
      </c>
      <c r="F222" s="58" t="s">
        <v>106</v>
      </c>
      <c r="G222" s="58" t="s">
        <v>107</v>
      </c>
      <c r="H222" s="58" t="s">
        <v>108</v>
      </c>
      <c r="I222" s="58" t="s">
        <v>109</v>
      </c>
      <c r="J222" s="58">
        <v>242</v>
      </c>
      <c r="K222" s="58">
        <v>526.24</v>
      </c>
    </row>
    <row r="223" spans="1:11" hidden="1">
      <c r="A223" s="58" t="s">
        <v>110</v>
      </c>
      <c r="B223" s="58">
        <v>2020</v>
      </c>
      <c r="C223" s="58" t="s">
        <v>33</v>
      </c>
      <c r="D223" s="58" t="s">
        <v>104</v>
      </c>
      <c r="E223" s="58" t="s">
        <v>105</v>
      </c>
      <c r="F223" s="58" t="s">
        <v>106</v>
      </c>
      <c r="G223" s="58" t="s">
        <v>107</v>
      </c>
      <c r="H223" s="58" t="s">
        <v>108</v>
      </c>
      <c r="I223" s="58" t="s">
        <v>109</v>
      </c>
      <c r="J223" s="58">
        <v>236</v>
      </c>
      <c r="K223" s="58">
        <v>526.24</v>
      </c>
    </row>
    <row r="224" spans="1:11" hidden="1">
      <c r="A224" s="58" t="s">
        <v>112</v>
      </c>
      <c r="B224" s="58">
        <v>2020</v>
      </c>
      <c r="C224" s="58" t="s">
        <v>33</v>
      </c>
      <c r="D224" s="58" t="s">
        <v>104</v>
      </c>
      <c r="E224" s="58" t="s">
        <v>105</v>
      </c>
      <c r="F224" s="58" t="s">
        <v>106</v>
      </c>
      <c r="G224" s="58" t="s">
        <v>107</v>
      </c>
      <c r="H224" s="58" t="s">
        <v>108</v>
      </c>
      <c r="I224" s="58" t="s">
        <v>109</v>
      </c>
      <c r="J224" s="58">
        <v>230</v>
      </c>
      <c r="K224" s="58">
        <v>526.24</v>
      </c>
    </row>
    <row r="225" spans="1:11" hidden="1">
      <c r="A225" s="58" t="s">
        <v>113</v>
      </c>
      <c r="B225" s="58">
        <v>2020</v>
      </c>
      <c r="C225" s="58" t="s">
        <v>33</v>
      </c>
      <c r="D225" s="58" t="s">
        <v>104</v>
      </c>
      <c r="E225" s="58" t="s">
        <v>105</v>
      </c>
      <c r="F225" s="58" t="s">
        <v>106</v>
      </c>
      <c r="G225" s="58" t="s">
        <v>107</v>
      </c>
      <c r="H225" s="58" t="s">
        <v>108</v>
      </c>
      <c r="I225" s="58" t="s">
        <v>111</v>
      </c>
      <c r="J225" s="58">
        <v>200</v>
      </c>
      <c r="K225" s="58">
        <v>286</v>
      </c>
    </row>
    <row r="226" spans="1:11" hidden="1">
      <c r="A226" s="58" t="s">
        <v>112</v>
      </c>
      <c r="B226" s="58">
        <v>2020</v>
      </c>
      <c r="C226" s="58" t="s">
        <v>33</v>
      </c>
      <c r="D226" s="58" t="s">
        <v>104</v>
      </c>
      <c r="E226" s="58" t="s">
        <v>105</v>
      </c>
      <c r="F226" s="58" t="s">
        <v>106</v>
      </c>
      <c r="G226" s="58" t="s">
        <v>107</v>
      </c>
      <c r="H226" s="58" t="s">
        <v>108</v>
      </c>
      <c r="I226" s="58" t="s">
        <v>111</v>
      </c>
      <c r="J226" s="58">
        <v>170</v>
      </c>
      <c r="K226" s="58">
        <v>243.1</v>
      </c>
    </row>
    <row r="227" spans="1:11" hidden="1">
      <c r="A227" s="58" t="s">
        <v>112</v>
      </c>
      <c r="B227" s="58">
        <v>2020</v>
      </c>
      <c r="C227" s="58" t="s">
        <v>33</v>
      </c>
      <c r="D227" s="58" t="s">
        <v>104</v>
      </c>
      <c r="E227" s="58" t="s">
        <v>105</v>
      </c>
      <c r="F227" s="58" t="s">
        <v>106</v>
      </c>
      <c r="G227" s="58" t="s">
        <v>107</v>
      </c>
      <c r="H227" s="58" t="s">
        <v>108</v>
      </c>
      <c r="I227" s="58" t="s">
        <v>111</v>
      </c>
      <c r="J227" s="58">
        <v>196</v>
      </c>
      <c r="K227" s="58">
        <v>280.27999999999997</v>
      </c>
    </row>
    <row r="228" spans="1:11" hidden="1">
      <c r="A228" s="58" t="s">
        <v>110</v>
      </c>
      <c r="B228" s="58">
        <v>2020</v>
      </c>
      <c r="C228" s="58" t="s">
        <v>33</v>
      </c>
      <c r="D228" s="58" t="s">
        <v>104</v>
      </c>
      <c r="E228" s="58" t="s">
        <v>105</v>
      </c>
      <c r="F228" s="58" t="s">
        <v>106</v>
      </c>
      <c r="G228" s="58" t="s">
        <v>107</v>
      </c>
      <c r="H228" s="58" t="s">
        <v>108</v>
      </c>
      <c r="I228" s="58" t="s">
        <v>111</v>
      </c>
      <c r="J228" s="58">
        <v>244</v>
      </c>
      <c r="K228" s="58">
        <v>348.92</v>
      </c>
    </row>
    <row r="229" spans="1:11" hidden="1">
      <c r="A229" s="58" t="s">
        <v>103</v>
      </c>
      <c r="B229" s="58">
        <v>2020</v>
      </c>
      <c r="C229" s="58" t="s">
        <v>33</v>
      </c>
      <c r="D229" s="58" t="s">
        <v>104</v>
      </c>
      <c r="E229" s="58" t="s">
        <v>105</v>
      </c>
      <c r="F229" s="58" t="s">
        <v>106</v>
      </c>
      <c r="G229" s="58" t="s">
        <v>107</v>
      </c>
      <c r="H229" s="58" t="s">
        <v>108</v>
      </c>
      <c r="I229" s="58" t="s">
        <v>111</v>
      </c>
      <c r="J229" s="58">
        <v>172</v>
      </c>
      <c r="K229" s="58">
        <v>245.96</v>
      </c>
    </row>
    <row r="230" spans="1:11" hidden="1">
      <c r="A230" s="58" t="s">
        <v>103</v>
      </c>
      <c r="B230" s="58">
        <v>2020</v>
      </c>
      <c r="C230" s="58" t="s">
        <v>33</v>
      </c>
      <c r="D230" s="58" t="s">
        <v>104</v>
      </c>
      <c r="E230" s="58" t="s">
        <v>105</v>
      </c>
      <c r="F230" s="58" t="s">
        <v>106</v>
      </c>
      <c r="G230" s="58" t="s">
        <v>107</v>
      </c>
      <c r="H230" s="58" t="s">
        <v>108</v>
      </c>
      <c r="I230" s="58" t="s">
        <v>109</v>
      </c>
      <c r="J230" s="58">
        <v>240</v>
      </c>
      <c r="K230" s="58">
        <v>526.24</v>
      </c>
    </row>
    <row r="231" spans="1:11" hidden="1">
      <c r="A231" s="58" t="s">
        <v>112</v>
      </c>
      <c r="B231" s="58">
        <v>2020</v>
      </c>
      <c r="C231" s="58" t="s">
        <v>33</v>
      </c>
      <c r="D231" s="58" t="s">
        <v>104</v>
      </c>
      <c r="E231" s="58" t="s">
        <v>105</v>
      </c>
      <c r="F231" s="58" t="s">
        <v>106</v>
      </c>
      <c r="G231" s="58" t="s">
        <v>107</v>
      </c>
      <c r="H231" s="58" t="s">
        <v>108</v>
      </c>
      <c r="I231" s="58" t="s">
        <v>109</v>
      </c>
      <c r="J231" s="58">
        <v>234</v>
      </c>
      <c r="K231" s="58">
        <v>526.24</v>
      </c>
    </row>
    <row r="232" spans="1:11" hidden="1">
      <c r="A232" s="58" t="s">
        <v>110</v>
      </c>
      <c r="B232" s="58">
        <v>2020</v>
      </c>
      <c r="C232" s="58" t="s">
        <v>33</v>
      </c>
      <c r="D232" s="58" t="s">
        <v>104</v>
      </c>
      <c r="E232" s="58" t="s">
        <v>105</v>
      </c>
      <c r="F232" s="58" t="s">
        <v>106</v>
      </c>
      <c r="G232" s="58" t="s">
        <v>107</v>
      </c>
      <c r="H232" s="58" t="s">
        <v>108</v>
      </c>
      <c r="I232" s="58" t="s">
        <v>109</v>
      </c>
      <c r="J232" s="58">
        <v>228</v>
      </c>
      <c r="K232" s="58">
        <v>526.24</v>
      </c>
    </row>
    <row r="233" spans="1:11" hidden="1">
      <c r="A233" s="58" t="s">
        <v>103</v>
      </c>
      <c r="B233" s="58">
        <v>2020</v>
      </c>
      <c r="C233" s="58" t="s">
        <v>33</v>
      </c>
      <c r="D233" s="58" t="s">
        <v>104</v>
      </c>
      <c r="E233" s="58" t="s">
        <v>105</v>
      </c>
      <c r="F233" s="58" t="s">
        <v>106</v>
      </c>
      <c r="G233" s="58" t="s">
        <v>107</v>
      </c>
      <c r="H233" s="58" t="s">
        <v>108</v>
      </c>
      <c r="I233" s="58" t="s">
        <v>111</v>
      </c>
      <c r="J233" s="58">
        <v>683</v>
      </c>
      <c r="K233" s="58">
        <v>976.69</v>
      </c>
    </row>
    <row r="234" spans="1:11" hidden="1">
      <c r="A234" s="58" t="s">
        <v>110</v>
      </c>
      <c r="B234" s="58">
        <v>2020</v>
      </c>
      <c r="C234" s="58" t="s">
        <v>33</v>
      </c>
      <c r="D234" s="58" t="s">
        <v>104</v>
      </c>
      <c r="E234" s="58" t="s">
        <v>105</v>
      </c>
      <c r="F234" s="58" t="s">
        <v>106</v>
      </c>
      <c r="G234" s="58" t="s">
        <v>107</v>
      </c>
      <c r="H234" s="58" t="s">
        <v>108</v>
      </c>
      <c r="I234" s="58" t="s">
        <v>111</v>
      </c>
      <c r="J234" s="58">
        <v>716</v>
      </c>
      <c r="K234" s="58">
        <v>1023.88</v>
      </c>
    </row>
    <row r="235" spans="1:11" hidden="1">
      <c r="A235" s="58" t="s">
        <v>112</v>
      </c>
      <c r="B235" s="58">
        <v>2020</v>
      </c>
      <c r="C235" s="58" t="s">
        <v>33</v>
      </c>
      <c r="D235" s="58" t="s">
        <v>104</v>
      </c>
      <c r="E235" s="58" t="s">
        <v>105</v>
      </c>
      <c r="F235" s="58" t="s">
        <v>106</v>
      </c>
      <c r="G235" s="58" t="s">
        <v>107</v>
      </c>
      <c r="H235" s="58" t="s">
        <v>108</v>
      </c>
      <c r="I235" s="58" t="s">
        <v>111</v>
      </c>
      <c r="J235" s="58">
        <v>769</v>
      </c>
      <c r="K235" s="58">
        <v>1099.67</v>
      </c>
    </row>
    <row r="236" spans="1:11" hidden="1">
      <c r="A236" s="58" t="s">
        <v>110</v>
      </c>
      <c r="B236" s="58">
        <v>2020</v>
      </c>
      <c r="C236" s="58" t="s">
        <v>33</v>
      </c>
      <c r="D236" s="58" t="s">
        <v>104</v>
      </c>
      <c r="E236" s="58" t="s">
        <v>105</v>
      </c>
      <c r="F236" s="58" t="s">
        <v>106</v>
      </c>
      <c r="G236" s="58" t="s">
        <v>107</v>
      </c>
      <c r="H236" s="58" t="s">
        <v>108</v>
      </c>
      <c r="I236" s="58" t="s">
        <v>109</v>
      </c>
      <c r="J236" s="58">
        <v>237</v>
      </c>
      <c r="K236" s="58">
        <v>338.91</v>
      </c>
    </row>
    <row r="237" spans="1:11" hidden="1">
      <c r="A237" s="58" t="s">
        <v>110</v>
      </c>
      <c r="B237" s="58">
        <v>2020</v>
      </c>
      <c r="C237" s="58" t="s">
        <v>33</v>
      </c>
      <c r="D237" s="58" t="s">
        <v>104</v>
      </c>
      <c r="E237" s="58" t="s">
        <v>105</v>
      </c>
      <c r="F237" s="58" t="s">
        <v>106</v>
      </c>
      <c r="G237" s="58" t="s">
        <v>107</v>
      </c>
      <c r="H237" s="58" t="s">
        <v>108</v>
      </c>
      <c r="I237" s="58" t="s">
        <v>109</v>
      </c>
      <c r="J237" s="58">
        <v>231</v>
      </c>
      <c r="K237" s="58">
        <v>330.33</v>
      </c>
    </row>
    <row r="238" spans="1:11" hidden="1">
      <c r="A238" s="58" t="s">
        <v>112</v>
      </c>
      <c r="B238" s="58">
        <v>2020</v>
      </c>
      <c r="C238" s="58" t="s">
        <v>33</v>
      </c>
      <c r="D238" s="58" t="s">
        <v>104</v>
      </c>
      <c r="E238" s="58" t="s">
        <v>105</v>
      </c>
      <c r="F238" s="58" t="s">
        <v>106</v>
      </c>
      <c r="G238" s="58" t="s">
        <v>107</v>
      </c>
      <c r="H238" s="58" t="s">
        <v>108</v>
      </c>
      <c r="I238" s="58" t="s">
        <v>111</v>
      </c>
      <c r="J238" s="58">
        <v>201</v>
      </c>
      <c r="K238" s="58">
        <v>287.43</v>
      </c>
    </row>
    <row r="239" spans="1:11" hidden="1">
      <c r="A239" s="58" t="s">
        <v>110</v>
      </c>
      <c r="B239" s="58">
        <v>2020</v>
      </c>
      <c r="C239" s="58" t="s">
        <v>33</v>
      </c>
      <c r="D239" s="58" t="s">
        <v>104</v>
      </c>
      <c r="E239" s="58" t="s">
        <v>105</v>
      </c>
      <c r="F239" s="58" t="s">
        <v>106</v>
      </c>
      <c r="G239" s="58" t="s">
        <v>107</v>
      </c>
      <c r="H239" s="58" t="s">
        <v>108</v>
      </c>
      <c r="I239" s="58" t="s">
        <v>111</v>
      </c>
      <c r="J239" s="58">
        <v>756</v>
      </c>
      <c r="K239" s="58">
        <v>526.24</v>
      </c>
    </row>
    <row r="240" spans="1:11" hidden="1">
      <c r="A240" s="58" t="s">
        <v>103</v>
      </c>
      <c r="B240" s="58">
        <v>2020</v>
      </c>
      <c r="C240" s="58" t="s">
        <v>33</v>
      </c>
      <c r="D240" s="58" t="s">
        <v>104</v>
      </c>
      <c r="E240" s="58" t="s">
        <v>105</v>
      </c>
      <c r="F240" s="58" t="s">
        <v>106</v>
      </c>
      <c r="G240" s="58" t="s">
        <v>107</v>
      </c>
      <c r="H240" s="58" t="s">
        <v>108</v>
      </c>
      <c r="I240" s="58" t="s">
        <v>111</v>
      </c>
      <c r="J240" s="58">
        <v>809</v>
      </c>
      <c r="K240" s="58">
        <v>526.24</v>
      </c>
    </row>
    <row r="241" spans="1:11" hidden="1">
      <c r="A241" s="58" t="s">
        <v>103</v>
      </c>
      <c r="B241" s="58">
        <v>2020</v>
      </c>
      <c r="C241" s="58" t="s">
        <v>33</v>
      </c>
      <c r="D241" s="58" t="s">
        <v>104</v>
      </c>
      <c r="E241" s="58" t="s">
        <v>105</v>
      </c>
      <c r="F241" s="58" t="s">
        <v>106</v>
      </c>
      <c r="G241" s="58" t="s">
        <v>107</v>
      </c>
      <c r="H241" s="58" t="s">
        <v>108</v>
      </c>
      <c r="I241" s="58" t="s">
        <v>111</v>
      </c>
      <c r="J241" s="58">
        <v>199</v>
      </c>
      <c r="K241" s="58">
        <v>284.57</v>
      </c>
    </row>
    <row r="242" spans="1:11" hidden="1">
      <c r="A242" s="58" t="s">
        <v>103</v>
      </c>
      <c r="B242" s="58">
        <v>2020</v>
      </c>
      <c r="C242" s="58" t="s">
        <v>33</v>
      </c>
      <c r="D242" s="58" t="s">
        <v>104</v>
      </c>
      <c r="E242" s="58" t="s">
        <v>105</v>
      </c>
      <c r="F242" s="58" t="s">
        <v>106</v>
      </c>
      <c r="G242" s="58" t="s">
        <v>107</v>
      </c>
      <c r="H242" s="58" t="s">
        <v>108</v>
      </c>
      <c r="I242" s="58" t="s">
        <v>111</v>
      </c>
      <c r="J242" s="58">
        <v>247</v>
      </c>
      <c r="K242" s="58">
        <v>353.21</v>
      </c>
    </row>
    <row r="243" spans="1:11" hidden="1">
      <c r="A243" s="58" t="s">
        <v>112</v>
      </c>
      <c r="B243" s="58">
        <v>2020</v>
      </c>
      <c r="C243" s="58" t="s">
        <v>33</v>
      </c>
      <c r="D243" s="58" t="s">
        <v>104</v>
      </c>
      <c r="E243" s="58" t="s">
        <v>105</v>
      </c>
      <c r="F243" s="58" t="s">
        <v>106</v>
      </c>
      <c r="G243" s="58" t="s">
        <v>107</v>
      </c>
      <c r="H243" s="58" t="s">
        <v>108</v>
      </c>
      <c r="I243" s="58" t="s">
        <v>111</v>
      </c>
      <c r="J243" s="58">
        <v>169</v>
      </c>
      <c r="K243" s="58">
        <v>241.67</v>
      </c>
    </row>
    <row r="244" spans="1:11" hidden="1">
      <c r="A244" s="58" t="s">
        <v>103</v>
      </c>
      <c r="B244" s="58">
        <v>2020</v>
      </c>
      <c r="C244" s="58" t="s">
        <v>33</v>
      </c>
      <c r="D244" s="58" t="s">
        <v>104</v>
      </c>
      <c r="E244" s="58" t="s">
        <v>105</v>
      </c>
      <c r="F244" s="58" t="s">
        <v>106</v>
      </c>
      <c r="G244" s="58" t="s">
        <v>107</v>
      </c>
      <c r="H244" s="58" t="s">
        <v>108</v>
      </c>
      <c r="I244" s="58" t="s">
        <v>109</v>
      </c>
      <c r="J244" s="58">
        <v>239</v>
      </c>
      <c r="K244" s="58">
        <v>341.77</v>
      </c>
    </row>
    <row r="245" spans="1:11" hidden="1">
      <c r="A245" s="58" t="s">
        <v>110</v>
      </c>
      <c r="B245" s="58">
        <v>2020</v>
      </c>
      <c r="C245" s="58" t="s">
        <v>33</v>
      </c>
      <c r="D245" s="58" t="s">
        <v>104</v>
      </c>
      <c r="E245" s="58" t="s">
        <v>105</v>
      </c>
      <c r="F245" s="58" t="s">
        <v>106</v>
      </c>
      <c r="G245" s="58" t="s">
        <v>107</v>
      </c>
      <c r="H245" s="58" t="s">
        <v>108</v>
      </c>
      <c r="I245" s="58" t="s">
        <v>109</v>
      </c>
      <c r="J245" s="58">
        <v>233</v>
      </c>
      <c r="K245" s="58">
        <v>333.19</v>
      </c>
    </row>
    <row r="246" spans="1:11" hidden="1">
      <c r="A246" s="58" t="s">
        <v>112</v>
      </c>
      <c r="B246" s="58">
        <v>2020</v>
      </c>
      <c r="C246" s="58" t="s">
        <v>33</v>
      </c>
      <c r="D246" s="58" t="s">
        <v>104</v>
      </c>
      <c r="E246" s="58" t="s">
        <v>105</v>
      </c>
      <c r="F246" s="58" t="s">
        <v>106</v>
      </c>
      <c r="G246" s="58" t="s">
        <v>107</v>
      </c>
      <c r="H246" s="58" t="s">
        <v>108</v>
      </c>
      <c r="I246" s="58" t="s">
        <v>109</v>
      </c>
      <c r="J246" s="58">
        <v>227</v>
      </c>
      <c r="K246" s="58">
        <v>324.61</v>
      </c>
    </row>
    <row r="247" spans="1:11" hidden="1">
      <c r="A247" s="58" t="s">
        <v>112</v>
      </c>
      <c r="B247" s="58">
        <v>2020</v>
      </c>
      <c r="C247" s="58" t="s">
        <v>33</v>
      </c>
      <c r="D247" s="58" t="s">
        <v>104</v>
      </c>
      <c r="E247" s="58" t="s">
        <v>105</v>
      </c>
      <c r="F247" s="58" t="s">
        <v>106</v>
      </c>
      <c r="G247" s="58" t="s">
        <v>107</v>
      </c>
      <c r="H247" s="58" t="s">
        <v>108</v>
      </c>
      <c r="I247" s="58" t="s">
        <v>111</v>
      </c>
      <c r="J247" s="58">
        <v>197</v>
      </c>
      <c r="K247" s="58">
        <v>281.70999999999998</v>
      </c>
    </row>
    <row r="248" spans="1:11" hidden="1">
      <c r="A248" s="58" t="s">
        <v>112</v>
      </c>
      <c r="B248" s="58">
        <v>2020</v>
      </c>
      <c r="C248" s="58" t="s">
        <v>33</v>
      </c>
      <c r="D248" s="58" t="s">
        <v>104</v>
      </c>
      <c r="E248" s="58" t="s">
        <v>105</v>
      </c>
      <c r="F248" s="58" t="s">
        <v>106</v>
      </c>
      <c r="G248" s="58" t="s">
        <v>107</v>
      </c>
      <c r="H248" s="58" t="s">
        <v>108</v>
      </c>
      <c r="I248" s="58" t="s">
        <v>111</v>
      </c>
      <c r="J248" s="58">
        <v>245</v>
      </c>
      <c r="K248" s="58">
        <v>350.35</v>
      </c>
    </row>
    <row r="249" spans="1:11" hidden="1">
      <c r="A249" s="58" t="s">
        <v>113</v>
      </c>
      <c r="B249" s="58">
        <v>2020</v>
      </c>
      <c r="C249" s="58" t="s">
        <v>33</v>
      </c>
      <c r="D249" s="58" t="s">
        <v>104</v>
      </c>
      <c r="E249" s="58" t="s">
        <v>105</v>
      </c>
      <c r="F249" s="58" t="s">
        <v>106</v>
      </c>
      <c r="G249" s="58" t="s">
        <v>107</v>
      </c>
      <c r="H249" s="58" t="s">
        <v>108</v>
      </c>
      <c r="I249" s="58" t="s">
        <v>111</v>
      </c>
      <c r="J249" s="58">
        <v>778</v>
      </c>
      <c r="K249" s="58">
        <v>1112.54</v>
      </c>
    </row>
    <row r="250" spans="1:11" hidden="1">
      <c r="A250" s="58" t="s">
        <v>110</v>
      </c>
      <c r="B250" s="58">
        <v>2020</v>
      </c>
      <c r="C250" s="58" t="s">
        <v>32</v>
      </c>
      <c r="D250" s="58" t="s">
        <v>104</v>
      </c>
      <c r="E250" s="58" t="s">
        <v>105</v>
      </c>
      <c r="F250" s="58" t="s">
        <v>106</v>
      </c>
      <c r="G250" s="58" t="s">
        <v>107</v>
      </c>
      <c r="H250" s="58" t="s">
        <v>108</v>
      </c>
      <c r="I250" s="58" t="s">
        <v>109</v>
      </c>
      <c r="J250" s="58">
        <v>254</v>
      </c>
      <c r="K250" s="58">
        <v>526.24</v>
      </c>
    </row>
    <row r="251" spans="1:11" hidden="1">
      <c r="A251" s="58" t="s">
        <v>110</v>
      </c>
      <c r="B251" s="58">
        <v>2020</v>
      </c>
      <c r="C251" s="58" t="s">
        <v>32</v>
      </c>
      <c r="D251" s="58" t="s">
        <v>104</v>
      </c>
      <c r="E251" s="58" t="s">
        <v>105</v>
      </c>
      <c r="F251" s="58" t="s">
        <v>106</v>
      </c>
      <c r="G251" s="58" t="s">
        <v>107</v>
      </c>
      <c r="H251" s="58" t="s">
        <v>108</v>
      </c>
      <c r="I251" s="58" t="s">
        <v>109</v>
      </c>
      <c r="J251" s="58">
        <v>248</v>
      </c>
      <c r="K251" s="58">
        <v>526.24</v>
      </c>
    </row>
    <row r="252" spans="1:11" hidden="1">
      <c r="A252" s="58" t="s">
        <v>110</v>
      </c>
      <c r="B252" s="58">
        <v>2020</v>
      </c>
      <c r="C252" s="58" t="s">
        <v>32</v>
      </c>
      <c r="D252" s="58" t="s">
        <v>104</v>
      </c>
      <c r="E252" s="58" t="s">
        <v>105</v>
      </c>
      <c r="F252" s="58" t="s">
        <v>106</v>
      </c>
      <c r="G252" s="58" t="s">
        <v>107</v>
      </c>
      <c r="H252" s="58" t="s">
        <v>108</v>
      </c>
      <c r="I252" s="58" t="s">
        <v>111</v>
      </c>
      <c r="J252" s="58">
        <v>206</v>
      </c>
      <c r="K252" s="58">
        <v>294.58</v>
      </c>
    </row>
    <row r="253" spans="1:11" hidden="1">
      <c r="A253" s="58" t="s">
        <v>103</v>
      </c>
      <c r="B253" s="58">
        <v>2020</v>
      </c>
      <c r="C253" s="58" t="s">
        <v>32</v>
      </c>
      <c r="D253" s="58" t="s">
        <v>104</v>
      </c>
      <c r="E253" s="58" t="s">
        <v>105</v>
      </c>
      <c r="F253" s="58" t="s">
        <v>106</v>
      </c>
      <c r="G253" s="58" t="s">
        <v>107</v>
      </c>
      <c r="H253" s="58" t="s">
        <v>108</v>
      </c>
      <c r="I253" s="58" t="s">
        <v>111</v>
      </c>
      <c r="J253" s="58">
        <v>248</v>
      </c>
      <c r="K253" s="58">
        <v>354.64</v>
      </c>
    </row>
    <row r="254" spans="1:11" hidden="1">
      <c r="A254" s="58" t="s">
        <v>112</v>
      </c>
      <c r="B254" s="58">
        <v>2020</v>
      </c>
      <c r="C254" s="58" t="s">
        <v>32</v>
      </c>
      <c r="D254" s="58" t="s">
        <v>104</v>
      </c>
      <c r="E254" s="58" t="s">
        <v>105</v>
      </c>
      <c r="F254" s="58" t="s">
        <v>106</v>
      </c>
      <c r="G254" s="58" t="s">
        <v>107</v>
      </c>
      <c r="H254" s="58" t="s">
        <v>108</v>
      </c>
      <c r="I254" s="58" t="s">
        <v>111</v>
      </c>
      <c r="J254" s="58">
        <v>176</v>
      </c>
      <c r="K254" s="58">
        <v>251.68</v>
      </c>
    </row>
    <row r="255" spans="1:11" hidden="1">
      <c r="A255" s="58" t="s">
        <v>114</v>
      </c>
      <c r="B255" s="58">
        <v>2020</v>
      </c>
      <c r="C255" s="58" t="s">
        <v>32</v>
      </c>
      <c r="D255" s="58" t="s">
        <v>104</v>
      </c>
      <c r="E255" s="58" t="s">
        <v>105</v>
      </c>
      <c r="F255" s="58" t="s">
        <v>106</v>
      </c>
      <c r="G255" s="58" t="s">
        <v>107</v>
      </c>
      <c r="H255" s="58" t="s">
        <v>108</v>
      </c>
      <c r="I255" s="58" t="s">
        <v>111</v>
      </c>
      <c r="J255" s="58">
        <v>202</v>
      </c>
      <c r="K255" s="58">
        <v>288.86</v>
      </c>
    </row>
    <row r="256" spans="1:11" hidden="1">
      <c r="A256" s="58" t="s">
        <v>110</v>
      </c>
      <c r="B256" s="58">
        <v>2020</v>
      </c>
      <c r="C256" s="58" t="s">
        <v>32</v>
      </c>
      <c r="D256" s="58" t="s">
        <v>104</v>
      </c>
      <c r="E256" s="58" t="s">
        <v>105</v>
      </c>
      <c r="F256" s="58" t="s">
        <v>106</v>
      </c>
      <c r="G256" s="58" t="s">
        <v>107</v>
      </c>
      <c r="H256" s="58" t="s">
        <v>108</v>
      </c>
      <c r="I256" s="58" t="s">
        <v>111</v>
      </c>
      <c r="J256" s="58">
        <v>250</v>
      </c>
      <c r="K256" s="58">
        <v>357.5</v>
      </c>
    </row>
    <row r="257" spans="1:11" hidden="1">
      <c r="A257" s="58" t="s">
        <v>103</v>
      </c>
      <c r="B257" s="58">
        <v>2020</v>
      </c>
      <c r="C257" s="58" t="s">
        <v>32</v>
      </c>
      <c r="D257" s="58" t="s">
        <v>104</v>
      </c>
      <c r="E257" s="58" t="s">
        <v>105</v>
      </c>
      <c r="F257" s="58" t="s">
        <v>106</v>
      </c>
      <c r="G257" s="58" t="s">
        <v>107</v>
      </c>
      <c r="H257" s="58" t="s">
        <v>108</v>
      </c>
      <c r="I257" s="58" t="s">
        <v>111</v>
      </c>
      <c r="J257" s="58">
        <v>178</v>
      </c>
      <c r="K257" s="58">
        <v>254.54</v>
      </c>
    </row>
    <row r="258" spans="1:11" hidden="1">
      <c r="A258" s="58" t="s">
        <v>103</v>
      </c>
      <c r="B258" s="58">
        <v>2020</v>
      </c>
      <c r="C258" s="58" t="s">
        <v>32</v>
      </c>
      <c r="D258" s="58" t="s">
        <v>104</v>
      </c>
      <c r="E258" s="58" t="s">
        <v>105</v>
      </c>
      <c r="F258" s="58" t="s">
        <v>106</v>
      </c>
      <c r="G258" s="58" t="s">
        <v>107</v>
      </c>
      <c r="H258" s="58" t="s">
        <v>108</v>
      </c>
      <c r="I258" s="58" t="s">
        <v>111</v>
      </c>
      <c r="J258" s="58">
        <v>258</v>
      </c>
      <c r="K258" s="58">
        <v>526.24</v>
      </c>
    </row>
    <row r="259" spans="1:11" hidden="1">
      <c r="A259" s="58" t="s">
        <v>103</v>
      </c>
      <c r="B259" s="58">
        <v>2020</v>
      </c>
      <c r="C259" s="58" t="s">
        <v>32</v>
      </c>
      <c r="D259" s="58" t="s">
        <v>104</v>
      </c>
      <c r="E259" s="58" t="s">
        <v>105</v>
      </c>
      <c r="F259" s="58" t="s">
        <v>106</v>
      </c>
      <c r="G259" s="58" t="s">
        <v>107</v>
      </c>
      <c r="H259" s="58" t="s">
        <v>108</v>
      </c>
      <c r="I259" s="58" t="s">
        <v>111</v>
      </c>
      <c r="J259" s="58">
        <v>252</v>
      </c>
      <c r="K259" s="58">
        <v>526.24</v>
      </c>
    </row>
    <row r="260" spans="1:11" hidden="1">
      <c r="A260" s="58" t="s">
        <v>103</v>
      </c>
      <c r="B260" s="58">
        <v>2020</v>
      </c>
      <c r="C260" s="58" t="s">
        <v>32</v>
      </c>
      <c r="D260" s="58" t="s">
        <v>104</v>
      </c>
      <c r="E260" s="58" t="s">
        <v>105</v>
      </c>
      <c r="F260" s="58" t="s">
        <v>106</v>
      </c>
      <c r="G260" s="58" t="s">
        <v>107</v>
      </c>
      <c r="H260" s="58" t="s">
        <v>108</v>
      </c>
      <c r="I260" s="58" t="s">
        <v>109</v>
      </c>
      <c r="J260" s="58">
        <v>246</v>
      </c>
      <c r="K260" s="58">
        <v>526.24</v>
      </c>
    </row>
    <row r="261" spans="1:11" hidden="1">
      <c r="A261" s="58" t="s">
        <v>112</v>
      </c>
      <c r="B261" s="58">
        <v>2020</v>
      </c>
      <c r="C261" s="58" t="s">
        <v>32</v>
      </c>
      <c r="D261" s="58" t="s">
        <v>104</v>
      </c>
      <c r="E261" s="58" t="s">
        <v>105</v>
      </c>
      <c r="F261" s="58" t="s">
        <v>106</v>
      </c>
      <c r="G261" s="58" t="s">
        <v>107</v>
      </c>
      <c r="H261" s="58" t="s">
        <v>108</v>
      </c>
      <c r="I261" s="58" t="s">
        <v>111</v>
      </c>
      <c r="J261" s="58">
        <v>682</v>
      </c>
      <c r="K261" s="58">
        <v>975.26</v>
      </c>
    </row>
    <row r="262" spans="1:11" hidden="1">
      <c r="A262" s="58" t="s">
        <v>110</v>
      </c>
      <c r="B262" s="58">
        <v>2020</v>
      </c>
      <c r="C262" s="58" t="s">
        <v>32</v>
      </c>
      <c r="D262" s="58" t="s">
        <v>104</v>
      </c>
      <c r="E262" s="58" t="s">
        <v>105</v>
      </c>
      <c r="F262" s="58" t="s">
        <v>106</v>
      </c>
      <c r="G262" s="58" t="s">
        <v>107</v>
      </c>
      <c r="H262" s="58" t="s">
        <v>108</v>
      </c>
      <c r="I262" s="58" t="s">
        <v>111</v>
      </c>
      <c r="J262" s="58">
        <v>715</v>
      </c>
      <c r="K262" s="58">
        <v>1022.45</v>
      </c>
    </row>
    <row r="263" spans="1:11" hidden="1">
      <c r="A263" s="58" t="s">
        <v>110</v>
      </c>
      <c r="B263" s="58">
        <v>2020</v>
      </c>
      <c r="C263" s="58" t="s">
        <v>32</v>
      </c>
      <c r="D263" s="58" t="s">
        <v>104</v>
      </c>
      <c r="E263" s="58" t="s">
        <v>105</v>
      </c>
      <c r="F263" s="58" t="s">
        <v>106</v>
      </c>
      <c r="G263" s="58" t="s">
        <v>107</v>
      </c>
      <c r="H263" s="58" t="s">
        <v>108</v>
      </c>
      <c r="I263" s="58" t="s">
        <v>111</v>
      </c>
      <c r="J263" s="58">
        <v>255</v>
      </c>
      <c r="K263" s="58">
        <v>364.65</v>
      </c>
    </row>
    <row r="264" spans="1:11" hidden="1">
      <c r="A264" s="58" t="s">
        <v>110</v>
      </c>
      <c r="B264" s="58">
        <v>2020</v>
      </c>
      <c r="C264" s="58" t="s">
        <v>32</v>
      </c>
      <c r="D264" s="58" t="s">
        <v>104</v>
      </c>
      <c r="E264" s="58" t="s">
        <v>105</v>
      </c>
      <c r="F264" s="58" t="s">
        <v>106</v>
      </c>
      <c r="G264" s="58" t="s">
        <v>107</v>
      </c>
      <c r="H264" s="58" t="s">
        <v>108</v>
      </c>
      <c r="I264" s="58" t="s">
        <v>111</v>
      </c>
      <c r="J264" s="58">
        <v>249</v>
      </c>
      <c r="K264" s="58">
        <v>356.07</v>
      </c>
    </row>
    <row r="265" spans="1:11" hidden="1">
      <c r="A265" s="58" t="s">
        <v>103</v>
      </c>
      <c r="B265" s="58">
        <v>2020</v>
      </c>
      <c r="C265" s="58" t="s">
        <v>32</v>
      </c>
      <c r="D265" s="58" t="s">
        <v>104</v>
      </c>
      <c r="E265" s="58" t="s">
        <v>105</v>
      </c>
      <c r="F265" s="58" t="s">
        <v>106</v>
      </c>
      <c r="G265" s="58" t="s">
        <v>107</v>
      </c>
      <c r="H265" s="58" t="s">
        <v>108</v>
      </c>
      <c r="I265" s="58" t="s">
        <v>109</v>
      </c>
      <c r="J265" s="58">
        <v>243</v>
      </c>
      <c r="K265" s="58">
        <v>347.49</v>
      </c>
    </row>
    <row r="266" spans="1:11" hidden="1">
      <c r="A266" s="58" t="s">
        <v>103</v>
      </c>
      <c r="B266" s="58">
        <v>2020</v>
      </c>
      <c r="C266" s="58" t="s">
        <v>32</v>
      </c>
      <c r="D266" s="58" t="s">
        <v>104</v>
      </c>
      <c r="E266" s="58" t="s">
        <v>105</v>
      </c>
      <c r="F266" s="58" t="s">
        <v>106</v>
      </c>
      <c r="G266" s="58" t="s">
        <v>107</v>
      </c>
      <c r="H266" s="58" t="s">
        <v>108</v>
      </c>
      <c r="I266" s="58" t="s">
        <v>111</v>
      </c>
      <c r="J266" s="58">
        <v>755</v>
      </c>
      <c r="K266" s="58">
        <v>526.24</v>
      </c>
    </row>
    <row r="267" spans="1:11" hidden="1">
      <c r="A267" s="58" t="s">
        <v>112</v>
      </c>
      <c r="B267" s="58">
        <v>2020</v>
      </c>
      <c r="C267" s="58" t="s">
        <v>32</v>
      </c>
      <c r="D267" s="58" t="s">
        <v>104</v>
      </c>
      <c r="E267" s="58" t="s">
        <v>105</v>
      </c>
      <c r="F267" s="58" t="s">
        <v>106</v>
      </c>
      <c r="G267" s="58" t="s">
        <v>107</v>
      </c>
      <c r="H267" s="58" t="s">
        <v>108</v>
      </c>
      <c r="I267" s="58" t="s">
        <v>111</v>
      </c>
      <c r="J267" s="58">
        <v>808</v>
      </c>
      <c r="K267" s="58">
        <v>526.24</v>
      </c>
    </row>
    <row r="268" spans="1:11" hidden="1">
      <c r="A268" s="58" t="s">
        <v>103</v>
      </c>
      <c r="B268" s="58">
        <v>2020</v>
      </c>
      <c r="C268" s="58" t="s">
        <v>32</v>
      </c>
      <c r="D268" s="58" t="s">
        <v>104</v>
      </c>
      <c r="E268" s="58" t="s">
        <v>105</v>
      </c>
      <c r="F268" s="58" t="s">
        <v>106</v>
      </c>
      <c r="G268" s="58" t="s">
        <v>107</v>
      </c>
      <c r="H268" s="58" t="s">
        <v>108</v>
      </c>
      <c r="I268" s="58" t="s">
        <v>111</v>
      </c>
      <c r="J268" s="58">
        <v>205</v>
      </c>
      <c r="K268" s="58">
        <v>293.14999999999998</v>
      </c>
    </row>
    <row r="269" spans="1:11" hidden="1">
      <c r="A269" s="58" t="s">
        <v>103</v>
      </c>
      <c r="B269" s="58">
        <v>2020</v>
      </c>
      <c r="C269" s="58" t="s">
        <v>32</v>
      </c>
      <c r="D269" s="58" t="s">
        <v>104</v>
      </c>
      <c r="E269" s="58" t="s">
        <v>105</v>
      </c>
      <c r="F269" s="58" t="s">
        <v>106</v>
      </c>
      <c r="G269" s="58" t="s">
        <v>107</v>
      </c>
      <c r="H269" s="58" t="s">
        <v>108</v>
      </c>
      <c r="I269" s="58" t="s">
        <v>111</v>
      </c>
      <c r="J269" s="58">
        <v>253</v>
      </c>
      <c r="K269" s="58">
        <v>361.79</v>
      </c>
    </row>
    <row r="270" spans="1:11" hidden="1">
      <c r="A270" s="58" t="s">
        <v>114</v>
      </c>
      <c r="B270" s="58">
        <v>2020</v>
      </c>
      <c r="C270" s="58" t="s">
        <v>32</v>
      </c>
      <c r="D270" s="58" t="s">
        <v>104</v>
      </c>
      <c r="E270" s="58" t="s">
        <v>105</v>
      </c>
      <c r="F270" s="58" t="s">
        <v>106</v>
      </c>
      <c r="G270" s="58" t="s">
        <v>107</v>
      </c>
      <c r="H270" s="58" t="s">
        <v>108</v>
      </c>
      <c r="I270" s="58" t="s">
        <v>111</v>
      </c>
      <c r="J270" s="58">
        <v>175</v>
      </c>
      <c r="K270" s="58">
        <v>250.25</v>
      </c>
    </row>
    <row r="271" spans="1:11" hidden="1">
      <c r="A271" s="58" t="s">
        <v>113</v>
      </c>
      <c r="B271" s="58">
        <v>2020</v>
      </c>
      <c r="C271" s="58" t="s">
        <v>32</v>
      </c>
      <c r="D271" s="58" t="s">
        <v>104</v>
      </c>
      <c r="E271" s="58" t="s">
        <v>105</v>
      </c>
      <c r="F271" s="58" t="s">
        <v>106</v>
      </c>
      <c r="G271" s="58" t="s">
        <v>107</v>
      </c>
      <c r="H271" s="58" t="s">
        <v>108</v>
      </c>
      <c r="I271" s="58" t="s">
        <v>109</v>
      </c>
      <c r="J271" s="58">
        <v>257</v>
      </c>
      <c r="K271" s="58">
        <v>367.51</v>
      </c>
    </row>
    <row r="272" spans="1:11" hidden="1">
      <c r="A272" s="58" t="s">
        <v>113</v>
      </c>
      <c r="B272" s="58">
        <v>2020</v>
      </c>
      <c r="C272" s="58" t="s">
        <v>32</v>
      </c>
      <c r="D272" s="58" t="s">
        <v>104</v>
      </c>
      <c r="E272" s="58" t="s">
        <v>105</v>
      </c>
      <c r="F272" s="58" t="s">
        <v>106</v>
      </c>
      <c r="G272" s="58" t="s">
        <v>107</v>
      </c>
      <c r="H272" s="58" t="s">
        <v>108</v>
      </c>
      <c r="I272" s="58" t="s">
        <v>109</v>
      </c>
      <c r="J272" s="58">
        <v>251</v>
      </c>
      <c r="K272" s="58">
        <v>358.93</v>
      </c>
    </row>
    <row r="273" spans="1:11" hidden="1">
      <c r="A273" s="58" t="s">
        <v>110</v>
      </c>
      <c r="B273" s="58">
        <v>2020</v>
      </c>
      <c r="C273" s="58" t="s">
        <v>32</v>
      </c>
      <c r="D273" s="58" t="s">
        <v>104</v>
      </c>
      <c r="E273" s="58" t="s">
        <v>105</v>
      </c>
      <c r="F273" s="58" t="s">
        <v>106</v>
      </c>
      <c r="G273" s="58" t="s">
        <v>107</v>
      </c>
      <c r="H273" s="58" t="s">
        <v>108</v>
      </c>
      <c r="I273" s="58" t="s">
        <v>109</v>
      </c>
      <c r="J273" s="58">
        <v>245</v>
      </c>
      <c r="K273" s="58">
        <v>350.35</v>
      </c>
    </row>
    <row r="274" spans="1:11" hidden="1">
      <c r="A274" s="58" t="s">
        <v>112</v>
      </c>
      <c r="B274" s="58">
        <v>2020</v>
      </c>
      <c r="C274" s="58" t="s">
        <v>32</v>
      </c>
      <c r="D274" s="58" t="s">
        <v>104</v>
      </c>
      <c r="E274" s="58" t="s">
        <v>105</v>
      </c>
      <c r="F274" s="58" t="s">
        <v>106</v>
      </c>
      <c r="G274" s="58" t="s">
        <v>107</v>
      </c>
      <c r="H274" s="58" t="s">
        <v>108</v>
      </c>
      <c r="I274" s="58" t="s">
        <v>111</v>
      </c>
      <c r="J274" s="58">
        <v>203</v>
      </c>
      <c r="K274" s="58">
        <v>290.29000000000002</v>
      </c>
    </row>
    <row r="275" spans="1:11" hidden="1">
      <c r="A275" s="58" t="s">
        <v>103</v>
      </c>
      <c r="B275" s="58">
        <v>2020</v>
      </c>
      <c r="C275" s="58" t="s">
        <v>32</v>
      </c>
      <c r="D275" s="58" t="s">
        <v>104</v>
      </c>
      <c r="E275" s="58" t="s">
        <v>105</v>
      </c>
      <c r="F275" s="58" t="s">
        <v>106</v>
      </c>
      <c r="G275" s="58" t="s">
        <v>107</v>
      </c>
      <c r="H275" s="58" t="s">
        <v>108</v>
      </c>
      <c r="I275" s="58" t="s">
        <v>111</v>
      </c>
      <c r="J275" s="58">
        <v>251</v>
      </c>
      <c r="K275" s="58">
        <v>358.93</v>
      </c>
    </row>
    <row r="276" spans="1:11" hidden="1">
      <c r="A276" s="58" t="s">
        <v>110</v>
      </c>
      <c r="B276" s="58">
        <v>2020</v>
      </c>
      <c r="C276" s="58" t="s">
        <v>32</v>
      </c>
      <c r="D276" s="58" t="s">
        <v>104</v>
      </c>
      <c r="E276" s="58" t="s">
        <v>105</v>
      </c>
      <c r="F276" s="58" t="s">
        <v>106</v>
      </c>
      <c r="G276" s="58" t="s">
        <v>107</v>
      </c>
      <c r="H276" s="58" t="s">
        <v>108</v>
      </c>
      <c r="I276" s="58" t="s">
        <v>111</v>
      </c>
      <c r="J276" s="58">
        <v>777</v>
      </c>
      <c r="K276" s="58">
        <v>1111.1099999999999</v>
      </c>
    </row>
    <row r="277" spans="1:11" hidden="1">
      <c r="A277" s="58" t="s">
        <v>103</v>
      </c>
      <c r="B277" s="58">
        <v>2020</v>
      </c>
      <c r="C277" s="58" t="s">
        <v>31</v>
      </c>
      <c r="D277" s="58" t="s">
        <v>104</v>
      </c>
      <c r="E277" s="58" t="s">
        <v>105</v>
      </c>
      <c r="F277" s="58" t="s">
        <v>106</v>
      </c>
      <c r="G277" s="58" t="s">
        <v>107</v>
      </c>
      <c r="H277" s="58" t="s">
        <v>108</v>
      </c>
      <c r="I277" s="58" t="s">
        <v>109</v>
      </c>
      <c r="J277" s="58">
        <v>272</v>
      </c>
      <c r="K277" s="58">
        <v>526.24</v>
      </c>
    </row>
    <row r="278" spans="1:11" hidden="1">
      <c r="A278" s="58" t="s">
        <v>103</v>
      </c>
      <c r="B278" s="58">
        <v>2020</v>
      </c>
      <c r="C278" s="58" t="s">
        <v>31</v>
      </c>
      <c r="D278" s="58" t="s">
        <v>104</v>
      </c>
      <c r="E278" s="58" t="s">
        <v>105</v>
      </c>
      <c r="F278" s="58" t="s">
        <v>106</v>
      </c>
      <c r="G278" s="58" t="s">
        <v>107</v>
      </c>
      <c r="H278" s="58" t="s">
        <v>108</v>
      </c>
      <c r="I278" s="58" t="s">
        <v>109</v>
      </c>
      <c r="J278" s="58">
        <v>266</v>
      </c>
      <c r="K278" s="58">
        <v>526.24</v>
      </c>
    </row>
    <row r="279" spans="1:11" hidden="1">
      <c r="A279" s="58" t="s">
        <v>103</v>
      </c>
      <c r="B279" s="58">
        <v>2020</v>
      </c>
      <c r="C279" s="58" t="s">
        <v>31</v>
      </c>
      <c r="D279" s="58" t="s">
        <v>104</v>
      </c>
      <c r="E279" s="58" t="s">
        <v>105</v>
      </c>
      <c r="F279" s="58" t="s">
        <v>106</v>
      </c>
      <c r="G279" s="58" t="s">
        <v>107</v>
      </c>
      <c r="H279" s="58" t="s">
        <v>108</v>
      </c>
      <c r="I279" s="58" t="s">
        <v>109</v>
      </c>
      <c r="J279" s="58">
        <v>260</v>
      </c>
      <c r="K279" s="58">
        <v>526.24</v>
      </c>
    </row>
    <row r="280" spans="1:11" hidden="1">
      <c r="A280" s="58" t="s">
        <v>112</v>
      </c>
      <c r="B280" s="58">
        <v>2020</v>
      </c>
      <c r="C280" s="58" t="s">
        <v>31</v>
      </c>
      <c r="D280" s="58" t="s">
        <v>104</v>
      </c>
      <c r="E280" s="58" t="s">
        <v>105</v>
      </c>
      <c r="F280" s="58" t="s">
        <v>106</v>
      </c>
      <c r="G280" s="58" t="s">
        <v>107</v>
      </c>
      <c r="H280" s="58" t="s">
        <v>108</v>
      </c>
      <c r="I280" s="58" t="s">
        <v>111</v>
      </c>
      <c r="J280" s="58">
        <v>254</v>
      </c>
      <c r="K280" s="58">
        <v>363.22</v>
      </c>
    </row>
    <row r="281" spans="1:11" hidden="1">
      <c r="A281" s="58" t="s">
        <v>103</v>
      </c>
      <c r="B281" s="58">
        <v>2020</v>
      </c>
      <c r="C281" s="58" t="s">
        <v>31</v>
      </c>
      <c r="D281" s="58" t="s">
        <v>104</v>
      </c>
      <c r="E281" s="58" t="s">
        <v>105</v>
      </c>
      <c r="F281" s="58" t="s">
        <v>106</v>
      </c>
      <c r="G281" s="58" t="s">
        <v>107</v>
      </c>
      <c r="H281" s="58" t="s">
        <v>108</v>
      </c>
      <c r="I281" s="58" t="s">
        <v>111</v>
      </c>
      <c r="J281" s="58">
        <v>182</v>
      </c>
      <c r="K281" s="58">
        <v>260.26</v>
      </c>
    </row>
    <row r="282" spans="1:11" hidden="1">
      <c r="A282" s="58" t="s">
        <v>113</v>
      </c>
      <c r="B282" s="58">
        <v>2020</v>
      </c>
      <c r="C282" s="58" t="s">
        <v>31</v>
      </c>
      <c r="D282" s="58" t="s">
        <v>104</v>
      </c>
      <c r="E282" s="58" t="s">
        <v>105</v>
      </c>
      <c r="F282" s="58" t="s">
        <v>106</v>
      </c>
      <c r="G282" s="58" t="s">
        <v>107</v>
      </c>
      <c r="H282" s="58" t="s">
        <v>108</v>
      </c>
      <c r="I282" s="58" t="s">
        <v>111</v>
      </c>
      <c r="J282" s="58">
        <v>208</v>
      </c>
      <c r="K282" s="58">
        <v>297.44</v>
      </c>
    </row>
    <row r="283" spans="1:11" hidden="1">
      <c r="A283" s="58" t="s">
        <v>113</v>
      </c>
      <c r="B283" s="58">
        <v>2020</v>
      </c>
      <c r="C283" s="58" t="s">
        <v>31</v>
      </c>
      <c r="D283" s="58" t="s">
        <v>104</v>
      </c>
      <c r="E283" s="58" t="s">
        <v>105</v>
      </c>
      <c r="F283" s="58" t="s">
        <v>106</v>
      </c>
      <c r="G283" s="58" t="s">
        <v>107</v>
      </c>
      <c r="H283" s="58" t="s">
        <v>108</v>
      </c>
      <c r="I283" s="58" t="s">
        <v>111</v>
      </c>
      <c r="J283" s="58">
        <v>256</v>
      </c>
      <c r="K283" s="58">
        <v>366.08</v>
      </c>
    </row>
    <row r="284" spans="1:11" hidden="1">
      <c r="A284" s="58" t="s">
        <v>112</v>
      </c>
      <c r="B284" s="58">
        <v>2020</v>
      </c>
      <c r="C284" s="58" t="s">
        <v>31</v>
      </c>
      <c r="D284" s="58" t="s">
        <v>104</v>
      </c>
      <c r="E284" s="58" t="s">
        <v>105</v>
      </c>
      <c r="F284" s="58" t="s">
        <v>106</v>
      </c>
      <c r="G284" s="58" t="s">
        <v>107</v>
      </c>
      <c r="H284" s="58" t="s">
        <v>108</v>
      </c>
      <c r="I284" s="58" t="s">
        <v>111</v>
      </c>
      <c r="J284" s="58">
        <v>184</v>
      </c>
      <c r="K284" s="58">
        <v>263.12</v>
      </c>
    </row>
    <row r="285" spans="1:11" hidden="1">
      <c r="A285" s="58" t="s">
        <v>114</v>
      </c>
      <c r="B285" s="58">
        <v>2020</v>
      </c>
      <c r="C285" s="58" t="s">
        <v>31</v>
      </c>
      <c r="D285" s="58" t="s">
        <v>104</v>
      </c>
      <c r="E285" s="58" t="s">
        <v>105</v>
      </c>
      <c r="F285" s="58" t="s">
        <v>106</v>
      </c>
      <c r="G285" s="58" t="s">
        <v>107</v>
      </c>
      <c r="H285" s="58" t="s">
        <v>108</v>
      </c>
      <c r="I285" s="58" t="s">
        <v>111</v>
      </c>
      <c r="J285" s="58">
        <v>270</v>
      </c>
      <c r="K285" s="58">
        <v>526.24</v>
      </c>
    </row>
    <row r="286" spans="1:11" hidden="1">
      <c r="A286" s="58" t="s">
        <v>103</v>
      </c>
      <c r="B286" s="58">
        <v>2020</v>
      </c>
      <c r="C286" s="58" t="s">
        <v>31</v>
      </c>
      <c r="D286" s="58" t="s">
        <v>104</v>
      </c>
      <c r="E286" s="58" t="s">
        <v>105</v>
      </c>
      <c r="F286" s="58" t="s">
        <v>106</v>
      </c>
      <c r="G286" s="58" t="s">
        <v>107</v>
      </c>
      <c r="H286" s="58" t="s">
        <v>108</v>
      </c>
      <c r="I286" s="58" t="s">
        <v>111</v>
      </c>
      <c r="J286" s="58">
        <v>264</v>
      </c>
      <c r="K286" s="58">
        <v>526.24</v>
      </c>
    </row>
    <row r="287" spans="1:11" hidden="1">
      <c r="A287" s="58" t="s">
        <v>113</v>
      </c>
      <c r="B287" s="58">
        <v>2020</v>
      </c>
      <c r="C287" s="58" t="s">
        <v>31</v>
      </c>
      <c r="D287" s="58" t="s">
        <v>104</v>
      </c>
      <c r="E287" s="58" t="s">
        <v>105</v>
      </c>
      <c r="F287" s="58" t="s">
        <v>106</v>
      </c>
      <c r="G287" s="58" t="s">
        <v>107</v>
      </c>
      <c r="H287" s="58" t="s">
        <v>108</v>
      </c>
      <c r="I287" s="58" t="s">
        <v>111</v>
      </c>
      <c r="J287" s="58">
        <v>681</v>
      </c>
      <c r="K287" s="58">
        <v>973.83</v>
      </c>
    </row>
    <row r="288" spans="1:11" hidden="1">
      <c r="A288" s="58" t="s">
        <v>103</v>
      </c>
      <c r="B288" s="58">
        <v>2020</v>
      </c>
      <c r="C288" s="58" t="s">
        <v>31</v>
      </c>
      <c r="D288" s="58" t="s">
        <v>104</v>
      </c>
      <c r="E288" s="58" t="s">
        <v>105</v>
      </c>
      <c r="F288" s="58" t="s">
        <v>106</v>
      </c>
      <c r="G288" s="58" t="s">
        <v>107</v>
      </c>
      <c r="H288" s="58" t="s">
        <v>108</v>
      </c>
      <c r="I288" s="58" t="s">
        <v>111</v>
      </c>
      <c r="J288" s="58">
        <v>714</v>
      </c>
      <c r="K288" s="58">
        <v>1021.02</v>
      </c>
    </row>
    <row r="289" spans="1:11" hidden="1">
      <c r="A289" s="58" t="s">
        <v>103</v>
      </c>
      <c r="B289" s="58">
        <v>2020</v>
      </c>
      <c r="C289" s="58" t="s">
        <v>31</v>
      </c>
      <c r="D289" s="58" t="s">
        <v>104</v>
      </c>
      <c r="E289" s="58" t="s">
        <v>105</v>
      </c>
      <c r="F289" s="58" t="s">
        <v>106</v>
      </c>
      <c r="G289" s="58" t="s">
        <v>107</v>
      </c>
      <c r="H289" s="58" t="s">
        <v>108</v>
      </c>
      <c r="I289" s="58" t="s">
        <v>111</v>
      </c>
      <c r="J289" s="58">
        <v>768</v>
      </c>
      <c r="K289" s="58">
        <v>1098.24</v>
      </c>
    </row>
    <row r="290" spans="1:11" hidden="1">
      <c r="A290" s="58" t="s">
        <v>103</v>
      </c>
      <c r="B290" s="58">
        <v>2020</v>
      </c>
      <c r="C290" s="58" t="s">
        <v>31</v>
      </c>
      <c r="D290" s="58" t="s">
        <v>104</v>
      </c>
      <c r="E290" s="58" t="s">
        <v>105</v>
      </c>
      <c r="F290" s="58" t="s">
        <v>106</v>
      </c>
      <c r="G290" s="58" t="s">
        <v>107</v>
      </c>
      <c r="H290" s="58" t="s">
        <v>108</v>
      </c>
      <c r="I290" s="58" t="s">
        <v>111</v>
      </c>
      <c r="J290" s="58">
        <v>273</v>
      </c>
      <c r="K290" s="58">
        <v>390.39</v>
      </c>
    </row>
    <row r="291" spans="1:11" hidden="1">
      <c r="A291" s="58" t="s">
        <v>113</v>
      </c>
      <c r="B291" s="58">
        <v>2020</v>
      </c>
      <c r="C291" s="58" t="s">
        <v>31</v>
      </c>
      <c r="D291" s="58" t="s">
        <v>104</v>
      </c>
      <c r="E291" s="58" t="s">
        <v>105</v>
      </c>
      <c r="F291" s="58" t="s">
        <v>106</v>
      </c>
      <c r="G291" s="58" t="s">
        <v>107</v>
      </c>
      <c r="H291" s="58" t="s">
        <v>108</v>
      </c>
      <c r="I291" s="58" t="s">
        <v>111</v>
      </c>
      <c r="J291" s="58">
        <v>267</v>
      </c>
      <c r="K291" s="58">
        <v>381.81</v>
      </c>
    </row>
    <row r="292" spans="1:11" hidden="1">
      <c r="A292" s="58" t="s">
        <v>112</v>
      </c>
      <c r="B292" s="58">
        <v>2020</v>
      </c>
      <c r="C292" s="58" t="s">
        <v>31</v>
      </c>
      <c r="D292" s="58" t="s">
        <v>104</v>
      </c>
      <c r="E292" s="58" t="s">
        <v>105</v>
      </c>
      <c r="F292" s="58" t="s">
        <v>106</v>
      </c>
      <c r="G292" s="58" t="s">
        <v>107</v>
      </c>
      <c r="H292" s="58" t="s">
        <v>108</v>
      </c>
      <c r="I292" s="58" t="s">
        <v>111</v>
      </c>
      <c r="J292" s="58">
        <v>261</v>
      </c>
      <c r="K292" s="58">
        <v>373.23</v>
      </c>
    </row>
    <row r="293" spans="1:11" hidden="1">
      <c r="A293" s="58" t="s">
        <v>103</v>
      </c>
      <c r="B293" s="58">
        <v>2020</v>
      </c>
      <c r="C293" s="58" t="s">
        <v>31</v>
      </c>
      <c r="D293" s="58" t="s">
        <v>104</v>
      </c>
      <c r="E293" s="58" t="s">
        <v>105</v>
      </c>
      <c r="F293" s="58" t="s">
        <v>106</v>
      </c>
      <c r="G293" s="58" t="s">
        <v>107</v>
      </c>
      <c r="H293" s="58" t="s">
        <v>108</v>
      </c>
      <c r="I293" s="58" t="s">
        <v>111</v>
      </c>
      <c r="J293" s="58">
        <v>207</v>
      </c>
      <c r="K293" s="58">
        <v>296.01</v>
      </c>
    </row>
    <row r="294" spans="1:11" hidden="1">
      <c r="A294" s="58" t="s">
        <v>103</v>
      </c>
      <c r="B294" s="58">
        <v>2020</v>
      </c>
      <c r="C294" s="58" t="s">
        <v>31</v>
      </c>
      <c r="D294" s="58" t="s">
        <v>104</v>
      </c>
      <c r="E294" s="58" t="s">
        <v>105</v>
      </c>
      <c r="F294" s="58" t="s">
        <v>106</v>
      </c>
      <c r="G294" s="58" t="s">
        <v>107</v>
      </c>
      <c r="H294" s="58" t="s">
        <v>108</v>
      </c>
      <c r="I294" s="58" t="s">
        <v>111</v>
      </c>
      <c r="J294" s="58">
        <v>754</v>
      </c>
      <c r="K294" s="58">
        <v>526.24</v>
      </c>
    </row>
    <row r="295" spans="1:11" hidden="1">
      <c r="A295" s="58" t="s">
        <v>113</v>
      </c>
      <c r="B295" s="58">
        <v>2020</v>
      </c>
      <c r="C295" s="58" t="s">
        <v>31</v>
      </c>
      <c r="D295" s="58" t="s">
        <v>104</v>
      </c>
      <c r="E295" s="58" t="s">
        <v>105</v>
      </c>
      <c r="F295" s="58" t="s">
        <v>106</v>
      </c>
      <c r="G295" s="58" t="s">
        <v>107</v>
      </c>
      <c r="H295" s="58" t="s">
        <v>108</v>
      </c>
      <c r="I295" s="58" t="s">
        <v>111</v>
      </c>
      <c r="J295" s="58">
        <v>807</v>
      </c>
      <c r="K295" s="58">
        <v>526.24</v>
      </c>
    </row>
    <row r="296" spans="1:11" hidden="1">
      <c r="A296" s="58" t="s">
        <v>112</v>
      </c>
      <c r="B296" s="58">
        <v>2020</v>
      </c>
      <c r="C296" s="58" t="s">
        <v>31</v>
      </c>
      <c r="D296" s="58" t="s">
        <v>104</v>
      </c>
      <c r="E296" s="58" t="s">
        <v>105</v>
      </c>
      <c r="F296" s="58" t="s">
        <v>106</v>
      </c>
      <c r="G296" s="58" t="s">
        <v>107</v>
      </c>
      <c r="H296" s="58" t="s">
        <v>108</v>
      </c>
      <c r="I296" s="58" t="s">
        <v>111</v>
      </c>
      <c r="J296" s="58">
        <v>211</v>
      </c>
      <c r="K296" s="58">
        <v>301.73</v>
      </c>
    </row>
    <row r="297" spans="1:11" hidden="1">
      <c r="A297" s="58" t="s">
        <v>113</v>
      </c>
      <c r="B297" s="58">
        <v>2020</v>
      </c>
      <c r="C297" s="58" t="s">
        <v>31</v>
      </c>
      <c r="D297" s="58" t="s">
        <v>104</v>
      </c>
      <c r="E297" s="58" t="s">
        <v>105</v>
      </c>
      <c r="F297" s="58" t="s">
        <v>106</v>
      </c>
      <c r="G297" s="58" t="s">
        <v>107</v>
      </c>
      <c r="H297" s="58" t="s">
        <v>108</v>
      </c>
      <c r="I297" s="58" t="s">
        <v>111</v>
      </c>
      <c r="J297" s="58">
        <v>181</v>
      </c>
      <c r="K297" s="58">
        <v>258.83</v>
      </c>
    </row>
    <row r="298" spans="1:11" hidden="1">
      <c r="A298" s="58" t="s">
        <v>103</v>
      </c>
      <c r="B298" s="58">
        <v>2020</v>
      </c>
      <c r="C298" s="58" t="s">
        <v>31</v>
      </c>
      <c r="D298" s="58" t="s">
        <v>104</v>
      </c>
      <c r="E298" s="58" t="s">
        <v>105</v>
      </c>
      <c r="F298" s="58" t="s">
        <v>106</v>
      </c>
      <c r="G298" s="58" t="s">
        <v>107</v>
      </c>
      <c r="H298" s="58" t="s">
        <v>108</v>
      </c>
      <c r="I298" s="58" t="s">
        <v>109</v>
      </c>
      <c r="J298" s="58">
        <v>269</v>
      </c>
      <c r="K298" s="58">
        <v>384.67</v>
      </c>
    </row>
    <row r="299" spans="1:11" hidden="1">
      <c r="A299" s="58" t="s">
        <v>110</v>
      </c>
      <c r="B299" s="58">
        <v>2020</v>
      </c>
      <c r="C299" s="58" t="s">
        <v>31</v>
      </c>
      <c r="D299" s="58" t="s">
        <v>104</v>
      </c>
      <c r="E299" s="58" t="s">
        <v>105</v>
      </c>
      <c r="F299" s="58" t="s">
        <v>106</v>
      </c>
      <c r="G299" s="58" t="s">
        <v>107</v>
      </c>
      <c r="H299" s="58" t="s">
        <v>108</v>
      </c>
      <c r="I299" s="58" t="s">
        <v>109</v>
      </c>
      <c r="J299" s="58">
        <v>263</v>
      </c>
      <c r="K299" s="58">
        <v>376.09</v>
      </c>
    </row>
    <row r="300" spans="1:11" hidden="1">
      <c r="A300" s="58" t="s">
        <v>103</v>
      </c>
      <c r="B300" s="58">
        <v>2020</v>
      </c>
      <c r="C300" s="58" t="s">
        <v>31</v>
      </c>
      <c r="D300" s="58" t="s">
        <v>104</v>
      </c>
      <c r="E300" s="58" t="s">
        <v>105</v>
      </c>
      <c r="F300" s="58" t="s">
        <v>106</v>
      </c>
      <c r="G300" s="58" t="s">
        <v>107</v>
      </c>
      <c r="H300" s="58" t="s">
        <v>108</v>
      </c>
      <c r="I300" s="58" t="s">
        <v>111</v>
      </c>
      <c r="J300" s="58">
        <v>209</v>
      </c>
      <c r="K300" s="58">
        <v>298.87</v>
      </c>
    </row>
    <row r="301" spans="1:11" hidden="1">
      <c r="A301" s="58" t="s">
        <v>114</v>
      </c>
      <c r="B301" s="58">
        <v>2020</v>
      </c>
      <c r="C301" s="58" t="s">
        <v>31</v>
      </c>
      <c r="D301" s="58" t="s">
        <v>104</v>
      </c>
      <c r="E301" s="58" t="s">
        <v>105</v>
      </c>
      <c r="F301" s="58" t="s">
        <v>106</v>
      </c>
      <c r="G301" s="58" t="s">
        <v>107</v>
      </c>
      <c r="H301" s="58" t="s">
        <v>108</v>
      </c>
      <c r="I301" s="58" t="s">
        <v>111</v>
      </c>
      <c r="J301" s="58">
        <v>257</v>
      </c>
      <c r="K301" s="58">
        <v>367.51</v>
      </c>
    </row>
    <row r="302" spans="1:11" hidden="1">
      <c r="A302" s="58" t="s">
        <v>103</v>
      </c>
      <c r="B302" s="58">
        <v>2020</v>
      </c>
      <c r="C302" s="58" t="s">
        <v>26</v>
      </c>
      <c r="D302" s="58" t="s">
        <v>116</v>
      </c>
      <c r="E302" s="58" t="s">
        <v>105</v>
      </c>
      <c r="F302" s="58" t="s">
        <v>106</v>
      </c>
      <c r="G302" s="58" t="s">
        <v>107</v>
      </c>
      <c r="H302" s="58" t="s">
        <v>108</v>
      </c>
      <c r="I302" s="58" t="s">
        <v>109</v>
      </c>
      <c r="J302" s="58">
        <v>128</v>
      </c>
      <c r="K302" s="58">
        <v>183.04</v>
      </c>
    </row>
    <row r="303" spans="1:11" hidden="1">
      <c r="A303" s="58" t="s">
        <v>112</v>
      </c>
      <c r="B303" s="58">
        <v>2020</v>
      </c>
      <c r="C303" s="58" t="s">
        <v>26</v>
      </c>
      <c r="D303" s="58" t="s">
        <v>116</v>
      </c>
      <c r="E303" s="58" t="s">
        <v>105</v>
      </c>
      <c r="F303" s="58" t="s">
        <v>106</v>
      </c>
      <c r="G303" s="58" t="s">
        <v>107</v>
      </c>
      <c r="H303" s="58" t="s">
        <v>108</v>
      </c>
      <c r="I303" s="58" t="s">
        <v>109</v>
      </c>
      <c r="J303" s="58">
        <v>302</v>
      </c>
      <c r="K303" s="58">
        <v>431.86</v>
      </c>
    </row>
    <row r="304" spans="1:11" hidden="1">
      <c r="A304" s="58" t="s">
        <v>110</v>
      </c>
      <c r="B304" s="58">
        <v>2020</v>
      </c>
      <c r="C304" s="58" t="s">
        <v>26</v>
      </c>
      <c r="D304" s="58" t="s">
        <v>116</v>
      </c>
      <c r="E304" s="58" t="s">
        <v>105</v>
      </c>
      <c r="F304" s="58" t="s">
        <v>106</v>
      </c>
      <c r="G304" s="58" t="s">
        <v>107</v>
      </c>
      <c r="H304" s="58" t="s">
        <v>108</v>
      </c>
      <c r="I304" s="58" t="s">
        <v>109</v>
      </c>
      <c r="J304" s="58">
        <v>328</v>
      </c>
      <c r="K304" s="58">
        <v>526.24</v>
      </c>
    </row>
    <row r="305" spans="1:11" hidden="1">
      <c r="A305" s="58" t="s">
        <v>103</v>
      </c>
      <c r="B305" s="58">
        <v>2020</v>
      </c>
      <c r="C305" s="58" t="s">
        <v>26</v>
      </c>
      <c r="D305" s="58" t="s">
        <v>116</v>
      </c>
      <c r="E305" s="58" t="s">
        <v>105</v>
      </c>
      <c r="F305" s="58" t="s">
        <v>106</v>
      </c>
      <c r="G305" s="58" t="s">
        <v>107</v>
      </c>
      <c r="H305" s="58" t="s">
        <v>108</v>
      </c>
      <c r="I305" s="58" t="s">
        <v>109</v>
      </c>
      <c r="J305" s="58">
        <v>130</v>
      </c>
      <c r="K305" s="58">
        <v>526.24</v>
      </c>
    </row>
    <row r="306" spans="1:11" hidden="1">
      <c r="A306" s="58" t="s">
        <v>103</v>
      </c>
      <c r="B306" s="58">
        <v>2020</v>
      </c>
      <c r="C306" s="58" t="s">
        <v>26</v>
      </c>
      <c r="D306" s="58" t="s">
        <v>116</v>
      </c>
      <c r="E306" s="58" t="s">
        <v>105</v>
      </c>
      <c r="F306" s="58" t="s">
        <v>106</v>
      </c>
      <c r="G306" s="58" t="s">
        <v>107</v>
      </c>
      <c r="H306" s="58" t="s">
        <v>108</v>
      </c>
      <c r="I306" s="58" t="s">
        <v>109</v>
      </c>
      <c r="J306" s="58">
        <v>304</v>
      </c>
      <c r="K306" s="58">
        <v>526.24</v>
      </c>
    </row>
    <row r="307" spans="1:11" hidden="1">
      <c r="A307" s="58" t="s">
        <v>110</v>
      </c>
      <c r="B307" s="58">
        <v>2020</v>
      </c>
      <c r="C307" s="58" t="s">
        <v>26</v>
      </c>
      <c r="D307" s="58" t="s">
        <v>116</v>
      </c>
      <c r="E307" s="58" t="s">
        <v>105</v>
      </c>
      <c r="F307" s="58" t="s">
        <v>106</v>
      </c>
      <c r="G307" s="58" t="s">
        <v>107</v>
      </c>
      <c r="H307" s="58" t="s">
        <v>108</v>
      </c>
      <c r="I307" s="58" t="s">
        <v>109</v>
      </c>
      <c r="J307" s="58">
        <v>989</v>
      </c>
      <c r="K307" s="58">
        <v>1414.27</v>
      </c>
    </row>
    <row r="308" spans="1:11" hidden="1">
      <c r="A308" s="58" t="s">
        <v>103</v>
      </c>
      <c r="B308" s="58">
        <v>2020</v>
      </c>
      <c r="C308" s="58" t="s">
        <v>26</v>
      </c>
      <c r="D308" s="58" t="s">
        <v>116</v>
      </c>
      <c r="E308" s="58" t="s">
        <v>105</v>
      </c>
      <c r="F308" s="58" t="s">
        <v>106</v>
      </c>
      <c r="G308" s="58" t="s">
        <v>107</v>
      </c>
      <c r="H308" s="58" t="s">
        <v>108</v>
      </c>
      <c r="I308" s="58" t="s">
        <v>109</v>
      </c>
      <c r="J308" s="58">
        <v>1022</v>
      </c>
      <c r="K308" s="58">
        <v>1461.46</v>
      </c>
    </row>
    <row r="309" spans="1:11" hidden="1">
      <c r="A309" s="58" t="s">
        <v>112</v>
      </c>
      <c r="B309" s="58">
        <v>2020</v>
      </c>
      <c r="C309" s="58" t="s">
        <v>26</v>
      </c>
      <c r="D309" s="58" t="s">
        <v>116</v>
      </c>
      <c r="E309" s="58" t="s">
        <v>105</v>
      </c>
      <c r="F309" s="58" t="s">
        <v>106</v>
      </c>
      <c r="G309" s="58" t="s">
        <v>107</v>
      </c>
      <c r="H309" s="58" t="s">
        <v>108</v>
      </c>
      <c r="I309" s="58" t="s">
        <v>109</v>
      </c>
      <c r="J309" s="58">
        <v>300</v>
      </c>
      <c r="K309" s="58">
        <v>429</v>
      </c>
    </row>
    <row r="310" spans="1:11" hidden="1">
      <c r="A310" s="58" t="s">
        <v>112</v>
      </c>
      <c r="B310" s="58">
        <v>2020</v>
      </c>
      <c r="C310" s="58" t="s">
        <v>26</v>
      </c>
      <c r="D310" s="58" t="s">
        <v>116</v>
      </c>
      <c r="E310" s="58" t="s">
        <v>105</v>
      </c>
      <c r="F310" s="58" t="s">
        <v>106</v>
      </c>
      <c r="G310" s="58" t="s">
        <v>107</v>
      </c>
      <c r="H310" s="58" t="s">
        <v>108</v>
      </c>
      <c r="I310" s="58" t="s">
        <v>109</v>
      </c>
      <c r="J310" s="58">
        <v>327</v>
      </c>
      <c r="K310" s="58">
        <v>467.61</v>
      </c>
    </row>
    <row r="311" spans="1:11" hidden="1">
      <c r="A311" s="58" t="s">
        <v>103</v>
      </c>
      <c r="B311" s="58">
        <v>2020</v>
      </c>
      <c r="C311" s="58" t="s">
        <v>26</v>
      </c>
      <c r="D311" s="58" t="s">
        <v>116</v>
      </c>
      <c r="E311" s="58" t="s">
        <v>105</v>
      </c>
      <c r="F311" s="58" t="s">
        <v>106</v>
      </c>
      <c r="G311" s="58" t="s">
        <v>107</v>
      </c>
      <c r="H311" s="58" t="s">
        <v>108</v>
      </c>
      <c r="I311" s="58" t="s">
        <v>109</v>
      </c>
      <c r="J311" s="58">
        <v>129</v>
      </c>
      <c r="K311" s="58">
        <v>184.47</v>
      </c>
    </row>
    <row r="312" spans="1:11" hidden="1">
      <c r="A312" s="58" t="s">
        <v>110</v>
      </c>
      <c r="B312" s="58">
        <v>2020</v>
      </c>
      <c r="C312" s="58" t="s">
        <v>26</v>
      </c>
      <c r="D312" s="58" t="s">
        <v>116</v>
      </c>
      <c r="E312" s="58" t="s">
        <v>105</v>
      </c>
      <c r="F312" s="58" t="s">
        <v>106</v>
      </c>
      <c r="G312" s="58" t="s">
        <v>107</v>
      </c>
      <c r="H312" s="58" t="s">
        <v>108</v>
      </c>
      <c r="I312" s="58" t="s">
        <v>109</v>
      </c>
      <c r="J312" s="58">
        <v>303</v>
      </c>
      <c r="K312" s="58">
        <v>433.29</v>
      </c>
    </row>
    <row r="313" spans="1:11" hidden="1">
      <c r="A313" s="58" t="s">
        <v>103</v>
      </c>
      <c r="B313" s="58">
        <v>2020</v>
      </c>
      <c r="C313" s="58" t="s">
        <v>26</v>
      </c>
      <c r="D313" s="58" t="s">
        <v>116</v>
      </c>
      <c r="E313" s="58" t="s">
        <v>105</v>
      </c>
      <c r="F313" s="58" t="s">
        <v>106</v>
      </c>
      <c r="G313" s="58" t="s">
        <v>107</v>
      </c>
      <c r="H313" s="58" t="s">
        <v>108</v>
      </c>
      <c r="I313" s="58" t="s">
        <v>109</v>
      </c>
      <c r="J313" s="58">
        <v>770</v>
      </c>
      <c r="K313" s="58">
        <v>1101.0999999999999</v>
      </c>
    </row>
    <row r="314" spans="1:11" hidden="1">
      <c r="A314" s="58" t="s">
        <v>110</v>
      </c>
      <c r="B314" s="58">
        <v>2020</v>
      </c>
      <c r="C314" s="58" t="s">
        <v>26</v>
      </c>
      <c r="D314" s="58" t="s">
        <v>116</v>
      </c>
      <c r="E314" s="58" t="s">
        <v>105</v>
      </c>
      <c r="F314" s="58" t="s">
        <v>106</v>
      </c>
      <c r="G314" s="58" t="s">
        <v>107</v>
      </c>
      <c r="H314" s="58" t="s">
        <v>108</v>
      </c>
      <c r="I314" s="58" t="s">
        <v>109</v>
      </c>
      <c r="J314" s="58">
        <v>857</v>
      </c>
      <c r="K314" s="58">
        <v>1225.51</v>
      </c>
    </row>
    <row r="315" spans="1:11" hidden="1">
      <c r="A315" s="58" t="s">
        <v>112</v>
      </c>
      <c r="B315" s="58">
        <v>2020</v>
      </c>
      <c r="C315" s="58" t="s">
        <v>26</v>
      </c>
      <c r="D315" s="58" t="s">
        <v>116</v>
      </c>
      <c r="E315" s="58" t="s">
        <v>105</v>
      </c>
      <c r="F315" s="58" t="s">
        <v>106</v>
      </c>
      <c r="G315" s="58" t="s">
        <v>107</v>
      </c>
      <c r="H315" s="58" t="s">
        <v>108</v>
      </c>
      <c r="I315" s="58" t="s">
        <v>109</v>
      </c>
      <c r="J315" s="58">
        <v>329</v>
      </c>
      <c r="K315" s="58">
        <v>470.47</v>
      </c>
    </row>
    <row r="316" spans="1:11" hidden="1">
      <c r="A316" s="58" t="s">
        <v>103</v>
      </c>
      <c r="B316" s="58">
        <v>2020</v>
      </c>
      <c r="C316" s="58" t="s">
        <v>26</v>
      </c>
      <c r="D316" s="58" t="s">
        <v>116</v>
      </c>
      <c r="E316" s="58" t="s">
        <v>105</v>
      </c>
      <c r="F316" s="58" t="s">
        <v>106</v>
      </c>
      <c r="G316" s="58" t="s">
        <v>107</v>
      </c>
      <c r="H316" s="58" t="s">
        <v>108</v>
      </c>
      <c r="I316" s="58" t="s">
        <v>109</v>
      </c>
      <c r="J316" s="58">
        <v>131</v>
      </c>
      <c r="K316" s="58">
        <v>187.33</v>
      </c>
    </row>
    <row r="317" spans="1:11" hidden="1">
      <c r="A317" s="58" t="s">
        <v>112</v>
      </c>
      <c r="B317" s="58">
        <v>2020</v>
      </c>
      <c r="C317" s="58" t="s">
        <v>30</v>
      </c>
      <c r="D317" s="58" t="s">
        <v>116</v>
      </c>
      <c r="E317" s="58" t="s">
        <v>105</v>
      </c>
      <c r="F317" s="58" t="s">
        <v>106</v>
      </c>
      <c r="G317" s="58" t="s">
        <v>107</v>
      </c>
      <c r="H317" s="58" t="s">
        <v>108</v>
      </c>
      <c r="I317" s="58" t="s">
        <v>109</v>
      </c>
      <c r="J317" s="58">
        <v>308</v>
      </c>
      <c r="K317" s="58">
        <v>440.44</v>
      </c>
    </row>
    <row r="318" spans="1:11" hidden="1">
      <c r="A318" s="58" t="s">
        <v>103</v>
      </c>
      <c r="B318" s="58">
        <v>2020</v>
      </c>
      <c r="C318" s="58" t="s">
        <v>30</v>
      </c>
      <c r="D318" s="58" t="s">
        <v>116</v>
      </c>
      <c r="E318" s="58" t="s">
        <v>105</v>
      </c>
      <c r="F318" s="58" t="s">
        <v>106</v>
      </c>
      <c r="G318" s="58" t="s">
        <v>107</v>
      </c>
      <c r="H318" s="58" t="s">
        <v>108</v>
      </c>
      <c r="I318" s="58" t="s">
        <v>109</v>
      </c>
      <c r="J318" s="58">
        <v>356</v>
      </c>
      <c r="K318" s="58">
        <v>509.08</v>
      </c>
    </row>
    <row r="319" spans="1:11" hidden="1">
      <c r="A319" s="58" t="s">
        <v>110</v>
      </c>
      <c r="B319" s="58">
        <v>2020</v>
      </c>
      <c r="C319" s="58" t="s">
        <v>30</v>
      </c>
      <c r="D319" s="58" t="s">
        <v>116</v>
      </c>
      <c r="E319" s="58" t="s">
        <v>105</v>
      </c>
      <c r="F319" s="58" t="s">
        <v>106</v>
      </c>
      <c r="G319" s="58" t="s">
        <v>107</v>
      </c>
      <c r="H319" s="58" t="s">
        <v>108</v>
      </c>
      <c r="I319" s="58" t="s">
        <v>109</v>
      </c>
      <c r="J319" s="58">
        <v>310</v>
      </c>
      <c r="K319" s="58">
        <v>526.24</v>
      </c>
    </row>
    <row r="320" spans="1:11" hidden="1">
      <c r="A320" s="58" t="s">
        <v>110</v>
      </c>
      <c r="B320" s="58">
        <v>2020</v>
      </c>
      <c r="C320" s="58" t="s">
        <v>30</v>
      </c>
      <c r="D320" s="58" t="s">
        <v>116</v>
      </c>
      <c r="E320" s="58" t="s">
        <v>105</v>
      </c>
      <c r="F320" s="58" t="s">
        <v>106</v>
      </c>
      <c r="G320" s="58" t="s">
        <v>107</v>
      </c>
      <c r="H320" s="58" t="s">
        <v>108</v>
      </c>
      <c r="I320" s="58" t="s">
        <v>109</v>
      </c>
      <c r="J320" s="58">
        <v>352</v>
      </c>
      <c r="K320" s="58">
        <v>526.24</v>
      </c>
    </row>
    <row r="321" spans="1:11" hidden="1">
      <c r="A321" s="58" t="s">
        <v>110</v>
      </c>
      <c r="B321" s="58">
        <v>2020</v>
      </c>
      <c r="C321" s="58" t="s">
        <v>30</v>
      </c>
      <c r="D321" s="58" t="s">
        <v>116</v>
      </c>
      <c r="E321" s="58" t="s">
        <v>105</v>
      </c>
      <c r="F321" s="58" t="s">
        <v>106</v>
      </c>
      <c r="G321" s="58" t="s">
        <v>107</v>
      </c>
      <c r="H321" s="58" t="s">
        <v>108</v>
      </c>
      <c r="I321" s="58" t="s">
        <v>109</v>
      </c>
      <c r="J321" s="58">
        <v>280</v>
      </c>
      <c r="K321" s="58">
        <v>526.24</v>
      </c>
    </row>
    <row r="322" spans="1:11" hidden="1">
      <c r="A322" s="58" t="s">
        <v>110</v>
      </c>
      <c r="B322" s="58">
        <v>2020</v>
      </c>
      <c r="C322" s="58" t="s">
        <v>30</v>
      </c>
      <c r="D322" s="58" t="s">
        <v>116</v>
      </c>
      <c r="E322" s="58" t="s">
        <v>105</v>
      </c>
      <c r="F322" s="58" t="s">
        <v>106</v>
      </c>
      <c r="G322" s="58" t="s">
        <v>107</v>
      </c>
      <c r="H322" s="58" t="s">
        <v>108</v>
      </c>
      <c r="I322" s="58" t="s">
        <v>109</v>
      </c>
      <c r="J322" s="58">
        <v>993</v>
      </c>
      <c r="K322" s="58">
        <v>1419.99</v>
      </c>
    </row>
    <row r="323" spans="1:11" hidden="1">
      <c r="A323" s="58" t="s">
        <v>110</v>
      </c>
      <c r="B323" s="58">
        <v>2020</v>
      </c>
      <c r="C323" s="58" t="s">
        <v>30</v>
      </c>
      <c r="D323" s="58" t="s">
        <v>116</v>
      </c>
      <c r="E323" s="58" t="s">
        <v>105</v>
      </c>
      <c r="F323" s="58" t="s">
        <v>106</v>
      </c>
      <c r="G323" s="58" t="s">
        <v>107</v>
      </c>
      <c r="H323" s="58" t="s">
        <v>108</v>
      </c>
      <c r="I323" s="58" t="s">
        <v>109</v>
      </c>
      <c r="J323" s="58">
        <v>1026</v>
      </c>
      <c r="K323" s="58">
        <v>1467.18</v>
      </c>
    </row>
    <row r="324" spans="1:11" hidden="1">
      <c r="A324" s="58" t="s">
        <v>112</v>
      </c>
      <c r="B324" s="58">
        <v>2020</v>
      </c>
      <c r="C324" s="58" t="s">
        <v>30</v>
      </c>
      <c r="D324" s="58" t="s">
        <v>116</v>
      </c>
      <c r="E324" s="58" t="s">
        <v>105</v>
      </c>
      <c r="F324" s="58" t="s">
        <v>106</v>
      </c>
      <c r="G324" s="58" t="s">
        <v>107</v>
      </c>
      <c r="H324" s="58" t="s">
        <v>108</v>
      </c>
      <c r="I324" s="58" t="s">
        <v>109</v>
      </c>
      <c r="J324" s="58">
        <v>282</v>
      </c>
      <c r="K324" s="58">
        <v>403.26</v>
      </c>
    </row>
    <row r="325" spans="1:11" hidden="1">
      <c r="A325" s="58" t="s">
        <v>112</v>
      </c>
      <c r="B325" s="58">
        <v>2020</v>
      </c>
      <c r="C325" s="58" t="s">
        <v>30</v>
      </c>
      <c r="D325" s="58" t="s">
        <v>116</v>
      </c>
      <c r="E325" s="58" t="s">
        <v>105</v>
      </c>
      <c r="F325" s="58" t="s">
        <v>106</v>
      </c>
      <c r="G325" s="58" t="s">
        <v>107</v>
      </c>
      <c r="H325" s="58" t="s">
        <v>108</v>
      </c>
      <c r="I325" s="58" t="s">
        <v>109</v>
      </c>
      <c r="J325" s="58">
        <v>309</v>
      </c>
      <c r="K325" s="58">
        <v>441.87</v>
      </c>
    </row>
    <row r="326" spans="1:11" hidden="1">
      <c r="A326" s="58" t="s">
        <v>103</v>
      </c>
      <c r="B326" s="58">
        <v>2020</v>
      </c>
      <c r="C326" s="58" t="s">
        <v>30</v>
      </c>
      <c r="D326" s="58" t="s">
        <v>116</v>
      </c>
      <c r="E326" s="58" t="s">
        <v>105</v>
      </c>
      <c r="F326" s="58" t="s">
        <v>106</v>
      </c>
      <c r="G326" s="58" t="s">
        <v>107</v>
      </c>
      <c r="H326" s="58" t="s">
        <v>108</v>
      </c>
      <c r="I326" s="58" t="s">
        <v>109</v>
      </c>
      <c r="J326" s="58">
        <v>357</v>
      </c>
      <c r="K326" s="58">
        <v>510.51</v>
      </c>
    </row>
    <row r="327" spans="1:11" hidden="1">
      <c r="A327" s="58" t="s">
        <v>110</v>
      </c>
      <c r="B327" s="58">
        <v>2020</v>
      </c>
      <c r="C327" s="58" t="s">
        <v>30</v>
      </c>
      <c r="D327" s="58" t="s">
        <v>116</v>
      </c>
      <c r="E327" s="58" t="s">
        <v>105</v>
      </c>
      <c r="F327" s="58" t="s">
        <v>106</v>
      </c>
      <c r="G327" s="58" t="s">
        <v>107</v>
      </c>
      <c r="H327" s="58" t="s">
        <v>108</v>
      </c>
      <c r="I327" s="58" t="s">
        <v>109</v>
      </c>
      <c r="J327" s="58">
        <v>279</v>
      </c>
      <c r="K327" s="58">
        <v>398.97</v>
      </c>
    </row>
    <row r="328" spans="1:11" hidden="1">
      <c r="A328" s="58" t="s">
        <v>110</v>
      </c>
      <c r="B328" s="58">
        <v>2020</v>
      </c>
      <c r="C328" s="58" t="s">
        <v>30</v>
      </c>
      <c r="D328" s="58" t="s">
        <v>116</v>
      </c>
      <c r="E328" s="58" t="s">
        <v>105</v>
      </c>
      <c r="F328" s="58" t="s">
        <v>106</v>
      </c>
      <c r="G328" s="58" t="s">
        <v>107</v>
      </c>
      <c r="H328" s="58" t="s">
        <v>108</v>
      </c>
      <c r="I328" s="58" t="s">
        <v>109</v>
      </c>
      <c r="J328" s="58">
        <v>774</v>
      </c>
      <c r="K328" s="58">
        <v>1106.82</v>
      </c>
    </row>
    <row r="329" spans="1:11" hidden="1">
      <c r="A329" s="58" t="s">
        <v>103</v>
      </c>
      <c r="B329" s="58">
        <v>2020</v>
      </c>
      <c r="C329" s="58" t="s">
        <v>30</v>
      </c>
      <c r="D329" s="58" t="s">
        <v>116</v>
      </c>
      <c r="E329" s="58" t="s">
        <v>105</v>
      </c>
      <c r="F329" s="58" t="s">
        <v>106</v>
      </c>
      <c r="G329" s="58" t="s">
        <v>107</v>
      </c>
      <c r="H329" s="58" t="s">
        <v>108</v>
      </c>
      <c r="I329" s="58" t="s">
        <v>109</v>
      </c>
      <c r="J329" s="58">
        <v>807</v>
      </c>
      <c r="K329" s="58">
        <v>1154.01</v>
      </c>
    </row>
    <row r="330" spans="1:11" hidden="1">
      <c r="A330" s="58" t="s">
        <v>110</v>
      </c>
      <c r="B330" s="58">
        <v>2020</v>
      </c>
      <c r="C330" s="58" t="s">
        <v>30</v>
      </c>
      <c r="D330" s="58" t="s">
        <v>116</v>
      </c>
      <c r="E330" s="58" t="s">
        <v>105</v>
      </c>
      <c r="F330" s="58" t="s">
        <v>106</v>
      </c>
      <c r="G330" s="58" t="s">
        <v>107</v>
      </c>
      <c r="H330" s="58" t="s">
        <v>108</v>
      </c>
      <c r="I330" s="58" t="s">
        <v>109</v>
      </c>
      <c r="J330" s="58">
        <v>860</v>
      </c>
      <c r="K330" s="58">
        <v>1229.8</v>
      </c>
    </row>
    <row r="331" spans="1:11" hidden="1">
      <c r="A331" s="58" t="s">
        <v>114</v>
      </c>
      <c r="B331" s="58">
        <v>2020</v>
      </c>
      <c r="C331" s="58" t="s">
        <v>30</v>
      </c>
      <c r="D331" s="58" t="s">
        <v>116</v>
      </c>
      <c r="E331" s="58" t="s">
        <v>105</v>
      </c>
      <c r="F331" s="58" t="s">
        <v>106</v>
      </c>
      <c r="G331" s="58" t="s">
        <v>107</v>
      </c>
      <c r="H331" s="58" t="s">
        <v>108</v>
      </c>
      <c r="I331" s="58" t="s">
        <v>109</v>
      </c>
      <c r="J331" s="58">
        <v>353</v>
      </c>
      <c r="K331" s="58">
        <v>504.79</v>
      </c>
    </row>
    <row r="332" spans="1:11" hidden="1">
      <c r="A332" s="58" t="s">
        <v>112</v>
      </c>
      <c r="B332" s="58">
        <v>2020</v>
      </c>
      <c r="C332" s="58" t="s">
        <v>30</v>
      </c>
      <c r="D332" s="58" t="s">
        <v>116</v>
      </c>
      <c r="E332" s="58" t="s">
        <v>105</v>
      </c>
      <c r="F332" s="58" t="s">
        <v>106</v>
      </c>
      <c r="G332" s="58" t="s">
        <v>107</v>
      </c>
      <c r="H332" s="58" t="s">
        <v>108</v>
      </c>
      <c r="I332" s="58" t="s">
        <v>109</v>
      </c>
      <c r="J332" s="58">
        <v>281</v>
      </c>
      <c r="K332" s="58">
        <v>401.83</v>
      </c>
    </row>
    <row r="333" spans="1:11" hidden="1">
      <c r="A333" s="58" t="s">
        <v>112</v>
      </c>
      <c r="B333" s="58">
        <v>2020</v>
      </c>
      <c r="C333" s="58" t="s">
        <v>34</v>
      </c>
      <c r="D333" s="58" t="s">
        <v>116</v>
      </c>
      <c r="E333" s="58" t="s">
        <v>105</v>
      </c>
      <c r="F333" s="58" t="s">
        <v>106</v>
      </c>
      <c r="G333" s="58" t="s">
        <v>107</v>
      </c>
      <c r="H333" s="58" t="s">
        <v>108</v>
      </c>
      <c r="I333" s="58" t="s">
        <v>109</v>
      </c>
      <c r="J333" s="58">
        <v>284</v>
      </c>
      <c r="K333" s="58">
        <v>406.12</v>
      </c>
    </row>
    <row r="334" spans="1:11" hidden="1">
      <c r="A334" s="58" t="s">
        <v>110</v>
      </c>
      <c r="B334" s="58">
        <v>2020</v>
      </c>
      <c r="C334" s="58" t="s">
        <v>34</v>
      </c>
      <c r="D334" s="58" t="s">
        <v>116</v>
      </c>
      <c r="E334" s="58" t="s">
        <v>105</v>
      </c>
      <c r="F334" s="58" t="s">
        <v>106</v>
      </c>
      <c r="G334" s="58" t="s">
        <v>107</v>
      </c>
      <c r="H334" s="58" t="s">
        <v>108</v>
      </c>
      <c r="I334" s="58" t="s">
        <v>109</v>
      </c>
      <c r="J334" s="58">
        <v>332</v>
      </c>
      <c r="K334" s="58">
        <v>474.76</v>
      </c>
    </row>
    <row r="335" spans="1:11" hidden="1">
      <c r="A335" s="58" t="s">
        <v>112</v>
      </c>
      <c r="B335" s="58">
        <v>2020</v>
      </c>
      <c r="C335" s="58" t="s">
        <v>34</v>
      </c>
      <c r="D335" s="58" t="s">
        <v>116</v>
      </c>
      <c r="E335" s="58" t="s">
        <v>105</v>
      </c>
      <c r="F335" s="58" t="s">
        <v>106</v>
      </c>
      <c r="G335" s="58" t="s">
        <v>107</v>
      </c>
      <c r="H335" s="58" t="s">
        <v>108</v>
      </c>
      <c r="I335" s="58" t="s">
        <v>109</v>
      </c>
      <c r="J335" s="58">
        <v>260</v>
      </c>
      <c r="K335" s="58">
        <v>371.8</v>
      </c>
    </row>
    <row r="336" spans="1:11" hidden="1">
      <c r="A336" s="58" t="s">
        <v>110</v>
      </c>
      <c r="B336" s="58">
        <v>2020</v>
      </c>
      <c r="C336" s="58" t="s">
        <v>34</v>
      </c>
      <c r="D336" s="58" t="s">
        <v>116</v>
      </c>
      <c r="E336" s="58" t="s">
        <v>105</v>
      </c>
      <c r="F336" s="58" t="s">
        <v>106</v>
      </c>
      <c r="G336" s="58" t="s">
        <v>107</v>
      </c>
      <c r="H336" s="58" t="s">
        <v>108</v>
      </c>
      <c r="I336" s="58" t="s">
        <v>109</v>
      </c>
      <c r="J336" s="58">
        <v>286</v>
      </c>
      <c r="K336" s="58">
        <v>526.24</v>
      </c>
    </row>
    <row r="337" spans="1:11" hidden="1">
      <c r="A337" s="58" t="s">
        <v>103</v>
      </c>
      <c r="B337" s="58">
        <v>2020</v>
      </c>
      <c r="C337" s="58" t="s">
        <v>34</v>
      </c>
      <c r="D337" s="58" t="s">
        <v>116</v>
      </c>
      <c r="E337" s="58" t="s">
        <v>105</v>
      </c>
      <c r="F337" s="58" t="s">
        <v>106</v>
      </c>
      <c r="G337" s="58" t="s">
        <v>107</v>
      </c>
      <c r="H337" s="58" t="s">
        <v>108</v>
      </c>
      <c r="I337" s="58" t="s">
        <v>109</v>
      </c>
      <c r="J337" s="58">
        <v>334</v>
      </c>
      <c r="K337" s="58">
        <v>526.24</v>
      </c>
    </row>
    <row r="338" spans="1:11" hidden="1">
      <c r="A338" s="58" t="s">
        <v>110</v>
      </c>
      <c r="B338" s="58">
        <v>2020</v>
      </c>
      <c r="C338" s="58" t="s">
        <v>34</v>
      </c>
      <c r="D338" s="58" t="s">
        <v>116</v>
      </c>
      <c r="E338" s="58" t="s">
        <v>105</v>
      </c>
      <c r="F338" s="58" t="s">
        <v>106</v>
      </c>
      <c r="G338" s="58" t="s">
        <v>107</v>
      </c>
      <c r="H338" s="58" t="s">
        <v>108</v>
      </c>
      <c r="I338" s="58" t="s">
        <v>109</v>
      </c>
      <c r="J338" s="58">
        <v>262</v>
      </c>
      <c r="K338" s="58">
        <v>526.24</v>
      </c>
    </row>
    <row r="339" spans="1:11" hidden="1">
      <c r="A339" s="58" t="s">
        <v>103</v>
      </c>
      <c r="B339" s="58">
        <v>2020</v>
      </c>
      <c r="C339" s="58" t="s">
        <v>34</v>
      </c>
      <c r="D339" s="58" t="s">
        <v>116</v>
      </c>
      <c r="E339" s="58" t="s">
        <v>105</v>
      </c>
      <c r="F339" s="58" t="s">
        <v>106</v>
      </c>
      <c r="G339" s="58" t="s">
        <v>107</v>
      </c>
      <c r="H339" s="58" t="s">
        <v>108</v>
      </c>
      <c r="I339" s="58" t="s">
        <v>109</v>
      </c>
      <c r="J339" s="58">
        <v>996</v>
      </c>
      <c r="K339" s="58">
        <v>1424.28</v>
      </c>
    </row>
    <row r="340" spans="1:11" hidden="1">
      <c r="A340" s="58" t="s">
        <v>110</v>
      </c>
      <c r="B340" s="58">
        <v>2020</v>
      </c>
      <c r="C340" s="58" t="s">
        <v>34</v>
      </c>
      <c r="D340" s="58" t="s">
        <v>116</v>
      </c>
      <c r="E340" s="58" t="s">
        <v>105</v>
      </c>
      <c r="F340" s="58" t="s">
        <v>106</v>
      </c>
      <c r="G340" s="58" t="s">
        <v>107</v>
      </c>
      <c r="H340" s="58" t="s">
        <v>108</v>
      </c>
      <c r="I340" s="58" t="s">
        <v>109</v>
      </c>
      <c r="J340" s="58">
        <v>258</v>
      </c>
      <c r="K340" s="58">
        <v>368.94</v>
      </c>
    </row>
    <row r="341" spans="1:11" hidden="1">
      <c r="A341" s="58" t="s">
        <v>110</v>
      </c>
      <c r="B341" s="58">
        <v>2020</v>
      </c>
      <c r="C341" s="58" t="s">
        <v>34</v>
      </c>
      <c r="D341" s="58" t="s">
        <v>116</v>
      </c>
      <c r="E341" s="58" t="s">
        <v>105</v>
      </c>
      <c r="F341" s="58" t="s">
        <v>106</v>
      </c>
      <c r="G341" s="58" t="s">
        <v>107</v>
      </c>
      <c r="H341" s="58" t="s">
        <v>108</v>
      </c>
      <c r="I341" s="58" t="s">
        <v>109</v>
      </c>
      <c r="J341" s="58">
        <v>285</v>
      </c>
      <c r="K341" s="58">
        <v>407.55</v>
      </c>
    </row>
    <row r="342" spans="1:11" hidden="1">
      <c r="A342" s="58" t="s">
        <v>103</v>
      </c>
      <c r="B342" s="58">
        <v>2020</v>
      </c>
      <c r="C342" s="58" t="s">
        <v>34</v>
      </c>
      <c r="D342" s="58" t="s">
        <v>116</v>
      </c>
      <c r="E342" s="58" t="s">
        <v>105</v>
      </c>
      <c r="F342" s="58" t="s">
        <v>106</v>
      </c>
      <c r="G342" s="58" t="s">
        <v>107</v>
      </c>
      <c r="H342" s="58" t="s">
        <v>108</v>
      </c>
      <c r="I342" s="58" t="s">
        <v>109</v>
      </c>
      <c r="J342" s="58">
        <v>333</v>
      </c>
      <c r="K342" s="58">
        <v>476.19</v>
      </c>
    </row>
    <row r="343" spans="1:11" hidden="1">
      <c r="A343" s="58" t="s">
        <v>103</v>
      </c>
      <c r="B343" s="58">
        <v>2020</v>
      </c>
      <c r="C343" s="58" t="s">
        <v>34</v>
      </c>
      <c r="D343" s="58" t="s">
        <v>116</v>
      </c>
      <c r="E343" s="58" t="s">
        <v>105</v>
      </c>
      <c r="F343" s="58" t="s">
        <v>106</v>
      </c>
      <c r="G343" s="58" t="s">
        <v>107</v>
      </c>
      <c r="H343" s="58" t="s">
        <v>108</v>
      </c>
      <c r="I343" s="58" t="s">
        <v>109</v>
      </c>
      <c r="J343" s="58">
        <v>261</v>
      </c>
      <c r="K343" s="58">
        <v>373.23</v>
      </c>
    </row>
    <row r="344" spans="1:11" hidden="1">
      <c r="A344" s="58" t="s">
        <v>110</v>
      </c>
      <c r="B344" s="58">
        <v>2020</v>
      </c>
      <c r="C344" s="58" t="s">
        <v>34</v>
      </c>
      <c r="D344" s="58" t="s">
        <v>116</v>
      </c>
      <c r="E344" s="58" t="s">
        <v>105</v>
      </c>
      <c r="F344" s="58" t="s">
        <v>106</v>
      </c>
      <c r="G344" s="58" t="s">
        <v>107</v>
      </c>
      <c r="H344" s="58" t="s">
        <v>108</v>
      </c>
      <c r="I344" s="58" t="s">
        <v>109</v>
      </c>
      <c r="J344" s="58">
        <v>777</v>
      </c>
      <c r="K344" s="58">
        <v>1111.1099999999999</v>
      </c>
    </row>
    <row r="345" spans="1:11" hidden="1">
      <c r="A345" s="58" t="s">
        <v>103</v>
      </c>
      <c r="B345" s="58">
        <v>2020</v>
      </c>
      <c r="C345" s="58" t="s">
        <v>34</v>
      </c>
      <c r="D345" s="58" t="s">
        <v>116</v>
      </c>
      <c r="E345" s="58" t="s">
        <v>105</v>
      </c>
      <c r="F345" s="58" t="s">
        <v>106</v>
      </c>
      <c r="G345" s="58" t="s">
        <v>107</v>
      </c>
      <c r="H345" s="58" t="s">
        <v>108</v>
      </c>
      <c r="I345" s="58" t="s">
        <v>109</v>
      </c>
      <c r="J345" s="58">
        <v>811</v>
      </c>
      <c r="K345" s="58">
        <v>1159.73</v>
      </c>
    </row>
    <row r="346" spans="1:11" hidden="1">
      <c r="A346" s="58" t="s">
        <v>110</v>
      </c>
      <c r="B346" s="58">
        <v>2020</v>
      </c>
      <c r="C346" s="58" t="s">
        <v>34</v>
      </c>
      <c r="D346" s="58" t="s">
        <v>116</v>
      </c>
      <c r="E346" s="58" t="s">
        <v>105</v>
      </c>
      <c r="F346" s="58" t="s">
        <v>106</v>
      </c>
      <c r="G346" s="58" t="s">
        <v>107</v>
      </c>
      <c r="H346" s="58" t="s">
        <v>108</v>
      </c>
      <c r="I346" s="58" t="s">
        <v>109</v>
      </c>
      <c r="J346" s="58">
        <v>864</v>
      </c>
      <c r="K346" s="58">
        <v>1235.52</v>
      </c>
    </row>
    <row r="347" spans="1:11" hidden="1">
      <c r="A347" s="58" t="s">
        <v>112</v>
      </c>
      <c r="B347" s="58">
        <v>2020</v>
      </c>
      <c r="C347" s="58" t="s">
        <v>34</v>
      </c>
      <c r="D347" s="58" t="s">
        <v>116</v>
      </c>
      <c r="E347" s="58" t="s">
        <v>105</v>
      </c>
      <c r="F347" s="58" t="s">
        <v>106</v>
      </c>
      <c r="G347" s="58" t="s">
        <v>107</v>
      </c>
      <c r="H347" s="58" t="s">
        <v>108</v>
      </c>
      <c r="I347" s="58" t="s">
        <v>109</v>
      </c>
      <c r="J347" s="58">
        <v>287</v>
      </c>
      <c r="K347" s="58">
        <v>410.41</v>
      </c>
    </row>
    <row r="348" spans="1:11" hidden="1">
      <c r="A348" s="58" t="s">
        <v>103</v>
      </c>
      <c r="B348" s="58">
        <v>2020</v>
      </c>
      <c r="C348" s="58" t="s">
        <v>34</v>
      </c>
      <c r="D348" s="58" t="s">
        <v>116</v>
      </c>
      <c r="E348" s="58" t="s">
        <v>105</v>
      </c>
      <c r="F348" s="58" t="s">
        <v>106</v>
      </c>
      <c r="G348" s="58" t="s">
        <v>107</v>
      </c>
      <c r="H348" s="58" t="s">
        <v>108</v>
      </c>
      <c r="I348" s="58" t="s">
        <v>109</v>
      </c>
      <c r="J348" s="58">
        <v>335</v>
      </c>
      <c r="K348" s="58">
        <v>479.05</v>
      </c>
    </row>
    <row r="349" spans="1:11" hidden="1">
      <c r="A349" s="58" t="s">
        <v>112</v>
      </c>
      <c r="B349" s="58">
        <v>2020</v>
      </c>
      <c r="C349" s="58" t="s">
        <v>34</v>
      </c>
      <c r="D349" s="58" t="s">
        <v>116</v>
      </c>
      <c r="E349" s="58" t="s">
        <v>105</v>
      </c>
      <c r="F349" s="58" t="s">
        <v>106</v>
      </c>
      <c r="G349" s="58" t="s">
        <v>107</v>
      </c>
      <c r="H349" s="58" t="s">
        <v>108</v>
      </c>
      <c r="I349" s="58" t="s">
        <v>109</v>
      </c>
      <c r="J349" s="58">
        <v>257</v>
      </c>
      <c r="K349" s="58">
        <v>367.51</v>
      </c>
    </row>
    <row r="350" spans="1:11" hidden="1">
      <c r="A350" s="58" t="s">
        <v>110</v>
      </c>
      <c r="B350" s="58">
        <v>2020</v>
      </c>
      <c r="C350" s="58" t="s">
        <v>23</v>
      </c>
      <c r="D350" s="58" t="s">
        <v>116</v>
      </c>
      <c r="E350" s="58" t="s">
        <v>105</v>
      </c>
      <c r="F350" s="58" t="s">
        <v>106</v>
      </c>
      <c r="G350" s="58" t="s">
        <v>107</v>
      </c>
      <c r="H350" s="58" t="s">
        <v>108</v>
      </c>
      <c r="I350" s="58" t="s">
        <v>111</v>
      </c>
      <c r="J350" s="58">
        <v>350</v>
      </c>
      <c r="K350" s="58">
        <v>500.5</v>
      </c>
    </row>
    <row r="351" spans="1:11" hidden="1">
      <c r="A351" s="58" t="s">
        <v>112</v>
      </c>
      <c r="B351" s="58">
        <v>2020</v>
      </c>
      <c r="C351" s="58" t="s">
        <v>23</v>
      </c>
      <c r="D351" s="58" t="s">
        <v>116</v>
      </c>
      <c r="E351" s="58" t="s">
        <v>105</v>
      </c>
      <c r="F351" s="58" t="s">
        <v>106</v>
      </c>
      <c r="G351" s="58" t="s">
        <v>107</v>
      </c>
      <c r="H351" s="58" t="s">
        <v>108</v>
      </c>
      <c r="I351" s="58" t="s">
        <v>111</v>
      </c>
      <c r="J351" s="58">
        <v>344</v>
      </c>
      <c r="K351" s="58">
        <v>491.92</v>
      </c>
    </row>
    <row r="352" spans="1:11" hidden="1">
      <c r="A352" s="58" t="s">
        <v>103</v>
      </c>
      <c r="B352" s="58">
        <v>2020</v>
      </c>
      <c r="C352" s="58" t="s">
        <v>23</v>
      </c>
      <c r="D352" s="58" t="s">
        <v>116</v>
      </c>
      <c r="E352" s="58" t="s">
        <v>105</v>
      </c>
      <c r="F352" s="58" t="s">
        <v>106</v>
      </c>
      <c r="G352" s="58" t="s">
        <v>107</v>
      </c>
      <c r="H352" s="58" t="s">
        <v>108</v>
      </c>
      <c r="I352" s="58" t="s">
        <v>109</v>
      </c>
      <c r="J352" s="58">
        <v>338</v>
      </c>
      <c r="K352" s="58">
        <v>483.34</v>
      </c>
    </row>
    <row r="353" spans="1:11" hidden="1">
      <c r="A353" s="58" t="s">
        <v>103</v>
      </c>
      <c r="B353" s="58">
        <v>2020</v>
      </c>
      <c r="C353" s="58" t="s">
        <v>23</v>
      </c>
      <c r="D353" s="58" t="s">
        <v>116</v>
      </c>
      <c r="E353" s="58" t="s">
        <v>105</v>
      </c>
      <c r="F353" s="58" t="s">
        <v>106</v>
      </c>
      <c r="G353" s="58" t="s">
        <v>107</v>
      </c>
      <c r="H353" s="58" t="s">
        <v>108</v>
      </c>
      <c r="I353" s="58" t="s">
        <v>109</v>
      </c>
      <c r="J353" s="58">
        <v>140</v>
      </c>
      <c r="K353" s="58">
        <v>200.2</v>
      </c>
    </row>
    <row r="354" spans="1:11" hidden="1">
      <c r="A354" s="58" t="s">
        <v>113</v>
      </c>
      <c r="B354" s="58">
        <v>2020</v>
      </c>
      <c r="C354" s="58" t="s">
        <v>23</v>
      </c>
      <c r="D354" s="58" t="s">
        <v>116</v>
      </c>
      <c r="E354" s="58" t="s">
        <v>105</v>
      </c>
      <c r="F354" s="58" t="s">
        <v>106</v>
      </c>
      <c r="G354" s="58" t="s">
        <v>107</v>
      </c>
      <c r="H354" s="58" t="s">
        <v>108</v>
      </c>
      <c r="I354" s="58" t="s">
        <v>109</v>
      </c>
      <c r="J354" s="58">
        <v>314</v>
      </c>
      <c r="K354" s="58">
        <v>449.02</v>
      </c>
    </row>
    <row r="355" spans="1:11" hidden="1">
      <c r="A355" s="58" t="s">
        <v>103</v>
      </c>
      <c r="B355" s="58">
        <v>2020</v>
      </c>
      <c r="C355" s="58" t="s">
        <v>23</v>
      </c>
      <c r="D355" s="58" t="s">
        <v>116</v>
      </c>
      <c r="E355" s="58" t="s">
        <v>105</v>
      </c>
      <c r="F355" s="58" t="s">
        <v>106</v>
      </c>
      <c r="G355" s="58" t="s">
        <v>107</v>
      </c>
      <c r="H355" s="58" t="s">
        <v>108</v>
      </c>
      <c r="I355" s="58" t="s">
        <v>111</v>
      </c>
      <c r="J355" s="58">
        <v>352</v>
      </c>
      <c r="K355" s="58">
        <v>503.36</v>
      </c>
    </row>
    <row r="356" spans="1:11" hidden="1">
      <c r="A356" s="58" t="s">
        <v>103</v>
      </c>
      <c r="B356" s="58">
        <v>2020</v>
      </c>
      <c r="C356" s="58" t="s">
        <v>23</v>
      </c>
      <c r="D356" s="58" t="s">
        <v>116</v>
      </c>
      <c r="E356" s="58" t="s">
        <v>105</v>
      </c>
      <c r="F356" s="58" t="s">
        <v>106</v>
      </c>
      <c r="G356" s="58" t="s">
        <v>107</v>
      </c>
      <c r="H356" s="58" t="s">
        <v>108</v>
      </c>
      <c r="I356" s="58" t="s">
        <v>111</v>
      </c>
      <c r="J356" s="58">
        <v>346</v>
      </c>
      <c r="K356" s="58">
        <v>494.78</v>
      </c>
    </row>
    <row r="357" spans="1:11" hidden="1">
      <c r="A357" s="58" t="s">
        <v>110</v>
      </c>
      <c r="B357" s="58">
        <v>2020</v>
      </c>
      <c r="C357" s="58" t="s">
        <v>23</v>
      </c>
      <c r="D357" s="58" t="s">
        <v>116</v>
      </c>
      <c r="E357" s="58" t="s">
        <v>105</v>
      </c>
      <c r="F357" s="58" t="s">
        <v>106</v>
      </c>
      <c r="G357" s="58" t="s">
        <v>107</v>
      </c>
      <c r="H357" s="58" t="s">
        <v>108</v>
      </c>
      <c r="I357" s="58" t="s">
        <v>111</v>
      </c>
      <c r="J357" s="58">
        <v>340</v>
      </c>
      <c r="K357" s="58">
        <v>486.2</v>
      </c>
    </row>
    <row r="358" spans="1:11" hidden="1">
      <c r="A358" s="58" t="s">
        <v>110</v>
      </c>
      <c r="B358" s="58">
        <v>2020</v>
      </c>
      <c r="C358" s="58" t="s">
        <v>23</v>
      </c>
      <c r="D358" s="58" t="s">
        <v>116</v>
      </c>
      <c r="E358" s="58" t="s">
        <v>105</v>
      </c>
      <c r="F358" s="58" t="s">
        <v>106</v>
      </c>
      <c r="G358" s="58" t="s">
        <v>107</v>
      </c>
      <c r="H358" s="58" t="s">
        <v>108</v>
      </c>
      <c r="I358" s="58" t="s">
        <v>109</v>
      </c>
      <c r="J358" s="58">
        <v>340</v>
      </c>
      <c r="K358" s="58">
        <v>526.24</v>
      </c>
    </row>
    <row r="359" spans="1:11" hidden="1">
      <c r="A359" s="58" t="s">
        <v>103</v>
      </c>
      <c r="B359" s="58">
        <v>2020</v>
      </c>
      <c r="C359" s="58" t="s">
        <v>23</v>
      </c>
      <c r="D359" s="58" t="s">
        <v>116</v>
      </c>
      <c r="E359" s="58" t="s">
        <v>105</v>
      </c>
      <c r="F359" s="58" t="s">
        <v>106</v>
      </c>
      <c r="G359" s="58" t="s">
        <v>107</v>
      </c>
      <c r="H359" s="58" t="s">
        <v>108</v>
      </c>
      <c r="I359" s="58" t="s">
        <v>109</v>
      </c>
      <c r="J359" s="58">
        <v>142</v>
      </c>
      <c r="K359" s="58">
        <v>526.24</v>
      </c>
    </row>
    <row r="360" spans="1:11" hidden="1">
      <c r="A360" s="58" t="s">
        <v>110</v>
      </c>
      <c r="B360" s="58">
        <v>2020</v>
      </c>
      <c r="C360" s="58" t="s">
        <v>23</v>
      </c>
      <c r="D360" s="58" t="s">
        <v>116</v>
      </c>
      <c r="E360" s="58" t="s">
        <v>105</v>
      </c>
      <c r="F360" s="58" t="s">
        <v>106</v>
      </c>
      <c r="G360" s="58" t="s">
        <v>107</v>
      </c>
      <c r="H360" s="58" t="s">
        <v>108</v>
      </c>
      <c r="I360" s="58" t="s">
        <v>109</v>
      </c>
      <c r="J360" s="58">
        <v>987</v>
      </c>
      <c r="K360" s="58">
        <v>1411.41</v>
      </c>
    </row>
    <row r="361" spans="1:11" hidden="1">
      <c r="A361" s="58" t="s">
        <v>110</v>
      </c>
      <c r="B361" s="58">
        <v>2020</v>
      </c>
      <c r="C361" s="58" t="s">
        <v>23</v>
      </c>
      <c r="D361" s="58" t="s">
        <v>116</v>
      </c>
      <c r="E361" s="58" t="s">
        <v>105</v>
      </c>
      <c r="F361" s="58" t="s">
        <v>106</v>
      </c>
      <c r="G361" s="58" t="s">
        <v>107</v>
      </c>
      <c r="H361" s="58" t="s">
        <v>108</v>
      </c>
      <c r="I361" s="58" t="s">
        <v>109</v>
      </c>
      <c r="J361" s="58">
        <v>1021</v>
      </c>
      <c r="K361" s="58">
        <v>1460.03</v>
      </c>
    </row>
    <row r="362" spans="1:11" hidden="1">
      <c r="A362" s="58" t="s">
        <v>110</v>
      </c>
      <c r="B362" s="58">
        <v>2020</v>
      </c>
      <c r="C362" s="58" t="s">
        <v>23</v>
      </c>
      <c r="D362" s="58" t="s">
        <v>116</v>
      </c>
      <c r="E362" s="58" t="s">
        <v>105</v>
      </c>
      <c r="F362" s="58" t="s">
        <v>106</v>
      </c>
      <c r="G362" s="58" t="s">
        <v>107</v>
      </c>
      <c r="H362" s="58" t="s">
        <v>108</v>
      </c>
      <c r="I362" s="58" t="s">
        <v>109</v>
      </c>
      <c r="J362" s="58">
        <v>312</v>
      </c>
      <c r="K362" s="58">
        <v>446.16</v>
      </c>
    </row>
    <row r="363" spans="1:11" hidden="1">
      <c r="A363" s="58" t="s">
        <v>110</v>
      </c>
      <c r="B363" s="58">
        <v>2020</v>
      </c>
      <c r="C363" s="58" t="s">
        <v>23</v>
      </c>
      <c r="D363" s="58" t="s">
        <v>116</v>
      </c>
      <c r="E363" s="58" t="s">
        <v>105</v>
      </c>
      <c r="F363" s="58" t="s">
        <v>106</v>
      </c>
      <c r="G363" s="58" t="s">
        <v>107</v>
      </c>
      <c r="H363" s="58" t="s">
        <v>108</v>
      </c>
      <c r="I363" s="58" t="s">
        <v>109</v>
      </c>
      <c r="J363" s="58">
        <v>339</v>
      </c>
      <c r="K363" s="58">
        <v>484.77</v>
      </c>
    </row>
    <row r="364" spans="1:11" hidden="1">
      <c r="A364" s="58" t="s">
        <v>103</v>
      </c>
      <c r="B364" s="58">
        <v>2020</v>
      </c>
      <c r="C364" s="58" t="s">
        <v>23</v>
      </c>
      <c r="D364" s="58" t="s">
        <v>116</v>
      </c>
      <c r="E364" s="58" t="s">
        <v>105</v>
      </c>
      <c r="F364" s="58" t="s">
        <v>106</v>
      </c>
      <c r="G364" s="58" t="s">
        <v>107</v>
      </c>
      <c r="H364" s="58" t="s">
        <v>108</v>
      </c>
      <c r="I364" s="58" t="s">
        <v>109</v>
      </c>
      <c r="J364" s="58">
        <v>141</v>
      </c>
      <c r="K364" s="58">
        <v>201.63</v>
      </c>
    </row>
    <row r="365" spans="1:11" hidden="1">
      <c r="A365" s="58" t="s">
        <v>110</v>
      </c>
      <c r="B365" s="58">
        <v>2020</v>
      </c>
      <c r="C365" s="58" t="s">
        <v>23</v>
      </c>
      <c r="D365" s="58" t="s">
        <v>116</v>
      </c>
      <c r="E365" s="58" t="s">
        <v>105</v>
      </c>
      <c r="F365" s="58" t="s">
        <v>106</v>
      </c>
      <c r="G365" s="58" t="s">
        <v>107</v>
      </c>
      <c r="H365" s="58" t="s">
        <v>108</v>
      </c>
      <c r="I365" s="58" t="s">
        <v>109</v>
      </c>
      <c r="J365" s="58">
        <v>315</v>
      </c>
      <c r="K365" s="58">
        <v>450.45</v>
      </c>
    </row>
    <row r="366" spans="1:11" hidden="1">
      <c r="A366" s="58" t="s">
        <v>110</v>
      </c>
      <c r="B366" s="58">
        <v>2020</v>
      </c>
      <c r="C366" s="58" t="s">
        <v>23</v>
      </c>
      <c r="D366" s="58" t="s">
        <v>116</v>
      </c>
      <c r="E366" s="58" t="s">
        <v>105</v>
      </c>
      <c r="F366" s="58" t="s">
        <v>106</v>
      </c>
      <c r="G366" s="58" t="s">
        <v>107</v>
      </c>
      <c r="H366" s="58" t="s">
        <v>108</v>
      </c>
      <c r="I366" s="58" t="s">
        <v>109</v>
      </c>
      <c r="J366" s="58">
        <v>355</v>
      </c>
      <c r="K366" s="58">
        <v>507.65</v>
      </c>
    </row>
    <row r="367" spans="1:11" hidden="1">
      <c r="A367" s="58" t="s">
        <v>103</v>
      </c>
      <c r="B367" s="58">
        <v>2020</v>
      </c>
      <c r="C367" s="58" t="s">
        <v>23</v>
      </c>
      <c r="D367" s="58" t="s">
        <v>116</v>
      </c>
      <c r="E367" s="58" t="s">
        <v>105</v>
      </c>
      <c r="F367" s="58" t="s">
        <v>106</v>
      </c>
      <c r="G367" s="58" t="s">
        <v>107</v>
      </c>
      <c r="H367" s="58" t="s">
        <v>108</v>
      </c>
      <c r="I367" s="58" t="s">
        <v>111</v>
      </c>
      <c r="J367" s="58">
        <v>349</v>
      </c>
      <c r="K367" s="58">
        <v>499.07</v>
      </c>
    </row>
    <row r="368" spans="1:11" hidden="1">
      <c r="A368" s="58" t="s">
        <v>110</v>
      </c>
      <c r="B368" s="58">
        <v>2020</v>
      </c>
      <c r="C368" s="58" t="s">
        <v>23</v>
      </c>
      <c r="D368" s="58" t="s">
        <v>116</v>
      </c>
      <c r="E368" s="58" t="s">
        <v>105</v>
      </c>
      <c r="F368" s="58" t="s">
        <v>106</v>
      </c>
      <c r="G368" s="58" t="s">
        <v>107</v>
      </c>
      <c r="H368" s="58" t="s">
        <v>108</v>
      </c>
      <c r="I368" s="58" t="s">
        <v>111</v>
      </c>
      <c r="J368" s="58">
        <v>343</v>
      </c>
      <c r="K368" s="58">
        <v>490.49</v>
      </c>
    </row>
    <row r="369" spans="1:11" hidden="1">
      <c r="A369" s="58" t="s">
        <v>110</v>
      </c>
      <c r="B369" s="58">
        <v>2020</v>
      </c>
      <c r="C369" s="58" t="s">
        <v>23</v>
      </c>
      <c r="D369" s="58" t="s">
        <v>116</v>
      </c>
      <c r="E369" s="58" t="s">
        <v>105</v>
      </c>
      <c r="F369" s="58" t="s">
        <v>106</v>
      </c>
      <c r="G369" s="58" t="s">
        <v>107</v>
      </c>
      <c r="H369" s="58" t="s">
        <v>108</v>
      </c>
      <c r="I369" s="58" t="s">
        <v>109</v>
      </c>
      <c r="J369" s="58">
        <v>802</v>
      </c>
      <c r="K369" s="58">
        <v>1146.8599999999999</v>
      </c>
    </row>
    <row r="370" spans="1:11" hidden="1">
      <c r="A370" s="58" t="s">
        <v>110</v>
      </c>
      <c r="B370" s="58">
        <v>2020</v>
      </c>
      <c r="C370" s="58" t="s">
        <v>23</v>
      </c>
      <c r="D370" s="58" t="s">
        <v>116</v>
      </c>
      <c r="E370" s="58" t="s">
        <v>105</v>
      </c>
      <c r="F370" s="58" t="s">
        <v>106</v>
      </c>
      <c r="G370" s="58" t="s">
        <v>107</v>
      </c>
      <c r="H370" s="58" t="s">
        <v>108</v>
      </c>
      <c r="I370" s="58" t="s">
        <v>109</v>
      </c>
      <c r="J370" s="58">
        <v>855</v>
      </c>
      <c r="K370" s="58">
        <v>1222.6500000000001</v>
      </c>
    </row>
    <row r="371" spans="1:11" hidden="1">
      <c r="A371" s="58" t="s">
        <v>110</v>
      </c>
      <c r="B371" s="58">
        <v>2020</v>
      </c>
      <c r="C371" s="58" t="s">
        <v>23</v>
      </c>
      <c r="D371" s="58" t="s">
        <v>116</v>
      </c>
      <c r="E371" s="58" t="s">
        <v>105</v>
      </c>
      <c r="F371" s="58" t="s">
        <v>106</v>
      </c>
      <c r="G371" s="58" t="s">
        <v>107</v>
      </c>
      <c r="H371" s="58" t="s">
        <v>108</v>
      </c>
      <c r="I371" s="58" t="s">
        <v>111</v>
      </c>
      <c r="J371" s="58">
        <v>789</v>
      </c>
      <c r="K371" s="58">
        <v>1128.27</v>
      </c>
    </row>
    <row r="372" spans="1:11" hidden="1">
      <c r="A372" s="58" t="s">
        <v>103</v>
      </c>
      <c r="B372" s="58">
        <v>2020</v>
      </c>
      <c r="C372" s="58" t="s">
        <v>23</v>
      </c>
      <c r="D372" s="58" t="s">
        <v>116</v>
      </c>
      <c r="E372" s="58" t="s">
        <v>105</v>
      </c>
      <c r="F372" s="58" t="s">
        <v>106</v>
      </c>
      <c r="G372" s="58" t="s">
        <v>107</v>
      </c>
      <c r="H372" s="58" t="s">
        <v>108</v>
      </c>
      <c r="I372" s="58" t="s">
        <v>111</v>
      </c>
      <c r="J372" s="58">
        <v>790</v>
      </c>
      <c r="K372" s="58">
        <v>1129.7</v>
      </c>
    </row>
    <row r="373" spans="1:11" hidden="1">
      <c r="A373" s="58" t="s">
        <v>110</v>
      </c>
      <c r="B373" s="58">
        <v>2020</v>
      </c>
      <c r="C373" s="58" t="s">
        <v>23</v>
      </c>
      <c r="D373" s="58" t="s">
        <v>116</v>
      </c>
      <c r="E373" s="58" t="s">
        <v>105</v>
      </c>
      <c r="F373" s="58" t="s">
        <v>106</v>
      </c>
      <c r="G373" s="58" t="s">
        <v>107</v>
      </c>
      <c r="H373" s="58" t="s">
        <v>108</v>
      </c>
      <c r="I373" s="58" t="s">
        <v>111</v>
      </c>
      <c r="J373" s="58">
        <v>791</v>
      </c>
      <c r="K373" s="58">
        <v>1131.1300000000001</v>
      </c>
    </row>
    <row r="374" spans="1:11" hidden="1">
      <c r="A374" s="58" t="s">
        <v>113</v>
      </c>
      <c r="B374" s="58">
        <v>2020</v>
      </c>
      <c r="C374" s="58" t="s">
        <v>23</v>
      </c>
      <c r="D374" s="58" t="s">
        <v>116</v>
      </c>
      <c r="E374" s="58" t="s">
        <v>105</v>
      </c>
      <c r="F374" s="58" t="s">
        <v>106</v>
      </c>
      <c r="G374" s="58" t="s">
        <v>107</v>
      </c>
      <c r="H374" s="58" t="s">
        <v>108</v>
      </c>
      <c r="I374" s="58" t="s">
        <v>109</v>
      </c>
      <c r="J374" s="58">
        <v>341</v>
      </c>
      <c r="K374" s="58">
        <v>487.63</v>
      </c>
    </row>
    <row r="375" spans="1:11" hidden="1">
      <c r="A375" s="58" t="s">
        <v>110</v>
      </c>
      <c r="B375" s="58">
        <v>2020</v>
      </c>
      <c r="C375" s="58" t="s">
        <v>23</v>
      </c>
      <c r="D375" s="58" t="s">
        <v>116</v>
      </c>
      <c r="E375" s="58" t="s">
        <v>105</v>
      </c>
      <c r="F375" s="58" t="s">
        <v>106</v>
      </c>
      <c r="G375" s="58" t="s">
        <v>107</v>
      </c>
      <c r="H375" s="58" t="s">
        <v>108</v>
      </c>
      <c r="I375" s="58" t="s">
        <v>109</v>
      </c>
      <c r="J375" s="58">
        <v>143</v>
      </c>
      <c r="K375" s="58">
        <v>204.49</v>
      </c>
    </row>
    <row r="376" spans="1:11" hidden="1">
      <c r="A376" s="58" t="s">
        <v>103</v>
      </c>
      <c r="B376" s="58">
        <v>2020</v>
      </c>
      <c r="C376" s="58" t="s">
        <v>23</v>
      </c>
      <c r="D376" s="58" t="s">
        <v>116</v>
      </c>
      <c r="E376" s="58" t="s">
        <v>105</v>
      </c>
      <c r="F376" s="58" t="s">
        <v>106</v>
      </c>
      <c r="G376" s="58" t="s">
        <v>107</v>
      </c>
      <c r="H376" s="58" t="s">
        <v>108</v>
      </c>
      <c r="I376" s="58" t="s">
        <v>109</v>
      </c>
      <c r="J376" s="58">
        <v>311</v>
      </c>
      <c r="K376" s="58">
        <v>444.73</v>
      </c>
    </row>
    <row r="377" spans="1:11" hidden="1">
      <c r="A377" s="58" t="s">
        <v>103</v>
      </c>
      <c r="B377" s="58">
        <v>2020</v>
      </c>
      <c r="C377" s="58" t="s">
        <v>1</v>
      </c>
      <c r="D377" s="58" t="s">
        <v>116</v>
      </c>
      <c r="E377" s="58" t="s">
        <v>105</v>
      </c>
      <c r="F377" s="58" t="s">
        <v>106</v>
      </c>
      <c r="G377" s="58" t="s">
        <v>107</v>
      </c>
      <c r="H377" s="58" t="s">
        <v>108</v>
      </c>
      <c r="I377" s="58" t="s">
        <v>109</v>
      </c>
      <c r="J377" s="58">
        <v>356</v>
      </c>
      <c r="K377" s="58">
        <v>509.08</v>
      </c>
    </row>
    <row r="378" spans="1:11" hidden="1">
      <c r="A378" s="58" t="s">
        <v>112</v>
      </c>
      <c r="B378" s="58">
        <v>2020</v>
      </c>
      <c r="C378" s="58" t="s">
        <v>1</v>
      </c>
      <c r="D378" s="58" t="s">
        <v>116</v>
      </c>
      <c r="E378" s="58" t="s">
        <v>105</v>
      </c>
      <c r="F378" s="58" t="s">
        <v>106</v>
      </c>
      <c r="G378" s="58" t="s">
        <v>107</v>
      </c>
      <c r="H378" s="58" t="s">
        <v>108</v>
      </c>
      <c r="I378" s="58" t="s">
        <v>109</v>
      </c>
      <c r="J378" s="58">
        <v>344</v>
      </c>
      <c r="K378" s="58">
        <v>491.92</v>
      </c>
    </row>
    <row r="379" spans="1:11" hidden="1">
      <c r="A379" s="58" t="s">
        <v>110</v>
      </c>
      <c r="B379" s="58">
        <v>2020</v>
      </c>
      <c r="C379" s="58" t="s">
        <v>1</v>
      </c>
      <c r="D379" s="58" t="s">
        <v>116</v>
      </c>
      <c r="E379" s="58" t="s">
        <v>105</v>
      </c>
      <c r="F379" s="58" t="s">
        <v>106</v>
      </c>
      <c r="G379" s="58" t="s">
        <v>107</v>
      </c>
      <c r="H379" s="58" t="s">
        <v>108</v>
      </c>
      <c r="I379" s="58" t="s">
        <v>109</v>
      </c>
      <c r="J379" s="58">
        <v>146</v>
      </c>
      <c r="K379" s="58">
        <v>208.78</v>
      </c>
    </row>
    <row r="380" spans="1:11" hidden="1">
      <c r="A380" s="58" t="s">
        <v>110</v>
      </c>
      <c r="B380" s="58">
        <v>2020</v>
      </c>
      <c r="C380" s="58" t="s">
        <v>1</v>
      </c>
      <c r="D380" s="58" t="s">
        <v>116</v>
      </c>
      <c r="E380" s="58" t="s">
        <v>105</v>
      </c>
      <c r="F380" s="58" t="s">
        <v>106</v>
      </c>
      <c r="G380" s="58" t="s">
        <v>107</v>
      </c>
      <c r="H380" s="58" t="s">
        <v>108</v>
      </c>
      <c r="I380" s="58" t="s">
        <v>109</v>
      </c>
      <c r="J380" s="58">
        <v>320</v>
      </c>
      <c r="K380" s="58">
        <v>457.6</v>
      </c>
    </row>
    <row r="381" spans="1:11" hidden="1">
      <c r="A381" s="58" t="s">
        <v>110</v>
      </c>
      <c r="B381" s="58">
        <v>2020</v>
      </c>
      <c r="C381" s="58" t="s">
        <v>1</v>
      </c>
      <c r="D381" s="58" t="s">
        <v>116</v>
      </c>
      <c r="E381" s="58" t="s">
        <v>105</v>
      </c>
      <c r="F381" s="58" t="s">
        <v>106</v>
      </c>
      <c r="G381" s="58" t="s">
        <v>107</v>
      </c>
      <c r="H381" s="58" t="s">
        <v>108</v>
      </c>
      <c r="I381" s="58" t="s">
        <v>109</v>
      </c>
      <c r="J381" s="58">
        <v>358</v>
      </c>
      <c r="K381" s="58">
        <v>511.94</v>
      </c>
    </row>
    <row r="382" spans="1:11" hidden="1">
      <c r="A382" s="58" t="s">
        <v>103</v>
      </c>
      <c r="B382" s="58">
        <v>2020</v>
      </c>
      <c r="C382" s="58" t="s">
        <v>1</v>
      </c>
      <c r="D382" s="58" t="s">
        <v>116</v>
      </c>
      <c r="E382" s="58" t="s">
        <v>105</v>
      </c>
      <c r="F382" s="58" t="s">
        <v>106</v>
      </c>
      <c r="G382" s="58" t="s">
        <v>107</v>
      </c>
      <c r="H382" s="58" t="s">
        <v>108</v>
      </c>
      <c r="I382" s="58" t="s">
        <v>109</v>
      </c>
      <c r="J382" s="58">
        <v>262</v>
      </c>
      <c r="K382" s="58">
        <v>374.66</v>
      </c>
    </row>
    <row r="383" spans="1:11" hidden="1">
      <c r="A383" s="58" t="s">
        <v>112</v>
      </c>
      <c r="B383" s="58">
        <v>2020</v>
      </c>
      <c r="C383" s="58" t="s">
        <v>1</v>
      </c>
      <c r="D383" s="58" t="s">
        <v>116</v>
      </c>
      <c r="E383" s="58" t="s">
        <v>105</v>
      </c>
      <c r="F383" s="58" t="s">
        <v>106</v>
      </c>
      <c r="G383" s="58" t="s">
        <v>107</v>
      </c>
      <c r="H383" s="58" t="s">
        <v>108</v>
      </c>
      <c r="I383" s="58" t="s">
        <v>109</v>
      </c>
      <c r="J383" s="58">
        <v>346</v>
      </c>
      <c r="K383" s="58">
        <v>526.24</v>
      </c>
    </row>
    <row r="384" spans="1:11" hidden="1">
      <c r="A384" s="58" t="s">
        <v>112</v>
      </c>
      <c r="B384" s="58">
        <v>2020</v>
      </c>
      <c r="C384" s="58" t="s">
        <v>1</v>
      </c>
      <c r="D384" s="58" t="s">
        <v>116</v>
      </c>
      <c r="E384" s="58" t="s">
        <v>105</v>
      </c>
      <c r="F384" s="58" t="s">
        <v>106</v>
      </c>
      <c r="G384" s="58" t="s">
        <v>107</v>
      </c>
      <c r="H384" s="58" t="s">
        <v>108</v>
      </c>
      <c r="I384" s="58" t="s">
        <v>109</v>
      </c>
      <c r="J384" s="58">
        <v>148</v>
      </c>
      <c r="K384" s="58">
        <v>526.24</v>
      </c>
    </row>
    <row r="385" spans="1:11" hidden="1">
      <c r="A385" s="58" t="s">
        <v>110</v>
      </c>
      <c r="B385" s="58">
        <v>2020</v>
      </c>
      <c r="C385" s="58" t="s">
        <v>1</v>
      </c>
      <c r="D385" s="58" t="s">
        <v>116</v>
      </c>
      <c r="E385" s="58" t="s">
        <v>105</v>
      </c>
      <c r="F385" s="58" t="s">
        <v>106</v>
      </c>
      <c r="G385" s="58" t="s">
        <v>107</v>
      </c>
      <c r="H385" s="58" t="s">
        <v>108</v>
      </c>
      <c r="I385" s="58" t="s">
        <v>109</v>
      </c>
      <c r="J385" s="58">
        <v>316</v>
      </c>
      <c r="K385" s="58">
        <v>526.24</v>
      </c>
    </row>
    <row r="386" spans="1:11" hidden="1">
      <c r="A386" s="58" t="s">
        <v>112</v>
      </c>
      <c r="B386" s="58">
        <v>2020</v>
      </c>
      <c r="C386" s="58" t="s">
        <v>1</v>
      </c>
      <c r="D386" s="58" t="s">
        <v>116</v>
      </c>
      <c r="E386" s="58" t="s">
        <v>105</v>
      </c>
      <c r="F386" s="58" t="s">
        <v>106</v>
      </c>
      <c r="G386" s="58" t="s">
        <v>107</v>
      </c>
      <c r="H386" s="58" t="s">
        <v>108</v>
      </c>
      <c r="I386" s="58" t="s">
        <v>109</v>
      </c>
      <c r="J386" s="58">
        <v>959</v>
      </c>
      <c r="K386" s="58">
        <v>1371.37</v>
      </c>
    </row>
    <row r="387" spans="1:11" hidden="1">
      <c r="A387" s="58" t="s">
        <v>110</v>
      </c>
      <c r="B387" s="58">
        <v>2020</v>
      </c>
      <c r="C387" s="58" t="s">
        <v>1</v>
      </c>
      <c r="D387" s="58" t="s">
        <v>116</v>
      </c>
      <c r="E387" s="58" t="s">
        <v>105</v>
      </c>
      <c r="F387" s="58" t="s">
        <v>106</v>
      </c>
      <c r="G387" s="58" t="s">
        <v>107</v>
      </c>
      <c r="H387" s="58" t="s">
        <v>108</v>
      </c>
      <c r="I387" s="58" t="s">
        <v>109</v>
      </c>
      <c r="J387" s="58">
        <v>1020</v>
      </c>
      <c r="K387" s="58">
        <v>1458.6</v>
      </c>
    </row>
    <row r="388" spans="1:11" hidden="1">
      <c r="A388" s="58" t="s">
        <v>110</v>
      </c>
      <c r="B388" s="58">
        <v>2020</v>
      </c>
      <c r="C388" s="58" t="s">
        <v>1</v>
      </c>
      <c r="D388" s="58" t="s">
        <v>116</v>
      </c>
      <c r="E388" s="58" t="s">
        <v>105</v>
      </c>
      <c r="F388" s="58" t="s">
        <v>106</v>
      </c>
      <c r="G388" s="58" t="s">
        <v>107</v>
      </c>
      <c r="H388" s="58" t="s">
        <v>108</v>
      </c>
      <c r="I388" s="58" t="s">
        <v>109</v>
      </c>
      <c r="J388" s="58">
        <v>318</v>
      </c>
      <c r="K388" s="58">
        <v>454.74</v>
      </c>
    </row>
    <row r="389" spans="1:11" hidden="1">
      <c r="A389" s="58" t="s">
        <v>110</v>
      </c>
      <c r="B389" s="58">
        <v>2020</v>
      </c>
      <c r="C389" s="58" t="s">
        <v>1</v>
      </c>
      <c r="D389" s="58" t="s">
        <v>116</v>
      </c>
      <c r="E389" s="58" t="s">
        <v>105</v>
      </c>
      <c r="F389" s="58" t="s">
        <v>106</v>
      </c>
      <c r="G389" s="58" t="s">
        <v>107</v>
      </c>
      <c r="H389" s="58" t="s">
        <v>108</v>
      </c>
      <c r="I389" s="58" t="s">
        <v>109</v>
      </c>
      <c r="J389" s="58">
        <v>345</v>
      </c>
      <c r="K389" s="58">
        <v>493.35</v>
      </c>
    </row>
    <row r="390" spans="1:11" hidden="1">
      <c r="A390" s="58" t="s">
        <v>112</v>
      </c>
      <c r="B390" s="58">
        <v>2020</v>
      </c>
      <c r="C390" s="58" t="s">
        <v>1</v>
      </c>
      <c r="D390" s="58" t="s">
        <v>116</v>
      </c>
      <c r="E390" s="58" t="s">
        <v>105</v>
      </c>
      <c r="F390" s="58" t="s">
        <v>106</v>
      </c>
      <c r="G390" s="58" t="s">
        <v>107</v>
      </c>
      <c r="H390" s="58" t="s">
        <v>108</v>
      </c>
      <c r="I390" s="58" t="s">
        <v>109</v>
      </c>
      <c r="J390" s="58">
        <v>147</v>
      </c>
      <c r="K390" s="58">
        <v>210.21</v>
      </c>
    </row>
    <row r="391" spans="1:11" hidden="1">
      <c r="A391" s="58" t="s">
        <v>112</v>
      </c>
      <c r="B391" s="58">
        <v>2020</v>
      </c>
      <c r="C391" s="58" t="s">
        <v>1</v>
      </c>
      <c r="D391" s="58" t="s">
        <v>116</v>
      </c>
      <c r="E391" s="58" t="s">
        <v>105</v>
      </c>
      <c r="F391" s="58" t="s">
        <v>106</v>
      </c>
      <c r="G391" s="58" t="s">
        <v>107</v>
      </c>
      <c r="H391" s="58" t="s">
        <v>108</v>
      </c>
      <c r="I391" s="58" t="s">
        <v>109</v>
      </c>
      <c r="J391" s="58">
        <v>265</v>
      </c>
      <c r="K391" s="58">
        <v>378.95</v>
      </c>
    </row>
    <row r="392" spans="1:11" hidden="1">
      <c r="A392" s="58" t="s">
        <v>110</v>
      </c>
      <c r="B392" s="58">
        <v>2020</v>
      </c>
      <c r="C392" s="58" t="s">
        <v>1</v>
      </c>
      <c r="D392" s="58" t="s">
        <v>116</v>
      </c>
      <c r="E392" s="58" t="s">
        <v>105</v>
      </c>
      <c r="F392" s="58" t="s">
        <v>106</v>
      </c>
      <c r="G392" s="58" t="s">
        <v>107</v>
      </c>
      <c r="H392" s="58" t="s">
        <v>108</v>
      </c>
      <c r="I392" s="58" t="s">
        <v>109</v>
      </c>
      <c r="J392" s="58">
        <v>768</v>
      </c>
      <c r="K392" s="58">
        <v>1098.24</v>
      </c>
    </row>
    <row r="393" spans="1:11" hidden="1">
      <c r="A393" s="58" t="s">
        <v>103</v>
      </c>
      <c r="B393" s="58">
        <v>2020</v>
      </c>
      <c r="C393" s="58" t="s">
        <v>1</v>
      </c>
      <c r="D393" s="58" t="s">
        <v>116</v>
      </c>
      <c r="E393" s="58" t="s">
        <v>105</v>
      </c>
      <c r="F393" s="58" t="s">
        <v>106</v>
      </c>
      <c r="G393" s="58" t="s">
        <v>107</v>
      </c>
      <c r="H393" s="58" t="s">
        <v>108</v>
      </c>
      <c r="I393" s="58" t="s">
        <v>109</v>
      </c>
      <c r="J393" s="58">
        <v>801</v>
      </c>
      <c r="K393" s="58">
        <v>1145.43</v>
      </c>
    </row>
    <row r="394" spans="1:11" hidden="1">
      <c r="A394" s="58" t="s">
        <v>112</v>
      </c>
      <c r="B394" s="58">
        <v>2020</v>
      </c>
      <c r="C394" s="58" t="s">
        <v>1</v>
      </c>
      <c r="D394" s="58" t="s">
        <v>116</v>
      </c>
      <c r="E394" s="58" t="s">
        <v>105</v>
      </c>
      <c r="F394" s="58" t="s">
        <v>106</v>
      </c>
      <c r="G394" s="58" t="s">
        <v>107</v>
      </c>
      <c r="H394" s="58" t="s">
        <v>108</v>
      </c>
      <c r="I394" s="58" t="s">
        <v>109</v>
      </c>
      <c r="J394" s="58">
        <v>854</v>
      </c>
      <c r="K394" s="58">
        <v>1221.22</v>
      </c>
    </row>
    <row r="395" spans="1:11" hidden="1">
      <c r="A395" s="58" t="s">
        <v>103</v>
      </c>
      <c r="B395" s="58">
        <v>2020</v>
      </c>
      <c r="C395" s="58" t="s">
        <v>1</v>
      </c>
      <c r="D395" s="58" t="s">
        <v>116</v>
      </c>
      <c r="E395" s="58" t="s">
        <v>105</v>
      </c>
      <c r="F395" s="58" t="s">
        <v>106</v>
      </c>
      <c r="G395" s="58" t="s">
        <v>107</v>
      </c>
      <c r="H395" s="58" t="s">
        <v>108</v>
      </c>
      <c r="I395" s="58" t="s">
        <v>109</v>
      </c>
      <c r="J395" s="58">
        <v>788</v>
      </c>
      <c r="K395" s="58">
        <v>1126.8399999999999</v>
      </c>
    </row>
    <row r="396" spans="1:11" hidden="1">
      <c r="A396" s="58" t="s">
        <v>110</v>
      </c>
      <c r="B396" s="58">
        <v>2020</v>
      </c>
      <c r="C396" s="58" t="s">
        <v>1</v>
      </c>
      <c r="D396" s="58" t="s">
        <v>116</v>
      </c>
      <c r="E396" s="58" t="s">
        <v>105</v>
      </c>
      <c r="F396" s="58" t="s">
        <v>106</v>
      </c>
      <c r="G396" s="58" t="s">
        <v>107</v>
      </c>
      <c r="H396" s="58" t="s">
        <v>108</v>
      </c>
      <c r="I396" s="58" t="s">
        <v>109</v>
      </c>
      <c r="J396" s="58">
        <v>263</v>
      </c>
      <c r="K396" s="58">
        <v>376.09</v>
      </c>
    </row>
    <row r="397" spans="1:11" hidden="1">
      <c r="A397" s="58" t="s">
        <v>110</v>
      </c>
      <c r="B397" s="58">
        <v>2020</v>
      </c>
      <c r="C397" s="58" t="s">
        <v>1</v>
      </c>
      <c r="D397" s="58" t="s">
        <v>116</v>
      </c>
      <c r="E397" s="58" t="s">
        <v>105</v>
      </c>
      <c r="F397" s="58" t="s">
        <v>106</v>
      </c>
      <c r="G397" s="58" t="s">
        <v>107</v>
      </c>
      <c r="H397" s="58" t="s">
        <v>108</v>
      </c>
      <c r="I397" s="58" t="s">
        <v>109</v>
      </c>
      <c r="J397" s="58">
        <v>347</v>
      </c>
      <c r="K397" s="58">
        <v>496.21</v>
      </c>
    </row>
    <row r="398" spans="1:11" hidden="1">
      <c r="A398" s="58" t="s">
        <v>112</v>
      </c>
      <c r="B398" s="58">
        <v>2020</v>
      </c>
      <c r="C398" s="58" t="s">
        <v>1</v>
      </c>
      <c r="D398" s="58" t="s">
        <v>116</v>
      </c>
      <c r="E398" s="58" t="s">
        <v>105</v>
      </c>
      <c r="F398" s="58" t="s">
        <v>106</v>
      </c>
      <c r="G398" s="58" t="s">
        <v>107</v>
      </c>
      <c r="H398" s="58" t="s">
        <v>108</v>
      </c>
      <c r="I398" s="58" t="s">
        <v>109</v>
      </c>
      <c r="J398" s="58">
        <v>317</v>
      </c>
      <c r="K398" s="58">
        <v>453.31</v>
      </c>
    </row>
    <row r="399" spans="1:11" hidden="1">
      <c r="A399" s="58" t="s">
        <v>110</v>
      </c>
      <c r="B399" s="58">
        <v>2020</v>
      </c>
      <c r="C399" s="58" t="s">
        <v>29</v>
      </c>
      <c r="D399" s="58" t="s">
        <v>116</v>
      </c>
      <c r="E399" s="58" t="s">
        <v>105</v>
      </c>
      <c r="F399" s="58" t="s">
        <v>106</v>
      </c>
      <c r="G399" s="58" t="s">
        <v>107</v>
      </c>
      <c r="H399" s="58" t="s">
        <v>108</v>
      </c>
      <c r="I399" s="58" t="s">
        <v>109</v>
      </c>
      <c r="J399" s="58">
        <v>314</v>
      </c>
      <c r="K399" s="58">
        <v>449.02</v>
      </c>
    </row>
    <row r="400" spans="1:11" hidden="1">
      <c r="A400" s="58" t="s">
        <v>112</v>
      </c>
      <c r="B400" s="58">
        <v>2020</v>
      </c>
      <c r="C400" s="58" t="s">
        <v>29</v>
      </c>
      <c r="D400" s="58" t="s">
        <v>116</v>
      </c>
      <c r="E400" s="58" t="s">
        <v>105</v>
      </c>
      <c r="F400" s="58" t="s">
        <v>106</v>
      </c>
      <c r="G400" s="58" t="s">
        <v>107</v>
      </c>
      <c r="H400" s="58" t="s">
        <v>108</v>
      </c>
      <c r="I400" s="58" t="s">
        <v>109</v>
      </c>
      <c r="J400" s="58">
        <v>362</v>
      </c>
      <c r="K400" s="58">
        <v>517.66</v>
      </c>
    </row>
    <row r="401" spans="1:11" hidden="1">
      <c r="A401" s="58" t="s">
        <v>110</v>
      </c>
      <c r="B401" s="58">
        <v>2020</v>
      </c>
      <c r="C401" s="58" t="s">
        <v>29</v>
      </c>
      <c r="D401" s="58" t="s">
        <v>116</v>
      </c>
      <c r="E401" s="58" t="s">
        <v>105</v>
      </c>
      <c r="F401" s="58" t="s">
        <v>106</v>
      </c>
      <c r="G401" s="58" t="s">
        <v>107</v>
      </c>
      <c r="H401" s="58" t="s">
        <v>108</v>
      </c>
      <c r="I401" s="58" t="s">
        <v>109</v>
      </c>
      <c r="J401" s="58">
        <v>284</v>
      </c>
      <c r="K401" s="58">
        <v>406.12</v>
      </c>
    </row>
    <row r="402" spans="1:11" hidden="1">
      <c r="A402" s="58" t="s">
        <v>110</v>
      </c>
      <c r="B402" s="58">
        <v>2020</v>
      </c>
      <c r="C402" s="58" t="s">
        <v>29</v>
      </c>
      <c r="D402" s="58" t="s">
        <v>116</v>
      </c>
      <c r="E402" s="58" t="s">
        <v>105</v>
      </c>
      <c r="F402" s="58" t="s">
        <v>106</v>
      </c>
      <c r="G402" s="58" t="s">
        <v>107</v>
      </c>
      <c r="H402" s="58" t="s">
        <v>108</v>
      </c>
      <c r="I402" s="58" t="s">
        <v>109</v>
      </c>
      <c r="J402" s="58">
        <v>358</v>
      </c>
      <c r="K402" s="58">
        <v>526.24</v>
      </c>
    </row>
    <row r="403" spans="1:11" hidden="1">
      <c r="A403" s="58" t="s">
        <v>110</v>
      </c>
      <c r="B403" s="58">
        <v>2020</v>
      </c>
      <c r="C403" s="58" t="s">
        <v>29</v>
      </c>
      <c r="D403" s="58" t="s">
        <v>116</v>
      </c>
      <c r="E403" s="58" t="s">
        <v>105</v>
      </c>
      <c r="F403" s="58" t="s">
        <v>106</v>
      </c>
      <c r="G403" s="58" t="s">
        <v>107</v>
      </c>
      <c r="H403" s="58" t="s">
        <v>108</v>
      </c>
      <c r="I403" s="58" t="s">
        <v>109</v>
      </c>
      <c r="J403" s="58">
        <v>286</v>
      </c>
      <c r="K403" s="58">
        <v>526.24</v>
      </c>
    </row>
    <row r="404" spans="1:11" hidden="1">
      <c r="A404" s="58" t="s">
        <v>110</v>
      </c>
      <c r="B404" s="58">
        <v>2020</v>
      </c>
      <c r="C404" s="58" t="s">
        <v>29</v>
      </c>
      <c r="D404" s="58" t="s">
        <v>116</v>
      </c>
      <c r="E404" s="58" t="s">
        <v>105</v>
      </c>
      <c r="F404" s="58" t="s">
        <v>106</v>
      </c>
      <c r="G404" s="58" t="s">
        <v>107</v>
      </c>
      <c r="H404" s="58" t="s">
        <v>108</v>
      </c>
      <c r="I404" s="58" t="s">
        <v>109</v>
      </c>
      <c r="J404" s="58">
        <v>992</v>
      </c>
      <c r="K404" s="58">
        <v>1418.56</v>
      </c>
    </row>
    <row r="405" spans="1:11" hidden="1">
      <c r="A405" s="58" t="s">
        <v>110</v>
      </c>
      <c r="B405" s="58">
        <v>2020</v>
      </c>
      <c r="C405" s="58" t="s">
        <v>29</v>
      </c>
      <c r="D405" s="58" t="s">
        <v>116</v>
      </c>
      <c r="E405" s="58" t="s">
        <v>105</v>
      </c>
      <c r="F405" s="58" t="s">
        <v>106</v>
      </c>
      <c r="G405" s="58" t="s">
        <v>107</v>
      </c>
      <c r="H405" s="58" t="s">
        <v>108</v>
      </c>
      <c r="I405" s="58" t="s">
        <v>109</v>
      </c>
      <c r="J405" s="58">
        <v>1025</v>
      </c>
      <c r="K405" s="58">
        <v>1465.75</v>
      </c>
    </row>
    <row r="406" spans="1:11" hidden="1">
      <c r="A406" s="58" t="s">
        <v>103</v>
      </c>
      <c r="B406" s="58">
        <v>2020</v>
      </c>
      <c r="C406" s="58" t="s">
        <v>29</v>
      </c>
      <c r="D406" s="58" t="s">
        <v>116</v>
      </c>
      <c r="E406" s="58" t="s">
        <v>105</v>
      </c>
      <c r="F406" s="58" t="s">
        <v>106</v>
      </c>
      <c r="G406" s="58" t="s">
        <v>107</v>
      </c>
      <c r="H406" s="58" t="s">
        <v>108</v>
      </c>
      <c r="I406" s="58" t="s">
        <v>109</v>
      </c>
      <c r="J406" s="58">
        <v>288</v>
      </c>
      <c r="K406" s="58">
        <v>411.84</v>
      </c>
    </row>
    <row r="407" spans="1:11" hidden="1">
      <c r="A407" s="58" t="s">
        <v>103</v>
      </c>
      <c r="B407" s="58">
        <v>2020</v>
      </c>
      <c r="C407" s="58" t="s">
        <v>29</v>
      </c>
      <c r="D407" s="58" t="s">
        <v>116</v>
      </c>
      <c r="E407" s="58" t="s">
        <v>105</v>
      </c>
      <c r="F407" s="58" t="s">
        <v>106</v>
      </c>
      <c r="G407" s="58" t="s">
        <v>107</v>
      </c>
      <c r="H407" s="58" t="s">
        <v>108</v>
      </c>
      <c r="I407" s="58" t="s">
        <v>109</v>
      </c>
      <c r="J407" s="58">
        <v>315</v>
      </c>
      <c r="K407" s="58">
        <v>450.45</v>
      </c>
    </row>
    <row r="408" spans="1:11" hidden="1">
      <c r="A408" s="58" t="s">
        <v>110</v>
      </c>
      <c r="B408" s="58">
        <v>2020</v>
      </c>
      <c r="C408" s="58" t="s">
        <v>29</v>
      </c>
      <c r="D408" s="58" t="s">
        <v>116</v>
      </c>
      <c r="E408" s="58" t="s">
        <v>105</v>
      </c>
      <c r="F408" s="58" t="s">
        <v>106</v>
      </c>
      <c r="G408" s="58" t="s">
        <v>107</v>
      </c>
      <c r="H408" s="58" t="s">
        <v>108</v>
      </c>
      <c r="I408" s="58" t="s">
        <v>109</v>
      </c>
      <c r="J408" s="58">
        <v>285</v>
      </c>
      <c r="K408" s="58">
        <v>407.55</v>
      </c>
    </row>
    <row r="409" spans="1:11" hidden="1">
      <c r="A409" s="58" t="s">
        <v>110</v>
      </c>
      <c r="B409" s="58">
        <v>2020</v>
      </c>
      <c r="C409" s="58" t="s">
        <v>29</v>
      </c>
      <c r="D409" s="58" t="s">
        <v>116</v>
      </c>
      <c r="E409" s="58" t="s">
        <v>105</v>
      </c>
      <c r="F409" s="58" t="s">
        <v>106</v>
      </c>
      <c r="G409" s="58" t="s">
        <v>107</v>
      </c>
      <c r="H409" s="58" t="s">
        <v>108</v>
      </c>
      <c r="I409" s="58" t="s">
        <v>109</v>
      </c>
      <c r="J409" s="58">
        <v>773</v>
      </c>
      <c r="K409" s="58">
        <v>1105.3900000000001</v>
      </c>
    </row>
    <row r="410" spans="1:11" hidden="1">
      <c r="A410" s="58" t="s">
        <v>103</v>
      </c>
      <c r="B410" s="58">
        <v>2020</v>
      </c>
      <c r="C410" s="58" t="s">
        <v>29</v>
      </c>
      <c r="D410" s="58" t="s">
        <v>116</v>
      </c>
      <c r="E410" s="58" t="s">
        <v>105</v>
      </c>
      <c r="F410" s="58" t="s">
        <v>106</v>
      </c>
      <c r="G410" s="58" t="s">
        <v>107</v>
      </c>
      <c r="H410" s="58" t="s">
        <v>108</v>
      </c>
      <c r="I410" s="58" t="s">
        <v>109</v>
      </c>
      <c r="J410" s="58">
        <v>806</v>
      </c>
      <c r="K410" s="58">
        <v>1152.58</v>
      </c>
    </row>
    <row r="411" spans="1:11" hidden="1">
      <c r="A411" s="58" t="s">
        <v>110</v>
      </c>
      <c r="B411" s="58">
        <v>2020</v>
      </c>
      <c r="C411" s="58" t="s">
        <v>29</v>
      </c>
      <c r="D411" s="58" t="s">
        <v>116</v>
      </c>
      <c r="E411" s="58" t="s">
        <v>105</v>
      </c>
      <c r="F411" s="58" t="s">
        <v>106</v>
      </c>
      <c r="G411" s="58" t="s">
        <v>107</v>
      </c>
      <c r="H411" s="58" t="s">
        <v>108</v>
      </c>
      <c r="I411" s="58" t="s">
        <v>109</v>
      </c>
      <c r="J411" s="58">
        <v>311</v>
      </c>
      <c r="K411" s="58">
        <v>444.73</v>
      </c>
    </row>
    <row r="412" spans="1:11" hidden="1">
      <c r="A412" s="58" t="s">
        <v>110</v>
      </c>
      <c r="B412" s="58">
        <v>2020</v>
      </c>
      <c r="C412" s="58" t="s">
        <v>29</v>
      </c>
      <c r="D412" s="58" t="s">
        <v>116</v>
      </c>
      <c r="E412" s="58" t="s">
        <v>105</v>
      </c>
      <c r="F412" s="58" t="s">
        <v>106</v>
      </c>
      <c r="G412" s="58" t="s">
        <v>107</v>
      </c>
      <c r="H412" s="58" t="s">
        <v>108</v>
      </c>
      <c r="I412" s="58" t="s">
        <v>109</v>
      </c>
      <c r="J412" s="58">
        <v>359</v>
      </c>
      <c r="K412" s="58">
        <v>513.37</v>
      </c>
    </row>
    <row r="413" spans="1:11" hidden="1">
      <c r="A413" s="58" t="s">
        <v>110</v>
      </c>
      <c r="B413" s="58">
        <v>2020</v>
      </c>
      <c r="C413" s="58" t="s">
        <v>29</v>
      </c>
      <c r="D413" s="58" t="s">
        <v>116</v>
      </c>
      <c r="E413" s="58" t="s">
        <v>105</v>
      </c>
      <c r="F413" s="58" t="s">
        <v>106</v>
      </c>
      <c r="G413" s="58" t="s">
        <v>107</v>
      </c>
      <c r="H413" s="58" t="s">
        <v>108</v>
      </c>
      <c r="I413" s="58" t="s">
        <v>109</v>
      </c>
      <c r="J413" s="58">
        <v>287</v>
      </c>
      <c r="K413" s="58">
        <v>410.41</v>
      </c>
    </row>
    <row r="414" spans="1:11" hidden="1">
      <c r="A414" s="58" t="s">
        <v>110</v>
      </c>
      <c r="B414" s="58">
        <v>2020</v>
      </c>
      <c r="C414" s="58" t="s">
        <v>28</v>
      </c>
      <c r="D414" s="58" t="s">
        <v>116</v>
      </c>
      <c r="E414" s="58" t="s">
        <v>105</v>
      </c>
      <c r="F414" s="58" t="s">
        <v>106</v>
      </c>
      <c r="G414" s="58" t="s">
        <v>107</v>
      </c>
      <c r="H414" s="58" t="s">
        <v>108</v>
      </c>
      <c r="I414" s="58" t="s">
        <v>109</v>
      </c>
      <c r="J414" s="58">
        <v>320</v>
      </c>
      <c r="K414" s="58">
        <v>457.6</v>
      </c>
    </row>
    <row r="415" spans="1:11" hidden="1">
      <c r="A415" s="58" t="s">
        <v>110</v>
      </c>
      <c r="B415" s="58">
        <v>2020</v>
      </c>
      <c r="C415" s="58" t="s">
        <v>28</v>
      </c>
      <c r="D415" s="58" t="s">
        <v>116</v>
      </c>
      <c r="E415" s="58" t="s">
        <v>105</v>
      </c>
      <c r="F415" s="58" t="s">
        <v>106</v>
      </c>
      <c r="G415" s="58" t="s">
        <v>107</v>
      </c>
      <c r="H415" s="58" t="s">
        <v>108</v>
      </c>
      <c r="I415" s="58" t="s">
        <v>109</v>
      </c>
      <c r="J415" s="58">
        <v>290</v>
      </c>
      <c r="K415" s="58">
        <v>414.7</v>
      </c>
    </row>
    <row r="416" spans="1:11" hidden="1">
      <c r="A416" s="58" t="s">
        <v>114</v>
      </c>
      <c r="B416" s="58">
        <v>2020</v>
      </c>
      <c r="C416" s="58" t="s">
        <v>28</v>
      </c>
      <c r="D416" s="58" t="s">
        <v>116</v>
      </c>
      <c r="E416" s="58" t="s">
        <v>105</v>
      </c>
      <c r="F416" s="58" t="s">
        <v>106</v>
      </c>
      <c r="G416" s="58" t="s">
        <v>107</v>
      </c>
      <c r="H416" s="58" t="s">
        <v>108</v>
      </c>
      <c r="I416" s="58" t="s">
        <v>109</v>
      </c>
      <c r="J416" s="58">
        <v>316</v>
      </c>
      <c r="K416" s="58">
        <v>526.24</v>
      </c>
    </row>
    <row r="417" spans="1:11" hidden="1">
      <c r="A417" s="58" t="s">
        <v>103</v>
      </c>
      <c r="B417" s="58">
        <v>2020</v>
      </c>
      <c r="C417" s="58" t="s">
        <v>28</v>
      </c>
      <c r="D417" s="58" t="s">
        <v>116</v>
      </c>
      <c r="E417" s="58" t="s">
        <v>105</v>
      </c>
      <c r="F417" s="58" t="s">
        <v>106</v>
      </c>
      <c r="G417" s="58" t="s">
        <v>107</v>
      </c>
      <c r="H417" s="58" t="s">
        <v>108</v>
      </c>
      <c r="I417" s="58" t="s">
        <v>109</v>
      </c>
      <c r="J417" s="58">
        <v>364</v>
      </c>
      <c r="K417" s="58">
        <v>526.24</v>
      </c>
    </row>
    <row r="418" spans="1:11" hidden="1">
      <c r="A418" s="58" t="s">
        <v>114</v>
      </c>
      <c r="B418" s="58">
        <v>2020</v>
      </c>
      <c r="C418" s="58" t="s">
        <v>28</v>
      </c>
      <c r="D418" s="58" t="s">
        <v>116</v>
      </c>
      <c r="E418" s="58" t="s">
        <v>105</v>
      </c>
      <c r="F418" s="58" t="s">
        <v>106</v>
      </c>
      <c r="G418" s="58" t="s">
        <v>107</v>
      </c>
      <c r="H418" s="58" t="s">
        <v>108</v>
      </c>
      <c r="I418" s="58" t="s">
        <v>109</v>
      </c>
      <c r="J418" s="58">
        <v>292</v>
      </c>
      <c r="K418" s="58">
        <v>526.24</v>
      </c>
    </row>
    <row r="419" spans="1:11" hidden="1">
      <c r="A419" s="58" t="s">
        <v>110</v>
      </c>
      <c r="B419" s="58">
        <v>2020</v>
      </c>
      <c r="C419" s="58" t="s">
        <v>28</v>
      </c>
      <c r="D419" s="58" t="s">
        <v>116</v>
      </c>
      <c r="E419" s="58" t="s">
        <v>105</v>
      </c>
      <c r="F419" s="58" t="s">
        <v>106</v>
      </c>
      <c r="G419" s="58" t="s">
        <v>107</v>
      </c>
      <c r="H419" s="58" t="s">
        <v>108</v>
      </c>
      <c r="I419" s="58" t="s">
        <v>109</v>
      </c>
      <c r="J419" s="58">
        <v>991</v>
      </c>
      <c r="K419" s="58">
        <v>1417.13</v>
      </c>
    </row>
    <row r="420" spans="1:11" hidden="1">
      <c r="A420" s="58" t="s">
        <v>112</v>
      </c>
      <c r="B420" s="58">
        <v>2020</v>
      </c>
      <c r="C420" s="58" t="s">
        <v>28</v>
      </c>
      <c r="D420" s="58" t="s">
        <v>116</v>
      </c>
      <c r="E420" s="58" t="s">
        <v>105</v>
      </c>
      <c r="F420" s="58" t="s">
        <v>106</v>
      </c>
      <c r="G420" s="58" t="s">
        <v>107</v>
      </c>
      <c r="H420" s="58" t="s">
        <v>108</v>
      </c>
      <c r="I420" s="58" t="s">
        <v>109</v>
      </c>
      <c r="J420" s="58">
        <v>1024</v>
      </c>
      <c r="K420" s="58">
        <v>1464.32</v>
      </c>
    </row>
    <row r="421" spans="1:11" hidden="1">
      <c r="A421" s="58" t="s">
        <v>103</v>
      </c>
      <c r="B421" s="58">
        <v>2020</v>
      </c>
      <c r="C421" s="58" t="s">
        <v>28</v>
      </c>
      <c r="D421" s="58" t="s">
        <v>116</v>
      </c>
      <c r="E421" s="58" t="s">
        <v>105</v>
      </c>
      <c r="F421" s="58" t="s">
        <v>106</v>
      </c>
      <c r="G421" s="58" t="s">
        <v>107</v>
      </c>
      <c r="H421" s="58" t="s">
        <v>108</v>
      </c>
      <c r="I421" s="58" t="s">
        <v>109</v>
      </c>
      <c r="J421" s="58">
        <v>294</v>
      </c>
      <c r="K421" s="58">
        <v>420.42</v>
      </c>
    </row>
    <row r="422" spans="1:11" hidden="1">
      <c r="A422" s="58" t="s">
        <v>103</v>
      </c>
      <c r="B422" s="58">
        <v>2020</v>
      </c>
      <c r="C422" s="58" t="s">
        <v>28</v>
      </c>
      <c r="D422" s="58" t="s">
        <v>116</v>
      </c>
      <c r="E422" s="58" t="s">
        <v>105</v>
      </c>
      <c r="F422" s="58" t="s">
        <v>106</v>
      </c>
      <c r="G422" s="58" t="s">
        <v>107</v>
      </c>
      <c r="H422" s="58" t="s">
        <v>108</v>
      </c>
      <c r="I422" s="58" t="s">
        <v>109</v>
      </c>
      <c r="J422" s="58">
        <v>321</v>
      </c>
      <c r="K422" s="58">
        <v>459.03</v>
      </c>
    </row>
    <row r="423" spans="1:11" hidden="1">
      <c r="A423" s="58" t="s">
        <v>103</v>
      </c>
      <c r="B423" s="58">
        <v>2020</v>
      </c>
      <c r="C423" s="58" t="s">
        <v>28</v>
      </c>
      <c r="D423" s="58" t="s">
        <v>116</v>
      </c>
      <c r="E423" s="58" t="s">
        <v>105</v>
      </c>
      <c r="F423" s="58" t="s">
        <v>106</v>
      </c>
      <c r="G423" s="58" t="s">
        <v>107</v>
      </c>
      <c r="H423" s="58" t="s">
        <v>108</v>
      </c>
      <c r="I423" s="58" t="s">
        <v>109</v>
      </c>
      <c r="J423" s="58">
        <v>363</v>
      </c>
      <c r="K423" s="58">
        <v>519.09</v>
      </c>
    </row>
    <row r="424" spans="1:11" hidden="1">
      <c r="A424" s="58" t="s">
        <v>110</v>
      </c>
      <c r="B424" s="58">
        <v>2020</v>
      </c>
      <c r="C424" s="58" t="s">
        <v>28</v>
      </c>
      <c r="D424" s="58" t="s">
        <v>116</v>
      </c>
      <c r="E424" s="58" t="s">
        <v>105</v>
      </c>
      <c r="F424" s="58" t="s">
        <v>106</v>
      </c>
      <c r="G424" s="58" t="s">
        <v>107</v>
      </c>
      <c r="H424" s="58" t="s">
        <v>108</v>
      </c>
      <c r="I424" s="58" t="s">
        <v>109</v>
      </c>
      <c r="J424" s="58">
        <v>291</v>
      </c>
      <c r="K424" s="58">
        <v>416.13</v>
      </c>
    </row>
    <row r="425" spans="1:11" hidden="1">
      <c r="A425" s="58" t="s">
        <v>114</v>
      </c>
      <c r="B425" s="58">
        <v>2020</v>
      </c>
      <c r="C425" s="58" t="s">
        <v>28</v>
      </c>
      <c r="D425" s="58" t="s">
        <v>116</v>
      </c>
      <c r="E425" s="58" t="s">
        <v>105</v>
      </c>
      <c r="F425" s="58" t="s">
        <v>106</v>
      </c>
      <c r="G425" s="58" t="s">
        <v>107</v>
      </c>
      <c r="H425" s="58" t="s">
        <v>108</v>
      </c>
      <c r="I425" s="58" t="s">
        <v>109</v>
      </c>
      <c r="J425" s="58">
        <v>772</v>
      </c>
      <c r="K425" s="58">
        <v>1103.96</v>
      </c>
    </row>
    <row r="426" spans="1:11" hidden="1">
      <c r="A426" s="58" t="s">
        <v>103</v>
      </c>
      <c r="B426" s="58">
        <v>2020</v>
      </c>
      <c r="C426" s="58" t="s">
        <v>28</v>
      </c>
      <c r="D426" s="58" t="s">
        <v>116</v>
      </c>
      <c r="E426" s="58" t="s">
        <v>105</v>
      </c>
      <c r="F426" s="58" t="s">
        <v>106</v>
      </c>
      <c r="G426" s="58" t="s">
        <v>107</v>
      </c>
      <c r="H426" s="58" t="s">
        <v>108</v>
      </c>
      <c r="I426" s="58" t="s">
        <v>109</v>
      </c>
      <c r="J426" s="58">
        <v>805</v>
      </c>
      <c r="K426" s="58">
        <v>1151.1500000000001</v>
      </c>
    </row>
    <row r="427" spans="1:11" hidden="1">
      <c r="A427" s="58" t="s">
        <v>114</v>
      </c>
      <c r="B427" s="58">
        <v>2020</v>
      </c>
      <c r="C427" s="58" t="s">
        <v>28</v>
      </c>
      <c r="D427" s="58" t="s">
        <v>116</v>
      </c>
      <c r="E427" s="58" t="s">
        <v>105</v>
      </c>
      <c r="F427" s="58" t="s">
        <v>106</v>
      </c>
      <c r="G427" s="58" t="s">
        <v>107</v>
      </c>
      <c r="H427" s="58" t="s">
        <v>108</v>
      </c>
      <c r="I427" s="58" t="s">
        <v>109</v>
      </c>
      <c r="J427" s="58">
        <v>859</v>
      </c>
      <c r="K427" s="58">
        <v>1228.3699999999999</v>
      </c>
    </row>
    <row r="428" spans="1:11" hidden="1">
      <c r="A428" s="58" t="s">
        <v>110</v>
      </c>
      <c r="B428" s="58">
        <v>2020</v>
      </c>
      <c r="C428" s="58" t="s">
        <v>28</v>
      </c>
      <c r="D428" s="58" t="s">
        <v>116</v>
      </c>
      <c r="E428" s="58" t="s">
        <v>105</v>
      </c>
      <c r="F428" s="58" t="s">
        <v>106</v>
      </c>
      <c r="G428" s="58" t="s">
        <v>107</v>
      </c>
      <c r="H428" s="58" t="s">
        <v>108</v>
      </c>
      <c r="I428" s="58" t="s">
        <v>109</v>
      </c>
      <c r="J428" s="58">
        <v>317</v>
      </c>
      <c r="K428" s="58">
        <v>453.31</v>
      </c>
    </row>
    <row r="429" spans="1:11" hidden="1">
      <c r="A429" s="58" t="s">
        <v>110</v>
      </c>
      <c r="B429" s="58">
        <v>2020</v>
      </c>
      <c r="C429" s="58" t="s">
        <v>28</v>
      </c>
      <c r="D429" s="58" t="s">
        <v>116</v>
      </c>
      <c r="E429" s="58" t="s">
        <v>105</v>
      </c>
      <c r="F429" s="58" t="s">
        <v>106</v>
      </c>
      <c r="G429" s="58" t="s">
        <v>107</v>
      </c>
      <c r="H429" s="58" t="s">
        <v>108</v>
      </c>
      <c r="I429" s="58" t="s">
        <v>109</v>
      </c>
      <c r="J429" s="58">
        <v>365</v>
      </c>
      <c r="K429" s="58">
        <v>521.95000000000005</v>
      </c>
    </row>
    <row r="430" spans="1:11" hidden="1">
      <c r="A430" s="58" t="s">
        <v>110</v>
      </c>
      <c r="B430" s="58">
        <v>2020</v>
      </c>
      <c r="C430" s="58" t="s">
        <v>28</v>
      </c>
      <c r="D430" s="58" t="s">
        <v>116</v>
      </c>
      <c r="E430" s="58" t="s">
        <v>105</v>
      </c>
      <c r="F430" s="58" t="s">
        <v>106</v>
      </c>
      <c r="G430" s="58" t="s">
        <v>107</v>
      </c>
      <c r="H430" s="58" t="s">
        <v>108</v>
      </c>
      <c r="I430" s="58" t="s">
        <v>109</v>
      </c>
      <c r="J430" s="58">
        <v>293</v>
      </c>
      <c r="K430" s="58">
        <v>418.99</v>
      </c>
    </row>
    <row r="431" spans="1:11" hidden="1">
      <c r="A431" s="58" t="s">
        <v>112</v>
      </c>
      <c r="B431" s="58">
        <v>2020</v>
      </c>
      <c r="C431" s="58" t="s">
        <v>24</v>
      </c>
      <c r="D431" s="58" t="s">
        <v>116</v>
      </c>
      <c r="E431" s="58" t="s">
        <v>105</v>
      </c>
      <c r="F431" s="58" t="s">
        <v>106</v>
      </c>
      <c r="G431" s="58" t="s">
        <v>107</v>
      </c>
      <c r="H431" s="58" t="s">
        <v>108</v>
      </c>
      <c r="I431" s="58" t="s">
        <v>109</v>
      </c>
      <c r="J431" s="58">
        <v>332</v>
      </c>
      <c r="K431" s="58">
        <v>474.76</v>
      </c>
    </row>
    <row r="432" spans="1:11" hidden="1">
      <c r="A432" s="58" t="s">
        <v>103</v>
      </c>
      <c r="B432" s="58">
        <v>2020</v>
      </c>
      <c r="C432" s="58" t="s">
        <v>24</v>
      </c>
      <c r="D432" s="58" t="s">
        <v>116</v>
      </c>
      <c r="E432" s="58" t="s">
        <v>105</v>
      </c>
      <c r="F432" s="58" t="s">
        <v>106</v>
      </c>
      <c r="G432" s="58" t="s">
        <v>107</v>
      </c>
      <c r="H432" s="58" t="s">
        <v>108</v>
      </c>
      <c r="I432" s="58" t="s">
        <v>109</v>
      </c>
      <c r="J432" s="58">
        <v>134</v>
      </c>
      <c r="K432" s="58">
        <v>191.62</v>
      </c>
    </row>
    <row r="433" spans="1:11" hidden="1">
      <c r="A433" s="58" t="s">
        <v>110</v>
      </c>
      <c r="B433" s="58">
        <v>2020</v>
      </c>
      <c r="C433" s="58" t="s">
        <v>24</v>
      </c>
      <c r="D433" s="58" t="s">
        <v>116</v>
      </c>
      <c r="E433" s="58" t="s">
        <v>105</v>
      </c>
      <c r="F433" s="58" t="s">
        <v>106</v>
      </c>
      <c r="G433" s="58" t="s">
        <v>107</v>
      </c>
      <c r="H433" s="58" t="s">
        <v>108</v>
      </c>
      <c r="I433" s="58" t="s">
        <v>109</v>
      </c>
      <c r="J433" s="58">
        <v>308</v>
      </c>
      <c r="K433" s="58">
        <v>440.44</v>
      </c>
    </row>
    <row r="434" spans="1:11" hidden="1">
      <c r="A434" s="58" t="s">
        <v>112</v>
      </c>
      <c r="B434" s="58">
        <v>2020</v>
      </c>
      <c r="C434" s="58" t="s">
        <v>24</v>
      </c>
      <c r="D434" s="58" t="s">
        <v>116</v>
      </c>
      <c r="E434" s="58" t="s">
        <v>105</v>
      </c>
      <c r="F434" s="58" t="s">
        <v>106</v>
      </c>
      <c r="G434" s="58" t="s">
        <v>107</v>
      </c>
      <c r="H434" s="58" t="s">
        <v>108</v>
      </c>
      <c r="I434" s="58" t="s">
        <v>109</v>
      </c>
      <c r="J434" s="58">
        <v>334</v>
      </c>
      <c r="K434" s="58">
        <v>526.24</v>
      </c>
    </row>
    <row r="435" spans="1:11" hidden="1">
      <c r="A435" s="58" t="s">
        <v>112</v>
      </c>
      <c r="B435" s="58">
        <v>2020</v>
      </c>
      <c r="C435" s="58" t="s">
        <v>24</v>
      </c>
      <c r="D435" s="58" t="s">
        <v>116</v>
      </c>
      <c r="E435" s="58" t="s">
        <v>105</v>
      </c>
      <c r="F435" s="58" t="s">
        <v>106</v>
      </c>
      <c r="G435" s="58" t="s">
        <v>107</v>
      </c>
      <c r="H435" s="58" t="s">
        <v>108</v>
      </c>
      <c r="I435" s="58" t="s">
        <v>109</v>
      </c>
      <c r="J435" s="58">
        <v>136</v>
      </c>
      <c r="K435" s="58">
        <v>526.24</v>
      </c>
    </row>
    <row r="436" spans="1:11" hidden="1">
      <c r="A436" s="58" t="s">
        <v>110</v>
      </c>
      <c r="B436" s="58">
        <v>2020</v>
      </c>
      <c r="C436" s="58" t="s">
        <v>24</v>
      </c>
      <c r="D436" s="58" t="s">
        <v>116</v>
      </c>
      <c r="E436" s="58" t="s">
        <v>105</v>
      </c>
      <c r="F436" s="58" t="s">
        <v>106</v>
      </c>
      <c r="G436" s="58" t="s">
        <v>107</v>
      </c>
      <c r="H436" s="58" t="s">
        <v>108</v>
      </c>
      <c r="I436" s="58" t="s">
        <v>109</v>
      </c>
      <c r="J436" s="58">
        <v>310</v>
      </c>
      <c r="K436" s="58">
        <v>526.24</v>
      </c>
    </row>
    <row r="437" spans="1:11" hidden="1">
      <c r="A437" s="58" t="s">
        <v>110</v>
      </c>
      <c r="B437" s="58">
        <v>2020</v>
      </c>
      <c r="C437" s="58" t="s">
        <v>24</v>
      </c>
      <c r="D437" s="58" t="s">
        <v>116</v>
      </c>
      <c r="E437" s="58" t="s">
        <v>105</v>
      </c>
      <c r="F437" s="58" t="s">
        <v>106</v>
      </c>
      <c r="G437" s="58" t="s">
        <v>107</v>
      </c>
      <c r="H437" s="58" t="s">
        <v>108</v>
      </c>
      <c r="I437" s="58" t="s">
        <v>109</v>
      </c>
      <c r="J437" s="58">
        <v>988</v>
      </c>
      <c r="K437" s="58">
        <v>1412.84</v>
      </c>
    </row>
    <row r="438" spans="1:11" hidden="1">
      <c r="A438" s="58" t="s">
        <v>103</v>
      </c>
      <c r="B438" s="58">
        <v>2020</v>
      </c>
      <c r="C438" s="58" t="s">
        <v>24</v>
      </c>
      <c r="D438" s="58" t="s">
        <v>116</v>
      </c>
      <c r="E438" s="58" t="s">
        <v>105</v>
      </c>
      <c r="F438" s="58" t="s">
        <v>106</v>
      </c>
      <c r="G438" s="58" t="s">
        <v>107</v>
      </c>
      <c r="H438" s="58" t="s">
        <v>108</v>
      </c>
      <c r="I438" s="58" t="s">
        <v>109</v>
      </c>
      <c r="J438" s="58">
        <v>306</v>
      </c>
      <c r="K438" s="58">
        <v>437.58</v>
      </c>
    </row>
    <row r="439" spans="1:11" hidden="1">
      <c r="A439" s="58" t="s">
        <v>103</v>
      </c>
      <c r="B439" s="58">
        <v>2020</v>
      </c>
      <c r="C439" s="58" t="s">
        <v>24</v>
      </c>
      <c r="D439" s="58" t="s">
        <v>116</v>
      </c>
      <c r="E439" s="58" t="s">
        <v>105</v>
      </c>
      <c r="F439" s="58" t="s">
        <v>106</v>
      </c>
      <c r="G439" s="58" t="s">
        <v>107</v>
      </c>
      <c r="H439" s="58" t="s">
        <v>108</v>
      </c>
      <c r="I439" s="58" t="s">
        <v>109</v>
      </c>
      <c r="J439" s="58">
        <v>333</v>
      </c>
      <c r="K439" s="58">
        <v>476.19</v>
      </c>
    </row>
    <row r="440" spans="1:11" hidden="1">
      <c r="A440" s="58" t="s">
        <v>112</v>
      </c>
      <c r="B440" s="58">
        <v>2020</v>
      </c>
      <c r="C440" s="58" t="s">
        <v>24</v>
      </c>
      <c r="D440" s="58" t="s">
        <v>116</v>
      </c>
      <c r="E440" s="58" t="s">
        <v>105</v>
      </c>
      <c r="F440" s="58" t="s">
        <v>106</v>
      </c>
      <c r="G440" s="58" t="s">
        <v>107</v>
      </c>
      <c r="H440" s="58" t="s">
        <v>108</v>
      </c>
      <c r="I440" s="58" t="s">
        <v>109</v>
      </c>
      <c r="J440" s="58">
        <v>135</v>
      </c>
      <c r="K440" s="58">
        <v>193.05</v>
      </c>
    </row>
    <row r="441" spans="1:11" hidden="1">
      <c r="A441" s="58" t="s">
        <v>110</v>
      </c>
      <c r="B441" s="58">
        <v>2020</v>
      </c>
      <c r="C441" s="58" t="s">
        <v>24</v>
      </c>
      <c r="D441" s="58" t="s">
        <v>116</v>
      </c>
      <c r="E441" s="58" t="s">
        <v>105</v>
      </c>
      <c r="F441" s="58" t="s">
        <v>106</v>
      </c>
      <c r="G441" s="58" t="s">
        <v>107</v>
      </c>
      <c r="H441" s="58" t="s">
        <v>108</v>
      </c>
      <c r="I441" s="58" t="s">
        <v>109</v>
      </c>
      <c r="J441" s="58">
        <v>309</v>
      </c>
      <c r="K441" s="58">
        <v>441.87</v>
      </c>
    </row>
    <row r="442" spans="1:11" hidden="1">
      <c r="A442" s="58" t="s">
        <v>110</v>
      </c>
      <c r="B442" s="58">
        <v>2020</v>
      </c>
      <c r="C442" s="58" t="s">
        <v>24</v>
      </c>
      <c r="D442" s="58" t="s">
        <v>116</v>
      </c>
      <c r="E442" s="58" t="s">
        <v>105</v>
      </c>
      <c r="F442" s="58" t="s">
        <v>106</v>
      </c>
      <c r="G442" s="58" t="s">
        <v>107</v>
      </c>
      <c r="H442" s="58" t="s">
        <v>108</v>
      </c>
      <c r="I442" s="58" t="s">
        <v>109</v>
      </c>
      <c r="J442" s="58">
        <v>769</v>
      </c>
      <c r="K442" s="58">
        <v>1099.67</v>
      </c>
    </row>
    <row r="443" spans="1:11" hidden="1">
      <c r="A443" s="58" t="s">
        <v>112</v>
      </c>
      <c r="B443" s="58">
        <v>2020</v>
      </c>
      <c r="C443" s="58" t="s">
        <v>24</v>
      </c>
      <c r="D443" s="58" t="s">
        <v>116</v>
      </c>
      <c r="E443" s="58" t="s">
        <v>105</v>
      </c>
      <c r="F443" s="58" t="s">
        <v>106</v>
      </c>
      <c r="G443" s="58" t="s">
        <v>107</v>
      </c>
      <c r="H443" s="58" t="s">
        <v>108</v>
      </c>
      <c r="I443" s="58" t="s">
        <v>109</v>
      </c>
      <c r="J443" s="58">
        <v>803</v>
      </c>
      <c r="K443" s="58">
        <v>1148.29</v>
      </c>
    </row>
    <row r="444" spans="1:11" hidden="1">
      <c r="A444" s="58" t="s">
        <v>112</v>
      </c>
      <c r="B444" s="58">
        <v>2020</v>
      </c>
      <c r="C444" s="58" t="s">
        <v>24</v>
      </c>
      <c r="D444" s="58" t="s">
        <v>116</v>
      </c>
      <c r="E444" s="58" t="s">
        <v>105</v>
      </c>
      <c r="F444" s="58" t="s">
        <v>106</v>
      </c>
      <c r="G444" s="58" t="s">
        <v>107</v>
      </c>
      <c r="H444" s="58" t="s">
        <v>108</v>
      </c>
      <c r="I444" s="58" t="s">
        <v>109</v>
      </c>
      <c r="J444" s="58">
        <v>856</v>
      </c>
      <c r="K444" s="58">
        <v>1224.08</v>
      </c>
    </row>
    <row r="445" spans="1:11" hidden="1">
      <c r="A445" s="58" t="s">
        <v>110</v>
      </c>
      <c r="B445" s="58">
        <v>2020</v>
      </c>
      <c r="C445" s="58" t="s">
        <v>24</v>
      </c>
      <c r="D445" s="58" t="s">
        <v>116</v>
      </c>
      <c r="E445" s="58" t="s">
        <v>105</v>
      </c>
      <c r="F445" s="58" t="s">
        <v>106</v>
      </c>
      <c r="G445" s="58" t="s">
        <v>107</v>
      </c>
      <c r="H445" s="58" t="s">
        <v>108</v>
      </c>
      <c r="I445" s="58" t="s">
        <v>109</v>
      </c>
      <c r="J445" s="58">
        <v>335</v>
      </c>
      <c r="K445" s="58">
        <v>479.05</v>
      </c>
    </row>
    <row r="446" spans="1:11" hidden="1">
      <c r="A446" s="58" t="s">
        <v>112</v>
      </c>
      <c r="B446" s="58">
        <v>2020</v>
      </c>
      <c r="C446" s="58" t="s">
        <v>24</v>
      </c>
      <c r="D446" s="58" t="s">
        <v>116</v>
      </c>
      <c r="E446" s="58" t="s">
        <v>105</v>
      </c>
      <c r="F446" s="58" t="s">
        <v>106</v>
      </c>
      <c r="G446" s="58" t="s">
        <v>107</v>
      </c>
      <c r="H446" s="58" t="s">
        <v>108</v>
      </c>
      <c r="I446" s="58" t="s">
        <v>109</v>
      </c>
      <c r="J446" s="58">
        <v>137</v>
      </c>
      <c r="K446" s="58">
        <v>195.91</v>
      </c>
    </row>
    <row r="447" spans="1:11" hidden="1">
      <c r="A447" s="58" t="s">
        <v>112</v>
      </c>
      <c r="B447" s="58">
        <v>2020</v>
      </c>
      <c r="C447" s="58" t="s">
        <v>24</v>
      </c>
      <c r="D447" s="58" t="s">
        <v>116</v>
      </c>
      <c r="E447" s="58" t="s">
        <v>105</v>
      </c>
      <c r="F447" s="58" t="s">
        <v>106</v>
      </c>
      <c r="G447" s="58" t="s">
        <v>107</v>
      </c>
      <c r="H447" s="58" t="s">
        <v>108</v>
      </c>
      <c r="I447" s="58" t="s">
        <v>109</v>
      </c>
      <c r="J447" s="58">
        <v>305</v>
      </c>
      <c r="K447" s="58">
        <v>436.15</v>
      </c>
    </row>
    <row r="448" spans="1:11" hidden="1">
      <c r="A448" s="58" t="s">
        <v>103</v>
      </c>
      <c r="B448" s="58">
        <v>2020</v>
      </c>
      <c r="C448" s="58" t="s">
        <v>27</v>
      </c>
      <c r="D448" s="58" t="s">
        <v>116</v>
      </c>
      <c r="E448" s="58" t="s">
        <v>105</v>
      </c>
      <c r="F448" s="58" t="s">
        <v>106</v>
      </c>
      <c r="G448" s="58" t="s">
        <v>107</v>
      </c>
      <c r="H448" s="58" t="s">
        <v>108</v>
      </c>
      <c r="I448" s="58" t="s">
        <v>109</v>
      </c>
      <c r="J448" s="58">
        <v>326</v>
      </c>
      <c r="K448" s="58">
        <v>466.18</v>
      </c>
    </row>
    <row r="449" spans="1:11" hidden="1">
      <c r="A449" s="58" t="s">
        <v>110</v>
      </c>
      <c r="B449" s="58">
        <v>2020</v>
      </c>
      <c r="C449" s="58" t="s">
        <v>27</v>
      </c>
      <c r="D449" s="58" t="s">
        <v>116</v>
      </c>
      <c r="E449" s="58" t="s">
        <v>105</v>
      </c>
      <c r="F449" s="58" t="s">
        <v>106</v>
      </c>
      <c r="G449" s="58" t="s">
        <v>107</v>
      </c>
      <c r="H449" s="58" t="s">
        <v>108</v>
      </c>
      <c r="I449" s="58" t="s">
        <v>109</v>
      </c>
      <c r="J449" s="58">
        <v>368</v>
      </c>
      <c r="K449" s="58">
        <v>526.24</v>
      </c>
    </row>
    <row r="450" spans="1:11" hidden="1">
      <c r="A450" s="58" t="s">
        <v>110</v>
      </c>
      <c r="B450" s="58">
        <v>2020</v>
      </c>
      <c r="C450" s="58" t="s">
        <v>27</v>
      </c>
      <c r="D450" s="58" t="s">
        <v>116</v>
      </c>
      <c r="E450" s="58" t="s">
        <v>105</v>
      </c>
      <c r="F450" s="58" t="s">
        <v>106</v>
      </c>
      <c r="G450" s="58" t="s">
        <v>107</v>
      </c>
      <c r="H450" s="58" t="s">
        <v>108</v>
      </c>
      <c r="I450" s="58" t="s">
        <v>109</v>
      </c>
      <c r="J450" s="58">
        <v>296</v>
      </c>
      <c r="K450" s="58">
        <v>423.28</v>
      </c>
    </row>
    <row r="451" spans="1:11" hidden="1">
      <c r="A451" s="58" t="s">
        <v>110</v>
      </c>
      <c r="B451" s="58">
        <v>2020</v>
      </c>
      <c r="C451" s="58" t="s">
        <v>27</v>
      </c>
      <c r="D451" s="58" t="s">
        <v>116</v>
      </c>
      <c r="E451" s="58" t="s">
        <v>105</v>
      </c>
      <c r="F451" s="58" t="s">
        <v>106</v>
      </c>
      <c r="G451" s="58" t="s">
        <v>107</v>
      </c>
      <c r="H451" s="58" t="s">
        <v>108</v>
      </c>
      <c r="I451" s="58" t="s">
        <v>109</v>
      </c>
      <c r="J451" s="58">
        <v>322</v>
      </c>
      <c r="K451" s="58">
        <v>526.24</v>
      </c>
    </row>
    <row r="452" spans="1:11" hidden="1">
      <c r="A452" s="58" t="s">
        <v>114</v>
      </c>
      <c r="B452" s="58">
        <v>2020</v>
      </c>
      <c r="C452" s="58" t="s">
        <v>27</v>
      </c>
      <c r="D452" s="58" t="s">
        <v>116</v>
      </c>
      <c r="E452" s="58" t="s">
        <v>105</v>
      </c>
      <c r="F452" s="58" t="s">
        <v>106</v>
      </c>
      <c r="G452" s="58" t="s">
        <v>107</v>
      </c>
      <c r="H452" s="58" t="s">
        <v>108</v>
      </c>
      <c r="I452" s="58" t="s">
        <v>109</v>
      </c>
      <c r="J452" s="58">
        <v>370</v>
      </c>
      <c r="K452" s="58">
        <v>526.24</v>
      </c>
    </row>
    <row r="453" spans="1:11" hidden="1">
      <c r="A453" s="58" t="s">
        <v>112</v>
      </c>
      <c r="B453" s="58">
        <v>2020</v>
      </c>
      <c r="C453" s="58" t="s">
        <v>27</v>
      </c>
      <c r="D453" s="58" t="s">
        <v>116</v>
      </c>
      <c r="E453" s="58" t="s">
        <v>105</v>
      </c>
      <c r="F453" s="58" t="s">
        <v>106</v>
      </c>
      <c r="G453" s="58" t="s">
        <v>107</v>
      </c>
      <c r="H453" s="58" t="s">
        <v>108</v>
      </c>
      <c r="I453" s="58" t="s">
        <v>109</v>
      </c>
      <c r="J453" s="58">
        <v>298</v>
      </c>
      <c r="K453" s="58">
        <v>526.24</v>
      </c>
    </row>
    <row r="454" spans="1:11" hidden="1">
      <c r="A454" s="58" t="s">
        <v>112</v>
      </c>
      <c r="B454" s="58">
        <v>2020</v>
      </c>
      <c r="C454" s="58" t="s">
        <v>27</v>
      </c>
      <c r="D454" s="58" t="s">
        <v>116</v>
      </c>
      <c r="E454" s="58" t="s">
        <v>105</v>
      </c>
      <c r="F454" s="58" t="s">
        <v>106</v>
      </c>
      <c r="G454" s="58" t="s">
        <v>107</v>
      </c>
      <c r="H454" s="58" t="s">
        <v>108</v>
      </c>
      <c r="I454" s="58" t="s">
        <v>109</v>
      </c>
      <c r="J454" s="58">
        <v>990</v>
      </c>
      <c r="K454" s="58">
        <v>1415.7</v>
      </c>
    </row>
    <row r="455" spans="1:11" hidden="1">
      <c r="A455" s="58" t="s">
        <v>103</v>
      </c>
      <c r="B455" s="58">
        <v>2020</v>
      </c>
      <c r="C455" s="58" t="s">
        <v>27</v>
      </c>
      <c r="D455" s="58" t="s">
        <v>116</v>
      </c>
      <c r="E455" s="58" t="s">
        <v>105</v>
      </c>
      <c r="F455" s="58" t="s">
        <v>106</v>
      </c>
      <c r="G455" s="58" t="s">
        <v>107</v>
      </c>
      <c r="H455" s="58" t="s">
        <v>108</v>
      </c>
      <c r="I455" s="58" t="s">
        <v>109</v>
      </c>
      <c r="J455" s="58">
        <v>1023</v>
      </c>
      <c r="K455" s="58">
        <v>1462.89</v>
      </c>
    </row>
    <row r="456" spans="1:11" hidden="1">
      <c r="A456" s="58" t="s">
        <v>110</v>
      </c>
      <c r="B456" s="58">
        <v>2020</v>
      </c>
      <c r="C456" s="58" t="s">
        <v>27</v>
      </c>
      <c r="D456" s="58" t="s">
        <v>116</v>
      </c>
      <c r="E456" s="58" t="s">
        <v>105</v>
      </c>
      <c r="F456" s="58" t="s">
        <v>106</v>
      </c>
      <c r="G456" s="58" t="s">
        <v>107</v>
      </c>
      <c r="H456" s="58" t="s">
        <v>108</v>
      </c>
      <c r="I456" s="58" t="s">
        <v>109</v>
      </c>
      <c r="J456" s="58">
        <v>369</v>
      </c>
      <c r="K456" s="58">
        <v>527.66999999999996</v>
      </c>
    </row>
    <row r="457" spans="1:11" hidden="1">
      <c r="A457" s="58" t="s">
        <v>112</v>
      </c>
      <c r="B457" s="58">
        <v>2020</v>
      </c>
      <c r="C457" s="58" t="s">
        <v>27</v>
      </c>
      <c r="D457" s="58" t="s">
        <v>116</v>
      </c>
      <c r="E457" s="58" t="s">
        <v>105</v>
      </c>
      <c r="F457" s="58" t="s">
        <v>106</v>
      </c>
      <c r="G457" s="58" t="s">
        <v>107</v>
      </c>
      <c r="H457" s="58" t="s">
        <v>108</v>
      </c>
      <c r="I457" s="58" t="s">
        <v>109</v>
      </c>
      <c r="J457" s="58">
        <v>297</v>
      </c>
      <c r="K457" s="58">
        <v>424.71</v>
      </c>
    </row>
    <row r="458" spans="1:11" hidden="1">
      <c r="A458" s="58" t="s">
        <v>112</v>
      </c>
      <c r="B458" s="58">
        <v>2020</v>
      </c>
      <c r="C458" s="58" t="s">
        <v>27</v>
      </c>
      <c r="D458" s="58" t="s">
        <v>116</v>
      </c>
      <c r="E458" s="58" t="s">
        <v>105</v>
      </c>
      <c r="F458" s="58" t="s">
        <v>106</v>
      </c>
      <c r="G458" s="58" t="s">
        <v>107</v>
      </c>
      <c r="H458" s="58" t="s">
        <v>108</v>
      </c>
      <c r="I458" s="58" t="s">
        <v>109</v>
      </c>
      <c r="J458" s="58">
        <v>771</v>
      </c>
      <c r="K458" s="58">
        <v>1102.53</v>
      </c>
    </row>
    <row r="459" spans="1:11" hidden="1">
      <c r="A459" s="58" t="s">
        <v>103</v>
      </c>
      <c r="B459" s="58">
        <v>2020</v>
      </c>
      <c r="C459" s="58" t="s">
        <v>27</v>
      </c>
      <c r="D459" s="58" t="s">
        <v>116</v>
      </c>
      <c r="E459" s="58" t="s">
        <v>105</v>
      </c>
      <c r="F459" s="58" t="s">
        <v>106</v>
      </c>
      <c r="G459" s="58" t="s">
        <v>107</v>
      </c>
      <c r="H459" s="58" t="s">
        <v>108</v>
      </c>
      <c r="I459" s="58" t="s">
        <v>109</v>
      </c>
      <c r="J459" s="58">
        <v>804</v>
      </c>
      <c r="K459" s="58">
        <v>1149.72</v>
      </c>
    </row>
    <row r="460" spans="1:11" hidden="1">
      <c r="A460" s="58" t="s">
        <v>110</v>
      </c>
      <c r="B460" s="58">
        <v>2020</v>
      </c>
      <c r="C460" s="58" t="s">
        <v>27</v>
      </c>
      <c r="D460" s="58" t="s">
        <v>116</v>
      </c>
      <c r="E460" s="58" t="s">
        <v>105</v>
      </c>
      <c r="F460" s="58" t="s">
        <v>106</v>
      </c>
      <c r="G460" s="58" t="s">
        <v>107</v>
      </c>
      <c r="H460" s="58" t="s">
        <v>108</v>
      </c>
      <c r="I460" s="58" t="s">
        <v>109</v>
      </c>
      <c r="J460" s="58">
        <v>858</v>
      </c>
      <c r="K460" s="58">
        <v>1226.94</v>
      </c>
    </row>
    <row r="461" spans="1:11" hidden="1">
      <c r="A461" s="58" t="s">
        <v>110</v>
      </c>
      <c r="B461" s="58">
        <v>2020</v>
      </c>
      <c r="C461" s="58" t="s">
        <v>27</v>
      </c>
      <c r="D461" s="58" t="s">
        <v>116</v>
      </c>
      <c r="E461" s="58" t="s">
        <v>105</v>
      </c>
      <c r="F461" s="58" t="s">
        <v>106</v>
      </c>
      <c r="G461" s="58" t="s">
        <v>107</v>
      </c>
      <c r="H461" s="58" t="s">
        <v>108</v>
      </c>
      <c r="I461" s="58" t="s">
        <v>109</v>
      </c>
      <c r="J461" s="58">
        <v>323</v>
      </c>
      <c r="K461" s="58">
        <v>461.89</v>
      </c>
    </row>
    <row r="462" spans="1:11" hidden="1">
      <c r="A462" s="58" t="s">
        <v>103</v>
      </c>
      <c r="B462" s="58">
        <v>2020</v>
      </c>
      <c r="C462" s="58" t="s">
        <v>27</v>
      </c>
      <c r="D462" s="58" t="s">
        <v>116</v>
      </c>
      <c r="E462" s="58" t="s">
        <v>105</v>
      </c>
      <c r="F462" s="58" t="s">
        <v>106</v>
      </c>
      <c r="G462" s="58" t="s">
        <v>107</v>
      </c>
      <c r="H462" s="58" t="s">
        <v>108</v>
      </c>
      <c r="I462" s="58" t="s">
        <v>109</v>
      </c>
      <c r="J462" s="58">
        <v>371</v>
      </c>
      <c r="K462" s="58">
        <v>530.53</v>
      </c>
    </row>
    <row r="463" spans="1:11" hidden="1">
      <c r="A463" s="58" t="s">
        <v>103</v>
      </c>
      <c r="B463" s="58">
        <v>2020</v>
      </c>
      <c r="C463" s="58" t="s">
        <v>27</v>
      </c>
      <c r="D463" s="58" t="s">
        <v>116</v>
      </c>
      <c r="E463" s="58" t="s">
        <v>105</v>
      </c>
      <c r="F463" s="58" t="s">
        <v>106</v>
      </c>
      <c r="G463" s="58" t="s">
        <v>107</v>
      </c>
      <c r="H463" s="58" t="s">
        <v>108</v>
      </c>
      <c r="I463" s="58" t="s">
        <v>109</v>
      </c>
      <c r="J463" s="58">
        <v>299</v>
      </c>
      <c r="K463" s="58">
        <v>427.57</v>
      </c>
    </row>
    <row r="464" spans="1:11" hidden="1">
      <c r="A464" s="58" t="s">
        <v>103</v>
      </c>
      <c r="B464" s="58">
        <v>2020</v>
      </c>
      <c r="C464" s="58" t="s">
        <v>33</v>
      </c>
      <c r="D464" s="58" t="s">
        <v>116</v>
      </c>
      <c r="E464" s="58" t="s">
        <v>105</v>
      </c>
      <c r="F464" s="58" t="s">
        <v>106</v>
      </c>
      <c r="G464" s="58" t="s">
        <v>107</v>
      </c>
      <c r="H464" s="58" t="s">
        <v>108</v>
      </c>
      <c r="I464" s="58" t="s">
        <v>109</v>
      </c>
      <c r="J464" s="58">
        <v>290</v>
      </c>
      <c r="K464" s="58">
        <v>414.7</v>
      </c>
    </row>
    <row r="465" spans="1:11" hidden="1">
      <c r="A465" s="58" t="s">
        <v>110</v>
      </c>
      <c r="B465" s="58">
        <v>2020</v>
      </c>
      <c r="C465" s="58" t="s">
        <v>33</v>
      </c>
      <c r="D465" s="58" t="s">
        <v>116</v>
      </c>
      <c r="E465" s="58" t="s">
        <v>105</v>
      </c>
      <c r="F465" s="58" t="s">
        <v>106</v>
      </c>
      <c r="G465" s="58" t="s">
        <v>107</v>
      </c>
      <c r="H465" s="58" t="s">
        <v>108</v>
      </c>
      <c r="I465" s="58" t="s">
        <v>109</v>
      </c>
      <c r="J465" s="58">
        <v>338</v>
      </c>
      <c r="K465" s="58">
        <v>483.34</v>
      </c>
    </row>
    <row r="466" spans="1:11" hidden="1">
      <c r="A466" s="58" t="s">
        <v>110</v>
      </c>
      <c r="B466" s="58">
        <v>2020</v>
      </c>
      <c r="C466" s="58" t="s">
        <v>33</v>
      </c>
      <c r="D466" s="58" t="s">
        <v>116</v>
      </c>
      <c r="E466" s="58" t="s">
        <v>105</v>
      </c>
      <c r="F466" s="58" t="s">
        <v>106</v>
      </c>
      <c r="G466" s="58" t="s">
        <v>107</v>
      </c>
      <c r="H466" s="58" t="s">
        <v>108</v>
      </c>
      <c r="I466" s="58" t="s">
        <v>109</v>
      </c>
      <c r="J466" s="58">
        <v>266</v>
      </c>
      <c r="K466" s="58">
        <v>380.38</v>
      </c>
    </row>
    <row r="467" spans="1:11" hidden="1">
      <c r="A467" s="58" t="s">
        <v>103</v>
      </c>
      <c r="B467" s="58">
        <v>2020</v>
      </c>
      <c r="C467" s="58" t="s">
        <v>33</v>
      </c>
      <c r="D467" s="58" t="s">
        <v>116</v>
      </c>
      <c r="E467" s="58" t="s">
        <v>105</v>
      </c>
      <c r="F467" s="58" t="s">
        <v>106</v>
      </c>
      <c r="G467" s="58" t="s">
        <v>107</v>
      </c>
      <c r="H467" s="58" t="s">
        <v>108</v>
      </c>
      <c r="I467" s="58" t="s">
        <v>109</v>
      </c>
      <c r="J467" s="58">
        <v>292</v>
      </c>
      <c r="K467" s="58">
        <v>526.24</v>
      </c>
    </row>
    <row r="468" spans="1:11" hidden="1">
      <c r="A468" s="58" t="s">
        <v>103</v>
      </c>
      <c r="B468" s="58">
        <v>2020</v>
      </c>
      <c r="C468" s="58" t="s">
        <v>33</v>
      </c>
      <c r="D468" s="58" t="s">
        <v>116</v>
      </c>
      <c r="E468" s="58" t="s">
        <v>105</v>
      </c>
      <c r="F468" s="58" t="s">
        <v>106</v>
      </c>
      <c r="G468" s="58" t="s">
        <v>107</v>
      </c>
      <c r="H468" s="58" t="s">
        <v>108</v>
      </c>
      <c r="I468" s="58" t="s">
        <v>109</v>
      </c>
      <c r="J468" s="58">
        <v>340</v>
      </c>
      <c r="K468" s="58">
        <v>526.24</v>
      </c>
    </row>
    <row r="469" spans="1:11" hidden="1">
      <c r="A469" s="58" t="s">
        <v>110</v>
      </c>
      <c r="B469" s="58">
        <v>2020</v>
      </c>
      <c r="C469" s="58" t="s">
        <v>33</v>
      </c>
      <c r="D469" s="58" t="s">
        <v>116</v>
      </c>
      <c r="E469" s="58" t="s">
        <v>105</v>
      </c>
      <c r="F469" s="58" t="s">
        <v>106</v>
      </c>
      <c r="G469" s="58" t="s">
        <v>107</v>
      </c>
      <c r="H469" s="58" t="s">
        <v>108</v>
      </c>
      <c r="I469" s="58" t="s">
        <v>109</v>
      </c>
      <c r="J469" s="58">
        <v>995</v>
      </c>
      <c r="K469" s="58">
        <v>1422.85</v>
      </c>
    </row>
    <row r="470" spans="1:11" hidden="1">
      <c r="A470" s="58" t="s">
        <v>112</v>
      </c>
      <c r="B470" s="58">
        <v>2020</v>
      </c>
      <c r="C470" s="58" t="s">
        <v>33</v>
      </c>
      <c r="D470" s="58" t="s">
        <v>116</v>
      </c>
      <c r="E470" s="58" t="s">
        <v>105</v>
      </c>
      <c r="F470" s="58" t="s">
        <v>106</v>
      </c>
      <c r="G470" s="58" t="s">
        <v>107</v>
      </c>
      <c r="H470" s="58" t="s">
        <v>108</v>
      </c>
      <c r="I470" s="58" t="s">
        <v>109</v>
      </c>
      <c r="J470" s="58">
        <v>1029</v>
      </c>
      <c r="K470" s="58">
        <v>1471.47</v>
      </c>
    </row>
    <row r="471" spans="1:11" hidden="1">
      <c r="A471" s="58" t="s">
        <v>110</v>
      </c>
      <c r="B471" s="58">
        <v>2020</v>
      </c>
      <c r="C471" s="58" t="s">
        <v>33</v>
      </c>
      <c r="D471" s="58" t="s">
        <v>116</v>
      </c>
      <c r="E471" s="58" t="s">
        <v>105</v>
      </c>
      <c r="F471" s="58" t="s">
        <v>106</v>
      </c>
      <c r="G471" s="58" t="s">
        <v>107</v>
      </c>
      <c r="H471" s="58" t="s">
        <v>108</v>
      </c>
      <c r="I471" s="58" t="s">
        <v>109</v>
      </c>
      <c r="J471" s="58">
        <v>264</v>
      </c>
      <c r="K471" s="58">
        <v>377.52</v>
      </c>
    </row>
    <row r="472" spans="1:11" hidden="1">
      <c r="A472" s="58" t="s">
        <v>110</v>
      </c>
      <c r="B472" s="58">
        <v>2020</v>
      </c>
      <c r="C472" s="58" t="s">
        <v>33</v>
      </c>
      <c r="D472" s="58" t="s">
        <v>116</v>
      </c>
      <c r="E472" s="58" t="s">
        <v>105</v>
      </c>
      <c r="F472" s="58" t="s">
        <v>106</v>
      </c>
      <c r="G472" s="58" t="s">
        <v>107</v>
      </c>
      <c r="H472" s="58" t="s">
        <v>108</v>
      </c>
      <c r="I472" s="58" t="s">
        <v>109</v>
      </c>
      <c r="J472" s="58">
        <v>291</v>
      </c>
      <c r="K472" s="58">
        <v>416.13</v>
      </c>
    </row>
    <row r="473" spans="1:11" hidden="1">
      <c r="A473" s="58" t="s">
        <v>110</v>
      </c>
      <c r="B473" s="58">
        <v>2020</v>
      </c>
      <c r="C473" s="58" t="s">
        <v>33</v>
      </c>
      <c r="D473" s="58" t="s">
        <v>116</v>
      </c>
      <c r="E473" s="58" t="s">
        <v>105</v>
      </c>
      <c r="F473" s="58" t="s">
        <v>106</v>
      </c>
      <c r="G473" s="58" t="s">
        <v>107</v>
      </c>
      <c r="H473" s="58" t="s">
        <v>108</v>
      </c>
      <c r="I473" s="58" t="s">
        <v>109</v>
      </c>
      <c r="J473" s="58">
        <v>339</v>
      </c>
      <c r="K473" s="58">
        <v>484.77</v>
      </c>
    </row>
    <row r="474" spans="1:11" hidden="1">
      <c r="A474" s="58" t="s">
        <v>110</v>
      </c>
      <c r="B474" s="58">
        <v>2020</v>
      </c>
      <c r="C474" s="58" t="s">
        <v>33</v>
      </c>
      <c r="D474" s="58" t="s">
        <v>116</v>
      </c>
      <c r="E474" s="58" t="s">
        <v>105</v>
      </c>
      <c r="F474" s="58" t="s">
        <v>106</v>
      </c>
      <c r="G474" s="58" t="s">
        <v>107</v>
      </c>
      <c r="H474" s="58" t="s">
        <v>108</v>
      </c>
      <c r="I474" s="58" t="s">
        <v>109</v>
      </c>
      <c r="J474" s="58">
        <v>267</v>
      </c>
      <c r="K474" s="58">
        <v>381.81</v>
      </c>
    </row>
    <row r="475" spans="1:11" hidden="1">
      <c r="A475" s="58" t="s">
        <v>112</v>
      </c>
      <c r="B475" s="58">
        <v>2020</v>
      </c>
      <c r="C475" s="58" t="s">
        <v>33</v>
      </c>
      <c r="D475" s="58" t="s">
        <v>116</v>
      </c>
      <c r="E475" s="58" t="s">
        <v>105</v>
      </c>
      <c r="F475" s="58" t="s">
        <v>106</v>
      </c>
      <c r="G475" s="58" t="s">
        <v>107</v>
      </c>
      <c r="H475" s="58" t="s">
        <v>108</v>
      </c>
      <c r="I475" s="58" t="s">
        <v>109</v>
      </c>
      <c r="J475" s="58">
        <v>810</v>
      </c>
      <c r="K475" s="58">
        <v>1158.3</v>
      </c>
    </row>
    <row r="476" spans="1:11" hidden="1">
      <c r="A476" s="58" t="s">
        <v>103</v>
      </c>
      <c r="B476" s="58">
        <v>2020</v>
      </c>
      <c r="C476" s="58" t="s">
        <v>33</v>
      </c>
      <c r="D476" s="58" t="s">
        <v>116</v>
      </c>
      <c r="E476" s="58" t="s">
        <v>105</v>
      </c>
      <c r="F476" s="58" t="s">
        <v>106</v>
      </c>
      <c r="G476" s="58" t="s">
        <v>107</v>
      </c>
      <c r="H476" s="58" t="s">
        <v>108</v>
      </c>
      <c r="I476" s="58" t="s">
        <v>109</v>
      </c>
      <c r="J476" s="58">
        <v>863</v>
      </c>
      <c r="K476" s="58">
        <v>1234.0899999999999</v>
      </c>
    </row>
    <row r="477" spans="1:11" hidden="1">
      <c r="A477" s="58" t="s">
        <v>110</v>
      </c>
      <c r="B477" s="58">
        <v>2020</v>
      </c>
      <c r="C477" s="58" t="s">
        <v>33</v>
      </c>
      <c r="D477" s="58" t="s">
        <v>116</v>
      </c>
      <c r="E477" s="58" t="s">
        <v>105</v>
      </c>
      <c r="F477" s="58" t="s">
        <v>106</v>
      </c>
      <c r="G477" s="58" t="s">
        <v>107</v>
      </c>
      <c r="H477" s="58" t="s">
        <v>117</v>
      </c>
      <c r="I477" s="58" t="s">
        <v>109</v>
      </c>
      <c r="J477" s="58">
        <v>293</v>
      </c>
      <c r="K477" s="58">
        <v>418.99</v>
      </c>
    </row>
    <row r="478" spans="1:11" hidden="1">
      <c r="A478" s="58" t="s">
        <v>113</v>
      </c>
      <c r="B478" s="58">
        <v>2020</v>
      </c>
      <c r="C478" s="58" t="s">
        <v>33</v>
      </c>
      <c r="D478" s="58" t="s">
        <v>116</v>
      </c>
      <c r="E478" s="58" t="s">
        <v>105</v>
      </c>
      <c r="F478" s="58" t="s">
        <v>106</v>
      </c>
      <c r="G478" s="58" t="s">
        <v>107</v>
      </c>
      <c r="H478" s="58" t="s">
        <v>117</v>
      </c>
      <c r="I478" s="58" t="s">
        <v>109</v>
      </c>
      <c r="J478" s="58">
        <v>341</v>
      </c>
      <c r="K478" s="58">
        <v>487.63</v>
      </c>
    </row>
    <row r="479" spans="1:11" hidden="1">
      <c r="A479" s="58" t="s">
        <v>103</v>
      </c>
      <c r="B479" s="58">
        <v>2020</v>
      </c>
      <c r="C479" s="58" t="s">
        <v>33</v>
      </c>
      <c r="D479" s="58" t="s">
        <v>116</v>
      </c>
      <c r="E479" s="58" t="s">
        <v>105</v>
      </c>
      <c r="F479" s="58" t="s">
        <v>106</v>
      </c>
      <c r="G479" s="58" t="s">
        <v>107</v>
      </c>
      <c r="H479" s="58" t="s">
        <v>117</v>
      </c>
      <c r="I479" s="58" t="s">
        <v>109</v>
      </c>
      <c r="J479" s="58">
        <v>263</v>
      </c>
      <c r="K479" s="58">
        <v>376.09</v>
      </c>
    </row>
    <row r="480" spans="1:11" hidden="1">
      <c r="A480" s="58" t="s">
        <v>110</v>
      </c>
      <c r="B480" s="58">
        <v>2020</v>
      </c>
      <c r="C480" s="58" t="s">
        <v>32</v>
      </c>
      <c r="D480" s="58" t="s">
        <v>116</v>
      </c>
      <c r="E480" s="58" t="s">
        <v>105</v>
      </c>
      <c r="F480" s="58" t="s">
        <v>106</v>
      </c>
      <c r="G480" s="58" t="s">
        <v>107</v>
      </c>
      <c r="H480" s="58" t="s">
        <v>117</v>
      </c>
      <c r="I480" s="58" t="s">
        <v>109</v>
      </c>
      <c r="J480" s="58">
        <v>296</v>
      </c>
      <c r="K480" s="58">
        <v>423.28</v>
      </c>
    </row>
    <row r="481" spans="1:11" hidden="1">
      <c r="A481" s="58" t="s">
        <v>113</v>
      </c>
      <c r="B481" s="58">
        <v>2020</v>
      </c>
      <c r="C481" s="58" t="s">
        <v>32</v>
      </c>
      <c r="D481" s="58" t="s">
        <v>116</v>
      </c>
      <c r="E481" s="58" t="s">
        <v>105</v>
      </c>
      <c r="F481" s="58" t="s">
        <v>106</v>
      </c>
      <c r="G481" s="58" t="s">
        <v>107</v>
      </c>
      <c r="H481" s="58" t="s">
        <v>117</v>
      </c>
      <c r="I481" s="58" t="s">
        <v>109</v>
      </c>
      <c r="J481" s="58">
        <v>344</v>
      </c>
      <c r="K481" s="58">
        <v>491.92</v>
      </c>
    </row>
    <row r="482" spans="1:11" hidden="1">
      <c r="A482" s="58" t="s">
        <v>110</v>
      </c>
      <c r="B482" s="58">
        <v>2020</v>
      </c>
      <c r="C482" s="58" t="s">
        <v>32</v>
      </c>
      <c r="D482" s="58" t="s">
        <v>116</v>
      </c>
      <c r="E482" s="58" t="s">
        <v>105</v>
      </c>
      <c r="F482" s="58" t="s">
        <v>106</v>
      </c>
      <c r="G482" s="58" t="s">
        <v>107</v>
      </c>
      <c r="H482" s="58" t="s">
        <v>117</v>
      </c>
      <c r="I482" s="58" t="s">
        <v>109</v>
      </c>
      <c r="J482" s="58">
        <v>272</v>
      </c>
      <c r="K482" s="58">
        <v>388.96</v>
      </c>
    </row>
    <row r="483" spans="1:11" hidden="1">
      <c r="A483" s="58" t="s">
        <v>103</v>
      </c>
      <c r="B483" s="58">
        <v>2020</v>
      </c>
      <c r="C483" s="58" t="s">
        <v>32</v>
      </c>
      <c r="D483" s="58" t="s">
        <v>116</v>
      </c>
      <c r="E483" s="58" t="s">
        <v>105</v>
      </c>
      <c r="F483" s="58" t="s">
        <v>106</v>
      </c>
      <c r="G483" s="58" t="s">
        <v>107</v>
      </c>
      <c r="H483" s="58" t="s">
        <v>117</v>
      </c>
      <c r="I483" s="58" t="s">
        <v>109</v>
      </c>
      <c r="J483" s="58">
        <v>298</v>
      </c>
      <c r="K483" s="58">
        <v>526.24</v>
      </c>
    </row>
    <row r="484" spans="1:11" hidden="1">
      <c r="A484" s="58" t="s">
        <v>113</v>
      </c>
      <c r="B484" s="58">
        <v>2020</v>
      </c>
      <c r="C484" s="58" t="s">
        <v>32</v>
      </c>
      <c r="D484" s="58" t="s">
        <v>116</v>
      </c>
      <c r="E484" s="58" t="s">
        <v>105</v>
      </c>
      <c r="F484" s="58" t="s">
        <v>106</v>
      </c>
      <c r="G484" s="58" t="s">
        <v>107</v>
      </c>
      <c r="H484" s="58" t="s">
        <v>117</v>
      </c>
      <c r="I484" s="58" t="s">
        <v>109</v>
      </c>
      <c r="J484" s="58">
        <v>346</v>
      </c>
      <c r="K484" s="58">
        <v>526.24</v>
      </c>
    </row>
    <row r="485" spans="1:11" hidden="1">
      <c r="A485" s="58" t="s">
        <v>114</v>
      </c>
      <c r="B485" s="58">
        <v>2020</v>
      </c>
      <c r="C485" s="58" t="s">
        <v>32</v>
      </c>
      <c r="D485" s="58" t="s">
        <v>116</v>
      </c>
      <c r="E485" s="58" t="s">
        <v>105</v>
      </c>
      <c r="F485" s="58" t="s">
        <v>106</v>
      </c>
      <c r="G485" s="58" t="s">
        <v>107</v>
      </c>
      <c r="H485" s="58" t="s">
        <v>117</v>
      </c>
      <c r="I485" s="58" t="s">
        <v>109</v>
      </c>
      <c r="J485" s="58">
        <v>268</v>
      </c>
      <c r="K485" s="58">
        <v>526.24</v>
      </c>
    </row>
    <row r="486" spans="1:11" hidden="1">
      <c r="A486" s="58" t="s">
        <v>110</v>
      </c>
      <c r="B486" s="58">
        <v>2020</v>
      </c>
      <c r="C486" s="58" t="s">
        <v>32</v>
      </c>
      <c r="D486" s="58" t="s">
        <v>116</v>
      </c>
      <c r="E486" s="58" t="s">
        <v>105</v>
      </c>
      <c r="F486" s="58" t="s">
        <v>106</v>
      </c>
      <c r="G486" s="58" t="s">
        <v>107</v>
      </c>
      <c r="H486" s="58" t="s">
        <v>117</v>
      </c>
      <c r="I486" s="58" t="s">
        <v>109</v>
      </c>
      <c r="J486" s="58">
        <v>1028</v>
      </c>
      <c r="K486" s="58">
        <v>1470.04</v>
      </c>
    </row>
    <row r="487" spans="1:11" hidden="1">
      <c r="A487" s="58" t="s">
        <v>112</v>
      </c>
      <c r="B487" s="58">
        <v>2020</v>
      </c>
      <c r="C487" s="58" t="s">
        <v>32</v>
      </c>
      <c r="D487" s="58" t="s">
        <v>116</v>
      </c>
      <c r="E487" s="58" t="s">
        <v>105</v>
      </c>
      <c r="F487" s="58" t="s">
        <v>106</v>
      </c>
      <c r="G487" s="58" t="s">
        <v>107</v>
      </c>
      <c r="H487" s="58" t="s">
        <v>117</v>
      </c>
      <c r="I487" s="58" t="s">
        <v>109</v>
      </c>
      <c r="J487" s="58">
        <v>270</v>
      </c>
      <c r="K487" s="58">
        <v>386.1</v>
      </c>
    </row>
    <row r="488" spans="1:11" hidden="1">
      <c r="A488" s="58" t="s">
        <v>112</v>
      </c>
      <c r="B488" s="58">
        <v>2020</v>
      </c>
      <c r="C488" s="58" t="s">
        <v>32</v>
      </c>
      <c r="D488" s="58" t="s">
        <v>116</v>
      </c>
      <c r="E488" s="58" t="s">
        <v>105</v>
      </c>
      <c r="F488" s="58" t="s">
        <v>106</v>
      </c>
      <c r="G488" s="58" t="s">
        <v>107</v>
      </c>
      <c r="H488" s="58" t="s">
        <v>117</v>
      </c>
      <c r="I488" s="58" t="s">
        <v>109</v>
      </c>
      <c r="J488" s="58">
        <v>297</v>
      </c>
      <c r="K488" s="58">
        <v>424.71</v>
      </c>
    </row>
    <row r="489" spans="1:11" hidden="1">
      <c r="A489" s="58" t="s">
        <v>110</v>
      </c>
      <c r="B489" s="58">
        <v>2020</v>
      </c>
      <c r="C489" s="58" t="s">
        <v>32</v>
      </c>
      <c r="D489" s="58" t="s">
        <v>116</v>
      </c>
      <c r="E489" s="58" t="s">
        <v>105</v>
      </c>
      <c r="F489" s="58" t="s">
        <v>106</v>
      </c>
      <c r="G489" s="58" t="s">
        <v>107</v>
      </c>
      <c r="H489" s="58" t="s">
        <v>117</v>
      </c>
      <c r="I489" s="58" t="s">
        <v>109</v>
      </c>
      <c r="J489" s="58">
        <v>345</v>
      </c>
      <c r="K489" s="58">
        <v>493.35</v>
      </c>
    </row>
    <row r="490" spans="1:11" hidden="1">
      <c r="A490" s="58" t="s">
        <v>114</v>
      </c>
      <c r="B490" s="58">
        <v>2020</v>
      </c>
      <c r="C490" s="58" t="s">
        <v>32</v>
      </c>
      <c r="D490" s="58" t="s">
        <v>116</v>
      </c>
      <c r="E490" s="58" t="s">
        <v>105</v>
      </c>
      <c r="F490" s="58" t="s">
        <v>106</v>
      </c>
      <c r="G490" s="58" t="s">
        <v>107</v>
      </c>
      <c r="H490" s="58" t="s">
        <v>117</v>
      </c>
      <c r="I490" s="58" t="s">
        <v>109</v>
      </c>
      <c r="J490" s="58">
        <v>776</v>
      </c>
      <c r="K490" s="58">
        <v>1109.68</v>
      </c>
    </row>
    <row r="491" spans="1:11" hidden="1">
      <c r="A491" s="58" t="s">
        <v>110</v>
      </c>
      <c r="B491" s="58">
        <v>2020</v>
      </c>
      <c r="C491" s="58" t="s">
        <v>32</v>
      </c>
      <c r="D491" s="58" t="s">
        <v>116</v>
      </c>
      <c r="E491" s="58" t="s">
        <v>105</v>
      </c>
      <c r="F491" s="58" t="s">
        <v>106</v>
      </c>
      <c r="G491" s="58" t="s">
        <v>107</v>
      </c>
      <c r="H491" s="58" t="s">
        <v>117</v>
      </c>
      <c r="I491" s="58" t="s">
        <v>109</v>
      </c>
      <c r="J491" s="58">
        <v>809</v>
      </c>
      <c r="K491" s="58">
        <v>1156.8699999999999</v>
      </c>
    </row>
    <row r="492" spans="1:11" hidden="1">
      <c r="A492" s="58" t="s">
        <v>103</v>
      </c>
      <c r="B492" s="58">
        <v>2020</v>
      </c>
      <c r="C492" s="58" t="s">
        <v>32</v>
      </c>
      <c r="D492" s="58" t="s">
        <v>116</v>
      </c>
      <c r="E492" s="58" t="s">
        <v>105</v>
      </c>
      <c r="F492" s="58" t="s">
        <v>106</v>
      </c>
      <c r="G492" s="58" t="s">
        <v>107</v>
      </c>
      <c r="H492" s="58" t="s">
        <v>117</v>
      </c>
      <c r="I492" s="58" t="s">
        <v>109</v>
      </c>
      <c r="J492" s="58">
        <v>862</v>
      </c>
      <c r="K492" s="58">
        <v>1232.6600000000001</v>
      </c>
    </row>
    <row r="493" spans="1:11" hidden="1">
      <c r="A493" s="58" t="s">
        <v>110</v>
      </c>
      <c r="B493" s="58">
        <v>2020</v>
      </c>
      <c r="C493" s="58" t="s">
        <v>32</v>
      </c>
      <c r="D493" s="58" t="s">
        <v>116</v>
      </c>
      <c r="E493" s="58" t="s">
        <v>105</v>
      </c>
      <c r="F493" s="58" t="s">
        <v>106</v>
      </c>
      <c r="G493" s="58" t="s">
        <v>107</v>
      </c>
      <c r="H493" s="58" t="s">
        <v>117</v>
      </c>
      <c r="I493" s="58" t="s">
        <v>109</v>
      </c>
      <c r="J493" s="58">
        <v>299</v>
      </c>
      <c r="K493" s="58">
        <v>427.57</v>
      </c>
    </row>
    <row r="494" spans="1:11" hidden="1">
      <c r="A494" s="58" t="s">
        <v>110</v>
      </c>
      <c r="B494" s="58">
        <v>2020</v>
      </c>
      <c r="C494" s="58" t="s">
        <v>32</v>
      </c>
      <c r="D494" s="58" t="s">
        <v>116</v>
      </c>
      <c r="E494" s="58" t="s">
        <v>105</v>
      </c>
      <c r="F494" s="58" t="s">
        <v>106</v>
      </c>
      <c r="G494" s="58" t="s">
        <v>107</v>
      </c>
      <c r="H494" s="58" t="s">
        <v>117</v>
      </c>
      <c r="I494" s="58" t="s">
        <v>109</v>
      </c>
      <c r="J494" s="58">
        <v>269</v>
      </c>
      <c r="K494" s="58">
        <v>384.67</v>
      </c>
    </row>
    <row r="495" spans="1:11" hidden="1">
      <c r="A495" s="58" t="s">
        <v>110</v>
      </c>
      <c r="B495" s="58">
        <v>2020</v>
      </c>
      <c r="C495" s="58" t="s">
        <v>31</v>
      </c>
      <c r="D495" s="58" t="s">
        <v>116</v>
      </c>
      <c r="E495" s="58" t="s">
        <v>105</v>
      </c>
      <c r="F495" s="58" t="s">
        <v>106</v>
      </c>
      <c r="G495" s="58" t="s">
        <v>107</v>
      </c>
      <c r="H495" s="58" t="s">
        <v>117</v>
      </c>
      <c r="I495" s="58" t="s">
        <v>109</v>
      </c>
      <c r="J495" s="58">
        <v>302</v>
      </c>
      <c r="K495" s="58">
        <v>431.86</v>
      </c>
    </row>
    <row r="496" spans="1:11" hidden="1">
      <c r="A496" s="58" t="s">
        <v>103</v>
      </c>
      <c r="B496" s="58">
        <v>2020</v>
      </c>
      <c r="C496" s="58" t="s">
        <v>31</v>
      </c>
      <c r="D496" s="58" t="s">
        <v>116</v>
      </c>
      <c r="E496" s="58" t="s">
        <v>105</v>
      </c>
      <c r="F496" s="58" t="s">
        <v>106</v>
      </c>
      <c r="G496" s="58" t="s">
        <v>107</v>
      </c>
      <c r="H496" s="58" t="s">
        <v>117</v>
      </c>
      <c r="I496" s="58" t="s">
        <v>109</v>
      </c>
      <c r="J496" s="58">
        <v>350</v>
      </c>
      <c r="K496" s="58">
        <v>500.5</v>
      </c>
    </row>
    <row r="497" spans="1:11" hidden="1">
      <c r="A497" s="58" t="s">
        <v>103</v>
      </c>
      <c r="B497" s="58">
        <v>2020</v>
      </c>
      <c r="C497" s="58" t="s">
        <v>31</v>
      </c>
      <c r="D497" s="58" t="s">
        <v>116</v>
      </c>
      <c r="E497" s="58" t="s">
        <v>105</v>
      </c>
      <c r="F497" s="58" t="s">
        <v>106</v>
      </c>
      <c r="G497" s="58" t="s">
        <v>107</v>
      </c>
      <c r="H497" s="58" t="s">
        <v>117</v>
      </c>
      <c r="I497" s="58" t="s">
        <v>109</v>
      </c>
      <c r="J497" s="58">
        <v>278</v>
      </c>
      <c r="K497" s="58">
        <v>397.54</v>
      </c>
    </row>
    <row r="498" spans="1:11" hidden="1">
      <c r="A498" s="58" t="s">
        <v>110</v>
      </c>
      <c r="B498" s="58">
        <v>2020</v>
      </c>
      <c r="C498" s="58" t="s">
        <v>31</v>
      </c>
      <c r="D498" s="58" t="s">
        <v>116</v>
      </c>
      <c r="E498" s="58" t="s">
        <v>105</v>
      </c>
      <c r="F498" s="58" t="s">
        <v>106</v>
      </c>
      <c r="G498" s="58" t="s">
        <v>107</v>
      </c>
      <c r="H498" s="58" t="s">
        <v>117</v>
      </c>
      <c r="I498" s="58" t="s">
        <v>109</v>
      </c>
      <c r="J498" s="58">
        <v>304</v>
      </c>
      <c r="K498" s="58">
        <v>526.24</v>
      </c>
    </row>
    <row r="499" spans="1:11" hidden="1">
      <c r="A499" s="58" t="s">
        <v>103</v>
      </c>
      <c r="B499" s="58">
        <v>2020</v>
      </c>
      <c r="C499" s="58" t="s">
        <v>31</v>
      </c>
      <c r="D499" s="58" t="s">
        <v>116</v>
      </c>
      <c r="E499" s="58" t="s">
        <v>105</v>
      </c>
      <c r="F499" s="58" t="s">
        <v>106</v>
      </c>
      <c r="G499" s="58" t="s">
        <v>107</v>
      </c>
      <c r="H499" s="58" t="s">
        <v>117</v>
      </c>
      <c r="I499" s="58" t="s">
        <v>109</v>
      </c>
      <c r="J499" s="58">
        <v>274</v>
      </c>
      <c r="K499" s="58">
        <v>526.24</v>
      </c>
    </row>
    <row r="500" spans="1:11" hidden="1">
      <c r="A500" s="58" t="s">
        <v>113</v>
      </c>
      <c r="B500" s="58">
        <v>2020</v>
      </c>
      <c r="C500" s="58" t="s">
        <v>31</v>
      </c>
      <c r="D500" s="58" t="s">
        <v>116</v>
      </c>
      <c r="E500" s="58" t="s">
        <v>105</v>
      </c>
      <c r="F500" s="58" t="s">
        <v>106</v>
      </c>
      <c r="G500" s="58" t="s">
        <v>107</v>
      </c>
      <c r="H500" s="58" t="s">
        <v>117</v>
      </c>
      <c r="I500" s="58" t="s">
        <v>109</v>
      </c>
      <c r="J500" s="58">
        <v>994</v>
      </c>
      <c r="K500" s="58">
        <v>1421.42</v>
      </c>
    </row>
    <row r="501" spans="1:11" hidden="1">
      <c r="A501" s="58" t="s">
        <v>110</v>
      </c>
      <c r="B501" s="58">
        <v>2020</v>
      </c>
      <c r="C501" s="58" t="s">
        <v>31</v>
      </c>
      <c r="D501" s="58" t="s">
        <v>116</v>
      </c>
      <c r="E501" s="58" t="s">
        <v>105</v>
      </c>
      <c r="F501" s="58" t="s">
        <v>106</v>
      </c>
      <c r="G501" s="58" t="s">
        <v>107</v>
      </c>
      <c r="H501" s="58" t="s">
        <v>117</v>
      </c>
      <c r="I501" s="58" t="s">
        <v>109</v>
      </c>
      <c r="J501" s="58">
        <v>1027</v>
      </c>
      <c r="K501" s="58">
        <v>1468.61</v>
      </c>
    </row>
    <row r="502" spans="1:11" hidden="1">
      <c r="A502" s="58" t="s">
        <v>103</v>
      </c>
      <c r="B502" s="58">
        <v>2020</v>
      </c>
      <c r="C502" s="58" t="s">
        <v>31</v>
      </c>
      <c r="D502" s="58" t="s">
        <v>116</v>
      </c>
      <c r="E502" s="58" t="s">
        <v>105</v>
      </c>
      <c r="F502" s="58" t="s">
        <v>106</v>
      </c>
      <c r="G502" s="58" t="s">
        <v>107</v>
      </c>
      <c r="H502" s="58" t="s">
        <v>117</v>
      </c>
      <c r="I502" s="58" t="s">
        <v>109</v>
      </c>
      <c r="J502" s="58">
        <v>276</v>
      </c>
      <c r="K502" s="58">
        <v>394.68</v>
      </c>
    </row>
    <row r="503" spans="1:11" hidden="1">
      <c r="A503" s="58" t="s">
        <v>103</v>
      </c>
      <c r="B503" s="58">
        <v>2020</v>
      </c>
      <c r="C503" s="58" t="s">
        <v>31</v>
      </c>
      <c r="D503" s="58" t="s">
        <v>116</v>
      </c>
      <c r="E503" s="58" t="s">
        <v>105</v>
      </c>
      <c r="F503" s="58" t="s">
        <v>106</v>
      </c>
      <c r="G503" s="58" t="s">
        <v>107</v>
      </c>
      <c r="H503" s="58" t="s">
        <v>117</v>
      </c>
      <c r="I503" s="58" t="s">
        <v>109</v>
      </c>
      <c r="J503" s="58">
        <v>303</v>
      </c>
      <c r="K503" s="58">
        <v>433.29</v>
      </c>
    </row>
    <row r="504" spans="1:11" hidden="1">
      <c r="A504" s="58" t="s">
        <v>103</v>
      </c>
      <c r="B504" s="58">
        <v>2020</v>
      </c>
      <c r="C504" s="58" t="s">
        <v>31</v>
      </c>
      <c r="D504" s="58" t="s">
        <v>116</v>
      </c>
      <c r="E504" s="58" t="s">
        <v>105</v>
      </c>
      <c r="F504" s="58" t="s">
        <v>106</v>
      </c>
      <c r="G504" s="58" t="s">
        <v>107</v>
      </c>
      <c r="H504" s="58" t="s">
        <v>117</v>
      </c>
      <c r="I504" s="58" t="s">
        <v>109</v>
      </c>
      <c r="J504" s="58">
        <v>351</v>
      </c>
      <c r="K504" s="58">
        <v>501.93</v>
      </c>
    </row>
    <row r="505" spans="1:11" hidden="1">
      <c r="A505" s="58" t="s">
        <v>113</v>
      </c>
      <c r="B505" s="58">
        <v>2020</v>
      </c>
      <c r="C505" s="58" t="s">
        <v>31</v>
      </c>
      <c r="D505" s="58" t="s">
        <v>116</v>
      </c>
      <c r="E505" s="58" t="s">
        <v>105</v>
      </c>
      <c r="F505" s="58" t="s">
        <v>106</v>
      </c>
      <c r="G505" s="58" t="s">
        <v>107</v>
      </c>
      <c r="H505" s="58" t="s">
        <v>117</v>
      </c>
      <c r="I505" s="58" t="s">
        <v>109</v>
      </c>
      <c r="J505" s="58">
        <v>273</v>
      </c>
      <c r="K505" s="58">
        <v>390.39</v>
      </c>
    </row>
    <row r="506" spans="1:11" hidden="1">
      <c r="A506" s="58" t="s">
        <v>103</v>
      </c>
      <c r="B506" s="58">
        <v>2020</v>
      </c>
      <c r="C506" s="58" t="s">
        <v>31</v>
      </c>
      <c r="D506" s="58" t="s">
        <v>116</v>
      </c>
      <c r="E506" s="58" t="s">
        <v>105</v>
      </c>
      <c r="F506" s="58" t="s">
        <v>106</v>
      </c>
      <c r="G506" s="58" t="s">
        <v>107</v>
      </c>
      <c r="H506" s="58" t="s">
        <v>117</v>
      </c>
      <c r="I506" s="58" t="s">
        <v>109</v>
      </c>
      <c r="J506" s="58">
        <v>775</v>
      </c>
      <c r="K506" s="58">
        <v>1108.25</v>
      </c>
    </row>
    <row r="507" spans="1:11" hidden="1">
      <c r="A507" s="58" t="s">
        <v>103</v>
      </c>
      <c r="B507" s="58">
        <v>2020</v>
      </c>
      <c r="C507" s="58" t="s">
        <v>31</v>
      </c>
      <c r="D507" s="58" t="s">
        <v>116</v>
      </c>
      <c r="E507" s="58" t="s">
        <v>105</v>
      </c>
      <c r="F507" s="58" t="s">
        <v>106</v>
      </c>
      <c r="G507" s="58" t="s">
        <v>107</v>
      </c>
      <c r="H507" s="58" t="s">
        <v>117</v>
      </c>
      <c r="I507" s="58" t="s">
        <v>109</v>
      </c>
      <c r="J507" s="58">
        <v>808</v>
      </c>
      <c r="K507" s="58">
        <v>1155.44</v>
      </c>
    </row>
    <row r="508" spans="1:11" hidden="1">
      <c r="A508" s="58" t="s">
        <v>110</v>
      </c>
      <c r="B508" s="58">
        <v>2020</v>
      </c>
      <c r="C508" s="58" t="s">
        <v>31</v>
      </c>
      <c r="D508" s="58" t="s">
        <v>116</v>
      </c>
      <c r="E508" s="58" t="s">
        <v>105</v>
      </c>
      <c r="F508" s="58" t="s">
        <v>106</v>
      </c>
      <c r="G508" s="58" t="s">
        <v>107</v>
      </c>
      <c r="H508" s="58" t="s">
        <v>117</v>
      </c>
      <c r="I508" s="58" t="s">
        <v>109</v>
      </c>
      <c r="J508" s="58">
        <v>861</v>
      </c>
      <c r="K508" s="58">
        <v>1231.23</v>
      </c>
    </row>
    <row r="509" spans="1:11" hidden="1">
      <c r="A509" s="58" t="s">
        <v>103</v>
      </c>
      <c r="B509" s="58">
        <v>2020</v>
      </c>
      <c r="C509" s="58" t="s">
        <v>31</v>
      </c>
      <c r="D509" s="58" t="s">
        <v>116</v>
      </c>
      <c r="E509" s="58" t="s">
        <v>105</v>
      </c>
      <c r="F509" s="58" t="s">
        <v>106</v>
      </c>
      <c r="G509" s="58" t="s">
        <v>107</v>
      </c>
      <c r="H509" s="58" t="s">
        <v>117</v>
      </c>
      <c r="I509" s="58" t="s">
        <v>109</v>
      </c>
      <c r="J509" s="58">
        <v>305</v>
      </c>
      <c r="K509" s="58">
        <v>436.15</v>
      </c>
    </row>
    <row r="510" spans="1:11" hidden="1">
      <c r="A510" s="58" t="s">
        <v>103</v>
      </c>
      <c r="B510" s="58">
        <v>2020</v>
      </c>
      <c r="C510" s="58" t="s">
        <v>31</v>
      </c>
      <c r="D510" s="58" t="s">
        <v>116</v>
      </c>
      <c r="E510" s="58" t="s">
        <v>105</v>
      </c>
      <c r="F510" s="58" t="s">
        <v>106</v>
      </c>
      <c r="G510" s="58" t="s">
        <v>107</v>
      </c>
      <c r="H510" s="58" t="s">
        <v>117</v>
      </c>
      <c r="I510" s="58" t="s">
        <v>109</v>
      </c>
      <c r="J510" s="58">
        <v>347</v>
      </c>
      <c r="K510" s="58">
        <v>496.21</v>
      </c>
    </row>
    <row r="511" spans="1:11" hidden="1">
      <c r="A511" s="58" t="s">
        <v>110</v>
      </c>
      <c r="B511" s="58">
        <v>2020</v>
      </c>
      <c r="C511" s="58" t="s">
        <v>31</v>
      </c>
      <c r="D511" s="58" t="s">
        <v>116</v>
      </c>
      <c r="E511" s="58" t="s">
        <v>105</v>
      </c>
      <c r="F511" s="58" t="s">
        <v>106</v>
      </c>
      <c r="G511" s="58" t="s">
        <v>107</v>
      </c>
      <c r="H511" s="58" t="s">
        <v>117</v>
      </c>
      <c r="I511" s="58" t="s">
        <v>109</v>
      </c>
      <c r="J511" s="58">
        <v>1111</v>
      </c>
      <c r="K511" s="58">
        <v>1588.73</v>
      </c>
    </row>
    <row r="512" spans="1:11" hidden="1">
      <c r="A512" s="58" t="s">
        <v>110</v>
      </c>
      <c r="B512" s="58">
        <v>2020</v>
      </c>
      <c r="C512" s="58" t="s">
        <v>26</v>
      </c>
      <c r="D512" s="58" t="s">
        <v>104</v>
      </c>
      <c r="E512" s="58" t="s">
        <v>118</v>
      </c>
      <c r="F512" s="58" t="s">
        <v>119</v>
      </c>
      <c r="G512" s="58" t="s">
        <v>115</v>
      </c>
      <c r="H512" s="58" t="s">
        <v>117</v>
      </c>
      <c r="I512" s="58" t="s">
        <v>109</v>
      </c>
      <c r="J512" s="58">
        <v>352</v>
      </c>
      <c r="K512" s="58">
        <v>503.36</v>
      </c>
    </row>
    <row r="513" spans="1:11" hidden="1">
      <c r="A513" s="58" t="s">
        <v>110</v>
      </c>
      <c r="B513" s="58">
        <v>2020</v>
      </c>
      <c r="C513" s="58" t="s">
        <v>26</v>
      </c>
      <c r="D513" s="58" t="s">
        <v>104</v>
      </c>
      <c r="E513" s="58" t="s">
        <v>118</v>
      </c>
      <c r="F513" s="58" t="s">
        <v>119</v>
      </c>
      <c r="G513" s="58" t="s">
        <v>115</v>
      </c>
      <c r="H513" s="58" t="s">
        <v>117</v>
      </c>
      <c r="I513" s="58" t="s">
        <v>109</v>
      </c>
      <c r="J513" s="58">
        <v>346</v>
      </c>
      <c r="K513" s="58">
        <v>494.78</v>
      </c>
    </row>
    <row r="514" spans="1:11" hidden="1">
      <c r="A514" s="58" t="s">
        <v>110</v>
      </c>
      <c r="B514" s="58">
        <v>2020</v>
      </c>
      <c r="C514" s="58" t="s">
        <v>26</v>
      </c>
      <c r="D514" s="58" t="s">
        <v>104</v>
      </c>
      <c r="E514" s="58" t="s">
        <v>118</v>
      </c>
      <c r="F514" s="58" t="s">
        <v>119</v>
      </c>
      <c r="G514" s="58" t="s">
        <v>115</v>
      </c>
      <c r="H514" s="58" t="s">
        <v>117</v>
      </c>
      <c r="I514" s="58" t="s">
        <v>109</v>
      </c>
      <c r="J514" s="58">
        <v>340</v>
      </c>
      <c r="K514" s="58">
        <v>486.2</v>
      </c>
    </row>
    <row r="515" spans="1:11" hidden="1">
      <c r="A515" s="58" t="s">
        <v>112</v>
      </c>
      <c r="B515" s="58">
        <v>2020</v>
      </c>
      <c r="C515" s="58" t="s">
        <v>26</v>
      </c>
      <c r="D515" s="58" t="s">
        <v>104</v>
      </c>
      <c r="E515" s="58" t="s">
        <v>118</v>
      </c>
      <c r="F515" s="58" t="s">
        <v>119</v>
      </c>
      <c r="G515" s="58" t="s">
        <v>115</v>
      </c>
      <c r="H515" s="58" t="s">
        <v>117</v>
      </c>
      <c r="I515" s="58" t="s">
        <v>109</v>
      </c>
      <c r="J515" s="58">
        <v>349</v>
      </c>
      <c r="K515" s="58">
        <v>499.07</v>
      </c>
    </row>
    <row r="516" spans="1:11" hidden="1">
      <c r="A516" s="58" t="s">
        <v>103</v>
      </c>
      <c r="B516" s="58">
        <v>2020</v>
      </c>
      <c r="C516" s="58" t="s">
        <v>26</v>
      </c>
      <c r="D516" s="58" t="s">
        <v>104</v>
      </c>
      <c r="E516" s="58" t="s">
        <v>118</v>
      </c>
      <c r="F516" s="58" t="s">
        <v>119</v>
      </c>
      <c r="G516" s="58" t="s">
        <v>115</v>
      </c>
      <c r="H516" s="58" t="s">
        <v>117</v>
      </c>
      <c r="I516" s="58" t="s">
        <v>109</v>
      </c>
      <c r="J516" s="58">
        <v>343</v>
      </c>
      <c r="K516" s="58">
        <v>490.49</v>
      </c>
    </row>
    <row r="517" spans="1:11" hidden="1">
      <c r="A517" s="58" t="s">
        <v>113</v>
      </c>
      <c r="B517" s="58">
        <v>2020</v>
      </c>
      <c r="C517" s="58" t="s">
        <v>30</v>
      </c>
      <c r="D517" s="58" t="s">
        <v>104</v>
      </c>
      <c r="E517" s="58" t="s">
        <v>118</v>
      </c>
      <c r="F517" s="58" t="s">
        <v>119</v>
      </c>
      <c r="G517" s="58" t="s">
        <v>115</v>
      </c>
      <c r="H517" s="58" t="s">
        <v>117</v>
      </c>
      <c r="I517" s="58" t="s">
        <v>120</v>
      </c>
      <c r="J517" s="58">
        <v>286</v>
      </c>
      <c r="K517" s="58">
        <v>408.98</v>
      </c>
    </row>
    <row r="518" spans="1:11" hidden="1">
      <c r="A518" s="58" t="s">
        <v>110</v>
      </c>
      <c r="B518" s="58">
        <v>2020</v>
      </c>
      <c r="C518" s="58" t="s">
        <v>30</v>
      </c>
      <c r="D518" s="58" t="s">
        <v>104</v>
      </c>
      <c r="E518" s="58" t="s">
        <v>118</v>
      </c>
      <c r="F518" s="58" t="s">
        <v>119</v>
      </c>
      <c r="G518" s="58" t="s">
        <v>115</v>
      </c>
      <c r="H518" s="58" t="s">
        <v>117</v>
      </c>
      <c r="I518" s="58" t="s">
        <v>120</v>
      </c>
      <c r="J518" s="58">
        <v>280</v>
      </c>
      <c r="K518" s="58">
        <v>400.4</v>
      </c>
    </row>
    <row r="519" spans="1:11" hidden="1">
      <c r="A519" s="58" t="s">
        <v>103</v>
      </c>
      <c r="B519" s="58">
        <v>2020</v>
      </c>
      <c r="C519" s="58" t="s">
        <v>30</v>
      </c>
      <c r="D519" s="58" t="s">
        <v>104</v>
      </c>
      <c r="E519" s="58" t="s">
        <v>118</v>
      </c>
      <c r="F519" s="58" t="s">
        <v>119</v>
      </c>
      <c r="G519" s="58" t="s">
        <v>115</v>
      </c>
      <c r="H519" s="58" t="s">
        <v>117</v>
      </c>
      <c r="I519" s="58" t="s">
        <v>120</v>
      </c>
      <c r="J519" s="58">
        <v>289</v>
      </c>
      <c r="K519" s="58">
        <v>413.27</v>
      </c>
    </row>
    <row r="520" spans="1:11" hidden="1">
      <c r="A520" s="58" t="s">
        <v>112</v>
      </c>
      <c r="B520" s="58">
        <v>2020</v>
      </c>
      <c r="C520" s="58" t="s">
        <v>30</v>
      </c>
      <c r="D520" s="58" t="s">
        <v>104</v>
      </c>
      <c r="E520" s="58" t="s">
        <v>118</v>
      </c>
      <c r="F520" s="58" t="s">
        <v>119</v>
      </c>
      <c r="G520" s="58" t="s">
        <v>115</v>
      </c>
      <c r="H520" s="58" t="s">
        <v>117</v>
      </c>
      <c r="I520" s="58" t="s">
        <v>120</v>
      </c>
      <c r="J520" s="58">
        <v>283</v>
      </c>
      <c r="K520" s="58">
        <v>404.69</v>
      </c>
    </row>
    <row r="521" spans="1:11" hidden="1">
      <c r="A521" s="58" t="s">
        <v>103</v>
      </c>
      <c r="B521" s="58">
        <v>2020</v>
      </c>
      <c r="C521" s="58" t="s">
        <v>30</v>
      </c>
      <c r="D521" s="58" t="s">
        <v>104</v>
      </c>
      <c r="E521" s="58" t="s">
        <v>118</v>
      </c>
      <c r="F521" s="58" t="s">
        <v>119</v>
      </c>
      <c r="G521" s="58" t="s">
        <v>115</v>
      </c>
      <c r="H521" s="58" t="s">
        <v>117</v>
      </c>
      <c r="I521" s="58" t="s">
        <v>120</v>
      </c>
      <c r="J521" s="58">
        <v>277</v>
      </c>
      <c r="K521" s="58">
        <v>396.11</v>
      </c>
    </row>
    <row r="522" spans="1:11" hidden="1">
      <c r="A522" s="58" t="s">
        <v>110</v>
      </c>
      <c r="B522" s="58">
        <v>2020</v>
      </c>
      <c r="C522" s="58" t="s">
        <v>34</v>
      </c>
      <c r="D522" s="58" t="s">
        <v>104</v>
      </c>
      <c r="E522" s="58" t="s">
        <v>118</v>
      </c>
      <c r="F522" s="58" t="s">
        <v>119</v>
      </c>
      <c r="G522" s="58" t="s">
        <v>115</v>
      </c>
      <c r="H522" s="58" t="s">
        <v>117</v>
      </c>
      <c r="I522" s="58" t="s">
        <v>109</v>
      </c>
      <c r="J522" s="58">
        <v>226</v>
      </c>
      <c r="K522" s="58">
        <v>323.18</v>
      </c>
    </row>
    <row r="523" spans="1:11" hidden="1">
      <c r="A523" s="58" t="s">
        <v>103</v>
      </c>
      <c r="B523" s="58">
        <v>2020</v>
      </c>
      <c r="C523" s="58" t="s">
        <v>34</v>
      </c>
      <c r="D523" s="58" t="s">
        <v>104</v>
      </c>
      <c r="E523" s="58" t="s">
        <v>118</v>
      </c>
      <c r="F523" s="58" t="s">
        <v>119</v>
      </c>
      <c r="G523" s="58" t="s">
        <v>115</v>
      </c>
      <c r="H523" s="58" t="s">
        <v>108</v>
      </c>
      <c r="I523" s="58" t="s">
        <v>109</v>
      </c>
      <c r="J523" s="58">
        <v>220</v>
      </c>
      <c r="K523" s="58">
        <v>314.60000000000002</v>
      </c>
    </row>
    <row r="524" spans="1:11" hidden="1">
      <c r="A524" s="58" t="s">
        <v>112</v>
      </c>
      <c r="B524" s="58">
        <v>2020</v>
      </c>
      <c r="C524" s="58" t="s">
        <v>34</v>
      </c>
      <c r="D524" s="58" t="s">
        <v>104</v>
      </c>
      <c r="E524" s="58" t="s">
        <v>118</v>
      </c>
      <c r="F524" s="58" t="s">
        <v>119</v>
      </c>
      <c r="G524" s="58" t="s">
        <v>115</v>
      </c>
      <c r="H524" s="58" t="s">
        <v>108</v>
      </c>
      <c r="I524" s="58" t="s">
        <v>109</v>
      </c>
      <c r="J524" s="58">
        <v>214</v>
      </c>
      <c r="K524" s="58">
        <v>306.02</v>
      </c>
    </row>
    <row r="525" spans="1:11" hidden="1">
      <c r="A525" s="58" t="s">
        <v>103</v>
      </c>
      <c r="B525" s="58">
        <v>2020</v>
      </c>
      <c r="C525" s="58" t="s">
        <v>34</v>
      </c>
      <c r="D525" s="58" t="s">
        <v>104</v>
      </c>
      <c r="E525" s="58" t="s">
        <v>118</v>
      </c>
      <c r="F525" s="58" t="s">
        <v>119</v>
      </c>
      <c r="G525" s="58" t="s">
        <v>115</v>
      </c>
      <c r="H525" s="58" t="s">
        <v>108</v>
      </c>
      <c r="I525" s="58" t="s">
        <v>109</v>
      </c>
      <c r="J525" s="58">
        <v>223</v>
      </c>
      <c r="K525" s="58">
        <v>318.89</v>
      </c>
    </row>
    <row r="526" spans="1:11" hidden="1">
      <c r="A526" s="58" t="s">
        <v>112</v>
      </c>
      <c r="B526" s="58">
        <v>2020</v>
      </c>
      <c r="C526" s="58" t="s">
        <v>34</v>
      </c>
      <c r="D526" s="58" t="s">
        <v>104</v>
      </c>
      <c r="E526" s="58" t="s">
        <v>118</v>
      </c>
      <c r="F526" s="58" t="s">
        <v>119</v>
      </c>
      <c r="G526" s="58" t="s">
        <v>115</v>
      </c>
      <c r="H526" s="58" t="s">
        <v>108</v>
      </c>
      <c r="I526" s="58" t="s">
        <v>109</v>
      </c>
      <c r="J526" s="58">
        <v>217</v>
      </c>
      <c r="K526" s="58">
        <v>310.31</v>
      </c>
    </row>
    <row r="527" spans="1:11" hidden="1">
      <c r="A527" s="58" t="s">
        <v>103</v>
      </c>
      <c r="B527" s="58">
        <v>2020</v>
      </c>
      <c r="C527" s="58" t="s">
        <v>34</v>
      </c>
      <c r="D527" s="58" t="s">
        <v>104</v>
      </c>
      <c r="E527" s="58" t="s">
        <v>118</v>
      </c>
      <c r="F527" s="58" t="s">
        <v>119</v>
      </c>
      <c r="G527" s="58" t="s">
        <v>115</v>
      </c>
      <c r="H527" s="58" t="s">
        <v>108</v>
      </c>
      <c r="I527" s="58" t="s">
        <v>109</v>
      </c>
      <c r="J527" s="58">
        <v>211</v>
      </c>
      <c r="K527" s="58">
        <v>301.73</v>
      </c>
    </row>
    <row r="528" spans="1:11" hidden="1">
      <c r="A528" s="58" t="s">
        <v>103</v>
      </c>
      <c r="B528" s="58">
        <v>2020</v>
      </c>
      <c r="C528" s="58" t="s">
        <v>29</v>
      </c>
      <c r="D528" s="58" t="s">
        <v>104</v>
      </c>
      <c r="E528" s="58" t="s">
        <v>118</v>
      </c>
      <c r="F528" s="58" t="s">
        <v>119</v>
      </c>
      <c r="G528" s="58" t="s">
        <v>115</v>
      </c>
      <c r="H528" s="58" t="s">
        <v>108</v>
      </c>
      <c r="I528" s="58" t="s">
        <v>120</v>
      </c>
      <c r="J528" s="58">
        <v>304</v>
      </c>
      <c r="K528" s="58">
        <v>434.72</v>
      </c>
    </row>
    <row r="529" spans="1:11" hidden="1">
      <c r="A529" s="58" t="s">
        <v>110</v>
      </c>
      <c r="B529" s="58">
        <v>2020</v>
      </c>
      <c r="C529" s="58" t="s">
        <v>29</v>
      </c>
      <c r="D529" s="58" t="s">
        <v>104</v>
      </c>
      <c r="E529" s="58" t="s">
        <v>118</v>
      </c>
      <c r="F529" s="58" t="s">
        <v>119</v>
      </c>
      <c r="G529" s="58" t="s">
        <v>115</v>
      </c>
      <c r="H529" s="58" t="s">
        <v>108</v>
      </c>
      <c r="I529" s="58" t="s">
        <v>120</v>
      </c>
      <c r="J529" s="58">
        <v>298</v>
      </c>
      <c r="K529" s="58">
        <v>426.14</v>
      </c>
    </row>
    <row r="530" spans="1:11" hidden="1">
      <c r="A530" s="58" t="s">
        <v>110</v>
      </c>
      <c r="B530" s="58">
        <v>2020</v>
      </c>
      <c r="C530" s="58" t="s">
        <v>29</v>
      </c>
      <c r="D530" s="58" t="s">
        <v>104</v>
      </c>
      <c r="E530" s="58" t="s">
        <v>118</v>
      </c>
      <c r="F530" s="58" t="s">
        <v>119</v>
      </c>
      <c r="G530" s="58" t="s">
        <v>115</v>
      </c>
      <c r="H530" s="58" t="s">
        <v>108</v>
      </c>
      <c r="I530" s="58" t="s">
        <v>120</v>
      </c>
      <c r="J530" s="58">
        <v>292</v>
      </c>
      <c r="K530" s="58">
        <v>417.56</v>
      </c>
    </row>
    <row r="531" spans="1:11" hidden="1">
      <c r="A531" s="58" t="s">
        <v>112</v>
      </c>
      <c r="B531" s="58">
        <v>2020</v>
      </c>
      <c r="C531" s="58" t="s">
        <v>29</v>
      </c>
      <c r="D531" s="58" t="s">
        <v>104</v>
      </c>
      <c r="E531" s="58" t="s">
        <v>118</v>
      </c>
      <c r="F531" s="58" t="s">
        <v>119</v>
      </c>
      <c r="G531" s="58" t="s">
        <v>115</v>
      </c>
      <c r="H531" s="58" t="s">
        <v>108</v>
      </c>
      <c r="I531" s="58" t="s">
        <v>120</v>
      </c>
      <c r="J531" s="58">
        <v>301</v>
      </c>
      <c r="K531" s="58">
        <v>430.43</v>
      </c>
    </row>
    <row r="532" spans="1:11" hidden="1">
      <c r="A532" s="58" t="s">
        <v>110</v>
      </c>
      <c r="B532" s="58">
        <v>2020</v>
      </c>
      <c r="C532" s="58" t="s">
        <v>29</v>
      </c>
      <c r="D532" s="58" t="s">
        <v>104</v>
      </c>
      <c r="E532" s="58" t="s">
        <v>118</v>
      </c>
      <c r="F532" s="58" t="s">
        <v>119</v>
      </c>
      <c r="G532" s="58" t="s">
        <v>115</v>
      </c>
      <c r="H532" s="58" t="s">
        <v>108</v>
      </c>
      <c r="I532" s="58" t="s">
        <v>120</v>
      </c>
      <c r="J532" s="58">
        <v>295</v>
      </c>
      <c r="K532" s="58">
        <v>421.85</v>
      </c>
    </row>
    <row r="533" spans="1:11" hidden="1">
      <c r="A533" s="58" t="s">
        <v>110</v>
      </c>
      <c r="B533" s="58">
        <v>2020</v>
      </c>
      <c r="C533" s="58" t="s">
        <v>28</v>
      </c>
      <c r="D533" s="58" t="s">
        <v>104</v>
      </c>
      <c r="E533" s="58" t="s">
        <v>118</v>
      </c>
      <c r="F533" s="58" t="s">
        <v>119</v>
      </c>
      <c r="G533" s="58" t="s">
        <v>115</v>
      </c>
      <c r="H533" s="58" t="s">
        <v>108</v>
      </c>
      <c r="I533" s="58" t="s">
        <v>109</v>
      </c>
      <c r="J533" s="58">
        <v>322</v>
      </c>
      <c r="K533" s="58">
        <v>460.46</v>
      </c>
    </row>
    <row r="534" spans="1:11" hidden="1">
      <c r="A534" s="58" t="s">
        <v>103</v>
      </c>
      <c r="B534" s="58">
        <v>2020</v>
      </c>
      <c r="C534" s="58" t="s">
        <v>28</v>
      </c>
      <c r="D534" s="58" t="s">
        <v>104</v>
      </c>
      <c r="E534" s="58" t="s">
        <v>118</v>
      </c>
      <c r="F534" s="58" t="s">
        <v>119</v>
      </c>
      <c r="G534" s="58" t="s">
        <v>115</v>
      </c>
      <c r="H534" s="58" t="s">
        <v>108</v>
      </c>
      <c r="I534" s="58" t="s">
        <v>120</v>
      </c>
      <c r="J534" s="58">
        <v>316</v>
      </c>
      <c r="K534" s="58">
        <v>451.88</v>
      </c>
    </row>
    <row r="535" spans="1:11" hidden="1">
      <c r="A535" s="58" t="s">
        <v>112</v>
      </c>
      <c r="B535" s="58">
        <v>2020</v>
      </c>
      <c r="C535" s="58" t="s">
        <v>28</v>
      </c>
      <c r="D535" s="58" t="s">
        <v>104</v>
      </c>
      <c r="E535" s="58" t="s">
        <v>118</v>
      </c>
      <c r="F535" s="58" t="s">
        <v>119</v>
      </c>
      <c r="G535" s="58" t="s">
        <v>115</v>
      </c>
      <c r="H535" s="58" t="s">
        <v>108</v>
      </c>
      <c r="I535" s="58" t="s">
        <v>120</v>
      </c>
      <c r="J535" s="58">
        <v>310</v>
      </c>
      <c r="K535" s="58">
        <v>443.3</v>
      </c>
    </row>
    <row r="536" spans="1:11" hidden="1">
      <c r="A536" s="58" t="s">
        <v>103</v>
      </c>
      <c r="B536" s="58">
        <v>2020</v>
      </c>
      <c r="C536" s="58" t="s">
        <v>28</v>
      </c>
      <c r="D536" s="58" t="s">
        <v>104</v>
      </c>
      <c r="E536" s="58" t="s">
        <v>118</v>
      </c>
      <c r="F536" s="58" t="s">
        <v>119</v>
      </c>
      <c r="G536" s="58" t="s">
        <v>115</v>
      </c>
      <c r="H536" s="58" t="s">
        <v>108</v>
      </c>
      <c r="I536" s="58" t="s">
        <v>120</v>
      </c>
      <c r="J536" s="58">
        <v>319</v>
      </c>
      <c r="K536" s="58">
        <v>456.17</v>
      </c>
    </row>
    <row r="537" spans="1:11" hidden="1">
      <c r="A537" s="58" t="s">
        <v>110</v>
      </c>
      <c r="B537" s="58">
        <v>2020</v>
      </c>
      <c r="C537" s="58" t="s">
        <v>28</v>
      </c>
      <c r="D537" s="58" t="s">
        <v>104</v>
      </c>
      <c r="E537" s="58" t="s">
        <v>118</v>
      </c>
      <c r="F537" s="58" t="s">
        <v>119</v>
      </c>
      <c r="G537" s="58" t="s">
        <v>115</v>
      </c>
      <c r="H537" s="58" t="s">
        <v>108</v>
      </c>
      <c r="I537" s="58" t="s">
        <v>120</v>
      </c>
      <c r="J537" s="58">
        <v>313</v>
      </c>
      <c r="K537" s="58">
        <v>447.59</v>
      </c>
    </row>
    <row r="538" spans="1:11" hidden="1">
      <c r="A538" s="58" t="s">
        <v>110</v>
      </c>
      <c r="B538" s="58">
        <v>2020</v>
      </c>
      <c r="C538" s="58" t="s">
        <v>28</v>
      </c>
      <c r="D538" s="58" t="s">
        <v>104</v>
      </c>
      <c r="E538" s="58" t="s">
        <v>118</v>
      </c>
      <c r="F538" s="58" t="s">
        <v>119</v>
      </c>
      <c r="G538" s="58" t="s">
        <v>115</v>
      </c>
      <c r="H538" s="58" t="s">
        <v>108</v>
      </c>
      <c r="I538" s="58" t="s">
        <v>120</v>
      </c>
      <c r="J538" s="58">
        <v>307</v>
      </c>
      <c r="K538" s="58">
        <v>439.01</v>
      </c>
    </row>
    <row r="539" spans="1:11" hidden="1">
      <c r="A539" s="58" t="s">
        <v>103</v>
      </c>
      <c r="B539" s="58">
        <v>2020</v>
      </c>
      <c r="C539" s="58" t="s">
        <v>27</v>
      </c>
      <c r="D539" s="58" t="s">
        <v>104</v>
      </c>
      <c r="E539" s="58" t="s">
        <v>118</v>
      </c>
      <c r="F539" s="58" t="s">
        <v>119</v>
      </c>
      <c r="G539" s="58" t="s">
        <v>115</v>
      </c>
      <c r="H539" s="58" t="s">
        <v>108</v>
      </c>
      <c r="I539" s="58" t="s">
        <v>109</v>
      </c>
      <c r="J539" s="58">
        <v>334</v>
      </c>
      <c r="K539" s="58">
        <v>477.62</v>
      </c>
    </row>
    <row r="540" spans="1:11" hidden="1">
      <c r="A540" s="58" t="s">
        <v>110</v>
      </c>
      <c r="B540" s="58">
        <v>2020</v>
      </c>
      <c r="C540" s="58" t="s">
        <v>27</v>
      </c>
      <c r="D540" s="58" t="s">
        <v>104</v>
      </c>
      <c r="E540" s="58" t="s">
        <v>118</v>
      </c>
      <c r="F540" s="58" t="s">
        <v>119</v>
      </c>
      <c r="G540" s="58" t="s">
        <v>115</v>
      </c>
      <c r="H540" s="58" t="s">
        <v>108</v>
      </c>
      <c r="I540" s="58" t="s">
        <v>109</v>
      </c>
      <c r="J540" s="58">
        <v>328</v>
      </c>
      <c r="K540" s="58">
        <v>469.04</v>
      </c>
    </row>
    <row r="541" spans="1:11" hidden="1">
      <c r="A541" s="58" t="s">
        <v>112</v>
      </c>
      <c r="B541" s="58">
        <v>2020</v>
      </c>
      <c r="C541" s="58" t="s">
        <v>27</v>
      </c>
      <c r="D541" s="58" t="s">
        <v>104</v>
      </c>
      <c r="E541" s="58" t="s">
        <v>118</v>
      </c>
      <c r="F541" s="58" t="s">
        <v>119</v>
      </c>
      <c r="G541" s="58" t="s">
        <v>115</v>
      </c>
      <c r="H541" s="58" t="s">
        <v>108</v>
      </c>
      <c r="I541" s="58" t="s">
        <v>109</v>
      </c>
      <c r="J541" s="58">
        <v>337</v>
      </c>
      <c r="K541" s="58">
        <v>481.91</v>
      </c>
    </row>
    <row r="542" spans="1:11" hidden="1">
      <c r="A542" s="58" t="s">
        <v>110</v>
      </c>
      <c r="B542" s="58">
        <v>2020</v>
      </c>
      <c r="C542" s="58" t="s">
        <v>27</v>
      </c>
      <c r="D542" s="58" t="s">
        <v>104</v>
      </c>
      <c r="E542" s="58" t="s">
        <v>118</v>
      </c>
      <c r="F542" s="58" t="s">
        <v>119</v>
      </c>
      <c r="G542" s="58" t="s">
        <v>115</v>
      </c>
      <c r="H542" s="58" t="s">
        <v>108</v>
      </c>
      <c r="I542" s="58" t="s">
        <v>109</v>
      </c>
      <c r="J542" s="58">
        <v>331</v>
      </c>
      <c r="K542" s="58">
        <v>473.33</v>
      </c>
    </row>
    <row r="543" spans="1:11" hidden="1">
      <c r="A543" s="58" t="s">
        <v>113</v>
      </c>
      <c r="B543" s="58">
        <v>2020</v>
      </c>
      <c r="C543" s="58" t="s">
        <v>27</v>
      </c>
      <c r="D543" s="58" t="s">
        <v>104</v>
      </c>
      <c r="E543" s="58" t="s">
        <v>118</v>
      </c>
      <c r="F543" s="58" t="s">
        <v>119</v>
      </c>
      <c r="G543" s="58" t="s">
        <v>115</v>
      </c>
      <c r="H543" s="58" t="s">
        <v>108</v>
      </c>
      <c r="I543" s="58" t="s">
        <v>109</v>
      </c>
      <c r="J543" s="58">
        <v>325</v>
      </c>
      <c r="K543" s="58">
        <v>464.75</v>
      </c>
    </row>
    <row r="544" spans="1:11" hidden="1">
      <c r="A544" s="58" t="s">
        <v>103</v>
      </c>
      <c r="B544" s="58">
        <v>2020</v>
      </c>
      <c r="C544" s="58" t="s">
        <v>33</v>
      </c>
      <c r="D544" s="58" t="s">
        <v>104</v>
      </c>
      <c r="E544" s="58" t="s">
        <v>118</v>
      </c>
      <c r="F544" s="58" t="s">
        <v>119</v>
      </c>
      <c r="G544" s="58" t="s">
        <v>115</v>
      </c>
      <c r="H544" s="58" t="s">
        <v>108</v>
      </c>
      <c r="I544" s="58" t="s">
        <v>109</v>
      </c>
      <c r="J544" s="58">
        <v>238</v>
      </c>
      <c r="K544" s="58">
        <v>340.34</v>
      </c>
    </row>
    <row r="545" spans="1:11" hidden="1">
      <c r="A545" s="58" t="s">
        <v>103</v>
      </c>
      <c r="B545" s="58">
        <v>2020</v>
      </c>
      <c r="C545" s="58" t="s">
        <v>33</v>
      </c>
      <c r="D545" s="58" t="s">
        <v>104</v>
      </c>
      <c r="E545" s="58" t="s">
        <v>118</v>
      </c>
      <c r="F545" s="58" t="s">
        <v>119</v>
      </c>
      <c r="G545" s="58" t="s">
        <v>115</v>
      </c>
      <c r="H545" s="58" t="s">
        <v>108</v>
      </c>
      <c r="I545" s="58" t="s">
        <v>109</v>
      </c>
      <c r="J545" s="58">
        <v>232</v>
      </c>
      <c r="K545" s="58">
        <v>331.76</v>
      </c>
    </row>
    <row r="546" spans="1:11" hidden="1">
      <c r="A546" s="58" t="s">
        <v>114</v>
      </c>
      <c r="B546" s="58">
        <v>2020</v>
      </c>
      <c r="C546" s="58" t="s">
        <v>33</v>
      </c>
      <c r="D546" s="58" t="s">
        <v>104</v>
      </c>
      <c r="E546" s="58" t="s">
        <v>118</v>
      </c>
      <c r="F546" s="58" t="s">
        <v>119</v>
      </c>
      <c r="G546" s="58" t="s">
        <v>115</v>
      </c>
      <c r="H546" s="58" t="s">
        <v>108</v>
      </c>
      <c r="I546" s="58" t="s">
        <v>109</v>
      </c>
      <c r="J546" s="58">
        <v>241</v>
      </c>
      <c r="K546" s="58">
        <v>344.63</v>
      </c>
    </row>
    <row r="547" spans="1:11" hidden="1">
      <c r="A547" s="58" t="s">
        <v>103</v>
      </c>
      <c r="B547" s="58">
        <v>2020</v>
      </c>
      <c r="C547" s="58" t="s">
        <v>33</v>
      </c>
      <c r="D547" s="58" t="s">
        <v>104</v>
      </c>
      <c r="E547" s="58" t="s">
        <v>118</v>
      </c>
      <c r="F547" s="58" t="s">
        <v>119</v>
      </c>
      <c r="G547" s="58" t="s">
        <v>115</v>
      </c>
      <c r="H547" s="58" t="s">
        <v>108</v>
      </c>
      <c r="I547" s="58" t="s">
        <v>109</v>
      </c>
      <c r="J547" s="58">
        <v>235</v>
      </c>
      <c r="K547" s="58">
        <v>336.05</v>
      </c>
    </row>
    <row r="548" spans="1:11" hidden="1">
      <c r="A548" s="58" t="s">
        <v>110</v>
      </c>
      <c r="B548" s="58">
        <v>2020</v>
      </c>
      <c r="C548" s="58" t="s">
        <v>33</v>
      </c>
      <c r="D548" s="58" t="s">
        <v>104</v>
      </c>
      <c r="E548" s="58" t="s">
        <v>118</v>
      </c>
      <c r="F548" s="58" t="s">
        <v>119</v>
      </c>
      <c r="G548" s="58" t="s">
        <v>115</v>
      </c>
      <c r="H548" s="58" t="s">
        <v>108</v>
      </c>
      <c r="I548" s="58" t="s">
        <v>109</v>
      </c>
      <c r="J548" s="58">
        <v>229</v>
      </c>
      <c r="K548" s="58">
        <v>327.47000000000003</v>
      </c>
    </row>
    <row r="549" spans="1:11" hidden="1">
      <c r="A549" s="58" t="s">
        <v>110</v>
      </c>
      <c r="B549" s="58">
        <v>2020</v>
      </c>
      <c r="C549" s="58" t="s">
        <v>32</v>
      </c>
      <c r="D549" s="58" t="s">
        <v>104</v>
      </c>
      <c r="E549" s="58" t="s">
        <v>118</v>
      </c>
      <c r="F549" s="58" t="s">
        <v>119</v>
      </c>
      <c r="G549" s="58" t="s">
        <v>115</v>
      </c>
      <c r="H549" s="58" t="s">
        <v>108</v>
      </c>
      <c r="I549" s="58" t="s">
        <v>120</v>
      </c>
      <c r="J549" s="58">
        <v>256</v>
      </c>
      <c r="K549" s="58">
        <v>366.08</v>
      </c>
    </row>
    <row r="550" spans="1:11" hidden="1">
      <c r="A550" s="58" t="s">
        <v>112</v>
      </c>
      <c r="B550" s="58">
        <v>2020</v>
      </c>
      <c r="C550" s="58" t="s">
        <v>32</v>
      </c>
      <c r="D550" s="58" t="s">
        <v>104</v>
      </c>
      <c r="E550" s="58" t="s">
        <v>118</v>
      </c>
      <c r="F550" s="58" t="s">
        <v>119</v>
      </c>
      <c r="G550" s="58" t="s">
        <v>115</v>
      </c>
      <c r="H550" s="58" t="s">
        <v>108</v>
      </c>
      <c r="I550" s="58" t="s">
        <v>120</v>
      </c>
      <c r="J550" s="58">
        <v>250</v>
      </c>
      <c r="K550" s="58">
        <v>357.5</v>
      </c>
    </row>
    <row r="551" spans="1:11" hidden="1">
      <c r="A551" s="58" t="s">
        <v>103</v>
      </c>
      <c r="B551" s="58">
        <v>2020</v>
      </c>
      <c r="C551" s="58" t="s">
        <v>32</v>
      </c>
      <c r="D551" s="58" t="s">
        <v>104</v>
      </c>
      <c r="E551" s="58" t="s">
        <v>118</v>
      </c>
      <c r="F551" s="58" t="s">
        <v>119</v>
      </c>
      <c r="G551" s="58" t="s">
        <v>115</v>
      </c>
      <c r="H551" s="58" t="s">
        <v>108</v>
      </c>
      <c r="I551" s="58" t="s">
        <v>109</v>
      </c>
      <c r="J551" s="58">
        <v>244</v>
      </c>
      <c r="K551" s="58">
        <v>348.92</v>
      </c>
    </row>
    <row r="552" spans="1:11" hidden="1">
      <c r="A552" s="58" t="s">
        <v>110</v>
      </c>
      <c r="B552" s="58">
        <v>2020</v>
      </c>
      <c r="C552" s="58" t="s">
        <v>32</v>
      </c>
      <c r="D552" s="58" t="s">
        <v>104</v>
      </c>
      <c r="E552" s="58" t="s">
        <v>118</v>
      </c>
      <c r="F552" s="58" t="s">
        <v>119</v>
      </c>
      <c r="G552" s="58" t="s">
        <v>115</v>
      </c>
      <c r="H552" s="58" t="s">
        <v>108</v>
      </c>
      <c r="I552" s="58" t="s">
        <v>120</v>
      </c>
      <c r="J552" s="58">
        <v>253</v>
      </c>
      <c r="K552" s="58">
        <v>361.79</v>
      </c>
    </row>
    <row r="553" spans="1:11" hidden="1">
      <c r="A553" s="58" t="s">
        <v>103</v>
      </c>
      <c r="B553" s="58">
        <v>2020</v>
      </c>
      <c r="C553" s="58" t="s">
        <v>32</v>
      </c>
      <c r="D553" s="58" t="s">
        <v>104</v>
      </c>
      <c r="E553" s="58" t="s">
        <v>118</v>
      </c>
      <c r="F553" s="58" t="s">
        <v>119</v>
      </c>
      <c r="G553" s="58" t="s">
        <v>115</v>
      </c>
      <c r="H553" s="58" t="s">
        <v>108</v>
      </c>
      <c r="I553" s="58" t="s">
        <v>120</v>
      </c>
      <c r="J553" s="58">
        <v>247</v>
      </c>
      <c r="K553" s="58">
        <v>353.21</v>
      </c>
    </row>
    <row r="554" spans="1:11" hidden="1">
      <c r="A554" s="58" t="s">
        <v>110</v>
      </c>
      <c r="B554" s="58">
        <v>2020</v>
      </c>
      <c r="C554" s="58" t="s">
        <v>31</v>
      </c>
      <c r="D554" s="58" t="s">
        <v>104</v>
      </c>
      <c r="E554" s="58" t="s">
        <v>118</v>
      </c>
      <c r="F554" s="58" t="s">
        <v>119</v>
      </c>
      <c r="G554" s="58" t="s">
        <v>115</v>
      </c>
      <c r="H554" s="58" t="s">
        <v>108</v>
      </c>
      <c r="I554" s="58" t="s">
        <v>120</v>
      </c>
      <c r="J554" s="58">
        <v>274</v>
      </c>
      <c r="K554" s="58">
        <v>391.82</v>
      </c>
    </row>
    <row r="555" spans="1:11" hidden="1">
      <c r="A555" s="58" t="s">
        <v>103</v>
      </c>
      <c r="B555" s="58">
        <v>2020</v>
      </c>
      <c r="C555" s="58" t="s">
        <v>31</v>
      </c>
      <c r="D555" s="58" t="s">
        <v>104</v>
      </c>
      <c r="E555" s="58" t="s">
        <v>118</v>
      </c>
      <c r="F555" s="58" t="s">
        <v>119</v>
      </c>
      <c r="G555" s="58" t="s">
        <v>115</v>
      </c>
      <c r="H555" s="58" t="s">
        <v>108</v>
      </c>
      <c r="I555" s="58" t="s">
        <v>120</v>
      </c>
      <c r="J555" s="58">
        <v>268</v>
      </c>
      <c r="K555" s="58">
        <v>383.24</v>
      </c>
    </row>
    <row r="556" spans="1:11" hidden="1">
      <c r="A556" s="58" t="s">
        <v>112</v>
      </c>
      <c r="B556" s="58">
        <v>2020</v>
      </c>
      <c r="C556" s="58" t="s">
        <v>31</v>
      </c>
      <c r="D556" s="58" t="s">
        <v>104</v>
      </c>
      <c r="E556" s="58" t="s">
        <v>118</v>
      </c>
      <c r="F556" s="58" t="s">
        <v>119</v>
      </c>
      <c r="G556" s="58" t="s">
        <v>115</v>
      </c>
      <c r="H556" s="58" t="s">
        <v>108</v>
      </c>
      <c r="I556" s="58" t="s">
        <v>120</v>
      </c>
      <c r="J556" s="58">
        <v>262</v>
      </c>
      <c r="K556" s="58">
        <v>374.66</v>
      </c>
    </row>
    <row r="557" spans="1:11" hidden="1">
      <c r="A557" s="58" t="s">
        <v>110</v>
      </c>
      <c r="B557" s="58">
        <v>2020</v>
      </c>
      <c r="C557" s="58" t="s">
        <v>31</v>
      </c>
      <c r="D557" s="58" t="s">
        <v>104</v>
      </c>
      <c r="E557" s="58" t="s">
        <v>118</v>
      </c>
      <c r="F557" s="58" t="s">
        <v>119</v>
      </c>
      <c r="G557" s="58" t="s">
        <v>115</v>
      </c>
      <c r="H557" s="58" t="s">
        <v>108</v>
      </c>
      <c r="I557" s="58" t="s">
        <v>120</v>
      </c>
      <c r="J557" s="58">
        <v>271</v>
      </c>
      <c r="K557" s="58">
        <v>387.53</v>
      </c>
    </row>
    <row r="558" spans="1:11" hidden="1">
      <c r="A558" s="58" t="s">
        <v>112</v>
      </c>
      <c r="B558" s="58">
        <v>2020</v>
      </c>
      <c r="C558" s="58" t="s">
        <v>31</v>
      </c>
      <c r="D558" s="58" t="s">
        <v>104</v>
      </c>
      <c r="E558" s="58" t="s">
        <v>118</v>
      </c>
      <c r="F558" s="58" t="s">
        <v>119</v>
      </c>
      <c r="G558" s="58" t="s">
        <v>115</v>
      </c>
      <c r="H558" s="58" t="s">
        <v>108</v>
      </c>
      <c r="I558" s="58" t="s">
        <v>120</v>
      </c>
      <c r="J558" s="58">
        <v>265</v>
      </c>
      <c r="K558" s="58">
        <v>378.95</v>
      </c>
    </row>
    <row r="559" spans="1:11" hidden="1">
      <c r="A559" s="58" t="s">
        <v>103</v>
      </c>
      <c r="B559" s="58">
        <v>2020</v>
      </c>
      <c r="C559" s="58" t="s">
        <v>31</v>
      </c>
      <c r="D559" s="58" t="s">
        <v>104</v>
      </c>
      <c r="E559" s="58" t="s">
        <v>118</v>
      </c>
      <c r="F559" s="58" t="s">
        <v>119</v>
      </c>
      <c r="G559" s="58" t="s">
        <v>115</v>
      </c>
      <c r="H559" s="58" t="s">
        <v>108</v>
      </c>
      <c r="I559" s="58" t="s">
        <v>120</v>
      </c>
      <c r="J559" s="58">
        <v>259</v>
      </c>
      <c r="K559" s="58">
        <v>370.37</v>
      </c>
    </row>
    <row r="560" spans="1:11" hidden="1">
      <c r="A560" s="58" t="s">
        <v>112</v>
      </c>
      <c r="B560" s="58">
        <v>2020</v>
      </c>
      <c r="C560" s="58" t="s">
        <v>26</v>
      </c>
      <c r="D560" s="58" t="s">
        <v>116</v>
      </c>
      <c r="E560" s="58" t="s">
        <v>118</v>
      </c>
      <c r="F560" s="58" t="s">
        <v>119</v>
      </c>
      <c r="G560" s="58" t="s">
        <v>115</v>
      </c>
      <c r="H560" s="58" t="s">
        <v>108</v>
      </c>
      <c r="I560" s="58" t="s">
        <v>120</v>
      </c>
      <c r="J560" s="58">
        <v>158</v>
      </c>
      <c r="K560" s="58">
        <v>225.94</v>
      </c>
    </row>
    <row r="561" spans="1:11" hidden="1">
      <c r="A561" s="58" t="s">
        <v>103</v>
      </c>
      <c r="B561" s="58">
        <v>2020</v>
      </c>
      <c r="C561" s="58" t="s">
        <v>26</v>
      </c>
      <c r="D561" s="58" t="s">
        <v>116</v>
      </c>
      <c r="E561" s="58" t="s">
        <v>118</v>
      </c>
      <c r="F561" s="58" t="s">
        <v>119</v>
      </c>
      <c r="G561" s="58" t="s">
        <v>115</v>
      </c>
      <c r="H561" s="58" t="s">
        <v>108</v>
      </c>
      <c r="I561" s="58" t="s">
        <v>120</v>
      </c>
      <c r="J561" s="58">
        <v>206</v>
      </c>
      <c r="K561" s="58">
        <v>294.58</v>
      </c>
    </row>
    <row r="562" spans="1:11" hidden="1">
      <c r="A562" s="58" t="s">
        <v>110</v>
      </c>
      <c r="B562" s="58">
        <v>2020</v>
      </c>
      <c r="C562" s="58" t="s">
        <v>26</v>
      </c>
      <c r="D562" s="58" t="s">
        <v>116</v>
      </c>
      <c r="E562" s="58" t="s">
        <v>118</v>
      </c>
      <c r="F562" s="58" t="s">
        <v>119</v>
      </c>
      <c r="G562" s="58" t="s">
        <v>115</v>
      </c>
      <c r="H562" s="58" t="s">
        <v>108</v>
      </c>
      <c r="I562" s="58" t="s">
        <v>120</v>
      </c>
      <c r="J562" s="58">
        <v>134</v>
      </c>
      <c r="K562" s="58">
        <v>191.62</v>
      </c>
    </row>
    <row r="563" spans="1:11" hidden="1">
      <c r="A563" s="58" t="s">
        <v>112</v>
      </c>
      <c r="B563" s="58">
        <v>2020</v>
      </c>
      <c r="C563" s="58" t="s">
        <v>26</v>
      </c>
      <c r="D563" s="58" t="s">
        <v>116</v>
      </c>
      <c r="E563" s="58" t="s">
        <v>118</v>
      </c>
      <c r="F563" s="58" t="s">
        <v>119</v>
      </c>
      <c r="G563" s="58" t="s">
        <v>115</v>
      </c>
      <c r="H563" s="58" t="s">
        <v>108</v>
      </c>
      <c r="I563" s="58" t="s">
        <v>120</v>
      </c>
      <c r="J563" s="58">
        <v>160</v>
      </c>
      <c r="K563" s="58">
        <v>228.8</v>
      </c>
    </row>
    <row r="564" spans="1:11" hidden="1">
      <c r="A564" s="58" t="s">
        <v>112</v>
      </c>
      <c r="B564" s="58">
        <v>2020</v>
      </c>
      <c r="C564" s="58" t="s">
        <v>26</v>
      </c>
      <c r="D564" s="58" t="s">
        <v>116</v>
      </c>
      <c r="E564" s="58" t="s">
        <v>118</v>
      </c>
      <c r="F564" s="58" t="s">
        <v>119</v>
      </c>
      <c r="G564" s="58" t="s">
        <v>115</v>
      </c>
      <c r="H564" s="58" t="s">
        <v>108</v>
      </c>
      <c r="I564" s="58" t="s">
        <v>120</v>
      </c>
      <c r="J564" s="58">
        <v>208</v>
      </c>
      <c r="K564" s="58">
        <v>297.44</v>
      </c>
    </row>
    <row r="565" spans="1:11" hidden="1">
      <c r="A565" s="58" t="s">
        <v>112</v>
      </c>
      <c r="B565" s="58">
        <v>2020</v>
      </c>
      <c r="C565" s="58" t="s">
        <v>26</v>
      </c>
      <c r="D565" s="58" t="s">
        <v>116</v>
      </c>
      <c r="E565" s="58" t="s">
        <v>118</v>
      </c>
      <c r="F565" s="58" t="s">
        <v>119</v>
      </c>
      <c r="G565" s="58" t="s">
        <v>115</v>
      </c>
      <c r="H565" s="58" t="s">
        <v>108</v>
      </c>
      <c r="I565" s="58" t="s">
        <v>120</v>
      </c>
      <c r="J565" s="58">
        <v>136</v>
      </c>
      <c r="K565" s="58">
        <v>194.48</v>
      </c>
    </row>
    <row r="566" spans="1:11" hidden="1">
      <c r="A566" s="58" t="s">
        <v>103</v>
      </c>
      <c r="B566" s="58">
        <v>2020</v>
      </c>
      <c r="C566" s="58" t="s">
        <v>26</v>
      </c>
      <c r="D566" s="58" t="s">
        <v>116</v>
      </c>
      <c r="E566" s="58" t="s">
        <v>118</v>
      </c>
      <c r="F566" s="58" t="s">
        <v>119</v>
      </c>
      <c r="G566" s="58" t="s">
        <v>115</v>
      </c>
      <c r="H566" s="58" t="s">
        <v>108</v>
      </c>
      <c r="I566" s="58" t="s">
        <v>120</v>
      </c>
      <c r="J566" s="58">
        <v>812</v>
      </c>
      <c r="K566" s="58">
        <v>1161.1600000000001</v>
      </c>
    </row>
    <row r="567" spans="1:11" hidden="1">
      <c r="A567" s="58" t="s">
        <v>110</v>
      </c>
      <c r="B567" s="58">
        <v>2020</v>
      </c>
      <c r="C567" s="58" t="s">
        <v>26</v>
      </c>
      <c r="D567" s="58" t="s">
        <v>116</v>
      </c>
      <c r="E567" s="58" t="s">
        <v>118</v>
      </c>
      <c r="F567" s="58" t="s">
        <v>119</v>
      </c>
      <c r="G567" s="58" t="s">
        <v>115</v>
      </c>
      <c r="H567" s="58" t="s">
        <v>108</v>
      </c>
      <c r="I567" s="58" t="s">
        <v>120</v>
      </c>
      <c r="J567" s="58">
        <v>899</v>
      </c>
      <c r="K567" s="58">
        <v>1285.57</v>
      </c>
    </row>
    <row r="568" spans="1:11" hidden="1">
      <c r="A568" s="58" t="s">
        <v>110</v>
      </c>
      <c r="B568" s="58">
        <v>2020</v>
      </c>
      <c r="C568" s="58" t="s">
        <v>26</v>
      </c>
      <c r="D568" s="58" t="s">
        <v>116</v>
      </c>
      <c r="E568" s="58" t="s">
        <v>118</v>
      </c>
      <c r="F568" s="58" t="s">
        <v>119</v>
      </c>
      <c r="G568" s="58" t="s">
        <v>115</v>
      </c>
      <c r="H568" s="58" t="s">
        <v>108</v>
      </c>
      <c r="I568" s="58" t="s">
        <v>120</v>
      </c>
      <c r="J568" s="58">
        <v>852</v>
      </c>
      <c r="K568" s="58">
        <v>526.24</v>
      </c>
    </row>
    <row r="569" spans="1:11" hidden="1">
      <c r="A569" s="58" t="s">
        <v>110</v>
      </c>
      <c r="B569" s="58">
        <v>2020</v>
      </c>
      <c r="C569" s="58" t="s">
        <v>26</v>
      </c>
      <c r="D569" s="58" t="s">
        <v>116</v>
      </c>
      <c r="E569" s="58" t="s">
        <v>118</v>
      </c>
      <c r="F569" s="58" t="s">
        <v>119</v>
      </c>
      <c r="G569" s="58" t="s">
        <v>115</v>
      </c>
      <c r="H569" s="58" t="s">
        <v>108</v>
      </c>
      <c r="I569" s="58" t="s">
        <v>120</v>
      </c>
      <c r="J569" s="58">
        <v>885</v>
      </c>
      <c r="K569" s="58">
        <v>526.24</v>
      </c>
    </row>
    <row r="570" spans="1:11" hidden="1">
      <c r="A570" s="58" t="s">
        <v>103</v>
      </c>
      <c r="B570" s="58">
        <v>2020</v>
      </c>
      <c r="C570" s="58" t="s">
        <v>26</v>
      </c>
      <c r="D570" s="58" t="s">
        <v>116</v>
      </c>
      <c r="E570" s="58" t="s">
        <v>118</v>
      </c>
      <c r="F570" s="58" t="s">
        <v>119</v>
      </c>
      <c r="G570" s="58" t="s">
        <v>115</v>
      </c>
      <c r="H570" s="58" t="s">
        <v>108</v>
      </c>
      <c r="I570" s="58" t="s">
        <v>120</v>
      </c>
      <c r="J570" s="58">
        <v>135</v>
      </c>
      <c r="K570" s="58">
        <v>193.05</v>
      </c>
    </row>
    <row r="571" spans="1:11" hidden="1">
      <c r="A571" s="58" t="s">
        <v>112</v>
      </c>
      <c r="B571" s="58">
        <v>2020</v>
      </c>
      <c r="C571" s="58" t="s">
        <v>26</v>
      </c>
      <c r="D571" s="58" t="s">
        <v>116</v>
      </c>
      <c r="E571" s="58" t="s">
        <v>118</v>
      </c>
      <c r="F571" s="58" t="s">
        <v>119</v>
      </c>
      <c r="G571" s="58" t="s">
        <v>115</v>
      </c>
      <c r="H571" s="58" t="s">
        <v>108</v>
      </c>
      <c r="I571" s="58" t="s">
        <v>120</v>
      </c>
      <c r="J571" s="58">
        <v>163</v>
      </c>
      <c r="K571" s="58">
        <v>233.09</v>
      </c>
    </row>
    <row r="572" spans="1:11" hidden="1">
      <c r="A572" s="58" t="s">
        <v>110</v>
      </c>
      <c r="B572" s="58">
        <v>2020</v>
      </c>
      <c r="C572" s="58" t="s">
        <v>26</v>
      </c>
      <c r="D572" s="58" t="s">
        <v>116</v>
      </c>
      <c r="E572" s="58" t="s">
        <v>118</v>
      </c>
      <c r="F572" s="58" t="s">
        <v>119</v>
      </c>
      <c r="G572" s="58" t="s">
        <v>115</v>
      </c>
      <c r="H572" s="58" t="s">
        <v>108</v>
      </c>
      <c r="I572" s="58" t="s">
        <v>120</v>
      </c>
      <c r="J572" s="58">
        <v>205</v>
      </c>
      <c r="K572" s="58">
        <v>293.14999999999998</v>
      </c>
    </row>
    <row r="573" spans="1:11" hidden="1">
      <c r="A573" s="58" t="s">
        <v>112</v>
      </c>
      <c r="B573" s="58">
        <v>2020</v>
      </c>
      <c r="C573" s="58" t="s">
        <v>26</v>
      </c>
      <c r="D573" s="58" t="s">
        <v>116</v>
      </c>
      <c r="E573" s="58" t="s">
        <v>118</v>
      </c>
      <c r="F573" s="58" t="s">
        <v>119</v>
      </c>
      <c r="G573" s="58" t="s">
        <v>115</v>
      </c>
      <c r="H573" s="58" t="s">
        <v>108</v>
      </c>
      <c r="I573" s="58" t="s">
        <v>120</v>
      </c>
      <c r="J573" s="58">
        <v>133</v>
      </c>
      <c r="K573" s="58">
        <v>190.19</v>
      </c>
    </row>
    <row r="574" spans="1:11" hidden="1">
      <c r="A574" s="58" t="s">
        <v>110</v>
      </c>
      <c r="B574" s="58">
        <v>2020</v>
      </c>
      <c r="C574" s="58" t="s">
        <v>26</v>
      </c>
      <c r="D574" s="58" t="s">
        <v>116</v>
      </c>
      <c r="E574" s="58" t="s">
        <v>118</v>
      </c>
      <c r="F574" s="58" t="s">
        <v>119</v>
      </c>
      <c r="G574" s="58" t="s">
        <v>115</v>
      </c>
      <c r="H574" s="58" t="s">
        <v>108</v>
      </c>
      <c r="I574" s="58" t="s">
        <v>120</v>
      </c>
      <c r="J574" s="58">
        <v>821</v>
      </c>
      <c r="K574" s="58">
        <v>1174.03</v>
      </c>
    </row>
    <row r="575" spans="1:11" hidden="1">
      <c r="A575" s="58" t="s">
        <v>110</v>
      </c>
      <c r="B575" s="58">
        <v>2020</v>
      </c>
      <c r="C575" s="58" t="s">
        <v>26</v>
      </c>
      <c r="D575" s="58" t="s">
        <v>116</v>
      </c>
      <c r="E575" s="58" t="s">
        <v>118</v>
      </c>
      <c r="F575" s="58" t="s">
        <v>119</v>
      </c>
      <c r="G575" s="58" t="s">
        <v>115</v>
      </c>
      <c r="H575" s="58" t="s">
        <v>108</v>
      </c>
      <c r="I575" s="58" t="s">
        <v>120</v>
      </c>
      <c r="J575" s="58">
        <v>854</v>
      </c>
      <c r="K575" s="58">
        <v>1221.22</v>
      </c>
    </row>
    <row r="576" spans="1:11" hidden="1">
      <c r="A576" s="58" t="s">
        <v>112</v>
      </c>
      <c r="B576" s="58">
        <v>2020</v>
      </c>
      <c r="C576" s="58" t="s">
        <v>26</v>
      </c>
      <c r="D576" s="58" t="s">
        <v>116</v>
      </c>
      <c r="E576" s="58" t="s">
        <v>118</v>
      </c>
      <c r="F576" s="58" t="s">
        <v>119</v>
      </c>
      <c r="G576" s="58" t="s">
        <v>115</v>
      </c>
      <c r="H576" s="58" t="s">
        <v>108</v>
      </c>
      <c r="I576" s="58" t="s">
        <v>120</v>
      </c>
      <c r="J576" s="58">
        <v>131</v>
      </c>
      <c r="K576" s="58">
        <v>187.33</v>
      </c>
    </row>
    <row r="577" spans="1:11" hidden="1">
      <c r="A577" s="58" t="s">
        <v>103</v>
      </c>
      <c r="B577" s="58">
        <v>2020</v>
      </c>
      <c r="C577" s="58" t="s">
        <v>30</v>
      </c>
      <c r="D577" s="58" t="s">
        <v>116</v>
      </c>
      <c r="E577" s="58" t="s">
        <v>118</v>
      </c>
      <c r="F577" s="58" t="s">
        <v>119</v>
      </c>
      <c r="G577" s="58" t="s">
        <v>115</v>
      </c>
      <c r="H577" s="58" t="s">
        <v>108</v>
      </c>
      <c r="I577" s="58" t="s">
        <v>120</v>
      </c>
      <c r="J577" s="58">
        <v>140</v>
      </c>
      <c r="K577" s="58">
        <v>200.2</v>
      </c>
    </row>
    <row r="578" spans="1:11" hidden="1">
      <c r="A578" s="58" t="s">
        <v>103</v>
      </c>
      <c r="B578" s="58">
        <v>2020</v>
      </c>
      <c r="C578" s="58" t="s">
        <v>30</v>
      </c>
      <c r="D578" s="58" t="s">
        <v>116</v>
      </c>
      <c r="E578" s="58" t="s">
        <v>118</v>
      </c>
      <c r="F578" s="58" t="s">
        <v>119</v>
      </c>
      <c r="G578" s="58" t="s">
        <v>115</v>
      </c>
      <c r="H578" s="58" t="s">
        <v>108</v>
      </c>
      <c r="I578" s="58" t="s">
        <v>120</v>
      </c>
      <c r="J578" s="58">
        <v>188</v>
      </c>
      <c r="K578" s="58">
        <v>268.83999999999997</v>
      </c>
    </row>
    <row r="579" spans="1:11" hidden="1">
      <c r="A579" s="58" t="s">
        <v>112</v>
      </c>
      <c r="B579" s="58">
        <v>2020</v>
      </c>
      <c r="C579" s="58" t="s">
        <v>30</v>
      </c>
      <c r="D579" s="58" t="s">
        <v>116</v>
      </c>
      <c r="E579" s="58" t="s">
        <v>118</v>
      </c>
      <c r="F579" s="58" t="s">
        <v>119</v>
      </c>
      <c r="G579" s="58" t="s">
        <v>115</v>
      </c>
      <c r="H579" s="58" t="s">
        <v>108</v>
      </c>
      <c r="I579" s="58" t="s">
        <v>120</v>
      </c>
      <c r="J579" s="58">
        <v>356</v>
      </c>
      <c r="K579" s="58">
        <v>509.08</v>
      </c>
    </row>
    <row r="580" spans="1:11" hidden="1">
      <c r="A580" s="58" t="s">
        <v>103</v>
      </c>
      <c r="B580" s="58">
        <v>2020</v>
      </c>
      <c r="C580" s="58" t="s">
        <v>30</v>
      </c>
      <c r="D580" s="58" t="s">
        <v>116</v>
      </c>
      <c r="E580" s="58" t="s">
        <v>118</v>
      </c>
      <c r="F580" s="58" t="s">
        <v>119</v>
      </c>
      <c r="G580" s="58" t="s">
        <v>115</v>
      </c>
      <c r="H580" s="58" t="s">
        <v>108</v>
      </c>
      <c r="I580" s="58" t="s">
        <v>120</v>
      </c>
      <c r="J580" s="58">
        <v>184</v>
      </c>
      <c r="K580" s="58">
        <v>263.12</v>
      </c>
    </row>
    <row r="581" spans="1:11" hidden="1">
      <c r="A581" s="58" t="s">
        <v>110</v>
      </c>
      <c r="B581" s="58">
        <v>2020</v>
      </c>
      <c r="C581" s="58" t="s">
        <v>30</v>
      </c>
      <c r="D581" s="58" t="s">
        <v>116</v>
      </c>
      <c r="E581" s="58" t="s">
        <v>118</v>
      </c>
      <c r="F581" s="58" t="s">
        <v>119</v>
      </c>
      <c r="G581" s="58" t="s">
        <v>115</v>
      </c>
      <c r="H581" s="58" t="s">
        <v>108</v>
      </c>
      <c r="I581" s="58" t="s">
        <v>120</v>
      </c>
      <c r="J581" s="58">
        <v>358</v>
      </c>
      <c r="K581" s="58">
        <v>511.94</v>
      </c>
    </row>
    <row r="582" spans="1:11" hidden="1">
      <c r="A582" s="58" t="s">
        <v>114</v>
      </c>
      <c r="B582" s="58">
        <v>2020</v>
      </c>
      <c r="C582" s="58" t="s">
        <v>30</v>
      </c>
      <c r="D582" s="58" t="s">
        <v>116</v>
      </c>
      <c r="E582" s="58" t="s">
        <v>118</v>
      </c>
      <c r="F582" s="58" t="s">
        <v>119</v>
      </c>
      <c r="G582" s="58" t="s">
        <v>115</v>
      </c>
      <c r="H582" s="58" t="s">
        <v>108</v>
      </c>
      <c r="I582" s="58" t="s">
        <v>120</v>
      </c>
      <c r="J582" s="58">
        <v>816</v>
      </c>
      <c r="K582" s="58">
        <v>1166.8800000000001</v>
      </c>
    </row>
    <row r="583" spans="1:11" hidden="1">
      <c r="A583" s="58" t="s">
        <v>112</v>
      </c>
      <c r="B583" s="58">
        <v>2020</v>
      </c>
      <c r="C583" s="58" t="s">
        <v>30</v>
      </c>
      <c r="D583" s="58" t="s">
        <v>116</v>
      </c>
      <c r="E583" s="58" t="s">
        <v>118</v>
      </c>
      <c r="F583" s="58" t="s">
        <v>119</v>
      </c>
      <c r="G583" s="58" t="s">
        <v>115</v>
      </c>
      <c r="H583" s="58" t="s">
        <v>108</v>
      </c>
      <c r="I583" s="58" t="s">
        <v>120</v>
      </c>
      <c r="J583" s="58">
        <v>849</v>
      </c>
      <c r="K583" s="58">
        <v>1214.07</v>
      </c>
    </row>
    <row r="584" spans="1:11" hidden="1">
      <c r="A584" s="58" t="s">
        <v>103</v>
      </c>
      <c r="B584" s="58">
        <v>2020</v>
      </c>
      <c r="C584" s="58" t="s">
        <v>30</v>
      </c>
      <c r="D584" s="58" t="s">
        <v>116</v>
      </c>
      <c r="E584" s="58" t="s">
        <v>118</v>
      </c>
      <c r="F584" s="58" t="s">
        <v>119</v>
      </c>
      <c r="G584" s="58" t="s">
        <v>115</v>
      </c>
      <c r="H584" s="58" t="s">
        <v>108</v>
      </c>
      <c r="I584" s="58" t="s">
        <v>120</v>
      </c>
      <c r="J584" s="58">
        <v>902</v>
      </c>
      <c r="K584" s="58">
        <v>1289.8599999999999</v>
      </c>
    </row>
    <row r="585" spans="1:11" hidden="1">
      <c r="A585" s="58" t="s">
        <v>103</v>
      </c>
      <c r="B585" s="58">
        <v>2020</v>
      </c>
      <c r="C585" s="58" t="s">
        <v>30</v>
      </c>
      <c r="D585" s="58" t="s">
        <v>116</v>
      </c>
      <c r="E585" s="58" t="s">
        <v>118</v>
      </c>
      <c r="F585" s="58" t="s">
        <v>119</v>
      </c>
      <c r="G585" s="58" t="s">
        <v>115</v>
      </c>
      <c r="H585" s="58" t="s">
        <v>108</v>
      </c>
      <c r="I585" s="58" t="s">
        <v>120</v>
      </c>
      <c r="J585" s="58">
        <v>855</v>
      </c>
      <c r="K585" s="58">
        <v>526.24</v>
      </c>
    </row>
    <row r="586" spans="1:11" hidden="1">
      <c r="A586" s="58" t="s">
        <v>114</v>
      </c>
      <c r="B586" s="58">
        <v>2020</v>
      </c>
      <c r="C586" s="58" t="s">
        <v>30</v>
      </c>
      <c r="D586" s="58" t="s">
        <v>116</v>
      </c>
      <c r="E586" s="58" t="s">
        <v>118</v>
      </c>
      <c r="F586" s="58" t="s">
        <v>119</v>
      </c>
      <c r="G586" s="58" t="s">
        <v>115</v>
      </c>
      <c r="H586" s="58" t="s">
        <v>108</v>
      </c>
      <c r="I586" s="58" t="s">
        <v>120</v>
      </c>
      <c r="J586" s="58">
        <v>357</v>
      </c>
      <c r="K586" s="58">
        <v>510.51</v>
      </c>
    </row>
    <row r="587" spans="1:11" hidden="1">
      <c r="A587" s="58" t="s">
        <v>110</v>
      </c>
      <c r="B587" s="58">
        <v>2020</v>
      </c>
      <c r="C587" s="58" t="s">
        <v>30</v>
      </c>
      <c r="D587" s="58" t="s">
        <v>116</v>
      </c>
      <c r="E587" s="58" t="s">
        <v>118</v>
      </c>
      <c r="F587" s="58" t="s">
        <v>119</v>
      </c>
      <c r="G587" s="58" t="s">
        <v>115</v>
      </c>
      <c r="H587" s="58" t="s">
        <v>108</v>
      </c>
      <c r="I587" s="58" t="s">
        <v>120</v>
      </c>
      <c r="J587" s="58">
        <v>139</v>
      </c>
      <c r="K587" s="58">
        <v>198.77</v>
      </c>
    </row>
    <row r="588" spans="1:11" hidden="1">
      <c r="A588" s="58" t="s">
        <v>113</v>
      </c>
      <c r="B588" s="58">
        <v>2020</v>
      </c>
      <c r="C588" s="58" t="s">
        <v>30</v>
      </c>
      <c r="D588" s="58" t="s">
        <v>116</v>
      </c>
      <c r="E588" s="58" t="s">
        <v>118</v>
      </c>
      <c r="F588" s="58" t="s">
        <v>119</v>
      </c>
      <c r="G588" s="58" t="s">
        <v>115</v>
      </c>
      <c r="H588" s="58" t="s">
        <v>108</v>
      </c>
      <c r="I588" s="58" t="s">
        <v>120</v>
      </c>
      <c r="J588" s="58">
        <v>187</v>
      </c>
      <c r="K588" s="58">
        <v>267.41000000000003</v>
      </c>
    </row>
    <row r="589" spans="1:11" hidden="1">
      <c r="A589" s="58" t="s">
        <v>112</v>
      </c>
      <c r="B589" s="58">
        <v>2020</v>
      </c>
      <c r="C589" s="58" t="s">
        <v>30</v>
      </c>
      <c r="D589" s="58" t="s">
        <v>116</v>
      </c>
      <c r="E589" s="58" t="s">
        <v>118</v>
      </c>
      <c r="F589" s="58" t="s">
        <v>119</v>
      </c>
      <c r="G589" s="58" t="s">
        <v>115</v>
      </c>
      <c r="H589" s="58" t="s">
        <v>108</v>
      </c>
      <c r="I589" s="58" t="s">
        <v>120</v>
      </c>
      <c r="J589" s="58">
        <v>825</v>
      </c>
      <c r="K589" s="58">
        <v>1179.75</v>
      </c>
    </row>
    <row r="590" spans="1:11" hidden="1">
      <c r="A590" s="58" t="s">
        <v>110</v>
      </c>
      <c r="B590" s="58">
        <v>2020</v>
      </c>
      <c r="C590" s="58" t="s">
        <v>30</v>
      </c>
      <c r="D590" s="58" t="s">
        <v>116</v>
      </c>
      <c r="E590" s="58" t="s">
        <v>118</v>
      </c>
      <c r="F590" s="58" t="s">
        <v>119</v>
      </c>
      <c r="G590" s="58" t="s">
        <v>115</v>
      </c>
      <c r="H590" s="58" t="s">
        <v>108</v>
      </c>
      <c r="I590" s="58" t="s">
        <v>120</v>
      </c>
      <c r="J590" s="58">
        <v>858</v>
      </c>
      <c r="K590" s="58">
        <v>1226.94</v>
      </c>
    </row>
    <row r="591" spans="1:11" hidden="1">
      <c r="A591" s="58" t="s">
        <v>103</v>
      </c>
      <c r="B591" s="58">
        <v>2020</v>
      </c>
      <c r="C591" s="58" t="s">
        <v>30</v>
      </c>
      <c r="D591" s="58" t="s">
        <v>116</v>
      </c>
      <c r="E591" s="58" t="s">
        <v>118</v>
      </c>
      <c r="F591" s="58" t="s">
        <v>119</v>
      </c>
      <c r="G591" s="58" t="s">
        <v>115</v>
      </c>
      <c r="H591" s="58" t="s">
        <v>108</v>
      </c>
      <c r="I591" s="58" t="s">
        <v>120</v>
      </c>
      <c r="J591" s="58">
        <v>359</v>
      </c>
      <c r="K591" s="58">
        <v>513.37</v>
      </c>
    </row>
    <row r="592" spans="1:11" hidden="1">
      <c r="A592" s="58" t="s">
        <v>114</v>
      </c>
      <c r="B592" s="58">
        <v>2020</v>
      </c>
      <c r="C592" s="58" t="s">
        <v>34</v>
      </c>
      <c r="D592" s="58" t="s">
        <v>116</v>
      </c>
      <c r="E592" s="58" t="s">
        <v>118</v>
      </c>
      <c r="F592" s="58" t="s">
        <v>119</v>
      </c>
      <c r="G592" s="58" t="s">
        <v>115</v>
      </c>
      <c r="H592" s="58" t="s">
        <v>108</v>
      </c>
      <c r="I592" s="58" t="s">
        <v>120</v>
      </c>
      <c r="J592" s="58">
        <v>362</v>
      </c>
      <c r="K592" s="58">
        <v>517.66</v>
      </c>
    </row>
    <row r="593" spans="1:11" hidden="1">
      <c r="A593" s="58" t="s">
        <v>112</v>
      </c>
      <c r="B593" s="58">
        <v>2020</v>
      </c>
      <c r="C593" s="58" t="s">
        <v>34</v>
      </c>
      <c r="D593" s="58" t="s">
        <v>116</v>
      </c>
      <c r="E593" s="58" t="s">
        <v>118</v>
      </c>
      <c r="F593" s="58" t="s">
        <v>119</v>
      </c>
      <c r="G593" s="58" t="s">
        <v>115</v>
      </c>
      <c r="H593" s="58" t="s">
        <v>108</v>
      </c>
      <c r="I593" s="58" t="s">
        <v>120</v>
      </c>
      <c r="J593" s="58">
        <v>164</v>
      </c>
      <c r="K593" s="58">
        <v>234.52</v>
      </c>
    </row>
    <row r="594" spans="1:11" hidden="1">
      <c r="A594" s="58" t="s">
        <v>110</v>
      </c>
      <c r="B594" s="58">
        <v>2020</v>
      </c>
      <c r="C594" s="58" t="s">
        <v>34</v>
      </c>
      <c r="D594" s="58" t="s">
        <v>116</v>
      </c>
      <c r="E594" s="58" t="s">
        <v>118</v>
      </c>
      <c r="F594" s="58" t="s">
        <v>119</v>
      </c>
      <c r="G594" s="58" t="s">
        <v>115</v>
      </c>
      <c r="H594" s="58" t="s">
        <v>108</v>
      </c>
      <c r="I594" s="58" t="s">
        <v>120</v>
      </c>
      <c r="J594" s="58">
        <v>338</v>
      </c>
      <c r="K594" s="58">
        <v>483.34</v>
      </c>
    </row>
    <row r="595" spans="1:11" hidden="1">
      <c r="A595" s="58" t="s">
        <v>113</v>
      </c>
      <c r="B595" s="58">
        <v>2020</v>
      </c>
      <c r="C595" s="58" t="s">
        <v>34</v>
      </c>
      <c r="D595" s="58" t="s">
        <v>116</v>
      </c>
      <c r="E595" s="58" t="s">
        <v>118</v>
      </c>
      <c r="F595" s="58" t="s">
        <v>119</v>
      </c>
      <c r="G595" s="58" t="s">
        <v>115</v>
      </c>
      <c r="H595" s="58" t="s">
        <v>108</v>
      </c>
      <c r="I595" s="58" t="s">
        <v>120</v>
      </c>
      <c r="J595" s="58">
        <v>364</v>
      </c>
      <c r="K595" s="58">
        <v>520.52</v>
      </c>
    </row>
    <row r="596" spans="1:11" hidden="1">
      <c r="A596" s="58" t="s">
        <v>103</v>
      </c>
      <c r="B596" s="58">
        <v>2020</v>
      </c>
      <c r="C596" s="58" t="s">
        <v>34</v>
      </c>
      <c r="D596" s="58" t="s">
        <v>116</v>
      </c>
      <c r="E596" s="58" t="s">
        <v>118</v>
      </c>
      <c r="F596" s="58" t="s">
        <v>119</v>
      </c>
      <c r="G596" s="58" t="s">
        <v>115</v>
      </c>
      <c r="H596" s="58" t="s">
        <v>108</v>
      </c>
      <c r="I596" s="58" t="s">
        <v>120</v>
      </c>
      <c r="J596" s="58">
        <v>166</v>
      </c>
      <c r="K596" s="58">
        <v>237.38</v>
      </c>
    </row>
    <row r="597" spans="1:11" hidden="1">
      <c r="A597" s="58" t="s">
        <v>103</v>
      </c>
      <c r="B597" s="58">
        <v>2020</v>
      </c>
      <c r="C597" s="58" t="s">
        <v>34</v>
      </c>
      <c r="D597" s="58" t="s">
        <v>116</v>
      </c>
      <c r="E597" s="58" t="s">
        <v>118</v>
      </c>
      <c r="F597" s="58" t="s">
        <v>119</v>
      </c>
      <c r="G597" s="58" t="s">
        <v>115</v>
      </c>
      <c r="H597" s="58" t="s">
        <v>108</v>
      </c>
      <c r="I597" s="58" t="s">
        <v>120</v>
      </c>
      <c r="J597" s="58">
        <v>819</v>
      </c>
      <c r="K597" s="58">
        <v>1171.17</v>
      </c>
    </row>
    <row r="598" spans="1:11" hidden="1">
      <c r="A598" s="58" t="s">
        <v>103</v>
      </c>
      <c r="B598" s="58">
        <v>2020</v>
      </c>
      <c r="C598" s="58" t="s">
        <v>34</v>
      </c>
      <c r="D598" s="58" t="s">
        <v>116</v>
      </c>
      <c r="E598" s="58" t="s">
        <v>118</v>
      </c>
      <c r="F598" s="58" t="s">
        <v>119</v>
      </c>
      <c r="G598" s="58" t="s">
        <v>115</v>
      </c>
      <c r="H598" s="58" t="s">
        <v>108</v>
      </c>
      <c r="I598" s="58" t="s">
        <v>120</v>
      </c>
      <c r="J598" s="58">
        <v>853</v>
      </c>
      <c r="K598" s="58">
        <v>1219.79</v>
      </c>
    </row>
    <row r="599" spans="1:11" hidden="1">
      <c r="A599" s="58" t="s">
        <v>113</v>
      </c>
      <c r="B599" s="58">
        <v>2020</v>
      </c>
      <c r="C599" s="58" t="s">
        <v>34</v>
      </c>
      <c r="D599" s="58" t="s">
        <v>116</v>
      </c>
      <c r="E599" s="58" t="s">
        <v>118</v>
      </c>
      <c r="F599" s="58" t="s">
        <v>119</v>
      </c>
      <c r="G599" s="58" t="s">
        <v>115</v>
      </c>
      <c r="H599" s="58" t="s">
        <v>108</v>
      </c>
      <c r="I599" s="58" t="s">
        <v>120</v>
      </c>
      <c r="J599" s="58">
        <v>906</v>
      </c>
      <c r="K599" s="58">
        <v>1295.58</v>
      </c>
    </row>
    <row r="600" spans="1:11" hidden="1">
      <c r="A600" s="58" t="s">
        <v>113</v>
      </c>
      <c r="B600" s="58">
        <v>2020</v>
      </c>
      <c r="C600" s="58" t="s">
        <v>34</v>
      </c>
      <c r="D600" s="58" t="s">
        <v>116</v>
      </c>
      <c r="E600" s="58" t="s">
        <v>118</v>
      </c>
      <c r="F600" s="58" t="s">
        <v>119</v>
      </c>
      <c r="G600" s="58" t="s">
        <v>115</v>
      </c>
      <c r="H600" s="58" t="s">
        <v>108</v>
      </c>
      <c r="I600" s="58" t="s">
        <v>120</v>
      </c>
      <c r="J600" s="58">
        <v>859</v>
      </c>
      <c r="K600" s="58">
        <v>526.24</v>
      </c>
    </row>
    <row r="601" spans="1:11" hidden="1">
      <c r="A601" s="58" t="s">
        <v>103</v>
      </c>
      <c r="B601" s="58">
        <v>2020</v>
      </c>
      <c r="C601" s="58" t="s">
        <v>34</v>
      </c>
      <c r="D601" s="58" t="s">
        <v>116</v>
      </c>
      <c r="E601" s="58" t="s">
        <v>118</v>
      </c>
      <c r="F601" s="58" t="s">
        <v>119</v>
      </c>
      <c r="G601" s="58" t="s">
        <v>115</v>
      </c>
      <c r="H601" s="58" t="s">
        <v>108</v>
      </c>
      <c r="I601" s="58" t="s">
        <v>120</v>
      </c>
      <c r="J601" s="58">
        <v>165</v>
      </c>
      <c r="K601" s="58">
        <v>526.24</v>
      </c>
    </row>
    <row r="602" spans="1:11" hidden="1">
      <c r="A602" s="58" t="s">
        <v>103</v>
      </c>
      <c r="B602" s="58">
        <v>2020</v>
      </c>
      <c r="C602" s="58" t="s">
        <v>34</v>
      </c>
      <c r="D602" s="58" t="s">
        <v>116</v>
      </c>
      <c r="E602" s="58" t="s">
        <v>118</v>
      </c>
      <c r="F602" s="58" t="s">
        <v>119</v>
      </c>
      <c r="G602" s="58" t="s">
        <v>115</v>
      </c>
      <c r="H602" s="58" t="s">
        <v>108</v>
      </c>
      <c r="I602" s="58" t="s">
        <v>120</v>
      </c>
      <c r="J602" s="58">
        <v>339</v>
      </c>
      <c r="K602" s="58">
        <v>484.77</v>
      </c>
    </row>
    <row r="603" spans="1:11" hidden="1">
      <c r="A603" s="58" t="s">
        <v>112</v>
      </c>
      <c r="B603" s="58">
        <v>2020</v>
      </c>
      <c r="C603" s="58" t="s">
        <v>34</v>
      </c>
      <c r="D603" s="58" t="s">
        <v>116</v>
      </c>
      <c r="E603" s="58" t="s">
        <v>118</v>
      </c>
      <c r="F603" s="58" t="s">
        <v>119</v>
      </c>
      <c r="G603" s="58" t="s">
        <v>115</v>
      </c>
      <c r="H603" s="58" t="s">
        <v>108</v>
      </c>
      <c r="I603" s="58" t="s">
        <v>120</v>
      </c>
      <c r="J603" s="58">
        <v>163</v>
      </c>
      <c r="K603" s="58">
        <v>233.09</v>
      </c>
    </row>
    <row r="604" spans="1:11" hidden="1">
      <c r="A604" s="58" t="s">
        <v>113</v>
      </c>
      <c r="B604" s="58">
        <v>2020</v>
      </c>
      <c r="C604" s="58" t="s">
        <v>34</v>
      </c>
      <c r="D604" s="58" t="s">
        <v>116</v>
      </c>
      <c r="E604" s="58" t="s">
        <v>118</v>
      </c>
      <c r="F604" s="58" t="s">
        <v>119</v>
      </c>
      <c r="G604" s="58" t="s">
        <v>115</v>
      </c>
      <c r="H604" s="58" t="s">
        <v>108</v>
      </c>
      <c r="I604" s="58" t="s">
        <v>120</v>
      </c>
      <c r="J604" s="58">
        <v>337</v>
      </c>
      <c r="K604" s="58">
        <v>481.91</v>
      </c>
    </row>
    <row r="605" spans="1:11" hidden="1">
      <c r="A605" s="58" t="s">
        <v>110</v>
      </c>
      <c r="B605" s="58">
        <v>2020</v>
      </c>
      <c r="C605" s="58" t="s">
        <v>34</v>
      </c>
      <c r="D605" s="58" t="s">
        <v>116</v>
      </c>
      <c r="E605" s="58" t="s">
        <v>118</v>
      </c>
      <c r="F605" s="58" t="s">
        <v>119</v>
      </c>
      <c r="G605" s="58" t="s">
        <v>115</v>
      </c>
      <c r="H605" s="58" t="s">
        <v>108</v>
      </c>
      <c r="I605" s="58" t="s">
        <v>120</v>
      </c>
      <c r="J605" s="58">
        <v>828</v>
      </c>
      <c r="K605" s="58">
        <v>1184.04</v>
      </c>
    </row>
    <row r="606" spans="1:11" hidden="1">
      <c r="A606" s="58" t="s">
        <v>110</v>
      </c>
      <c r="B606" s="58">
        <v>2020</v>
      </c>
      <c r="C606" s="58" t="s">
        <v>34</v>
      </c>
      <c r="D606" s="58" t="s">
        <v>116</v>
      </c>
      <c r="E606" s="58" t="s">
        <v>118</v>
      </c>
      <c r="F606" s="58" t="s">
        <v>119</v>
      </c>
      <c r="G606" s="58" t="s">
        <v>115</v>
      </c>
      <c r="H606" s="58" t="s">
        <v>108</v>
      </c>
      <c r="I606" s="58" t="s">
        <v>120</v>
      </c>
      <c r="J606" s="58">
        <v>861</v>
      </c>
      <c r="K606" s="58">
        <v>1231.23</v>
      </c>
    </row>
    <row r="607" spans="1:11" hidden="1">
      <c r="A607" s="58" t="s">
        <v>114</v>
      </c>
      <c r="B607" s="58">
        <v>2020</v>
      </c>
      <c r="C607" s="58" t="s">
        <v>34</v>
      </c>
      <c r="D607" s="58" t="s">
        <v>116</v>
      </c>
      <c r="E607" s="58" t="s">
        <v>118</v>
      </c>
      <c r="F607" s="58" t="s">
        <v>119</v>
      </c>
      <c r="G607" s="58" t="s">
        <v>115</v>
      </c>
      <c r="H607" s="58" t="s">
        <v>108</v>
      </c>
      <c r="I607" s="58" t="s">
        <v>120</v>
      </c>
      <c r="J607" s="58">
        <v>335</v>
      </c>
      <c r="K607" s="58">
        <v>479.05</v>
      </c>
    </row>
    <row r="608" spans="1:11" hidden="1">
      <c r="A608" s="58" t="s">
        <v>103</v>
      </c>
      <c r="B608" s="58">
        <v>2020</v>
      </c>
      <c r="C608" s="58" t="s">
        <v>23</v>
      </c>
      <c r="D608" s="58" t="s">
        <v>116</v>
      </c>
      <c r="E608" s="58" t="s">
        <v>118</v>
      </c>
      <c r="F608" s="58" t="s">
        <v>119</v>
      </c>
      <c r="G608" s="58" t="s">
        <v>115</v>
      </c>
      <c r="H608" s="58" t="s">
        <v>108</v>
      </c>
      <c r="I608" s="58" t="s">
        <v>120</v>
      </c>
      <c r="J608" s="58">
        <v>170</v>
      </c>
      <c r="K608" s="58">
        <v>243.1</v>
      </c>
    </row>
    <row r="609" spans="1:11" hidden="1">
      <c r="A609" s="58" t="s">
        <v>112</v>
      </c>
      <c r="B609" s="58">
        <v>2020</v>
      </c>
      <c r="C609" s="58" t="s">
        <v>23</v>
      </c>
      <c r="D609" s="58" t="s">
        <v>116</v>
      </c>
      <c r="E609" s="58" t="s">
        <v>118</v>
      </c>
      <c r="F609" s="58" t="s">
        <v>119</v>
      </c>
      <c r="G609" s="58" t="s">
        <v>115</v>
      </c>
      <c r="H609" s="58" t="s">
        <v>108</v>
      </c>
      <c r="I609" s="58" t="s">
        <v>120</v>
      </c>
      <c r="J609" s="58">
        <v>218</v>
      </c>
      <c r="K609" s="58">
        <v>311.74</v>
      </c>
    </row>
    <row r="610" spans="1:11" hidden="1">
      <c r="A610" s="58" t="s">
        <v>110</v>
      </c>
      <c r="B610" s="58">
        <v>2020</v>
      </c>
      <c r="C610" s="58" t="s">
        <v>23</v>
      </c>
      <c r="D610" s="58" t="s">
        <v>116</v>
      </c>
      <c r="E610" s="58" t="s">
        <v>118</v>
      </c>
      <c r="F610" s="58" t="s">
        <v>119</v>
      </c>
      <c r="G610" s="58" t="s">
        <v>115</v>
      </c>
      <c r="H610" s="58" t="s">
        <v>108</v>
      </c>
      <c r="I610" s="58" t="s">
        <v>120</v>
      </c>
      <c r="J610" s="58">
        <v>146</v>
      </c>
      <c r="K610" s="58">
        <v>208.78</v>
      </c>
    </row>
    <row r="611" spans="1:11" hidden="1">
      <c r="A611" s="58" t="s">
        <v>112</v>
      </c>
      <c r="B611" s="58">
        <v>2020</v>
      </c>
      <c r="C611" s="58" t="s">
        <v>23</v>
      </c>
      <c r="D611" s="58" t="s">
        <v>116</v>
      </c>
      <c r="E611" s="58" t="s">
        <v>118</v>
      </c>
      <c r="F611" s="58" t="s">
        <v>119</v>
      </c>
      <c r="G611" s="58" t="s">
        <v>115</v>
      </c>
      <c r="H611" s="58" t="s">
        <v>108</v>
      </c>
      <c r="I611" s="58" t="s">
        <v>120</v>
      </c>
      <c r="J611" s="58">
        <v>172</v>
      </c>
      <c r="K611" s="58">
        <v>245.96</v>
      </c>
    </row>
    <row r="612" spans="1:11" hidden="1">
      <c r="A612" s="58" t="s">
        <v>113</v>
      </c>
      <c r="B612" s="58">
        <v>2020</v>
      </c>
      <c r="C612" s="58" t="s">
        <v>23</v>
      </c>
      <c r="D612" s="58" t="s">
        <v>116</v>
      </c>
      <c r="E612" s="58" t="s">
        <v>118</v>
      </c>
      <c r="F612" s="58" t="s">
        <v>119</v>
      </c>
      <c r="G612" s="58" t="s">
        <v>115</v>
      </c>
      <c r="H612" s="58" t="s">
        <v>108</v>
      </c>
      <c r="I612" s="58" t="s">
        <v>120</v>
      </c>
      <c r="J612" s="58">
        <v>220</v>
      </c>
      <c r="K612" s="58">
        <v>314.60000000000002</v>
      </c>
    </row>
    <row r="613" spans="1:11" hidden="1">
      <c r="A613" s="58" t="s">
        <v>103</v>
      </c>
      <c r="B613" s="58">
        <v>2020</v>
      </c>
      <c r="C613" s="58" t="s">
        <v>23</v>
      </c>
      <c r="D613" s="58" t="s">
        <v>116</v>
      </c>
      <c r="E613" s="58" t="s">
        <v>118</v>
      </c>
      <c r="F613" s="58" t="s">
        <v>119</v>
      </c>
      <c r="G613" s="58" t="s">
        <v>115</v>
      </c>
      <c r="H613" s="58" t="s">
        <v>108</v>
      </c>
      <c r="I613" s="58" t="s">
        <v>120</v>
      </c>
      <c r="J613" s="58">
        <v>142</v>
      </c>
      <c r="K613" s="58">
        <v>203.06</v>
      </c>
    </row>
    <row r="614" spans="1:11" hidden="1">
      <c r="A614" s="58" t="s">
        <v>103</v>
      </c>
      <c r="B614" s="58">
        <v>2020</v>
      </c>
      <c r="C614" s="58" t="s">
        <v>23</v>
      </c>
      <c r="D614" s="58" t="s">
        <v>116</v>
      </c>
      <c r="E614" s="58" t="s">
        <v>118</v>
      </c>
      <c r="F614" s="58" t="s">
        <v>119</v>
      </c>
      <c r="G614" s="58" t="s">
        <v>115</v>
      </c>
      <c r="H614" s="58" t="s">
        <v>108</v>
      </c>
      <c r="I614" s="58" t="s">
        <v>120</v>
      </c>
      <c r="J614" s="58">
        <v>844</v>
      </c>
      <c r="K614" s="58">
        <v>1206.92</v>
      </c>
    </row>
    <row r="615" spans="1:11" hidden="1">
      <c r="A615" s="58" t="s">
        <v>103</v>
      </c>
      <c r="B615" s="58">
        <v>2020</v>
      </c>
      <c r="C615" s="58" t="s">
        <v>23</v>
      </c>
      <c r="D615" s="58" t="s">
        <v>116</v>
      </c>
      <c r="E615" s="58" t="s">
        <v>118</v>
      </c>
      <c r="F615" s="58" t="s">
        <v>119</v>
      </c>
      <c r="G615" s="58" t="s">
        <v>115</v>
      </c>
      <c r="H615" s="58" t="s">
        <v>108</v>
      </c>
      <c r="I615" s="58" t="s">
        <v>120</v>
      </c>
      <c r="J615" s="58">
        <v>897</v>
      </c>
      <c r="K615" s="58">
        <v>1282.71</v>
      </c>
    </row>
    <row r="616" spans="1:11" hidden="1">
      <c r="A616" s="58" t="s">
        <v>103</v>
      </c>
      <c r="B616" s="58">
        <v>2020</v>
      </c>
      <c r="C616" s="58" t="s">
        <v>23</v>
      </c>
      <c r="D616" s="58" t="s">
        <v>116</v>
      </c>
      <c r="E616" s="58" t="s">
        <v>118</v>
      </c>
      <c r="F616" s="58" t="s">
        <v>119</v>
      </c>
      <c r="G616" s="58" t="s">
        <v>115</v>
      </c>
      <c r="H616" s="58" t="s">
        <v>108</v>
      </c>
      <c r="I616" s="58" t="s">
        <v>120</v>
      </c>
      <c r="J616" s="58">
        <v>850</v>
      </c>
      <c r="K616" s="58">
        <v>526.24</v>
      </c>
    </row>
    <row r="617" spans="1:11" hidden="1">
      <c r="A617" s="58" t="s">
        <v>110</v>
      </c>
      <c r="B617" s="58">
        <v>2020</v>
      </c>
      <c r="C617" s="58" t="s">
        <v>23</v>
      </c>
      <c r="D617" s="58" t="s">
        <v>116</v>
      </c>
      <c r="E617" s="58" t="s">
        <v>118</v>
      </c>
      <c r="F617" s="58" t="s">
        <v>119</v>
      </c>
      <c r="G617" s="58" t="s">
        <v>115</v>
      </c>
      <c r="H617" s="58" t="s">
        <v>108</v>
      </c>
      <c r="I617" s="58" t="s">
        <v>120</v>
      </c>
      <c r="J617" s="58">
        <v>883</v>
      </c>
      <c r="K617" s="58">
        <v>526.24</v>
      </c>
    </row>
    <row r="618" spans="1:11" hidden="1">
      <c r="A618" s="58" t="s">
        <v>103</v>
      </c>
      <c r="B618" s="58">
        <v>2020</v>
      </c>
      <c r="C618" s="58" t="s">
        <v>23</v>
      </c>
      <c r="D618" s="58" t="s">
        <v>116</v>
      </c>
      <c r="E618" s="58" t="s">
        <v>118</v>
      </c>
      <c r="F618" s="58" t="s">
        <v>119</v>
      </c>
      <c r="G618" s="58" t="s">
        <v>115</v>
      </c>
      <c r="H618" s="58" t="s">
        <v>108</v>
      </c>
      <c r="I618" s="58" t="s">
        <v>120</v>
      </c>
      <c r="J618" s="58">
        <v>169</v>
      </c>
      <c r="K618" s="58">
        <v>241.67</v>
      </c>
    </row>
    <row r="619" spans="1:11" hidden="1">
      <c r="A619" s="58" t="s">
        <v>110</v>
      </c>
      <c r="B619" s="58">
        <v>2020</v>
      </c>
      <c r="C619" s="58" t="s">
        <v>23</v>
      </c>
      <c r="D619" s="58" t="s">
        <v>116</v>
      </c>
      <c r="E619" s="58" t="s">
        <v>118</v>
      </c>
      <c r="F619" s="58" t="s">
        <v>119</v>
      </c>
      <c r="G619" s="58" t="s">
        <v>115</v>
      </c>
      <c r="H619" s="58" t="s">
        <v>108</v>
      </c>
      <c r="I619" s="58" t="s">
        <v>120</v>
      </c>
      <c r="J619" s="58">
        <v>217</v>
      </c>
      <c r="K619" s="58">
        <v>310.31</v>
      </c>
    </row>
    <row r="620" spans="1:11" hidden="1">
      <c r="A620" s="58" t="s">
        <v>112</v>
      </c>
      <c r="B620" s="58">
        <v>2020</v>
      </c>
      <c r="C620" s="58" t="s">
        <v>23</v>
      </c>
      <c r="D620" s="58" t="s">
        <v>116</v>
      </c>
      <c r="E620" s="58" t="s">
        <v>118</v>
      </c>
      <c r="F620" s="58" t="s">
        <v>119</v>
      </c>
      <c r="G620" s="58" t="s">
        <v>115</v>
      </c>
      <c r="H620" s="58" t="s">
        <v>108</v>
      </c>
      <c r="I620" s="58" t="s">
        <v>120</v>
      </c>
      <c r="J620" s="58">
        <v>145</v>
      </c>
      <c r="K620" s="58">
        <v>207.35</v>
      </c>
    </row>
    <row r="621" spans="1:11" hidden="1">
      <c r="A621" s="58" t="s">
        <v>110</v>
      </c>
      <c r="B621" s="58">
        <v>2020</v>
      </c>
      <c r="C621" s="58" t="s">
        <v>23</v>
      </c>
      <c r="D621" s="58" t="s">
        <v>116</v>
      </c>
      <c r="E621" s="58" t="s">
        <v>118</v>
      </c>
      <c r="F621" s="58" t="s">
        <v>119</v>
      </c>
      <c r="G621" s="58" t="s">
        <v>115</v>
      </c>
      <c r="H621" s="58" t="s">
        <v>108</v>
      </c>
      <c r="I621" s="58" t="s">
        <v>120</v>
      </c>
      <c r="J621" s="58">
        <v>819</v>
      </c>
      <c r="K621" s="58">
        <v>1171.17</v>
      </c>
    </row>
    <row r="622" spans="1:11" hidden="1">
      <c r="A622" s="58" t="s">
        <v>103</v>
      </c>
      <c r="B622" s="58">
        <v>2020</v>
      </c>
      <c r="C622" s="58" t="s">
        <v>23</v>
      </c>
      <c r="D622" s="58" t="s">
        <v>116</v>
      </c>
      <c r="E622" s="58" t="s">
        <v>118</v>
      </c>
      <c r="F622" s="58" t="s">
        <v>119</v>
      </c>
      <c r="G622" s="58" t="s">
        <v>115</v>
      </c>
      <c r="H622" s="58" t="s">
        <v>108</v>
      </c>
      <c r="I622" s="58" t="s">
        <v>120</v>
      </c>
      <c r="J622" s="58">
        <v>143</v>
      </c>
      <c r="K622" s="58">
        <v>204.49</v>
      </c>
    </row>
    <row r="623" spans="1:11" hidden="1">
      <c r="A623" s="58" t="s">
        <v>114</v>
      </c>
      <c r="B623" s="58">
        <v>2020</v>
      </c>
      <c r="C623" s="58" t="s">
        <v>1</v>
      </c>
      <c r="D623" s="58" t="s">
        <v>116</v>
      </c>
      <c r="E623" s="58" t="s">
        <v>118</v>
      </c>
      <c r="F623" s="58" t="s">
        <v>119</v>
      </c>
      <c r="G623" s="58" t="s">
        <v>115</v>
      </c>
      <c r="H623" s="58" t="s">
        <v>108</v>
      </c>
      <c r="I623" s="58" t="s">
        <v>120</v>
      </c>
      <c r="J623" s="58">
        <v>176</v>
      </c>
      <c r="K623" s="58">
        <v>251.68</v>
      </c>
    </row>
    <row r="624" spans="1:11" hidden="1">
      <c r="A624" s="58" t="s">
        <v>112</v>
      </c>
      <c r="B624" s="58">
        <v>2020</v>
      </c>
      <c r="C624" s="58" t="s">
        <v>1</v>
      </c>
      <c r="D624" s="58" t="s">
        <v>116</v>
      </c>
      <c r="E624" s="58" t="s">
        <v>118</v>
      </c>
      <c r="F624" s="58" t="s">
        <v>119</v>
      </c>
      <c r="G624" s="58" t="s">
        <v>115</v>
      </c>
      <c r="H624" s="58" t="s">
        <v>108</v>
      </c>
      <c r="I624" s="58" t="s">
        <v>120</v>
      </c>
      <c r="J624" s="58">
        <v>224</v>
      </c>
      <c r="K624" s="58">
        <v>320.32</v>
      </c>
    </row>
    <row r="625" spans="1:11" hidden="1">
      <c r="A625" s="58" t="s">
        <v>110</v>
      </c>
      <c r="B625" s="58">
        <v>2020</v>
      </c>
      <c r="C625" s="58" t="s">
        <v>1</v>
      </c>
      <c r="D625" s="58" t="s">
        <v>116</v>
      </c>
      <c r="E625" s="58" t="s">
        <v>118</v>
      </c>
      <c r="F625" s="58" t="s">
        <v>119</v>
      </c>
      <c r="G625" s="58" t="s">
        <v>115</v>
      </c>
      <c r="H625" s="58" t="s">
        <v>108</v>
      </c>
      <c r="I625" s="58" t="s">
        <v>120</v>
      </c>
      <c r="J625" s="58">
        <v>178</v>
      </c>
      <c r="K625" s="58">
        <v>254.54</v>
      </c>
    </row>
    <row r="626" spans="1:11" hidden="1">
      <c r="A626" s="58" t="s">
        <v>103</v>
      </c>
      <c r="B626" s="58">
        <v>2020</v>
      </c>
      <c r="C626" s="58" t="s">
        <v>1</v>
      </c>
      <c r="D626" s="58" t="s">
        <v>116</v>
      </c>
      <c r="E626" s="58" t="s">
        <v>118</v>
      </c>
      <c r="F626" s="58" t="s">
        <v>119</v>
      </c>
      <c r="G626" s="58" t="s">
        <v>115</v>
      </c>
      <c r="H626" s="58" t="s">
        <v>108</v>
      </c>
      <c r="I626" s="58" t="s">
        <v>120</v>
      </c>
      <c r="J626" s="58">
        <v>148</v>
      </c>
      <c r="K626" s="58">
        <v>211.64</v>
      </c>
    </row>
    <row r="627" spans="1:11" hidden="1">
      <c r="A627" s="58" t="s">
        <v>110</v>
      </c>
      <c r="B627" s="58">
        <v>2020</v>
      </c>
      <c r="C627" s="58" t="s">
        <v>1</v>
      </c>
      <c r="D627" s="58" t="s">
        <v>116</v>
      </c>
      <c r="E627" s="58" t="s">
        <v>118</v>
      </c>
      <c r="F627" s="58" t="s">
        <v>119</v>
      </c>
      <c r="G627" s="58" t="s">
        <v>115</v>
      </c>
      <c r="H627" s="58" t="s">
        <v>108</v>
      </c>
      <c r="I627" s="58" t="s">
        <v>120</v>
      </c>
      <c r="J627" s="58">
        <v>810</v>
      </c>
      <c r="K627" s="58">
        <v>1158.3</v>
      </c>
    </row>
    <row r="628" spans="1:11" hidden="1">
      <c r="A628" s="58" t="s">
        <v>112</v>
      </c>
      <c r="B628" s="58">
        <v>2020</v>
      </c>
      <c r="C628" s="58" t="s">
        <v>1</v>
      </c>
      <c r="D628" s="58" t="s">
        <v>116</v>
      </c>
      <c r="E628" s="58" t="s">
        <v>118</v>
      </c>
      <c r="F628" s="58" t="s">
        <v>119</v>
      </c>
      <c r="G628" s="58" t="s">
        <v>115</v>
      </c>
      <c r="H628" s="58" t="s">
        <v>108</v>
      </c>
      <c r="I628" s="58" t="s">
        <v>120</v>
      </c>
      <c r="J628" s="58">
        <v>843</v>
      </c>
      <c r="K628" s="58">
        <v>1205.49</v>
      </c>
    </row>
    <row r="629" spans="1:11" hidden="1">
      <c r="A629" s="58" t="s">
        <v>112</v>
      </c>
      <c r="B629" s="58">
        <v>2020</v>
      </c>
      <c r="C629" s="58" t="s">
        <v>1</v>
      </c>
      <c r="D629" s="58" t="s">
        <v>116</v>
      </c>
      <c r="E629" s="58" t="s">
        <v>118</v>
      </c>
      <c r="F629" s="58" t="s">
        <v>119</v>
      </c>
      <c r="G629" s="58" t="s">
        <v>115</v>
      </c>
      <c r="H629" s="58" t="s">
        <v>108</v>
      </c>
      <c r="I629" s="58" t="s">
        <v>120</v>
      </c>
      <c r="J629" s="58">
        <v>896</v>
      </c>
      <c r="K629" s="58">
        <v>1281.28</v>
      </c>
    </row>
    <row r="630" spans="1:11" hidden="1">
      <c r="A630" s="58" t="s">
        <v>103</v>
      </c>
      <c r="B630" s="58">
        <v>2020</v>
      </c>
      <c r="C630" s="58" t="s">
        <v>1</v>
      </c>
      <c r="D630" s="58" t="s">
        <v>116</v>
      </c>
      <c r="E630" s="58" t="s">
        <v>118</v>
      </c>
      <c r="F630" s="58" t="s">
        <v>106</v>
      </c>
      <c r="G630" s="58" t="s">
        <v>115</v>
      </c>
      <c r="H630" s="58" t="s">
        <v>108</v>
      </c>
      <c r="I630" s="58" t="s">
        <v>109</v>
      </c>
      <c r="J630" s="58">
        <v>818</v>
      </c>
      <c r="K630" s="58">
        <v>526.24</v>
      </c>
    </row>
    <row r="631" spans="1:11" hidden="1">
      <c r="A631" s="58" t="s">
        <v>112</v>
      </c>
      <c r="B631" s="58">
        <v>2020</v>
      </c>
      <c r="C631" s="58" t="s">
        <v>1</v>
      </c>
      <c r="D631" s="58" t="s">
        <v>116</v>
      </c>
      <c r="E631" s="58" t="s">
        <v>118</v>
      </c>
      <c r="F631" s="58" t="s">
        <v>119</v>
      </c>
      <c r="G631" s="58" t="s">
        <v>115</v>
      </c>
      <c r="H631" s="58" t="s">
        <v>108</v>
      </c>
      <c r="I631" s="58" t="s">
        <v>120</v>
      </c>
      <c r="J631" s="58">
        <v>849</v>
      </c>
      <c r="K631" s="58">
        <v>526.24</v>
      </c>
    </row>
    <row r="632" spans="1:11" hidden="1">
      <c r="A632" s="58" t="s">
        <v>103</v>
      </c>
      <c r="B632" s="58">
        <v>2020</v>
      </c>
      <c r="C632" s="58" t="s">
        <v>1</v>
      </c>
      <c r="D632" s="58" t="s">
        <v>116</v>
      </c>
      <c r="E632" s="58" t="s">
        <v>118</v>
      </c>
      <c r="F632" s="58" t="s">
        <v>119</v>
      </c>
      <c r="G632" s="58" t="s">
        <v>115</v>
      </c>
      <c r="H632" s="58" t="s">
        <v>108</v>
      </c>
      <c r="I632" s="58" t="s">
        <v>120</v>
      </c>
      <c r="J632" s="58">
        <v>882</v>
      </c>
      <c r="K632" s="58">
        <v>526.24</v>
      </c>
    </row>
    <row r="633" spans="1:11" hidden="1">
      <c r="A633" s="58" t="s">
        <v>110</v>
      </c>
      <c r="B633" s="58">
        <v>2020</v>
      </c>
      <c r="C633" s="58" t="s">
        <v>1</v>
      </c>
      <c r="D633" s="58" t="s">
        <v>116</v>
      </c>
      <c r="E633" s="58" t="s">
        <v>118</v>
      </c>
      <c r="F633" s="58" t="s">
        <v>119</v>
      </c>
      <c r="G633" s="58" t="s">
        <v>115</v>
      </c>
      <c r="H633" s="58" t="s">
        <v>108</v>
      </c>
      <c r="I633" s="58" t="s">
        <v>120</v>
      </c>
      <c r="J633" s="58">
        <v>147</v>
      </c>
      <c r="K633" s="58">
        <v>210.21</v>
      </c>
    </row>
    <row r="634" spans="1:11" hidden="1">
      <c r="A634" s="58" t="s">
        <v>103</v>
      </c>
      <c r="B634" s="58">
        <v>2020</v>
      </c>
      <c r="C634" s="58" t="s">
        <v>1</v>
      </c>
      <c r="D634" s="58" t="s">
        <v>116</v>
      </c>
      <c r="E634" s="58" t="s">
        <v>118</v>
      </c>
      <c r="F634" s="58" t="s">
        <v>119</v>
      </c>
      <c r="G634" s="58" t="s">
        <v>115</v>
      </c>
      <c r="H634" s="58" t="s">
        <v>108</v>
      </c>
      <c r="I634" s="58" t="s">
        <v>120</v>
      </c>
      <c r="J634" s="58">
        <v>175</v>
      </c>
      <c r="K634" s="58">
        <v>250.25</v>
      </c>
    </row>
    <row r="635" spans="1:11" hidden="1">
      <c r="A635" s="58" t="s">
        <v>113</v>
      </c>
      <c r="B635" s="58">
        <v>2020</v>
      </c>
      <c r="C635" s="58" t="s">
        <v>1</v>
      </c>
      <c r="D635" s="58" t="s">
        <v>116</v>
      </c>
      <c r="E635" s="58" t="s">
        <v>118</v>
      </c>
      <c r="F635" s="58" t="s">
        <v>119</v>
      </c>
      <c r="G635" s="58" t="s">
        <v>115</v>
      </c>
      <c r="H635" s="58" t="s">
        <v>108</v>
      </c>
      <c r="I635" s="58" t="s">
        <v>120</v>
      </c>
      <c r="J635" s="58">
        <v>223</v>
      </c>
      <c r="K635" s="58">
        <v>318.89</v>
      </c>
    </row>
    <row r="636" spans="1:11" hidden="1">
      <c r="A636" s="58" t="s">
        <v>110</v>
      </c>
      <c r="B636" s="58">
        <v>2020</v>
      </c>
      <c r="C636" s="58" t="s">
        <v>1</v>
      </c>
      <c r="D636" s="58" t="s">
        <v>116</v>
      </c>
      <c r="E636" s="58" t="s">
        <v>118</v>
      </c>
      <c r="F636" s="58" t="s">
        <v>119</v>
      </c>
      <c r="G636" s="58" t="s">
        <v>115</v>
      </c>
      <c r="H636" s="58" t="s">
        <v>108</v>
      </c>
      <c r="I636" s="58" t="s">
        <v>120</v>
      </c>
      <c r="J636" s="58">
        <v>151</v>
      </c>
      <c r="K636" s="58">
        <v>215.93</v>
      </c>
    </row>
    <row r="637" spans="1:11" hidden="1">
      <c r="A637" s="58" t="s">
        <v>113</v>
      </c>
      <c r="B637" s="58">
        <v>2020</v>
      </c>
      <c r="C637" s="58" t="s">
        <v>1</v>
      </c>
      <c r="D637" s="58" t="s">
        <v>116</v>
      </c>
      <c r="E637" s="58" t="s">
        <v>118</v>
      </c>
      <c r="F637" s="58" t="s">
        <v>119</v>
      </c>
      <c r="G637" s="58" t="s">
        <v>115</v>
      </c>
      <c r="H637" s="58" t="s">
        <v>108</v>
      </c>
      <c r="I637" s="58" t="s">
        <v>120</v>
      </c>
      <c r="J637" s="58">
        <v>852</v>
      </c>
      <c r="K637" s="58">
        <v>1218.3599999999999</v>
      </c>
    </row>
    <row r="638" spans="1:11" hidden="1">
      <c r="A638" s="58" t="s">
        <v>114</v>
      </c>
      <c r="B638" s="58">
        <v>2020</v>
      </c>
      <c r="C638" s="58" t="s">
        <v>1</v>
      </c>
      <c r="D638" s="58" t="s">
        <v>116</v>
      </c>
      <c r="E638" s="58" t="s">
        <v>118</v>
      </c>
      <c r="F638" s="58" t="s">
        <v>119</v>
      </c>
      <c r="G638" s="58" t="s">
        <v>115</v>
      </c>
      <c r="H638" s="58" t="s">
        <v>108</v>
      </c>
      <c r="I638" s="58" t="s">
        <v>120</v>
      </c>
      <c r="J638" s="58">
        <v>149</v>
      </c>
      <c r="K638" s="58">
        <v>213.07</v>
      </c>
    </row>
    <row r="639" spans="1:11" hidden="1">
      <c r="A639" s="58" t="s">
        <v>110</v>
      </c>
      <c r="B639" s="58">
        <v>2020</v>
      </c>
      <c r="C639" s="58" t="s">
        <v>29</v>
      </c>
      <c r="D639" s="58" t="s">
        <v>116</v>
      </c>
      <c r="E639" s="58" t="s">
        <v>118</v>
      </c>
      <c r="F639" s="58" t="s">
        <v>119</v>
      </c>
      <c r="G639" s="58" t="s">
        <v>115</v>
      </c>
      <c r="H639" s="58" t="s">
        <v>108</v>
      </c>
      <c r="I639" s="58" t="s">
        <v>120</v>
      </c>
      <c r="J639" s="58">
        <v>146</v>
      </c>
      <c r="K639" s="58">
        <v>208.78</v>
      </c>
    </row>
    <row r="640" spans="1:11" hidden="1">
      <c r="A640" s="58" t="s">
        <v>103</v>
      </c>
      <c r="B640" s="58">
        <v>2020</v>
      </c>
      <c r="C640" s="58" t="s">
        <v>29</v>
      </c>
      <c r="D640" s="58" t="s">
        <v>116</v>
      </c>
      <c r="E640" s="58" t="s">
        <v>118</v>
      </c>
      <c r="F640" s="58" t="s">
        <v>119</v>
      </c>
      <c r="G640" s="58" t="s">
        <v>115</v>
      </c>
      <c r="H640" s="58" t="s">
        <v>108</v>
      </c>
      <c r="I640" s="58" t="s">
        <v>120</v>
      </c>
      <c r="J640" s="58">
        <v>362</v>
      </c>
      <c r="K640" s="58">
        <v>517.66</v>
      </c>
    </row>
    <row r="641" spans="1:11" hidden="1">
      <c r="A641" s="58" t="s">
        <v>110</v>
      </c>
      <c r="B641" s="58">
        <v>2020</v>
      </c>
      <c r="C641" s="58" t="s">
        <v>29</v>
      </c>
      <c r="D641" s="58" t="s">
        <v>116</v>
      </c>
      <c r="E641" s="58" t="s">
        <v>118</v>
      </c>
      <c r="F641" s="58" t="s">
        <v>119</v>
      </c>
      <c r="G641" s="58" t="s">
        <v>115</v>
      </c>
      <c r="H641" s="58" t="s">
        <v>108</v>
      </c>
      <c r="I641" s="58" t="s">
        <v>120</v>
      </c>
      <c r="J641" s="58">
        <v>142</v>
      </c>
      <c r="K641" s="58">
        <v>203.06</v>
      </c>
    </row>
    <row r="642" spans="1:11" hidden="1">
      <c r="A642" s="58" t="s">
        <v>110</v>
      </c>
      <c r="B642" s="58">
        <v>2020</v>
      </c>
      <c r="C642" s="58" t="s">
        <v>29</v>
      </c>
      <c r="D642" s="58" t="s">
        <v>116</v>
      </c>
      <c r="E642" s="58" t="s">
        <v>118</v>
      </c>
      <c r="F642" s="58" t="s">
        <v>119</v>
      </c>
      <c r="G642" s="58" t="s">
        <v>115</v>
      </c>
      <c r="H642" s="58" t="s">
        <v>108</v>
      </c>
      <c r="I642" s="58" t="s">
        <v>120</v>
      </c>
      <c r="J642" s="58">
        <v>190</v>
      </c>
      <c r="K642" s="58">
        <v>271.7</v>
      </c>
    </row>
    <row r="643" spans="1:11" hidden="1">
      <c r="A643" s="58" t="s">
        <v>103</v>
      </c>
      <c r="B643" s="58">
        <v>2020</v>
      </c>
      <c r="C643" s="58" t="s">
        <v>29</v>
      </c>
      <c r="D643" s="58" t="s">
        <v>116</v>
      </c>
      <c r="E643" s="58" t="s">
        <v>118</v>
      </c>
      <c r="F643" s="58" t="s">
        <v>119</v>
      </c>
      <c r="G643" s="58" t="s">
        <v>115</v>
      </c>
      <c r="H643" s="58" t="s">
        <v>108</v>
      </c>
      <c r="I643" s="58" t="s">
        <v>120</v>
      </c>
      <c r="J643" s="58">
        <v>364</v>
      </c>
      <c r="K643" s="58">
        <v>520.52</v>
      </c>
    </row>
    <row r="644" spans="1:11" hidden="1">
      <c r="A644" s="58" t="s">
        <v>103</v>
      </c>
      <c r="B644" s="58">
        <v>2020</v>
      </c>
      <c r="C644" s="58" t="s">
        <v>29</v>
      </c>
      <c r="D644" s="58" t="s">
        <v>116</v>
      </c>
      <c r="E644" s="58" t="s">
        <v>118</v>
      </c>
      <c r="F644" s="58" t="s">
        <v>119</v>
      </c>
      <c r="G644" s="58" t="s">
        <v>115</v>
      </c>
      <c r="H644" s="58" t="s">
        <v>108</v>
      </c>
      <c r="I644" s="58" t="s">
        <v>120</v>
      </c>
      <c r="J644" s="58">
        <v>815</v>
      </c>
      <c r="K644" s="58">
        <v>1165.45</v>
      </c>
    </row>
    <row r="645" spans="1:11" hidden="1">
      <c r="A645" s="58" t="s">
        <v>112</v>
      </c>
      <c r="B645" s="58">
        <v>2020</v>
      </c>
      <c r="C645" s="58" t="s">
        <v>29</v>
      </c>
      <c r="D645" s="58" t="s">
        <v>116</v>
      </c>
      <c r="E645" s="58" t="s">
        <v>118</v>
      </c>
      <c r="F645" s="58" t="s">
        <v>119</v>
      </c>
      <c r="G645" s="58" t="s">
        <v>115</v>
      </c>
      <c r="H645" s="58" t="s">
        <v>108</v>
      </c>
      <c r="I645" s="58" t="s">
        <v>120</v>
      </c>
      <c r="J645" s="58">
        <v>848</v>
      </c>
      <c r="K645" s="58">
        <v>1212.6400000000001</v>
      </c>
    </row>
    <row r="646" spans="1:11" hidden="1">
      <c r="A646" s="58" t="s">
        <v>103</v>
      </c>
      <c r="B646" s="58">
        <v>2020</v>
      </c>
      <c r="C646" s="58" t="s">
        <v>29</v>
      </c>
      <c r="D646" s="58" t="s">
        <v>116</v>
      </c>
      <c r="E646" s="58" t="s">
        <v>118</v>
      </c>
      <c r="F646" s="58" t="s">
        <v>119</v>
      </c>
      <c r="G646" s="58" t="s">
        <v>115</v>
      </c>
      <c r="H646" s="58" t="s">
        <v>108</v>
      </c>
      <c r="I646" s="58" t="s">
        <v>120</v>
      </c>
      <c r="J646" s="58">
        <v>901</v>
      </c>
      <c r="K646" s="58">
        <v>1288.43</v>
      </c>
    </row>
    <row r="647" spans="1:11" hidden="1">
      <c r="A647" s="58" t="s">
        <v>103</v>
      </c>
      <c r="B647" s="58">
        <v>2020</v>
      </c>
      <c r="C647" s="58" t="s">
        <v>29</v>
      </c>
      <c r="D647" s="58" t="s">
        <v>116</v>
      </c>
      <c r="E647" s="58" t="s">
        <v>118</v>
      </c>
      <c r="F647" s="58" t="s">
        <v>119</v>
      </c>
      <c r="G647" s="58" t="s">
        <v>115</v>
      </c>
      <c r="H647" s="58" t="s">
        <v>108</v>
      </c>
      <c r="I647" s="58" t="s">
        <v>120</v>
      </c>
      <c r="J647" s="58">
        <v>854</v>
      </c>
      <c r="K647" s="58">
        <v>526.24</v>
      </c>
    </row>
    <row r="648" spans="1:11" hidden="1">
      <c r="A648" s="58" t="s">
        <v>110</v>
      </c>
      <c r="B648" s="58">
        <v>2020</v>
      </c>
      <c r="C648" s="58" t="s">
        <v>29</v>
      </c>
      <c r="D648" s="58" t="s">
        <v>116</v>
      </c>
      <c r="E648" s="58" t="s">
        <v>118</v>
      </c>
      <c r="F648" s="58" t="s">
        <v>119</v>
      </c>
      <c r="G648" s="58" t="s">
        <v>115</v>
      </c>
      <c r="H648" s="58" t="s">
        <v>108</v>
      </c>
      <c r="I648" s="58" t="s">
        <v>120</v>
      </c>
      <c r="J648" s="58">
        <v>189</v>
      </c>
      <c r="K648" s="58">
        <v>526.24</v>
      </c>
    </row>
    <row r="649" spans="1:11" hidden="1">
      <c r="A649" s="58" t="s">
        <v>103</v>
      </c>
      <c r="B649" s="58">
        <v>2020</v>
      </c>
      <c r="C649" s="58" t="s">
        <v>29</v>
      </c>
      <c r="D649" s="58" t="s">
        <v>116</v>
      </c>
      <c r="E649" s="58" t="s">
        <v>118</v>
      </c>
      <c r="F649" s="58" t="s">
        <v>119</v>
      </c>
      <c r="G649" s="58" t="s">
        <v>115</v>
      </c>
      <c r="H649" s="58" t="s">
        <v>108</v>
      </c>
      <c r="I649" s="58" t="s">
        <v>120</v>
      </c>
      <c r="J649" s="58">
        <v>363</v>
      </c>
      <c r="K649" s="58">
        <v>519.09</v>
      </c>
    </row>
    <row r="650" spans="1:11" hidden="1">
      <c r="A650" s="58" t="s">
        <v>103</v>
      </c>
      <c r="B650" s="58">
        <v>2020</v>
      </c>
      <c r="C650" s="58" t="s">
        <v>29</v>
      </c>
      <c r="D650" s="58" t="s">
        <v>116</v>
      </c>
      <c r="E650" s="58" t="s">
        <v>118</v>
      </c>
      <c r="F650" s="58" t="s">
        <v>119</v>
      </c>
      <c r="G650" s="58" t="s">
        <v>115</v>
      </c>
      <c r="H650" s="58" t="s">
        <v>108</v>
      </c>
      <c r="I650" s="58" t="s">
        <v>120</v>
      </c>
      <c r="J650" s="58">
        <v>145</v>
      </c>
      <c r="K650" s="58">
        <v>207.35</v>
      </c>
    </row>
    <row r="651" spans="1:11" hidden="1">
      <c r="A651" s="58" t="s">
        <v>103</v>
      </c>
      <c r="B651" s="58">
        <v>2020</v>
      </c>
      <c r="C651" s="58" t="s">
        <v>29</v>
      </c>
      <c r="D651" s="58" t="s">
        <v>116</v>
      </c>
      <c r="E651" s="58" t="s">
        <v>118</v>
      </c>
      <c r="F651" s="58" t="s">
        <v>119</v>
      </c>
      <c r="G651" s="58" t="s">
        <v>115</v>
      </c>
      <c r="H651" s="58" t="s">
        <v>108</v>
      </c>
      <c r="I651" s="58" t="s">
        <v>120</v>
      </c>
      <c r="J651" s="58">
        <v>193</v>
      </c>
      <c r="K651" s="58">
        <v>275.99</v>
      </c>
    </row>
    <row r="652" spans="1:11" hidden="1">
      <c r="A652" s="58" t="s">
        <v>110</v>
      </c>
      <c r="B652" s="58">
        <v>2020</v>
      </c>
      <c r="C652" s="58" t="s">
        <v>29</v>
      </c>
      <c r="D652" s="58" t="s">
        <v>116</v>
      </c>
      <c r="E652" s="58" t="s">
        <v>118</v>
      </c>
      <c r="F652" s="58" t="s">
        <v>119</v>
      </c>
      <c r="G652" s="58" t="s">
        <v>115</v>
      </c>
      <c r="H652" s="58" t="s">
        <v>108</v>
      </c>
      <c r="I652" s="58" t="s">
        <v>120</v>
      </c>
      <c r="J652" s="58">
        <v>361</v>
      </c>
      <c r="K652" s="58">
        <v>516.23</v>
      </c>
    </row>
    <row r="653" spans="1:11" hidden="1">
      <c r="A653" s="58" t="s">
        <v>103</v>
      </c>
      <c r="B653" s="58">
        <v>2020</v>
      </c>
      <c r="C653" s="58" t="s">
        <v>29</v>
      </c>
      <c r="D653" s="58" t="s">
        <v>116</v>
      </c>
      <c r="E653" s="58" t="s">
        <v>118</v>
      </c>
      <c r="F653" s="58" t="s">
        <v>119</v>
      </c>
      <c r="G653" s="58" t="s">
        <v>115</v>
      </c>
      <c r="H653" s="58" t="s">
        <v>108</v>
      </c>
      <c r="I653" s="58" t="s">
        <v>120</v>
      </c>
      <c r="J653" s="58">
        <v>824</v>
      </c>
      <c r="K653" s="58">
        <v>1178.32</v>
      </c>
    </row>
    <row r="654" spans="1:11" hidden="1">
      <c r="A654" s="58" t="s">
        <v>110</v>
      </c>
      <c r="B654" s="58">
        <v>2020</v>
      </c>
      <c r="C654" s="58" t="s">
        <v>29</v>
      </c>
      <c r="D654" s="58" t="s">
        <v>116</v>
      </c>
      <c r="E654" s="58" t="s">
        <v>118</v>
      </c>
      <c r="F654" s="58" t="s">
        <v>119</v>
      </c>
      <c r="G654" s="58" t="s">
        <v>115</v>
      </c>
      <c r="H654" s="58" t="s">
        <v>108</v>
      </c>
      <c r="I654" s="58" t="s">
        <v>120</v>
      </c>
      <c r="J654" s="58">
        <v>857</v>
      </c>
      <c r="K654" s="58">
        <v>1225.51</v>
      </c>
    </row>
    <row r="655" spans="1:11" hidden="1">
      <c r="A655" s="58" t="s">
        <v>110</v>
      </c>
      <c r="B655" s="58">
        <v>2020</v>
      </c>
      <c r="C655" s="58" t="s">
        <v>29</v>
      </c>
      <c r="D655" s="58" t="s">
        <v>116</v>
      </c>
      <c r="E655" s="58" t="s">
        <v>118</v>
      </c>
      <c r="F655" s="58" t="s">
        <v>119</v>
      </c>
      <c r="G655" s="58" t="s">
        <v>115</v>
      </c>
      <c r="H655" s="58" t="s">
        <v>108</v>
      </c>
      <c r="I655" s="58" t="s">
        <v>120</v>
      </c>
      <c r="J655" s="58">
        <v>365</v>
      </c>
      <c r="K655" s="58">
        <v>521.95000000000005</v>
      </c>
    </row>
    <row r="656" spans="1:11" hidden="1">
      <c r="A656" s="58" t="s">
        <v>110</v>
      </c>
      <c r="B656" s="58">
        <v>2020</v>
      </c>
      <c r="C656" s="58" t="s">
        <v>28</v>
      </c>
      <c r="D656" s="58" t="s">
        <v>116</v>
      </c>
      <c r="E656" s="58" t="s">
        <v>118</v>
      </c>
      <c r="F656" s="58" t="s">
        <v>119</v>
      </c>
      <c r="G656" s="58" t="s">
        <v>115</v>
      </c>
      <c r="H656" s="58" t="s">
        <v>108</v>
      </c>
      <c r="I656" s="58" t="s">
        <v>120</v>
      </c>
      <c r="J656" s="58">
        <v>152</v>
      </c>
      <c r="K656" s="58">
        <v>217.36</v>
      </c>
    </row>
    <row r="657" spans="1:11" hidden="1">
      <c r="A657" s="58" t="s">
        <v>110</v>
      </c>
      <c r="B657" s="58">
        <v>2020</v>
      </c>
      <c r="C657" s="58" t="s">
        <v>28</v>
      </c>
      <c r="D657" s="58" t="s">
        <v>116</v>
      </c>
      <c r="E657" s="58" t="s">
        <v>118</v>
      </c>
      <c r="F657" s="58" t="s">
        <v>119</v>
      </c>
      <c r="G657" s="58" t="s">
        <v>115</v>
      </c>
      <c r="H657" s="58" t="s">
        <v>108</v>
      </c>
      <c r="I657" s="58" t="s">
        <v>120</v>
      </c>
      <c r="J657" s="58">
        <v>194</v>
      </c>
      <c r="K657" s="58">
        <v>277.42</v>
      </c>
    </row>
    <row r="658" spans="1:11" hidden="1">
      <c r="A658" s="58" t="s">
        <v>114</v>
      </c>
      <c r="B658" s="58">
        <v>2020</v>
      </c>
      <c r="C658" s="58" t="s">
        <v>28</v>
      </c>
      <c r="D658" s="58" t="s">
        <v>116</v>
      </c>
      <c r="E658" s="58" t="s">
        <v>118</v>
      </c>
      <c r="F658" s="58" t="s">
        <v>119</v>
      </c>
      <c r="G658" s="58" t="s">
        <v>115</v>
      </c>
      <c r="H658" s="58" t="s">
        <v>108</v>
      </c>
      <c r="I658" s="58" t="s">
        <v>120</v>
      </c>
      <c r="J658" s="58">
        <v>368</v>
      </c>
      <c r="K658" s="58">
        <v>526.24</v>
      </c>
    </row>
    <row r="659" spans="1:11" hidden="1">
      <c r="A659" s="58" t="s">
        <v>112</v>
      </c>
      <c r="B659" s="58">
        <v>2020</v>
      </c>
      <c r="C659" s="58" t="s">
        <v>28</v>
      </c>
      <c r="D659" s="58" t="s">
        <v>116</v>
      </c>
      <c r="E659" s="58" t="s">
        <v>118</v>
      </c>
      <c r="F659" s="58" t="s">
        <v>119</v>
      </c>
      <c r="G659" s="58" t="s">
        <v>115</v>
      </c>
      <c r="H659" s="58" t="s">
        <v>108</v>
      </c>
      <c r="I659" s="58" t="s">
        <v>120</v>
      </c>
      <c r="J659" s="58">
        <v>148</v>
      </c>
      <c r="K659" s="58">
        <v>211.64</v>
      </c>
    </row>
    <row r="660" spans="1:11" hidden="1">
      <c r="A660" s="58" t="s">
        <v>110</v>
      </c>
      <c r="B660" s="58">
        <v>2020</v>
      </c>
      <c r="C660" s="58" t="s">
        <v>28</v>
      </c>
      <c r="D660" s="58" t="s">
        <v>116</v>
      </c>
      <c r="E660" s="58" t="s">
        <v>118</v>
      </c>
      <c r="F660" s="58" t="s">
        <v>119</v>
      </c>
      <c r="G660" s="58" t="s">
        <v>115</v>
      </c>
      <c r="H660" s="58" t="s">
        <v>108</v>
      </c>
      <c r="I660" s="58" t="s">
        <v>120</v>
      </c>
      <c r="J660" s="58">
        <v>196</v>
      </c>
      <c r="K660" s="58">
        <v>280.27999999999997</v>
      </c>
    </row>
    <row r="661" spans="1:11" hidden="1">
      <c r="A661" s="58" t="s">
        <v>114</v>
      </c>
      <c r="B661" s="58">
        <v>2020</v>
      </c>
      <c r="C661" s="58" t="s">
        <v>28</v>
      </c>
      <c r="D661" s="58" t="s">
        <v>116</v>
      </c>
      <c r="E661" s="58" t="s">
        <v>118</v>
      </c>
      <c r="F661" s="58" t="s">
        <v>119</v>
      </c>
      <c r="G661" s="58" t="s">
        <v>115</v>
      </c>
      <c r="H661" s="58" t="s">
        <v>108</v>
      </c>
      <c r="I661" s="58" t="s">
        <v>120</v>
      </c>
      <c r="J661" s="58">
        <v>370</v>
      </c>
      <c r="K661" s="58">
        <v>529.1</v>
      </c>
    </row>
    <row r="662" spans="1:11" hidden="1">
      <c r="A662" s="58" t="s">
        <v>110</v>
      </c>
      <c r="B662" s="58">
        <v>2020</v>
      </c>
      <c r="C662" s="58" t="s">
        <v>28</v>
      </c>
      <c r="D662" s="58" t="s">
        <v>116</v>
      </c>
      <c r="E662" s="58" t="s">
        <v>118</v>
      </c>
      <c r="F662" s="58" t="s">
        <v>119</v>
      </c>
      <c r="G662" s="58" t="s">
        <v>115</v>
      </c>
      <c r="H662" s="58" t="s">
        <v>108</v>
      </c>
      <c r="I662" s="58" t="s">
        <v>120</v>
      </c>
      <c r="J662" s="58">
        <v>814</v>
      </c>
      <c r="K662" s="58">
        <v>1164.02</v>
      </c>
    </row>
    <row r="663" spans="1:11" hidden="1">
      <c r="A663" s="58" t="s">
        <v>103</v>
      </c>
      <c r="B663" s="58">
        <v>2020</v>
      </c>
      <c r="C663" s="58" t="s">
        <v>28</v>
      </c>
      <c r="D663" s="58" t="s">
        <v>116</v>
      </c>
      <c r="E663" s="58" t="s">
        <v>118</v>
      </c>
      <c r="F663" s="58" t="s">
        <v>119</v>
      </c>
      <c r="G663" s="58" t="s">
        <v>115</v>
      </c>
      <c r="H663" s="58" t="s">
        <v>108</v>
      </c>
      <c r="I663" s="58" t="s">
        <v>120</v>
      </c>
      <c r="J663" s="58">
        <v>847</v>
      </c>
      <c r="K663" s="58">
        <v>1211.21</v>
      </c>
    </row>
    <row r="664" spans="1:11" hidden="1">
      <c r="A664" s="58" t="s">
        <v>112</v>
      </c>
      <c r="B664" s="58">
        <v>2020</v>
      </c>
      <c r="C664" s="58" t="s">
        <v>28</v>
      </c>
      <c r="D664" s="58" t="s">
        <v>116</v>
      </c>
      <c r="E664" s="58" t="s">
        <v>118</v>
      </c>
      <c r="F664" s="58" t="s">
        <v>119</v>
      </c>
      <c r="G664" s="58" t="s">
        <v>115</v>
      </c>
      <c r="H664" s="58" t="s">
        <v>108</v>
      </c>
      <c r="I664" s="58" t="s">
        <v>120</v>
      </c>
      <c r="J664" s="58">
        <v>195</v>
      </c>
      <c r="K664" s="58">
        <v>526.24</v>
      </c>
    </row>
    <row r="665" spans="1:11" hidden="1">
      <c r="A665" s="58" t="s">
        <v>110</v>
      </c>
      <c r="B665" s="58">
        <v>2020</v>
      </c>
      <c r="C665" s="58" t="s">
        <v>28</v>
      </c>
      <c r="D665" s="58" t="s">
        <v>116</v>
      </c>
      <c r="E665" s="58" t="s">
        <v>118</v>
      </c>
      <c r="F665" s="58" t="s">
        <v>119</v>
      </c>
      <c r="G665" s="58" t="s">
        <v>115</v>
      </c>
      <c r="H665" s="58" t="s">
        <v>108</v>
      </c>
      <c r="I665" s="58" t="s">
        <v>120</v>
      </c>
      <c r="J665" s="58">
        <v>369</v>
      </c>
      <c r="K665" s="58">
        <v>527.66999999999996</v>
      </c>
    </row>
    <row r="666" spans="1:11" hidden="1">
      <c r="A666" s="58" t="s">
        <v>114</v>
      </c>
      <c r="B666" s="58">
        <v>2020</v>
      </c>
      <c r="C666" s="58" t="s">
        <v>28</v>
      </c>
      <c r="D666" s="58" t="s">
        <v>116</v>
      </c>
      <c r="E666" s="58" t="s">
        <v>118</v>
      </c>
      <c r="F666" s="58" t="s">
        <v>119</v>
      </c>
      <c r="G666" s="58" t="s">
        <v>115</v>
      </c>
      <c r="H666" s="58" t="s">
        <v>108</v>
      </c>
      <c r="I666" s="58" t="s">
        <v>120</v>
      </c>
      <c r="J666" s="58">
        <v>151</v>
      </c>
      <c r="K666" s="58">
        <v>215.93</v>
      </c>
    </row>
    <row r="667" spans="1:11" hidden="1">
      <c r="A667" s="58" t="s">
        <v>110</v>
      </c>
      <c r="B667" s="58">
        <v>2020</v>
      </c>
      <c r="C667" s="58" t="s">
        <v>28</v>
      </c>
      <c r="D667" s="58" t="s">
        <v>116</v>
      </c>
      <c r="E667" s="58" t="s">
        <v>118</v>
      </c>
      <c r="F667" s="58" t="s">
        <v>119</v>
      </c>
      <c r="G667" s="58" t="s">
        <v>115</v>
      </c>
      <c r="H667" s="58" t="s">
        <v>108</v>
      </c>
      <c r="I667" s="58" t="s">
        <v>120</v>
      </c>
      <c r="J667" s="58">
        <v>199</v>
      </c>
      <c r="K667" s="58">
        <v>284.57</v>
      </c>
    </row>
    <row r="668" spans="1:11" hidden="1">
      <c r="A668" s="58" t="s">
        <v>112</v>
      </c>
      <c r="B668" s="58">
        <v>2020</v>
      </c>
      <c r="C668" s="58" t="s">
        <v>28</v>
      </c>
      <c r="D668" s="58" t="s">
        <v>116</v>
      </c>
      <c r="E668" s="58" t="s">
        <v>118</v>
      </c>
      <c r="F668" s="58" t="s">
        <v>119</v>
      </c>
      <c r="G668" s="58" t="s">
        <v>115</v>
      </c>
      <c r="H668" s="58" t="s">
        <v>108</v>
      </c>
      <c r="I668" s="58" t="s">
        <v>120</v>
      </c>
      <c r="J668" s="58">
        <v>367</v>
      </c>
      <c r="K668" s="58">
        <v>524.80999999999995</v>
      </c>
    </row>
    <row r="669" spans="1:11" hidden="1">
      <c r="A669" s="58" t="s">
        <v>114</v>
      </c>
      <c r="B669" s="58">
        <v>2020</v>
      </c>
      <c r="C669" s="58" t="s">
        <v>28</v>
      </c>
      <c r="D669" s="58" t="s">
        <v>116</v>
      </c>
      <c r="E669" s="58" t="s">
        <v>118</v>
      </c>
      <c r="F669" s="58" t="s">
        <v>119</v>
      </c>
      <c r="G669" s="58" t="s">
        <v>115</v>
      </c>
      <c r="H669" s="58" t="s">
        <v>108</v>
      </c>
      <c r="I669" s="58" t="s">
        <v>120</v>
      </c>
      <c r="J669" s="58">
        <v>823</v>
      </c>
      <c r="K669" s="58">
        <v>1176.8900000000001</v>
      </c>
    </row>
    <row r="670" spans="1:11" hidden="1">
      <c r="A670" s="58" t="s">
        <v>103</v>
      </c>
      <c r="B670" s="58">
        <v>2020</v>
      </c>
      <c r="C670" s="58" t="s">
        <v>28</v>
      </c>
      <c r="D670" s="58" t="s">
        <v>116</v>
      </c>
      <c r="E670" s="58" t="s">
        <v>118</v>
      </c>
      <c r="F670" s="58" t="s">
        <v>119</v>
      </c>
      <c r="G670" s="58" t="s">
        <v>115</v>
      </c>
      <c r="H670" s="58" t="s">
        <v>108</v>
      </c>
      <c r="I670" s="58" t="s">
        <v>120</v>
      </c>
      <c r="J670" s="58">
        <v>856</v>
      </c>
      <c r="K670" s="58">
        <v>1224.08</v>
      </c>
    </row>
    <row r="671" spans="1:11" hidden="1">
      <c r="A671" s="58" t="s">
        <v>110</v>
      </c>
      <c r="B671" s="58">
        <v>2020</v>
      </c>
      <c r="C671" s="58" t="s">
        <v>28</v>
      </c>
      <c r="D671" s="58" t="s">
        <v>116</v>
      </c>
      <c r="E671" s="58" t="s">
        <v>118</v>
      </c>
      <c r="F671" s="58" t="s">
        <v>119</v>
      </c>
      <c r="G671" s="58" t="s">
        <v>115</v>
      </c>
      <c r="H671" s="58" t="s">
        <v>108</v>
      </c>
      <c r="I671" s="58" t="s">
        <v>120</v>
      </c>
      <c r="J671" s="58">
        <v>371</v>
      </c>
      <c r="K671" s="58">
        <v>530.53</v>
      </c>
    </row>
    <row r="672" spans="1:11" hidden="1">
      <c r="A672" s="58" t="s">
        <v>110</v>
      </c>
      <c r="B672" s="58">
        <v>2020</v>
      </c>
      <c r="C672" s="58" t="s">
        <v>24</v>
      </c>
      <c r="D672" s="58" t="s">
        <v>116</v>
      </c>
      <c r="E672" s="58" t="s">
        <v>118</v>
      </c>
      <c r="F672" s="58" t="s">
        <v>119</v>
      </c>
      <c r="G672" s="58" t="s">
        <v>115</v>
      </c>
      <c r="H672" s="58" t="s">
        <v>108</v>
      </c>
      <c r="I672" s="58" t="s">
        <v>120</v>
      </c>
      <c r="J672" s="58">
        <v>164</v>
      </c>
      <c r="K672" s="58">
        <v>234.52</v>
      </c>
    </row>
    <row r="673" spans="1:11" hidden="1">
      <c r="A673" s="58" t="s">
        <v>114</v>
      </c>
      <c r="B673" s="58">
        <v>2020</v>
      </c>
      <c r="C673" s="58" t="s">
        <v>24</v>
      </c>
      <c r="D673" s="58" t="s">
        <v>116</v>
      </c>
      <c r="E673" s="58" t="s">
        <v>118</v>
      </c>
      <c r="F673" s="58" t="s">
        <v>119</v>
      </c>
      <c r="G673" s="58" t="s">
        <v>115</v>
      </c>
      <c r="H673" s="58" t="s">
        <v>108</v>
      </c>
      <c r="I673" s="58" t="s">
        <v>120</v>
      </c>
      <c r="J673" s="58">
        <v>212</v>
      </c>
      <c r="K673" s="58">
        <v>303.16000000000003</v>
      </c>
    </row>
    <row r="674" spans="1:11" hidden="1">
      <c r="A674" s="58" t="s">
        <v>110</v>
      </c>
      <c r="B674" s="58">
        <v>2020</v>
      </c>
      <c r="C674" s="58" t="s">
        <v>24</v>
      </c>
      <c r="D674" s="58" t="s">
        <v>116</v>
      </c>
      <c r="E674" s="58" t="s">
        <v>118</v>
      </c>
      <c r="F674" s="58" t="s">
        <v>119</v>
      </c>
      <c r="G674" s="58" t="s">
        <v>115</v>
      </c>
      <c r="H674" s="58" t="s">
        <v>108</v>
      </c>
      <c r="I674" s="58" t="s">
        <v>120</v>
      </c>
      <c r="J674" s="58">
        <v>140</v>
      </c>
      <c r="K674" s="58">
        <v>200.2</v>
      </c>
    </row>
    <row r="675" spans="1:11" hidden="1">
      <c r="A675" s="58" t="s">
        <v>110</v>
      </c>
      <c r="B675" s="58">
        <v>2020</v>
      </c>
      <c r="C675" s="58" t="s">
        <v>24</v>
      </c>
      <c r="D675" s="58" t="s">
        <v>116</v>
      </c>
      <c r="E675" s="58" t="s">
        <v>118</v>
      </c>
      <c r="F675" s="58" t="s">
        <v>119</v>
      </c>
      <c r="G675" s="58" t="s">
        <v>115</v>
      </c>
      <c r="H675" s="58" t="s">
        <v>108</v>
      </c>
      <c r="I675" s="58" t="s">
        <v>120</v>
      </c>
      <c r="J675" s="58">
        <v>166</v>
      </c>
      <c r="K675" s="58">
        <v>237.38</v>
      </c>
    </row>
    <row r="676" spans="1:11" hidden="1">
      <c r="A676" s="58" t="s">
        <v>103</v>
      </c>
      <c r="B676" s="58">
        <v>2020</v>
      </c>
      <c r="C676" s="58" t="s">
        <v>24</v>
      </c>
      <c r="D676" s="58" t="s">
        <v>116</v>
      </c>
      <c r="E676" s="58" t="s">
        <v>118</v>
      </c>
      <c r="F676" s="58" t="s">
        <v>119</v>
      </c>
      <c r="G676" s="58" t="s">
        <v>115</v>
      </c>
      <c r="H676" s="58" t="s">
        <v>108</v>
      </c>
      <c r="I676" s="58" t="s">
        <v>120</v>
      </c>
      <c r="J676" s="58">
        <v>214</v>
      </c>
      <c r="K676" s="58">
        <v>306.02</v>
      </c>
    </row>
    <row r="677" spans="1:11" hidden="1">
      <c r="A677" s="58" t="s">
        <v>103</v>
      </c>
      <c r="B677" s="58">
        <v>2020</v>
      </c>
      <c r="C677" s="58" t="s">
        <v>24</v>
      </c>
      <c r="D677" s="58" t="s">
        <v>116</v>
      </c>
      <c r="E677" s="58" t="s">
        <v>118</v>
      </c>
      <c r="F677" s="58" t="s">
        <v>119</v>
      </c>
      <c r="G677" s="58" t="s">
        <v>115</v>
      </c>
      <c r="H677" s="58" t="s">
        <v>108</v>
      </c>
      <c r="I677" s="58" t="s">
        <v>120</v>
      </c>
      <c r="J677" s="58">
        <v>811</v>
      </c>
      <c r="K677" s="58">
        <v>1159.73</v>
      </c>
    </row>
    <row r="678" spans="1:11" hidden="1">
      <c r="A678" s="58" t="s">
        <v>103</v>
      </c>
      <c r="B678" s="58">
        <v>2020</v>
      </c>
      <c r="C678" s="58" t="s">
        <v>24</v>
      </c>
      <c r="D678" s="58" t="s">
        <v>116</v>
      </c>
      <c r="E678" s="58" t="s">
        <v>118</v>
      </c>
      <c r="F678" s="58" t="s">
        <v>119</v>
      </c>
      <c r="G678" s="58" t="s">
        <v>115</v>
      </c>
      <c r="H678" s="58" t="s">
        <v>108</v>
      </c>
      <c r="I678" s="58" t="s">
        <v>120</v>
      </c>
      <c r="J678" s="58">
        <v>845</v>
      </c>
      <c r="K678" s="58">
        <v>1208.3499999999999</v>
      </c>
    </row>
    <row r="679" spans="1:11" hidden="1">
      <c r="A679" s="58" t="s">
        <v>110</v>
      </c>
      <c r="B679" s="58">
        <v>2020</v>
      </c>
      <c r="C679" s="58" t="s">
        <v>24</v>
      </c>
      <c r="D679" s="58" t="s">
        <v>116</v>
      </c>
      <c r="E679" s="58" t="s">
        <v>118</v>
      </c>
      <c r="F679" s="58" t="s">
        <v>119</v>
      </c>
      <c r="G679" s="58" t="s">
        <v>115</v>
      </c>
      <c r="H679" s="58" t="s">
        <v>108</v>
      </c>
      <c r="I679" s="58" t="s">
        <v>120</v>
      </c>
      <c r="J679" s="58">
        <v>898</v>
      </c>
      <c r="K679" s="58">
        <v>1284.1400000000001</v>
      </c>
    </row>
    <row r="680" spans="1:11" hidden="1">
      <c r="A680" s="58" t="s">
        <v>110</v>
      </c>
      <c r="B680" s="58">
        <v>2020</v>
      </c>
      <c r="C680" s="58" t="s">
        <v>24</v>
      </c>
      <c r="D680" s="58" t="s">
        <v>116</v>
      </c>
      <c r="E680" s="58" t="s">
        <v>118</v>
      </c>
      <c r="F680" s="58" t="s">
        <v>119</v>
      </c>
      <c r="G680" s="58" t="s">
        <v>115</v>
      </c>
      <c r="H680" s="58" t="s">
        <v>108</v>
      </c>
      <c r="I680" s="58" t="s">
        <v>120</v>
      </c>
      <c r="J680" s="58">
        <v>851</v>
      </c>
      <c r="K680" s="58">
        <v>526.24</v>
      </c>
    </row>
    <row r="681" spans="1:11" hidden="1">
      <c r="A681" s="58" t="s">
        <v>103</v>
      </c>
      <c r="B681" s="58">
        <v>2020</v>
      </c>
      <c r="C681" s="58" t="s">
        <v>24</v>
      </c>
      <c r="D681" s="58" t="s">
        <v>116</v>
      </c>
      <c r="E681" s="58" t="s">
        <v>118</v>
      </c>
      <c r="F681" s="58" t="s">
        <v>119</v>
      </c>
      <c r="G681" s="58" t="s">
        <v>115</v>
      </c>
      <c r="H681" s="58" t="s">
        <v>108</v>
      </c>
      <c r="I681" s="58" t="s">
        <v>120</v>
      </c>
      <c r="J681" s="58">
        <v>884</v>
      </c>
      <c r="K681" s="58">
        <v>526.24</v>
      </c>
    </row>
    <row r="682" spans="1:11" hidden="1">
      <c r="A682" s="58" t="s">
        <v>103</v>
      </c>
      <c r="B682" s="58">
        <v>2020</v>
      </c>
      <c r="C682" s="58" t="s">
        <v>24</v>
      </c>
      <c r="D682" s="58" t="s">
        <v>116</v>
      </c>
      <c r="E682" s="58" t="s">
        <v>118</v>
      </c>
      <c r="F682" s="58" t="s">
        <v>119</v>
      </c>
      <c r="G682" s="58" t="s">
        <v>115</v>
      </c>
      <c r="H682" s="58" t="s">
        <v>108</v>
      </c>
      <c r="I682" s="58" t="s">
        <v>120</v>
      </c>
      <c r="J682" s="58">
        <v>141</v>
      </c>
      <c r="K682" s="58">
        <v>201.63</v>
      </c>
    </row>
    <row r="683" spans="1:11" hidden="1">
      <c r="A683" s="58" t="s">
        <v>110</v>
      </c>
      <c r="B683" s="58">
        <v>2020</v>
      </c>
      <c r="C683" s="58" t="s">
        <v>24</v>
      </c>
      <c r="D683" s="58" t="s">
        <v>116</v>
      </c>
      <c r="E683" s="58" t="s">
        <v>118</v>
      </c>
      <c r="F683" s="58" t="s">
        <v>119</v>
      </c>
      <c r="G683" s="58" t="s">
        <v>115</v>
      </c>
      <c r="H683" s="58" t="s">
        <v>108</v>
      </c>
      <c r="I683" s="58" t="s">
        <v>120</v>
      </c>
      <c r="J683" s="58">
        <v>211</v>
      </c>
      <c r="K683" s="58">
        <v>301.73</v>
      </c>
    </row>
    <row r="684" spans="1:11" hidden="1">
      <c r="A684" s="58" t="s">
        <v>110</v>
      </c>
      <c r="B684" s="58">
        <v>2020</v>
      </c>
      <c r="C684" s="58" t="s">
        <v>24</v>
      </c>
      <c r="D684" s="58" t="s">
        <v>116</v>
      </c>
      <c r="E684" s="58" t="s">
        <v>118</v>
      </c>
      <c r="F684" s="58" t="s">
        <v>119</v>
      </c>
      <c r="G684" s="58" t="s">
        <v>115</v>
      </c>
      <c r="H684" s="58" t="s">
        <v>108</v>
      </c>
      <c r="I684" s="58" t="s">
        <v>120</v>
      </c>
      <c r="J684" s="58">
        <v>139</v>
      </c>
      <c r="K684" s="58">
        <v>198.77</v>
      </c>
    </row>
    <row r="685" spans="1:11" hidden="1">
      <c r="A685" s="58" t="s">
        <v>110</v>
      </c>
      <c r="B685" s="58">
        <v>2020</v>
      </c>
      <c r="C685" s="58" t="s">
        <v>24</v>
      </c>
      <c r="D685" s="58" t="s">
        <v>116</v>
      </c>
      <c r="E685" s="58" t="s">
        <v>118</v>
      </c>
      <c r="F685" s="58" t="s">
        <v>119</v>
      </c>
      <c r="G685" s="58" t="s">
        <v>115</v>
      </c>
      <c r="H685" s="58" t="s">
        <v>108</v>
      </c>
      <c r="I685" s="58" t="s">
        <v>120</v>
      </c>
      <c r="J685" s="58">
        <v>820</v>
      </c>
      <c r="K685" s="58">
        <v>1172.5999999999999</v>
      </c>
    </row>
    <row r="686" spans="1:11" hidden="1">
      <c r="A686" s="58" t="s">
        <v>110</v>
      </c>
      <c r="B686" s="58">
        <v>2020</v>
      </c>
      <c r="C686" s="58" t="s">
        <v>24</v>
      </c>
      <c r="D686" s="58" t="s">
        <v>116</v>
      </c>
      <c r="E686" s="58" t="s">
        <v>118</v>
      </c>
      <c r="F686" s="58" t="s">
        <v>119</v>
      </c>
      <c r="G686" s="58" t="s">
        <v>115</v>
      </c>
      <c r="H686" s="58" t="s">
        <v>108</v>
      </c>
      <c r="I686" s="58" t="s">
        <v>120</v>
      </c>
      <c r="J686" s="58">
        <v>853</v>
      </c>
      <c r="K686" s="58">
        <v>1219.79</v>
      </c>
    </row>
    <row r="687" spans="1:11" hidden="1">
      <c r="A687" s="58" t="s">
        <v>110</v>
      </c>
      <c r="B687" s="58">
        <v>2020</v>
      </c>
      <c r="C687" s="58" t="s">
        <v>24</v>
      </c>
      <c r="D687" s="58" t="s">
        <v>116</v>
      </c>
      <c r="E687" s="58" t="s">
        <v>118</v>
      </c>
      <c r="F687" s="58" t="s">
        <v>119</v>
      </c>
      <c r="G687" s="58" t="s">
        <v>115</v>
      </c>
      <c r="H687" s="58" t="s">
        <v>108</v>
      </c>
      <c r="I687" s="58" t="s">
        <v>120</v>
      </c>
      <c r="J687" s="58">
        <v>137</v>
      </c>
      <c r="K687" s="58">
        <v>195.91</v>
      </c>
    </row>
    <row r="688" spans="1:11" hidden="1">
      <c r="A688" s="58" t="s">
        <v>113</v>
      </c>
      <c r="B688" s="58">
        <v>2020</v>
      </c>
      <c r="C688" s="58" t="s">
        <v>27</v>
      </c>
      <c r="D688" s="58" t="s">
        <v>116</v>
      </c>
      <c r="E688" s="58" t="s">
        <v>118</v>
      </c>
      <c r="F688" s="58" t="s">
        <v>119</v>
      </c>
      <c r="G688" s="58" t="s">
        <v>115</v>
      </c>
      <c r="H688" s="58" t="s">
        <v>108</v>
      </c>
      <c r="I688" s="58" t="s">
        <v>120</v>
      </c>
      <c r="J688" s="58">
        <v>200</v>
      </c>
      <c r="K688" s="58">
        <v>286</v>
      </c>
    </row>
    <row r="689" spans="1:11" hidden="1">
      <c r="A689" s="58" t="s">
        <v>110</v>
      </c>
      <c r="B689" s="58">
        <v>2020</v>
      </c>
      <c r="C689" s="58" t="s">
        <v>27</v>
      </c>
      <c r="D689" s="58" t="s">
        <v>116</v>
      </c>
      <c r="E689" s="58" t="s">
        <v>118</v>
      </c>
      <c r="F689" s="58" t="s">
        <v>119</v>
      </c>
      <c r="G689" s="58" t="s">
        <v>115</v>
      </c>
      <c r="H689" s="58" t="s">
        <v>108</v>
      </c>
      <c r="I689" s="58" t="s">
        <v>120</v>
      </c>
      <c r="J689" s="58">
        <v>128</v>
      </c>
      <c r="K689" s="58">
        <v>183.04</v>
      </c>
    </row>
    <row r="690" spans="1:11" hidden="1">
      <c r="A690" s="58" t="s">
        <v>110</v>
      </c>
      <c r="B690" s="58">
        <v>2020</v>
      </c>
      <c r="C690" s="58" t="s">
        <v>27</v>
      </c>
      <c r="D690" s="58" t="s">
        <v>116</v>
      </c>
      <c r="E690" s="58" t="s">
        <v>118</v>
      </c>
      <c r="F690" s="58" t="s">
        <v>119</v>
      </c>
      <c r="G690" s="58" t="s">
        <v>115</v>
      </c>
      <c r="H690" s="58" t="s">
        <v>108</v>
      </c>
      <c r="I690" s="58" t="s">
        <v>120</v>
      </c>
      <c r="J690" s="58">
        <v>154</v>
      </c>
      <c r="K690" s="58">
        <v>220.22</v>
      </c>
    </row>
    <row r="691" spans="1:11" hidden="1">
      <c r="A691" s="58" t="s">
        <v>110</v>
      </c>
      <c r="B691" s="58">
        <v>2020</v>
      </c>
      <c r="C691" s="58" t="s">
        <v>27</v>
      </c>
      <c r="D691" s="58" t="s">
        <v>116</v>
      </c>
      <c r="E691" s="58" t="s">
        <v>118</v>
      </c>
      <c r="F691" s="58" t="s">
        <v>119</v>
      </c>
      <c r="G691" s="58" t="s">
        <v>115</v>
      </c>
      <c r="H691" s="58" t="s">
        <v>108</v>
      </c>
      <c r="I691" s="58" t="s">
        <v>120</v>
      </c>
      <c r="J691" s="58">
        <v>202</v>
      </c>
      <c r="K691" s="58">
        <v>288.86</v>
      </c>
    </row>
    <row r="692" spans="1:11" hidden="1">
      <c r="A692" s="58" t="s">
        <v>110</v>
      </c>
      <c r="B692" s="58">
        <v>2020</v>
      </c>
      <c r="C692" s="58" t="s">
        <v>27</v>
      </c>
      <c r="D692" s="58" t="s">
        <v>116</v>
      </c>
      <c r="E692" s="58" t="s">
        <v>118</v>
      </c>
      <c r="F692" s="58" t="s">
        <v>119</v>
      </c>
      <c r="G692" s="58" t="s">
        <v>115</v>
      </c>
      <c r="H692" s="58" t="s">
        <v>108</v>
      </c>
      <c r="I692" s="58" t="s">
        <v>120</v>
      </c>
      <c r="J692" s="58">
        <v>130</v>
      </c>
      <c r="K692" s="58">
        <v>185.9</v>
      </c>
    </row>
    <row r="693" spans="1:11" hidden="1">
      <c r="A693" s="58" t="s">
        <v>113</v>
      </c>
      <c r="B693" s="58">
        <v>2020</v>
      </c>
      <c r="C693" s="58" t="s">
        <v>27</v>
      </c>
      <c r="D693" s="58" t="s">
        <v>116</v>
      </c>
      <c r="E693" s="58" t="s">
        <v>118</v>
      </c>
      <c r="F693" s="58" t="s">
        <v>119</v>
      </c>
      <c r="G693" s="58" t="s">
        <v>115</v>
      </c>
      <c r="H693" s="58" t="s">
        <v>108</v>
      </c>
      <c r="I693" s="58" t="s">
        <v>120</v>
      </c>
      <c r="J693" s="58">
        <v>813</v>
      </c>
      <c r="K693" s="58">
        <v>1162.5899999999999</v>
      </c>
    </row>
    <row r="694" spans="1:11" hidden="1">
      <c r="A694" s="58" t="s">
        <v>112</v>
      </c>
      <c r="B694" s="58">
        <v>2020</v>
      </c>
      <c r="C694" s="58" t="s">
        <v>27</v>
      </c>
      <c r="D694" s="58" t="s">
        <v>116</v>
      </c>
      <c r="E694" s="58" t="s">
        <v>118</v>
      </c>
      <c r="F694" s="58" t="s">
        <v>119</v>
      </c>
      <c r="G694" s="58" t="s">
        <v>115</v>
      </c>
      <c r="H694" s="58" t="s">
        <v>108</v>
      </c>
      <c r="I694" s="58" t="s">
        <v>120</v>
      </c>
      <c r="J694" s="58">
        <v>846</v>
      </c>
      <c r="K694" s="58">
        <v>1209.78</v>
      </c>
    </row>
    <row r="695" spans="1:11" hidden="1">
      <c r="A695" s="58" t="s">
        <v>103</v>
      </c>
      <c r="B695" s="58">
        <v>2020</v>
      </c>
      <c r="C695" s="58" t="s">
        <v>27</v>
      </c>
      <c r="D695" s="58" t="s">
        <v>116</v>
      </c>
      <c r="E695" s="58" t="s">
        <v>118</v>
      </c>
      <c r="F695" s="58" t="s">
        <v>119</v>
      </c>
      <c r="G695" s="58" t="s">
        <v>115</v>
      </c>
      <c r="H695" s="58" t="s">
        <v>108</v>
      </c>
      <c r="I695" s="58" t="s">
        <v>120</v>
      </c>
      <c r="J695" s="58">
        <v>900</v>
      </c>
      <c r="K695" s="58">
        <v>1287</v>
      </c>
    </row>
    <row r="696" spans="1:11">
      <c r="A696" s="58" t="s">
        <v>103</v>
      </c>
      <c r="B696" s="58">
        <v>2020</v>
      </c>
      <c r="C696" s="58" t="s">
        <v>27</v>
      </c>
      <c r="D696" s="58" t="s">
        <v>116</v>
      </c>
      <c r="E696" s="58" t="s">
        <v>118</v>
      </c>
      <c r="F696" s="58" t="s">
        <v>119</v>
      </c>
      <c r="G696" s="58" t="s">
        <v>115</v>
      </c>
      <c r="H696" s="58" t="s">
        <v>117</v>
      </c>
      <c r="I696" s="58" t="s">
        <v>120</v>
      </c>
      <c r="J696" s="58">
        <v>853</v>
      </c>
      <c r="K696" s="58">
        <v>526.24</v>
      </c>
    </row>
    <row r="697" spans="1:11">
      <c r="A697" s="58" t="s">
        <v>110</v>
      </c>
      <c r="B697" s="58">
        <v>2020</v>
      </c>
      <c r="C697" s="58" t="s">
        <v>27</v>
      </c>
      <c r="D697" s="58" t="s">
        <v>116</v>
      </c>
      <c r="E697" s="58" t="s">
        <v>118</v>
      </c>
      <c r="F697" s="58" t="s">
        <v>119</v>
      </c>
      <c r="G697" s="58" t="s">
        <v>115</v>
      </c>
      <c r="H697" s="58" t="s">
        <v>117</v>
      </c>
      <c r="I697" s="58" t="s">
        <v>120</v>
      </c>
      <c r="J697" s="58">
        <v>886</v>
      </c>
      <c r="K697" s="58">
        <v>526.24</v>
      </c>
    </row>
    <row r="698" spans="1:11">
      <c r="A698" s="58" t="s">
        <v>113</v>
      </c>
      <c r="B698" s="58">
        <v>2020</v>
      </c>
      <c r="C698" s="58" t="s">
        <v>27</v>
      </c>
      <c r="D698" s="58" t="s">
        <v>116</v>
      </c>
      <c r="E698" s="58" t="s">
        <v>118</v>
      </c>
      <c r="F698" s="58" t="s">
        <v>119</v>
      </c>
      <c r="G698" s="58" t="s">
        <v>115</v>
      </c>
      <c r="H698" s="58" t="s">
        <v>117</v>
      </c>
      <c r="I698" s="58" t="s">
        <v>120</v>
      </c>
      <c r="J698" s="58">
        <v>129</v>
      </c>
      <c r="K698" s="58">
        <v>184.47</v>
      </c>
    </row>
    <row r="699" spans="1:11">
      <c r="A699" s="58" t="s">
        <v>110</v>
      </c>
      <c r="B699" s="58">
        <v>2020</v>
      </c>
      <c r="C699" s="58" t="s">
        <v>27</v>
      </c>
      <c r="D699" s="58" t="s">
        <v>116</v>
      </c>
      <c r="E699" s="58" t="s">
        <v>118</v>
      </c>
      <c r="F699" s="58" t="s">
        <v>119</v>
      </c>
      <c r="G699" s="58" t="s">
        <v>115</v>
      </c>
      <c r="H699" s="58" t="s">
        <v>117</v>
      </c>
      <c r="I699" s="58" t="s">
        <v>120</v>
      </c>
      <c r="J699" s="58">
        <v>157</v>
      </c>
      <c r="K699" s="58">
        <v>224.51</v>
      </c>
    </row>
    <row r="700" spans="1:11">
      <c r="A700" s="58" t="s">
        <v>110</v>
      </c>
      <c r="B700" s="58">
        <v>2020</v>
      </c>
      <c r="C700" s="58" t="s">
        <v>27</v>
      </c>
      <c r="D700" s="58" t="s">
        <v>116</v>
      </c>
      <c r="E700" s="58" t="s">
        <v>118</v>
      </c>
      <c r="F700" s="58" t="s">
        <v>119</v>
      </c>
      <c r="G700" s="58" t="s">
        <v>115</v>
      </c>
      <c r="H700" s="58" t="s">
        <v>117</v>
      </c>
      <c r="I700" s="58" t="s">
        <v>120</v>
      </c>
      <c r="J700" s="58">
        <v>127</v>
      </c>
      <c r="K700" s="58">
        <v>181.61</v>
      </c>
    </row>
    <row r="701" spans="1:11">
      <c r="A701" s="58" t="s">
        <v>110</v>
      </c>
      <c r="B701" s="58">
        <v>2020</v>
      </c>
      <c r="C701" s="58" t="s">
        <v>27</v>
      </c>
      <c r="D701" s="58" t="s">
        <v>116</v>
      </c>
      <c r="E701" s="58" t="s">
        <v>118</v>
      </c>
      <c r="F701" s="58" t="s">
        <v>119</v>
      </c>
      <c r="G701" s="58" t="s">
        <v>115</v>
      </c>
      <c r="H701" s="58" t="s">
        <v>117</v>
      </c>
      <c r="I701" s="58" t="s">
        <v>120</v>
      </c>
      <c r="J701" s="58">
        <v>822</v>
      </c>
      <c r="K701" s="58">
        <v>1175.46</v>
      </c>
    </row>
    <row r="702" spans="1:11">
      <c r="A702" s="58" t="s">
        <v>103</v>
      </c>
      <c r="B702" s="58">
        <v>2020</v>
      </c>
      <c r="C702" s="58" t="s">
        <v>27</v>
      </c>
      <c r="D702" s="58" t="s">
        <v>116</v>
      </c>
      <c r="E702" s="58" t="s">
        <v>118</v>
      </c>
      <c r="F702" s="58" t="s">
        <v>119</v>
      </c>
      <c r="G702" s="58" t="s">
        <v>115</v>
      </c>
      <c r="H702" s="58" t="s">
        <v>117</v>
      </c>
      <c r="I702" s="58" t="s">
        <v>120</v>
      </c>
      <c r="J702" s="58">
        <v>855</v>
      </c>
      <c r="K702" s="58">
        <v>1222.6500000000001</v>
      </c>
    </row>
    <row r="703" spans="1:11">
      <c r="A703" s="58" t="s">
        <v>103</v>
      </c>
      <c r="B703" s="58">
        <v>2020</v>
      </c>
      <c r="C703" s="58" t="s">
        <v>33</v>
      </c>
      <c r="D703" s="58" t="s">
        <v>116</v>
      </c>
      <c r="E703" s="58" t="s">
        <v>118</v>
      </c>
      <c r="F703" s="58" t="s">
        <v>119</v>
      </c>
      <c r="G703" s="58" t="s">
        <v>115</v>
      </c>
      <c r="H703" s="58" t="s">
        <v>117</v>
      </c>
      <c r="I703" s="58" t="s">
        <v>120</v>
      </c>
      <c r="J703" s="58">
        <v>368</v>
      </c>
      <c r="K703" s="58">
        <v>526.24</v>
      </c>
    </row>
    <row r="704" spans="1:11">
      <c r="A704" s="58" t="s">
        <v>103</v>
      </c>
      <c r="B704" s="58">
        <v>2020</v>
      </c>
      <c r="C704" s="58" t="s">
        <v>33</v>
      </c>
      <c r="D704" s="58" t="s">
        <v>116</v>
      </c>
      <c r="E704" s="58" t="s">
        <v>118</v>
      </c>
      <c r="F704" s="58" t="s">
        <v>119</v>
      </c>
      <c r="G704" s="58" t="s">
        <v>115</v>
      </c>
      <c r="H704" s="58" t="s">
        <v>117</v>
      </c>
      <c r="I704" s="58" t="s">
        <v>120</v>
      </c>
      <c r="J704" s="58">
        <v>170</v>
      </c>
      <c r="K704" s="58">
        <v>243.1</v>
      </c>
    </row>
    <row r="705" spans="1:11">
      <c r="A705" s="58" t="s">
        <v>110</v>
      </c>
      <c r="B705" s="58">
        <v>2020</v>
      </c>
      <c r="C705" s="58" t="s">
        <v>33</v>
      </c>
      <c r="D705" s="58" t="s">
        <v>116</v>
      </c>
      <c r="E705" s="58" t="s">
        <v>118</v>
      </c>
      <c r="F705" s="58" t="s">
        <v>119</v>
      </c>
      <c r="G705" s="58" t="s">
        <v>115</v>
      </c>
      <c r="H705" s="58" t="s">
        <v>117</v>
      </c>
      <c r="I705" s="58" t="s">
        <v>120</v>
      </c>
      <c r="J705" s="58">
        <v>344</v>
      </c>
      <c r="K705" s="58">
        <v>491.92</v>
      </c>
    </row>
    <row r="706" spans="1:11">
      <c r="A706" s="58" t="s">
        <v>110</v>
      </c>
      <c r="B706" s="58">
        <v>2020</v>
      </c>
      <c r="C706" s="58" t="s">
        <v>33</v>
      </c>
      <c r="D706" s="58" t="s">
        <v>116</v>
      </c>
      <c r="E706" s="58" t="s">
        <v>118</v>
      </c>
      <c r="F706" s="58" t="s">
        <v>119</v>
      </c>
      <c r="G706" s="58" t="s">
        <v>115</v>
      </c>
      <c r="H706" s="58" t="s">
        <v>117</v>
      </c>
      <c r="I706" s="58" t="s">
        <v>120</v>
      </c>
      <c r="J706" s="58">
        <v>370</v>
      </c>
      <c r="K706" s="58">
        <v>529.1</v>
      </c>
    </row>
    <row r="707" spans="1:11">
      <c r="A707" s="58" t="s">
        <v>114</v>
      </c>
      <c r="B707" s="58">
        <v>2020</v>
      </c>
      <c r="C707" s="58" t="s">
        <v>33</v>
      </c>
      <c r="D707" s="58" t="s">
        <v>116</v>
      </c>
      <c r="E707" s="58" t="s">
        <v>118</v>
      </c>
      <c r="F707" s="58" t="s">
        <v>119</v>
      </c>
      <c r="G707" s="58" t="s">
        <v>115</v>
      </c>
      <c r="H707" s="58" t="s">
        <v>117</v>
      </c>
      <c r="I707" s="58" t="s">
        <v>120</v>
      </c>
      <c r="J707" s="58">
        <v>172</v>
      </c>
      <c r="K707" s="58">
        <v>245.96</v>
      </c>
    </row>
    <row r="708" spans="1:11">
      <c r="A708" s="58" t="s">
        <v>112</v>
      </c>
      <c r="B708" s="58">
        <v>2020</v>
      </c>
      <c r="C708" s="58" t="s">
        <v>33</v>
      </c>
      <c r="D708" s="58" t="s">
        <v>116</v>
      </c>
      <c r="E708" s="58" t="s">
        <v>118</v>
      </c>
      <c r="F708" s="58" t="s">
        <v>119</v>
      </c>
      <c r="G708" s="58" t="s">
        <v>115</v>
      </c>
      <c r="H708" s="58" t="s">
        <v>117</v>
      </c>
      <c r="I708" s="58" t="s">
        <v>120</v>
      </c>
      <c r="J708" s="58">
        <v>340</v>
      </c>
      <c r="K708" s="58">
        <v>486.2</v>
      </c>
    </row>
    <row r="709" spans="1:11">
      <c r="A709" s="58" t="s">
        <v>110</v>
      </c>
      <c r="B709" s="58">
        <v>2020</v>
      </c>
      <c r="C709" s="58" t="s">
        <v>33</v>
      </c>
      <c r="D709" s="58" t="s">
        <v>116</v>
      </c>
      <c r="E709" s="58" t="s">
        <v>118</v>
      </c>
      <c r="F709" s="58" t="s">
        <v>119</v>
      </c>
      <c r="G709" s="58" t="s">
        <v>115</v>
      </c>
      <c r="H709" s="58" t="s">
        <v>117</v>
      </c>
      <c r="I709" s="58" t="s">
        <v>120</v>
      </c>
      <c r="J709" s="58">
        <v>852</v>
      </c>
      <c r="K709" s="58">
        <v>1218.3599999999999</v>
      </c>
    </row>
    <row r="710" spans="1:11">
      <c r="A710" s="58" t="s">
        <v>110</v>
      </c>
      <c r="B710" s="58">
        <v>2020</v>
      </c>
      <c r="C710" s="58" t="s">
        <v>33</v>
      </c>
      <c r="D710" s="58" t="s">
        <v>116</v>
      </c>
      <c r="E710" s="58" t="s">
        <v>118</v>
      </c>
      <c r="F710" s="58" t="s">
        <v>119</v>
      </c>
      <c r="G710" s="58" t="s">
        <v>115</v>
      </c>
      <c r="H710" s="58" t="s">
        <v>117</v>
      </c>
      <c r="I710" s="58" t="s">
        <v>120</v>
      </c>
      <c r="J710" s="58">
        <v>905</v>
      </c>
      <c r="K710" s="58">
        <v>1294.1500000000001</v>
      </c>
    </row>
    <row r="711" spans="1:11">
      <c r="A711" s="58" t="s">
        <v>110</v>
      </c>
      <c r="B711" s="58">
        <v>2020</v>
      </c>
      <c r="C711" s="58" t="s">
        <v>33</v>
      </c>
      <c r="D711" s="58" t="s">
        <v>116</v>
      </c>
      <c r="E711" s="58" t="s">
        <v>118</v>
      </c>
      <c r="F711" s="58" t="s">
        <v>119</v>
      </c>
      <c r="G711" s="58" t="s">
        <v>115</v>
      </c>
      <c r="H711" s="58" t="s">
        <v>117</v>
      </c>
      <c r="I711" s="58" t="s">
        <v>120</v>
      </c>
      <c r="J711" s="58">
        <v>858</v>
      </c>
      <c r="K711" s="58">
        <v>526.24</v>
      </c>
    </row>
    <row r="712" spans="1:11">
      <c r="A712" s="58" t="s">
        <v>103</v>
      </c>
      <c r="B712" s="58">
        <v>2020</v>
      </c>
      <c r="C712" s="58" t="s">
        <v>33</v>
      </c>
      <c r="D712" s="58" t="s">
        <v>116</v>
      </c>
      <c r="E712" s="58" t="s">
        <v>118</v>
      </c>
      <c r="F712" s="58" t="s">
        <v>119</v>
      </c>
      <c r="G712" s="58" t="s">
        <v>115</v>
      </c>
      <c r="H712" s="58" t="s">
        <v>117</v>
      </c>
      <c r="I712" s="58" t="s">
        <v>120</v>
      </c>
      <c r="J712" s="58">
        <v>171</v>
      </c>
      <c r="K712" s="58">
        <v>526.24</v>
      </c>
    </row>
    <row r="713" spans="1:11">
      <c r="A713" s="58" t="s">
        <v>112</v>
      </c>
      <c r="B713" s="58">
        <v>2020</v>
      </c>
      <c r="C713" s="58" t="s">
        <v>33</v>
      </c>
      <c r="D713" s="58" t="s">
        <v>116</v>
      </c>
      <c r="E713" s="58" t="s">
        <v>118</v>
      </c>
      <c r="F713" s="58" t="s">
        <v>119</v>
      </c>
      <c r="G713" s="58" t="s">
        <v>115</v>
      </c>
      <c r="H713" s="58" t="s">
        <v>117</v>
      </c>
      <c r="I713" s="58" t="s">
        <v>120</v>
      </c>
      <c r="J713" s="58">
        <v>367</v>
      </c>
      <c r="K713" s="58">
        <v>524.80999999999995</v>
      </c>
    </row>
    <row r="714" spans="1:11">
      <c r="A714" s="58" t="s">
        <v>103</v>
      </c>
      <c r="B714" s="58">
        <v>2020</v>
      </c>
      <c r="C714" s="58" t="s">
        <v>33</v>
      </c>
      <c r="D714" s="58" t="s">
        <v>116</v>
      </c>
      <c r="E714" s="58" t="s">
        <v>118</v>
      </c>
      <c r="F714" s="58" t="s">
        <v>119</v>
      </c>
      <c r="G714" s="58" t="s">
        <v>115</v>
      </c>
      <c r="H714" s="58" t="s">
        <v>117</v>
      </c>
      <c r="I714" s="58" t="s">
        <v>120</v>
      </c>
      <c r="J714" s="58">
        <v>169</v>
      </c>
      <c r="K714" s="58">
        <v>241.67</v>
      </c>
    </row>
    <row r="715" spans="1:11">
      <c r="A715" s="58" t="s">
        <v>110</v>
      </c>
      <c r="B715" s="58">
        <v>2020</v>
      </c>
      <c r="C715" s="58" t="s">
        <v>33</v>
      </c>
      <c r="D715" s="58" t="s">
        <v>116</v>
      </c>
      <c r="E715" s="58" t="s">
        <v>118</v>
      </c>
      <c r="F715" s="58" t="s">
        <v>119</v>
      </c>
      <c r="G715" s="58" t="s">
        <v>115</v>
      </c>
      <c r="H715" s="58" t="s">
        <v>117</v>
      </c>
      <c r="I715" s="58" t="s">
        <v>120</v>
      </c>
      <c r="J715" s="58">
        <v>343</v>
      </c>
      <c r="K715" s="58">
        <v>490.49</v>
      </c>
    </row>
    <row r="716" spans="1:11">
      <c r="A716" s="58" t="s">
        <v>110</v>
      </c>
      <c r="B716" s="58">
        <v>2020</v>
      </c>
      <c r="C716" s="58" t="s">
        <v>33</v>
      </c>
      <c r="D716" s="58" t="s">
        <v>116</v>
      </c>
      <c r="E716" s="58" t="s">
        <v>118</v>
      </c>
      <c r="F716" s="58" t="s">
        <v>119</v>
      </c>
      <c r="G716" s="58" t="s">
        <v>115</v>
      </c>
      <c r="H716" s="58" t="s">
        <v>117</v>
      </c>
      <c r="I716" s="58" t="s">
        <v>120</v>
      </c>
      <c r="J716" s="58">
        <v>827</v>
      </c>
      <c r="K716" s="58">
        <v>1182.6099999999999</v>
      </c>
    </row>
    <row r="717" spans="1:11">
      <c r="A717" s="58" t="s">
        <v>103</v>
      </c>
      <c r="B717" s="58">
        <v>2020</v>
      </c>
      <c r="C717" s="58" t="s">
        <v>33</v>
      </c>
      <c r="D717" s="58" t="s">
        <v>116</v>
      </c>
      <c r="E717" s="58" t="s">
        <v>118</v>
      </c>
      <c r="F717" s="58" t="s">
        <v>119</v>
      </c>
      <c r="G717" s="58" t="s">
        <v>115</v>
      </c>
      <c r="H717" s="58" t="s">
        <v>117</v>
      </c>
      <c r="I717" s="58" t="s">
        <v>120</v>
      </c>
      <c r="J717" s="58">
        <v>341</v>
      </c>
      <c r="K717" s="58">
        <v>487.63</v>
      </c>
    </row>
    <row r="718" spans="1:11">
      <c r="A718" s="58" t="s">
        <v>110</v>
      </c>
      <c r="B718" s="58">
        <v>2020</v>
      </c>
      <c r="C718" s="58" t="s">
        <v>32</v>
      </c>
      <c r="D718" s="58" t="s">
        <v>116</v>
      </c>
      <c r="E718" s="58" t="s">
        <v>118</v>
      </c>
      <c r="F718" s="58" t="s">
        <v>119</v>
      </c>
      <c r="G718" s="58" t="s">
        <v>115</v>
      </c>
      <c r="H718" s="58" t="s">
        <v>117</v>
      </c>
      <c r="I718" s="58" t="s">
        <v>120</v>
      </c>
      <c r="J718" s="58">
        <v>128</v>
      </c>
      <c r="K718" s="58">
        <v>183.04</v>
      </c>
    </row>
    <row r="719" spans="1:11">
      <c r="A719" s="58" t="s">
        <v>110</v>
      </c>
      <c r="B719" s="58">
        <v>2020</v>
      </c>
      <c r="C719" s="58" t="s">
        <v>32</v>
      </c>
      <c r="D719" s="58" t="s">
        <v>116</v>
      </c>
      <c r="E719" s="58" t="s">
        <v>118</v>
      </c>
      <c r="F719" s="58" t="s">
        <v>119</v>
      </c>
      <c r="G719" s="58" t="s">
        <v>115</v>
      </c>
      <c r="H719" s="58" t="s">
        <v>117</v>
      </c>
      <c r="I719" s="58" t="s">
        <v>120</v>
      </c>
      <c r="J719" s="58">
        <v>176</v>
      </c>
      <c r="K719" s="58">
        <v>251.68</v>
      </c>
    </row>
    <row r="720" spans="1:11">
      <c r="A720" s="58" t="s">
        <v>110</v>
      </c>
      <c r="B720" s="58">
        <v>2020</v>
      </c>
      <c r="C720" s="58" t="s">
        <v>32</v>
      </c>
      <c r="D720" s="58" t="s">
        <v>116</v>
      </c>
      <c r="E720" s="58" t="s">
        <v>118</v>
      </c>
      <c r="F720" s="58" t="s">
        <v>119</v>
      </c>
      <c r="G720" s="58" t="s">
        <v>115</v>
      </c>
      <c r="H720" s="58" t="s">
        <v>117</v>
      </c>
      <c r="I720" s="58" t="s">
        <v>120</v>
      </c>
      <c r="J720" s="58">
        <v>350</v>
      </c>
      <c r="K720" s="58">
        <v>500.5</v>
      </c>
    </row>
    <row r="721" spans="1:11">
      <c r="A721" s="58" t="s">
        <v>110</v>
      </c>
      <c r="B721" s="58">
        <v>2020</v>
      </c>
      <c r="C721" s="58" t="s">
        <v>32</v>
      </c>
      <c r="D721" s="58" t="s">
        <v>116</v>
      </c>
      <c r="E721" s="58" t="s">
        <v>118</v>
      </c>
      <c r="F721" s="58" t="s">
        <v>119</v>
      </c>
      <c r="G721" s="58" t="s">
        <v>115</v>
      </c>
      <c r="H721" s="58" t="s">
        <v>117</v>
      </c>
      <c r="I721" s="58" t="s">
        <v>120</v>
      </c>
      <c r="J721" s="58">
        <v>130</v>
      </c>
      <c r="K721" s="58">
        <v>185.9</v>
      </c>
    </row>
    <row r="722" spans="1:11">
      <c r="A722" s="58" t="s">
        <v>113</v>
      </c>
      <c r="B722" s="58">
        <v>2020</v>
      </c>
      <c r="C722" s="58" t="s">
        <v>32</v>
      </c>
      <c r="D722" s="58" t="s">
        <v>116</v>
      </c>
      <c r="E722" s="58" t="s">
        <v>118</v>
      </c>
      <c r="F722" s="58" t="s">
        <v>119</v>
      </c>
      <c r="G722" s="58" t="s">
        <v>115</v>
      </c>
      <c r="H722" s="58" t="s">
        <v>117</v>
      </c>
      <c r="I722" s="58" t="s">
        <v>120</v>
      </c>
      <c r="J722" s="58">
        <v>346</v>
      </c>
      <c r="K722" s="58">
        <v>494.78</v>
      </c>
    </row>
    <row r="723" spans="1:11">
      <c r="A723" s="58" t="s">
        <v>110</v>
      </c>
      <c r="B723" s="58">
        <v>2020</v>
      </c>
      <c r="C723" s="58" t="s">
        <v>32</v>
      </c>
      <c r="D723" s="58" t="s">
        <v>116</v>
      </c>
      <c r="E723" s="58" t="s">
        <v>118</v>
      </c>
      <c r="F723" s="58" t="s">
        <v>119</v>
      </c>
      <c r="G723" s="58" t="s">
        <v>115</v>
      </c>
      <c r="H723" s="58" t="s">
        <v>117</v>
      </c>
      <c r="I723" s="58" t="s">
        <v>120</v>
      </c>
      <c r="J723" s="58">
        <v>818</v>
      </c>
      <c r="K723" s="58">
        <v>1169.74</v>
      </c>
    </row>
    <row r="724" spans="1:11">
      <c r="A724" s="58" t="s">
        <v>103</v>
      </c>
      <c r="B724" s="58">
        <v>2020</v>
      </c>
      <c r="C724" s="58" t="s">
        <v>32</v>
      </c>
      <c r="D724" s="58" t="s">
        <v>116</v>
      </c>
      <c r="E724" s="58" t="s">
        <v>118</v>
      </c>
      <c r="F724" s="58" t="s">
        <v>119</v>
      </c>
      <c r="G724" s="58" t="s">
        <v>115</v>
      </c>
      <c r="H724" s="58" t="s">
        <v>117</v>
      </c>
      <c r="I724" s="58" t="s">
        <v>120</v>
      </c>
      <c r="J724" s="58">
        <v>851</v>
      </c>
      <c r="K724" s="58">
        <v>1216.93</v>
      </c>
    </row>
    <row r="725" spans="1:11">
      <c r="A725" s="58" t="s">
        <v>112</v>
      </c>
      <c r="B725" s="58">
        <v>2020</v>
      </c>
      <c r="C725" s="58" t="s">
        <v>32</v>
      </c>
      <c r="D725" s="58" t="s">
        <v>116</v>
      </c>
      <c r="E725" s="58" t="s">
        <v>118</v>
      </c>
      <c r="F725" s="58" t="s">
        <v>119</v>
      </c>
      <c r="G725" s="58" t="s">
        <v>115</v>
      </c>
      <c r="H725" s="58" t="s">
        <v>117</v>
      </c>
      <c r="I725" s="58" t="s">
        <v>120</v>
      </c>
      <c r="J725" s="58">
        <v>904</v>
      </c>
      <c r="K725" s="58">
        <v>1292.72</v>
      </c>
    </row>
    <row r="726" spans="1:11">
      <c r="A726" s="58" t="s">
        <v>112</v>
      </c>
      <c r="B726" s="58">
        <v>2020</v>
      </c>
      <c r="C726" s="58" t="s">
        <v>32</v>
      </c>
      <c r="D726" s="58" t="s">
        <v>116</v>
      </c>
      <c r="E726" s="58" t="s">
        <v>118</v>
      </c>
      <c r="F726" s="58" t="s">
        <v>119</v>
      </c>
      <c r="G726" s="58" t="s">
        <v>115</v>
      </c>
      <c r="H726" s="58" t="s">
        <v>117</v>
      </c>
      <c r="I726" s="58" t="s">
        <v>120</v>
      </c>
      <c r="J726" s="58">
        <v>857</v>
      </c>
      <c r="K726" s="58">
        <v>526.24</v>
      </c>
    </row>
    <row r="727" spans="1:11">
      <c r="A727" s="58" t="s">
        <v>110</v>
      </c>
      <c r="B727" s="58">
        <v>2020</v>
      </c>
      <c r="C727" s="58" t="s">
        <v>32</v>
      </c>
      <c r="D727" s="58" t="s">
        <v>116</v>
      </c>
      <c r="E727" s="58" t="s">
        <v>118</v>
      </c>
      <c r="F727" s="58" t="s">
        <v>119</v>
      </c>
      <c r="G727" s="58" t="s">
        <v>115</v>
      </c>
      <c r="H727" s="58" t="s">
        <v>117</v>
      </c>
      <c r="I727" s="58" t="s">
        <v>120</v>
      </c>
      <c r="J727" s="58">
        <v>177</v>
      </c>
      <c r="K727" s="58">
        <v>526.24</v>
      </c>
    </row>
    <row r="728" spans="1:11">
      <c r="A728" s="58" t="s">
        <v>110</v>
      </c>
      <c r="B728" s="58">
        <v>2020</v>
      </c>
      <c r="C728" s="58" t="s">
        <v>32</v>
      </c>
      <c r="D728" s="58" t="s">
        <v>116</v>
      </c>
      <c r="E728" s="58" t="s">
        <v>118</v>
      </c>
      <c r="F728" s="58" t="s">
        <v>119</v>
      </c>
      <c r="G728" s="58" t="s">
        <v>115</v>
      </c>
      <c r="H728" s="58" t="s">
        <v>117</v>
      </c>
      <c r="I728" s="58" t="s">
        <v>120</v>
      </c>
      <c r="J728" s="58">
        <v>345</v>
      </c>
      <c r="K728" s="58">
        <v>493.35</v>
      </c>
    </row>
    <row r="729" spans="1:11">
      <c r="A729" s="58" t="s">
        <v>113</v>
      </c>
      <c r="B729" s="58">
        <v>2020</v>
      </c>
      <c r="C729" s="58" t="s">
        <v>32</v>
      </c>
      <c r="D729" s="58" t="s">
        <v>116</v>
      </c>
      <c r="E729" s="58" t="s">
        <v>118</v>
      </c>
      <c r="F729" s="58" t="s">
        <v>119</v>
      </c>
      <c r="G729" s="58" t="s">
        <v>115</v>
      </c>
      <c r="H729" s="58" t="s">
        <v>117</v>
      </c>
      <c r="I729" s="58" t="s">
        <v>120</v>
      </c>
      <c r="J729" s="58">
        <v>127</v>
      </c>
      <c r="K729" s="58">
        <v>181.61</v>
      </c>
    </row>
    <row r="730" spans="1:11">
      <c r="A730" s="58" t="s">
        <v>112</v>
      </c>
      <c r="B730" s="58">
        <v>2020</v>
      </c>
      <c r="C730" s="58" t="s">
        <v>32</v>
      </c>
      <c r="D730" s="58" t="s">
        <v>116</v>
      </c>
      <c r="E730" s="58" t="s">
        <v>118</v>
      </c>
      <c r="F730" s="58" t="s">
        <v>119</v>
      </c>
      <c r="G730" s="58" t="s">
        <v>115</v>
      </c>
      <c r="H730" s="58" t="s">
        <v>117</v>
      </c>
      <c r="I730" s="58" t="s">
        <v>120</v>
      </c>
      <c r="J730" s="58">
        <v>175</v>
      </c>
      <c r="K730" s="58">
        <v>250.25</v>
      </c>
    </row>
    <row r="731" spans="1:11">
      <c r="A731" s="58" t="s">
        <v>110</v>
      </c>
      <c r="B731" s="58">
        <v>2020</v>
      </c>
      <c r="C731" s="58" t="s">
        <v>32</v>
      </c>
      <c r="D731" s="58" t="s">
        <v>116</v>
      </c>
      <c r="E731" s="58" t="s">
        <v>118</v>
      </c>
      <c r="F731" s="58" t="s">
        <v>119</v>
      </c>
      <c r="G731" s="58" t="s">
        <v>115</v>
      </c>
      <c r="H731" s="58" t="s">
        <v>117</v>
      </c>
      <c r="I731" s="58" t="s">
        <v>120</v>
      </c>
      <c r="J731" s="58">
        <v>349</v>
      </c>
      <c r="K731" s="58">
        <v>499.07</v>
      </c>
    </row>
    <row r="732" spans="1:11">
      <c r="A732" s="58" t="s">
        <v>110</v>
      </c>
      <c r="B732" s="58">
        <v>2020</v>
      </c>
      <c r="C732" s="58" t="s">
        <v>32</v>
      </c>
      <c r="D732" s="58" t="s">
        <v>116</v>
      </c>
      <c r="E732" s="58" t="s">
        <v>118</v>
      </c>
      <c r="F732" s="58" t="s">
        <v>119</v>
      </c>
      <c r="G732" s="58" t="s">
        <v>115</v>
      </c>
      <c r="H732" s="58" t="s">
        <v>117</v>
      </c>
      <c r="I732" s="58" t="s">
        <v>120</v>
      </c>
      <c r="J732" s="58">
        <v>826</v>
      </c>
      <c r="K732" s="58">
        <v>1181.18</v>
      </c>
    </row>
    <row r="733" spans="1:11">
      <c r="A733" s="58" t="s">
        <v>103</v>
      </c>
      <c r="B733" s="58">
        <v>2020</v>
      </c>
      <c r="C733" s="58" t="s">
        <v>32</v>
      </c>
      <c r="D733" s="58" t="s">
        <v>116</v>
      </c>
      <c r="E733" s="58" t="s">
        <v>118</v>
      </c>
      <c r="F733" s="58" t="s">
        <v>119</v>
      </c>
      <c r="G733" s="58" t="s">
        <v>115</v>
      </c>
      <c r="H733" s="58" t="s">
        <v>117</v>
      </c>
      <c r="I733" s="58" t="s">
        <v>120</v>
      </c>
      <c r="J733" s="58">
        <v>860</v>
      </c>
      <c r="K733" s="58">
        <v>1229.8</v>
      </c>
    </row>
    <row r="734" spans="1:11">
      <c r="A734" s="58" t="s">
        <v>110</v>
      </c>
      <c r="B734" s="58">
        <v>2020</v>
      </c>
      <c r="C734" s="58" t="s">
        <v>32</v>
      </c>
      <c r="D734" s="58" t="s">
        <v>116</v>
      </c>
      <c r="E734" s="58" t="s">
        <v>118</v>
      </c>
      <c r="F734" s="58" t="s">
        <v>119</v>
      </c>
      <c r="G734" s="58" t="s">
        <v>115</v>
      </c>
      <c r="H734" s="58" t="s">
        <v>117</v>
      </c>
      <c r="I734" s="58" t="s">
        <v>120</v>
      </c>
      <c r="J734" s="58">
        <v>347</v>
      </c>
      <c r="K734" s="58">
        <v>496.21</v>
      </c>
    </row>
    <row r="735" spans="1:11">
      <c r="A735" s="58" t="s">
        <v>113</v>
      </c>
      <c r="B735" s="58">
        <v>2020</v>
      </c>
      <c r="C735" s="58" t="s">
        <v>31</v>
      </c>
      <c r="D735" s="58" t="s">
        <v>116</v>
      </c>
      <c r="E735" s="58" t="s">
        <v>118</v>
      </c>
      <c r="F735" s="58" t="s">
        <v>119</v>
      </c>
      <c r="G735" s="58" t="s">
        <v>115</v>
      </c>
      <c r="H735" s="58" t="s">
        <v>117</v>
      </c>
      <c r="I735" s="58" t="s">
        <v>120</v>
      </c>
      <c r="J735" s="58">
        <v>134</v>
      </c>
      <c r="K735" s="58">
        <v>191.62</v>
      </c>
    </row>
    <row r="736" spans="1:11">
      <c r="A736" s="58" t="s">
        <v>110</v>
      </c>
      <c r="B736" s="58">
        <v>2020</v>
      </c>
      <c r="C736" s="58" t="s">
        <v>31</v>
      </c>
      <c r="D736" s="58" t="s">
        <v>116</v>
      </c>
      <c r="E736" s="58" t="s">
        <v>118</v>
      </c>
      <c r="F736" s="58" t="s">
        <v>119</v>
      </c>
      <c r="G736" s="58" t="s">
        <v>115</v>
      </c>
      <c r="H736" s="58" t="s">
        <v>117</v>
      </c>
      <c r="I736" s="58" t="s">
        <v>120</v>
      </c>
      <c r="J736" s="58">
        <v>182</v>
      </c>
      <c r="K736" s="58">
        <v>260.26</v>
      </c>
    </row>
    <row r="737" spans="1:11">
      <c r="A737" s="58" t="s">
        <v>110</v>
      </c>
      <c r="B737" s="58">
        <v>2020</v>
      </c>
      <c r="C737" s="58" t="s">
        <v>31</v>
      </c>
      <c r="D737" s="58" t="s">
        <v>116</v>
      </c>
      <c r="E737" s="58" t="s">
        <v>118</v>
      </c>
      <c r="F737" s="58" t="s">
        <v>119</v>
      </c>
      <c r="G737" s="58" t="s">
        <v>115</v>
      </c>
      <c r="H737" s="58" t="s">
        <v>117</v>
      </c>
      <c r="I737" s="58" t="s">
        <v>120</v>
      </c>
      <c r="J737" s="58">
        <v>136</v>
      </c>
      <c r="K737" s="58">
        <v>194.48</v>
      </c>
    </row>
    <row r="738" spans="1:11">
      <c r="A738" s="58" t="s">
        <v>103</v>
      </c>
      <c r="B738" s="58">
        <v>2020</v>
      </c>
      <c r="C738" s="58" t="s">
        <v>31</v>
      </c>
      <c r="D738" s="58" t="s">
        <v>116</v>
      </c>
      <c r="E738" s="58" t="s">
        <v>118</v>
      </c>
      <c r="F738" s="58" t="s">
        <v>119</v>
      </c>
      <c r="G738" s="58" t="s">
        <v>115</v>
      </c>
      <c r="H738" s="58" t="s">
        <v>117</v>
      </c>
      <c r="I738" s="58" t="s">
        <v>120</v>
      </c>
      <c r="J738" s="58">
        <v>178</v>
      </c>
      <c r="K738" s="58">
        <v>254.54</v>
      </c>
    </row>
    <row r="739" spans="1:11">
      <c r="A739" s="58" t="s">
        <v>112</v>
      </c>
      <c r="B739" s="58">
        <v>2020</v>
      </c>
      <c r="C739" s="58" t="s">
        <v>31</v>
      </c>
      <c r="D739" s="58" t="s">
        <v>116</v>
      </c>
      <c r="E739" s="58" t="s">
        <v>118</v>
      </c>
      <c r="F739" s="58" t="s">
        <v>119</v>
      </c>
      <c r="G739" s="58" t="s">
        <v>115</v>
      </c>
      <c r="H739" s="58" t="s">
        <v>117</v>
      </c>
      <c r="I739" s="58" t="s">
        <v>120</v>
      </c>
      <c r="J739" s="58">
        <v>352</v>
      </c>
      <c r="K739" s="58">
        <v>503.36</v>
      </c>
    </row>
    <row r="740" spans="1:11">
      <c r="A740" s="58" t="s">
        <v>110</v>
      </c>
      <c r="B740" s="58">
        <v>2020</v>
      </c>
      <c r="C740" s="58" t="s">
        <v>31</v>
      </c>
      <c r="D740" s="58" t="s">
        <v>116</v>
      </c>
      <c r="E740" s="58" t="s">
        <v>118</v>
      </c>
      <c r="F740" s="58" t="s">
        <v>119</v>
      </c>
      <c r="G740" s="58" t="s">
        <v>115</v>
      </c>
      <c r="H740" s="58" t="s">
        <v>117</v>
      </c>
      <c r="I740" s="58" t="s">
        <v>120</v>
      </c>
      <c r="J740" s="58">
        <v>817</v>
      </c>
      <c r="K740" s="58">
        <v>1168.31</v>
      </c>
    </row>
    <row r="741" spans="1:11">
      <c r="A741" s="58" t="s">
        <v>112</v>
      </c>
      <c r="B741" s="58">
        <v>2020</v>
      </c>
      <c r="C741" s="58" t="s">
        <v>31</v>
      </c>
      <c r="D741" s="58" t="s">
        <v>116</v>
      </c>
      <c r="E741" s="58" t="s">
        <v>118</v>
      </c>
      <c r="F741" s="58" t="s">
        <v>119</v>
      </c>
      <c r="G741" s="58" t="s">
        <v>115</v>
      </c>
      <c r="H741" s="58" t="s">
        <v>117</v>
      </c>
      <c r="I741" s="58" t="s">
        <v>120</v>
      </c>
      <c r="J741" s="58">
        <v>850</v>
      </c>
      <c r="K741" s="58">
        <v>1215.5</v>
      </c>
    </row>
    <row r="742" spans="1:11">
      <c r="A742" s="58" t="s">
        <v>112</v>
      </c>
      <c r="B742" s="58">
        <v>2020</v>
      </c>
      <c r="C742" s="58" t="s">
        <v>31</v>
      </c>
      <c r="D742" s="58" t="s">
        <v>116</v>
      </c>
      <c r="E742" s="58" t="s">
        <v>118</v>
      </c>
      <c r="F742" s="58" t="s">
        <v>119</v>
      </c>
      <c r="G742" s="58" t="s">
        <v>115</v>
      </c>
      <c r="H742" s="58" t="s">
        <v>117</v>
      </c>
      <c r="I742" s="58" t="s">
        <v>120</v>
      </c>
      <c r="J742" s="58">
        <v>903</v>
      </c>
      <c r="K742" s="58">
        <v>1291.29</v>
      </c>
    </row>
    <row r="743" spans="1:11">
      <c r="A743" s="58" t="s">
        <v>112</v>
      </c>
      <c r="B743" s="58">
        <v>2020</v>
      </c>
      <c r="C743" s="58" t="s">
        <v>31</v>
      </c>
      <c r="D743" s="58" t="s">
        <v>116</v>
      </c>
      <c r="E743" s="58" t="s">
        <v>118</v>
      </c>
      <c r="F743" s="58" t="s">
        <v>119</v>
      </c>
      <c r="G743" s="58" t="s">
        <v>115</v>
      </c>
      <c r="H743" s="58" t="s">
        <v>117</v>
      </c>
      <c r="I743" s="58" t="s">
        <v>120</v>
      </c>
      <c r="J743" s="58">
        <v>856</v>
      </c>
      <c r="K743" s="58">
        <v>526.24</v>
      </c>
    </row>
    <row r="744" spans="1:11">
      <c r="A744" s="58" t="s">
        <v>110</v>
      </c>
      <c r="B744" s="58">
        <v>2020</v>
      </c>
      <c r="C744" s="58" t="s">
        <v>31</v>
      </c>
      <c r="D744" s="58" t="s">
        <v>116</v>
      </c>
      <c r="E744" s="58" t="s">
        <v>118</v>
      </c>
      <c r="F744" s="58" t="s">
        <v>119</v>
      </c>
      <c r="G744" s="58" t="s">
        <v>115</v>
      </c>
      <c r="H744" s="58" t="s">
        <v>117</v>
      </c>
      <c r="I744" s="58" t="s">
        <v>120</v>
      </c>
      <c r="J744" s="58">
        <v>183</v>
      </c>
      <c r="K744" s="58">
        <v>526.24</v>
      </c>
    </row>
    <row r="745" spans="1:11">
      <c r="A745" s="58" t="s">
        <v>110</v>
      </c>
      <c r="B745" s="58">
        <v>2020</v>
      </c>
      <c r="C745" s="58" t="s">
        <v>31</v>
      </c>
      <c r="D745" s="58" t="s">
        <v>116</v>
      </c>
      <c r="E745" s="58" t="s">
        <v>118</v>
      </c>
      <c r="F745" s="58" t="s">
        <v>119</v>
      </c>
      <c r="G745" s="58" t="s">
        <v>115</v>
      </c>
      <c r="H745" s="58" t="s">
        <v>117</v>
      </c>
      <c r="I745" s="58" t="s">
        <v>120</v>
      </c>
      <c r="J745" s="58">
        <v>351</v>
      </c>
      <c r="K745" s="58">
        <v>501.93</v>
      </c>
    </row>
    <row r="746" spans="1:11">
      <c r="A746" s="58" t="s">
        <v>112</v>
      </c>
      <c r="B746" s="58">
        <v>2020</v>
      </c>
      <c r="C746" s="58" t="s">
        <v>31</v>
      </c>
      <c r="D746" s="58" t="s">
        <v>116</v>
      </c>
      <c r="E746" s="58" t="s">
        <v>118</v>
      </c>
      <c r="F746" s="58" t="s">
        <v>119</v>
      </c>
      <c r="G746" s="58" t="s">
        <v>115</v>
      </c>
      <c r="H746" s="58" t="s">
        <v>117</v>
      </c>
      <c r="I746" s="58" t="s">
        <v>120</v>
      </c>
      <c r="J746" s="58">
        <v>133</v>
      </c>
      <c r="K746" s="58">
        <v>190.19</v>
      </c>
    </row>
    <row r="747" spans="1:11">
      <c r="A747" s="58" t="s">
        <v>103</v>
      </c>
      <c r="B747" s="58">
        <v>2020</v>
      </c>
      <c r="C747" s="58" t="s">
        <v>31</v>
      </c>
      <c r="D747" s="58" t="s">
        <v>116</v>
      </c>
      <c r="E747" s="58" t="s">
        <v>118</v>
      </c>
      <c r="F747" s="58" t="s">
        <v>119</v>
      </c>
      <c r="G747" s="58" t="s">
        <v>115</v>
      </c>
      <c r="H747" s="58" t="s">
        <v>117</v>
      </c>
      <c r="I747" s="58" t="s">
        <v>120</v>
      </c>
      <c r="J747" s="58">
        <v>181</v>
      </c>
      <c r="K747" s="58">
        <v>258.83</v>
      </c>
    </row>
    <row r="748" spans="1:11">
      <c r="A748" s="58" t="s">
        <v>110</v>
      </c>
      <c r="B748" s="58">
        <v>2020</v>
      </c>
      <c r="C748" s="58" t="s">
        <v>31</v>
      </c>
      <c r="D748" s="58" t="s">
        <v>116</v>
      </c>
      <c r="E748" s="58" t="s">
        <v>118</v>
      </c>
      <c r="F748" s="58" t="s">
        <v>119</v>
      </c>
      <c r="G748" s="58" t="s">
        <v>115</v>
      </c>
      <c r="H748" s="58" t="s">
        <v>117</v>
      </c>
      <c r="I748" s="58" t="s">
        <v>120</v>
      </c>
      <c r="J748" s="58">
        <v>355</v>
      </c>
      <c r="K748" s="58">
        <v>507.65</v>
      </c>
    </row>
    <row r="749" spans="1:11">
      <c r="A749" s="58" t="s">
        <v>112</v>
      </c>
      <c r="B749" s="58">
        <v>2020</v>
      </c>
      <c r="C749" s="58" t="s">
        <v>31</v>
      </c>
      <c r="D749" s="58" t="s">
        <v>116</v>
      </c>
      <c r="E749" s="58" t="s">
        <v>118</v>
      </c>
      <c r="F749" s="58" t="s">
        <v>119</v>
      </c>
      <c r="G749" s="58" t="s">
        <v>115</v>
      </c>
      <c r="H749" s="58" t="s">
        <v>117</v>
      </c>
      <c r="I749" s="58" t="s">
        <v>120</v>
      </c>
      <c r="J749" s="58">
        <v>859</v>
      </c>
      <c r="K749" s="58">
        <v>1228.3699999999999</v>
      </c>
    </row>
    <row r="750" spans="1:11">
      <c r="A750" s="58" t="s">
        <v>113</v>
      </c>
      <c r="B750" s="58">
        <v>2020</v>
      </c>
      <c r="C750" s="58" t="s">
        <v>31</v>
      </c>
      <c r="D750" s="58" t="s">
        <v>116</v>
      </c>
      <c r="E750" s="58" t="s">
        <v>118</v>
      </c>
      <c r="F750" s="58" t="s">
        <v>119</v>
      </c>
      <c r="G750" s="58" t="s">
        <v>115</v>
      </c>
      <c r="H750" s="58" t="s">
        <v>117</v>
      </c>
      <c r="I750" s="58" t="s">
        <v>120</v>
      </c>
      <c r="J750" s="58">
        <v>353</v>
      </c>
      <c r="K750" s="58">
        <v>504.79</v>
      </c>
    </row>
    <row r="751" spans="1:11" hidden="1">
      <c r="A751" s="58" t="s">
        <v>103</v>
      </c>
      <c r="B751" s="58">
        <v>2020</v>
      </c>
      <c r="C751" s="58" t="s">
        <v>24</v>
      </c>
      <c r="D751" s="58" t="s">
        <v>104</v>
      </c>
      <c r="E751" s="58" t="s">
        <v>118</v>
      </c>
      <c r="F751" s="58" t="s">
        <v>106</v>
      </c>
      <c r="G751" s="58" t="s">
        <v>115</v>
      </c>
      <c r="H751" s="58" t="s">
        <v>117</v>
      </c>
      <c r="I751" s="58" t="s">
        <v>111</v>
      </c>
      <c r="J751" s="58">
        <v>364</v>
      </c>
      <c r="K751" s="58">
        <v>520.52</v>
      </c>
    </row>
    <row r="752" spans="1:11" hidden="1">
      <c r="A752" s="58" t="s">
        <v>110</v>
      </c>
      <c r="B752" s="58">
        <v>2020</v>
      </c>
      <c r="C752" s="58" t="s">
        <v>24</v>
      </c>
      <c r="D752" s="58" t="s">
        <v>104</v>
      </c>
      <c r="E752" s="58" t="s">
        <v>118</v>
      </c>
      <c r="F752" s="58" t="s">
        <v>106</v>
      </c>
      <c r="G752" s="58" t="s">
        <v>115</v>
      </c>
      <c r="H752" s="58" t="s">
        <v>117</v>
      </c>
      <c r="I752" s="58" t="s">
        <v>109</v>
      </c>
      <c r="J752" s="58">
        <v>358</v>
      </c>
      <c r="K752" s="58">
        <v>511.94</v>
      </c>
    </row>
    <row r="753" spans="1:11" hidden="1">
      <c r="A753" s="58" t="s">
        <v>103</v>
      </c>
      <c r="B753" s="58">
        <v>2020</v>
      </c>
      <c r="C753" s="58" t="s">
        <v>24</v>
      </c>
      <c r="D753" s="58" t="s">
        <v>104</v>
      </c>
      <c r="E753" s="58" t="s">
        <v>118</v>
      </c>
      <c r="F753" s="58" t="s">
        <v>106</v>
      </c>
      <c r="G753" s="58" t="s">
        <v>115</v>
      </c>
      <c r="H753" s="58" t="s">
        <v>117</v>
      </c>
      <c r="I753" s="58" t="s">
        <v>111</v>
      </c>
      <c r="J753" s="58">
        <v>367</v>
      </c>
      <c r="K753" s="58">
        <v>524.80999999999995</v>
      </c>
    </row>
    <row r="754" spans="1:11" hidden="1">
      <c r="A754" s="58" t="s">
        <v>114</v>
      </c>
      <c r="B754" s="58">
        <v>2020</v>
      </c>
      <c r="C754" s="58" t="s">
        <v>24</v>
      </c>
      <c r="D754" s="58" t="s">
        <v>104</v>
      </c>
      <c r="E754" s="58" t="s">
        <v>118</v>
      </c>
      <c r="F754" s="58" t="s">
        <v>106</v>
      </c>
      <c r="G754" s="58" t="s">
        <v>115</v>
      </c>
      <c r="H754" s="58" t="s">
        <v>117</v>
      </c>
      <c r="I754" s="58" t="s">
        <v>109</v>
      </c>
      <c r="J754" s="58">
        <v>361</v>
      </c>
      <c r="K754" s="58">
        <v>516.23</v>
      </c>
    </row>
    <row r="755" spans="1:11" hidden="1">
      <c r="A755" s="58" t="s">
        <v>103</v>
      </c>
      <c r="B755" s="58">
        <v>2020</v>
      </c>
      <c r="C755" s="58" t="s">
        <v>24</v>
      </c>
      <c r="D755" s="58" t="s">
        <v>104</v>
      </c>
      <c r="E755" s="58" t="s">
        <v>118</v>
      </c>
      <c r="F755" s="58" t="s">
        <v>119</v>
      </c>
      <c r="G755" s="58" t="s">
        <v>115</v>
      </c>
      <c r="H755" s="58" t="s">
        <v>117</v>
      </c>
      <c r="I755" s="58" t="s">
        <v>109</v>
      </c>
      <c r="J755" s="58">
        <v>355</v>
      </c>
      <c r="K755" s="58">
        <v>507.65</v>
      </c>
    </row>
    <row r="756" spans="1:11" hidden="1">
      <c r="A756" s="58" t="s">
        <v>113</v>
      </c>
      <c r="B756" s="58">
        <v>2020</v>
      </c>
      <c r="C756" s="58" t="s">
        <v>23</v>
      </c>
      <c r="D756" s="58" t="s">
        <v>116</v>
      </c>
      <c r="E756" s="58" t="s">
        <v>118</v>
      </c>
      <c r="F756" s="58" t="s">
        <v>106</v>
      </c>
      <c r="G756" s="58" t="s">
        <v>107</v>
      </c>
      <c r="H756" s="58" t="s">
        <v>117</v>
      </c>
      <c r="I756" s="58" t="s">
        <v>111</v>
      </c>
      <c r="J756" s="58">
        <v>780</v>
      </c>
      <c r="K756" s="58">
        <v>1115.4000000000001</v>
      </c>
    </row>
    <row r="757" spans="1:11" hidden="1">
      <c r="A757" s="58" t="s">
        <v>112</v>
      </c>
      <c r="B757" s="58">
        <v>2020</v>
      </c>
      <c r="C757" s="58" t="s">
        <v>23</v>
      </c>
      <c r="D757" s="58" t="s">
        <v>116</v>
      </c>
      <c r="E757" s="58" t="s">
        <v>118</v>
      </c>
      <c r="F757" s="58" t="s">
        <v>106</v>
      </c>
      <c r="G757" s="58" t="s">
        <v>107</v>
      </c>
      <c r="H757" s="58" t="s">
        <v>117</v>
      </c>
      <c r="I757" s="58" t="s">
        <v>111</v>
      </c>
      <c r="J757" s="58">
        <v>781</v>
      </c>
      <c r="K757" s="58">
        <v>1116.83</v>
      </c>
    </row>
    <row r="758" spans="1:11" hidden="1">
      <c r="A758" s="58" t="s">
        <v>103</v>
      </c>
      <c r="B758" s="58">
        <v>2020</v>
      </c>
      <c r="C758" s="58" t="s">
        <v>23</v>
      </c>
      <c r="D758" s="58" t="s">
        <v>116</v>
      </c>
      <c r="E758" s="58" t="s">
        <v>118</v>
      </c>
      <c r="F758" s="58" t="s">
        <v>106</v>
      </c>
      <c r="G758" s="58" t="s">
        <v>107</v>
      </c>
      <c r="H758" s="58" t="s">
        <v>117</v>
      </c>
      <c r="I758" s="58" t="s">
        <v>111</v>
      </c>
      <c r="J758" s="58">
        <v>782</v>
      </c>
      <c r="K758" s="58">
        <v>1118.26</v>
      </c>
    </row>
    <row r="759" spans="1:11" hidden="1">
      <c r="A759" s="58" t="s">
        <v>110</v>
      </c>
      <c r="B759" s="58">
        <v>2020</v>
      </c>
      <c r="C759" s="58" t="s">
        <v>23</v>
      </c>
      <c r="D759" s="58" t="s">
        <v>116</v>
      </c>
      <c r="E759" s="58" t="s">
        <v>118</v>
      </c>
      <c r="F759" s="58" t="s">
        <v>106</v>
      </c>
      <c r="G759" s="58" t="s">
        <v>107</v>
      </c>
      <c r="H759" s="58" t="s">
        <v>117</v>
      </c>
      <c r="I759" s="58" t="s">
        <v>111</v>
      </c>
      <c r="J759" s="58">
        <v>820</v>
      </c>
      <c r="K759" s="58">
        <v>526.24</v>
      </c>
    </row>
    <row r="760" spans="1:11" hidden="1">
      <c r="A760" s="58" t="s">
        <v>110</v>
      </c>
      <c r="B760" s="58">
        <v>2020</v>
      </c>
      <c r="C760" s="58" t="s">
        <v>23</v>
      </c>
      <c r="D760" s="58" t="s">
        <v>116</v>
      </c>
      <c r="E760" s="58" t="s">
        <v>118</v>
      </c>
      <c r="F760" s="58" t="s">
        <v>106</v>
      </c>
      <c r="G760" s="58" t="s">
        <v>107</v>
      </c>
      <c r="H760" s="58" t="s">
        <v>117</v>
      </c>
      <c r="I760" s="58" t="s">
        <v>111</v>
      </c>
      <c r="J760" s="58">
        <v>821</v>
      </c>
      <c r="K760" s="58">
        <v>526.24</v>
      </c>
    </row>
    <row r="761" spans="1:11" hidden="1">
      <c r="A761" s="58" t="s">
        <v>112</v>
      </c>
      <c r="B761" s="58">
        <v>2020</v>
      </c>
      <c r="C761" s="58" t="s">
        <v>1</v>
      </c>
      <c r="D761" s="58" t="s">
        <v>116</v>
      </c>
      <c r="E761" s="58" t="s">
        <v>118</v>
      </c>
      <c r="F761" s="58" t="s">
        <v>106</v>
      </c>
      <c r="G761" s="58" t="s">
        <v>107</v>
      </c>
      <c r="H761" s="58" t="s">
        <v>117</v>
      </c>
      <c r="I761" s="58" t="s">
        <v>109</v>
      </c>
      <c r="J761" s="58">
        <v>362</v>
      </c>
      <c r="K761" s="58">
        <v>517.66</v>
      </c>
    </row>
    <row r="762" spans="1:11" hidden="1">
      <c r="A762" s="58" t="s">
        <v>112</v>
      </c>
      <c r="B762" s="58">
        <v>2020</v>
      </c>
      <c r="C762" s="58" t="s">
        <v>1</v>
      </c>
      <c r="D762" s="58" t="s">
        <v>116</v>
      </c>
      <c r="E762" s="58" t="s">
        <v>118</v>
      </c>
      <c r="F762" s="58" t="s">
        <v>106</v>
      </c>
      <c r="G762" s="58" t="s">
        <v>107</v>
      </c>
      <c r="H762" s="58" t="s">
        <v>117</v>
      </c>
      <c r="I762" s="58" t="s">
        <v>109</v>
      </c>
      <c r="J762" s="58">
        <v>779</v>
      </c>
      <c r="K762" s="58">
        <v>1113.97</v>
      </c>
    </row>
    <row r="763" spans="1:11" hidden="1">
      <c r="A763" s="58" t="s">
        <v>113</v>
      </c>
      <c r="B763" s="58">
        <v>2020</v>
      </c>
      <c r="C763" s="58" t="s">
        <v>1</v>
      </c>
      <c r="D763" s="58" t="s">
        <v>116</v>
      </c>
      <c r="E763" s="58" t="s">
        <v>118</v>
      </c>
      <c r="F763" s="58" t="s">
        <v>106</v>
      </c>
      <c r="G763" s="58" t="s">
        <v>107</v>
      </c>
      <c r="H763" s="58" t="s">
        <v>117</v>
      </c>
      <c r="I763" s="58" t="s">
        <v>109</v>
      </c>
      <c r="J763" s="58">
        <v>819</v>
      </c>
      <c r="K763" s="58">
        <v>526.24</v>
      </c>
    </row>
    <row r="764" spans="1:11" hidden="1">
      <c r="A764" s="58" t="s">
        <v>113</v>
      </c>
      <c r="B764" s="58">
        <v>2020</v>
      </c>
      <c r="C764" s="58" t="s">
        <v>1</v>
      </c>
      <c r="D764" s="58" t="s">
        <v>116</v>
      </c>
      <c r="E764" s="58" t="s">
        <v>118</v>
      </c>
      <c r="F764" s="58" t="s">
        <v>106</v>
      </c>
      <c r="G764" s="58" t="s">
        <v>107</v>
      </c>
      <c r="H764" s="58" t="s">
        <v>117</v>
      </c>
      <c r="I764" s="58" t="s">
        <v>109</v>
      </c>
      <c r="J764" s="58">
        <v>361</v>
      </c>
      <c r="K764" s="58">
        <v>516.23</v>
      </c>
    </row>
    <row r="765" spans="1:11" hidden="1">
      <c r="A765" s="58" t="s">
        <v>110</v>
      </c>
      <c r="B765" s="58">
        <v>2020</v>
      </c>
      <c r="C765" s="58" t="s">
        <v>24</v>
      </c>
      <c r="D765" s="58" t="s">
        <v>116</v>
      </c>
      <c r="E765" s="58" t="s">
        <v>118</v>
      </c>
      <c r="F765" s="58" t="s">
        <v>106</v>
      </c>
      <c r="G765" s="58" t="s">
        <v>107</v>
      </c>
      <c r="H765" s="58" t="s">
        <v>117</v>
      </c>
      <c r="I765" s="58" t="s">
        <v>111</v>
      </c>
      <c r="J765" s="58">
        <v>822</v>
      </c>
      <c r="K765" s="58">
        <v>526.24</v>
      </c>
    </row>
    <row r="766" spans="1:11" hidden="1">
      <c r="A766" s="58" t="s">
        <v>110</v>
      </c>
      <c r="B766" s="58">
        <v>2021</v>
      </c>
      <c r="C766" s="58" t="s">
        <v>34</v>
      </c>
      <c r="D766" s="58" t="s">
        <v>104</v>
      </c>
      <c r="E766" s="58" t="s">
        <v>105</v>
      </c>
      <c r="F766" s="58" t="s">
        <v>106</v>
      </c>
      <c r="G766" s="58" t="s">
        <v>115</v>
      </c>
      <c r="H766" s="58" t="s">
        <v>108</v>
      </c>
      <c r="I766" s="58" t="s">
        <v>109</v>
      </c>
      <c r="J766" s="58">
        <v>278</v>
      </c>
      <c r="K766" s="58">
        <v>397.54</v>
      </c>
    </row>
    <row r="767" spans="1:11" hidden="1">
      <c r="A767" s="58" t="s">
        <v>103</v>
      </c>
      <c r="B767" s="58">
        <v>2021</v>
      </c>
      <c r="C767" s="58" t="s">
        <v>34</v>
      </c>
      <c r="D767" s="58" t="s">
        <v>104</v>
      </c>
      <c r="E767" s="58" t="s">
        <v>105</v>
      </c>
      <c r="F767" s="58" t="s">
        <v>106</v>
      </c>
      <c r="G767" s="58" t="s">
        <v>115</v>
      </c>
      <c r="H767" s="58" t="s">
        <v>108</v>
      </c>
      <c r="I767" s="58" t="s">
        <v>109</v>
      </c>
      <c r="J767" s="58">
        <v>272</v>
      </c>
      <c r="K767" s="58">
        <v>388.96</v>
      </c>
    </row>
    <row r="768" spans="1:11" hidden="1">
      <c r="A768" s="58" t="s">
        <v>103</v>
      </c>
      <c r="B768" s="58">
        <v>2021</v>
      </c>
      <c r="C768" s="58" t="s">
        <v>34</v>
      </c>
      <c r="D768" s="58" t="s">
        <v>104</v>
      </c>
      <c r="E768" s="58" t="s">
        <v>105</v>
      </c>
      <c r="F768" s="58" t="s">
        <v>106</v>
      </c>
      <c r="G768" s="58" t="s">
        <v>115</v>
      </c>
      <c r="H768" s="58" t="s">
        <v>108</v>
      </c>
      <c r="I768" s="58" t="s">
        <v>109</v>
      </c>
      <c r="J768" s="58">
        <v>266</v>
      </c>
      <c r="K768" s="58">
        <v>380.38</v>
      </c>
    </row>
    <row r="769" spans="1:11" hidden="1">
      <c r="A769" s="58" t="s">
        <v>112</v>
      </c>
      <c r="B769" s="58">
        <v>2021</v>
      </c>
      <c r="C769" s="58" t="s">
        <v>34</v>
      </c>
      <c r="D769" s="58" t="s">
        <v>104</v>
      </c>
      <c r="E769" s="58" t="s">
        <v>105</v>
      </c>
      <c r="F769" s="58" t="s">
        <v>106</v>
      </c>
      <c r="G769" s="58" t="s">
        <v>115</v>
      </c>
      <c r="H769" s="58" t="s">
        <v>108</v>
      </c>
      <c r="I769" s="58" t="s">
        <v>109</v>
      </c>
      <c r="J769" s="58">
        <v>276</v>
      </c>
      <c r="K769" s="58">
        <v>526.24</v>
      </c>
    </row>
    <row r="770" spans="1:11" hidden="1">
      <c r="A770" s="58" t="s">
        <v>110</v>
      </c>
      <c r="B770" s="58">
        <v>2021</v>
      </c>
      <c r="C770" s="58" t="s">
        <v>34</v>
      </c>
      <c r="D770" s="58" t="s">
        <v>104</v>
      </c>
      <c r="E770" s="58" t="s">
        <v>105</v>
      </c>
      <c r="F770" s="58" t="s">
        <v>106</v>
      </c>
      <c r="G770" s="58" t="s">
        <v>115</v>
      </c>
      <c r="H770" s="58" t="s">
        <v>108</v>
      </c>
      <c r="I770" s="58" t="s">
        <v>109</v>
      </c>
      <c r="J770" s="58">
        <v>270</v>
      </c>
      <c r="K770" s="58">
        <v>526.24</v>
      </c>
    </row>
    <row r="771" spans="1:11" hidden="1">
      <c r="A771" s="58" t="s">
        <v>110</v>
      </c>
      <c r="B771" s="58">
        <v>2021</v>
      </c>
      <c r="C771" s="58" t="s">
        <v>34</v>
      </c>
      <c r="D771" s="58" t="s">
        <v>104</v>
      </c>
      <c r="E771" s="58" t="s">
        <v>105</v>
      </c>
      <c r="F771" s="58" t="s">
        <v>106</v>
      </c>
      <c r="G771" s="58" t="s">
        <v>115</v>
      </c>
      <c r="H771" s="58" t="s">
        <v>108</v>
      </c>
      <c r="I771" s="58" t="s">
        <v>109</v>
      </c>
      <c r="J771" s="58">
        <v>279</v>
      </c>
      <c r="K771" s="58">
        <v>398.97</v>
      </c>
    </row>
    <row r="772" spans="1:11" hidden="1">
      <c r="A772" s="58" t="s">
        <v>110</v>
      </c>
      <c r="B772" s="58">
        <v>2021</v>
      </c>
      <c r="C772" s="58" t="s">
        <v>34</v>
      </c>
      <c r="D772" s="58" t="s">
        <v>104</v>
      </c>
      <c r="E772" s="58" t="s">
        <v>105</v>
      </c>
      <c r="F772" s="58" t="s">
        <v>106</v>
      </c>
      <c r="G772" s="58" t="s">
        <v>115</v>
      </c>
      <c r="H772" s="58" t="s">
        <v>108</v>
      </c>
      <c r="I772" s="58" t="s">
        <v>109</v>
      </c>
      <c r="J772" s="58">
        <v>273</v>
      </c>
      <c r="K772" s="58">
        <v>390.39</v>
      </c>
    </row>
    <row r="773" spans="1:11" hidden="1">
      <c r="A773" s="58" t="s">
        <v>103</v>
      </c>
      <c r="B773" s="58">
        <v>2021</v>
      </c>
      <c r="C773" s="58" t="s">
        <v>34</v>
      </c>
      <c r="D773" s="58" t="s">
        <v>104</v>
      </c>
      <c r="E773" s="58" t="s">
        <v>105</v>
      </c>
      <c r="F773" s="58" t="s">
        <v>106</v>
      </c>
      <c r="G773" s="58" t="s">
        <v>115</v>
      </c>
      <c r="H773" s="58" t="s">
        <v>108</v>
      </c>
      <c r="I773" s="58" t="s">
        <v>109</v>
      </c>
      <c r="J773" s="58">
        <v>267</v>
      </c>
      <c r="K773" s="58">
        <v>381.81</v>
      </c>
    </row>
    <row r="774" spans="1:11" hidden="1">
      <c r="A774" s="58" t="s">
        <v>110</v>
      </c>
      <c r="B774" s="58">
        <v>2021</v>
      </c>
      <c r="C774" s="58" t="s">
        <v>34</v>
      </c>
      <c r="D774" s="58" t="s">
        <v>104</v>
      </c>
      <c r="E774" s="58" t="s">
        <v>105</v>
      </c>
      <c r="F774" s="58" t="s">
        <v>106</v>
      </c>
      <c r="G774" s="58" t="s">
        <v>115</v>
      </c>
      <c r="H774" s="58" t="s">
        <v>108</v>
      </c>
      <c r="I774" s="58" t="s">
        <v>109</v>
      </c>
      <c r="J774" s="58">
        <v>275</v>
      </c>
      <c r="K774" s="58">
        <v>393.25</v>
      </c>
    </row>
    <row r="775" spans="1:11" hidden="1">
      <c r="A775" s="58" t="s">
        <v>110</v>
      </c>
      <c r="B775" s="58">
        <v>2021</v>
      </c>
      <c r="C775" s="58" t="s">
        <v>34</v>
      </c>
      <c r="D775" s="58" t="s">
        <v>104</v>
      </c>
      <c r="E775" s="58" t="s">
        <v>105</v>
      </c>
      <c r="F775" s="58" t="s">
        <v>106</v>
      </c>
      <c r="G775" s="58" t="s">
        <v>115</v>
      </c>
      <c r="H775" s="58" t="s">
        <v>108</v>
      </c>
      <c r="I775" s="58" t="s">
        <v>109</v>
      </c>
      <c r="J775" s="58">
        <v>269</v>
      </c>
      <c r="K775" s="58">
        <v>384.67</v>
      </c>
    </row>
    <row r="776" spans="1:11" hidden="1">
      <c r="A776" s="58" t="s">
        <v>112</v>
      </c>
      <c r="B776" s="58">
        <v>2021</v>
      </c>
      <c r="C776" s="58" t="s">
        <v>33</v>
      </c>
      <c r="D776" s="58" t="s">
        <v>104</v>
      </c>
      <c r="E776" s="58" t="s">
        <v>105</v>
      </c>
      <c r="F776" s="58" t="s">
        <v>106</v>
      </c>
      <c r="G776" s="58" t="s">
        <v>115</v>
      </c>
      <c r="H776" s="58" t="s">
        <v>108</v>
      </c>
      <c r="I776" s="58" t="s">
        <v>109</v>
      </c>
      <c r="J776" s="58">
        <v>296</v>
      </c>
      <c r="K776" s="58">
        <v>423.28</v>
      </c>
    </row>
    <row r="777" spans="1:11" hidden="1">
      <c r="A777" s="58" t="s">
        <v>110</v>
      </c>
      <c r="B777" s="58">
        <v>2021</v>
      </c>
      <c r="C777" s="58" t="s">
        <v>33</v>
      </c>
      <c r="D777" s="58" t="s">
        <v>104</v>
      </c>
      <c r="E777" s="58" t="s">
        <v>105</v>
      </c>
      <c r="F777" s="58" t="s">
        <v>106</v>
      </c>
      <c r="G777" s="58" t="s">
        <v>115</v>
      </c>
      <c r="H777" s="58" t="s">
        <v>108</v>
      </c>
      <c r="I777" s="58" t="s">
        <v>109</v>
      </c>
      <c r="J777" s="58">
        <v>290</v>
      </c>
      <c r="K777" s="58">
        <v>414.7</v>
      </c>
    </row>
    <row r="778" spans="1:11" hidden="1">
      <c r="A778" s="58" t="s">
        <v>113</v>
      </c>
      <c r="B778" s="58">
        <v>2021</v>
      </c>
      <c r="C778" s="58" t="s">
        <v>33</v>
      </c>
      <c r="D778" s="58" t="s">
        <v>104</v>
      </c>
      <c r="E778" s="58" t="s">
        <v>105</v>
      </c>
      <c r="F778" s="58" t="s">
        <v>106</v>
      </c>
      <c r="G778" s="58" t="s">
        <v>115</v>
      </c>
      <c r="H778" s="58" t="s">
        <v>108</v>
      </c>
      <c r="I778" s="58" t="s">
        <v>109</v>
      </c>
      <c r="J778" s="58">
        <v>284</v>
      </c>
      <c r="K778" s="58">
        <v>406.12</v>
      </c>
    </row>
    <row r="779" spans="1:11" hidden="1">
      <c r="A779" s="58" t="s">
        <v>114</v>
      </c>
      <c r="B779" s="58">
        <v>2021</v>
      </c>
      <c r="C779" s="58" t="s">
        <v>33</v>
      </c>
      <c r="D779" s="58" t="s">
        <v>104</v>
      </c>
      <c r="E779" s="58" t="s">
        <v>105</v>
      </c>
      <c r="F779" s="58" t="s">
        <v>106</v>
      </c>
      <c r="G779" s="58" t="s">
        <v>115</v>
      </c>
      <c r="H779" s="58" t="s">
        <v>108</v>
      </c>
      <c r="I779" s="58" t="s">
        <v>109</v>
      </c>
      <c r="J779" s="58">
        <v>294</v>
      </c>
      <c r="K779" s="58">
        <v>526.24</v>
      </c>
    </row>
    <row r="780" spans="1:11" hidden="1">
      <c r="A780" s="58" t="s">
        <v>103</v>
      </c>
      <c r="B780" s="58">
        <v>2021</v>
      </c>
      <c r="C780" s="58" t="s">
        <v>33</v>
      </c>
      <c r="D780" s="58" t="s">
        <v>104</v>
      </c>
      <c r="E780" s="58" t="s">
        <v>105</v>
      </c>
      <c r="F780" s="58" t="s">
        <v>106</v>
      </c>
      <c r="G780" s="58" t="s">
        <v>115</v>
      </c>
      <c r="H780" s="58" t="s">
        <v>108</v>
      </c>
      <c r="I780" s="58" t="s">
        <v>109</v>
      </c>
      <c r="J780" s="58">
        <v>288</v>
      </c>
      <c r="K780" s="58">
        <v>526.24</v>
      </c>
    </row>
    <row r="781" spans="1:11" hidden="1">
      <c r="A781" s="58" t="s">
        <v>103</v>
      </c>
      <c r="B781" s="58">
        <v>2021</v>
      </c>
      <c r="C781" s="58" t="s">
        <v>33</v>
      </c>
      <c r="D781" s="58" t="s">
        <v>104</v>
      </c>
      <c r="E781" s="58" t="s">
        <v>105</v>
      </c>
      <c r="F781" s="58" t="s">
        <v>106</v>
      </c>
      <c r="G781" s="58" t="s">
        <v>115</v>
      </c>
      <c r="H781" s="58" t="s">
        <v>108</v>
      </c>
      <c r="I781" s="58" t="s">
        <v>109</v>
      </c>
      <c r="J781" s="58">
        <v>282</v>
      </c>
      <c r="K781" s="58">
        <v>526.24</v>
      </c>
    </row>
    <row r="782" spans="1:11" hidden="1">
      <c r="A782" s="58" t="s">
        <v>103</v>
      </c>
      <c r="B782" s="58">
        <v>2021</v>
      </c>
      <c r="C782" s="58" t="s">
        <v>33</v>
      </c>
      <c r="D782" s="58" t="s">
        <v>104</v>
      </c>
      <c r="E782" s="58" t="s">
        <v>105</v>
      </c>
      <c r="F782" s="58" t="s">
        <v>106</v>
      </c>
      <c r="G782" s="58" t="s">
        <v>115</v>
      </c>
      <c r="H782" s="58" t="s">
        <v>108</v>
      </c>
      <c r="I782" s="58" t="s">
        <v>109</v>
      </c>
      <c r="J782" s="58">
        <v>291</v>
      </c>
      <c r="K782" s="58">
        <v>416.13</v>
      </c>
    </row>
    <row r="783" spans="1:11" hidden="1">
      <c r="A783" s="58" t="s">
        <v>114</v>
      </c>
      <c r="B783" s="58">
        <v>2021</v>
      </c>
      <c r="C783" s="58" t="s">
        <v>33</v>
      </c>
      <c r="D783" s="58" t="s">
        <v>104</v>
      </c>
      <c r="E783" s="58" t="s">
        <v>105</v>
      </c>
      <c r="F783" s="58" t="s">
        <v>106</v>
      </c>
      <c r="G783" s="58" t="s">
        <v>115</v>
      </c>
      <c r="H783" s="58" t="s">
        <v>108</v>
      </c>
      <c r="I783" s="58" t="s">
        <v>109</v>
      </c>
      <c r="J783" s="58">
        <v>285</v>
      </c>
      <c r="K783" s="58">
        <v>407.55</v>
      </c>
    </row>
    <row r="784" spans="1:11" hidden="1">
      <c r="A784" s="58" t="s">
        <v>113</v>
      </c>
      <c r="B784" s="58">
        <v>2021</v>
      </c>
      <c r="C784" s="58" t="s">
        <v>33</v>
      </c>
      <c r="D784" s="58" t="s">
        <v>104</v>
      </c>
      <c r="E784" s="58" t="s">
        <v>105</v>
      </c>
      <c r="F784" s="58" t="s">
        <v>106</v>
      </c>
      <c r="G784" s="58" t="s">
        <v>115</v>
      </c>
      <c r="H784" s="58" t="s">
        <v>108</v>
      </c>
      <c r="I784" s="58" t="s">
        <v>109</v>
      </c>
      <c r="J784" s="58">
        <v>293</v>
      </c>
      <c r="K784" s="58">
        <v>418.99</v>
      </c>
    </row>
    <row r="785" spans="1:11" hidden="1">
      <c r="A785" s="58" t="s">
        <v>112</v>
      </c>
      <c r="B785" s="58">
        <v>2021</v>
      </c>
      <c r="C785" s="58" t="s">
        <v>33</v>
      </c>
      <c r="D785" s="58" t="s">
        <v>104</v>
      </c>
      <c r="E785" s="58" t="s">
        <v>105</v>
      </c>
      <c r="F785" s="58" t="s">
        <v>106</v>
      </c>
      <c r="G785" s="58" t="s">
        <v>115</v>
      </c>
      <c r="H785" s="58" t="s">
        <v>108</v>
      </c>
      <c r="I785" s="58" t="s">
        <v>109</v>
      </c>
      <c r="J785" s="58">
        <v>287</v>
      </c>
      <c r="K785" s="58">
        <v>410.41</v>
      </c>
    </row>
    <row r="786" spans="1:11" hidden="1">
      <c r="A786" s="58" t="s">
        <v>103</v>
      </c>
      <c r="B786" s="58">
        <v>2021</v>
      </c>
      <c r="C786" s="58" t="s">
        <v>33</v>
      </c>
      <c r="D786" s="58" t="s">
        <v>104</v>
      </c>
      <c r="E786" s="58" t="s">
        <v>105</v>
      </c>
      <c r="F786" s="58" t="s">
        <v>106</v>
      </c>
      <c r="G786" s="58" t="s">
        <v>115</v>
      </c>
      <c r="H786" s="58" t="s">
        <v>108</v>
      </c>
      <c r="I786" s="58" t="s">
        <v>109</v>
      </c>
      <c r="J786" s="58">
        <v>281</v>
      </c>
      <c r="K786" s="58">
        <v>401.83</v>
      </c>
    </row>
    <row r="787" spans="1:11" hidden="1">
      <c r="A787" s="58" t="s">
        <v>112</v>
      </c>
      <c r="B787" s="58">
        <v>2021</v>
      </c>
      <c r="C787" s="58" t="s">
        <v>32</v>
      </c>
      <c r="D787" s="58" t="s">
        <v>104</v>
      </c>
      <c r="E787" s="58" t="s">
        <v>105</v>
      </c>
      <c r="F787" s="58" t="s">
        <v>106</v>
      </c>
      <c r="G787" s="58" t="s">
        <v>115</v>
      </c>
      <c r="H787" s="58" t="s">
        <v>108</v>
      </c>
      <c r="I787" s="58" t="s">
        <v>109</v>
      </c>
      <c r="J787" s="58">
        <v>308</v>
      </c>
      <c r="K787" s="58">
        <v>440.44</v>
      </c>
    </row>
    <row r="788" spans="1:11" hidden="1">
      <c r="A788" s="58" t="s">
        <v>110</v>
      </c>
      <c r="B788" s="58">
        <v>2021</v>
      </c>
      <c r="C788" s="58" t="s">
        <v>32</v>
      </c>
      <c r="D788" s="58" t="s">
        <v>104</v>
      </c>
      <c r="E788" s="58" t="s">
        <v>105</v>
      </c>
      <c r="F788" s="58" t="s">
        <v>106</v>
      </c>
      <c r="G788" s="58" t="s">
        <v>115</v>
      </c>
      <c r="H788" s="58" t="s">
        <v>108</v>
      </c>
      <c r="I788" s="58" t="s">
        <v>109</v>
      </c>
      <c r="J788" s="58">
        <v>302</v>
      </c>
      <c r="K788" s="58">
        <v>431.86</v>
      </c>
    </row>
    <row r="789" spans="1:11" hidden="1">
      <c r="A789" s="58" t="s">
        <v>110</v>
      </c>
      <c r="B789" s="58">
        <v>2021</v>
      </c>
      <c r="C789" s="58" t="s">
        <v>32</v>
      </c>
      <c r="D789" s="58" t="s">
        <v>104</v>
      </c>
      <c r="E789" s="58" t="s">
        <v>105</v>
      </c>
      <c r="F789" s="58" t="s">
        <v>106</v>
      </c>
      <c r="G789" s="58" t="s">
        <v>115</v>
      </c>
      <c r="H789" s="58" t="s">
        <v>108</v>
      </c>
      <c r="I789" s="58" t="s">
        <v>109</v>
      </c>
      <c r="J789" s="58">
        <v>306</v>
      </c>
      <c r="K789" s="58">
        <v>526.24</v>
      </c>
    </row>
    <row r="790" spans="1:11" hidden="1">
      <c r="A790" s="58" t="s">
        <v>113</v>
      </c>
      <c r="B790" s="58">
        <v>2021</v>
      </c>
      <c r="C790" s="58" t="s">
        <v>32</v>
      </c>
      <c r="D790" s="58" t="s">
        <v>104</v>
      </c>
      <c r="E790" s="58" t="s">
        <v>105</v>
      </c>
      <c r="F790" s="58" t="s">
        <v>106</v>
      </c>
      <c r="G790" s="58" t="s">
        <v>115</v>
      </c>
      <c r="H790" s="58" t="s">
        <v>108</v>
      </c>
      <c r="I790" s="58" t="s">
        <v>109</v>
      </c>
      <c r="J790" s="58">
        <v>300</v>
      </c>
      <c r="K790" s="58">
        <v>526.24</v>
      </c>
    </row>
    <row r="791" spans="1:11" hidden="1">
      <c r="A791" s="58" t="s">
        <v>112</v>
      </c>
      <c r="B791" s="58">
        <v>2021</v>
      </c>
      <c r="C791" s="58" t="s">
        <v>32</v>
      </c>
      <c r="D791" s="58" t="s">
        <v>104</v>
      </c>
      <c r="E791" s="58" t="s">
        <v>105</v>
      </c>
      <c r="F791" s="58" t="s">
        <v>106</v>
      </c>
      <c r="G791" s="58" t="s">
        <v>115</v>
      </c>
      <c r="H791" s="58" t="s">
        <v>108</v>
      </c>
      <c r="I791" s="58" t="s">
        <v>109</v>
      </c>
      <c r="J791" s="58">
        <v>309</v>
      </c>
      <c r="K791" s="58">
        <v>441.87</v>
      </c>
    </row>
    <row r="792" spans="1:11" hidden="1">
      <c r="A792" s="58" t="s">
        <v>112</v>
      </c>
      <c r="B792" s="58">
        <v>2021</v>
      </c>
      <c r="C792" s="58" t="s">
        <v>32</v>
      </c>
      <c r="D792" s="58" t="s">
        <v>104</v>
      </c>
      <c r="E792" s="58" t="s">
        <v>105</v>
      </c>
      <c r="F792" s="58" t="s">
        <v>106</v>
      </c>
      <c r="G792" s="58" t="s">
        <v>115</v>
      </c>
      <c r="H792" s="58" t="s">
        <v>108</v>
      </c>
      <c r="I792" s="58" t="s">
        <v>109</v>
      </c>
      <c r="J792" s="58">
        <v>303</v>
      </c>
      <c r="K792" s="58">
        <v>433.29</v>
      </c>
    </row>
    <row r="793" spans="1:11" hidden="1">
      <c r="A793" s="58" t="s">
        <v>112</v>
      </c>
      <c r="B793" s="58">
        <v>2021</v>
      </c>
      <c r="C793" s="58" t="s">
        <v>32</v>
      </c>
      <c r="D793" s="58" t="s">
        <v>104</v>
      </c>
      <c r="E793" s="58" t="s">
        <v>105</v>
      </c>
      <c r="F793" s="58" t="s">
        <v>106</v>
      </c>
      <c r="G793" s="58" t="s">
        <v>115</v>
      </c>
      <c r="H793" s="58" t="s">
        <v>108</v>
      </c>
      <c r="I793" s="58" t="s">
        <v>109</v>
      </c>
      <c r="J793" s="58">
        <v>297</v>
      </c>
      <c r="K793" s="58">
        <v>424.71</v>
      </c>
    </row>
    <row r="794" spans="1:11" hidden="1">
      <c r="A794" s="58" t="s">
        <v>103</v>
      </c>
      <c r="B794" s="58">
        <v>2021</v>
      </c>
      <c r="C794" s="58" t="s">
        <v>32</v>
      </c>
      <c r="D794" s="58" t="s">
        <v>104</v>
      </c>
      <c r="E794" s="58" t="s">
        <v>105</v>
      </c>
      <c r="F794" s="58" t="s">
        <v>106</v>
      </c>
      <c r="G794" s="58" t="s">
        <v>115</v>
      </c>
      <c r="H794" s="58" t="s">
        <v>108</v>
      </c>
      <c r="I794" s="58" t="s">
        <v>109</v>
      </c>
      <c r="J794" s="58">
        <v>305</v>
      </c>
      <c r="K794" s="58">
        <v>436.15</v>
      </c>
    </row>
    <row r="795" spans="1:11" hidden="1">
      <c r="A795" s="58" t="s">
        <v>103</v>
      </c>
      <c r="B795" s="58">
        <v>2021</v>
      </c>
      <c r="C795" s="58" t="s">
        <v>32</v>
      </c>
      <c r="D795" s="58" t="s">
        <v>104</v>
      </c>
      <c r="E795" s="58" t="s">
        <v>105</v>
      </c>
      <c r="F795" s="58" t="s">
        <v>106</v>
      </c>
      <c r="G795" s="58" t="s">
        <v>115</v>
      </c>
      <c r="H795" s="58" t="s">
        <v>108</v>
      </c>
      <c r="I795" s="58" t="s">
        <v>109</v>
      </c>
      <c r="J795" s="58">
        <v>299</v>
      </c>
      <c r="K795" s="58">
        <v>427.57</v>
      </c>
    </row>
    <row r="796" spans="1:11" hidden="1">
      <c r="A796" s="58" t="s">
        <v>103</v>
      </c>
      <c r="B796" s="58">
        <v>2021</v>
      </c>
      <c r="C796" s="58" t="s">
        <v>26</v>
      </c>
      <c r="D796" s="58" t="s">
        <v>104</v>
      </c>
      <c r="E796" s="58" t="s">
        <v>105</v>
      </c>
      <c r="F796" s="58" t="s">
        <v>106</v>
      </c>
      <c r="G796" s="58" t="s">
        <v>107</v>
      </c>
      <c r="H796" s="58" t="s">
        <v>108</v>
      </c>
      <c r="I796" s="58" t="s">
        <v>109</v>
      </c>
      <c r="J796" s="58">
        <v>158</v>
      </c>
      <c r="K796" s="58">
        <v>526.24</v>
      </c>
    </row>
    <row r="797" spans="1:11" hidden="1">
      <c r="A797" s="58" t="s">
        <v>103</v>
      </c>
      <c r="B797" s="58">
        <v>2021</v>
      </c>
      <c r="C797" s="58" t="s">
        <v>26</v>
      </c>
      <c r="D797" s="58" t="s">
        <v>104</v>
      </c>
      <c r="E797" s="58" t="s">
        <v>105</v>
      </c>
      <c r="F797" s="58" t="s">
        <v>106</v>
      </c>
      <c r="G797" s="58" t="s">
        <v>107</v>
      </c>
      <c r="H797" s="58" t="s">
        <v>108</v>
      </c>
      <c r="I797" s="58" t="s">
        <v>109</v>
      </c>
      <c r="J797" s="58">
        <v>152</v>
      </c>
      <c r="K797" s="58">
        <v>526.24</v>
      </c>
    </row>
    <row r="798" spans="1:11" hidden="1">
      <c r="A798" s="58" t="s">
        <v>110</v>
      </c>
      <c r="B798" s="58">
        <v>2021</v>
      </c>
      <c r="C798" s="58" t="s">
        <v>26</v>
      </c>
      <c r="D798" s="58" t="s">
        <v>104</v>
      </c>
      <c r="E798" s="58" t="s">
        <v>105</v>
      </c>
      <c r="F798" s="58" t="s">
        <v>106</v>
      </c>
      <c r="G798" s="58" t="s">
        <v>107</v>
      </c>
      <c r="H798" s="58" t="s">
        <v>108</v>
      </c>
      <c r="I798" s="58" t="s">
        <v>111</v>
      </c>
      <c r="J798" s="58">
        <v>170</v>
      </c>
      <c r="K798" s="58">
        <v>243.1</v>
      </c>
    </row>
    <row r="799" spans="1:11" hidden="1">
      <c r="A799" s="58" t="s">
        <v>110</v>
      </c>
      <c r="B799" s="58">
        <v>2021</v>
      </c>
      <c r="C799" s="58" t="s">
        <v>26</v>
      </c>
      <c r="D799" s="58" t="s">
        <v>104</v>
      </c>
      <c r="E799" s="58" t="s">
        <v>105</v>
      </c>
      <c r="F799" s="58" t="s">
        <v>106</v>
      </c>
      <c r="G799" s="58" t="s">
        <v>107</v>
      </c>
      <c r="H799" s="58" t="s">
        <v>108</v>
      </c>
      <c r="I799" s="58" t="s">
        <v>111</v>
      </c>
      <c r="J799" s="58">
        <v>218</v>
      </c>
      <c r="K799" s="58">
        <v>311.74</v>
      </c>
    </row>
    <row r="800" spans="1:11" hidden="1">
      <c r="A800" s="58" t="s">
        <v>103</v>
      </c>
      <c r="B800" s="58">
        <v>2021</v>
      </c>
      <c r="C800" s="58" t="s">
        <v>26</v>
      </c>
      <c r="D800" s="58" t="s">
        <v>104</v>
      </c>
      <c r="E800" s="58" t="s">
        <v>105</v>
      </c>
      <c r="F800" s="58" t="s">
        <v>106</v>
      </c>
      <c r="G800" s="58" t="s">
        <v>107</v>
      </c>
      <c r="H800" s="58" t="s">
        <v>108</v>
      </c>
      <c r="I800" s="58" t="s">
        <v>111</v>
      </c>
      <c r="J800" s="58">
        <v>146</v>
      </c>
      <c r="K800" s="58">
        <v>208.78</v>
      </c>
    </row>
    <row r="801" spans="1:11" hidden="1">
      <c r="A801" s="58" t="s">
        <v>112</v>
      </c>
      <c r="B801" s="58">
        <v>2021</v>
      </c>
      <c r="C801" s="58" t="s">
        <v>26</v>
      </c>
      <c r="D801" s="58" t="s">
        <v>104</v>
      </c>
      <c r="E801" s="58" t="s">
        <v>105</v>
      </c>
      <c r="F801" s="58" t="s">
        <v>106</v>
      </c>
      <c r="G801" s="58" t="s">
        <v>107</v>
      </c>
      <c r="H801" s="58" t="s">
        <v>108</v>
      </c>
      <c r="I801" s="58" t="s">
        <v>111</v>
      </c>
      <c r="J801" s="58">
        <v>172</v>
      </c>
      <c r="K801" s="58">
        <v>245.96</v>
      </c>
    </row>
    <row r="802" spans="1:11" hidden="1">
      <c r="A802" s="58" t="s">
        <v>103</v>
      </c>
      <c r="B802" s="58">
        <v>2021</v>
      </c>
      <c r="C802" s="58" t="s">
        <v>26</v>
      </c>
      <c r="D802" s="58" t="s">
        <v>104</v>
      </c>
      <c r="E802" s="58" t="s">
        <v>105</v>
      </c>
      <c r="F802" s="58" t="s">
        <v>106</v>
      </c>
      <c r="G802" s="58" t="s">
        <v>107</v>
      </c>
      <c r="H802" s="58" t="s">
        <v>108</v>
      </c>
      <c r="I802" s="58" t="s">
        <v>111</v>
      </c>
      <c r="J802" s="58">
        <v>220</v>
      </c>
      <c r="K802" s="58">
        <v>314.60000000000002</v>
      </c>
    </row>
    <row r="803" spans="1:11" hidden="1">
      <c r="A803" s="58" t="s">
        <v>103</v>
      </c>
      <c r="B803" s="58">
        <v>2021</v>
      </c>
      <c r="C803" s="58" t="s">
        <v>26</v>
      </c>
      <c r="D803" s="58" t="s">
        <v>104</v>
      </c>
      <c r="E803" s="58" t="s">
        <v>105</v>
      </c>
      <c r="F803" s="58" t="s">
        <v>106</v>
      </c>
      <c r="G803" s="58" t="s">
        <v>107</v>
      </c>
      <c r="H803" s="58" t="s">
        <v>108</v>
      </c>
      <c r="I803" s="58" t="s">
        <v>111</v>
      </c>
      <c r="J803" s="58">
        <v>162</v>
      </c>
      <c r="K803" s="58">
        <v>526.24</v>
      </c>
    </row>
    <row r="804" spans="1:11" hidden="1">
      <c r="A804" s="58" t="s">
        <v>110</v>
      </c>
      <c r="B804" s="58">
        <v>2021</v>
      </c>
      <c r="C804" s="58" t="s">
        <v>26</v>
      </c>
      <c r="D804" s="58" t="s">
        <v>104</v>
      </c>
      <c r="E804" s="58" t="s">
        <v>105</v>
      </c>
      <c r="F804" s="58" t="s">
        <v>106</v>
      </c>
      <c r="G804" s="58" t="s">
        <v>107</v>
      </c>
      <c r="H804" s="58" t="s">
        <v>108</v>
      </c>
      <c r="I804" s="58" t="s">
        <v>111</v>
      </c>
      <c r="J804" s="58">
        <v>156</v>
      </c>
      <c r="K804" s="58">
        <v>526.24</v>
      </c>
    </row>
    <row r="805" spans="1:11" hidden="1">
      <c r="A805" s="58" t="s">
        <v>110</v>
      </c>
      <c r="B805" s="58">
        <v>2021</v>
      </c>
      <c r="C805" s="58" t="s">
        <v>26</v>
      </c>
      <c r="D805" s="58" t="s">
        <v>104</v>
      </c>
      <c r="E805" s="58" t="s">
        <v>105</v>
      </c>
      <c r="F805" s="58" t="s">
        <v>106</v>
      </c>
      <c r="G805" s="58" t="s">
        <v>107</v>
      </c>
      <c r="H805" s="58" t="s">
        <v>108</v>
      </c>
      <c r="I805" s="58" t="s">
        <v>111</v>
      </c>
      <c r="J805" s="58">
        <v>150</v>
      </c>
      <c r="K805" s="58">
        <v>526.24</v>
      </c>
    </row>
    <row r="806" spans="1:11" hidden="1">
      <c r="A806" s="58" t="s">
        <v>110</v>
      </c>
      <c r="B806" s="58">
        <v>2021</v>
      </c>
      <c r="C806" s="58" t="s">
        <v>26</v>
      </c>
      <c r="D806" s="58" t="s">
        <v>104</v>
      </c>
      <c r="E806" s="58" t="s">
        <v>105</v>
      </c>
      <c r="F806" s="58" t="s">
        <v>106</v>
      </c>
      <c r="G806" s="58" t="s">
        <v>107</v>
      </c>
      <c r="H806" s="58" t="s">
        <v>108</v>
      </c>
      <c r="I806" s="58" t="s">
        <v>111</v>
      </c>
      <c r="J806" s="58">
        <v>687</v>
      </c>
      <c r="K806" s="58">
        <v>982.41</v>
      </c>
    </row>
    <row r="807" spans="1:11" hidden="1">
      <c r="A807" s="58" t="s">
        <v>103</v>
      </c>
      <c r="B807" s="58">
        <v>2021</v>
      </c>
      <c r="C807" s="58" t="s">
        <v>26</v>
      </c>
      <c r="D807" s="58" t="s">
        <v>104</v>
      </c>
      <c r="E807" s="58" t="s">
        <v>105</v>
      </c>
      <c r="F807" s="58" t="s">
        <v>106</v>
      </c>
      <c r="G807" s="58" t="s">
        <v>107</v>
      </c>
      <c r="H807" s="58" t="s">
        <v>108</v>
      </c>
      <c r="I807" s="58" t="s">
        <v>111</v>
      </c>
      <c r="J807" s="58">
        <v>721</v>
      </c>
      <c r="K807" s="58">
        <v>1031.03</v>
      </c>
    </row>
    <row r="808" spans="1:11" hidden="1">
      <c r="A808" s="58" t="s">
        <v>110</v>
      </c>
      <c r="B808" s="58">
        <v>2021</v>
      </c>
      <c r="C808" s="58" t="s">
        <v>26</v>
      </c>
      <c r="D808" s="58" t="s">
        <v>104</v>
      </c>
      <c r="E808" s="58" t="s">
        <v>105</v>
      </c>
      <c r="F808" s="58" t="s">
        <v>106</v>
      </c>
      <c r="G808" s="58" t="s">
        <v>107</v>
      </c>
      <c r="H808" s="58" t="s">
        <v>108</v>
      </c>
      <c r="I808" s="58" t="s">
        <v>111</v>
      </c>
      <c r="J808" s="58">
        <v>774</v>
      </c>
      <c r="K808" s="58">
        <v>1106.82</v>
      </c>
    </row>
    <row r="809" spans="1:11" hidden="1">
      <c r="A809" s="58" t="s">
        <v>103</v>
      </c>
      <c r="B809" s="58">
        <v>2021</v>
      </c>
      <c r="C809" s="58" t="s">
        <v>26</v>
      </c>
      <c r="D809" s="58" t="s">
        <v>104</v>
      </c>
      <c r="E809" s="58" t="s">
        <v>105</v>
      </c>
      <c r="F809" s="58" t="s">
        <v>106</v>
      </c>
      <c r="G809" s="58" t="s">
        <v>107</v>
      </c>
      <c r="H809" s="58" t="s">
        <v>108</v>
      </c>
      <c r="I809" s="58" t="s">
        <v>111</v>
      </c>
      <c r="J809" s="58">
        <v>159</v>
      </c>
      <c r="K809" s="58">
        <v>227.37</v>
      </c>
    </row>
    <row r="810" spans="1:11" hidden="1">
      <c r="A810" s="58" t="s">
        <v>110</v>
      </c>
      <c r="B810" s="58">
        <v>2021</v>
      </c>
      <c r="C810" s="58" t="s">
        <v>26</v>
      </c>
      <c r="D810" s="58" t="s">
        <v>104</v>
      </c>
      <c r="E810" s="58" t="s">
        <v>105</v>
      </c>
      <c r="F810" s="58" t="s">
        <v>106</v>
      </c>
      <c r="G810" s="58" t="s">
        <v>107</v>
      </c>
      <c r="H810" s="58" t="s">
        <v>108</v>
      </c>
      <c r="I810" s="58" t="s">
        <v>111</v>
      </c>
      <c r="J810" s="58">
        <v>153</v>
      </c>
      <c r="K810" s="58">
        <v>218.79</v>
      </c>
    </row>
    <row r="811" spans="1:11" hidden="1">
      <c r="A811" s="58" t="s">
        <v>103</v>
      </c>
      <c r="B811" s="58">
        <v>2021</v>
      </c>
      <c r="C811" s="58" t="s">
        <v>26</v>
      </c>
      <c r="D811" s="58" t="s">
        <v>104</v>
      </c>
      <c r="E811" s="58" t="s">
        <v>105</v>
      </c>
      <c r="F811" s="58" t="s">
        <v>106</v>
      </c>
      <c r="G811" s="58" t="s">
        <v>107</v>
      </c>
      <c r="H811" s="58" t="s">
        <v>108</v>
      </c>
      <c r="I811" s="58" t="s">
        <v>111</v>
      </c>
      <c r="J811" s="58">
        <v>147</v>
      </c>
      <c r="K811" s="58">
        <v>210.21</v>
      </c>
    </row>
    <row r="812" spans="1:11" hidden="1">
      <c r="A812" s="58" t="s">
        <v>110</v>
      </c>
      <c r="B812" s="58">
        <v>2021</v>
      </c>
      <c r="C812" s="58" t="s">
        <v>26</v>
      </c>
      <c r="D812" s="58" t="s">
        <v>104</v>
      </c>
      <c r="E812" s="58" t="s">
        <v>105</v>
      </c>
      <c r="F812" s="58" t="s">
        <v>106</v>
      </c>
      <c r="G812" s="58" t="s">
        <v>107</v>
      </c>
      <c r="H812" s="58" t="s">
        <v>108</v>
      </c>
      <c r="I812" s="58" t="s">
        <v>111</v>
      </c>
      <c r="J812" s="58">
        <v>171</v>
      </c>
      <c r="K812" s="58">
        <v>244.53</v>
      </c>
    </row>
    <row r="813" spans="1:11" hidden="1">
      <c r="A813" s="58" t="s">
        <v>110</v>
      </c>
      <c r="B813" s="58">
        <v>2021</v>
      </c>
      <c r="C813" s="58" t="s">
        <v>26</v>
      </c>
      <c r="D813" s="58" t="s">
        <v>104</v>
      </c>
      <c r="E813" s="58" t="s">
        <v>105</v>
      </c>
      <c r="F813" s="58" t="s">
        <v>106</v>
      </c>
      <c r="G813" s="58" t="s">
        <v>107</v>
      </c>
      <c r="H813" s="58" t="s">
        <v>108</v>
      </c>
      <c r="I813" s="58" t="s">
        <v>111</v>
      </c>
      <c r="J813" s="58">
        <v>760</v>
      </c>
      <c r="K813" s="58">
        <v>526.24</v>
      </c>
    </row>
    <row r="814" spans="1:11" hidden="1">
      <c r="A814" s="58" t="s">
        <v>110</v>
      </c>
      <c r="B814" s="58">
        <v>2021</v>
      </c>
      <c r="C814" s="58" t="s">
        <v>26</v>
      </c>
      <c r="D814" s="58" t="s">
        <v>104</v>
      </c>
      <c r="E814" s="58" t="s">
        <v>105</v>
      </c>
      <c r="F814" s="58" t="s">
        <v>106</v>
      </c>
      <c r="G814" s="58" t="s">
        <v>107</v>
      </c>
      <c r="H814" s="58" t="s">
        <v>108</v>
      </c>
      <c r="I814" s="58" t="s">
        <v>111</v>
      </c>
      <c r="J814" s="58">
        <v>813</v>
      </c>
      <c r="K814" s="58">
        <v>526.24</v>
      </c>
    </row>
    <row r="815" spans="1:11" hidden="1">
      <c r="A815" s="58" t="s">
        <v>110</v>
      </c>
      <c r="B815" s="58">
        <v>2021</v>
      </c>
      <c r="C815" s="58" t="s">
        <v>26</v>
      </c>
      <c r="D815" s="58" t="s">
        <v>104</v>
      </c>
      <c r="E815" s="58" t="s">
        <v>105</v>
      </c>
      <c r="F815" s="58" t="s">
        <v>106</v>
      </c>
      <c r="G815" s="58" t="s">
        <v>107</v>
      </c>
      <c r="H815" s="58" t="s">
        <v>108</v>
      </c>
      <c r="I815" s="58" t="s">
        <v>111</v>
      </c>
      <c r="J815" s="58">
        <v>217</v>
      </c>
      <c r="K815" s="58">
        <v>310.31</v>
      </c>
    </row>
    <row r="816" spans="1:11" hidden="1">
      <c r="A816" s="58" t="s">
        <v>112</v>
      </c>
      <c r="B816" s="58">
        <v>2021</v>
      </c>
      <c r="C816" s="58" t="s">
        <v>26</v>
      </c>
      <c r="D816" s="58" t="s">
        <v>104</v>
      </c>
      <c r="E816" s="58" t="s">
        <v>105</v>
      </c>
      <c r="F816" s="58" t="s">
        <v>106</v>
      </c>
      <c r="G816" s="58" t="s">
        <v>107</v>
      </c>
      <c r="H816" s="58" t="s">
        <v>108</v>
      </c>
      <c r="I816" s="58" t="s">
        <v>111</v>
      </c>
      <c r="J816" s="58">
        <v>145</v>
      </c>
      <c r="K816" s="58">
        <v>207.35</v>
      </c>
    </row>
    <row r="817" spans="1:11" hidden="1">
      <c r="A817" s="58" t="s">
        <v>110</v>
      </c>
      <c r="B817" s="58">
        <v>2021</v>
      </c>
      <c r="C817" s="58" t="s">
        <v>26</v>
      </c>
      <c r="D817" s="58" t="s">
        <v>104</v>
      </c>
      <c r="E817" s="58" t="s">
        <v>105</v>
      </c>
      <c r="F817" s="58" t="s">
        <v>106</v>
      </c>
      <c r="G817" s="58" t="s">
        <v>107</v>
      </c>
      <c r="H817" s="58" t="s">
        <v>108</v>
      </c>
      <c r="I817" s="58" t="s">
        <v>109</v>
      </c>
      <c r="J817" s="58">
        <v>161</v>
      </c>
      <c r="K817" s="58">
        <v>230.23</v>
      </c>
    </row>
    <row r="818" spans="1:11" hidden="1">
      <c r="A818" s="58" t="s">
        <v>113</v>
      </c>
      <c r="B818" s="58">
        <v>2021</v>
      </c>
      <c r="C818" s="58" t="s">
        <v>26</v>
      </c>
      <c r="D818" s="58" t="s">
        <v>104</v>
      </c>
      <c r="E818" s="58" t="s">
        <v>105</v>
      </c>
      <c r="F818" s="58" t="s">
        <v>106</v>
      </c>
      <c r="G818" s="58" t="s">
        <v>107</v>
      </c>
      <c r="H818" s="58" t="s">
        <v>108</v>
      </c>
      <c r="I818" s="58" t="s">
        <v>109</v>
      </c>
      <c r="J818" s="58">
        <v>155</v>
      </c>
      <c r="K818" s="58">
        <v>221.65</v>
      </c>
    </row>
    <row r="819" spans="1:11" hidden="1">
      <c r="A819" s="58" t="s">
        <v>110</v>
      </c>
      <c r="B819" s="58">
        <v>2021</v>
      </c>
      <c r="C819" s="58" t="s">
        <v>26</v>
      </c>
      <c r="D819" s="58" t="s">
        <v>104</v>
      </c>
      <c r="E819" s="58" t="s">
        <v>105</v>
      </c>
      <c r="F819" s="58" t="s">
        <v>106</v>
      </c>
      <c r="G819" s="58" t="s">
        <v>107</v>
      </c>
      <c r="H819" s="58" t="s">
        <v>108</v>
      </c>
      <c r="I819" s="58" t="s">
        <v>109</v>
      </c>
      <c r="J819" s="58">
        <v>149</v>
      </c>
      <c r="K819" s="58">
        <v>213.07</v>
      </c>
    </row>
    <row r="820" spans="1:11" hidden="1">
      <c r="A820" s="58" t="s">
        <v>103</v>
      </c>
      <c r="B820" s="58">
        <v>2021</v>
      </c>
      <c r="C820" s="58" t="s">
        <v>26</v>
      </c>
      <c r="D820" s="58" t="s">
        <v>104</v>
      </c>
      <c r="E820" s="58" t="s">
        <v>105</v>
      </c>
      <c r="F820" s="58" t="s">
        <v>106</v>
      </c>
      <c r="G820" s="58" t="s">
        <v>107</v>
      </c>
      <c r="H820" s="58" t="s">
        <v>108</v>
      </c>
      <c r="I820" s="58" t="s">
        <v>111</v>
      </c>
      <c r="J820" s="58">
        <v>173</v>
      </c>
      <c r="K820" s="58">
        <v>247.39</v>
      </c>
    </row>
    <row r="821" spans="1:11" hidden="1">
      <c r="A821" s="58" t="s">
        <v>103</v>
      </c>
      <c r="B821" s="58">
        <v>2021</v>
      </c>
      <c r="C821" s="58" t="s">
        <v>26</v>
      </c>
      <c r="D821" s="58" t="s">
        <v>104</v>
      </c>
      <c r="E821" s="58" t="s">
        <v>105</v>
      </c>
      <c r="F821" s="58" t="s">
        <v>106</v>
      </c>
      <c r="G821" s="58" t="s">
        <v>107</v>
      </c>
      <c r="H821" s="58" t="s">
        <v>108</v>
      </c>
      <c r="I821" s="58" t="s">
        <v>111</v>
      </c>
      <c r="J821" s="58">
        <v>221</v>
      </c>
      <c r="K821" s="58">
        <v>316.02999999999997</v>
      </c>
    </row>
    <row r="822" spans="1:11" hidden="1">
      <c r="A822" s="58" t="s">
        <v>110</v>
      </c>
      <c r="B822" s="58">
        <v>2021</v>
      </c>
      <c r="C822" s="58" t="s">
        <v>26</v>
      </c>
      <c r="D822" s="58" t="s">
        <v>104</v>
      </c>
      <c r="E822" s="58" t="s">
        <v>105</v>
      </c>
      <c r="F822" s="58" t="s">
        <v>106</v>
      </c>
      <c r="G822" s="58" t="s">
        <v>107</v>
      </c>
      <c r="H822" s="58" t="s">
        <v>108</v>
      </c>
      <c r="I822" s="58" t="s">
        <v>111</v>
      </c>
      <c r="J822" s="58">
        <v>783</v>
      </c>
      <c r="K822" s="58">
        <v>1119.69</v>
      </c>
    </row>
    <row r="823" spans="1:11" hidden="1">
      <c r="A823" s="58" t="s">
        <v>103</v>
      </c>
      <c r="B823" s="58">
        <v>2021</v>
      </c>
      <c r="C823" s="58" t="s">
        <v>30</v>
      </c>
      <c r="D823" s="58" t="s">
        <v>104</v>
      </c>
      <c r="E823" s="58" t="s">
        <v>105</v>
      </c>
      <c r="F823" s="58" t="s">
        <v>106</v>
      </c>
      <c r="G823" s="58" t="s">
        <v>107</v>
      </c>
      <c r="H823" s="58" t="s">
        <v>108</v>
      </c>
      <c r="I823" s="58" t="s">
        <v>109</v>
      </c>
      <c r="J823" s="58">
        <v>344</v>
      </c>
      <c r="K823" s="58">
        <v>491.92</v>
      </c>
    </row>
    <row r="824" spans="1:11" hidden="1">
      <c r="A824" s="58" t="s">
        <v>103</v>
      </c>
      <c r="B824" s="58">
        <v>2021</v>
      </c>
      <c r="C824" s="58" t="s">
        <v>30</v>
      </c>
      <c r="D824" s="58" t="s">
        <v>104</v>
      </c>
      <c r="E824" s="58" t="s">
        <v>105</v>
      </c>
      <c r="F824" s="58" t="s">
        <v>106</v>
      </c>
      <c r="G824" s="58" t="s">
        <v>107</v>
      </c>
      <c r="H824" s="58" t="s">
        <v>108</v>
      </c>
      <c r="I824" s="58" t="s">
        <v>109</v>
      </c>
      <c r="J824" s="58">
        <v>338</v>
      </c>
      <c r="K824" s="58">
        <v>483.34</v>
      </c>
    </row>
    <row r="825" spans="1:11" hidden="1">
      <c r="A825" s="58" t="s">
        <v>103</v>
      </c>
      <c r="B825" s="58">
        <v>2021</v>
      </c>
      <c r="C825" s="58" t="s">
        <v>30</v>
      </c>
      <c r="D825" s="58" t="s">
        <v>104</v>
      </c>
      <c r="E825" s="58" t="s">
        <v>105</v>
      </c>
      <c r="F825" s="58" t="s">
        <v>106</v>
      </c>
      <c r="G825" s="58" t="s">
        <v>107</v>
      </c>
      <c r="H825" s="58" t="s">
        <v>108</v>
      </c>
      <c r="I825" s="58" t="s">
        <v>109</v>
      </c>
      <c r="J825" s="58">
        <v>332</v>
      </c>
      <c r="K825" s="58">
        <v>474.76</v>
      </c>
    </row>
    <row r="826" spans="1:11" hidden="1">
      <c r="A826" s="58" t="s">
        <v>112</v>
      </c>
      <c r="B826" s="58">
        <v>2021</v>
      </c>
      <c r="C826" s="58" t="s">
        <v>30</v>
      </c>
      <c r="D826" s="58" t="s">
        <v>104</v>
      </c>
      <c r="E826" s="58" t="s">
        <v>105</v>
      </c>
      <c r="F826" s="58" t="s">
        <v>106</v>
      </c>
      <c r="G826" s="58" t="s">
        <v>107</v>
      </c>
      <c r="H826" s="58" t="s">
        <v>108</v>
      </c>
      <c r="I826" s="58" t="s">
        <v>111</v>
      </c>
      <c r="J826" s="58">
        <v>152</v>
      </c>
      <c r="K826" s="58">
        <v>206.72</v>
      </c>
    </row>
    <row r="827" spans="1:11" hidden="1">
      <c r="A827" s="58" t="s">
        <v>112</v>
      </c>
      <c r="B827" s="58">
        <v>2021</v>
      </c>
      <c r="C827" s="58" t="s">
        <v>30</v>
      </c>
      <c r="D827" s="58" t="s">
        <v>104</v>
      </c>
      <c r="E827" s="58" t="s">
        <v>105</v>
      </c>
      <c r="F827" s="58" t="s">
        <v>106</v>
      </c>
      <c r="G827" s="58" t="s">
        <v>107</v>
      </c>
      <c r="H827" s="58" t="s">
        <v>108</v>
      </c>
      <c r="I827" s="58" t="s">
        <v>111</v>
      </c>
      <c r="J827" s="58">
        <v>368</v>
      </c>
      <c r="K827" s="58">
        <v>526.24</v>
      </c>
    </row>
    <row r="828" spans="1:11" hidden="1">
      <c r="A828" s="58" t="s">
        <v>114</v>
      </c>
      <c r="B828" s="58">
        <v>2021</v>
      </c>
      <c r="C828" s="58" t="s">
        <v>30</v>
      </c>
      <c r="D828" s="58" t="s">
        <v>104</v>
      </c>
      <c r="E828" s="58" t="s">
        <v>105</v>
      </c>
      <c r="F828" s="58" t="s">
        <v>106</v>
      </c>
      <c r="G828" s="58" t="s">
        <v>107</v>
      </c>
      <c r="H828" s="58" t="s">
        <v>108</v>
      </c>
      <c r="I828" s="58" t="s">
        <v>111</v>
      </c>
      <c r="J828" s="58">
        <v>148</v>
      </c>
      <c r="K828" s="58">
        <v>211.64</v>
      </c>
    </row>
    <row r="829" spans="1:11" hidden="1">
      <c r="A829" s="58" t="s">
        <v>103</v>
      </c>
      <c r="B829" s="58">
        <v>2021</v>
      </c>
      <c r="C829" s="58" t="s">
        <v>30</v>
      </c>
      <c r="D829" s="58" t="s">
        <v>104</v>
      </c>
      <c r="E829" s="58" t="s">
        <v>105</v>
      </c>
      <c r="F829" s="58" t="s">
        <v>106</v>
      </c>
      <c r="G829" s="58" t="s">
        <v>107</v>
      </c>
      <c r="H829" s="58" t="s">
        <v>108</v>
      </c>
      <c r="I829" s="58" t="s">
        <v>111</v>
      </c>
      <c r="J829" s="58">
        <v>196</v>
      </c>
      <c r="K829" s="58">
        <v>280.27999999999997</v>
      </c>
    </row>
    <row r="830" spans="1:11" hidden="1">
      <c r="A830" s="58" t="s">
        <v>103</v>
      </c>
      <c r="B830" s="58">
        <v>2021</v>
      </c>
      <c r="C830" s="58" t="s">
        <v>30</v>
      </c>
      <c r="D830" s="58" t="s">
        <v>104</v>
      </c>
      <c r="E830" s="58" t="s">
        <v>105</v>
      </c>
      <c r="F830" s="58" t="s">
        <v>106</v>
      </c>
      <c r="G830" s="58" t="s">
        <v>107</v>
      </c>
      <c r="H830" s="58" t="s">
        <v>108</v>
      </c>
      <c r="I830" s="58" t="s">
        <v>111</v>
      </c>
      <c r="J830" s="58">
        <v>370</v>
      </c>
      <c r="K830" s="58">
        <v>529.1</v>
      </c>
    </row>
    <row r="831" spans="1:11" hidden="1">
      <c r="A831" s="58" t="s">
        <v>112</v>
      </c>
      <c r="B831" s="58">
        <v>2021</v>
      </c>
      <c r="C831" s="58" t="s">
        <v>30</v>
      </c>
      <c r="D831" s="58" t="s">
        <v>104</v>
      </c>
      <c r="E831" s="58" t="s">
        <v>105</v>
      </c>
      <c r="F831" s="58" t="s">
        <v>106</v>
      </c>
      <c r="G831" s="58" t="s">
        <v>107</v>
      </c>
      <c r="H831" s="58" t="s">
        <v>108</v>
      </c>
      <c r="I831" s="58" t="s">
        <v>109</v>
      </c>
      <c r="J831" s="58">
        <v>342</v>
      </c>
      <c r="K831" s="58">
        <v>526.24</v>
      </c>
    </row>
    <row r="832" spans="1:11" hidden="1">
      <c r="A832" s="58" t="s">
        <v>110</v>
      </c>
      <c r="B832" s="58">
        <v>2021</v>
      </c>
      <c r="C832" s="58" t="s">
        <v>30</v>
      </c>
      <c r="D832" s="58" t="s">
        <v>104</v>
      </c>
      <c r="E832" s="58" t="s">
        <v>105</v>
      </c>
      <c r="F832" s="58" t="s">
        <v>106</v>
      </c>
      <c r="G832" s="58" t="s">
        <v>107</v>
      </c>
      <c r="H832" s="58" t="s">
        <v>108</v>
      </c>
      <c r="I832" s="58" t="s">
        <v>109</v>
      </c>
      <c r="J832" s="58">
        <v>336</v>
      </c>
      <c r="K832" s="58">
        <v>526.24</v>
      </c>
    </row>
    <row r="833" spans="1:11" hidden="1">
      <c r="A833" s="58" t="s">
        <v>103</v>
      </c>
      <c r="B833" s="58">
        <v>2021</v>
      </c>
      <c r="C833" s="58" t="s">
        <v>30</v>
      </c>
      <c r="D833" s="58" t="s">
        <v>104</v>
      </c>
      <c r="E833" s="58" t="s">
        <v>105</v>
      </c>
      <c r="F833" s="58" t="s">
        <v>106</v>
      </c>
      <c r="G833" s="58" t="s">
        <v>107</v>
      </c>
      <c r="H833" s="58" t="s">
        <v>108</v>
      </c>
      <c r="I833" s="58" t="s">
        <v>109</v>
      </c>
      <c r="J833" s="58">
        <v>330</v>
      </c>
      <c r="K833" s="58">
        <v>526.24</v>
      </c>
    </row>
    <row r="834" spans="1:11" hidden="1">
      <c r="A834" s="58" t="s">
        <v>103</v>
      </c>
      <c r="B834" s="58">
        <v>2021</v>
      </c>
      <c r="C834" s="58" t="s">
        <v>30</v>
      </c>
      <c r="D834" s="58" t="s">
        <v>104</v>
      </c>
      <c r="E834" s="58" t="s">
        <v>105</v>
      </c>
      <c r="F834" s="58" t="s">
        <v>106</v>
      </c>
      <c r="G834" s="58" t="s">
        <v>107</v>
      </c>
      <c r="H834" s="58" t="s">
        <v>108</v>
      </c>
      <c r="I834" s="58" t="s">
        <v>111</v>
      </c>
      <c r="J834" s="58">
        <v>691</v>
      </c>
      <c r="K834" s="58">
        <v>988.13</v>
      </c>
    </row>
    <row r="835" spans="1:11" hidden="1">
      <c r="A835" s="58" t="s">
        <v>103</v>
      </c>
      <c r="B835" s="58">
        <v>2021</v>
      </c>
      <c r="C835" s="58" t="s">
        <v>30</v>
      </c>
      <c r="D835" s="58" t="s">
        <v>104</v>
      </c>
      <c r="E835" s="58" t="s">
        <v>105</v>
      </c>
      <c r="F835" s="58" t="s">
        <v>106</v>
      </c>
      <c r="G835" s="58" t="s">
        <v>107</v>
      </c>
      <c r="H835" s="58" t="s">
        <v>108</v>
      </c>
      <c r="I835" s="58" t="s">
        <v>111</v>
      </c>
      <c r="J835" s="58">
        <v>724</v>
      </c>
      <c r="K835" s="58">
        <v>1035.32</v>
      </c>
    </row>
    <row r="836" spans="1:11" hidden="1">
      <c r="A836" s="58" t="s">
        <v>110</v>
      </c>
      <c r="B836" s="58">
        <v>2021</v>
      </c>
      <c r="C836" s="58" t="s">
        <v>30</v>
      </c>
      <c r="D836" s="58" t="s">
        <v>104</v>
      </c>
      <c r="E836" s="58" t="s">
        <v>105</v>
      </c>
      <c r="F836" s="58" t="s">
        <v>106</v>
      </c>
      <c r="G836" s="58" t="s">
        <v>107</v>
      </c>
      <c r="H836" s="58" t="s">
        <v>108</v>
      </c>
      <c r="I836" s="58" t="s">
        <v>111</v>
      </c>
      <c r="J836" s="58">
        <v>777</v>
      </c>
      <c r="K836" s="58">
        <v>1111.1099999999999</v>
      </c>
    </row>
    <row r="837" spans="1:11" hidden="1">
      <c r="A837" s="58" t="s">
        <v>103</v>
      </c>
      <c r="B837" s="58">
        <v>2021</v>
      </c>
      <c r="C837" s="58" t="s">
        <v>30</v>
      </c>
      <c r="D837" s="58" t="s">
        <v>104</v>
      </c>
      <c r="E837" s="58" t="s">
        <v>105</v>
      </c>
      <c r="F837" s="58" t="s">
        <v>106</v>
      </c>
      <c r="G837" s="58" t="s">
        <v>107</v>
      </c>
      <c r="H837" s="58" t="s">
        <v>108</v>
      </c>
      <c r="I837" s="58" t="s">
        <v>109</v>
      </c>
      <c r="J837" s="58">
        <v>339</v>
      </c>
      <c r="K837" s="58">
        <v>484.77</v>
      </c>
    </row>
    <row r="838" spans="1:11" hidden="1">
      <c r="A838" s="58" t="s">
        <v>103</v>
      </c>
      <c r="B838" s="58">
        <v>2021</v>
      </c>
      <c r="C838" s="58" t="s">
        <v>30</v>
      </c>
      <c r="D838" s="58" t="s">
        <v>104</v>
      </c>
      <c r="E838" s="58" t="s">
        <v>105</v>
      </c>
      <c r="F838" s="58" t="s">
        <v>106</v>
      </c>
      <c r="G838" s="58" t="s">
        <v>107</v>
      </c>
      <c r="H838" s="58" t="s">
        <v>108</v>
      </c>
      <c r="I838" s="58" t="s">
        <v>109</v>
      </c>
      <c r="J838" s="58">
        <v>333</v>
      </c>
      <c r="K838" s="58">
        <v>476.19</v>
      </c>
    </row>
    <row r="839" spans="1:11" hidden="1">
      <c r="A839" s="58" t="s">
        <v>110</v>
      </c>
      <c r="B839" s="58">
        <v>2021</v>
      </c>
      <c r="C839" s="58" t="s">
        <v>30</v>
      </c>
      <c r="D839" s="58" t="s">
        <v>104</v>
      </c>
      <c r="E839" s="58" t="s">
        <v>105</v>
      </c>
      <c r="F839" s="58" t="s">
        <v>106</v>
      </c>
      <c r="G839" s="58" t="s">
        <v>107</v>
      </c>
      <c r="H839" s="58" t="s">
        <v>108</v>
      </c>
      <c r="I839" s="58" t="s">
        <v>111</v>
      </c>
      <c r="J839" s="58">
        <v>153</v>
      </c>
      <c r="K839" s="58">
        <v>218.79</v>
      </c>
    </row>
    <row r="840" spans="1:11" hidden="1">
      <c r="A840" s="58" t="s">
        <v>103</v>
      </c>
      <c r="B840" s="58">
        <v>2021</v>
      </c>
      <c r="C840" s="58" t="s">
        <v>30</v>
      </c>
      <c r="D840" s="58" t="s">
        <v>104</v>
      </c>
      <c r="E840" s="58" t="s">
        <v>105</v>
      </c>
      <c r="F840" s="58" t="s">
        <v>106</v>
      </c>
      <c r="G840" s="58" t="s">
        <v>107</v>
      </c>
      <c r="H840" s="58" t="s">
        <v>108</v>
      </c>
      <c r="I840" s="58" t="s">
        <v>111</v>
      </c>
      <c r="J840" s="58">
        <v>764</v>
      </c>
      <c r="K840" s="58">
        <v>526.24</v>
      </c>
    </row>
    <row r="841" spans="1:11" hidden="1">
      <c r="A841" s="58" t="s">
        <v>103</v>
      </c>
      <c r="B841" s="58">
        <v>2021</v>
      </c>
      <c r="C841" s="58" t="s">
        <v>30</v>
      </c>
      <c r="D841" s="58" t="s">
        <v>104</v>
      </c>
      <c r="E841" s="58" t="s">
        <v>105</v>
      </c>
      <c r="F841" s="58" t="s">
        <v>106</v>
      </c>
      <c r="G841" s="58" t="s">
        <v>107</v>
      </c>
      <c r="H841" s="58" t="s">
        <v>108</v>
      </c>
      <c r="I841" s="58" t="s">
        <v>111</v>
      </c>
      <c r="J841" s="58">
        <v>817</v>
      </c>
      <c r="K841" s="58">
        <v>526.24</v>
      </c>
    </row>
    <row r="842" spans="1:11" hidden="1">
      <c r="A842" s="58" t="s">
        <v>103</v>
      </c>
      <c r="B842" s="58">
        <v>2021</v>
      </c>
      <c r="C842" s="58" t="s">
        <v>30</v>
      </c>
      <c r="D842" s="58" t="s">
        <v>104</v>
      </c>
      <c r="E842" s="58" t="s">
        <v>105</v>
      </c>
      <c r="F842" s="58" t="s">
        <v>106</v>
      </c>
      <c r="G842" s="58" t="s">
        <v>107</v>
      </c>
      <c r="H842" s="58" t="s">
        <v>108</v>
      </c>
      <c r="I842" s="58" t="s">
        <v>111</v>
      </c>
      <c r="J842" s="58">
        <v>151</v>
      </c>
      <c r="K842" s="58">
        <v>215.93</v>
      </c>
    </row>
    <row r="843" spans="1:11" hidden="1">
      <c r="A843" s="58" t="s">
        <v>112</v>
      </c>
      <c r="B843" s="58">
        <v>2021</v>
      </c>
      <c r="C843" s="58" t="s">
        <v>30</v>
      </c>
      <c r="D843" s="58" t="s">
        <v>104</v>
      </c>
      <c r="E843" s="58" t="s">
        <v>105</v>
      </c>
      <c r="F843" s="58" t="s">
        <v>106</v>
      </c>
      <c r="G843" s="58" t="s">
        <v>107</v>
      </c>
      <c r="H843" s="58" t="s">
        <v>108</v>
      </c>
      <c r="I843" s="58" t="s">
        <v>111</v>
      </c>
      <c r="J843" s="58">
        <v>199</v>
      </c>
      <c r="K843" s="58">
        <v>284.57</v>
      </c>
    </row>
    <row r="844" spans="1:11" hidden="1">
      <c r="A844" s="58" t="s">
        <v>114</v>
      </c>
      <c r="B844" s="58">
        <v>2021</v>
      </c>
      <c r="C844" s="58" t="s">
        <v>30</v>
      </c>
      <c r="D844" s="58" t="s">
        <v>104</v>
      </c>
      <c r="E844" s="58" t="s">
        <v>105</v>
      </c>
      <c r="F844" s="58" t="s">
        <v>106</v>
      </c>
      <c r="G844" s="58" t="s">
        <v>107</v>
      </c>
      <c r="H844" s="58" t="s">
        <v>108</v>
      </c>
      <c r="I844" s="58" t="s">
        <v>111</v>
      </c>
      <c r="J844" s="58">
        <v>367</v>
      </c>
      <c r="K844" s="58">
        <v>524.80999999999995</v>
      </c>
    </row>
    <row r="845" spans="1:11" hidden="1">
      <c r="A845" s="58" t="s">
        <v>103</v>
      </c>
      <c r="B845" s="58">
        <v>2021</v>
      </c>
      <c r="C845" s="58" t="s">
        <v>30</v>
      </c>
      <c r="D845" s="58" t="s">
        <v>104</v>
      </c>
      <c r="E845" s="58" t="s">
        <v>105</v>
      </c>
      <c r="F845" s="58" t="s">
        <v>106</v>
      </c>
      <c r="G845" s="58" t="s">
        <v>107</v>
      </c>
      <c r="H845" s="58" t="s">
        <v>108</v>
      </c>
      <c r="I845" s="58" t="s">
        <v>109</v>
      </c>
      <c r="J845" s="58">
        <v>341</v>
      </c>
      <c r="K845" s="58">
        <v>487.63</v>
      </c>
    </row>
    <row r="846" spans="1:11" hidden="1">
      <c r="A846" s="58" t="s">
        <v>114</v>
      </c>
      <c r="B846" s="58">
        <v>2021</v>
      </c>
      <c r="C846" s="58" t="s">
        <v>30</v>
      </c>
      <c r="D846" s="58" t="s">
        <v>104</v>
      </c>
      <c r="E846" s="58" t="s">
        <v>105</v>
      </c>
      <c r="F846" s="58" t="s">
        <v>106</v>
      </c>
      <c r="G846" s="58" t="s">
        <v>107</v>
      </c>
      <c r="H846" s="58" t="s">
        <v>108</v>
      </c>
      <c r="I846" s="58" t="s">
        <v>109</v>
      </c>
      <c r="J846" s="58">
        <v>335</v>
      </c>
      <c r="K846" s="58">
        <v>479.05</v>
      </c>
    </row>
    <row r="847" spans="1:11" hidden="1">
      <c r="A847" s="58" t="s">
        <v>110</v>
      </c>
      <c r="B847" s="58">
        <v>2021</v>
      </c>
      <c r="C847" s="58" t="s">
        <v>30</v>
      </c>
      <c r="D847" s="58" t="s">
        <v>104</v>
      </c>
      <c r="E847" s="58" t="s">
        <v>105</v>
      </c>
      <c r="F847" s="58" t="s">
        <v>106</v>
      </c>
      <c r="G847" s="58" t="s">
        <v>107</v>
      </c>
      <c r="H847" s="58" t="s">
        <v>108</v>
      </c>
      <c r="I847" s="58" t="s">
        <v>109</v>
      </c>
      <c r="J847" s="58">
        <v>329</v>
      </c>
      <c r="K847" s="58">
        <v>470.47</v>
      </c>
    </row>
    <row r="848" spans="1:11" hidden="1">
      <c r="A848" s="58" t="s">
        <v>112</v>
      </c>
      <c r="B848" s="58">
        <v>2021</v>
      </c>
      <c r="C848" s="58" t="s">
        <v>30</v>
      </c>
      <c r="D848" s="58" t="s">
        <v>104</v>
      </c>
      <c r="E848" s="58" t="s">
        <v>105</v>
      </c>
      <c r="F848" s="58" t="s">
        <v>106</v>
      </c>
      <c r="G848" s="58" t="s">
        <v>107</v>
      </c>
      <c r="H848" s="58" t="s">
        <v>108</v>
      </c>
      <c r="I848" s="58" t="s">
        <v>111</v>
      </c>
      <c r="J848" s="58">
        <v>149</v>
      </c>
      <c r="K848" s="58">
        <v>213.07</v>
      </c>
    </row>
    <row r="849" spans="1:11" hidden="1">
      <c r="A849" s="58" t="s">
        <v>110</v>
      </c>
      <c r="B849" s="58">
        <v>2021</v>
      </c>
      <c r="C849" s="58" t="s">
        <v>30</v>
      </c>
      <c r="D849" s="58" t="s">
        <v>104</v>
      </c>
      <c r="E849" s="58" t="s">
        <v>105</v>
      </c>
      <c r="F849" s="58" t="s">
        <v>106</v>
      </c>
      <c r="G849" s="58" t="s">
        <v>107</v>
      </c>
      <c r="H849" s="58" t="s">
        <v>108</v>
      </c>
      <c r="I849" s="58" t="s">
        <v>111</v>
      </c>
      <c r="J849" s="58">
        <v>197</v>
      </c>
      <c r="K849" s="58">
        <v>281.70999999999998</v>
      </c>
    </row>
    <row r="850" spans="1:11" hidden="1">
      <c r="A850" s="58" t="s">
        <v>112</v>
      </c>
      <c r="B850" s="58">
        <v>2021</v>
      </c>
      <c r="C850" s="58" t="s">
        <v>30</v>
      </c>
      <c r="D850" s="58" t="s">
        <v>104</v>
      </c>
      <c r="E850" s="58" t="s">
        <v>105</v>
      </c>
      <c r="F850" s="58" t="s">
        <v>106</v>
      </c>
      <c r="G850" s="58" t="s">
        <v>107</v>
      </c>
      <c r="H850" s="58" t="s">
        <v>108</v>
      </c>
      <c r="I850" s="58" t="s">
        <v>111</v>
      </c>
      <c r="J850" s="58">
        <v>786</v>
      </c>
      <c r="K850" s="58">
        <v>1123.98</v>
      </c>
    </row>
    <row r="851" spans="1:11" hidden="1">
      <c r="A851" s="58" t="s">
        <v>103</v>
      </c>
      <c r="B851" s="58">
        <v>2021</v>
      </c>
      <c r="C851" s="58" t="s">
        <v>34</v>
      </c>
      <c r="D851" s="58" t="s">
        <v>104</v>
      </c>
      <c r="E851" s="58" t="s">
        <v>105</v>
      </c>
      <c r="F851" s="58" t="s">
        <v>106</v>
      </c>
      <c r="G851" s="58" t="s">
        <v>107</v>
      </c>
      <c r="H851" s="58" t="s">
        <v>108</v>
      </c>
      <c r="I851" s="58" t="s">
        <v>111</v>
      </c>
      <c r="J851" s="58">
        <v>128</v>
      </c>
      <c r="K851" s="58">
        <v>174.08</v>
      </c>
    </row>
    <row r="852" spans="1:11" hidden="1">
      <c r="A852" s="58" t="s">
        <v>110</v>
      </c>
      <c r="B852" s="58">
        <v>2021</v>
      </c>
      <c r="C852" s="58" t="s">
        <v>34</v>
      </c>
      <c r="D852" s="58" t="s">
        <v>104</v>
      </c>
      <c r="E852" s="58" t="s">
        <v>105</v>
      </c>
      <c r="F852" s="58" t="s">
        <v>106</v>
      </c>
      <c r="G852" s="58" t="s">
        <v>107</v>
      </c>
      <c r="H852" s="58" t="s">
        <v>108</v>
      </c>
      <c r="I852" s="58" t="s">
        <v>111</v>
      </c>
      <c r="J852" s="58">
        <v>176</v>
      </c>
      <c r="K852" s="58">
        <v>251.68</v>
      </c>
    </row>
    <row r="853" spans="1:11" hidden="1">
      <c r="A853" s="58" t="s">
        <v>103</v>
      </c>
      <c r="B853" s="58">
        <v>2021</v>
      </c>
      <c r="C853" s="58" t="s">
        <v>34</v>
      </c>
      <c r="D853" s="58" t="s">
        <v>104</v>
      </c>
      <c r="E853" s="58" t="s">
        <v>105</v>
      </c>
      <c r="F853" s="58" t="s">
        <v>106</v>
      </c>
      <c r="G853" s="58" t="s">
        <v>107</v>
      </c>
      <c r="H853" s="58" t="s">
        <v>108</v>
      </c>
      <c r="I853" s="58" t="s">
        <v>111</v>
      </c>
      <c r="J853" s="58">
        <v>130</v>
      </c>
      <c r="K853" s="58">
        <v>185.9</v>
      </c>
    </row>
    <row r="854" spans="1:11" hidden="1">
      <c r="A854" s="58" t="s">
        <v>110</v>
      </c>
      <c r="B854" s="58">
        <v>2021</v>
      </c>
      <c r="C854" s="58" t="s">
        <v>34</v>
      </c>
      <c r="D854" s="58" t="s">
        <v>104</v>
      </c>
      <c r="E854" s="58" t="s">
        <v>105</v>
      </c>
      <c r="F854" s="58" t="s">
        <v>106</v>
      </c>
      <c r="G854" s="58" t="s">
        <v>107</v>
      </c>
      <c r="H854" s="58" t="s">
        <v>108</v>
      </c>
      <c r="I854" s="58" t="s">
        <v>111</v>
      </c>
      <c r="J854" s="58">
        <v>178</v>
      </c>
      <c r="K854" s="58">
        <v>254.54</v>
      </c>
    </row>
    <row r="855" spans="1:11" hidden="1">
      <c r="A855" s="58" t="s">
        <v>103</v>
      </c>
      <c r="B855" s="58">
        <v>2021</v>
      </c>
      <c r="C855" s="58" t="s">
        <v>34</v>
      </c>
      <c r="D855" s="58" t="s">
        <v>104</v>
      </c>
      <c r="E855" s="58" t="s">
        <v>105</v>
      </c>
      <c r="F855" s="58" t="s">
        <v>106</v>
      </c>
      <c r="G855" s="58" t="s">
        <v>107</v>
      </c>
      <c r="H855" s="58" t="s">
        <v>108</v>
      </c>
      <c r="I855" s="58" t="s">
        <v>111</v>
      </c>
      <c r="J855" s="58">
        <v>728</v>
      </c>
      <c r="K855" s="58">
        <v>1041.04</v>
      </c>
    </row>
    <row r="856" spans="1:11" hidden="1">
      <c r="A856" s="58" t="s">
        <v>113</v>
      </c>
      <c r="B856" s="58">
        <v>2021</v>
      </c>
      <c r="C856" s="58" t="s">
        <v>34</v>
      </c>
      <c r="D856" s="58" t="s">
        <v>104</v>
      </c>
      <c r="E856" s="58" t="s">
        <v>105</v>
      </c>
      <c r="F856" s="58" t="s">
        <v>106</v>
      </c>
      <c r="G856" s="58" t="s">
        <v>107</v>
      </c>
      <c r="H856" s="58" t="s">
        <v>108</v>
      </c>
      <c r="I856" s="58" t="s">
        <v>111</v>
      </c>
      <c r="J856" s="58">
        <v>129</v>
      </c>
      <c r="K856" s="58">
        <v>184.47</v>
      </c>
    </row>
    <row r="857" spans="1:11" hidden="1">
      <c r="A857" s="58" t="s">
        <v>112</v>
      </c>
      <c r="B857" s="58">
        <v>2021</v>
      </c>
      <c r="C857" s="58" t="s">
        <v>34</v>
      </c>
      <c r="D857" s="58" t="s">
        <v>104</v>
      </c>
      <c r="E857" s="58" t="s">
        <v>105</v>
      </c>
      <c r="F857" s="58" t="s">
        <v>106</v>
      </c>
      <c r="G857" s="58" t="s">
        <v>107</v>
      </c>
      <c r="H857" s="58" t="s">
        <v>108</v>
      </c>
      <c r="I857" s="58" t="s">
        <v>111</v>
      </c>
      <c r="J857" s="58">
        <v>767</v>
      </c>
      <c r="K857" s="58">
        <v>526.24</v>
      </c>
    </row>
    <row r="858" spans="1:11" hidden="1">
      <c r="A858" s="58" t="s">
        <v>110</v>
      </c>
      <c r="B858" s="58">
        <v>2021</v>
      </c>
      <c r="C858" s="58" t="s">
        <v>34</v>
      </c>
      <c r="D858" s="58" t="s">
        <v>104</v>
      </c>
      <c r="E858" s="58" t="s">
        <v>105</v>
      </c>
      <c r="F858" s="58" t="s">
        <v>106</v>
      </c>
      <c r="G858" s="58" t="s">
        <v>107</v>
      </c>
      <c r="H858" s="58" t="s">
        <v>108</v>
      </c>
      <c r="I858" s="58" t="s">
        <v>111</v>
      </c>
      <c r="J858" s="58">
        <v>127</v>
      </c>
      <c r="K858" s="58">
        <v>181.61</v>
      </c>
    </row>
    <row r="859" spans="1:11" hidden="1">
      <c r="A859" s="58" t="s">
        <v>110</v>
      </c>
      <c r="B859" s="58">
        <v>2021</v>
      </c>
      <c r="C859" s="58" t="s">
        <v>34</v>
      </c>
      <c r="D859" s="58" t="s">
        <v>104</v>
      </c>
      <c r="E859" s="58" t="s">
        <v>105</v>
      </c>
      <c r="F859" s="58" t="s">
        <v>106</v>
      </c>
      <c r="G859" s="58" t="s">
        <v>107</v>
      </c>
      <c r="H859" s="58" t="s">
        <v>108</v>
      </c>
      <c r="I859" s="58" t="s">
        <v>111</v>
      </c>
      <c r="J859" s="58">
        <v>175</v>
      </c>
      <c r="K859" s="58">
        <v>250.25</v>
      </c>
    </row>
    <row r="860" spans="1:11" hidden="1">
      <c r="A860" s="58" t="s">
        <v>103</v>
      </c>
      <c r="B860" s="58">
        <v>2021</v>
      </c>
      <c r="C860" s="58" t="s">
        <v>34</v>
      </c>
      <c r="D860" s="58" t="s">
        <v>104</v>
      </c>
      <c r="E860" s="58" t="s">
        <v>105</v>
      </c>
      <c r="F860" s="58" t="s">
        <v>106</v>
      </c>
      <c r="G860" s="58" t="s">
        <v>107</v>
      </c>
      <c r="H860" s="58" t="s">
        <v>108</v>
      </c>
      <c r="I860" s="58" t="s">
        <v>111</v>
      </c>
      <c r="J860" s="58">
        <v>131</v>
      </c>
      <c r="K860" s="58">
        <v>187.33</v>
      </c>
    </row>
    <row r="861" spans="1:11" hidden="1">
      <c r="A861" s="58" t="s">
        <v>103</v>
      </c>
      <c r="B861" s="58">
        <v>2021</v>
      </c>
      <c r="C861" s="58" t="s">
        <v>23</v>
      </c>
      <c r="D861" s="58" t="s">
        <v>104</v>
      </c>
      <c r="E861" s="58" t="s">
        <v>105</v>
      </c>
      <c r="F861" s="58" t="s">
        <v>106</v>
      </c>
      <c r="G861" s="58" t="s">
        <v>107</v>
      </c>
      <c r="H861" s="58" t="s">
        <v>108</v>
      </c>
      <c r="I861" s="58" t="s">
        <v>109</v>
      </c>
      <c r="J861" s="58">
        <v>194</v>
      </c>
      <c r="K861" s="58">
        <v>526.24</v>
      </c>
    </row>
    <row r="862" spans="1:11" hidden="1">
      <c r="A862" s="58" t="s">
        <v>110</v>
      </c>
      <c r="B862" s="58">
        <v>2021</v>
      </c>
      <c r="C862" s="58" t="s">
        <v>23</v>
      </c>
      <c r="D862" s="58" t="s">
        <v>104</v>
      </c>
      <c r="E862" s="58" t="s">
        <v>105</v>
      </c>
      <c r="F862" s="58" t="s">
        <v>106</v>
      </c>
      <c r="G862" s="58" t="s">
        <v>107</v>
      </c>
      <c r="H862" s="58" t="s">
        <v>108</v>
      </c>
      <c r="I862" s="58" t="s">
        <v>109</v>
      </c>
      <c r="J862" s="58">
        <v>188</v>
      </c>
      <c r="K862" s="58">
        <v>526.24</v>
      </c>
    </row>
    <row r="863" spans="1:11" hidden="1">
      <c r="A863" s="58" t="s">
        <v>103</v>
      </c>
      <c r="B863" s="58">
        <v>2021</v>
      </c>
      <c r="C863" s="58" t="s">
        <v>23</v>
      </c>
      <c r="D863" s="58" t="s">
        <v>104</v>
      </c>
      <c r="E863" s="58" t="s">
        <v>105</v>
      </c>
      <c r="F863" s="58" t="s">
        <v>106</v>
      </c>
      <c r="G863" s="58" t="s">
        <v>107</v>
      </c>
      <c r="H863" s="58" t="s">
        <v>108</v>
      </c>
      <c r="I863" s="58" t="s">
        <v>109</v>
      </c>
      <c r="J863" s="58">
        <v>182</v>
      </c>
      <c r="K863" s="58">
        <v>526.24</v>
      </c>
    </row>
    <row r="864" spans="1:11" hidden="1">
      <c r="A864" s="58" t="s">
        <v>103</v>
      </c>
      <c r="B864" s="58">
        <v>2021</v>
      </c>
      <c r="C864" s="58" t="s">
        <v>23</v>
      </c>
      <c r="D864" s="58" t="s">
        <v>104</v>
      </c>
      <c r="E864" s="58" t="s">
        <v>105</v>
      </c>
      <c r="F864" s="58" t="s">
        <v>106</v>
      </c>
      <c r="G864" s="58" t="s">
        <v>107</v>
      </c>
      <c r="H864" s="58" t="s">
        <v>108</v>
      </c>
      <c r="I864" s="58" t="s">
        <v>111</v>
      </c>
      <c r="J864" s="58">
        <v>182</v>
      </c>
      <c r="K864" s="58">
        <v>260.26</v>
      </c>
    </row>
    <row r="865" spans="1:11" hidden="1">
      <c r="A865" s="58" t="s">
        <v>112</v>
      </c>
      <c r="B865" s="58">
        <v>2021</v>
      </c>
      <c r="C865" s="58" t="s">
        <v>23</v>
      </c>
      <c r="D865" s="58" t="s">
        <v>104</v>
      </c>
      <c r="E865" s="58" t="s">
        <v>105</v>
      </c>
      <c r="F865" s="58" t="s">
        <v>106</v>
      </c>
      <c r="G865" s="58" t="s">
        <v>107</v>
      </c>
      <c r="H865" s="58" t="s">
        <v>108</v>
      </c>
      <c r="I865" s="58" t="s">
        <v>111</v>
      </c>
      <c r="J865" s="58">
        <v>230</v>
      </c>
      <c r="K865" s="58">
        <v>328.9</v>
      </c>
    </row>
    <row r="866" spans="1:11" hidden="1">
      <c r="A866" s="58" t="s">
        <v>114</v>
      </c>
      <c r="B866" s="58">
        <v>2021</v>
      </c>
      <c r="C866" s="58" t="s">
        <v>23</v>
      </c>
      <c r="D866" s="58" t="s">
        <v>104</v>
      </c>
      <c r="E866" s="58" t="s">
        <v>105</v>
      </c>
      <c r="F866" s="58" t="s">
        <v>106</v>
      </c>
      <c r="G866" s="58" t="s">
        <v>107</v>
      </c>
      <c r="H866" s="58" t="s">
        <v>108</v>
      </c>
      <c r="I866" s="58" t="s">
        <v>111</v>
      </c>
      <c r="J866" s="58">
        <v>158</v>
      </c>
      <c r="K866" s="58">
        <v>225.94</v>
      </c>
    </row>
    <row r="867" spans="1:11" hidden="1">
      <c r="A867" s="58" t="s">
        <v>110</v>
      </c>
      <c r="B867" s="58">
        <v>2021</v>
      </c>
      <c r="C867" s="58" t="s">
        <v>23</v>
      </c>
      <c r="D867" s="58" t="s">
        <v>104</v>
      </c>
      <c r="E867" s="58" t="s">
        <v>105</v>
      </c>
      <c r="F867" s="58" t="s">
        <v>106</v>
      </c>
      <c r="G867" s="58" t="s">
        <v>107</v>
      </c>
      <c r="H867" s="58" t="s">
        <v>108</v>
      </c>
      <c r="I867" s="58" t="s">
        <v>111</v>
      </c>
      <c r="J867" s="58">
        <v>184</v>
      </c>
      <c r="K867" s="58">
        <v>263.12</v>
      </c>
    </row>
    <row r="868" spans="1:11" hidden="1">
      <c r="A868" s="58" t="s">
        <v>103</v>
      </c>
      <c r="B868" s="58">
        <v>2021</v>
      </c>
      <c r="C868" s="58" t="s">
        <v>23</v>
      </c>
      <c r="D868" s="58" t="s">
        <v>104</v>
      </c>
      <c r="E868" s="58" t="s">
        <v>105</v>
      </c>
      <c r="F868" s="58" t="s">
        <v>106</v>
      </c>
      <c r="G868" s="58" t="s">
        <v>107</v>
      </c>
      <c r="H868" s="58" t="s">
        <v>108</v>
      </c>
      <c r="I868" s="58" t="s">
        <v>111</v>
      </c>
      <c r="J868" s="58">
        <v>154</v>
      </c>
      <c r="K868" s="58">
        <v>220.22</v>
      </c>
    </row>
    <row r="869" spans="1:11" hidden="1">
      <c r="A869" s="58" t="s">
        <v>110</v>
      </c>
      <c r="B869" s="58">
        <v>2021</v>
      </c>
      <c r="C869" s="58" t="s">
        <v>23</v>
      </c>
      <c r="D869" s="58" t="s">
        <v>104</v>
      </c>
      <c r="E869" s="58" t="s">
        <v>105</v>
      </c>
      <c r="F869" s="58" t="s">
        <v>106</v>
      </c>
      <c r="G869" s="58" t="s">
        <v>107</v>
      </c>
      <c r="H869" s="58" t="s">
        <v>108</v>
      </c>
      <c r="I869" s="58" t="s">
        <v>109</v>
      </c>
      <c r="J869" s="58">
        <v>192</v>
      </c>
      <c r="K869" s="58">
        <v>526.24</v>
      </c>
    </row>
    <row r="870" spans="1:11" hidden="1">
      <c r="A870" s="58" t="s">
        <v>114</v>
      </c>
      <c r="B870" s="58">
        <v>2021</v>
      </c>
      <c r="C870" s="58" t="s">
        <v>23</v>
      </c>
      <c r="D870" s="58" t="s">
        <v>104</v>
      </c>
      <c r="E870" s="58" t="s">
        <v>105</v>
      </c>
      <c r="F870" s="58" t="s">
        <v>106</v>
      </c>
      <c r="G870" s="58" t="s">
        <v>107</v>
      </c>
      <c r="H870" s="58" t="s">
        <v>108</v>
      </c>
      <c r="I870" s="58" t="s">
        <v>109</v>
      </c>
      <c r="J870" s="58">
        <v>186</v>
      </c>
      <c r="K870" s="58">
        <v>526.24</v>
      </c>
    </row>
    <row r="871" spans="1:11" hidden="1">
      <c r="A871" s="58" t="s">
        <v>113</v>
      </c>
      <c r="B871" s="58">
        <v>2021</v>
      </c>
      <c r="C871" s="58" t="s">
        <v>23</v>
      </c>
      <c r="D871" s="58" t="s">
        <v>104</v>
      </c>
      <c r="E871" s="58" t="s">
        <v>105</v>
      </c>
      <c r="F871" s="58" t="s">
        <v>106</v>
      </c>
      <c r="G871" s="58" t="s">
        <v>107</v>
      </c>
      <c r="H871" s="58" t="s">
        <v>108</v>
      </c>
      <c r="I871" s="58" t="s">
        <v>109</v>
      </c>
      <c r="J871" s="58">
        <v>180</v>
      </c>
      <c r="K871" s="58">
        <v>526.24</v>
      </c>
    </row>
    <row r="872" spans="1:11" hidden="1">
      <c r="A872" s="58" t="s">
        <v>103</v>
      </c>
      <c r="B872" s="58">
        <v>2021</v>
      </c>
      <c r="C872" s="58" t="s">
        <v>23</v>
      </c>
      <c r="D872" s="58" t="s">
        <v>104</v>
      </c>
      <c r="E872" s="58" t="s">
        <v>105</v>
      </c>
      <c r="F872" s="58" t="s">
        <v>106</v>
      </c>
      <c r="G872" s="58" t="s">
        <v>107</v>
      </c>
      <c r="H872" s="58" t="s">
        <v>108</v>
      </c>
      <c r="I872" s="58" t="s">
        <v>111</v>
      </c>
      <c r="J872" s="58">
        <v>686</v>
      </c>
      <c r="K872" s="58">
        <v>980.98</v>
      </c>
    </row>
    <row r="873" spans="1:11" hidden="1">
      <c r="A873" s="58" t="s">
        <v>113</v>
      </c>
      <c r="B873" s="58">
        <v>2021</v>
      </c>
      <c r="C873" s="58" t="s">
        <v>23</v>
      </c>
      <c r="D873" s="58" t="s">
        <v>104</v>
      </c>
      <c r="E873" s="58" t="s">
        <v>105</v>
      </c>
      <c r="F873" s="58" t="s">
        <v>106</v>
      </c>
      <c r="G873" s="58" t="s">
        <v>107</v>
      </c>
      <c r="H873" s="58" t="s">
        <v>108</v>
      </c>
      <c r="I873" s="58" t="s">
        <v>111</v>
      </c>
      <c r="J873" s="58">
        <v>719</v>
      </c>
      <c r="K873" s="58">
        <v>1028.17</v>
      </c>
    </row>
    <row r="874" spans="1:11" hidden="1">
      <c r="A874" s="58" t="s">
        <v>110</v>
      </c>
      <c r="B874" s="58">
        <v>2021</v>
      </c>
      <c r="C874" s="58" t="s">
        <v>23</v>
      </c>
      <c r="D874" s="58" t="s">
        <v>104</v>
      </c>
      <c r="E874" s="58" t="s">
        <v>105</v>
      </c>
      <c r="F874" s="58" t="s">
        <v>106</v>
      </c>
      <c r="G874" s="58" t="s">
        <v>107</v>
      </c>
      <c r="H874" s="58" t="s">
        <v>108</v>
      </c>
      <c r="I874" s="58" t="s">
        <v>111</v>
      </c>
      <c r="J874" s="58">
        <v>772</v>
      </c>
      <c r="K874" s="58">
        <v>1103.96</v>
      </c>
    </row>
    <row r="875" spans="1:11" hidden="1">
      <c r="A875" s="58" t="s">
        <v>112</v>
      </c>
      <c r="B875" s="58">
        <v>2021</v>
      </c>
      <c r="C875" s="58" t="s">
        <v>23</v>
      </c>
      <c r="D875" s="58" t="s">
        <v>104</v>
      </c>
      <c r="E875" s="58" t="s">
        <v>105</v>
      </c>
      <c r="F875" s="58" t="s">
        <v>106</v>
      </c>
      <c r="G875" s="58" t="s">
        <v>107</v>
      </c>
      <c r="H875" s="58" t="s">
        <v>108</v>
      </c>
      <c r="I875" s="58" t="s">
        <v>109</v>
      </c>
      <c r="J875" s="58">
        <v>189</v>
      </c>
      <c r="K875" s="58">
        <v>270.27</v>
      </c>
    </row>
    <row r="876" spans="1:11" hidden="1">
      <c r="A876" s="58" t="s">
        <v>113</v>
      </c>
      <c r="B876" s="58">
        <v>2021</v>
      </c>
      <c r="C876" s="58" t="s">
        <v>23</v>
      </c>
      <c r="D876" s="58" t="s">
        <v>104</v>
      </c>
      <c r="E876" s="58" t="s">
        <v>105</v>
      </c>
      <c r="F876" s="58" t="s">
        <v>106</v>
      </c>
      <c r="G876" s="58" t="s">
        <v>107</v>
      </c>
      <c r="H876" s="58" t="s">
        <v>108</v>
      </c>
      <c r="I876" s="58" t="s">
        <v>109</v>
      </c>
      <c r="J876" s="58">
        <v>183</v>
      </c>
      <c r="K876" s="58">
        <v>261.69</v>
      </c>
    </row>
    <row r="877" spans="1:11" hidden="1">
      <c r="A877" s="58" t="s">
        <v>110</v>
      </c>
      <c r="B877" s="58">
        <v>2021</v>
      </c>
      <c r="C877" s="58" t="s">
        <v>23</v>
      </c>
      <c r="D877" s="58" t="s">
        <v>104</v>
      </c>
      <c r="E877" s="58" t="s">
        <v>105</v>
      </c>
      <c r="F877" s="58" t="s">
        <v>106</v>
      </c>
      <c r="G877" s="58" t="s">
        <v>107</v>
      </c>
      <c r="H877" s="58" t="s">
        <v>108</v>
      </c>
      <c r="I877" s="58" t="s">
        <v>111</v>
      </c>
      <c r="J877" s="58">
        <v>183</v>
      </c>
      <c r="K877" s="58">
        <v>261.69</v>
      </c>
    </row>
    <row r="878" spans="1:11" hidden="1">
      <c r="A878" s="58" t="s">
        <v>110</v>
      </c>
      <c r="B878" s="58">
        <v>2021</v>
      </c>
      <c r="C878" s="58" t="s">
        <v>23</v>
      </c>
      <c r="D878" s="58" t="s">
        <v>104</v>
      </c>
      <c r="E878" s="58" t="s">
        <v>105</v>
      </c>
      <c r="F878" s="58" t="s">
        <v>106</v>
      </c>
      <c r="G878" s="58" t="s">
        <v>107</v>
      </c>
      <c r="H878" s="58" t="s">
        <v>108</v>
      </c>
      <c r="I878" s="58" t="s">
        <v>111</v>
      </c>
      <c r="J878" s="58">
        <v>758</v>
      </c>
      <c r="K878" s="58">
        <v>526.24</v>
      </c>
    </row>
    <row r="879" spans="1:11" hidden="1">
      <c r="A879" s="58" t="s">
        <v>103</v>
      </c>
      <c r="B879" s="58">
        <v>2021</v>
      </c>
      <c r="C879" s="58" t="s">
        <v>23</v>
      </c>
      <c r="D879" s="58" t="s">
        <v>104</v>
      </c>
      <c r="E879" s="58" t="s">
        <v>105</v>
      </c>
      <c r="F879" s="58" t="s">
        <v>106</v>
      </c>
      <c r="G879" s="58" t="s">
        <v>107</v>
      </c>
      <c r="H879" s="58" t="s">
        <v>108</v>
      </c>
      <c r="I879" s="58" t="s">
        <v>111</v>
      </c>
      <c r="J879" s="58">
        <v>812</v>
      </c>
      <c r="K879" s="58">
        <v>526.24</v>
      </c>
    </row>
    <row r="880" spans="1:11" hidden="1">
      <c r="A880" s="58" t="s">
        <v>103</v>
      </c>
      <c r="B880" s="58">
        <v>2021</v>
      </c>
      <c r="C880" s="58" t="s">
        <v>23</v>
      </c>
      <c r="D880" s="58" t="s">
        <v>104</v>
      </c>
      <c r="E880" s="58" t="s">
        <v>105</v>
      </c>
      <c r="F880" s="58" t="s">
        <v>106</v>
      </c>
      <c r="G880" s="58" t="s">
        <v>107</v>
      </c>
      <c r="H880" s="58" t="s">
        <v>108</v>
      </c>
      <c r="I880" s="58" t="s">
        <v>111</v>
      </c>
      <c r="J880" s="58">
        <v>181</v>
      </c>
      <c r="K880" s="58">
        <v>258.83</v>
      </c>
    </row>
    <row r="881" spans="1:11" hidden="1">
      <c r="A881" s="58" t="s">
        <v>114</v>
      </c>
      <c r="B881" s="58">
        <v>2021</v>
      </c>
      <c r="C881" s="58" t="s">
        <v>23</v>
      </c>
      <c r="D881" s="58" t="s">
        <v>104</v>
      </c>
      <c r="E881" s="58" t="s">
        <v>105</v>
      </c>
      <c r="F881" s="58" t="s">
        <v>106</v>
      </c>
      <c r="G881" s="58" t="s">
        <v>107</v>
      </c>
      <c r="H881" s="58" t="s">
        <v>108</v>
      </c>
      <c r="I881" s="58" t="s">
        <v>111</v>
      </c>
      <c r="J881" s="58">
        <v>229</v>
      </c>
      <c r="K881" s="58">
        <v>327.47000000000003</v>
      </c>
    </row>
    <row r="882" spans="1:11" hidden="1">
      <c r="A882" s="58" t="s">
        <v>110</v>
      </c>
      <c r="B882" s="58">
        <v>2021</v>
      </c>
      <c r="C882" s="58" t="s">
        <v>23</v>
      </c>
      <c r="D882" s="58" t="s">
        <v>104</v>
      </c>
      <c r="E882" s="58" t="s">
        <v>105</v>
      </c>
      <c r="F882" s="58" t="s">
        <v>106</v>
      </c>
      <c r="G882" s="58" t="s">
        <v>107</v>
      </c>
      <c r="H882" s="58" t="s">
        <v>108</v>
      </c>
      <c r="I882" s="58" t="s">
        <v>111</v>
      </c>
      <c r="J882" s="58">
        <v>157</v>
      </c>
      <c r="K882" s="58">
        <v>224.51</v>
      </c>
    </row>
    <row r="883" spans="1:11" hidden="1">
      <c r="A883" s="58" t="s">
        <v>110</v>
      </c>
      <c r="B883" s="58">
        <v>2021</v>
      </c>
      <c r="C883" s="58" t="s">
        <v>23</v>
      </c>
      <c r="D883" s="58" t="s">
        <v>104</v>
      </c>
      <c r="E883" s="58" t="s">
        <v>105</v>
      </c>
      <c r="F883" s="58" t="s">
        <v>106</v>
      </c>
      <c r="G883" s="58" t="s">
        <v>107</v>
      </c>
      <c r="H883" s="58" t="s">
        <v>108</v>
      </c>
      <c r="I883" s="58" t="s">
        <v>109</v>
      </c>
      <c r="J883" s="58">
        <v>191</v>
      </c>
      <c r="K883" s="58">
        <v>273.13</v>
      </c>
    </row>
    <row r="884" spans="1:11" hidden="1">
      <c r="A884" s="58" t="s">
        <v>110</v>
      </c>
      <c r="B884" s="58">
        <v>2021</v>
      </c>
      <c r="C884" s="58" t="s">
        <v>23</v>
      </c>
      <c r="D884" s="58" t="s">
        <v>104</v>
      </c>
      <c r="E884" s="58" t="s">
        <v>105</v>
      </c>
      <c r="F884" s="58" t="s">
        <v>106</v>
      </c>
      <c r="G884" s="58" t="s">
        <v>107</v>
      </c>
      <c r="H884" s="58" t="s">
        <v>108</v>
      </c>
      <c r="I884" s="58" t="s">
        <v>109</v>
      </c>
      <c r="J884" s="58">
        <v>185</v>
      </c>
      <c r="K884" s="58">
        <v>264.55</v>
      </c>
    </row>
    <row r="885" spans="1:11" hidden="1">
      <c r="A885" s="58" t="s">
        <v>110</v>
      </c>
      <c r="B885" s="58">
        <v>2021</v>
      </c>
      <c r="C885" s="58" t="s">
        <v>23</v>
      </c>
      <c r="D885" s="58" t="s">
        <v>104</v>
      </c>
      <c r="E885" s="58" t="s">
        <v>105</v>
      </c>
      <c r="F885" s="58" t="s">
        <v>106</v>
      </c>
      <c r="G885" s="58" t="s">
        <v>107</v>
      </c>
      <c r="H885" s="58" t="s">
        <v>108</v>
      </c>
      <c r="I885" s="58" t="s">
        <v>109</v>
      </c>
      <c r="J885" s="58">
        <v>179</v>
      </c>
      <c r="K885" s="58">
        <v>255.97</v>
      </c>
    </row>
    <row r="886" spans="1:11" hidden="1">
      <c r="A886" s="58" t="s">
        <v>114</v>
      </c>
      <c r="B886" s="58">
        <v>2021</v>
      </c>
      <c r="C886" s="58" t="s">
        <v>23</v>
      </c>
      <c r="D886" s="58" t="s">
        <v>104</v>
      </c>
      <c r="E886" s="58" t="s">
        <v>105</v>
      </c>
      <c r="F886" s="58" t="s">
        <v>106</v>
      </c>
      <c r="G886" s="58" t="s">
        <v>107</v>
      </c>
      <c r="H886" s="58" t="s">
        <v>108</v>
      </c>
      <c r="I886" s="58" t="s">
        <v>111</v>
      </c>
      <c r="J886" s="58">
        <v>185</v>
      </c>
      <c r="K886" s="58">
        <v>264.55</v>
      </c>
    </row>
    <row r="887" spans="1:11" hidden="1">
      <c r="A887" s="58" t="s">
        <v>113</v>
      </c>
      <c r="B887" s="58">
        <v>2021</v>
      </c>
      <c r="C887" s="58" t="s">
        <v>23</v>
      </c>
      <c r="D887" s="58" t="s">
        <v>104</v>
      </c>
      <c r="E887" s="58" t="s">
        <v>105</v>
      </c>
      <c r="F887" s="58" t="s">
        <v>106</v>
      </c>
      <c r="G887" s="58" t="s">
        <v>107</v>
      </c>
      <c r="H887" s="58" t="s">
        <v>108</v>
      </c>
      <c r="I887" s="58" t="s">
        <v>111</v>
      </c>
      <c r="J887" s="58">
        <v>227</v>
      </c>
      <c r="K887" s="58">
        <v>324.61</v>
      </c>
    </row>
    <row r="888" spans="1:11" hidden="1">
      <c r="A888" s="58" t="s">
        <v>103</v>
      </c>
      <c r="B888" s="58">
        <v>2021</v>
      </c>
      <c r="C888" s="58" t="s">
        <v>23</v>
      </c>
      <c r="D888" s="58" t="s">
        <v>104</v>
      </c>
      <c r="E888" s="58" t="s">
        <v>105</v>
      </c>
      <c r="F888" s="58" t="s">
        <v>106</v>
      </c>
      <c r="G888" s="58" t="s">
        <v>107</v>
      </c>
      <c r="H888" s="58" t="s">
        <v>108</v>
      </c>
      <c r="I888" s="58" t="s">
        <v>111</v>
      </c>
      <c r="J888" s="58">
        <v>781</v>
      </c>
      <c r="K888" s="58">
        <v>1116.83</v>
      </c>
    </row>
    <row r="889" spans="1:11" hidden="1">
      <c r="A889" s="58" t="s">
        <v>112</v>
      </c>
      <c r="B889" s="58">
        <v>2021</v>
      </c>
      <c r="C889" s="58" t="s">
        <v>1</v>
      </c>
      <c r="D889" s="58" t="s">
        <v>104</v>
      </c>
      <c r="E889" s="58" t="s">
        <v>105</v>
      </c>
      <c r="F889" s="58" t="s">
        <v>106</v>
      </c>
      <c r="G889" s="58" t="s">
        <v>107</v>
      </c>
      <c r="H889" s="58" t="s">
        <v>108</v>
      </c>
      <c r="I889" s="58" t="s">
        <v>109</v>
      </c>
      <c r="J889" s="58">
        <v>206</v>
      </c>
      <c r="K889" s="58">
        <v>526.24</v>
      </c>
    </row>
    <row r="890" spans="1:11" hidden="1">
      <c r="A890" s="58" t="s">
        <v>110</v>
      </c>
      <c r="B890" s="58">
        <v>2021</v>
      </c>
      <c r="C890" s="58" t="s">
        <v>1</v>
      </c>
      <c r="D890" s="58" t="s">
        <v>104</v>
      </c>
      <c r="E890" s="58" t="s">
        <v>105</v>
      </c>
      <c r="F890" s="58" t="s">
        <v>106</v>
      </c>
      <c r="G890" s="58" t="s">
        <v>107</v>
      </c>
      <c r="H890" s="58" t="s">
        <v>108</v>
      </c>
      <c r="I890" s="58" t="s">
        <v>109</v>
      </c>
      <c r="J890" s="58">
        <v>200</v>
      </c>
      <c r="K890" s="58">
        <v>526.24</v>
      </c>
    </row>
    <row r="891" spans="1:11" hidden="1">
      <c r="A891" s="58" t="s">
        <v>112</v>
      </c>
      <c r="B891" s="58">
        <v>2021</v>
      </c>
      <c r="C891" s="58" t="s">
        <v>1</v>
      </c>
      <c r="D891" s="58" t="s">
        <v>104</v>
      </c>
      <c r="E891" s="58" t="s">
        <v>105</v>
      </c>
      <c r="F891" s="58" t="s">
        <v>106</v>
      </c>
      <c r="G891" s="58" t="s">
        <v>107</v>
      </c>
      <c r="H891" s="58" t="s">
        <v>108</v>
      </c>
      <c r="I891" s="58" t="s">
        <v>111</v>
      </c>
      <c r="J891" s="58">
        <v>188</v>
      </c>
      <c r="K891" s="58">
        <v>268.83999999999997</v>
      </c>
    </row>
    <row r="892" spans="1:11" hidden="1">
      <c r="A892" s="58" t="s">
        <v>110</v>
      </c>
      <c r="B892" s="58">
        <v>2021</v>
      </c>
      <c r="C892" s="58" t="s">
        <v>1</v>
      </c>
      <c r="D892" s="58" t="s">
        <v>104</v>
      </c>
      <c r="E892" s="58" t="s">
        <v>105</v>
      </c>
      <c r="F892" s="58" t="s">
        <v>106</v>
      </c>
      <c r="G892" s="58" t="s">
        <v>107</v>
      </c>
      <c r="H892" s="58" t="s">
        <v>108</v>
      </c>
      <c r="I892" s="58" t="s">
        <v>111</v>
      </c>
      <c r="J892" s="58">
        <v>236</v>
      </c>
      <c r="K892" s="58">
        <v>337.48</v>
      </c>
    </row>
    <row r="893" spans="1:11" hidden="1">
      <c r="A893" s="58" t="s">
        <v>112</v>
      </c>
      <c r="B893" s="58">
        <v>2021</v>
      </c>
      <c r="C893" s="58" t="s">
        <v>1</v>
      </c>
      <c r="D893" s="58" t="s">
        <v>104</v>
      </c>
      <c r="E893" s="58" t="s">
        <v>105</v>
      </c>
      <c r="F893" s="58" t="s">
        <v>106</v>
      </c>
      <c r="G893" s="58" t="s">
        <v>107</v>
      </c>
      <c r="H893" s="58" t="s">
        <v>108</v>
      </c>
      <c r="I893" s="58" t="s">
        <v>111</v>
      </c>
      <c r="J893" s="58">
        <v>190</v>
      </c>
      <c r="K893" s="58">
        <v>271.7</v>
      </c>
    </row>
    <row r="894" spans="1:11" hidden="1">
      <c r="A894" s="58" t="s">
        <v>103</v>
      </c>
      <c r="B894" s="58">
        <v>2021</v>
      </c>
      <c r="C894" s="58" t="s">
        <v>1</v>
      </c>
      <c r="D894" s="58" t="s">
        <v>104</v>
      </c>
      <c r="E894" s="58" t="s">
        <v>105</v>
      </c>
      <c r="F894" s="58" t="s">
        <v>106</v>
      </c>
      <c r="G894" s="58" t="s">
        <v>107</v>
      </c>
      <c r="H894" s="58" t="s">
        <v>108</v>
      </c>
      <c r="I894" s="58" t="s">
        <v>111</v>
      </c>
      <c r="J894" s="58">
        <v>232</v>
      </c>
      <c r="K894" s="58">
        <v>331.76</v>
      </c>
    </row>
    <row r="895" spans="1:11" hidden="1">
      <c r="A895" s="58" t="s">
        <v>110</v>
      </c>
      <c r="B895" s="58">
        <v>2021</v>
      </c>
      <c r="C895" s="58" t="s">
        <v>1</v>
      </c>
      <c r="D895" s="58" t="s">
        <v>104</v>
      </c>
      <c r="E895" s="58" t="s">
        <v>105</v>
      </c>
      <c r="F895" s="58" t="s">
        <v>106</v>
      </c>
      <c r="G895" s="58" t="s">
        <v>107</v>
      </c>
      <c r="H895" s="58" t="s">
        <v>108</v>
      </c>
      <c r="I895" s="58" t="s">
        <v>111</v>
      </c>
      <c r="J895" s="58">
        <v>160</v>
      </c>
      <c r="K895" s="58">
        <v>228.8</v>
      </c>
    </row>
    <row r="896" spans="1:11" hidden="1">
      <c r="A896" s="58" t="s">
        <v>103</v>
      </c>
      <c r="B896" s="58">
        <v>2021</v>
      </c>
      <c r="C896" s="58" t="s">
        <v>1</v>
      </c>
      <c r="D896" s="58" t="s">
        <v>104</v>
      </c>
      <c r="E896" s="58" t="s">
        <v>105</v>
      </c>
      <c r="F896" s="58" t="s">
        <v>106</v>
      </c>
      <c r="G896" s="58" t="s">
        <v>107</v>
      </c>
      <c r="H896" s="58" t="s">
        <v>108</v>
      </c>
      <c r="I896" s="58" t="s">
        <v>109</v>
      </c>
      <c r="J896" s="58">
        <v>210</v>
      </c>
      <c r="K896" s="58">
        <v>526.24</v>
      </c>
    </row>
    <row r="897" spans="1:11" hidden="1">
      <c r="A897" s="58" t="s">
        <v>110</v>
      </c>
      <c r="B897" s="58">
        <v>2021</v>
      </c>
      <c r="C897" s="58" t="s">
        <v>1</v>
      </c>
      <c r="D897" s="58" t="s">
        <v>104</v>
      </c>
      <c r="E897" s="58" t="s">
        <v>105</v>
      </c>
      <c r="F897" s="58" t="s">
        <v>106</v>
      </c>
      <c r="G897" s="58" t="s">
        <v>107</v>
      </c>
      <c r="H897" s="58" t="s">
        <v>108</v>
      </c>
      <c r="I897" s="58" t="s">
        <v>109</v>
      </c>
      <c r="J897" s="58">
        <v>204</v>
      </c>
      <c r="K897" s="58">
        <v>526.24</v>
      </c>
    </row>
    <row r="898" spans="1:11" hidden="1">
      <c r="A898" s="58" t="s">
        <v>112</v>
      </c>
      <c r="B898" s="58">
        <v>2021</v>
      </c>
      <c r="C898" s="58" t="s">
        <v>1</v>
      </c>
      <c r="D898" s="58" t="s">
        <v>104</v>
      </c>
      <c r="E898" s="58" t="s">
        <v>105</v>
      </c>
      <c r="F898" s="58" t="s">
        <v>106</v>
      </c>
      <c r="G898" s="58" t="s">
        <v>107</v>
      </c>
      <c r="H898" s="58" t="s">
        <v>108</v>
      </c>
      <c r="I898" s="58" t="s">
        <v>109</v>
      </c>
      <c r="J898" s="58">
        <v>198</v>
      </c>
      <c r="K898" s="58">
        <v>526.24</v>
      </c>
    </row>
    <row r="899" spans="1:11" hidden="1">
      <c r="A899" s="58" t="s">
        <v>103</v>
      </c>
      <c r="B899" s="58">
        <v>2021</v>
      </c>
      <c r="C899" s="58" t="s">
        <v>1</v>
      </c>
      <c r="D899" s="58" t="s">
        <v>104</v>
      </c>
      <c r="E899" s="58" t="s">
        <v>105</v>
      </c>
      <c r="F899" s="58" t="s">
        <v>106</v>
      </c>
      <c r="G899" s="58" t="s">
        <v>107</v>
      </c>
      <c r="H899" s="58" t="s">
        <v>108</v>
      </c>
      <c r="I899" s="58" t="s">
        <v>111</v>
      </c>
      <c r="J899" s="58">
        <v>685</v>
      </c>
      <c r="K899" s="58">
        <v>979.55</v>
      </c>
    </row>
    <row r="900" spans="1:11" hidden="1">
      <c r="A900" s="58" t="s">
        <v>103</v>
      </c>
      <c r="B900" s="58">
        <v>2021</v>
      </c>
      <c r="C900" s="58" t="s">
        <v>1</v>
      </c>
      <c r="D900" s="58" t="s">
        <v>104</v>
      </c>
      <c r="E900" s="58" t="s">
        <v>105</v>
      </c>
      <c r="F900" s="58" t="s">
        <v>106</v>
      </c>
      <c r="G900" s="58" t="s">
        <v>107</v>
      </c>
      <c r="H900" s="58" t="s">
        <v>108</v>
      </c>
      <c r="I900" s="58" t="s">
        <v>111</v>
      </c>
      <c r="J900" s="58">
        <v>718</v>
      </c>
      <c r="K900" s="58">
        <v>1026.74</v>
      </c>
    </row>
    <row r="901" spans="1:11" hidden="1">
      <c r="A901" s="58" t="s">
        <v>110</v>
      </c>
      <c r="B901" s="58">
        <v>2021</v>
      </c>
      <c r="C901" s="58" t="s">
        <v>1</v>
      </c>
      <c r="D901" s="58" t="s">
        <v>104</v>
      </c>
      <c r="E901" s="58" t="s">
        <v>105</v>
      </c>
      <c r="F901" s="58" t="s">
        <v>106</v>
      </c>
      <c r="G901" s="58" t="s">
        <v>107</v>
      </c>
      <c r="H901" s="58" t="s">
        <v>108</v>
      </c>
      <c r="I901" s="58" t="s">
        <v>111</v>
      </c>
      <c r="J901" s="58">
        <v>771</v>
      </c>
      <c r="K901" s="58">
        <v>1102.53</v>
      </c>
    </row>
    <row r="902" spans="1:11" hidden="1">
      <c r="A902" s="58" t="s">
        <v>110</v>
      </c>
      <c r="B902" s="58">
        <v>2021</v>
      </c>
      <c r="C902" s="58" t="s">
        <v>1</v>
      </c>
      <c r="D902" s="58" t="s">
        <v>104</v>
      </c>
      <c r="E902" s="58" t="s">
        <v>105</v>
      </c>
      <c r="F902" s="58" t="s">
        <v>106</v>
      </c>
      <c r="G902" s="58" t="s">
        <v>107</v>
      </c>
      <c r="H902" s="58" t="s">
        <v>108</v>
      </c>
      <c r="I902" s="58" t="s">
        <v>109</v>
      </c>
      <c r="J902" s="58">
        <v>207</v>
      </c>
      <c r="K902" s="58">
        <v>296.01</v>
      </c>
    </row>
    <row r="903" spans="1:11" hidden="1">
      <c r="A903" s="58" t="s">
        <v>103</v>
      </c>
      <c r="B903" s="58">
        <v>2021</v>
      </c>
      <c r="C903" s="58" t="s">
        <v>1</v>
      </c>
      <c r="D903" s="58" t="s">
        <v>104</v>
      </c>
      <c r="E903" s="58" t="s">
        <v>105</v>
      </c>
      <c r="F903" s="58" t="s">
        <v>106</v>
      </c>
      <c r="G903" s="58" t="s">
        <v>107</v>
      </c>
      <c r="H903" s="58" t="s">
        <v>108</v>
      </c>
      <c r="I903" s="58" t="s">
        <v>109</v>
      </c>
      <c r="J903" s="58">
        <v>201</v>
      </c>
      <c r="K903" s="58">
        <v>287.43</v>
      </c>
    </row>
    <row r="904" spans="1:11" hidden="1">
      <c r="A904" s="58" t="s">
        <v>103</v>
      </c>
      <c r="B904" s="58">
        <v>2021</v>
      </c>
      <c r="C904" s="58" t="s">
        <v>1</v>
      </c>
      <c r="D904" s="58" t="s">
        <v>104</v>
      </c>
      <c r="E904" s="58" t="s">
        <v>105</v>
      </c>
      <c r="F904" s="58" t="s">
        <v>106</v>
      </c>
      <c r="G904" s="58" t="s">
        <v>107</v>
      </c>
      <c r="H904" s="58" t="s">
        <v>108</v>
      </c>
      <c r="I904" s="58" t="s">
        <v>109</v>
      </c>
      <c r="J904" s="58">
        <v>195</v>
      </c>
      <c r="K904" s="58">
        <v>278.85000000000002</v>
      </c>
    </row>
    <row r="905" spans="1:11" hidden="1">
      <c r="A905" s="58" t="s">
        <v>110</v>
      </c>
      <c r="B905" s="58">
        <v>2021</v>
      </c>
      <c r="C905" s="58" t="s">
        <v>1</v>
      </c>
      <c r="D905" s="58" t="s">
        <v>104</v>
      </c>
      <c r="E905" s="58" t="s">
        <v>105</v>
      </c>
      <c r="F905" s="58" t="s">
        <v>106</v>
      </c>
      <c r="G905" s="58" t="s">
        <v>107</v>
      </c>
      <c r="H905" s="58" t="s">
        <v>108</v>
      </c>
      <c r="I905" s="58" t="s">
        <v>111</v>
      </c>
      <c r="J905" s="58">
        <v>189</v>
      </c>
      <c r="K905" s="58">
        <v>270.27</v>
      </c>
    </row>
    <row r="906" spans="1:11" hidden="1">
      <c r="A906" s="58" t="s">
        <v>103</v>
      </c>
      <c r="B906" s="58">
        <v>2021</v>
      </c>
      <c r="C906" s="58" t="s">
        <v>1</v>
      </c>
      <c r="D906" s="58" t="s">
        <v>104</v>
      </c>
      <c r="E906" s="58" t="s">
        <v>105</v>
      </c>
      <c r="F906" s="58" t="s">
        <v>106</v>
      </c>
      <c r="G906" s="58" t="s">
        <v>107</v>
      </c>
      <c r="H906" s="58" t="s">
        <v>108</v>
      </c>
      <c r="I906" s="58" t="s">
        <v>111</v>
      </c>
      <c r="J906" s="58">
        <v>757</v>
      </c>
      <c r="K906" s="58">
        <v>526.24</v>
      </c>
    </row>
    <row r="907" spans="1:11" hidden="1">
      <c r="A907" s="58" t="s">
        <v>103</v>
      </c>
      <c r="B907" s="58">
        <v>2021</v>
      </c>
      <c r="C907" s="58" t="s">
        <v>1</v>
      </c>
      <c r="D907" s="58" t="s">
        <v>104</v>
      </c>
      <c r="E907" s="58" t="s">
        <v>105</v>
      </c>
      <c r="F907" s="58" t="s">
        <v>106</v>
      </c>
      <c r="G907" s="58" t="s">
        <v>107</v>
      </c>
      <c r="H907" s="58" t="s">
        <v>108</v>
      </c>
      <c r="I907" s="58" t="s">
        <v>111</v>
      </c>
      <c r="J907" s="58">
        <v>811</v>
      </c>
      <c r="K907" s="58">
        <v>526.24</v>
      </c>
    </row>
    <row r="908" spans="1:11" hidden="1">
      <c r="A908" s="58" t="s">
        <v>110</v>
      </c>
      <c r="B908" s="58">
        <v>2021</v>
      </c>
      <c r="C908" s="58" t="s">
        <v>1</v>
      </c>
      <c r="D908" s="58" t="s">
        <v>104</v>
      </c>
      <c r="E908" s="58" t="s">
        <v>105</v>
      </c>
      <c r="F908" s="58" t="s">
        <v>106</v>
      </c>
      <c r="G908" s="58" t="s">
        <v>107</v>
      </c>
      <c r="H908" s="58" t="s">
        <v>108</v>
      </c>
      <c r="I908" s="58" t="s">
        <v>111</v>
      </c>
      <c r="J908" s="58">
        <v>187</v>
      </c>
      <c r="K908" s="58">
        <v>267.41000000000003</v>
      </c>
    </row>
    <row r="909" spans="1:11" hidden="1">
      <c r="A909" s="58" t="s">
        <v>110</v>
      </c>
      <c r="B909" s="58">
        <v>2021</v>
      </c>
      <c r="C909" s="58" t="s">
        <v>1</v>
      </c>
      <c r="D909" s="58" t="s">
        <v>104</v>
      </c>
      <c r="E909" s="58" t="s">
        <v>105</v>
      </c>
      <c r="F909" s="58" t="s">
        <v>106</v>
      </c>
      <c r="G909" s="58" t="s">
        <v>107</v>
      </c>
      <c r="H909" s="58" t="s">
        <v>108</v>
      </c>
      <c r="I909" s="58" t="s">
        <v>111</v>
      </c>
      <c r="J909" s="58">
        <v>235</v>
      </c>
      <c r="K909" s="58">
        <v>336.05</v>
      </c>
    </row>
    <row r="910" spans="1:11" hidden="1">
      <c r="A910" s="58" t="s">
        <v>112</v>
      </c>
      <c r="B910" s="58">
        <v>2021</v>
      </c>
      <c r="C910" s="58" t="s">
        <v>1</v>
      </c>
      <c r="D910" s="58" t="s">
        <v>104</v>
      </c>
      <c r="E910" s="58" t="s">
        <v>105</v>
      </c>
      <c r="F910" s="58" t="s">
        <v>106</v>
      </c>
      <c r="G910" s="58" t="s">
        <v>107</v>
      </c>
      <c r="H910" s="58" t="s">
        <v>108</v>
      </c>
      <c r="I910" s="58" t="s">
        <v>111</v>
      </c>
      <c r="J910" s="58">
        <v>163</v>
      </c>
      <c r="K910" s="58">
        <v>233.09</v>
      </c>
    </row>
    <row r="911" spans="1:11" hidden="1">
      <c r="A911" s="58" t="s">
        <v>113</v>
      </c>
      <c r="B911" s="58">
        <v>2021</v>
      </c>
      <c r="C911" s="58" t="s">
        <v>1</v>
      </c>
      <c r="D911" s="58" t="s">
        <v>104</v>
      </c>
      <c r="E911" s="58" t="s">
        <v>105</v>
      </c>
      <c r="F911" s="58" t="s">
        <v>106</v>
      </c>
      <c r="G911" s="58" t="s">
        <v>107</v>
      </c>
      <c r="H911" s="58" t="s">
        <v>108</v>
      </c>
      <c r="I911" s="58" t="s">
        <v>109</v>
      </c>
      <c r="J911" s="58">
        <v>209</v>
      </c>
      <c r="K911" s="58">
        <v>298.87</v>
      </c>
    </row>
    <row r="912" spans="1:11" hidden="1">
      <c r="A912" s="58" t="s">
        <v>110</v>
      </c>
      <c r="B912" s="58">
        <v>2021</v>
      </c>
      <c r="C912" s="58" t="s">
        <v>1</v>
      </c>
      <c r="D912" s="58" t="s">
        <v>104</v>
      </c>
      <c r="E912" s="58" t="s">
        <v>105</v>
      </c>
      <c r="F912" s="58" t="s">
        <v>106</v>
      </c>
      <c r="G912" s="58" t="s">
        <v>107</v>
      </c>
      <c r="H912" s="58" t="s">
        <v>108</v>
      </c>
      <c r="I912" s="58" t="s">
        <v>109</v>
      </c>
      <c r="J912" s="58">
        <v>203</v>
      </c>
      <c r="K912" s="58">
        <v>290.29000000000002</v>
      </c>
    </row>
    <row r="913" spans="1:11" hidden="1">
      <c r="A913" s="58" t="s">
        <v>103</v>
      </c>
      <c r="B913" s="58">
        <v>2021</v>
      </c>
      <c r="C913" s="58" t="s">
        <v>1</v>
      </c>
      <c r="D913" s="58" t="s">
        <v>104</v>
      </c>
      <c r="E913" s="58" t="s">
        <v>105</v>
      </c>
      <c r="F913" s="58" t="s">
        <v>106</v>
      </c>
      <c r="G913" s="58" t="s">
        <v>107</v>
      </c>
      <c r="H913" s="58" t="s">
        <v>108</v>
      </c>
      <c r="I913" s="58" t="s">
        <v>109</v>
      </c>
      <c r="J913" s="58">
        <v>197</v>
      </c>
      <c r="K913" s="58">
        <v>281.70999999999998</v>
      </c>
    </row>
    <row r="914" spans="1:11" hidden="1">
      <c r="A914" s="58" t="s">
        <v>112</v>
      </c>
      <c r="B914" s="58">
        <v>2021</v>
      </c>
      <c r="C914" s="58" t="s">
        <v>1</v>
      </c>
      <c r="D914" s="58" t="s">
        <v>104</v>
      </c>
      <c r="E914" s="58" t="s">
        <v>105</v>
      </c>
      <c r="F914" s="58" t="s">
        <v>106</v>
      </c>
      <c r="G914" s="58" t="s">
        <v>107</v>
      </c>
      <c r="H914" s="58" t="s">
        <v>108</v>
      </c>
      <c r="I914" s="58" t="s">
        <v>111</v>
      </c>
      <c r="J914" s="58">
        <v>233</v>
      </c>
      <c r="K914" s="58">
        <v>333.19</v>
      </c>
    </row>
    <row r="915" spans="1:11" hidden="1">
      <c r="A915" s="58" t="s">
        <v>112</v>
      </c>
      <c r="B915" s="58">
        <v>2021</v>
      </c>
      <c r="C915" s="58" t="s">
        <v>1</v>
      </c>
      <c r="D915" s="58" t="s">
        <v>104</v>
      </c>
      <c r="E915" s="58" t="s">
        <v>105</v>
      </c>
      <c r="F915" s="58" t="s">
        <v>106</v>
      </c>
      <c r="G915" s="58" t="s">
        <v>107</v>
      </c>
      <c r="H915" s="58" t="s">
        <v>108</v>
      </c>
      <c r="I915" s="58" t="s">
        <v>111</v>
      </c>
      <c r="J915" s="58">
        <v>780</v>
      </c>
      <c r="K915" s="58">
        <v>1115.4000000000001</v>
      </c>
    </row>
    <row r="916" spans="1:11" hidden="1">
      <c r="A916" s="58" t="s">
        <v>103</v>
      </c>
      <c r="B916" s="58">
        <v>2021</v>
      </c>
      <c r="C916" s="58" t="s">
        <v>29</v>
      </c>
      <c r="D916" s="58" t="s">
        <v>104</v>
      </c>
      <c r="E916" s="58" t="s">
        <v>105</v>
      </c>
      <c r="F916" s="58" t="s">
        <v>106</v>
      </c>
      <c r="G916" s="58" t="s">
        <v>107</v>
      </c>
      <c r="H916" s="58" t="s">
        <v>108</v>
      </c>
      <c r="I916" s="58" t="s">
        <v>109</v>
      </c>
      <c r="J916" s="58">
        <v>356</v>
      </c>
      <c r="K916" s="58">
        <v>509.08</v>
      </c>
    </row>
    <row r="917" spans="1:11" hidden="1">
      <c r="A917" s="58" t="s">
        <v>103</v>
      </c>
      <c r="B917" s="58">
        <v>2021</v>
      </c>
      <c r="C917" s="58" t="s">
        <v>29</v>
      </c>
      <c r="D917" s="58" t="s">
        <v>104</v>
      </c>
      <c r="E917" s="58" t="s">
        <v>105</v>
      </c>
      <c r="F917" s="58" t="s">
        <v>106</v>
      </c>
      <c r="G917" s="58" t="s">
        <v>107</v>
      </c>
      <c r="H917" s="58" t="s">
        <v>108</v>
      </c>
      <c r="I917" s="58" t="s">
        <v>109</v>
      </c>
      <c r="J917" s="58">
        <v>350</v>
      </c>
      <c r="K917" s="58">
        <v>500.5</v>
      </c>
    </row>
    <row r="918" spans="1:11" hidden="1">
      <c r="A918" s="58" t="s">
        <v>112</v>
      </c>
      <c r="B918" s="58">
        <v>2021</v>
      </c>
      <c r="C918" s="58" t="s">
        <v>29</v>
      </c>
      <c r="D918" s="58" t="s">
        <v>104</v>
      </c>
      <c r="E918" s="58" t="s">
        <v>105</v>
      </c>
      <c r="F918" s="58" t="s">
        <v>106</v>
      </c>
      <c r="G918" s="58" t="s">
        <v>107</v>
      </c>
      <c r="H918" s="58" t="s">
        <v>108</v>
      </c>
      <c r="I918" s="58" t="s">
        <v>111</v>
      </c>
      <c r="J918" s="58">
        <v>158</v>
      </c>
      <c r="K918" s="58">
        <v>214.88</v>
      </c>
    </row>
    <row r="919" spans="1:11" hidden="1">
      <c r="A919" s="58" t="s">
        <v>110</v>
      </c>
      <c r="B919" s="58">
        <v>2021</v>
      </c>
      <c r="C919" s="58" t="s">
        <v>29</v>
      </c>
      <c r="D919" s="58" t="s">
        <v>104</v>
      </c>
      <c r="E919" s="58" t="s">
        <v>105</v>
      </c>
      <c r="F919" s="58" t="s">
        <v>106</v>
      </c>
      <c r="G919" s="58" t="s">
        <v>107</v>
      </c>
      <c r="H919" s="58" t="s">
        <v>108</v>
      </c>
      <c r="I919" s="58" t="s">
        <v>111</v>
      </c>
      <c r="J919" s="58">
        <v>200</v>
      </c>
      <c r="K919" s="58">
        <v>286</v>
      </c>
    </row>
    <row r="920" spans="1:11" hidden="1">
      <c r="A920" s="58" t="s">
        <v>110</v>
      </c>
      <c r="B920" s="58">
        <v>2021</v>
      </c>
      <c r="C920" s="58" t="s">
        <v>29</v>
      </c>
      <c r="D920" s="58" t="s">
        <v>104</v>
      </c>
      <c r="E920" s="58" t="s">
        <v>105</v>
      </c>
      <c r="F920" s="58" t="s">
        <v>106</v>
      </c>
      <c r="G920" s="58" t="s">
        <v>107</v>
      </c>
      <c r="H920" s="58" t="s">
        <v>108</v>
      </c>
      <c r="I920" s="58" t="s">
        <v>111</v>
      </c>
      <c r="J920" s="58">
        <v>128</v>
      </c>
      <c r="K920" s="58">
        <v>183.04</v>
      </c>
    </row>
    <row r="921" spans="1:11" hidden="1">
      <c r="A921" s="58" t="s">
        <v>113</v>
      </c>
      <c r="B921" s="58">
        <v>2021</v>
      </c>
      <c r="C921" s="58" t="s">
        <v>29</v>
      </c>
      <c r="D921" s="58" t="s">
        <v>104</v>
      </c>
      <c r="E921" s="58" t="s">
        <v>105</v>
      </c>
      <c r="F921" s="58" t="s">
        <v>106</v>
      </c>
      <c r="G921" s="58" t="s">
        <v>107</v>
      </c>
      <c r="H921" s="58" t="s">
        <v>108</v>
      </c>
      <c r="I921" s="58" t="s">
        <v>111</v>
      </c>
      <c r="J921" s="58">
        <v>154</v>
      </c>
      <c r="K921" s="58">
        <v>220.22</v>
      </c>
    </row>
    <row r="922" spans="1:11" hidden="1">
      <c r="A922" s="58" t="s">
        <v>110</v>
      </c>
      <c r="B922" s="58">
        <v>2021</v>
      </c>
      <c r="C922" s="58" t="s">
        <v>29</v>
      </c>
      <c r="D922" s="58" t="s">
        <v>104</v>
      </c>
      <c r="E922" s="58" t="s">
        <v>105</v>
      </c>
      <c r="F922" s="58" t="s">
        <v>106</v>
      </c>
      <c r="G922" s="58" t="s">
        <v>107</v>
      </c>
      <c r="H922" s="58" t="s">
        <v>108</v>
      </c>
      <c r="I922" s="58" t="s">
        <v>111</v>
      </c>
      <c r="J922" s="58">
        <v>202</v>
      </c>
      <c r="K922" s="58">
        <v>288.86</v>
      </c>
    </row>
    <row r="923" spans="1:11" hidden="1">
      <c r="A923" s="58" t="s">
        <v>112</v>
      </c>
      <c r="B923" s="58">
        <v>2021</v>
      </c>
      <c r="C923" s="58" t="s">
        <v>29</v>
      </c>
      <c r="D923" s="58" t="s">
        <v>104</v>
      </c>
      <c r="E923" s="58" t="s">
        <v>105</v>
      </c>
      <c r="F923" s="58" t="s">
        <v>106</v>
      </c>
      <c r="G923" s="58" t="s">
        <v>107</v>
      </c>
      <c r="H923" s="58" t="s">
        <v>108</v>
      </c>
      <c r="I923" s="58" t="s">
        <v>111</v>
      </c>
      <c r="J923" s="58">
        <v>130</v>
      </c>
      <c r="K923" s="58">
        <v>185.9</v>
      </c>
    </row>
    <row r="924" spans="1:11" hidden="1">
      <c r="A924" s="58" t="s">
        <v>110</v>
      </c>
      <c r="B924" s="58">
        <v>2021</v>
      </c>
      <c r="C924" s="58" t="s">
        <v>29</v>
      </c>
      <c r="D924" s="58" t="s">
        <v>104</v>
      </c>
      <c r="E924" s="58" t="s">
        <v>105</v>
      </c>
      <c r="F924" s="58" t="s">
        <v>106</v>
      </c>
      <c r="G924" s="58" t="s">
        <v>107</v>
      </c>
      <c r="H924" s="58" t="s">
        <v>108</v>
      </c>
      <c r="I924" s="58" t="s">
        <v>111</v>
      </c>
      <c r="J924" s="58">
        <v>360</v>
      </c>
      <c r="K924" s="58">
        <v>526.24</v>
      </c>
    </row>
    <row r="925" spans="1:11" hidden="1">
      <c r="A925" s="58" t="s">
        <v>103</v>
      </c>
      <c r="B925" s="58">
        <v>2021</v>
      </c>
      <c r="C925" s="58" t="s">
        <v>29</v>
      </c>
      <c r="D925" s="58" t="s">
        <v>104</v>
      </c>
      <c r="E925" s="58" t="s">
        <v>105</v>
      </c>
      <c r="F925" s="58" t="s">
        <v>106</v>
      </c>
      <c r="G925" s="58" t="s">
        <v>107</v>
      </c>
      <c r="H925" s="58" t="s">
        <v>108</v>
      </c>
      <c r="I925" s="58" t="s">
        <v>111</v>
      </c>
      <c r="J925" s="58">
        <v>354</v>
      </c>
      <c r="K925" s="58">
        <v>526.24</v>
      </c>
    </row>
    <row r="926" spans="1:11" hidden="1">
      <c r="A926" s="58" t="s">
        <v>103</v>
      </c>
      <c r="B926" s="58">
        <v>2021</v>
      </c>
      <c r="C926" s="58" t="s">
        <v>29</v>
      </c>
      <c r="D926" s="58" t="s">
        <v>104</v>
      </c>
      <c r="E926" s="58" t="s">
        <v>105</v>
      </c>
      <c r="F926" s="58" t="s">
        <v>106</v>
      </c>
      <c r="G926" s="58" t="s">
        <v>107</v>
      </c>
      <c r="H926" s="58" t="s">
        <v>108</v>
      </c>
      <c r="I926" s="58" t="s">
        <v>111</v>
      </c>
      <c r="J926" s="58">
        <v>348</v>
      </c>
      <c r="K926" s="58">
        <v>526.24</v>
      </c>
    </row>
    <row r="927" spans="1:11" hidden="1">
      <c r="A927" s="58" t="s">
        <v>103</v>
      </c>
      <c r="B927" s="58">
        <v>2021</v>
      </c>
      <c r="C927" s="58" t="s">
        <v>29</v>
      </c>
      <c r="D927" s="58" t="s">
        <v>104</v>
      </c>
      <c r="E927" s="58" t="s">
        <v>105</v>
      </c>
      <c r="F927" s="58" t="s">
        <v>106</v>
      </c>
      <c r="G927" s="58" t="s">
        <v>107</v>
      </c>
      <c r="H927" s="58" t="s">
        <v>108</v>
      </c>
      <c r="I927" s="58" t="s">
        <v>111</v>
      </c>
      <c r="J927" s="58">
        <v>690</v>
      </c>
      <c r="K927" s="58">
        <v>986.7</v>
      </c>
    </row>
    <row r="928" spans="1:11" hidden="1">
      <c r="A928" s="58" t="s">
        <v>110</v>
      </c>
      <c r="B928" s="58">
        <v>2021</v>
      </c>
      <c r="C928" s="58" t="s">
        <v>29</v>
      </c>
      <c r="D928" s="58" t="s">
        <v>104</v>
      </c>
      <c r="E928" s="58" t="s">
        <v>105</v>
      </c>
      <c r="F928" s="58" t="s">
        <v>106</v>
      </c>
      <c r="G928" s="58" t="s">
        <v>107</v>
      </c>
      <c r="H928" s="58" t="s">
        <v>108</v>
      </c>
      <c r="I928" s="58" t="s">
        <v>111</v>
      </c>
      <c r="J928" s="58">
        <v>723</v>
      </c>
      <c r="K928" s="58">
        <v>1033.8900000000001</v>
      </c>
    </row>
    <row r="929" spans="1:11" hidden="1">
      <c r="A929" s="58" t="s">
        <v>110</v>
      </c>
      <c r="B929" s="58">
        <v>2021</v>
      </c>
      <c r="C929" s="58" t="s">
        <v>29</v>
      </c>
      <c r="D929" s="58" t="s">
        <v>104</v>
      </c>
      <c r="E929" s="58" t="s">
        <v>105</v>
      </c>
      <c r="F929" s="58" t="s">
        <v>106</v>
      </c>
      <c r="G929" s="58" t="s">
        <v>107</v>
      </c>
      <c r="H929" s="58" t="s">
        <v>108</v>
      </c>
      <c r="I929" s="58" t="s">
        <v>111</v>
      </c>
      <c r="J929" s="58">
        <v>357</v>
      </c>
      <c r="K929" s="58">
        <v>510.51</v>
      </c>
    </row>
    <row r="930" spans="1:11" hidden="1">
      <c r="A930" s="58" t="s">
        <v>110</v>
      </c>
      <c r="B930" s="58">
        <v>2021</v>
      </c>
      <c r="C930" s="58" t="s">
        <v>29</v>
      </c>
      <c r="D930" s="58" t="s">
        <v>104</v>
      </c>
      <c r="E930" s="58" t="s">
        <v>105</v>
      </c>
      <c r="F930" s="58" t="s">
        <v>106</v>
      </c>
      <c r="G930" s="58" t="s">
        <v>107</v>
      </c>
      <c r="H930" s="58" t="s">
        <v>108</v>
      </c>
      <c r="I930" s="58" t="s">
        <v>111</v>
      </c>
      <c r="J930" s="58">
        <v>351</v>
      </c>
      <c r="K930" s="58">
        <v>501.93</v>
      </c>
    </row>
    <row r="931" spans="1:11" hidden="1">
      <c r="A931" s="58" t="s">
        <v>110</v>
      </c>
      <c r="B931" s="58">
        <v>2021</v>
      </c>
      <c r="C931" s="58" t="s">
        <v>29</v>
      </c>
      <c r="D931" s="58" t="s">
        <v>104</v>
      </c>
      <c r="E931" s="58" t="s">
        <v>105</v>
      </c>
      <c r="F931" s="58" t="s">
        <v>106</v>
      </c>
      <c r="G931" s="58" t="s">
        <v>107</v>
      </c>
      <c r="H931" s="58" t="s">
        <v>108</v>
      </c>
      <c r="I931" s="58" t="s">
        <v>111</v>
      </c>
      <c r="J931" s="58">
        <v>345</v>
      </c>
      <c r="K931" s="58">
        <v>493.35</v>
      </c>
    </row>
    <row r="932" spans="1:11" hidden="1">
      <c r="A932" s="58" t="s">
        <v>103</v>
      </c>
      <c r="B932" s="58">
        <v>2021</v>
      </c>
      <c r="C932" s="58" t="s">
        <v>29</v>
      </c>
      <c r="D932" s="58" t="s">
        <v>104</v>
      </c>
      <c r="E932" s="58" t="s">
        <v>105</v>
      </c>
      <c r="F932" s="58" t="s">
        <v>106</v>
      </c>
      <c r="G932" s="58" t="s">
        <v>107</v>
      </c>
      <c r="H932" s="58" t="s">
        <v>108</v>
      </c>
      <c r="I932" s="58" t="s">
        <v>111</v>
      </c>
      <c r="J932" s="58">
        <v>763</v>
      </c>
      <c r="K932" s="58">
        <v>526.24</v>
      </c>
    </row>
    <row r="933" spans="1:11" hidden="1">
      <c r="A933" s="58" t="s">
        <v>103</v>
      </c>
      <c r="B933" s="58">
        <v>2021</v>
      </c>
      <c r="C933" s="58" t="s">
        <v>29</v>
      </c>
      <c r="D933" s="58" t="s">
        <v>104</v>
      </c>
      <c r="E933" s="58" t="s">
        <v>105</v>
      </c>
      <c r="F933" s="58" t="s">
        <v>106</v>
      </c>
      <c r="G933" s="58" t="s">
        <v>107</v>
      </c>
      <c r="H933" s="58" t="s">
        <v>108</v>
      </c>
      <c r="I933" s="58" t="s">
        <v>111</v>
      </c>
      <c r="J933" s="58">
        <v>816</v>
      </c>
      <c r="K933" s="58">
        <v>526.24</v>
      </c>
    </row>
    <row r="934" spans="1:11" hidden="1">
      <c r="A934" s="58" t="s">
        <v>112</v>
      </c>
      <c r="B934" s="58">
        <v>2021</v>
      </c>
      <c r="C934" s="58" t="s">
        <v>29</v>
      </c>
      <c r="D934" s="58" t="s">
        <v>104</v>
      </c>
      <c r="E934" s="58" t="s">
        <v>105</v>
      </c>
      <c r="F934" s="58" t="s">
        <v>106</v>
      </c>
      <c r="G934" s="58" t="s">
        <v>107</v>
      </c>
      <c r="H934" s="58" t="s">
        <v>108</v>
      </c>
      <c r="I934" s="58" t="s">
        <v>111</v>
      </c>
      <c r="J934" s="58">
        <v>157</v>
      </c>
      <c r="K934" s="58">
        <v>224.51</v>
      </c>
    </row>
    <row r="935" spans="1:11" hidden="1">
      <c r="A935" s="58" t="s">
        <v>110</v>
      </c>
      <c r="B935" s="58">
        <v>2021</v>
      </c>
      <c r="C935" s="58" t="s">
        <v>29</v>
      </c>
      <c r="D935" s="58" t="s">
        <v>104</v>
      </c>
      <c r="E935" s="58" t="s">
        <v>105</v>
      </c>
      <c r="F935" s="58" t="s">
        <v>106</v>
      </c>
      <c r="G935" s="58" t="s">
        <v>107</v>
      </c>
      <c r="H935" s="58" t="s">
        <v>108</v>
      </c>
      <c r="I935" s="58" t="s">
        <v>111</v>
      </c>
      <c r="J935" s="58">
        <v>205</v>
      </c>
      <c r="K935" s="58">
        <v>293.14999999999998</v>
      </c>
    </row>
    <row r="936" spans="1:11" hidden="1">
      <c r="A936" s="58" t="s">
        <v>113</v>
      </c>
      <c r="B936" s="58">
        <v>2021</v>
      </c>
      <c r="C936" s="58" t="s">
        <v>29</v>
      </c>
      <c r="D936" s="58" t="s">
        <v>104</v>
      </c>
      <c r="E936" s="58" t="s">
        <v>105</v>
      </c>
      <c r="F936" s="58" t="s">
        <v>106</v>
      </c>
      <c r="G936" s="58" t="s">
        <v>107</v>
      </c>
      <c r="H936" s="58" t="s">
        <v>108</v>
      </c>
      <c r="I936" s="58" t="s">
        <v>111</v>
      </c>
      <c r="J936" s="58">
        <v>127</v>
      </c>
      <c r="K936" s="58">
        <v>181.61</v>
      </c>
    </row>
    <row r="937" spans="1:11" hidden="1">
      <c r="A937" s="58" t="s">
        <v>103</v>
      </c>
      <c r="B937" s="58">
        <v>2021</v>
      </c>
      <c r="C937" s="58" t="s">
        <v>29</v>
      </c>
      <c r="D937" s="58" t="s">
        <v>104</v>
      </c>
      <c r="E937" s="58" t="s">
        <v>105</v>
      </c>
      <c r="F937" s="58" t="s">
        <v>106</v>
      </c>
      <c r="G937" s="58" t="s">
        <v>107</v>
      </c>
      <c r="H937" s="58" t="s">
        <v>108</v>
      </c>
      <c r="I937" s="58" t="s">
        <v>109</v>
      </c>
      <c r="J937" s="58">
        <v>359</v>
      </c>
      <c r="K937" s="58">
        <v>513.37</v>
      </c>
    </row>
    <row r="938" spans="1:11" hidden="1">
      <c r="A938" s="58" t="s">
        <v>103</v>
      </c>
      <c r="B938" s="58">
        <v>2021</v>
      </c>
      <c r="C938" s="58" t="s">
        <v>29</v>
      </c>
      <c r="D938" s="58" t="s">
        <v>104</v>
      </c>
      <c r="E938" s="58" t="s">
        <v>105</v>
      </c>
      <c r="F938" s="58" t="s">
        <v>106</v>
      </c>
      <c r="G938" s="58" t="s">
        <v>107</v>
      </c>
      <c r="H938" s="58" t="s">
        <v>108</v>
      </c>
      <c r="I938" s="58" t="s">
        <v>109</v>
      </c>
      <c r="J938" s="58">
        <v>353</v>
      </c>
      <c r="K938" s="58">
        <v>504.79</v>
      </c>
    </row>
    <row r="939" spans="1:11" hidden="1">
      <c r="A939" s="58" t="s">
        <v>114</v>
      </c>
      <c r="B939" s="58">
        <v>2021</v>
      </c>
      <c r="C939" s="58" t="s">
        <v>29</v>
      </c>
      <c r="D939" s="58" t="s">
        <v>104</v>
      </c>
      <c r="E939" s="58" t="s">
        <v>105</v>
      </c>
      <c r="F939" s="58" t="s">
        <v>106</v>
      </c>
      <c r="G939" s="58" t="s">
        <v>107</v>
      </c>
      <c r="H939" s="58" t="s">
        <v>108</v>
      </c>
      <c r="I939" s="58" t="s">
        <v>109</v>
      </c>
      <c r="J939" s="58">
        <v>347</v>
      </c>
      <c r="K939" s="58">
        <v>496.21</v>
      </c>
    </row>
    <row r="940" spans="1:11" hidden="1">
      <c r="A940" s="58" t="s">
        <v>110</v>
      </c>
      <c r="B940" s="58">
        <v>2021</v>
      </c>
      <c r="C940" s="58" t="s">
        <v>29</v>
      </c>
      <c r="D940" s="58" t="s">
        <v>104</v>
      </c>
      <c r="E940" s="58" t="s">
        <v>105</v>
      </c>
      <c r="F940" s="58" t="s">
        <v>106</v>
      </c>
      <c r="G940" s="58" t="s">
        <v>107</v>
      </c>
      <c r="H940" s="58" t="s">
        <v>108</v>
      </c>
      <c r="I940" s="58" t="s">
        <v>111</v>
      </c>
      <c r="J940" s="58">
        <v>155</v>
      </c>
      <c r="K940" s="58">
        <v>221.65</v>
      </c>
    </row>
    <row r="941" spans="1:11" hidden="1">
      <c r="A941" s="58" t="s">
        <v>103</v>
      </c>
      <c r="B941" s="58">
        <v>2021</v>
      </c>
      <c r="C941" s="58" t="s">
        <v>29</v>
      </c>
      <c r="D941" s="58" t="s">
        <v>104</v>
      </c>
      <c r="E941" s="58" t="s">
        <v>105</v>
      </c>
      <c r="F941" s="58" t="s">
        <v>106</v>
      </c>
      <c r="G941" s="58" t="s">
        <v>107</v>
      </c>
      <c r="H941" s="58" t="s">
        <v>108</v>
      </c>
      <c r="I941" s="58" t="s">
        <v>111</v>
      </c>
      <c r="J941" s="58">
        <v>203</v>
      </c>
      <c r="K941" s="58">
        <v>290.29000000000002</v>
      </c>
    </row>
    <row r="942" spans="1:11" hidden="1">
      <c r="A942" s="58" t="s">
        <v>112</v>
      </c>
      <c r="B942" s="58">
        <v>2021</v>
      </c>
      <c r="C942" s="58" t="s">
        <v>29</v>
      </c>
      <c r="D942" s="58" t="s">
        <v>104</v>
      </c>
      <c r="E942" s="58" t="s">
        <v>105</v>
      </c>
      <c r="F942" s="58" t="s">
        <v>106</v>
      </c>
      <c r="G942" s="58" t="s">
        <v>107</v>
      </c>
      <c r="H942" s="58" t="s">
        <v>108</v>
      </c>
      <c r="I942" s="58" t="s">
        <v>111</v>
      </c>
      <c r="J942" s="58">
        <v>785</v>
      </c>
      <c r="K942" s="58">
        <v>1122.55</v>
      </c>
    </row>
    <row r="943" spans="1:11" hidden="1">
      <c r="A943" s="58" t="s">
        <v>110</v>
      </c>
      <c r="B943" s="58">
        <v>2021</v>
      </c>
      <c r="C943" s="58" t="s">
        <v>28</v>
      </c>
      <c r="D943" s="58" t="s">
        <v>104</v>
      </c>
      <c r="E943" s="58" t="s">
        <v>105</v>
      </c>
      <c r="F943" s="58" t="s">
        <v>106</v>
      </c>
      <c r="G943" s="58" t="s">
        <v>107</v>
      </c>
      <c r="H943" s="58" t="s">
        <v>108</v>
      </c>
      <c r="I943" s="58" t="s">
        <v>109</v>
      </c>
      <c r="J943" s="58">
        <v>128</v>
      </c>
      <c r="K943" s="58">
        <v>526.24</v>
      </c>
    </row>
    <row r="944" spans="1:11" hidden="1">
      <c r="A944" s="58" t="s">
        <v>112</v>
      </c>
      <c r="B944" s="58">
        <v>2021</v>
      </c>
      <c r="C944" s="58" t="s">
        <v>28</v>
      </c>
      <c r="D944" s="58" t="s">
        <v>104</v>
      </c>
      <c r="E944" s="58" t="s">
        <v>105</v>
      </c>
      <c r="F944" s="58" t="s">
        <v>106</v>
      </c>
      <c r="G944" s="58" t="s">
        <v>107</v>
      </c>
      <c r="H944" s="58" t="s">
        <v>108</v>
      </c>
      <c r="I944" s="58" t="s">
        <v>109</v>
      </c>
      <c r="J944" s="58">
        <v>368</v>
      </c>
      <c r="K944" s="58">
        <v>526.24</v>
      </c>
    </row>
    <row r="945" spans="1:11" hidden="1">
      <c r="A945" s="58" t="s">
        <v>110</v>
      </c>
      <c r="B945" s="58">
        <v>2021</v>
      </c>
      <c r="C945" s="58" t="s">
        <v>28</v>
      </c>
      <c r="D945" s="58" t="s">
        <v>104</v>
      </c>
      <c r="E945" s="58" t="s">
        <v>105</v>
      </c>
      <c r="F945" s="58" t="s">
        <v>106</v>
      </c>
      <c r="G945" s="58" t="s">
        <v>107</v>
      </c>
      <c r="H945" s="58" t="s">
        <v>108</v>
      </c>
      <c r="I945" s="58" t="s">
        <v>109</v>
      </c>
      <c r="J945" s="58">
        <v>362</v>
      </c>
      <c r="K945" s="58">
        <v>517.66</v>
      </c>
    </row>
    <row r="946" spans="1:11" hidden="1">
      <c r="A946" s="58" t="s">
        <v>103</v>
      </c>
      <c r="B946" s="58">
        <v>2021</v>
      </c>
      <c r="C946" s="58" t="s">
        <v>28</v>
      </c>
      <c r="D946" s="58" t="s">
        <v>104</v>
      </c>
      <c r="E946" s="58" t="s">
        <v>105</v>
      </c>
      <c r="F946" s="58" t="s">
        <v>106</v>
      </c>
      <c r="G946" s="58" t="s">
        <v>107</v>
      </c>
      <c r="H946" s="58" t="s">
        <v>108</v>
      </c>
      <c r="I946" s="58" t="s">
        <v>111</v>
      </c>
      <c r="J946" s="58">
        <v>206</v>
      </c>
      <c r="K946" s="58">
        <v>294.58</v>
      </c>
    </row>
    <row r="947" spans="1:11" hidden="1">
      <c r="A947" s="58" t="s">
        <v>103</v>
      </c>
      <c r="B947" s="58">
        <v>2021</v>
      </c>
      <c r="C947" s="58" t="s">
        <v>28</v>
      </c>
      <c r="D947" s="58" t="s">
        <v>104</v>
      </c>
      <c r="E947" s="58" t="s">
        <v>105</v>
      </c>
      <c r="F947" s="58" t="s">
        <v>106</v>
      </c>
      <c r="G947" s="58" t="s">
        <v>107</v>
      </c>
      <c r="H947" s="58" t="s">
        <v>108</v>
      </c>
      <c r="I947" s="58" t="s">
        <v>111</v>
      </c>
      <c r="J947" s="58">
        <v>134</v>
      </c>
      <c r="K947" s="58">
        <v>191.62</v>
      </c>
    </row>
    <row r="948" spans="1:11" hidden="1">
      <c r="A948" s="58" t="s">
        <v>103</v>
      </c>
      <c r="B948" s="58">
        <v>2021</v>
      </c>
      <c r="C948" s="58" t="s">
        <v>28</v>
      </c>
      <c r="D948" s="58" t="s">
        <v>104</v>
      </c>
      <c r="E948" s="58" t="s">
        <v>105</v>
      </c>
      <c r="F948" s="58" t="s">
        <v>106</v>
      </c>
      <c r="G948" s="58" t="s">
        <v>107</v>
      </c>
      <c r="H948" s="58" t="s">
        <v>108</v>
      </c>
      <c r="I948" s="58" t="s">
        <v>111</v>
      </c>
      <c r="J948" s="58">
        <v>160</v>
      </c>
      <c r="K948" s="58">
        <v>228.8</v>
      </c>
    </row>
    <row r="949" spans="1:11" hidden="1">
      <c r="A949" s="58" t="s">
        <v>110</v>
      </c>
      <c r="B949" s="58">
        <v>2021</v>
      </c>
      <c r="C949" s="58" t="s">
        <v>28</v>
      </c>
      <c r="D949" s="58" t="s">
        <v>104</v>
      </c>
      <c r="E949" s="58" t="s">
        <v>105</v>
      </c>
      <c r="F949" s="58" t="s">
        <v>106</v>
      </c>
      <c r="G949" s="58" t="s">
        <v>107</v>
      </c>
      <c r="H949" s="58" t="s">
        <v>108</v>
      </c>
      <c r="I949" s="58" t="s">
        <v>111</v>
      </c>
      <c r="J949" s="58">
        <v>208</v>
      </c>
      <c r="K949" s="58">
        <v>297.44</v>
      </c>
    </row>
    <row r="950" spans="1:11" hidden="1">
      <c r="A950" s="58" t="s">
        <v>103</v>
      </c>
      <c r="B950" s="58">
        <v>2021</v>
      </c>
      <c r="C950" s="58" t="s">
        <v>28</v>
      </c>
      <c r="D950" s="58" t="s">
        <v>104</v>
      </c>
      <c r="E950" s="58" t="s">
        <v>105</v>
      </c>
      <c r="F950" s="58" t="s">
        <v>106</v>
      </c>
      <c r="G950" s="58" t="s">
        <v>107</v>
      </c>
      <c r="H950" s="58" t="s">
        <v>108</v>
      </c>
      <c r="I950" s="58" t="s">
        <v>111</v>
      </c>
      <c r="J950" s="58">
        <v>136</v>
      </c>
      <c r="K950" s="58">
        <v>194.48</v>
      </c>
    </row>
    <row r="951" spans="1:11" hidden="1">
      <c r="A951" s="58" t="s">
        <v>110</v>
      </c>
      <c r="B951" s="58">
        <v>2021</v>
      </c>
      <c r="C951" s="58" t="s">
        <v>28</v>
      </c>
      <c r="D951" s="58" t="s">
        <v>104</v>
      </c>
      <c r="E951" s="58" t="s">
        <v>105</v>
      </c>
      <c r="F951" s="58" t="s">
        <v>106</v>
      </c>
      <c r="G951" s="58" t="s">
        <v>107</v>
      </c>
      <c r="H951" s="58" t="s">
        <v>108</v>
      </c>
      <c r="I951" s="58" t="s">
        <v>111</v>
      </c>
      <c r="J951" s="58">
        <v>372</v>
      </c>
      <c r="K951" s="58">
        <v>526.24</v>
      </c>
    </row>
    <row r="952" spans="1:11" hidden="1">
      <c r="A952" s="58" t="s">
        <v>110</v>
      </c>
      <c r="B952" s="58">
        <v>2021</v>
      </c>
      <c r="C952" s="58" t="s">
        <v>28</v>
      </c>
      <c r="D952" s="58" t="s">
        <v>104</v>
      </c>
      <c r="E952" s="58" t="s">
        <v>105</v>
      </c>
      <c r="F952" s="58" t="s">
        <v>106</v>
      </c>
      <c r="G952" s="58" t="s">
        <v>107</v>
      </c>
      <c r="H952" s="58" t="s">
        <v>108</v>
      </c>
      <c r="I952" s="58" t="s">
        <v>111</v>
      </c>
      <c r="J952" s="58">
        <v>366</v>
      </c>
      <c r="K952" s="58">
        <v>526.24</v>
      </c>
    </row>
    <row r="953" spans="1:11" hidden="1">
      <c r="A953" s="58" t="s">
        <v>103</v>
      </c>
      <c r="B953" s="58">
        <v>2021</v>
      </c>
      <c r="C953" s="58" t="s">
        <v>28</v>
      </c>
      <c r="D953" s="58" t="s">
        <v>104</v>
      </c>
      <c r="E953" s="58" t="s">
        <v>105</v>
      </c>
      <c r="F953" s="58" t="s">
        <v>106</v>
      </c>
      <c r="G953" s="58" t="s">
        <v>107</v>
      </c>
      <c r="H953" s="58" t="s">
        <v>108</v>
      </c>
      <c r="I953" s="58" t="s">
        <v>111</v>
      </c>
      <c r="J953" s="58">
        <v>689</v>
      </c>
      <c r="K953" s="58">
        <v>985.27</v>
      </c>
    </row>
    <row r="954" spans="1:11" hidden="1">
      <c r="A954" s="58" t="s">
        <v>112</v>
      </c>
      <c r="B954" s="58">
        <v>2021</v>
      </c>
      <c r="C954" s="58" t="s">
        <v>28</v>
      </c>
      <c r="D954" s="58" t="s">
        <v>104</v>
      </c>
      <c r="E954" s="58" t="s">
        <v>105</v>
      </c>
      <c r="F954" s="58" t="s">
        <v>106</v>
      </c>
      <c r="G954" s="58" t="s">
        <v>107</v>
      </c>
      <c r="H954" s="58" t="s">
        <v>108</v>
      </c>
      <c r="I954" s="58" t="s">
        <v>111</v>
      </c>
      <c r="J954" s="58">
        <v>722</v>
      </c>
      <c r="K954" s="58">
        <v>1032.46</v>
      </c>
    </row>
    <row r="955" spans="1:11" hidden="1">
      <c r="A955" s="58" t="s">
        <v>110</v>
      </c>
      <c r="B955" s="58">
        <v>2021</v>
      </c>
      <c r="C955" s="58" t="s">
        <v>28</v>
      </c>
      <c r="D955" s="58" t="s">
        <v>104</v>
      </c>
      <c r="E955" s="58" t="s">
        <v>105</v>
      </c>
      <c r="F955" s="58" t="s">
        <v>106</v>
      </c>
      <c r="G955" s="58" t="s">
        <v>107</v>
      </c>
      <c r="H955" s="58" t="s">
        <v>108</v>
      </c>
      <c r="I955" s="58" t="s">
        <v>111</v>
      </c>
      <c r="J955" s="58">
        <v>776</v>
      </c>
      <c r="K955" s="58">
        <v>1109.68</v>
      </c>
    </row>
    <row r="956" spans="1:11" hidden="1">
      <c r="A956" s="58" t="s">
        <v>112</v>
      </c>
      <c r="B956" s="58">
        <v>2021</v>
      </c>
      <c r="C956" s="58" t="s">
        <v>28</v>
      </c>
      <c r="D956" s="58" t="s">
        <v>104</v>
      </c>
      <c r="E956" s="58" t="s">
        <v>105</v>
      </c>
      <c r="F956" s="58" t="s">
        <v>106</v>
      </c>
      <c r="G956" s="58" t="s">
        <v>107</v>
      </c>
      <c r="H956" s="58" t="s">
        <v>108</v>
      </c>
      <c r="I956" s="58" t="s">
        <v>111</v>
      </c>
      <c r="J956" s="58">
        <v>129</v>
      </c>
      <c r="K956" s="58">
        <v>184.47</v>
      </c>
    </row>
    <row r="957" spans="1:11" hidden="1">
      <c r="A957" s="58" t="s">
        <v>110</v>
      </c>
      <c r="B957" s="58">
        <v>2021</v>
      </c>
      <c r="C957" s="58" t="s">
        <v>28</v>
      </c>
      <c r="D957" s="58" t="s">
        <v>104</v>
      </c>
      <c r="E957" s="58" t="s">
        <v>105</v>
      </c>
      <c r="F957" s="58" t="s">
        <v>106</v>
      </c>
      <c r="G957" s="58" t="s">
        <v>107</v>
      </c>
      <c r="H957" s="58" t="s">
        <v>108</v>
      </c>
      <c r="I957" s="58" t="s">
        <v>111</v>
      </c>
      <c r="J957" s="58">
        <v>369</v>
      </c>
      <c r="K957" s="58">
        <v>527.66999999999996</v>
      </c>
    </row>
    <row r="958" spans="1:11" hidden="1">
      <c r="A958" s="58" t="s">
        <v>103</v>
      </c>
      <c r="B958" s="58">
        <v>2021</v>
      </c>
      <c r="C958" s="58" t="s">
        <v>28</v>
      </c>
      <c r="D958" s="58" t="s">
        <v>104</v>
      </c>
      <c r="E958" s="58" t="s">
        <v>105</v>
      </c>
      <c r="F958" s="58" t="s">
        <v>106</v>
      </c>
      <c r="G958" s="58" t="s">
        <v>107</v>
      </c>
      <c r="H958" s="58" t="s">
        <v>108</v>
      </c>
      <c r="I958" s="58" t="s">
        <v>111</v>
      </c>
      <c r="J958" s="58">
        <v>363</v>
      </c>
      <c r="K958" s="58">
        <v>519.09</v>
      </c>
    </row>
    <row r="959" spans="1:11" hidden="1">
      <c r="A959" s="58" t="s">
        <v>110</v>
      </c>
      <c r="B959" s="58">
        <v>2021</v>
      </c>
      <c r="C959" s="58" t="s">
        <v>28</v>
      </c>
      <c r="D959" s="58" t="s">
        <v>104</v>
      </c>
      <c r="E959" s="58" t="s">
        <v>105</v>
      </c>
      <c r="F959" s="58" t="s">
        <v>106</v>
      </c>
      <c r="G959" s="58" t="s">
        <v>107</v>
      </c>
      <c r="H959" s="58" t="s">
        <v>108</v>
      </c>
      <c r="I959" s="58" t="s">
        <v>111</v>
      </c>
      <c r="J959" s="58">
        <v>159</v>
      </c>
      <c r="K959" s="58">
        <v>227.37</v>
      </c>
    </row>
    <row r="960" spans="1:11" hidden="1">
      <c r="A960" s="58" t="s">
        <v>110</v>
      </c>
      <c r="B960" s="58">
        <v>2021</v>
      </c>
      <c r="C960" s="58" t="s">
        <v>28</v>
      </c>
      <c r="D960" s="58" t="s">
        <v>104</v>
      </c>
      <c r="E960" s="58" t="s">
        <v>105</v>
      </c>
      <c r="F960" s="58" t="s">
        <v>106</v>
      </c>
      <c r="G960" s="58" t="s">
        <v>107</v>
      </c>
      <c r="H960" s="58" t="s">
        <v>108</v>
      </c>
      <c r="I960" s="58" t="s">
        <v>111</v>
      </c>
      <c r="J960" s="58">
        <v>762</v>
      </c>
      <c r="K960" s="58">
        <v>526.24</v>
      </c>
    </row>
    <row r="961" spans="1:11" hidden="1">
      <c r="A961" s="58" t="s">
        <v>103</v>
      </c>
      <c r="B961" s="58">
        <v>2021</v>
      </c>
      <c r="C961" s="58" t="s">
        <v>28</v>
      </c>
      <c r="D961" s="58" t="s">
        <v>104</v>
      </c>
      <c r="E961" s="58" t="s">
        <v>105</v>
      </c>
      <c r="F961" s="58" t="s">
        <v>106</v>
      </c>
      <c r="G961" s="58" t="s">
        <v>107</v>
      </c>
      <c r="H961" s="58" t="s">
        <v>108</v>
      </c>
      <c r="I961" s="58" t="s">
        <v>111</v>
      </c>
      <c r="J961" s="58">
        <v>815</v>
      </c>
      <c r="K961" s="58">
        <v>526.24</v>
      </c>
    </row>
    <row r="962" spans="1:11" hidden="1">
      <c r="A962" s="58" t="s">
        <v>103</v>
      </c>
      <c r="B962" s="58">
        <v>2021</v>
      </c>
      <c r="C962" s="58" t="s">
        <v>28</v>
      </c>
      <c r="D962" s="58" t="s">
        <v>104</v>
      </c>
      <c r="E962" s="58" t="s">
        <v>105</v>
      </c>
      <c r="F962" s="58" t="s">
        <v>106</v>
      </c>
      <c r="G962" s="58" t="s">
        <v>107</v>
      </c>
      <c r="H962" s="58" t="s">
        <v>108</v>
      </c>
      <c r="I962" s="58" t="s">
        <v>111</v>
      </c>
      <c r="J962" s="58">
        <v>163</v>
      </c>
      <c r="K962" s="58">
        <v>233.09</v>
      </c>
    </row>
    <row r="963" spans="1:11" hidden="1">
      <c r="A963" s="58" t="s">
        <v>103</v>
      </c>
      <c r="B963" s="58">
        <v>2021</v>
      </c>
      <c r="C963" s="58" t="s">
        <v>28</v>
      </c>
      <c r="D963" s="58" t="s">
        <v>104</v>
      </c>
      <c r="E963" s="58" t="s">
        <v>105</v>
      </c>
      <c r="F963" s="58" t="s">
        <v>106</v>
      </c>
      <c r="G963" s="58" t="s">
        <v>107</v>
      </c>
      <c r="H963" s="58" t="s">
        <v>108</v>
      </c>
      <c r="I963" s="58" t="s">
        <v>111</v>
      </c>
      <c r="J963" s="58">
        <v>133</v>
      </c>
      <c r="K963" s="58">
        <v>190.19</v>
      </c>
    </row>
    <row r="964" spans="1:11" hidden="1">
      <c r="A964" s="58" t="s">
        <v>103</v>
      </c>
      <c r="B964" s="58">
        <v>2021</v>
      </c>
      <c r="C964" s="58" t="s">
        <v>28</v>
      </c>
      <c r="D964" s="58" t="s">
        <v>104</v>
      </c>
      <c r="E964" s="58" t="s">
        <v>105</v>
      </c>
      <c r="F964" s="58" t="s">
        <v>106</v>
      </c>
      <c r="G964" s="58" t="s">
        <v>107</v>
      </c>
      <c r="H964" s="58" t="s">
        <v>108</v>
      </c>
      <c r="I964" s="58" t="s">
        <v>109</v>
      </c>
      <c r="J964" s="58">
        <v>371</v>
      </c>
      <c r="K964" s="58">
        <v>530.53</v>
      </c>
    </row>
    <row r="965" spans="1:11" hidden="1">
      <c r="A965" s="58" t="s">
        <v>112</v>
      </c>
      <c r="B965" s="58">
        <v>2021</v>
      </c>
      <c r="C965" s="58" t="s">
        <v>28</v>
      </c>
      <c r="D965" s="58" t="s">
        <v>104</v>
      </c>
      <c r="E965" s="58" t="s">
        <v>105</v>
      </c>
      <c r="F965" s="58" t="s">
        <v>106</v>
      </c>
      <c r="G965" s="58" t="s">
        <v>107</v>
      </c>
      <c r="H965" s="58" t="s">
        <v>108</v>
      </c>
      <c r="I965" s="58" t="s">
        <v>109</v>
      </c>
      <c r="J965" s="58">
        <v>365</v>
      </c>
      <c r="K965" s="58">
        <v>521.95000000000005</v>
      </c>
    </row>
    <row r="966" spans="1:11" hidden="1">
      <c r="A966" s="58" t="s">
        <v>103</v>
      </c>
      <c r="B966" s="58">
        <v>2021</v>
      </c>
      <c r="C966" s="58" t="s">
        <v>28</v>
      </c>
      <c r="D966" s="58" t="s">
        <v>104</v>
      </c>
      <c r="E966" s="58" t="s">
        <v>105</v>
      </c>
      <c r="F966" s="58" t="s">
        <v>106</v>
      </c>
      <c r="G966" s="58" t="s">
        <v>107</v>
      </c>
      <c r="H966" s="58" t="s">
        <v>108</v>
      </c>
      <c r="I966" s="58" t="s">
        <v>111</v>
      </c>
      <c r="J966" s="58">
        <v>161</v>
      </c>
      <c r="K966" s="58">
        <v>230.23</v>
      </c>
    </row>
    <row r="967" spans="1:11" hidden="1">
      <c r="A967" s="58" t="s">
        <v>110</v>
      </c>
      <c r="B967" s="58">
        <v>2021</v>
      </c>
      <c r="C967" s="58" t="s">
        <v>28</v>
      </c>
      <c r="D967" s="58" t="s">
        <v>104</v>
      </c>
      <c r="E967" s="58" t="s">
        <v>105</v>
      </c>
      <c r="F967" s="58" t="s">
        <v>106</v>
      </c>
      <c r="G967" s="58" t="s">
        <v>107</v>
      </c>
      <c r="H967" s="58" t="s">
        <v>108</v>
      </c>
      <c r="I967" s="58" t="s">
        <v>111</v>
      </c>
      <c r="J967" s="58">
        <v>209</v>
      </c>
      <c r="K967" s="58">
        <v>298.87</v>
      </c>
    </row>
    <row r="968" spans="1:11" hidden="1">
      <c r="A968" s="58" t="s">
        <v>112</v>
      </c>
      <c r="B968" s="58">
        <v>2021</v>
      </c>
      <c r="C968" s="58" t="s">
        <v>24</v>
      </c>
      <c r="D968" s="58" t="s">
        <v>104</v>
      </c>
      <c r="E968" s="58" t="s">
        <v>105</v>
      </c>
      <c r="F968" s="58" t="s">
        <v>106</v>
      </c>
      <c r="G968" s="58" t="s">
        <v>107</v>
      </c>
      <c r="H968" s="58" t="s">
        <v>108</v>
      </c>
      <c r="I968" s="58" t="s">
        <v>109</v>
      </c>
      <c r="J968" s="58">
        <v>176</v>
      </c>
      <c r="K968" s="58">
        <v>526.24</v>
      </c>
    </row>
    <row r="969" spans="1:11" hidden="1">
      <c r="A969" s="58" t="s">
        <v>103</v>
      </c>
      <c r="B969" s="58">
        <v>2021</v>
      </c>
      <c r="C969" s="58" t="s">
        <v>24</v>
      </c>
      <c r="D969" s="58" t="s">
        <v>104</v>
      </c>
      <c r="E969" s="58" t="s">
        <v>105</v>
      </c>
      <c r="F969" s="58" t="s">
        <v>106</v>
      </c>
      <c r="G969" s="58" t="s">
        <v>107</v>
      </c>
      <c r="H969" s="58" t="s">
        <v>108</v>
      </c>
      <c r="I969" s="58" t="s">
        <v>109</v>
      </c>
      <c r="J969" s="58">
        <v>170</v>
      </c>
      <c r="K969" s="58">
        <v>526.24</v>
      </c>
    </row>
    <row r="970" spans="1:11" hidden="1">
      <c r="A970" s="58" t="s">
        <v>112</v>
      </c>
      <c r="B970" s="58">
        <v>2021</v>
      </c>
      <c r="C970" s="58" t="s">
        <v>24</v>
      </c>
      <c r="D970" s="58" t="s">
        <v>104</v>
      </c>
      <c r="E970" s="58" t="s">
        <v>105</v>
      </c>
      <c r="F970" s="58" t="s">
        <v>106</v>
      </c>
      <c r="G970" s="58" t="s">
        <v>107</v>
      </c>
      <c r="H970" s="58" t="s">
        <v>108</v>
      </c>
      <c r="I970" s="58" t="s">
        <v>109</v>
      </c>
      <c r="J970" s="58">
        <v>164</v>
      </c>
      <c r="K970" s="58">
        <v>526.24</v>
      </c>
    </row>
    <row r="971" spans="1:11" hidden="1">
      <c r="A971" s="58" t="s">
        <v>103</v>
      </c>
      <c r="B971" s="58">
        <v>2021</v>
      </c>
      <c r="C971" s="58" t="s">
        <v>24</v>
      </c>
      <c r="D971" s="58" t="s">
        <v>104</v>
      </c>
      <c r="E971" s="58" t="s">
        <v>105</v>
      </c>
      <c r="F971" s="58" t="s">
        <v>106</v>
      </c>
      <c r="G971" s="58" t="s">
        <v>107</v>
      </c>
      <c r="H971" s="58" t="s">
        <v>108</v>
      </c>
      <c r="I971" s="58" t="s">
        <v>111</v>
      </c>
      <c r="J971" s="58">
        <v>176</v>
      </c>
      <c r="K971" s="58">
        <v>251.68</v>
      </c>
    </row>
    <row r="972" spans="1:11" hidden="1">
      <c r="A972" s="58" t="s">
        <v>103</v>
      </c>
      <c r="B972" s="58">
        <v>2021</v>
      </c>
      <c r="C972" s="58" t="s">
        <v>24</v>
      </c>
      <c r="D972" s="58" t="s">
        <v>104</v>
      </c>
      <c r="E972" s="58" t="s">
        <v>105</v>
      </c>
      <c r="F972" s="58" t="s">
        <v>106</v>
      </c>
      <c r="G972" s="58" t="s">
        <v>107</v>
      </c>
      <c r="H972" s="58" t="s">
        <v>108</v>
      </c>
      <c r="I972" s="58" t="s">
        <v>111</v>
      </c>
      <c r="J972" s="58">
        <v>224</v>
      </c>
      <c r="K972" s="58">
        <v>320.32</v>
      </c>
    </row>
    <row r="973" spans="1:11" hidden="1">
      <c r="A973" s="58" t="s">
        <v>103</v>
      </c>
      <c r="B973" s="58">
        <v>2021</v>
      </c>
      <c r="C973" s="58" t="s">
        <v>24</v>
      </c>
      <c r="D973" s="58" t="s">
        <v>104</v>
      </c>
      <c r="E973" s="58" t="s">
        <v>105</v>
      </c>
      <c r="F973" s="58" t="s">
        <v>106</v>
      </c>
      <c r="G973" s="58" t="s">
        <v>107</v>
      </c>
      <c r="H973" s="58" t="s">
        <v>108</v>
      </c>
      <c r="I973" s="58" t="s">
        <v>111</v>
      </c>
      <c r="J973" s="58">
        <v>152</v>
      </c>
      <c r="K973" s="58">
        <v>217.36</v>
      </c>
    </row>
    <row r="974" spans="1:11" hidden="1">
      <c r="A974" s="58" t="s">
        <v>110</v>
      </c>
      <c r="B974" s="58">
        <v>2021</v>
      </c>
      <c r="C974" s="58" t="s">
        <v>24</v>
      </c>
      <c r="D974" s="58" t="s">
        <v>104</v>
      </c>
      <c r="E974" s="58" t="s">
        <v>105</v>
      </c>
      <c r="F974" s="58" t="s">
        <v>106</v>
      </c>
      <c r="G974" s="58" t="s">
        <v>107</v>
      </c>
      <c r="H974" s="58" t="s">
        <v>108</v>
      </c>
      <c r="I974" s="58" t="s">
        <v>111</v>
      </c>
      <c r="J974" s="58">
        <v>178</v>
      </c>
      <c r="K974" s="58">
        <v>254.54</v>
      </c>
    </row>
    <row r="975" spans="1:11" hidden="1">
      <c r="A975" s="58" t="s">
        <v>103</v>
      </c>
      <c r="B975" s="58">
        <v>2021</v>
      </c>
      <c r="C975" s="58" t="s">
        <v>24</v>
      </c>
      <c r="D975" s="58" t="s">
        <v>104</v>
      </c>
      <c r="E975" s="58" t="s">
        <v>105</v>
      </c>
      <c r="F975" s="58" t="s">
        <v>106</v>
      </c>
      <c r="G975" s="58" t="s">
        <v>107</v>
      </c>
      <c r="H975" s="58" t="s">
        <v>108</v>
      </c>
      <c r="I975" s="58" t="s">
        <v>111</v>
      </c>
      <c r="J975" s="58">
        <v>226</v>
      </c>
      <c r="K975" s="58">
        <v>323.18</v>
      </c>
    </row>
    <row r="976" spans="1:11" hidden="1">
      <c r="A976" s="58" t="s">
        <v>112</v>
      </c>
      <c r="B976" s="58">
        <v>2021</v>
      </c>
      <c r="C976" s="58" t="s">
        <v>24</v>
      </c>
      <c r="D976" s="58" t="s">
        <v>104</v>
      </c>
      <c r="E976" s="58" t="s">
        <v>105</v>
      </c>
      <c r="F976" s="58" t="s">
        <v>106</v>
      </c>
      <c r="G976" s="58" t="s">
        <v>107</v>
      </c>
      <c r="H976" s="58" t="s">
        <v>108</v>
      </c>
      <c r="I976" s="58" t="s">
        <v>111</v>
      </c>
      <c r="J976" s="58">
        <v>148</v>
      </c>
      <c r="K976" s="58">
        <v>211.64</v>
      </c>
    </row>
    <row r="977" spans="1:11" hidden="1">
      <c r="A977" s="58" t="s">
        <v>110</v>
      </c>
      <c r="B977" s="58">
        <v>2021</v>
      </c>
      <c r="C977" s="58" t="s">
        <v>24</v>
      </c>
      <c r="D977" s="58" t="s">
        <v>104</v>
      </c>
      <c r="E977" s="58" t="s">
        <v>105</v>
      </c>
      <c r="F977" s="58" t="s">
        <v>106</v>
      </c>
      <c r="G977" s="58" t="s">
        <v>107</v>
      </c>
      <c r="H977" s="58" t="s">
        <v>108</v>
      </c>
      <c r="I977" s="58" t="s">
        <v>109</v>
      </c>
      <c r="J977" s="58">
        <v>174</v>
      </c>
      <c r="K977" s="58">
        <v>526.24</v>
      </c>
    </row>
    <row r="978" spans="1:11" hidden="1">
      <c r="A978" s="58" t="s">
        <v>110</v>
      </c>
      <c r="B978" s="58">
        <v>2021</v>
      </c>
      <c r="C978" s="58" t="s">
        <v>24</v>
      </c>
      <c r="D978" s="58" t="s">
        <v>104</v>
      </c>
      <c r="E978" s="58" t="s">
        <v>105</v>
      </c>
      <c r="F978" s="58" t="s">
        <v>106</v>
      </c>
      <c r="G978" s="58" t="s">
        <v>107</v>
      </c>
      <c r="H978" s="58" t="s">
        <v>108</v>
      </c>
      <c r="I978" s="58" t="s">
        <v>109</v>
      </c>
      <c r="J978" s="58">
        <v>168</v>
      </c>
      <c r="K978" s="58">
        <v>526.24</v>
      </c>
    </row>
    <row r="979" spans="1:11" hidden="1">
      <c r="A979" s="58" t="s">
        <v>110</v>
      </c>
      <c r="B979" s="58">
        <v>2021</v>
      </c>
      <c r="C979" s="58" t="s">
        <v>24</v>
      </c>
      <c r="D979" s="58" t="s">
        <v>104</v>
      </c>
      <c r="E979" s="58" t="s">
        <v>105</v>
      </c>
      <c r="F979" s="58" t="s">
        <v>106</v>
      </c>
      <c r="G979" s="58" t="s">
        <v>107</v>
      </c>
      <c r="H979" s="58" t="s">
        <v>108</v>
      </c>
      <c r="I979" s="58" t="s">
        <v>111</v>
      </c>
      <c r="J979" s="58">
        <v>720</v>
      </c>
      <c r="K979" s="58">
        <v>1029.5999999999999</v>
      </c>
    </row>
    <row r="980" spans="1:11" hidden="1">
      <c r="A980" s="58" t="s">
        <v>110</v>
      </c>
      <c r="B980" s="58">
        <v>2021</v>
      </c>
      <c r="C980" s="58" t="s">
        <v>24</v>
      </c>
      <c r="D980" s="58" t="s">
        <v>104</v>
      </c>
      <c r="E980" s="58" t="s">
        <v>105</v>
      </c>
      <c r="F980" s="58" t="s">
        <v>106</v>
      </c>
      <c r="G980" s="58" t="s">
        <v>107</v>
      </c>
      <c r="H980" s="58" t="s">
        <v>108</v>
      </c>
      <c r="I980" s="58" t="s">
        <v>111</v>
      </c>
      <c r="J980" s="58">
        <v>773</v>
      </c>
      <c r="K980" s="58">
        <v>1105.3900000000001</v>
      </c>
    </row>
    <row r="981" spans="1:11" hidden="1">
      <c r="A981" s="58" t="s">
        <v>103</v>
      </c>
      <c r="B981" s="58">
        <v>2021</v>
      </c>
      <c r="C981" s="58" t="s">
        <v>24</v>
      </c>
      <c r="D981" s="58" t="s">
        <v>104</v>
      </c>
      <c r="E981" s="58" t="s">
        <v>105</v>
      </c>
      <c r="F981" s="58" t="s">
        <v>106</v>
      </c>
      <c r="G981" s="58" t="s">
        <v>107</v>
      </c>
      <c r="H981" s="58" t="s">
        <v>108</v>
      </c>
      <c r="I981" s="58" t="s">
        <v>109</v>
      </c>
      <c r="J981" s="58">
        <v>177</v>
      </c>
      <c r="K981" s="58">
        <v>253.11</v>
      </c>
    </row>
    <row r="982" spans="1:11" hidden="1">
      <c r="A982" s="58" t="s">
        <v>103</v>
      </c>
      <c r="B982" s="58">
        <v>2021</v>
      </c>
      <c r="C982" s="58" t="s">
        <v>24</v>
      </c>
      <c r="D982" s="58" t="s">
        <v>104</v>
      </c>
      <c r="E982" s="58" t="s">
        <v>105</v>
      </c>
      <c r="F982" s="58" t="s">
        <v>106</v>
      </c>
      <c r="G982" s="58" t="s">
        <v>107</v>
      </c>
      <c r="H982" s="58" t="s">
        <v>108</v>
      </c>
      <c r="I982" s="58" t="s">
        <v>109</v>
      </c>
      <c r="J982" s="58">
        <v>171</v>
      </c>
      <c r="K982" s="58">
        <v>244.53</v>
      </c>
    </row>
    <row r="983" spans="1:11" hidden="1">
      <c r="A983" s="58" t="s">
        <v>110</v>
      </c>
      <c r="B983" s="58">
        <v>2021</v>
      </c>
      <c r="C983" s="58" t="s">
        <v>24</v>
      </c>
      <c r="D983" s="58" t="s">
        <v>104</v>
      </c>
      <c r="E983" s="58" t="s">
        <v>105</v>
      </c>
      <c r="F983" s="58" t="s">
        <v>106</v>
      </c>
      <c r="G983" s="58" t="s">
        <v>107</v>
      </c>
      <c r="H983" s="58" t="s">
        <v>108</v>
      </c>
      <c r="I983" s="58" t="s">
        <v>109</v>
      </c>
      <c r="J983" s="58">
        <v>165</v>
      </c>
      <c r="K983" s="58">
        <v>235.95</v>
      </c>
    </row>
    <row r="984" spans="1:11" hidden="1">
      <c r="A984" s="58" t="s">
        <v>110</v>
      </c>
      <c r="B984" s="58">
        <v>2021</v>
      </c>
      <c r="C984" s="58" t="s">
        <v>24</v>
      </c>
      <c r="D984" s="58" t="s">
        <v>104</v>
      </c>
      <c r="E984" s="58" t="s">
        <v>105</v>
      </c>
      <c r="F984" s="58" t="s">
        <v>106</v>
      </c>
      <c r="G984" s="58" t="s">
        <v>107</v>
      </c>
      <c r="H984" s="58" t="s">
        <v>108</v>
      </c>
      <c r="I984" s="58" t="s">
        <v>111</v>
      </c>
      <c r="J984" s="58">
        <v>177</v>
      </c>
      <c r="K984" s="58">
        <v>253.11</v>
      </c>
    </row>
    <row r="985" spans="1:11" hidden="1">
      <c r="A985" s="58" t="s">
        <v>110</v>
      </c>
      <c r="B985" s="58">
        <v>2021</v>
      </c>
      <c r="C985" s="58" t="s">
        <v>24</v>
      </c>
      <c r="D985" s="58" t="s">
        <v>104</v>
      </c>
      <c r="E985" s="58" t="s">
        <v>105</v>
      </c>
      <c r="F985" s="58" t="s">
        <v>106</v>
      </c>
      <c r="G985" s="58" t="s">
        <v>107</v>
      </c>
      <c r="H985" s="58" t="s">
        <v>108</v>
      </c>
      <c r="I985" s="58" t="s">
        <v>111</v>
      </c>
      <c r="J985" s="58">
        <v>759</v>
      </c>
      <c r="K985" s="58">
        <v>526.24</v>
      </c>
    </row>
    <row r="986" spans="1:11" hidden="1">
      <c r="A986" s="58" t="s">
        <v>112</v>
      </c>
      <c r="B986" s="58">
        <v>2021</v>
      </c>
      <c r="C986" s="58" t="s">
        <v>24</v>
      </c>
      <c r="D986" s="58" t="s">
        <v>104</v>
      </c>
      <c r="E986" s="58" t="s">
        <v>105</v>
      </c>
      <c r="F986" s="58" t="s">
        <v>106</v>
      </c>
      <c r="G986" s="58" t="s">
        <v>107</v>
      </c>
      <c r="H986" s="58" t="s">
        <v>108</v>
      </c>
      <c r="I986" s="58" t="s">
        <v>111</v>
      </c>
      <c r="J986" s="58">
        <v>175</v>
      </c>
      <c r="K986" s="58">
        <v>250.25</v>
      </c>
    </row>
    <row r="987" spans="1:11" hidden="1">
      <c r="A987" s="58" t="s">
        <v>110</v>
      </c>
      <c r="B987" s="58">
        <v>2021</v>
      </c>
      <c r="C987" s="58" t="s">
        <v>24</v>
      </c>
      <c r="D987" s="58" t="s">
        <v>104</v>
      </c>
      <c r="E987" s="58" t="s">
        <v>105</v>
      </c>
      <c r="F987" s="58" t="s">
        <v>106</v>
      </c>
      <c r="G987" s="58" t="s">
        <v>107</v>
      </c>
      <c r="H987" s="58" t="s">
        <v>108</v>
      </c>
      <c r="I987" s="58" t="s">
        <v>111</v>
      </c>
      <c r="J987" s="58">
        <v>223</v>
      </c>
      <c r="K987" s="58">
        <v>318.89</v>
      </c>
    </row>
    <row r="988" spans="1:11" hidden="1">
      <c r="A988" s="58" t="s">
        <v>110</v>
      </c>
      <c r="B988" s="58">
        <v>2021</v>
      </c>
      <c r="C988" s="58" t="s">
        <v>24</v>
      </c>
      <c r="D988" s="58" t="s">
        <v>104</v>
      </c>
      <c r="E988" s="58" t="s">
        <v>105</v>
      </c>
      <c r="F988" s="58" t="s">
        <v>106</v>
      </c>
      <c r="G988" s="58" t="s">
        <v>107</v>
      </c>
      <c r="H988" s="58" t="s">
        <v>108</v>
      </c>
      <c r="I988" s="58" t="s">
        <v>111</v>
      </c>
      <c r="J988" s="58">
        <v>151</v>
      </c>
      <c r="K988" s="58">
        <v>215.93</v>
      </c>
    </row>
    <row r="989" spans="1:11" hidden="1">
      <c r="A989" s="58" t="s">
        <v>112</v>
      </c>
      <c r="B989" s="58">
        <v>2021</v>
      </c>
      <c r="C989" s="58" t="s">
        <v>24</v>
      </c>
      <c r="D989" s="58" t="s">
        <v>104</v>
      </c>
      <c r="E989" s="58" t="s">
        <v>105</v>
      </c>
      <c r="F989" s="58" t="s">
        <v>106</v>
      </c>
      <c r="G989" s="58" t="s">
        <v>107</v>
      </c>
      <c r="H989" s="58" t="s">
        <v>108</v>
      </c>
      <c r="I989" s="58" t="s">
        <v>109</v>
      </c>
      <c r="J989" s="58">
        <v>173</v>
      </c>
      <c r="K989" s="58">
        <v>247.39</v>
      </c>
    </row>
    <row r="990" spans="1:11" hidden="1">
      <c r="A990" s="58" t="s">
        <v>110</v>
      </c>
      <c r="B990" s="58">
        <v>2021</v>
      </c>
      <c r="C990" s="58" t="s">
        <v>24</v>
      </c>
      <c r="D990" s="58" t="s">
        <v>104</v>
      </c>
      <c r="E990" s="58" t="s">
        <v>105</v>
      </c>
      <c r="F990" s="58" t="s">
        <v>106</v>
      </c>
      <c r="G990" s="58" t="s">
        <v>107</v>
      </c>
      <c r="H990" s="58" t="s">
        <v>108</v>
      </c>
      <c r="I990" s="58" t="s">
        <v>109</v>
      </c>
      <c r="J990" s="58">
        <v>167</v>
      </c>
      <c r="K990" s="58">
        <v>238.81</v>
      </c>
    </row>
    <row r="991" spans="1:11" hidden="1">
      <c r="A991" s="58" t="s">
        <v>103</v>
      </c>
      <c r="B991" s="58">
        <v>2021</v>
      </c>
      <c r="C991" s="58" t="s">
        <v>24</v>
      </c>
      <c r="D991" s="58" t="s">
        <v>104</v>
      </c>
      <c r="E991" s="58" t="s">
        <v>105</v>
      </c>
      <c r="F991" s="58" t="s">
        <v>106</v>
      </c>
      <c r="G991" s="58" t="s">
        <v>107</v>
      </c>
      <c r="H991" s="58" t="s">
        <v>108</v>
      </c>
      <c r="I991" s="58" t="s">
        <v>111</v>
      </c>
      <c r="J991" s="58">
        <v>179</v>
      </c>
      <c r="K991" s="58">
        <v>255.97</v>
      </c>
    </row>
    <row r="992" spans="1:11" hidden="1">
      <c r="A992" s="58" t="s">
        <v>103</v>
      </c>
      <c r="B992" s="58">
        <v>2021</v>
      </c>
      <c r="C992" s="58" t="s">
        <v>24</v>
      </c>
      <c r="D992" s="58" t="s">
        <v>104</v>
      </c>
      <c r="E992" s="58" t="s">
        <v>105</v>
      </c>
      <c r="F992" s="58" t="s">
        <v>106</v>
      </c>
      <c r="G992" s="58" t="s">
        <v>107</v>
      </c>
      <c r="H992" s="58" t="s">
        <v>108</v>
      </c>
      <c r="I992" s="58" t="s">
        <v>111</v>
      </c>
      <c r="J992" s="58">
        <v>782</v>
      </c>
      <c r="K992" s="58">
        <v>1118.26</v>
      </c>
    </row>
    <row r="993" spans="1:11" hidden="1">
      <c r="A993" s="58" t="s">
        <v>112</v>
      </c>
      <c r="B993" s="58">
        <v>2021</v>
      </c>
      <c r="C993" s="58" t="s">
        <v>27</v>
      </c>
      <c r="D993" s="58" t="s">
        <v>104</v>
      </c>
      <c r="E993" s="58" t="s">
        <v>105</v>
      </c>
      <c r="F993" s="58" t="s">
        <v>106</v>
      </c>
      <c r="G993" s="58" t="s">
        <v>107</v>
      </c>
      <c r="H993" s="58" t="s">
        <v>108</v>
      </c>
      <c r="I993" s="58" t="s">
        <v>109</v>
      </c>
      <c r="J993" s="58">
        <v>146</v>
      </c>
      <c r="K993" s="58">
        <v>526.24</v>
      </c>
    </row>
    <row r="994" spans="1:11" hidden="1">
      <c r="A994" s="58" t="s">
        <v>103</v>
      </c>
      <c r="B994" s="58">
        <v>2021</v>
      </c>
      <c r="C994" s="58" t="s">
        <v>27</v>
      </c>
      <c r="D994" s="58" t="s">
        <v>104</v>
      </c>
      <c r="E994" s="58" t="s">
        <v>105</v>
      </c>
      <c r="F994" s="58" t="s">
        <v>106</v>
      </c>
      <c r="G994" s="58" t="s">
        <v>107</v>
      </c>
      <c r="H994" s="58" t="s">
        <v>108</v>
      </c>
      <c r="I994" s="58" t="s">
        <v>109</v>
      </c>
      <c r="J994" s="58">
        <v>140</v>
      </c>
      <c r="K994" s="58">
        <v>526.24</v>
      </c>
    </row>
    <row r="995" spans="1:11" hidden="1">
      <c r="A995" s="58" t="s">
        <v>103</v>
      </c>
      <c r="B995" s="58">
        <v>2021</v>
      </c>
      <c r="C995" s="58" t="s">
        <v>27</v>
      </c>
      <c r="D995" s="58" t="s">
        <v>104</v>
      </c>
      <c r="E995" s="58" t="s">
        <v>105</v>
      </c>
      <c r="F995" s="58" t="s">
        <v>106</v>
      </c>
      <c r="G995" s="58" t="s">
        <v>107</v>
      </c>
      <c r="H995" s="58" t="s">
        <v>108</v>
      </c>
      <c r="I995" s="58" t="s">
        <v>109</v>
      </c>
      <c r="J995" s="58">
        <v>134</v>
      </c>
      <c r="K995" s="58">
        <v>526.24</v>
      </c>
    </row>
    <row r="996" spans="1:11" hidden="1">
      <c r="A996" s="58" t="s">
        <v>103</v>
      </c>
      <c r="B996" s="58">
        <v>2021</v>
      </c>
      <c r="C996" s="58" t="s">
        <v>27</v>
      </c>
      <c r="D996" s="58" t="s">
        <v>104</v>
      </c>
      <c r="E996" s="58" t="s">
        <v>105</v>
      </c>
      <c r="F996" s="58" t="s">
        <v>106</v>
      </c>
      <c r="G996" s="58" t="s">
        <v>107</v>
      </c>
      <c r="H996" s="58" t="s">
        <v>108</v>
      </c>
      <c r="I996" s="58" t="s">
        <v>111</v>
      </c>
      <c r="J996" s="58">
        <v>164</v>
      </c>
      <c r="K996" s="58">
        <v>234.52</v>
      </c>
    </row>
    <row r="997" spans="1:11" hidden="1">
      <c r="A997" s="58" t="s">
        <v>113</v>
      </c>
      <c r="B997" s="58">
        <v>2021</v>
      </c>
      <c r="C997" s="58" t="s">
        <v>27</v>
      </c>
      <c r="D997" s="58" t="s">
        <v>104</v>
      </c>
      <c r="E997" s="58" t="s">
        <v>105</v>
      </c>
      <c r="F997" s="58" t="s">
        <v>106</v>
      </c>
      <c r="G997" s="58" t="s">
        <v>107</v>
      </c>
      <c r="H997" s="58" t="s">
        <v>108</v>
      </c>
      <c r="I997" s="58" t="s">
        <v>111</v>
      </c>
      <c r="J997" s="58">
        <v>212</v>
      </c>
      <c r="K997" s="58">
        <v>303.16000000000003</v>
      </c>
    </row>
    <row r="998" spans="1:11" hidden="1">
      <c r="A998" s="58" t="s">
        <v>110</v>
      </c>
      <c r="B998" s="58">
        <v>2021</v>
      </c>
      <c r="C998" s="58" t="s">
        <v>27</v>
      </c>
      <c r="D998" s="58" t="s">
        <v>104</v>
      </c>
      <c r="E998" s="58" t="s">
        <v>105</v>
      </c>
      <c r="F998" s="58" t="s">
        <v>106</v>
      </c>
      <c r="G998" s="58" t="s">
        <v>107</v>
      </c>
      <c r="H998" s="58" t="s">
        <v>108</v>
      </c>
      <c r="I998" s="58" t="s">
        <v>111</v>
      </c>
      <c r="J998" s="58">
        <v>140</v>
      </c>
      <c r="K998" s="58">
        <v>200.2</v>
      </c>
    </row>
    <row r="999" spans="1:11" hidden="1">
      <c r="A999" s="58" t="s">
        <v>110</v>
      </c>
      <c r="B999" s="58">
        <v>2021</v>
      </c>
      <c r="C999" s="58" t="s">
        <v>27</v>
      </c>
      <c r="D999" s="58" t="s">
        <v>104</v>
      </c>
      <c r="E999" s="58" t="s">
        <v>105</v>
      </c>
      <c r="F999" s="58" t="s">
        <v>106</v>
      </c>
      <c r="G999" s="58" t="s">
        <v>107</v>
      </c>
      <c r="H999" s="58" t="s">
        <v>108</v>
      </c>
      <c r="I999" s="58" t="s">
        <v>111</v>
      </c>
      <c r="J999" s="58">
        <v>166</v>
      </c>
      <c r="K999" s="58">
        <v>237.38</v>
      </c>
    </row>
    <row r="1000" spans="1:11" hidden="1">
      <c r="A1000" s="58" t="s">
        <v>110</v>
      </c>
      <c r="B1000" s="58">
        <v>2021</v>
      </c>
      <c r="C1000" s="58" t="s">
        <v>27</v>
      </c>
      <c r="D1000" s="58" t="s">
        <v>104</v>
      </c>
      <c r="E1000" s="58" t="s">
        <v>105</v>
      </c>
      <c r="F1000" s="58" t="s">
        <v>106</v>
      </c>
      <c r="G1000" s="58" t="s">
        <v>107</v>
      </c>
      <c r="H1000" s="58" t="s">
        <v>108</v>
      </c>
      <c r="I1000" s="58" t="s">
        <v>111</v>
      </c>
      <c r="J1000" s="58">
        <v>214</v>
      </c>
      <c r="K1000" s="58">
        <v>306.02</v>
      </c>
    </row>
    <row r="1001" spans="1:11" hidden="1">
      <c r="A1001" s="58" t="s">
        <v>113</v>
      </c>
      <c r="B1001" s="58">
        <v>2021</v>
      </c>
      <c r="C1001" s="58" t="s">
        <v>27</v>
      </c>
      <c r="D1001" s="58" t="s">
        <v>104</v>
      </c>
      <c r="E1001" s="58" t="s">
        <v>105</v>
      </c>
      <c r="F1001" s="58" t="s">
        <v>106</v>
      </c>
      <c r="G1001" s="58" t="s">
        <v>107</v>
      </c>
      <c r="H1001" s="58" t="s">
        <v>108</v>
      </c>
      <c r="I1001" s="58" t="s">
        <v>111</v>
      </c>
      <c r="J1001" s="58">
        <v>142</v>
      </c>
      <c r="K1001" s="58">
        <v>203.06</v>
      </c>
    </row>
    <row r="1002" spans="1:11" hidden="1">
      <c r="A1002" s="58" t="s">
        <v>110</v>
      </c>
      <c r="B1002" s="58">
        <v>2021</v>
      </c>
      <c r="C1002" s="58" t="s">
        <v>27</v>
      </c>
      <c r="D1002" s="58" t="s">
        <v>104</v>
      </c>
      <c r="E1002" s="58" t="s">
        <v>105</v>
      </c>
      <c r="F1002" s="58" t="s">
        <v>106</v>
      </c>
      <c r="G1002" s="58" t="s">
        <v>107</v>
      </c>
      <c r="H1002" s="58" t="s">
        <v>108</v>
      </c>
      <c r="I1002" s="58" t="s">
        <v>111</v>
      </c>
      <c r="J1002" s="58">
        <v>144</v>
      </c>
      <c r="K1002" s="58">
        <v>526.24</v>
      </c>
    </row>
    <row r="1003" spans="1:11" hidden="1">
      <c r="A1003" s="58" t="s">
        <v>110</v>
      </c>
      <c r="B1003" s="58">
        <v>2021</v>
      </c>
      <c r="C1003" s="58" t="s">
        <v>27</v>
      </c>
      <c r="D1003" s="58" t="s">
        <v>104</v>
      </c>
      <c r="E1003" s="58" t="s">
        <v>105</v>
      </c>
      <c r="F1003" s="58" t="s">
        <v>106</v>
      </c>
      <c r="G1003" s="58" t="s">
        <v>107</v>
      </c>
      <c r="H1003" s="58" t="s">
        <v>108</v>
      </c>
      <c r="I1003" s="58" t="s">
        <v>111</v>
      </c>
      <c r="J1003" s="58">
        <v>138</v>
      </c>
      <c r="K1003" s="58">
        <v>526.24</v>
      </c>
    </row>
    <row r="1004" spans="1:11" hidden="1">
      <c r="A1004" s="58" t="s">
        <v>114</v>
      </c>
      <c r="B1004" s="58">
        <v>2021</v>
      </c>
      <c r="C1004" s="58" t="s">
        <v>27</v>
      </c>
      <c r="D1004" s="58" t="s">
        <v>104</v>
      </c>
      <c r="E1004" s="58" t="s">
        <v>105</v>
      </c>
      <c r="F1004" s="58" t="s">
        <v>106</v>
      </c>
      <c r="G1004" s="58" t="s">
        <v>107</v>
      </c>
      <c r="H1004" s="58" t="s">
        <v>108</v>
      </c>
      <c r="I1004" s="58" t="s">
        <v>111</v>
      </c>
      <c r="J1004" s="58">
        <v>132</v>
      </c>
      <c r="K1004" s="58">
        <v>526.24</v>
      </c>
    </row>
    <row r="1005" spans="1:11" hidden="1">
      <c r="A1005" s="58" t="s">
        <v>103</v>
      </c>
      <c r="B1005" s="58">
        <v>2021</v>
      </c>
      <c r="C1005" s="58" t="s">
        <v>27</v>
      </c>
      <c r="D1005" s="58" t="s">
        <v>104</v>
      </c>
      <c r="E1005" s="58" t="s">
        <v>105</v>
      </c>
      <c r="F1005" s="58" t="s">
        <v>106</v>
      </c>
      <c r="G1005" s="58" t="s">
        <v>107</v>
      </c>
      <c r="H1005" s="58" t="s">
        <v>108</v>
      </c>
      <c r="I1005" s="58" t="s">
        <v>111</v>
      </c>
      <c r="J1005" s="58">
        <v>688</v>
      </c>
      <c r="K1005" s="58">
        <v>983.84</v>
      </c>
    </row>
    <row r="1006" spans="1:11" hidden="1">
      <c r="A1006" s="58" t="s">
        <v>112</v>
      </c>
      <c r="B1006" s="58">
        <v>2021</v>
      </c>
      <c r="C1006" s="58" t="s">
        <v>27</v>
      </c>
      <c r="D1006" s="58" t="s">
        <v>104</v>
      </c>
      <c r="E1006" s="58" t="s">
        <v>105</v>
      </c>
      <c r="F1006" s="58" t="s">
        <v>106</v>
      </c>
      <c r="G1006" s="58" t="s">
        <v>107</v>
      </c>
      <c r="H1006" s="58" t="s">
        <v>108</v>
      </c>
      <c r="I1006" s="58" t="s">
        <v>111</v>
      </c>
      <c r="J1006" s="58">
        <v>775</v>
      </c>
      <c r="K1006" s="58">
        <v>1108.25</v>
      </c>
    </row>
    <row r="1007" spans="1:11" hidden="1">
      <c r="A1007" s="58" t="s">
        <v>110</v>
      </c>
      <c r="B1007" s="58">
        <v>2021</v>
      </c>
      <c r="C1007" s="58" t="s">
        <v>27</v>
      </c>
      <c r="D1007" s="58" t="s">
        <v>104</v>
      </c>
      <c r="E1007" s="58" t="s">
        <v>105</v>
      </c>
      <c r="F1007" s="58" t="s">
        <v>106</v>
      </c>
      <c r="G1007" s="58" t="s">
        <v>107</v>
      </c>
      <c r="H1007" s="58" t="s">
        <v>108</v>
      </c>
      <c r="I1007" s="58" t="s">
        <v>111</v>
      </c>
      <c r="J1007" s="58">
        <v>141</v>
      </c>
      <c r="K1007" s="58">
        <v>201.63</v>
      </c>
    </row>
    <row r="1008" spans="1:11" hidden="1">
      <c r="A1008" s="58" t="s">
        <v>113</v>
      </c>
      <c r="B1008" s="58">
        <v>2021</v>
      </c>
      <c r="C1008" s="58" t="s">
        <v>27</v>
      </c>
      <c r="D1008" s="58" t="s">
        <v>104</v>
      </c>
      <c r="E1008" s="58" t="s">
        <v>105</v>
      </c>
      <c r="F1008" s="58" t="s">
        <v>106</v>
      </c>
      <c r="G1008" s="58" t="s">
        <v>107</v>
      </c>
      <c r="H1008" s="58" t="s">
        <v>108</v>
      </c>
      <c r="I1008" s="58" t="s">
        <v>111</v>
      </c>
      <c r="J1008" s="58">
        <v>135</v>
      </c>
      <c r="K1008" s="58">
        <v>193.05</v>
      </c>
    </row>
    <row r="1009" spans="1:11" hidden="1">
      <c r="A1009" s="58" t="s">
        <v>112</v>
      </c>
      <c r="B1009" s="58">
        <v>2021</v>
      </c>
      <c r="C1009" s="58" t="s">
        <v>27</v>
      </c>
      <c r="D1009" s="58" t="s">
        <v>104</v>
      </c>
      <c r="E1009" s="58" t="s">
        <v>105</v>
      </c>
      <c r="F1009" s="58" t="s">
        <v>106</v>
      </c>
      <c r="G1009" s="58" t="s">
        <v>107</v>
      </c>
      <c r="H1009" s="58" t="s">
        <v>108</v>
      </c>
      <c r="I1009" s="58" t="s">
        <v>111</v>
      </c>
      <c r="J1009" s="58">
        <v>165</v>
      </c>
      <c r="K1009" s="58">
        <v>235.95</v>
      </c>
    </row>
    <row r="1010" spans="1:11" hidden="1">
      <c r="A1010" s="58" t="s">
        <v>110</v>
      </c>
      <c r="B1010" s="58">
        <v>2021</v>
      </c>
      <c r="C1010" s="58" t="s">
        <v>27</v>
      </c>
      <c r="D1010" s="58" t="s">
        <v>104</v>
      </c>
      <c r="E1010" s="58" t="s">
        <v>105</v>
      </c>
      <c r="F1010" s="58" t="s">
        <v>106</v>
      </c>
      <c r="G1010" s="58" t="s">
        <v>107</v>
      </c>
      <c r="H1010" s="58" t="s">
        <v>108</v>
      </c>
      <c r="I1010" s="58" t="s">
        <v>111</v>
      </c>
      <c r="J1010" s="58">
        <v>761</v>
      </c>
      <c r="K1010" s="58">
        <v>526.24</v>
      </c>
    </row>
    <row r="1011" spans="1:11" hidden="1">
      <c r="A1011" s="58" t="s">
        <v>103</v>
      </c>
      <c r="B1011" s="58">
        <v>2021</v>
      </c>
      <c r="C1011" s="58" t="s">
        <v>27</v>
      </c>
      <c r="D1011" s="58" t="s">
        <v>104</v>
      </c>
      <c r="E1011" s="58" t="s">
        <v>105</v>
      </c>
      <c r="F1011" s="58" t="s">
        <v>106</v>
      </c>
      <c r="G1011" s="58" t="s">
        <v>107</v>
      </c>
      <c r="H1011" s="58" t="s">
        <v>108</v>
      </c>
      <c r="I1011" s="58" t="s">
        <v>111</v>
      </c>
      <c r="J1011" s="58">
        <v>814</v>
      </c>
      <c r="K1011" s="58">
        <v>526.24</v>
      </c>
    </row>
    <row r="1012" spans="1:11" hidden="1">
      <c r="A1012" s="58" t="s">
        <v>113</v>
      </c>
      <c r="B1012" s="58">
        <v>2021</v>
      </c>
      <c r="C1012" s="58" t="s">
        <v>27</v>
      </c>
      <c r="D1012" s="58" t="s">
        <v>104</v>
      </c>
      <c r="E1012" s="58" t="s">
        <v>105</v>
      </c>
      <c r="F1012" s="58" t="s">
        <v>106</v>
      </c>
      <c r="G1012" s="58" t="s">
        <v>107</v>
      </c>
      <c r="H1012" s="58" t="s">
        <v>108</v>
      </c>
      <c r="I1012" s="58" t="s">
        <v>111</v>
      </c>
      <c r="J1012" s="58">
        <v>169</v>
      </c>
      <c r="K1012" s="58">
        <v>241.67</v>
      </c>
    </row>
    <row r="1013" spans="1:11" hidden="1">
      <c r="A1013" s="58" t="s">
        <v>114</v>
      </c>
      <c r="B1013" s="58">
        <v>2021</v>
      </c>
      <c r="C1013" s="58" t="s">
        <v>27</v>
      </c>
      <c r="D1013" s="58" t="s">
        <v>104</v>
      </c>
      <c r="E1013" s="58" t="s">
        <v>105</v>
      </c>
      <c r="F1013" s="58" t="s">
        <v>106</v>
      </c>
      <c r="G1013" s="58" t="s">
        <v>107</v>
      </c>
      <c r="H1013" s="58" t="s">
        <v>108</v>
      </c>
      <c r="I1013" s="58" t="s">
        <v>111</v>
      </c>
      <c r="J1013" s="58">
        <v>211</v>
      </c>
      <c r="K1013" s="58">
        <v>301.73</v>
      </c>
    </row>
    <row r="1014" spans="1:11" hidden="1">
      <c r="A1014" s="58" t="s">
        <v>110</v>
      </c>
      <c r="B1014" s="58">
        <v>2021</v>
      </c>
      <c r="C1014" s="58" t="s">
        <v>27</v>
      </c>
      <c r="D1014" s="58" t="s">
        <v>104</v>
      </c>
      <c r="E1014" s="58" t="s">
        <v>105</v>
      </c>
      <c r="F1014" s="58" t="s">
        <v>106</v>
      </c>
      <c r="G1014" s="58" t="s">
        <v>107</v>
      </c>
      <c r="H1014" s="58" t="s">
        <v>108</v>
      </c>
      <c r="I1014" s="58" t="s">
        <v>111</v>
      </c>
      <c r="J1014" s="58">
        <v>139</v>
      </c>
      <c r="K1014" s="58">
        <v>198.77</v>
      </c>
    </row>
    <row r="1015" spans="1:11" hidden="1">
      <c r="A1015" s="58" t="s">
        <v>103</v>
      </c>
      <c r="B1015" s="58">
        <v>2021</v>
      </c>
      <c r="C1015" s="58" t="s">
        <v>27</v>
      </c>
      <c r="D1015" s="58" t="s">
        <v>104</v>
      </c>
      <c r="E1015" s="58" t="s">
        <v>105</v>
      </c>
      <c r="F1015" s="58" t="s">
        <v>106</v>
      </c>
      <c r="G1015" s="58" t="s">
        <v>107</v>
      </c>
      <c r="H1015" s="58" t="s">
        <v>108</v>
      </c>
      <c r="I1015" s="58" t="s">
        <v>109</v>
      </c>
      <c r="J1015" s="58">
        <v>143</v>
      </c>
      <c r="K1015" s="58">
        <v>204.49</v>
      </c>
    </row>
    <row r="1016" spans="1:11" hidden="1">
      <c r="A1016" s="58" t="s">
        <v>110</v>
      </c>
      <c r="B1016" s="58">
        <v>2021</v>
      </c>
      <c r="C1016" s="58" t="s">
        <v>27</v>
      </c>
      <c r="D1016" s="58" t="s">
        <v>104</v>
      </c>
      <c r="E1016" s="58" t="s">
        <v>105</v>
      </c>
      <c r="F1016" s="58" t="s">
        <v>106</v>
      </c>
      <c r="G1016" s="58" t="s">
        <v>107</v>
      </c>
      <c r="H1016" s="58" t="s">
        <v>108</v>
      </c>
      <c r="I1016" s="58" t="s">
        <v>109</v>
      </c>
      <c r="J1016" s="58">
        <v>137</v>
      </c>
      <c r="K1016" s="58">
        <v>195.91</v>
      </c>
    </row>
    <row r="1017" spans="1:11" hidden="1">
      <c r="A1017" s="58" t="s">
        <v>113</v>
      </c>
      <c r="B1017" s="58">
        <v>2021</v>
      </c>
      <c r="C1017" s="58" t="s">
        <v>27</v>
      </c>
      <c r="D1017" s="58" t="s">
        <v>104</v>
      </c>
      <c r="E1017" s="58" t="s">
        <v>105</v>
      </c>
      <c r="F1017" s="58" t="s">
        <v>106</v>
      </c>
      <c r="G1017" s="58" t="s">
        <v>107</v>
      </c>
      <c r="H1017" s="58" t="s">
        <v>108</v>
      </c>
      <c r="I1017" s="58" t="s">
        <v>109</v>
      </c>
      <c r="J1017" s="58">
        <v>131</v>
      </c>
      <c r="K1017" s="58">
        <v>187.33</v>
      </c>
    </row>
    <row r="1018" spans="1:11" hidden="1">
      <c r="A1018" s="58" t="s">
        <v>110</v>
      </c>
      <c r="B1018" s="58">
        <v>2021</v>
      </c>
      <c r="C1018" s="58" t="s">
        <v>27</v>
      </c>
      <c r="D1018" s="58" t="s">
        <v>104</v>
      </c>
      <c r="E1018" s="58" t="s">
        <v>105</v>
      </c>
      <c r="F1018" s="58" t="s">
        <v>106</v>
      </c>
      <c r="G1018" s="58" t="s">
        <v>107</v>
      </c>
      <c r="H1018" s="58" t="s">
        <v>108</v>
      </c>
      <c r="I1018" s="58" t="s">
        <v>111</v>
      </c>
      <c r="J1018" s="58">
        <v>167</v>
      </c>
      <c r="K1018" s="58">
        <v>238.81</v>
      </c>
    </row>
    <row r="1019" spans="1:11" hidden="1">
      <c r="A1019" s="58" t="s">
        <v>110</v>
      </c>
      <c r="B1019" s="58">
        <v>2021</v>
      </c>
      <c r="C1019" s="58" t="s">
        <v>27</v>
      </c>
      <c r="D1019" s="58" t="s">
        <v>104</v>
      </c>
      <c r="E1019" s="58" t="s">
        <v>105</v>
      </c>
      <c r="F1019" s="58" t="s">
        <v>106</v>
      </c>
      <c r="G1019" s="58" t="s">
        <v>107</v>
      </c>
      <c r="H1019" s="58" t="s">
        <v>108</v>
      </c>
      <c r="I1019" s="58" t="s">
        <v>111</v>
      </c>
      <c r="J1019" s="58">
        <v>215</v>
      </c>
      <c r="K1019" s="58">
        <v>307.45</v>
      </c>
    </row>
    <row r="1020" spans="1:11" hidden="1">
      <c r="A1020" s="58" t="s">
        <v>103</v>
      </c>
      <c r="B1020" s="58">
        <v>2021</v>
      </c>
      <c r="C1020" s="58" t="s">
        <v>27</v>
      </c>
      <c r="D1020" s="58" t="s">
        <v>104</v>
      </c>
      <c r="E1020" s="58" t="s">
        <v>105</v>
      </c>
      <c r="F1020" s="58" t="s">
        <v>106</v>
      </c>
      <c r="G1020" s="58" t="s">
        <v>107</v>
      </c>
      <c r="H1020" s="58" t="s">
        <v>108</v>
      </c>
      <c r="I1020" s="58" t="s">
        <v>111</v>
      </c>
      <c r="J1020" s="58">
        <v>784</v>
      </c>
      <c r="K1020" s="58">
        <v>1121.1199999999999</v>
      </c>
    </row>
    <row r="1021" spans="1:11" hidden="1">
      <c r="A1021" s="58" t="s">
        <v>110</v>
      </c>
      <c r="B1021" s="58">
        <v>2021</v>
      </c>
      <c r="C1021" s="58" t="s">
        <v>33</v>
      </c>
      <c r="D1021" s="58" t="s">
        <v>104</v>
      </c>
      <c r="E1021" s="58" t="s">
        <v>105</v>
      </c>
      <c r="F1021" s="58" t="s">
        <v>106</v>
      </c>
      <c r="G1021" s="58" t="s">
        <v>107</v>
      </c>
      <c r="H1021" s="58" t="s">
        <v>108</v>
      </c>
      <c r="I1021" s="58" t="s">
        <v>111</v>
      </c>
      <c r="J1021" s="58">
        <v>134</v>
      </c>
      <c r="K1021" s="58">
        <v>182.24</v>
      </c>
    </row>
    <row r="1022" spans="1:11" hidden="1">
      <c r="A1022" s="58" t="s">
        <v>103</v>
      </c>
      <c r="B1022" s="58">
        <v>2021</v>
      </c>
      <c r="C1022" s="58" t="s">
        <v>33</v>
      </c>
      <c r="D1022" s="58" t="s">
        <v>104</v>
      </c>
      <c r="E1022" s="58" t="s">
        <v>105</v>
      </c>
      <c r="F1022" s="58" t="s">
        <v>106</v>
      </c>
      <c r="G1022" s="58" t="s">
        <v>107</v>
      </c>
      <c r="H1022" s="58" t="s">
        <v>108</v>
      </c>
      <c r="I1022" s="58" t="s">
        <v>111</v>
      </c>
      <c r="J1022" s="58">
        <v>182</v>
      </c>
      <c r="K1022" s="58">
        <v>260.26</v>
      </c>
    </row>
    <row r="1023" spans="1:11" hidden="1">
      <c r="A1023" s="58" t="s">
        <v>103</v>
      </c>
      <c r="B1023" s="58">
        <v>2021</v>
      </c>
      <c r="C1023" s="58" t="s">
        <v>33</v>
      </c>
      <c r="D1023" s="58" t="s">
        <v>104</v>
      </c>
      <c r="E1023" s="58" t="s">
        <v>105</v>
      </c>
      <c r="F1023" s="58" t="s">
        <v>106</v>
      </c>
      <c r="G1023" s="58" t="s">
        <v>107</v>
      </c>
      <c r="H1023" s="58" t="s">
        <v>108</v>
      </c>
      <c r="I1023" s="58" t="s">
        <v>111</v>
      </c>
      <c r="J1023" s="58">
        <v>136</v>
      </c>
      <c r="K1023" s="58">
        <v>194.48</v>
      </c>
    </row>
    <row r="1024" spans="1:11" hidden="1">
      <c r="A1024" s="58" t="s">
        <v>103</v>
      </c>
      <c r="B1024" s="58">
        <v>2021</v>
      </c>
      <c r="C1024" s="58" t="s">
        <v>33</v>
      </c>
      <c r="D1024" s="58" t="s">
        <v>104</v>
      </c>
      <c r="E1024" s="58" t="s">
        <v>105</v>
      </c>
      <c r="F1024" s="58" t="s">
        <v>106</v>
      </c>
      <c r="G1024" s="58" t="s">
        <v>107</v>
      </c>
      <c r="H1024" s="58" t="s">
        <v>108</v>
      </c>
      <c r="I1024" s="58" t="s">
        <v>111</v>
      </c>
      <c r="J1024" s="58">
        <v>694</v>
      </c>
      <c r="K1024" s="58">
        <v>992.42</v>
      </c>
    </row>
    <row r="1025" spans="1:11" hidden="1">
      <c r="A1025" s="58" t="s">
        <v>114</v>
      </c>
      <c r="B1025" s="58">
        <v>2021</v>
      </c>
      <c r="C1025" s="58" t="s">
        <v>33</v>
      </c>
      <c r="D1025" s="58" t="s">
        <v>104</v>
      </c>
      <c r="E1025" s="58" t="s">
        <v>105</v>
      </c>
      <c r="F1025" s="58" t="s">
        <v>106</v>
      </c>
      <c r="G1025" s="58" t="s">
        <v>107</v>
      </c>
      <c r="H1025" s="58" t="s">
        <v>108</v>
      </c>
      <c r="I1025" s="58" t="s">
        <v>111</v>
      </c>
      <c r="J1025" s="58">
        <v>727</v>
      </c>
      <c r="K1025" s="58">
        <v>1039.6099999999999</v>
      </c>
    </row>
    <row r="1026" spans="1:11" hidden="1">
      <c r="A1026" s="58" t="s">
        <v>110</v>
      </c>
      <c r="B1026" s="58">
        <v>2021</v>
      </c>
      <c r="C1026" s="58" t="s">
        <v>33</v>
      </c>
      <c r="D1026" s="58" t="s">
        <v>104</v>
      </c>
      <c r="E1026" s="58" t="s">
        <v>105</v>
      </c>
      <c r="F1026" s="58" t="s">
        <v>106</v>
      </c>
      <c r="G1026" s="58" t="s">
        <v>107</v>
      </c>
      <c r="H1026" s="58" t="s">
        <v>108</v>
      </c>
      <c r="I1026" s="58" t="s">
        <v>111</v>
      </c>
      <c r="J1026" s="58">
        <v>135</v>
      </c>
      <c r="K1026" s="58">
        <v>193.05</v>
      </c>
    </row>
    <row r="1027" spans="1:11" hidden="1">
      <c r="A1027" s="58" t="s">
        <v>114</v>
      </c>
      <c r="B1027" s="58">
        <v>2021</v>
      </c>
      <c r="C1027" s="58" t="s">
        <v>33</v>
      </c>
      <c r="D1027" s="58" t="s">
        <v>104</v>
      </c>
      <c r="E1027" s="58" t="s">
        <v>105</v>
      </c>
      <c r="F1027" s="58" t="s">
        <v>106</v>
      </c>
      <c r="G1027" s="58" t="s">
        <v>107</v>
      </c>
      <c r="H1027" s="58" t="s">
        <v>108</v>
      </c>
      <c r="I1027" s="58" t="s">
        <v>111</v>
      </c>
      <c r="J1027" s="58">
        <v>766</v>
      </c>
      <c r="K1027" s="58">
        <v>526.24</v>
      </c>
    </row>
    <row r="1028" spans="1:11" hidden="1">
      <c r="A1028" s="58" t="s">
        <v>103</v>
      </c>
      <c r="B1028" s="58">
        <v>2021</v>
      </c>
      <c r="C1028" s="58" t="s">
        <v>33</v>
      </c>
      <c r="D1028" s="58" t="s">
        <v>104</v>
      </c>
      <c r="E1028" s="58" t="s">
        <v>105</v>
      </c>
      <c r="F1028" s="58" t="s">
        <v>106</v>
      </c>
      <c r="G1028" s="58" t="s">
        <v>107</v>
      </c>
      <c r="H1028" s="58" t="s">
        <v>108</v>
      </c>
      <c r="I1028" s="58" t="s">
        <v>111</v>
      </c>
      <c r="J1028" s="58">
        <v>133</v>
      </c>
      <c r="K1028" s="58">
        <v>190.19</v>
      </c>
    </row>
    <row r="1029" spans="1:11" hidden="1">
      <c r="A1029" s="58" t="s">
        <v>103</v>
      </c>
      <c r="B1029" s="58">
        <v>2021</v>
      </c>
      <c r="C1029" s="58" t="s">
        <v>33</v>
      </c>
      <c r="D1029" s="58" t="s">
        <v>104</v>
      </c>
      <c r="E1029" s="58" t="s">
        <v>105</v>
      </c>
      <c r="F1029" s="58" t="s">
        <v>106</v>
      </c>
      <c r="G1029" s="58" t="s">
        <v>107</v>
      </c>
      <c r="H1029" s="58" t="s">
        <v>108</v>
      </c>
      <c r="I1029" s="58" t="s">
        <v>111</v>
      </c>
      <c r="J1029" s="58">
        <v>181</v>
      </c>
      <c r="K1029" s="58">
        <v>258.83</v>
      </c>
    </row>
    <row r="1030" spans="1:11" hidden="1">
      <c r="A1030" s="58" t="s">
        <v>110</v>
      </c>
      <c r="B1030" s="58">
        <v>2021</v>
      </c>
      <c r="C1030" s="58" t="s">
        <v>33</v>
      </c>
      <c r="D1030" s="58" t="s">
        <v>104</v>
      </c>
      <c r="E1030" s="58" t="s">
        <v>105</v>
      </c>
      <c r="F1030" s="58" t="s">
        <v>106</v>
      </c>
      <c r="G1030" s="58" t="s">
        <v>107</v>
      </c>
      <c r="H1030" s="58" t="s">
        <v>108</v>
      </c>
      <c r="I1030" s="58" t="s">
        <v>111</v>
      </c>
      <c r="J1030" s="58">
        <v>137</v>
      </c>
      <c r="K1030" s="58">
        <v>195.91</v>
      </c>
    </row>
    <row r="1031" spans="1:11" hidden="1">
      <c r="A1031" s="58" t="s">
        <v>103</v>
      </c>
      <c r="B1031" s="58">
        <v>2021</v>
      </c>
      <c r="C1031" s="58" t="s">
        <v>33</v>
      </c>
      <c r="D1031" s="58" t="s">
        <v>104</v>
      </c>
      <c r="E1031" s="58" t="s">
        <v>105</v>
      </c>
      <c r="F1031" s="58" t="s">
        <v>106</v>
      </c>
      <c r="G1031" s="58" t="s">
        <v>107</v>
      </c>
      <c r="H1031" s="58" t="s">
        <v>108</v>
      </c>
      <c r="I1031" s="58" t="s">
        <v>111</v>
      </c>
      <c r="J1031" s="58">
        <v>179</v>
      </c>
      <c r="K1031" s="58">
        <v>255.97</v>
      </c>
    </row>
    <row r="1032" spans="1:11" hidden="1">
      <c r="A1032" s="58" t="s">
        <v>110</v>
      </c>
      <c r="B1032" s="58">
        <v>2021</v>
      </c>
      <c r="C1032" s="58" t="s">
        <v>32</v>
      </c>
      <c r="D1032" s="58" t="s">
        <v>104</v>
      </c>
      <c r="E1032" s="58" t="s">
        <v>105</v>
      </c>
      <c r="F1032" s="58" t="s">
        <v>106</v>
      </c>
      <c r="G1032" s="58" t="s">
        <v>107</v>
      </c>
      <c r="H1032" s="58" t="s">
        <v>108</v>
      </c>
      <c r="I1032" s="58" t="s">
        <v>111</v>
      </c>
      <c r="J1032" s="58">
        <v>140</v>
      </c>
      <c r="K1032" s="58">
        <v>190.4</v>
      </c>
    </row>
    <row r="1033" spans="1:11" hidden="1">
      <c r="A1033" s="58" t="s">
        <v>112</v>
      </c>
      <c r="B1033" s="58">
        <v>2021</v>
      </c>
      <c r="C1033" s="58" t="s">
        <v>32</v>
      </c>
      <c r="D1033" s="58" t="s">
        <v>104</v>
      </c>
      <c r="E1033" s="58" t="s">
        <v>105</v>
      </c>
      <c r="F1033" s="58" t="s">
        <v>106</v>
      </c>
      <c r="G1033" s="58" t="s">
        <v>107</v>
      </c>
      <c r="H1033" s="58" t="s">
        <v>108</v>
      </c>
      <c r="I1033" s="58" t="s">
        <v>111</v>
      </c>
      <c r="J1033" s="58">
        <v>188</v>
      </c>
      <c r="K1033" s="58">
        <v>268.83999999999997</v>
      </c>
    </row>
    <row r="1034" spans="1:11" hidden="1">
      <c r="A1034" s="58" t="s">
        <v>110</v>
      </c>
      <c r="B1034" s="58">
        <v>2021</v>
      </c>
      <c r="C1034" s="58" t="s">
        <v>32</v>
      </c>
      <c r="D1034" s="58" t="s">
        <v>104</v>
      </c>
      <c r="E1034" s="58" t="s">
        <v>105</v>
      </c>
      <c r="F1034" s="58" t="s">
        <v>106</v>
      </c>
      <c r="G1034" s="58" t="s">
        <v>107</v>
      </c>
      <c r="H1034" s="58" t="s">
        <v>108</v>
      </c>
      <c r="I1034" s="58" t="s">
        <v>111</v>
      </c>
      <c r="J1034" s="58">
        <v>142</v>
      </c>
      <c r="K1034" s="58">
        <v>203.06</v>
      </c>
    </row>
    <row r="1035" spans="1:11" hidden="1">
      <c r="A1035" s="58" t="s">
        <v>112</v>
      </c>
      <c r="B1035" s="58">
        <v>2021</v>
      </c>
      <c r="C1035" s="58" t="s">
        <v>32</v>
      </c>
      <c r="D1035" s="58" t="s">
        <v>104</v>
      </c>
      <c r="E1035" s="58" t="s">
        <v>105</v>
      </c>
      <c r="F1035" s="58" t="s">
        <v>106</v>
      </c>
      <c r="G1035" s="58" t="s">
        <v>107</v>
      </c>
      <c r="H1035" s="58" t="s">
        <v>108</v>
      </c>
      <c r="I1035" s="58" t="s">
        <v>111</v>
      </c>
      <c r="J1035" s="58">
        <v>184</v>
      </c>
      <c r="K1035" s="58">
        <v>263.12</v>
      </c>
    </row>
    <row r="1036" spans="1:11" hidden="1">
      <c r="A1036" s="58" t="s">
        <v>110</v>
      </c>
      <c r="B1036" s="58">
        <v>2021</v>
      </c>
      <c r="C1036" s="58" t="s">
        <v>32</v>
      </c>
      <c r="D1036" s="58" t="s">
        <v>104</v>
      </c>
      <c r="E1036" s="58" t="s">
        <v>105</v>
      </c>
      <c r="F1036" s="58" t="s">
        <v>106</v>
      </c>
      <c r="G1036" s="58" t="s">
        <v>107</v>
      </c>
      <c r="H1036" s="58" t="s">
        <v>108</v>
      </c>
      <c r="I1036" s="58" t="s">
        <v>109</v>
      </c>
      <c r="J1036" s="58">
        <v>312</v>
      </c>
      <c r="K1036" s="58">
        <v>526.24</v>
      </c>
    </row>
    <row r="1037" spans="1:11" hidden="1">
      <c r="A1037" s="58" t="s">
        <v>114</v>
      </c>
      <c r="B1037" s="58">
        <v>2021</v>
      </c>
      <c r="C1037" s="58" t="s">
        <v>32</v>
      </c>
      <c r="D1037" s="58" t="s">
        <v>104</v>
      </c>
      <c r="E1037" s="58" t="s">
        <v>105</v>
      </c>
      <c r="F1037" s="58" t="s">
        <v>106</v>
      </c>
      <c r="G1037" s="58" t="s">
        <v>107</v>
      </c>
      <c r="H1037" s="58" t="s">
        <v>108</v>
      </c>
      <c r="I1037" s="58" t="s">
        <v>111</v>
      </c>
      <c r="J1037" s="58">
        <v>693</v>
      </c>
      <c r="K1037" s="58">
        <v>990.99</v>
      </c>
    </row>
    <row r="1038" spans="1:11" hidden="1">
      <c r="A1038" s="58" t="s">
        <v>112</v>
      </c>
      <c r="B1038" s="58">
        <v>2021</v>
      </c>
      <c r="C1038" s="58" t="s">
        <v>32</v>
      </c>
      <c r="D1038" s="58" t="s">
        <v>104</v>
      </c>
      <c r="E1038" s="58" t="s">
        <v>105</v>
      </c>
      <c r="F1038" s="58" t="s">
        <v>106</v>
      </c>
      <c r="G1038" s="58" t="s">
        <v>107</v>
      </c>
      <c r="H1038" s="58" t="s">
        <v>108</v>
      </c>
      <c r="I1038" s="58" t="s">
        <v>111</v>
      </c>
      <c r="J1038" s="58">
        <v>726</v>
      </c>
      <c r="K1038" s="58">
        <v>1038.18</v>
      </c>
    </row>
    <row r="1039" spans="1:11" hidden="1">
      <c r="A1039" s="58" t="s">
        <v>112</v>
      </c>
      <c r="B1039" s="58">
        <v>2021</v>
      </c>
      <c r="C1039" s="58" t="s">
        <v>32</v>
      </c>
      <c r="D1039" s="58" t="s">
        <v>104</v>
      </c>
      <c r="E1039" s="58" t="s">
        <v>105</v>
      </c>
      <c r="F1039" s="58" t="s">
        <v>106</v>
      </c>
      <c r="G1039" s="58" t="s">
        <v>107</v>
      </c>
      <c r="H1039" s="58" t="s">
        <v>108</v>
      </c>
      <c r="I1039" s="58" t="s">
        <v>111</v>
      </c>
      <c r="J1039" s="58">
        <v>141</v>
      </c>
      <c r="K1039" s="58">
        <v>201.63</v>
      </c>
    </row>
    <row r="1040" spans="1:11" hidden="1">
      <c r="A1040" s="58" t="s">
        <v>110</v>
      </c>
      <c r="B1040" s="58">
        <v>2021</v>
      </c>
      <c r="C1040" s="58" t="s">
        <v>32</v>
      </c>
      <c r="D1040" s="58" t="s">
        <v>104</v>
      </c>
      <c r="E1040" s="58" t="s">
        <v>105</v>
      </c>
      <c r="F1040" s="58" t="s">
        <v>106</v>
      </c>
      <c r="G1040" s="58" t="s">
        <v>107</v>
      </c>
      <c r="H1040" s="58" t="s">
        <v>108</v>
      </c>
      <c r="I1040" s="58" t="s">
        <v>111</v>
      </c>
      <c r="J1040" s="58">
        <v>765</v>
      </c>
      <c r="K1040" s="58">
        <v>526.24</v>
      </c>
    </row>
    <row r="1041" spans="1:11" hidden="1">
      <c r="A1041" s="58" t="s">
        <v>110</v>
      </c>
      <c r="B1041" s="58">
        <v>2021</v>
      </c>
      <c r="C1041" s="58" t="s">
        <v>32</v>
      </c>
      <c r="D1041" s="58" t="s">
        <v>104</v>
      </c>
      <c r="E1041" s="58" t="s">
        <v>105</v>
      </c>
      <c r="F1041" s="58" t="s">
        <v>106</v>
      </c>
      <c r="G1041" s="58" t="s">
        <v>107</v>
      </c>
      <c r="H1041" s="58" t="s">
        <v>108</v>
      </c>
      <c r="I1041" s="58" t="s">
        <v>111</v>
      </c>
      <c r="J1041" s="58">
        <v>139</v>
      </c>
      <c r="K1041" s="58">
        <v>198.77</v>
      </c>
    </row>
    <row r="1042" spans="1:11" hidden="1">
      <c r="A1042" s="58" t="s">
        <v>110</v>
      </c>
      <c r="B1042" s="58">
        <v>2021</v>
      </c>
      <c r="C1042" s="58" t="s">
        <v>32</v>
      </c>
      <c r="D1042" s="58" t="s">
        <v>104</v>
      </c>
      <c r="E1042" s="58" t="s">
        <v>105</v>
      </c>
      <c r="F1042" s="58" t="s">
        <v>106</v>
      </c>
      <c r="G1042" s="58" t="s">
        <v>107</v>
      </c>
      <c r="H1042" s="58" t="s">
        <v>108</v>
      </c>
      <c r="I1042" s="58" t="s">
        <v>111</v>
      </c>
      <c r="J1042" s="58">
        <v>187</v>
      </c>
      <c r="K1042" s="58">
        <v>267.41000000000003</v>
      </c>
    </row>
    <row r="1043" spans="1:11" hidden="1">
      <c r="A1043" s="58" t="s">
        <v>110</v>
      </c>
      <c r="B1043" s="58">
        <v>2021</v>
      </c>
      <c r="C1043" s="58" t="s">
        <v>32</v>
      </c>
      <c r="D1043" s="58" t="s">
        <v>104</v>
      </c>
      <c r="E1043" s="58" t="s">
        <v>105</v>
      </c>
      <c r="F1043" s="58" t="s">
        <v>106</v>
      </c>
      <c r="G1043" s="58" t="s">
        <v>107</v>
      </c>
      <c r="H1043" s="58" t="s">
        <v>108</v>
      </c>
      <c r="I1043" s="58" t="s">
        <v>109</v>
      </c>
      <c r="J1043" s="58">
        <v>311</v>
      </c>
      <c r="K1043" s="58">
        <v>444.73</v>
      </c>
    </row>
    <row r="1044" spans="1:11" hidden="1">
      <c r="A1044" s="58" t="s">
        <v>113</v>
      </c>
      <c r="B1044" s="58">
        <v>2021</v>
      </c>
      <c r="C1044" s="58" t="s">
        <v>32</v>
      </c>
      <c r="D1044" s="58" t="s">
        <v>104</v>
      </c>
      <c r="E1044" s="58" t="s">
        <v>105</v>
      </c>
      <c r="F1044" s="58" t="s">
        <v>106</v>
      </c>
      <c r="G1044" s="58" t="s">
        <v>107</v>
      </c>
      <c r="H1044" s="58" t="s">
        <v>108</v>
      </c>
      <c r="I1044" s="58" t="s">
        <v>111</v>
      </c>
      <c r="J1044" s="58">
        <v>185</v>
      </c>
      <c r="K1044" s="58">
        <v>264.55</v>
      </c>
    </row>
    <row r="1045" spans="1:11" hidden="1">
      <c r="A1045" s="58" t="s">
        <v>103</v>
      </c>
      <c r="B1045" s="58">
        <v>2021</v>
      </c>
      <c r="C1045" s="58" t="s">
        <v>31</v>
      </c>
      <c r="D1045" s="58" t="s">
        <v>104</v>
      </c>
      <c r="E1045" s="58" t="s">
        <v>105</v>
      </c>
      <c r="F1045" s="58" t="s">
        <v>106</v>
      </c>
      <c r="G1045" s="58" t="s">
        <v>107</v>
      </c>
      <c r="H1045" s="58" t="s">
        <v>108</v>
      </c>
      <c r="I1045" s="58" t="s">
        <v>109</v>
      </c>
      <c r="J1045" s="58">
        <v>326</v>
      </c>
      <c r="K1045" s="58">
        <v>466.18</v>
      </c>
    </row>
    <row r="1046" spans="1:11" hidden="1">
      <c r="A1046" s="58" t="s">
        <v>112</v>
      </c>
      <c r="B1046" s="58">
        <v>2021</v>
      </c>
      <c r="C1046" s="58" t="s">
        <v>31</v>
      </c>
      <c r="D1046" s="58" t="s">
        <v>104</v>
      </c>
      <c r="E1046" s="58" t="s">
        <v>105</v>
      </c>
      <c r="F1046" s="58" t="s">
        <v>106</v>
      </c>
      <c r="G1046" s="58" t="s">
        <v>107</v>
      </c>
      <c r="H1046" s="58" t="s">
        <v>108</v>
      </c>
      <c r="I1046" s="58" t="s">
        <v>109</v>
      </c>
      <c r="J1046" s="58">
        <v>320</v>
      </c>
      <c r="K1046" s="58">
        <v>457.6</v>
      </c>
    </row>
    <row r="1047" spans="1:11" hidden="1">
      <c r="A1047" s="58" t="s">
        <v>103</v>
      </c>
      <c r="B1047" s="58">
        <v>2021</v>
      </c>
      <c r="C1047" s="58" t="s">
        <v>31</v>
      </c>
      <c r="D1047" s="58" t="s">
        <v>104</v>
      </c>
      <c r="E1047" s="58" t="s">
        <v>105</v>
      </c>
      <c r="F1047" s="58" t="s">
        <v>106</v>
      </c>
      <c r="G1047" s="58" t="s">
        <v>107</v>
      </c>
      <c r="H1047" s="58" t="s">
        <v>108</v>
      </c>
      <c r="I1047" s="58" t="s">
        <v>109</v>
      </c>
      <c r="J1047" s="58">
        <v>314</v>
      </c>
      <c r="K1047" s="58">
        <v>449.02</v>
      </c>
    </row>
    <row r="1048" spans="1:11" hidden="1">
      <c r="A1048" s="58" t="s">
        <v>112</v>
      </c>
      <c r="B1048" s="58">
        <v>2021</v>
      </c>
      <c r="C1048" s="58" t="s">
        <v>31</v>
      </c>
      <c r="D1048" s="58" t="s">
        <v>104</v>
      </c>
      <c r="E1048" s="58" t="s">
        <v>105</v>
      </c>
      <c r="F1048" s="58" t="s">
        <v>106</v>
      </c>
      <c r="G1048" s="58" t="s">
        <v>107</v>
      </c>
      <c r="H1048" s="58" t="s">
        <v>108</v>
      </c>
      <c r="I1048" s="58" t="s">
        <v>111</v>
      </c>
      <c r="J1048" s="58">
        <v>146</v>
      </c>
      <c r="K1048" s="58">
        <v>198.56</v>
      </c>
    </row>
    <row r="1049" spans="1:11" hidden="1">
      <c r="A1049" s="58" t="s">
        <v>103</v>
      </c>
      <c r="B1049" s="58">
        <v>2021</v>
      </c>
      <c r="C1049" s="58" t="s">
        <v>31</v>
      </c>
      <c r="D1049" s="58" t="s">
        <v>104</v>
      </c>
      <c r="E1049" s="58" t="s">
        <v>105</v>
      </c>
      <c r="F1049" s="58" t="s">
        <v>106</v>
      </c>
      <c r="G1049" s="58" t="s">
        <v>107</v>
      </c>
      <c r="H1049" s="58" t="s">
        <v>108</v>
      </c>
      <c r="I1049" s="58" t="s">
        <v>111</v>
      </c>
      <c r="J1049" s="58">
        <v>194</v>
      </c>
      <c r="K1049" s="58">
        <v>277.42</v>
      </c>
    </row>
    <row r="1050" spans="1:11" hidden="1">
      <c r="A1050" s="58" t="s">
        <v>103</v>
      </c>
      <c r="B1050" s="58">
        <v>2021</v>
      </c>
      <c r="C1050" s="58" t="s">
        <v>31</v>
      </c>
      <c r="D1050" s="58" t="s">
        <v>104</v>
      </c>
      <c r="E1050" s="58" t="s">
        <v>105</v>
      </c>
      <c r="F1050" s="58" t="s">
        <v>106</v>
      </c>
      <c r="G1050" s="58" t="s">
        <v>107</v>
      </c>
      <c r="H1050" s="58" t="s">
        <v>108</v>
      </c>
      <c r="I1050" s="58" t="s">
        <v>111</v>
      </c>
      <c r="J1050" s="58">
        <v>190</v>
      </c>
      <c r="K1050" s="58">
        <v>271.7</v>
      </c>
    </row>
    <row r="1051" spans="1:11" hidden="1">
      <c r="A1051" s="58" t="s">
        <v>103</v>
      </c>
      <c r="B1051" s="58">
        <v>2021</v>
      </c>
      <c r="C1051" s="58" t="s">
        <v>31</v>
      </c>
      <c r="D1051" s="58" t="s">
        <v>104</v>
      </c>
      <c r="E1051" s="58" t="s">
        <v>105</v>
      </c>
      <c r="F1051" s="58" t="s">
        <v>106</v>
      </c>
      <c r="G1051" s="58" t="s">
        <v>107</v>
      </c>
      <c r="H1051" s="58" t="s">
        <v>108</v>
      </c>
      <c r="I1051" s="58" t="s">
        <v>111</v>
      </c>
      <c r="J1051" s="58">
        <v>364</v>
      </c>
      <c r="K1051" s="58">
        <v>520.52</v>
      </c>
    </row>
    <row r="1052" spans="1:11" hidden="1">
      <c r="A1052" s="58" t="s">
        <v>103</v>
      </c>
      <c r="B1052" s="58">
        <v>2021</v>
      </c>
      <c r="C1052" s="58" t="s">
        <v>31</v>
      </c>
      <c r="D1052" s="58" t="s">
        <v>104</v>
      </c>
      <c r="E1052" s="58" t="s">
        <v>105</v>
      </c>
      <c r="F1052" s="58" t="s">
        <v>106</v>
      </c>
      <c r="G1052" s="58" t="s">
        <v>107</v>
      </c>
      <c r="H1052" s="58" t="s">
        <v>108</v>
      </c>
      <c r="I1052" s="58" t="s">
        <v>109</v>
      </c>
      <c r="J1052" s="58">
        <v>324</v>
      </c>
      <c r="K1052" s="58">
        <v>526.24</v>
      </c>
    </row>
    <row r="1053" spans="1:11" hidden="1">
      <c r="A1053" s="58" t="s">
        <v>103</v>
      </c>
      <c r="B1053" s="58">
        <v>2021</v>
      </c>
      <c r="C1053" s="58" t="s">
        <v>31</v>
      </c>
      <c r="D1053" s="58" t="s">
        <v>104</v>
      </c>
      <c r="E1053" s="58" t="s">
        <v>105</v>
      </c>
      <c r="F1053" s="58" t="s">
        <v>106</v>
      </c>
      <c r="G1053" s="58" t="s">
        <v>107</v>
      </c>
      <c r="H1053" s="58" t="s">
        <v>108</v>
      </c>
      <c r="I1053" s="58" t="s">
        <v>109</v>
      </c>
      <c r="J1053" s="58">
        <v>318</v>
      </c>
      <c r="K1053" s="58">
        <v>526.24</v>
      </c>
    </row>
    <row r="1054" spans="1:11" hidden="1">
      <c r="A1054" s="58" t="s">
        <v>110</v>
      </c>
      <c r="B1054" s="58">
        <v>2021</v>
      </c>
      <c r="C1054" s="58" t="s">
        <v>31</v>
      </c>
      <c r="D1054" s="58" t="s">
        <v>104</v>
      </c>
      <c r="E1054" s="58" t="s">
        <v>105</v>
      </c>
      <c r="F1054" s="58" t="s">
        <v>106</v>
      </c>
      <c r="G1054" s="58" t="s">
        <v>107</v>
      </c>
      <c r="H1054" s="58" t="s">
        <v>108</v>
      </c>
      <c r="I1054" s="58" t="s">
        <v>111</v>
      </c>
      <c r="J1054" s="58">
        <v>692</v>
      </c>
      <c r="K1054" s="58">
        <v>989.56</v>
      </c>
    </row>
    <row r="1055" spans="1:11" hidden="1">
      <c r="A1055" s="58" t="s">
        <v>112</v>
      </c>
      <c r="B1055" s="58">
        <v>2021</v>
      </c>
      <c r="C1055" s="58" t="s">
        <v>31</v>
      </c>
      <c r="D1055" s="58" t="s">
        <v>104</v>
      </c>
      <c r="E1055" s="58" t="s">
        <v>105</v>
      </c>
      <c r="F1055" s="58" t="s">
        <v>106</v>
      </c>
      <c r="G1055" s="58" t="s">
        <v>107</v>
      </c>
      <c r="H1055" s="58" t="s">
        <v>108</v>
      </c>
      <c r="I1055" s="58" t="s">
        <v>111</v>
      </c>
      <c r="J1055" s="58">
        <v>725</v>
      </c>
      <c r="K1055" s="58">
        <v>1036.75</v>
      </c>
    </row>
    <row r="1056" spans="1:11" hidden="1">
      <c r="A1056" s="58" t="s">
        <v>110</v>
      </c>
      <c r="B1056" s="58">
        <v>2021</v>
      </c>
      <c r="C1056" s="58" t="s">
        <v>31</v>
      </c>
      <c r="D1056" s="58" t="s">
        <v>104</v>
      </c>
      <c r="E1056" s="58" t="s">
        <v>105</v>
      </c>
      <c r="F1056" s="58" t="s">
        <v>106</v>
      </c>
      <c r="G1056" s="58" t="s">
        <v>107</v>
      </c>
      <c r="H1056" s="58" t="s">
        <v>108</v>
      </c>
      <c r="I1056" s="58" t="s">
        <v>111</v>
      </c>
      <c r="J1056" s="58">
        <v>778</v>
      </c>
      <c r="K1056" s="58">
        <v>1112.54</v>
      </c>
    </row>
    <row r="1057" spans="1:11" hidden="1">
      <c r="A1057" s="58" t="s">
        <v>103</v>
      </c>
      <c r="B1057" s="58">
        <v>2021</v>
      </c>
      <c r="C1057" s="58" t="s">
        <v>31</v>
      </c>
      <c r="D1057" s="58" t="s">
        <v>104</v>
      </c>
      <c r="E1057" s="58" t="s">
        <v>105</v>
      </c>
      <c r="F1057" s="58" t="s">
        <v>106</v>
      </c>
      <c r="G1057" s="58" t="s">
        <v>107</v>
      </c>
      <c r="H1057" s="58" t="s">
        <v>108</v>
      </c>
      <c r="I1057" s="58" t="s">
        <v>109</v>
      </c>
      <c r="J1057" s="58">
        <v>327</v>
      </c>
      <c r="K1057" s="58">
        <v>467.61</v>
      </c>
    </row>
    <row r="1058" spans="1:11" hidden="1">
      <c r="A1058" s="58" t="s">
        <v>112</v>
      </c>
      <c r="B1058" s="58">
        <v>2021</v>
      </c>
      <c r="C1058" s="58" t="s">
        <v>31</v>
      </c>
      <c r="D1058" s="58" t="s">
        <v>104</v>
      </c>
      <c r="E1058" s="58" t="s">
        <v>105</v>
      </c>
      <c r="F1058" s="58" t="s">
        <v>106</v>
      </c>
      <c r="G1058" s="58" t="s">
        <v>107</v>
      </c>
      <c r="H1058" s="58" t="s">
        <v>108</v>
      </c>
      <c r="I1058" s="58" t="s">
        <v>109</v>
      </c>
      <c r="J1058" s="58">
        <v>321</v>
      </c>
      <c r="K1058" s="58">
        <v>459.03</v>
      </c>
    </row>
    <row r="1059" spans="1:11" hidden="1">
      <c r="A1059" s="58" t="s">
        <v>103</v>
      </c>
      <c r="B1059" s="58">
        <v>2021</v>
      </c>
      <c r="C1059" s="58" t="s">
        <v>31</v>
      </c>
      <c r="D1059" s="58" t="s">
        <v>104</v>
      </c>
      <c r="E1059" s="58" t="s">
        <v>105</v>
      </c>
      <c r="F1059" s="58" t="s">
        <v>106</v>
      </c>
      <c r="G1059" s="58" t="s">
        <v>107</v>
      </c>
      <c r="H1059" s="58" t="s">
        <v>108</v>
      </c>
      <c r="I1059" s="58" t="s">
        <v>109</v>
      </c>
      <c r="J1059" s="58">
        <v>315</v>
      </c>
      <c r="K1059" s="58">
        <v>450.45</v>
      </c>
    </row>
    <row r="1060" spans="1:11" hidden="1">
      <c r="A1060" s="58" t="s">
        <v>110</v>
      </c>
      <c r="B1060" s="58">
        <v>2021</v>
      </c>
      <c r="C1060" s="58" t="s">
        <v>31</v>
      </c>
      <c r="D1060" s="58" t="s">
        <v>104</v>
      </c>
      <c r="E1060" s="58" t="s">
        <v>105</v>
      </c>
      <c r="F1060" s="58" t="s">
        <v>106</v>
      </c>
      <c r="G1060" s="58" t="s">
        <v>107</v>
      </c>
      <c r="H1060" s="58" t="s">
        <v>108</v>
      </c>
      <c r="I1060" s="58" t="s">
        <v>111</v>
      </c>
      <c r="J1060" s="58">
        <v>147</v>
      </c>
      <c r="K1060" s="58">
        <v>210.21</v>
      </c>
    </row>
    <row r="1061" spans="1:11" hidden="1">
      <c r="A1061" s="58" t="s">
        <v>103</v>
      </c>
      <c r="B1061" s="58">
        <v>2021</v>
      </c>
      <c r="C1061" s="58" t="s">
        <v>31</v>
      </c>
      <c r="D1061" s="58" t="s">
        <v>104</v>
      </c>
      <c r="E1061" s="58" t="s">
        <v>105</v>
      </c>
      <c r="F1061" s="58" t="s">
        <v>106</v>
      </c>
      <c r="G1061" s="58" t="s">
        <v>107</v>
      </c>
      <c r="H1061" s="58" t="s">
        <v>108</v>
      </c>
      <c r="I1061" s="58" t="s">
        <v>111</v>
      </c>
      <c r="J1061" s="58">
        <v>145</v>
      </c>
      <c r="K1061" s="58">
        <v>207.35</v>
      </c>
    </row>
    <row r="1062" spans="1:11" hidden="1">
      <c r="A1062" s="58" t="s">
        <v>103</v>
      </c>
      <c r="B1062" s="58">
        <v>2021</v>
      </c>
      <c r="C1062" s="58" t="s">
        <v>31</v>
      </c>
      <c r="D1062" s="58" t="s">
        <v>104</v>
      </c>
      <c r="E1062" s="58" t="s">
        <v>105</v>
      </c>
      <c r="F1062" s="58" t="s">
        <v>106</v>
      </c>
      <c r="G1062" s="58" t="s">
        <v>107</v>
      </c>
      <c r="H1062" s="58" t="s">
        <v>108</v>
      </c>
      <c r="I1062" s="58" t="s">
        <v>111</v>
      </c>
      <c r="J1062" s="58">
        <v>193</v>
      </c>
      <c r="K1062" s="58">
        <v>275.99</v>
      </c>
    </row>
    <row r="1063" spans="1:11" hidden="1">
      <c r="A1063" s="58" t="s">
        <v>112</v>
      </c>
      <c r="B1063" s="58">
        <v>2021</v>
      </c>
      <c r="C1063" s="58" t="s">
        <v>31</v>
      </c>
      <c r="D1063" s="58" t="s">
        <v>104</v>
      </c>
      <c r="E1063" s="58" t="s">
        <v>105</v>
      </c>
      <c r="F1063" s="58" t="s">
        <v>106</v>
      </c>
      <c r="G1063" s="58" t="s">
        <v>107</v>
      </c>
      <c r="H1063" s="58" t="s">
        <v>108</v>
      </c>
      <c r="I1063" s="58" t="s">
        <v>109</v>
      </c>
      <c r="J1063" s="58">
        <v>323</v>
      </c>
      <c r="K1063" s="58">
        <v>461.89</v>
      </c>
    </row>
    <row r="1064" spans="1:11" hidden="1">
      <c r="A1064" s="58" t="s">
        <v>103</v>
      </c>
      <c r="B1064" s="58">
        <v>2021</v>
      </c>
      <c r="C1064" s="58" t="s">
        <v>31</v>
      </c>
      <c r="D1064" s="58" t="s">
        <v>104</v>
      </c>
      <c r="E1064" s="58" t="s">
        <v>105</v>
      </c>
      <c r="F1064" s="58" t="s">
        <v>106</v>
      </c>
      <c r="G1064" s="58" t="s">
        <v>107</v>
      </c>
      <c r="H1064" s="58" t="s">
        <v>108</v>
      </c>
      <c r="I1064" s="58" t="s">
        <v>109</v>
      </c>
      <c r="J1064" s="58">
        <v>317</v>
      </c>
      <c r="K1064" s="58">
        <v>453.31</v>
      </c>
    </row>
    <row r="1065" spans="1:11" hidden="1">
      <c r="A1065" s="58" t="s">
        <v>112</v>
      </c>
      <c r="B1065" s="58">
        <v>2021</v>
      </c>
      <c r="C1065" s="58" t="s">
        <v>31</v>
      </c>
      <c r="D1065" s="58" t="s">
        <v>104</v>
      </c>
      <c r="E1065" s="58" t="s">
        <v>105</v>
      </c>
      <c r="F1065" s="58" t="s">
        <v>106</v>
      </c>
      <c r="G1065" s="58" t="s">
        <v>107</v>
      </c>
      <c r="H1065" s="58" t="s">
        <v>108</v>
      </c>
      <c r="I1065" s="58" t="s">
        <v>111</v>
      </c>
      <c r="J1065" s="58">
        <v>143</v>
      </c>
      <c r="K1065" s="58">
        <v>204.49</v>
      </c>
    </row>
    <row r="1066" spans="1:11" hidden="1">
      <c r="A1066" s="58" t="s">
        <v>103</v>
      </c>
      <c r="B1066" s="58">
        <v>2021</v>
      </c>
      <c r="C1066" s="58" t="s">
        <v>31</v>
      </c>
      <c r="D1066" s="58" t="s">
        <v>104</v>
      </c>
      <c r="E1066" s="58" t="s">
        <v>105</v>
      </c>
      <c r="F1066" s="58" t="s">
        <v>106</v>
      </c>
      <c r="G1066" s="58" t="s">
        <v>107</v>
      </c>
      <c r="H1066" s="58" t="s">
        <v>108</v>
      </c>
      <c r="I1066" s="58" t="s">
        <v>111</v>
      </c>
      <c r="J1066" s="58">
        <v>191</v>
      </c>
      <c r="K1066" s="58">
        <v>273.13</v>
      </c>
    </row>
    <row r="1067" spans="1:11" hidden="1">
      <c r="A1067" s="58" t="s">
        <v>112</v>
      </c>
      <c r="B1067" s="58">
        <v>2021</v>
      </c>
      <c r="C1067" s="58" t="s">
        <v>31</v>
      </c>
      <c r="D1067" s="58" t="s">
        <v>104</v>
      </c>
      <c r="E1067" s="58" t="s">
        <v>105</v>
      </c>
      <c r="F1067" s="58" t="s">
        <v>106</v>
      </c>
      <c r="G1067" s="58" t="s">
        <v>107</v>
      </c>
      <c r="H1067" s="58" t="s">
        <v>108</v>
      </c>
      <c r="I1067" s="58" t="s">
        <v>111</v>
      </c>
      <c r="J1067" s="58">
        <v>787</v>
      </c>
      <c r="K1067" s="58">
        <v>1125.4100000000001</v>
      </c>
    </row>
    <row r="1068" spans="1:11" hidden="1">
      <c r="A1068" s="58" t="s">
        <v>110</v>
      </c>
      <c r="B1068" s="58">
        <v>2021</v>
      </c>
      <c r="C1068" s="58" t="s">
        <v>26</v>
      </c>
      <c r="D1068" s="58" t="s">
        <v>116</v>
      </c>
      <c r="E1068" s="58" t="s">
        <v>105</v>
      </c>
      <c r="F1068" s="58" t="s">
        <v>106</v>
      </c>
      <c r="G1068" s="58" t="s">
        <v>107</v>
      </c>
      <c r="H1068" s="58" t="s">
        <v>108</v>
      </c>
      <c r="I1068" s="58" t="s">
        <v>109</v>
      </c>
      <c r="J1068" s="58">
        <v>266</v>
      </c>
      <c r="K1068" s="58">
        <v>380.38</v>
      </c>
    </row>
    <row r="1069" spans="1:11" hidden="1">
      <c r="A1069" s="58" t="s">
        <v>110</v>
      </c>
      <c r="B1069" s="58">
        <v>2021</v>
      </c>
      <c r="C1069" s="58" t="s">
        <v>26</v>
      </c>
      <c r="D1069" s="58" t="s">
        <v>116</v>
      </c>
      <c r="E1069" s="58" t="s">
        <v>105</v>
      </c>
      <c r="F1069" s="58" t="s">
        <v>106</v>
      </c>
      <c r="G1069" s="58" t="s">
        <v>107</v>
      </c>
      <c r="H1069" s="58" t="s">
        <v>108</v>
      </c>
      <c r="I1069" s="58" t="s">
        <v>109</v>
      </c>
      <c r="J1069" s="58">
        <v>314</v>
      </c>
      <c r="K1069" s="58">
        <v>449.02</v>
      </c>
    </row>
    <row r="1070" spans="1:11" hidden="1">
      <c r="A1070" s="58" t="s">
        <v>103</v>
      </c>
      <c r="B1070" s="58">
        <v>2021</v>
      </c>
      <c r="C1070" s="58" t="s">
        <v>26</v>
      </c>
      <c r="D1070" s="58" t="s">
        <v>116</v>
      </c>
      <c r="E1070" s="58" t="s">
        <v>105</v>
      </c>
      <c r="F1070" s="58" t="s">
        <v>106</v>
      </c>
      <c r="G1070" s="58" t="s">
        <v>107</v>
      </c>
      <c r="H1070" s="58" t="s">
        <v>108</v>
      </c>
      <c r="I1070" s="58" t="s">
        <v>109</v>
      </c>
      <c r="J1070" s="58">
        <v>236</v>
      </c>
      <c r="K1070" s="58">
        <v>337.48</v>
      </c>
    </row>
    <row r="1071" spans="1:11" hidden="1">
      <c r="A1071" s="58" t="s">
        <v>110</v>
      </c>
      <c r="B1071" s="58">
        <v>2021</v>
      </c>
      <c r="C1071" s="58" t="s">
        <v>26</v>
      </c>
      <c r="D1071" s="58" t="s">
        <v>116</v>
      </c>
      <c r="E1071" s="58" t="s">
        <v>105</v>
      </c>
      <c r="F1071" s="58" t="s">
        <v>106</v>
      </c>
      <c r="G1071" s="58" t="s">
        <v>107</v>
      </c>
      <c r="H1071" s="58" t="s">
        <v>108</v>
      </c>
      <c r="I1071" s="58" t="s">
        <v>109</v>
      </c>
      <c r="J1071" s="58">
        <v>310</v>
      </c>
      <c r="K1071" s="58">
        <v>526.24</v>
      </c>
    </row>
    <row r="1072" spans="1:11" hidden="1">
      <c r="A1072" s="58" t="s">
        <v>112</v>
      </c>
      <c r="B1072" s="58">
        <v>2021</v>
      </c>
      <c r="C1072" s="58" t="s">
        <v>26</v>
      </c>
      <c r="D1072" s="58" t="s">
        <v>116</v>
      </c>
      <c r="E1072" s="58" t="s">
        <v>105</v>
      </c>
      <c r="F1072" s="58" t="s">
        <v>106</v>
      </c>
      <c r="G1072" s="58" t="s">
        <v>107</v>
      </c>
      <c r="H1072" s="58" t="s">
        <v>108</v>
      </c>
      <c r="I1072" s="58" t="s">
        <v>109</v>
      </c>
      <c r="J1072" s="58">
        <v>238</v>
      </c>
      <c r="K1072" s="58">
        <v>526.24</v>
      </c>
    </row>
    <row r="1073" spans="1:11" hidden="1">
      <c r="A1073" s="58" t="s">
        <v>103</v>
      </c>
      <c r="B1073" s="58">
        <v>2021</v>
      </c>
      <c r="C1073" s="58" t="s">
        <v>26</v>
      </c>
      <c r="D1073" s="58" t="s">
        <v>116</v>
      </c>
      <c r="E1073" s="58" t="s">
        <v>105</v>
      </c>
      <c r="F1073" s="58" t="s">
        <v>106</v>
      </c>
      <c r="G1073" s="58" t="s">
        <v>107</v>
      </c>
      <c r="H1073" s="58" t="s">
        <v>108</v>
      </c>
      <c r="I1073" s="58" t="s">
        <v>109</v>
      </c>
      <c r="J1073" s="58">
        <v>1000</v>
      </c>
      <c r="K1073" s="58">
        <v>1430</v>
      </c>
    </row>
    <row r="1074" spans="1:11" hidden="1">
      <c r="A1074" s="58" t="s">
        <v>113</v>
      </c>
      <c r="B1074" s="58">
        <v>2021</v>
      </c>
      <c r="C1074" s="58" t="s">
        <v>26</v>
      </c>
      <c r="D1074" s="58" t="s">
        <v>116</v>
      </c>
      <c r="E1074" s="58" t="s">
        <v>105</v>
      </c>
      <c r="F1074" s="58" t="s">
        <v>106</v>
      </c>
      <c r="G1074" s="58" t="s">
        <v>107</v>
      </c>
      <c r="H1074" s="58" t="s">
        <v>108</v>
      </c>
      <c r="I1074" s="58" t="s">
        <v>109</v>
      </c>
      <c r="J1074" s="58">
        <v>1033</v>
      </c>
      <c r="K1074" s="58">
        <v>1477.19</v>
      </c>
    </row>
    <row r="1075" spans="1:11" hidden="1">
      <c r="A1075" s="58" t="s">
        <v>112</v>
      </c>
      <c r="B1075" s="58">
        <v>2021</v>
      </c>
      <c r="C1075" s="58" t="s">
        <v>26</v>
      </c>
      <c r="D1075" s="58" t="s">
        <v>116</v>
      </c>
      <c r="E1075" s="58" t="s">
        <v>105</v>
      </c>
      <c r="F1075" s="58" t="s">
        <v>106</v>
      </c>
      <c r="G1075" s="58" t="s">
        <v>107</v>
      </c>
      <c r="H1075" s="58" t="s">
        <v>108</v>
      </c>
      <c r="I1075" s="58" t="s">
        <v>109</v>
      </c>
      <c r="J1075" s="58">
        <v>240</v>
      </c>
      <c r="K1075" s="58">
        <v>343.2</v>
      </c>
    </row>
    <row r="1076" spans="1:11" hidden="1">
      <c r="A1076" s="58" t="s">
        <v>112</v>
      </c>
      <c r="B1076" s="58">
        <v>2021</v>
      </c>
      <c r="C1076" s="58" t="s">
        <v>26</v>
      </c>
      <c r="D1076" s="58" t="s">
        <v>116</v>
      </c>
      <c r="E1076" s="58" t="s">
        <v>105</v>
      </c>
      <c r="F1076" s="58" t="s">
        <v>106</v>
      </c>
      <c r="G1076" s="58" t="s">
        <v>107</v>
      </c>
      <c r="H1076" s="58" t="s">
        <v>108</v>
      </c>
      <c r="I1076" s="58" t="s">
        <v>109</v>
      </c>
      <c r="J1076" s="58">
        <v>267</v>
      </c>
      <c r="K1076" s="58">
        <v>381.81</v>
      </c>
    </row>
    <row r="1077" spans="1:11" hidden="1">
      <c r="A1077" s="58" t="s">
        <v>103</v>
      </c>
      <c r="B1077" s="58">
        <v>2021</v>
      </c>
      <c r="C1077" s="58" t="s">
        <v>26</v>
      </c>
      <c r="D1077" s="58" t="s">
        <v>116</v>
      </c>
      <c r="E1077" s="58" t="s">
        <v>105</v>
      </c>
      <c r="F1077" s="58" t="s">
        <v>106</v>
      </c>
      <c r="G1077" s="58" t="s">
        <v>107</v>
      </c>
      <c r="H1077" s="58" t="s">
        <v>108</v>
      </c>
      <c r="I1077" s="58" t="s">
        <v>109</v>
      </c>
      <c r="J1077" s="58">
        <v>237</v>
      </c>
      <c r="K1077" s="58">
        <v>338.91</v>
      </c>
    </row>
    <row r="1078" spans="1:11" hidden="1">
      <c r="A1078" s="58" t="s">
        <v>112</v>
      </c>
      <c r="B1078" s="58">
        <v>2021</v>
      </c>
      <c r="C1078" s="58" t="s">
        <v>26</v>
      </c>
      <c r="D1078" s="58" t="s">
        <v>116</v>
      </c>
      <c r="E1078" s="58" t="s">
        <v>105</v>
      </c>
      <c r="F1078" s="58" t="s">
        <v>106</v>
      </c>
      <c r="G1078" s="58" t="s">
        <v>107</v>
      </c>
      <c r="H1078" s="58" t="s">
        <v>108</v>
      </c>
      <c r="I1078" s="58" t="s">
        <v>109</v>
      </c>
      <c r="J1078" s="58">
        <v>781</v>
      </c>
      <c r="K1078" s="58">
        <v>1116.83</v>
      </c>
    </row>
    <row r="1079" spans="1:11" hidden="1">
      <c r="A1079" s="58" t="s">
        <v>103</v>
      </c>
      <c r="B1079" s="58">
        <v>2021</v>
      </c>
      <c r="C1079" s="58" t="s">
        <v>26</v>
      </c>
      <c r="D1079" s="58" t="s">
        <v>116</v>
      </c>
      <c r="E1079" s="58" t="s">
        <v>105</v>
      </c>
      <c r="F1079" s="58" t="s">
        <v>106</v>
      </c>
      <c r="G1079" s="58" t="s">
        <v>107</v>
      </c>
      <c r="H1079" s="58" t="s">
        <v>108</v>
      </c>
      <c r="I1079" s="58" t="s">
        <v>109</v>
      </c>
      <c r="J1079" s="58">
        <v>814</v>
      </c>
      <c r="K1079" s="58">
        <v>1164.02</v>
      </c>
    </row>
    <row r="1080" spans="1:11" hidden="1">
      <c r="A1080" s="58" t="s">
        <v>103</v>
      </c>
      <c r="B1080" s="58">
        <v>2021</v>
      </c>
      <c r="C1080" s="58" t="s">
        <v>26</v>
      </c>
      <c r="D1080" s="58" t="s">
        <v>116</v>
      </c>
      <c r="E1080" s="58" t="s">
        <v>105</v>
      </c>
      <c r="F1080" s="58" t="s">
        <v>106</v>
      </c>
      <c r="G1080" s="58" t="s">
        <v>107</v>
      </c>
      <c r="H1080" s="58" t="s">
        <v>108</v>
      </c>
      <c r="I1080" s="58" t="s">
        <v>109</v>
      </c>
      <c r="J1080" s="58">
        <v>263</v>
      </c>
      <c r="K1080" s="58">
        <v>376.09</v>
      </c>
    </row>
    <row r="1081" spans="1:11" hidden="1">
      <c r="A1081" s="58" t="s">
        <v>103</v>
      </c>
      <c r="B1081" s="58">
        <v>2021</v>
      </c>
      <c r="C1081" s="58" t="s">
        <v>26</v>
      </c>
      <c r="D1081" s="58" t="s">
        <v>116</v>
      </c>
      <c r="E1081" s="58" t="s">
        <v>105</v>
      </c>
      <c r="F1081" s="58" t="s">
        <v>106</v>
      </c>
      <c r="G1081" s="58" t="s">
        <v>107</v>
      </c>
      <c r="H1081" s="58" t="s">
        <v>108</v>
      </c>
      <c r="I1081" s="58" t="s">
        <v>109</v>
      </c>
      <c r="J1081" s="58">
        <v>311</v>
      </c>
      <c r="K1081" s="58">
        <v>444.73</v>
      </c>
    </row>
    <row r="1082" spans="1:11" hidden="1">
      <c r="A1082" s="58" t="s">
        <v>110</v>
      </c>
      <c r="B1082" s="58">
        <v>2021</v>
      </c>
      <c r="C1082" s="58" t="s">
        <v>26</v>
      </c>
      <c r="D1082" s="58" t="s">
        <v>116</v>
      </c>
      <c r="E1082" s="58" t="s">
        <v>105</v>
      </c>
      <c r="F1082" s="58" t="s">
        <v>106</v>
      </c>
      <c r="G1082" s="58" t="s">
        <v>107</v>
      </c>
      <c r="H1082" s="58" t="s">
        <v>108</v>
      </c>
      <c r="I1082" s="58" t="s">
        <v>109</v>
      </c>
      <c r="J1082" s="58">
        <v>239</v>
      </c>
      <c r="K1082" s="58">
        <v>341.77</v>
      </c>
    </row>
    <row r="1083" spans="1:11" hidden="1">
      <c r="A1083" s="58" t="s">
        <v>103</v>
      </c>
      <c r="B1083" s="58">
        <v>2021</v>
      </c>
      <c r="C1083" s="58" t="s">
        <v>30</v>
      </c>
      <c r="D1083" s="58" t="s">
        <v>116</v>
      </c>
      <c r="E1083" s="58" t="s">
        <v>105</v>
      </c>
      <c r="F1083" s="58" t="s">
        <v>106</v>
      </c>
      <c r="G1083" s="58" t="s">
        <v>107</v>
      </c>
      <c r="H1083" s="58" t="s">
        <v>108</v>
      </c>
      <c r="I1083" s="58" t="s">
        <v>109</v>
      </c>
      <c r="J1083" s="58">
        <v>242</v>
      </c>
      <c r="K1083" s="58">
        <v>346.06</v>
      </c>
    </row>
    <row r="1084" spans="1:11" hidden="1">
      <c r="A1084" s="58" t="s">
        <v>114</v>
      </c>
      <c r="B1084" s="58">
        <v>2021</v>
      </c>
      <c r="C1084" s="58" t="s">
        <v>30</v>
      </c>
      <c r="D1084" s="58" t="s">
        <v>116</v>
      </c>
      <c r="E1084" s="58" t="s">
        <v>105</v>
      </c>
      <c r="F1084" s="58" t="s">
        <v>106</v>
      </c>
      <c r="G1084" s="58" t="s">
        <v>107</v>
      </c>
      <c r="H1084" s="58" t="s">
        <v>108</v>
      </c>
      <c r="I1084" s="58" t="s">
        <v>109</v>
      </c>
      <c r="J1084" s="58">
        <v>290</v>
      </c>
      <c r="K1084" s="58">
        <v>414.7</v>
      </c>
    </row>
    <row r="1085" spans="1:11" hidden="1">
      <c r="A1085" s="58" t="s">
        <v>110</v>
      </c>
      <c r="B1085" s="58">
        <v>2021</v>
      </c>
      <c r="C1085" s="58" t="s">
        <v>30</v>
      </c>
      <c r="D1085" s="58" t="s">
        <v>104</v>
      </c>
      <c r="E1085" s="58" t="s">
        <v>105</v>
      </c>
      <c r="F1085" s="58" t="s">
        <v>106</v>
      </c>
      <c r="G1085" s="58" t="s">
        <v>107</v>
      </c>
      <c r="H1085" s="58" t="s">
        <v>108</v>
      </c>
      <c r="I1085" s="58" t="s">
        <v>109</v>
      </c>
      <c r="J1085" s="58">
        <v>218</v>
      </c>
      <c r="K1085" s="58">
        <v>311.74</v>
      </c>
    </row>
    <row r="1086" spans="1:11" hidden="1">
      <c r="A1086" s="58" t="s">
        <v>110</v>
      </c>
      <c r="B1086" s="58">
        <v>2021</v>
      </c>
      <c r="C1086" s="58" t="s">
        <v>30</v>
      </c>
      <c r="D1086" s="58" t="s">
        <v>104</v>
      </c>
      <c r="E1086" s="58" t="s">
        <v>105</v>
      </c>
      <c r="F1086" s="58" t="s">
        <v>106</v>
      </c>
      <c r="G1086" s="58" t="s">
        <v>107</v>
      </c>
      <c r="H1086" s="58" t="s">
        <v>108</v>
      </c>
      <c r="I1086" s="58" t="s">
        <v>109</v>
      </c>
      <c r="J1086" s="58">
        <v>244</v>
      </c>
      <c r="K1086" s="58">
        <v>526.24</v>
      </c>
    </row>
    <row r="1087" spans="1:11" hidden="1">
      <c r="A1087" s="58" t="s">
        <v>103</v>
      </c>
      <c r="B1087" s="58">
        <v>2021</v>
      </c>
      <c r="C1087" s="58" t="s">
        <v>30</v>
      </c>
      <c r="D1087" s="58" t="s">
        <v>104</v>
      </c>
      <c r="E1087" s="58" t="s">
        <v>105</v>
      </c>
      <c r="F1087" s="58" t="s">
        <v>106</v>
      </c>
      <c r="G1087" s="58" t="s">
        <v>107</v>
      </c>
      <c r="H1087" s="58" t="s">
        <v>108</v>
      </c>
      <c r="I1087" s="58" t="s">
        <v>109</v>
      </c>
      <c r="J1087" s="58">
        <v>292</v>
      </c>
      <c r="K1087" s="58">
        <v>526.24</v>
      </c>
    </row>
    <row r="1088" spans="1:11" hidden="1">
      <c r="A1088" s="58" t="s">
        <v>110</v>
      </c>
      <c r="B1088" s="58">
        <v>2021</v>
      </c>
      <c r="C1088" s="58" t="s">
        <v>30</v>
      </c>
      <c r="D1088" s="58" t="s">
        <v>104</v>
      </c>
      <c r="E1088" s="58" t="s">
        <v>105</v>
      </c>
      <c r="F1088" s="58" t="s">
        <v>106</v>
      </c>
      <c r="G1088" s="58" t="s">
        <v>107</v>
      </c>
      <c r="H1088" s="58" t="s">
        <v>108</v>
      </c>
      <c r="I1088" s="58" t="s">
        <v>109</v>
      </c>
      <c r="J1088" s="58">
        <v>1003</v>
      </c>
      <c r="K1088" s="58">
        <v>1434.29</v>
      </c>
    </row>
    <row r="1089" spans="1:11" hidden="1">
      <c r="A1089" s="58" t="s">
        <v>110</v>
      </c>
      <c r="B1089" s="58">
        <v>2021</v>
      </c>
      <c r="C1089" s="58" t="s">
        <v>30</v>
      </c>
      <c r="D1089" s="58" t="s">
        <v>104</v>
      </c>
      <c r="E1089" s="58" t="s">
        <v>105</v>
      </c>
      <c r="F1089" s="58" t="s">
        <v>106</v>
      </c>
      <c r="G1089" s="58" t="s">
        <v>107</v>
      </c>
      <c r="H1089" s="58" t="s">
        <v>108</v>
      </c>
      <c r="I1089" s="58" t="s">
        <v>109</v>
      </c>
      <c r="J1089" s="58">
        <v>1037</v>
      </c>
      <c r="K1089" s="58">
        <v>1482.91</v>
      </c>
    </row>
    <row r="1090" spans="1:11" hidden="1">
      <c r="A1090" s="58" t="s">
        <v>103</v>
      </c>
      <c r="B1090" s="58">
        <v>2021</v>
      </c>
      <c r="C1090" s="58" t="s">
        <v>30</v>
      </c>
      <c r="D1090" s="58" t="s">
        <v>104</v>
      </c>
      <c r="E1090" s="58" t="s">
        <v>105</v>
      </c>
      <c r="F1090" s="58" t="s">
        <v>106</v>
      </c>
      <c r="G1090" s="58" t="s">
        <v>107</v>
      </c>
      <c r="H1090" s="58" t="s">
        <v>108</v>
      </c>
      <c r="I1090" s="58" t="s">
        <v>109</v>
      </c>
      <c r="J1090" s="58">
        <v>216</v>
      </c>
      <c r="K1090" s="58">
        <v>308.88</v>
      </c>
    </row>
    <row r="1091" spans="1:11" hidden="1">
      <c r="A1091" s="58" t="s">
        <v>103</v>
      </c>
      <c r="B1091" s="58">
        <v>2021</v>
      </c>
      <c r="C1091" s="58" t="s">
        <v>30</v>
      </c>
      <c r="D1091" s="58" t="s">
        <v>104</v>
      </c>
      <c r="E1091" s="58" t="s">
        <v>105</v>
      </c>
      <c r="F1091" s="58" t="s">
        <v>106</v>
      </c>
      <c r="G1091" s="58" t="s">
        <v>107</v>
      </c>
      <c r="H1091" s="58" t="s">
        <v>108</v>
      </c>
      <c r="I1091" s="58" t="s">
        <v>109</v>
      </c>
      <c r="J1091" s="58">
        <v>243</v>
      </c>
      <c r="K1091" s="58">
        <v>347.49</v>
      </c>
    </row>
    <row r="1092" spans="1:11" hidden="1">
      <c r="A1092" s="58" t="s">
        <v>103</v>
      </c>
      <c r="B1092" s="58">
        <v>2021</v>
      </c>
      <c r="C1092" s="58" t="s">
        <v>30</v>
      </c>
      <c r="D1092" s="58" t="s">
        <v>104</v>
      </c>
      <c r="E1092" s="58" t="s">
        <v>105</v>
      </c>
      <c r="F1092" s="58" t="s">
        <v>106</v>
      </c>
      <c r="G1092" s="58" t="s">
        <v>107</v>
      </c>
      <c r="H1092" s="58" t="s">
        <v>108</v>
      </c>
      <c r="I1092" s="58" t="s">
        <v>109</v>
      </c>
      <c r="J1092" s="58">
        <v>291</v>
      </c>
      <c r="K1092" s="58">
        <v>416.13</v>
      </c>
    </row>
    <row r="1093" spans="1:11" hidden="1">
      <c r="A1093" s="58" t="s">
        <v>110</v>
      </c>
      <c r="B1093" s="58">
        <v>2021</v>
      </c>
      <c r="C1093" s="58" t="s">
        <v>30</v>
      </c>
      <c r="D1093" s="58" t="s">
        <v>104</v>
      </c>
      <c r="E1093" s="58" t="s">
        <v>105</v>
      </c>
      <c r="F1093" s="58" t="s">
        <v>106</v>
      </c>
      <c r="G1093" s="58" t="s">
        <v>107</v>
      </c>
      <c r="H1093" s="58" t="s">
        <v>108</v>
      </c>
      <c r="I1093" s="58" t="s">
        <v>109</v>
      </c>
      <c r="J1093" s="58">
        <v>219</v>
      </c>
      <c r="K1093" s="58">
        <v>313.17</v>
      </c>
    </row>
    <row r="1094" spans="1:11" hidden="1">
      <c r="A1094" s="58" t="s">
        <v>103</v>
      </c>
      <c r="B1094" s="58">
        <v>2021</v>
      </c>
      <c r="C1094" s="58" t="s">
        <v>30</v>
      </c>
      <c r="D1094" s="58" t="s">
        <v>104</v>
      </c>
      <c r="E1094" s="58" t="s">
        <v>105</v>
      </c>
      <c r="F1094" s="58" t="s">
        <v>106</v>
      </c>
      <c r="G1094" s="58" t="s">
        <v>107</v>
      </c>
      <c r="H1094" s="58" t="s">
        <v>108</v>
      </c>
      <c r="I1094" s="58" t="s">
        <v>109</v>
      </c>
      <c r="J1094" s="58">
        <v>818</v>
      </c>
      <c r="K1094" s="58">
        <v>1169.74</v>
      </c>
    </row>
    <row r="1095" spans="1:11" hidden="1">
      <c r="A1095" s="58" t="s">
        <v>110</v>
      </c>
      <c r="B1095" s="58">
        <v>2021</v>
      </c>
      <c r="C1095" s="58" t="s">
        <v>30</v>
      </c>
      <c r="D1095" s="58" t="s">
        <v>104</v>
      </c>
      <c r="E1095" s="58" t="s">
        <v>105</v>
      </c>
      <c r="F1095" s="58" t="s">
        <v>106</v>
      </c>
      <c r="G1095" s="58" t="s">
        <v>107</v>
      </c>
      <c r="H1095" s="58" t="s">
        <v>108</v>
      </c>
      <c r="I1095" s="58" t="s">
        <v>109</v>
      </c>
      <c r="J1095" s="58">
        <v>871</v>
      </c>
      <c r="K1095" s="58">
        <v>1245.53</v>
      </c>
    </row>
    <row r="1096" spans="1:11" hidden="1">
      <c r="A1096" s="58" t="s">
        <v>110</v>
      </c>
      <c r="B1096" s="58">
        <v>2021</v>
      </c>
      <c r="C1096" s="58" t="s">
        <v>30</v>
      </c>
      <c r="D1096" s="58" t="s">
        <v>104</v>
      </c>
      <c r="E1096" s="58" t="s">
        <v>105</v>
      </c>
      <c r="F1096" s="58" t="s">
        <v>106</v>
      </c>
      <c r="G1096" s="58" t="s">
        <v>107</v>
      </c>
      <c r="H1096" s="58" t="s">
        <v>108</v>
      </c>
      <c r="I1096" s="58" t="s">
        <v>109</v>
      </c>
      <c r="J1096" s="58">
        <v>245</v>
      </c>
      <c r="K1096" s="58">
        <v>350.35</v>
      </c>
    </row>
    <row r="1097" spans="1:11" hidden="1">
      <c r="A1097" s="58" t="s">
        <v>103</v>
      </c>
      <c r="B1097" s="58">
        <v>2021</v>
      </c>
      <c r="C1097" s="58" t="s">
        <v>30</v>
      </c>
      <c r="D1097" s="58" t="s">
        <v>104</v>
      </c>
      <c r="E1097" s="58" t="s">
        <v>105</v>
      </c>
      <c r="F1097" s="58" t="s">
        <v>106</v>
      </c>
      <c r="G1097" s="58" t="s">
        <v>107</v>
      </c>
      <c r="H1097" s="58" t="s">
        <v>108</v>
      </c>
      <c r="I1097" s="58" t="s">
        <v>109</v>
      </c>
      <c r="J1097" s="58">
        <v>293</v>
      </c>
      <c r="K1097" s="58">
        <v>418.99</v>
      </c>
    </row>
    <row r="1098" spans="1:11" hidden="1">
      <c r="A1098" s="58" t="s">
        <v>103</v>
      </c>
      <c r="B1098" s="58">
        <v>2021</v>
      </c>
      <c r="C1098" s="58" t="s">
        <v>30</v>
      </c>
      <c r="D1098" s="58" t="s">
        <v>104</v>
      </c>
      <c r="E1098" s="58" t="s">
        <v>105</v>
      </c>
      <c r="F1098" s="58" t="s">
        <v>106</v>
      </c>
      <c r="G1098" s="58" t="s">
        <v>107</v>
      </c>
      <c r="H1098" s="58" t="s">
        <v>108</v>
      </c>
      <c r="I1098" s="58" t="s">
        <v>109</v>
      </c>
      <c r="J1098" s="58">
        <v>215</v>
      </c>
      <c r="K1098" s="58">
        <v>307.45</v>
      </c>
    </row>
    <row r="1099" spans="1:11" hidden="1">
      <c r="A1099" s="58" t="s">
        <v>103</v>
      </c>
      <c r="B1099" s="58">
        <v>2021</v>
      </c>
      <c r="C1099" s="58" t="s">
        <v>34</v>
      </c>
      <c r="D1099" s="58" t="s">
        <v>104</v>
      </c>
      <c r="E1099" s="58" t="s">
        <v>105</v>
      </c>
      <c r="F1099" s="58" t="s">
        <v>106</v>
      </c>
      <c r="G1099" s="58" t="s">
        <v>107</v>
      </c>
      <c r="H1099" s="58" t="s">
        <v>108</v>
      </c>
      <c r="I1099" s="58" t="s">
        <v>111</v>
      </c>
      <c r="J1099" s="58">
        <v>248</v>
      </c>
      <c r="K1099" s="58">
        <v>354.64</v>
      </c>
    </row>
    <row r="1100" spans="1:11" hidden="1">
      <c r="A1100" s="58" t="s">
        <v>113</v>
      </c>
      <c r="B1100" s="58">
        <v>2021</v>
      </c>
      <c r="C1100" s="58" t="s">
        <v>34</v>
      </c>
      <c r="D1100" s="58" t="s">
        <v>104</v>
      </c>
      <c r="E1100" s="58" t="s">
        <v>105</v>
      </c>
      <c r="F1100" s="58" t="s">
        <v>106</v>
      </c>
      <c r="G1100" s="58" t="s">
        <v>107</v>
      </c>
      <c r="H1100" s="58" t="s">
        <v>108</v>
      </c>
      <c r="I1100" s="58" t="s">
        <v>111</v>
      </c>
      <c r="J1100" s="58">
        <v>242</v>
      </c>
      <c r="K1100" s="58">
        <v>346.06</v>
      </c>
    </row>
    <row r="1101" spans="1:11" hidden="1">
      <c r="A1101" s="58" t="s">
        <v>110</v>
      </c>
      <c r="B1101" s="58">
        <v>2021</v>
      </c>
      <c r="C1101" s="58" t="s">
        <v>34</v>
      </c>
      <c r="D1101" s="58" t="s">
        <v>104</v>
      </c>
      <c r="E1101" s="58" t="s">
        <v>105</v>
      </c>
      <c r="F1101" s="58" t="s">
        <v>106</v>
      </c>
      <c r="G1101" s="58" t="s">
        <v>107</v>
      </c>
      <c r="H1101" s="58" t="s">
        <v>108</v>
      </c>
      <c r="I1101" s="58" t="s">
        <v>111</v>
      </c>
      <c r="J1101" s="58">
        <v>236</v>
      </c>
      <c r="K1101" s="58">
        <v>337.48</v>
      </c>
    </row>
    <row r="1102" spans="1:11" hidden="1">
      <c r="A1102" s="58" t="s">
        <v>110</v>
      </c>
      <c r="B1102" s="58">
        <v>2021</v>
      </c>
      <c r="C1102" s="58" t="s">
        <v>34</v>
      </c>
      <c r="D1102" s="58" t="s">
        <v>104</v>
      </c>
      <c r="E1102" s="58" t="s">
        <v>105</v>
      </c>
      <c r="F1102" s="58" t="s">
        <v>106</v>
      </c>
      <c r="G1102" s="58" t="s">
        <v>107</v>
      </c>
      <c r="H1102" s="58" t="s">
        <v>108</v>
      </c>
      <c r="I1102" s="58" t="s">
        <v>109</v>
      </c>
      <c r="J1102" s="58">
        <v>224</v>
      </c>
      <c r="K1102" s="58">
        <v>320.32</v>
      </c>
    </row>
    <row r="1103" spans="1:11" hidden="1">
      <c r="A1103" s="58" t="s">
        <v>103</v>
      </c>
      <c r="B1103" s="58">
        <v>2021</v>
      </c>
      <c r="C1103" s="58" t="s">
        <v>34</v>
      </c>
      <c r="D1103" s="58" t="s">
        <v>104</v>
      </c>
      <c r="E1103" s="58" t="s">
        <v>105</v>
      </c>
      <c r="F1103" s="58" t="s">
        <v>106</v>
      </c>
      <c r="G1103" s="58" t="s">
        <v>107</v>
      </c>
      <c r="H1103" s="58" t="s">
        <v>108</v>
      </c>
      <c r="I1103" s="58" t="s">
        <v>109</v>
      </c>
      <c r="J1103" s="58">
        <v>250</v>
      </c>
      <c r="K1103" s="58">
        <v>357.5</v>
      </c>
    </row>
    <row r="1104" spans="1:11" hidden="1">
      <c r="A1104" s="58" t="s">
        <v>112</v>
      </c>
      <c r="B1104" s="58">
        <v>2021</v>
      </c>
      <c r="C1104" s="58" t="s">
        <v>34</v>
      </c>
      <c r="D1104" s="58" t="s">
        <v>104</v>
      </c>
      <c r="E1104" s="58" t="s">
        <v>105</v>
      </c>
      <c r="F1104" s="58" t="s">
        <v>106</v>
      </c>
      <c r="G1104" s="58" t="s">
        <v>107</v>
      </c>
      <c r="H1104" s="58" t="s">
        <v>108</v>
      </c>
      <c r="I1104" s="58" t="s">
        <v>109</v>
      </c>
      <c r="J1104" s="58">
        <v>244</v>
      </c>
      <c r="K1104" s="58">
        <v>348.92</v>
      </c>
    </row>
    <row r="1105" spans="1:11" hidden="1">
      <c r="A1105" s="58" t="s">
        <v>112</v>
      </c>
      <c r="B1105" s="58">
        <v>2021</v>
      </c>
      <c r="C1105" s="58" t="s">
        <v>34</v>
      </c>
      <c r="D1105" s="58" t="s">
        <v>104</v>
      </c>
      <c r="E1105" s="58" t="s">
        <v>105</v>
      </c>
      <c r="F1105" s="58" t="s">
        <v>106</v>
      </c>
      <c r="G1105" s="58" t="s">
        <v>107</v>
      </c>
      <c r="H1105" s="58" t="s">
        <v>108</v>
      </c>
      <c r="I1105" s="58" t="s">
        <v>109</v>
      </c>
      <c r="J1105" s="58">
        <v>238</v>
      </c>
      <c r="K1105" s="58">
        <v>340.34</v>
      </c>
    </row>
    <row r="1106" spans="1:11" hidden="1">
      <c r="A1106" s="58" t="s">
        <v>110</v>
      </c>
      <c r="B1106" s="58">
        <v>2021</v>
      </c>
      <c r="C1106" s="58" t="s">
        <v>34</v>
      </c>
      <c r="D1106" s="58" t="s">
        <v>104</v>
      </c>
      <c r="E1106" s="58" t="s">
        <v>105</v>
      </c>
      <c r="F1106" s="58" t="s">
        <v>106</v>
      </c>
      <c r="G1106" s="58" t="s">
        <v>107</v>
      </c>
      <c r="H1106" s="58" t="s">
        <v>108</v>
      </c>
      <c r="I1106" s="58" t="s">
        <v>109</v>
      </c>
      <c r="J1106" s="58">
        <v>220</v>
      </c>
      <c r="K1106" s="58">
        <v>526.24</v>
      </c>
    </row>
    <row r="1107" spans="1:11" hidden="1">
      <c r="A1107" s="58" t="s">
        <v>110</v>
      </c>
      <c r="B1107" s="58">
        <v>2021</v>
      </c>
      <c r="C1107" s="58" t="s">
        <v>34</v>
      </c>
      <c r="D1107" s="58" t="s">
        <v>104</v>
      </c>
      <c r="E1107" s="58" t="s">
        <v>105</v>
      </c>
      <c r="F1107" s="58" t="s">
        <v>106</v>
      </c>
      <c r="G1107" s="58" t="s">
        <v>107</v>
      </c>
      <c r="H1107" s="58" t="s">
        <v>108</v>
      </c>
      <c r="I1107" s="58" t="s">
        <v>109</v>
      </c>
      <c r="J1107" s="58">
        <v>268</v>
      </c>
      <c r="K1107" s="58">
        <v>526.24</v>
      </c>
    </row>
    <row r="1108" spans="1:11" hidden="1">
      <c r="A1108" s="58" t="s">
        <v>110</v>
      </c>
      <c r="B1108" s="58">
        <v>2021</v>
      </c>
      <c r="C1108" s="58" t="s">
        <v>34</v>
      </c>
      <c r="D1108" s="58" t="s">
        <v>104</v>
      </c>
      <c r="E1108" s="58" t="s">
        <v>105</v>
      </c>
      <c r="F1108" s="58" t="s">
        <v>106</v>
      </c>
      <c r="G1108" s="58" t="s">
        <v>107</v>
      </c>
      <c r="H1108" s="58" t="s">
        <v>108</v>
      </c>
      <c r="I1108" s="58" t="s">
        <v>109</v>
      </c>
      <c r="J1108" s="58">
        <v>1007</v>
      </c>
      <c r="K1108" s="58">
        <v>1440.01</v>
      </c>
    </row>
    <row r="1109" spans="1:11" hidden="1">
      <c r="A1109" s="58" t="s">
        <v>110</v>
      </c>
      <c r="B1109" s="58">
        <v>2021</v>
      </c>
      <c r="C1109" s="58" t="s">
        <v>34</v>
      </c>
      <c r="D1109" s="58" t="s">
        <v>104</v>
      </c>
      <c r="E1109" s="58" t="s">
        <v>105</v>
      </c>
      <c r="F1109" s="58" t="s">
        <v>106</v>
      </c>
      <c r="G1109" s="58" t="s">
        <v>107</v>
      </c>
      <c r="H1109" s="58" t="s">
        <v>108</v>
      </c>
      <c r="I1109" s="58" t="s">
        <v>109</v>
      </c>
      <c r="J1109" s="58">
        <v>1040</v>
      </c>
      <c r="K1109" s="58">
        <v>1487.2</v>
      </c>
    </row>
    <row r="1110" spans="1:11" hidden="1">
      <c r="A1110" s="58" t="s">
        <v>103</v>
      </c>
      <c r="B1110" s="58">
        <v>2021</v>
      </c>
      <c r="C1110" s="58" t="s">
        <v>34</v>
      </c>
      <c r="D1110" s="58" t="s">
        <v>104</v>
      </c>
      <c r="E1110" s="58" t="s">
        <v>105</v>
      </c>
      <c r="F1110" s="58" t="s">
        <v>106</v>
      </c>
      <c r="G1110" s="58" t="s">
        <v>107</v>
      </c>
      <c r="H1110" s="58" t="s">
        <v>108</v>
      </c>
      <c r="I1110" s="58" t="s">
        <v>109</v>
      </c>
      <c r="J1110" s="58">
        <v>225</v>
      </c>
      <c r="K1110" s="58">
        <v>321.75</v>
      </c>
    </row>
    <row r="1111" spans="1:11" hidden="1">
      <c r="A1111" s="58" t="s">
        <v>103</v>
      </c>
      <c r="B1111" s="58">
        <v>2021</v>
      </c>
      <c r="C1111" s="58" t="s">
        <v>34</v>
      </c>
      <c r="D1111" s="58" t="s">
        <v>104</v>
      </c>
      <c r="E1111" s="58" t="s">
        <v>105</v>
      </c>
      <c r="F1111" s="58" t="s">
        <v>106</v>
      </c>
      <c r="G1111" s="58" t="s">
        <v>107</v>
      </c>
      <c r="H1111" s="58" t="s">
        <v>108</v>
      </c>
      <c r="I1111" s="58" t="s">
        <v>109</v>
      </c>
      <c r="J1111" s="58">
        <v>267</v>
      </c>
      <c r="K1111" s="58">
        <v>381.81</v>
      </c>
    </row>
    <row r="1112" spans="1:11" hidden="1">
      <c r="A1112" s="58" t="s">
        <v>110</v>
      </c>
      <c r="B1112" s="58">
        <v>2021</v>
      </c>
      <c r="C1112" s="58" t="s">
        <v>34</v>
      </c>
      <c r="D1112" s="58" t="s">
        <v>104</v>
      </c>
      <c r="E1112" s="58" t="s">
        <v>105</v>
      </c>
      <c r="F1112" s="58" t="s">
        <v>106</v>
      </c>
      <c r="G1112" s="58" t="s">
        <v>107</v>
      </c>
      <c r="H1112" s="58" t="s">
        <v>108</v>
      </c>
      <c r="I1112" s="58" t="s">
        <v>109</v>
      </c>
      <c r="J1112" s="58">
        <v>247</v>
      </c>
      <c r="K1112" s="58">
        <v>353.21</v>
      </c>
    </row>
    <row r="1113" spans="1:11" hidden="1">
      <c r="A1113" s="58" t="s">
        <v>110</v>
      </c>
      <c r="B1113" s="58">
        <v>2021</v>
      </c>
      <c r="C1113" s="58" t="s">
        <v>34</v>
      </c>
      <c r="D1113" s="58" t="s">
        <v>104</v>
      </c>
      <c r="E1113" s="58" t="s">
        <v>105</v>
      </c>
      <c r="F1113" s="58" t="s">
        <v>106</v>
      </c>
      <c r="G1113" s="58" t="s">
        <v>107</v>
      </c>
      <c r="H1113" s="58" t="s">
        <v>108</v>
      </c>
      <c r="I1113" s="58" t="s">
        <v>109</v>
      </c>
      <c r="J1113" s="58">
        <v>241</v>
      </c>
      <c r="K1113" s="58">
        <v>344.63</v>
      </c>
    </row>
    <row r="1114" spans="1:11" hidden="1">
      <c r="A1114" s="58" t="s">
        <v>110</v>
      </c>
      <c r="B1114" s="58">
        <v>2021</v>
      </c>
      <c r="C1114" s="58" t="s">
        <v>34</v>
      </c>
      <c r="D1114" s="58" t="s">
        <v>104</v>
      </c>
      <c r="E1114" s="58" t="s">
        <v>105</v>
      </c>
      <c r="F1114" s="58" t="s">
        <v>106</v>
      </c>
      <c r="G1114" s="58" t="s">
        <v>107</v>
      </c>
      <c r="H1114" s="58" t="s">
        <v>108</v>
      </c>
      <c r="I1114" s="58" t="s">
        <v>109</v>
      </c>
      <c r="J1114" s="58">
        <v>235</v>
      </c>
      <c r="K1114" s="58">
        <v>336.05</v>
      </c>
    </row>
    <row r="1115" spans="1:11" hidden="1">
      <c r="A1115" s="58" t="s">
        <v>112</v>
      </c>
      <c r="B1115" s="58">
        <v>2021</v>
      </c>
      <c r="C1115" s="58" t="s">
        <v>34</v>
      </c>
      <c r="D1115" s="58" t="s">
        <v>104</v>
      </c>
      <c r="E1115" s="58" t="s">
        <v>105</v>
      </c>
      <c r="F1115" s="58" t="s">
        <v>106</v>
      </c>
      <c r="G1115" s="58" t="s">
        <v>107</v>
      </c>
      <c r="H1115" s="58" t="s">
        <v>108</v>
      </c>
      <c r="I1115" s="58" t="s">
        <v>109</v>
      </c>
      <c r="J1115" s="58">
        <v>788</v>
      </c>
      <c r="K1115" s="58">
        <v>1126.8399999999999</v>
      </c>
    </row>
    <row r="1116" spans="1:11" hidden="1">
      <c r="A1116" s="58" t="s">
        <v>110</v>
      </c>
      <c r="B1116" s="58">
        <v>2021</v>
      </c>
      <c r="C1116" s="58" t="s">
        <v>34</v>
      </c>
      <c r="D1116" s="58" t="s">
        <v>104</v>
      </c>
      <c r="E1116" s="58" t="s">
        <v>105</v>
      </c>
      <c r="F1116" s="58" t="s">
        <v>106</v>
      </c>
      <c r="G1116" s="58" t="s">
        <v>107</v>
      </c>
      <c r="H1116" s="58" t="s">
        <v>108</v>
      </c>
      <c r="I1116" s="58" t="s">
        <v>109</v>
      </c>
      <c r="J1116" s="58">
        <v>821</v>
      </c>
      <c r="K1116" s="58">
        <v>1174.03</v>
      </c>
    </row>
    <row r="1117" spans="1:11" hidden="1">
      <c r="A1117" s="58" t="s">
        <v>103</v>
      </c>
      <c r="B1117" s="58">
        <v>2021</v>
      </c>
      <c r="C1117" s="58" t="s">
        <v>34</v>
      </c>
      <c r="D1117" s="58" t="s">
        <v>104</v>
      </c>
      <c r="E1117" s="58" t="s">
        <v>105</v>
      </c>
      <c r="F1117" s="58" t="s">
        <v>106</v>
      </c>
      <c r="G1117" s="58" t="s">
        <v>107</v>
      </c>
      <c r="H1117" s="58" t="s">
        <v>108</v>
      </c>
      <c r="I1117" s="58" t="s">
        <v>111</v>
      </c>
      <c r="J1117" s="58">
        <v>245</v>
      </c>
      <c r="K1117" s="58">
        <v>350.35</v>
      </c>
    </row>
    <row r="1118" spans="1:11" hidden="1">
      <c r="A1118" s="58" t="s">
        <v>103</v>
      </c>
      <c r="B1118" s="58">
        <v>2021</v>
      </c>
      <c r="C1118" s="58" t="s">
        <v>34</v>
      </c>
      <c r="D1118" s="58" t="s">
        <v>104</v>
      </c>
      <c r="E1118" s="58" t="s">
        <v>105</v>
      </c>
      <c r="F1118" s="58" t="s">
        <v>106</v>
      </c>
      <c r="G1118" s="58" t="s">
        <v>107</v>
      </c>
      <c r="H1118" s="58" t="s">
        <v>108</v>
      </c>
      <c r="I1118" s="58" t="s">
        <v>111</v>
      </c>
      <c r="J1118" s="58">
        <v>239</v>
      </c>
      <c r="K1118" s="58">
        <v>341.77</v>
      </c>
    </row>
    <row r="1119" spans="1:11" hidden="1">
      <c r="A1119" s="58" t="s">
        <v>112</v>
      </c>
      <c r="B1119" s="58">
        <v>2021</v>
      </c>
      <c r="C1119" s="58" t="s">
        <v>34</v>
      </c>
      <c r="D1119" s="58" t="s">
        <v>104</v>
      </c>
      <c r="E1119" s="58" t="s">
        <v>105</v>
      </c>
      <c r="F1119" s="58" t="s">
        <v>106</v>
      </c>
      <c r="G1119" s="58" t="s">
        <v>107</v>
      </c>
      <c r="H1119" s="58" t="s">
        <v>108</v>
      </c>
      <c r="I1119" s="58" t="s">
        <v>109</v>
      </c>
      <c r="J1119" s="58">
        <v>221</v>
      </c>
      <c r="K1119" s="58">
        <v>316.02999999999997</v>
      </c>
    </row>
    <row r="1120" spans="1:11" hidden="1">
      <c r="A1120" s="58" t="s">
        <v>103</v>
      </c>
      <c r="B1120" s="58">
        <v>2021</v>
      </c>
      <c r="C1120" s="58" t="s">
        <v>34</v>
      </c>
      <c r="D1120" s="58" t="s">
        <v>104</v>
      </c>
      <c r="E1120" s="58" t="s">
        <v>105</v>
      </c>
      <c r="F1120" s="58" t="s">
        <v>106</v>
      </c>
      <c r="G1120" s="58" t="s">
        <v>107</v>
      </c>
      <c r="H1120" s="58" t="s">
        <v>108</v>
      </c>
      <c r="I1120" s="58" t="s">
        <v>109</v>
      </c>
      <c r="J1120" s="58">
        <v>269</v>
      </c>
      <c r="K1120" s="58">
        <v>384.67</v>
      </c>
    </row>
    <row r="1121" spans="1:11" hidden="1">
      <c r="A1121" s="58" t="s">
        <v>103</v>
      </c>
      <c r="B1121" s="58">
        <v>2021</v>
      </c>
      <c r="C1121" s="58" t="s">
        <v>23</v>
      </c>
      <c r="D1121" s="58" t="s">
        <v>104</v>
      </c>
      <c r="E1121" s="58" t="s">
        <v>105</v>
      </c>
      <c r="F1121" s="58" t="s">
        <v>106</v>
      </c>
      <c r="G1121" s="58" t="s">
        <v>107</v>
      </c>
      <c r="H1121" s="58" t="s">
        <v>108</v>
      </c>
      <c r="I1121" s="58" t="s">
        <v>109</v>
      </c>
      <c r="J1121" s="58">
        <v>278</v>
      </c>
      <c r="K1121" s="58">
        <v>397.54</v>
      </c>
    </row>
    <row r="1122" spans="1:11" hidden="1">
      <c r="A1122" s="58" t="s">
        <v>110</v>
      </c>
      <c r="B1122" s="58">
        <v>2021</v>
      </c>
      <c r="C1122" s="58" t="s">
        <v>23</v>
      </c>
      <c r="D1122" s="58" t="s">
        <v>104</v>
      </c>
      <c r="E1122" s="58" t="s">
        <v>105</v>
      </c>
      <c r="F1122" s="58" t="s">
        <v>106</v>
      </c>
      <c r="G1122" s="58" t="s">
        <v>107</v>
      </c>
      <c r="H1122" s="58" t="s">
        <v>108</v>
      </c>
      <c r="I1122" s="58" t="s">
        <v>109</v>
      </c>
      <c r="J1122" s="58">
        <v>320</v>
      </c>
      <c r="K1122" s="58">
        <v>457.6</v>
      </c>
    </row>
    <row r="1123" spans="1:11" hidden="1">
      <c r="A1123" s="58" t="s">
        <v>110</v>
      </c>
      <c r="B1123" s="58">
        <v>2021</v>
      </c>
      <c r="C1123" s="58" t="s">
        <v>23</v>
      </c>
      <c r="D1123" s="58" t="s">
        <v>104</v>
      </c>
      <c r="E1123" s="58" t="s">
        <v>105</v>
      </c>
      <c r="F1123" s="58" t="s">
        <v>106</v>
      </c>
      <c r="G1123" s="58" t="s">
        <v>107</v>
      </c>
      <c r="H1123" s="58" t="s">
        <v>108</v>
      </c>
      <c r="I1123" s="58" t="s">
        <v>109</v>
      </c>
      <c r="J1123" s="58">
        <v>248</v>
      </c>
      <c r="K1123" s="58">
        <v>354.64</v>
      </c>
    </row>
    <row r="1124" spans="1:11" hidden="1">
      <c r="A1124" s="58" t="s">
        <v>103</v>
      </c>
      <c r="B1124" s="58">
        <v>2021</v>
      </c>
      <c r="C1124" s="58" t="s">
        <v>23</v>
      </c>
      <c r="D1124" s="58" t="s">
        <v>104</v>
      </c>
      <c r="E1124" s="58" t="s">
        <v>105</v>
      </c>
      <c r="F1124" s="58" t="s">
        <v>106</v>
      </c>
      <c r="G1124" s="58" t="s">
        <v>107</v>
      </c>
      <c r="H1124" s="58" t="s">
        <v>108</v>
      </c>
      <c r="I1124" s="58" t="s">
        <v>109</v>
      </c>
      <c r="J1124" s="58">
        <v>274</v>
      </c>
      <c r="K1124" s="58">
        <v>526.24</v>
      </c>
    </row>
    <row r="1125" spans="1:11" hidden="1">
      <c r="A1125" s="58" t="s">
        <v>110</v>
      </c>
      <c r="B1125" s="58">
        <v>2021</v>
      </c>
      <c r="C1125" s="58" t="s">
        <v>23</v>
      </c>
      <c r="D1125" s="58" t="s">
        <v>104</v>
      </c>
      <c r="E1125" s="58" t="s">
        <v>105</v>
      </c>
      <c r="F1125" s="58" t="s">
        <v>106</v>
      </c>
      <c r="G1125" s="58" t="s">
        <v>107</v>
      </c>
      <c r="H1125" s="58" t="s">
        <v>108</v>
      </c>
      <c r="I1125" s="58" t="s">
        <v>109</v>
      </c>
      <c r="J1125" s="58">
        <v>322</v>
      </c>
      <c r="K1125" s="58">
        <v>526.24</v>
      </c>
    </row>
    <row r="1126" spans="1:11" hidden="1">
      <c r="A1126" s="58" t="s">
        <v>110</v>
      </c>
      <c r="B1126" s="58">
        <v>2021</v>
      </c>
      <c r="C1126" s="58" t="s">
        <v>23</v>
      </c>
      <c r="D1126" s="58" t="s">
        <v>104</v>
      </c>
      <c r="E1126" s="58" t="s">
        <v>105</v>
      </c>
      <c r="F1126" s="58" t="s">
        <v>106</v>
      </c>
      <c r="G1126" s="58" t="s">
        <v>107</v>
      </c>
      <c r="H1126" s="58" t="s">
        <v>108</v>
      </c>
      <c r="I1126" s="58" t="s">
        <v>109</v>
      </c>
      <c r="J1126" s="58">
        <v>250</v>
      </c>
      <c r="K1126" s="58">
        <v>526.24</v>
      </c>
    </row>
    <row r="1127" spans="1:11" hidden="1">
      <c r="A1127" s="58" t="s">
        <v>114</v>
      </c>
      <c r="B1127" s="58">
        <v>2021</v>
      </c>
      <c r="C1127" s="58" t="s">
        <v>23</v>
      </c>
      <c r="D1127" s="58" t="s">
        <v>104</v>
      </c>
      <c r="E1127" s="58" t="s">
        <v>105</v>
      </c>
      <c r="F1127" s="58" t="s">
        <v>106</v>
      </c>
      <c r="G1127" s="58" t="s">
        <v>107</v>
      </c>
      <c r="H1127" s="58" t="s">
        <v>108</v>
      </c>
      <c r="I1127" s="58" t="s">
        <v>109</v>
      </c>
      <c r="J1127" s="58">
        <v>998</v>
      </c>
      <c r="K1127" s="58">
        <v>1427.14</v>
      </c>
    </row>
    <row r="1128" spans="1:11" hidden="1">
      <c r="A1128" s="58" t="s">
        <v>110</v>
      </c>
      <c r="B1128" s="58">
        <v>2021</v>
      </c>
      <c r="C1128" s="58" t="s">
        <v>23</v>
      </c>
      <c r="D1128" s="58" t="s">
        <v>104</v>
      </c>
      <c r="E1128" s="58" t="s">
        <v>105</v>
      </c>
      <c r="F1128" s="58" t="s">
        <v>106</v>
      </c>
      <c r="G1128" s="58" t="s">
        <v>107</v>
      </c>
      <c r="H1128" s="58" t="s">
        <v>108</v>
      </c>
      <c r="I1128" s="58" t="s">
        <v>109</v>
      </c>
      <c r="J1128" s="58">
        <v>1031</v>
      </c>
      <c r="K1128" s="58">
        <v>1474.33</v>
      </c>
    </row>
    <row r="1129" spans="1:11" hidden="1">
      <c r="A1129" s="58" t="s">
        <v>103</v>
      </c>
      <c r="B1129" s="58">
        <v>2021</v>
      </c>
      <c r="C1129" s="58" t="s">
        <v>23</v>
      </c>
      <c r="D1129" s="58" t="s">
        <v>104</v>
      </c>
      <c r="E1129" s="58" t="s">
        <v>105</v>
      </c>
      <c r="F1129" s="58" t="s">
        <v>106</v>
      </c>
      <c r="G1129" s="58" t="s">
        <v>107</v>
      </c>
      <c r="H1129" s="58" t="s">
        <v>108</v>
      </c>
      <c r="I1129" s="58" t="s">
        <v>109</v>
      </c>
      <c r="J1129" s="58">
        <v>321</v>
      </c>
      <c r="K1129" s="58">
        <v>459.03</v>
      </c>
    </row>
    <row r="1130" spans="1:11" hidden="1">
      <c r="A1130" s="58" t="s">
        <v>114</v>
      </c>
      <c r="B1130" s="58">
        <v>2021</v>
      </c>
      <c r="C1130" s="58" t="s">
        <v>23</v>
      </c>
      <c r="D1130" s="58" t="s">
        <v>104</v>
      </c>
      <c r="E1130" s="58" t="s">
        <v>105</v>
      </c>
      <c r="F1130" s="58" t="s">
        <v>106</v>
      </c>
      <c r="G1130" s="58" t="s">
        <v>107</v>
      </c>
      <c r="H1130" s="58" t="s">
        <v>108</v>
      </c>
      <c r="I1130" s="58" t="s">
        <v>109</v>
      </c>
      <c r="J1130" s="58">
        <v>249</v>
      </c>
      <c r="K1130" s="58">
        <v>356.07</v>
      </c>
    </row>
    <row r="1131" spans="1:11" hidden="1">
      <c r="A1131" s="58" t="s">
        <v>110</v>
      </c>
      <c r="B1131" s="58">
        <v>2021</v>
      </c>
      <c r="C1131" s="58" t="s">
        <v>23</v>
      </c>
      <c r="D1131" s="58" t="s">
        <v>104</v>
      </c>
      <c r="E1131" s="58" t="s">
        <v>105</v>
      </c>
      <c r="F1131" s="58" t="s">
        <v>106</v>
      </c>
      <c r="G1131" s="58" t="s">
        <v>107</v>
      </c>
      <c r="H1131" s="58" t="s">
        <v>108</v>
      </c>
      <c r="I1131" s="58" t="s">
        <v>109</v>
      </c>
      <c r="J1131" s="58">
        <v>779</v>
      </c>
      <c r="K1131" s="58">
        <v>1113.97</v>
      </c>
    </row>
    <row r="1132" spans="1:11" hidden="1">
      <c r="A1132" s="58" t="s">
        <v>103</v>
      </c>
      <c r="B1132" s="58">
        <v>2021</v>
      </c>
      <c r="C1132" s="58" t="s">
        <v>23</v>
      </c>
      <c r="D1132" s="58" t="s">
        <v>104</v>
      </c>
      <c r="E1132" s="58" t="s">
        <v>105</v>
      </c>
      <c r="F1132" s="58" t="s">
        <v>106</v>
      </c>
      <c r="G1132" s="58" t="s">
        <v>107</v>
      </c>
      <c r="H1132" s="58" t="s">
        <v>108</v>
      </c>
      <c r="I1132" s="58" t="s">
        <v>109</v>
      </c>
      <c r="J1132" s="58">
        <v>812</v>
      </c>
      <c r="K1132" s="58">
        <v>1161.1600000000001</v>
      </c>
    </row>
    <row r="1133" spans="1:11" hidden="1">
      <c r="A1133" s="58" t="s">
        <v>103</v>
      </c>
      <c r="B1133" s="58">
        <v>2021</v>
      </c>
      <c r="C1133" s="58" t="s">
        <v>23</v>
      </c>
      <c r="D1133" s="58" t="s">
        <v>104</v>
      </c>
      <c r="E1133" s="58" t="s">
        <v>105</v>
      </c>
      <c r="F1133" s="58" t="s">
        <v>106</v>
      </c>
      <c r="G1133" s="58" t="s">
        <v>107</v>
      </c>
      <c r="H1133" s="58" t="s">
        <v>108</v>
      </c>
      <c r="I1133" s="58" t="s">
        <v>109</v>
      </c>
      <c r="J1133" s="58">
        <v>866</v>
      </c>
      <c r="K1133" s="58">
        <v>1238.3800000000001</v>
      </c>
    </row>
    <row r="1134" spans="1:11" hidden="1">
      <c r="A1134" s="58" t="s">
        <v>110</v>
      </c>
      <c r="B1134" s="58">
        <v>2021</v>
      </c>
      <c r="C1134" s="58" t="s">
        <v>23</v>
      </c>
      <c r="D1134" s="58" t="s">
        <v>104</v>
      </c>
      <c r="E1134" s="58" t="s">
        <v>105</v>
      </c>
      <c r="F1134" s="58" t="s">
        <v>106</v>
      </c>
      <c r="G1134" s="58" t="s">
        <v>107</v>
      </c>
      <c r="H1134" s="58" t="s">
        <v>108</v>
      </c>
      <c r="I1134" s="58" t="s">
        <v>109</v>
      </c>
      <c r="J1134" s="58">
        <v>275</v>
      </c>
      <c r="K1134" s="58">
        <v>393.25</v>
      </c>
    </row>
    <row r="1135" spans="1:11" hidden="1">
      <c r="A1135" s="58" t="s">
        <v>110</v>
      </c>
      <c r="B1135" s="58">
        <v>2021</v>
      </c>
      <c r="C1135" s="58" t="s">
        <v>23</v>
      </c>
      <c r="D1135" s="58" t="s">
        <v>104</v>
      </c>
      <c r="E1135" s="58" t="s">
        <v>105</v>
      </c>
      <c r="F1135" s="58" t="s">
        <v>106</v>
      </c>
      <c r="G1135" s="58" t="s">
        <v>107</v>
      </c>
      <c r="H1135" s="58" t="s">
        <v>108</v>
      </c>
      <c r="I1135" s="58" t="s">
        <v>109</v>
      </c>
      <c r="J1135" s="58">
        <v>323</v>
      </c>
      <c r="K1135" s="58">
        <v>461.89</v>
      </c>
    </row>
    <row r="1136" spans="1:11" hidden="1">
      <c r="A1136" s="58" t="s">
        <v>103</v>
      </c>
      <c r="B1136" s="58">
        <v>2021</v>
      </c>
      <c r="C1136" s="58" t="s">
        <v>23</v>
      </c>
      <c r="D1136" s="58" t="s">
        <v>104</v>
      </c>
      <c r="E1136" s="58" t="s">
        <v>105</v>
      </c>
      <c r="F1136" s="58" t="s">
        <v>106</v>
      </c>
      <c r="G1136" s="58" t="s">
        <v>107</v>
      </c>
      <c r="H1136" s="58" t="s">
        <v>108</v>
      </c>
      <c r="I1136" s="58" t="s">
        <v>109</v>
      </c>
      <c r="J1136" s="58">
        <v>251</v>
      </c>
      <c r="K1136" s="58">
        <v>358.93</v>
      </c>
    </row>
    <row r="1137" spans="1:11" hidden="1">
      <c r="A1137" s="58" t="s">
        <v>103</v>
      </c>
      <c r="B1137" s="58">
        <v>2021</v>
      </c>
      <c r="C1137" s="58" t="s">
        <v>1</v>
      </c>
      <c r="D1137" s="58" t="s">
        <v>104</v>
      </c>
      <c r="E1137" s="58" t="s">
        <v>105</v>
      </c>
      <c r="F1137" s="58" t="s">
        <v>106</v>
      </c>
      <c r="G1137" s="58" t="s">
        <v>107</v>
      </c>
      <c r="H1137" s="58" t="s">
        <v>108</v>
      </c>
      <c r="I1137" s="58" t="s">
        <v>109</v>
      </c>
      <c r="J1137" s="58">
        <v>326</v>
      </c>
      <c r="K1137" s="58">
        <v>466.18</v>
      </c>
    </row>
    <row r="1138" spans="1:11" hidden="1">
      <c r="A1138" s="58" t="s">
        <v>103</v>
      </c>
      <c r="B1138" s="58">
        <v>2021</v>
      </c>
      <c r="C1138" s="58" t="s">
        <v>1</v>
      </c>
      <c r="D1138" s="58" t="s">
        <v>104</v>
      </c>
      <c r="E1138" s="58" t="s">
        <v>105</v>
      </c>
      <c r="F1138" s="58" t="s">
        <v>106</v>
      </c>
      <c r="G1138" s="58" t="s">
        <v>107</v>
      </c>
      <c r="H1138" s="58" t="s">
        <v>108</v>
      </c>
      <c r="I1138" s="58" t="s">
        <v>109</v>
      </c>
      <c r="J1138" s="58">
        <v>254</v>
      </c>
      <c r="K1138" s="58">
        <v>363.22</v>
      </c>
    </row>
    <row r="1139" spans="1:11" hidden="1">
      <c r="A1139" s="58" t="s">
        <v>112</v>
      </c>
      <c r="B1139" s="58">
        <v>2021</v>
      </c>
      <c r="C1139" s="58" t="s">
        <v>1</v>
      </c>
      <c r="D1139" s="58" t="s">
        <v>104</v>
      </c>
      <c r="E1139" s="58" t="s">
        <v>105</v>
      </c>
      <c r="F1139" s="58" t="s">
        <v>106</v>
      </c>
      <c r="G1139" s="58" t="s">
        <v>107</v>
      </c>
      <c r="H1139" s="58" t="s">
        <v>108</v>
      </c>
      <c r="I1139" s="58" t="s">
        <v>109</v>
      </c>
      <c r="J1139" s="58">
        <v>280</v>
      </c>
      <c r="K1139" s="58">
        <v>526.24</v>
      </c>
    </row>
    <row r="1140" spans="1:11" hidden="1">
      <c r="A1140" s="58" t="s">
        <v>110</v>
      </c>
      <c r="B1140" s="58">
        <v>2021</v>
      </c>
      <c r="C1140" s="58" t="s">
        <v>1</v>
      </c>
      <c r="D1140" s="58" t="s">
        <v>104</v>
      </c>
      <c r="E1140" s="58" t="s">
        <v>105</v>
      </c>
      <c r="F1140" s="58" t="s">
        <v>106</v>
      </c>
      <c r="G1140" s="58" t="s">
        <v>107</v>
      </c>
      <c r="H1140" s="58" t="s">
        <v>108</v>
      </c>
      <c r="I1140" s="58" t="s">
        <v>109</v>
      </c>
      <c r="J1140" s="58">
        <v>328</v>
      </c>
      <c r="K1140" s="58">
        <v>526.24</v>
      </c>
    </row>
    <row r="1141" spans="1:11" hidden="1">
      <c r="A1141" s="58" t="s">
        <v>112</v>
      </c>
      <c r="B1141" s="58">
        <v>2021</v>
      </c>
      <c r="C1141" s="58" t="s">
        <v>1</v>
      </c>
      <c r="D1141" s="58" t="s">
        <v>104</v>
      </c>
      <c r="E1141" s="58" t="s">
        <v>105</v>
      </c>
      <c r="F1141" s="58" t="s">
        <v>106</v>
      </c>
      <c r="G1141" s="58" t="s">
        <v>107</v>
      </c>
      <c r="H1141" s="58" t="s">
        <v>108</v>
      </c>
      <c r="I1141" s="58" t="s">
        <v>109</v>
      </c>
      <c r="J1141" s="58">
        <v>256</v>
      </c>
      <c r="K1141" s="58">
        <v>526.24</v>
      </c>
    </row>
    <row r="1142" spans="1:11" hidden="1">
      <c r="A1142" s="58" t="s">
        <v>112</v>
      </c>
      <c r="B1142" s="58">
        <v>2021</v>
      </c>
      <c r="C1142" s="58" t="s">
        <v>1</v>
      </c>
      <c r="D1142" s="58" t="s">
        <v>104</v>
      </c>
      <c r="E1142" s="58" t="s">
        <v>105</v>
      </c>
      <c r="F1142" s="58" t="s">
        <v>106</v>
      </c>
      <c r="G1142" s="58" t="s">
        <v>107</v>
      </c>
      <c r="H1142" s="58" t="s">
        <v>108</v>
      </c>
      <c r="I1142" s="58" t="s">
        <v>109</v>
      </c>
      <c r="J1142" s="58">
        <v>997</v>
      </c>
      <c r="K1142" s="58">
        <v>1425.71</v>
      </c>
    </row>
    <row r="1143" spans="1:11" hidden="1">
      <c r="A1143" s="58" t="s">
        <v>113</v>
      </c>
      <c r="B1143" s="58">
        <v>2021</v>
      </c>
      <c r="C1143" s="58" t="s">
        <v>1</v>
      </c>
      <c r="D1143" s="58" t="s">
        <v>104</v>
      </c>
      <c r="E1143" s="58" t="s">
        <v>105</v>
      </c>
      <c r="F1143" s="58" t="s">
        <v>106</v>
      </c>
      <c r="G1143" s="58" t="s">
        <v>107</v>
      </c>
      <c r="H1143" s="58" t="s">
        <v>108</v>
      </c>
      <c r="I1143" s="58" t="s">
        <v>109</v>
      </c>
      <c r="J1143" s="58">
        <v>1030</v>
      </c>
      <c r="K1143" s="58">
        <v>1472.9</v>
      </c>
    </row>
    <row r="1144" spans="1:11" hidden="1">
      <c r="A1144" s="58" t="s">
        <v>113</v>
      </c>
      <c r="B1144" s="58">
        <v>2021</v>
      </c>
      <c r="C1144" s="58" t="s">
        <v>1</v>
      </c>
      <c r="D1144" s="58" t="s">
        <v>104</v>
      </c>
      <c r="E1144" s="58" t="s">
        <v>105</v>
      </c>
      <c r="F1144" s="58" t="s">
        <v>106</v>
      </c>
      <c r="G1144" s="58" t="s">
        <v>107</v>
      </c>
      <c r="H1144" s="58" t="s">
        <v>108</v>
      </c>
      <c r="I1144" s="58" t="s">
        <v>109</v>
      </c>
      <c r="J1144" s="58">
        <v>252</v>
      </c>
      <c r="K1144" s="58">
        <v>360.36</v>
      </c>
    </row>
    <row r="1145" spans="1:11" hidden="1">
      <c r="A1145" s="58" t="s">
        <v>113</v>
      </c>
      <c r="B1145" s="58">
        <v>2021</v>
      </c>
      <c r="C1145" s="58" t="s">
        <v>1</v>
      </c>
      <c r="D1145" s="58" t="s">
        <v>104</v>
      </c>
      <c r="E1145" s="58" t="s">
        <v>105</v>
      </c>
      <c r="F1145" s="58" t="s">
        <v>106</v>
      </c>
      <c r="G1145" s="58" t="s">
        <v>107</v>
      </c>
      <c r="H1145" s="58" t="s">
        <v>108</v>
      </c>
      <c r="I1145" s="58" t="s">
        <v>109</v>
      </c>
      <c r="J1145" s="58">
        <v>279</v>
      </c>
      <c r="K1145" s="58">
        <v>398.97</v>
      </c>
    </row>
    <row r="1146" spans="1:11" hidden="1">
      <c r="A1146" s="58" t="s">
        <v>110</v>
      </c>
      <c r="B1146" s="58">
        <v>2021</v>
      </c>
      <c r="C1146" s="58" t="s">
        <v>1</v>
      </c>
      <c r="D1146" s="58" t="s">
        <v>104</v>
      </c>
      <c r="E1146" s="58" t="s">
        <v>105</v>
      </c>
      <c r="F1146" s="58" t="s">
        <v>106</v>
      </c>
      <c r="G1146" s="58" t="s">
        <v>107</v>
      </c>
      <c r="H1146" s="58" t="s">
        <v>108</v>
      </c>
      <c r="I1146" s="58" t="s">
        <v>109</v>
      </c>
      <c r="J1146" s="58">
        <v>327</v>
      </c>
      <c r="K1146" s="58">
        <v>467.61</v>
      </c>
    </row>
    <row r="1147" spans="1:11" hidden="1">
      <c r="A1147" s="58" t="s">
        <v>112</v>
      </c>
      <c r="B1147" s="58">
        <v>2021</v>
      </c>
      <c r="C1147" s="58" t="s">
        <v>1</v>
      </c>
      <c r="D1147" s="58" t="s">
        <v>104</v>
      </c>
      <c r="E1147" s="58" t="s">
        <v>105</v>
      </c>
      <c r="F1147" s="58" t="s">
        <v>106</v>
      </c>
      <c r="G1147" s="58" t="s">
        <v>107</v>
      </c>
      <c r="H1147" s="58" t="s">
        <v>108</v>
      </c>
      <c r="I1147" s="58" t="s">
        <v>109</v>
      </c>
      <c r="J1147" s="58">
        <v>255</v>
      </c>
      <c r="K1147" s="58">
        <v>364.65</v>
      </c>
    </row>
    <row r="1148" spans="1:11" hidden="1">
      <c r="A1148" s="58" t="s">
        <v>112</v>
      </c>
      <c r="B1148" s="58">
        <v>2021</v>
      </c>
      <c r="C1148" s="58" t="s">
        <v>1</v>
      </c>
      <c r="D1148" s="58" t="s">
        <v>104</v>
      </c>
      <c r="E1148" s="58" t="s">
        <v>105</v>
      </c>
      <c r="F1148" s="58" t="s">
        <v>106</v>
      </c>
      <c r="G1148" s="58" t="s">
        <v>107</v>
      </c>
      <c r="H1148" s="58" t="s">
        <v>108</v>
      </c>
      <c r="I1148" s="58" t="s">
        <v>109</v>
      </c>
      <c r="J1148" s="58">
        <v>778</v>
      </c>
      <c r="K1148" s="58">
        <v>1112.54</v>
      </c>
    </row>
    <row r="1149" spans="1:11" hidden="1">
      <c r="A1149" s="58" t="s">
        <v>112</v>
      </c>
      <c r="B1149" s="58">
        <v>2021</v>
      </c>
      <c r="C1149" s="58" t="s">
        <v>1</v>
      </c>
      <c r="D1149" s="58" t="s">
        <v>104</v>
      </c>
      <c r="E1149" s="58" t="s">
        <v>105</v>
      </c>
      <c r="F1149" s="58" t="s">
        <v>106</v>
      </c>
      <c r="G1149" s="58" t="s">
        <v>107</v>
      </c>
      <c r="H1149" s="58" t="s">
        <v>108</v>
      </c>
      <c r="I1149" s="58" t="s">
        <v>109</v>
      </c>
      <c r="J1149" s="58">
        <v>865</v>
      </c>
      <c r="K1149" s="58">
        <v>1236.95</v>
      </c>
    </row>
    <row r="1150" spans="1:11" hidden="1">
      <c r="A1150" s="58" t="s">
        <v>103</v>
      </c>
      <c r="B1150" s="58">
        <v>2021</v>
      </c>
      <c r="C1150" s="58" t="s">
        <v>1</v>
      </c>
      <c r="D1150" s="58" t="s">
        <v>104</v>
      </c>
      <c r="E1150" s="58" t="s">
        <v>105</v>
      </c>
      <c r="F1150" s="58" t="s">
        <v>106</v>
      </c>
      <c r="G1150" s="58" t="s">
        <v>107</v>
      </c>
      <c r="H1150" s="58" t="s">
        <v>108</v>
      </c>
      <c r="I1150" s="58" t="s">
        <v>109</v>
      </c>
      <c r="J1150" s="58">
        <v>281</v>
      </c>
      <c r="K1150" s="58">
        <v>401.83</v>
      </c>
    </row>
    <row r="1151" spans="1:11" hidden="1">
      <c r="A1151" s="58" t="s">
        <v>112</v>
      </c>
      <c r="B1151" s="58">
        <v>2021</v>
      </c>
      <c r="C1151" s="58" t="s">
        <v>1</v>
      </c>
      <c r="D1151" s="58" t="s">
        <v>104</v>
      </c>
      <c r="E1151" s="58" t="s">
        <v>105</v>
      </c>
      <c r="F1151" s="58" t="s">
        <v>106</v>
      </c>
      <c r="G1151" s="58" t="s">
        <v>107</v>
      </c>
      <c r="H1151" s="58" t="s">
        <v>108</v>
      </c>
      <c r="I1151" s="58" t="s">
        <v>109</v>
      </c>
      <c r="J1151" s="58">
        <v>329</v>
      </c>
      <c r="K1151" s="58">
        <v>470.47</v>
      </c>
    </row>
    <row r="1152" spans="1:11" hidden="1">
      <c r="A1152" s="58" t="s">
        <v>103</v>
      </c>
      <c r="B1152" s="58">
        <v>2021</v>
      </c>
      <c r="C1152" s="58" t="s">
        <v>29</v>
      </c>
      <c r="D1152" s="58" t="s">
        <v>104</v>
      </c>
      <c r="E1152" s="58" t="s">
        <v>105</v>
      </c>
      <c r="F1152" s="58" t="s">
        <v>106</v>
      </c>
      <c r="G1152" s="58" t="s">
        <v>107</v>
      </c>
      <c r="H1152" s="58" t="s">
        <v>108</v>
      </c>
      <c r="I1152" s="58" t="s">
        <v>109</v>
      </c>
      <c r="J1152" s="58">
        <v>248</v>
      </c>
      <c r="K1152" s="58">
        <v>354.64</v>
      </c>
    </row>
    <row r="1153" spans="1:11" hidden="1">
      <c r="A1153" s="58" t="s">
        <v>103</v>
      </c>
      <c r="B1153" s="58">
        <v>2021</v>
      </c>
      <c r="C1153" s="58" t="s">
        <v>29</v>
      </c>
      <c r="D1153" s="58" t="s">
        <v>104</v>
      </c>
      <c r="E1153" s="58" t="s">
        <v>105</v>
      </c>
      <c r="F1153" s="58" t="s">
        <v>106</v>
      </c>
      <c r="G1153" s="58" t="s">
        <v>107</v>
      </c>
      <c r="H1153" s="58" t="s">
        <v>108</v>
      </c>
      <c r="I1153" s="58" t="s">
        <v>109</v>
      </c>
      <c r="J1153" s="58">
        <v>296</v>
      </c>
      <c r="K1153" s="58">
        <v>423.28</v>
      </c>
    </row>
    <row r="1154" spans="1:11" hidden="1">
      <c r="A1154" s="58" t="s">
        <v>103</v>
      </c>
      <c r="B1154" s="58">
        <v>2021</v>
      </c>
      <c r="C1154" s="58" t="s">
        <v>29</v>
      </c>
      <c r="D1154" s="58" t="s">
        <v>104</v>
      </c>
      <c r="E1154" s="58" t="s">
        <v>105</v>
      </c>
      <c r="F1154" s="58" t="s">
        <v>106</v>
      </c>
      <c r="G1154" s="58" t="s">
        <v>107</v>
      </c>
      <c r="H1154" s="58" t="s">
        <v>108</v>
      </c>
      <c r="I1154" s="58" t="s">
        <v>109</v>
      </c>
      <c r="J1154" s="58">
        <v>224</v>
      </c>
      <c r="K1154" s="58">
        <v>320.32</v>
      </c>
    </row>
    <row r="1155" spans="1:11" hidden="1">
      <c r="A1155" s="58" t="s">
        <v>103</v>
      </c>
      <c r="B1155" s="58">
        <v>2021</v>
      </c>
      <c r="C1155" s="58" t="s">
        <v>29</v>
      </c>
      <c r="D1155" s="58" t="s">
        <v>104</v>
      </c>
      <c r="E1155" s="58" t="s">
        <v>105</v>
      </c>
      <c r="F1155" s="58" t="s">
        <v>106</v>
      </c>
      <c r="G1155" s="58" t="s">
        <v>107</v>
      </c>
      <c r="H1155" s="58" t="s">
        <v>108</v>
      </c>
      <c r="I1155" s="58" t="s">
        <v>109</v>
      </c>
      <c r="J1155" s="58">
        <v>250</v>
      </c>
      <c r="K1155" s="58">
        <v>526.24</v>
      </c>
    </row>
    <row r="1156" spans="1:11" hidden="1">
      <c r="A1156" s="58" t="s">
        <v>103</v>
      </c>
      <c r="B1156" s="58">
        <v>2021</v>
      </c>
      <c r="C1156" s="58" t="s">
        <v>29</v>
      </c>
      <c r="D1156" s="58" t="s">
        <v>104</v>
      </c>
      <c r="E1156" s="58" t="s">
        <v>105</v>
      </c>
      <c r="F1156" s="58" t="s">
        <v>106</v>
      </c>
      <c r="G1156" s="58" t="s">
        <v>107</v>
      </c>
      <c r="H1156" s="58" t="s">
        <v>108</v>
      </c>
      <c r="I1156" s="58" t="s">
        <v>109</v>
      </c>
      <c r="J1156" s="58">
        <v>298</v>
      </c>
      <c r="K1156" s="58">
        <v>526.24</v>
      </c>
    </row>
    <row r="1157" spans="1:11" hidden="1">
      <c r="A1157" s="58" t="s">
        <v>110</v>
      </c>
      <c r="B1157" s="58">
        <v>2021</v>
      </c>
      <c r="C1157" s="58" t="s">
        <v>29</v>
      </c>
      <c r="D1157" s="58" t="s">
        <v>104</v>
      </c>
      <c r="E1157" s="58" t="s">
        <v>105</v>
      </c>
      <c r="F1157" s="58" t="s">
        <v>106</v>
      </c>
      <c r="G1157" s="58" t="s">
        <v>107</v>
      </c>
      <c r="H1157" s="58" t="s">
        <v>108</v>
      </c>
      <c r="I1157" s="58" t="s">
        <v>109</v>
      </c>
      <c r="J1157" s="58">
        <v>220</v>
      </c>
      <c r="K1157" s="58">
        <v>526.24</v>
      </c>
    </row>
    <row r="1158" spans="1:11" hidden="1">
      <c r="A1158" s="58" t="s">
        <v>114</v>
      </c>
      <c r="B1158" s="58">
        <v>2021</v>
      </c>
      <c r="C1158" s="58" t="s">
        <v>29</v>
      </c>
      <c r="D1158" s="58" t="s">
        <v>104</v>
      </c>
      <c r="E1158" s="58" t="s">
        <v>105</v>
      </c>
      <c r="F1158" s="58" t="s">
        <v>106</v>
      </c>
      <c r="G1158" s="58" t="s">
        <v>107</v>
      </c>
      <c r="H1158" s="58" t="s">
        <v>108</v>
      </c>
      <c r="I1158" s="58" t="s">
        <v>109</v>
      </c>
      <c r="J1158" s="58">
        <v>1036</v>
      </c>
      <c r="K1158" s="58">
        <v>1481.48</v>
      </c>
    </row>
    <row r="1159" spans="1:11" hidden="1">
      <c r="A1159" s="58" t="s">
        <v>113</v>
      </c>
      <c r="B1159" s="58">
        <v>2021</v>
      </c>
      <c r="C1159" s="58" t="s">
        <v>29</v>
      </c>
      <c r="D1159" s="58" t="s">
        <v>104</v>
      </c>
      <c r="E1159" s="58" t="s">
        <v>105</v>
      </c>
      <c r="F1159" s="58" t="s">
        <v>106</v>
      </c>
      <c r="G1159" s="58" t="s">
        <v>107</v>
      </c>
      <c r="H1159" s="58" t="s">
        <v>108</v>
      </c>
      <c r="I1159" s="58" t="s">
        <v>109</v>
      </c>
      <c r="J1159" s="58">
        <v>222</v>
      </c>
      <c r="K1159" s="58">
        <v>317.45999999999998</v>
      </c>
    </row>
    <row r="1160" spans="1:11" hidden="1">
      <c r="A1160" s="58" t="s">
        <v>113</v>
      </c>
      <c r="B1160" s="58">
        <v>2021</v>
      </c>
      <c r="C1160" s="58" t="s">
        <v>29</v>
      </c>
      <c r="D1160" s="58" t="s">
        <v>104</v>
      </c>
      <c r="E1160" s="58" t="s">
        <v>105</v>
      </c>
      <c r="F1160" s="58" t="s">
        <v>106</v>
      </c>
      <c r="G1160" s="58" t="s">
        <v>107</v>
      </c>
      <c r="H1160" s="58" t="s">
        <v>108</v>
      </c>
      <c r="I1160" s="58" t="s">
        <v>109</v>
      </c>
      <c r="J1160" s="58">
        <v>249</v>
      </c>
      <c r="K1160" s="58">
        <v>356.07</v>
      </c>
    </row>
    <row r="1161" spans="1:11" hidden="1">
      <c r="A1161" s="58" t="s">
        <v>103</v>
      </c>
      <c r="B1161" s="58">
        <v>2021</v>
      </c>
      <c r="C1161" s="58" t="s">
        <v>29</v>
      </c>
      <c r="D1161" s="58" t="s">
        <v>104</v>
      </c>
      <c r="E1161" s="58" t="s">
        <v>105</v>
      </c>
      <c r="F1161" s="58" t="s">
        <v>106</v>
      </c>
      <c r="G1161" s="58" t="s">
        <v>107</v>
      </c>
      <c r="H1161" s="58" t="s">
        <v>108</v>
      </c>
      <c r="I1161" s="58" t="s">
        <v>109</v>
      </c>
      <c r="J1161" s="58">
        <v>297</v>
      </c>
      <c r="K1161" s="58">
        <v>424.71</v>
      </c>
    </row>
    <row r="1162" spans="1:11" hidden="1">
      <c r="A1162" s="58" t="s">
        <v>110</v>
      </c>
      <c r="B1162" s="58">
        <v>2021</v>
      </c>
      <c r="C1162" s="58" t="s">
        <v>29</v>
      </c>
      <c r="D1162" s="58" t="s">
        <v>104</v>
      </c>
      <c r="E1162" s="58" t="s">
        <v>105</v>
      </c>
      <c r="F1162" s="58" t="s">
        <v>106</v>
      </c>
      <c r="G1162" s="58" t="s">
        <v>107</v>
      </c>
      <c r="H1162" s="58" t="s">
        <v>108</v>
      </c>
      <c r="I1162" s="58" t="s">
        <v>109</v>
      </c>
      <c r="J1162" s="58">
        <v>784</v>
      </c>
      <c r="K1162" s="58">
        <v>1121.1199999999999</v>
      </c>
    </row>
    <row r="1163" spans="1:11" hidden="1">
      <c r="A1163" s="58" t="s">
        <v>103</v>
      </c>
      <c r="B1163" s="58">
        <v>2021</v>
      </c>
      <c r="C1163" s="58" t="s">
        <v>29</v>
      </c>
      <c r="D1163" s="58" t="s">
        <v>104</v>
      </c>
      <c r="E1163" s="58" t="s">
        <v>105</v>
      </c>
      <c r="F1163" s="58" t="s">
        <v>106</v>
      </c>
      <c r="G1163" s="58" t="s">
        <v>107</v>
      </c>
      <c r="H1163" s="58" t="s">
        <v>108</v>
      </c>
      <c r="I1163" s="58" t="s">
        <v>109</v>
      </c>
      <c r="J1163" s="58">
        <v>817</v>
      </c>
      <c r="K1163" s="58">
        <v>1168.31</v>
      </c>
    </row>
    <row r="1164" spans="1:11" hidden="1">
      <c r="A1164" s="58" t="s">
        <v>103</v>
      </c>
      <c r="B1164" s="58">
        <v>2021</v>
      </c>
      <c r="C1164" s="58" t="s">
        <v>29</v>
      </c>
      <c r="D1164" s="58" t="s">
        <v>104</v>
      </c>
      <c r="E1164" s="58" t="s">
        <v>105</v>
      </c>
      <c r="F1164" s="58" t="s">
        <v>106</v>
      </c>
      <c r="G1164" s="58" t="s">
        <v>107</v>
      </c>
      <c r="H1164" s="58" t="s">
        <v>108</v>
      </c>
      <c r="I1164" s="58" t="s">
        <v>109</v>
      </c>
      <c r="J1164" s="58">
        <v>870</v>
      </c>
      <c r="K1164" s="58">
        <v>1244.0999999999999</v>
      </c>
    </row>
    <row r="1165" spans="1:11" hidden="1">
      <c r="A1165" s="58" t="s">
        <v>103</v>
      </c>
      <c r="B1165" s="58">
        <v>2021</v>
      </c>
      <c r="C1165" s="58" t="s">
        <v>29</v>
      </c>
      <c r="D1165" s="58" t="s">
        <v>104</v>
      </c>
      <c r="E1165" s="58" t="s">
        <v>105</v>
      </c>
      <c r="F1165" s="58" t="s">
        <v>106</v>
      </c>
      <c r="G1165" s="58" t="s">
        <v>107</v>
      </c>
      <c r="H1165" s="58" t="s">
        <v>108</v>
      </c>
      <c r="I1165" s="58" t="s">
        <v>109</v>
      </c>
      <c r="J1165" s="58">
        <v>251</v>
      </c>
      <c r="K1165" s="58">
        <v>358.93</v>
      </c>
    </row>
    <row r="1166" spans="1:11" hidden="1">
      <c r="A1166" s="58" t="s">
        <v>103</v>
      </c>
      <c r="B1166" s="58">
        <v>2021</v>
      </c>
      <c r="C1166" s="58" t="s">
        <v>29</v>
      </c>
      <c r="D1166" s="58" t="s">
        <v>104</v>
      </c>
      <c r="E1166" s="58" t="s">
        <v>105</v>
      </c>
      <c r="F1166" s="58" t="s">
        <v>106</v>
      </c>
      <c r="G1166" s="58" t="s">
        <v>107</v>
      </c>
      <c r="H1166" s="58" t="s">
        <v>108</v>
      </c>
      <c r="I1166" s="58" t="s">
        <v>109</v>
      </c>
      <c r="J1166" s="58">
        <v>221</v>
      </c>
      <c r="K1166" s="58">
        <v>316.02999999999997</v>
      </c>
    </row>
    <row r="1167" spans="1:11" hidden="1">
      <c r="A1167" s="58" t="s">
        <v>110</v>
      </c>
      <c r="B1167" s="58">
        <v>2021</v>
      </c>
      <c r="C1167" s="58" t="s">
        <v>28</v>
      </c>
      <c r="D1167" s="58" t="s">
        <v>104</v>
      </c>
      <c r="E1167" s="58" t="s">
        <v>105</v>
      </c>
      <c r="F1167" s="58" t="s">
        <v>106</v>
      </c>
      <c r="G1167" s="58" t="s">
        <v>107</v>
      </c>
      <c r="H1167" s="58" t="s">
        <v>108</v>
      </c>
      <c r="I1167" s="58" t="s">
        <v>109</v>
      </c>
      <c r="J1167" s="58">
        <v>254</v>
      </c>
      <c r="K1167" s="58">
        <v>363.22</v>
      </c>
    </row>
    <row r="1168" spans="1:11" hidden="1">
      <c r="A1168" s="58" t="s">
        <v>103</v>
      </c>
      <c r="B1168" s="58">
        <v>2021</v>
      </c>
      <c r="C1168" s="58" t="s">
        <v>28</v>
      </c>
      <c r="D1168" s="58" t="s">
        <v>104</v>
      </c>
      <c r="E1168" s="58" t="s">
        <v>105</v>
      </c>
      <c r="F1168" s="58" t="s">
        <v>106</v>
      </c>
      <c r="G1168" s="58" t="s">
        <v>107</v>
      </c>
      <c r="H1168" s="58" t="s">
        <v>108</v>
      </c>
      <c r="I1168" s="58" t="s">
        <v>109</v>
      </c>
      <c r="J1168" s="58">
        <v>302</v>
      </c>
      <c r="K1168" s="58">
        <v>431.86</v>
      </c>
    </row>
    <row r="1169" spans="1:11" hidden="1">
      <c r="A1169" s="58" t="s">
        <v>114</v>
      </c>
      <c r="B1169" s="58">
        <v>2021</v>
      </c>
      <c r="C1169" s="58" t="s">
        <v>28</v>
      </c>
      <c r="D1169" s="58" t="s">
        <v>104</v>
      </c>
      <c r="E1169" s="58" t="s">
        <v>105</v>
      </c>
      <c r="F1169" s="58" t="s">
        <v>106</v>
      </c>
      <c r="G1169" s="58" t="s">
        <v>107</v>
      </c>
      <c r="H1169" s="58" t="s">
        <v>108</v>
      </c>
      <c r="I1169" s="58" t="s">
        <v>109</v>
      </c>
      <c r="J1169" s="58">
        <v>230</v>
      </c>
      <c r="K1169" s="58">
        <v>328.9</v>
      </c>
    </row>
    <row r="1170" spans="1:11" hidden="1">
      <c r="A1170" s="58" t="s">
        <v>110</v>
      </c>
      <c r="B1170" s="58">
        <v>2021</v>
      </c>
      <c r="C1170" s="58" t="s">
        <v>28</v>
      </c>
      <c r="D1170" s="58" t="s">
        <v>104</v>
      </c>
      <c r="E1170" s="58" t="s">
        <v>105</v>
      </c>
      <c r="F1170" s="58" t="s">
        <v>106</v>
      </c>
      <c r="G1170" s="58" t="s">
        <v>107</v>
      </c>
      <c r="H1170" s="58" t="s">
        <v>108</v>
      </c>
      <c r="I1170" s="58" t="s">
        <v>109</v>
      </c>
      <c r="J1170" s="58">
        <v>256</v>
      </c>
      <c r="K1170" s="58">
        <v>526.24</v>
      </c>
    </row>
    <row r="1171" spans="1:11" hidden="1">
      <c r="A1171" s="58" t="s">
        <v>103</v>
      </c>
      <c r="B1171" s="58">
        <v>2021</v>
      </c>
      <c r="C1171" s="58" t="s">
        <v>28</v>
      </c>
      <c r="D1171" s="58" t="s">
        <v>104</v>
      </c>
      <c r="E1171" s="58" t="s">
        <v>105</v>
      </c>
      <c r="F1171" s="58" t="s">
        <v>106</v>
      </c>
      <c r="G1171" s="58" t="s">
        <v>107</v>
      </c>
      <c r="H1171" s="58" t="s">
        <v>108</v>
      </c>
      <c r="I1171" s="58" t="s">
        <v>109</v>
      </c>
      <c r="J1171" s="58">
        <v>226</v>
      </c>
      <c r="K1171" s="58">
        <v>526.24</v>
      </c>
    </row>
    <row r="1172" spans="1:11" hidden="1">
      <c r="A1172" s="58" t="s">
        <v>103</v>
      </c>
      <c r="B1172" s="58">
        <v>2021</v>
      </c>
      <c r="C1172" s="58" t="s">
        <v>28</v>
      </c>
      <c r="D1172" s="58" t="s">
        <v>104</v>
      </c>
      <c r="E1172" s="58" t="s">
        <v>105</v>
      </c>
      <c r="F1172" s="58" t="s">
        <v>106</v>
      </c>
      <c r="G1172" s="58" t="s">
        <v>107</v>
      </c>
      <c r="H1172" s="58" t="s">
        <v>108</v>
      </c>
      <c r="I1172" s="58" t="s">
        <v>109</v>
      </c>
      <c r="J1172" s="58">
        <v>1002</v>
      </c>
      <c r="K1172" s="58">
        <v>1432.86</v>
      </c>
    </row>
    <row r="1173" spans="1:11" hidden="1">
      <c r="A1173" s="58" t="s">
        <v>112</v>
      </c>
      <c r="B1173" s="58">
        <v>2021</v>
      </c>
      <c r="C1173" s="58" t="s">
        <v>28</v>
      </c>
      <c r="D1173" s="58" t="s">
        <v>104</v>
      </c>
      <c r="E1173" s="58" t="s">
        <v>105</v>
      </c>
      <c r="F1173" s="58" t="s">
        <v>106</v>
      </c>
      <c r="G1173" s="58" t="s">
        <v>107</v>
      </c>
      <c r="H1173" s="58" t="s">
        <v>108</v>
      </c>
      <c r="I1173" s="58" t="s">
        <v>109</v>
      </c>
      <c r="J1173" s="58">
        <v>1035</v>
      </c>
      <c r="K1173" s="58">
        <v>1480.05</v>
      </c>
    </row>
    <row r="1174" spans="1:11" hidden="1">
      <c r="A1174" s="58" t="s">
        <v>103</v>
      </c>
      <c r="B1174" s="58">
        <v>2021</v>
      </c>
      <c r="C1174" s="58" t="s">
        <v>28</v>
      </c>
      <c r="D1174" s="58" t="s">
        <v>104</v>
      </c>
      <c r="E1174" s="58" t="s">
        <v>105</v>
      </c>
      <c r="F1174" s="58" t="s">
        <v>106</v>
      </c>
      <c r="G1174" s="58" t="s">
        <v>107</v>
      </c>
      <c r="H1174" s="58" t="s">
        <v>108</v>
      </c>
      <c r="I1174" s="58" t="s">
        <v>109</v>
      </c>
      <c r="J1174" s="58">
        <v>228</v>
      </c>
      <c r="K1174" s="58">
        <v>326.04000000000002</v>
      </c>
    </row>
    <row r="1175" spans="1:11" hidden="1">
      <c r="A1175" s="58" t="s">
        <v>103</v>
      </c>
      <c r="B1175" s="58">
        <v>2021</v>
      </c>
      <c r="C1175" s="58" t="s">
        <v>28</v>
      </c>
      <c r="D1175" s="58" t="s">
        <v>104</v>
      </c>
      <c r="E1175" s="58" t="s">
        <v>105</v>
      </c>
      <c r="F1175" s="58" t="s">
        <v>106</v>
      </c>
      <c r="G1175" s="58" t="s">
        <v>107</v>
      </c>
      <c r="H1175" s="58" t="s">
        <v>108</v>
      </c>
      <c r="I1175" s="58" t="s">
        <v>109</v>
      </c>
      <c r="J1175" s="58">
        <v>255</v>
      </c>
      <c r="K1175" s="58">
        <v>364.65</v>
      </c>
    </row>
    <row r="1176" spans="1:11" hidden="1">
      <c r="A1176" s="58" t="s">
        <v>110</v>
      </c>
      <c r="B1176" s="58">
        <v>2021</v>
      </c>
      <c r="C1176" s="58" t="s">
        <v>28</v>
      </c>
      <c r="D1176" s="58" t="s">
        <v>104</v>
      </c>
      <c r="E1176" s="58" t="s">
        <v>105</v>
      </c>
      <c r="F1176" s="58" t="s">
        <v>106</v>
      </c>
      <c r="G1176" s="58" t="s">
        <v>107</v>
      </c>
      <c r="H1176" s="58" t="s">
        <v>108</v>
      </c>
      <c r="I1176" s="58" t="s">
        <v>109</v>
      </c>
      <c r="J1176" s="58">
        <v>303</v>
      </c>
      <c r="K1176" s="58">
        <v>433.29</v>
      </c>
    </row>
    <row r="1177" spans="1:11" hidden="1">
      <c r="A1177" s="58" t="s">
        <v>103</v>
      </c>
      <c r="B1177" s="58">
        <v>2021</v>
      </c>
      <c r="C1177" s="58" t="s">
        <v>28</v>
      </c>
      <c r="D1177" s="58" t="s">
        <v>104</v>
      </c>
      <c r="E1177" s="58" t="s">
        <v>105</v>
      </c>
      <c r="F1177" s="58" t="s">
        <v>106</v>
      </c>
      <c r="G1177" s="58" t="s">
        <v>107</v>
      </c>
      <c r="H1177" s="58" t="s">
        <v>108</v>
      </c>
      <c r="I1177" s="58" t="s">
        <v>109</v>
      </c>
      <c r="J1177" s="58">
        <v>225</v>
      </c>
      <c r="K1177" s="58">
        <v>321.75</v>
      </c>
    </row>
    <row r="1178" spans="1:11" hidden="1">
      <c r="A1178" s="58" t="s">
        <v>103</v>
      </c>
      <c r="B1178" s="58">
        <v>2021</v>
      </c>
      <c r="C1178" s="58" t="s">
        <v>28</v>
      </c>
      <c r="D1178" s="58" t="s">
        <v>104</v>
      </c>
      <c r="E1178" s="58" t="s">
        <v>105</v>
      </c>
      <c r="F1178" s="58" t="s">
        <v>106</v>
      </c>
      <c r="G1178" s="58" t="s">
        <v>107</v>
      </c>
      <c r="H1178" s="58" t="s">
        <v>108</v>
      </c>
      <c r="I1178" s="58" t="s">
        <v>109</v>
      </c>
      <c r="J1178" s="58">
        <v>783</v>
      </c>
      <c r="K1178" s="58">
        <v>1119.69</v>
      </c>
    </row>
    <row r="1179" spans="1:11" hidden="1">
      <c r="A1179" s="58" t="s">
        <v>112</v>
      </c>
      <c r="B1179" s="58">
        <v>2021</v>
      </c>
      <c r="C1179" s="58" t="s">
        <v>28</v>
      </c>
      <c r="D1179" s="58" t="s">
        <v>104</v>
      </c>
      <c r="E1179" s="58" t="s">
        <v>105</v>
      </c>
      <c r="F1179" s="58" t="s">
        <v>106</v>
      </c>
      <c r="G1179" s="58" t="s">
        <v>107</v>
      </c>
      <c r="H1179" s="58" t="s">
        <v>108</v>
      </c>
      <c r="I1179" s="58" t="s">
        <v>109</v>
      </c>
      <c r="J1179" s="58">
        <v>816</v>
      </c>
      <c r="K1179" s="58">
        <v>1166.8800000000001</v>
      </c>
    </row>
    <row r="1180" spans="1:11" hidden="1">
      <c r="A1180" s="58" t="s">
        <v>110</v>
      </c>
      <c r="B1180" s="58">
        <v>2021</v>
      </c>
      <c r="C1180" s="58" t="s">
        <v>28</v>
      </c>
      <c r="D1180" s="58" t="s">
        <v>104</v>
      </c>
      <c r="E1180" s="58" t="s">
        <v>105</v>
      </c>
      <c r="F1180" s="58" t="s">
        <v>106</v>
      </c>
      <c r="G1180" s="58" t="s">
        <v>107</v>
      </c>
      <c r="H1180" s="58" t="s">
        <v>108</v>
      </c>
      <c r="I1180" s="58" t="s">
        <v>109</v>
      </c>
      <c r="J1180" s="58">
        <v>869</v>
      </c>
      <c r="K1180" s="58">
        <v>1242.67</v>
      </c>
    </row>
    <row r="1181" spans="1:11" hidden="1">
      <c r="A1181" s="58" t="s">
        <v>114</v>
      </c>
      <c r="B1181" s="58">
        <v>2021</v>
      </c>
      <c r="C1181" s="58" t="s">
        <v>28</v>
      </c>
      <c r="D1181" s="58" t="s">
        <v>104</v>
      </c>
      <c r="E1181" s="58" t="s">
        <v>105</v>
      </c>
      <c r="F1181" s="58" t="s">
        <v>106</v>
      </c>
      <c r="G1181" s="58" t="s">
        <v>107</v>
      </c>
      <c r="H1181" s="58" t="s">
        <v>108</v>
      </c>
      <c r="I1181" s="58" t="s">
        <v>109</v>
      </c>
      <c r="J1181" s="58">
        <v>257</v>
      </c>
      <c r="K1181" s="58">
        <v>367.51</v>
      </c>
    </row>
    <row r="1182" spans="1:11" hidden="1">
      <c r="A1182" s="58" t="s">
        <v>110</v>
      </c>
      <c r="B1182" s="58">
        <v>2021</v>
      </c>
      <c r="C1182" s="58" t="s">
        <v>28</v>
      </c>
      <c r="D1182" s="58" t="s">
        <v>104</v>
      </c>
      <c r="E1182" s="58" t="s">
        <v>105</v>
      </c>
      <c r="F1182" s="58" t="s">
        <v>106</v>
      </c>
      <c r="G1182" s="58" t="s">
        <v>107</v>
      </c>
      <c r="H1182" s="58" t="s">
        <v>108</v>
      </c>
      <c r="I1182" s="58" t="s">
        <v>109</v>
      </c>
      <c r="J1182" s="58">
        <v>299</v>
      </c>
      <c r="K1182" s="58">
        <v>427.57</v>
      </c>
    </row>
    <row r="1183" spans="1:11" hidden="1">
      <c r="A1183" s="58" t="s">
        <v>110</v>
      </c>
      <c r="B1183" s="58">
        <v>2021</v>
      </c>
      <c r="C1183" s="58" t="s">
        <v>28</v>
      </c>
      <c r="D1183" s="58" t="s">
        <v>104</v>
      </c>
      <c r="E1183" s="58" t="s">
        <v>105</v>
      </c>
      <c r="F1183" s="58" t="s">
        <v>106</v>
      </c>
      <c r="G1183" s="58" t="s">
        <v>107</v>
      </c>
      <c r="H1183" s="58" t="s">
        <v>108</v>
      </c>
      <c r="I1183" s="58" t="s">
        <v>109</v>
      </c>
      <c r="J1183" s="58">
        <v>227</v>
      </c>
      <c r="K1183" s="58">
        <v>324.61</v>
      </c>
    </row>
    <row r="1184" spans="1:11" hidden="1">
      <c r="A1184" s="58" t="s">
        <v>103</v>
      </c>
      <c r="B1184" s="58">
        <v>2021</v>
      </c>
      <c r="C1184" s="58" t="s">
        <v>24</v>
      </c>
      <c r="D1184" s="58" t="s">
        <v>104</v>
      </c>
      <c r="E1184" s="58" t="s">
        <v>105</v>
      </c>
      <c r="F1184" s="58" t="s">
        <v>106</v>
      </c>
      <c r="G1184" s="58" t="s">
        <v>107</v>
      </c>
      <c r="H1184" s="58" t="s">
        <v>108</v>
      </c>
      <c r="I1184" s="58" t="s">
        <v>109</v>
      </c>
      <c r="J1184" s="58">
        <v>272</v>
      </c>
      <c r="K1184" s="58">
        <v>388.96</v>
      </c>
    </row>
    <row r="1185" spans="1:11" hidden="1">
      <c r="A1185" s="58" t="s">
        <v>110</v>
      </c>
      <c r="B1185" s="58">
        <v>2021</v>
      </c>
      <c r="C1185" s="58" t="s">
        <v>24</v>
      </c>
      <c r="D1185" s="58" t="s">
        <v>104</v>
      </c>
      <c r="E1185" s="58" t="s">
        <v>105</v>
      </c>
      <c r="F1185" s="58" t="s">
        <v>106</v>
      </c>
      <c r="G1185" s="58" t="s">
        <v>107</v>
      </c>
      <c r="H1185" s="58" t="s">
        <v>108</v>
      </c>
      <c r="I1185" s="58" t="s">
        <v>109</v>
      </c>
      <c r="J1185" s="58">
        <v>242</v>
      </c>
      <c r="K1185" s="58">
        <v>346.06</v>
      </c>
    </row>
    <row r="1186" spans="1:11" hidden="1">
      <c r="A1186" s="58" t="s">
        <v>110</v>
      </c>
      <c r="B1186" s="58">
        <v>2021</v>
      </c>
      <c r="C1186" s="58" t="s">
        <v>24</v>
      </c>
      <c r="D1186" s="58" t="s">
        <v>104</v>
      </c>
      <c r="E1186" s="58" t="s">
        <v>105</v>
      </c>
      <c r="F1186" s="58" t="s">
        <v>106</v>
      </c>
      <c r="G1186" s="58" t="s">
        <v>107</v>
      </c>
      <c r="H1186" s="58" t="s">
        <v>108</v>
      </c>
      <c r="I1186" s="58" t="s">
        <v>109</v>
      </c>
      <c r="J1186" s="58">
        <v>268</v>
      </c>
      <c r="K1186" s="58">
        <v>526.24</v>
      </c>
    </row>
    <row r="1187" spans="1:11" hidden="1">
      <c r="A1187" s="58" t="s">
        <v>110</v>
      </c>
      <c r="B1187" s="58">
        <v>2021</v>
      </c>
      <c r="C1187" s="58" t="s">
        <v>24</v>
      </c>
      <c r="D1187" s="58" t="s">
        <v>104</v>
      </c>
      <c r="E1187" s="58" t="s">
        <v>105</v>
      </c>
      <c r="F1187" s="58" t="s">
        <v>106</v>
      </c>
      <c r="G1187" s="58" t="s">
        <v>107</v>
      </c>
      <c r="H1187" s="58" t="s">
        <v>108</v>
      </c>
      <c r="I1187" s="58" t="s">
        <v>109</v>
      </c>
      <c r="J1187" s="58">
        <v>316</v>
      </c>
      <c r="K1187" s="58">
        <v>526.24</v>
      </c>
    </row>
    <row r="1188" spans="1:11" hidden="1">
      <c r="A1188" s="58" t="s">
        <v>103</v>
      </c>
      <c r="B1188" s="58">
        <v>2021</v>
      </c>
      <c r="C1188" s="58" t="s">
        <v>24</v>
      </c>
      <c r="D1188" s="58" t="s">
        <v>104</v>
      </c>
      <c r="E1188" s="58" t="s">
        <v>105</v>
      </c>
      <c r="F1188" s="58" t="s">
        <v>106</v>
      </c>
      <c r="G1188" s="58" t="s">
        <v>107</v>
      </c>
      <c r="H1188" s="58" t="s">
        <v>108</v>
      </c>
      <c r="I1188" s="58" t="s">
        <v>109</v>
      </c>
      <c r="J1188" s="58">
        <v>244</v>
      </c>
      <c r="K1188" s="58">
        <v>526.24</v>
      </c>
    </row>
    <row r="1189" spans="1:11" hidden="1">
      <c r="A1189" s="58" t="s">
        <v>110</v>
      </c>
      <c r="B1189" s="58">
        <v>2021</v>
      </c>
      <c r="C1189" s="58" t="s">
        <v>24</v>
      </c>
      <c r="D1189" s="58" t="s">
        <v>104</v>
      </c>
      <c r="E1189" s="58" t="s">
        <v>105</v>
      </c>
      <c r="F1189" s="58" t="s">
        <v>106</v>
      </c>
      <c r="G1189" s="58" t="s">
        <v>107</v>
      </c>
      <c r="H1189" s="58" t="s">
        <v>108</v>
      </c>
      <c r="I1189" s="58" t="s">
        <v>109</v>
      </c>
      <c r="J1189" s="58">
        <v>999</v>
      </c>
      <c r="K1189" s="58">
        <v>1428.57</v>
      </c>
    </row>
    <row r="1190" spans="1:11" hidden="1">
      <c r="A1190" s="58" t="s">
        <v>112</v>
      </c>
      <c r="B1190" s="58">
        <v>2021</v>
      </c>
      <c r="C1190" s="58" t="s">
        <v>24</v>
      </c>
      <c r="D1190" s="58" t="s">
        <v>104</v>
      </c>
      <c r="E1190" s="58" t="s">
        <v>105</v>
      </c>
      <c r="F1190" s="58" t="s">
        <v>106</v>
      </c>
      <c r="G1190" s="58" t="s">
        <v>107</v>
      </c>
      <c r="H1190" s="58" t="s">
        <v>108</v>
      </c>
      <c r="I1190" s="58" t="s">
        <v>109</v>
      </c>
      <c r="J1190" s="58">
        <v>1032</v>
      </c>
      <c r="K1190" s="58">
        <v>1475.76</v>
      </c>
    </row>
    <row r="1191" spans="1:11" hidden="1">
      <c r="A1191" s="58" t="s">
        <v>110</v>
      </c>
      <c r="B1191" s="58">
        <v>2021</v>
      </c>
      <c r="C1191" s="58" t="s">
        <v>24</v>
      </c>
      <c r="D1191" s="58" t="s">
        <v>104</v>
      </c>
      <c r="E1191" s="58" t="s">
        <v>105</v>
      </c>
      <c r="F1191" s="58" t="s">
        <v>106</v>
      </c>
      <c r="G1191" s="58" t="s">
        <v>107</v>
      </c>
      <c r="H1191" s="58" t="s">
        <v>108</v>
      </c>
      <c r="I1191" s="58" t="s">
        <v>109</v>
      </c>
      <c r="J1191" s="58">
        <v>246</v>
      </c>
      <c r="K1191" s="58">
        <v>351.78</v>
      </c>
    </row>
    <row r="1192" spans="1:11" hidden="1">
      <c r="A1192" s="58" t="s">
        <v>110</v>
      </c>
      <c r="B1192" s="58">
        <v>2021</v>
      </c>
      <c r="C1192" s="58" t="s">
        <v>24</v>
      </c>
      <c r="D1192" s="58" t="s">
        <v>104</v>
      </c>
      <c r="E1192" s="58" t="s">
        <v>105</v>
      </c>
      <c r="F1192" s="58" t="s">
        <v>106</v>
      </c>
      <c r="G1192" s="58" t="s">
        <v>107</v>
      </c>
      <c r="H1192" s="58" t="s">
        <v>108</v>
      </c>
      <c r="I1192" s="58" t="s">
        <v>109</v>
      </c>
      <c r="J1192" s="58">
        <v>273</v>
      </c>
      <c r="K1192" s="58">
        <v>390.39</v>
      </c>
    </row>
    <row r="1193" spans="1:11" hidden="1">
      <c r="A1193" s="58" t="s">
        <v>112</v>
      </c>
      <c r="B1193" s="58">
        <v>2021</v>
      </c>
      <c r="C1193" s="58" t="s">
        <v>24</v>
      </c>
      <c r="D1193" s="58" t="s">
        <v>104</v>
      </c>
      <c r="E1193" s="58" t="s">
        <v>105</v>
      </c>
      <c r="F1193" s="58" t="s">
        <v>106</v>
      </c>
      <c r="G1193" s="58" t="s">
        <v>107</v>
      </c>
      <c r="H1193" s="58" t="s">
        <v>108</v>
      </c>
      <c r="I1193" s="58" t="s">
        <v>109</v>
      </c>
      <c r="J1193" s="58">
        <v>315</v>
      </c>
      <c r="K1193" s="58">
        <v>450.45</v>
      </c>
    </row>
    <row r="1194" spans="1:11" hidden="1">
      <c r="A1194" s="58" t="s">
        <v>110</v>
      </c>
      <c r="B1194" s="58">
        <v>2021</v>
      </c>
      <c r="C1194" s="58" t="s">
        <v>24</v>
      </c>
      <c r="D1194" s="58" t="s">
        <v>104</v>
      </c>
      <c r="E1194" s="58" t="s">
        <v>105</v>
      </c>
      <c r="F1194" s="58" t="s">
        <v>106</v>
      </c>
      <c r="G1194" s="58" t="s">
        <v>107</v>
      </c>
      <c r="H1194" s="58" t="s">
        <v>108</v>
      </c>
      <c r="I1194" s="58" t="s">
        <v>109</v>
      </c>
      <c r="J1194" s="58">
        <v>243</v>
      </c>
      <c r="K1194" s="58">
        <v>347.49</v>
      </c>
    </row>
    <row r="1195" spans="1:11" hidden="1">
      <c r="A1195" s="58" t="s">
        <v>103</v>
      </c>
      <c r="B1195" s="58">
        <v>2021</v>
      </c>
      <c r="C1195" s="58" t="s">
        <v>24</v>
      </c>
      <c r="D1195" s="58" t="s">
        <v>104</v>
      </c>
      <c r="E1195" s="58" t="s">
        <v>105</v>
      </c>
      <c r="F1195" s="58" t="s">
        <v>106</v>
      </c>
      <c r="G1195" s="58" t="s">
        <v>107</v>
      </c>
      <c r="H1195" s="58" t="s">
        <v>108</v>
      </c>
      <c r="I1195" s="58" t="s">
        <v>109</v>
      </c>
      <c r="J1195" s="58">
        <v>780</v>
      </c>
      <c r="K1195" s="58">
        <v>1115.4000000000001</v>
      </c>
    </row>
    <row r="1196" spans="1:11" hidden="1">
      <c r="A1196" s="58" t="s">
        <v>112</v>
      </c>
      <c r="B1196" s="58">
        <v>2021</v>
      </c>
      <c r="C1196" s="58" t="s">
        <v>24</v>
      </c>
      <c r="D1196" s="58" t="s">
        <v>104</v>
      </c>
      <c r="E1196" s="58" t="s">
        <v>105</v>
      </c>
      <c r="F1196" s="58" t="s">
        <v>106</v>
      </c>
      <c r="G1196" s="58" t="s">
        <v>107</v>
      </c>
      <c r="H1196" s="58" t="s">
        <v>108</v>
      </c>
      <c r="I1196" s="58" t="s">
        <v>109</v>
      </c>
      <c r="J1196" s="58">
        <v>813</v>
      </c>
      <c r="K1196" s="58">
        <v>1162.5899999999999</v>
      </c>
    </row>
    <row r="1197" spans="1:11" hidden="1">
      <c r="A1197" s="58" t="s">
        <v>110</v>
      </c>
      <c r="B1197" s="58">
        <v>2021</v>
      </c>
      <c r="C1197" s="58" t="s">
        <v>24</v>
      </c>
      <c r="D1197" s="58" t="s">
        <v>104</v>
      </c>
      <c r="E1197" s="58" t="s">
        <v>105</v>
      </c>
      <c r="F1197" s="58" t="s">
        <v>106</v>
      </c>
      <c r="G1197" s="58" t="s">
        <v>107</v>
      </c>
      <c r="H1197" s="58" t="s">
        <v>108</v>
      </c>
      <c r="I1197" s="58" t="s">
        <v>109</v>
      </c>
      <c r="J1197" s="58">
        <v>867</v>
      </c>
      <c r="K1197" s="58">
        <v>1239.81</v>
      </c>
    </row>
    <row r="1198" spans="1:11" hidden="1">
      <c r="A1198" s="58" t="s">
        <v>110</v>
      </c>
      <c r="B1198" s="58">
        <v>2021</v>
      </c>
      <c r="C1198" s="58" t="s">
        <v>24</v>
      </c>
      <c r="D1198" s="58" t="s">
        <v>104</v>
      </c>
      <c r="E1198" s="58" t="s">
        <v>105</v>
      </c>
      <c r="F1198" s="58" t="s">
        <v>106</v>
      </c>
      <c r="G1198" s="58" t="s">
        <v>107</v>
      </c>
      <c r="H1198" s="58" t="s">
        <v>108</v>
      </c>
      <c r="I1198" s="58" t="s">
        <v>109</v>
      </c>
      <c r="J1198" s="58">
        <v>269</v>
      </c>
      <c r="K1198" s="58">
        <v>384.67</v>
      </c>
    </row>
    <row r="1199" spans="1:11" hidden="1">
      <c r="A1199" s="58" t="s">
        <v>103</v>
      </c>
      <c r="B1199" s="58">
        <v>2021</v>
      </c>
      <c r="C1199" s="58" t="s">
        <v>24</v>
      </c>
      <c r="D1199" s="58" t="s">
        <v>104</v>
      </c>
      <c r="E1199" s="58" t="s">
        <v>105</v>
      </c>
      <c r="F1199" s="58" t="s">
        <v>106</v>
      </c>
      <c r="G1199" s="58" t="s">
        <v>107</v>
      </c>
      <c r="H1199" s="58" t="s">
        <v>108</v>
      </c>
      <c r="I1199" s="58" t="s">
        <v>109</v>
      </c>
      <c r="J1199" s="58">
        <v>317</v>
      </c>
      <c r="K1199" s="58">
        <v>453.31</v>
      </c>
    </row>
    <row r="1200" spans="1:11" hidden="1">
      <c r="A1200" s="58" t="s">
        <v>103</v>
      </c>
      <c r="B1200" s="58">
        <v>2021</v>
      </c>
      <c r="C1200" s="58" t="s">
        <v>24</v>
      </c>
      <c r="D1200" s="58" t="s">
        <v>104</v>
      </c>
      <c r="E1200" s="58" t="s">
        <v>105</v>
      </c>
      <c r="F1200" s="58" t="s">
        <v>106</v>
      </c>
      <c r="G1200" s="58" t="s">
        <v>107</v>
      </c>
      <c r="H1200" s="58" t="s">
        <v>108</v>
      </c>
      <c r="I1200" s="58" t="s">
        <v>109</v>
      </c>
      <c r="J1200" s="58">
        <v>245</v>
      </c>
      <c r="K1200" s="58">
        <v>350.35</v>
      </c>
    </row>
    <row r="1201" spans="1:11" hidden="1">
      <c r="A1201" s="58" t="s">
        <v>103</v>
      </c>
      <c r="B1201" s="58">
        <v>2021</v>
      </c>
      <c r="C1201" s="58" t="s">
        <v>27</v>
      </c>
      <c r="D1201" s="58" t="s">
        <v>104</v>
      </c>
      <c r="E1201" s="58" t="s">
        <v>105</v>
      </c>
      <c r="F1201" s="58" t="s">
        <v>106</v>
      </c>
      <c r="G1201" s="58" t="s">
        <v>107</v>
      </c>
      <c r="H1201" s="58" t="s">
        <v>108</v>
      </c>
      <c r="I1201" s="58" t="s">
        <v>109</v>
      </c>
      <c r="J1201" s="58">
        <v>260</v>
      </c>
      <c r="K1201" s="58">
        <v>371.8</v>
      </c>
    </row>
    <row r="1202" spans="1:11" hidden="1">
      <c r="A1202" s="58" t="s">
        <v>103</v>
      </c>
      <c r="B1202" s="58">
        <v>2021</v>
      </c>
      <c r="C1202" s="58" t="s">
        <v>27</v>
      </c>
      <c r="D1202" s="58" t="s">
        <v>104</v>
      </c>
      <c r="E1202" s="58" t="s">
        <v>105</v>
      </c>
      <c r="F1202" s="58" t="s">
        <v>106</v>
      </c>
      <c r="G1202" s="58" t="s">
        <v>107</v>
      </c>
      <c r="H1202" s="58" t="s">
        <v>108</v>
      </c>
      <c r="I1202" s="58" t="s">
        <v>109</v>
      </c>
      <c r="J1202" s="58">
        <v>308</v>
      </c>
      <c r="K1202" s="58">
        <v>440.44</v>
      </c>
    </row>
    <row r="1203" spans="1:11" hidden="1">
      <c r="A1203" s="58" t="s">
        <v>112</v>
      </c>
      <c r="B1203" s="58">
        <v>2021</v>
      </c>
      <c r="C1203" s="58" t="s">
        <v>27</v>
      </c>
      <c r="D1203" s="58" t="s">
        <v>104</v>
      </c>
      <c r="E1203" s="58" t="s">
        <v>105</v>
      </c>
      <c r="F1203" s="58" t="s">
        <v>106</v>
      </c>
      <c r="G1203" s="58" t="s">
        <v>107</v>
      </c>
      <c r="H1203" s="58" t="s">
        <v>108</v>
      </c>
      <c r="I1203" s="58" t="s">
        <v>109</v>
      </c>
      <c r="J1203" s="58">
        <v>262</v>
      </c>
      <c r="K1203" s="58">
        <v>526.24</v>
      </c>
    </row>
    <row r="1204" spans="1:11" hidden="1">
      <c r="A1204" s="58" t="s">
        <v>113</v>
      </c>
      <c r="B1204" s="58">
        <v>2021</v>
      </c>
      <c r="C1204" s="58" t="s">
        <v>27</v>
      </c>
      <c r="D1204" s="58" t="s">
        <v>104</v>
      </c>
      <c r="E1204" s="58" t="s">
        <v>105</v>
      </c>
      <c r="F1204" s="58" t="s">
        <v>106</v>
      </c>
      <c r="G1204" s="58" t="s">
        <v>107</v>
      </c>
      <c r="H1204" s="58" t="s">
        <v>108</v>
      </c>
      <c r="I1204" s="58" t="s">
        <v>109</v>
      </c>
      <c r="J1204" s="58">
        <v>304</v>
      </c>
      <c r="K1204" s="58">
        <v>526.24</v>
      </c>
    </row>
    <row r="1205" spans="1:11" hidden="1">
      <c r="A1205" s="58" t="s">
        <v>110</v>
      </c>
      <c r="B1205" s="58">
        <v>2021</v>
      </c>
      <c r="C1205" s="58" t="s">
        <v>27</v>
      </c>
      <c r="D1205" s="58" t="s">
        <v>104</v>
      </c>
      <c r="E1205" s="58" t="s">
        <v>105</v>
      </c>
      <c r="F1205" s="58" t="s">
        <v>106</v>
      </c>
      <c r="G1205" s="58" t="s">
        <v>107</v>
      </c>
      <c r="H1205" s="58" t="s">
        <v>108</v>
      </c>
      <c r="I1205" s="58" t="s">
        <v>109</v>
      </c>
      <c r="J1205" s="58">
        <v>232</v>
      </c>
      <c r="K1205" s="58">
        <v>526.24</v>
      </c>
    </row>
    <row r="1206" spans="1:11" hidden="1">
      <c r="A1206" s="58" t="s">
        <v>110</v>
      </c>
      <c r="B1206" s="58">
        <v>2021</v>
      </c>
      <c r="C1206" s="58" t="s">
        <v>27</v>
      </c>
      <c r="D1206" s="58" t="s">
        <v>104</v>
      </c>
      <c r="E1206" s="58" t="s">
        <v>105</v>
      </c>
      <c r="F1206" s="58" t="s">
        <v>106</v>
      </c>
      <c r="G1206" s="58" t="s">
        <v>107</v>
      </c>
      <c r="H1206" s="58" t="s">
        <v>108</v>
      </c>
      <c r="I1206" s="58" t="s">
        <v>109</v>
      </c>
      <c r="J1206" s="58">
        <v>1001</v>
      </c>
      <c r="K1206" s="58">
        <v>1431.43</v>
      </c>
    </row>
    <row r="1207" spans="1:11" hidden="1">
      <c r="A1207" s="58" t="s">
        <v>110</v>
      </c>
      <c r="B1207" s="58">
        <v>2021</v>
      </c>
      <c r="C1207" s="58" t="s">
        <v>27</v>
      </c>
      <c r="D1207" s="58" t="s">
        <v>104</v>
      </c>
      <c r="E1207" s="58" t="s">
        <v>105</v>
      </c>
      <c r="F1207" s="58" t="s">
        <v>106</v>
      </c>
      <c r="G1207" s="58" t="s">
        <v>107</v>
      </c>
      <c r="H1207" s="58" t="s">
        <v>108</v>
      </c>
      <c r="I1207" s="58" t="s">
        <v>109</v>
      </c>
      <c r="J1207" s="58">
        <v>1034</v>
      </c>
      <c r="K1207" s="58">
        <v>1478.62</v>
      </c>
    </row>
    <row r="1208" spans="1:11" hidden="1">
      <c r="A1208" s="58" t="s">
        <v>103</v>
      </c>
      <c r="B1208" s="58">
        <v>2021</v>
      </c>
      <c r="C1208" s="58" t="s">
        <v>27</v>
      </c>
      <c r="D1208" s="58" t="s">
        <v>104</v>
      </c>
      <c r="E1208" s="58" t="s">
        <v>105</v>
      </c>
      <c r="F1208" s="58" t="s">
        <v>106</v>
      </c>
      <c r="G1208" s="58" t="s">
        <v>107</v>
      </c>
      <c r="H1208" s="58" t="s">
        <v>108</v>
      </c>
      <c r="I1208" s="58" t="s">
        <v>109</v>
      </c>
      <c r="J1208" s="58">
        <v>234</v>
      </c>
      <c r="K1208" s="58">
        <v>334.62</v>
      </c>
    </row>
    <row r="1209" spans="1:11" hidden="1">
      <c r="A1209" s="58" t="s">
        <v>103</v>
      </c>
      <c r="B1209" s="58">
        <v>2021</v>
      </c>
      <c r="C1209" s="58" t="s">
        <v>27</v>
      </c>
      <c r="D1209" s="58" t="s">
        <v>104</v>
      </c>
      <c r="E1209" s="58" t="s">
        <v>105</v>
      </c>
      <c r="F1209" s="58" t="s">
        <v>106</v>
      </c>
      <c r="G1209" s="58" t="s">
        <v>107</v>
      </c>
      <c r="H1209" s="58" t="s">
        <v>108</v>
      </c>
      <c r="I1209" s="58" t="s">
        <v>109</v>
      </c>
      <c r="J1209" s="58">
        <v>261</v>
      </c>
      <c r="K1209" s="58">
        <v>373.23</v>
      </c>
    </row>
    <row r="1210" spans="1:11" hidden="1">
      <c r="A1210" s="58" t="s">
        <v>112</v>
      </c>
      <c r="B1210" s="58">
        <v>2021</v>
      </c>
      <c r="C1210" s="58" t="s">
        <v>27</v>
      </c>
      <c r="D1210" s="58" t="s">
        <v>104</v>
      </c>
      <c r="E1210" s="58" t="s">
        <v>105</v>
      </c>
      <c r="F1210" s="58" t="s">
        <v>106</v>
      </c>
      <c r="G1210" s="58" t="s">
        <v>107</v>
      </c>
      <c r="H1210" s="58" t="s">
        <v>108</v>
      </c>
      <c r="I1210" s="58" t="s">
        <v>109</v>
      </c>
      <c r="J1210" s="58">
        <v>309</v>
      </c>
      <c r="K1210" s="58">
        <v>441.87</v>
      </c>
    </row>
    <row r="1211" spans="1:11" hidden="1">
      <c r="A1211" s="58" t="s">
        <v>110</v>
      </c>
      <c r="B1211" s="58">
        <v>2021</v>
      </c>
      <c r="C1211" s="58" t="s">
        <v>27</v>
      </c>
      <c r="D1211" s="58" t="s">
        <v>104</v>
      </c>
      <c r="E1211" s="58" t="s">
        <v>105</v>
      </c>
      <c r="F1211" s="58" t="s">
        <v>106</v>
      </c>
      <c r="G1211" s="58" t="s">
        <v>107</v>
      </c>
      <c r="H1211" s="58" t="s">
        <v>108</v>
      </c>
      <c r="I1211" s="58" t="s">
        <v>109</v>
      </c>
      <c r="J1211" s="58">
        <v>231</v>
      </c>
      <c r="K1211" s="58">
        <v>330.33</v>
      </c>
    </row>
    <row r="1212" spans="1:11" hidden="1">
      <c r="A1212" s="58" t="s">
        <v>110</v>
      </c>
      <c r="B1212" s="58">
        <v>2021</v>
      </c>
      <c r="C1212" s="58" t="s">
        <v>27</v>
      </c>
      <c r="D1212" s="58" t="s">
        <v>104</v>
      </c>
      <c r="E1212" s="58" t="s">
        <v>105</v>
      </c>
      <c r="F1212" s="58" t="s">
        <v>106</v>
      </c>
      <c r="G1212" s="58" t="s">
        <v>107</v>
      </c>
      <c r="H1212" s="58" t="s">
        <v>108</v>
      </c>
      <c r="I1212" s="58" t="s">
        <v>109</v>
      </c>
      <c r="J1212" s="58">
        <v>782</v>
      </c>
      <c r="K1212" s="58">
        <v>1118.26</v>
      </c>
    </row>
    <row r="1213" spans="1:11" hidden="1">
      <c r="A1213" s="58" t="s">
        <v>103</v>
      </c>
      <c r="B1213" s="58">
        <v>2021</v>
      </c>
      <c r="C1213" s="58" t="s">
        <v>27</v>
      </c>
      <c r="D1213" s="58" t="s">
        <v>104</v>
      </c>
      <c r="E1213" s="58" t="s">
        <v>105</v>
      </c>
      <c r="F1213" s="58" t="s">
        <v>106</v>
      </c>
      <c r="G1213" s="58" t="s">
        <v>107</v>
      </c>
      <c r="H1213" s="58" t="s">
        <v>108</v>
      </c>
      <c r="I1213" s="58" t="s">
        <v>109</v>
      </c>
      <c r="J1213" s="58">
        <v>815</v>
      </c>
      <c r="K1213" s="58">
        <v>1165.45</v>
      </c>
    </row>
    <row r="1214" spans="1:11" hidden="1">
      <c r="A1214" s="58" t="s">
        <v>112</v>
      </c>
      <c r="B1214" s="58">
        <v>2021</v>
      </c>
      <c r="C1214" s="58" t="s">
        <v>27</v>
      </c>
      <c r="D1214" s="58" t="s">
        <v>104</v>
      </c>
      <c r="E1214" s="58" t="s">
        <v>105</v>
      </c>
      <c r="F1214" s="58" t="s">
        <v>106</v>
      </c>
      <c r="G1214" s="58" t="s">
        <v>107</v>
      </c>
      <c r="H1214" s="58" t="s">
        <v>108</v>
      </c>
      <c r="I1214" s="58" t="s">
        <v>109</v>
      </c>
      <c r="J1214" s="58">
        <v>868</v>
      </c>
      <c r="K1214" s="58">
        <v>1241.24</v>
      </c>
    </row>
    <row r="1215" spans="1:11" hidden="1">
      <c r="A1215" s="58" t="s">
        <v>103</v>
      </c>
      <c r="B1215" s="58">
        <v>2021</v>
      </c>
      <c r="C1215" s="58" t="s">
        <v>27</v>
      </c>
      <c r="D1215" s="58" t="s">
        <v>104</v>
      </c>
      <c r="E1215" s="58" t="s">
        <v>105</v>
      </c>
      <c r="F1215" s="58" t="s">
        <v>106</v>
      </c>
      <c r="G1215" s="58" t="s">
        <v>107</v>
      </c>
      <c r="H1215" s="58" t="s">
        <v>108</v>
      </c>
      <c r="I1215" s="58" t="s">
        <v>109</v>
      </c>
      <c r="J1215" s="58">
        <v>305</v>
      </c>
      <c r="K1215" s="58">
        <v>436.15</v>
      </c>
    </row>
    <row r="1216" spans="1:11" hidden="1">
      <c r="A1216" s="58" t="s">
        <v>103</v>
      </c>
      <c r="B1216" s="58">
        <v>2021</v>
      </c>
      <c r="C1216" s="58" t="s">
        <v>27</v>
      </c>
      <c r="D1216" s="58" t="s">
        <v>104</v>
      </c>
      <c r="E1216" s="58" t="s">
        <v>105</v>
      </c>
      <c r="F1216" s="58" t="s">
        <v>106</v>
      </c>
      <c r="G1216" s="58" t="s">
        <v>107</v>
      </c>
      <c r="H1216" s="58" t="s">
        <v>108</v>
      </c>
      <c r="I1216" s="58" t="s">
        <v>109</v>
      </c>
      <c r="J1216" s="58">
        <v>233</v>
      </c>
      <c r="K1216" s="58">
        <v>333.19</v>
      </c>
    </row>
    <row r="1217" spans="1:11" hidden="1">
      <c r="A1217" s="58" t="s">
        <v>110</v>
      </c>
      <c r="B1217" s="58">
        <v>2021</v>
      </c>
      <c r="C1217" s="58" t="s">
        <v>33</v>
      </c>
      <c r="D1217" s="58" t="s">
        <v>116</v>
      </c>
      <c r="E1217" s="58" t="s">
        <v>105</v>
      </c>
      <c r="F1217" s="58" t="s">
        <v>106</v>
      </c>
      <c r="G1217" s="58" t="s">
        <v>107</v>
      </c>
      <c r="H1217" s="58" t="s">
        <v>108</v>
      </c>
      <c r="I1217" s="58" t="s">
        <v>111</v>
      </c>
      <c r="J1217" s="58">
        <v>266</v>
      </c>
      <c r="K1217" s="58">
        <v>380.38</v>
      </c>
    </row>
    <row r="1218" spans="1:11" hidden="1">
      <c r="A1218" s="58" t="s">
        <v>110</v>
      </c>
      <c r="B1218" s="58">
        <v>2021</v>
      </c>
      <c r="C1218" s="58" t="s">
        <v>33</v>
      </c>
      <c r="D1218" s="58" t="s">
        <v>116</v>
      </c>
      <c r="E1218" s="58" t="s">
        <v>105</v>
      </c>
      <c r="F1218" s="58" t="s">
        <v>106</v>
      </c>
      <c r="G1218" s="58" t="s">
        <v>107</v>
      </c>
      <c r="H1218" s="58" t="s">
        <v>108</v>
      </c>
      <c r="I1218" s="58" t="s">
        <v>111</v>
      </c>
      <c r="J1218" s="58">
        <v>260</v>
      </c>
      <c r="K1218" s="58">
        <v>371.8</v>
      </c>
    </row>
    <row r="1219" spans="1:11" hidden="1">
      <c r="A1219" s="58" t="s">
        <v>103</v>
      </c>
      <c r="B1219" s="58">
        <v>2021</v>
      </c>
      <c r="C1219" s="58" t="s">
        <v>33</v>
      </c>
      <c r="D1219" s="58" t="s">
        <v>116</v>
      </c>
      <c r="E1219" s="58" t="s">
        <v>105</v>
      </c>
      <c r="F1219" s="58" t="s">
        <v>106</v>
      </c>
      <c r="G1219" s="58" t="s">
        <v>107</v>
      </c>
      <c r="H1219" s="58" t="s">
        <v>108</v>
      </c>
      <c r="I1219" s="58" t="s">
        <v>111</v>
      </c>
      <c r="J1219" s="58">
        <v>254</v>
      </c>
      <c r="K1219" s="58">
        <v>363.22</v>
      </c>
    </row>
    <row r="1220" spans="1:11" hidden="1">
      <c r="A1220" s="58" t="s">
        <v>103</v>
      </c>
      <c r="B1220" s="58">
        <v>2021</v>
      </c>
      <c r="C1220" s="58" t="s">
        <v>33</v>
      </c>
      <c r="D1220" s="58" t="s">
        <v>116</v>
      </c>
      <c r="E1220" s="58" t="s">
        <v>105</v>
      </c>
      <c r="F1220" s="58" t="s">
        <v>106</v>
      </c>
      <c r="G1220" s="58" t="s">
        <v>107</v>
      </c>
      <c r="H1220" s="58" t="s">
        <v>108</v>
      </c>
      <c r="I1220" s="58" t="s">
        <v>109</v>
      </c>
      <c r="J1220" s="58">
        <v>230</v>
      </c>
      <c r="K1220" s="58">
        <v>328.9</v>
      </c>
    </row>
    <row r="1221" spans="1:11" hidden="1">
      <c r="A1221" s="58" t="s">
        <v>103</v>
      </c>
      <c r="B1221" s="58">
        <v>2021</v>
      </c>
      <c r="C1221" s="58" t="s">
        <v>33</v>
      </c>
      <c r="D1221" s="58" t="s">
        <v>116</v>
      </c>
      <c r="E1221" s="58" t="s">
        <v>105</v>
      </c>
      <c r="F1221" s="58" t="s">
        <v>106</v>
      </c>
      <c r="G1221" s="58" t="s">
        <v>107</v>
      </c>
      <c r="H1221" s="58" t="s">
        <v>108</v>
      </c>
      <c r="I1221" s="58" t="s">
        <v>109</v>
      </c>
      <c r="J1221" s="58">
        <v>272</v>
      </c>
      <c r="K1221" s="58">
        <v>388.96</v>
      </c>
    </row>
    <row r="1222" spans="1:11" hidden="1">
      <c r="A1222" s="58" t="s">
        <v>112</v>
      </c>
      <c r="B1222" s="58">
        <v>2021</v>
      </c>
      <c r="C1222" s="58" t="s">
        <v>33</v>
      </c>
      <c r="D1222" s="58" t="s">
        <v>116</v>
      </c>
      <c r="E1222" s="58" t="s">
        <v>105</v>
      </c>
      <c r="F1222" s="58" t="s">
        <v>106</v>
      </c>
      <c r="G1222" s="58" t="s">
        <v>107</v>
      </c>
      <c r="H1222" s="58" t="s">
        <v>108</v>
      </c>
      <c r="I1222" s="58" t="s">
        <v>109</v>
      </c>
      <c r="J1222" s="58">
        <v>262</v>
      </c>
      <c r="K1222" s="58">
        <v>374.66</v>
      </c>
    </row>
    <row r="1223" spans="1:11" hidden="1">
      <c r="A1223" s="58" t="s">
        <v>110</v>
      </c>
      <c r="B1223" s="58">
        <v>2021</v>
      </c>
      <c r="C1223" s="58" t="s">
        <v>33</v>
      </c>
      <c r="D1223" s="58" t="s">
        <v>116</v>
      </c>
      <c r="E1223" s="58" t="s">
        <v>105</v>
      </c>
      <c r="F1223" s="58" t="s">
        <v>106</v>
      </c>
      <c r="G1223" s="58" t="s">
        <v>107</v>
      </c>
      <c r="H1223" s="58" t="s">
        <v>108</v>
      </c>
      <c r="I1223" s="58" t="s">
        <v>109</v>
      </c>
      <c r="J1223" s="58">
        <v>256</v>
      </c>
      <c r="K1223" s="58">
        <v>366.08</v>
      </c>
    </row>
    <row r="1224" spans="1:11" hidden="1">
      <c r="A1224" s="58" t="s">
        <v>112</v>
      </c>
      <c r="B1224" s="58">
        <v>2021</v>
      </c>
      <c r="C1224" s="58" t="s">
        <v>33</v>
      </c>
      <c r="D1224" s="58" t="s">
        <v>116</v>
      </c>
      <c r="E1224" s="58" t="s">
        <v>105</v>
      </c>
      <c r="F1224" s="58" t="s">
        <v>106</v>
      </c>
      <c r="G1224" s="58" t="s">
        <v>107</v>
      </c>
      <c r="H1224" s="58" t="s">
        <v>108</v>
      </c>
      <c r="I1224" s="58" t="s">
        <v>109</v>
      </c>
      <c r="J1224" s="58">
        <v>226</v>
      </c>
      <c r="K1224" s="58">
        <v>526.24</v>
      </c>
    </row>
    <row r="1225" spans="1:11" hidden="1">
      <c r="A1225" s="58" t="s">
        <v>112</v>
      </c>
      <c r="B1225" s="58">
        <v>2021</v>
      </c>
      <c r="C1225" s="58" t="s">
        <v>33</v>
      </c>
      <c r="D1225" s="58" t="s">
        <v>116</v>
      </c>
      <c r="E1225" s="58" t="s">
        <v>105</v>
      </c>
      <c r="F1225" s="58" t="s">
        <v>106</v>
      </c>
      <c r="G1225" s="58" t="s">
        <v>107</v>
      </c>
      <c r="H1225" s="58" t="s">
        <v>108</v>
      </c>
      <c r="I1225" s="58" t="s">
        <v>109</v>
      </c>
      <c r="J1225" s="58">
        <v>274</v>
      </c>
      <c r="K1225" s="58">
        <v>526.24</v>
      </c>
    </row>
    <row r="1226" spans="1:11" hidden="1">
      <c r="A1226" s="58" t="s">
        <v>114</v>
      </c>
      <c r="B1226" s="58">
        <v>2021</v>
      </c>
      <c r="C1226" s="58" t="s">
        <v>33</v>
      </c>
      <c r="D1226" s="58" t="s">
        <v>116</v>
      </c>
      <c r="E1226" s="58" t="s">
        <v>105</v>
      </c>
      <c r="F1226" s="58" t="s">
        <v>106</v>
      </c>
      <c r="G1226" s="58" t="s">
        <v>107</v>
      </c>
      <c r="H1226" s="58" t="s">
        <v>108</v>
      </c>
      <c r="I1226" s="58" t="s">
        <v>109</v>
      </c>
      <c r="J1226" s="58">
        <v>1006</v>
      </c>
      <c r="K1226" s="58">
        <v>1438.58</v>
      </c>
    </row>
    <row r="1227" spans="1:11" hidden="1">
      <c r="A1227" s="58" t="s">
        <v>113</v>
      </c>
      <c r="B1227" s="58">
        <v>2021</v>
      </c>
      <c r="C1227" s="58" t="s">
        <v>33</v>
      </c>
      <c r="D1227" s="58" t="s">
        <v>116</v>
      </c>
      <c r="E1227" s="58" t="s">
        <v>105</v>
      </c>
      <c r="F1227" s="58" t="s">
        <v>106</v>
      </c>
      <c r="G1227" s="58" t="s">
        <v>107</v>
      </c>
      <c r="H1227" s="58" t="s">
        <v>108</v>
      </c>
      <c r="I1227" s="58" t="s">
        <v>109</v>
      </c>
      <c r="J1227" s="58">
        <v>1039</v>
      </c>
      <c r="K1227" s="58">
        <v>1485.77</v>
      </c>
    </row>
    <row r="1228" spans="1:11" hidden="1">
      <c r="A1228" s="58" t="s">
        <v>113</v>
      </c>
      <c r="B1228" s="58">
        <v>2021</v>
      </c>
      <c r="C1228" s="58" t="s">
        <v>33</v>
      </c>
      <c r="D1228" s="58" t="s">
        <v>116</v>
      </c>
      <c r="E1228" s="58" t="s">
        <v>105</v>
      </c>
      <c r="F1228" s="58" t="s">
        <v>106</v>
      </c>
      <c r="G1228" s="58" t="s">
        <v>107</v>
      </c>
      <c r="H1228" s="58" t="s">
        <v>108</v>
      </c>
      <c r="I1228" s="58" t="s">
        <v>109</v>
      </c>
      <c r="J1228" s="58">
        <v>273</v>
      </c>
      <c r="K1228" s="58">
        <v>390.39</v>
      </c>
    </row>
    <row r="1229" spans="1:11" hidden="1">
      <c r="A1229" s="58" t="s">
        <v>103</v>
      </c>
      <c r="B1229" s="58">
        <v>2021</v>
      </c>
      <c r="C1229" s="58" t="s">
        <v>33</v>
      </c>
      <c r="D1229" s="58" t="s">
        <v>116</v>
      </c>
      <c r="E1229" s="58" t="s">
        <v>105</v>
      </c>
      <c r="F1229" s="58" t="s">
        <v>106</v>
      </c>
      <c r="G1229" s="58" t="s">
        <v>107</v>
      </c>
      <c r="H1229" s="58" t="s">
        <v>108</v>
      </c>
      <c r="I1229" s="58" t="s">
        <v>109</v>
      </c>
      <c r="J1229" s="58">
        <v>265</v>
      </c>
      <c r="K1229" s="58">
        <v>378.95</v>
      </c>
    </row>
    <row r="1230" spans="1:11" hidden="1">
      <c r="A1230" s="58" t="s">
        <v>114</v>
      </c>
      <c r="B1230" s="58">
        <v>2021</v>
      </c>
      <c r="C1230" s="58" t="s">
        <v>33</v>
      </c>
      <c r="D1230" s="58" t="s">
        <v>116</v>
      </c>
      <c r="E1230" s="58" t="s">
        <v>105</v>
      </c>
      <c r="F1230" s="58" t="s">
        <v>106</v>
      </c>
      <c r="G1230" s="58" t="s">
        <v>107</v>
      </c>
      <c r="H1230" s="58" t="s">
        <v>108</v>
      </c>
      <c r="I1230" s="58" t="s">
        <v>109</v>
      </c>
      <c r="J1230" s="58">
        <v>259</v>
      </c>
      <c r="K1230" s="58">
        <v>370.37</v>
      </c>
    </row>
    <row r="1231" spans="1:11" hidden="1">
      <c r="A1231" s="58" t="s">
        <v>112</v>
      </c>
      <c r="B1231" s="58">
        <v>2021</v>
      </c>
      <c r="C1231" s="58" t="s">
        <v>33</v>
      </c>
      <c r="D1231" s="58" t="s">
        <v>116</v>
      </c>
      <c r="E1231" s="58" t="s">
        <v>105</v>
      </c>
      <c r="F1231" s="58" t="s">
        <v>106</v>
      </c>
      <c r="G1231" s="58" t="s">
        <v>107</v>
      </c>
      <c r="H1231" s="58" t="s">
        <v>108</v>
      </c>
      <c r="I1231" s="58" t="s">
        <v>109</v>
      </c>
      <c r="J1231" s="58">
        <v>253</v>
      </c>
      <c r="K1231" s="58">
        <v>361.79</v>
      </c>
    </row>
    <row r="1232" spans="1:11" hidden="1">
      <c r="A1232" s="58" t="s">
        <v>112</v>
      </c>
      <c r="B1232" s="58">
        <v>2021</v>
      </c>
      <c r="C1232" s="58" t="s">
        <v>33</v>
      </c>
      <c r="D1232" s="58" t="s">
        <v>116</v>
      </c>
      <c r="E1232" s="58" t="s">
        <v>105</v>
      </c>
      <c r="F1232" s="58" t="s">
        <v>106</v>
      </c>
      <c r="G1232" s="58" t="s">
        <v>107</v>
      </c>
      <c r="H1232" s="58" t="s">
        <v>108</v>
      </c>
      <c r="I1232" s="58" t="s">
        <v>109</v>
      </c>
      <c r="J1232" s="58">
        <v>787</v>
      </c>
      <c r="K1232" s="58">
        <v>1125.4100000000001</v>
      </c>
    </row>
    <row r="1233" spans="1:11" hidden="1">
      <c r="A1233" s="58" t="s">
        <v>112</v>
      </c>
      <c r="B1233" s="58">
        <v>2021</v>
      </c>
      <c r="C1233" s="58" t="s">
        <v>33</v>
      </c>
      <c r="D1233" s="58" t="s">
        <v>116</v>
      </c>
      <c r="E1233" s="58" t="s">
        <v>105</v>
      </c>
      <c r="F1233" s="58" t="s">
        <v>106</v>
      </c>
      <c r="G1233" s="58" t="s">
        <v>107</v>
      </c>
      <c r="H1233" s="58" t="s">
        <v>108</v>
      </c>
      <c r="I1233" s="58" t="s">
        <v>109</v>
      </c>
      <c r="J1233" s="58">
        <v>820</v>
      </c>
      <c r="K1233" s="58">
        <v>1172.5999999999999</v>
      </c>
    </row>
    <row r="1234" spans="1:11" hidden="1">
      <c r="A1234" s="58" t="s">
        <v>103</v>
      </c>
      <c r="B1234" s="58">
        <v>2021</v>
      </c>
      <c r="C1234" s="58" t="s">
        <v>33</v>
      </c>
      <c r="D1234" s="58" t="s">
        <v>116</v>
      </c>
      <c r="E1234" s="58" t="s">
        <v>105</v>
      </c>
      <c r="F1234" s="58" t="s">
        <v>106</v>
      </c>
      <c r="G1234" s="58" t="s">
        <v>107</v>
      </c>
      <c r="H1234" s="58" t="s">
        <v>108</v>
      </c>
      <c r="I1234" s="58" t="s">
        <v>111</v>
      </c>
      <c r="J1234" s="58">
        <v>263</v>
      </c>
      <c r="K1234" s="58">
        <v>376.09</v>
      </c>
    </row>
    <row r="1235" spans="1:11" hidden="1">
      <c r="A1235" s="58" t="s">
        <v>110</v>
      </c>
      <c r="B1235" s="58">
        <v>2021</v>
      </c>
      <c r="C1235" s="58" t="s">
        <v>33</v>
      </c>
      <c r="D1235" s="58" t="s">
        <v>116</v>
      </c>
      <c r="E1235" s="58" t="s">
        <v>105</v>
      </c>
      <c r="F1235" s="58" t="s">
        <v>106</v>
      </c>
      <c r="G1235" s="58" t="s">
        <v>107</v>
      </c>
      <c r="H1235" s="58" t="s">
        <v>108</v>
      </c>
      <c r="I1235" s="58" t="s">
        <v>111</v>
      </c>
      <c r="J1235" s="58">
        <v>257</v>
      </c>
      <c r="K1235" s="58">
        <v>367.51</v>
      </c>
    </row>
    <row r="1236" spans="1:11" hidden="1">
      <c r="A1236" s="58" t="s">
        <v>103</v>
      </c>
      <c r="B1236" s="58">
        <v>2021</v>
      </c>
      <c r="C1236" s="58" t="s">
        <v>33</v>
      </c>
      <c r="D1236" s="58" t="s">
        <v>116</v>
      </c>
      <c r="E1236" s="58" t="s">
        <v>105</v>
      </c>
      <c r="F1236" s="58" t="s">
        <v>106</v>
      </c>
      <c r="G1236" s="58" t="s">
        <v>107</v>
      </c>
      <c r="H1236" s="58" t="s">
        <v>108</v>
      </c>
      <c r="I1236" s="58" t="s">
        <v>111</v>
      </c>
      <c r="J1236" s="58">
        <v>251</v>
      </c>
      <c r="K1236" s="58">
        <v>358.93</v>
      </c>
    </row>
    <row r="1237" spans="1:11" hidden="1">
      <c r="A1237" s="58" t="s">
        <v>110</v>
      </c>
      <c r="B1237" s="58">
        <v>2021</v>
      </c>
      <c r="C1237" s="58" t="s">
        <v>33</v>
      </c>
      <c r="D1237" s="58" t="s">
        <v>116</v>
      </c>
      <c r="E1237" s="58" t="s">
        <v>105</v>
      </c>
      <c r="F1237" s="58" t="s">
        <v>106</v>
      </c>
      <c r="G1237" s="58" t="s">
        <v>107</v>
      </c>
      <c r="H1237" s="58" t="s">
        <v>108</v>
      </c>
      <c r="I1237" s="58" t="s">
        <v>109</v>
      </c>
      <c r="J1237" s="58">
        <v>227</v>
      </c>
      <c r="K1237" s="58">
        <v>324.61</v>
      </c>
    </row>
    <row r="1238" spans="1:11" hidden="1">
      <c r="A1238" s="58" t="s">
        <v>110</v>
      </c>
      <c r="B1238" s="58">
        <v>2021</v>
      </c>
      <c r="C1238" s="58" t="s">
        <v>33</v>
      </c>
      <c r="D1238" s="58" t="s">
        <v>116</v>
      </c>
      <c r="E1238" s="58" t="s">
        <v>105</v>
      </c>
      <c r="F1238" s="58" t="s">
        <v>106</v>
      </c>
      <c r="G1238" s="58" t="s">
        <v>107</v>
      </c>
      <c r="H1238" s="58" t="s">
        <v>108</v>
      </c>
      <c r="I1238" s="58" t="s">
        <v>109</v>
      </c>
      <c r="J1238" s="58">
        <v>275</v>
      </c>
      <c r="K1238" s="58">
        <v>393.25</v>
      </c>
    </row>
    <row r="1239" spans="1:11" hidden="1">
      <c r="A1239" s="58" t="s">
        <v>112</v>
      </c>
      <c r="B1239" s="58">
        <v>2021</v>
      </c>
      <c r="C1239" s="58" t="s">
        <v>32</v>
      </c>
      <c r="D1239" s="58" t="s">
        <v>116</v>
      </c>
      <c r="E1239" s="58" t="s">
        <v>105</v>
      </c>
      <c r="F1239" s="58" t="s">
        <v>106</v>
      </c>
      <c r="G1239" s="58" t="s">
        <v>107</v>
      </c>
      <c r="H1239" s="58" t="s">
        <v>108</v>
      </c>
      <c r="I1239" s="58" t="s">
        <v>111</v>
      </c>
      <c r="J1239" s="58">
        <v>278</v>
      </c>
      <c r="K1239" s="58">
        <v>397.54</v>
      </c>
    </row>
    <row r="1240" spans="1:11" hidden="1">
      <c r="A1240" s="58" t="s">
        <v>110</v>
      </c>
      <c r="B1240" s="58">
        <v>2021</v>
      </c>
      <c r="C1240" s="58" t="s">
        <v>32</v>
      </c>
      <c r="D1240" s="58" t="s">
        <v>116</v>
      </c>
      <c r="E1240" s="58" t="s">
        <v>105</v>
      </c>
      <c r="F1240" s="58" t="s">
        <v>106</v>
      </c>
      <c r="G1240" s="58" t="s">
        <v>107</v>
      </c>
      <c r="H1240" s="58" t="s">
        <v>108</v>
      </c>
      <c r="I1240" s="58" t="s">
        <v>111</v>
      </c>
      <c r="J1240" s="58">
        <v>272</v>
      </c>
      <c r="K1240" s="58">
        <v>388.96</v>
      </c>
    </row>
    <row r="1241" spans="1:11" hidden="1">
      <c r="A1241" s="58" t="s">
        <v>103</v>
      </c>
      <c r="B1241" s="58">
        <v>2021</v>
      </c>
      <c r="C1241" s="58" t="s">
        <v>32</v>
      </c>
      <c r="D1241" s="58" t="s">
        <v>116</v>
      </c>
      <c r="E1241" s="58" t="s">
        <v>105</v>
      </c>
      <c r="F1241" s="58" t="s">
        <v>106</v>
      </c>
      <c r="G1241" s="58" t="s">
        <v>107</v>
      </c>
      <c r="H1241" s="58" t="s">
        <v>108</v>
      </c>
      <c r="I1241" s="58" t="s">
        <v>109</v>
      </c>
      <c r="J1241" s="58">
        <v>278</v>
      </c>
      <c r="K1241" s="58">
        <v>397.54</v>
      </c>
    </row>
    <row r="1242" spans="1:11" hidden="1">
      <c r="A1242" s="58" t="s">
        <v>110</v>
      </c>
      <c r="B1242" s="58">
        <v>2021</v>
      </c>
      <c r="C1242" s="58" t="s">
        <v>32</v>
      </c>
      <c r="D1242" s="58" t="s">
        <v>116</v>
      </c>
      <c r="E1242" s="58" t="s">
        <v>105</v>
      </c>
      <c r="F1242" s="58" t="s">
        <v>106</v>
      </c>
      <c r="G1242" s="58" t="s">
        <v>107</v>
      </c>
      <c r="H1242" s="58" t="s">
        <v>108</v>
      </c>
      <c r="I1242" s="58" t="s">
        <v>109</v>
      </c>
      <c r="J1242" s="58">
        <v>280</v>
      </c>
      <c r="K1242" s="58">
        <v>400.4</v>
      </c>
    </row>
    <row r="1243" spans="1:11" hidden="1">
      <c r="A1243" s="58" t="s">
        <v>110</v>
      </c>
      <c r="B1243" s="58">
        <v>2021</v>
      </c>
      <c r="C1243" s="58" t="s">
        <v>32</v>
      </c>
      <c r="D1243" s="58" t="s">
        <v>116</v>
      </c>
      <c r="E1243" s="58" t="s">
        <v>105</v>
      </c>
      <c r="F1243" s="58" t="s">
        <v>106</v>
      </c>
      <c r="G1243" s="58" t="s">
        <v>107</v>
      </c>
      <c r="H1243" s="58" t="s">
        <v>108</v>
      </c>
      <c r="I1243" s="58" t="s">
        <v>109</v>
      </c>
      <c r="J1243" s="58">
        <v>274</v>
      </c>
      <c r="K1243" s="58">
        <v>391.82</v>
      </c>
    </row>
    <row r="1244" spans="1:11" hidden="1">
      <c r="A1244" s="58" t="s">
        <v>103</v>
      </c>
      <c r="B1244" s="58">
        <v>2021</v>
      </c>
      <c r="C1244" s="58" t="s">
        <v>32</v>
      </c>
      <c r="D1244" s="58" t="s">
        <v>116</v>
      </c>
      <c r="E1244" s="58" t="s">
        <v>105</v>
      </c>
      <c r="F1244" s="58" t="s">
        <v>106</v>
      </c>
      <c r="G1244" s="58" t="s">
        <v>107</v>
      </c>
      <c r="H1244" s="58" t="s">
        <v>108</v>
      </c>
      <c r="I1244" s="58" t="s">
        <v>109</v>
      </c>
      <c r="J1244" s="58">
        <v>268</v>
      </c>
      <c r="K1244" s="58">
        <v>383.24</v>
      </c>
    </row>
    <row r="1245" spans="1:11" hidden="1">
      <c r="A1245" s="58" t="s">
        <v>112</v>
      </c>
      <c r="B1245" s="58">
        <v>2021</v>
      </c>
      <c r="C1245" s="58" t="s">
        <v>32</v>
      </c>
      <c r="D1245" s="58" t="s">
        <v>116</v>
      </c>
      <c r="E1245" s="58" t="s">
        <v>105</v>
      </c>
      <c r="F1245" s="58" t="s">
        <v>106</v>
      </c>
      <c r="G1245" s="58" t="s">
        <v>107</v>
      </c>
      <c r="H1245" s="58" t="s">
        <v>108</v>
      </c>
      <c r="I1245" s="58" t="s">
        <v>109</v>
      </c>
      <c r="J1245" s="58">
        <v>232</v>
      </c>
      <c r="K1245" s="58">
        <v>526.24</v>
      </c>
    </row>
    <row r="1246" spans="1:11" hidden="1">
      <c r="A1246" s="58" t="s">
        <v>103</v>
      </c>
      <c r="B1246" s="58">
        <v>2021</v>
      </c>
      <c r="C1246" s="58" t="s">
        <v>32</v>
      </c>
      <c r="D1246" s="58" t="s">
        <v>116</v>
      </c>
      <c r="E1246" s="58" t="s">
        <v>105</v>
      </c>
      <c r="F1246" s="58" t="s">
        <v>106</v>
      </c>
      <c r="G1246" s="58" t="s">
        <v>107</v>
      </c>
      <c r="H1246" s="58" t="s">
        <v>108</v>
      </c>
      <c r="I1246" s="58" t="s">
        <v>109</v>
      </c>
      <c r="J1246" s="58">
        <v>280</v>
      </c>
      <c r="K1246" s="58">
        <v>526.24</v>
      </c>
    </row>
    <row r="1247" spans="1:11" hidden="1">
      <c r="A1247" s="58" t="s">
        <v>113</v>
      </c>
      <c r="B1247" s="58">
        <v>2021</v>
      </c>
      <c r="C1247" s="58" t="s">
        <v>32</v>
      </c>
      <c r="D1247" s="58" t="s">
        <v>116</v>
      </c>
      <c r="E1247" s="58" t="s">
        <v>105</v>
      </c>
      <c r="F1247" s="58" t="s">
        <v>106</v>
      </c>
      <c r="G1247" s="58" t="s">
        <v>107</v>
      </c>
      <c r="H1247" s="58" t="s">
        <v>108</v>
      </c>
      <c r="I1247" s="58" t="s">
        <v>109</v>
      </c>
      <c r="J1247" s="58">
        <v>1005</v>
      </c>
      <c r="K1247" s="58">
        <v>1437.15</v>
      </c>
    </row>
    <row r="1248" spans="1:11" hidden="1">
      <c r="A1248" s="58" t="s">
        <v>110</v>
      </c>
      <c r="B1248" s="58">
        <v>2021</v>
      </c>
      <c r="C1248" s="58" t="s">
        <v>32</v>
      </c>
      <c r="D1248" s="58" t="s">
        <v>116</v>
      </c>
      <c r="E1248" s="58" t="s">
        <v>105</v>
      </c>
      <c r="F1248" s="58" t="s">
        <v>106</v>
      </c>
      <c r="G1248" s="58" t="s">
        <v>107</v>
      </c>
      <c r="H1248" s="58" t="s">
        <v>108</v>
      </c>
      <c r="I1248" s="58" t="s">
        <v>109</v>
      </c>
      <c r="J1248" s="58">
        <v>1038</v>
      </c>
      <c r="K1248" s="58">
        <v>1484.34</v>
      </c>
    </row>
    <row r="1249" spans="1:11" hidden="1">
      <c r="A1249" s="58" t="s">
        <v>103</v>
      </c>
      <c r="B1249" s="58">
        <v>2021</v>
      </c>
      <c r="C1249" s="58" t="s">
        <v>32</v>
      </c>
      <c r="D1249" s="58" t="s">
        <v>116</v>
      </c>
      <c r="E1249" s="58" t="s">
        <v>105</v>
      </c>
      <c r="F1249" s="58" t="s">
        <v>106</v>
      </c>
      <c r="G1249" s="58" t="s">
        <v>107</v>
      </c>
      <c r="H1249" s="58" t="s">
        <v>108</v>
      </c>
      <c r="I1249" s="58" t="s">
        <v>109</v>
      </c>
      <c r="J1249" s="58">
        <v>231</v>
      </c>
      <c r="K1249" s="58">
        <v>330.33</v>
      </c>
    </row>
    <row r="1250" spans="1:11" hidden="1">
      <c r="A1250" s="58" t="s">
        <v>110</v>
      </c>
      <c r="B1250" s="58">
        <v>2021</v>
      </c>
      <c r="C1250" s="58" t="s">
        <v>32</v>
      </c>
      <c r="D1250" s="58" t="s">
        <v>116</v>
      </c>
      <c r="E1250" s="58" t="s">
        <v>105</v>
      </c>
      <c r="F1250" s="58" t="s">
        <v>106</v>
      </c>
      <c r="G1250" s="58" t="s">
        <v>107</v>
      </c>
      <c r="H1250" s="58" t="s">
        <v>108</v>
      </c>
      <c r="I1250" s="58" t="s">
        <v>109</v>
      </c>
      <c r="J1250" s="58">
        <v>279</v>
      </c>
      <c r="K1250" s="58">
        <v>398.97</v>
      </c>
    </row>
    <row r="1251" spans="1:11" hidden="1">
      <c r="A1251" s="58" t="s">
        <v>113</v>
      </c>
      <c r="B1251" s="58">
        <v>2021</v>
      </c>
      <c r="C1251" s="58" t="s">
        <v>32</v>
      </c>
      <c r="D1251" s="58" t="s">
        <v>116</v>
      </c>
      <c r="E1251" s="58" t="s">
        <v>105</v>
      </c>
      <c r="F1251" s="58" t="s">
        <v>106</v>
      </c>
      <c r="G1251" s="58" t="s">
        <v>107</v>
      </c>
      <c r="H1251" s="58" t="s">
        <v>108</v>
      </c>
      <c r="I1251" s="58" t="s">
        <v>109</v>
      </c>
      <c r="J1251" s="58">
        <v>277</v>
      </c>
      <c r="K1251" s="58">
        <v>396.11</v>
      </c>
    </row>
    <row r="1252" spans="1:11" hidden="1">
      <c r="A1252" s="58" t="s">
        <v>112</v>
      </c>
      <c r="B1252" s="58">
        <v>2021</v>
      </c>
      <c r="C1252" s="58" t="s">
        <v>32</v>
      </c>
      <c r="D1252" s="58" t="s">
        <v>116</v>
      </c>
      <c r="E1252" s="58" t="s">
        <v>105</v>
      </c>
      <c r="F1252" s="58" t="s">
        <v>106</v>
      </c>
      <c r="G1252" s="58" t="s">
        <v>107</v>
      </c>
      <c r="H1252" s="58" t="s">
        <v>108</v>
      </c>
      <c r="I1252" s="58" t="s">
        <v>109</v>
      </c>
      <c r="J1252" s="58">
        <v>271</v>
      </c>
      <c r="K1252" s="58">
        <v>387.53</v>
      </c>
    </row>
    <row r="1253" spans="1:11" hidden="1">
      <c r="A1253" s="58" t="s">
        <v>110</v>
      </c>
      <c r="B1253" s="58">
        <v>2021</v>
      </c>
      <c r="C1253" s="58" t="s">
        <v>32</v>
      </c>
      <c r="D1253" s="58" t="s">
        <v>116</v>
      </c>
      <c r="E1253" s="58" t="s">
        <v>105</v>
      </c>
      <c r="F1253" s="58" t="s">
        <v>106</v>
      </c>
      <c r="G1253" s="58" t="s">
        <v>107</v>
      </c>
      <c r="H1253" s="58" t="s">
        <v>108</v>
      </c>
      <c r="I1253" s="58" t="s">
        <v>109</v>
      </c>
      <c r="J1253" s="58">
        <v>786</v>
      </c>
      <c r="K1253" s="58">
        <v>1123.98</v>
      </c>
    </row>
    <row r="1254" spans="1:11" hidden="1">
      <c r="A1254" s="58" t="s">
        <v>110</v>
      </c>
      <c r="B1254" s="58">
        <v>2021</v>
      </c>
      <c r="C1254" s="58" t="s">
        <v>32</v>
      </c>
      <c r="D1254" s="58" t="s">
        <v>116</v>
      </c>
      <c r="E1254" s="58" t="s">
        <v>105</v>
      </c>
      <c r="F1254" s="58" t="s">
        <v>106</v>
      </c>
      <c r="G1254" s="58" t="s">
        <v>107</v>
      </c>
      <c r="H1254" s="58" t="s">
        <v>108</v>
      </c>
      <c r="I1254" s="58" t="s">
        <v>111</v>
      </c>
      <c r="J1254" s="58">
        <v>281</v>
      </c>
      <c r="K1254" s="58">
        <v>401.83</v>
      </c>
    </row>
    <row r="1255" spans="1:11" hidden="1">
      <c r="A1255" s="58" t="s">
        <v>110</v>
      </c>
      <c r="B1255" s="58">
        <v>2021</v>
      </c>
      <c r="C1255" s="58" t="s">
        <v>32</v>
      </c>
      <c r="D1255" s="58" t="s">
        <v>116</v>
      </c>
      <c r="E1255" s="58" t="s">
        <v>105</v>
      </c>
      <c r="F1255" s="58" t="s">
        <v>106</v>
      </c>
      <c r="G1255" s="58" t="s">
        <v>107</v>
      </c>
      <c r="H1255" s="58" t="s">
        <v>108</v>
      </c>
      <c r="I1255" s="58" t="s">
        <v>111</v>
      </c>
      <c r="J1255" s="58">
        <v>275</v>
      </c>
      <c r="K1255" s="58">
        <v>393.25</v>
      </c>
    </row>
    <row r="1256" spans="1:11" hidden="1">
      <c r="A1256" s="58" t="s">
        <v>114</v>
      </c>
      <c r="B1256" s="58">
        <v>2021</v>
      </c>
      <c r="C1256" s="58" t="s">
        <v>32</v>
      </c>
      <c r="D1256" s="58" t="s">
        <v>116</v>
      </c>
      <c r="E1256" s="58" t="s">
        <v>105</v>
      </c>
      <c r="F1256" s="58" t="s">
        <v>106</v>
      </c>
      <c r="G1256" s="58" t="s">
        <v>107</v>
      </c>
      <c r="H1256" s="58" t="s">
        <v>108</v>
      </c>
      <c r="I1256" s="58" t="s">
        <v>111</v>
      </c>
      <c r="J1256" s="58">
        <v>269</v>
      </c>
      <c r="K1256" s="58">
        <v>384.67</v>
      </c>
    </row>
    <row r="1257" spans="1:11" hidden="1">
      <c r="A1257" s="58" t="s">
        <v>110</v>
      </c>
      <c r="B1257" s="58">
        <v>2021</v>
      </c>
      <c r="C1257" s="58" t="s">
        <v>32</v>
      </c>
      <c r="D1257" s="58" t="s">
        <v>116</v>
      </c>
      <c r="E1257" s="58" t="s">
        <v>105</v>
      </c>
      <c r="F1257" s="58" t="s">
        <v>106</v>
      </c>
      <c r="G1257" s="58" t="s">
        <v>107</v>
      </c>
      <c r="H1257" s="58" t="s">
        <v>108</v>
      </c>
      <c r="I1257" s="58" t="s">
        <v>109</v>
      </c>
      <c r="J1257" s="58">
        <v>233</v>
      </c>
      <c r="K1257" s="58">
        <v>333.19</v>
      </c>
    </row>
    <row r="1258" spans="1:11" hidden="1">
      <c r="A1258" s="58" t="s">
        <v>112</v>
      </c>
      <c r="B1258" s="58">
        <v>2021</v>
      </c>
      <c r="C1258" s="58" t="s">
        <v>32</v>
      </c>
      <c r="D1258" s="58" t="s">
        <v>116</v>
      </c>
      <c r="E1258" s="58" t="s">
        <v>105</v>
      </c>
      <c r="F1258" s="58" t="s">
        <v>106</v>
      </c>
      <c r="G1258" s="58" t="s">
        <v>107</v>
      </c>
      <c r="H1258" s="58" t="s">
        <v>108</v>
      </c>
      <c r="I1258" s="58" t="s">
        <v>109</v>
      </c>
      <c r="J1258" s="58">
        <v>281</v>
      </c>
      <c r="K1258" s="58">
        <v>401.83</v>
      </c>
    </row>
    <row r="1259" spans="1:11" hidden="1">
      <c r="A1259" s="58" t="s">
        <v>112</v>
      </c>
      <c r="B1259" s="58">
        <v>2021</v>
      </c>
      <c r="C1259" s="58" t="s">
        <v>31</v>
      </c>
      <c r="D1259" s="58" t="s">
        <v>116</v>
      </c>
      <c r="E1259" s="58" t="s">
        <v>105</v>
      </c>
      <c r="F1259" s="58" t="s">
        <v>106</v>
      </c>
      <c r="G1259" s="58" t="s">
        <v>107</v>
      </c>
      <c r="H1259" s="58" t="s">
        <v>108</v>
      </c>
      <c r="I1259" s="58" t="s">
        <v>111</v>
      </c>
      <c r="J1259" s="58">
        <v>284</v>
      </c>
      <c r="K1259" s="58">
        <v>406.12</v>
      </c>
    </row>
    <row r="1260" spans="1:11" hidden="1">
      <c r="A1260" s="58" t="s">
        <v>103</v>
      </c>
      <c r="B1260" s="58">
        <v>2021</v>
      </c>
      <c r="C1260" s="58" t="s">
        <v>31</v>
      </c>
      <c r="D1260" s="58" t="s">
        <v>116</v>
      </c>
      <c r="E1260" s="58" t="s">
        <v>105</v>
      </c>
      <c r="F1260" s="58" t="s">
        <v>106</v>
      </c>
      <c r="G1260" s="58" t="s">
        <v>107</v>
      </c>
      <c r="H1260" s="58" t="s">
        <v>108</v>
      </c>
      <c r="I1260" s="58" t="s">
        <v>109</v>
      </c>
      <c r="J1260" s="58">
        <v>236</v>
      </c>
      <c r="K1260" s="58">
        <v>337.48</v>
      </c>
    </row>
    <row r="1261" spans="1:11" hidden="1">
      <c r="A1261" s="58" t="s">
        <v>103</v>
      </c>
      <c r="B1261" s="58">
        <v>2021</v>
      </c>
      <c r="C1261" s="58" t="s">
        <v>31</v>
      </c>
      <c r="D1261" s="58" t="s">
        <v>116</v>
      </c>
      <c r="E1261" s="58" t="s">
        <v>105</v>
      </c>
      <c r="F1261" s="58" t="s">
        <v>106</v>
      </c>
      <c r="G1261" s="58" t="s">
        <v>107</v>
      </c>
      <c r="H1261" s="58" t="s">
        <v>108</v>
      </c>
      <c r="I1261" s="58" t="s">
        <v>109</v>
      </c>
      <c r="J1261" s="58">
        <v>284</v>
      </c>
      <c r="K1261" s="58">
        <v>406.12</v>
      </c>
    </row>
    <row r="1262" spans="1:11" hidden="1">
      <c r="A1262" s="58" t="s">
        <v>110</v>
      </c>
      <c r="B1262" s="58">
        <v>2021</v>
      </c>
      <c r="C1262" s="58" t="s">
        <v>31</v>
      </c>
      <c r="D1262" s="58" t="s">
        <v>116</v>
      </c>
      <c r="E1262" s="58" t="s">
        <v>105</v>
      </c>
      <c r="F1262" s="58" t="s">
        <v>106</v>
      </c>
      <c r="G1262" s="58" t="s">
        <v>107</v>
      </c>
      <c r="H1262" s="58" t="s">
        <v>108</v>
      </c>
      <c r="I1262" s="58" t="s">
        <v>109</v>
      </c>
      <c r="J1262" s="58">
        <v>212</v>
      </c>
      <c r="K1262" s="58">
        <v>303.16000000000003</v>
      </c>
    </row>
    <row r="1263" spans="1:11" hidden="1">
      <c r="A1263" s="58" t="s">
        <v>112</v>
      </c>
      <c r="B1263" s="58">
        <v>2021</v>
      </c>
      <c r="C1263" s="58" t="s">
        <v>31</v>
      </c>
      <c r="D1263" s="58" t="s">
        <v>116</v>
      </c>
      <c r="E1263" s="58" t="s">
        <v>105</v>
      </c>
      <c r="F1263" s="58" t="s">
        <v>106</v>
      </c>
      <c r="G1263" s="58" t="s">
        <v>107</v>
      </c>
      <c r="H1263" s="58" t="s">
        <v>108</v>
      </c>
      <c r="I1263" s="58" t="s">
        <v>109</v>
      </c>
      <c r="J1263" s="58">
        <v>286</v>
      </c>
      <c r="K1263" s="58">
        <v>408.98</v>
      </c>
    </row>
    <row r="1264" spans="1:11" hidden="1">
      <c r="A1264" s="58" t="s">
        <v>112</v>
      </c>
      <c r="B1264" s="58">
        <v>2021</v>
      </c>
      <c r="C1264" s="58" t="s">
        <v>31</v>
      </c>
      <c r="D1264" s="58" t="s">
        <v>116</v>
      </c>
      <c r="E1264" s="58" t="s">
        <v>105</v>
      </c>
      <c r="F1264" s="58" t="s">
        <v>106</v>
      </c>
      <c r="G1264" s="58" t="s">
        <v>107</v>
      </c>
      <c r="H1264" s="58" t="s">
        <v>108</v>
      </c>
      <c r="I1264" s="58" t="s">
        <v>109</v>
      </c>
      <c r="J1264" s="58">
        <v>238</v>
      </c>
      <c r="K1264" s="58">
        <v>526.24</v>
      </c>
    </row>
    <row r="1265" spans="1:11" hidden="1">
      <c r="A1265" s="58" t="s">
        <v>112</v>
      </c>
      <c r="B1265" s="58">
        <v>2021</v>
      </c>
      <c r="C1265" s="58" t="s">
        <v>31</v>
      </c>
      <c r="D1265" s="58" t="s">
        <v>116</v>
      </c>
      <c r="E1265" s="58" t="s">
        <v>105</v>
      </c>
      <c r="F1265" s="58" t="s">
        <v>106</v>
      </c>
      <c r="G1265" s="58" t="s">
        <v>107</v>
      </c>
      <c r="H1265" s="58" t="s">
        <v>108</v>
      </c>
      <c r="I1265" s="58" t="s">
        <v>109</v>
      </c>
      <c r="J1265" s="58">
        <v>286</v>
      </c>
      <c r="K1265" s="58">
        <v>526.24</v>
      </c>
    </row>
    <row r="1266" spans="1:11" hidden="1">
      <c r="A1266" s="58" t="s">
        <v>103</v>
      </c>
      <c r="B1266" s="58">
        <v>2021</v>
      </c>
      <c r="C1266" s="58" t="s">
        <v>31</v>
      </c>
      <c r="D1266" s="58" t="s">
        <v>116</v>
      </c>
      <c r="E1266" s="58" t="s">
        <v>105</v>
      </c>
      <c r="F1266" s="58" t="s">
        <v>106</v>
      </c>
      <c r="G1266" s="58" t="s">
        <v>107</v>
      </c>
      <c r="H1266" s="58" t="s">
        <v>108</v>
      </c>
      <c r="I1266" s="58" t="s">
        <v>109</v>
      </c>
      <c r="J1266" s="58">
        <v>214</v>
      </c>
      <c r="K1266" s="58">
        <v>526.24</v>
      </c>
    </row>
    <row r="1267" spans="1:11" hidden="1">
      <c r="A1267" s="58" t="s">
        <v>103</v>
      </c>
      <c r="B1267" s="58">
        <v>2021</v>
      </c>
      <c r="C1267" s="58" t="s">
        <v>31</v>
      </c>
      <c r="D1267" s="58" t="s">
        <v>116</v>
      </c>
      <c r="E1267" s="58" t="s">
        <v>105</v>
      </c>
      <c r="F1267" s="58" t="s">
        <v>106</v>
      </c>
      <c r="G1267" s="58" t="s">
        <v>107</v>
      </c>
      <c r="H1267" s="58" t="s">
        <v>108</v>
      </c>
      <c r="I1267" s="58" t="s">
        <v>109</v>
      </c>
      <c r="J1267" s="58">
        <v>1004</v>
      </c>
      <c r="K1267" s="58">
        <v>1435.72</v>
      </c>
    </row>
    <row r="1268" spans="1:11" hidden="1">
      <c r="A1268" s="58" t="s">
        <v>112</v>
      </c>
      <c r="B1268" s="58">
        <v>2021</v>
      </c>
      <c r="C1268" s="58" t="s">
        <v>31</v>
      </c>
      <c r="D1268" s="58" t="s">
        <v>116</v>
      </c>
      <c r="E1268" s="58" t="s">
        <v>105</v>
      </c>
      <c r="F1268" s="58" t="s">
        <v>106</v>
      </c>
      <c r="G1268" s="58" t="s">
        <v>107</v>
      </c>
      <c r="H1268" s="58" t="s">
        <v>108</v>
      </c>
      <c r="I1268" s="58" t="s">
        <v>109</v>
      </c>
      <c r="J1268" s="58">
        <v>237</v>
      </c>
      <c r="K1268" s="58">
        <v>338.91</v>
      </c>
    </row>
    <row r="1269" spans="1:11" hidden="1">
      <c r="A1269" s="58" t="s">
        <v>112</v>
      </c>
      <c r="B1269" s="58">
        <v>2021</v>
      </c>
      <c r="C1269" s="58" t="s">
        <v>31</v>
      </c>
      <c r="D1269" s="58" t="s">
        <v>116</v>
      </c>
      <c r="E1269" s="58" t="s">
        <v>105</v>
      </c>
      <c r="F1269" s="58" t="s">
        <v>106</v>
      </c>
      <c r="G1269" s="58" t="s">
        <v>107</v>
      </c>
      <c r="H1269" s="58" t="s">
        <v>117</v>
      </c>
      <c r="I1269" s="58" t="s">
        <v>109</v>
      </c>
      <c r="J1269" s="58">
        <v>285</v>
      </c>
      <c r="K1269" s="58">
        <v>407.55</v>
      </c>
    </row>
    <row r="1270" spans="1:11" hidden="1">
      <c r="A1270" s="58" t="s">
        <v>103</v>
      </c>
      <c r="B1270" s="58">
        <v>2021</v>
      </c>
      <c r="C1270" s="58" t="s">
        <v>31</v>
      </c>
      <c r="D1270" s="58" t="s">
        <v>116</v>
      </c>
      <c r="E1270" s="58" t="s">
        <v>105</v>
      </c>
      <c r="F1270" s="58" t="s">
        <v>106</v>
      </c>
      <c r="G1270" s="58" t="s">
        <v>107</v>
      </c>
      <c r="H1270" s="58" t="s">
        <v>117</v>
      </c>
      <c r="I1270" s="58" t="s">
        <v>109</v>
      </c>
      <c r="J1270" s="58">
        <v>213</v>
      </c>
      <c r="K1270" s="58">
        <v>304.58999999999997</v>
      </c>
    </row>
    <row r="1271" spans="1:11" hidden="1">
      <c r="A1271" s="58" t="s">
        <v>103</v>
      </c>
      <c r="B1271" s="58">
        <v>2021</v>
      </c>
      <c r="C1271" s="58" t="s">
        <v>31</v>
      </c>
      <c r="D1271" s="58" t="s">
        <v>116</v>
      </c>
      <c r="E1271" s="58" t="s">
        <v>105</v>
      </c>
      <c r="F1271" s="58" t="s">
        <v>106</v>
      </c>
      <c r="G1271" s="58" t="s">
        <v>107</v>
      </c>
      <c r="H1271" s="58" t="s">
        <v>117</v>
      </c>
      <c r="I1271" s="58" t="s">
        <v>109</v>
      </c>
      <c r="J1271" s="58">
        <v>283</v>
      </c>
      <c r="K1271" s="58">
        <v>404.69</v>
      </c>
    </row>
    <row r="1272" spans="1:11" hidden="1">
      <c r="A1272" s="58" t="s">
        <v>103</v>
      </c>
      <c r="B1272" s="58">
        <v>2021</v>
      </c>
      <c r="C1272" s="58" t="s">
        <v>31</v>
      </c>
      <c r="D1272" s="58" t="s">
        <v>116</v>
      </c>
      <c r="E1272" s="58" t="s">
        <v>105</v>
      </c>
      <c r="F1272" s="58" t="s">
        <v>106</v>
      </c>
      <c r="G1272" s="58" t="s">
        <v>107</v>
      </c>
      <c r="H1272" s="58" t="s">
        <v>117</v>
      </c>
      <c r="I1272" s="58" t="s">
        <v>109</v>
      </c>
      <c r="J1272" s="58">
        <v>785</v>
      </c>
      <c r="K1272" s="58">
        <v>1122.55</v>
      </c>
    </row>
    <row r="1273" spans="1:11" hidden="1">
      <c r="A1273" s="58" t="s">
        <v>103</v>
      </c>
      <c r="B1273" s="58">
        <v>2021</v>
      </c>
      <c r="C1273" s="58" t="s">
        <v>31</v>
      </c>
      <c r="D1273" s="58" t="s">
        <v>116</v>
      </c>
      <c r="E1273" s="58" t="s">
        <v>105</v>
      </c>
      <c r="F1273" s="58" t="s">
        <v>106</v>
      </c>
      <c r="G1273" s="58" t="s">
        <v>107</v>
      </c>
      <c r="H1273" s="58" t="s">
        <v>117</v>
      </c>
      <c r="I1273" s="58" t="s">
        <v>109</v>
      </c>
      <c r="J1273" s="58">
        <v>819</v>
      </c>
      <c r="K1273" s="58">
        <v>1171.17</v>
      </c>
    </row>
    <row r="1274" spans="1:11" hidden="1">
      <c r="A1274" s="58" t="s">
        <v>112</v>
      </c>
      <c r="B1274" s="58">
        <v>2021</v>
      </c>
      <c r="C1274" s="58" t="s">
        <v>31</v>
      </c>
      <c r="D1274" s="58" t="s">
        <v>116</v>
      </c>
      <c r="E1274" s="58" t="s">
        <v>105</v>
      </c>
      <c r="F1274" s="58" t="s">
        <v>106</v>
      </c>
      <c r="G1274" s="58" t="s">
        <v>107</v>
      </c>
      <c r="H1274" s="58" t="s">
        <v>117</v>
      </c>
      <c r="I1274" s="58" t="s">
        <v>109</v>
      </c>
      <c r="J1274" s="58">
        <v>872</v>
      </c>
      <c r="K1274" s="58">
        <v>1246.96</v>
      </c>
    </row>
    <row r="1275" spans="1:11" hidden="1">
      <c r="A1275" s="58" t="s">
        <v>110</v>
      </c>
      <c r="B1275" s="58">
        <v>2021</v>
      </c>
      <c r="C1275" s="58" t="s">
        <v>31</v>
      </c>
      <c r="D1275" s="58" t="s">
        <v>116</v>
      </c>
      <c r="E1275" s="58" t="s">
        <v>105</v>
      </c>
      <c r="F1275" s="58" t="s">
        <v>106</v>
      </c>
      <c r="G1275" s="58" t="s">
        <v>107</v>
      </c>
      <c r="H1275" s="58" t="s">
        <v>117</v>
      </c>
      <c r="I1275" s="58" t="s">
        <v>111</v>
      </c>
      <c r="J1275" s="58">
        <v>287</v>
      </c>
      <c r="K1275" s="58">
        <v>410.41</v>
      </c>
    </row>
    <row r="1276" spans="1:11" hidden="1">
      <c r="A1276" s="58" t="s">
        <v>110</v>
      </c>
      <c r="B1276" s="58">
        <v>2021</v>
      </c>
      <c r="C1276" s="58" t="s">
        <v>31</v>
      </c>
      <c r="D1276" s="58" t="s">
        <v>116</v>
      </c>
      <c r="E1276" s="58" t="s">
        <v>105</v>
      </c>
      <c r="F1276" s="58" t="s">
        <v>106</v>
      </c>
      <c r="G1276" s="58" t="s">
        <v>107</v>
      </c>
      <c r="H1276" s="58" t="s">
        <v>117</v>
      </c>
      <c r="I1276" s="58" t="s">
        <v>109</v>
      </c>
      <c r="J1276" s="58">
        <v>239</v>
      </c>
      <c r="K1276" s="58">
        <v>341.77</v>
      </c>
    </row>
    <row r="1277" spans="1:11" hidden="1">
      <c r="A1277" s="58" t="s">
        <v>103</v>
      </c>
      <c r="B1277" s="58">
        <v>2021</v>
      </c>
      <c r="C1277" s="58" t="s">
        <v>31</v>
      </c>
      <c r="D1277" s="58" t="s">
        <v>116</v>
      </c>
      <c r="E1277" s="58" t="s">
        <v>105</v>
      </c>
      <c r="F1277" s="58" t="s">
        <v>106</v>
      </c>
      <c r="G1277" s="58" t="s">
        <v>107</v>
      </c>
      <c r="H1277" s="58" t="s">
        <v>117</v>
      </c>
      <c r="I1277" s="58" t="s">
        <v>109</v>
      </c>
      <c r="J1277" s="58">
        <v>287</v>
      </c>
      <c r="K1277" s="58">
        <v>410.41</v>
      </c>
    </row>
    <row r="1278" spans="1:11" hidden="1">
      <c r="A1278" s="58" t="s">
        <v>110</v>
      </c>
      <c r="B1278" s="58">
        <v>2021</v>
      </c>
      <c r="C1278" s="58" t="s">
        <v>26</v>
      </c>
      <c r="D1278" s="58" t="s">
        <v>104</v>
      </c>
      <c r="E1278" s="58" t="s">
        <v>118</v>
      </c>
      <c r="F1278" s="58" t="s">
        <v>119</v>
      </c>
      <c r="G1278" s="58" t="s">
        <v>115</v>
      </c>
      <c r="H1278" s="58" t="s">
        <v>117</v>
      </c>
      <c r="I1278" s="58" t="s">
        <v>120</v>
      </c>
      <c r="J1278" s="58">
        <v>160</v>
      </c>
      <c r="K1278" s="58">
        <v>228.8</v>
      </c>
    </row>
    <row r="1279" spans="1:11" hidden="1">
      <c r="A1279" s="58" t="s">
        <v>103</v>
      </c>
      <c r="B1279" s="58">
        <v>2021</v>
      </c>
      <c r="C1279" s="58" t="s">
        <v>26</v>
      </c>
      <c r="D1279" s="58" t="s">
        <v>104</v>
      </c>
      <c r="E1279" s="58" t="s">
        <v>118</v>
      </c>
      <c r="F1279" s="58" t="s">
        <v>119</v>
      </c>
      <c r="G1279" s="58" t="s">
        <v>115</v>
      </c>
      <c r="H1279" s="58" t="s">
        <v>117</v>
      </c>
      <c r="I1279" s="58" t="s">
        <v>120</v>
      </c>
      <c r="J1279" s="58">
        <v>154</v>
      </c>
      <c r="K1279" s="58">
        <v>220.22</v>
      </c>
    </row>
    <row r="1280" spans="1:11" hidden="1">
      <c r="A1280" s="58" t="s">
        <v>110</v>
      </c>
      <c r="B1280" s="58">
        <v>2021</v>
      </c>
      <c r="C1280" s="58" t="s">
        <v>26</v>
      </c>
      <c r="D1280" s="58" t="s">
        <v>104</v>
      </c>
      <c r="E1280" s="58" t="s">
        <v>118</v>
      </c>
      <c r="F1280" s="58" t="s">
        <v>119</v>
      </c>
      <c r="G1280" s="58" t="s">
        <v>115</v>
      </c>
      <c r="H1280" s="58" t="s">
        <v>117</v>
      </c>
      <c r="I1280" s="58" t="s">
        <v>120</v>
      </c>
      <c r="J1280" s="58">
        <v>148</v>
      </c>
      <c r="K1280" s="58">
        <v>211.64</v>
      </c>
    </row>
    <row r="1281" spans="1:11" hidden="1">
      <c r="A1281" s="58" t="s">
        <v>110</v>
      </c>
      <c r="B1281" s="58">
        <v>2021</v>
      </c>
      <c r="C1281" s="58" t="s">
        <v>26</v>
      </c>
      <c r="D1281" s="58" t="s">
        <v>104</v>
      </c>
      <c r="E1281" s="58" t="s">
        <v>118</v>
      </c>
      <c r="F1281" s="58" t="s">
        <v>119</v>
      </c>
      <c r="G1281" s="58" t="s">
        <v>115</v>
      </c>
      <c r="H1281" s="58" t="s">
        <v>117</v>
      </c>
      <c r="I1281" s="58" t="s">
        <v>120</v>
      </c>
      <c r="J1281" s="58">
        <v>157</v>
      </c>
      <c r="K1281" s="58">
        <v>224.51</v>
      </c>
    </row>
    <row r="1282" spans="1:11" hidden="1">
      <c r="A1282" s="58" t="s">
        <v>110</v>
      </c>
      <c r="B1282" s="58">
        <v>2021</v>
      </c>
      <c r="C1282" s="58" t="s">
        <v>26</v>
      </c>
      <c r="D1282" s="58" t="s">
        <v>104</v>
      </c>
      <c r="E1282" s="58" t="s">
        <v>118</v>
      </c>
      <c r="F1282" s="58" t="s">
        <v>119</v>
      </c>
      <c r="G1282" s="58" t="s">
        <v>115</v>
      </c>
      <c r="H1282" s="58" t="s">
        <v>117</v>
      </c>
      <c r="I1282" s="58" t="s">
        <v>120</v>
      </c>
      <c r="J1282" s="58">
        <v>151</v>
      </c>
      <c r="K1282" s="58">
        <v>215.93</v>
      </c>
    </row>
    <row r="1283" spans="1:11" hidden="1">
      <c r="A1283" s="58" t="s">
        <v>110</v>
      </c>
      <c r="B1283" s="58">
        <v>2021</v>
      </c>
      <c r="C1283" s="58" t="s">
        <v>30</v>
      </c>
      <c r="D1283" s="58" t="s">
        <v>104</v>
      </c>
      <c r="E1283" s="58" t="s">
        <v>118</v>
      </c>
      <c r="F1283" s="58" t="s">
        <v>119</v>
      </c>
      <c r="G1283" s="58" t="s">
        <v>115</v>
      </c>
      <c r="H1283" s="58" t="s">
        <v>117</v>
      </c>
      <c r="I1283" s="58" t="s">
        <v>120</v>
      </c>
      <c r="J1283" s="58">
        <v>343</v>
      </c>
      <c r="K1283" s="58">
        <v>490.49</v>
      </c>
    </row>
    <row r="1284" spans="1:11" hidden="1">
      <c r="A1284" s="58" t="s">
        <v>112</v>
      </c>
      <c r="B1284" s="58">
        <v>2021</v>
      </c>
      <c r="C1284" s="58" t="s">
        <v>34</v>
      </c>
      <c r="D1284" s="58" t="s">
        <v>104</v>
      </c>
      <c r="E1284" s="58" t="s">
        <v>118</v>
      </c>
      <c r="F1284" s="58" t="s">
        <v>119</v>
      </c>
      <c r="G1284" s="58" t="s">
        <v>115</v>
      </c>
      <c r="H1284" s="58" t="s">
        <v>117</v>
      </c>
      <c r="I1284" s="58" t="s">
        <v>109</v>
      </c>
      <c r="J1284" s="58">
        <v>280</v>
      </c>
      <c r="K1284" s="58">
        <v>400.4</v>
      </c>
    </row>
    <row r="1285" spans="1:11" hidden="1">
      <c r="A1285" s="58" t="s">
        <v>110</v>
      </c>
      <c r="B1285" s="58">
        <v>2021</v>
      </c>
      <c r="C1285" s="58" t="s">
        <v>34</v>
      </c>
      <c r="D1285" s="58" t="s">
        <v>104</v>
      </c>
      <c r="E1285" s="58" t="s">
        <v>118</v>
      </c>
      <c r="F1285" s="58" t="s">
        <v>119</v>
      </c>
      <c r="G1285" s="58" t="s">
        <v>115</v>
      </c>
      <c r="H1285" s="58" t="s">
        <v>117</v>
      </c>
      <c r="I1285" s="58" t="s">
        <v>109</v>
      </c>
      <c r="J1285" s="58">
        <v>274</v>
      </c>
      <c r="K1285" s="58">
        <v>391.82</v>
      </c>
    </row>
    <row r="1286" spans="1:11" hidden="1">
      <c r="A1286" s="58" t="s">
        <v>110</v>
      </c>
      <c r="B1286" s="58">
        <v>2021</v>
      </c>
      <c r="C1286" s="58" t="s">
        <v>34</v>
      </c>
      <c r="D1286" s="58" t="s">
        <v>104</v>
      </c>
      <c r="E1286" s="58" t="s">
        <v>118</v>
      </c>
      <c r="F1286" s="58" t="s">
        <v>119</v>
      </c>
      <c r="G1286" s="58" t="s">
        <v>115</v>
      </c>
      <c r="H1286" s="58" t="s">
        <v>117</v>
      </c>
      <c r="I1286" s="58" t="s">
        <v>109</v>
      </c>
      <c r="J1286" s="58">
        <v>268</v>
      </c>
      <c r="K1286" s="58">
        <v>383.24</v>
      </c>
    </row>
    <row r="1287" spans="1:11" hidden="1">
      <c r="A1287" s="58" t="s">
        <v>110</v>
      </c>
      <c r="B1287" s="58">
        <v>2021</v>
      </c>
      <c r="C1287" s="58" t="s">
        <v>34</v>
      </c>
      <c r="D1287" s="58" t="s">
        <v>104</v>
      </c>
      <c r="E1287" s="58" t="s">
        <v>118</v>
      </c>
      <c r="F1287" s="58" t="s">
        <v>119</v>
      </c>
      <c r="G1287" s="58" t="s">
        <v>115</v>
      </c>
      <c r="H1287" s="58" t="s">
        <v>117</v>
      </c>
      <c r="I1287" s="58" t="s">
        <v>109</v>
      </c>
      <c r="J1287" s="58">
        <v>277</v>
      </c>
      <c r="K1287" s="58">
        <v>396.11</v>
      </c>
    </row>
    <row r="1288" spans="1:11" hidden="1">
      <c r="A1288" s="58" t="s">
        <v>110</v>
      </c>
      <c r="B1288" s="58">
        <v>2021</v>
      </c>
      <c r="C1288" s="58" t="s">
        <v>34</v>
      </c>
      <c r="D1288" s="58" t="s">
        <v>104</v>
      </c>
      <c r="E1288" s="58" t="s">
        <v>118</v>
      </c>
      <c r="F1288" s="58" t="s">
        <v>119</v>
      </c>
      <c r="G1288" s="58" t="s">
        <v>115</v>
      </c>
      <c r="H1288" s="58" t="s">
        <v>117</v>
      </c>
      <c r="I1288" s="58" t="s">
        <v>109</v>
      </c>
      <c r="J1288" s="58">
        <v>271</v>
      </c>
      <c r="K1288" s="58">
        <v>387.53</v>
      </c>
    </row>
    <row r="1289" spans="1:11" hidden="1">
      <c r="A1289" s="58" t="s">
        <v>103</v>
      </c>
      <c r="B1289" s="58">
        <v>2021</v>
      </c>
      <c r="C1289" s="58" t="s">
        <v>34</v>
      </c>
      <c r="D1289" s="58" t="s">
        <v>104</v>
      </c>
      <c r="E1289" s="58" t="s">
        <v>118</v>
      </c>
      <c r="F1289" s="58" t="s">
        <v>119</v>
      </c>
      <c r="G1289" s="58" t="s">
        <v>115</v>
      </c>
      <c r="H1289" s="58" t="s">
        <v>108</v>
      </c>
      <c r="I1289" s="58" t="s">
        <v>109</v>
      </c>
      <c r="J1289" s="58">
        <v>265</v>
      </c>
      <c r="K1289" s="58">
        <v>378.95</v>
      </c>
    </row>
    <row r="1290" spans="1:11" hidden="1">
      <c r="A1290" s="58" t="s">
        <v>112</v>
      </c>
      <c r="B1290" s="58">
        <v>2021</v>
      </c>
      <c r="C1290" s="58" t="s">
        <v>23</v>
      </c>
      <c r="D1290" s="58" t="s">
        <v>104</v>
      </c>
      <c r="E1290" s="58" t="s">
        <v>118</v>
      </c>
      <c r="F1290" s="58" t="s">
        <v>119</v>
      </c>
      <c r="G1290" s="58" t="s">
        <v>115</v>
      </c>
      <c r="H1290" s="58" t="s">
        <v>108</v>
      </c>
      <c r="I1290" s="58" t="s">
        <v>109</v>
      </c>
      <c r="J1290" s="58">
        <v>190</v>
      </c>
      <c r="K1290" s="58">
        <v>271.7</v>
      </c>
    </row>
    <row r="1291" spans="1:11" hidden="1">
      <c r="A1291" s="58" t="s">
        <v>103</v>
      </c>
      <c r="B1291" s="58">
        <v>2021</v>
      </c>
      <c r="C1291" s="58" t="s">
        <v>23</v>
      </c>
      <c r="D1291" s="58" t="s">
        <v>104</v>
      </c>
      <c r="E1291" s="58" t="s">
        <v>118</v>
      </c>
      <c r="F1291" s="58" t="s">
        <v>119</v>
      </c>
      <c r="G1291" s="58" t="s">
        <v>115</v>
      </c>
      <c r="H1291" s="58" t="s">
        <v>108</v>
      </c>
      <c r="I1291" s="58" t="s">
        <v>109</v>
      </c>
      <c r="J1291" s="58">
        <v>184</v>
      </c>
      <c r="K1291" s="58">
        <v>263.12</v>
      </c>
    </row>
    <row r="1292" spans="1:11" hidden="1">
      <c r="A1292" s="58" t="s">
        <v>112</v>
      </c>
      <c r="B1292" s="58">
        <v>2021</v>
      </c>
      <c r="C1292" s="58" t="s">
        <v>23</v>
      </c>
      <c r="D1292" s="58" t="s">
        <v>104</v>
      </c>
      <c r="E1292" s="58" t="s">
        <v>118</v>
      </c>
      <c r="F1292" s="58" t="s">
        <v>119</v>
      </c>
      <c r="G1292" s="58" t="s">
        <v>115</v>
      </c>
      <c r="H1292" s="58" t="s">
        <v>108</v>
      </c>
      <c r="I1292" s="58" t="s">
        <v>109</v>
      </c>
      <c r="J1292" s="58">
        <v>193</v>
      </c>
      <c r="K1292" s="58">
        <v>275.99</v>
      </c>
    </row>
    <row r="1293" spans="1:11" hidden="1">
      <c r="A1293" s="58" t="s">
        <v>112</v>
      </c>
      <c r="B1293" s="58">
        <v>2021</v>
      </c>
      <c r="C1293" s="58" t="s">
        <v>23</v>
      </c>
      <c r="D1293" s="58" t="s">
        <v>104</v>
      </c>
      <c r="E1293" s="58" t="s">
        <v>118</v>
      </c>
      <c r="F1293" s="58" t="s">
        <v>119</v>
      </c>
      <c r="G1293" s="58" t="s">
        <v>115</v>
      </c>
      <c r="H1293" s="58" t="s">
        <v>108</v>
      </c>
      <c r="I1293" s="58" t="s">
        <v>109</v>
      </c>
      <c r="J1293" s="58">
        <v>187</v>
      </c>
      <c r="K1293" s="58">
        <v>267.41000000000003</v>
      </c>
    </row>
    <row r="1294" spans="1:11" hidden="1">
      <c r="A1294" s="58" t="s">
        <v>103</v>
      </c>
      <c r="B1294" s="58">
        <v>2021</v>
      </c>
      <c r="C1294" s="58" t="s">
        <v>23</v>
      </c>
      <c r="D1294" s="58" t="s">
        <v>104</v>
      </c>
      <c r="E1294" s="58" t="s">
        <v>118</v>
      </c>
      <c r="F1294" s="58" t="s">
        <v>119</v>
      </c>
      <c r="G1294" s="58" t="s">
        <v>115</v>
      </c>
      <c r="H1294" s="58" t="s">
        <v>108</v>
      </c>
      <c r="I1294" s="58" t="s">
        <v>109</v>
      </c>
      <c r="J1294" s="58">
        <v>181</v>
      </c>
      <c r="K1294" s="58">
        <v>258.83</v>
      </c>
    </row>
    <row r="1295" spans="1:11" hidden="1">
      <c r="A1295" s="58" t="s">
        <v>110</v>
      </c>
      <c r="B1295" s="58">
        <v>2021</v>
      </c>
      <c r="C1295" s="58" t="s">
        <v>1</v>
      </c>
      <c r="D1295" s="58" t="s">
        <v>104</v>
      </c>
      <c r="E1295" s="58" t="s">
        <v>118</v>
      </c>
      <c r="F1295" s="58" t="s">
        <v>119</v>
      </c>
      <c r="G1295" s="58" t="s">
        <v>115</v>
      </c>
      <c r="H1295" s="58" t="s">
        <v>108</v>
      </c>
      <c r="I1295" s="58" t="s">
        <v>109</v>
      </c>
      <c r="J1295" s="58">
        <v>208</v>
      </c>
      <c r="K1295" s="58">
        <v>297.44</v>
      </c>
    </row>
    <row r="1296" spans="1:11" hidden="1">
      <c r="A1296" s="58" t="s">
        <v>103</v>
      </c>
      <c r="B1296" s="58">
        <v>2021</v>
      </c>
      <c r="C1296" s="58" t="s">
        <v>1</v>
      </c>
      <c r="D1296" s="58" t="s">
        <v>104</v>
      </c>
      <c r="E1296" s="58" t="s">
        <v>118</v>
      </c>
      <c r="F1296" s="58" t="s">
        <v>119</v>
      </c>
      <c r="G1296" s="58" t="s">
        <v>115</v>
      </c>
      <c r="H1296" s="58" t="s">
        <v>108</v>
      </c>
      <c r="I1296" s="58" t="s">
        <v>109</v>
      </c>
      <c r="J1296" s="58">
        <v>202</v>
      </c>
      <c r="K1296" s="58">
        <v>288.86</v>
      </c>
    </row>
    <row r="1297" spans="1:11" hidden="1">
      <c r="A1297" s="58" t="s">
        <v>112</v>
      </c>
      <c r="B1297" s="58">
        <v>2021</v>
      </c>
      <c r="C1297" s="58" t="s">
        <v>1</v>
      </c>
      <c r="D1297" s="58" t="s">
        <v>104</v>
      </c>
      <c r="E1297" s="58" t="s">
        <v>118</v>
      </c>
      <c r="F1297" s="58" t="s">
        <v>119</v>
      </c>
      <c r="G1297" s="58" t="s">
        <v>115</v>
      </c>
      <c r="H1297" s="58" t="s">
        <v>108</v>
      </c>
      <c r="I1297" s="58" t="s">
        <v>109</v>
      </c>
      <c r="J1297" s="58">
        <v>196</v>
      </c>
      <c r="K1297" s="58">
        <v>280.27999999999997</v>
      </c>
    </row>
    <row r="1298" spans="1:11" hidden="1">
      <c r="A1298" s="58" t="s">
        <v>110</v>
      </c>
      <c r="B1298" s="58">
        <v>2021</v>
      </c>
      <c r="C1298" s="58" t="s">
        <v>1</v>
      </c>
      <c r="D1298" s="58" t="s">
        <v>104</v>
      </c>
      <c r="E1298" s="58" t="s">
        <v>118</v>
      </c>
      <c r="F1298" s="58" t="s">
        <v>119</v>
      </c>
      <c r="G1298" s="58" t="s">
        <v>115</v>
      </c>
      <c r="H1298" s="58" t="s">
        <v>108</v>
      </c>
      <c r="I1298" s="58" t="s">
        <v>109</v>
      </c>
      <c r="J1298" s="58">
        <v>205</v>
      </c>
      <c r="K1298" s="58">
        <v>293.14999999999998</v>
      </c>
    </row>
    <row r="1299" spans="1:11" hidden="1">
      <c r="A1299" s="58" t="s">
        <v>103</v>
      </c>
      <c r="B1299" s="58">
        <v>2021</v>
      </c>
      <c r="C1299" s="58" t="s">
        <v>1</v>
      </c>
      <c r="D1299" s="58" t="s">
        <v>104</v>
      </c>
      <c r="E1299" s="58" t="s">
        <v>118</v>
      </c>
      <c r="F1299" s="58" t="s">
        <v>119</v>
      </c>
      <c r="G1299" s="58" t="s">
        <v>115</v>
      </c>
      <c r="H1299" s="58" t="s">
        <v>108</v>
      </c>
      <c r="I1299" s="58" t="s">
        <v>109</v>
      </c>
      <c r="J1299" s="58">
        <v>199</v>
      </c>
      <c r="K1299" s="58">
        <v>284.57</v>
      </c>
    </row>
    <row r="1300" spans="1:11" hidden="1">
      <c r="A1300" s="58" t="s">
        <v>113</v>
      </c>
      <c r="B1300" s="58">
        <v>2021</v>
      </c>
      <c r="C1300" s="58" t="s">
        <v>29</v>
      </c>
      <c r="D1300" s="58" t="s">
        <v>104</v>
      </c>
      <c r="E1300" s="58" t="s">
        <v>118</v>
      </c>
      <c r="F1300" s="58" t="s">
        <v>119</v>
      </c>
      <c r="G1300" s="58" t="s">
        <v>115</v>
      </c>
      <c r="H1300" s="58" t="s">
        <v>108</v>
      </c>
      <c r="I1300" s="58" t="s">
        <v>120</v>
      </c>
      <c r="J1300" s="58">
        <v>358</v>
      </c>
      <c r="K1300" s="58">
        <v>511.94</v>
      </c>
    </row>
    <row r="1301" spans="1:11" hidden="1">
      <c r="A1301" s="58" t="s">
        <v>103</v>
      </c>
      <c r="B1301" s="58">
        <v>2021</v>
      </c>
      <c r="C1301" s="58" t="s">
        <v>29</v>
      </c>
      <c r="D1301" s="58" t="s">
        <v>104</v>
      </c>
      <c r="E1301" s="58" t="s">
        <v>118</v>
      </c>
      <c r="F1301" s="58" t="s">
        <v>119</v>
      </c>
      <c r="G1301" s="58" t="s">
        <v>115</v>
      </c>
      <c r="H1301" s="58" t="s">
        <v>108</v>
      </c>
      <c r="I1301" s="58" t="s">
        <v>120</v>
      </c>
      <c r="J1301" s="58">
        <v>352</v>
      </c>
      <c r="K1301" s="58">
        <v>503.36</v>
      </c>
    </row>
    <row r="1302" spans="1:11" hidden="1">
      <c r="A1302" s="58" t="s">
        <v>110</v>
      </c>
      <c r="B1302" s="58">
        <v>2021</v>
      </c>
      <c r="C1302" s="58" t="s">
        <v>29</v>
      </c>
      <c r="D1302" s="58" t="s">
        <v>104</v>
      </c>
      <c r="E1302" s="58" t="s">
        <v>118</v>
      </c>
      <c r="F1302" s="58" t="s">
        <v>119</v>
      </c>
      <c r="G1302" s="58" t="s">
        <v>115</v>
      </c>
      <c r="H1302" s="58" t="s">
        <v>108</v>
      </c>
      <c r="I1302" s="58" t="s">
        <v>120</v>
      </c>
      <c r="J1302" s="58">
        <v>346</v>
      </c>
      <c r="K1302" s="58">
        <v>494.78</v>
      </c>
    </row>
    <row r="1303" spans="1:11" hidden="1">
      <c r="A1303" s="58" t="s">
        <v>110</v>
      </c>
      <c r="B1303" s="58">
        <v>2021</v>
      </c>
      <c r="C1303" s="58" t="s">
        <v>29</v>
      </c>
      <c r="D1303" s="58" t="s">
        <v>104</v>
      </c>
      <c r="E1303" s="58" t="s">
        <v>118</v>
      </c>
      <c r="F1303" s="58" t="s">
        <v>119</v>
      </c>
      <c r="G1303" s="58" t="s">
        <v>115</v>
      </c>
      <c r="H1303" s="58" t="s">
        <v>108</v>
      </c>
      <c r="I1303" s="58" t="s">
        <v>120</v>
      </c>
      <c r="J1303" s="58">
        <v>355</v>
      </c>
      <c r="K1303" s="58">
        <v>507.65</v>
      </c>
    </row>
    <row r="1304" spans="1:11" hidden="1">
      <c r="A1304" s="58" t="s">
        <v>112</v>
      </c>
      <c r="B1304" s="58">
        <v>2021</v>
      </c>
      <c r="C1304" s="58" t="s">
        <v>29</v>
      </c>
      <c r="D1304" s="58" t="s">
        <v>104</v>
      </c>
      <c r="E1304" s="58" t="s">
        <v>118</v>
      </c>
      <c r="F1304" s="58" t="s">
        <v>119</v>
      </c>
      <c r="G1304" s="58" t="s">
        <v>115</v>
      </c>
      <c r="H1304" s="58" t="s">
        <v>108</v>
      </c>
      <c r="I1304" s="58" t="s">
        <v>120</v>
      </c>
      <c r="J1304" s="58">
        <v>349</v>
      </c>
      <c r="K1304" s="58">
        <v>499.07</v>
      </c>
    </row>
    <row r="1305" spans="1:11" hidden="1">
      <c r="A1305" s="58" t="s">
        <v>110</v>
      </c>
      <c r="B1305" s="58">
        <v>2021</v>
      </c>
      <c r="C1305" s="58" t="s">
        <v>28</v>
      </c>
      <c r="D1305" s="58" t="s">
        <v>104</v>
      </c>
      <c r="E1305" s="58" t="s">
        <v>118</v>
      </c>
      <c r="F1305" s="58" t="s">
        <v>119</v>
      </c>
      <c r="G1305" s="58" t="s">
        <v>115</v>
      </c>
      <c r="H1305" s="58" t="s">
        <v>108</v>
      </c>
      <c r="I1305" s="58" t="s">
        <v>120</v>
      </c>
      <c r="J1305" s="58">
        <v>130</v>
      </c>
      <c r="K1305" s="58">
        <v>185.9</v>
      </c>
    </row>
    <row r="1306" spans="1:11" hidden="1">
      <c r="A1306" s="58" t="s">
        <v>110</v>
      </c>
      <c r="B1306" s="58">
        <v>2021</v>
      </c>
      <c r="C1306" s="58" t="s">
        <v>28</v>
      </c>
      <c r="D1306" s="58" t="s">
        <v>104</v>
      </c>
      <c r="E1306" s="58" t="s">
        <v>118</v>
      </c>
      <c r="F1306" s="58" t="s">
        <v>119</v>
      </c>
      <c r="G1306" s="58" t="s">
        <v>115</v>
      </c>
      <c r="H1306" s="58" t="s">
        <v>108</v>
      </c>
      <c r="I1306" s="58" t="s">
        <v>120</v>
      </c>
      <c r="J1306" s="58">
        <v>370</v>
      </c>
      <c r="K1306" s="58">
        <v>529.1</v>
      </c>
    </row>
    <row r="1307" spans="1:11" hidden="1">
      <c r="A1307" s="58" t="s">
        <v>103</v>
      </c>
      <c r="B1307" s="58">
        <v>2021</v>
      </c>
      <c r="C1307" s="58" t="s">
        <v>28</v>
      </c>
      <c r="D1307" s="58" t="s">
        <v>104</v>
      </c>
      <c r="E1307" s="58" t="s">
        <v>118</v>
      </c>
      <c r="F1307" s="58" t="s">
        <v>119</v>
      </c>
      <c r="G1307" s="58" t="s">
        <v>115</v>
      </c>
      <c r="H1307" s="58" t="s">
        <v>108</v>
      </c>
      <c r="I1307" s="58" t="s">
        <v>120</v>
      </c>
      <c r="J1307" s="58">
        <v>364</v>
      </c>
      <c r="K1307" s="58">
        <v>520.52</v>
      </c>
    </row>
    <row r="1308" spans="1:11" hidden="1">
      <c r="A1308" s="58" t="s">
        <v>103</v>
      </c>
      <c r="B1308" s="58">
        <v>2021</v>
      </c>
      <c r="C1308" s="58" t="s">
        <v>28</v>
      </c>
      <c r="D1308" s="58" t="s">
        <v>104</v>
      </c>
      <c r="E1308" s="58" t="s">
        <v>118</v>
      </c>
      <c r="F1308" s="58" t="s">
        <v>119</v>
      </c>
      <c r="G1308" s="58" t="s">
        <v>115</v>
      </c>
      <c r="H1308" s="58" t="s">
        <v>108</v>
      </c>
      <c r="I1308" s="58" t="s">
        <v>120</v>
      </c>
      <c r="J1308" s="58">
        <v>127</v>
      </c>
      <c r="K1308" s="58">
        <v>181.61</v>
      </c>
    </row>
    <row r="1309" spans="1:11" hidden="1">
      <c r="A1309" s="58" t="s">
        <v>110</v>
      </c>
      <c r="B1309" s="58">
        <v>2021</v>
      </c>
      <c r="C1309" s="58" t="s">
        <v>28</v>
      </c>
      <c r="D1309" s="58" t="s">
        <v>104</v>
      </c>
      <c r="E1309" s="58" t="s">
        <v>118</v>
      </c>
      <c r="F1309" s="58" t="s">
        <v>119</v>
      </c>
      <c r="G1309" s="58" t="s">
        <v>115</v>
      </c>
      <c r="H1309" s="58" t="s">
        <v>108</v>
      </c>
      <c r="I1309" s="58" t="s">
        <v>120</v>
      </c>
      <c r="J1309" s="58">
        <v>367</v>
      </c>
      <c r="K1309" s="58">
        <v>524.80999999999995</v>
      </c>
    </row>
    <row r="1310" spans="1:11" hidden="1">
      <c r="A1310" s="58" t="s">
        <v>103</v>
      </c>
      <c r="B1310" s="58">
        <v>2021</v>
      </c>
      <c r="C1310" s="58" t="s">
        <v>28</v>
      </c>
      <c r="D1310" s="58" t="s">
        <v>104</v>
      </c>
      <c r="E1310" s="58" t="s">
        <v>118</v>
      </c>
      <c r="F1310" s="58" t="s">
        <v>119</v>
      </c>
      <c r="G1310" s="58" t="s">
        <v>115</v>
      </c>
      <c r="H1310" s="58" t="s">
        <v>108</v>
      </c>
      <c r="I1310" s="58" t="s">
        <v>120</v>
      </c>
      <c r="J1310" s="58">
        <v>361</v>
      </c>
      <c r="K1310" s="58">
        <v>516.23</v>
      </c>
    </row>
    <row r="1311" spans="1:11" hidden="1">
      <c r="A1311" s="58" t="s">
        <v>110</v>
      </c>
      <c r="B1311" s="58">
        <v>2021</v>
      </c>
      <c r="C1311" s="58" t="s">
        <v>24</v>
      </c>
      <c r="D1311" s="58" t="s">
        <v>104</v>
      </c>
      <c r="E1311" s="58" t="s">
        <v>118</v>
      </c>
      <c r="F1311" s="58" t="s">
        <v>119</v>
      </c>
      <c r="G1311" s="58" t="s">
        <v>115</v>
      </c>
      <c r="H1311" s="58" t="s">
        <v>108</v>
      </c>
      <c r="I1311" s="58" t="s">
        <v>109</v>
      </c>
      <c r="J1311" s="58">
        <v>178</v>
      </c>
      <c r="K1311" s="58">
        <v>254.54</v>
      </c>
    </row>
    <row r="1312" spans="1:11" hidden="1">
      <c r="A1312" s="58" t="s">
        <v>110</v>
      </c>
      <c r="B1312" s="58">
        <v>2021</v>
      </c>
      <c r="C1312" s="58" t="s">
        <v>24</v>
      </c>
      <c r="D1312" s="58" t="s">
        <v>104</v>
      </c>
      <c r="E1312" s="58" t="s">
        <v>118</v>
      </c>
      <c r="F1312" s="58" t="s">
        <v>119</v>
      </c>
      <c r="G1312" s="58" t="s">
        <v>115</v>
      </c>
      <c r="H1312" s="58" t="s">
        <v>108</v>
      </c>
      <c r="I1312" s="58" t="s">
        <v>109</v>
      </c>
      <c r="J1312" s="58">
        <v>172</v>
      </c>
      <c r="K1312" s="58">
        <v>245.96</v>
      </c>
    </row>
    <row r="1313" spans="1:11" hidden="1">
      <c r="A1313" s="58" t="s">
        <v>113</v>
      </c>
      <c r="B1313" s="58">
        <v>2021</v>
      </c>
      <c r="C1313" s="58" t="s">
        <v>24</v>
      </c>
      <c r="D1313" s="58" t="s">
        <v>104</v>
      </c>
      <c r="E1313" s="58" t="s">
        <v>118</v>
      </c>
      <c r="F1313" s="58" t="s">
        <v>119</v>
      </c>
      <c r="G1313" s="58" t="s">
        <v>115</v>
      </c>
      <c r="H1313" s="58" t="s">
        <v>108</v>
      </c>
      <c r="I1313" s="58" t="s">
        <v>109</v>
      </c>
      <c r="J1313" s="58">
        <v>166</v>
      </c>
      <c r="K1313" s="58">
        <v>237.38</v>
      </c>
    </row>
    <row r="1314" spans="1:11" hidden="1">
      <c r="A1314" s="58" t="s">
        <v>110</v>
      </c>
      <c r="B1314" s="58">
        <v>2021</v>
      </c>
      <c r="C1314" s="58" t="s">
        <v>24</v>
      </c>
      <c r="D1314" s="58" t="s">
        <v>104</v>
      </c>
      <c r="E1314" s="58" t="s">
        <v>118</v>
      </c>
      <c r="F1314" s="58" t="s">
        <v>119</v>
      </c>
      <c r="G1314" s="58" t="s">
        <v>115</v>
      </c>
      <c r="H1314" s="58" t="s">
        <v>108</v>
      </c>
      <c r="I1314" s="58" t="s">
        <v>109</v>
      </c>
      <c r="J1314" s="58">
        <v>175</v>
      </c>
      <c r="K1314" s="58">
        <v>250.25</v>
      </c>
    </row>
    <row r="1315" spans="1:11" hidden="1">
      <c r="A1315" s="58" t="s">
        <v>103</v>
      </c>
      <c r="B1315" s="58">
        <v>2021</v>
      </c>
      <c r="C1315" s="58" t="s">
        <v>24</v>
      </c>
      <c r="D1315" s="58" t="s">
        <v>104</v>
      </c>
      <c r="E1315" s="58" t="s">
        <v>118</v>
      </c>
      <c r="F1315" s="58" t="s">
        <v>119</v>
      </c>
      <c r="G1315" s="58" t="s">
        <v>115</v>
      </c>
      <c r="H1315" s="58" t="s">
        <v>108</v>
      </c>
      <c r="I1315" s="58" t="s">
        <v>109</v>
      </c>
      <c r="J1315" s="58">
        <v>169</v>
      </c>
      <c r="K1315" s="58">
        <v>241.67</v>
      </c>
    </row>
    <row r="1316" spans="1:11" hidden="1">
      <c r="A1316" s="58" t="s">
        <v>110</v>
      </c>
      <c r="B1316" s="58">
        <v>2021</v>
      </c>
      <c r="C1316" s="58" t="s">
        <v>24</v>
      </c>
      <c r="D1316" s="58" t="s">
        <v>104</v>
      </c>
      <c r="E1316" s="58" t="s">
        <v>118</v>
      </c>
      <c r="F1316" s="58" t="s">
        <v>119</v>
      </c>
      <c r="G1316" s="58" t="s">
        <v>115</v>
      </c>
      <c r="H1316" s="58" t="s">
        <v>108</v>
      </c>
      <c r="I1316" s="58" t="s">
        <v>120</v>
      </c>
      <c r="J1316" s="58">
        <v>163</v>
      </c>
      <c r="K1316" s="58">
        <v>233.09</v>
      </c>
    </row>
    <row r="1317" spans="1:11" hidden="1">
      <c r="A1317" s="58" t="s">
        <v>113</v>
      </c>
      <c r="B1317" s="58">
        <v>2021</v>
      </c>
      <c r="C1317" s="58" t="s">
        <v>27</v>
      </c>
      <c r="D1317" s="58" t="s">
        <v>104</v>
      </c>
      <c r="E1317" s="58" t="s">
        <v>118</v>
      </c>
      <c r="F1317" s="58" t="s">
        <v>119</v>
      </c>
      <c r="G1317" s="58" t="s">
        <v>115</v>
      </c>
      <c r="H1317" s="58" t="s">
        <v>108</v>
      </c>
      <c r="I1317" s="58" t="s">
        <v>120</v>
      </c>
      <c r="J1317" s="58">
        <v>142</v>
      </c>
      <c r="K1317" s="58">
        <v>203.06</v>
      </c>
    </row>
    <row r="1318" spans="1:11" hidden="1">
      <c r="A1318" s="58" t="s">
        <v>110</v>
      </c>
      <c r="B1318" s="58">
        <v>2021</v>
      </c>
      <c r="C1318" s="58" t="s">
        <v>27</v>
      </c>
      <c r="D1318" s="58" t="s">
        <v>104</v>
      </c>
      <c r="E1318" s="58" t="s">
        <v>118</v>
      </c>
      <c r="F1318" s="58" t="s">
        <v>119</v>
      </c>
      <c r="G1318" s="58" t="s">
        <v>115</v>
      </c>
      <c r="H1318" s="58" t="s">
        <v>108</v>
      </c>
      <c r="I1318" s="58" t="s">
        <v>120</v>
      </c>
      <c r="J1318" s="58">
        <v>136</v>
      </c>
      <c r="K1318" s="58">
        <v>194.48</v>
      </c>
    </row>
    <row r="1319" spans="1:11" hidden="1">
      <c r="A1319" s="58" t="s">
        <v>103</v>
      </c>
      <c r="B1319" s="58">
        <v>2021</v>
      </c>
      <c r="C1319" s="58" t="s">
        <v>27</v>
      </c>
      <c r="D1319" s="58" t="s">
        <v>104</v>
      </c>
      <c r="E1319" s="58" t="s">
        <v>118</v>
      </c>
      <c r="F1319" s="58" t="s">
        <v>119</v>
      </c>
      <c r="G1319" s="58" t="s">
        <v>115</v>
      </c>
      <c r="H1319" s="58" t="s">
        <v>108</v>
      </c>
      <c r="I1319" s="58" t="s">
        <v>120</v>
      </c>
      <c r="J1319" s="58">
        <v>145</v>
      </c>
      <c r="K1319" s="58">
        <v>207.35</v>
      </c>
    </row>
    <row r="1320" spans="1:11" hidden="1">
      <c r="A1320" s="58" t="s">
        <v>103</v>
      </c>
      <c r="B1320" s="58">
        <v>2021</v>
      </c>
      <c r="C1320" s="58" t="s">
        <v>27</v>
      </c>
      <c r="D1320" s="58" t="s">
        <v>104</v>
      </c>
      <c r="E1320" s="58" t="s">
        <v>118</v>
      </c>
      <c r="F1320" s="58" t="s">
        <v>119</v>
      </c>
      <c r="G1320" s="58" t="s">
        <v>115</v>
      </c>
      <c r="H1320" s="58" t="s">
        <v>108</v>
      </c>
      <c r="I1320" s="58" t="s">
        <v>120</v>
      </c>
      <c r="J1320" s="58">
        <v>139</v>
      </c>
      <c r="K1320" s="58">
        <v>198.77</v>
      </c>
    </row>
    <row r="1321" spans="1:11" hidden="1">
      <c r="A1321" s="58" t="s">
        <v>103</v>
      </c>
      <c r="B1321" s="58">
        <v>2021</v>
      </c>
      <c r="C1321" s="58" t="s">
        <v>27</v>
      </c>
      <c r="D1321" s="58" t="s">
        <v>104</v>
      </c>
      <c r="E1321" s="58" t="s">
        <v>118</v>
      </c>
      <c r="F1321" s="58" t="s">
        <v>119</v>
      </c>
      <c r="G1321" s="58" t="s">
        <v>115</v>
      </c>
      <c r="H1321" s="58" t="s">
        <v>108</v>
      </c>
      <c r="I1321" s="58" t="s">
        <v>120</v>
      </c>
      <c r="J1321" s="58">
        <v>133</v>
      </c>
      <c r="K1321" s="58">
        <v>190.19</v>
      </c>
    </row>
    <row r="1322" spans="1:11" hidden="1">
      <c r="A1322" s="58" t="s">
        <v>110</v>
      </c>
      <c r="B1322" s="58">
        <v>2021</v>
      </c>
      <c r="C1322" s="58" t="s">
        <v>33</v>
      </c>
      <c r="D1322" s="58" t="s">
        <v>104</v>
      </c>
      <c r="E1322" s="58" t="s">
        <v>118</v>
      </c>
      <c r="F1322" s="58" t="s">
        <v>119</v>
      </c>
      <c r="G1322" s="58" t="s">
        <v>115</v>
      </c>
      <c r="H1322" s="58" t="s">
        <v>108</v>
      </c>
      <c r="I1322" s="58" t="s">
        <v>109</v>
      </c>
      <c r="J1322" s="58">
        <v>292</v>
      </c>
      <c r="K1322" s="58">
        <v>417.56</v>
      </c>
    </row>
    <row r="1323" spans="1:11" hidden="1">
      <c r="A1323" s="58" t="s">
        <v>110</v>
      </c>
      <c r="B1323" s="58">
        <v>2021</v>
      </c>
      <c r="C1323" s="58" t="s">
        <v>33</v>
      </c>
      <c r="D1323" s="58" t="s">
        <v>104</v>
      </c>
      <c r="E1323" s="58" t="s">
        <v>118</v>
      </c>
      <c r="F1323" s="58" t="s">
        <v>119</v>
      </c>
      <c r="G1323" s="58" t="s">
        <v>115</v>
      </c>
      <c r="H1323" s="58" t="s">
        <v>108</v>
      </c>
      <c r="I1323" s="58" t="s">
        <v>109</v>
      </c>
      <c r="J1323" s="58">
        <v>286</v>
      </c>
      <c r="K1323" s="58">
        <v>408.98</v>
      </c>
    </row>
    <row r="1324" spans="1:11" hidden="1">
      <c r="A1324" s="58" t="s">
        <v>110</v>
      </c>
      <c r="B1324" s="58">
        <v>2021</v>
      </c>
      <c r="C1324" s="58" t="s">
        <v>33</v>
      </c>
      <c r="D1324" s="58" t="s">
        <v>104</v>
      </c>
      <c r="E1324" s="58" t="s">
        <v>118</v>
      </c>
      <c r="F1324" s="58" t="s">
        <v>119</v>
      </c>
      <c r="G1324" s="58" t="s">
        <v>115</v>
      </c>
      <c r="H1324" s="58" t="s">
        <v>108</v>
      </c>
      <c r="I1324" s="58" t="s">
        <v>109</v>
      </c>
      <c r="J1324" s="58">
        <v>295</v>
      </c>
      <c r="K1324" s="58">
        <v>421.85</v>
      </c>
    </row>
    <row r="1325" spans="1:11" hidden="1">
      <c r="A1325" s="58" t="s">
        <v>103</v>
      </c>
      <c r="B1325" s="58">
        <v>2021</v>
      </c>
      <c r="C1325" s="58" t="s">
        <v>33</v>
      </c>
      <c r="D1325" s="58" t="s">
        <v>104</v>
      </c>
      <c r="E1325" s="58" t="s">
        <v>118</v>
      </c>
      <c r="F1325" s="58" t="s">
        <v>119</v>
      </c>
      <c r="G1325" s="58" t="s">
        <v>115</v>
      </c>
      <c r="H1325" s="58" t="s">
        <v>108</v>
      </c>
      <c r="I1325" s="58" t="s">
        <v>109</v>
      </c>
      <c r="J1325" s="58">
        <v>289</v>
      </c>
      <c r="K1325" s="58">
        <v>413.27</v>
      </c>
    </row>
    <row r="1326" spans="1:11" hidden="1">
      <c r="A1326" s="58" t="s">
        <v>110</v>
      </c>
      <c r="B1326" s="58">
        <v>2021</v>
      </c>
      <c r="C1326" s="58" t="s">
        <v>33</v>
      </c>
      <c r="D1326" s="58" t="s">
        <v>104</v>
      </c>
      <c r="E1326" s="58" t="s">
        <v>118</v>
      </c>
      <c r="F1326" s="58" t="s">
        <v>119</v>
      </c>
      <c r="G1326" s="58" t="s">
        <v>115</v>
      </c>
      <c r="H1326" s="58" t="s">
        <v>108</v>
      </c>
      <c r="I1326" s="58" t="s">
        <v>109</v>
      </c>
      <c r="J1326" s="58">
        <v>283</v>
      </c>
      <c r="K1326" s="58">
        <v>404.69</v>
      </c>
    </row>
    <row r="1327" spans="1:11" hidden="1">
      <c r="A1327" s="58" t="s">
        <v>110</v>
      </c>
      <c r="B1327" s="58">
        <v>2021</v>
      </c>
      <c r="C1327" s="58" t="s">
        <v>32</v>
      </c>
      <c r="D1327" s="58" t="s">
        <v>104</v>
      </c>
      <c r="E1327" s="58" t="s">
        <v>118</v>
      </c>
      <c r="F1327" s="58" t="s">
        <v>119</v>
      </c>
      <c r="G1327" s="58" t="s">
        <v>115</v>
      </c>
      <c r="H1327" s="58" t="s">
        <v>108</v>
      </c>
      <c r="I1327" s="58" t="s">
        <v>109</v>
      </c>
      <c r="J1327" s="58">
        <v>310</v>
      </c>
      <c r="K1327" s="58">
        <v>443.3</v>
      </c>
    </row>
    <row r="1328" spans="1:11" hidden="1">
      <c r="A1328" s="58" t="s">
        <v>112</v>
      </c>
      <c r="B1328" s="58">
        <v>2021</v>
      </c>
      <c r="C1328" s="58" t="s">
        <v>32</v>
      </c>
      <c r="D1328" s="58" t="s">
        <v>104</v>
      </c>
      <c r="E1328" s="58" t="s">
        <v>118</v>
      </c>
      <c r="F1328" s="58" t="s">
        <v>119</v>
      </c>
      <c r="G1328" s="58" t="s">
        <v>115</v>
      </c>
      <c r="H1328" s="58" t="s">
        <v>108</v>
      </c>
      <c r="I1328" s="58" t="s">
        <v>109</v>
      </c>
      <c r="J1328" s="58">
        <v>304</v>
      </c>
      <c r="K1328" s="58">
        <v>434.72</v>
      </c>
    </row>
    <row r="1329" spans="1:11" hidden="1">
      <c r="A1329" s="58" t="s">
        <v>103</v>
      </c>
      <c r="B1329" s="58">
        <v>2021</v>
      </c>
      <c r="C1329" s="58" t="s">
        <v>32</v>
      </c>
      <c r="D1329" s="58" t="s">
        <v>104</v>
      </c>
      <c r="E1329" s="58" t="s">
        <v>118</v>
      </c>
      <c r="F1329" s="58" t="s">
        <v>119</v>
      </c>
      <c r="G1329" s="58" t="s">
        <v>115</v>
      </c>
      <c r="H1329" s="58" t="s">
        <v>108</v>
      </c>
      <c r="I1329" s="58" t="s">
        <v>109</v>
      </c>
      <c r="J1329" s="58">
        <v>298</v>
      </c>
      <c r="K1329" s="58">
        <v>426.14</v>
      </c>
    </row>
    <row r="1330" spans="1:11" hidden="1">
      <c r="A1330" s="58" t="s">
        <v>103</v>
      </c>
      <c r="B1330" s="58">
        <v>2021</v>
      </c>
      <c r="C1330" s="58" t="s">
        <v>32</v>
      </c>
      <c r="D1330" s="58" t="s">
        <v>104</v>
      </c>
      <c r="E1330" s="58" t="s">
        <v>118</v>
      </c>
      <c r="F1330" s="58" t="s">
        <v>119</v>
      </c>
      <c r="G1330" s="58" t="s">
        <v>115</v>
      </c>
      <c r="H1330" s="58" t="s">
        <v>108</v>
      </c>
      <c r="I1330" s="58" t="s">
        <v>109</v>
      </c>
      <c r="J1330" s="58">
        <v>307</v>
      </c>
      <c r="K1330" s="58">
        <v>439.01</v>
      </c>
    </row>
    <row r="1331" spans="1:11" hidden="1">
      <c r="A1331" s="58" t="s">
        <v>114</v>
      </c>
      <c r="B1331" s="58">
        <v>2021</v>
      </c>
      <c r="C1331" s="58" t="s">
        <v>32</v>
      </c>
      <c r="D1331" s="58" t="s">
        <v>104</v>
      </c>
      <c r="E1331" s="58" t="s">
        <v>118</v>
      </c>
      <c r="F1331" s="58" t="s">
        <v>119</v>
      </c>
      <c r="G1331" s="58" t="s">
        <v>115</v>
      </c>
      <c r="H1331" s="58" t="s">
        <v>108</v>
      </c>
      <c r="I1331" s="58" t="s">
        <v>109</v>
      </c>
      <c r="J1331" s="58">
        <v>301</v>
      </c>
      <c r="K1331" s="58">
        <v>430.43</v>
      </c>
    </row>
    <row r="1332" spans="1:11" hidden="1">
      <c r="A1332" s="58" t="s">
        <v>103</v>
      </c>
      <c r="B1332" s="58">
        <v>2021</v>
      </c>
      <c r="C1332" s="58" t="s">
        <v>26</v>
      </c>
      <c r="D1332" s="58" t="s">
        <v>116</v>
      </c>
      <c r="E1332" s="58" t="s">
        <v>118</v>
      </c>
      <c r="F1332" s="58" t="s">
        <v>119</v>
      </c>
      <c r="G1332" s="58" t="s">
        <v>115</v>
      </c>
      <c r="H1332" s="58" t="s">
        <v>108</v>
      </c>
      <c r="I1332" s="58" t="s">
        <v>120</v>
      </c>
      <c r="J1332" s="58">
        <v>344</v>
      </c>
      <c r="K1332" s="58">
        <v>491.92</v>
      </c>
    </row>
    <row r="1333" spans="1:11" hidden="1">
      <c r="A1333" s="58" t="s">
        <v>110</v>
      </c>
      <c r="B1333" s="58">
        <v>2021</v>
      </c>
      <c r="C1333" s="58" t="s">
        <v>26</v>
      </c>
      <c r="D1333" s="58" t="s">
        <v>116</v>
      </c>
      <c r="E1333" s="58" t="s">
        <v>118</v>
      </c>
      <c r="F1333" s="58" t="s">
        <v>119</v>
      </c>
      <c r="G1333" s="58" t="s">
        <v>115</v>
      </c>
      <c r="H1333" s="58" t="s">
        <v>108</v>
      </c>
      <c r="I1333" s="58" t="s">
        <v>120</v>
      </c>
      <c r="J1333" s="58">
        <v>314</v>
      </c>
      <c r="K1333" s="58">
        <v>449.02</v>
      </c>
    </row>
    <row r="1334" spans="1:11" hidden="1">
      <c r="A1334" s="58" t="s">
        <v>103</v>
      </c>
      <c r="B1334" s="58">
        <v>2021</v>
      </c>
      <c r="C1334" s="58" t="s">
        <v>26</v>
      </c>
      <c r="D1334" s="58" t="s">
        <v>116</v>
      </c>
      <c r="E1334" s="58" t="s">
        <v>118</v>
      </c>
      <c r="F1334" s="58" t="s">
        <v>119</v>
      </c>
      <c r="G1334" s="58" t="s">
        <v>115</v>
      </c>
      <c r="H1334" s="58" t="s">
        <v>108</v>
      </c>
      <c r="I1334" s="58" t="s">
        <v>120</v>
      </c>
      <c r="J1334" s="58">
        <v>340</v>
      </c>
      <c r="K1334" s="58">
        <v>486.2</v>
      </c>
    </row>
    <row r="1335" spans="1:11" hidden="1">
      <c r="A1335" s="58" t="s">
        <v>110</v>
      </c>
      <c r="B1335" s="58">
        <v>2021</v>
      </c>
      <c r="C1335" s="58" t="s">
        <v>26</v>
      </c>
      <c r="D1335" s="58" t="s">
        <v>116</v>
      </c>
      <c r="E1335" s="58" t="s">
        <v>118</v>
      </c>
      <c r="F1335" s="58" t="s">
        <v>119</v>
      </c>
      <c r="G1335" s="58" t="s">
        <v>115</v>
      </c>
      <c r="H1335" s="58" t="s">
        <v>108</v>
      </c>
      <c r="I1335" s="58" t="s">
        <v>120</v>
      </c>
      <c r="J1335" s="58">
        <v>142</v>
      </c>
      <c r="K1335" s="58">
        <v>203.06</v>
      </c>
    </row>
    <row r="1336" spans="1:11" hidden="1">
      <c r="A1336" s="58" t="s">
        <v>110</v>
      </c>
      <c r="B1336" s="58">
        <v>2021</v>
      </c>
      <c r="C1336" s="58" t="s">
        <v>26</v>
      </c>
      <c r="D1336" s="58" t="s">
        <v>116</v>
      </c>
      <c r="E1336" s="58" t="s">
        <v>118</v>
      </c>
      <c r="F1336" s="58" t="s">
        <v>119</v>
      </c>
      <c r="G1336" s="58" t="s">
        <v>115</v>
      </c>
      <c r="H1336" s="58" t="s">
        <v>108</v>
      </c>
      <c r="I1336" s="58" t="s">
        <v>120</v>
      </c>
      <c r="J1336" s="58">
        <v>316</v>
      </c>
      <c r="K1336" s="58">
        <v>451.88</v>
      </c>
    </row>
    <row r="1337" spans="1:11" hidden="1">
      <c r="A1337" s="58" t="s">
        <v>112</v>
      </c>
      <c r="B1337" s="58">
        <v>2021</v>
      </c>
      <c r="C1337" s="58" t="s">
        <v>26</v>
      </c>
      <c r="D1337" s="58" t="s">
        <v>116</v>
      </c>
      <c r="E1337" s="58" t="s">
        <v>118</v>
      </c>
      <c r="F1337" s="58" t="s">
        <v>119</v>
      </c>
      <c r="G1337" s="58" t="s">
        <v>115</v>
      </c>
      <c r="H1337" s="58" t="s">
        <v>108</v>
      </c>
      <c r="I1337" s="58" t="s">
        <v>120</v>
      </c>
      <c r="J1337" s="58">
        <v>823</v>
      </c>
      <c r="K1337" s="58">
        <v>1176.8900000000001</v>
      </c>
    </row>
    <row r="1338" spans="1:11" hidden="1">
      <c r="A1338" s="58" t="s">
        <v>110</v>
      </c>
      <c r="B1338" s="58">
        <v>2021</v>
      </c>
      <c r="C1338" s="58" t="s">
        <v>26</v>
      </c>
      <c r="D1338" s="58" t="s">
        <v>116</v>
      </c>
      <c r="E1338" s="58" t="s">
        <v>118</v>
      </c>
      <c r="F1338" s="58" t="s">
        <v>119</v>
      </c>
      <c r="G1338" s="58" t="s">
        <v>115</v>
      </c>
      <c r="H1338" s="58" t="s">
        <v>108</v>
      </c>
      <c r="I1338" s="58" t="s">
        <v>120</v>
      </c>
      <c r="J1338" s="58">
        <v>856</v>
      </c>
      <c r="K1338" s="58">
        <v>1224.08</v>
      </c>
    </row>
    <row r="1339" spans="1:11" hidden="1">
      <c r="A1339" s="58" t="s">
        <v>110</v>
      </c>
      <c r="B1339" s="58">
        <v>2021</v>
      </c>
      <c r="C1339" s="58" t="s">
        <v>26</v>
      </c>
      <c r="D1339" s="58" t="s">
        <v>116</v>
      </c>
      <c r="E1339" s="58" t="s">
        <v>118</v>
      </c>
      <c r="F1339" s="58" t="s">
        <v>119</v>
      </c>
      <c r="G1339" s="58" t="s">
        <v>115</v>
      </c>
      <c r="H1339" s="58" t="s">
        <v>108</v>
      </c>
      <c r="I1339" s="58" t="s">
        <v>120</v>
      </c>
      <c r="J1339" s="58">
        <v>909</v>
      </c>
      <c r="K1339" s="58">
        <v>1299.8699999999999</v>
      </c>
    </row>
    <row r="1340" spans="1:11" hidden="1">
      <c r="A1340" s="58" t="s">
        <v>110</v>
      </c>
      <c r="B1340" s="58">
        <v>2021</v>
      </c>
      <c r="C1340" s="58" t="s">
        <v>26</v>
      </c>
      <c r="D1340" s="58" t="s">
        <v>116</v>
      </c>
      <c r="E1340" s="58" t="s">
        <v>118</v>
      </c>
      <c r="F1340" s="58" t="s">
        <v>119</v>
      </c>
      <c r="G1340" s="58" t="s">
        <v>115</v>
      </c>
      <c r="H1340" s="58" t="s">
        <v>108</v>
      </c>
      <c r="I1340" s="58" t="s">
        <v>120</v>
      </c>
      <c r="J1340" s="58">
        <v>862</v>
      </c>
      <c r="K1340" s="58">
        <v>526.24</v>
      </c>
    </row>
    <row r="1341" spans="1:11" hidden="1">
      <c r="A1341" s="58" t="s">
        <v>110</v>
      </c>
      <c r="B1341" s="58">
        <v>2021</v>
      </c>
      <c r="C1341" s="58" t="s">
        <v>26</v>
      </c>
      <c r="D1341" s="58" t="s">
        <v>116</v>
      </c>
      <c r="E1341" s="58" t="s">
        <v>118</v>
      </c>
      <c r="F1341" s="58" t="s">
        <v>119</v>
      </c>
      <c r="G1341" s="58" t="s">
        <v>115</v>
      </c>
      <c r="H1341" s="58" t="s">
        <v>108</v>
      </c>
      <c r="I1341" s="58" t="s">
        <v>120</v>
      </c>
      <c r="J1341" s="58">
        <v>141</v>
      </c>
      <c r="K1341" s="58">
        <v>526.24</v>
      </c>
    </row>
    <row r="1342" spans="1:11" hidden="1">
      <c r="A1342" s="58" t="s">
        <v>112</v>
      </c>
      <c r="B1342" s="58">
        <v>2021</v>
      </c>
      <c r="C1342" s="58" t="s">
        <v>26</v>
      </c>
      <c r="D1342" s="58" t="s">
        <v>116</v>
      </c>
      <c r="E1342" s="58" t="s">
        <v>118</v>
      </c>
      <c r="F1342" s="58" t="s">
        <v>119</v>
      </c>
      <c r="G1342" s="58" t="s">
        <v>115</v>
      </c>
      <c r="H1342" s="58" t="s">
        <v>108</v>
      </c>
      <c r="I1342" s="58" t="s">
        <v>120</v>
      </c>
      <c r="J1342" s="58">
        <v>315</v>
      </c>
      <c r="K1342" s="58">
        <v>450.45</v>
      </c>
    </row>
    <row r="1343" spans="1:11" hidden="1">
      <c r="A1343" s="58" t="s">
        <v>110</v>
      </c>
      <c r="B1343" s="58">
        <v>2021</v>
      </c>
      <c r="C1343" s="58" t="s">
        <v>26</v>
      </c>
      <c r="D1343" s="58" t="s">
        <v>116</v>
      </c>
      <c r="E1343" s="58" t="s">
        <v>118</v>
      </c>
      <c r="F1343" s="58" t="s">
        <v>119</v>
      </c>
      <c r="G1343" s="58" t="s">
        <v>115</v>
      </c>
      <c r="H1343" s="58" t="s">
        <v>108</v>
      </c>
      <c r="I1343" s="58" t="s">
        <v>120</v>
      </c>
      <c r="J1343" s="58">
        <v>343</v>
      </c>
      <c r="K1343" s="58">
        <v>490.49</v>
      </c>
    </row>
    <row r="1344" spans="1:11" hidden="1">
      <c r="A1344" s="58" t="s">
        <v>110</v>
      </c>
      <c r="B1344" s="58">
        <v>2021</v>
      </c>
      <c r="C1344" s="58" t="s">
        <v>26</v>
      </c>
      <c r="D1344" s="58" t="s">
        <v>116</v>
      </c>
      <c r="E1344" s="58" t="s">
        <v>118</v>
      </c>
      <c r="F1344" s="58" t="s">
        <v>119</v>
      </c>
      <c r="G1344" s="58" t="s">
        <v>115</v>
      </c>
      <c r="H1344" s="58" t="s">
        <v>108</v>
      </c>
      <c r="I1344" s="58" t="s">
        <v>120</v>
      </c>
      <c r="J1344" s="58">
        <v>145</v>
      </c>
      <c r="K1344" s="58">
        <v>207.35</v>
      </c>
    </row>
    <row r="1345" spans="1:11" hidden="1">
      <c r="A1345" s="58" t="s">
        <v>103</v>
      </c>
      <c r="B1345" s="58">
        <v>2021</v>
      </c>
      <c r="C1345" s="58" t="s">
        <v>26</v>
      </c>
      <c r="D1345" s="58" t="s">
        <v>116</v>
      </c>
      <c r="E1345" s="58" t="s">
        <v>118</v>
      </c>
      <c r="F1345" s="58" t="s">
        <v>119</v>
      </c>
      <c r="G1345" s="58" t="s">
        <v>115</v>
      </c>
      <c r="H1345" s="58" t="s">
        <v>108</v>
      </c>
      <c r="I1345" s="58" t="s">
        <v>120</v>
      </c>
      <c r="J1345" s="58">
        <v>313</v>
      </c>
      <c r="K1345" s="58">
        <v>447.59</v>
      </c>
    </row>
    <row r="1346" spans="1:11" hidden="1">
      <c r="A1346" s="58" t="s">
        <v>110</v>
      </c>
      <c r="B1346" s="58">
        <v>2021</v>
      </c>
      <c r="C1346" s="58" t="s">
        <v>26</v>
      </c>
      <c r="D1346" s="58" t="s">
        <v>116</v>
      </c>
      <c r="E1346" s="58" t="s">
        <v>118</v>
      </c>
      <c r="F1346" s="58" t="s">
        <v>119</v>
      </c>
      <c r="G1346" s="58" t="s">
        <v>115</v>
      </c>
      <c r="H1346" s="58" t="s">
        <v>108</v>
      </c>
      <c r="I1346" s="58" t="s">
        <v>120</v>
      </c>
      <c r="J1346" s="58">
        <v>832</v>
      </c>
      <c r="K1346" s="58">
        <v>1189.76</v>
      </c>
    </row>
    <row r="1347" spans="1:11" hidden="1">
      <c r="A1347" s="58" t="s">
        <v>103</v>
      </c>
      <c r="B1347" s="58">
        <v>2021</v>
      </c>
      <c r="C1347" s="58" t="s">
        <v>26</v>
      </c>
      <c r="D1347" s="58" t="s">
        <v>116</v>
      </c>
      <c r="E1347" s="58" t="s">
        <v>118</v>
      </c>
      <c r="F1347" s="58" t="s">
        <v>119</v>
      </c>
      <c r="G1347" s="58" t="s">
        <v>115</v>
      </c>
      <c r="H1347" s="58" t="s">
        <v>108</v>
      </c>
      <c r="I1347" s="58" t="s">
        <v>120</v>
      </c>
      <c r="J1347" s="58">
        <v>865</v>
      </c>
      <c r="K1347" s="58">
        <v>1236.95</v>
      </c>
    </row>
    <row r="1348" spans="1:11" hidden="1">
      <c r="A1348" s="58" t="s">
        <v>103</v>
      </c>
      <c r="B1348" s="58">
        <v>2021</v>
      </c>
      <c r="C1348" s="58" t="s">
        <v>26</v>
      </c>
      <c r="D1348" s="58" t="s">
        <v>116</v>
      </c>
      <c r="E1348" s="58" t="s">
        <v>118</v>
      </c>
      <c r="F1348" s="58" t="s">
        <v>119</v>
      </c>
      <c r="G1348" s="58" t="s">
        <v>115</v>
      </c>
      <c r="H1348" s="58" t="s">
        <v>108</v>
      </c>
      <c r="I1348" s="58" t="s">
        <v>120</v>
      </c>
      <c r="J1348" s="58">
        <v>317</v>
      </c>
      <c r="K1348" s="58">
        <v>453.31</v>
      </c>
    </row>
    <row r="1349" spans="1:11" hidden="1">
      <c r="A1349" s="58" t="s">
        <v>103</v>
      </c>
      <c r="B1349" s="58">
        <v>2021</v>
      </c>
      <c r="C1349" s="58" t="s">
        <v>30</v>
      </c>
      <c r="D1349" s="58" t="s">
        <v>116</v>
      </c>
      <c r="E1349" s="58" t="s">
        <v>118</v>
      </c>
      <c r="F1349" s="58" t="s">
        <v>119</v>
      </c>
      <c r="G1349" s="58" t="s">
        <v>115</v>
      </c>
      <c r="H1349" s="58" t="s">
        <v>108</v>
      </c>
      <c r="I1349" s="58" t="s">
        <v>120</v>
      </c>
      <c r="J1349" s="58">
        <v>320</v>
      </c>
      <c r="K1349" s="58">
        <v>457.6</v>
      </c>
    </row>
    <row r="1350" spans="1:11" hidden="1">
      <c r="A1350" s="58" t="s">
        <v>110</v>
      </c>
      <c r="B1350" s="58">
        <v>2021</v>
      </c>
      <c r="C1350" s="58" t="s">
        <v>30</v>
      </c>
      <c r="D1350" s="58" t="s">
        <v>116</v>
      </c>
      <c r="E1350" s="58" t="s">
        <v>118</v>
      </c>
      <c r="F1350" s="58" t="s">
        <v>119</v>
      </c>
      <c r="G1350" s="58" t="s">
        <v>115</v>
      </c>
      <c r="H1350" s="58" t="s">
        <v>108</v>
      </c>
      <c r="I1350" s="58" t="s">
        <v>120</v>
      </c>
      <c r="J1350" s="58">
        <v>368</v>
      </c>
      <c r="K1350" s="58">
        <v>526.24</v>
      </c>
    </row>
    <row r="1351" spans="1:11" hidden="1">
      <c r="A1351" s="58" t="s">
        <v>110</v>
      </c>
      <c r="B1351" s="58">
        <v>2021</v>
      </c>
      <c r="C1351" s="58" t="s">
        <v>30</v>
      </c>
      <c r="D1351" s="58" t="s">
        <v>116</v>
      </c>
      <c r="E1351" s="58" t="s">
        <v>118</v>
      </c>
      <c r="F1351" s="58" t="s">
        <v>119</v>
      </c>
      <c r="G1351" s="58" t="s">
        <v>115</v>
      </c>
      <c r="H1351" s="58" t="s">
        <v>108</v>
      </c>
      <c r="I1351" s="58" t="s">
        <v>120</v>
      </c>
      <c r="J1351" s="58">
        <v>296</v>
      </c>
      <c r="K1351" s="58">
        <v>423.28</v>
      </c>
    </row>
    <row r="1352" spans="1:11" hidden="1">
      <c r="A1352" s="58" t="s">
        <v>114</v>
      </c>
      <c r="B1352" s="58">
        <v>2021</v>
      </c>
      <c r="C1352" s="58" t="s">
        <v>30</v>
      </c>
      <c r="D1352" s="58" t="s">
        <v>104</v>
      </c>
      <c r="E1352" s="58" t="s">
        <v>118</v>
      </c>
      <c r="F1352" s="58" t="s">
        <v>119</v>
      </c>
      <c r="G1352" s="58" t="s">
        <v>115</v>
      </c>
      <c r="H1352" s="58" t="s">
        <v>108</v>
      </c>
      <c r="I1352" s="58" t="s">
        <v>120</v>
      </c>
      <c r="J1352" s="58">
        <v>322</v>
      </c>
      <c r="K1352" s="58">
        <v>460.46</v>
      </c>
    </row>
    <row r="1353" spans="1:11" hidden="1">
      <c r="A1353" s="58" t="s">
        <v>110</v>
      </c>
      <c r="B1353" s="58">
        <v>2021</v>
      </c>
      <c r="C1353" s="58" t="s">
        <v>30</v>
      </c>
      <c r="D1353" s="58" t="s">
        <v>104</v>
      </c>
      <c r="E1353" s="58" t="s">
        <v>118</v>
      </c>
      <c r="F1353" s="58" t="s">
        <v>119</v>
      </c>
      <c r="G1353" s="58" t="s">
        <v>115</v>
      </c>
      <c r="H1353" s="58" t="s">
        <v>108</v>
      </c>
      <c r="I1353" s="58" t="s">
        <v>120</v>
      </c>
      <c r="J1353" s="58">
        <v>370</v>
      </c>
      <c r="K1353" s="58">
        <v>529.1</v>
      </c>
    </row>
    <row r="1354" spans="1:11" hidden="1">
      <c r="A1354" s="58" t="s">
        <v>110</v>
      </c>
      <c r="B1354" s="58">
        <v>2021</v>
      </c>
      <c r="C1354" s="58" t="s">
        <v>30</v>
      </c>
      <c r="D1354" s="58" t="s">
        <v>104</v>
      </c>
      <c r="E1354" s="58" t="s">
        <v>118</v>
      </c>
      <c r="F1354" s="58" t="s">
        <v>119</v>
      </c>
      <c r="G1354" s="58" t="s">
        <v>115</v>
      </c>
      <c r="H1354" s="58" t="s">
        <v>108</v>
      </c>
      <c r="I1354" s="58" t="s">
        <v>120</v>
      </c>
      <c r="J1354" s="58">
        <v>292</v>
      </c>
      <c r="K1354" s="58">
        <v>417.56</v>
      </c>
    </row>
    <row r="1355" spans="1:11" hidden="1">
      <c r="A1355" s="58" t="s">
        <v>112</v>
      </c>
      <c r="B1355" s="58">
        <v>2021</v>
      </c>
      <c r="C1355" s="58" t="s">
        <v>30</v>
      </c>
      <c r="D1355" s="58" t="s">
        <v>104</v>
      </c>
      <c r="E1355" s="58" t="s">
        <v>118</v>
      </c>
      <c r="F1355" s="58" t="s">
        <v>119</v>
      </c>
      <c r="G1355" s="58" t="s">
        <v>115</v>
      </c>
      <c r="H1355" s="58" t="s">
        <v>117</v>
      </c>
      <c r="I1355" s="58" t="s">
        <v>120</v>
      </c>
      <c r="J1355" s="58">
        <v>860</v>
      </c>
      <c r="K1355" s="58">
        <v>1229.8</v>
      </c>
    </row>
    <row r="1356" spans="1:11" hidden="1">
      <c r="A1356" s="58" t="s">
        <v>110</v>
      </c>
      <c r="B1356" s="58">
        <v>2021</v>
      </c>
      <c r="C1356" s="58" t="s">
        <v>30</v>
      </c>
      <c r="D1356" s="58" t="s">
        <v>104</v>
      </c>
      <c r="E1356" s="58" t="s">
        <v>118</v>
      </c>
      <c r="F1356" s="58" t="s">
        <v>119</v>
      </c>
      <c r="G1356" s="58" t="s">
        <v>115</v>
      </c>
      <c r="H1356" s="58" t="s">
        <v>117</v>
      </c>
      <c r="I1356" s="58" t="s">
        <v>120</v>
      </c>
      <c r="J1356" s="58">
        <v>913</v>
      </c>
      <c r="K1356" s="58">
        <v>1305.5899999999999</v>
      </c>
    </row>
    <row r="1357" spans="1:11" hidden="1">
      <c r="A1357" s="58" t="s">
        <v>110</v>
      </c>
      <c r="B1357" s="58">
        <v>2021</v>
      </c>
      <c r="C1357" s="58" t="s">
        <v>30</v>
      </c>
      <c r="D1357" s="58" t="s">
        <v>104</v>
      </c>
      <c r="E1357" s="58" t="s">
        <v>118</v>
      </c>
      <c r="F1357" s="58" t="s">
        <v>119</v>
      </c>
      <c r="G1357" s="58" t="s">
        <v>115</v>
      </c>
      <c r="H1357" s="58" t="s">
        <v>117</v>
      </c>
      <c r="I1357" s="58" t="s">
        <v>120</v>
      </c>
      <c r="J1357" s="58">
        <v>866</v>
      </c>
      <c r="K1357" s="58">
        <v>526.24</v>
      </c>
    </row>
    <row r="1358" spans="1:11" hidden="1">
      <c r="A1358" s="58" t="s">
        <v>112</v>
      </c>
      <c r="B1358" s="58">
        <v>2021</v>
      </c>
      <c r="C1358" s="58" t="s">
        <v>30</v>
      </c>
      <c r="D1358" s="58" t="s">
        <v>104</v>
      </c>
      <c r="E1358" s="58" t="s">
        <v>118</v>
      </c>
      <c r="F1358" s="58" t="s">
        <v>119</v>
      </c>
      <c r="G1358" s="58" t="s">
        <v>115</v>
      </c>
      <c r="H1358" s="58" t="s">
        <v>117</v>
      </c>
      <c r="I1358" s="58" t="s">
        <v>120</v>
      </c>
      <c r="J1358" s="58">
        <v>369</v>
      </c>
      <c r="K1358" s="58">
        <v>526.24</v>
      </c>
    </row>
    <row r="1359" spans="1:11" hidden="1">
      <c r="A1359" s="58" t="s">
        <v>110</v>
      </c>
      <c r="B1359" s="58">
        <v>2021</v>
      </c>
      <c r="C1359" s="58" t="s">
        <v>30</v>
      </c>
      <c r="D1359" s="58" t="s">
        <v>104</v>
      </c>
      <c r="E1359" s="58" t="s">
        <v>118</v>
      </c>
      <c r="F1359" s="58" t="s">
        <v>119</v>
      </c>
      <c r="G1359" s="58" t="s">
        <v>115</v>
      </c>
      <c r="H1359" s="58" t="s">
        <v>117</v>
      </c>
      <c r="I1359" s="58" t="s">
        <v>120</v>
      </c>
      <c r="J1359" s="58">
        <v>319</v>
      </c>
      <c r="K1359" s="58">
        <v>456.17</v>
      </c>
    </row>
    <row r="1360" spans="1:11" hidden="1">
      <c r="A1360" s="58" t="s">
        <v>110</v>
      </c>
      <c r="B1360" s="58">
        <v>2021</v>
      </c>
      <c r="C1360" s="58" t="s">
        <v>30</v>
      </c>
      <c r="D1360" s="58" t="s">
        <v>104</v>
      </c>
      <c r="E1360" s="58" t="s">
        <v>118</v>
      </c>
      <c r="F1360" s="58" t="s">
        <v>119</v>
      </c>
      <c r="G1360" s="58" t="s">
        <v>115</v>
      </c>
      <c r="H1360" s="58" t="s">
        <v>117</v>
      </c>
      <c r="I1360" s="58" t="s">
        <v>120</v>
      </c>
      <c r="J1360" s="58">
        <v>367</v>
      </c>
      <c r="K1360" s="58">
        <v>524.80999999999995</v>
      </c>
    </row>
    <row r="1361" spans="1:11" hidden="1">
      <c r="A1361" s="58" t="s">
        <v>114</v>
      </c>
      <c r="B1361" s="58">
        <v>2021</v>
      </c>
      <c r="C1361" s="58" t="s">
        <v>30</v>
      </c>
      <c r="D1361" s="58" t="s">
        <v>104</v>
      </c>
      <c r="E1361" s="58" t="s">
        <v>118</v>
      </c>
      <c r="F1361" s="58" t="s">
        <v>119</v>
      </c>
      <c r="G1361" s="58" t="s">
        <v>115</v>
      </c>
      <c r="H1361" s="58" t="s">
        <v>117</v>
      </c>
      <c r="I1361" s="58" t="s">
        <v>120</v>
      </c>
      <c r="J1361" s="58">
        <v>295</v>
      </c>
      <c r="K1361" s="58">
        <v>421.85</v>
      </c>
    </row>
    <row r="1362" spans="1:11" hidden="1">
      <c r="A1362" s="58" t="s">
        <v>110</v>
      </c>
      <c r="B1362" s="58">
        <v>2021</v>
      </c>
      <c r="C1362" s="58" t="s">
        <v>30</v>
      </c>
      <c r="D1362" s="58" t="s">
        <v>104</v>
      </c>
      <c r="E1362" s="58" t="s">
        <v>118</v>
      </c>
      <c r="F1362" s="58" t="s">
        <v>119</v>
      </c>
      <c r="G1362" s="58" t="s">
        <v>115</v>
      </c>
      <c r="H1362" s="58" t="s">
        <v>117</v>
      </c>
      <c r="I1362" s="58" t="s">
        <v>120</v>
      </c>
      <c r="J1362" s="58">
        <v>835</v>
      </c>
      <c r="K1362" s="58">
        <v>1194.05</v>
      </c>
    </row>
    <row r="1363" spans="1:11" hidden="1">
      <c r="A1363" s="58" t="s">
        <v>103</v>
      </c>
      <c r="B1363" s="58">
        <v>2021</v>
      </c>
      <c r="C1363" s="58" t="s">
        <v>30</v>
      </c>
      <c r="D1363" s="58" t="s">
        <v>104</v>
      </c>
      <c r="E1363" s="58" t="s">
        <v>118</v>
      </c>
      <c r="F1363" s="58" t="s">
        <v>119</v>
      </c>
      <c r="G1363" s="58" t="s">
        <v>115</v>
      </c>
      <c r="H1363" s="58" t="s">
        <v>117</v>
      </c>
      <c r="I1363" s="58" t="s">
        <v>120</v>
      </c>
      <c r="J1363" s="58">
        <v>293</v>
      </c>
      <c r="K1363" s="58">
        <v>418.99</v>
      </c>
    </row>
    <row r="1364" spans="1:11" hidden="1">
      <c r="A1364" s="58" t="s">
        <v>112</v>
      </c>
      <c r="B1364" s="58">
        <v>2021</v>
      </c>
      <c r="C1364" s="58" t="s">
        <v>34</v>
      </c>
      <c r="D1364" s="58" t="s">
        <v>104</v>
      </c>
      <c r="E1364" s="58" t="s">
        <v>118</v>
      </c>
      <c r="F1364" s="58" t="s">
        <v>119</v>
      </c>
      <c r="G1364" s="58" t="s">
        <v>115</v>
      </c>
      <c r="H1364" s="58" t="s">
        <v>117</v>
      </c>
      <c r="I1364" s="58" t="s">
        <v>120</v>
      </c>
      <c r="J1364" s="58">
        <v>302</v>
      </c>
      <c r="K1364" s="58">
        <v>431.86</v>
      </c>
    </row>
    <row r="1365" spans="1:11" hidden="1">
      <c r="A1365" s="58" t="s">
        <v>103</v>
      </c>
      <c r="B1365" s="58">
        <v>2021</v>
      </c>
      <c r="C1365" s="58" t="s">
        <v>34</v>
      </c>
      <c r="D1365" s="58" t="s">
        <v>104</v>
      </c>
      <c r="E1365" s="58" t="s">
        <v>118</v>
      </c>
      <c r="F1365" s="58" t="s">
        <v>119</v>
      </c>
      <c r="G1365" s="58" t="s">
        <v>115</v>
      </c>
      <c r="H1365" s="58" t="s">
        <v>117</v>
      </c>
      <c r="I1365" s="58" t="s">
        <v>120</v>
      </c>
      <c r="J1365" s="58">
        <v>344</v>
      </c>
      <c r="K1365" s="58">
        <v>491.92</v>
      </c>
    </row>
    <row r="1366" spans="1:11" hidden="1">
      <c r="A1366" s="58" t="s">
        <v>113</v>
      </c>
      <c r="B1366" s="58">
        <v>2021</v>
      </c>
      <c r="C1366" s="58" t="s">
        <v>34</v>
      </c>
      <c r="D1366" s="58" t="s">
        <v>104</v>
      </c>
      <c r="E1366" s="58" t="s">
        <v>118</v>
      </c>
      <c r="F1366" s="58" t="s">
        <v>119</v>
      </c>
      <c r="G1366" s="58" t="s">
        <v>115</v>
      </c>
      <c r="H1366" s="58" t="s">
        <v>117</v>
      </c>
      <c r="I1366" s="58" t="s">
        <v>120</v>
      </c>
      <c r="J1366" s="58">
        <v>298</v>
      </c>
      <c r="K1366" s="58">
        <v>426.14</v>
      </c>
    </row>
    <row r="1367" spans="1:11" hidden="1">
      <c r="A1367" s="58" t="s">
        <v>110</v>
      </c>
      <c r="B1367" s="58">
        <v>2021</v>
      </c>
      <c r="C1367" s="58" t="s">
        <v>34</v>
      </c>
      <c r="D1367" s="58" t="s">
        <v>104</v>
      </c>
      <c r="E1367" s="58" t="s">
        <v>118</v>
      </c>
      <c r="F1367" s="58" t="s">
        <v>119</v>
      </c>
      <c r="G1367" s="58" t="s">
        <v>115</v>
      </c>
      <c r="H1367" s="58" t="s">
        <v>117</v>
      </c>
      <c r="I1367" s="58" t="s">
        <v>120</v>
      </c>
      <c r="J1367" s="58">
        <v>346</v>
      </c>
      <c r="K1367" s="58">
        <v>494.78</v>
      </c>
    </row>
    <row r="1368" spans="1:11" hidden="1">
      <c r="A1368" s="58" t="s">
        <v>103</v>
      </c>
      <c r="B1368" s="58">
        <v>2021</v>
      </c>
      <c r="C1368" s="58" t="s">
        <v>34</v>
      </c>
      <c r="D1368" s="58" t="s">
        <v>104</v>
      </c>
      <c r="E1368" s="58" t="s">
        <v>118</v>
      </c>
      <c r="F1368" s="58" t="s">
        <v>119</v>
      </c>
      <c r="G1368" s="58" t="s">
        <v>115</v>
      </c>
      <c r="H1368" s="58" t="s">
        <v>117</v>
      </c>
      <c r="I1368" s="58" t="s">
        <v>120</v>
      </c>
      <c r="J1368" s="58">
        <v>830</v>
      </c>
      <c r="K1368" s="58">
        <v>1186.9000000000001</v>
      </c>
    </row>
    <row r="1369" spans="1:11" hidden="1">
      <c r="A1369" s="58" t="s">
        <v>110</v>
      </c>
      <c r="B1369" s="58">
        <v>2021</v>
      </c>
      <c r="C1369" s="58" t="s">
        <v>34</v>
      </c>
      <c r="D1369" s="58" t="s">
        <v>104</v>
      </c>
      <c r="E1369" s="58" t="s">
        <v>118</v>
      </c>
      <c r="F1369" s="58" t="s">
        <v>119</v>
      </c>
      <c r="G1369" s="58" t="s">
        <v>115</v>
      </c>
      <c r="H1369" s="58" t="s">
        <v>117</v>
      </c>
      <c r="I1369" s="58" t="s">
        <v>120</v>
      </c>
      <c r="J1369" s="58">
        <v>863</v>
      </c>
      <c r="K1369" s="58">
        <v>1234.0899999999999</v>
      </c>
    </row>
    <row r="1370" spans="1:11" hidden="1">
      <c r="A1370" s="58" t="s">
        <v>112</v>
      </c>
      <c r="B1370" s="58">
        <v>2021</v>
      </c>
      <c r="C1370" s="58" t="s">
        <v>34</v>
      </c>
      <c r="D1370" s="58" t="s">
        <v>104</v>
      </c>
      <c r="E1370" s="58" t="s">
        <v>118</v>
      </c>
      <c r="F1370" s="58" t="s">
        <v>119</v>
      </c>
      <c r="G1370" s="58" t="s">
        <v>115</v>
      </c>
      <c r="H1370" s="58" t="s">
        <v>117</v>
      </c>
      <c r="I1370" s="58" t="s">
        <v>120</v>
      </c>
      <c r="J1370" s="58">
        <v>921</v>
      </c>
      <c r="K1370" s="58">
        <v>1317.03</v>
      </c>
    </row>
    <row r="1371" spans="1:11" hidden="1">
      <c r="A1371" s="58" t="s">
        <v>110</v>
      </c>
      <c r="B1371" s="58">
        <v>2021</v>
      </c>
      <c r="C1371" s="58" t="s">
        <v>34</v>
      </c>
      <c r="D1371" s="58" t="s">
        <v>104</v>
      </c>
      <c r="E1371" s="58" t="s">
        <v>118</v>
      </c>
      <c r="F1371" s="58" t="s">
        <v>119</v>
      </c>
      <c r="G1371" s="58" t="s">
        <v>115</v>
      </c>
      <c r="H1371" s="58" t="s">
        <v>117</v>
      </c>
      <c r="I1371" s="58" t="s">
        <v>120</v>
      </c>
      <c r="J1371" s="58">
        <v>922</v>
      </c>
      <c r="K1371" s="58">
        <v>1318.46</v>
      </c>
    </row>
    <row r="1372" spans="1:11" hidden="1">
      <c r="A1372" s="58" t="s">
        <v>110</v>
      </c>
      <c r="B1372" s="58">
        <v>2021</v>
      </c>
      <c r="C1372" s="58" t="s">
        <v>34</v>
      </c>
      <c r="D1372" s="58" t="s">
        <v>104</v>
      </c>
      <c r="E1372" s="58" t="s">
        <v>118</v>
      </c>
      <c r="F1372" s="58" t="s">
        <v>119</v>
      </c>
      <c r="G1372" s="58" t="s">
        <v>115</v>
      </c>
      <c r="H1372" s="58" t="s">
        <v>117</v>
      </c>
      <c r="I1372" s="58" t="s">
        <v>120</v>
      </c>
      <c r="J1372" s="58">
        <v>345</v>
      </c>
      <c r="K1372" s="58">
        <v>493.35</v>
      </c>
    </row>
    <row r="1373" spans="1:11" hidden="1">
      <c r="A1373" s="58" t="s">
        <v>112</v>
      </c>
      <c r="B1373" s="58">
        <v>2021</v>
      </c>
      <c r="C1373" s="58" t="s">
        <v>34</v>
      </c>
      <c r="D1373" s="58" t="s">
        <v>104</v>
      </c>
      <c r="E1373" s="58" t="s">
        <v>118</v>
      </c>
      <c r="F1373" s="58" t="s">
        <v>119</v>
      </c>
      <c r="G1373" s="58" t="s">
        <v>115</v>
      </c>
      <c r="H1373" s="58" t="s">
        <v>117</v>
      </c>
      <c r="I1373" s="58" t="s">
        <v>120</v>
      </c>
      <c r="J1373" s="58">
        <v>249</v>
      </c>
      <c r="K1373" s="58">
        <v>356.07</v>
      </c>
    </row>
    <row r="1374" spans="1:11" hidden="1">
      <c r="A1374" s="58" t="s">
        <v>103</v>
      </c>
      <c r="B1374" s="58">
        <v>2021</v>
      </c>
      <c r="C1374" s="58" t="s">
        <v>34</v>
      </c>
      <c r="D1374" s="58" t="s">
        <v>104</v>
      </c>
      <c r="E1374" s="58" t="s">
        <v>118</v>
      </c>
      <c r="F1374" s="58" t="s">
        <v>119</v>
      </c>
      <c r="G1374" s="58" t="s">
        <v>115</v>
      </c>
      <c r="H1374" s="58" t="s">
        <v>117</v>
      </c>
      <c r="I1374" s="58" t="s">
        <v>120</v>
      </c>
      <c r="J1374" s="58">
        <v>243</v>
      </c>
      <c r="K1374" s="58">
        <v>347.49</v>
      </c>
    </row>
    <row r="1375" spans="1:11" hidden="1">
      <c r="A1375" s="58" t="s">
        <v>113</v>
      </c>
      <c r="B1375" s="58">
        <v>2021</v>
      </c>
      <c r="C1375" s="58" t="s">
        <v>34</v>
      </c>
      <c r="D1375" s="58" t="s">
        <v>104</v>
      </c>
      <c r="E1375" s="58" t="s">
        <v>118</v>
      </c>
      <c r="F1375" s="58" t="s">
        <v>119</v>
      </c>
      <c r="G1375" s="58" t="s">
        <v>115</v>
      </c>
      <c r="H1375" s="58" t="s">
        <v>117</v>
      </c>
      <c r="I1375" s="58" t="s">
        <v>120</v>
      </c>
      <c r="J1375" s="58">
        <v>237</v>
      </c>
      <c r="K1375" s="58">
        <v>338.91</v>
      </c>
    </row>
    <row r="1376" spans="1:11" hidden="1">
      <c r="A1376" s="58" t="s">
        <v>112</v>
      </c>
      <c r="B1376" s="58">
        <v>2021</v>
      </c>
      <c r="C1376" s="58" t="s">
        <v>34</v>
      </c>
      <c r="D1376" s="58" t="s">
        <v>104</v>
      </c>
      <c r="E1376" s="58" t="s">
        <v>118</v>
      </c>
      <c r="F1376" s="58" t="s">
        <v>119</v>
      </c>
      <c r="G1376" s="58" t="s">
        <v>115</v>
      </c>
      <c r="H1376" s="58" t="s">
        <v>117</v>
      </c>
      <c r="I1376" s="58" t="s">
        <v>120</v>
      </c>
      <c r="J1376" s="58">
        <v>301</v>
      </c>
      <c r="K1376" s="58">
        <v>430.43</v>
      </c>
    </row>
    <row r="1377" spans="1:11" hidden="1">
      <c r="A1377" s="58" t="s">
        <v>112</v>
      </c>
      <c r="B1377" s="58">
        <v>2021</v>
      </c>
      <c r="C1377" s="58" t="s">
        <v>34</v>
      </c>
      <c r="D1377" s="58" t="s">
        <v>104</v>
      </c>
      <c r="E1377" s="58" t="s">
        <v>118</v>
      </c>
      <c r="F1377" s="58" t="s">
        <v>119</v>
      </c>
      <c r="G1377" s="58" t="s">
        <v>115</v>
      </c>
      <c r="H1377" s="58" t="s">
        <v>117</v>
      </c>
      <c r="I1377" s="58" t="s">
        <v>120</v>
      </c>
      <c r="J1377" s="58">
        <v>349</v>
      </c>
      <c r="K1377" s="58">
        <v>499.07</v>
      </c>
    </row>
    <row r="1378" spans="1:11" hidden="1">
      <c r="A1378" s="58" t="s">
        <v>110</v>
      </c>
      <c r="B1378" s="58">
        <v>2021</v>
      </c>
      <c r="C1378" s="58" t="s">
        <v>34</v>
      </c>
      <c r="D1378" s="58" t="s">
        <v>104</v>
      </c>
      <c r="E1378" s="58" t="s">
        <v>118</v>
      </c>
      <c r="F1378" s="58" t="s">
        <v>119</v>
      </c>
      <c r="G1378" s="58" t="s">
        <v>115</v>
      </c>
      <c r="H1378" s="58" t="s">
        <v>117</v>
      </c>
      <c r="I1378" s="58" t="s">
        <v>120</v>
      </c>
      <c r="J1378" s="58">
        <v>839</v>
      </c>
      <c r="K1378" s="58">
        <v>1199.77</v>
      </c>
    </row>
    <row r="1379" spans="1:11" hidden="1">
      <c r="A1379" s="58" t="s">
        <v>110</v>
      </c>
      <c r="B1379" s="58">
        <v>2021</v>
      </c>
      <c r="C1379" s="58" t="s">
        <v>34</v>
      </c>
      <c r="D1379" s="58" t="s">
        <v>104</v>
      </c>
      <c r="E1379" s="58" t="s">
        <v>118</v>
      </c>
      <c r="F1379" s="58" t="s">
        <v>119</v>
      </c>
      <c r="G1379" s="58" t="s">
        <v>115</v>
      </c>
      <c r="H1379" s="58" t="s">
        <v>117</v>
      </c>
      <c r="I1379" s="58" t="s">
        <v>120</v>
      </c>
      <c r="J1379" s="58">
        <v>872</v>
      </c>
      <c r="K1379" s="58">
        <v>1246.96</v>
      </c>
    </row>
    <row r="1380" spans="1:11" hidden="1">
      <c r="A1380" s="58" t="s">
        <v>103</v>
      </c>
      <c r="B1380" s="58">
        <v>2021</v>
      </c>
      <c r="C1380" s="58" t="s">
        <v>23</v>
      </c>
      <c r="D1380" s="58" t="s">
        <v>104</v>
      </c>
      <c r="E1380" s="58" t="s">
        <v>118</v>
      </c>
      <c r="F1380" s="58" t="s">
        <v>119</v>
      </c>
      <c r="G1380" s="58" t="s">
        <v>115</v>
      </c>
      <c r="H1380" s="58" t="s">
        <v>117</v>
      </c>
      <c r="I1380" s="58" t="s">
        <v>120</v>
      </c>
      <c r="J1380" s="58">
        <v>152</v>
      </c>
      <c r="K1380" s="58">
        <v>217.36</v>
      </c>
    </row>
    <row r="1381" spans="1:11" hidden="1">
      <c r="A1381" s="58" t="s">
        <v>103</v>
      </c>
      <c r="B1381" s="58">
        <v>2021</v>
      </c>
      <c r="C1381" s="58" t="s">
        <v>23</v>
      </c>
      <c r="D1381" s="58" t="s">
        <v>104</v>
      </c>
      <c r="E1381" s="58" t="s">
        <v>118</v>
      </c>
      <c r="F1381" s="58" t="s">
        <v>119</v>
      </c>
      <c r="G1381" s="58" t="s">
        <v>115</v>
      </c>
      <c r="H1381" s="58" t="s">
        <v>117</v>
      </c>
      <c r="I1381" s="58" t="s">
        <v>120</v>
      </c>
      <c r="J1381" s="58">
        <v>326</v>
      </c>
      <c r="K1381" s="58">
        <v>466.18</v>
      </c>
    </row>
    <row r="1382" spans="1:11" hidden="1">
      <c r="A1382" s="58" t="s">
        <v>110</v>
      </c>
      <c r="B1382" s="58">
        <v>2021</v>
      </c>
      <c r="C1382" s="58" t="s">
        <v>23</v>
      </c>
      <c r="D1382" s="58" t="s">
        <v>104</v>
      </c>
      <c r="E1382" s="58" t="s">
        <v>118</v>
      </c>
      <c r="F1382" s="58" t="s">
        <v>119</v>
      </c>
      <c r="G1382" s="58" t="s">
        <v>115</v>
      </c>
      <c r="H1382" s="58" t="s">
        <v>117</v>
      </c>
      <c r="I1382" s="58" t="s">
        <v>120</v>
      </c>
      <c r="J1382" s="58">
        <v>352</v>
      </c>
      <c r="K1382" s="58">
        <v>503.36</v>
      </c>
    </row>
    <row r="1383" spans="1:11" hidden="1">
      <c r="A1383" s="58" t="s">
        <v>112</v>
      </c>
      <c r="B1383" s="58">
        <v>2021</v>
      </c>
      <c r="C1383" s="58" t="s">
        <v>23</v>
      </c>
      <c r="D1383" s="58" t="s">
        <v>104</v>
      </c>
      <c r="E1383" s="58" t="s">
        <v>118</v>
      </c>
      <c r="F1383" s="58" t="s">
        <v>119</v>
      </c>
      <c r="G1383" s="58" t="s">
        <v>115</v>
      </c>
      <c r="H1383" s="58" t="s">
        <v>117</v>
      </c>
      <c r="I1383" s="58" t="s">
        <v>120</v>
      </c>
      <c r="J1383" s="58">
        <v>154</v>
      </c>
      <c r="K1383" s="58">
        <v>220.22</v>
      </c>
    </row>
    <row r="1384" spans="1:11" hidden="1">
      <c r="A1384" s="58" t="s">
        <v>103</v>
      </c>
      <c r="B1384" s="58">
        <v>2021</v>
      </c>
      <c r="C1384" s="58" t="s">
        <v>23</v>
      </c>
      <c r="D1384" s="58" t="s">
        <v>104</v>
      </c>
      <c r="E1384" s="58" t="s">
        <v>118</v>
      </c>
      <c r="F1384" s="58" t="s">
        <v>119</v>
      </c>
      <c r="G1384" s="58" t="s">
        <v>115</v>
      </c>
      <c r="H1384" s="58" t="s">
        <v>117</v>
      </c>
      <c r="I1384" s="58" t="s">
        <v>120</v>
      </c>
      <c r="J1384" s="58">
        <v>328</v>
      </c>
      <c r="K1384" s="58">
        <v>469.04</v>
      </c>
    </row>
    <row r="1385" spans="1:11" hidden="1">
      <c r="A1385" s="58" t="s">
        <v>110</v>
      </c>
      <c r="B1385" s="58">
        <v>2021</v>
      </c>
      <c r="C1385" s="58" t="s">
        <v>23</v>
      </c>
      <c r="D1385" s="58" t="s">
        <v>104</v>
      </c>
      <c r="E1385" s="58" t="s">
        <v>118</v>
      </c>
      <c r="F1385" s="58" t="s">
        <v>119</v>
      </c>
      <c r="G1385" s="58" t="s">
        <v>115</v>
      </c>
      <c r="H1385" s="58" t="s">
        <v>117</v>
      </c>
      <c r="I1385" s="58" t="s">
        <v>120</v>
      </c>
      <c r="J1385" s="58">
        <v>821</v>
      </c>
      <c r="K1385" s="58">
        <v>1174.03</v>
      </c>
    </row>
    <row r="1386" spans="1:11" hidden="1">
      <c r="A1386" s="58" t="s">
        <v>112</v>
      </c>
      <c r="B1386" s="58">
        <v>2021</v>
      </c>
      <c r="C1386" s="58" t="s">
        <v>23</v>
      </c>
      <c r="D1386" s="58" t="s">
        <v>104</v>
      </c>
      <c r="E1386" s="58" t="s">
        <v>118</v>
      </c>
      <c r="F1386" s="58" t="s">
        <v>119</v>
      </c>
      <c r="G1386" s="58" t="s">
        <v>115</v>
      </c>
      <c r="H1386" s="58" t="s">
        <v>117</v>
      </c>
      <c r="I1386" s="58" t="s">
        <v>120</v>
      </c>
      <c r="J1386" s="58">
        <v>854</v>
      </c>
      <c r="K1386" s="58">
        <v>1221.22</v>
      </c>
    </row>
    <row r="1387" spans="1:11" hidden="1">
      <c r="A1387" s="58" t="s">
        <v>113</v>
      </c>
      <c r="B1387" s="58">
        <v>2021</v>
      </c>
      <c r="C1387" s="58" t="s">
        <v>23</v>
      </c>
      <c r="D1387" s="58" t="s">
        <v>104</v>
      </c>
      <c r="E1387" s="58" t="s">
        <v>118</v>
      </c>
      <c r="F1387" s="58" t="s">
        <v>119</v>
      </c>
      <c r="G1387" s="58" t="s">
        <v>115</v>
      </c>
      <c r="H1387" s="58" t="s">
        <v>117</v>
      </c>
      <c r="I1387" s="58" t="s">
        <v>120</v>
      </c>
      <c r="J1387" s="58">
        <v>908</v>
      </c>
      <c r="K1387" s="58">
        <v>1298.44</v>
      </c>
    </row>
    <row r="1388" spans="1:11" hidden="1">
      <c r="A1388" s="58" t="s">
        <v>113</v>
      </c>
      <c r="B1388" s="58">
        <v>2021</v>
      </c>
      <c r="C1388" s="58" t="s">
        <v>23</v>
      </c>
      <c r="D1388" s="58" t="s">
        <v>104</v>
      </c>
      <c r="E1388" s="58" t="s">
        <v>118</v>
      </c>
      <c r="F1388" s="58" t="s">
        <v>119</v>
      </c>
      <c r="G1388" s="58" t="s">
        <v>115</v>
      </c>
      <c r="H1388" s="58" t="s">
        <v>117</v>
      </c>
      <c r="I1388" s="58" t="s">
        <v>120</v>
      </c>
      <c r="J1388" s="58">
        <v>861</v>
      </c>
      <c r="K1388" s="58">
        <v>526.24</v>
      </c>
    </row>
    <row r="1389" spans="1:11" hidden="1">
      <c r="A1389" s="58" t="s">
        <v>103</v>
      </c>
      <c r="B1389" s="58">
        <v>2021</v>
      </c>
      <c r="C1389" s="58" t="s">
        <v>23</v>
      </c>
      <c r="D1389" s="58" t="s">
        <v>104</v>
      </c>
      <c r="E1389" s="58" t="s">
        <v>118</v>
      </c>
      <c r="F1389" s="58" t="s">
        <v>119</v>
      </c>
      <c r="G1389" s="58" t="s">
        <v>115</v>
      </c>
      <c r="H1389" s="58" t="s">
        <v>117</v>
      </c>
      <c r="I1389" s="58" t="s">
        <v>120</v>
      </c>
      <c r="J1389" s="58">
        <v>153</v>
      </c>
      <c r="K1389" s="58">
        <v>526.24</v>
      </c>
    </row>
    <row r="1390" spans="1:11" hidden="1">
      <c r="A1390" s="58" t="s">
        <v>110</v>
      </c>
      <c r="B1390" s="58">
        <v>2021</v>
      </c>
      <c r="C1390" s="58" t="s">
        <v>23</v>
      </c>
      <c r="D1390" s="58" t="s">
        <v>104</v>
      </c>
      <c r="E1390" s="58" t="s">
        <v>118</v>
      </c>
      <c r="F1390" s="58" t="s">
        <v>119</v>
      </c>
      <c r="G1390" s="58" t="s">
        <v>115</v>
      </c>
      <c r="H1390" s="58" t="s">
        <v>117</v>
      </c>
      <c r="I1390" s="58" t="s">
        <v>120</v>
      </c>
      <c r="J1390" s="58">
        <v>327</v>
      </c>
      <c r="K1390" s="58">
        <v>467.61</v>
      </c>
    </row>
    <row r="1391" spans="1:11" hidden="1">
      <c r="A1391" s="58" t="s">
        <v>103</v>
      </c>
      <c r="B1391" s="58">
        <v>2021</v>
      </c>
      <c r="C1391" s="58" t="s">
        <v>23</v>
      </c>
      <c r="D1391" s="58" t="s">
        <v>104</v>
      </c>
      <c r="E1391" s="58" t="s">
        <v>118</v>
      </c>
      <c r="F1391" s="58" t="s">
        <v>119</v>
      </c>
      <c r="G1391" s="58" t="s">
        <v>115</v>
      </c>
      <c r="H1391" s="58" t="s">
        <v>117</v>
      </c>
      <c r="I1391" s="58" t="s">
        <v>120</v>
      </c>
      <c r="J1391" s="58">
        <v>355</v>
      </c>
      <c r="K1391" s="58">
        <v>507.65</v>
      </c>
    </row>
    <row r="1392" spans="1:11" hidden="1">
      <c r="A1392" s="58" t="s">
        <v>110</v>
      </c>
      <c r="B1392" s="58">
        <v>2021</v>
      </c>
      <c r="C1392" s="58" t="s">
        <v>23</v>
      </c>
      <c r="D1392" s="58" t="s">
        <v>104</v>
      </c>
      <c r="E1392" s="58" t="s">
        <v>118</v>
      </c>
      <c r="F1392" s="58" t="s">
        <v>119</v>
      </c>
      <c r="G1392" s="58" t="s">
        <v>115</v>
      </c>
      <c r="H1392" s="58" t="s">
        <v>108</v>
      </c>
      <c r="I1392" s="58" t="s">
        <v>120</v>
      </c>
      <c r="J1392" s="58">
        <v>325</v>
      </c>
      <c r="K1392" s="58">
        <v>464.75</v>
      </c>
    </row>
    <row r="1393" spans="1:11" hidden="1">
      <c r="A1393" s="58" t="s">
        <v>103</v>
      </c>
      <c r="B1393" s="58">
        <v>2021</v>
      </c>
      <c r="C1393" s="58" t="s">
        <v>23</v>
      </c>
      <c r="D1393" s="58" t="s">
        <v>104</v>
      </c>
      <c r="E1393" s="58" t="s">
        <v>118</v>
      </c>
      <c r="F1393" s="58" t="s">
        <v>119</v>
      </c>
      <c r="G1393" s="58" t="s">
        <v>115</v>
      </c>
      <c r="H1393" s="58" t="s">
        <v>108</v>
      </c>
      <c r="I1393" s="58" t="s">
        <v>120</v>
      </c>
      <c r="J1393" s="58">
        <v>830</v>
      </c>
      <c r="K1393" s="58">
        <v>1186.9000000000001</v>
      </c>
    </row>
    <row r="1394" spans="1:11" hidden="1">
      <c r="A1394" s="58" t="s">
        <v>112</v>
      </c>
      <c r="B1394" s="58">
        <v>2021</v>
      </c>
      <c r="C1394" s="58" t="s">
        <v>23</v>
      </c>
      <c r="D1394" s="58" t="s">
        <v>104</v>
      </c>
      <c r="E1394" s="58" t="s">
        <v>118</v>
      </c>
      <c r="F1394" s="58" t="s">
        <v>119</v>
      </c>
      <c r="G1394" s="58" t="s">
        <v>115</v>
      </c>
      <c r="H1394" s="58" t="s">
        <v>108</v>
      </c>
      <c r="I1394" s="58" t="s">
        <v>120</v>
      </c>
      <c r="J1394" s="58">
        <v>863</v>
      </c>
      <c r="K1394" s="58">
        <v>1234.0899999999999</v>
      </c>
    </row>
    <row r="1395" spans="1:11" hidden="1">
      <c r="A1395" s="58" t="s">
        <v>110</v>
      </c>
      <c r="B1395" s="58">
        <v>2021</v>
      </c>
      <c r="C1395" s="58" t="s">
        <v>1</v>
      </c>
      <c r="D1395" s="58" t="s">
        <v>104</v>
      </c>
      <c r="E1395" s="58" t="s">
        <v>118</v>
      </c>
      <c r="F1395" s="58" t="s">
        <v>119</v>
      </c>
      <c r="G1395" s="58" t="s">
        <v>115</v>
      </c>
      <c r="H1395" s="58" t="s">
        <v>108</v>
      </c>
      <c r="I1395" s="58" t="s">
        <v>120</v>
      </c>
      <c r="J1395" s="58">
        <v>356</v>
      </c>
      <c r="K1395" s="58">
        <v>509.08</v>
      </c>
    </row>
    <row r="1396" spans="1:11" hidden="1">
      <c r="A1396" s="58" t="s">
        <v>103</v>
      </c>
      <c r="B1396" s="58">
        <v>2021</v>
      </c>
      <c r="C1396" s="58" t="s">
        <v>1</v>
      </c>
      <c r="D1396" s="58" t="s">
        <v>104</v>
      </c>
      <c r="E1396" s="58" t="s">
        <v>118</v>
      </c>
      <c r="F1396" s="58" t="s">
        <v>119</v>
      </c>
      <c r="G1396" s="58" t="s">
        <v>115</v>
      </c>
      <c r="H1396" s="58" t="s">
        <v>108</v>
      </c>
      <c r="I1396" s="58" t="s">
        <v>120</v>
      </c>
      <c r="J1396" s="58">
        <v>158</v>
      </c>
      <c r="K1396" s="58">
        <v>225.94</v>
      </c>
    </row>
    <row r="1397" spans="1:11" hidden="1">
      <c r="A1397" s="58" t="s">
        <v>110</v>
      </c>
      <c r="B1397" s="58">
        <v>2021</v>
      </c>
      <c r="C1397" s="58" t="s">
        <v>1</v>
      </c>
      <c r="D1397" s="58" t="s">
        <v>104</v>
      </c>
      <c r="E1397" s="58" t="s">
        <v>118</v>
      </c>
      <c r="F1397" s="58" t="s">
        <v>119</v>
      </c>
      <c r="G1397" s="58" t="s">
        <v>115</v>
      </c>
      <c r="H1397" s="58" t="s">
        <v>108</v>
      </c>
      <c r="I1397" s="58" t="s">
        <v>120</v>
      </c>
      <c r="J1397" s="58">
        <v>332</v>
      </c>
      <c r="K1397" s="58">
        <v>474.76</v>
      </c>
    </row>
    <row r="1398" spans="1:11" hidden="1">
      <c r="A1398" s="58" t="s">
        <v>110</v>
      </c>
      <c r="B1398" s="58">
        <v>2021</v>
      </c>
      <c r="C1398" s="58" t="s">
        <v>1</v>
      </c>
      <c r="D1398" s="58" t="s">
        <v>104</v>
      </c>
      <c r="E1398" s="58" t="s">
        <v>118</v>
      </c>
      <c r="F1398" s="58" t="s">
        <v>119</v>
      </c>
      <c r="G1398" s="58" t="s">
        <v>115</v>
      </c>
      <c r="H1398" s="58" t="s">
        <v>108</v>
      </c>
      <c r="I1398" s="58" t="s">
        <v>120</v>
      </c>
      <c r="J1398" s="58">
        <v>358</v>
      </c>
      <c r="K1398" s="58">
        <v>511.94</v>
      </c>
    </row>
    <row r="1399" spans="1:11" hidden="1">
      <c r="A1399" s="58" t="s">
        <v>110</v>
      </c>
      <c r="B1399" s="58">
        <v>2021</v>
      </c>
      <c r="C1399" s="58" t="s">
        <v>1</v>
      </c>
      <c r="D1399" s="58" t="s">
        <v>104</v>
      </c>
      <c r="E1399" s="58" t="s">
        <v>118</v>
      </c>
      <c r="F1399" s="58" t="s">
        <v>119</v>
      </c>
      <c r="G1399" s="58" t="s">
        <v>115</v>
      </c>
      <c r="H1399" s="58" t="s">
        <v>108</v>
      </c>
      <c r="I1399" s="58" t="s">
        <v>120</v>
      </c>
      <c r="J1399" s="58">
        <v>160</v>
      </c>
      <c r="K1399" s="58">
        <v>228.8</v>
      </c>
    </row>
    <row r="1400" spans="1:11" hidden="1">
      <c r="A1400" s="58" t="s">
        <v>113</v>
      </c>
      <c r="B1400" s="58">
        <v>2021</v>
      </c>
      <c r="C1400" s="58" t="s">
        <v>1</v>
      </c>
      <c r="D1400" s="58" t="s">
        <v>104</v>
      </c>
      <c r="E1400" s="58" t="s">
        <v>118</v>
      </c>
      <c r="F1400" s="58" t="s">
        <v>119</v>
      </c>
      <c r="G1400" s="58" t="s">
        <v>115</v>
      </c>
      <c r="H1400" s="58" t="s">
        <v>108</v>
      </c>
      <c r="I1400" s="58" t="s">
        <v>120</v>
      </c>
      <c r="J1400" s="58">
        <v>334</v>
      </c>
      <c r="K1400" s="58">
        <v>477.62</v>
      </c>
    </row>
    <row r="1401" spans="1:11" hidden="1">
      <c r="A1401" s="58" t="s">
        <v>110</v>
      </c>
      <c r="B1401" s="58">
        <v>2021</v>
      </c>
      <c r="C1401" s="58" t="s">
        <v>1</v>
      </c>
      <c r="D1401" s="58" t="s">
        <v>104</v>
      </c>
      <c r="E1401" s="58" t="s">
        <v>118</v>
      </c>
      <c r="F1401" s="58" t="s">
        <v>119</v>
      </c>
      <c r="G1401" s="58" t="s">
        <v>115</v>
      </c>
      <c r="H1401" s="58" t="s">
        <v>108</v>
      </c>
      <c r="I1401" s="58" t="s">
        <v>120</v>
      </c>
      <c r="J1401" s="58">
        <v>820</v>
      </c>
      <c r="K1401" s="58">
        <v>1172.5999999999999</v>
      </c>
    </row>
    <row r="1402" spans="1:11" hidden="1">
      <c r="A1402" s="58" t="s">
        <v>110</v>
      </c>
      <c r="B1402" s="58">
        <v>2021</v>
      </c>
      <c r="C1402" s="58" t="s">
        <v>1</v>
      </c>
      <c r="D1402" s="58" t="s">
        <v>104</v>
      </c>
      <c r="E1402" s="58" t="s">
        <v>118</v>
      </c>
      <c r="F1402" s="58" t="s">
        <v>119</v>
      </c>
      <c r="G1402" s="58" t="s">
        <v>115</v>
      </c>
      <c r="H1402" s="58" t="s">
        <v>108</v>
      </c>
      <c r="I1402" s="58" t="s">
        <v>120</v>
      </c>
      <c r="J1402" s="58">
        <v>907</v>
      </c>
      <c r="K1402" s="58">
        <v>1297.01</v>
      </c>
    </row>
    <row r="1403" spans="1:11" hidden="1">
      <c r="A1403" s="58" t="s">
        <v>110</v>
      </c>
      <c r="B1403" s="58">
        <v>2021</v>
      </c>
      <c r="C1403" s="58" t="s">
        <v>1</v>
      </c>
      <c r="D1403" s="58" t="s">
        <v>104</v>
      </c>
      <c r="E1403" s="58" t="s">
        <v>118</v>
      </c>
      <c r="F1403" s="58" t="s">
        <v>119</v>
      </c>
      <c r="G1403" s="58" t="s">
        <v>115</v>
      </c>
      <c r="H1403" s="58" t="s">
        <v>108</v>
      </c>
      <c r="I1403" s="58" t="s">
        <v>120</v>
      </c>
      <c r="J1403" s="58">
        <v>860</v>
      </c>
      <c r="K1403" s="58">
        <v>526.24</v>
      </c>
    </row>
    <row r="1404" spans="1:11" hidden="1">
      <c r="A1404" s="58" t="s">
        <v>103</v>
      </c>
      <c r="B1404" s="58">
        <v>2021</v>
      </c>
      <c r="C1404" s="58" t="s">
        <v>1</v>
      </c>
      <c r="D1404" s="58" t="s">
        <v>104</v>
      </c>
      <c r="E1404" s="58" t="s">
        <v>118</v>
      </c>
      <c r="F1404" s="58" t="s">
        <v>119</v>
      </c>
      <c r="G1404" s="58" t="s">
        <v>115</v>
      </c>
      <c r="H1404" s="58" t="s">
        <v>108</v>
      </c>
      <c r="I1404" s="58" t="s">
        <v>120</v>
      </c>
      <c r="J1404" s="58">
        <v>159</v>
      </c>
      <c r="K1404" s="58">
        <v>526.24</v>
      </c>
    </row>
    <row r="1405" spans="1:11" hidden="1">
      <c r="A1405" s="58" t="s">
        <v>110</v>
      </c>
      <c r="B1405" s="58">
        <v>2021</v>
      </c>
      <c r="C1405" s="58" t="s">
        <v>1</v>
      </c>
      <c r="D1405" s="58" t="s">
        <v>104</v>
      </c>
      <c r="E1405" s="58" t="s">
        <v>118</v>
      </c>
      <c r="F1405" s="58" t="s">
        <v>119</v>
      </c>
      <c r="G1405" s="58" t="s">
        <v>115</v>
      </c>
      <c r="H1405" s="58" t="s">
        <v>108</v>
      </c>
      <c r="I1405" s="58" t="s">
        <v>120</v>
      </c>
      <c r="J1405" s="58">
        <v>333</v>
      </c>
      <c r="K1405" s="58">
        <v>476.19</v>
      </c>
    </row>
    <row r="1406" spans="1:11" hidden="1">
      <c r="A1406" s="58" t="s">
        <v>113</v>
      </c>
      <c r="B1406" s="58">
        <v>2021</v>
      </c>
      <c r="C1406" s="58" t="s">
        <v>1</v>
      </c>
      <c r="D1406" s="58" t="s">
        <v>104</v>
      </c>
      <c r="E1406" s="58" t="s">
        <v>118</v>
      </c>
      <c r="F1406" s="58" t="s">
        <v>119</v>
      </c>
      <c r="G1406" s="58" t="s">
        <v>115</v>
      </c>
      <c r="H1406" s="58" t="s">
        <v>108</v>
      </c>
      <c r="I1406" s="58" t="s">
        <v>120</v>
      </c>
      <c r="J1406" s="58">
        <v>361</v>
      </c>
      <c r="K1406" s="58">
        <v>516.23</v>
      </c>
    </row>
    <row r="1407" spans="1:11" hidden="1">
      <c r="A1407" s="58" t="s">
        <v>112</v>
      </c>
      <c r="B1407" s="58">
        <v>2021</v>
      </c>
      <c r="C1407" s="58" t="s">
        <v>1</v>
      </c>
      <c r="D1407" s="58" t="s">
        <v>104</v>
      </c>
      <c r="E1407" s="58" t="s">
        <v>118</v>
      </c>
      <c r="F1407" s="58" t="s">
        <v>119</v>
      </c>
      <c r="G1407" s="58" t="s">
        <v>115</v>
      </c>
      <c r="H1407" s="58" t="s">
        <v>108</v>
      </c>
      <c r="I1407" s="58" t="s">
        <v>120</v>
      </c>
      <c r="J1407" s="58">
        <v>157</v>
      </c>
      <c r="K1407" s="58">
        <v>224.51</v>
      </c>
    </row>
    <row r="1408" spans="1:11" hidden="1">
      <c r="A1408" s="58" t="s">
        <v>110</v>
      </c>
      <c r="B1408" s="58">
        <v>2021</v>
      </c>
      <c r="C1408" s="58" t="s">
        <v>1</v>
      </c>
      <c r="D1408" s="58" t="s">
        <v>104</v>
      </c>
      <c r="E1408" s="58" t="s">
        <v>118</v>
      </c>
      <c r="F1408" s="58" t="s">
        <v>119</v>
      </c>
      <c r="G1408" s="58" t="s">
        <v>115</v>
      </c>
      <c r="H1408" s="58" t="s">
        <v>108</v>
      </c>
      <c r="I1408" s="58" t="s">
        <v>120</v>
      </c>
      <c r="J1408" s="58">
        <v>331</v>
      </c>
      <c r="K1408" s="58">
        <v>473.33</v>
      </c>
    </row>
    <row r="1409" spans="1:11" hidden="1">
      <c r="A1409" s="58" t="s">
        <v>110</v>
      </c>
      <c r="B1409" s="58">
        <v>2021</v>
      </c>
      <c r="C1409" s="58" t="s">
        <v>1</v>
      </c>
      <c r="D1409" s="58" t="s">
        <v>104</v>
      </c>
      <c r="E1409" s="58" t="s">
        <v>118</v>
      </c>
      <c r="F1409" s="58" t="s">
        <v>119</v>
      </c>
      <c r="G1409" s="58" t="s">
        <v>115</v>
      </c>
      <c r="H1409" s="58" t="s">
        <v>108</v>
      </c>
      <c r="I1409" s="58" t="s">
        <v>120</v>
      </c>
      <c r="J1409" s="58">
        <v>829</v>
      </c>
      <c r="K1409" s="58">
        <v>1185.47</v>
      </c>
    </row>
    <row r="1410" spans="1:11" hidden="1">
      <c r="A1410" s="58" t="s">
        <v>110</v>
      </c>
      <c r="B1410" s="58">
        <v>2021</v>
      </c>
      <c r="C1410" s="58" t="s">
        <v>1</v>
      </c>
      <c r="D1410" s="58" t="s">
        <v>104</v>
      </c>
      <c r="E1410" s="58" t="s">
        <v>118</v>
      </c>
      <c r="F1410" s="58" t="s">
        <v>119</v>
      </c>
      <c r="G1410" s="58" t="s">
        <v>115</v>
      </c>
      <c r="H1410" s="58" t="s">
        <v>108</v>
      </c>
      <c r="I1410" s="58" t="s">
        <v>120</v>
      </c>
      <c r="J1410" s="58">
        <v>862</v>
      </c>
      <c r="K1410" s="58">
        <v>1232.6600000000001</v>
      </c>
    </row>
    <row r="1411" spans="1:11" hidden="1">
      <c r="A1411" s="58" t="s">
        <v>110</v>
      </c>
      <c r="B1411" s="58">
        <v>2021</v>
      </c>
      <c r="C1411" s="58" t="s">
        <v>1</v>
      </c>
      <c r="D1411" s="58" t="s">
        <v>104</v>
      </c>
      <c r="E1411" s="58" t="s">
        <v>118</v>
      </c>
      <c r="F1411" s="58" t="s">
        <v>119</v>
      </c>
      <c r="G1411" s="58" t="s">
        <v>115</v>
      </c>
      <c r="H1411" s="58" t="s">
        <v>108</v>
      </c>
      <c r="I1411" s="58" t="s">
        <v>120</v>
      </c>
      <c r="J1411" s="58">
        <v>329</v>
      </c>
      <c r="K1411" s="58">
        <v>470.47</v>
      </c>
    </row>
    <row r="1412" spans="1:11" hidden="1">
      <c r="A1412" s="58" t="s">
        <v>110</v>
      </c>
      <c r="B1412" s="58">
        <v>2021</v>
      </c>
      <c r="C1412" s="58" t="s">
        <v>29</v>
      </c>
      <c r="D1412" s="58" t="s">
        <v>104</v>
      </c>
      <c r="E1412" s="58" t="s">
        <v>118</v>
      </c>
      <c r="F1412" s="58" t="s">
        <v>119</v>
      </c>
      <c r="G1412" s="58" t="s">
        <v>115</v>
      </c>
      <c r="H1412" s="58" t="s">
        <v>108</v>
      </c>
      <c r="I1412" s="58" t="s">
        <v>120</v>
      </c>
      <c r="J1412" s="58">
        <v>326</v>
      </c>
      <c r="K1412" s="58">
        <v>466.18</v>
      </c>
    </row>
    <row r="1413" spans="1:11" hidden="1">
      <c r="A1413" s="58" t="s">
        <v>110</v>
      </c>
      <c r="B1413" s="58">
        <v>2021</v>
      </c>
      <c r="C1413" s="58" t="s">
        <v>29</v>
      </c>
      <c r="D1413" s="58" t="s">
        <v>104</v>
      </c>
      <c r="E1413" s="58" t="s">
        <v>118</v>
      </c>
      <c r="F1413" s="58" t="s">
        <v>119</v>
      </c>
      <c r="G1413" s="58" t="s">
        <v>115</v>
      </c>
      <c r="H1413" s="58" t="s">
        <v>108</v>
      </c>
      <c r="I1413" s="58" t="s">
        <v>120</v>
      </c>
      <c r="J1413" s="58">
        <v>128</v>
      </c>
      <c r="K1413" s="58">
        <v>183.04</v>
      </c>
    </row>
    <row r="1414" spans="1:11" hidden="1">
      <c r="A1414" s="58" t="s">
        <v>103</v>
      </c>
      <c r="B1414" s="58">
        <v>2021</v>
      </c>
      <c r="C1414" s="58" t="s">
        <v>29</v>
      </c>
      <c r="D1414" s="58" t="s">
        <v>104</v>
      </c>
      <c r="E1414" s="58" t="s">
        <v>118</v>
      </c>
      <c r="F1414" s="58" t="s">
        <v>119</v>
      </c>
      <c r="G1414" s="58" t="s">
        <v>115</v>
      </c>
      <c r="H1414" s="58" t="s">
        <v>108</v>
      </c>
      <c r="I1414" s="58" t="s">
        <v>120</v>
      </c>
      <c r="J1414" s="58">
        <v>302</v>
      </c>
      <c r="K1414" s="58">
        <v>431.86</v>
      </c>
    </row>
    <row r="1415" spans="1:11" hidden="1">
      <c r="A1415" s="58" t="s">
        <v>110</v>
      </c>
      <c r="B1415" s="58">
        <v>2021</v>
      </c>
      <c r="C1415" s="58" t="s">
        <v>29</v>
      </c>
      <c r="D1415" s="58" t="s">
        <v>104</v>
      </c>
      <c r="E1415" s="58" t="s">
        <v>118</v>
      </c>
      <c r="F1415" s="58" t="s">
        <v>119</v>
      </c>
      <c r="G1415" s="58" t="s">
        <v>115</v>
      </c>
      <c r="H1415" s="58" t="s">
        <v>108</v>
      </c>
      <c r="I1415" s="58" t="s">
        <v>120</v>
      </c>
      <c r="J1415" s="58">
        <v>328</v>
      </c>
      <c r="K1415" s="58">
        <v>469.04</v>
      </c>
    </row>
    <row r="1416" spans="1:11" hidden="1">
      <c r="A1416" s="58" t="s">
        <v>112</v>
      </c>
      <c r="B1416" s="58">
        <v>2021</v>
      </c>
      <c r="C1416" s="58" t="s">
        <v>29</v>
      </c>
      <c r="D1416" s="58" t="s">
        <v>104</v>
      </c>
      <c r="E1416" s="58" t="s">
        <v>118</v>
      </c>
      <c r="F1416" s="58" t="s">
        <v>119</v>
      </c>
      <c r="G1416" s="58" t="s">
        <v>115</v>
      </c>
      <c r="H1416" s="58" t="s">
        <v>108</v>
      </c>
      <c r="I1416" s="58" t="s">
        <v>120</v>
      </c>
      <c r="J1416" s="58">
        <v>298</v>
      </c>
      <c r="K1416" s="58">
        <v>426.14</v>
      </c>
    </row>
    <row r="1417" spans="1:11" hidden="1">
      <c r="A1417" s="58" t="s">
        <v>110</v>
      </c>
      <c r="B1417" s="58">
        <v>2021</v>
      </c>
      <c r="C1417" s="58" t="s">
        <v>29</v>
      </c>
      <c r="D1417" s="58" t="s">
        <v>104</v>
      </c>
      <c r="E1417" s="58" t="s">
        <v>118</v>
      </c>
      <c r="F1417" s="58" t="s">
        <v>119</v>
      </c>
      <c r="G1417" s="58" t="s">
        <v>115</v>
      </c>
      <c r="H1417" s="58" t="s">
        <v>108</v>
      </c>
      <c r="I1417" s="58" t="s">
        <v>120</v>
      </c>
      <c r="J1417" s="58">
        <v>826</v>
      </c>
      <c r="K1417" s="58">
        <v>1181.18</v>
      </c>
    </row>
    <row r="1418" spans="1:11" hidden="1">
      <c r="A1418" s="58" t="s">
        <v>112</v>
      </c>
      <c r="B1418" s="58">
        <v>2021</v>
      </c>
      <c r="C1418" s="58" t="s">
        <v>29</v>
      </c>
      <c r="D1418" s="58" t="s">
        <v>104</v>
      </c>
      <c r="E1418" s="58" t="s">
        <v>118</v>
      </c>
      <c r="F1418" s="58" t="s">
        <v>119</v>
      </c>
      <c r="G1418" s="58" t="s">
        <v>115</v>
      </c>
      <c r="H1418" s="58" t="s">
        <v>108</v>
      </c>
      <c r="I1418" s="58" t="s">
        <v>120</v>
      </c>
      <c r="J1418" s="58">
        <v>859</v>
      </c>
      <c r="K1418" s="58">
        <v>1228.3699999999999</v>
      </c>
    </row>
    <row r="1419" spans="1:11" hidden="1">
      <c r="A1419" s="58" t="s">
        <v>112</v>
      </c>
      <c r="B1419" s="58">
        <v>2021</v>
      </c>
      <c r="C1419" s="58" t="s">
        <v>29</v>
      </c>
      <c r="D1419" s="58" t="s">
        <v>104</v>
      </c>
      <c r="E1419" s="58" t="s">
        <v>118</v>
      </c>
      <c r="F1419" s="58" t="s">
        <v>119</v>
      </c>
      <c r="G1419" s="58" t="s">
        <v>115</v>
      </c>
      <c r="H1419" s="58" t="s">
        <v>108</v>
      </c>
      <c r="I1419" s="58" t="s">
        <v>120</v>
      </c>
      <c r="J1419" s="58">
        <v>912</v>
      </c>
      <c r="K1419" s="58">
        <v>1304.1600000000001</v>
      </c>
    </row>
    <row r="1420" spans="1:11" hidden="1">
      <c r="A1420" s="58" t="s">
        <v>112</v>
      </c>
      <c r="B1420" s="58">
        <v>2021</v>
      </c>
      <c r="C1420" s="58" t="s">
        <v>29</v>
      </c>
      <c r="D1420" s="58" t="s">
        <v>104</v>
      </c>
      <c r="E1420" s="58" t="s">
        <v>118</v>
      </c>
      <c r="F1420" s="58" t="s">
        <v>119</v>
      </c>
      <c r="G1420" s="58" t="s">
        <v>115</v>
      </c>
      <c r="H1420" s="58" t="s">
        <v>108</v>
      </c>
      <c r="I1420" s="58" t="s">
        <v>120</v>
      </c>
      <c r="J1420" s="58">
        <v>865</v>
      </c>
      <c r="K1420" s="58">
        <v>526.24</v>
      </c>
    </row>
    <row r="1421" spans="1:11" hidden="1">
      <c r="A1421" s="58" t="s">
        <v>113</v>
      </c>
      <c r="B1421" s="58">
        <v>2021</v>
      </c>
      <c r="C1421" s="58" t="s">
        <v>29</v>
      </c>
      <c r="D1421" s="58" t="s">
        <v>104</v>
      </c>
      <c r="E1421" s="58" t="s">
        <v>118</v>
      </c>
      <c r="F1421" s="58" t="s">
        <v>119</v>
      </c>
      <c r="G1421" s="58" t="s">
        <v>115</v>
      </c>
      <c r="H1421" s="58" t="s">
        <v>108</v>
      </c>
      <c r="I1421" s="58" t="s">
        <v>120</v>
      </c>
      <c r="J1421" s="58">
        <v>129</v>
      </c>
      <c r="K1421" s="58">
        <v>526.24</v>
      </c>
    </row>
    <row r="1422" spans="1:11" hidden="1">
      <c r="A1422" s="58" t="s">
        <v>110</v>
      </c>
      <c r="B1422" s="58">
        <v>2021</v>
      </c>
      <c r="C1422" s="58" t="s">
        <v>29</v>
      </c>
      <c r="D1422" s="58" t="s">
        <v>104</v>
      </c>
      <c r="E1422" s="58" t="s">
        <v>118</v>
      </c>
      <c r="F1422" s="58" t="s">
        <v>119</v>
      </c>
      <c r="G1422" s="58" t="s">
        <v>115</v>
      </c>
      <c r="H1422" s="58" t="s">
        <v>108</v>
      </c>
      <c r="I1422" s="58" t="s">
        <v>120</v>
      </c>
      <c r="J1422" s="58">
        <v>297</v>
      </c>
      <c r="K1422" s="58">
        <v>424.71</v>
      </c>
    </row>
    <row r="1423" spans="1:11" hidden="1">
      <c r="A1423" s="58" t="s">
        <v>112</v>
      </c>
      <c r="B1423" s="58">
        <v>2021</v>
      </c>
      <c r="C1423" s="58" t="s">
        <v>29</v>
      </c>
      <c r="D1423" s="58" t="s">
        <v>104</v>
      </c>
      <c r="E1423" s="58" t="s">
        <v>118</v>
      </c>
      <c r="F1423" s="58" t="s">
        <v>119</v>
      </c>
      <c r="G1423" s="58" t="s">
        <v>115</v>
      </c>
      <c r="H1423" s="58" t="s">
        <v>108</v>
      </c>
      <c r="I1423" s="58" t="s">
        <v>120</v>
      </c>
      <c r="J1423" s="58">
        <v>325</v>
      </c>
      <c r="K1423" s="58">
        <v>464.75</v>
      </c>
    </row>
    <row r="1424" spans="1:11" hidden="1">
      <c r="A1424" s="58" t="s">
        <v>103</v>
      </c>
      <c r="B1424" s="58">
        <v>2021</v>
      </c>
      <c r="C1424" s="58" t="s">
        <v>29</v>
      </c>
      <c r="D1424" s="58" t="s">
        <v>104</v>
      </c>
      <c r="E1424" s="58" t="s">
        <v>118</v>
      </c>
      <c r="F1424" s="58" t="s">
        <v>119</v>
      </c>
      <c r="G1424" s="58" t="s">
        <v>115</v>
      </c>
      <c r="H1424" s="58" t="s">
        <v>108</v>
      </c>
      <c r="I1424" s="58" t="s">
        <v>120</v>
      </c>
      <c r="J1424" s="58">
        <v>127</v>
      </c>
      <c r="K1424" s="58">
        <v>181.61</v>
      </c>
    </row>
    <row r="1425" spans="1:11" hidden="1">
      <c r="A1425" s="58" t="s">
        <v>110</v>
      </c>
      <c r="B1425" s="58">
        <v>2021</v>
      </c>
      <c r="C1425" s="58" t="s">
        <v>29</v>
      </c>
      <c r="D1425" s="58" t="s">
        <v>104</v>
      </c>
      <c r="E1425" s="58" t="s">
        <v>118</v>
      </c>
      <c r="F1425" s="58" t="s">
        <v>119</v>
      </c>
      <c r="G1425" s="58" t="s">
        <v>115</v>
      </c>
      <c r="H1425" s="58" t="s">
        <v>108</v>
      </c>
      <c r="I1425" s="58" t="s">
        <v>120</v>
      </c>
      <c r="J1425" s="58">
        <v>301</v>
      </c>
      <c r="K1425" s="58">
        <v>430.43</v>
      </c>
    </row>
    <row r="1426" spans="1:11" hidden="1">
      <c r="A1426" s="58" t="s">
        <v>103</v>
      </c>
      <c r="B1426" s="58">
        <v>2021</v>
      </c>
      <c r="C1426" s="58" t="s">
        <v>29</v>
      </c>
      <c r="D1426" s="58" t="s">
        <v>104</v>
      </c>
      <c r="E1426" s="58" t="s">
        <v>118</v>
      </c>
      <c r="F1426" s="58" t="s">
        <v>119</v>
      </c>
      <c r="G1426" s="58" t="s">
        <v>115</v>
      </c>
      <c r="H1426" s="58" t="s">
        <v>108</v>
      </c>
      <c r="I1426" s="58" t="s">
        <v>120</v>
      </c>
      <c r="J1426" s="58">
        <v>834</v>
      </c>
      <c r="K1426" s="58">
        <v>1192.6199999999999</v>
      </c>
    </row>
    <row r="1427" spans="1:11" hidden="1">
      <c r="A1427" s="58" t="s">
        <v>110</v>
      </c>
      <c r="B1427" s="58">
        <v>2021</v>
      </c>
      <c r="C1427" s="58" t="s">
        <v>29</v>
      </c>
      <c r="D1427" s="58" t="s">
        <v>104</v>
      </c>
      <c r="E1427" s="58" t="s">
        <v>118</v>
      </c>
      <c r="F1427" s="58" t="s">
        <v>119</v>
      </c>
      <c r="G1427" s="58" t="s">
        <v>115</v>
      </c>
      <c r="H1427" s="58" t="s">
        <v>108</v>
      </c>
      <c r="I1427" s="58" t="s">
        <v>120</v>
      </c>
      <c r="J1427" s="58">
        <v>868</v>
      </c>
      <c r="K1427" s="58">
        <v>1241.24</v>
      </c>
    </row>
    <row r="1428" spans="1:11" hidden="1">
      <c r="A1428" s="58" t="s">
        <v>110</v>
      </c>
      <c r="B1428" s="58">
        <v>2021</v>
      </c>
      <c r="C1428" s="58" t="s">
        <v>29</v>
      </c>
      <c r="D1428" s="58" t="s">
        <v>104</v>
      </c>
      <c r="E1428" s="58" t="s">
        <v>118</v>
      </c>
      <c r="F1428" s="58" t="s">
        <v>119</v>
      </c>
      <c r="G1428" s="58" t="s">
        <v>115</v>
      </c>
      <c r="H1428" s="58" t="s">
        <v>108</v>
      </c>
      <c r="I1428" s="58" t="s">
        <v>120</v>
      </c>
      <c r="J1428" s="58">
        <v>299</v>
      </c>
      <c r="K1428" s="58">
        <v>427.57</v>
      </c>
    </row>
    <row r="1429" spans="1:11" hidden="1">
      <c r="A1429" s="58" t="s">
        <v>114</v>
      </c>
      <c r="B1429" s="58">
        <v>2021</v>
      </c>
      <c r="C1429" s="58" t="s">
        <v>28</v>
      </c>
      <c r="D1429" s="58" t="s">
        <v>104</v>
      </c>
      <c r="E1429" s="58" t="s">
        <v>118</v>
      </c>
      <c r="F1429" s="58" t="s">
        <v>119</v>
      </c>
      <c r="G1429" s="58" t="s">
        <v>115</v>
      </c>
      <c r="H1429" s="58" t="s">
        <v>108</v>
      </c>
      <c r="I1429" s="58" t="s">
        <v>120</v>
      </c>
      <c r="J1429" s="58">
        <v>332</v>
      </c>
      <c r="K1429" s="58">
        <v>474.76</v>
      </c>
    </row>
    <row r="1430" spans="1:11" hidden="1">
      <c r="A1430" s="58" t="s">
        <v>103</v>
      </c>
      <c r="B1430" s="58">
        <v>2021</v>
      </c>
      <c r="C1430" s="58" t="s">
        <v>28</v>
      </c>
      <c r="D1430" s="58" t="s">
        <v>104</v>
      </c>
      <c r="E1430" s="58" t="s">
        <v>118</v>
      </c>
      <c r="F1430" s="58" t="s">
        <v>119</v>
      </c>
      <c r="G1430" s="58" t="s">
        <v>115</v>
      </c>
      <c r="H1430" s="58" t="s">
        <v>108</v>
      </c>
      <c r="I1430" s="58" t="s">
        <v>120</v>
      </c>
      <c r="J1430" s="58">
        <v>134</v>
      </c>
      <c r="K1430" s="58">
        <v>191.62</v>
      </c>
    </row>
    <row r="1431" spans="1:11" hidden="1">
      <c r="A1431" s="58" t="s">
        <v>113</v>
      </c>
      <c r="B1431" s="58">
        <v>2021</v>
      </c>
      <c r="C1431" s="58" t="s">
        <v>28</v>
      </c>
      <c r="D1431" s="58" t="s">
        <v>104</v>
      </c>
      <c r="E1431" s="58" t="s">
        <v>118</v>
      </c>
      <c r="F1431" s="58" t="s">
        <v>119</v>
      </c>
      <c r="G1431" s="58" t="s">
        <v>115</v>
      </c>
      <c r="H1431" s="58" t="s">
        <v>108</v>
      </c>
      <c r="I1431" s="58" t="s">
        <v>120</v>
      </c>
      <c r="J1431" s="58">
        <v>334</v>
      </c>
      <c r="K1431" s="58">
        <v>477.62</v>
      </c>
    </row>
    <row r="1432" spans="1:11" hidden="1">
      <c r="A1432" s="58" t="s">
        <v>103</v>
      </c>
      <c r="B1432" s="58">
        <v>2021</v>
      </c>
      <c r="C1432" s="58" t="s">
        <v>28</v>
      </c>
      <c r="D1432" s="58" t="s">
        <v>104</v>
      </c>
      <c r="E1432" s="58" t="s">
        <v>118</v>
      </c>
      <c r="F1432" s="58" t="s">
        <v>119</v>
      </c>
      <c r="G1432" s="58" t="s">
        <v>115</v>
      </c>
      <c r="H1432" s="58" t="s">
        <v>108</v>
      </c>
      <c r="I1432" s="58" t="s">
        <v>120</v>
      </c>
      <c r="J1432" s="58">
        <v>130</v>
      </c>
      <c r="K1432" s="58">
        <v>185.9</v>
      </c>
    </row>
    <row r="1433" spans="1:11" hidden="1">
      <c r="A1433" s="58" t="s">
        <v>110</v>
      </c>
      <c r="B1433" s="58">
        <v>2021</v>
      </c>
      <c r="C1433" s="58" t="s">
        <v>28</v>
      </c>
      <c r="D1433" s="58" t="s">
        <v>104</v>
      </c>
      <c r="E1433" s="58" t="s">
        <v>118</v>
      </c>
      <c r="F1433" s="58" t="s">
        <v>119</v>
      </c>
      <c r="G1433" s="58" t="s">
        <v>115</v>
      </c>
      <c r="H1433" s="58" t="s">
        <v>108</v>
      </c>
      <c r="I1433" s="58" t="s">
        <v>120</v>
      </c>
      <c r="J1433" s="58">
        <v>304</v>
      </c>
      <c r="K1433" s="58">
        <v>434.72</v>
      </c>
    </row>
    <row r="1434" spans="1:11" hidden="1">
      <c r="A1434" s="58" t="s">
        <v>112</v>
      </c>
      <c r="B1434" s="58">
        <v>2021</v>
      </c>
      <c r="C1434" s="58" t="s">
        <v>28</v>
      </c>
      <c r="D1434" s="58" t="s">
        <v>104</v>
      </c>
      <c r="E1434" s="58" t="s">
        <v>118</v>
      </c>
      <c r="F1434" s="58" t="s">
        <v>119</v>
      </c>
      <c r="G1434" s="58" t="s">
        <v>115</v>
      </c>
      <c r="H1434" s="58" t="s">
        <v>108</v>
      </c>
      <c r="I1434" s="58" t="s">
        <v>120</v>
      </c>
      <c r="J1434" s="58">
        <v>825</v>
      </c>
      <c r="K1434" s="58">
        <v>1179.75</v>
      </c>
    </row>
    <row r="1435" spans="1:11" hidden="1">
      <c r="A1435" s="58" t="s">
        <v>110</v>
      </c>
      <c r="B1435" s="58">
        <v>2021</v>
      </c>
      <c r="C1435" s="58" t="s">
        <v>28</v>
      </c>
      <c r="D1435" s="58" t="s">
        <v>104</v>
      </c>
      <c r="E1435" s="58" t="s">
        <v>118</v>
      </c>
      <c r="F1435" s="58" t="s">
        <v>119</v>
      </c>
      <c r="G1435" s="58" t="s">
        <v>115</v>
      </c>
      <c r="H1435" s="58" t="s">
        <v>108</v>
      </c>
      <c r="I1435" s="58" t="s">
        <v>120</v>
      </c>
      <c r="J1435" s="58">
        <v>858</v>
      </c>
      <c r="K1435" s="58">
        <v>1226.94</v>
      </c>
    </row>
    <row r="1436" spans="1:11" hidden="1">
      <c r="A1436" s="58" t="s">
        <v>103</v>
      </c>
      <c r="B1436" s="58">
        <v>2021</v>
      </c>
      <c r="C1436" s="58" t="s">
        <v>28</v>
      </c>
      <c r="D1436" s="58" t="s">
        <v>104</v>
      </c>
      <c r="E1436" s="58" t="s">
        <v>118</v>
      </c>
      <c r="F1436" s="58" t="s">
        <v>119</v>
      </c>
      <c r="G1436" s="58" t="s">
        <v>115</v>
      </c>
      <c r="H1436" s="58" t="s">
        <v>108</v>
      </c>
      <c r="I1436" s="58" t="s">
        <v>120</v>
      </c>
      <c r="J1436" s="58">
        <v>911</v>
      </c>
      <c r="K1436" s="58">
        <v>1302.73</v>
      </c>
    </row>
    <row r="1437" spans="1:11" hidden="1">
      <c r="A1437" s="58" t="s">
        <v>103</v>
      </c>
      <c r="B1437" s="58">
        <v>2021</v>
      </c>
      <c r="C1437" s="58" t="s">
        <v>28</v>
      </c>
      <c r="D1437" s="58" t="s">
        <v>104</v>
      </c>
      <c r="E1437" s="58" t="s">
        <v>118</v>
      </c>
      <c r="F1437" s="58" t="s">
        <v>119</v>
      </c>
      <c r="G1437" s="58" t="s">
        <v>115</v>
      </c>
      <c r="H1437" s="58" t="s">
        <v>108</v>
      </c>
      <c r="I1437" s="58" t="s">
        <v>120</v>
      </c>
      <c r="J1437" s="58">
        <v>864</v>
      </c>
      <c r="K1437" s="58">
        <v>526.24</v>
      </c>
    </row>
    <row r="1438" spans="1:11" hidden="1">
      <c r="A1438" s="58" t="s">
        <v>110</v>
      </c>
      <c r="B1438" s="58">
        <v>2021</v>
      </c>
      <c r="C1438" s="58" t="s">
        <v>28</v>
      </c>
      <c r="D1438" s="58" t="s">
        <v>104</v>
      </c>
      <c r="E1438" s="58" t="s">
        <v>118</v>
      </c>
      <c r="F1438" s="58" t="s">
        <v>119</v>
      </c>
      <c r="G1438" s="58" t="s">
        <v>115</v>
      </c>
      <c r="H1438" s="58" t="s">
        <v>108</v>
      </c>
      <c r="I1438" s="58" t="s">
        <v>120</v>
      </c>
      <c r="J1438" s="58">
        <v>135</v>
      </c>
      <c r="K1438" s="58">
        <v>526.24</v>
      </c>
    </row>
    <row r="1439" spans="1:11" hidden="1">
      <c r="A1439" s="58" t="s">
        <v>112</v>
      </c>
      <c r="B1439" s="58">
        <v>2021</v>
      </c>
      <c r="C1439" s="58" t="s">
        <v>28</v>
      </c>
      <c r="D1439" s="58" t="s">
        <v>104</v>
      </c>
      <c r="E1439" s="58" t="s">
        <v>118</v>
      </c>
      <c r="F1439" s="58" t="s">
        <v>119</v>
      </c>
      <c r="G1439" s="58" t="s">
        <v>115</v>
      </c>
      <c r="H1439" s="58" t="s">
        <v>108</v>
      </c>
      <c r="I1439" s="58" t="s">
        <v>120</v>
      </c>
      <c r="J1439" s="58">
        <v>303</v>
      </c>
      <c r="K1439" s="58">
        <v>433.29</v>
      </c>
    </row>
    <row r="1440" spans="1:11" hidden="1">
      <c r="A1440" s="58" t="s">
        <v>110</v>
      </c>
      <c r="B1440" s="58">
        <v>2021</v>
      </c>
      <c r="C1440" s="58" t="s">
        <v>28</v>
      </c>
      <c r="D1440" s="58" t="s">
        <v>104</v>
      </c>
      <c r="E1440" s="58" t="s">
        <v>118</v>
      </c>
      <c r="F1440" s="58" t="s">
        <v>119</v>
      </c>
      <c r="G1440" s="58" t="s">
        <v>115</v>
      </c>
      <c r="H1440" s="58" t="s">
        <v>108</v>
      </c>
      <c r="I1440" s="58" t="s">
        <v>120</v>
      </c>
      <c r="J1440" s="58">
        <v>331</v>
      </c>
      <c r="K1440" s="58">
        <v>473.33</v>
      </c>
    </row>
    <row r="1441" spans="1:11" hidden="1">
      <c r="A1441" s="58" t="s">
        <v>110</v>
      </c>
      <c r="B1441" s="58">
        <v>2021</v>
      </c>
      <c r="C1441" s="58" t="s">
        <v>28</v>
      </c>
      <c r="D1441" s="58" t="s">
        <v>104</v>
      </c>
      <c r="E1441" s="58" t="s">
        <v>118</v>
      </c>
      <c r="F1441" s="58" t="s">
        <v>119</v>
      </c>
      <c r="G1441" s="58" t="s">
        <v>115</v>
      </c>
      <c r="H1441" s="58" t="s">
        <v>108</v>
      </c>
      <c r="I1441" s="58" t="s">
        <v>120</v>
      </c>
      <c r="J1441" s="58">
        <v>133</v>
      </c>
      <c r="K1441" s="58">
        <v>190.19</v>
      </c>
    </row>
    <row r="1442" spans="1:11" hidden="1">
      <c r="A1442" s="58" t="s">
        <v>113</v>
      </c>
      <c r="B1442" s="58">
        <v>2021</v>
      </c>
      <c r="C1442" s="58" t="s">
        <v>28</v>
      </c>
      <c r="D1442" s="58" t="s">
        <v>104</v>
      </c>
      <c r="E1442" s="58" t="s">
        <v>118</v>
      </c>
      <c r="F1442" s="58" t="s">
        <v>119</v>
      </c>
      <c r="G1442" s="58" t="s">
        <v>115</v>
      </c>
      <c r="H1442" s="58" t="s">
        <v>108</v>
      </c>
      <c r="I1442" s="58" t="s">
        <v>120</v>
      </c>
      <c r="J1442" s="58">
        <v>307</v>
      </c>
      <c r="K1442" s="58">
        <v>439.01</v>
      </c>
    </row>
    <row r="1443" spans="1:11" hidden="1">
      <c r="A1443" s="58" t="s">
        <v>103</v>
      </c>
      <c r="B1443" s="58">
        <v>2021</v>
      </c>
      <c r="C1443" s="58" t="s">
        <v>28</v>
      </c>
      <c r="D1443" s="58" t="s">
        <v>104</v>
      </c>
      <c r="E1443" s="58" t="s">
        <v>118</v>
      </c>
      <c r="F1443" s="58" t="s">
        <v>119</v>
      </c>
      <c r="G1443" s="58" t="s">
        <v>115</v>
      </c>
      <c r="H1443" s="58" t="s">
        <v>108</v>
      </c>
      <c r="I1443" s="58" t="s">
        <v>120</v>
      </c>
      <c r="J1443" s="58">
        <v>867</v>
      </c>
      <c r="K1443" s="58">
        <v>1239.81</v>
      </c>
    </row>
    <row r="1444" spans="1:11" hidden="1">
      <c r="A1444" s="58" t="s">
        <v>114</v>
      </c>
      <c r="B1444" s="58">
        <v>2021</v>
      </c>
      <c r="C1444" s="58" t="s">
        <v>28</v>
      </c>
      <c r="D1444" s="58" t="s">
        <v>104</v>
      </c>
      <c r="E1444" s="58" t="s">
        <v>118</v>
      </c>
      <c r="F1444" s="58" t="s">
        <v>119</v>
      </c>
      <c r="G1444" s="58" t="s">
        <v>115</v>
      </c>
      <c r="H1444" s="58" t="s">
        <v>108</v>
      </c>
      <c r="I1444" s="58" t="s">
        <v>120</v>
      </c>
      <c r="J1444" s="58">
        <v>305</v>
      </c>
      <c r="K1444" s="58">
        <v>436.15</v>
      </c>
    </row>
    <row r="1445" spans="1:11" hidden="1">
      <c r="A1445" s="58" t="s">
        <v>114</v>
      </c>
      <c r="B1445" s="58">
        <v>2021</v>
      </c>
      <c r="C1445" s="58" t="s">
        <v>24</v>
      </c>
      <c r="D1445" s="58" t="s">
        <v>104</v>
      </c>
      <c r="E1445" s="58" t="s">
        <v>118</v>
      </c>
      <c r="F1445" s="58" t="s">
        <v>119</v>
      </c>
      <c r="G1445" s="58" t="s">
        <v>115</v>
      </c>
      <c r="H1445" s="58" t="s">
        <v>108</v>
      </c>
      <c r="I1445" s="58" t="s">
        <v>120</v>
      </c>
      <c r="J1445" s="58">
        <v>350</v>
      </c>
      <c r="K1445" s="58">
        <v>500.5</v>
      </c>
    </row>
    <row r="1446" spans="1:11" hidden="1">
      <c r="A1446" s="58" t="s">
        <v>110</v>
      </c>
      <c r="B1446" s="58">
        <v>2021</v>
      </c>
      <c r="C1446" s="58" t="s">
        <v>24</v>
      </c>
      <c r="D1446" s="58" t="s">
        <v>104</v>
      </c>
      <c r="E1446" s="58" t="s">
        <v>118</v>
      </c>
      <c r="F1446" s="58" t="s">
        <v>119</v>
      </c>
      <c r="G1446" s="58" t="s">
        <v>115</v>
      </c>
      <c r="H1446" s="58" t="s">
        <v>108</v>
      </c>
      <c r="I1446" s="58" t="s">
        <v>120</v>
      </c>
      <c r="J1446" s="58">
        <v>146</v>
      </c>
      <c r="K1446" s="58">
        <v>208.78</v>
      </c>
    </row>
    <row r="1447" spans="1:11" hidden="1">
      <c r="A1447" s="58" t="s">
        <v>112</v>
      </c>
      <c r="B1447" s="58">
        <v>2021</v>
      </c>
      <c r="C1447" s="58" t="s">
        <v>24</v>
      </c>
      <c r="D1447" s="58" t="s">
        <v>104</v>
      </c>
      <c r="E1447" s="58" t="s">
        <v>118</v>
      </c>
      <c r="F1447" s="58" t="s">
        <v>119</v>
      </c>
      <c r="G1447" s="58" t="s">
        <v>115</v>
      </c>
      <c r="H1447" s="58" t="s">
        <v>108</v>
      </c>
      <c r="I1447" s="58" t="s">
        <v>120</v>
      </c>
      <c r="J1447" s="58">
        <v>320</v>
      </c>
      <c r="K1447" s="58">
        <v>457.6</v>
      </c>
    </row>
    <row r="1448" spans="1:11" hidden="1">
      <c r="A1448" s="58" t="s">
        <v>103</v>
      </c>
      <c r="B1448" s="58">
        <v>2021</v>
      </c>
      <c r="C1448" s="58" t="s">
        <v>24</v>
      </c>
      <c r="D1448" s="58" t="s">
        <v>104</v>
      </c>
      <c r="E1448" s="58" t="s">
        <v>118</v>
      </c>
      <c r="F1448" s="58" t="s">
        <v>119</v>
      </c>
      <c r="G1448" s="58" t="s">
        <v>115</v>
      </c>
      <c r="H1448" s="58" t="s">
        <v>108</v>
      </c>
      <c r="I1448" s="58" t="s">
        <v>120</v>
      </c>
      <c r="J1448" s="58">
        <v>346</v>
      </c>
      <c r="K1448" s="58">
        <v>494.78</v>
      </c>
    </row>
    <row r="1449" spans="1:11" hidden="1">
      <c r="A1449" s="58" t="s">
        <v>103</v>
      </c>
      <c r="B1449" s="58">
        <v>2021</v>
      </c>
      <c r="C1449" s="58" t="s">
        <v>24</v>
      </c>
      <c r="D1449" s="58" t="s">
        <v>104</v>
      </c>
      <c r="E1449" s="58" t="s">
        <v>118</v>
      </c>
      <c r="F1449" s="58" t="s">
        <v>119</v>
      </c>
      <c r="G1449" s="58" t="s">
        <v>115</v>
      </c>
      <c r="H1449" s="58" t="s">
        <v>108</v>
      </c>
      <c r="I1449" s="58" t="s">
        <v>120</v>
      </c>
      <c r="J1449" s="58">
        <v>148</v>
      </c>
      <c r="K1449" s="58">
        <v>211.64</v>
      </c>
    </row>
    <row r="1450" spans="1:11" hidden="1">
      <c r="A1450" s="58" t="s">
        <v>110</v>
      </c>
      <c r="B1450" s="58">
        <v>2021</v>
      </c>
      <c r="C1450" s="58" t="s">
        <v>24</v>
      </c>
      <c r="D1450" s="58" t="s">
        <v>104</v>
      </c>
      <c r="E1450" s="58" t="s">
        <v>118</v>
      </c>
      <c r="F1450" s="58" t="s">
        <v>119</v>
      </c>
      <c r="G1450" s="58" t="s">
        <v>115</v>
      </c>
      <c r="H1450" s="58" t="s">
        <v>108</v>
      </c>
      <c r="I1450" s="58" t="s">
        <v>120</v>
      </c>
      <c r="J1450" s="58">
        <v>322</v>
      </c>
      <c r="K1450" s="58">
        <v>460.46</v>
      </c>
    </row>
    <row r="1451" spans="1:11" hidden="1">
      <c r="A1451" s="58" t="s">
        <v>110</v>
      </c>
      <c r="B1451" s="58">
        <v>2021</v>
      </c>
      <c r="C1451" s="58" t="s">
        <v>24</v>
      </c>
      <c r="D1451" s="58" t="s">
        <v>104</v>
      </c>
      <c r="E1451" s="58" t="s">
        <v>118</v>
      </c>
      <c r="F1451" s="58" t="s">
        <v>119</v>
      </c>
      <c r="G1451" s="58" t="s">
        <v>115</v>
      </c>
      <c r="H1451" s="58" t="s">
        <v>117</v>
      </c>
      <c r="I1451" s="58" t="s">
        <v>120</v>
      </c>
      <c r="J1451" s="58">
        <v>822</v>
      </c>
      <c r="K1451" s="58">
        <v>1175.46</v>
      </c>
    </row>
    <row r="1452" spans="1:11" hidden="1">
      <c r="A1452" s="58" t="s">
        <v>110</v>
      </c>
      <c r="B1452" s="58">
        <v>2021</v>
      </c>
      <c r="C1452" s="58" t="s">
        <v>24</v>
      </c>
      <c r="D1452" s="58" t="s">
        <v>104</v>
      </c>
      <c r="E1452" s="58" t="s">
        <v>118</v>
      </c>
      <c r="F1452" s="58" t="s">
        <v>119</v>
      </c>
      <c r="G1452" s="58" t="s">
        <v>115</v>
      </c>
      <c r="H1452" s="58" t="s">
        <v>117</v>
      </c>
      <c r="I1452" s="58" t="s">
        <v>120</v>
      </c>
      <c r="J1452" s="58">
        <v>855</v>
      </c>
      <c r="K1452" s="58">
        <v>1222.6500000000001</v>
      </c>
    </row>
    <row r="1453" spans="1:11" hidden="1">
      <c r="A1453" s="58" t="s">
        <v>113</v>
      </c>
      <c r="B1453" s="58">
        <v>2021</v>
      </c>
      <c r="C1453" s="58" t="s">
        <v>24</v>
      </c>
      <c r="D1453" s="58" t="s">
        <v>104</v>
      </c>
      <c r="E1453" s="58" t="s">
        <v>118</v>
      </c>
      <c r="F1453" s="58" t="s">
        <v>119</v>
      </c>
      <c r="G1453" s="58" t="s">
        <v>115</v>
      </c>
      <c r="H1453" s="58" t="s">
        <v>117</v>
      </c>
      <c r="I1453" s="58" t="s">
        <v>120</v>
      </c>
      <c r="J1453" s="58">
        <v>147</v>
      </c>
      <c r="K1453" s="58">
        <v>526.24</v>
      </c>
    </row>
    <row r="1454" spans="1:11" hidden="1">
      <c r="A1454" s="58" t="s">
        <v>110</v>
      </c>
      <c r="B1454" s="58">
        <v>2021</v>
      </c>
      <c r="C1454" s="58" t="s">
        <v>24</v>
      </c>
      <c r="D1454" s="58" t="s">
        <v>104</v>
      </c>
      <c r="E1454" s="58" t="s">
        <v>118</v>
      </c>
      <c r="F1454" s="58" t="s">
        <v>119</v>
      </c>
      <c r="G1454" s="58" t="s">
        <v>115</v>
      </c>
      <c r="H1454" s="58" t="s">
        <v>117</v>
      </c>
      <c r="I1454" s="58" t="s">
        <v>120</v>
      </c>
      <c r="J1454" s="58">
        <v>321</v>
      </c>
      <c r="K1454" s="58">
        <v>459.03</v>
      </c>
    </row>
    <row r="1455" spans="1:11" hidden="1">
      <c r="A1455" s="58" t="s">
        <v>110</v>
      </c>
      <c r="B1455" s="58">
        <v>2021</v>
      </c>
      <c r="C1455" s="58" t="s">
        <v>24</v>
      </c>
      <c r="D1455" s="58" t="s">
        <v>104</v>
      </c>
      <c r="E1455" s="58" t="s">
        <v>118</v>
      </c>
      <c r="F1455" s="58" t="s">
        <v>119</v>
      </c>
      <c r="G1455" s="58" t="s">
        <v>115</v>
      </c>
      <c r="H1455" s="58" t="s">
        <v>117</v>
      </c>
      <c r="I1455" s="58" t="s">
        <v>120</v>
      </c>
      <c r="J1455" s="58">
        <v>349</v>
      </c>
      <c r="K1455" s="58">
        <v>499.07</v>
      </c>
    </row>
    <row r="1456" spans="1:11" hidden="1">
      <c r="A1456" s="58" t="s">
        <v>110</v>
      </c>
      <c r="B1456" s="58">
        <v>2021</v>
      </c>
      <c r="C1456" s="58" t="s">
        <v>24</v>
      </c>
      <c r="D1456" s="58" t="s">
        <v>104</v>
      </c>
      <c r="E1456" s="58" t="s">
        <v>118</v>
      </c>
      <c r="F1456" s="58" t="s">
        <v>119</v>
      </c>
      <c r="G1456" s="58" t="s">
        <v>115</v>
      </c>
      <c r="H1456" s="58" t="s">
        <v>117</v>
      </c>
      <c r="I1456" s="58" t="s">
        <v>120</v>
      </c>
      <c r="J1456" s="58">
        <v>151</v>
      </c>
      <c r="K1456" s="58">
        <v>215.93</v>
      </c>
    </row>
    <row r="1457" spans="1:11" hidden="1">
      <c r="A1457" s="58" t="s">
        <v>103</v>
      </c>
      <c r="B1457" s="58">
        <v>2021</v>
      </c>
      <c r="C1457" s="58" t="s">
        <v>24</v>
      </c>
      <c r="D1457" s="58" t="s">
        <v>104</v>
      </c>
      <c r="E1457" s="58" t="s">
        <v>118</v>
      </c>
      <c r="F1457" s="58" t="s">
        <v>119</v>
      </c>
      <c r="G1457" s="58" t="s">
        <v>115</v>
      </c>
      <c r="H1457" s="58" t="s">
        <v>117</v>
      </c>
      <c r="I1457" s="58" t="s">
        <v>120</v>
      </c>
      <c r="J1457" s="58">
        <v>319</v>
      </c>
      <c r="K1457" s="58">
        <v>456.17</v>
      </c>
    </row>
    <row r="1458" spans="1:11" hidden="1">
      <c r="A1458" s="58" t="s">
        <v>112</v>
      </c>
      <c r="B1458" s="58">
        <v>2021</v>
      </c>
      <c r="C1458" s="58" t="s">
        <v>24</v>
      </c>
      <c r="D1458" s="58" t="s">
        <v>104</v>
      </c>
      <c r="E1458" s="58" t="s">
        <v>118</v>
      </c>
      <c r="F1458" s="58" t="s">
        <v>119</v>
      </c>
      <c r="G1458" s="58" t="s">
        <v>115</v>
      </c>
      <c r="H1458" s="58" t="s">
        <v>117</v>
      </c>
      <c r="I1458" s="58" t="s">
        <v>120</v>
      </c>
      <c r="J1458" s="58">
        <v>831</v>
      </c>
      <c r="K1458" s="58">
        <v>1188.33</v>
      </c>
    </row>
    <row r="1459" spans="1:11" hidden="1">
      <c r="A1459" s="58" t="s">
        <v>110</v>
      </c>
      <c r="B1459" s="58">
        <v>2021</v>
      </c>
      <c r="C1459" s="58" t="s">
        <v>24</v>
      </c>
      <c r="D1459" s="58" t="s">
        <v>104</v>
      </c>
      <c r="E1459" s="58" t="s">
        <v>118</v>
      </c>
      <c r="F1459" s="58" t="s">
        <v>119</v>
      </c>
      <c r="G1459" s="58" t="s">
        <v>115</v>
      </c>
      <c r="H1459" s="58" t="s">
        <v>117</v>
      </c>
      <c r="I1459" s="58" t="s">
        <v>120</v>
      </c>
      <c r="J1459" s="58">
        <v>864</v>
      </c>
      <c r="K1459" s="58">
        <v>1235.52</v>
      </c>
    </row>
    <row r="1460" spans="1:11" hidden="1">
      <c r="A1460" s="58" t="s">
        <v>114</v>
      </c>
      <c r="B1460" s="58">
        <v>2021</v>
      </c>
      <c r="C1460" s="58" t="s">
        <v>24</v>
      </c>
      <c r="D1460" s="58" t="s">
        <v>104</v>
      </c>
      <c r="E1460" s="58" t="s">
        <v>118</v>
      </c>
      <c r="F1460" s="58" t="s">
        <v>119</v>
      </c>
      <c r="G1460" s="58" t="s">
        <v>115</v>
      </c>
      <c r="H1460" s="58" t="s">
        <v>117</v>
      </c>
      <c r="I1460" s="58" t="s">
        <v>120</v>
      </c>
      <c r="J1460" s="58">
        <v>323</v>
      </c>
      <c r="K1460" s="58">
        <v>461.89</v>
      </c>
    </row>
    <row r="1461" spans="1:11" hidden="1">
      <c r="A1461" s="58" t="s">
        <v>110</v>
      </c>
      <c r="B1461" s="58">
        <v>2021</v>
      </c>
      <c r="C1461" s="58" t="s">
        <v>27</v>
      </c>
      <c r="D1461" s="58" t="s">
        <v>104</v>
      </c>
      <c r="E1461" s="58" t="s">
        <v>118</v>
      </c>
      <c r="F1461" s="58" t="s">
        <v>119</v>
      </c>
      <c r="G1461" s="58" t="s">
        <v>115</v>
      </c>
      <c r="H1461" s="58" t="s">
        <v>117</v>
      </c>
      <c r="I1461" s="58" t="s">
        <v>120</v>
      </c>
      <c r="J1461" s="58">
        <v>338</v>
      </c>
      <c r="K1461" s="58">
        <v>483.34</v>
      </c>
    </row>
    <row r="1462" spans="1:11" hidden="1">
      <c r="A1462" s="58" t="s">
        <v>103</v>
      </c>
      <c r="B1462" s="58">
        <v>2021</v>
      </c>
      <c r="C1462" s="58" t="s">
        <v>27</v>
      </c>
      <c r="D1462" s="58" t="s">
        <v>104</v>
      </c>
      <c r="E1462" s="58" t="s">
        <v>118</v>
      </c>
      <c r="F1462" s="58" t="s">
        <v>119</v>
      </c>
      <c r="G1462" s="58" t="s">
        <v>115</v>
      </c>
      <c r="H1462" s="58" t="s">
        <v>117</v>
      </c>
      <c r="I1462" s="58" t="s">
        <v>120</v>
      </c>
      <c r="J1462" s="58">
        <v>140</v>
      </c>
      <c r="K1462" s="58">
        <v>200.2</v>
      </c>
    </row>
    <row r="1463" spans="1:11" hidden="1">
      <c r="A1463" s="58" t="s">
        <v>103</v>
      </c>
      <c r="B1463" s="58">
        <v>2021</v>
      </c>
      <c r="C1463" s="58" t="s">
        <v>27</v>
      </c>
      <c r="D1463" s="58" t="s">
        <v>104</v>
      </c>
      <c r="E1463" s="58" t="s">
        <v>118</v>
      </c>
      <c r="F1463" s="58" t="s">
        <v>119</v>
      </c>
      <c r="G1463" s="58" t="s">
        <v>115</v>
      </c>
      <c r="H1463" s="58" t="s">
        <v>117</v>
      </c>
      <c r="I1463" s="58" t="s">
        <v>120</v>
      </c>
      <c r="J1463" s="58">
        <v>308</v>
      </c>
      <c r="K1463" s="58">
        <v>440.44</v>
      </c>
    </row>
    <row r="1464" spans="1:11" hidden="1">
      <c r="A1464" s="58" t="s">
        <v>103</v>
      </c>
      <c r="B1464" s="58">
        <v>2021</v>
      </c>
      <c r="C1464" s="58" t="s">
        <v>27</v>
      </c>
      <c r="D1464" s="58" t="s">
        <v>104</v>
      </c>
      <c r="E1464" s="58" t="s">
        <v>118</v>
      </c>
      <c r="F1464" s="58" t="s">
        <v>119</v>
      </c>
      <c r="G1464" s="58" t="s">
        <v>115</v>
      </c>
      <c r="H1464" s="58" t="s">
        <v>117</v>
      </c>
      <c r="I1464" s="58" t="s">
        <v>120</v>
      </c>
      <c r="J1464" s="58">
        <v>136</v>
      </c>
      <c r="K1464" s="58">
        <v>194.48</v>
      </c>
    </row>
    <row r="1465" spans="1:11" hidden="1">
      <c r="A1465" s="58" t="s">
        <v>112</v>
      </c>
      <c r="B1465" s="58">
        <v>2021</v>
      </c>
      <c r="C1465" s="58" t="s">
        <v>27</v>
      </c>
      <c r="D1465" s="58" t="s">
        <v>104</v>
      </c>
      <c r="E1465" s="58" t="s">
        <v>118</v>
      </c>
      <c r="F1465" s="58" t="s">
        <v>119</v>
      </c>
      <c r="G1465" s="58" t="s">
        <v>115</v>
      </c>
      <c r="H1465" s="58" t="s">
        <v>117</v>
      </c>
      <c r="I1465" s="58" t="s">
        <v>120</v>
      </c>
      <c r="J1465" s="58">
        <v>310</v>
      </c>
      <c r="K1465" s="58">
        <v>443.3</v>
      </c>
    </row>
    <row r="1466" spans="1:11" hidden="1">
      <c r="A1466" s="58" t="s">
        <v>112</v>
      </c>
      <c r="B1466" s="58">
        <v>2021</v>
      </c>
      <c r="C1466" s="58" t="s">
        <v>27</v>
      </c>
      <c r="D1466" s="58" t="s">
        <v>104</v>
      </c>
      <c r="E1466" s="58" t="s">
        <v>118</v>
      </c>
      <c r="F1466" s="58" t="s">
        <v>119</v>
      </c>
      <c r="G1466" s="58" t="s">
        <v>115</v>
      </c>
      <c r="H1466" s="58" t="s">
        <v>117</v>
      </c>
      <c r="I1466" s="58" t="s">
        <v>120</v>
      </c>
      <c r="J1466" s="58">
        <v>824</v>
      </c>
      <c r="K1466" s="58">
        <v>1178.32</v>
      </c>
    </row>
    <row r="1467" spans="1:11" hidden="1">
      <c r="A1467" s="58" t="s">
        <v>103</v>
      </c>
      <c r="B1467" s="58">
        <v>2021</v>
      </c>
      <c r="C1467" s="58" t="s">
        <v>27</v>
      </c>
      <c r="D1467" s="58" t="s">
        <v>104</v>
      </c>
      <c r="E1467" s="58" t="s">
        <v>118</v>
      </c>
      <c r="F1467" s="58" t="s">
        <v>119</v>
      </c>
      <c r="G1467" s="58" t="s">
        <v>115</v>
      </c>
      <c r="H1467" s="58" t="s">
        <v>117</v>
      </c>
      <c r="I1467" s="58" t="s">
        <v>120</v>
      </c>
      <c r="J1467" s="58">
        <v>857</v>
      </c>
      <c r="K1467" s="58">
        <v>1225.51</v>
      </c>
    </row>
    <row r="1468" spans="1:11" hidden="1">
      <c r="A1468" s="58" t="s">
        <v>110</v>
      </c>
      <c r="B1468" s="58">
        <v>2021</v>
      </c>
      <c r="C1468" s="58" t="s">
        <v>27</v>
      </c>
      <c r="D1468" s="58" t="s">
        <v>104</v>
      </c>
      <c r="E1468" s="58" t="s">
        <v>118</v>
      </c>
      <c r="F1468" s="58" t="s">
        <v>119</v>
      </c>
      <c r="G1468" s="58" t="s">
        <v>115</v>
      </c>
      <c r="H1468" s="58" t="s">
        <v>117</v>
      </c>
      <c r="I1468" s="58" t="s">
        <v>120</v>
      </c>
      <c r="J1468" s="58">
        <v>910</v>
      </c>
      <c r="K1468" s="58">
        <v>1301.3</v>
      </c>
    </row>
    <row r="1469" spans="1:11" hidden="1">
      <c r="A1469" s="58" t="s">
        <v>110</v>
      </c>
      <c r="B1469" s="58">
        <v>2021</v>
      </c>
      <c r="C1469" s="58" t="s">
        <v>27</v>
      </c>
      <c r="D1469" s="58" t="s">
        <v>104</v>
      </c>
      <c r="E1469" s="58" t="s">
        <v>118</v>
      </c>
      <c r="F1469" s="58" t="s">
        <v>119</v>
      </c>
      <c r="G1469" s="58" t="s">
        <v>115</v>
      </c>
      <c r="H1469" s="58" t="s">
        <v>117</v>
      </c>
      <c r="I1469" s="58" t="s">
        <v>120</v>
      </c>
      <c r="J1469" s="58">
        <v>863</v>
      </c>
      <c r="K1469" s="58">
        <v>526.24</v>
      </c>
    </row>
    <row r="1470" spans="1:11" hidden="1">
      <c r="A1470" s="58" t="s">
        <v>112</v>
      </c>
      <c r="B1470" s="58">
        <v>2021</v>
      </c>
      <c r="C1470" s="58" t="s">
        <v>27</v>
      </c>
      <c r="D1470" s="58" t="s">
        <v>104</v>
      </c>
      <c r="E1470" s="58" t="s">
        <v>118</v>
      </c>
      <c r="F1470" s="58" t="s">
        <v>119</v>
      </c>
      <c r="G1470" s="58" t="s">
        <v>115</v>
      </c>
      <c r="H1470" s="58" t="s">
        <v>117</v>
      </c>
      <c r="I1470" s="58" t="s">
        <v>120</v>
      </c>
      <c r="J1470" s="58">
        <v>309</v>
      </c>
      <c r="K1470" s="58">
        <v>441.87</v>
      </c>
    </row>
    <row r="1471" spans="1:11" hidden="1">
      <c r="A1471" s="58" t="s">
        <v>112</v>
      </c>
      <c r="B1471" s="58">
        <v>2021</v>
      </c>
      <c r="C1471" s="58" t="s">
        <v>27</v>
      </c>
      <c r="D1471" s="58" t="s">
        <v>104</v>
      </c>
      <c r="E1471" s="58" t="s">
        <v>118</v>
      </c>
      <c r="F1471" s="58" t="s">
        <v>119</v>
      </c>
      <c r="G1471" s="58" t="s">
        <v>115</v>
      </c>
      <c r="H1471" s="58" t="s">
        <v>117</v>
      </c>
      <c r="I1471" s="58" t="s">
        <v>120</v>
      </c>
      <c r="J1471" s="58">
        <v>337</v>
      </c>
      <c r="K1471" s="58">
        <v>481.91</v>
      </c>
    </row>
    <row r="1472" spans="1:11" hidden="1">
      <c r="A1472" s="58" t="s">
        <v>113</v>
      </c>
      <c r="B1472" s="58">
        <v>2021</v>
      </c>
      <c r="C1472" s="58" t="s">
        <v>27</v>
      </c>
      <c r="D1472" s="58" t="s">
        <v>104</v>
      </c>
      <c r="E1472" s="58" t="s">
        <v>118</v>
      </c>
      <c r="F1472" s="58" t="s">
        <v>119</v>
      </c>
      <c r="G1472" s="58" t="s">
        <v>115</v>
      </c>
      <c r="H1472" s="58" t="s">
        <v>117</v>
      </c>
      <c r="I1472" s="58" t="s">
        <v>120</v>
      </c>
      <c r="J1472" s="58">
        <v>139</v>
      </c>
      <c r="K1472" s="58">
        <v>198.77</v>
      </c>
    </row>
    <row r="1473" spans="1:11" hidden="1">
      <c r="A1473" s="58" t="s">
        <v>103</v>
      </c>
      <c r="B1473" s="58">
        <v>2021</v>
      </c>
      <c r="C1473" s="58" t="s">
        <v>27</v>
      </c>
      <c r="D1473" s="58" t="s">
        <v>104</v>
      </c>
      <c r="E1473" s="58" t="s">
        <v>118</v>
      </c>
      <c r="F1473" s="58" t="s">
        <v>119</v>
      </c>
      <c r="G1473" s="58" t="s">
        <v>115</v>
      </c>
      <c r="H1473" s="58" t="s">
        <v>117</v>
      </c>
      <c r="I1473" s="58" t="s">
        <v>120</v>
      </c>
      <c r="J1473" s="58">
        <v>833</v>
      </c>
      <c r="K1473" s="58">
        <v>1191.19</v>
      </c>
    </row>
    <row r="1474" spans="1:11" hidden="1">
      <c r="A1474" s="58" t="s">
        <v>110</v>
      </c>
      <c r="B1474" s="58">
        <v>2021</v>
      </c>
      <c r="C1474" s="58" t="s">
        <v>27</v>
      </c>
      <c r="D1474" s="58" t="s">
        <v>104</v>
      </c>
      <c r="E1474" s="58" t="s">
        <v>118</v>
      </c>
      <c r="F1474" s="58" t="s">
        <v>119</v>
      </c>
      <c r="G1474" s="58" t="s">
        <v>115</v>
      </c>
      <c r="H1474" s="58" t="s">
        <v>117</v>
      </c>
      <c r="I1474" s="58" t="s">
        <v>120</v>
      </c>
      <c r="J1474" s="58">
        <v>866</v>
      </c>
      <c r="K1474" s="58">
        <v>1238.3800000000001</v>
      </c>
    </row>
    <row r="1475" spans="1:11" hidden="1">
      <c r="A1475" s="58" t="s">
        <v>110</v>
      </c>
      <c r="B1475" s="58">
        <v>2021</v>
      </c>
      <c r="C1475" s="58" t="s">
        <v>27</v>
      </c>
      <c r="D1475" s="58" t="s">
        <v>104</v>
      </c>
      <c r="E1475" s="58" t="s">
        <v>118</v>
      </c>
      <c r="F1475" s="58" t="s">
        <v>119</v>
      </c>
      <c r="G1475" s="58" t="s">
        <v>115</v>
      </c>
      <c r="H1475" s="58" t="s">
        <v>117</v>
      </c>
      <c r="I1475" s="58" t="s">
        <v>120</v>
      </c>
      <c r="J1475" s="58">
        <v>311</v>
      </c>
      <c r="K1475" s="58">
        <v>444.73</v>
      </c>
    </row>
    <row r="1476" spans="1:11">
      <c r="A1476" s="58" t="s">
        <v>110</v>
      </c>
      <c r="B1476" s="58">
        <v>2021</v>
      </c>
      <c r="C1476" s="58" t="s">
        <v>33</v>
      </c>
      <c r="D1476" s="58" t="s">
        <v>116</v>
      </c>
      <c r="E1476" s="58" t="s">
        <v>118</v>
      </c>
      <c r="F1476" s="58" t="s">
        <v>119</v>
      </c>
      <c r="G1476" s="58" t="s">
        <v>115</v>
      </c>
      <c r="H1476" s="58" t="s">
        <v>117</v>
      </c>
      <c r="I1476" s="58" t="s">
        <v>120</v>
      </c>
      <c r="J1476" s="58">
        <v>350</v>
      </c>
      <c r="K1476" s="58">
        <v>500.5</v>
      </c>
    </row>
    <row r="1477" spans="1:11">
      <c r="A1477" s="58" t="s">
        <v>103</v>
      </c>
      <c r="B1477" s="58">
        <v>2021</v>
      </c>
      <c r="C1477" s="58" t="s">
        <v>33</v>
      </c>
      <c r="D1477" s="58" t="s">
        <v>116</v>
      </c>
      <c r="E1477" s="58" t="s">
        <v>118</v>
      </c>
      <c r="F1477" s="58" t="s">
        <v>119</v>
      </c>
      <c r="G1477" s="58" t="s">
        <v>115</v>
      </c>
      <c r="H1477" s="58" t="s">
        <v>117</v>
      </c>
      <c r="I1477" s="58" t="s">
        <v>120</v>
      </c>
      <c r="J1477" s="58">
        <v>304</v>
      </c>
      <c r="K1477" s="58">
        <v>434.72</v>
      </c>
    </row>
    <row r="1478" spans="1:11">
      <c r="A1478" s="58" t="s">
        <v>103</v>
      </c>
      <c r="B1478" s="58">
        <v>2021</v>
      </c>
      <c r="C1478" s="58" t="s">
        <v>33</v>
      </c>
      <c r="D1478" s="58" t="s">
        <v>116</v>
      </c>
      <c r="E1478" s="58" t="s">
        <v>118</v>
      </c>
      <c r="F1478" s="58" t="s">
        <v>119</v>
      </c>
      <c r="G1478" s="58" t="s">
        <v>115</v>
      </c>
      <c r="H1478" s="58" t="s">
        <v>117</v>
      </c>
      <c r="I1478" s="58" t="s">
        <v>120</v>
      </c>
      <c r="J1478" s="58">
        <v>352</v>
      </c>
      <c r="K1478" s="58">
        <v>503.36</v>
      </c>
    </row>
    <row r="1479" spans="1:11">
      <c r="A1479" s="58" t="s">
        <v>103</v>
      </c>
      <c r="B1479" s="58">
        <v>2021</v>
      </c>
      <c r="C1479" s="58" t="s">
        <v>33</v>
      </c>
      <c r="D1479" s="58" t="s">
        <v>116</v>
      </c>
      <c r="E1479" s="58" t="s">
        <v>118</v>
      </c>
      <c r="F1479" s="58" t="s">
        <v>119</v>
      </c>
      <c r="G1479" s="58" t="s">
        <v>115</v>
      </c>
      <c r="H1479" s="58" t="s">
        <v>117</v>
      </c>
      <c r="I1479" s="58" t="s">
        <v>120</v>
      </c>
      <c r="J1479" s="58">
        <v>829</v>
      </c>
      <c r="K1479" s="58">
        <v>1185.47</v>
      </c>
    </row>
    <row r="1480" spans="1:11">
      <c r="A1480" s="58" t="s">
        <v>110</v>
      </c>
      <c r="B1480" s="58">
        <v>2021</v>
      </c>
      <c r="C1480" s="58" t="s">
        <v>33</v>
      </c>
      <c r="D1480" s="58" t="s">
        <v>116</v>
      </c>
      <c r="E1480" s="58" t="s">
        <v>118</v>
      </c>
      <c r="F1480" s="58" t="s">
        <v>119</v>
      </c>
      <c r="G1480" s="58" t="s">
        <v>115</v>
      </c>
      <c r="H1480" s="58" t="s">
        <v>117</v>
      </c>
      <c r="I1480" s="58" t="s">
        <v>120</v>
      </c>
      <c r="J1480" s="58">
        <v>862</v>
      </c>
      <c r="K1480" s="58">
        <v>1232.6600000000001</v>
      </c>
    </row>
    <row r="1481" spans="1:11">
      <c r="A1481" s="58" t="s">
        <v>103</v>
      </c>
      <c r="B1481" s="58">
        <v>2021</v>
      </c>
      <c r="C1481" s="58" t="s">
        <v>33</v>
      </c>
      <c r="D1481" s="58" t="s">
        <v>116</v>
      </c>
      <c r="E1481" s="58" t="s">
        <v>118</v>
      </c>
      <c r="F1481" s="58" t="s">
        <v>119</v>
      </c>
      <c r="G1481" s="58" t="s">
        <v>115</v>
      </c>
      <c r="H1481" s="58" t="s">
        <v>117</v>
      </c>
      <c r="I1481" s="58" t="s">
        <v>120</v>
      </c>
      <c r="J1481" s="58">
        <v>918</v>
      </c>
      <c r="K1481" s="58">
        <v>1312.74</v>
      </c>
    </row>
    <row r="1482" spans="1:11">
      <c r="A1482" s="58" t="s">
        <v>103</v>
      </c>
      <c r="B1482" s="58">
        <v>2021</v>
      </c>
      <c r="C1482" s="58" t="s">
        <v>33</v>
      </c>
      <c r="D1482" s="58" t="s">
        <v>116</v>
      </c>
      <c r="E1482" s="58" t="s">
        <v>118</v>
      </c>
      <c r="F1482" s="58" t="s">
        <v>119</v>
      </c>
      <c r="G1482" s="58" t="s">
        <v>115</v>
      </c>
      <c r="H1482" s="58" t="s">
        <v>117</v>
      </c>
      <c r="I1482" s="58" t="s">
        <v>120</v>
      </c>
      <c r="J1482" s="58">
        <v>919</v>
      </c>
      <c r="K1482" s="58">
        <v>1314.17</v>
      </c>
    </row>
    <row r="1483" spans="1:11">
      <c r="A1483" s="58" t="s">
        <v>110</v>
      </c>
      <c r="B1483" s="58">
        <v>2021</v>
      </c>
      <c r="C1483" s="58" t="s">
        <v>33</v>
      </c>
      <c r="D1483" s="58" t="s">
        <v>116</v>
      </c>
      <c r="E1483" s="58" t="s">
        <v>118</v>
      </c>
      <c r="F1483" s="58" t="s">
        <v>119</v>
      </c>
      <c r="G1483" s="58" t="s">
        <v>115</v>
      </c>
      <c r="H1483" s="58" t="s">
        <v>117</v>
      </c>
      <c r="I1483" s="58" t="s">
        <v>120</v>
      </c>
      <c r="J1483" s="58">
        <v>920</v>
      </c>
      <c r="K1483" s="58">
        <v>1315.6</v>
      </c>
    </row>
    <row r="1484" spans="1:11">
      <c r="A1484" s="58" t="s">
        <v>110</v>
      </c>
      <c r="B1484" s="58">
        <v>2021</v>
      </c>
      <c r="C1484" s="58" t="s">
        <v>33</v>
      </c>
      <c r="D1484" s="58" t="s">
        <v>116</v>
      </c>
      <c r="E1484" s="58" t="s">
        <v>118</v>
      </c>
      <c r="F1484" s="58" t="s">
        <v>119</v>
      </c>
      <c r="G1484" s="58" t="s">
        <v>115</v>
      </c>
      <c r="H1484" s="58" t="s">
        <v>117</v>
      </c>
      <c r="I1484" s="58" t="s">
        <v>120</v>
      </c>
      <c r="J1484" s="58">
        <v>869</v>
      </c>
      <c r="K1484" s="58">
        <v>526.24</v>
      </c>
    </row>
    <row r="1485" spans="1:11">
      <c r="A1485" s="58" t="s">
        <v>110</v>
      </c>
      <c r="B1485" s="58">
        <v>2021</v>
      </c>
      <c r="C1485" s="58" t="s">
        <v>33</v>
      </c>
      <c r="D1485" s="58" t="s">
        <v>116</v>
      </c>
      <c r="E1485" s="58" t="s">
        <v>118</v>
      </c>
      <c r="F1485" s="58" t="s">
        <v>119</v>
      </c>
      <c r="G1485" s="58" t="s">
        <v>115</v>
      </c>
      <c r="H1485" s="58" t="s">
        <v>117</v>
      </c>
      <c r="I1485" s="58" t="s">
        <v>120</v>
      </c>
      <c r="J1485" s="58">
        <v>351</v>
      </c>
      <c r="K1485" s="58">
        <v>501.93</v>
      </c>
    </row>
    <row r="1486" spans="1:11">
      <c r="A1486" s="58" t="s">
        <v>103</v>
      </c>
      <c r="B1486" s="58">
        <v>2021</v>
      </c>
      <c r="C1486" s="58" t="s">
        <v>33</v>
      </c>
      <c r="D1486" s="58" t="s">
        <v>116</v>
      </c>
      <c r="E1486" s="58" t="s">
        <v>118</v>
      </c>
      <c r="F1486" s="58" t="s">
        <v>119</v>
      </c>
      <c r="G1486" s="58" t="s">
        <v>115</v>
      </c>
      <c r="H1486" s="58" t="s">
        <v>117</v>
      </c>
      <c r="I1486" s="58" t="s">
        <v>120</v>
      </c>
      <c r="J1486" s="58">
        <v>261</v>
      </c>
      <c r="K1486" s="58">
        <v>373.23</v>
      </c>
    </row>
    <row r="1487" spans="1:11">
      <c r="A1487" s="58" t="s">
        <v>103</v>
      </c>
      <c r="B1487" s="58">
        <v>2021</v>
      </c>
      <c r="C1487" s="58" t="s">
        <v>33</v>
      </c>
      <c r="D1487" s="58" t="s">
        <v>116</v>
      </c>
      <c r="E1487" s="58" t="s">
        <v>118</v>
      </c>
      <c r="F1487" s="58" t="s">
        <v>119</v>
      </c>
      <c r="G1487" s="58" t="s">
        <v>115</v>
      </c>
      <c r="H1487" s="58" t="s">
        <v>117</v>
      </c>
      <c r="I1487" s="58" t="s">
        <v>120</v>
      </c>
      <c r="J1487" s="58">
        <v>255</v>
      </c>
      <c r="K1487" s="58">
        <v>364.65</v>
      </c>
    </row>
    <row r="1488" spans="1:11">
      <c r="A1488" s="58" t="s">
        <v>103</v>
      </c>
      <c r="B1488" s="58">
        <v>2021</v>
      </c>
      <c r="C1488" s="58" t="s">
        <v>33</v>
      </c>
      <c r="D1488" s="58" t="s">
        <v>116</v>
      </c>
      <c r="E1488" s="58" t="s">
        <v>118</v>
      </c>
      <c r="F1488" s="58" t="s">
        <v>119</v>
      </c>
      <c r="G1488" s="58" t="s">
        <v>115</v>
      </c>
      <c r="H1488" s="58" t="s">
        <v>117</v>
      </c>
      <c r="I1488" s="58" t="s">
        <v>120</v>
      </c>
      <c r="J1488" s="58">
        <v>307</v>
      </c>
      <c r="K1488" s="58">
        <v>439.01</v>
      </c>
    </row>
    <row r="1489" spans="1:11">
      <c r="A1489" s="58" t="s">
        <v>103</v>
      </c>
      <c r="B1489" s="58">
        <v>2021</v>
      </c>
      <c r="C1489" s="58" t="s">
        <v>33</v>
      </c>
      <c r="D1489" s="58" t="s">
        <v>116</v>
      </c>
      <c r="E1489" s="58" t="s">
        <v>118</v>
      </c>
      <c r="F1489" s="58" t="s">
        <v>119</v>
      </c>
      <c r="G1489" s="58" t="s">
        <v>115</v>
      </c>
      <c r="H1489" s="58" t="s">
        <v>117</v>
      </c>
      <c r="I1489" s="58" t="s">
        <v>120</v>
      </c>
      <c r="J1489" s="58">
        <v>838</v>
      </c>
      <c r="K1489" s="58">
        <v>1198.3399999999999</v>
      </c>
    </row>
    <row r="1490" spans="1:11">
      <c r="A1490" s="58" t="s">
        <v>110</v>
      </c>
      <c r="B1490" s="58">
        <v>2021</v>
      </c>
      <c r="C1490" s="58" t="s">
        <v>33</v>
      </c>
      <c r="D1490" s="58" t="s">
        <v>116</v>
      </c>
      <c r="E1490" s="58" t="s">
        <v>118</v>
      </c>
      <c r="F1490" s="58" t="s">
        <v>119</v>
      </c>
      <c r="G1490" s="58" t="s">
        <v>115</v>
      </c>
      <c r="H1490" s="58" t="s">
        <v>117</v>
      </c>
      <c r="I1490" s="58" t="s">
        <v>120</v>
      </c>
      <c r="J1490" s="58">
        <v>871</v>
      </c>
      <c r="K1490" s="58">
        <v>1245.53</v>
      </c>
    </row>
    <row r="1491" spans="1:11">
      <c r="A1491" s="58" t="s">
        <v>110</v>
      </c>
      <c r="B1491" s="58">
        <v>2021</v>
      </c>
      <c r="C1491" s="58" t="s">
        <v>32</v>
      </c>
      <c r="D1491" s="58" t="s">
        <v>116</v>
      </c>
      <c r="E1491" s="58" t="s">
        <v>118</v>
      </c>
      <c r="F1491" s="58" t="s">
        <v>119</v>
      </c>
      <c r="G1491" s="58" t="s">
        <v>115</v>
      </c>
      <c r="H1491" s="58" t="s">
        <v>117</v>
      </c>
      <c r="I1491" s="58" t="s">
        <v>120</v>
      </c>
      <c r="J1491" s="58">
        <v>308</v>
      </c>
      <c r="K1491" s="58">
        <v>440.44</v>
      </c>
    </row>
    <row r="1492" spans="1:11">
      <c r="A1492" s="58" t="s">
        <v>114</v>
      </c>
      <c r="B1492" s="58">
        <v>2021</v>
      </c>
      <c r="C1492" s="58" t="s">
        <v>32</v>
      </c>
      <c r="D1492" s="58" t="s">
        <v>116</v>
      </c>
      <c r="E1492" s="58" t="s">
        <v>118</v>
      </c>
      <c r="F1492" s="58" t="s">
        <v>119</v>
      </c>
      <c r="G1492" s="58" t="s">
        <v>115</v>
      </c>
      <c r="H1492" s="58" t="s">
        <v>117</v>
      </c>
      <c r="I1492" s="58" t="s">
        <v>120</v>
      </c>
      <c r="J1492" s="58">
        <v>356</v>
      </c>
      <c r="K1492" s="58">
        <v>509.08</v>
      </c>
    </row>
    <row r="1493" spans="1:11">
      <c r="A1493" s="58" t="s">
        <v>110</v>
      </c>
      <c r="B1493" s="58">
        <v>2021</v>
      </c>
      <c r="C1493" s="58" t="s">
        <v>32</v>
      </c>
      <c r="D1493" s="58" t="s">
        <v>116</v>
      </c>
      <c r="E1493" s="58" t="s">
        <v>118</v>
      </c>
      <c r="F1493" s="58" t="s">
        <v>119</v>
      </c>
      <c r="G1493" s="58" t="s">
        <v>115</v>
      </c>
      <c r="H1493" s="58" t="s">
        <v>117</v>
      </c>
      <c r="I1493" s="58" t="s">
        <v>120</v>
      </c>
      <c r="J1493" s="58">
        <v>310</v>
      </c>
      <c r="K1493" s="58">
        <v>443.3</v>
      </c>
    </row>
    <row r="1494" spans="1:11">
      <c r="A1494" s="58" t="s">
        <v>103</v>
      </c>
      <c r="B1494" s="58">
        <v>2021</v>
      </c>
      <c r="C1494" s="58" t="s">
        <v>32</v>
      </c>
      <c r="D1494" s="58" t="s">
        <v>116</v>
      </c>
      <c r="E1494" s="58" t="s">
        <v>118</v>
      </c>
      <c r="F1494" s="58" t="s">
        <v>119</v>
      </c>
      <c r="G1494" s="58" t="s">
        <v>115</v>
      </c>
      <c r="H1494" s="58" t="s">
        <v>117</v>
      </c>
      <c r="I1494" s="58" t="s">
        <v>120</v>
      </c>
      <c r="J1494" s="58">
        <v>358</v>
      </c>
      <c r="K1494" s="58">
        <v>511.94</v>
      </c>
    </row>
    <row r="1495" spans="1:11">
      <c r="A1495" s="58" t="s">
        <v>103</v>
      </c>
      <c r="B1495" s="58">
        <v>2021</v>
      </c>
      <c r="C1495" s="58" t="s">
        <v>32</v>
      </c>
      <c r="D1495" s="58" t="s">
        <v>116</v>
      </c>
      <c r="E1495" s="58" t="s">
        <v>118</v>
      </c>
      <c r="F1495" s="58" t="s">
        <v>119</v>
      </c>
      <c r="G1495" s="58" t="s">
        <v>115</v>
      </c>
      <c r="H1495" s="58" t="s">
        <v>117</v>
      </c>
      <c r="I1495" s="58" t="s">
        <v>120</v>
      </c>
      <c r="J1495" s="58">
        <v>828</v>
      </c>
      <c r="K1495" s="58">
        <v>1184.04</v>
      </c>
    </row>
    <row r="1496" spans="1:11">
      <c r="A1496" s="58" t="s">
        <v>113</v>
      </c>
      <c r="B1496" s="58">
        <v>2021</v>
      </c>
      <c r="C1496" s="58" t="s">
        <v>32</v>
      </c>
      <c r="D1496" s="58" t="s">
        <v>116</v>
      </c>
      <c r="E1496" s="58" t="s">
        <v>118</v>
      </c>
      <c r="F1496" s="58" t="s">
        <v>119</v>
      </c>
      <c r="G1496" s="58" t="s">
        <v>115</v>
      </c>
      <c r="H1496" s="58" t="s">
        <v>117</v>
      </c>
      <c r="I1496" s="58" t="s">
        <v>120</v>
      </c>
      <c r="J1496" s="58">
        <v>915</v>
      </c>
      <c r="K1496" s="58">
        <v>1308.45</v>
      </c>
    </row>
    <row r="1497" spans="1:11">
      <c r="A1497" s="58" t="s">
        <v>110</v>
      </c>
      <c r="B1497" s="58">
        <v>2021</v>
      </c>
      <c r="C1497" s="58" t="s">
        <v>32</v>
      </c>
      <c r="D1497" s="58" t="s">
        <v>116</v>
      </c>
      <c r="E1497" s="58" t="s">
        <v>118</v>
      </c>
      <c r="F1497" s="58" t="s">
        <v>119</v>
      </c>
      <c r="G1497" s="58" t="s">
        <v>115</v>
      </c>
      <c r="H1497" s="58" t="s">
        <v>117</v>
      </c>
      <c r="I1497" s="58" t="s">
        <v>120</v>
      </c>
      <c r="J1497" s="58">
        <v>916</v>
      </c>
      <c r="K1497" s="58">
        <v>1309.8800000000001</v>
      </c>
    </row>
    <row r="1498" spans="1:11">
      <c r="A1498" s="58" t="s">
        <v>110</v>
      </c>
      <c r="B1498" s="58">
        <v>2021</v>
      </c>
      <c r="C1498" s="58" t="s">
        <v>32</v>
      </c>
      <c r="D1498" s="58" t="s">
        <v>116</v>
      </c>
      <c r="E1498" s="58" t="s">
        <v>118</v>
      </c>
      <c r="F1498" s="58" t="s">
        <v>119</v>
      </c>
      <c r="G1498" s="58" t="s">
        <v>115</v>
      </c>
      <c r="H1498" s="58" t="s">
        <v>117</v>
      </c>
      <c r="I1498" s="58" t="s">
        <v>120</v>
      </c>
      <c r="J1498" s="58">
        <v>917</v>
      </c>
      <c r="K1498" s="58">
        <v>1311.31</v>
      </c>
    </row>
    <row r="1499" spans="1:11">
      <c r="A1499" s="58" t="s">
        <v>110</v>
      </c>
      <c r="B1499" s="58">
        <v>2021</v>
      </c>
      <c r="C1499" s="58" t="s">
        <v>32</v>
      </c>
      <c r="D1499" s="58" t="s">
        <v>116</v>
      </c>
      <c r="E1499" s="58" t="s">
        <v>118</v>
      </c>
      <c r="F1499" s="58" t="s">
        <v>119</v>
      </c>
      <c r="G1499" s="58" t="s">
        <v>115</v>
      </c>
      <c r="H1499" s="58" t="s">
        <v>117</v>
      </c>
      <c r="I1499" s="58" t="s">
        <v>120</v>
      </c>
      <c r="J1499" s="58">
        <v>868</v>
      </c>
      <c r="K1499" s="58">
        <v>526.24</v>
      </c>
    </row>
    <row r="1500" spans="1:11">
      <c r="A1500" s="58" t="s">
        <v>112</v>
      </c>
      <c r="B1500" s="58">
        <v>2021</v>
      </c>
      <c r="C1500" s="58" t="s">
        <v>32</v>
      </c>
      <c r="D1500" s="58" t="s">
        <v>116</v>
      </c>
      <c r="E1500" s="58" t="s">
        <v>118</v>
      </c>
      <c r="F1500" s="58" t="s">
        <v>119</v>
      </c>
      <c r="G1500" s="58" t="s">
        <v>115</v>
      </c>
      <c r="H1500" s="58" t="s">
        <v>117</v>
      </c>
      <c r="I1500" s="58" t="s">
        <v>120</v>
      </c>
      <c r="J1500" s="58">
        <v>357</v>
      </c>
      <c r="K1500" s="58">
        <v>526.24</v>
      </c>
    </row>
    <row r="1501" spans="1:11">
      <c r="A1501" s="58" t="s">
        <v>103</v>
      </c>
      <c r="B1501" s="58">
        <v>2021</v>
      </c>
      <c r="C1501" s="58" t="s">
        <v>32</v>
      </c>
      <c r="D1501" s="58" t="s">
        <v>116</v>
      </c>
      <c r="E1501" s="58" t="s">
        <v>118</v>
      </c>
      <c r="F1501" s="58" t="s">
        <v>119</v>
      </c>
      <c r="G1501" s="58" t="s">
        <v>115</v>
      </c>
      <c r="H1501" s="58" t="s">
        <v>117</v>
      </c>
      <c r="I1501" s="58" t="s">
        <v>120</v>
      </c>
      <c r="J1501" s="58">
        <v>279</v>
      </c>
      <c r="K1501" s="58">
        <v>398.97</v>
      </c>
    </row>
    <row r="1502" spans="1:11">
      <c r="A1502" s="58" t="s">
        <v>110</v>
      </c>
      <c r="B1502" s="58">
        <v>2021</v>
      </c>
      <c r="C1502" s="58" t="s">
        <v>32</v>
      </c>
      <c r="D1502" s="58" t="s">
        <v>116</v>
      </c>
      <c r="E1502" s="58" t="s">
        <v>118</v>
      </c>
      <c r="F1502" s="58" t="s">
        <v>119</v>
      </c>
      <c r="G1502" s="58" t="s">
        <v>115</v>
      </c>
      <c r="H1502" s="58" t="s">
        <v>117</v>
      </c>
      <c r="I1502" s="58" t="s">
        <v>120</v>
      </c>
      <c r="J1502" s="58">
        <v>273</v>
      </c>
      <c r="K1502" s="58">
        <v>390.39</v>
      </c>
    </row>
    <row r="1503" spans="1:11">
      <c r="A1503" s="58" t="s">
        <v>110</v>
      </c>
      <c r="B1503" s="58">
        <v>2021</v>
      </c>
      <c r="C1503" s="58" t="s">
        <v>32</v>
      </c>
      <c r="D1503" s="58" t="s">
        <v>116</v>
      </c>
      <c r="E1503" s="58" t="s">
        <v>118</v>
      </c>
      <c r="F1503" s="58" t="s">
        <v>119</v>
      </c>
      <c r="G1503" s="58" t="s">
        <v>115</v>
      </c>
      <c r="H1503" s="58" t="s">
        <v>117</v>
      </c>
      <c r="I1503" s="58" t="s">
        <v>120</v>
      </c>
      <c r="J1503" s="58">
        <v>267</v>
      </c>
      <c r="K1503" s="58">
        <v>381.81</v>
      </c>
    </row>
    <row r="1504" spans="1:11">
      <c r="A1504" s="58" t="s">
        <v>113</v>
      </c>
      <c r="B1504" s="58">
        <v>2021</v>
      </c>
      <c r="C1504" s="58" t="s">
        <v>32</v>
      </c>
      <c r="D1504" s="58" t="s">
        <v>116</v>
      </c>
      <c r="E1504" s="58" t="s">
        <v>118</v>
      </c>
      <c r="F1504" s="58" t="s">
        <v>119</v>
      </c>
      <c r="G1504" s="58" t="s">
        <v>115</v>
      </c>
      <c r="H1504" s="58" t="s">
        <v>117</v>
      </c>
      <c r="I1504" s="58" t="s">
        <v>120</v>
      </c>
      <c r="J1504" s="58">
        <v>313</v>
      </c>
      <c r="K1504" s="58">
        <v>447.59</v>
      </c>
    </row>
    <row r="1505" spans="1:11">
      <c r="A1505" s="58" t="s">
        <v>103</v>
      </c>
      <c r="B1505" s="58">
        <v>2021</v>
      </c>
      <c r="C1505" s="58" t="s">
        <v>32</v>
      </c>
      <c r="D1505" s="58" t="s">
        <v>116</v>
      </c>
      <c r="E1505" s="58" t="s">
        <v>118</v>
      </c>
      <c r="F1505" s="58" t="s">
        <v>119</v>
      </c>
      <c r="G1505" s="58" t="s">
        <v>115</v>
      </c>
      <c r="H1505" s="58" t="s">
        <v>117</v>
      </c>
      <c r="I1505" s="58" t="s">
        <v>120</v>
      </c>
      <c r="J1505" s="58">
        <v>355</v>
      </c>
      <c r="K1505" s="58">
        <v>507.65</v>
      </c>
    </row>
    <row r="1506" spans="1:11">
      <c r="A1506" s="58" t="s">
        <v>110</v>
      </c>
      <c r="B1506" s="58">
        <v>2021</v>
      </c>
      <c r="C1506" s="58" t="s">
        <v>32</v>
      </c>
      <c r="D1506" s="58" t="s">
        <v>116</v>
      </c>
      <c r="E1506" s="58" t="s">
        <v>118</v>
      </c>
      <c r="F1506" s="58" t="s">
        <v>119</v>
      </c>
      <c r="G1506" s="58" t="s">
        <v>115</v>
      </c>
      <c r="H1506" s="58" t="s">
        <v>117</v>
      </c>
      <c r="I1506" s="58" t="s">
        <v>120</v>
      </c>
      <c r="J1506" s="58">
        <v>837</v>
      </c>
      <c r="K1506" s="58">
        <v>1196.9100000000001</v>
      </c>
    </row>
    <row r="1507" spans="1:11">
      <c r="A1507" s="58" t="s">
        <v>110</v>
      </c>
      <c r="B1507" s="58">
        <v>2021</v>
      </c>
      <c r="C1507" s="58" t="s">
        <v>32</v>
      </c>
      <c r="D1507" s="58" t="s">
        <v>116</v>
      </c>
      <c r="E1507" s="58" t="s">
        <v>118</v>
      </c>
      <c r="F1507" s="58" t="s">
        <v>119</v>
      </c>
      <c r="G1507" s="58" t="s">
        <v>115</v>
      </c>
      <c r="H1507" s="58" t="s">
        <v>117</v>
      </c>
      <c r="I1507" s="58" t="s">
        <v>120</v>
      </c>
      <c r="J1507" s="58">
        <v>870</v>
      </c>
      <c r="K1507" s="58">
        <v>1244.0999999999999</v>
      </c>
    </row>
    <row r="1508" spans="1:11">
      <c r="A1508" s="58" t="s">
        <v>103</v>
      </c>
      <c r="B1508" s="58">
        <v>2021</v>
      </c>
      <c r="C1508" s="58" t="s">
        <v>31</v>
      </c>
      <c r="D1508" s="58" t="s">
        <v>116</v>
      </c>
      <c r="E1508" s="58" t="s">
        <v>118</v>
      </c>
      <c r="F1508" s="58" t="s">
        <v>119</v>
      </c>
      <c r="G1508" s="58" t="s">
        <v>115</v>
      </c>
      <c r="H1508" s="58" t="s">
        <v>117</v>
      </c>
      <c r="I1508" s="58" t="s">
        <v>120</v>
      </c>
      <c r="J1508" s="58">
        <v>314</v>
      </c>
      <c r="K1508" s="58">
        <v>449.02</v>
      </c>
    </row>
    <row r="1509" spans="1:11">
      <c r="A1509" s="58" t="s">
        <v>112</v>
      </c>
      <c r="B1509" s="58">
        <v>2021</v>
      </c>
      <c r="C1509" s="58" t="s">
        <v>31</v>
      </c>
      <c r="D1509" s="58" t="s">
        <v>116</v>
      </c>
      <c r="E1509" s="58" t="s">
        <v>118</v>
      </c>
      <c r="F1509" s="58" t="s">
        <v>119</v>
      </c>
      <c r="G1509" s="58" t="s">
        <v>115</v>
      </c>
      <c r="H1509" s="58" t="s">
        <v>117</v>
      </c>
      <c r="I1509" s="58" t="s">
        <v>120</v>
      </c>
      <c r="J1509" s="58">
        <v>362</v>
      </c>
      <c r="K1509" s="58">
        <v>517.66</v>
      </c>
    </row>
    <row r="1510" spans="1:11">
      <c r="A1510" s="58" t="s">
        <v>103</v>
      </c>
      <c r="B1510" s="58">
        <v>2021</v>
      </c>
      <c r="C1510" s="58" t="s">
        <v>31</v>
      </c>
      <c r="D1510" s="58" t="s">
        <v>116</v>
      </c>
      <c r="E1510" s="58" t="s">
        <v>118</v>
      </c>
      <c r="F1510" s="58" t="s">
        <v>119</v>
      </c>
      <c r="G1510" s="58" t="s">
        <v>115</v>
      </c>
      <c r="H1510" s="58" t="s">
        <v>117</v>
      </c>
      <c r="I1510" s="58" t="s">
        <v>120</v>
      </c>
      <c r="J1510" s="58">
        <v>290</v>
      </c>
      <c r="K1510" s="58">
        <v>414.7</v>
      </c>
    </row>
    <row r="1511" spans="1:11">
      <c r="A1511" s="58" t="s">
        <v>103</v>
      </c>
      <c r="B1511" s="58">
        <v>2021</v>
      </c>
      <c r="C1511" s="58" t="s">
        <v>31</v>
      </c>
      <c r="D1511" s="58" t="s">
        <v>116</v>
      </c>
      <c r="E1511" s="58" t="s">
        <v>118</v>
      </c>
      <c r="F1511" s="58" t="s">
        <v>119</v>
      </c>
      <c r="G1511" s="58" t="s">
        <v>115</v>
      </c>
      <c r="H1511" s="58" t="s">
        <v>117</v>
      </c>
      <c r="I1511" s="58" t="s">
        <v>120</v>
      </c>
      <c r="J1511" s="58">
        <v>316</v>
      </c>
      <c r="K1511" s="58">
        <v>451.88</v>
      </c>
    </row>
    <row r="1512" spans="1:11">
      <c r="A1512" s="58" t="s">
        <v>110</v>
      </c>
      <c r="B1512" s="58">
        <v>2021</v>
      </c>
      <c r="C1512" s="58" t="s">
        <v>31</v>
      </c>
      <c r="D1512" s="58" t="s">
        <v>116</v>
      </c>
      <c r="E1512" s="58" t="s">
        <v>118</v>
      </c>
      <c r="F1512" s="58" t="s">
        <v>119</v>
      </c>
      <c r="G1512" s="58" t="s">
        <v>115</v>
      </c>
      <c r="H1512" s="58" t="s">
        <v>117</v>
      </c>
      <c r="I1512" s="58" t="s">
        <v>120</v>
      </c>
      <c r="J1512" s="58">
        <v>364</v>
      </c>
      <c r="K1512" s="58">
        <v>520.52</v>
      </c>
    </row>
    <row r="1513" spans="1:11">
      <c r="A1513" s="58" t="s">
        <v>110</v>
      </c>
      <c r="B1513" s="58">
        <v>2021</v>
      </c>
      <c r="C1513" s="58" t="s">
        <v>31</v>
      </c>
      <c r="D1513" s="58" t="s">
        <v>116</v>
      </c>
      <c r="E1513" s="58" t="s">
        <v>118</v>
      </c>
      <c r="F1513" s="58" t="s">
        <v>119</v>
      </c>
      <c r="G1513" s="58" t="s">
        <v>115</v>
      </c>
      <c r="H1513" s="58" t="s">
        <v>117</v>
      </c>
      <c r="I1513" s="58" t="s">
        <v>120</v>
      </c>
      <c r="J1513" s="58">
        <v>827</v>
      </c>
      <c r="K1513" s="58">
        <v>1182.6099999999999</v>
      </c>
    </row>
    <row r="1514" spans="1:11">
      <c r="A1514" s="58" t="s">
        <v>103</v>
      </c>
      <c r="B1514" s="58">
        <v>2021</v>
      </c>
      <c r="C1514" s="58" t="s">
        <v>31</v>
      </c>
      <c r="D1514" s="58" t="s">
        <v>116</v>
      </c>
      <c r="E1514" s="58" t="s">
        <v>118</v>
      </c>
      <c r="F1514" s="58" t="s">
        <v>119</v>
      </c>
      <c r="G1514" s="58" t="s">
        <v>115</v>
      </c>
      <c r="H1514" s="58" t="s">
        <v>117</v>
      </c>
      <c r="I1514" s="58" t="s">
        <v>120</v>
      </c>
      <c r="J1514" s="58">
        <v>861</v>
      </c>
      <c r="K1514" s="58">
        <v>1231.23</v>
      </c>
    </row>
    <row r="1515" spans="1:11">
      <c r="A1515" s="58" t="s">
        <v>103</v>
      </c>
      <c r="B1515" s="58">
        <v>2021</v>
      </c>
      <c r="C1515" s="58" t="s">
        <v>31</v>
      </c>
      <c r="D1515" s="58" t="s">
        <v>116</v>
      </c>
      <c r="E1515" s="58" t="s">
        <v>118</v>
      </c>
      <c r="F1515" s="58" t="s">
        <v>119</v>
      </c>
      <c r="G1515" s="58" t="s">
        <v>115</v>
      </c>
      <c r="H1515" s="58" t="s">
        <v>117</v>
      </c>
      <c r="I1515" s="58" t="s">
        <v>120</v>
      </c>
      <c r="J1515" s="58">
        <v>914</v>
      </c>
      <c r="K1515" s="58">
        <v>1307.02</v>
      </c>
    </row>
    <row r="1516" spans="1:11">
      <c r="A1516" s="58" t="s">
        <v>103</v>
      </c>
      <c r="B1516" s="58">
        <v>2021</v>
      </c>
      <c r="C1516" s="58" t="s">
        <v>31</v>
      </c>
      <c r="D1516" s="58" t="s">
        <v>116</v>
      </c>
      <c r="E1516" s="58" t="s">
        <v>118</v>
      </c>
      <c r="F1516" s="58" t="s">
        <v>119</v>
      </c>
      <c r="G1516" s="58" t="s">
        <v>115</v>
      </c>
      <c r="H1516" s="58" t="s">
        <v>117</v>
      </c>
      <c r="I1516" s="58" t="s">
        <v>120</v>
      </c>
      <c r="J1516" s="58">
        <v>867</v>
      </c>
      <c r="K1516" s="58">
        <v>526.24</v>
      </c>
    </row>
    <row r="1517" spans="1:11">
      <c r="A1517" s="58" t="s">
        <v>110</v>
      </c>
      <c r="B1517" s="58">
        <v>2021</v>
      </c>
      <c r="C1517" s="58" t="s">
        <v>31</v>
      </c>
      <c r="D1517" s="58" t="s">
        <v>116</v>
      </c>
      <c r="E1517" s="58" t="s">
        <v>118</v>
      </c>
      <c r="F1517" s="58" t="s">
        <v>119</v>
      </c>
      <c r="G1517" s="58" t="s">
        <v>115</v>
      </c>
      <c r="H1517" s="58" t="s">
        <v>117</v>
      </c>
      <c r="I1517" s="58" t="s">
        <v>120</v>
      </c>
      <c r="J1517" s="58">
        <v>363</v>
      </c>
      <c r="K1517" s="58">
        <v>526.24</v>
      </c>
    </row>
    <row r="1518" spans="1:11">
      <c r="A1518" s="58" t="s">
        <v>110</v>
      </c>
      <c r="B1518" s="58">
        <v>2021</v>
      </c>
      <c r="C1518" s="58" t="s">
        <v>31</v>
      </c>
      <c r="D1518" s="58" t="s">
        <v>116</v>
      </c>
      <c r="E1518" s="58" t="s">
        <v>118</v>
      </c>
      <c r="F1518" s="58" t="s">
        <v>119</v>
      </c>
      <c r="G1518" s="58" t="s">
        <v>115</v>
      </c>
      <c r="H1518" s="58" t="s">
        <v>117</v>
      </c>
      <c r="I1518" s="58" t="s">
        <v>120</v>
      </c>
      <c r="J1518" s="58">
        <v>291</v>
      </c>
      <c r="K1518" s="58">
        <v>416.13</v>
      </c>
    </row>
    <row r="1519" spans="1:11">
      <c r="A1519" s="58" t="s">
        <v>103</v>
      </c>
      <c r="B1519" s="58">
        <v>2021</v>
      </c>
      <c r="C1519" s="58" t="s">
        <v>31</v>
      </c>
      <c r="D1519" s="58" t="s">
        <v>116</v>
      </c>
      <c r="E1519" s="58" t="s">
        <v>118</v>
      </c>
      <c r="F1519" s="58" t="s">
        <v>119</v>
      </c>
      <c r="G1519" s="58" t="s">
        <v>115</v>
      </c>
      <c r="H1519" s="58" t="s">
        <v>117</v>
      </c>
      <c r="I1519" s="58" t="s">
        <v>120</v>
      </c>
      <c r="J1519" s="58">
        <v>285</v>
      </c>
      <c r="K1519" s="58">
        <v>407.55</v>
      </c>
    </row>
    <row r="1520" spans="1:11">
      <c r="A1520" s="58" t="s">
        <v>103</v>
      </c>
      <c r="B1520" s="58">
        <v>2021</v>
      </c>
      <c r="C1520" s="58" t="s">
        <v>31</v>
      </c>
      <c r="D1520" s="58" t="s">
        <v>116</v>
      </c>
      <c r="E1520" s="58" t="s">
        <v>118</v>
      </c>
      <c r="F1520" s="58" t="s">
        <v>119</v>
      </c>
      <c r="G1520" s="58" t="s">
        <v>115</v>
      </c>
      <c r="H1520" s="58" t="s">
        <v>117</v>
      </c>
      <c r="I1520" s="58" t="s">
        <v>120</v>
      </c>
      <c r="J1520" s="58">
        <v>361</v>
      </c>
      <c r="K1520" s="58">
        <v>516.23</v>
      </c>
    </row>
    <row r="1521" spans="1:11">
      <c r="A1521" s="58" t="s">
        <v>103</v>
      </c>
      <c r="B1521" s="58">
        <v>2021</v>
      </c>
      <c r="C1521" s="58" t="s">
        <v>31</v>
      </c>
      <c r="D1521" s="58" t="s">
        <v>116</v>
      </c>
      <c r="E1521" s="58" t="s">
        <v>118</v>
      </c>
      <c r="F1521" s="58" t="s">
        <v>119</v>
      </c>
      <c r="G1521" s="58" t="s">
        <v>115</v>
      </c>
      <c r="H1521" s="58" t="s">
        <v>117</v>
      </c>
      <c r="I1521" s="58" t="s">
        <v>120</v>
      </c>
      <c r="J1521" s="58">
        <v>289</v>
      </c>
      <c r="K1521" s="58">
        <v>413.27</v>
      </c>
    </row>
    <row r="1522" spans="1:11">
      <c r="A1522" s="58" t="s">
        <v>103</v>
      </c>
      <c r="B1522" s="58">
        <v>2021</v>
      </c>
      <c r="C1522" s="58" t="s">
        <v>31</v>
      </c>
      <c r="D1522" s="58" t="s">
        <v>116</v>
      </c>
      <c r="E1522" s="58" t="s">
        <v>118</v>
      </c>
      <c r="F1522" s="58" t="s">
        <v>119</v>
      </c>
      <c r="G1522" s="58" t="s">
        <v>115</v>
      </c>
      <c r="H1522" s="58" t="s">
        <v>117</v>
      </c>
      <c r="I1522" s="58" t="s">
        <v>120</v>
      </c>
      <c r="J1522" s="58">
        <v>836</v>
      </c>
      <c r="K1522" s="58">
        <v>1195.48</v>
      </c>
    </row>
    <row r="1523" spans="1:11">
      <c r="A1523" s="58" t="s">
        <v>103</v>
      </c>
      <c r="B1523" s="58">
        <v>2021</v>
      </c>
      <c r="C1523" s="58" t="s">
        <v>31</v>
      </c>
      <c r="D1523" s="58" t="s">
        <v>116</v>
      </c>
      <c r="E1523" s="58" t="s">
        <v>118</v>
      </c>
      <c r="F1523" s="58" t="s">
        <v>119</v>
      </c>
      <c r="G1523" s="58" t="s">
        <v>115</v>
      </c>
      <c r="H1523" s="58" t="s">
        <v>117</v>
      </c>
      <c r="I1523" s="58" t="s">
        <v>120</v>
      </c>
      <c r="J1523" s="58">
        <v>869</v>
      </c>
      <c r="K1523" s="58">
        <v>1242.67</v>
      </c>
    </row>
    <row r="1524" spans="1:11" hidden="1">
      <c r="A1524" s="58" t="s">
        <v>112</v>
      </c>
      <c r="B1524" s="58">
        <v>2021</v>
      </c>
      <c r="C1524" s="58" t="s">
        <v>30</v>
      </c>
      <c r="D1524" s="58" t="s">
        <v>104</v>
      </c>
      <c r="E1524" s="58" t="s">
        <v>118</v>
      </c>
      <c r="F1524" s="58" t="s">
        <v>119</v>
      </c>
      <c r="G1524" s="58" t="s">
        <v>107</v>
      </c>
      <c r="H1524" s="58" t="s">
        <v>117</v>
      </c>
      <c r="I1524" s="58" t="s">
        <v>109</v>
      </c>
      <c r="J1524" s="58">
        <v>340</v>
      </c>
      <c r="K1524" s="58">
        <v>486.2</v>
      </c>
    </row>
    <row r="1525" spans="1:11" hidden="1">
      <c r="A1525" s="58" t="s">
        <v>110</v>
      </c>
      <c r="B1525" s="58">
        <v>2021</v>
      </c>
      <c r="C1525" s="58" t="s">
        <v>30</v>
      </c>
      <c r="D1525" s="58" t="s">
        <v>104</v>
      </c>
      <c r="E1525" s="58" t="s">
        <v>118</v>
      </c>
      <c r="F1525" s="58" t="s">
        <v>119</v>
      </c>
      <c r="G1525" s="58" t="s">
        <v>107</v>
      </c>
      <c r="H1525" s="58" t="s">
        <v>117</v>
      </c>
      <c r="I1525" s="58" t="s">
        <v>109</v>
      </c>
      <c r="J1525" s="58">
        <v>334</v>
      </c>
      <c r="K1525" s="58">
        <v>477.62</v>
      </c>
    </row>
    <row r="1526" spans="1:11" hidden="1">
      <c r="A1526" s="58" t="s">
        <v>110</v>
      </c>
      <c r="B1526" s="58">
        <v>2021</v>
      </c>
      <c r="C1526" s="58" t="s">
        <v>30</v>
      </c>
      <c r="D1526" s="58" t="s">
        <v>104</v>
      </c>
      <c r="E1526" s="58" t="s">
        <v>118</v>
      </c>
      <c r="F1526" s="58" t="s">
        <v>119</v>
      </c>
      <c r="G1526" s="58" t="s">
        <v>107</v>
      </c>
      <c r="H1526" s="58" t="s">
        <v>117</v>
      </c>
      <c r="I1526" s="58" t="s">
        <v>109</v>
      </c>
      <c r="J1526" s="58">
        <v>337</v>
      </c>
      <c r="K1526" s="58">
        <v>481.91</v>
      </c>
    </row>
    <row r="1527" spans="1:11" hidden="1">
      <c r="A1527" s="58" t="s">
        <v>112</v>
      </c>
      <c r="B1527" s="58">
        <v>2021</v>
      </c>
      <c r="C1527" s="58" t="s">
        <v>30</v>
      </c>
      <c r="D1527" s="58" t="s">
        <v>104</v>
      </c>
      <c r="E1527" s="58" t="s">
        <v>118</v>
      </c>
      <c r="F1527" s="58" t="s">
        <v>119</v>
      </c>
      <c r="G1527" s="58" t="s">
        <v>107</v>
      </c>
      <c r="H1527" s="58" t="s">
        <v>117</v>
      </c>
      <c r="I1527" s="58" t="s">
        <v>109</v>
      </c>
      <c r="J1527" s="58">
        <v>331</v>
      </c>
      <c r="K1527" s="58">
        <v>473.33</v>
      </c>
    </row>
    <row r="1528" spans="1:11" hidden="1">
      <c r="A1528" s="58" t="s">
        <v>103</v>
      </c>
      <c r="B1528" s="58">
        <v>2021</v>
      </c>
      <c r="C1528" s="58" t="s">
        <v>31</v>
      </c>
      <c r="D1528" s="58" t="s">
        <v>104</v>
      </c>
      <c r="E1528" s="58" t="s">
        <v>118</v>
      </c>
      <c r="F1528" s="58" t="s">
        <v>119</v>
      </c>
      <c r="G1528" s="58" t="s">
        <v>107</v>
      </c>
      <c r="H1528" s="58" t="s">
        <v>117</v>
      </c>
      <c r="I1528" s="58" t="s">
        <v>109</v>
      </c>
      <c r="J1528" s="58">
        <v>328</v>
      </c>
      <c r="K1528" s="58">
        <v>469.04</v>
      </c>
    </row>
    <row r="1529" spans="1:11" hidden="1">
      <c r="A1529" s="58" t="s">
        <v>110</v>
      </c>
      <c r="B1529" s="58">
        <v>2021</v>
      </c>
      <c r="C1529" s="58" t="s">
        <v>31</v>
      </c>
      <c r="D1529" s="58" t="s">
        <v>104</v>
      </c>
      <c r="E1529" s="58" t="s">
        <v>118</v>
      </c>
      <c r="F1529" s="58" t="s">
        <v>119</v>
      </c>
      <c r="G1529" s="58" t="s">
        <v>107</v>
      </c>
      <c r="H1529" s="58" t="s">
        <v>117</v>
      </c>
      <c r="I1529" s="58" t="s">
        <v>109</v>
      </c>
      <c r="J1529" s="58">
        <v>322</v>
      </c>
      <c r="K1529" s="58">
        <v>460.46</v>
      </c>
    </row>
    <row r="1530" spans="1:11" hidden="1">
      <c r="A1530" s="58" t="s">
        <v>103</v>
      </c>
      <c r="B1530" s="58">
        <v>2021</v>
      </c>
      <c r="C1530" s="58" t="s">
        <v>31</v>
      </c>
      <c r="D1530" s="58" t="s">
        <v>104</v>
      </c>
      <c r="E1530" s="58" t="s">
        <v>118</v>
      </c>
      <c r="F1530" s="58" t="s">
        <v>119</v>
      </c>
      <c r="G1530" s="58" t="s">
        <v>107</v>
      </c>
      <c r="H1530" s="58" t="s">
        <v>117</v>
      </c>
      <c r="I1530" s="58" t="s">
        <v>109</v>
      </c>
      <c r="J1530" s="58">
        <v>316</v>
      </c>
      <c r="K1530" s="58">
        <v>451.88</v>
      </c>
    </row>
    <row r="1531" spans="1:11" hidden="1">
      <c r="A1531" s="58" t="s">
        <v>110</v>
      </c>
      <c r="B1531" s="58">
        <v>2021</v>
      </c>
      <c r="C1531" s="58" t="s">
        <v>31</v>
      </c>
      <c r="D1531" s="58" t="s">
        <v>104</v>
      </c>
      <c r="E1531" s="58" t="s">
        <v>118</v>
      </c>
      <c r="F1531" s="58" t="s">
        <v>119</v>
      </c>
      <c r="G1531" s="58" t="s">
        <v>107</v>
      </c>
      <c r="H1531" s="58" t="s">
        <v>117</v>
      </c>
      <c r="I1531" s="58" t="s">
        <v>109</v>
      </c>
      <c r="J1531" s="58">
        <v>325</v>
      </c>
      <c r="K1531" s="58">
        <v>464.75</v>
      </c>
    </row>
    <row r="1532" spans="1:11" hidden="1">
      <c r="A1532" s="58" t="s">
        <v>112</v>
      </c>
      <c r="B1532" s="58">
        <v>2021</v>
      </c>
      <c r="C1532" s="58" t="s">
        <v>31</v>
      </c>
      <c r="D1532" s="58" t="s">
        <v>104</v>
      </c>
      <c r="E1532" s="58" t="s">
        <v>118</v>
      </c>
      <c r="F1532" s="58" t="s">
        <v>119</v>
      </c>
      <c r="G1532" s="58" t="s">
        <v>107</v>
      </c>
      <c r="H1532" s="58" t="s">
        <v>117</v>
      </c>
      <c r="I1532" s="58" t="s">
        <v>109</v>
      </c>
      <c r="J1532" s="58">
        <v>319</v>
      </c>
      <c r="K1532" s="58">
        <v>456.17</v>
      </c>
    </row>
    <row r="1533" spans="1:11" hidden="1">
      <c r="A1533" s="58" t="s">
        <v>103</v>
      </c>
      <c r="B1533" s="58">
        <v>2021</v>
      </c>
      <c r="C1533" s="58" t="s">
        <v>31</v>
      </c>
      <c r="D1533" s="58" t="s">
        <v>104</v>
      </c>
      <c r="E1533" s="58" t="s">
        <v>118</v>
      </c>
      <c r="F1533" s="58" t="s">
        <v>119</v>
      </c>
      <c r="G1533" s="58" t="s">
        <v>107</v>
      </c>
      <c r="H1533" s="58" t="s">
        <v>117</v>
      </c>
      <c r="I1533" s="58" t="s">
        <v>109</v>
      </c>
      <c r="J1533" s="58">
        <v>313</v>
      </c>
      <c r="K1533" s="58">
        <v>447.59</v>
      </c>
    </row>
    <row r="1534" spans="1:11" hidden="1">
      <c r="A1534" s="58" t="s">
        <v>112</v>
      </c>
      <c r="B1534" s="58">
        <v>2022</v>
      </c>
      <c r="C1534" s="58" t="s">
        <v>26</v>
      </c>
      <c r="D1534" s="58" t="s">
        <v>104</v>
      </c>
      <c r="E1534" s="58" t="s">
        <v>105</v>
      </c>
      <c r="F1534" s="58" t="s">
        <v>106</v>
      </c>
      <c r="G1534" s="58" t="s">
        <v>115</v>
      </c>
      <c r="H1534" s="58" t="s">
        <v>108</v>
      </c>
      <c r="I1534" s="58" t="s">
        <v>109</v>
      </c>
      <c r="J1534" s="58">
        <v>212</v>
      </c>
      <c r="K1534" s="58">
        <v>303.16000000000003</v>
      </c>
    </row>
    <row r="1535" spans="1:11" hidden="1">
      <c r="A1535" s="58" t="s">
        <v>110</v>
      </c>
      <c r="B1535" s="58">
        <v>2022</v>
      </c>
      <c r="C1535" s="58" t="s">
        <v>26</v>
      </c>
      <c r="D1535" s="58" t="s">
        <v>104</v>
      </c>
      <c r="E1535" s="58" t="s">
        <v>105</v>
      </c>
      <c r="F1535" s="58" t="s">
        <v>106</v>
      </c>
      <c r="G1535" s="58" t="s">
        <v>115</v>
      </c>
      <c r="H1535" s="58" t="s">
        <v>108</v>
      </c>
      <c r="I1535" s="58" t="s">
        <v>109</v>
      </c>
      <c r="J1535" s="58">
        <v>206</v>
      </c>
      <c r="K1535" s="58">
        <v>294.58</v>
      </c>
    </row>
    <row r="1536" spans="1:11" hidden="1">
      <c r="A1536" s="58" t="s">
        <v>112</v>
      </c>
      <c r="B1536" s="58">
        <v>2022</v>
      </c>
      <c r="C1536" s="58" t="s">
        <v>26</v>
      </c>
      <c r="D1536" s="58" t="s">
        <v>104</v>
      </c>
      <c r="E1536" s="58" t="s">
        <v>105</v>
      </c>
      <c r="F1536" s="58" t="s">
        <v>106</v>
      </c>
      <c r="G1536" s="58" t="s">
        <v>115</v>
      </c>
      <c r="H1536" s="58" t="s">
        <v>108</v>
      </c>
      <c r="I1536" s="58" t="s">
        <v>111</v>
      </c>
      <c r="J1536" s="58">
        <v>216</v>
      </c>
      <c r="K1536" s="58">
        <v>308.88</v>
      </c>
    </row>
    <row r="1537" spans="1:11" hidden="1">
      <c r="A1537" s="58" t="s">
        <v>110</v>
      </c>
      <c r="B1537" s="58">
        <v>2022</v>
      </c>
      <c r="C1537" s="58" t="s">
        <v>26</v>
      </c>
      <c r="D1537" s="58" t="s">
        <v>104</v>
      </c>
      <c r="E1537" s="58" t="s">
        <v>105</v>
      </c>
      <c r="F1537" s="58" t="s">
        <v>106</v>
      </c>
      <c r="G1537" s="58" t="s">
        <v>115</v>
      </c>
      <c r="H1537" s="58" t="s">
        <v>108</v>
      </c>
      <c r="I1537" s="58" t="s">
        <v>111</v>
      </c>
      <c r="J1537" s="58">
        <v>210</v>
      </c>
      <c r="K1537" s="58">
        <v>300.3</v>
      </c>
    </row>
    <row r="1538" spans="1:11" hidden="1">
      <c r="A1538" s="58" t="s">
        <v>112</v>
      </c>
      <c r="B1538" s="58">
        <v>2022</v>
      </c>
      <c r="C1538" s="58" t="s">
        <v>26</v>
      </c>
      <c r="D1538" s="58" t="s">
        <v>104</v>
      </c>
      <c r="E1538" s="58" t="s">
        <v>105</v>
      </c>
      <c r="F1538" s="58" t="s">
        <v>106</v>
      </c>
      <c r="G1538" s="58" t="s">
        <v>115</v>
      </c>
      <c r="H1538" s="58" t="s">
        <v>108</v>
      </c>
      <c r="I1538" s="58" t="s">
        <v>111</v>
      </c>
      <c r="J1538" s="58">
        <v>204</v>
      </c>
      <c r="K1538" s="58">
        <v>291.72000000000003</v>
      </c>
    </row>
    <row r="1539" spans="1:11" hidden="1">
      <c r="A1539" s="58" t="s">
        <v>112</v>
      </c>
      <c r="B1539" s="58">
        <v>2022</v>
      </c>
      <c r="C1539" s="58" t="s">
        <v>26</v>
      </c>
      <c r="D1539" s="58" t="s">
        <v>104</v>
      </c>
      <c r="E1539" s="58" t="s">
        <v>105</v>
      </c>
      <c r="F1539" s="58" t="s">
        <v>106</v>
      </c>
      <c r="G1539" s="58" t="s">
        <v>115</v>
      </c>
      <c r="H1539" s="58" t="s">
        <v>108</v>
      </c>
      <c r="I1539" s="58" t="s">
        <v>111</v>
      </c>
      <c r="J1539" s="58">
        <v>213</v>
      </c>
      <c r="K1539" s="58">
        <v>304.58999999999997</v>
      </c>
    </row>
    <row r="1540" spans="1:11" hidden="1">
      <c r="A1540" s="58" t="s">
        <v>103</v>
      </c>
      <c r="B1540" s="58">
        <v>2022</v>
      </c>
      <c r="C1540" s="58" t="s">
        <v>26</v>
      </c>
      <c r="D1540" s="58" t="s">
        <v>104</v>
      </c>
      <c r="E1540" s="58" t="s">
        <v>105</v>
      </c>
      <c r="F1540" s="58" t="s">
        <v>106</v>
      </c>
      <c r="G1540" s="58" t="s">
        <v>115</v>
      </c>
      <c r="H1540" s="58" t="s">
        <v>108</v>
      </c>
      <c r="I1540" s="58" t="s">
        <v>111</v>
      </c>
      <c r="J1540" s="58">
        <v>207</v>
      </c>
      <c r="K1540" s="58">
        <v>296.01</v>
      </c>
    </row>
    <row r="1541" spans="1:11" hidden="1">
      <c r="A1541" s="58" t="s">
        <v>110</v>
      </c>
      <c r="B1541" s="58">
        <v>2022</v>
      </c>
      <c r="C1541" s="58" t="s">
        <v>26</v>
      </c>
      <c r="D1541" s="58" t="s">
        <v>104</v>
      </c>
      <c r="E1541" s="58" t="s">
        <v>105</v>
      </c>
      <c r="F1541" s="58" t="s">
        <v>106</v>
      </c>
      <c r="G1541" s="58" t="s">
        <v>115</v>
      </c>
      <c r="H1541" s="58" t="s">
        <v>108</v>
      </c>
      <c r="I1541" s="58" t="s">
        <v>111</v>
      </c>
      <c r="J1541" s="58">
        <v>201</v>
      </c>
      <c r="K1541" s="58">
        <v>287.43</v>
      </c>
    </row>
    <row r="1542" spans="1:11" hidden="1">
      <c r="A1542" s="58" t="s">
        <v>110</v>
      </c>
      <c r="B1542" s="58">
        <v>2022</v>
      </c>
      <c r="C1542" s="58" t="s">
        <v>26</v>
      </c>
      <c r="D1542" s="58" t="s">
        <v>104</v>
      </c>
      <c r="E1542" s="58" t="s">
        <v>105</v>
      </c>
      <c r="F1542" s="58" t="s">
        <v>106</v>
      </c>
      <c r="G1542" s="58" t="s">
        <v>115</v>
      </c>
      <c r="H1542" s="58" t="s">
        <v>108</v>
      </c>
      <c r="I1542" s="58" t="s">
        <v>109</v>
      </c>
      <c r="J1542" s="58">
        <v>215</v>
      </c>
      <c r="K1542" s="58">
        <v>307.45</v>
      </c>
    </row>
    <row r="1543" spans="1:11" hidden="1">
      <c r="A1543" s="58" t="s">
        <v>110</v>
      </c>
      <c r="B1543" s="58">
        <v>2022</v>
      </c>
      <c r="C1543" s="58" t="s">
        <v>26</v>
      </c>
      <c r="D1543" s="58" t="s">
        <v>104</v>
      </c>
      <c r="E1543" s="58" t="s">
        <v>105</v>
      </c>
      <c r="F1543" s="58" t="s">
        <v>106</v>
      </c>
      <c r="G1543" s="58" t="s">
        <v>115</v>
      </c>
      <c r="H1543" s="58" t="s">
        <v>108</v>
      </c>
      <c r="I1543" s="58" t="s">
        <v>109</v>
      </c>
      <c r="J1543" s="58">
        <v>209</v>
      </c>
      <c r="K1543" s="58">
        <v>298.87</v>
      </c>
    </row>
    <row r="1544" spans="1:11" hidden="1">
      <c r="A1544" s="58" t="s">
        <v>113</v>
      </c>
      <c r="B1544" s="58">
        <v>2022</v>
      </c>
      <c r="C1544" s="58" t="s">
        <v>26</v>
      </c>
      <c r="D1544" s="58" t="s">
        <v>104</v>
      </c>
      <c r="E1544" s="58" t="s">
        <v>105</v>
      </c>
      <c r="F1544" s="58" t="s">
        <v>106</v>
      </c>
      <c r="G1544" s="58" t="s">
        <v>115</v>
      </c>
      <c r="H1544" s="58" t="s">
        <v>108</v>
      </c>
      <c r="I1544" s="58" t="s">
        <v>109</v>
      </c>
      <c r="J1544" s="58">
        <v>203</v>
      </c>
      <c r="K1544" s="58">
        <v>290.29000000000002</v>
      </c>
    </row>
    <row r="1545" spans="1:11" hidden="1">
      <c r="A1545" s="58" t="s">
        <v>110</v>
      </c>
      <c r="B1545" s="58">
        <v>2022</v>
      </c>
      <c r="C1545" s="58" t="s">
        <v>30</v>
      </c>
      <c r="D1545" s="58" t="s">
        <v>104</v>
      </c>
      <c r="E1545" s="58" t="s">
        <v>105</v>
      </c>
      <c r="F1545" s="58" t="s">
        <v>106</v>
      </c>
      <c r="G1545" s="58" t="s">
        <v>115</v>
      </c>
      <c r="H1545" s="58" t="s">
        <v>108</v>
      </c>
      <c r="I1545" s="58" t="s">
        <v>111</v>
      </c>
      <c r="J1545" s="58">
        <v>158</v>
      </c>
      <c r="K1545" s="58">
        <v>225.94</v>
      </c>
    </row>
    <row r="1546" spans="1:11" hidden="1">
      <c r="A1546" s="58" t="s">
        <v>110</v>
      </c>
      <c r="B1546" s="58">
        <v>2022</v>
      </c>
      <c r="C1546" s="58" t="s">
        <v>30</v>
      </c>
      <c r="D1546" s="58" t="s">
        <v>104</v>
      </c>
      <c r="E1546" s="58" t="s">
        <v>105</v>
      </c>
      <c r="F1546" s="58" t="s">
        <v>106</v>
      </c>
      <c r="G1546" s="58" t="s">
        <v>115</v>
      </c>
      <c r="H1546" s="58" t="s">
        <v>108</v>
      </c>
      <c r="I1546" s="58" t="s">
        <v>111</v>
      </c>
      <c r="J1546" s="58">
        <v>160</v>
      </c>
      <c r="K1546" s="58">
        <v>228.8</v>
      </c>
    </row>
    <row r="1547" spans="1:11" hidden="1">
      <c r="A1547" s="58" t="s">
        <v>114</v>
      </c>
      <c r="B1547" s="58">
        <v>2022</v>
      </c>
      <c r="C1547" s="58" t="s">
        <v>30</v>
      </c>
      <c r="D1547" s="58" t="s">
        <v>104</v>
      </c>
      <c r="E1547" s="58" t="s">
        <v>105</v>
      </c>
      <c r="F1547" s="58" t="s">
        <v>106</v>
      </c>
      <c r="G1547" s="58" t="s">
        <v>115</v>
      </c>
      <c r="H1547" s="58" t="s">
        <v>108</v>
      </c>
      <c r="I1547" s="58" t="s">
        <v>111</v>
      </c>
      <c r="J1547" s="58">
        <v>162</v>
      </c>
      <c r="K1547" s="58">
        <v>231.66</v>
      </c>
    </row>
    <row r="1548" spans="1:11" hidden="1">
      <c r="A1548" s="58" t="s">
        <v>103</v>
      </c>
      <c r="B1548" s="58">
        <v>2022</v>
      </c>
      <c r="C1548" s="58" t="s">
        <v>30</v>
      </c>
      <c r="D1548" s="58" t="s">
        <v>104</v>
      </c>
      <c r="E1548" s="58" t="s">
        <v>105</v>
      </c>
      <c r="F1548" s="58" t="s">
        <v>106</v>
      </c>
      <c r="G1548" s="58" t="s">
        <v>115</v>
      </c>
      <c r="H1548" s="58" t="s">
        <v>108</v>
      </c>
      <c r="I1548" s="58" t="s">
        <v>111</v>
      </c>
      <c r="J1548" s="58">
        <v>159</v>
      </c>
      <c r="K1548" s="58">
        <v>227.37</v>
      </c>
    </row>
    <row r="1549" spans="1:11" hidden="1">
      <c r="A1549" s="58" t="s">
        <v>110</v>
      </c>
      <c r="B1549" s="58">
        <v>2022</v>
      </c>
      <c r="C1549" s="58" t="s">
        <v>30</v>
      </c>
      <c r="D1549" s="58" t="s">
        <v>104</v>
      </c>
      <c r="E1549" s="58" t="s">
        <v>105</v>
      </c>
      <c r="F1549" s="58" t="s">
        <v>106</v>
      </c>
      <c r="G1549" s="58" t="s">
        <v>115</v>
      </c>
      <c r="H1549" s="58" t="s">
        <v>108</v>
      </c>
      <c r="I1549" s="58" t="s">
        <v>111</v>
      </c>
      <c r="J1549" s="58">
        <v>161</v>
      </c>
      <c r="K1549" s="58">
        <v>230.23</v>
      </c>
    </row>
    <row r="1550" spans="1:11" hidden="1">
      <c r="A1550" s="58" t="s">
        <v>113</v>
      </c>
      <c r="B1550" s="58">
        <v>2022</v>
      </c>
      <c r="C1550" s="58" t="s">
        <v>23</v>
      </c>
      <c r="D1550" s="58" t="s">
        <v>104</v>
      </c>
      <c r="E1550" s="58" t="s">
        <v>105</v>
      </c>
      <c r="F1550" s="58" t="s">
        <v>106</v>
      </c>
      <c r="G1550" s="58" t="s">
        <v>115</v>
      </c>
      <c r="H1550" s="58" t="s">
        <v>108</v>
      </c>
      <c r="I1550" s="58" t="s">
        <v>109</v>
      </c>
      <c r="J1550" s="58">
        <v>248</v>
      </c>
      <c r="K1550" s="58">
        <v>354.64</v>
      </c>
    </row>
    <row r="1551" spans="1:11" hidden="1">
      <c r="A1551" s="58" t="s">
        <v>110</v>
      </c>
      <c r="B1551" s="58">
        <v>2022</v>
      </c>
      <c r="C1551" s="58" t="s">
        <v>23</v>
      </c>
      <c r="D1551" s="58" t="s">
        <v>104</v>
      </c>
      <c r="E1551" s="58" t="s">
        <v>105</v>
      </c>
      <c r="F1551" s="58" t="s">
        <v>106</v>
      </c>
      <c r="G1551" s="58" t="s">
        <v>115</v>
      </c>
      <c r="H1551" s="58" t="s">
        <v>108</v>
      </c>
      <c r="I1551" s="58" t="s">
        <v>109</v>
      </c>
      <c r="J1551" s="58">
        <v>242</v>
      </c>
      <c r="K1551" s="58">
        <v>346.06</v>
      </c>
    </row>
    <row r="1552" spans="1:11" hidden="1">
      <c r="A1552" s="58" t="s">
        <v>112</v>
      </c>
      <c r="B1552" s="58">
        <v>2022</v>
      </c>
      <c r="C1552" s="58" t="s">
        <v>23</v>
      </c>
      <c r="D1552" s="58" t="s">
        <v>104</v>
      </c>
      <c r="E1552" s="58" t="s">
        <v>105</v>
      </c>
      <c r="F1552" s="58" t="s">
        <v>106</v>
      </c>
      <c r="G1552" s="58" t="s">
        <v>115</v>
      </c>
      <c r="H1552" s="58" t="s">
        <v>108</v>
      </c>
      <c r="I1552" s="58" t="s">
        <v>109</v>
      </c>
      <c r="J1552" s="58">
        <v>236</v>
      </c>
      <c r="K1552" s="58">
        <v>337.48</v>
      </c>
    </row>
    <row r="1553" spans="1:11" hidden="1">
      <c r="A1553" s="58" t="s">
        <v>112</v>
      </c>
      <c r="B1553" s="58">
        <v>2022</v>
      </c>
      <c r="C1553" s="58" t="s">
        <v>23</v>
      </c>
      <c r="D1553" s="58" t="s">
        <v>104</v>
      </c>
      <c r="E1553" s="58" t="s">
        <v>105</v>
      </c>
      <c r="F1553" s="58" t="s">
        <v>106</v>
      </c>
      <c r="G1553" s="58" t="s">
        <v>115</v>
      </c>
      <c r="H1553" s="58" t="s">
        <v>108</v>
      </c>
      <c r="I1553" s="58" t="s">
        <v>111</v>
      </c>
      <c r="J1553" s="58">
        <v>246</v>
      </c>
      <c r="K1553" s="58">
        <v>351.78</v>
      </c>
    </row>
    <row r="1554" spans="1:11" hidden="1">
      <c r="A1554" s="58" t="s">
        <v>103</v>
      </c>
      <c r="B1554" s="58">
        <v>2022</v>
      </c>
      <c r="C1554" s="58" t="s">
        <v>23</v>
      </c>
      <c r="D1554" s="58" t="s">
        <v>104</v>
      </c>
      <c r="E1554" s="58" t="s">
        <v>105</v>
      </c>
      <c r="F1554" s="58" t="s">
        <v>106</v>
      </c>
      <c r="G1554" s="58" t="s">
        <v>115</v>
      </c>
      <c r="H1554" s="58" t="s">
        <v>108</v>
      </c>
      <c r="I1554" s="58" t="s">
        <v>111</v>
      </c>
      <c r="J1554" s="58">
        <v>240</v>
      </c>
      <c r="K1554" s="58">
        <v>343.2</v>
      </c>
    </row>
    <row r="1555" spans="1:11" hidden="1">
      <c r="A1555" s="58" t="s">
        <v>112</v>
      </c>
      <c r="B1555" s="58">
        <v>2022</v>
      </c>
      <c r="C1555" s="58" t="s">
        <v>23</v>
      </c>
      <c r="D1555" s="58" t="s">
        <v>104</v>
      </c>
      <c r="E1555" s="58" t="s">
        <v>105</v>
      </c>
      <c r="F1555" s="58" t="s">
        <v>106</v>
      </c>
      <c r="G1555" s="58" t="s">
        <v>115</v>
      </c>
      <c r="H1555" s="58" t="s">
        <v>108</v>
      </c>
      <c r="I1555" s="58" t="s">
        <v>111</v>
      </c>
      <c r="J1555" s="58">
        <v>234</v>
      </c>
      <c r="K1555" s="58">
        <v>334.62</v>
      </c>
    </row>
    <row r="1556" spans="1:11" hidden="1">
      <c r="A1556" s="58" t="s">
        <v>103</v>
      </c>
      <c r="B1556" s="58">
        <v>2022</v>
      </c>
      <c r="C1556" s="58" t="s">
        <v>23</v>
      </c>
      <c r="D1556" s="58" t="s">
        <v>104</v>
      </c>
      <c r="E1556" s="58" t="s">
        <v>105</v>
      </c>
      <c r="F1556" s="58" t="s">
        <v>106</v>
      </c>
      <c r="G1556" s="58" t="s">
        <v>115</v>
      </c>
      <c r="H1556" s="58" t="s">
        <v>108</v>
      </c>
      <c r="I1556" s="58" t="s">
        <v>111</v>
      </c>
      <c r="J1556" s="58">
        <v>243</v>
      </c>
      <c r="K1556" s="58">
        <v>347.49</v>
      </c>
    </row>
    <row r="1557" spans="1:11" hidden="1">
      <c r="A1557" s="58" t="s">
        <v>110</v>
      </c>
      <c r="B1557" s="58">
        <v>2022</v>
      </c>
      <c r="C1557" s="58" t="s">
        <v>23</v>
      </c>
      <c r="D1557" s="58" t="s">
        <v>104</v>
      </c>
      <c r="E1557" s="58" t="s">
        <v>105</v>
      </c>
      <c r="F1557" s="58" t="s">
        <v>106</v>
      </c>
      <c r="G1557" s="58" t="s">
        <v>115</v>
      </c>
      <c r="H1557" s="58" t="s">
        <v>108</v>
      </c>
      <c r="I1557" s="58" t="s">
        <v>111</v>
      </c>
      <c r="J1557" s="58">
        <v>237</v>
      </c>
      <c r="K1557" s="58">
        <v>338.91</v>
      </c>
    </row>
    <row r="1558" spans="1:11" hidden="1">
      <c r="A1558" s="58" t="s">
        <v>112</v>
      </c>
      <c r="B1558" s="58">
        <v>2022</v>
      </c>
      <c r="C1558" s="58" t="s">
        <v>23</v>
      </c>
      <c r="D1558" s="58" t="s">
        <v>104</v>
      </c>
      <c r="E1558" s="58" t="s">
        <v>105</v>
      </c>
      <c r="F1558" s="58" t="s">
        <v>106</v>
      </c>
      <c r="G1558" s="58" t="s">
        <v>115</v>
      </c>
      <c r="H1558" s="58" t="s">
        <v>108</v>
      </c>
      <c r="I1558" s="58" t="s">
        <v>109</v>
      </c>
      <c r="J1558" s="58">
        <v>245</v>
      </c>
      <c r="K1558" s="58">
        <v>350.35</v>
      </c>
    </row>
    <row r="1559" spans="1:11" hidden="1">
      <c r="A1559" s="58" t="s">
        <v>110</v>
      </c>
      <c r="B1559" s="58">
        <v>2022</v>
      </c>
      <c r="C1559" s="58" t="s">
        <v>23</v>
      </c>
      <c r="D1559" s="58" t="s">
        <v>104</v>
      </c>
      <c r="E1559" s="58" t="s">
        <v>105</v>
      </c>
      <c r="F1559" s="58" t="s">
        <v>106</v>
      </c>
      <c r="G1559" s="58" t="s">
        <v>115</v>
      </c>
      <c r="H1559" s="58" t="s">
        <v>108</v>
      </c>
      <c r="I1559" s="58" t="s">
        <v>109</v>
      </c>
      <c r="J1559" s="58">
        <v>239</v>
      </c>
      <c r="K1559" s="58">
        <v>341.77</v>
      </c>
    </row>
    <row r="1560" spans="1:11" hidden="1">
      <c r="A1560" s="58" t="s">
        <v>110</v>
      </c>
      <c r="B1560" s="58">
        <v>2022</v>
      </c>
      <c r="C1560" s="58" t="s">
        <v>23</v>
      </c>
      <c r="D1560" s="58" t="s">
        <v>104</v>
      </c>
      <c r="E1560" s="58" t="s">
        <v>105</v>
      </c>
      <c r="F1560" s="58" t="s">
        <v>106</v>
      </c>
      <c r="G1560" s="58" t="s">
        <v>115</v>
      </c>
      <c r="H1560" s="58" t="s">
        <v>108</v>
      </c>
      <c r="I1560" s="58" t="s">
        <v>109</v>
      </c>
      <c r="J1560" s="58">
        <v>233</v>
      </c>
      <c r="K1560" s="58">
        <v>333.19</v>
      </c>
    </row>
    <row r="1561" spans="1:11" hidden="1">
      <c r="A1561" s="58" t="s">
        <v>110</v>
      </c>
      <c r="B1561" s="58">
        <v>2022</v>
      </c>
      <c r="C1561" s="58" t="s">
        <v>1</v>
      </c>
      <c r="D1561" s="58" t="s">
        <v>104</v>
      </c>
      <c r="E1561" s="58" t="s">
        <v>105</v>
      </c>
      <c r="F1561" s="58" t="s">
        <v>106</v>
      </c>
      <c r="G1561" s="58" t="s">
        <v>115</v>
      </c>
      <c r="H1561" s="58" t="s">
        <v>108</v>
      </c>
      <c r="I1561" s="58" t="s">
        <v>109</v>
      </c>
      <c r="J1561" s="58">
        <v>260</v>
      </c>
      <c r="K1561" s="58">
        <v>371.8</v>
      </c>
    </row>
    <row r="1562" spans="1:11" hidden="1">
      <c r="A1562" s="58" t="s">
        <v>112</v>
      </c>
      <c r="B1562" s="58">
        <v>2022</v>
      </c>
      <c r="C1562" s="58" t="s">
        <v>1</v>
      </c>
      <c r="D1562" s="58" t="s">
        <v>104</v>
      </c>
      <c r="E1562" s="58" t="s">
        <v>105</v>
      </c>
      <c r="F1562" s="58" t="s">
        <v>106</v>
      </c>
      <c r="G1562" s="58" t="s">
        <v>115</v>
      </c>
      <c r="H1562" s="58" t="s">
        <v>108</v>
      </c>
      <c r="I1562" s="58" t="s">
        <v>109</v>
      </c>
      <c r="J1562" s="58">
        <v>254</v>
      </c>
      <c r="K1562" s="58">
        <v>363.22</v>
      </c>
    </row>
    <row r="1563" spans="1:11" hidden="1">
      <c r="A1563" s="58" t="s">
        <v>103</v>
      </c>
      <c r="B1563" s="58">
        <v>2022</v>
      </c>
      <c r="C1563" s="58" t="s">
        <v>1</v>
      </c>
      <c r="D1563" s="58" t="s">
        <v>104</v>
      </c>
      <c r="E1563" s="58" t="s">
        <v>105</v>
      </c>
      <c r="F1563" s="58" t="s">
        <v>106</v>
      </c>
      <c r="G1563" s="58" t="s">
        <v>115</v>
      </c>
      <c r="H1563" s="58" t="s">
        <v>108</v>
      </c>
      <c r="I1563" s="58" t="s">
        <v>109</v>
      </c>
      <c r="J1563" s="58">
        <v>264</v>
      </c>
      <c r="K1563" s="58">
        <v>526.24</v>
      </c>
    </row>
    <row r="1564" spans="1:11" hidden="1">
      <c r="A1564" s="58" t="s">
        <v>112</v>
      </c>
      <c r="B1564" s="58">
        <v>2022</v>
      </c>
      <c r="C1564" s="58" t="s">
        <v>1</v>
      </c>
      <c r="D1564" s="58" t="s">
        <v>104</v>
      </c>
      <c r="E1564" s="58" t="s">
        <v>105</v>
      </c>
      <c r="F1564" s="58" t="s">
        <v>106</v>
      </c>
      <c r="G1564" s="58" t="s">
        <v>115</v>
      </c>
      <c r="H1564" s="58" t="s">
        <v>108</v>
      </c>
      <c r="I1564" s="58" t="s">
        <v>111</v>
      </c>
      <c r="J1564" s="58">
        <v>258</v>
      </c>
      <c r="K1564" s="58">
        <v>526.24</v>
      </c>
    </row>
    <row r="1565" spans="1:11" hidden="1">
      <c r="A1565" s="58" t="s">
        <v>110</v>
      </c>
      <c r="B1565" s="58">
        <v>2022</v>
      </c>
      <c r="C1565" s="58" t="s">
        <v>1</v>
      </c>
      <c r="D1565" s="58" t="s">
        <v>104</v>
      </c>
      <c r="E1565" s="58" t="s">
        <v>105</v>
      </c>
      <c r="F1565" s="58" t="s">
        <v>106</v>
      </c>
      <c r="G1565" s="58" t="s">
        <v>115</v>
      </c>
      <c r="H1565" s="58" t="s">
        <v>108</v>
      </c>
      <c r="I1565" s="58" t="s">
        <v>111</v>
      </c>
      <c r="J1565" s="58">
        <v>252</v>
      </c>
      <c r="K1565" s="58">
        <v>360.36</v>
      </c>
    </row>
    <row r="1566" spans="1:11" hidden="1">
      <c r="A1566" s="58" t="s">
        <v>103</v>
      </c>
      <c r="B1566" s="58">
        <v>2022</v>
      </c>
      <c r="C1566" s="58" t="s">
        <v>1</v>
      </c>
      <c r="D1566" s="58" t="s">
        <v>104</v>
      </c>
      <c r="E1566" s="58" t="s">
        <v>105</v>
      </c>
      <c r="F1566" s="58" t="s">
        <v>106</v>
      </c>
      <c r="G1566" s="58" t="s">
        <v>115</v>
      </c>
      <c r="H1566" s="58" t="s">
        <v>108</v>
      </c>
      <c r="I1566" s="58" t="s">
        <v>109</v>
      </c>
      <c r="J1566" s="58">
        <v>261</v>
      </c>
      <c r="K1566" s="58">
        <v>373.23</v>
      </c>
    </row>
    <row r="1567" spans="1:11" hidden="1">
      <c r="A1567" s="58" t="s">
        <v>110</v>
      </c>
      <c r="B1567" s="58">
        <v>2022</v>
      </c>
      <c r="C1567" s="58" t="s">
        <v>1</v>
      </c>
      <c r="D1567" s="58" t="s">
        <v>104</v>
      </c>
      <c r="E1567" s="58" t="s">
        <v>105</v>
      </c>
      <c r="F1567" s="58" t="s">
        <v>106</v>
      </c>
      <c r="G1567" s="58" t="s">
        <v>115</v>
      </c>
      <c r="H1567" s="58" t="s">
        <v>108</v>
      </c>
      <c r="I1567" s="58" t="s">
        <v>111</v>
      </c>
      <c r="J1567" s="58">
        <v>255</v>
      </c>
      <c r="K1567" s="58">
        <v>364.65</v>
      </c>
    </row>
    <row r="1568" spans="1:11" hidden="1">
      <c r="A1568" s="58" t="s">
        <v>103</v>
      </c>
      <c r="B1568" s="58">
        <v>2022</v>
      </c>
      <c r="C1568" s="58" t="s">
        <v>1</v>
      </c>
      <c r="D1568" s="58" t="s">
        <v>104</v>
      </c>
      <c r="E1568" s="58" t="s">
        <v>105</v>
      </c>
      <c r="F1568" s="58" t="s">
        <v>106</v>
      </c>
      <c r="G1568" s="58" t="s">
        <v>115</v>
      </c>
      <c r="H1568" s="58" t="s">
        <v>108</v>
      </c>
      <c r="I1568" s="58" t="s">
        <v>111</v>
      </c>
      <c r="J1568" s="58">
        <v>249</v>
      </c>
      <c r="K1568" s="58">
        <v>356.07</v>
      </c>
    </row>
    <row r="1569" spans="1:11" hidden="1">
      <c r="A1569" s="58" t="s">
        <v>113</v>
      </c>
      <c r="B1569" s="58">
        <v>2022</v>
      </c>
      <c r="C1569" s="58" t="s">
        <v>1</v>
      </c>
      <c r="D1569" s="58" t="s">
        <v>104</v>
      </c>
      <c r="E1569" s="58" t="s">
        <v>105</v>
      </c>
      <c r="F1569" s="58" t="s">
        <v>106</v>
      </c>
      <c r="G1569" s="58" t="s">
        <v>115</v>
      </c>
      <c r="H1569" s="58" t="s">
        <v>108</v>
      </c>
      <c r="I1569" s="58" t="s">
        <v>109</v>
      </c>
      <c r="J1569" s="58">
        <v>263</v>
      </c>
      <c r="K1569" s="58">
        <v>376.09</v>
      </c>
    </row>
    <row r="1570" spans="1:11" hidden="1">
      <c r="A1570" s="58" t="s">
        <v>110</v>
      </c>
      <c r="B1570" s="58">
        <v>2022</v>
      </c>
      <c r="C1570" s="58" t="s">
        <v>1</v>
      </c>
      <c r="D1570" s="58" t="s">
        <v>104</v>
      </c>
      <c r="E1570" s="58" t="s">
        <v>105</v>
      </c>
      <c r="F1570" s="58" t="s">
        <v>106</v>
      </c>
      <c r="G1570" s="58" t="s">
        <v>115</v>
      </c>
      <c r="H1570" s="58" t="s">
        <v>108</v>
      </c>
      <c r="I1570" s="58" t="s">
        <v>109</v>
      </c>
      <c r="J1570" s="58">
        <v>257</v>
      </c>
      <c r="K1570" s="58">
        <v>367.51</v>
      </c>
    </row>
    <row r="1571" spans="1:11" hidden="1">
      <c r="A1571" s="58" t="s">
        <v>103</v>
      </c>
      <c r="B1571" s="58">
        <v>2022</v>
      </c>
      <c r="C1571" s="58" t="s">
        <v>1</v>
      </c>
      <c r="D1571" s="58" t="s">
        <v>104</v>
      </c>
      <c r="E1571" s="58" t="s">
        <v>105</v>
      </c>
      <c r="F1571" s="58" t="s">
        <v>106</v>
      </c>
      <c r="G1571" s="58" t="s">
        <v>115</v>
      </c>
      <c r="H1571" s="58" t="s">
        <v>108</v>
      </c>
      <c r="I1571" s="58" t="s">
        <v>109</v>
      </c>
      <c r="J1571" s="58">
        <v>251</v>
      </c>
      <c r="K1571" s="58">
        <v>358.93</v>
      </c>
    </row>
    <row r="1572" spans="1:11" hidden="1">
      <c r="A1572" s="58" t="s">
        <v>114</v>
      </c>
      <c r="B1572" s="58">
        <v>2022</v>
      </c>
      <c r="C1572" s="58" t="s">
        <v>29</v>
      </c>
      <c r="D1572" s="58" t="s">
        <v>104</v>
      </c>
      <c r="E1572" s="58" t="s">
        <v>105</v>
      </c>
      <c r="F1572" s="58" t="s">
        <v>106</v>
      </c>
      <c r="G1572" s="58" t="s">
        <v>115</v>
      </c>
      <c r="H1572" s="58" t="s">
        <v>108</v>
      </c>
      <c r="I1572" s="58" t="s">
        <v>111</v>
      </c>
      <c r="J1572" s="58">
        <v>164</v>
      </c>
      <c r="K1572" s="58">
        <v>234.52</v>
      </c>
    </row>
    <row r="1573" spans="1:11" hidden="1">
      <c r="A1573" s="58" t="s">
        <v>110</v>
      </c>
      <c r="B1573" s="58">
        <v>2022</v>
      </c>
      <c r="C1573" s="58" t="s">
        <v>29</v>
      </c>
      <c r="D1573" s="58" t="s">
        <v>104</v>
      </c>
      <c r="E1573" s="58" t="s">
        <v>105</v>
      </c>
      <c r="F1573" s="58" t="s">
        <v>106</v>
      </c>
      <c r="G1573" s="58" t="s">
        <v>115</v>
      </c>
      <c r="H1573" s="58" t="s">
        <v>108</v>
      </c>
      <c r="I1573" s="58" t="s">
        <v>111</v>
      </c>
      <c r="J1573" s="58">
        <v>166</v>
      </c>
      <c r="K1573" s="58">
        <v>237.38</v>
      </c>
    </row>
    <row r="1574" spans="1:11" hidden="1">
      <c r="A1574" s="58" t="s">
        <v>110</v>
      </c>
      <c r="B1574" s="58">
        <v>2022</v>
      </c>
      <c r="C1574" s="58" t="s">
        <v>29</v>
      </c>
      <c r="D1574" s="58" t="s">
        <v>104</v>
      </c>
      <c r="E1574" s="58" t="s">
        <v>105</v>
      </c>
      <c r="F1574" s="58" t="s">
        <v>106</v>
      </c>
      <c r="G1574" s="58" t="s">
        <v>115</v>
      </c>
      <c r="H1574" s="58" t="s">
        <v>108</v>
      </c>
      <c r="I1574" s="58" t="s">
        <v>111</v>
      </c>
      <c r="J1574" s="58">
        <v>168</v>
      </c>
      <c r="K1574" s="58">
        <v>240.24</v>
      </c>
    </row>
    <row r="1575" spans="1:11" hidden="1">
      <c r="A1575" s="58" t="s">
        <v>112</v>
      </c>
      <c r="B1575" s="58">
        <v>2022</v>
      </c>
      <c r="C1575" s="58" t="s">
        <v>29</v>
      </c>
      <c r="D1575" s="58" t="s">
        <v>104</v>
      </c>
      <c r="E1575" s="58" t="s">
        <v>105</v>
      </c>
      <c r="F1575" s="58" t="s">
        <v>106</v>
      </c>
      <c r="G1575" s="58" t="s">
        <v>115</v>
      </c>
      <c r="H1575" s="58" t="s">
        <v>108</v>
      </c>
      <c r="I1575" s="58" t="s">
        <v>111</v>
      </c>
      <c r="J1575" s="58">
        <v>165</v>
      </c>
      <c r="K1575" s="58">
        <v>235.95</v>
      </c>
    </row>
    <row r="1576" spans="1:11" hidden="1">
      <c r="A1576" s="58" t="s">
        <v>110</v>
      </c>
      <c r="B1576" s="58">
        <v>2022</v>
      </c>
      <c r="C1576" s="58" t="s">
        <v>29</v>
      </c>
      <c r="D1576" s="58" t="s">
        <v>104</v>
      </c>
      <c r="E1576" s="58" t="s">
        <v>105</v>
      </c>
      <c r="F1576" s="58" t="s">
        <v>106</v>
      </c>
      <c r="G1576" s="58" t="s">
        <v>115</v>
      </c>
      <c r="H1576" s="58" t="s">
        <v>108</v>
      </c>
      <c r="I1576" s="58" t="s">
        <v>111</v>
      </c>
      <c r="J1576" s="58">
        <v>163</v>
      </c>
      <c r="K1576" s="58">
        <v>233.09</v>
      </c>
    </row>
    <row r="1577" spans="1:11" hidden="1">
      <c r="A1577" s="58" t="s">
        <v>114</v>
      </c>
      <c r="B1577" s="58">
        <v>2022</v>
      </c>
      <c r="C1577" s="58" t="s">
        <v>29</v>
      </c>
      <c r="D1577" s="58" t="s">
        <v>104</v>
      </c>
      <c r="E1577" s="58" t="s">
        <v>105</v>
      </c>
      <c r="F1577" s="58" t="s">
        <v>106</v>
      </c>
      <c r="G1577" s="58" t="s">
        <v>115</v>
      </c>
      <c r="H1577" s="58" t="s">
        <v>108</v>
      </c>
      <c r="I1577" s="58" t="s">
        <v>111</v>
      </c>
      <c r="J1577" s="58">
        <v>167</v>
      </c>
      <c r="K1577" s="58">
        <v>238.81</v>
      </c>
    </row>
    <row r="1578" spans="1:11" hidden="1">
      <c r="A1578" s="58" t="s">
        <v>110</v>
      </c>
      <c r="B1578" s="58">
        <v>2022</v>
      </c>
      <c r="C1578" s="58" t="s">
        <v>28</v>
      </c>
      <c r="D1578" s="58" t="s">
        <v>104</v>
      </c>
      <c r="E1578" s="58" t="s">
        <v>105</v>
      </c>
      <c r="F1578" s="58" t="s">
        <v>106</v>
      </c>
      <c r="G1578" s="58" t="s">
        <v>115</v>
      </c>
      <c r="H1578" s="58" t="s">
        <v>108</v>
      </c>
      <c r="I1578" s="58" t="s">
        <v>109</v>
      </c>
      <c r="J1578" s="58">
        <v>182</v>
      </c>
      <c r="K1578" s="58">
        <v>260.26</v>
      </c>
    </row>
    <row r="1579" spans="1:11" hidden="1">
      <c r="A1579" s="58" t="s">
        <v>110</v>
      </c>
      <c r="B1579" s="58">
        <v>2022</v>
      </c>
      <c r="C1579" s="58" t="s">
        <v>28</v>
      </c>
      <c r="D1579" s="58" t="s">
        <v>104</v>
      </c>
      <c r="E1579" s="58" t="s">
        <v>105</v>
      </c>
      <c r="F1579" s="58" t="s">
        <v>106</v>
      </c>
      <c r="G1579" s="58" t="s">
        <v>115</v>
      </c>
      <c r="H1579" s="58" t="s">
        <v>108</v>
      </c>
      <c r="I1579" s="58" t="s">
        <v>109</v>
      </c>
      <c r="J1579" s="58">
        <v>176</v>
      </c>
      <c r="K1579" s="58">
        <v>251.68</v>
      </c>
    </row>
    <row r="1580" spans="1:11" hidden="1">
      <c r="A1580" s="58" t="s">
        <v>110</v>
      </c>
      <c r="B1580" s="58">
        <v>2022</v>
      </c>
      <c r="C1580" s="58" t="s">
        <v>28</v>
      </c>
      <c r="D1580" s="58" t="s">
        <v>104</v>
      </c>
      <c r="E1580" s="58" t="s">
        <v>105</v>
      </c>
      <c r="F1580" s="58" t="s">
        <v>106</v>
      </c>
      <c r="G1580" s="58" t="s">
        <v>115</v>
      </c>
      <c r="H1580" s="58" t="s">
        <v>108</v>
      </c>
      <c r="I1580" s="58" t="s">
        <v>109</v>
      </c>
      <c r="J1580" s="58">
        <v>170</v>
      </c>
      <c r="K1580" s="58">
        <v>243.1</v>
      </c>
    </row>
    <row r="1581" spans="1:11" hidden="1">
      <c r="A1581" s="58" t="s">
        <v>110</v>
      </c>
      <c r="B1581" s="58">
        <v>2022</v>
      </c>
      <c r="C1581" s="58" t="s">
        <v>28</v>
      </c>
      <c r="D1581" s="58" t="s">
        <v>104</v>
      </c>
      <c r="E1581" s="58" t="s">
        <v>105</v>
      </c>
      <c r="F1581" s="58" t="s">
        <v>106</v>
      </c>
      <c r="G1581" s="58" t="s">
        <v>115</v>
      </c>
      <c r="H1581" s="58" t="s">
        <v>108</v>
      </c>
      <c r="I1581" s="58" t="s">
        <v>111</v>
      </c>
      <c r="J1581" s="58">
        <v>180</v>
      </c>
      <c r="K1581" s="58">
        <v>257.39999999999998</v>
      </c>
    </row>
    <row r="1582" spans="1:11" hidden="1">
      <c r="A1582" s="58" t="s">
        <v>103</v>
      </c>
      <c r="B1582" s="58">
        <v>2022</v>
      </c>
      <c r="C1582" s="58" t="s">
        <v>28</v>
      </c>
      <c r="D1582" s="58" t="s">
        <v>104</v>
      </c>
      <c r="E1582" s="58" t="s">
        <v>105</v>
      </c>
      <c r="F1582" s="58" t="s">
        <v>106</v>
      </c>
      <c r="G1582" s="58" t="s">
        <v>115</v>
      </c>
      <c r="H1582" s="58" t="s">
        <v>108</v>
      </c>
      <c r="I1582" s="58" t="s">
        <v>111</v>
      </c>
      <c r="J1582" s="58">
        <v>174</v>
      </c>
      <c r="K1582" s="58">
        <v>248.82</v>
      </c>
    </row>
    <row r="1583" spans="1:11" hidden="1">
      <c r="A1583" s="58" t="s">
        <v>103</v>
      </c>
      <c r="B1583" s="58">
        <v>2022</v>
      </c>
      <c r="C1583" s="58" t="s">
        <v>28</v>
      </c>
      <c r="D1583" s="58" t="s">
        <v>104</v>
      </c>
      <c r="E1583" s="58" t="s">
        <v>105</v>
      </c>
      <c r="F1583" s="58" t="s">
        <v>106</v>
      </c>
      <c r="G1583" s="58" t="s">
        <v>115</v>
      </c>
      <c r="H1583" s="58" t="s">
        <v>108</v>
      </c>
      <c r="I1583" s="58" t="s">
        <v>111</v>
      </c>
      <c r="J1583" s="58">
        <v>183</v>
      </c>
      <c r="K1583" s="58">
        <v>261.69</v>
      </c>
    </row>
    <row r="1584" spans="1:11" hidden="1">
      <c r="A1584" s="58" t="s">
        <v>110</v>
      </c>
      <c r="B1584" s="58">
        <v>2022</v>
      </c>
      <c r="C1584" s="58" t="s">
        <v>28</v>
      </c>
      <c r="D1584" s="58" t="s">
        <v>104</v>
      </c>
      <c r="E1584" s="58" t="s">
        <v>105</v>
      </c>
      <c r="F1584" s="58" t="s">
        <v>106</v>
      </c>
      <c r="G1584" s="58" t="s">
        <v>115</v>
      </c>
      <c r="H1584" s="58" t="s">
        <v>108</v>
      </c>
      <c r="I1584" s="58" t="s">
        <v>111</v>
      </c>
      <c r="J1584" s="58">
        <v>177</v>
      </c>
      <c r="K1584" s="58">
        <v>253.11</v>
      </c>
    </row>
    <row r="1585" spans="1:11" hidden="1">
      <c r="A1585" s="58" t="s">
        <v>110</v>
      </c>
      <c r="B1585" s="58">
        <v>2022</v>
      </c>
      <c r="C1585" s="58" t="s">
        <v>28</v>
      </c>
      <c r="D1585" s="58" t="s">
        <v>104</v>
      </c>
      <c r="E1585" s="58" t="s">
        <v>105</v>
      </c>
      <c r="F1585" s="58" t="s">
        <v>106</v>
      </c>
      <c r="G1585" s="58" t="s">
        <v>115</v>
      </c>
      <c r="H1585" s="58" t="s">
        <v>108</v>
      </c>
      <c r="I1585" s="58" t="s">
        <v>111</v>
      </c>
      <c r="J1585" s="58">
        <v>171</v>
      </c>
      <c r="K1585" s="58">
        <v>244.53</v>
      </c>
    </row>
    <row r="1586" spans="1:11" hidden="1">
      <c r="A1586" s="58" t="s">
        <v>113</v>
      </c>
      <c r="B1586" s="58">
        <v>2022</v>
      </c>
      <c r="C1586" s="58" t="s">
        <v>28</v>
      </c>
      <c r="D1586" s="58" t="s">
        <v>104</v>
      </c>
      <c r="E1586" s="58" t="s">
        <v>105</v>
      </c>
      <c r="F1586" s="58" t="s">
        <v>106</v>
      </c>
      <c r="G1586" s="58" t="s">
        <v>115</v>
      </c>
      <c r="H1586" s="58" t="s">
        <v>108</v>
      </c>
      <c r="I1586" s="58" t="s">
        <v>109</v>
      </c>
      <c r="J1586" s="58">
        <v>179</v>
      </c>
      <c r="K1586" s="58">
        <v>255.97</v>
      </c>
    </row>
    <row r="1587" spans="1:11" hidden="1">
      <c r="A1587" s="58" t="s">
        <v>103</v>
      </c>
      <c r="B1587" s="58">
        <v>2022</v>
      </c>
      <c r="C1587" s="58" t="s">
        <v>28</v>
      </c>
      <c r="D1587" s="58" t="s">
        <v>104</v>
      </c>
      <c r="E1587" s="58" t="s">
        <v>105</v>
      </c>
      <c r="F1587" s="58" t="s">
        <v>106</v>
      </c>
      <c r="G1587" s="58" t="s">
        <v>115</v>
      </c>
      <c r="H1587" s="58" t="s">
        <v>108</v>
      </c>
      <c r="I1587" s="58" t="s">
        <v>109</v>
      </c>
      <c r="J1587" s="58">
        <v>173</v>
      </c>
      <c r="K1587" s="58">
        <v>247.39</v>
      </c>
    </row>
    <row r="1588" spans="1:11" hidden="1">
      <c r="A1588" s="58" t="s">
        <v>103</v>
      </c>
      <c r="B1588" s="58">
        <v>2022</v>
      </c>
      <c r="C1588" s="58" t="s">
        <v>24</v>
      </c>
      <c r="D1588" s="58" t="s">
        <v>104</v>
      </c>
      <c r="E1588" s="58" t="s">
        <v>105</v>
      </c>
      <c r="F1588" s="58" t="s">
        <v>106</v>
      </c>
      <c r="G1588" s="58" t="s">
        <v>115</v>
      </c>
      <c r="H1588" s="58" t="s">
        <v>108</v>
      </c>
      <c r="I1588" s="58" t="s">
        <v>109</v>
      </c>
      <c r="J1588" s="58">
        <v>230</v>
      </c>
      <c r="K1588" s="58">
        <v>328.9</v>
      </c>
    </row>
    <row r="1589" spans="1:11" hidden="1">
      <c r="A1589" s="58" t="s">
        <v>110</v>
      </c>
      <c r="B1589" s="58">
        <v>2022</v>
      </c>
      <c r="C1589" s="58" t="s">
        <v>24</v>
      </c>
      <c r="D1589" s="58" t="s">
        <v>104</v>
      </c>
      <c r="E1589" s="58" t="s">
        <v>105</v>
      </c>
      <c r="F1589" s="58" t="s">
        <v>106</v>
      </c>
      <c r="G1589" s="58" t="s">
        <v>115</v>
      </c>
      <c r="H1589" s="58" t="s">
        <v>108</v>
      </c>
      <c r="I1589" s="58" t="s">
        <v>109</v>
      </c>
      <c r="J1589" s="58">
        <v>224</v>
      </c>
      <c r="K1589" s="58">
        <v>320.32</v>
      </c>
    </row>
    <row r="1590" spans="1:11" hidden="1">
      <c r="A1590" s="58" t="s">
        <v>113</v>
      </c>
      <c r="B1590" s="58">
        <v>2022</v>
      </c>
      <c r="C1590" s="58" t="s">
        <v>24</v>
      </c>
      <c r="D1590" s="58" t="s">
        <v>104</v>
      </c>
      <c r="E1590" s="58" t="s">
        <v>105</v>
      </c>
      <c r="F1590" s="58" t="s">
        <v>106</v>
      </c>
      <c r="G1590" s="58" t="s">
        <v>115</v>
      </c>
      <c r="H1590" s="58" t="s">
        <v>108</v>
      </c>
      <c r="I1590" s="58" t="s">
        <v>109</v>
      </c>
      <c r="J1590" s="58">
        <v>218</v>
      </c>
      <c r="K1590" s="58">
        <v>311.74</v>
      </c>
    </row>
    <row r="1591" spans="1:11" hidden="1">
      <c r="A1591" s="58" t="s">
        <v>110</v>
      </c>
      <c r="B1591" s="58">
        <v>2022</v>
      </c>
      <c r="C1591" s="58" t="s">
        <v>24</v>
      </c>
      <c r="D1591" s="58" t="s">
        <v>104</v>
      </c>
      <c r="E1591" s="58" t="s">
        <v>105</v>
      </c>
      <c r="F1591" s="58" t="s">
        <v>106</v>
      </c>
      <c r="G1591" s="58" t="s">
        <v>115</v>
      </c>
      <c r="H1591" s="58" t="s">
        <v>108</v>
      </c>
      <c r="I1591" s="58" t="s">
        <v>111</v>
      </c>
      <c r="J1591" s="58">
        <v>228</v>
      </c>
      <c r="K1591" s="58">
        <v>326.04000000000002</v>
      </c>
    </row>
    <row r="1592" spans="1:11" hidden="1">
      <c r="A1592" s="58" t="s">
        <v>110</v>
      </c>
      <c r="B1592" s="58">
        <v>2022</v>
      </c>
      <c r="C1592" s="58" t="s">
        <v>24</v>
      </c>
      <c r="D1592" s="58" t="s">
        <v>104</v>
      </c>
      <c r="E1592" s="58" t="s">
        <v>105</v>
      </c>
      <c r="F1592" s="58" t="s">
        <v>106</v>
      </c>
      <c r="G1592" s="58" t="s">
        <v>115</v>
      </c>
      <c r="H1592" s="58" t="s">
        <v>108</v>
      </c>
      <c r="I1592" s="58" t="s">
        <v>111</v>
      </c>
      <c r="J1592" s="58">
        <v>222</v>
      </c>
      <c r="K1592" s="58">
        <v>317.45999999999998</v>
      </c>
    </row>
    <row r="1593" spans="1:11" hidden="1">
      <c r="A1593" s="58" t="s">
        <v>113</v>
      </c>
      <c r="B1593" s="58">
        <v>2022</v>
      </c>
      <c r="C1593" s="58" t="s">
        <v>24</v>
      </c>
      <c r="D1593" s="58" t="s">
        <v>104</v>
      </c>
      <c r="E1593" s="58" t="s">
        <v>105</v>
      </c>
      <c r="F1593" s="58" t="s">
        <v>106</v>
      </c>
      <c r="G1593" s="58" t="s">
        <v>115</v>
      </c>
      <c r="H1593" s="58" t="s">
        <v>108</v>
      </c>
      <c r="I1593" s="58" t="s">
        <v>111</v>
      </c>
      <c r="J1593" s="58">
        <v>231</v>
      </c>
      <c r="K1593" s="58">
        <v>330.33</v>
      </c>
    </row>
    <row r="1594" spans="1:11" hidden="1">
      <c r="A1594" s="58" t="s">
        <v>112</v>
      </c>
      <c r="B1594" s="58">
        <v>2022</v>
      </c>
      <c r="C1594" s="58" t="s">
        <v>24</v>
      </c>
      <c r="D1594" s="58" t="s">
        <v>104</v>
      </c>
      <c r="E1594" s="58" t="s">
        <v>105</v>
      </c>
      <c r="F1594" s="58" t="s">
        <v>106</v>
      </c>
      <c r="G1594" s="58" t="s">
        <v>115</v>
      </c>
      <c r="H1594" s="58" t="s">
        <v>108</v>
      </c>
      <c r="I1594" s="58" t="s">
        <v>111</v>
      </c>
      <c r="J1594" s="58">
        <v>225</v>
      </c>
      <c r="K1594" s="58">
        <v>321.75</v>
      </c>
    </row>
    <row r="1595" spans="1:11" hidden="1">
      <c r="A1595" s="58" t="s">
        <v>114</v>
      </c>
      <c r="B1595" s="58">
        <v>2022</v>
      </c>
      <c r="C1595" s="58" t="s">
        <v>24</v>
      </c>
      <c r="D1595" s="58" t="s">
        <v>104</v>
      </c>
      <c r="E1595" s="58" t="s">
        <v>105</v>
      </c>
      <c r="F1595" s="58" t="s">
        <v>106</v>
      </c>
      <c r="G1595" s="58" t="s">
        <v>115</v>
      </c>
      <c r="H1595" s="58" t="s">
        <v>108</v>
      </c>
      <c r="I1595" s="58" t="s">
        <v>111</v>
      </c>
      <c r="J1595" s="58">
        <v>219</v>
      </c>
      <c r="K1595" s="58">
        <v>526.24</v>
      </c>
    </row>
    <row r="1596" spans="1:11" hidden="1">
      <c r="A1596" s="58" t="s">
        <v>103</v>
      </c>
      <c r="B1596" s="58">
        <v>2022</v>
      </c>
      <c r="C1596" s="58" t="s">
        <v>24</v>
      </c>
      <c r="D1596" s="58" t="s">
        <v>104</v>
      </c>
      <c r="E1596" s="58" t="s">
        <v>105</v>
      </c>
      <c r="F1596" s="58" t="s">
        <v>106</v>
      </c>
      <c r="G1596" s="58" t="s">
        <v>115</v>
      </c>
      <c r="H1596" s="58" t="s">
        <v>108</v>
      </c>
      <c r="I1596" s="58" t="s">
        <v>109</v>
      </c>
      <c r="J1596" s="58">
        <v>227</v>
      </c>
      <c r="K1596" s="58">
        <v>324.61</v>
      </c>
    </row>
    <row r="1597" spans="1:11" hidden="1">
      <c r="A1597" s="58" t="s">
        <v>103</v>
      </c>
      <c r="B1597" s="58">
        <v>2022</v>
      </c>
      <c r="C1597" s="58" t="s">
        <v>24</v>
      </c>
      <c r="D1597" s="58" t="s">
        <v>104</v>
      </c>
      <c r="E1597" s="58" t="s">
        <v>105</v>
      </c>
      <c r="F1597" s="58" t="s">
        <v>106</v>
      </c>
      <c r="G1597" s="58" t="s">
        <v>115</v>
      </c>
      <c r="H1597" s="58" t="s">
        <v>108</v>
      </c>
      <c r="I1597" s="58" t="s">
        <v>109</v>
      </c>
      <c r="J1597" s="58">
        <v>221</v>
      </c>
      <c r="K1597" s="58">
        <v>316.02999999999997</v>
      </c>
    </row>
    <row r="1598" spans="1:11" hidden="1">
      <c r="A1598" s="58" t="s">
        <v>103</v>
      </c>
      <c r="B1598" s="58">
        <v>2022</v>
      </c>
      <c r="C1598" s="58" t="s">
        <v>27</v>
      </c>
      <c r="D1598" s="58" t="s">
        <v>104</v>
      </c>
      <c r="E1598" s="58" t="s">
        <v>105</v>
      </c>
      <c r="F1598" s="58" t="s">
        <v>106</v>
      </c>
      <c r="G1598" s="58" t="s">
        <v>115</v>
      </c>
      <c r="H1598" s="58" t="s">
        <v>108</v>
      </c>
      <c r="I1598" s="58" t="s">
        <v>109</v>
      </c>
      <c r="J1598" s="58">
        <v>200</v>
      </c>
      <c r="K1598" s="58">
        <v>286</v>
      </c>
    </row>
    <row r="1599" spans="1:11" hidden="1">
      <c r="A1599" s="58" t="s">
        <v>110</v>
      </c>
      <c r="B1599" s="58">
        <v>2022</v>
      </c>
      <c r="C1599" s="58" t="s">
        <v>27</v>
      </c>
      <c r="D1599" s="58" t="s">
        <v>104</v>
      </c>
      <c r="E1599" s="58" t="s">
        <v>105</v>
      </c>
      <c r="F1599" s="58" t="s">
        <v>106</v>
      </c>
      <c r="G1599" s="58" t="s">
        <v>115</v>
      </c>
      <c r="H1599" s="58" t="s">
        <v>108</v>
      </c>
      <c r="I1599" s="58" t="s">
        <v>109</v>
      </c>
      <c r="J1599" s="58">
        <v>194</v>
      </c>
      <c r="K1599" s="58">
        <v>277.42</v>
      </c>
    </row>
    <row r="1600" spans="1:11" hidden="1">
      <c r="A1600" s="58" t="s">
        <v>110</v>
      </c>
      <c r="B1600" s="58">
        <v>2022</v>
      </c>
      <c r="C1600" s="58" t="s">
        <v>27</v>
      </c>
      <c r="D1600" s="58" t="s">
        <v>104</v>
      </c>
      <c r="E1600" s="58" t="s">
        <v>105</v>
      </c>
      <c r="F1600" s="58" t="s">
        <v>106</v>
      </c>
      <c r="G1600" s="58" t="s">
        <v>115</v>
      </c>
      <c r="H1600" s="58" t="s">
        <v>108</v>
      </c>
      <c r="I1600" s="58" t="s">
        <v>109</v>
      </c>
      <c r="J1600" s="58">
        <v>188</v>
      </c>
      <c r="K1600" s="58">
        <v>268.83999999999997</v>
      </c>
    </row>
    <row r="1601" spans="1:11" hidden="1">
      <c r="A1601" s="58" t="s">
        <v>110</v>
      </c>
      <c r="B1601" s="58">
        <v>2022</v>
      </c>
      <c r="C1601" s="58" t="s">
        <v>27</v>
      </c>
      <c r="D1601" s="58" t="s">
        <v>104</v>
      </c>
      <c r="E1601" s="58" t="s">
        <v>105</v>
      </c>
      <c r="F1601" s="58" t="s">
        <v>106</v>
      </c>
      <c r="G1601" s="58" t="s">
        <v>115</v>
      </c>
      <c r="H1601" s="58" t="s">
        <v>108</v>
      </c>
      <c r="I1601" s="58" t="s">
        <v>111</v>
      </c>
      <c r="J1601" s="58">
        <v>198</v>
      </c>
      <c r="K1601" s="58">
        <v>283.14</v>
      </c>
    </row>
    <row r="1602" spans="1:11" hidden="1">
      <c r="A1602" s="58" t="s">
        <v>110</v>
      </c>
      <c r="B1602" s="58">
        <v>2022</v>
      </c>
      <c r="C1602" s="58" t="s">
        <v>27</v>
      </c>
      <c r="D1602" s="58" t="s">
        <v>104</v>
      </c>
      <c r="E1602" s="58" t="s">
        <v>105</v>
      </c>
      <c r="F1602" s="58" t="s">
        <v>106</v>
      </c>
      <c r="G1602" s="58" t="s">
        <v>115</v>
      </c>
      <c r="H1602" s="58" t="s">
        <v>108</v>
      </c>
      <c r="I1602" s="58" t="s">
        <v>111</v>
      </c>
      <c r="J1602" s="58">
        <v>192</v>
      </c>
      <c r="K1602" s="58">
        <v>274.56</v>
      </c>
    </row>
    <row r="1603" spans="1:11" hidden="1">
      <c r="A1603" s="58" t="s">
        <v>110</v>
      </c>
      <c r="B1603" s="58">
        <v>2022</v>
      </c>
      <c r="C1603" s="58" t="s">
        <v>27</v>
      </c>
      <c r="D1603" s="58" t="s">
        <v>104</v>
      </c>
      <c r="E1603" s="58" t="s">
        <v>105</v>
      </c>
      <c r="F1603" s="58" t="s">
        <v>106</v>
      </c>
      <c r="G1603" s="58" t="s">
        <v>115</v>
      </c>
      <c r="H1603" s="58" t="s">
        <v>108</v>
      </c>
      <c r="I1603" s="58" t="s">
        <v>111</v>
      </c>
      <c r="J1603" s="58">
        <v>186</v>
      </c>
      <c r="K1603" s="58">
        <v>265.98</v>
      </c>
    </row>
    <row r="1604" spans="1:11" hidden="1">
      <c r="A1604" s="58" t="s">
        <v>103</v>
      </c>
      <c r="B1604" s="58">
        <v>2022</v>
      </c>
      <c r="C1604" s="58" t="s">
        <v>27</v>
      </c>
      <c r="D1604" s="58" t="s">
        <v>104</v>
      </c>
      <c r="E1604" s="58" t="s">
        <v>105</v>
      </c>
      <c r="F1604" s="58" t="s">
        <v>106</v>
      </c>
      <c r="G1604" s="58" t="s">
        <v>115</v>
      </c>
      <c r="H1604" s="58" t="s">
        <v>108</v>
      </c>
      <c r="I1604" s="58" t="s">
        <v>111</v>
      </c>
      <c r="J1604" s="58">
        <v>195</v>
      </c>
      <c r="K1604" s="58">
        <v>278.85000000000002</v>
      </c>
    </row>
    <row r="1605" spans="1:11" hidden="1">
      <c r="A1605" s="58" t="s">
        <v>112</v>
      </c>
      <c r="B1605" s="58">
        <v>2022</v>
      </c>
      <c r="C1605" s="58" t="s">
        <v>27</v>
      </c>
      <c r="D1605" s="58" t="s">
        <v>104</v>
      </c>
      <c r="E1605" s="58" t="s">
        <v>105</v>
      </c>
      <c r="F1605" s="58" t="s">
        <v>106</v>
      </c>
      <c r="G1605" s="58" t="s">
        <v>115</v>
      </c>
      <c r="H1605" s="58" t="s">
        <v>108</v>
      </c>
      <c r="I1605" s="58" t="s">
        <v>111</v>
      </c>
      <c r="J1605" s="58">
        <v>189</v>
      </c>
      <c r="K1605" s="58">
        <v>270.27</v>
      </c>
    </row>
    <row r="1606" spans="1:11" hidden="1">
      <c r="A1606" s="58" t="s">
        <v>112</v>
      </c>
      <c r="B1606" s="58">
        <v>2022</v>
      </c>
      <c r="C1606" s="58" t="s">
        <v>27</v>
      </c>
      <c r="D1606" s="58" t="s">
        <v>104</v>
      </c>
      <c r="E1606" s="58" t="s">
        <v>105</v>
      </c>
      <c r="F1606" s="58" t="s">
        <v>106</v>
      </c>
      <c r="G1606" s="58" t="s">
        <v>115</v>
      </c>
      <c r="H1606" s="58" t="s">
        <v>108</v>
      </c>
      <c r="I1606" s="58" t="s">
        <v>109</v>
      </c>
      <c r="J1606" s="58">
        <v>197</v>
      </c>
      <c r="K1606" s="58">
        <v>281.70999999999998</v>
      </c>
    </row>
    <row r="1607" spans="1:11" hidden="1">
      <c r="A1607" s="58" t="s">
        <v>112</v>
      </c>
      <c r="B1607" s="58">
        <v>2022</v>
      </c>
      <c r="C1607" s="58" t="s">
        <v>27</v>
      </c>
      <c r="D1607" s="58" t="s">
        <v>104</v>
      </c>
      <c r="E1607" s="58" t="s">
        <v>105</v>
      </c>
      <c r="F1607" s="58" t="s">
        <v>106</v>
      </c>
      <c r="G1607" s="58" t="s">
        <v>115</v>
      </c>
      <c r="H1607" s="58" t="s">
        <v>108</v>
      </c>
      <c r="I1607" s="58" t="s">
        <v>109</v>
      </c>
      <c r="J1607" s="58">
        <v>191</v>
      </c>
      <c r="K1607" s="58">
        <v>273.13</v>
      </c>
    </row>
    <row r="1608" spans="1:11" hidden="1">
      <c r="A1608" s="58" t="s">
        <v>112</v>
      </c>
      <c r="B1608" s="58">
        <v>2022</v>
      </c>
      <c r="C1608" s="58" t="s">
        <v>27</v>
      </c>
      <c r="D1608" s="58" t="s">
        <v>104</v>
      </c>
      <c r="E1608" s="58" t="s">
        <v>105</v>
      </c>
      <c r="F1608" s="58" t="s">
        <v>106</v>
      </c>
      <c r="G1608" s="58" t="s">
        <v>115</v>
      </c>
      <c r="H1608" s="58" t="s">
        <v>108</v>
      </c>
      <c r="I1608" s="58" t="s">
        <v>109</v>
      </c>
      <c r="J1608" s="58">
        <v>185</v>
      </c>
      <c r="K1608" s="58">
        <v>264.55</v>
      </c>
    </row>
    <row r="1609" spans="1:11" hidden="1">
      <c r="A1609" s="58" t="s">
        <v>103</v>
      </c>
      <c r="B1609" s="58">
        <v>2022</v>
      </c>
      <c r="C1609" s="58" t="s">
        <v>31</v>
      </c>
      <c r="D1609" s="58" t="s">
        <v>104</v>
      </c>
      <c r="E1609" s="58" t="s">
        <v>105</v>
      </c>
      <c r="F1609" s="58" t="s">
        <v>106</v>
      </c>
      <c r="G1609" s="58" t="s">
        <v>115</v>
      </c>
      <c r="H1609" s="58" t="s">
        <v>108</v>
      </c>
      <c r="I1609" s="58" t="s">
        <v>111</v>
      </c>
      <c r="J1609" s="58">
        <v>154</v>
      </c>
      <c r="K1609" s="58">
        <v>220.22</v>
      </c>
    </row>
    <row r="1610" spans="1:11" hidden="1">
      <c r="A1610" s="58" t="s">
        <v>110</v>
      </c>
      <c r="B1610" s="58">
        <v>2022</v>
      </c>
      <c r="C1610" s="58" t="s">
        <v>31</v>
      </c>
      <c r="D1610" s="58" t="s">
        <v>104</v>
      </c>
      <c r="E1610" s="58" t="s">
        <v>105</v>
      </c>
      <c r="F1610" s="58" t="s">
        <v>106</v>
      </c>
      <c r="G1610" s="58" t="s">
        <v>115</v>
      </c>
      <c r="H1610" s="58" t="s">
        <v>108</v>
      </c>
      <c r="I1610" s="58" t="s">
        <v>111</v>
      </c>
      <c r="J1610" s="58">
        <v>156</v>
      </c>
      <c r="K1610" s="58">
        <v>223.08</v>
      </c>
    </row>
    <row r="1611" spans="1:11" hidden="1">
      <c r="A1611" s="58" t="s">
        <v>110</v>
      </c>
      <c r="B1611" s="58">
        <v>2022</v>
      </c>
      <c r="C1611" s="58" t="s">
        <v>31</v>
      </c>
      <c r="D1611" s="58" t="s">
        <v>104</v>
      </c>
      <c r="E1611" s="58" t="s">
        <v>105</v>
      </c>
      <c r="F1611" s="58" t="s">
        <v>106</v>
      </c>
      <c r="G1611" s="58" t="s">
        <v>115</v>
      </c>
      <c r="H1611" s="58" t="s">
        <v>108</v>
      </c>
      <c r="I1611" s="58" t="s">
        <v>111</v>
      </c>
      <c r="J1611" s="58">
        <v>153</v>
      </c>
      <c r="K1611" s="58">
        <v>218.79</v>
      </c>
    </row>
    <row r="1612" spans="1:11" hidden="1">
      <c r="A1612" s="58" t="s">
        <v>103</v>
      </c>
      <c r="B1612" s="58">
        <v>2022</v>
      </c>
      <c r="C1612" s="58" t="s">
        <v>31</v>
      </c>
      <c r="D1612" s="58" t="s">
        <v>104</v>
      </c>
      <c r="E1612" s="58" t="s">
        <v>105</v>
      </c>
      <c r="F1612" s="58" t="s">
        <v>106</v>
      </c>
      <c r="G1612" s="58" t="s">
        <v>115</v>
      </c>
      <c r="H1612" s="58" t="s">
        <v>108</v>
      </c>
      <c r="I1612" s="58" t="s">
        <v>111</v>
      </c>
      <c r="J1612" s="58">
        <v>157</v>
      </c>
      <c r="K1612" s="58">
        <v>224.51</v>
      </c>
    </row>
    <row r="1613" spans="1:11" hidden="1">
      <c r="A1613" s="58" t="s">
        <v>113</v>
      </c>
      <c r="B1613" s="58">
        <v>2022</v>
      </c>
      <c r="C1613" s="58" t="s">
        <v>31</v>
      </c>
      <c r="D1613" s="58" t="s">
        <v>104</v>
      </c>
      <c r="E1613" s="58" t="s">
        <v>105</v>
      </c>
      <c r="F1613" s="58" t="s">
        <v>106</v>
      </c>
      <c r="G1613" s="58" t="s">
        <v>115</v>
      </c>
      <c r="H1613" s="58" t="s">
        <v>108</v>
      </c>
      <c r="I1613" s="58" t="s">
        <v>111</v>
      </c>
      <c r="J1613" s="58">
        <v>155</v>
      </c>
      <c r="K1613" s="58">
        <v>221.65</v>
      </c>
    </row>
    <row r="1614" spans="1:11" hidden="1">
      <c r="A1614" s="58" t="s">
        <v>103</v>
      </c>
      <c r="B1614" s="58">
        <v>2022</v>
      </c>
      <c r="C1614" s="58" t="s">
        <v>31</v>
      </c>
      <c r="D1614" s="58" t="s">
        <v>104</v>
      </c>
      <c r="E1614" s="58" t="s">
        <v>105</v>
      </c>
      <c r="F1614" s="58" t="s">
        <v>106</v>
      </c>
      <c r="G1614" s="58" t="s">
        <v>115</v>
      </c>
      <c r="H1614" s="58" t="s">
        <v>108</v>
      </c>
      <c r="I1614" s="58" t="s">
        <v>109</v>
      </c>
      <c r="J1614" s="58">
        <v>341</v>
      </c>
      <c r="K1614" s="58">
        <v>487.63</v>
      </c>
    </row>
    <row r="1615" spans="1:11" hidden="1">
      <c r="A1615" s="58" t="s">
        <v>103</v>
      </c>
      <c r="B1615" s="58">
        <v>2022</v>
      </c>
      <c r="C1615" s="58" t="s">
        <v>30</v>
      </c>
      <c r="D1615" s="58" t="s">
        <v>116</v>
      </c>
      <c r="E1615" s="58" t="s">
        <v>105</v>
      </c>
      <c r="F1615" s="58" t="s">
        <v>106</v>
      </c>
      <c r="G1615" s="58" t="s">
        <v>115</v>
      </c>
      <c r="H1615" s="58" t="s">
        <v>108</v>
      </c>
      <c r="I1615" s="58" t="s">
        <v>109</v>
      </c>
      <c r="J1615" s="58">
        <v>254</v>
      </c>
      <c r="K1615" s="58">
        <v>363.22</v>
      </c>
    </row>
    <row r="1616" spans="1:11" hidden="1">
      <c r="A1616" s="58" t="s">
        <v>110</v>
      </c>
      <c r="B1616" s="58">
        <v>2022</v>
      </c>
      <c r="C1616" s="58" t="s">
        <v>30</v>
      </c>
      <c r="D1616" s="58" t="s">
        <v>116</v>
      </c>
      <c r="E1616" s="58" t="s">
        <v>105</v>
      </c>
      <c r="F1616" s="58" t="s">
        <v>106</v>
      </c>
      <c r="G1616" s="58" t="s">
        <v>115</v>
      </c>
      <c r="H1616" s="58" t="s">
        <v>108</v>
      </c>
      <c r="I1616" s="58" t="s">
        <v>109</v>
      </c>
      <c r="J1616" s="58">
        <v>256</v>
      </c>
      <c r="K1616" s="58">
        <v>366.08</v>
      </c>
    </row>
    <row r="1617" spans="1:11" hidden="1">
      <c r="A1617" s="58" t="s">
        <v>110</v>
      </c>
      <c r="B1617" s="58">
        <v>2022</v>
      </c>
      <c r="C1617" s="58" t="s">
        <v>30</v>
      </c>
      <c r="D1617" s="58" t="s">
        <v>116</v>
      </c>
      <c r="E1617" s="58" t="s">
        <v>105</v>
      </c>
      <c r="F1617" s="58" t="s">
        <v>106</v>
      </c>
      <c r="G1617" s="58" t="s">
        <v>115</v>
      </c>
      <c r="H1617" s="58" t="s">
        <v>108</v>
      </c>
      <c r="I1617" s="58" t="s">
        <v>109</v>
      </c>
      <c r="J1617" s="58">
        <v>961</v>
      </c>
      <c r="K1617" s="58">
        <v>1374.23</v>
      </c>
    </row>
    <row r="1618" spans="1:11" hidden="1">
      <c r="A1618" s="58" t="s">
        <v>110</v>
      </c>
      <c r="B1618" s="58">
        <v>2022</v>
      </c>
      <c r="C1618" s="58" t="s">
        <v>30</v>
      </c>
      <c r="D1618" s="58" t="s">
        <v>116</v>
      </c>
      <c r="E1618" s="58" t="s">
        <v>105</v>
      </c>
      <c r="F1618" s="58" t="s">
        <v>106</v>
      </c>
      <c r="G1618" s="58" t="s">
        <v>115</v>
      </c>
      <c r="H1618" s="58" t="s">
        <v>108</v>
      </c>
      <c r="I1618" s="58" t="s">
        <v>109</v>
      </c>
      <c r="J1618" s="58">
        <v>255</v>
      </c>
      <c r="K1618" s="58">
        <v>364.65</v>
      </c>
    </row>
    <row r="1619" spans="1:11" hidden="1">
      <c r="A1619" s="58" t="s">
        <v>112</v>
      </c>
      <c r="B1619" s="58">
        <v>2022</v>
      </c>
      <c r="C1619" s="58" t="s">
        <v>30</v>
      </c>
      <c r="D1619" s="58" t="s">
        <v>116</v>
      </c>
      <c r="E1619" s="58" t="s">
        <v>105</v>
      </c>
      <c r="F1619" s="58" t="s">
        <v>106</v>
      </c>
      <c r="G1619" s="58" t="s">
        <v>115</v>
      </c>
      <c r="H1619" s="58" t="s">
        <v>108</v>
      </c>
      <c r="I1619" s="58" t="s">
        <v>109</v>
      </c>
      <c r="J1619" s="58">
        <v>253</v>
      </c>
      <c r="K1619" s="58">
        <v>361.79</v>
      </c>
    </row>
    <row r="1620" spans="1:11" hidden="1">
      <c r="A1620" s="58" t="s">
        <v>112</v>
      </c>
      <c r="B1620" s="58">
        <v>2022</v>
      </c>
      <c r="C1620" s="58" t="s">
        <v>30</v>
      </c>
      <c r="D1620" s="58" t="s">
        <v>116</v>
      </c>
      <c r="E1620" s="58" t="s">
        <v>105</v>
      </c>
      <c r="F1620" s="58" t="s">
        <v>106</v>
      </c>
      <c r="G1620" s="58" t="s">
        <v>115</v>
      </c>
      <c r="H1620" s="58" t="s">
        <v>108</v>
      </c>
      <c r="I1620" s="58" t="s">
        <v>109</v>
      </c>
      <c r="J1620" s="58">
        <v>251</v>
      </c>
      <c r="K1620" s="58">
        <v>358.93</v>
      </c>
    </row>
    <row r="1621" spans="1:11" hidden="1">
      <c r="A1621" s="58" t="s">
        <v>110</v>
      </c>
      <c r="B1621" s="58">
        <v>2022</v>
      </c>
      <c r="C1621" s="58" t="s">
        <v>29</v>
      </c>
      <c r="D1621" s="58" t="s">
        <v>116</v>
      </c>
      <c r="E1621" s="58" t="s">
        <v>105</v>
      </c>
      <c r="F1621" s="58" t="s">
        <v>106</v>
      </c>
      <c r="G1621" s="58" t="s">
        <v>115</v>
      </c>
      <c r="H1621" s="58" t="s">
        <v>108</v>
      </c>
      <c r="I1621" s="58" t="s">
        <v>109</v>
      </c>
      <c r="J1621" s="58">
        <v>260</v>
      </c>
      <c r="K1621" s="58">
        <v>371.8</v>
      </c>
    </row>
    <row r="1622" spans="1:11" hidden="1">
      <c r="A1622" s="58" t="s">
        <v>110</v>
      </c>
      <c r="B1622" s="58">
        <v>2022</v>
      </c>
      <c r="C1622" s="58" t="s">
        <v>29</v>
      </c>
      <c r="D1622" s="58" t="s">
        <v>116</v>
      </c>
      <c r="E1622" s="58" t="s">
        <v>105</v>
      </c>
      <c r="F1622" s="58" t="s">
        <v>106</v>
      </c>
      <c r="G1622" s="58" t="s">
        <v>115</v>
      </c>
      <c r="H1622" s="58" t="s">
        <v>108</v>
      </c>
      <c r="I1622" s="58" t="s">
        <v>109</v>
      </c>
      <c r="J1622" s="58">
        <v>960</v>
      </c>
      <c r="K1622" s="58">
        <v>1372.8</v>
      </c>
    </row>
    <row r="1623" spans="1:11" hidden="1">
      <c r="A1623" s="58" t="s">
        <v>113</v>
      </c>
      <c r="B1623" s="58">
        <v>2022</v>
      </c>
      <c r="C1623" s="58" t="s">
        <v>29</v>
      </c>
      <c r="D1623" s="58" t="s">
        <v>116</v>
      </c>
      <c r="E1623" s="58" t="s">
        <v>105</v>
      </c>
      <c r="F1623" s="58" t="s">
        <v>106</v>
      </c>
      <c r="G1623" s="58" t="s">
        <v>115</v>
      </c>
      <c r="H1623" s="58" t="s">
        <v>108</v>
      </c>
      <c r="I1623" s="58" t="s">
        <v>109</v>
      </c>
      <c r="J1623" s="58">
        <v>261</v>
      </c>
      <c r="K1623" s="58">
        <v>373.23</v>
      </c>
    </row>
    <row r="1624" spans="1:11" hidden="1">
      <c r="A1624" s="58" t="s">
        <v>110</v>
      </c>
      <c r="B1624" s="58">
        <v>2022</v>
      </c>
      <c r="C1624" s="58" t="s">
        <v>29</v>
      </c>
      <c r="D1624" s="58" t="s">
        <v>116</v>
      </c>
      <c r="E1624" s="58" t="s">
        <v>105</v>
      </c>
      <c r="F1624" s="58" t="s">
        <v>106</v>
      </c>
      <c r="G1624" s="58" t="s">
        <v>115</v>
      </c>
      <c r="H1624" s="58" t="s">
        <v>108</v>
      </c>
      <c r="I1624" s="58" t="s">
        <v>109</v>
      </c>
      <c r="J1624" s="58">
        <v>259</v>
      </c>
      <c r="K1624" s="58">
        <v>370.37</v>
      </c>
    </row>
    <row r="1625" spans="1:11" hidden="1">
      <c r="A1625" s="58" t="s">
        <v>110</v>
      </c>
      <c r="B1625" s="58">
        <v>2022</v>
      </c>
      <c r="C1625" s="58" t="s">
        <v>29</v>
      </c>
      <c r="D1625" s="58" t="s">
        <v>116</v>
      </c>
      <c r="E1625" s="58" t="s">
        <v>105</v>
      </c>
      <c r="F1625" s="58" t="s">
        <v>106</v>
      </c>
      <c r="G1625" s="58" t="s">
        <v>115</v>
      </c>
      <c r="H1625" s="58" t="s">
        <v>108</v>
      </c>
      <c r="I1625" s="58" t="s">
        <v>109</v>
      </c>
      <c r="J1625" s="58">
        <v>257</v>
      </c>
      <c r="K1625" s="58">
        <v>367.51</v>
      </c>
    </row>
    <row r="1626" spans="1:11" hidden="1">
      <c r="A1626" s="58" t="s">
        <v>103</v>
      </c>
      <c r="B1626" s="58">
        <v>2022</v>
      </c>
      <c r="C1626" s="58" t="s">
        <v>31</v>
      </c>
      <c r="D1626" s="58" t="s">
        <v>116</v>
      </c>
      <c r="E1626" s="58" t="s">
        <v>105</v>
      </c>
      <c r="F1626" s="58" t="s">
        <v>106</v>
      </c>
      <c r="G1626" s="58" t="s">
        <v>115</v>
      </c>
      <c r="H1626" s="58" t="s">
        <v>108</v>
      </c>
      <c r="I1626" s="58" t="s">
        <v>109</v>
      </c>
      <c r="J1626" s="58">
        <v>248</v>
      </c>
      <c r="K1626" s="58">
        <v>354.64</v>
      </c>
    </row>
    <row r="1627" spans="1:11" hidden="1">
      <c r="A1627" s="58" t="s">
        <v>112</v>
      </c>
      <c r="B1627" s="58">
        <v>2022</v>
      </c>
      <c r="C1627" s="58" t="s">
        <v>31</v>
      </c>
      <c r="D1627" s="58" t="s">
        <v>116</v>
      </c>
      <c r="E1627" s="58" t="s">
        <v>105</v>
      </c>
      <c r="F1627" s="58" t="s">
        <v>106</v>
      </c>
      <c r="G1627" s="58" t="s">
        <v>115</v>
      </c>
      <c r="H1627" s="58" t="s">
        <v>108</v>
      </c>
      <c r="I1627" s="58" t="s">
        <v>109</v>
      </c>
      <c r="J1627" s="58">
        <v>250</v>
      </c>
      <c r="K1627" s="58">
        <v>526.24</v>
      </c>
    </row>
    <row r="1628" spans="1:11" hidden="1">
      <c r="A1628" s="58" t="s">
        <v>110</v>
      </c>
      <c r="B1628" s="58">
        <v>2022</v>
      </c>
      <c r="C1628" s="58" t="s">
        <v>31</v>
      </c>
      <c r="D1628" s="58" t="s">
        <v>116</v>
      </c>
      <c r="E1628" s="58" t="s">
        <v>105</v>
      </c>
      <c r="F1628" s="58" t="s">
        <v>106</v>
      </c>
      <c r="G1628" s="58" t="s">
        <v>115</v>
      </c>
      <c r="H1628" s="58" t="s">
        <v>108</v>
      </c>
      <c r="I1628" s="58" t="s">
        <v>109</v>
      </c>
      <c r="J1628" s="58">
        <v>249</v>
      </c>
      <c r="K1628" s="58">
        <v>356.07</v>
      </c>
    </row>
    <row r="1629" spans="1:11" hidden="1">
      <c r="A1629" s="58" t="s">
        <v>103</v>
      </c>
      <c r="B1629" s="58">
        <v>2022</v>
      </c>
      <c r="C1629" s="58" t="s">
        <v>31</v>
      </c>
      <c r="D1629" s="58" t="s">
        <v>116</v>
      </c>
      <c r="E1629" s="58" t="s">
        <v>105</v>
      </c>
      <c r="F1629" s="58" t="s">
        <v>106</v>
      </c>
      <c r="G1629" s="58" t="s">
        <v>115</v>
      </c>
      <c r="H1629" s="58" t="s">
        <v>108</v>
      </c>
      <c r="I1629" s="58" t="s">
        <v>109</v>
      </c>
      <c r="J1629" s="58">
        <v>247</v>
      </c>
      <c r="K1629" s="58">
        <v>353.21</v>
      </c>
    </row>
    <row r="1630" spans="1:11" hidden="1">
      <c r="A1630" s="58" t="s">
        <v>103</v>
      </c>
      <c r="B1630" s="58">
        <v>2022</v>
      </c>
      <c r="C1630" s="58" t="s">
        <v>26</v>
      </c>
      <c r="D1630" s="58" t="s">
        <v>104</v>
      </c>
      <c r="E1630" s="58" t="s">
        <v>105</v>
      </c>
      <c r="F1630" s="58" t="s">
        <v>106</v>
      </c>
      <c r="G1630" s="58" t="s">
        <v>107</v>
      </c>
      <c r="H1630" s="58" t="s">
        <v>108</v>
      </c>
      <c r="I1630" s="58" t="s">
        <v>111</v>
      </c>
      <c r="J1630" s="58">
        <v>356</v>
      </c>
      <c r="K1630" s="58">
        <v>484.16</v>
      </c>
    </row>
    <row r="1631" spans="1:11" hidden="1">
      <c r="A1631" s="58" t="s">
        <v>110</v>
      </c>
      <c r="B1631" s="58">
        <v>2022</v>
      </c>
      <c r="C1631" s="58" t="s">
        <v>26</v>
      </c>
      <c r="D1631" s="58" t="s">
        <v>104</v>
      </c>
      <c r="E1631" s="58" t="s">
        <v>105</v>
      </c>
      <c r="F1631" s="58" t="s">
        <v>106</v>
      </c>
      <c r="G1631" s="58" t="s">
        <v>107</v>
      </c>
      <c r="H1631" s="58" t="s">
        <v>108</v>
      </c>
      <c r="I1631" s="58" t="s">
        <v>111</v>
      </c>
      <c r="J1631" s="58">
        <v>152</v>
      </c>
      <c r="K1631" s="58">
        <v>217.36</v>
      </c>
    </row>
    <row r="1632" spans="1:11" hidden="1">
      <c r="A1632" s="58" t="s">
        <v>112</v>
      </c>
      <c r="B1632" s="58">
        <v>2022</v>
      </c>
      <c r="C1632" s="58" t="s">
        <v>26</v>
      </c>
      <c r="D1632" s="58" t="s">
        <v>104</v>
      </c>
      <c r="E1632" s="58" t="s">
        <v>118</v>
      </c>
      <c r="F1632" s="58" t="s">
        <v>106</v>
      </c>
      <c r="G1632" s="58" t="s">
        <v>107</v>
      </c>
      <c r="H1632" s="58" t="s">
        <v>108</v>
      </c>
      <c r="I1632" s="58" t="s">
        <v>111</v>
      </c>
      <c r="J1632" s="58">
        <v>352</v>
      </c>
      <c r="K1632" s="58">
        <v>503.36</v>
      </c>
    </row>
    <row r="1633" spans="1:11" hidden="1">
      <c r="A1633" s="58" t="s">
        <v>103</v>
      </c>
      <c r="B1633" s="58">
        <v>2022</v>
      </c>
      <c r="C1633" s="58" t="s">
        <v>26</v>
      </c>
      <c r="D1633" s="58" t="s">
        <v>104</v>
      </c>
      <c r="E1633" s="58" t="s">
        <v>118</v>
      </c>
      <c r="F1633" s="58" t="s">
        <v>106</v>
      </c>
      <c r="G1633" s="58" t="s">
        <v>107</v>
      </c>
      <c r="H1633" s="58" t="s">
        <v>108</v>
      </c>
      <c r="I1633" s="58" t="s">
        <v>111</v>
      </c>
      <c r="J1633" s="58">
        <v>154</v>
      </c>
      <c r="K1633" s="58">
        <v>220.22</v>
      </c>
    </row>
    <row r="1634" spans="1:11" hidden="1">
      <c r="A1634" s="58" t="s">
        <v>114</v>
      </c>
      <c r="B1634" s="58">
        <v>2022</v>
      </c>
      <c r="C1634" s="58" t="s">
        <v>26</v>
      </c>
      <c r="D1634" s="58" t="s">
        <v>104</v>
      </c>
      <c r="E1634" s="58" t="s">
        <v>118</v>
      </c>
      <c r="F1634" s="58" t="s">
        <v>106</v>
      </c>
      <c r="G1634" s="58" t="s">
        <v>107</v>
      </c>
      <c r="H1634" s="58" t="s">
        <v>108</v>
      </c>
      <c r="I1634" s="58" t="s">
        <v>111</v>
      </c>
      <c r="J1634" s="58">
        <v>698</v>
      </c>
      <c r="K1634" s="58">
        <v>998.14</v>
      </c>
    </row>
    <row r="1635" spans="1:11" hidden="1">
      <c r="A1635" s="58" t="s">
        <v>112</v>
      </c>
      <c r="B1635" s="58">
        <v>2022</v>
      </c>
      <c r="C1635" s="58" t="s">
        <v>26</v>
      </c>
      <c r="D1635" s="58" t="s">
        <v>104</v>
      </c>
      <c r="E1635" s="58" t="s">
        <v>118</v>
      </c>
      <c r="F1635" s="58" t="s">
        <v>106</v>
      </c>
      <c r="G1635" s="58" t="s">
        <v>107</v>
      </c>
      <c r="H1635" s="58" t="s">
        <v>108</v>
      </c>
      <c r="I1635" s="58" t="s">
        <v>111</v>
      </c>
      <c r="J1635" s="58">
        <v>731</v>
      </c>
      <c r="K1635" s="58">
        <v>1045.33</v>
      </c>
    </row>
    <row r="1636" spans="1:11" hidden="1">
      <c r="A1636" s="58" t="s">
        <v>112</v>
      </c>
      <c r="B1636" s="58">
        <v>2022</v>
      </c>
      <c r="C1636" s="58" t="s">
        <v>26</v>
      </c>
      <c r="D1636" s="58" t="s">
        <v>104</v>
      </c>
      <c r="E1636" s="58" t="s">
        <v>118</v>
      </c>
      <c r="F1636" s="58" t="s">
        <v>106</v>
      </c>
      <c r="G1636" s="58" t="s">
        <v>107</v>
      </c>
      <c r="H1636" s="58" t="s">
        <v>108</v>
      </c>
      <c r="I1636" s="58" t="s">
        <v>111</v>
      </c>
      <c r="J1636" s="58">
        <v>771</v>
      </c>
      <c r="K1636" s="58">
        <v>526.24</v>
      </c>
    </row>
    <row r="1637" spans="1:11" hidden="1">
      <c r="A1637" s="58" t="s">
        <v>112</v>
      </c>
      <c r="B1637" s="58">
        <v>2022</v>
      </c>
      <c r="C1637" s="58" t="s">
        <v>26</v>
      </c>
      <c r="D1637" s="58" t="s">
        <v>104</v>
      </c>
      <c r="E1637" s="58" t="s">
        <v>118</v>
      </c>
      <c r="F1637" s="58" t="s">
        <v>106</v>
      </c>
      <c r="G1637" s="58" t="s">
        <v>107</v>
      </c>
      <c r="H1637" s="58" t="s">
        <v>108</v>
      </c>
      <c r="I1637" s="58" t="s">
        <v>111</v>
      </c>
      <c r="J1637" s="58">
        <v>355</v>
      </c>
      <c r="K1637" s="58">
        <v>507.65</v>
      </c>
    </row>
    <row r="1638" spans="1:11" hidden="1">
      <c r="A1638" s="58" t="s">
        <v>112</v>
      </c>
      <c r="B1638" s="58">
        <v>2022</v>
      </c>
      <c r="C1638" s="58" t="s">
        <v>26</v>
      </c>
      <c r="D1638" s="58" t="s">
        <v>104</v>
      </c>
      <c r="E1638" s="58" t="s">
        <v>118</v>
      </c>
      <c r="F1638" s="58" t="s">
        <v>106</v>
      </c>
      <c r="G1638" s="58" t="s">
        <v>107</v>
      </c>
      <c r="H1638" s="58" t="s">
        <v>108</v>
      </c>
      <c r="I1638" s="58" t="s">
        <v>111</v>
      </c>
      <c r="J1638" s="58">
        <v>157</v>
      </c>
      <c r="K1638" s="58">
        <v>224.51</v>
      </c>
    </row>
    <row r="1639" spans="1:11" hidden="1">
      <c r="A1639" s="58" t="s">
        <v>110</v>
      </c>
      <c r="B1639" s="58">
        <v>2022</v>
      </c>
      <c r="C1639" s="58" t="s">
        <v>26</v>
      </c>
      <c r="D1639" s="58" t="s">
        <v>104</v>
      </c>
      <c r="E1639" s="58" t="s">
        <v>118</v>
      </c>
      <c r="F1639" s="58" t="s">
        <v>106</v>
      </c>
      <c r="G1639" s="58" t="s">
        <v>107</v>
      </c>
      <c r="H1639" s="58" t="s">
        <v>108</v>
      </c>
      <c r="I1639" s="58" t="s">
        <v>111</v>
      </c>
      <c r="J1639" s="58">
        <v>353</v>
      </c>
      <c r="K1639" s="58">
        <v>504.79</v>
      </c>
    </row>
    <row r="1640" spans="1:11" hidden="1">
      <c r="A1640" s="58" t="s">
        <v>110</v>
      </c>
      <c r="B1640" s="58">
        <v>2022</v>
      </c>
      <c r="C1640" s="58" t="s">
        <v>26</v>
      </c>
      <c r="D1640" s="58" t="s">
        <v>104</v>
      </c>
      <c r="E1640" s="58" t="s">
        <v>118</v>
      </c>
      <c r="F1640" s="58" t="s">
        <v>106</v>
      </c>
      <c r="G1640" s="58" t="s">
        <v>107</v>
      </c>
      <c r="H1640" s="58" t="s">
        <v>108</v>
      </c>
      <c r="I1640" s="58" t="s">
        <v>111</v>
      </c>
      <c r="J1640" s="58">
        <v>155</v>
      </c>
      <c r="K1640" s="58">
        <v>221.65</v>
      </c>
    </row>
    <row r="1641" spans="1:11" hidden="1">
      <c r="A1641" s="58" t="s">
        <v>110</v>
      </c>
      <c r="B1641" s="58">
        <v>2022</v>
      </c>
      <c r="C1641" s="58" t="s">
        <v>30</v>
      </c>
      <c r="D1641" s="58" t="s">
        <v>104</v>
      </c>
      <c r="E1641" s="58" t="s">
        <v>118</v>
      </c>
      <c r="F1641" s="58" t="s">
        <v>106</v>
      </c>
      <c r="G1641" s="58" t="s">
        <v>107</v>
      </c>
      <c r="H1641" s="58" t="s">
        <v>108</v>
      </c>
      <c r="I1641" s="58" t="s">
        <v>111</v>
      </c>
      <c r="J1641" s="58">
        <v>332</v>
      </c>
      <c r="K1641" s="58">
        <v>451.52</v>
      </c>
    </row>
    <row r="1642" spans="1:11" hidden="1">
      <c r="A1642" s="58" t="s">
        <v>110</v>
      </c>
      <c r="B1642" s="58">
        <v>2022</v>
      </c>
      <c r="C1642" s="58" t="s">
        <v>30</v>
      </c>
      <c r="D1642" s="58" t="s">
        <v>104</v>
      </c>
      <c r="E1642" s="58" t="s">
        <v>118</v>
      </c>
      <c r="F1642" s="58" t="s">
        <v>106</v>
      </c>
      <c r="G1642" s="58" t="s">
        <v>107</v>
      </c>
      <c r="H1642" s="58" t="s">
        <v>108</v>
      </c>
      <c r="I1642" s="58" t="s">
        <v>111</v>
      </c>
      <c r="J1642" s="58">
        <v>134</v>
      </c>
      <c r="K1642" s="58">
        <v>191.62</v>
      </c>
    </row>
    <row r="1643" spans="1:11" hidden="1">
      <c r="A1643" s="58" t="s">
        <v>103</v>
      </c>
      <c r="B1643" s="58">
        <v>2022</v>
      </c>
      <c r="C1643" s="58" t="s">
        <v>30</v>
      </c>
      <c r="D1643" s="58" t="s">
        <v>104</v>
      </c>
      <c r="E1643" s="58" t="s">
        <v>118</v>
      </c>
      <c r="F1643" s="58" t="s">
        <v>106</v>
      </c>
      <c r="G1643" s="58" t="s">
        <v>107</v>
      </c>
      <c r="H1643" s="58" t="s">
        <v>108</v>
      </c>
      <c r="I1643" s="58" t="s">
        <v>111</v>
      </c>
      <c r="J1643" s="58">
        <v>334</v>
      </c>
      <c r="K1643" s="58">
        <v>477.62</v>
      </c>
    </row>
    <row r="1644" spans="1:11" hidden="1">
      <c r="A1644" s="58" t="s">
        <v>110</v>
      </c>
      <c r="B1644" s="58">
        <v>2022</v>
      </c>
      <c r="C1644" s="58" t="s">
        <v>30</v>
      </c>
      <c r="D1644" s="58" t="s">
        <v>104</v>
      </c>
      <c r="E1644" s="58" t="s">
        <v>118</v>
      </c>
      <c r="F1644" s="58" t="s">
        <v>106</v>
      </c>
      <c r="G1644" s="58" t="s">
        <v>107</v>
      </c>
      <c r="H1644" s="58" t="s">
        <v>108</v>
      </c>
      <c r="I1644" s="58" t="s">
        <v>111</v>
      </c>
      <c r="J1644" s="58">
        <v>702</v>
      </c>
      <c r="K1644" s="58">
        <v>1003.86</v>
      </c>
    </row>
    <row r="1645" spans="1:11" hidden="1">
      <c r="A1645" s="58" t="s">
        <v>103</v>
      </c>
      <c r="B1645" s="58">
        <v>2022</v>
      </c>
      <c r="C1645" s="58" t="s">
        <v>30</v>
      </c>
      <c r="D1645" s="58" t="s">
        <v>104</v>
      </c>
      <c r="E1645" s="58" t="s">
        <v>118</v>
      </c>
      <c r="F1645" s="58" t="s">
        <v>106</v>
      </c>
      <c r="G1645" s="58" t="s">
        <v>107</v>
      </c>
      <c r="H1645" s="58" t="s">
        <v>108</v>
      </c>
      <c r="I1645" s="58" t="s">
        <v>111</v>
      </c>
      <c r="J1645" s="58">
        <v>735</v>
      </c>
      <c r="K1645" s="58">
        <v>1051.05</v>
      </c>
    </row>
    <row r="1646" spans="1:11" hidden="1">
      <c r="A1646" s="58" t="s">
        <v>110</v>
      </c>
      <c r="B1646" s="58">
        <v>2022</v>
      </c>
      <c r="C1646" s="58" t="s">
        <v>30</v>
      </c>
      <c r="D1646" s="58" t="s">
        <v>104</v>
      </c>
      <c r="E1646" s="58" t="s">
        <v>118</v>
      </c>
      <c r="F1646" s="58" t="s">
        <v>106</v>
      </c>
      <c r="G1646" s="58" t="s">
        <v>107</v>
      </c>
      <c r="H1646" s="58" t="s">
        <v>108</v>
      </c>
      <c r="I1646" s="58" t="s">
        <v>111</v>
      </c>
      <c r="J1646" s="58">
        <v>333</v>
      </c>
      <c r="K1646" s="58">
        <v>526.24</v>
      </c>
    </row>
    <row r="1647" spans="1:11" hidden="1">
      <c r="A1647" s="58" t="s">
        <v>114</v>
      </c>
      <c r="B1647" s="58">
        <v>2022</v>
      </c>
      <c r="C1647" s="58" t="s">
        <v>30</v>
      </c>
      <c r="D1647" s="58" t="s">
        <v>104</v>
      </c>
      <c r="E1647" s="58" t="s">
        <v>118</v>
      </c>
      <c r="F1647" s="58" t="s">
        <v>106</v>
      </c>
      <c r="G1647" s="58" t="s">
        <v>107</v>
      </c>
      <c r="H1647" s="58" t="s">
        <v>108</v>
      </c>
      <c r="I1647" s="58" t="s">
        <v>111</v>
      </c>
      <c r="J1647" s="58">
        <v>774</v>
      </c>
      <c r="K1647" s="58">
        <v>526.24</v>
      </c>
    </row>
    <row r="1648" spans="1:11" hidden="1">
      <c r="A1648" s="58" t="s">
        <v>110</v>
      </c>
      <c r="B1648" s="58">
        <v>2022</v>
      </c>
      <c r="C1648" s="58" t="s">
        <v>30</v>
      </c>
      <c r="D1648" s="58" t="s">
        <v>104</v>
      </c>
      <c r="E1648" s="58" t="s">
        <v>118</v>
      </c>
      <c r="F1648" s="58" t="s">
        <v>106</v>
      </c>
      <c r="G1648" s="58" t="s">
        <v>107</v>
      </c>
      <c r="H1648" s="58" t="s">
        <v>108</v>
      </c>
      <c r="I1648" s="58" t="s">
        <v>111</v>
      </c>
      <c r="J1648" s="58">
        <v>331</v>
      </c>
      <c r="K1648" s="58">
        <v>473.33</v>
      </c>
    </row>
    <row r="1649" spans="1:11" hidden="1">
      <c r="A1649" s="58" t="s">
        <v>110</v>
      </c>
      <c r="B1649" s="58">
        <v>2022</v>
      </c>
      <c r="C1649" s="58" t="s">
        <v>30</v>
      </c>
      <c r="D1649" s="58" t="s">
        <v>104</v>
      </c>
      <c r="E1649" s="58" t="s">
        <v>118</v>
      </c>
      <c r="F1649" s="58" t="s">
        <v>106</v>
      </c>
      <c r="G1649" s="58" t="s">
        <v>107</v>
      </c>
      <c r="H1649" s="58" t="s">
        <v>108</v>
      </c>
      <c r="I1649" s="58" t="s">
        <v>111</v>
      </c>
      <c r="J1649" s="58">
        <v>133</v>
      </c>
      <c r="K1649" s="58">
        <v>190.19</v>
      </c>
    </row>
    <row r="1650" spans="1:11" hidden="1">
      <c r="A1650" s="58" t="s">
        <v>113</v>
      </c>
      <c r="B1650" s="58">
        <v>2022</v>
      </c>
      <c r="C1650" s="58" t="s">
        <v>30</v>
      </c>
      <c r="D1650" s="58" t="s">
        <v>104</v>
      </c>
      <c r="E1650" s="58" t="s">
        <v>118</v>
      </c>
      <c r="F1650" s="58" t="s">
        <v>106</v>
      </c>
      <c r="G1650" s="58" t="s">
        <v>107</v>
      </c>
      <c r="H1650" s="58" t="s">
        <v>108</v>
      </c>
      <c r="I1650" s="58" t="s">
        <v>111</v>
      </c>
      <c r="J1650" s="58">
        <v>335</v>
      </c>
      <c r="K1650" s="58">
        <v>479.05</v>
      </c>
    </row>
    <row r="1651" spans="1:11" hidden="1">
      <c r="A1651" s="58" t="s">
        <v>110</v>
      </c>
      <c r="B1651" s="58">
        <v>2022</v>
      </c>
      <c r="C1651" s="58" t="s">
        <v>30</v>
      </c>
      <c r="D1651" s="58" t="s">
        <v>104</v>
      </c>
      <c r="E1651" s="58" t="s">
        <v>118</v>
      </c>
      <c r="F1651" s="58" t="s">
        <v>106</v>
      </c>
      <c r="G1651" s="58" t="s">
        <v>107</v>
      </c>
      <c r="H1651" s="58" t="s">
        <v>108</v>
      </c>
      <c r="I1651" s="58" t="s">
        <v>111</v>
      </c>
      <c r="J1651" s="58">
        <v>131</v>
      </c>
      <c r="K1651" s="58">
        <v>187.33</v>
      </c>
    </row>
    <row r="1652" spans="1:11" hidden="1">
      <c r="A1652" s="58" t="s">
        <v>113</v>
      </c>
      <c r="B1652" s="58">
        <v>2022</v>
      </c>
      <c r="C1652" s="58" t="s">
        <v>34</v>
      </c>
      <c r="D1652" s="58" t="s">
        <v>104</v>
      </c>
      <c r="E1652" s="58" t="s">
        <v>118</v>
      </c>
      <c r="F1652" s="58" t="s">
        <v>106</v>
      </c>
      <c r="G1652" s="58" t="s">
        <v>107</v>
      </c>
      <c r="H1652" s="58" t="s">
        <v>108</v>
      </c>
      <c r="I1652" s="58" t="s">
        <v>111</v>
      </c>
      <c r="J1652" s="58">
        <v>140</v>
      </c>
      <c r="K1652" s="58">
        <v>200.2</v>
      </c>
    </row>
    <row r="1653" spans="1:11" hidden="1">
      <c r="A1653" s="58" t="s">
        <v>110</v>
      </c>
      <c r="B1653" s="58">
        <v>2022</v>
      </c>
      <c r="C1653" s="58" t="s">
        <v>34</v>
      </c>
      <c r="D1653" s="58" t="s">
        <v>104</v>
      </c>
      <c r="E1653" s="58" t="s">
        <v>118</v>
      </c>
      <c r="F1653" s="58" t="s">
        <v>106</v>
      </c>
      <c r="G1653" s="58" t="s">
        <v>107</v>
      </c>
      <c r="H1653" s="58" t="s">
        <v>108</v>
      </c>
      <c r="I1653" s="58" t="s">
        <v>111</v>
      </c>
      <c r="J1653" s="58">
        <v>356</v>
      </c>
      <c r="K1653" s="58">
        <v>509.08</v>
      </c>
    </row>
    <row r="1654" spans="1:11" hidden="1">
      <c r="A1654" s="58" t="s">
        <v>110</v>
      </c>
      <c r="B1654" s="58">
        <v>2022</v>
      </c>
      <c r="C1654" s="58" t="s">
        <v>34</v>
      </c>
      <c r="D1654" s="58" t="s">
        <v>104</v>
      </c>
      <c r="E1654" s="58" t="s">
        <v>118</v>
      </c>
      <c r="F1654" s="58" t="s">
        <v>106</v>
      </c>
      <c r="G1654" s="58" t="s">
        <v>107</v>
      </c>
      <c r="H1654" s="58" t="s">
        <v>108</v>
      </c>
      <c r="I1654" s="58" t="s">
        <v>111</v>
      </c>
      <c r="J1654" s="58">
        <v>310</v>
      </c>
      <c r="K1654" s="58">
        <v>443.3</v>
      </c>
    </row>
    <row r="1655" spans="1:11" hidden="1">
      <c r="A1655" s="58" t="s">
        <v>103</v>
      </c>
      <c r="B1655" s="58">
        <v>2022</v>
      </c>
      <c r="C1655" s="58" t="s">
        <v>34</v>
      </c>
      <c r="D1655" s="58" t="s">
        <v>104</v>
      </c>
      <c r="E1655" s="58" t="s">
        <v>118</v>
      </c>
      <c r="F1655" s="58" t="s">
        <v>106</v>
      </c>
      <c r="G1655" s="58" t="s">
        <v>107</v>
      </c>
      <c r="H1655" s="58" t="s">
        <v>108</v>
      </c>
      <c r="I1655" s="58" t="s">
        <v>111</v>
      </c>
      <c r="J1655" s="58">
        <v>358</v>
      </c>
      <c r="K1655" s="58">
        <v>511.94</v>
      </c>
    </row>
    <row r="1656" spans="1:11" hidden="1">
      <c r="A1656" s="58" t="s">
        <v>114</v>
      </c>
      <c r="B1656" s="58">
        <v>2022</v>
      </c>
      <c r="C1656" s="58" t="s">
        <v>34</v>
      </c>
      <c r="D1656" s="58" t="s">
        <v>104</v>
      </c>
      <c r="E1656" s="58" t="s">
        <v>118</v>
      </c>
      <c r="F1656" s="58" t="s">
        <v>106</v>
      </c>
      <c r="G1656" s="58" t="s">
        <v>107</v>
      </c>
      <c r="H1656" s="58" t="s">
        <v>108</v>
      </c>
      <c r="I1656" s="58" t="s">
        <v>111</v>
      </c>
      <c r="J1656" s="58">
        <v>138</v>
      </c>
      <c r="K1656" s="58">
        <v>197.34</v>
      </c>
    </row>
    <row r="1657" spans="1:11" hidden="1">
      <c r="A1657" s="58" t="s">
        <v>112</v>
      </c>
      <c r="B1657" s="58">
        <v>2022</v>
      </c>
      <c r="C1657" s="58" t="s">
        <v>34</v>
      </c>
      <c r="D1657" s="58" t="s">
        <v>104</v>
      </c>
      <c r="E1657" s="58" t="s">
        <v>118</v>
      </c>
      <c r="F1657" s="58" t="s">
        <v>106</v>
      </c>
      <c r="G1657" s="58" t="s">
        <v>107</v>
      </c>
      <c r="H1657" s="58" t="s">
        <v>108</v>
      </c>
      <c r="I1657" s="58" t="s">
        <v>111</v>
      </c>
      <c r="J1657" s="58">
        <v>705</v>
      </c>
      <c r="K1657" s="58">
        <v>1008.15</v>
      </c>
    </row>
    <row r="1658" spans="1:11" hidden="1">
      <c r="A1658" s="58" t="s">
        <v>103</v>
      </c>
      <c r="B1658" s="58">
        <v>2022</v>
      </c>
      <c r="C1658" s="58" t="s">
        <v>34</v>
      </c>
      <c r="D1658" s="58" t="s">
        <v>104</v>
      </c>
      <c r="E1658" s="58" t="s">
        <v>118</v>
      </c>
      <c r="F1658" s="58" t="s">
        <v>106</v>
      </c>
      <c r="G1658" s="58" t="s">
        <v>107</v>
      </c>
      <c r="H1658" s="58" t="s">
        <v>108</v>
      </c>
      <c r="I1658" s="58" t="s">
        <v>111</v>
      </c>
      <c r="J1658" s="58">
        <v>738</v>
      </c>
      <c r="K1658" s="58">
        <v>1055.3399999999999</v>
      </c>
    </row>
    <row r="1659" spans="1:11" hidden="1">
      <c r="A1659" s="58" t="s">
        <v>103</v>
      </c>
      <c r="B1659" s="58">
        <v>2022</v>
      </c>
      <c r="C1659" s="58" t="s">
        <v>34</v>
      </c>
      <c r="D1659" s="58" t="s">
        <v>104</v>
      </c>
      <c r="E1659" s="58" t="s">
        <v>118</v>
      </c>
      <c r="F1659" s="58" t="s">
        <v>106</v>
      </c>
      <c r="G1659" s="58" t="s">
        <v>107</v>
      </c>
      <c r="H1659" s="58" t="s">
        <v>108</v>
      </c>
      <c r="I1659" s="58" t="s">
        <v>111</v>
      </c>
      <c r="J1659" s="58">
        <v>141</v>
      </c>
      <c r="K1659" s="58">
        <v>201.63</v>
      </c>
    </row>
    <row r="1660" spans="1:11" hidden="1">
      <c r="A1660" s="58" t="s">
        <v>112</v>
      </c>
      <c r="B1660" s="58">
        <v>2022</v>
      </c>
      <c r="C1660" s="58" t="s">
        <v>34</v>
      </c>
      <c r="D1660" s="58" t="s">
        <v>104</v>
      </c>
      <c r="E1660" s="58" t="s">
        <v>118</v>
      </c>
      <c r="F1660" s="58" t="s">
        <v>106</v>
      </c>
      <c r="G1660" s="58" t="s">
        <v>107</v>
      </c>
      <c r="H1660" s="58" t="s">
        <v>108</v>
      </c>
      <c r="I1660" s="58" t="s">
        <v>111</v>
      </c>
      <c r="J1660" s="58">
        <v>309</v>
      </c>
      <c r="K1660" s="58">
        <v>526.24</v>
      </c>
    </row>
    <row r="1661" spans="1:11" hidden="1">
      <c r="A1661" s="58" t="s">
        <v>114</v>
      </c>
      <c r="B1661" s="58">
        <v>2022</v>
      </c>
      <c r="C1661" s="58" t="s">
        <v>34</v>
      </c>
      <c r="D1661" s="58" t="s">
        <v>104</v>
      </c>
      <c r="E1661" s="58" t="s">
        <v>118</v>
      </c>
      <c r="F1661" s="58" t="s">
        <v>106</v>
      </c>
      <c r="G1661" s="58" t="s">
        <v>107</v>
      </c>
      <c r="H1661" s="58" t="s">
        <v>108</v>
      </c>
      <c r="I1661" s="58" t="s">
        <v>111</v>
      </c>
      <c r="J1661" s="58">
        <v>778</v>
      </c>
      <c r="K1661" s="58">
        <v>526.24</v>
      </c>
    </row>
    <row r="1662" spans="1:11" hidden="1">
      <c r="A1662" s="58" t="s">
        <v>103</v>
      </c>
      <c r="B1662" s="58">
        <v>2022</v>
      </c>
      <c r="C1662" s="58" t="s">
        <v>34</v>
      </c>
      <c r="D1662" s="58" t="s">
        <v>104</v>
      </c>
      <c r="E1662" s="58" t="s">
        <v>118</v>
      </c>
      <c r="F1662" s="58" t="s">
        <v>106</v>
      </c>
      <c r="G1662" s="58" t="s">
        <v>107</v>
      </c>
      <c r="H1662" s="58" t="s">
        <v>108</v>
      </c>
      <c r="I1662" s="58" t="s">
        <v>111</v>
      </c>
      <c r="J1662" s="58">
        <v>139</v>
      </c>
      <c r="K1662" s="58">
        <v>198.77</v>
      </c>
    </row>
    <row r="1663" spans="1:11" hidden="1">
      <c r="A1663" s="58" t="s">
        <v>110</v>
      </c>
      <c r="B1663" s="58">
        <v>2022</v>
      </c>
      <c r="C1663" s="58" t="s">
        <v>34</v>
      </c>
      <c r="D1663" s="58" t="s">
        <v>104</v>
      </c>
      <c r="E1663" s="58" t="s">
        <v>118</v>
      </c>
      <c r="F1663" s="58" t="s">
        <v>106</v>
      </c>
      <c r="G1663" s="58" t="s">
        <v>107</v>
      </c>
      <c r="H1663" s="58" t="s">
        <v>108</v>
      </c>
      <c r="I1663" s="58" t="s">
        <v>111</v>
      </c>
      <c r="J1663" s="58">
        <v>313</v>
      </c>
      <c r="K1663" s="58">
        <v>447.59</v>
      </c>
    </row>
    <row r="1664" spans="1:11" hidden="1">
      <c r="A1664" s="58" t="s">
        <v>110</v>
      </c>
      <c r="B1664" s="58">
        <v>2022</v>
      </c>
      <c r="C1664" s="58" t="s">
        <v>34</v>
      </c>
      <c r="D1664" s="58" t="s">
        <v>104</v>
      </c>
      <c r="E1664" s="58" t="s">
        <v>118</v>
      </c>
      <c r="F1664" s="58" t="s">
        <v>106</v>
      </c>
      <c r="G1664" s="58" t="s">
        <v>107</v>
      </c>
      <c r="H1664" s="58" t="s">
        <v>108</v>
      </c>
      <c r="I1664" s="58" t="s">
        <v>111</v>
      </c>
      <c r="J1664" s="58">
        <v>137</v>
      </c>
      <c r="K1664" s="58">
        <v>195.91</v>
      </c>
    </row>
    <row r="1665" spans="1:11" hidden="1">
      <c r="A1665" s="58" t="s">
        <v>103</v>
      </c>
      <c r="B1665" s="58">
        <v>2022</v>
      </c>
      <c r="C1665" s="58" t="s">
        <v>34</v>
      </c>
      <c r="D1665" s="58" t="s">
        <v>104</v>
      </c>
      <c r="E1665" s="58" t="s">
        <v>118</v>
      </c>
      <c r="F1665" s="58" t="s">
        <v>106</v>
      </c>
      <c r="G1665" s="58" t="s">
        <v>107</v>
      </c>
      <c r="H1665" s="58" t="s">
        <v>108</v>
      </c>
      <c r="I1665" s="58" t="s">
        <v>111</v>
      </c>
      <c r="J1665" s="58">
        <v>311</v>
      </c>
      <c r="K1665" s="58">
        <v>444.73</v>
      </c>
    </row>
    <row r="1666" spans="1:11" hidden="1">
      <c r="A1666" s="58" t="s">
        <v>113</v>
      </c>
      <c r="B1666" s="58">
        <v>2022</v>
      </c>
      <c r="C1666" s="58" t="s">
        <v>34</v>
      </c>
      <c r="D1666" s="58" t="s">
        <v>104</v>
      </c>
      <c r="E1666" s="58" t="s">
        <v>118</v>
      </c>
      <c r="F1666" s="58" t="s">
        <v>106</v>
      </c>
      <c r="G1666" s="58" t="s">
        <v>107</v>
      </c>
      <c r="H1666" s="58" t="s">
        <v>108</v>
      </c>
      <c r="I1666" s="58" t="s">
        <v>111</v>
      </c>
      <c r="J1666" s="58">
        <v>747</v>
      </c>
      <c r="K1666" s="58">
        <v>1068.21</v>
      </c>
    </row>
    <row r="1667" spans="1:11" hidden="1">
      <c r="A1667" s="58" t="s">
        <v>103</v>
      </c>
      <c r="B1667" s="58">
        <v>2022</v>
      </c>
      <c r="C1667" s="58" t="s">
        <v>23</v>
      </c>
      <c r="D1667" s="58" t="s">
        <v>104</v>
      </c>
      <c r="E1667" s="58" t="s">
        <v>118</v>
      </c>
      <c r="F1667" s="58" t="s">
        <v>106</v>
      </c>
      <c r="G1667" s="58" t="s">
        <v>107</v>
      </c>
      <c r="H1667" s="58" t="s">
        <v>108</v>
      </c>
      <c r="I1667" s="58" t="s">
        <v>111</v>
      </c>
      <c r="J1667" s="58">
        <v>362</v>
      </c>
      <c r="K1667" s="58">
        <v>492.32</v>
      </c>
    </row>
    <row r="1668" spans="1:11" hidden="1">
      <c r="A1668" s="58" t="s">
        <v>110</v>
      </c>
      <c r="B1668" s="58">
        <v>2022</v>
      </c>
      <c r="C1668" s="58" t="s">
        <v>23</v>
      </c>
      <c r="D1668" s="58" t="s">
        <v>104</v>
      </c>
      <c r="E1668" s="58" t="s">
        <v>118</v>
      </c>
      <c r="F1668" s="58" t="s">
        <v>106</v>
      </c>
      <c r="G1668" s="58" t="s">
        <v>107</v>
      </c>
      <c r="H1668" s="58" t="s">
        <v>108</v>
      </c>
      <c r="I1668" s="58" t="s">
        <v>111</v>
      </c>
      <c r="J1668" s="58">
        <v>164</v>
      </c>
      <c r="K1668" s="58">
        <v>234.52</v>
      </c>
    </row>
    <row r="1669" spans="1:11" hidden="1">
      <c r="A1669" s="58" t="s">
        <v>112</v>
      </c>
      <c r="B1669" s="58">
        <v>2022</v>
      </c>
      <c r="C1669" s="58" t="s">
        <v>23</v>
      </c>
      <c r="D1669" s="58" t="s">
        <v>104</v>
      </c>
      <c r="E1669" s="58" t="s">
        <v>118</v>
      </c>
      <c r="F1669" s="58" t="s">
        <v>106</v>
      </c>
      <c r="G1669" s="58" t="s">
        <v>107</v>
      </c>
      <c r="H1669" s="58" t="s">
        <v>108</v>
      </c>
      <c r="I1669" s="58" t="s">
        <v>111</v>
      </c>
      <c r="J1669" s="58">
        <v>364</v>
      </c>
      <c r="K1669" s="58">
        <v>520.52</v>
      </c>
    </row>
    <row r="1670" spans="1:11" hidden="1">
      <c r="A1670" s="58" t="s">
        <v>103</v>
      </c>
      <c r="B1670" s="58">
        <v>2022</v>
      </c>
      <c r="C1670" s="58" t="s">
        <v>23</v>
      </c>
      <c r="D1670" s="58" t="s">
        <v>104</v>
      </c>
      <c r="E1670" s="58" t="s">
        <v>118</v>
      </c>
      <c r="F1670" s="58" t="s">
        <v>106</v>
      </c>
      <c r="G1670" s="58" t="s">
        <v>107</v>
      </c>
      <c r="H1670" s="58" t="s">
        <v>108</v>
      </c>
      <c r="I1670" s="58" t="s">
        <v>111</v>
      </c>
      <c r="J1670" s="58">
        <v>166</v>
      </c>
      <c r="K1670" s="58">
        <v>237.38</v>
      </c>
    </row>
    <row r="1671" spans="1:11" hidden="1">
      <c r="A1671" s="58" t="s">
        <v>103</v>
      </c>
      <c r="B1671" s="58">
        <v>2022</v>
      </c>
      <c r="C1671" s="58" t="s">
        <v>23</v>
      </c>
      <c r="D1671" s="58" t="s">
        <v>104</v>
      </c>
      <c r="E1671" s="58" t="s">
        <v>118</v>
      </c>
      <c r="F1671" s="58" t="s">
        <v>106</v>
      </c>
      <c r="G1671" s="58" t="s">
        <v>107</v>
      </c>
      <c r="H1671" s="58" t="s">
        <v>108</v>
      </c>
      <c r="I1671" s="58" t="s">
        <v>111</v>
      </c>
      <c r="J1671" s="58">
        <v>696</v>
      </c>
      <c r="K1671" s="58">
        <v>995.28</v>
      </c>
    </row>
    <row r="1672" spans="1:11" hidden="1">
      <c r="A1672" s="58" t="s">
        <v>112</v>
      </c>
      <c r="B1672" s="58">
        <v>2022</v>
      </c>
      <c r="C1672" s="58" t="s">
        <v>23</v>
      </c>
      <c r="D1672" s="58" t="s">
        <v>104</v>
      </c>
      <c r="E1672" s="58" t="s">
        <v>118</v>
      </c>
      <c r="F1672" s="58" t="s">
        <v>106</v>
      </c>
      <c r="G1672" s="58" t="s">
        <v>107</v>
      </c>
      <c r="H1672" s="58" t="s">
        <v>108</v>
      </c>
      <c r="I1672" s="58" t="s">
        <v>111</v>
      </c>
      <c r="J1672" s="58">
        <v>363</v>
      </c>
      <c r="K1672" s="58">
        <v>519.09</v>
      </c>
    </row>
    <row r="1673" spans="1:11" hidden="1">
      <c r="A1673" s="58" t="s">
        <v>103</v>
      </c>
      <c r="B1673" s="58">
        <v>2022</v>
      </c>
      <c r="C1673" s="58" t="s">
        <v>23</v>
      </c>
      <c r="D1673" s="58" t="s">
        <v>104</v>
      </c>
      <c r="E1673" s="58" t="s">
        <v>118</v>
      </c>
      <c r="F1673" s="58" t="s">
        <v>106</v>
      </c>
      <c r="G1673" s="58" t="s">
        <v>107</v>
      </c>
      <c r="H1673" s="58" t="s">
        <v>108</v>
      </c>
      <c r="I1673" s="58" t="s">
        <v>111</v>
      </c>
      <c r="J1673" s="58">
        <v>769</v>
      </c>
      <c r="K1673" s="58">
        <v>526.24</v>
      </c>
    </row>
    <row r="1674" spans="1:11" hidden="1">
      <c r="A1674" s="58" t="s">
        <v>103</v>
      </c>
      <c r="B1674" s="58">
        <v>2022</v>
      </c>
      <c r="C1674" s="58" t="s">
        <v>23</v>
      </c>
      <c r="D1674" s="58" t="s">
        <v>104</v>
      </c>
      <c r="E1674" s="58" t="s">
        <v>118</v>
      </c>
      <c r="F1674" s="58" t="s">
        <v>106</v>
      </c>
      <c r="G1674" s="58" t="s">
        <v>107</v>
      </c>
      <c r="H1674" s="58" t="s">
        <v>108</v>
      </c>
      <c r="I1674" s="58" t="s">
        <v>111</v>
      </c>
      <c r="J1674" s="58">
        <v>367</v>
      </c>
      <c r="K1674" s="58">
        <v>524.80999999999995</v>
      </c>
    </row>
    <row r="1675" spans="1:11" hidden="1">
      <c r="A1675" s="58" t="s">
        <v>112</v>
      </c>
      <c r="B1675" s="58">
        <v>2022</v>
      </c>
      <c r="C1675" s="58" t="s">
        <v>23</v>
      </c>
      <c r="D1675" s="58" t="s">
        <v>104</v>
      </c>
      <c r="E1675" s="58" t="s">
        <v>118</v>
      </c>
      <c r="F1675" s="58" t="s">
        <v>106</v>
      </c>
      <c r="G1675" s="58" t="s">
        <v>107</v>
      </c>
      <c r="H1675" s="58" t="s">
        <v>108</v>
      </c>
      <c r="I1675" s="58" t="s">
        <v>111</v>
      </c>
      <c r="J1675" s="58">
        <v>163</v>
      </c>
      <c r="K1675" s="58">
        <v>233.09</v>
      </c>
    </row>
    <row r="1676" spans="1:11" hidden="1">
      <c r="A1676" s="58" t="s">
        <v>110</v>
      </c>
      <c r="B1676" s="58">
        <v>2022</v>
      </c>
      <c r="C1676" s="58" t="s">
        <v>23</v>
      </c>
      <c r="D1676" s="58" t="s">
        <v>104</v>
      </c>
      <c r="E1676" s="58" t="s">
        <v>118</v>
      </c>
      <c r="F1676" s="58" t="s">
        <v>106</v>
      </c>
      <c r="G1676" s="58" t="s">
        <v>107</v>
      </c>
      <c r="H1676" s="58" t="s">
        <v>108</v>
      </c>
      <c r="I1676" s="58" t="s">
        <v>111</v>
      </c>
      <c r="J1676" s="58">
        <v>365</v>
      </c>
      <c r="K1676" s="58">
        <v>521.95000000000005</v>
      </c>
    </row>
    <row r="1677" spans="1:11" hidden="1">
      <c r="A1677" s="58" t="s">
        <v>112</v>
      </c>
      <c r="B1677" s="58">
        <v>2022</v>
      </c>
      <c r="C1677" s="58" t="s">
        <v>23</v>
      </c>
      <c r="D1677" s="58" t="s">
        <v>104</v>
      </c>
      <c r="E1677" s="58" t="s">
        <v>118</v>
      </c>
      <c r="F1677" s="58" t="s">
        <v>106</v>
      </c>
      <c r="G1677" s="58" t="s">
        <v>107</v>
      </c>
      <c r="H1677" s="58" t="s">
        <v>108</v>
      </c>
      <c r="I1677" s="58" t="s">
        <v>111</v>
      </c>
      <c r="J1677" s="58">
        <v>167</v>
      </c>
      <c r="K1677" s="58">
        <v>238.81</v>
      </c>
    </row>
    <row r="1678" spans="1:11" hidden="1">
      <c r="A1678" s="58" t="s">
        <v>103</v>
      </c>
      <c r="B1678" s="58">
        <v>2022</v>
      </c>
      <c r="C1678" s="58" t="s">
        <v>1</v>
      </c>
      <c r="D1678" s="58" t="s">
        <v>104</v>
      </c>
      <c r="E1678" s="58" t="s">
        <v>118</v>
      </c>
      <c r="F1678" s="58" t="s">
        <v>106</v>
      </c>
      <c r="G1678" s="58" t="s">
        <v>107</v>
      </c>
      <c r="H1678" s="58" t="s">
        <v>108</v>
      </c>
      <c r="I1678" s="58" t="s">
        <v>111</v>
      </c>
      <c r="J1678" s="58">
        <v>368</v>
      </c>
      <c r="K1678" s="58">
        <v>500.48</v>
      </c>
    </row>
    <row r="1679" spans="1:11" hidden="1">
      <c r="A1679" s="58" t="s">
        <v>110</v>
      </c>
      <c r="B1679" s="58">
        <v>2022</v>
      </c>
      <c r="C1679" s="58" t="s">
        <v>1</v>
      </c>
      <c r="D1679" s="58" t="s">
        <v>104</v>
      </c>
      <c r="E1679" s="58" t="s">
        <v>118</v>
      </c>
      <c r="F1679" s="58" t="s">
        <v>106</v>
      </c>
      <c r="G1679" s="58" t="s">
        <v>107</v>
      </c>
      <c r="H1679" s="58" t="s">
        <v>108</v>
      </c>
      <c r="I1679" s="58" t="s">
        <v>111</v>
      </c>
      <c r="J1679" s="58">
        <v>170</v>
      </c>
      <c r="K1679" s="58">
        <v>243.1</v>
      </c>
    </row>
    <row r="1680" spans="1:11" hidden="1">
      <c r="A1680" s="58" t="s">
        <v>110</v>
      </c>
      <c r="B1680" s="58">
        <v>2022</v>
      </c>
      <c r="C1680" s="58" t="s">
        <v>1</v>
      </c>
      <c r="D1680" s="58" t="s">
        <v>104</v>
      </c>
      <c r="E1680" s="58" t="s">
        <v>118</v>
      </c>
      <c r="F1680" s="58" t="s">
        <v>106</v>
      </c>
      <c r="G1680" s="58" t="s">
        <v>107</v>
      </c>
      <c r="H1680" s="58" t="s">
        <v>108</v>
      </c>
      <c r="I1680" s="58" t="s">
        <v>111</v>
      </c>
      <c r="J1680" s="58">
        <v>370</v>
      </c>
      <c r="K1680" s="58">
        <v>529.1</v>
      </c>
    </row>
    <row r="1681" spans="1:11" hidden="1">
      <c r="A1681" s="58" t="s">
        <v>103</v>
      </c>
      <c r="B1681" s="58">
        <v>2022</v>
      </c>
      <c r="C1681" s="58" t="s">
        <v>1</v>
      </c>
      <c r="D1681" s="58" t="s">
        <v>104</v>
      </c>
      <c r="E1681" s="58" t="s">
        <v>118</v>
      </c>
      <c r="F1681" s="58" t="s">
        <v>106</v>
      </c>
      <c r="G1681" s="58" t="s">
        <v>107</v>
      </c>
      <c r="H1681" s="58" t="s">
        <v>108</v>
      </c>
      <c r="I1681" s="58" t="s">
        <v>111</v>
      </c>
      <c r="J1681" s="58">
        <v>172</v>
      </c>
      <c r="K1681" s="58">
        <v>245.96</v>
      </c>
    </row>
    <row r="1682" spans="1:11" hidden="1">
      <c r="A1682" s="58" t="s">
        <v>110</v>
      </c>
      <c r="B1682" s="58">
        <v>2022</v>
      </c>
      <c r="C1682" s="58" t="s">
        <v>1</v>
      </c>
      <c r="D1682" s="58" t="s">
        <v>104</v>
      </c>
      <c r="E1682" s="58" t="s">
        <v>118</v>
      </c>
      <c r="F1682" s="58" t="s">
        <v>106</v>
      </c>
      <c r="G1682" s="58" t="s">
        <v>107</v>
      </c>
      <c r="H1682" s="58" t="s">
        <v>108</v>
      </c>
      <c r="I1682" s="58" t="s">
        <v>111</v>
      </c>
      <c r="J1682" s="58">
        <v>695</v>
      </c>
      <c r="K1682" s="58">
        <v>993.85</v>
      </c>
    </row>
    <row r="1683" spans="1:11" hidden="1">
      <c r="A1683" s="58" t="s">
        <v>103</v>
      </c>
      <c r="B1683" s="58">
        <v>2022</v>
      </c>
      <c r="C1683" s="58" t="s">
        <v>1</v>
      </c>
      <c r="D1683" s="58" t="s">
        <v>104</v>
      </c>
      <c r="E1683" s="58" t="s">
        <v>118</v>
      </c>
      <c r="F1683" s="58" t="s">
        <v>106</v>
      </c>
      <c r="G1683" s="58" t="s">
        <v>107</v>
      </c>
      <c r="H1683" s="58" t="s">
        <v>108</v>
      </c>
      <c r="I1683" s="58" t="s">
        <v>111</v>
      </c>
      <c r="J1683" s="58">
        <v>729</v>
      </c>
      <c r="K1683" s="58">
        <v>1042.47</v>
      </c>
    </row>
    <row r="1684" spans="1:11" hidden="1">
      <c r="A1684" s="58" t="s">
        <v>103</v>
      </c>
      <c r="B1684" s="58">
        <v>2022</v>
      </c>
      <c r="C1684" s="58" t="s">
        <v>1</v>
      </c>
      <c r="D1684" s="58" t="s">
        <v>104</v>
      </c>
      <c r="E1684" s="58" t="s">
        <v>118</v>
      </c>
      <c r="F1684" s="58" t="s">
        <v>106</v>
      </c>
      <c r="G1684" s="58" t="s">
        <v>107</v>
      </c>
      <c r="H1684" s="58" t="s">
        <v>108</v>
      </c>
      <c r="I1684" s="58" t="s">
        <v>111</v>
      </c>
      <c r="J1684" s="58">
        <v>369</v>
      </c>
      <c r="K1684" s="58">
        <v>527.66999999999996</v>
      </c>
    </row>
    <row r="1685" spans="1:11" hidden="1">
      <c r="A1685" s="58" t="s">
        <v>112</v>
      </c>
      <c r="B1685" s="58">
        <v>2022</v>
      </c>
      <c r="C1685" s="58" t="s">
        <v>1</v>
      </c>
      <c r="D1685" s="58" t="s">
        <v>104</v>
      </c>
      <c r="E1685" s="58" t="s">
        <v>118</v>
      </c>
      <c r="F1685" s="58" t="s">
        <v>106</v>
      </c>
      <c r="G1685" s="58" t="s">
        <v>107</v>
      </c>
      <c r="H1685" s="58" t="s">
        <v>108</v>
      </c>
      <c r="I1685" s="58" t="s">
        <v>111</v>
      </c>
      <c r="J1685" s="58">
        <v>768</v>
      </c>
      <c r="K1685" s="58">
        <v>526.24</v>
      </c>
    </row>
    <row r="1686" spans="1:11" hidden="1">
      <c r="A1686" s="58" t="s">
        <v>110</v>
      </c>
      <c r="B1686" s="58">
        <v>2022</v>
      </c>
      <c r="C1686" s="58" t="s">
        <v>1</v>
      </c>
      <c r="D1686" s="58" t="s">
        <v>104</v>
      </c>
      <c r="E1686" s="58" t="s">
        <v>118</v>
      </c>
      <c r="F1686" s="58" t="s">
        <v>106</v>
      </c>
      <c r="G1686" s="58" t="s">
        <v>107</v>
      </c>
      <c r="H1686" s="58" t="s">
        <v>108</v>
      </c>
      <c r="I1686" s="58" t="s">
        <v>111</v>
      </c>
      <c r="J1686" s="58">
        <v>169</v>
      </c>
      <c r="K1686" s="58">
        <v>241.67</v>
      </c>
    </row>
    <row r="1687" spans="1:11" hidden="1">
      <c r="A1687" s="58" t="s">
        <v>110</v>
      </c>
      <c r="B1687" s="58">
        <v>2022</v>
      </c>
      <c r="C1687" s="58" t="s">
        <v>1</v>
      </c>
      <c r="D1687" s="58" t="s">
        <v>104</v>
      </c>
      <c r="E1687" s="58" t="s">
        <v>118</v>
      </c>
      <c r="F1687" s="58" t="s">
        <v>106</v>
      </c>
      <c r="G1687" s="58" t="s">
        <v>107</v>
      </c>
      <c r="H1687" s="58" t="s">
        <v>108</v>
      </c>
      <c r="I1687" s="58" t="s">
        <v>111</v>
      </c>
      <c r="J1687" s="58">
        <v>371</v>
      </c>
      <c r="K1687" s="58">
        <v>530.53</v>
      </c>
    </row>
    <row r="1688" spans="1:11" hidden="1">
      <c r="A1688" s="58" t="s">
        <v>103</v>
      </c>
      <c r="B1688" s="58">
        <v>2022</v>
      </c>
      <c r="C1688" s="58" t="s">
        <v>1</v>
      </c>
      <c r="D1688" s="58" t="s">
        <v>104</v>
      </c>
      <c r="E1688" s="58" t="s">
        <v>118</v>
      </c>
      <c r="F1688" s="58" t="s">
        <v>106</v>
      </c>
      <c r="G1688" s="58" t="s">
        <v>107</v>
      </c>
      <c r="H1688" s="58" t="s">
        <v>108</v>
      </c>
      <c r="I1688" s="58" t="s">
        <v>111</v>
      </c>
      <c r="J1688" s="58">
        <v>173</v>
      </c>
      <c r="K1688" s="58">
        <v>247.39</v>
      </c>
    </row>
    <row r="1689" spans="1:11" hidden="1">
      <c r="A1689" s="58" t="s">
        <v>103</v>
      </c>
      <c r="B1689" s="58">
        <v>2022</v>
      </c>
      <c r="C1689" s="58" t="s">
        <v>29</v>
      </c>
      <c r="D1689" s="58" t="s">
        <v>104</v>
      </c>
      <c r="E1689" s="58" t="s">
        <v>118</v>
      </c>
      <c r="F1689" s="58" t="s">
        <v>106</v>
      </c>
      <c r="G1689" s="58" t="s">
        <v>107</v>
      </c>
      <c r="H1689" s="58" t="s">
        <v>108</v>
      </c>
      <c r="I1689" s="58" t="s">
        <v>111</v>
      </c>
      <c r="J1689" s="58">
        <v>338</v>
      </c>
      <c r="K1689" s="58">
        <v>459.68</v>
      </c>
    </row>
    <row r="1690" spans="1:11" hidden="1">
      <c r="A1690" s="58" t="s">
        <v>114</v>
      </c>
      <c r="B1690" s="58">
        <v>2022</v>
      </c>
      <c r="C1690" s="58" t="s">
        <v>29</v>
      </c>
      <c r="D1690" s="58" t="s">
        <v>104</v>
      </c>
      <c r="E1690" s="58" t="s">
        <v>118</v>
      </c>
      <c r="F1690" s="58" t="s">
        <v>106</v>
      </c>
      <c r="G1690" s="58" t="s">
        <v>107</v>
      </c>
      <c r="H1690" s="58" t="s">
        <v>108</v>
      </c>
      <c r="I1690" s="58" t="s">
        <v>111</v>
      </c>
      <c r="J1690" s="58">
        <v>140</v>
      </c>
      <c r="K1690" s="58">
        <v>200.2</v>
      </c>
    </row>
    <row r="1691" spans="1:11" hidden="1">
      <c r="A1691" s="58" t="s">
        <v>110</v>
      </c>
      <c r="B1691" s="58">
        <v>2022</v>
      </c>
      <c r="C1691" s="58" t="s">
        <v>29</v>
      </c>
      <c r="D1691" s="58" t="s">
        <v>104</v>
      </c>
      <c r="E1691" s="58" t="s">
        <v>118</v>
      </c>
      <c r="F1691" s="58" t="s">
        <v>106</v>
      </c>
      <c r="G1691" s="58" t="s">
        <v>107</v>
      </c>
      <c r="H1691" s="58" t="s">
        <v>108</v>
      </c>
      <c r="I1691" s="58" t="s">
        <v>111</v>
      </c>
      <c r="J1691" s="58">
        <v>340</v>
      </c>
      <c r="K1691" s="58">
        <v>486.2</v>
      </c>
    </row>
    <row r="1692" spans="1:11" hidden="1">
      <c r="A1692" s="58" t="s">
        <v>110</v>
      </c>
      <c r="B1692" s="58">
        <v>2022</v>
      </c>
      <c r="C1692" s="58" t="s">
        <v>29</v>
      </c>
      <c r="D1692" s="58" t="s">
        <v>104</v>
      </c>
      <c r="E1692" s="58" t="s">
        <v>118</v>
      </c>
      <c r="F1692" s="58" t="s">
        <v>106</v>
      </c>
      <c r="G1692" s="58" t="s">
        <v>107</v>
      </c>
      <c r="H1692" s="58" t="s">
        <v>108</v>
      </c>
      <c r="I1692" s="58" t="s">
        <v>111</v>
      </c>
      <c r="J1692" s="58">
        <v>136</v>
      </c>
      <c r="K1692" s="58">
        <v>194.48</v>
      </c>
    </row>
    <row r="1693" spans="1:11" hidden="1">
      <c r="A1693" s="58" t="s">
        <v>103</v>
      </c>
      <c r="B1693" s="58">
        <v>2022</v>
      </c>
      <c r="C1693" s="58" t="s">
        <v>29</v>
      </c>
      <c r="D1693" s="58" t="s">
        <v>104</v>
      </c>
      <c r="E1693" s="58" t="s">
        <v>118</v>
      </c>
      <c r="F1693" s="58" t="s">
        <v>106</v>
      </c>
      <c r="G1693" s="58" t="s">
        <v>107</v>
      </c>
      <c r="H1693" s="58" t="s">
        <v>108</v>
      </c>
      <c r="I1693" s="58" t="s">
        <v>111</v>
      </c>
      <c r="J1693" s="58">
        <v>701</v>
      </c>
      <c r="K1693" s="58">
        <v>1002.43</v>
      </c>
    </row>
    <row r="1694" spans="1:11" hidden="1">
      <c r="A1694" s="58" t="s">
        <v>112</v>
      </c>
      <c r="B1694" s="58">
        <v>2022</v>
      </c>
      <c r="C1694" s="58" t="s">
        <v>29</v>
      </c>
      <c r="D1694" s="58" t="s">
        <v>104</v>
      </c>
      <c r="E1694" s="58" t="s">
        <v>118</v>
      </c>
      <c r="F1694" s="58" t="s">
        <v>106</v>
      </c>
      <c r="G1694" s="58" t="s">
        <v>107</v>
      </c>
      <c r="H1694" s="58" t="s">
        <v>108</v>
      </c>
      <c r="I1694" s="58" t="s">
        <v>111</v>
      </c>
      <c r="J1694" s="58">
        <v>734</v>
      </c>
      <c r="K1694" s="58">
        <v>1049.6199999999999</v>
      </c>
    </row>
    <row r="1695" spans="1:11" hidden="1">
      <c r="A1695" s="58" t="s">
        <v>103</v>
      </c>
      <c r="B1695" s="58">
        <v>2022</v>
      </c>
      <c r="C1695" s="58" t="s">
        <v>29</v>
      </c>
      <c r="D1695" s="58" t="s">
        <v>104</v>
      </c>
      <c r="E1695" s="58" t="s">
        <v>118</v>
      </c>
      <c r="F1695" s="58" t="s">
        <v>106</v>
      </c>
      <c r="G1695" s="58" t="s">
        <v>107</v>
      </c>
      <c r="H1695" s="58" t="s">
        <v>108</v>
      </c>
      <c r="I1695" s="58" t="s">
        <v>111</v>
      </c>
      <c r="J1695" s="58">
        <v>339</v>
      </c>
      <c r="K1695" s="58">
        <v>526.24</v>
      </c>
    </row>
    <row r="1696" spans="1:11" hidden="1">
      <c r="A1696" s="58" t="s">
        <v>110</v>
      </c>
      <c r="B1696" s="58">
        <v>2022</v>
      </c>
      <c r="C1696" s="58" t="s">
        <v>29</v>
      </c>
      <c r="D1696" s="58" t="s">
        <v>104</v>
      </c>
      <c r="E1696" s="58" t="s">
        <v>118</v>
      </c>
      <c r="F1696" s="58" t="s">
        <v>106</v>
      </c>
      <c r="G1696" s="58" t="s">
        <v>107</v>
      </c>
      <c r="H1696" s="58" t="s">
        <v>108</v>
      </c>
      <c r="I1696" s="58" t="s">
        <v>111</v>
      </c>
      <c r="J1696" s="58">
        <v>773</v>
      </c>
      <c r="K1696" s="58">
        <v>526.24</v>
      </c>
    </row>
    <row r="1697" spans="1:11" hidden="1">
      <c r="A1697" s="58" t="s">
        <v>103</v>
      </c>
      <c r="B1697" s="58">
        <v>2022</v>
      </c>
      <c r="C1697" s="58" t="s">
        <v>29</v>
      </c>
      <c r="D1697" s="58" t="s">
        <v>104</v>
      </c>
      <c r="E1697" s="58" t="s">
        <v>118</v>
      </c>
      <c r="F1697" s="58" t="s">
        <v>106</v>
      </c>
      <c r="G1697" s="58" t="s">
        <v>107</v>
      </c>
      <c r="H1697" s="58" t="s">
        <v>108</v>
      </c>
      <c r="I1697" s="58" t="s">
        <v>111</v>
      </c>
      <c r="J1697" s="58">
        <v>337</v>
      </c>
      <c r="K1697" s="58">
        <v>481.91</v>
      </c>
    </row>
    <row r="1698" spans="1:11" hidden="1">
      <c r="A1698" s="58" t="s">
        <v>110</v>
      </c>
      <c r="B1698" s="58">
        <v>2022</v>
      </c>
      <c r="C1698" s="58" t="s">
        <v>29</v>
      </c>
      <c r="D1698" s="58" t="s">
        <v>104</v>
      </c>
      <c r="E1698" s="58" t="s">
        <v>118</v>
      </c>
      <c r="F1698" s="58" t="s">
        <v>106</v>
      </c>
      <c r="G1698" s="58" t="s">
        <v>107</v>
      </c>
      <c r="H1698" s="58" t="s">
        <v>108</v>
      </c>
      <c r="I1698" s="58" t="s">
        <v>111</v>
      </c>
      <c r="J1698" s="58">
        <v>139</v>
      </c>
      <c r="K1698" s="58">
        <v>198.77</v>
      </c>
    </row>
    <row r="1699" spans="1:11" hidden="1">
      <c r="A1699" s="58" t="s">
        <v>114</v>
      </c>
      <c r="B1699" s="58">
        <v>2022</v>
      </c>
      <c r="C1699" s="58" t="s">
        <v>29</v>
      </c>
      <c r="D1699" s="58" t="s">
        <v>104</v>
      </c>
      <c r="E1699" s="58" t="s">
        <v>118</v>
      </c>
      <c r="F1699" s="58" t="s">
        <v>106</v>
      </c>
      <c r="G1699" s="58" t="s">
        <v>107</v>
      </c>
      <c r="H1699" s="58" t="s">
        <v>108</v>
      </c>
      <c r="I1699" s="58" t="s">
        <v>111</v>
      </c>
      <c r="J1699" s="58">
        <v>137</v>
      </c>
      <c r="K1699" s="58">
        <v>195.91</v>
      </c>
    </row>
    <row r="1700" spans="1:11" hidden="1">
      <c r="A1700" s="58" t="s">
        <v>114</v>
      </c>
      <c r="B1700" s="58">
        <v>2022</v>
      </c>
      <c r="C1700" s="58" t="s">
        <v>28</v>
      </c>
      <c r="D1700" s="58" t="s">
        <v>104</v>
      </c>
      <c r="E1700" s="58" t="s">
        <v>118</v>
      </c>
      <c r="F1700" s="58" t="s">
        <v>106</v>
      </c>
      <c r="G1700" s="58" t="s">
        <v>107</v>
      </c>
      <c r="H1700" s="58" t="s">
        <v>108</v>
      </c>
      <c r="I1700" s="58" t="s">
        <v>111</v>
      </c>
      <c r="J1700" s="58">
        <v>344</v>
      </c>
      <c r="K1700" s="58">
        <v>467.84</v>
      </c>
    </row>
    <row r="1701" spans="1:11" hidden="1">
      <c r="A1701" s="58" t="s">
        <v>103</v>
      </c>
      <c r="B1701" s="58">
        <v>2022</v>
      </c>
      <c r="C1701" s="58" t="s">
        <v>28</v>
      </c>
      <c r="D1701" s="58" t="s">
        <v>104</v>
      </c>
      <c r="E1701" s="58" t="s">
        <v>118</v>
      </c>
      <c r="F1701" s="58" t="s">
        <v>106</v>
      </c>
      <c r="G1701" s="58" t="s">
        <v>107</v>
      </c>
      <c r="H1701" s="58" t="s">
        <v>108</v>
      </c>
      <c r="I1701" s="58" t="s">
        <v>111</v>
      </c>
      <c r="J1701" s="58">
        <v>146</v>
      </c>
      <c r="K1701" s="58">
        <v>208.78</v>
      </c>
    </row>
    <row r="1702" spans="1:11" hidden="1">
      <c r="A1702" s="58" t="s">
        <v>110</v>
      </c>
      <c r="B1702" s="58">
        <v>2022</v>
      </c>
      <c r="C1702" s="58" t="s">
        <v>28</v>
      </c>
      <c r="D1702" s="58" t="s">
        <v>104</v>
      </c>
      <c r="E1702" s="58" t="s">
        <v>118</v>
      </c>
      <c r="F1702" s="58" t="s">
        <v>106</v>
      </c>
      <c r="G1702" s="58" t="s">
        <v>107</v>
      </c>
      <c r="H1702" s="58" t="s">
        <v>108</v>
      </c>
      <c r="I1702" s="58" t="s">
        <v>111</v>
      </c>
      <c r="J1702" s="58">
        <v>142</v>
      </c>
      <c r="K1702" s="58">
        <v>203.06</v>
      </c>
    </row>
    <row r="1703" spans="1:11" hidden="1">
      <c r="A1703" s="58" t="s">
        <v>103</v>
      </c>
      <c r="B1703" s="58">
        <v>2022</v>
      </c>
      <c r="C1703" s="58" t="s">
        <v>28</v>
      </c>
      <c r="D1703" s="58" t="s">
        <v>104</v>
      </c>
      <c r="E1703" s="58" t="s">
        <v>118</v>
      </c>
      <c r="F1703" s="58" t="s">
        <v>106</v>
      </c>
      <c r="G1703" s="58" t="s">
        <v>107</v>
      </c>
      <c r="H1703" s="58" t="s">
        <v>108</v>
      </c>
      <c r="I1703" s="58" t="s">
        <v>111</v>
      </c>
      <c r="J1703" s="58">
        <v>700</v>
      </c>
      <c r="K1703" s="58">
        <v>1001</v>
      </c>
    </row>
    <row r="1704" spans="1:11" hidden="1">
      <c r="A1704" s="58" t="s">
        <v>110</v>
      </c>
      <c r="B1704" s="58">
        <v>2022</v>
      </c>
      <c r="C1704" s="58" t="s">
        <v>28</v>
      </c>
      <c r="D1704" s="58" t="s">
        <v>104</v>
      </c>
      <c r="E1704" s="58" t="s">
        <v>118</v>
      </c>
      <c r="F1704" s="58" t="s">
        <v>106</v>
      </c>
      <c r="G1704" s="58" t="s">
        <v>107</v>
      </c>
      <c r="H1704" s="58" t="s">
        <v>108</v>
      </c>
      <c r="I1704" s="58" t="s">
        <v>111</v>
      </c>
      <c r="J1704" s="58">
        <v>733</v>
      </c>
      <c r="K1704" s="58">
        <v>1048.19</v>
      </c>
    </row>
    <row r="1705" spans="1:11" hidden="1">
      <c r="A1705" s="58" t="s">
        <v>110</v>
      </c>
      <c r="B1705" s="58">
        <v>2022</v>
      </c>
      <c r="C1705" s="58" t="s">
        <v>28</v>
      </c>
      <c r="D1705" s="58" t="s">
        <v>104</v>
      </c>
      <c r="E1705" s="58" t="s">
        <v>118</v>
      </c>
      <c r="F1705" s="58" t="s">
        <v>106</v>
      </c>
      <c r="G1705" s="58" t="s">
        <v>107</v>
      </c>
      <c r="H1705" s="58" t="s">
        <v>108</v>
      </c>
      <c r="I1705" s="58" t="s">
        <v>111</v>
      </c>
      <c r="J1705" s="58">
        <v>345</v>
      </c>
      <c r="K1705" s="58">
        <v>526.24</v>
      </c>
    </row>
    <row r="1706" spans="1:11" hidden="1">
      <c r="A1706" s="58" t="s">
        <v>110</v>
      </c>
      <c r="B1706" s="58">
        <v>2022</v>
      </c>
      <c r="C1706" s="58" t="s">
        <v>28</v>
      </c>
      <c r="D1706" s="58" t="s">
        <v>104</v>
      </c>
      <c r="E1706" s="58" t="s">
        <v>118</v>
      </c>
      <c r="F1706" s="58" t="s">
        <v>106</v>
      </c>
      <c r="G1706" s="58" t="s">
        <v>107</v>
      </c>
      <c r="H1706" s="58" t="s">
        <v>108</v>
      </c>
      <c r="I1706" s="58" t="s">
        <v>111</v>
      </c>
      <c r="J1706" s="58">
        <v>343</v>
      </c>
      <c r="K1706" s="58">
        <v>490.49</v>
      </c>
    </row>
    <row r="1707" spans="1:11" hidden="1">
      <c r="A1707" s="58" t="s">
        <v>110</v>
      </c>
      <c r="B1707" s="58">
        <v>2022</v>
      </c>
      <c r="C1707" s="58" t="s">
        <v>28</v>
      </c>
      <c r="D1707" s="58" t="s">
        <v>104</v>
      </c>
      <c r="E1707" s="58" t="s">
        <v>118</v>
      </c>
      <c r="F1707" s="58" t="s">
        <v>106</v>
      </c>
      <c r="G1707" s="58" t="s">
        <v>107</v>
      </c>
      <c r="H1707" s="58" t="s">
        <v>108</v>
      </c>
      <c r="I1707" s="58" t="s">
        <v>111</v>
      </c>
      <c r="J1707" s="58">
        <v>145</v>
      </c>
      <c r="K1707" s="58">
        <v>207.35</v>
      </c>
    </row>
    <row r="1708" spans="1:11" hidden="1">
      <c r="A1708" s="58" t="s">
        <v>110</v>
      </c>
      <c r="B1708" s="58">
        <v>2022</v>
      </c>
      <c r="C1708" s="58" t="s">
        <v>28</v>
      </c>
      <c r="D1708" s="58" t="s">
        <v>104</v>
      </c>
      <c r="E1708" s="58" t="s">
        <v>118</v>
      </c>
      <c r="F1708" s="58" t="s">
        <v>106</v>
      </c>
      <c r="G1708" s="58" t="s">
        <v>107</v>
      </c>
      <c r="H1708" s="58" t="s">
        <v>108</v>
      </c>
      <c r="I1708" s="58" t="s">
        <v>111</v>
      </c>
      <c r="J1708" s="58">
        <v>341</v>
      </c>
      <c r="K1708" s="58">
        <v>487.63</v>
      </c>
    </row>
    <row r="1709" spans="1:11" hidden="1">
      <c r="A1709" s="58" t="s">
        <v>103</v>
      </c>
      <c r="B1709" s="58">
        <v>2022</v>
      </c>
      <c r="C1709" s="58" t="s">
        <v>28</v>
      </c>
      <c r="D1709" s="58" t="s">
        <v>104</v>
      </c>
      <c r="E1709" s="58" t="s">
        <v>118</v>
      </c>
      <c r="F1709" s="58" t="s">
        <v>106</v>
      </c>
      <c r="G1709" s="58" t="s">
        <v>107</v>
      </c>
      <c r="H1709" s="58" t="s">
        <v>108</v>
      </c>
      <c r="I1709" s="58" t="s">
        <v>111</v>
      </c>
      <c r="J1709" s="58">
        <v>143</v>
      </c>
      <c r="K1709" s="58">
        <v>204.49</v>
      </c>
    </row>
    <row r="1710" spans="1:11" hidden="1">
      <c r="A1710" s="58" t="s">
        <v>114</v>
      </c>
      <c r="B1710" s="58">
        <v>2022</v>
      </c>
      <c r="C1710" s="58" t="s">
        <v>24</v>
      </c>
      <c r="D1710" s="58" t="s">
        <v>104</v>
      </c>
      <c r="E1710" s="58" t="s">
        <v>118</v>
      </c>
      <c r="F1710" s="58" t="s">
        <v>106</v>
      </c>
      <c r="G1710" s="58" t="s">
        <v>107</v>
      </c>
      <c r="H1710" s="58" t="s">
        <v>108</v>
      </c>
      <c r="I1710" s="58" t="s">
        <v>111</v>
      </c>
      <c r="J1710" s="58">
        <v>158</v>
      </c>
      <c r="K1710" s="58">
        <v>225.94</v>
      </c>
    </row>
    <row r="1711" spans="1:11" hidden="1">
      <c r="A1711" s="58" t="s">
        <v>112</v>
      </c>
      <c r="B1711" s="58">
        <v>2022</v>
      </c>
      <c r="C1711" s="58" t="s">
        <v>24</v>
      </c>
      <c r="D1711" s="58" t="s">
        <v>104</v>
      </c>
      <c r="E1711" s="58" t="s">
        <v>118</v>
      </c>
      <c r="F1711" s="58" t="s">
        <v>106</v>
      </c>
      <c r="G1711" s="58" t="s">
        <v>107</v>
      </c>
      <c r="H1711" s="58" t="s">
        <v>108</v>
      </c>
      <c r="I1711" s="58" t="s">
        <v>111</v>
      </c>
      <c r="J1711" s="58">
        <v>358</v>
      </c>
      <c r="K1711" s="58">
        <v>511.94</v>
      </c>
    </row>
    <row r="1712" spans="1:11" hidden="1">
      <c r="A1712" s="58" t="s">
        <v>112</v>
      </c>
      <c r="B1712" s="58">
        <v>2022</v>
      </c>
      <c r="C1712" s="58" t="s">
        <v>24</v>
      </c>
      <c r="D1712" s="58" t="s">
        <v>104</v>
      </c>
      <c r="E1712" s="58" t="s">
        <v>118</v>
      </c>
      <c r="F1712" s="58" t="s">
        <v>106</v>
      </c>
      <c r="G1712" s="58" t="s">
        <v>107</v>
      </c>
      <c r="H1712" s="58" t="s">
        <v>108</v>
      </c>
      <c r="I1712" s="58" t="s">
        <v>111</v>
      </c>
      <c r="J1712" s="58">
        <v>160</v>
      </c>
      <c r="K1712" s="58">
        <v>228.8</v>
      </c>
    </row>
    <row r="1713" spans="1:11" hidden="1">
      <c r="A1713" s="58" t="s">
        <v>113</v>
      </c>
      <c r="B1713" s="58">
        <v>2022</v>
      </c>
      <c r="C1713" s="58" t="s">
        <v>24</v>
      </c>
      <c r="D1713" s="58" t="s">
        <v>104</v>
      </c>
      <c r="E1713" s="58" t="s">
        <v>118</v>
      </c>
      <c r="F1713" s="58" t="s">
        <v>106</v>
      </c>
      <c r="G1713" s="58" t="s">
        <v>107</v>
      </c>
      <c r="H1713" s="58" t="s">
        <v>108</v>
      </c>
      <c r="I1713" s="58" t="s">
        <v>111</v>
      </c>
      <c r="J1713" s="58">
        <v>697</v>
      </c>
      <c r="K1713" s="58">
        <v>996.71</v>
      </c>
    </row>
    <row r="1714" spans="1:11" hidden="1">
      <c r="A1714" s="58" t="s">
        <v>113</v>
      </c>
      <c r="B1714" s="58">
        <v>2022</v>
      </c>
      <c r="C1714" s="58" t="s">
        <v>24</v>
      </c>
      <c r="D1714" s="58" t="s">
        <v>104</v>
      </c>
      <c r="E1714" s="58" t="s">
        <v>118</v>
      </c>
      <c r="F1714" s="58" t="s">
        <v>106</v>
      </c>
      <c r="G1714" s="58" t="s">
        <v>107</v>
      </c>
      <c r="H1714" s="58" t="s">
        <v>108</v>
      </c>
      <c r="I1714" s="58" t="s">
        <v>111</v>
      </c>
      <c r="J1714" s="58">
        <v>730</v>
      </c>
      <c r="K1714" s="58">
        <v>1043.9000000000001</v>
      </c>
    </row>
    <row r="1715" spans="1:11" hidden="1">
      <c r="A1715" s="58" t="s">
        <v>103</v>
      </c>
      <c r="B1715" s="58">
        <v>2022</v>
      </c>
      <c r="C1715" s="58" t="s">
        <v>24</v>
      </c>
      <c r="D1715" s="58" t="s">
        <v>104</v>
      </c>
      <c r="E1715" s="58" t="s">
        <v>118</v>
      </c>
      <c r="F1715" s="58" t="s">
        <v>106</v>
      </c>
      <c r="G1715" s="58" t="s">
        <v>107</v>
      </c>
      <c r="H1715" s="58" t="s">
        <v>108</v>
      </c>
      <c r="I1715" s="58" t="s">
        <v>111</v>
      </c>
      <c r="J1715" s="58">
        <v>357</v>
      </c>
      <c r="K1715" s="58">
        <v>510.51</v>
      </c>
    </row>
    <row r="1716" spans="1:11" hidden="1">
      <c r="A1716" s="58" t="s">
        <v>110</v>
      </c>
      <c r="B1716" s="58">
        <v>2022</v>
      </c>
      <c r="C1716" s="58" t="s">
        <v>24</v>
      </c>
      <c r="D1716" s="58" t="s">
        <v>104</v>
      </c>
      <c r="E1716" s="58" t="s">
        <v>118</v>
      </c>
      <c r="F1716" s="58" t="s">
        <v>106</v>
      </c>
      <c r="G1716" s="58" t="s">
        <v>107</v>
      </c>
      <c r="H1716" s="58" t="s">
        <v>108</v>
      </c>
      <c r="I1716" s="58" t="s">
        <v>111</v>
      </c>
      <c r="J1716" s="58">
        <v>770</v>
      </c>
      <c r="K1716" s="58">
        <v>526.24</v>
      </c>
    </row>
    <row r="1717" spans="1:11" hidden="1">
      <c r="A1717" s="58" t="s">
        <v>110</v>
      </c>
      <c r="B1717" s="58">
        <v>2022</v>
      </c>
      <c r="C1717" s="58" t="s">
        <v>24</v>
      </c>
      <c r="D1717" s="58" t="s">
        <v>104</v>
      </c>
      <c r="E1717" s="58" t="s">
        <v>118</v>
      </c>
      <c r="F1717" s="58" t="s">
        <v>106</v>
      </c>
      <c r="G1717" s="58" t="s">
        <v>107</v>
      </c>
      <c r="H1717" s="58" t="s">
        <v>108</v>
      </c>
      <c r="I1717" s="58" t="s">
        <v>111</v>
      </c>
      <c r="J1717" s="58">
        <v>361</v>
      </c>
      <c r="K1717" s="58">
        <v>516.23</v>
      </c>
    </row>
    <row r="1718" spans="1:11" hidden="1">
      <c r="A1718" s="58" t="s">
        <v>110</v>
      </c>
      <c r="B1718" s="58">
        <v>2022</v>
      </c>
      <c r="C1718" s="58" t="s">
        <v>24</v>
      </c>
      <c r="D1718" s="58" t="s">
        <v>104</v>
      </c>
      <c r="E1718" s="58" t="s">
        <v>118</v>
      </c>
      <c r="F1718" s="58" t="s">
        <v>106</v>
      </c>
      <c r="G1718" s="58" t="s">
        <v>107</v>
      </c>
      <c r="H1718" s="58" t="s">
        <v>108</v>
      </c>
      <c r="I1718" s="58" t="s">
        <v>111</v>
      </c>
      <c r="J1718" s="58">
        <v>359</v>
      </c>
      <c r="K1718" s="58">
        <v>513.37</v>
      </c>
    </row>
    <row r="1719" spans="1:11" hidden="1">
      <c r="A1719" s="58" t="s">
        <v>110</v>
      </c>
      <c r="B1719" s="58">
        <v>2022</v>
      </c>
      <c r="C1719" s="58" t="s">
        <v>24</v>
      </c>
      <c r="D1719" s="58" t="s">
        <v>104</v>
      </c>
      <c r="E1719" s="58" t="s">
        <v>118</v>
      </c>
      <c r="F1719" s="58" t="s">
        <v>106</v>
      </c>
      <c r="G1719" s="58" t="s">
        <v>107</v>
      </c>
      <c r="H1719" s="58" t="s">
        <v>108</v>
      </c>
      <c r="I1719" s="58" t="s">
        <v>111</v>
      </c>
      <c r="J1719" s="58">
        <v>161</v>
      </c>
      <c r="K1719" s="58">
        <v>230.23</v>
      </c>
    </row>
    <row r="1720" spans="1:11" hidden="1">
      <c r="A1720" s="58" t="s">
        <v>110</v>
      </c>
      <c r="B1720" s="58">
        <v>2022</v>
      </c>
      <c r="C1720" s="58" t="s">
        <v>27</v>
      </c>
      <c r="D1720" s="58" t="s">
        <v>104</v>
      </c>
      <c r="E1720" s="58" t="s">
        <v>118</v>
      </c>
      <c r="F1720" s="58" t="s">
        <v>106</v>
      </c>
      <c r="G1720" s="58" t="s">
        <v>107</v>
      </c>
      <c r="H1720" s="58" t="s">
        <v>108</v>
      </c>
      <c r="I1720" s="58" t="s">
        <v>111</v>
      </c>
      <c r="J1720" s="58">
        <v>350</v>
      </c>
      <c r="K1720" s="58">
        <v>476</v>
      </c>
    </row>
    <row r="1721" spans="1:11" hidden="1">
      <c r="A1721" s="58" t="s">
        <v>110</v>
      </c>
      <c r="B1721" s="58">
        <v>2022</v>
      </c>
      <c r="C1721" s="58" t="s">
        <v>27</v>
      </c>
      <c r="D1721" s="58" t="s">
        <v>104</v>
      </c>
      <c r="E1721" s="58" t="s">
        <v>118</v>
      </c>
      <c r="F1721" s="58" t="s">
        <v>106</v>
      </c>
      <c r="G1721" s="58" t="s">
        <v>107</v>
      </c>
      <c r="H1721" s="58" t="s">
        <v>108</v>
      </c>
      <c r="I1721" s="58" t="s">
        <v>111</v>
      </c>
      <c r="J1721" s="58">
        <v>346</v>
      </c>
      <c r="K1721" s="58">
        <v>494.78</v>
      </c>
    </row>
    <row r="1722" spans="1:11" hidden="1">
      <c r="A1722" s="58" t="s">
        <v>112</v>
      </c>
      <c r="B1722" s="58">
        <v>2022</v>
      </c>
      <c r="C1722" s="58" t="s">
        <v>27</v>
      </c>
      <c r="D1722" s="58" t="s">
        <v>104</v>
      </c>
      <c r="E1722" s="58" t="s">
        <v>118</v>
      </c>
      <c r="F1722" s="58" t="s">
        <v>106</v>
      </c>
      <c r="G1722" s="58" t="s">
        <v>107</v>
      </c>
      <c r="H1722" s="58" t="s">
        <v>108</v>
      </c>
      <c r="I1722" s="58" t="s">
        <v>111</v>
      </c>
      <c r="J1722" s="58">
        <v>148</v>
      </c>
      <c r="K1722" s="58">
        <v>211.64</v>
      </c>
    </row>
    <row r="1723" spans="1:11" hidden="1">
      <c r="A1723" s="58" t="s">
        <v>110</v>
      </c>
      <c r="B1723" s="58">
        <v>2022</v>
      </c>
      <c r="C1723" s="58" t="s">
        <v>27</v>
      </c>
      <c r="D1723" s="58" t="s">
        <v>104</v>
      </c>
      <c r="E1723" s="58" t="s">
        <v>118</v>
      </c>
      <c r="F1723" s="58" t="s">
        <v>106</v>
      </c>
      <c r="G1723" s="58" t="s">
        <v>107</v>
      </c>
      <c r="H1723" s="58" t="s">
        <v>108</v>
      </c>
      <c r="I1723" s="58" t="s">
        <v>111</v>
      </c>
      <c r="J1723" s="58">
        <v>699</v>
      </c>
      <c r="K1723" s="58">
        <v>999.57</v>
      </c>
    </row>
    <row r="1724" spans="1:11" hidden="1">
      <c r="A1724" s="58" t="s">
        <v>103</v>
      </c>
      <c r="B1724" s="58">
        <v>2022</v>
      </c>
      <c r="C1724" s="58" t="s">
        <v>27</v>
      </c>
      <c r="D1724" s="58" t="s">
        <v>104</v>
      </c>
      <c r="E1724" s="58" t="s">
        <v>118</v>
      </c>
      <c r="F1724" s="58" t="s">
        <v>106</v>
      </c>
      <c r="G1724" s="58" t="s">
        <v>107</v>
      </c>
      <c r="H1724" s="58" t="s">
        <v>108</v>
      </c>
      <c r="I1724" s="58" t="s">
        <v>111</v>
      </c>
      <c r="J1724" s="58">
        <v>732</v>
      </c>
      <c r="K1724" s="58">
        <v>1046.76</v>
      </c>
    </row>
    <row r="1725" spans="1:11" hidden="1">
      <c r="A1725" s="58" t="s">
        <v>103</v>
      </c>
      <c r="B1725" s="58">
        <v>2022</v>
      </c>
      <c r="C1725" s="58" t="s">
        <v>27</v>
      </c>
      <c r="D1725" s="58" t="s">
        <v>104</v>
      </c>
      <c r="E1725" s="58" t="s">
        <v>118</v>
      </c>
      <c r="F1725" s="58" t="s">
        <v>106</v>
      </c>
      <c r="G1725" s="58" t="s">
        <v>107</v>
      </c>
      <c r="H1725" s="58" t="s">
        <v>108</v>
      </c>
      <c r="I1725" s="58" t="s">
        <v>111</v>
      </c>
      <c r="J1725" s="58">
        <v>351</v>
      </c>
      <c r="K1725" s="58">
        <v>526.24</v>
      </c>
    </row>
    <row r="1726" spans="1:11" hidden="1">
      <c r="A1726" s="58" t="s">
        <v>110</v>
      </c>
      <c r="B1726" s="58">
        <v>2022</v>
      </c>
      <c r="C1726" s="58" t="s">
        <v>27</v>
      </c>
      <c r="D1726" s="58" t="s">
        <v>104</v>
      </c>
      <c r="E1726" s="58" t="s">
        <v>118</v>
      </c>
      <c r="F1726" s="58" t="s">
        <v>106</v>
      </c>
      <c r="G1726" s="58" t="s">
        <v>107</v>
      </c>
      <c r="H1726" s="58" t="s">
        <v>108</v>
      </c>
      <c r="I1726" s="58" t="s">
        <v>111</v>
      </c>
      <c r="J1726" s="58">
        <v>772</v>
      </c>
      <c r="K1726" s="58">
        <v>526.24</v>
      </c>
    </row>
    <row r="1727" spans="1:11" hidden="1">
      <c r="A1727" s="58" t="s">
        <v>112</v>
      </c>
      <c r="B1727" s="58">
        <v>2022</v>
      </c>
      <c r="C1727" s="58" t="s">
        <v>27</v>
      </c>
      <c r="D1727" s="58" t="s">
        <v>104</v>
      </c>
      <c r="E1727" s="58" t="s">
        <v>118</v>
      </c>
      <c r="F1727" s="58" t="s">
        <v>106</v>
      </c>
      <c r="G1727" s="58" t="s">
        <v>107</v>
      </c>
      <c r="H1727" s="58" t="s">
        <v>108</v>
      </c>
      <c r="I1727" s="58" t="s">
        <v>111</v>
      </c>
      <c r="J1727" s="58">
        <v>349</v>
      </c>
      <c r="K1727" s="58">
        <v>499.07</v>
      </c>
    </row>
    <row r="1728" spans="1:11" hidden="1">
      <c r="A1728" s="58" t="s">
        <v>110</v>
      </c>
      <c r="B1728" s="58">
        <v>2022</v>
      </c>
      <c r="C1728" s="58" t="s">
        <v>27</v>
      </c>
      <c r="D1728" s="58" t="s">
        <v>104</v>
      </c>
      <c r="E1728" s="58" t="s">
        <v>118</v>
      </c>
      <c r="F1728" s="58" t="s">
        <v>106</v>
      </c>
      <c r="G1728" s="58" t="s">
        <v>107</v>
      </c>
      <c r="H1728" s="58" t="s">
        <v>108</v>
      </c>
      <c r="I1728" s="58" t="s">
        <v>111</v>
      </c>
      <c r="J1728" s="58">
        <v>151</v>
      </c>
      <c r="K1728" s="58">
        <v>215.93</v>
      </c>
    </row>
    <row r="1729" spans="1:11" hidden="1">
      <c r="A1729" s="58" t="s">
        <v>112</v>
      </c>
      <c r="B1729" s="58">
        <v>2022</v>
      </c>
      <c r="C1729" s="58" t="s">
        <v>27</v>
      </c>
      <c r="D1729" s="58" t="s">
        <v>104</v>
      </c>
      <c r="E1729" s="58" t="s">
        <v>118</v>
      </c>
      <c r="F1729" s="58" t="s">
        <v>106</v>
      </c>
      <c r="G1729" s="58" t="s">
        <v>107</v>
      </c>
      <c r="H1729" s="58" t="s">
        <v>108</v>
      </c>
      <c r="I1729" s="58" t="s">
        <v>111</v>
      </c>
      <c r="J1729" s="58">
        <v>347</v>
      </c>
      <c r="K1729" s="58">
        <v>496.21</v>
      </c>
    </row>
    <row r="1730" spans="1:11" hidden="1">
      <c r="A1730" s="58" t="s">
        <v>110</v>
      </c>
      <c r="B1730" s="58">
        <v>2022</v>
      </c>
      <c r="C1730" s="58" t="s">
        <v>27</v>
      </c>
      <c r="D1730" s="58" t="s">
        <v>104</v>
      </c>
      <c r="E1730" s="58" t="s">
        <v>118</v>
      </c>
      <c r="F1730" s="58" t="s">
        <v>106</v>
      </c>
      <c r="G1730" s="58" t="s">
        <v>107</v>
      </c>
      <c r="H1730" s="58" t="s">
        <v>108</v>
      </c>
      <c r="I1730" s="58" t="s">
        <v>111</v>
      </c>
      <c r="J1730" s="58">
        <v>149</v>
      </c>
      <c r="K1730" s="58">
        <v>213.07</v>
      </c>
    </row>
    <row r="1731" spans="1:11" hidden="1">
      <c r="A1731" s="58" t="s">
        <v>112</v>
      </c>
      <c r="B1731" s="58">
        <v>2022</v>
      </c>
      <c r="C1731" s="58" t="s">
        <v>33</v>
      </c>
      <c r="D1731" s="58" t="s">
        <v>104</v>
      </c>
      <c r="E1731" s="58" t="s">
        <v>118</v>
      </c>
      <c r="F1731" s="58" t="s">
        <v>106</v>
      </c>
      <c r="G1731" s="58" t="s">
        <v>107</v>
      </c>
      <c r="H1731" s="58" t="s">
        <v>108</v>
      </c>
      <c r="I1731" s="58" t="s">
        <v>111</v>
      </c>
      <c r="J1731" s="58">
        <v>146</v>
      </c>
      <c r="K1731" s="58">
        <v>208.78</v>
      </c>
    </row>
    <row r="1732" spans="1:11" hidden="1">
      <c r="A1732" s="58" t="s">
        <v>114</v>
      </c>
      <c r="B1732" s="58">
        <v>2022</v>
      </c>
      <c r="C1732" s="58" t="s">
        <v>33</v>
      </c>
      <c r="D1732" s="58" t="s">
        <v>104</v>
      </c>
      <c r="E1732" s="58" t="s">
        <v>118</v>
      </c>
      <c r="F1732" s="58" t="s">
        <v>106</v>
      </c>
      <c r="G1732" s="58" t="s">
        <v>107</v>
      </c>
      <c r="H1732" s="58" t="s">
        <v>108</v>
      </c>
      <c r="I1732" s="58" t="s">
        <v>111</v>
      </c>
      <c r="J1732" s="58">
        <v>314</v>
      </c>
      <c r="K1732" s="58">
        <v>449.02</v>
      </c>
    </row>
    <row r="1733" spans="1:11" hidden="1">
      <c r="A1733" s="58" t="s">
        <v>103</v>
      </c>
      <c r="B1733" s="58">
        <v>2022</v>
      </c>
      <c r="C1733" s="58" t="s">
        <v>33</v>
      </c>
      <c r="D1733" s="58" t="s">
        <v>104</v>
      </c>
      <c r="E1733" s="58" t="s">
        <v>118</v>
      </c>
      <c r="F1733" s="58" t="s">
        <v>106</v>
      </c>
      <c r="G1733" s="58" t="s">
        <v>107</v>
      </c>
      <c r="H1733" s="58" t="s">
        <v>108</v>
      </c>
      <c r="I1733" s="58" t="s">
        <v>111</v>
      </c>
      <c r="J1733" s="58">
        <v>362</v>
      </c>
      <c r="K1733" s="58">
        <v>517.66</v>
      </c>
    </row>
    <row r="1734" spans="1:11" hidden="1">
      <c r="A1734" s="58" t="s">
        <v>112</v>
      </c>
      <c r="B1734" s="58">
        <v>2022</v>
      </c>
      <c r="C1734" s="58" t="s">
        <v>33</v>
      </c>
      <c r="D1734" s="58" t="s">
        <v>104</v>
      </c>
      <c r="E1734" s="58" t="s">
        <v>118</v>
      </c>
      <c r="F1734" s="58" t="s">
        <v>106</v>
      </c>
      <c r="G1734" s="58" t="s">
        <v>107</v>
      </c>
      <c r="H1734" s="58" t="s">
        <v>108</v>
      </c>
      <c r="I1734" s="58" t="s">
        <v>111</v>
      </c>
      <c r="J1734" s="58">
        <v>142</v>
      </c>
      <c r="K1734" s="58">
        <v>203.06</v>
      </c>
    </row>
    <row r="1735" spans="1:11" hidden="1">
      <c r="A1735" s="58" t="s">
        <v>103</v>
      </c>
      <c r="B1735" s="58">
        <v>2022</v>
      </c>
      <c r="C1735" s="58" t="s">
        <v>33</v>
      </c>
      <c r="D1735" s="58" t="s">
        <v>104</v>
      </c>
      <c r="E1735" s="58" t="s">
        <v>118</v>
      </c>
      <c r="F1735" s="58" t="s">
        <v>106</v>
      </c>
      <c r="G1735" s="58" t="s">
        <v>107</v>
      </c>
      <c r="H1735" s="58" t="s">
        <v>108</v>
      </c>
      <c r="I1735" s="58" t="s">
        <v>111</v>
      </c>
      <c r="J1735" s="58">
        <v>316</v>
      </c>
      <c r="K1735" s="58">
        <v>451.88</v>
      </c>
    </row>
    <row r="1736" spans="1:11" hidden="1">
      <c r="A1736" s="58" t="s">
        <v>110</v>
      </c>
      <c r="B1736" s="58">
        <v>2022</v>
      </c>
      <c r="C1736" s="58" t="s">
        <v>33</v>
      </c>
      <c r="D1736" s="58" t="s">
        <v>104</v>
      </c>
      <c r="E1736" s="58" t="s">
        <v>118</v>
      </c>
      <c r="F1736" s="58" t="s">
        <v>106</v>
      </c>
      <c r="G1736" s="58" t="s">
        <v>107</v>
      </c>
      <c r="H1736" s="58" t="s">
        <v>108</v>
      </c>
      <c r="I1736" s="58" t="s">
        <v>111</v>
      </c>
      <c r="J1736" s="58">
        <v>364</v>
      </c>
      <c r="K1736" s="58">
        <v>520.52</v>
      </c>
    </row>
    <row r="1737" spans="1:11" hidden="1">
      <c r="A1737" s="58" t="s">
        <v>103</v>
      </c>
      <c r="B1737" s="58">
        <v>2022</v>
      </c>
      <c r="C1737" s="58" t="s">
        <v>33</v>
      </c>
      <c r="D1737" s="58" t="s">
        <v>104</v>
      </c>
      <c r="E1737" s="58" t="s">
        <v>118</v>
      </c>
      <c r="F1737" s="58" t="s">
        <v>106</v>
      </c>
      <c r="G1737" s="58" t="s">
        <v>107</v>
      </c>
      <c r="H1737" s="58" t="s">
        <v>108</v>
      </c>
      <c r="I1737" s="58" t="s">
        <v>111</v>
      </c>
      <c r="J1737" s="58">
        <v>144</v>
      </c>
      <c r="K1737" s="58">
        <v>205.92</v>
      </c>
    </row>
    <row r="1738" spans="1:11" hidden="1">
      <c r="A1738" s="58" t="s">
        <v>112</v>
      </c>
      <c r="B1738" s="58">
        <v>2022</v>
      </c>
      <c r="C1738" s="58" t="s">
        <v>33</v>
      </c>
      <c r="D1738" s="58" t="s">
        <v>104</v>
      </c>
      <c r="E1738" s="58" t="s">
        <v>118</v>
      </c>
      <c r="F1738" s="58" t="s">
        <v>106</v>
      </c>
      <c r="G1738" s="58" t="s">
        <v>107</v>
      </c>
      <c r="H1738" s="58" t="s">
        <v>108</v>
      </c>
      <c r="I1738" s="58" t="s">
        <v>111</v>
      </c>
      <c r="J1738" s="58">
        <v>704</v>
      </c>
      <c r="K1738" s="58">
        <v>1006.72</v>
      </c>
    </row>
    <row r="1739" spans="1:11" hidden="1">
      <c r="A1739" s="58" t="s">
        <v>112</v>
      </c>
      <c r="B1739" s="58">
        <v>2022</v>
      </c>
      <c r="C1739" s="58" t="s">
        <v>33</v>
      </c>
      <c r="D1739" s="58" t="s">
        <v>104</v>
      </c>
      <c r="E1739" s="58" t="s">
        <v>118</v>
      </c>
      <c r="F1739" s="58" t="s">
        <v>106</v>
      </c>
      <c r="G1739" s="58" t="s">
        <v>107</v>
      </c>
      <c r="H1739" s="58" t="s">
        <v>108</v>
      </c>
      <c r="I1739" s="58" t="s">
        <v>111</v>
      </c>
      <c r="J1739" s="58">
        <v>315</v>
      </c>
      <c r="K1739" s="58">
        <v>526.24</v>
      </c>
    </row>
    <row r="1740" spans="1:11" hidden="1">
      <c r="A1740" s="58" t="s">
        <v>103</v>
      </c>
      <c r="B1740" s="58">
        <v>2022</v>
      </c>
      <c r="C1740" s="58" t="s">
        <v>33</v>
      </c>
      <c r="D1740" s="58" t="s">
        <v>104</v>
      </c>
      <c r="E1740" s="58" t="s">
        <v>118</v>
      </c>
      <c r="F1740" s="58" t="s">
        <v>106</v>
      </c>
      <c r="G1740" s="58" t="s">
        <v>107</v>
      </c>
      <c r="H1740" s="58" t="s">
        <v>108</v>
      </c>
      <c r="I1740" s="58" t="s">
        <v>111</v>
      </c>
      <c r="J1740" s="58">
        <v>777</v>
      </c>
      <c r="K1740" s="58">
        <v>526.24</v>
      </c>
    </row>
    <row r="1741" spans="1:11" hidden="1">
      <c r="A1741" s="58" t="s">
        <v>110</v>
      </c>
      <c r="B1741" s="58">
        <v>2022</v>
      </c>
      <c r="C1741" s="58" t="s">
        <v>33</v>
      </c>
      <c r="D1741" s="58" t="s">
        <v>104</v>
      </c>
      <c r="E1741" s="58" t="s">
        <v>118</v>
      </c>
      <c r="F1741" s="58" t="s">
        <v>106</v>
      </c>
      <c r="G1741" s="58" t="s">
        <v>107</v>
      </c>
      <c r="H1741" s="58" t="s">
        <v>108</v>
      </c>
      <c r="I1741" s="58" t="s">
        <v>111</v>
      </c>
      <c r="J1741" s="58">
        <v>145</v>
      </c>
      <c r="K1741" s="58">
        <v>207.35</v>
      </c>
    </row>
    <row r="1742" spans="1:11" hidden="1">
      <c r="A1742" s="58" t="s">
        <v>110</v>
      </c>
      <c r="B1742" s="58">
        <v>2022</v>
      </c>
      <c r="C1742" s="58" t="s">
        <v>33</v>
      </c>
      <c r="D1742" s="58" t="s">
        <v>104</v>
      </c>
      <c r="E1742" s="58" t="s">
        <v>118</v>
      </c>
      <c r="F1742" s="58" t="s">
        <v>106</v>
      </c>
      <c r="G1742" s="58" t="s">
        <v>107</v>
      </c>
      <c r="H1742" s="58" t="s">
        <v>108</v>
      </c>
      <c r="I1742" s="58" t="s">
        <v>111</v>
      </c>
      <c r="J1742" s="58">
        <v>319</v>
      </c>
      <c r="K1742" s="58">
        <v>456.17</v>
      </c>
    </row>
    <row r="1743" spans="1:11" hidden="1">
      <c r="A1743" s="58" t="s">
        <v>112</v>
      </c>
      <c r="B1743" s="58">
        <v>2022</v>
      </c>
      <c r="C1743" s="58" t="s">
        <v>33</v>
      </c>
      <c r="D1743" s="58" t="s">
        <v>104</v>
      </c>
      <c r="E1743" s="58" t="s">
        <v>118</v>
      </c>
      <c r="F1743" s="58" t="s">
        <v>106</v>
      </c>
      <c r="G1743" s="58" t="s">
        <v>107</v>
      </c>
      <c r="H1743" s="58" t="s">
        <v>108</v>
      </c>
      <c r="I1743" s="58" t="s">
        <v>111</v>
      </c>
      <c r="J1743" s="58">
        <v>361</v>
      </c>
      <c r="K1743" s="58">
        <v>516.23</v>
      </c>
    </row>
    <row r="1744" spans="1:11" hidden="1">
      <c r="A1744" s="58" t="s">
        <v>103</v>
      </c>
      <c r="B1744" s="58">
        <v>2022</v>
      </c>
      <c r="C1744" s="58" t="s">
        <v>33</v>
      </c>
      <c r="D1744" s="58" t="s">
        <v>104</v>
      </c>
      <c r="E1744" s="58" t="s">
        <v>118</v>
      </c>
      <c r="F1744" s="58" t="s">
        <v>106</v>
      </c>
      <c r="G1744" s="58" t="s">
        <v>107</v>
      </c>
      <c r="H1744" s="58" t="s">
        <v>108</v>
      </c>
      <c r="I1744" s="58" t="s">
        <v>111</v>
      </c>
      <c r="J1744" s="58">
        <v>143</v>
      </c>
      <c r="K1744" s="58">
        <v>204.49</v>
      </c>
    </row>
    <row r="1745" spans="1:11" hidden="1">
      <c r="A1745" s="58" t="s">
        <v>103</v>
      </c>
      <c r="B1745" s="58">
        <v>2022</v>
      </c>
      <c r="C1745" s="58" t="s">
        <v>33</v>
      </c>
      <c r="D1745" s="58" t="s">
        <v>104</v>
      </c>
      <c r="E1745" s="58" t="s">
        <v>118</v>
      </c>
      <c r="F1745" s="58" t="s">
        <v>106</v>
      </c>
      <c r="G1745" s="58" t="s">
        <v>107</v>
      </c>
      <c r="H1745" s="58" t="s">
        <v>108</v>
      </c>
      <c r="I1745" s="58" t="s">
        <v>111</v>
      </c>
      <c r="J1745" s="58">
        <v>317</v>
      </c>
      <c r="K1745" s="58">
        <v>453.31</v>
      </c>
    </row>
    <row r="1746" spans="1:11" hidden="1">
      <c r="A1746" s="58" t="s">
        <v>112</v>
      </c>
      <c r="B1746" s="58">
        <v>2022</v>
      </c>
      <c r="C1746" s="58" t="s">
        <v>33</v>
      </c>
      <c r="D1746" s="58" t="s">
        <v>104</v>
      </c>
      <c r="E1746" s="58" t="s">
        <v>118</v>
      </c>
      <c r="F1746" s="58" t="s">
        <v>106</v>
      </c>
      <c r="G1746" s="58" t="s">
        <v>107</v>
      </c>
      <c r="H1746" s="58" t="s">
        <v>108</v>
      </c>
      <c r="I1746" s="58" t="s">
        <v>111</v>
      </c>
      <c r="J1746" s="58">
        <v>746</v>
      </c>
      <c r="K1746" s="58">
        <v>1066.78</v>
      </c>
    </row>
    <row r="1747" spans="1:11" hidden="1">
      <c r="A1747" s="58" t="s">
        <v>110</v>
      </c>
      <c r="B1747" s="58">
        <v>2022</v>
      </c>
      <c r="C1747" s="58" t="s">
        <v>32</v>
      </c>
      <c r="D1747" s="58" t="s">
        <v>104</v>
      </c>
      <c r="E1747" s="58" t="s">
        <v>118</v>
      </c>
      <c r="F1747" s="58" t="s">
        <v>106</v>
      </c>
      <c r="G1747" s="58" t="s">
        <v>107</v>
      </c>
      <c r="H1747" s="58" t="s">
        <v>108</v>
      </c>
      <c r="I1747" s="58" t="s">
        <v>111</v>
      </c>
      <c r="J1747" s="58">
        <v>152</v>
      </c>
      <c r="K1747" s="58">
        <v>217.36</v>
      </c>
    </row>
    <row r="1748" spans="1:11" hidden="1">
      <c r="A1748" s="58" t="s">
        <v>113</v>
      </c>
      <c r="B1748" s="58">
        <v>2022</v>
      </c>
      <c r="C1748" s="58" t="s">
        <v>32</v>
      </c>
      <c r="D1748" s="58" t="s">
        <v>104</v>
      </c>
      <c r="E1748" s="58" t="s">
        <v>118</v>
      </c>
      <c r="F1748" s="58" t="s">
        <v>106</v>
      </c>
      <c r="G1748" s="58" t="s">
        <v>107</v>
      </c>
      <c r="H1748" s="58" t="s">
        <v>108</v>
      </c>
      <c r="I1748" s="58" t="s">
        <v>111</v>
      </c>
      <c r="J1748" s="58">
        <v>320</v>
      </c>
      <c r="K1748" s="58">
        <v>457.6</v>
      </c>
    </row>
    <row r="1749" spans="1:11" hidden="1">
      <c r="A1749" s="58" t="s">
        <v>112</v>
      </c>
      <c r="B1749" s="58">
        <v>2022</v>
      </c>
      <c r="C1749" s="58" t="s">
        <v>32</v>
      </c>
      <c r="D1749" s="58" t="s">
        <v>104</v>
      </c>
      <c r="E1749" s="58" t="s">
        <v>118</v>
      </c>
      <c r="F1749" s="58" t="s">
        <v>106</v>
      </c>
      <c r="G1749" s="58" t="s">
        <v>107</v>
      </c>
      <c r="H1749" s="58" t="s">
        <v>108</v>
      </c>
      <c r="I1749" s="58" t="s">
        <v>111</v>
      </c>
      <c r="J1749" s="58">
        <v>368</v>
      </c>
      <c r="K1749" s="58">
        <v>526.24</v>
      </c>
    </row>
    <row r="1750" spans="1:11" hidden="1">
      <c r="A1750" s="58" t="s">
        <v>103</v>
      </c>
      <c r="B1750" s="58">
        <v>2022</v>
      </c>
      <c r="C1750" s="58" t="s">
        <v>32</v>
      </c>
      <c r="D1750" s="58" t="s">
        <v>104</v>
      </c>
      <c r="E1750" s="58" t="s">
        <v>118</v>
      </c>
      <c r="F1750" s="58" t="s">
        <v>106</v>
      </c>
      <c r="G1750" s="58" t="s">
        <v>107</v>
      </c>
      <c r="H1750" s="58" t="s">
        <v>108</v>
      </c>
      <c r="I1750" s="58" t="s">
        <v>111</v>
      </c>
      <c r="J1750" s="58">
        <v>148</v>
      </c>
      <c r="K1750" s="58">
        <v>211.64</v>
      </c>
    </row>
    <row r="1751" spans="1:11" hidden="1">
      <c r="A1751" s="58" t="s">
        <v>103</v>
      </c>
      <c r="B1751" s="58">
        <v>2022</v>
      </c>
      <c r="C1751" s="58" t="s">
        <v>32</v>
      </c>
      <c r="D1751" s="58" t="s">
        <v>104</v>
      </c>
      <c r="E1751" s="58" t="s">
        <v>118</v>
      </c>
      <c r="F1751" s="58" t="s">
        <v>106</v>
      </c>
      <c r="G1751" s="58" t="s">
        <v>107</v>
      </c>
      <c r="H1751" s="58" t="s">
        <v>108</v>
      </c>
      <c r="I1751" s="58" t="s">
        <v>111</v>
      </c>
      <c r="J1751" s="58">
        <v>322</v>
      </c>
      <c r="K1751" s="58">
        <v>460.46</v>
      </c>
    </row>
    <row r="1752" spans="1:11" hidden="1">
      <c r="A1752" s="58" t="s">
        <v>110</v>
      </c>
      <c r="B1752" s="58">
        <v>2022</v>
      </c>
      <c r="C1752" s="58" t="s">
        <v>32</v>
      </c>
      <c r="D1752" s="58" t="s">
        <v>104</v>
      </c>
      <c r="E1752" s="58" t="s">
        <v>118</v>
      </c>
      <c r="F1752" s="58" t="s">
        <v>106</v>
      </c>
      <c r="G1752" s="58" t="s">
        <v>107</v>
      </c>
      <c r="H1752" s="58" t="s">
        <v>108</v>
      </c>
      <c r="I1752" s="58" t="s">
        <v>111</v>
      </c>
      <c r="J1752" s="58">
        <v>370</v>
      </c>
      <c r="K1752" s="58">
        <v>529.1</v>
      </c>
    </row>
    <row r="1753" spans="1:11" hidden="1">
      <c r="A1753" s="58" t="s">
        <v>103</v>
      </c>
      <c r="B1753" s="58">
        <v>2022</v>
      </c>
      <c r="C1753" s="58" t="s">
        <v>32</v>
      </c>
      <c r="D1753" s="58" t="s">
        <v>104</v>
      </c>
      <c r="E1753" s="58" t="s">
        <v>118</v>
      </c>
      <c r="F1753" s="58" t="s">
        <v>106</v>
      </c>
      <c r="G1753" s="58" t="s">
        <v>107</v>
      </c>
      <c r="H1753" s="58" t="s">
        <v>108</v>
      </c>
      <c r="I1753" s="58" t="s">
        <v>111</v>
      </c>
      <c r="J1753" s="58">
        <v>150</v>
      </c>
      <c r="K1753" s="58">
        <v>214.5</v>
      </c>
    </row>
    <row r="1754" spans="1:11" hidden="1">
      <c r="A1754" s="58" t="s">
        <v>112</v>
      </c>
      <c r="B1754" s="58">
        <v>2022</v>
      </c>
      <c r="C1754" s="58" t="s">
        <v>32</v>
      </c>
      <c r="D1754" s="58" t="s">
        <v>104</v>
      </c>
      <c r="E1754" s="58" t="s">
        <v>118</v>
      </c>
      <c r="F1754" s="58" t="s">
        <v>106</v>
      </c>
      <c r="G1754" s="58" t="s">
        <v>107</v>
      </c>
      <c r="H1754" s="58" t="s">
        <v>108</v>
      </c>
      <c r="I1754" s="58" t="s">
        <v>111</v>
      </c>
      <c r="J1754" s="58">
        <v>703</v>
      </c>
      <c r="K1754" s="58">
        <v>1005.29</v>
      </c>
    </row>
    <row r="1755" spans="1:11" hidden="1">
      <c r="A1755" s="58" t="s">
        <v>114</v>
      </c>
      <c r="B1755" s="58">
        <v>2022</v>
      </c>
      <c r="C1755" s="58" t="s">
        <v>32</v>
      </c>
      <c r="D1755" s="58" t="s">
        <v>104</v>
      </c>
      <c r="E1755" s="58" t="s">
        <v>118</v>
      </c>
      <c r="F1755" s="58" t="s">
        <v>106</v>
      </c>
      <c r="G1755" s="58" t="s">
        <v>107</v>
      </c>
      <c r="H1755" s="58" t="s">
        <v>108</v>
      </c>
      <c r="I1755" s="58" t="s">
        <v>111</v>
      </c>
      <c r="J1755" s="58">
        <v>737</v>
      </c>
      <c r="K1755" s="58">
        <v>1053.9100000000001</v>
      </c>
    </row>
    <row r="1756" spans="1:11" hidden="1">
      <c r="A1756" s="58" t="s">
        <v>114</v>
      </c>
      <c r="B1756" s="58">
        <v>2022</v>
      </c>
      <c r="C1756" s="58" t="s">
        <v>32</v>
      </c>
      <c r="D1756" s="58" t="s">
        <v>104</v>
      </c>
      <c r="E1756" s="58" t="s">
        <v>118</v>
      </c>
      <c r="F1756" s="58" t="s">
        <v>106</v>
      </c>
      <c r="G1756" s="58" t="s">
        <v>107</v>
      </c>
      <c r="H1756" s="58" t="s">
        <v>108</v>
      </c>
      <c r="I1756" s="58" t="s">
        <v>111</v>
      </c>
      <c r="J1756" s="58">
        <v>147</v>
      </c>
      <c r="K1756" s="58">
        <v>210.21</v>
      </c>
    </row>
    <row r="1757" spans="1:11" hidden="1">
      <c r="A1757" s="58" t="s">
        <v>110</v>
      </c>
      <c r="B1757" s="58">
        <v>2022</v>
      </c>
      <c r="C1757" s="58" t="s">
        <v>32</v>
      </c>
      <c r="D1757" s="58" t="s">
        <v>104</v>
      </c>
      <c r="E1757" s="58" t="s">
        <v>118</v>
      </c>
      <c r="F1757" s="58" t="s">
        <v>106</v>
      </c>
      <c r="G1757" s="58" t="s">
        <v>107</v>
      </c>
      <c r="H1757" s="58" t="s">
        <v>108</v>
      </c>
      <c r="I1757" s="58" t="s">
        <v>111</v>
      </c>
      <c r="J1757" s="58">
        <v>321</v>
      </c>
      <c r="K1757" s="58">
        <v>526.24</v>
      </c>
    </row>
    <row r="1758" spans="1:11" hidden="1">
      <c r="A1758" s="58" t="s">
        <v>103</v>
      </c>
      <c r="B1758" s="58">
        <v>2022</v>
      </c>
      <c r="C1758" s="58" t="s">
        <v>32</v>
      </c>
      <c r="D1758" s="58" t="s">
        <v>104</v>
      </c>
      <c r="E1758" s="58" t="s">
        <v>118</v>
      </c>
      <c r="F1758" s="58" t="s">
        <v>106</v>
      </c>
      <c r="G1758" s="58" t="s">
        <v>107</v>
      </c>
      <c r="H1758" s="58" t="s">
        <v>108</v>
      </c>
      <c r="I1758" s="58" t="s">
        <v>111</v>
      </c>
      <c r="J1758" s="58">
        <v>776</v>
      </c>
      <c r="K1758" s="58">
        <v>526.24</v>
      </c>
    </row>
    <row r="1759" spans="1:11" hidden="1">
      <c r="A1759" s="58" t="s">
        <v>110</v>
      </c>
      <c r="B1759" s="58">
        <v>2022</v>
      </c>
      <c r="C1759" s="58" t="s">
        <v>32</v>
      </c>
      <c r="D1759" s="58" t="s">
        <v>104</v>
      </c>
      <c r="E1759" s="58" t="s">
        <v>118</v>
      </c>
      <c r="F1759" s="58" t="s">
        <v>106</v>
      </c>
      <c r="G1759" s="58" t="s">
        <v>107</v>
      </c>
      <c r="H1759" s="58" t="s">
        <v>108</v>
      </c>
      <c r="I1759" s="58" t="s">
        <v>111</v>
      </c>
      <c r="J1759" s="58">
        <v>151</v>
      </c>
      <c r="K1759" s="58">
        <v>215.93</v>
      </c>
    </row>
    <row r="1760" spans="1:11" hidden="1">
      <c r="A1760" s="58" t="s">
        <v>103</v>
      </c>
      <c r="B1760" s="58">
        <v>2022</v>
      </c>
      <c r="C1760" s="58" t="s">
        <v>32</v>
      </c>
      <c r="D1760" s="58" t="s">
        <v>104</v>
      </c>
      <c r="E1760" s="58" t="s">
        <v>118</v>
      </c>
      <c r="F1760" s="58" t="s">
        <v>106</v>
      </c>
      <c r="G1760" s="58" t="s">
        <v>107</v>
      </c>
      <c r="H1760" s="58" t="s">
        <v>108</v>
      </c>
      <c r="I1760" s="58" t="s">
        <v>111</v>
      </c>
      <c r="J1760" s="58">
        <v>367</v>
      </c>
      <c r="K1760" s="58">
        <v>524.80999999999995</v>
      </c>
    </row>
    <row r="1761" spans="1:11" hidden="1">
      <c r="A1761" s="58" t="s">
        <v>112</v>
      </c>
      <c r="B1761" s="58">
        <v>2022</v>
      </c>
      <c r="C1761" s="58" t="s">
        <v>32</v>
      </c>
      <c r="D1761" s="58" t="s">
        <v>104</v>
      </c>
      <c r="E1761" s="58" t="s">
        <v>118</v>
      </c>
      <c r="F1761" s="58" t="s">
        <v>106</v>
      </c>
      <c r="G1761" s="58" t="s">
        <v>107</v>
      </c>
      <c r="H1761" s="58" t="s">
        <v>108</v>
      </c>
      <c r="I1761" s="58" t="s">
        <v>111</v>
      </c>
      <c r="J1761" s="58">
        <v>149</v>
      </c>
      <c r="K1761" s="58">
        <v>213.07</v>
      </c>
    </row>
    <row r="1762" spans="1:11" hidden="1">
      <c r="A1762" s="58" t="s">
        <v>112</v>
      </c>
      <c r="B1762" s="58">
        <v>2022</v>
      </c>
      <c r="C1762" s="58" t="s">
        <v>32</v>
      </c>
      <c r="D1762" s="58" t="s">
        <v>104</v>
      </c>
      <c r="E1762" s="58" t="s">
        <v>118</v>
      </c>
      <c r="F1762" s="58" t="s">
        <v>106</v>
      </c>
      <c r="G1762" s="58" t="s">
        <v>107</v>
      </c>
      <c r="H1762" s="58" t="s">
        <v>108</v>
      </c>
      <c r="I1762" s="58" t="s">
        <v>111</v>
      </c>
      <c r="J1762" s="58">
        <v>323</v>
      </c>
      <c r="K1762" s="58">
        <v>461.89</v>
      </c>
    </row>
    <row r="1763" spans="1:11" hidden="1">
      <c r="A1763" s="58" t="s">
        <v>110</v>
      </c>
      <c r="B1763" s="58">
        <v>2022</v>
      </c>
      <c r="C1763" s="58" t="s">
        <v>32</v>
      </c>
      <c r="D1763" s="58" t="s">
        <v>104</v>
      </c>
      <c r="E1763" s="58" t="s">
        <v>118</v>
      </c>
      <c r="F1763" s="58" t="s">
        <v>106</v>
      </c>
      <c r="G1763" s="58" t="s">
        <v>107</v>
      </c>
      <c r="H1763" s="58" t="s">
        <v>108</v>
      </c>
      <c r="I1763" s="58" t="s">
        <v>111</v>
      </c>
      <c r="J1763" s="58">
        <v>371</v>
      </c>
      <c r="K1763" s="58">
        <v>530.53</v>
      </c>
    </row>
    <row r="1764" spans="1:11" hidden="1">
      <c r="A1764" s="58" t="s">
        <v>103</v>
      </c>
      <c r="B1764" s="58">
        <v>2022</v>
      </c>
      <c r="C1764" s="58" t="s">
        <v>31</v>
      </c>
      <c r="D1764" s="58" t="s">
        <v>104</v>
      </c>
      <c r="E1764" s="58" t="s">
        <v>118</v>
      </c>
      <c r="F1764" s="58" t="s">
        <v>106</v>
      </c>
      <c r="G1764" s="58" t="s">
        <v>107</v>
      </c>
      <c r="H1764" s="58" t="s">
        <v>108</v>
      </c>
      <c r="I1764" s="58" t="s">
        <v>111</v>
      </c>
      <c r="J1764" s="58">
        <v>326</v>
      </c>
      <c r="K1764" s="58">
        <v>443.36</v>
      </c>
    </row>
    <row r="1765" spans="1:11" hidden="1">
      <c r="A1765" s="58" t="s">
        <v>113</v>
      </c>
      <c r="B1765" s="58">
        <v>2022</v>
      </c>
      <c r="C1765" s="58" t="s">
        <v>31</v>
      </c>
      <c r="D1765" s="58" t="s">
        <v>104</v>
      </c>
      <c r="E1765" s="58" t="s">
        <v>118</v>
      </c>
      <c r="F1765" s="58" t="s">
        <v>106</v>
      </c>
      <c r="G1765" s="58" t="s">
        <v>107</v>
      </c>
      <c r="H1765" s="58" t="s">
        <v>108</v>
      </c>
      <c r="I1765" s="58" t="s">
        <v>111</v>
      </c>
      <c r="J1765" s="58">
        <v>128</v>
      </c>
      <c r="K1765" s="58">
        <v>183.04</v>
      </c>
    </row>
    <row r="1766" spans="1:11" hidden="1">
      <c r="A1766" s="58" t="s">
        <v>103</v>
      </c>
      <c r="B1766" s="58">
        <v>2022</v>
      </c>
      <c r="C1766" s="58" t="s">
        <v>31</v>
      </c>
      <c r="D1766" s="58" t="s">
        <v>104</v>
      </c>
      <c r="E1766" s="58" t="s">
        <v>118</v>
      </c>
      <c r="F1766" s="58" t="s">
        <v>106</v>
      </c>
      <c r="G1766" s="58" t="s">
        <v>107</v>
      </c>
      <c r="H1766" s="58" t="s">
        <v>108</v>
      </c>
      <c r="I1766" s="58" t="s">
        <v>111</v>
      </c>
      <c r="J1766" s="58">
        <v>328</v>
      </c>
      <c r="K1766" s="58">
        <v>469.04</v>
      </c>
    </row>
    <row r="1767" spans="1:11" hidden="1">
      <c r="A1767" s="58" t="s">
        <v>103</v>
      </c>
      <c r="B1767" s="58">
        <v>2022</v>
      </c>
      <c r="C1767" s="58" t="s">
        <v>31</v>
      </c>
      <c r="D1767" s="58" t="s">
        <v>104</v>
      </c>
      <c r="E1767" s="58" t="s">
        <v>118</v>
      </c>
      <c r="F1767" s="58" t="s">
        <v>106</v>
      </c>
      <c r="G1767" s="58" t="s">
        <v>107</v>
      </c>
      <c r="H1767" s="58" t="s">
        <v>108</v>
      </c>
      <c r="I1767" s="58" t="s">
        <v>111</v>
      </c>
      <c r="J1767" s="58">
        <v>130</v>
      </c>
      <c r="K1767" s="58">
        <v>185.9</v>
      </c>
    </row>
    <row r="1768" spans="1:11" hidden="1">
      <c r="A1768" s="58" t="s">
        <v>110</v>
      </c>
      <c r="B1768" s="58">
        <v>2022</v>
      </c>
      <c r="C1768" s="58" t="s">
        <v>31</v>
      </c>
      <c r="D1768" s="58" t="s">
        <v>104</v>
      </c>
      <c r="E1768" s="58" t="s">
        <v>118</v>
      </c>
      <c r="F1768" s="58" t="s">
        <v>106</v>
      </c>
      <c r="G1768" s="58" t="s">
        <v>107</v>
      </c>
      <c r="H1768" s="58" t="s">
        <v>108</v>
      </c>
      <c r="I1768" s="58" t="s">
        <v>111</v>
      </c>
      <c r="J1768" s="58">
        <v>736</v>
      </c>
      <c r="K1768" s="58">
        <v>1052.48</v>
      </c>
    </row>
    <row r="1769" spans="1:11" hidden="1">
      <c r="A1769" s="58" t="s">
        <v>103</v>
      </c>
      <c r="B1769" s="58">
        <v>2022</v>
      </c>
      <c r="C1769" s="58" t="s">
        <v>31</v>
      </c>
      <c r="D1769" s="58" t="s">
        <v>104</v>
      </c>
      <c r="E1769" s="58" t="s">
        <v>118</v>
      </c>
      <c r="F1769" s="58" t="s">
        <v>106</v>
      </c>
      <c r="G1769" s="58" t="s">
        <v>107</v>
      </c>
      <c r="H1769" s="58" t="s">
        <v>108</v>
      </c>
      <c r="I1769" s="58" t="s">
        <v>111</v>
      </c>
      <c r="J1769" s="58">
        <v>327</v>
      </c>
      <c r="K1769" s="58">
        <v>526.24</v>
      </c>
    </row>
    <row r="1770" spans="1:11" hidden="1">
      <c r="A1770" s="58" t="s">
        <v>110</v>
      </c>
      <c r="B1770" s="58">
        <v>2022</v>
      </c>
      <c r="C1770" s="58" t="s">
        <v>31</v>
      </c>
      <c r="D1770" s="58" t="s">
        <v>104</v>
      </c>
      <c r="E1770" s="58" t="s">
        <v>118</v>
      </c>
      <c r="F1770" s="58" t="s">
        <v>106</v>
      </c>
      <c r="G1770" s="58" t="s">
        <v>107</v>
      </c>
      <c r="H1770" s="58" t="s">
        <v>108</v>
      </c>
      <c r="I1770" s="58" t="s">
        <v>111</v>
      </c>
      <c r="J1770" s="58">
        <v>775</v>
      </c>
      <c r="K1770" s="58">
        <v>526.24</v>
      </c>
    </row>
    <row r="1771" spans="1:11" hidden="1">
      <c r="A1771" s="58" t="s">
        <v>110</v>
      </c>
      <c r="B1771" s="58">
        <v>2022</v>
      </c>
      <c r="C1771" s="58" t="s">
        <v>31</v>
      </c>
      <c r="D1771" s="58" t="s">
        <v>104</v>
      </c>
      <c r="E1771" s="58" t="s">
        <v>118</v>
      </c>
      <c r="F1771" s="58" t="s">
        <v>106</v>
      </c>
      <c r="G1771" s="58" t="s">
        <v>107</v>
      </c>
      <c r="H1771" s="58" t="s">
        <v>108</v>
      </c>
      <c r="I1771" s="58" t="s">
        <v>111</v>
      </c>
      <c r="J1771" s="58">
        <v>325</v>
      </c>
      <c r="K1771" s="58">
        <v>464.75</v>
      </c>
    </row>
    <row r="1772" spans="1:11" hidden="1">
      <c r="A1772" s="58" t="s">
        <v>103</v>
      </c>
      <c r="B1772" s="58">
        <v>2022</v>
      </c>
      <c r="C1772" s="58" t="s">
        <v>31</v>
      </c>
      <c r="D1772" s="58" t="s">
        <v>104</v>
      </c>
      <c r="E1772" s="58" t="s">
        <v>118</v>
      </c>
      <c r="F1772" s="58" t="s">
        <v>106</v>
      </c>
      <c r="G1772" s="58" t="s">
        <v>107</v>
      </c>
      <c r="H1772" s="58" t="s">
        <v>108</v>
      </c>
      <c r="I1772" s="58" t="s">
        <v>111</v>
      </c>
      <c r="J1772" s="58">
        <v>127</v>
      </c>
      <c r="K1772" s="58">
        <v>181.61</v>
      </c>
    </row>
    <row r="1773" spans="1:11" hidden="1">
      <c r="A1773" s="58" t="s">
        <v>103</v>
      </c>
      <c r="B1773" s="58">
        <v>2022</v>
      </c>
      <c r="C1773" s="58" t="s">
        <v>31</v>
      </c>
      <c r="D1773" s="58" t="s">
        <v>104</v>
      </c>
      <c r="E1773" s="58" t="s">
        <v>118</v>
      </c>
      <c r="F1773" s="58" t="s">
        <v>106</v>
      </c>
      <c r="G1773" s="58" t="s">
        <v>107</v>
      </c>
      <c r="H1773" s="58" t="s">
        <v>108</v>
      </c>
      <c r="I1773" s="58" t="s">
        <v>111</v>
      </c>
      <c r="J1773" s="58">
        <v>329</v>
      </c>
      <c r="K1773" s="58">
        <v>470.47</v>
      </c>
    </row>
    <row r="1774" spans="1:11" hidden="1">
      <c r="A1774" s="58" t="s">
        <v>112</v>
      </c>
      <c r="B1774" s="58">
        <v>2022</v>
      </c>
      <c r="C1774" s="58" t="s">
        <v>26</v>
      </c>
      <c r="D1774" s="58" t="s">
        <v>116</v>
      </c>
      <c r="E1774" s="58" t="s">
        <v>105</v>
      </c>
      <c r="F1774" s="58" t="s">
        <v>106</v>
      </c>
      <c r="G1774" s="58" t="s">
        <v>107</v>
      </c>
      <c r="H1774" s="58" t="s">
        <v>108</v>
      </c>
      <c r="I1774" s="58" t="s">
        <v>111</v>
      </c>
      <c r="J1774" s="58">
        <v>182</v>
      </c>
      <c r="K1774" s="58">
        <v>260.26</v>
      </c>
    </row>
    <row r="1775" spans="1:11" hidden="1">
      <c r="A1775" s="58" t="s">
        <v>110</v>
      </c>
      <c r="B1775" s="58">
        <v>2022</v>
      </c>
      <c r="C1775" s="58" t="s">
        <v>26</v>
      </c>
      <c r="D1775" s="58" t="s">
        <v>116</v>
      </c>
      <c r="E1775" s="58" t="s">
        <v>105</v>
      </c>
      <c r="F1775" s="58" t="s">
        <v>106</v>
      </c>
      <c r="G1775" s="58" t="s">
        <v>107</v>
      </c>
      <c r="H1775" s="58" t="s">
        <v>108</v>
      </c>
      <c r="I1775" s="58" t="s">
        <v>111</v>
      </c>
      <c r="J1775" s="58">
        <v>176</v>
      </c>
      <c r="K1775" s="58">
        <v>251.68</v>
      </c>
    </row>
    <row r="1776" spans="1:11" hidden="1">
      <c r="A1776" s="58" t="s">
        <v>103</v>
      </c>
      <c r="B1776" s="58">
        <v>2022</v>
      </c>
      <c r="C1776" s="58" t="s">
        <v>26</v>
      </c>
      <c r="D1776" s="58" t="s">
        <v>116</v>
      </c>
      <c r="E1776" s="58" t="s">
        <v>105</v>
      </c>
      <c r="F1776" s="58" t="s">
        <v>106</v>
      </c>
      <c r="G1776" s="58" t="s">
        <v>107</v>
      </c>
      <c r="H1776" s="58" t="s">
        <v>108</v>
      </c>
      <c r="I1776" s="58" t="s">
        <v>109</v>
      </c>
      <c r="J1776" s="58">
        <v>200</v>
      </c>
      <c r="K1776" s="58">
        <v>286</v>
      </c>
    </row>
    <row r="1777" spans="1:11" hidden="1">
      <c r="A1777" s="58" t="s">
        <v>110</v>
      </c>
      <c r="B1777" s="58">
        <v>2022</v>
      </c>
      <c r="C1777" s="58" t="s">
        <v>26</v>
      </c>
      <c r="D1777" s="58" t="s">
        <v>116</v>
      </c>
      <c r="E1777" s="58" t="s">
        <v>105</v>
      </c>
      <c r="F1777" s="58" t="s">
        <v>106</v>
      </c>
      <c r="G1777" s="58" t="s">
        <v>107</v>
      </c>
      <c r="H1777" s="58" t="s">
        <v>108</v>
      </c>
      <c r="I1777" s="58" t="s">
        <v>109</v>
      </c>
      <c r="J1777" s="58">
        <v>248</v>
      </c>
      <c r="K1777" s="58">
        <v>354.64</v>
      </c>
    </row>
    <row r="1778" spans="1:11" hidden="1">
      <c r="A1778" s="58" t="s">
        <v>103</v>
      </c>
      <c r="B1778" s="58">
        <v>2022</v>
      </c>
      <c r="C1778" s="58" t="s">
        <v>26</v>
      </c>
      <c r="D1778" s="58" t="s">
        <v>116</v>
      </c>
      <c r="E1778" s="58" t="s">
        <v>105</v>
      </c>
      <c r="F1778" s="58" t="s">
        <v>106</v>
      </c>
      <c r="G1778" s="58" t="s">
        <v>107</v>
      </c>
      <c r="H1778" s="58" t="s">
        <v>108</v>
      </c>
      <c r="I1778" s="58" t="s">
        <v>109</v>
      </c>
      <c r="J1778" s="58">
        <v>184</v>
      </c>
      <c r="K1778" s="58">
        <v>263.12</v>
      </c>
    </row>
    <row r="1779" spans="1:11" hidden="1">
      <c r="A1779" s="58" t="s">
        <v>103</v>
      </c>
      <c r="B1779" s="58">
        <v>2022</v>
      </c>
      <c r="C1779" s="58" t="s">
        <v>26</v>
      </c>
      <c r="D1779" s="58" t="s">
        <v>116</v>
      </c>
      <c r="E1779" s="58" t="s">
        <v>105</v>
      </c>
      <c r="F1779" s="58" t="s">
        <v>106</v>
      </c>
      <c r="G1779" s="58" t="s">
        <v>107</v>
      </c>
      <c r="H1779" s="58" t="s">
        <v>108</v>
      </c>
      <c r="I1779" s="58" t="s">
        <v>109</v>
      </c>
      <c r="J1779" s="58">
        <v>178</v>
      </c>
      <c r="K1779" s="58">
        <v>254.54</v>
      </c>
    </row>
    <row r="1780" spans="1:11" hidden="1">
      <c r="A1780" s="58" t="s">
        <v>110</v>
      </c>
      <c r="B1780" s="58">
        <v>2022</v>
      </c>
      <c r="C1780" s="58" t="s">
        <v>26</v>
      </c>
      <c r="D1780" s="58" t="s">
        <v>116</v>
      </c>
      <c r="E1780" s="58" t="s">
        <v>105</v>
      </c>
      <c r="F1780" s="58" t="s">
        <v>106</v>
      </c>
      <c r="G1780" s="58" t="s">
        <v>107</v>
      </c>
      <c r="H1780" s="58" t="s">
        <v>108</v>
      </c>
      <c r="I1780" s="58" t="s">
        <v>109</v>
      </c>
      <c r="J1780" s="58">
        <v>172</v>
      </c>
      <c r="K1780" s="58">
        <v>245.96</v>
      </c>
    </row>
    <row r="1781" spans="1:11" hidden="1">
      <c r="A1781" s="58" t="s">
        <v>103</v>
      </c>
      <c r="B1781" s="58">
        <v>2022</v>
      </c>
      <c r="C1781" s="58" t="s">
        <v>26</v>
      </c>
      <c r="D1781" s="58" t="s">
        <v>116</v>
      </c>
      <c r="E1781" s="58" t="s">
        <v>105</v>
      </c>
      <c r="F1781" s="58" t="s">
        <v>106</v>
      </c>
      <c r="G1781" s="58" t="s">
        <v>107</v>
      </c>
      <c r="H1781" s="58" t="s">
        <v>108</v>
      </c>
      <c r="I1781" s="58" t="s">
        <v>109</v>
      </c>
      <c r="J1781" s="58">
        <v>202</v>
      </c>
      <c r="K1781" s="58">
        <v>526.24</v>
      </c>
    </row>
    <row r="1782" spans="1:11" hidden="1">
      <c r="A1782" s="58" t="s">
        <v>110</v>
      </c>
      <c r="B1782" s="58">
        <v>2022</v>
      </c>
      <c r="C1782" s="58" t="s">
        <v>26</v>
      </c>
      <c r="D1782" s="58" t="s">
        <v>116</v>
      </c>
      <c r="E1782" s="58" t="s">
        <v>105</v>
      </c>
      <c r="F1782" s="58" t="s">
        <v>106</v>
      </c>
      <c r="G1782" s="58" t="s">
        <v>107</v>
      </c>
      <c r="H1782" s="58" t="s">
        <v>108</v>
      </c>
      <c r="I1782" s="58" t="s">
        <v>109</v>
      </c>
      <c r="J1782" s="58">
        <v>250</v>
      </c>
      <c r="K1782" s="58">
        <v>526.24</v>
      </c>
    </row>
    <row r="1783" spans="1:11" hidden="1">
      <c r="A1783" s="58" t="s">
        <v>113</v>
      </c>
      <c r="B1783" s="58">
        <v>2022</v>
      </c>
      <c r="C1783" s="58" t="s">
        <v>26</v>
      </c>
      <c r="D1783" s="58" t="s">
        <v>116</v>
      </c>
      <c r="E1783" s="58" t="s">
        <v>105</v>
      </c>
      <c r="F1783" s="58" t="s">
        <v>106</v>
      </c>
      <c r="G1783" s="58" t="s">
        <v>107</v>
      </c>
      <c r="H1783" s="58" t="s">
        <v>108</v>
      </c>
      <c r="I1783" s="58" t="s">
        <v>109</v>
      </c>
      <c r="J1783" s="58">
        <v>246</v>
      </c>
      <c r="K1783" s="58">
        <v>351.78</v>
      </c>
    </row>
    <row r="1784" spans="1:11" hidden="1">
      <c r="A1784" s="58" t="s">
        <v>103</v>
      </c>
      <c r="B1784" s="58">
        <v>2022</v>
      </c>
      <c r="C1784" s="58" t="s">
        <v>26</v>
      </c>
      <c r="D1784" s="58" t="s">
        <v>116</v>
      </c>
      <c r="E1784" s="58" t="s">
        <v>105</v>
      </c>
      <c r="F1784" s="58" t="s">
        <v>106</v>
      </c>
      <c r="G1784" s="58" t="s">
        <v>107</v>
      </c>
      <c r="H1784" s="58" t="s">
        <v>108</v>
      </c>
      <c r="I1784" s="58" t="s">
        <v>109</v>
      </c>
      <c r="J1784" s="58">
        <v>201</v>
      </c>
      <c r="K1784" s="58">
        <v>287.43</v>
      </c>
    </row>
    <row r="1785" spans="1:11" hidden="1">
      <c r="A1785" s="58" t="s">
        <v>112</v>
      </c>
      <c r="B1785" s="58">
        <v>2022</v>
      </c>
      <c r="C1785" s="58" t="s">
        <v>26</v>
      </c>
      <c r="D1785" s="58" t="s">
        <v>116</v>
      </c>
      <c r="E1785" s="58" t="s">
        <v>105</v>
      </c>
      <c r="F1785" s="58" t="s">
        <v>106</v>
      </c>
      <c r="G1785" s="58" t="s">
        <v>107</v>
      </c>
      <c r="H1785" s="58" t="s">
        <v>108</v>
      </c>
      <c r="I1785" s="58" t="s">
        <v>109</v>
      </c>
      <c r="J1785" s="58">
        <v>249</v>
      </c>
      <c r="K1785" s="58">
        <v>356.07</v>
      </c>
    </row>
    <row r="1786" spans="1:11" hidden="1">
      <c r="A1786" s="58" t="s">
        <v>103</v>
      </c>
      <c r="B1786" s="58">
        <v>2022</v>
      </c>
      <c r="C1786" s="58" t="s">
        <v>26</v>
      </c>
      <c r="D1786" s="58" t="s">
        <v>116</v>
      </c>
      <c r="E1786" s="58" t="s">
        <v>105</v>
      </c>
      <c r="F1786" s="58" t="s">
        <v>106</v>
      </c>
      <c r="G1786" s="58" t="s">
        <v>107</v>
      </c>
      <c r="H1786" s="58" t="s">
        <v>108</v>
      </c>
      <c r="I1786" s="58" t="s">
        <v>109</v>
      </c>
      <c r="J1786" s="58">
        <v>181</v>
      </c>
      <c r="K1786" s="58">
        <v>258.83</v>
      </c>
    </row>
    <row r="1787" spans="1:11" hidden="1">
      <c r="A1787" s="58" t="s">
        <v>103</v>
      </c>
      <c r="B1787" s="58">
        <v>2022</v>
      </c>
      <c r="C1787" s="58" t="s">
        <v>26</v>
      </c>
      <c r="D1787" s="58" t="s">
        <v>116</v>
      </c>
      <c r="E1787" s="58" t="s">
        <v>105</v>
      </c>
      <c r="F1787" s="58" t="s">
        <v>106</v>
      </c>
      <c r="G1787" s="58" t="s">
        <v>107</v>
      </c>
      <c r="H1787" s="58" t="s">
        <v>108</v>
      </c>
      <c r="I1787" s="58" t="s">
        <v>109</v>
      </c>
      <c r="J1787" s="58">
        <v>175</v>
      </c>
      <c r="K1787" s="58">
        <v>250.25</v>
      </c>
    </row>
    <row r="1788" spans="1:11" hidden="1">
      <c r="A1788" s="58" t="s">
        <v>110</v>
      </c>
      <c r="B1788" s="58">
        <v>2022</v>
      </c>
      <c r="C1788" s="58" t="s">
        <v>26</v>
      </c>
      <c r="D1788" s="58" t="s">
        <v>116</v>
      </c>
      <c r="E1788" s="58" t="s">
        <v>105</v>
      </c>
      <c r="F1788" s="58" t="s">
        <v>106</v>
      </c>
      <c r="G1788" s="58" t="s">
        <v>107</v>
      </c>
      <c r="H1788" s="58" t="s">
        <v>108</v>
      </c>
      <c r="I1788" s="58" t="s">
        <v>109</v>
      </c>
      <c r="J1788" s="58">
        <v>792</v>
      </c>
      <c r="K1788" s="58">
        <v>1132.56</v>
      </c>
    </row>
    <row r="1789" spans="1:11" hidden="1">
      <c r="A1789" s="58" t="s">
        <v>110</v>
      </c>
      <c r="B1789" s="58">
        <v>2022</v>
      </c>
      <c r="C1789" s="58" t="s">
        <v>26</v>
      </c>
      <c r="D1789" s="58" t="s">
        <v>116</v>
      </c>
      <c r="E1789" s="58" t="s">
        <v>105</v>
      </c>
      <c r="F1789" s="58" t="s">
        <v>106</v>
      </c>
      <c r="G1789" s="58" t="s">
        <v>107</v>
      </c>
      <c r="H1789" s="58" t="s">
        <v>108</v>
      </c>
      <c r="I1789" s="58" t="s">
        <v>109</v>
      </c>
      <c r="J1789" s="58">
        <v>825</v>
      </c>
      <c r="K1789" s="58">
        <v>1179.75</v>
      </c>
    </row>
    <row r="1790" spans="1:11" hidden="1">
      <c r="A1790" s="58" t="s">
        <v>103</v>
      </c>
      <c r="B1790" s="58">
        <v>2022</v>
      </c>
      <c r="C1790" s="58" t="s">
        <v>26</v>
      </c>
      <c r="D1790" s="58" t="s">
        <v>116</v>
      </c>
      <c r="E1790" s="58" t="s">
        <v>105</v>
      </c>
      <c r="F1790" s="58" t="s">
        <v>106</v>
      </c>
      <c r="G1790" s="58" t="s">
        <v>107</v>
      </c>
      <c r="H1790" s="58" t="s">
        <v>108</v>
      </c>
      <c r="I1790" s="58" t="s">
        <v>111</v>
      </c>
      <c r="J1790" s="58">
        <v>185</v>
      </c>
      <c r="K1790" s="58">
        <v>264.55</v>
      </c>
    </row>
    <row r="1791" spans="1:11" hidden="1">
      <c r="A1791" s="58" t="s">
        <v>114</v>
      </c>
      <c r="B1791" s="58">
        <v>2022</v>
      </c>
      <c r="C1791" s="58" t="s">
        <v>26</v>
      </c>
      <c r="D1791" s="58" t="s">
        <v>116</v>
      </c>
      <c r="E1791" s="58" t="s">
        <v>105</v>
      </c>
      <c r="F1791" s="58" t="s">
        <v>106</v>
      </c>
      <c r="G1791" s="58" t="s">
        <v>107</v>
      </c>
      <c r="H1791" s="58" t="s">
        <v>108</v>
      </c>
      <c r="I1791" s="58" t="s">
        <v>111</v>
      </c>
      <c r="J1791" s="58">
        <v>179</v>
      </c>
      <c r="K1791" s="58">
        <v>255.97</v>
      </c>
    </row>
    <row r="1792" spans="1:11" hidden="1">
      <c r="A1792" s="58" t="s">
        <v>112</v>
      </c>
      <c r="B1792" s="58">
        <v>2022</v>
      </c>
      <c r="C1792" s="58" t="s">
        <v>26</v>
      </c>
      <c r="D1792" s="58" t="s">
        <v>116</v>
      </c>
      <c r="E1792" s="58" t="s">
        <v>105</v>
      </c>
      <c r="F1792" s="58" t="s">
        <v>106</v>
      </c>
      <c r="G1792" s="58" t="s">
        <v>107</v>
      </c>
      <c r="H1792" s="58" t="s">
        <v>108</v>
      </c>
      <c r="I1792" s="58" t="s">
        <v>111</v>
      </c>
      <c r="J1792" s="58">
        <v>173</v>
      </c>
      <c r="K1792" s="58">
        <v>247.39</v>
      </c>
    </row>
    <row r="1793" spans="1:11" hidden="1">
      <c r="A1793" s="58" t="s">
        <v>103</v>
      </c>
      <c r="B1793" s="58">
        <v>2022</v>
      </c>
      <c r="C1793" s="58" t="s">
        <v>26</v>
      </c>
      <c r="D1793" s="58" t="s">
        <v>116</v>
      </c>
      <c r="E1793" s="58" t="s">
        <v>105</v>
      </c>
      <c r="F1793" s="58" t="s">
        <v>106</v>
      </c>
      <c r="G1793" s="58" t="s">
        <v>107</v>
      </c>
      <c r="H1793" s="58" t="s">
        <v>108</v>
      </c>
      <c r="I1793" s="58" t="s">
        <v>109</v>
      </c>
      <c r="J1793" s="58">
        <v>203</v>
      </c>
      <c r="K1793" s="58">
        <v>290.29000000000002</v>
      </c>
    </row>
    <row r="1794" spans="1:11" hidden="1">
      <c r="A1794" s="58" t="s">
        <v>113</v>
      </c>
      <c r="B1794" s="58">
        <v>2022</v>
      </c>
      <c r="C1794" s="58" t="s">
        <v>30</v>
      </c>
      <c r="D1794" s="58" t="s">
        <v>116</v>
      </c>
      <c r="E1794" s="58" t="s">
        <v>105</v>
      </c>
      <c r="F1794" s="58" t="s">
        <v>106</v>
      </c>
      <c r="G1794" s="58" t="s">
        <v>107</v>
      </c>
      <c r="H1794" s="58" t="s">
        <v>108</v>
      </c>
      <c r="I1794" s="58" t="s">
        <v>111</v>
      </c>
      <c r="J1794" s="58">
        <v>368</v>
      </c>
      <c r="K1794" s="58">
        <v>526.24</v>
      </c>
    </row>
    <row r="1795" spans="1:11" hidden="1">
      <c r="A1795" s="58" t="s">
        <v>110</v>
      </c>
      <c r="B1795" s="58">
        <v>2022</v>
      </c>
      <c r="C1795" s="58" t="s">
        <v>30</v>
      </c>
      <c r="D1795" s="58" t="s">
        <v>116</v>
      </c>
      <c r="E1795" s="58" t="s">
        <v>105</v>
      </c>
      <c r="F1795" s="58" t="s">
        <v>106</v>
      </c>
      <c r="G1795" s="58" t="s">
        <v>107</v>
      </c>
      <c r="H1795" s="58" t="s">
        <v>108</v>
      </c>
      <c r="I1795" s="58" t="s">
        <v>111</v>
      </c>
      <c r="J1795" s="58">
        <v>362</v>
      </c>
      <c r="K1795" s="58">
        <v>517.66</v>
      </c>
    </row>
    <row r="1796" spans="1:11" hidden="1">
      <c r="A1796" s="58" t="s">
        <v>110</v>
      </c>
      <c r="B1796" s="58">
        <v>2022</v>
      </c>
      <c r="C1796" s="58" t="s">
        <v>30</v>
      </c>
      <c r="D1796" s="58" t="s">
        <v>116</v>
      </c>
      <c r="E1796" s="58" t="s">
        <v>105</v>
      </c>
      <c r="F1796" s="58" t="s">
        <v>106</v>
      </c>
      <c r="G1796" s="58" t="s">
        <v>107</v>
      </c>
      <c r="H1796" s="58" t="s">
        <v>108</v>
      </c>
      <c r="I1796" s="58" t="s">
        <v>111</v>
      </c>
      <c r="J1796" s="58">
        <v>356</v>
      </c>
      <c r="K1796" s="58">
        <v>509.08</v>
      </c>
    </row>
    <row r="1797" spans="1:11" hidden="1">
      <c r="A1797" s="58" t="s">
        <v>110</v>
      </c>
      <c r="B1797" s="58">
        <v>2022</v>
      </c>
      <c r="C1797" s="58" t="s">
        <v>30</v>
      </c>
      <c r="D1797" s="58" t="s">
        <v>116</v>
      </c>
      <c r="E1797" s="58" t="s">
        <v>105</v>
      </c>
      <c r="F1797" s="58" t="s">
        <v>106</v>
      </c>
      <c r="G1797" s="58" t="s">
        <v>107</v>
      </c>
      <c r="H1797" s="58" t="s">
        <v>108</v>
      </c>
      <c r="I1797" s="58" t="s">
        <v>109</v>
      </c>
      <c r="J1797" s="58">
        <v>182</v>
      </c>
      <c r="K1797" s="58">
        <v>260.26</v>
      </c>
    </row>
    <row r="1798" spans="1:11" hidden="1">
      <c r="A1798" s="58" t="s">
        <v>112</v>
      </c>
      <c r="B1798" s="58">
        <v>2022</v>
      </c>
      <c r="C1798" s="58" t="s">
        <v>30</v>
      </c>
      <c r="D1798" s="58" t="s">
        <v>116</v>
      </c>
      <c r="E1798" s="58" t="s">
        <v>105</v>
      </c>
      <c r="F1798" s="58" t="s">
        <v>106</v>
      </c>
      <c r="G1798" s="58" t="s">
        <v>107</v>
      </c>
      <c r="H1798" s="58" t="s">
        <v>108</v>
      </c>
      <c r="I1798" s="58" t="s">
        <v>109</v>
      </c>
      <c r="J1798" s="58">
        <v>224</v>
      </c>
      <c r="K1798" s="58">
        <v>320.32</v>
      </c>
    </row>
    <row r="1799" spans="1:11" hidden="1">
      <c r="A1799" s="58" t="s">
        <v>112</v>
      </c>
      <c r="B1799" s="58">
        <v>2022</v>
      </c>
      <c r="C1799" s="58" t="s">
        <v>30</v>
      </c>
      <c r="D1799" s="58" t="s">
        <v>116</v>
      </c>
      <c r="E1799" s="58" t="s">
        <v>105</v>
      </c>
      <c r="F1799" s="58" t="s">
        <v>106</v>
      </c>
      <c r="G1799" s="58" t="s">
        <v>107</v>
      </c>
      <c r="H1799" s="58" t="s">
        <v>108</v>
      </c>
      <c r="I1799" s="58" t="s">
        <v>109</v>
      </c>
      <c r="J1799" s="58">
        <v>364</v>
      </c>
      <c r="K1799" s="58">
        <v>520.52</v>
      </c>
    </row>
    <row r="1800" spans="1:11" hidden="1">
      <c r="A1800" s="58" t="s">
        <v>110</v>
      </c>
      <c r="B1800" s="58">
        <v>2022</v>
      </c>
      <c r="C1800" s="58" t="s">
        <v>30</v>
      </c>
      <c r="D1800" s="58" t="s">
        <v>116</v>
      </c>
      <c r="E1800" s="58" t="s">
        <v>105</v>
      </c>
      <c r="F1800" s="58" t="s">
        <v>106</v>
      </c>
      <c r="G1800" s="58" t="s">
        <v>107</v>
      </c>
      <c r="H1800" s="58" t="s">
        <v>108</v>
      </c>
      <c r="I1800" s="58" t="s">
        <v>109</v>
      </c>
      <c r="J1800" s="58">
        <v>358</v>
      </c>
      <c r="K1800" s="58">
        <v>511.94</v>
      </c>
    </row>
    <row r="1801" spans="1:11" hidden="1">
      <c r="A1801" s="58" t="s">
        <v>114</v>
      </c>
      <c r="B1801" s="58">
        <v>2022</v>
      </c>
      <c r="C1801" s="58" t="s">
        <v>30</v>
      </c>
      <c r="D1801" s="58" t="s">
        <v>116</v>
      </c>
      <c r="E1801" s="58" t="s">
        <v>105</v>
      </c>
      <c r="F1801" s="58" t="s">
        <v>106</v>
      </c>
      <c r="G1801" s="58" t="s">
        <v>107</v>
      </c>
      <c r="H1801" s="58" t="s">
        <v>108</v>
      </c>
      <c r="I1801" s="58" t="s">
        <v>109</v>
      </c>
      <c r="J1801" s="58">
        <v>178</v>
      </c>
      <c r="K1801" s="58">
        <v>526.24</v>
      </c>
    </row>
    <row r="1802" spans="1:11" hidden="1">
      <c r="A1802" s="58" t="s">
        <v>112</v>
      </c>
      <c r="B1802" s="58">
        <v>2022</v>
      </c>
      <c r="C1802" s="58" t="s">
        <v>30</v>
      </c>
      <c r="D1802" s="58" t="s">
        <v>116</v>
      </c>
      <c r="E1802" s="58" t="s">
        <v>105</v>
      </c>
      <c r="F1802" s="58" t="s">
        <v>106</v>
      </c>
      <c r="G1802" s="58" t="s">
        <v>107</v>
      </c>
      <c r="H1802" s="58" t="s">
        <v>108</v>
      </c>
      <c r="I1802" s="58" t="s">
        <v>109</v>
      </c>
      <c r="J1802" s="58">
        <v>226</v>
      </c>
      <c r="K1802" s="58">
        <v>526.24</v>
      </c>
    </row>
    <row r="1803" spans="1:11" hidden="1">
      <c r="A1803" s="58" t="s">
        <v>110</v>
      </c>
      <c r="B1803" s="58">
        <v>2022</v>
      </c>
      <c r="C1803" s="58" t="s">
        <v>30</v>
      </c>
      <c r="D1803" s="58" t="s">
        <v>116</v>
      </c>
      <c r="E1803" s="58" t="s">
        <v>105</v>
      </c>
      <c r="F1803" s="58" t="s">
        <v>106</v>
      </c>
      <c r="G1803" s="58" t="s">
        <v>107</v>
      </c>
      <c r="H1803" s="58" t="s">
        <v>108</v>
      </c>
      <c r="I1803" s="58" t="s">
        <v>109</v>
      </c>
      <c r="J1803" s="58">
        <v>1014</v>
      </c>
      <c r="K1803" s="58">
        <v>1450.02</v>
      </c>
    </row>
    <row r="1804" spans="1:11" hidden="1">
      <c r="A1804" s="58" t="s">
        <v>110</v>
      </c>
      <c r="B1804" s="58">
        <v>2022</v>
      </c>
      <c r="C1804" s="58" t="s">
        <v>30</v>
      </c>
      <c r="D1804" s="58" t="s">
        <v>116</v>
      </c>
      <c r="E1804" s="58" t="s">
        <v>105</v>
      </c>
      <c r="F1804" s="58" t="s">
        <v>106</v>
      </c>
      <c r="G1804" s="58" t="s">
        <v>107</v>
      </c>
      <c r="H1804" s="58" t="s">
        <v>108</v>
      </c>
      <c r="I1804" s="58" t="s">
        <v>109</v>
      </c>
      <c r="J1804" s="58">
        <v>228</v>
      </c>
      <c r="K1804" s="58">
        <v>326.04000000000002</v>
      </c>
    </row>
    <row r="1805" spans="1:11" hidden="1">
      <c r="A1805" s="58" t="s">
        <v>110</v>
      </c>
      <c r="B1805" s="58">
        <v>2022</v>
      </c>
      <c r="C1805" s="58" t="s">
        <v>30</v>
      </c>
      <c r="D1805" s="58" t="s">
        <v>116</v>
      </c>
      <c r="E1805" s="58" t="s">
        <v>105</v>
      </c>
      <c r="F1805" s="58" t="s">
        <v>106</v>
      </c>
      <c r="G1805" s="58" t="s">
        <v>107</v>
      </c>
      <c r="H1805" s="58" t="s">
        <v>108</v>
      </c>
      <c r="I1805" s="58" t="s">
        <v>109</v>
      </c>
      <c r="J1805" s="58">
        <v>225</v>
      </c>
      <c r="K1805" s="58">
        <v>321.75</v>
      </c>
    </row>
    <row r="1806" spans="1:11" hidden="1">
      <c r="A1806" s="58" t="s">
        <v>110</v>
      </c>
      <c r="B1806" s="58">
        <v>2022</v>
      </c>
      <c r="C1806" s="58" t="s">
        <v>30</v>
      </c>
      <c r="D1806" s="58" t="s">
        <v>116</v>
      </c>
      <c r="E1806" s="58" t="s">
        <v>105</v>
      </c>
      <c r="F1806" s="58" t="s">
        <v>106</v>
      </c>
      <c r="G1806" s="58" t="s">
        <v>107</v>
      </c>
      <c r="H1806" s="58" t="s">
        <v>108</v>
      </c>
      <c r="I1806" s="58" t="s">
        <v>109</v>
      </c>
      <c r="J1806" s="58">
        <v>367</v>
      </c>
      <c r="K1806" s="58">
        <v>524.80999999999995</v>
      </c>
    </row>
    <row r="1807" spans="1:11" hidden="1">
      <c r="A1807" s="58" t="s">
        <v>110</v>
      </c>
      <c r="B1807" s="58">
        <v>2022</v>
      </c>
      <c r="C1807" s="58" t="s">
        <v>30</v>
      </c>
      <c r="D1807" s="58" t="s">
        <v>116</v>
      </c>
      <c r="E1807" s="58" t="s">
        <v>105</v>
      </c>
      <c r="F1807" s="58" t="s">
        <v>106</v>
      </c>
      <c r="G1807" s="58" t="s">
        <v>107</v>
      </c>
      <c r="H1807" s="58" t="s">
        <v>108</v>
      </c>
      <c r="I1807" s="58" t="s">
        <v>109</v>
      </c>
      <c r="J1807" s="58">
        <v>361</v>
      </c>
      <c r="K1807" s="58">
        <v>516.23</v>
      </c>
    </row>
    <row r="1808" spans="1:11" hidden="1">
      <c r="A1808" s="58" t="s">
        <v>114</v>
      </c>
      <c r="B1808" s="58">
        <v>2022</v>
      </c>
      <c r="C1808" s="58" t="s">
        <v>30</v>
      </c>
      <c r="D1808" s="58" t="s">
        <v>116</v>
      </c>
      <c r="E1808" s="58" t="s">
        <v>105</v>
      </c>
      <c r="F1808" s="58" t="s">
        <v>106</v>
      </c>
      <c r="G1808" s="58" t="s">
        <v>107</v>
      </c>
      <c r="H1808" s="58" t="s">
        <v>108</v>
      </c>
      <c r="I1808" s="58" t="s">
        <v>109</v>
      </c>
      <c r="J1808" s="58">
        <v>355</v>
      </c>
      <c r="K1808" s="58">
        <v>507.65</v>
      </c>
    </row>
    <row r="1809" spans="1:11" hidden="1">
      <c r="A1809" s="58" t="s">
        <v>112</v>
      </c>
      <c r="B1809" s="58">
        <v>2022</v>
      </c>
      <c r="C1809" s="58" t="s">
        <v>30</v>
      </c>
      <c r="D1809" s="58" t="s">
        <v>116</v>
      </c>
      <c r="E1809" s="58" t="s">
        <v>105</v>
      </c>
      <c r="F1809" s="58" t="s">
        <v>106</v>
      </c>
      <c r="G1809" s="58" t="s">
        <v>107</v>
      </c>
      <c r="H1809" s="58" t="s">
        <v>108</v>
      </c>
      <c r="I1809" s="58" t="s">
        <v>109</v>
      </c>
      <c r="J1809" s="58">
        <v>795</v>
      </c>
      <c r="K1809" s="58">
        <v>1136.8499999999999</v>
      </c>
    </row>
    <row r="1810" spans="1:11" hidden="1">
      <c r="A1810" s="58" t="s">
        <v>110</v>
      </c>
      <c r="B1810" s="58">
        <v>2022</v>
      </c>
      <c r="C1810" s="58" t="s">
        <v>30</v>
      </c>
      <c r="D1810" s="58" t="s">
        <v>116</v>
      </c>
      <c r="E1810" s="58" t="s">
        <v>105</v>
      </c>
      <c r="F1810" s="58" t="s">
        <v>106</v>
      </c>
      <c r="G1810" s="58" t="s">
        <v>107</v>
      </c>
      <c r="H1810" s="58" t="s">
        <v>108</v>
      </c>
      <c r="I1810" s="58" t="s">
        <v>109</v>
      </c>
      <c r="J1810" s="58">
        <v>828</v>
      </c>
      <c r="K1810" s="58">
        <v>1184.04</v>
      </c>
    </row>
    <row r="1811" spans="1:11" hidden="1">
      <c r="A1811" s="58" t="s">
        <v>103</v>
      </c>
      <c r="B1811" s="58">
        <v>2022</v>
      </c>
      <c r="C1811" s="58" t="s">
        <v>30</v>
      </c>
      <c r="D1811" s="58" t="s">
        <v>116</v>
      </c>
      <c r="E1811" s="58" t="s">
        <v>105</v>
      </c>
      <c r="F1811" s="58" t="s">
        <v>106</v>
      </c>
      <c r="G1811" s="58" t="s">
        <v>107</v>
      </c>
      <c r="H1811" s="58" t="s">
        <v>108</v>
      </c>
      <c r="I1811" s="58" t="s">
        <v>111</v>
      </c>
      <c r="J1811" s="58">
        <v>365</v>
      </c>
      <c r="K1811" s="58">
        <v>521.95000000000005</v>
      </c>
    </row>
    <row r="1812" spans="1:11" hidden="1">
      <c r="A1812" s="58" t="s">
        <v>110</v>
      </c>
      <c r="B1812" s="58">
        <v>2022</v>
      </c>
      <c r="C1812" s="58" t="s">
        <v>30</v>
      </c>
      <c r="D1812" s="58" t="s">
        <v>116</v>
      </c>
      <c r="E1812" s="58" t="s">
        <v>105</v>
      </c>
      <c r="F1812" s="58" t="s">
        <v>106</v>
      </c>
      <c r="G1812" s="58" t="s">
        <v>107</v>
      </c>
      <c r="H1812" s="58" t="s">
        <v>108</v>
      </c>
      <c r="I1812" s="58" t="s">
        <v>111</v>
      </c>
      <c r="J1812" s="58">
        <v>359</v>
      </c>
      <c r="K1812" s="58">
        <v>513.37</v>
      </c>
    </row>
    <row r="1813" spans="1:11" hidden="1">
      <c r="A1813" s="58" t="s">
        <v>110</v>
      </c>
      <c r="B1813" s="58">
        <v>2022</v>
      </c>
      <c r="C1813" s="58" t="s">
        <v>30</v>
      </c>
      <c r="D1813" s="58" t="s">
        <v>116</v>
      </c>
      <c r="E1813" s="58" t="s">
        <v>105</v>
      </c>
      <c r="F1813" s="58" t="s">
        <v>106</v>
      </c>
      <c r="G1813" s="58" t="s">
        <v>107</v>
      </c>
      <c r="H1813" s="58" t="s">
        <v>108</v>
      </c>
      <c r="I1813" s="58" t="s">
        <v>111</v>
      </c>
      <c r="J1813" s="58">
        <v>353</v>
      </c>
      <c r="K1813" s="58">
        <v>504.79</v>
      </c>
    </row>
    <row r="1814" spans="1:11" hidden="1">
      <c r="A1814" s="58" t="s">
        <v>110</v>
      </c>
      <c r="B1814" s="58">
        <v>2022</v>
      </c>
      <c r="C1814" s="58" t="s">
        <v>30</v>
      </c>
      <c r="D1814" s="58" t="s">
        <v>116</v>
      </c>
      <c r="E1814" s="58" t="s">
        <v>105</v>
      </c>
      <c r="F1814" s="58" t="s">
        <v>106</v>
      </c>
      <c r="G1814" s="58" t="s">
        <v>107</v>
      </c>
      <c r="H1814" s="58" t="s">
        <v>108</v>
      </c>
      <c r="I1814" s="58" t="s">
        <v>109</v>
      </c>
      <c r="J1814" s="58">
        <v>179</v>
      </c>
      <c r="K1814" s="58">
        <v>255.97</v>
      </c>
    </row>
    <row r="1815" spans="1:11" hidden="1">
      <c r="A1815" s="58" t="s">
        <v>103</v>
      </c>
      <c r="B1815" s="58">
        <v>2022</v>
      </c>
      <c r="C1815" s="58" t="s">
        <v>30</v>
      </c>
      <c r="D1815" s="58" t="s">
        <v>116</v>
      </c>
      <c r="E1815" s="58" t="s">
        <v>105</v>
      </c>
      <c r="F1815" s="58" t="s">
        <v>106</v>
      </c>
      <c r="G1815" s="58" t="s">
        <v>107</v>
      </c>
      <c r="H1815" s="58" t="s">
        <v>108</v>
      </c>
      <c r="I1815" s="58" t="s">
        <v>109</v>
      </c>
      <c r="J1815" s="58">
        <v>227</v>
      </c>
      <c r="K1815" s="58">
        <v>324.61</v>
      </c>
    </row>
    <row r="1816" spans="1:11" hidden="1">
      <c r="A1816" s="58" t="s">
        <v>110</v>
      </c>
      <c r="B1816" s="58">
        <v>2022</v>
      </c>
      <c r="C1816" s="58" t="s">
        <v>34</v>
      </c>
      <c r="D1816" s="58" t="s">
        <v>116</v>
      </c>
      <c r="E1816" s="58" t="s">
        <v>105</v>
      </c>
      <c r="F1816" s="58" t="s">
        <v>106</v>
      </c>
      <c r="G1816" s="58" t="s">
        <v>107</v>
      </c>
      <c r="H1816" s="58" t="s">
        <v>108</v>
      </c>
      <c r="I1816" s="58" t="s">
        <v>111</v>
      </c>
      <c r="J1816" s="58">
        <v>302</v>
      </c>
      <c r="K1816" s="58">
        <v>431.86</v>
      </c>
    </row>
    <row r="1817" spans="1:11" hidden="1">
      <c r="A1817" s="58" t="s">
        <v>103</v>
      </c>
      <c r="B1817" s="58">
        <v>2022</v>
      </c>
      <c r="C1817" s="58" t="s">
        <v>34</v>
      </c>
      <c r="D1817" s="58" t="s">
        <v>116</v>
      </c>
      <c r="E1817" s="58" t="s">
        <v>105</v>
      </c>
      <c r="F1817" s="58" t="s">
        <v>106</v>
      </c>
      <c r="G1817" s="58" t="s">
        <v>107</v>
      </c>
      <c r="H1817" s="58" t="s">
        <v>108</v>
      </c>
      <c r="I1817" s="58" t="s">
        <v>111</v>
      </c>
      <c r="J1817" s="58">
        <v>296</v>
      </c>
      <c r="K1817" s="58">
        <v>423.28</v>
      </c>
    </row>
    <row r="1818" spans="1:11" hidden="1">
      <c r="A1818" s="58" t="s">
        <v>112</v>
      </c>
      <c r="B1818" s="58">
        <v>2022</v>
      </c>
      <c r="C1818" s="58" t="s">
        <v>34</v>
      </c>
      <c r="D1818" s="58" t="s">
        <v>116</v>
      </c>
      <c r="E1818" s="58" t="s">
        <v>105</v>
      </c>
      <c r="F1818" s="58" t="s">
        <v>106</v>
      </c>
      <c r="G1818" s="58" t="s">
        <v>107</v>
      </c>
      <c r="H1818" s="58" t="s">
        <v>108</v>
      </c>
      <c r="I1818" s="58" t="s">
        <v>111</v>
      </c>
      <c r="J1818" s="58">
        <v>290</v>
      </c>
      <c r="K1818" s="58">
        <v>414.7</v>
      </c>
    </row>
    <row r="1819" spans="1:11" hidden="1">
      <c r="A1819" s="58" t="s">
        <v>110</v>
      </c>
      <c r="B1819" s="58">
        <v>2022</v>
      </c>
      <c r="C1819" s="58" t="s">
        <v>34</v>
      </c>
      <c r="D1819" s="58" t="s">
        <v>116</v>
      </c>
      <c r="E1819" s="58" t="s">
        <v>105</v>
      </c>
      <c r="F1819" s="58" t="s">
        <v>106</v>
      </c>
      <c r="G1819" s="58" t="s">
        <v>107</v>
      </c>
      <c r="H1819" s="58" t="s">
        <v>108</v>
      </c>
      <c r="I1819" s="58" t="s">
        <v>109</v>
      </c>
      <c r="J1819" s="58">
        <v>230</v>
      </c>
      <c r="K1819" s="58">
        <v>328.9</v>
      </c>
    </row>
    <row r="1820" spans="1:11" hidden="1">
      <c r="A1820" s="58" t="s">
        <v>112</v>
      </c>
      <c r="B1820" s="58">
        <v>2022</v>
      </c>
      <c r="C1820" s="58" t="s">
        <v>34</v>
      </c>
      <c r="D1820" s="58" t="s">
        <v>116</v>
      </c>
      <c r="E1820" s="58" t="s">
        <v>105</v>
      </c>
      <c r="F1820" s="58" t="s">
        <v>106</v>
      </c>
      <c r="G1820" s="58" t="s">
        <v>107</v>
      </c>
      <c r="H1820" s="58" t="s">
        <v>108</v>
      </c>
      <c r="I1820" s="58" t="s">
        <v>109</v>
      </c>
      <c r="J1820" s="58">
        <v>158</v>
      </c>
      <c r="K1820" s="58">
        <v>225.94</v>
      </c>
    </row>
    <row r="1821" spans="1:11" hidden="1">
      <c r="A1821" s="58" t="s">
        <v>103</v>
      </c>
      <c r="B1821" s="58">
        <v>2022</v>
      </c>
      <c r="C1821" s="58" t="s">
        <v>34</v>
      </c>
      <c r="D1821" s="58" t="s">
        <v>116</v>
      </c>
      <c r="E1821" s="58" t="s">
        <v>105</v>
      </c>
      <c r="F1821" s="58" t="s">
        <v>106</v>
      </c>
      <c r="G1821" s="58" t="s">
        <v>107</v>
      </c>
      <c r="H1821" s="58" t="s">
        <v>108</v>
      </c>
      <c r="I1821" s="58" t="s">
        <v>109</v>
      </c>
      <c r="J1821" s="58">
        <v>206</v>
      </c>
      <c r="K1821" s="58">
        <v>294.58</v>
      </c>
    </row>
    <row r="1822" spans="1:11" hidden="1">
      <c r="A1822" s="58" t="s">
        <v>103</v>
      </c>
      <c r="B1822" s="58">
        <v>2022</v>
      </c>
      <c r="C1822" s="58" t="s">
        <v>34</v>
      </c>
      <c r="D1822" s="58" t="s">
        <v>116</v>
      </c>
      <c r="E1822" s="58" t="s">
        <v>105</v>
      </c>
      <c r="F1822" s="58" t="s">
        <v>106</v>
      </c>
      <c r="G1822" s="58" t="s">
        <v>107</v>
      </c>
      <c r="H1822" s="58" t="s">
        <v>108</v>
      </c>
      <c r="I1822" s="58" t="s">
        <v>109</v>
      </c>
      <c r="J1822" s="58">
        <v>304</v>
      </c>
      <c r="K1822" s="58">
        <v>434.72</v>
      </c>
    </row>
    <row r="1823" spans="1:11" hidden="1">
      <c r="A1823" s="58" t="s">
        <v>110</v>
      </c>
      <c r="B1823" s="58">
        <v>2022</v>
      </c>
      <c r="C1823" s="58" t="s">
        <v>34</v>
      </c>
      <c r="D1823" s="58" t="s">
        <v>116</v>
      </c>
      <c r="E1823" s="58" t="s">
        <v>105</v>
      </c>
      <c r="F1823" s="58" t="s">
        <v>106</v>
      </c>
      <c r="G1823" s="58" t="s">
        <v>107</v>
      </c>
      <c r="H1823" s="58" t="s">
        <v>108</v>
      </c>
      <c r="I1823" s="58" t="s">
        <v>109</v>
      </c>
      <c r="J1823" s="58">
        <v>298</v>
      </c>
      <c r="K1823" s="58">
        <v>426.14</v>
      </c>
    </row>
    <row r="1824" spans="1:11" hidden="1">
      <c r="A1824" s="58" t="s">
        <v>112</v>
      </c>
      <c r="B1824" s="58">
        <v>2022</v>
      </c>
      <c r="C1824" s="58" t="s">
        <v>34</v>
      </c>
      <c r="D1824" s="58" t="s">
        <v>116</v>
      </c>
      <c r="E1824" s="58" t="s">
        <v>105</v>
      </c>
      <c r="F1824" s="58" t="s">
        <v>106</v>
      </c>
      <c r="G1824" s="58" t="s">
        <v>107</v>
      </c>
      <c r="H1824" s="58" t="s">
        <v>108</v>
      </c>
      <c r="I1824" s="58" t="s">
        <v>109</v>
      </c>
      <c r="J1824" s="58">
        <v>292</v>
      </c>
      <c r="K1824" s="58">
        <v>417.56</v>
      </c>
    </row>
    <row r="1825" spans="1:11" hidden="1">
      <c r="A1825" s="58" t="s">
        <v>110</v>
      </c>
      <c r="B1825" s="58">
        <v>2022</v>
      </c>
      <c r="C1825" s="58" t="s">
        <v>34</v>
      </c>
      <c r="D1825" s="58" t="s">
        <v>116</v>
      </c>
      <c r="E1825" s="58" t="s">
        <v>105</v>
      </c>
      <c r="F1825" s="58" t="s">
        <v>106</v>
      </c>
      <c r="G1825" s="58" t="s">
        <v>107</v>
      </c>
      <c r="H1825" s="58" t="s">
        <v>108</v>
      </c>
      <c r="I1825" s="58" t="s">
        <v>109</v>
      </c>
      <c r="J1825" s="58">
        <v>232</v>
      </c>
      <c r="K1825" s="58">
        <v>526.24</v>
      </c>
    </row>
    <row r="1826" spans="1:11" hidden="1">
      <c r="A1826" s="58" t="s">
        <v>103</v>
      </c>
      <c r="B1826" s="58">
        <v>2022</v>
      </c>
      <c r="C1826" s="58" t="s">
        <v>34</v>
      </c>
      <c r="D1826" s="58" t="s">
        <v>116</v>
      </c>
      <c r="E1826" s="58" t="s">
        <v>105</v>
      </c>
      <c r="F1826" s="58" t="s">
        <v>106</v>
      </c>
      <c r="G1826" s="58" t="s">
        <v>107</v>
      </c>
      <c r="H1826" s="58" t="s">
        <v>108</v>
      </c>
      <c r="I1826" s="58" t="s">
        <v>109</v>
      </c>
      <c r="J1826" s="58">
        <v>160</v>
      </c>
      <c r="K1826" s="58">
        <v>526.24</v>
      </c>
    </row>
    <row r="1827" spans="1:11" hidden="1">
      <c r="A1827" s="58" t="s">
        <v>110</v>
      </c>
      <c r="B1827" s="58">
        <v>2022</v>
      </c>
      <c r="C1827" s="58" t="s">
        <v>34</v>
      </c>
      <c r="D1827" s="58" t="s">
        <v>116</v>
      </c>
      <c r="E1827" s="58" t="s">
        <v>105</v>
      </c>
      <c r="F1827" s="58" t="s">
        <v>106</v>
      </c>
      <c r="G1827" s="58" t="s">
        <v>107</v>
      </c>
      <c r="H1827" s="58" t="s">
        <v>108</v>
      </c>
      <c r="I1827" s="58" t="s">
        <v>109</v>
      </c>
      <c r="J1827" s="58">
        <v>964</v>
      </c>
      <c r="K1827" s="58">
        <v>1378.52</v>
      </c>
    </row>
    <row r="1828" spans="1:11" hidden="1">
      <c r="A1828" s="58" t="s">
        <v>103</v>
      </c>
      <c r="B1828" s="58">
        <v>2022</v>
      </c>
      <c r="C1828" s="58" t="s">
        <v>34</v>
      </c>
      <c r="D1828" s="58" t="s">
        <v>116</v>
      </c>
      <c r="E1828" s="58" t="s">
        <v>105</v>
      </c>
      <c r="F1828" s="58" t="s">
        <v>106</v>
      </c>
      <c r="G1828" s="58" t="s">
        <v>107</v>
      </c>
      <c r="H1828" s="58" t="s">
        <v>108</v>
      </c>
      <c r="I1828" s="58" t="s">
        <v>109</v>
      </c>
      <c r="J1828" s="58">
        <v>1018</v>
      </c>
      <c r="K1828" s="58">
        <v>1455.74</v>
      </c>
    </row>
    <row r="1829" spans="1:11" hidden="1">
      <c r="A1829" s="58" t="s">
        <v>112</v>
      </c>
      <c r="B1829" s="58">
        <v>2022</v>
      </c>
      <c r="C1829" s="58" t="s">
        <v>34</v>
      </c>
      <c r="D1829" s="58" t="s">
        <v>116</v>
      </c>
      <c r="E1829" s="58" t="s">
        <v>105</v>
      </c>
      <c r="F1829" s="58" t="s">
        <v>106</v>
      </c>
      <c r="G1829" s="58" t="s">
        <v>107</v>
      </c>
      <c r="H1829" s="58" t="s">
        <v>108</v>
      </c>
      <c r="I1829" s="58" t="s">
        <v>109</v>
      </c>
      <c r="J1829" s="58">
        <v>204</v>
      </c>
      <c r="K1829" s="58">
        <v>291.72000000000003</v>
      </c>
    </row>
    <row r="1830" spans="1:11" hidden="1">
      <c r="A1830" s="58" t="s">
        <v>112</v>
      </c>
      <c r="B1830" s="58">
        <v>2022</v>
      </c>
      <c r="C1830" s="58" t="s">
        <v>34</v>
      </c>
      <c r="D1830" s="58" t="s">
        <v>116</v>
      </c>
      <c r="E1830" s="58" t="s">
        <v>105</v>
      </c>
      <c r="F1830" s="58" t="s">
        <v>106</v>
      </c>
      <c r="G1830" s="58" t="s">
        <v>107</v>
      </c>
      <c r="H1830" s="58" t="s">
        <v>108</v>
      </c>
      <c r="I1830" s="58" t="s">
        <v>109</v>
      </c>
      <c r="J1830" s="58">
        <v>231</v>
      </c>
      <c r="K1830" s="58">
        <v>330.33</v>
      </c>
    </row>
    <row r="1831" spans="1:11" hidden="1">
      <c r="A1831" s="58" t="s">
        <v>110</v>
      </c>
      <c r="B1831" s="58">
        <v>2022</v>
      </c>
      <c r="C1831" s="58" t="s">
        <v>34</v>
      </c>
      <c r="D1831" s="58" t="s">
        <v>116</v>
      </c>
      <c r="E1831" s="58" t="s">
        <v>105</v>
      </c>
      <c r="F1831" s="58" t="s">
        <v>106</v>
      </c>
      <c r="G1831" s="58" t="s">
        <v>107</v>
      </c>
      <c r="H1831" s="58" t="s">
        <v>108</v>
      </c>
      <c r="I1831" s="58" t="s">
        <v>109</v>
      </c>
      <c r="J1831" s="58">
        <v>159</v>
      </c>
      <c r="K1831" s="58">
        <v>227.37</v>
      </c>
    </row>
    <row r="1832" spans="1:11" hidden="1">
      <c r="A1832" s="58" t="s">
        <v>110</v>
      </c>
      <c r="B1832" s="58">
        <v>2022</v>
      </c>
      <c r="C1832" s="58" t="s">
        <v>34</v>
      </c>
      <c r="D1832" s="58" t="s">
        <v>116</v>
      </c>
      <c r="E1832" s="58" t="s">
        <v>105</v>
      </c>
      <c r="F1832" s="58" t="s">
        <v>106</v>
      </c>
      <c r="G1832" s="58" t="s">
        <v>107</v>
      </c>
      <c r="H1832" s="58" t="s">
        <v>108</v>
      </c>
      <c r="I1832" s="58" t="s">
        <v>109</v>
      </c>
      <c r="J1832" s="58">
        <v>207</v>
      </c>
      <c r="K1832" s="58">
        <v>296.01</v>
      </c>
    </row>
    <row r="1833" spans="1:11" hidden="1">
      <c r="A1833" s="58" t="s">
        <v>103</v>
      </c>
      <c r="B1833" s="58">
        <v>2022</v>
      </c>
      <c r="C1833" s="58" t="s">
        <v>34</v>
      </c>
      <c r="D1833" s="58" t="s">
        <v>116</v>
      </c>
      <c r="E1833" s="58" t="s">
        <v>105</v>
      </c>
      <c r="F1833" s="58" t="s">
        <v>106</v>
      </c>
      <c r="G1833" s="58" t="s">
        <v>107</v>
      </c>
      <c r="H1833" s="58" t="s">
        <v>108</v>
      </c>
      <c r="I1833" s="58" t="s">
        <v>109</v>
      </c>
      <c r="J1833" s="58">
        <v>301</v>
      </c>
      <c r="K1833" s="58">
        <v>430.43</v>
      </c>
    </row>
    <row r="1834" spans="1:11" hidden="1">
      <c r="A1834" s="58" t="s">
        <v>112</v>
      </c>
      <c r="B1834" s="58">
        <v>2022</v>
      </c>
      <c r="C1834" s="58" t="s">
        <v>34</v>
      </c>
      <c r="D1834" s="58" t="s">
        <v>116</v>
      </c>
      <c r="E1834" s="58" t="s">
        <v>105</v>
      </c>
      <c r="F1834" s="58" t="s">
        <v>106</v>
      </c>
      <c r="G1834" s="58" t="s">
        <v>107</v>
      </c>
      <c r="H1834" s="58" t="s">
        <v>108</v>
      </c>
      <c r="I1834" s="58" t="s">
        <v>109</v>
      </c>
      <c r="J1834" s="58">
        <v>295</v>
      </c>
      <c r="K1834" s="58">
        <v>421.85</v>
      </c>
    </row>
    <row r="1835" spans="1:11" hidden="1">
      <c r="A1835" s="58" t="s">
        <v>103</v>
      </c>
      <c r="B1835" s="58">
        <v>2022</v>
      </c>
      <c r="C1835" s="58" t="s">
        <v>34</v>
      </c>
      <c r="D1835" s="58" t="s">
        <v>116</v>
      </c>
      <c r="E1835" s="58" t="s">
        <v>105</v>
      </c>
      <c r="F1835" s="58" t="s">
        <v>106</v>
      </c>
      <c r="G1835" s="58" t="s">
        <v>107</v>
      </c>
      <c r="H1835" s="58" t="s">
        <v>108</v>
      </c>
      <c r="I1835" s="58" t="s">
        <v>109</v>
      </c>
      <c r="J1835" s="58">
        <v>289</v>
      </c>
      <c r="K1835" s="58">
        <v>413.27</v>
      </c>
    </row>
    <row r="1836" spans="1:11" hidden="1">
      <c r="A1836" s="58" t="s">
        <v>112</v>
      </c>
      <c r="B1836" s="58">
        <v>2022</v>
      </c>
      <c r="C1836" s="58" t="s">
        <v>34</v>
      </c>
      <c r="D1836" s="58" t="s">
        <v>116</v>
      </c>
      <c r="E1836" s="58" t="s">
        <v>105</v>
      </c>
      <c r="F1836" s="58" t="s">
        <v>106</v>
      </c>
      <c r="G1836" s="58" t="s">
        <v>107</v>
      </c>
      <c r="H1836" s="58" t="s">
        <v>108</v>
      </c>
      <c r="I1836" s="58" t="s">
        <v>109</v>
      </c>
      <c r="J1836" s="58">
        <v>799</v>
      </c>
      <c r="K1836" s="58">
        <v>1142.57</v>
      </c>
    </row>
    <row r="1837" spans="1:11" hidden="1">
      <c r="A1837" s="58" t="s">
        <v>110</v>
      </c>
      <c r="B1837" s="58">
        <v>2022</v>
      </c>
      <c r="C1837" s="58" t="s">
        <v>34</v>
      </c>
      <c r="D1837" s="58" t="s">
        <v>116</v>
      </c>
      <c r="E1837" s="58" t="s">
        <v>105</v>
      </c>
      <c r="F1837" s="58" t="s">
        <v>106</v>
      </c>
      <c r="G1837" s="58" t="s">
        <v>107</v>
      </c>
      <c r="H1837" s="58" t="s">
        <v>108</v>
      </c>
      <c r="I1837" s="58" t="s">
        <v>109</v>
      </c>
      <c r="J1837" s="58">
        <v>832</v>
      </c>
      <c r="K1837" s="58">
        <v>1189.76</v>
      </c>
    </row>
    <row r="1838" spans="1:11" hidden="1">
      <c r="A1838" s="58" t="s">
        <v>112</v>
      </c>
      <c r="B1838" s="58">
        <v>2022</v>
      </c>
      <c r="C1838" s="58" t="s">
        <v>34</v>
      </c>
      <c r="D1838" s="58" t="s">
        <v>116</v>
      </c>
      <c r="E1838" s="58" t="s">
        <v>105</v>
      </c>
      <c r="F1838" s="58" t="s">
        <v>106</v>
      </c>
      <c r="G1838" s="58" t="s">
        <v>107</v>
      </c>
      <c r="H1838" s="58" t="s">
        <v>108</v>
      </c>
      <c r="I1838" s="58" t="s">
        <v>111</v>
      </c>
      <c r="J1838" s="58">
        <v>299</v>
      </c>
      <c r="K1838" s="58">
        <v>427.57</v>
      </c>
    </row>
    <row r="1839" spans="1:11" hidden="1">
      <c r="A1839" s="58" t="s">
        <v>110</v>
      </c>
      <c r="B1839" s="58">
        <v>2022</v>
      </c>
      <c r="C1839" s="58" t="s">
        <v>34</v>
      </c>
      <c r="D1839" s="58" t="s">
        <v>116</v>
      </c>
      <c r="E1839" s="58" t="s">
        <v>105</v>
      </c>
      <c r="F1839" s="58" t="s">
        <v>106</v>
      </c>
      <c r="G1839" s="58" t="s">
        <v>107</v>
      </c>
      <c r="H1839" s="58" t="s">
        <v>108</v>
      </c>
      <c r="I1839" s="58" t="s">
        <v>111</v>
      </c>
      <c r="J1839" s="58">
        <v>293</v>
      </c>
      <c r="K1839" s="58">
        <v>418.99</v>
      </c>
    </row>
    <row r="1840" spans="1:11" hidden="1">
      <c r="A1840" s="58" t="s">
        <v>103</v>
      </c>
      <c r="B1840" s="58">
        <v>2022</v>
      </c>
      <c r="C1840" s="58" t="s">
        <v>34</v>
      </c>
      <c r="D1840" s="58" t="s">
        <v>116</v>
      </c>
      <c r="E1840" s="58" t="s">
        <v>105</v>
      </c>
      <c r="F1840" s="58" t="s">
        <v>106</v>
      </c>
      <c r="G1840" s="58" t="s">
        <v>107</v>
      </c>
      <c r="H1840" s="58" t="s">
        <v>108</v>
      </c>
      <c r="I1840" s="58" t="s">
        <v>109</v>
      </c>
      <c r="J1840" s="58">
        <v>233</v>
      </c>
      <c r="K1840" s="58">
        <v>333.19</v>
      </c>
    </row>
    <row r="1841" spans="1:11" hidden="1">
      <c r="A1841" s="58" t="s">
        <v>103</v>
      </c>
      <c r="B1841" s="58">
        <v>2022</v>
      </c>
      <c r="C1841" s="58" t="s">
        <v>34</v>
      </c>
      <c r="D1841" s="58" t="s">
        <v>116</v>
      </c>
      <c r="E1841" s="58" t="s">
        <v>105</v>
      </c>
      <c r="F1841" s="58" t="s">
        <v>106</v>
      </c>
      <c r="G1841" s="58" t="s">
        <v>107</v>
      </c>
      <c r="H1841" s="58" t="s">
        <v>108</v>
      </c>
      <c r="I1841" s="58" t="s">
        <v>109</v>
      </c>
      <c r="J1841" s="58">
        <v>161</v>
      </c>
      <c r="K1841" s="58">
        <v>230.23</v>
      </c>
    </row>
    <row r="1842" spans="1:11" hidden="1">
      <c r="A1842" s="58" t="s">
        <v>110</v>
      </c>
      <c r="B1842" s="58">
        <v>2022</v>
      </c>
      <c r="C1842" s="58" t="s">
        <v>34</v>
      </c>
      <c r="D1842" s="58" t="s">
        <v>116</v>
      </c>
      <c r="E1842" s="58" t="s">
        <v>105</v>
      </c>
      <c r="F1842" s="58" t="s">
        <v>106</v>
      </c>
      <c r="G1842" s="58" t="s">
        <v>107</v>
      </c>
      <c r="H1842" s="58" t="s">
        <v>108</v>
      </c>
      <c r="I1842" s="58" t="s">
        <v>109</v>
      </c>
      <c r="J1842" s="58">
        <v>203</v>
      </c>
      <c r="K1842" s="58">
        <v>290.29000000000002</v>
      </c>
    </row>
    <row r="1843" spans="1:11" hidden="1">
      <c r="A1843" s="58" t="s">
        <v>103</v>
      </c>
      <c r="B1843" s="58">
        <v>2022</v>
      </c>
      <c r="C1843" s="58" t="s">
        <v>23</v>
      </c>
      <c r="D1843" s="58" t="s">
        <v>116</v>
      </c>
      <c r="E1843" s="58" t="s">
        <v>105</v>
      </c>
      <c r="F1843" s="58" t="s">
        <v>106</v>
      </c>
      <c r="G1843" s="58" t="s">
        <v>107</v>
      </c>
      <c r="H1843" s="58" t="s">
        <v>108</v>
      </c>
      <c r="I1843" s="58" t="s">
        <v>111</v>
      </c>
      <c r="J1843" s="58">
        <v>218</v>
      </c>
      <c r="K1843" s="58">
        <v>311.74</v>
      </c>
    </row>
    <row r="1844" spans="1:11" hidden="1">
      <c r="A1844" s="58" t="s">
        <v>110</v>
      </c>
      <c r="B1844" s="58">
        <v>2022</v>
      </c>
      <c r="C1844" s="58" t="s">
        <v>23</v>
      </c>
      <c r="D1844" s="58" t="s">
        <v>116</v>
      </c>
      <c r="E1844" s="58" t="s">
        <v>105</v>
      </c>
      <c r="F1844" s="58" t="s">
        <v>106</v>
      </c>
      <c r="G1844" s="58" t="s">
        <v>107</v>
      </c>
      <c r="H1844" s="58" t="s">
        <v>108</v>
      </c>
      <c r="I1844" s="58" t="s">
        <v>111</v>
      </c>
      <c r="J1844" s="58">
        <v>212</v>
      </c>
      <c r="K1844" s="58">
        <v>303.16000000000003</v>
      </c>
    </row>
    <row r="1845" spans="1:11" hidden="1">
      <c r="A1845" s="58" t="s">
        <v>112</v>
      </c>
      <c r="B1845" s="58">
        <v>2022</v>
      </c>
      <c r="C1845" s="58" t="s">
        <v>23</v>
      </c>
      <c r="D1845" s="58" t="s">
        <v>116</v>
      </c>
      <c r="E1845" s="58" t="s">
        <v>105</v>
      </c>
      <c r="F1845" s="58" t="s">
        <v>106</v>
      </c>
      <c r="G1845" s="58" t="s">
        <v>107</v>
      </c>
      <c r="H1845" s="58" t="s">
        <v>108</v>
      </c>
      <c r="I1845" s="58" t="s">
        <v>111</v>
      </c>
      <c r="J1845" s="58">
        <v>206</v>
      </c>
      <c r="K1845" s="58">
        <v>294.58</v>
      </c>
    </row>
    <row r="1846" spans="1:11" hidden="1">
      <c r="A1846" s="58" t="s">
        <v>103</v>
      </c>
      <c r="B1846" s="58">
        <v>2022</v>
      </c>
      <c r="C1846" s="58" t="s">
        <v>23</v>
      </c>
      <c r="D1846" s="58" t="s">
        <v>116</v>
      </c>
      <c r="E1846" s="58" t="s">
        <v>105</v>
      </c>
      <c r="F1846" s="58" t="s">
        <v>106</v>
      </c>
      <c r="G1846" s="58" t="s">
        <v>107</v>
      </c>
      <c r="H1846" s="58" t="s">
        <v>108</v>
      </c>
      <c r="I1846" s="58" t="s">
        <v>109</v>
      </c>
      <c r="J1846" s="58">
        <v>212</v>
      </c>
      <c r="K1846" s="58">
        <v>303.16000000000003</v>
      </c>
    </row>
    <row r="1847" spans="1:11" hidden="1">
      <c r="A1847" s="58" t="s">
        <v>112</v>
      </c>
      <c r="B1847" s="58">
        <v>2022</v>
      </c>
      <c r="C1847" s="58" t="s">
        <v>23</v>
      </c>
      <c r="D1847" s="58" t="s">
        <v>116</v>
      </c>
      <c r="E1847" s="58" t="s">
        <v>105</v>
      </c>
      <c r="F1847" s="58" t="s">
        <v>106</v>
      </c>
      <c r="G1847" s="58" t="s">
        <v>107</v>
      </c>
      <c r="H1847" s="58" t="s">
        <v>108</v>
      </c>
      <c r="I1847" s="58" t="s">
        <v>109</v>
      </c>
      <c r="J1847" s="58">
        <v>260</v>
      </c>
      <c r="K1847" s="58">
        <v>371.8</v>
      </c>
    </row>
    <row r="1848" spans="1:11" hidden="1">
      <c r="A1848" s="58" t="s">
        <v>103</v>
      </c>
      <c r="B1848" s="58">
        <v>2022</v>
      </c>
      <c r="C1848" s="58" t="s">
        <v>23</v>
      </c>
      <c r="D1848" s="58" t="s">
        <v>116</v>
      </c>
      <c r="E1848" s="58" t="s">
        <v>105</v>
      </c>
      <c r="F1848" s="58" t="s">
        <v>106</v>
      </c>
      <c r="G1848" s="58" t="s">
        <v>107</v>
      </c>
      <c r="H1848" s="58" t="s">
        <v>108</v>
      </c>
      <c r="I1848" s="58" t="s">
        <v>109</v>
      </c>
      <c r="J1848" s="58">
        <v>214</v>
      </c>
      <c r="K1848" s="58">
        <v>306.02</v>
      </c>
    </row>
    <row r="1849" spans="1:11" hidden="1">
      <c r="A1849" s="58" t="s">
        <v>103</v>
      </c>
      <c r="B1849" s="58">
        <v>2022</v>
      </c>
      <c r="C1849" s="58" t="s">
        <v>23</v>
      </c>
      <c r="D1849" s="58" t="s">
        <v>116</v>
      </c>
      <c r="E1849" s="58" t="s">
        <v>105</v>
      </c>
      <c r="F1849" s="58" t="s">
        <v>106</v>
      </c>
      <c r="G1849" s="58" t="s">
        <v>107</v>
      </c>
      <c r="H1849" s="58" t="s">
        <v>108</v>
      </c>
      <c r="I1849" s="58" t="s">
        <v>109</v>
      </c>
      <c r="J1849" s="58">
        <v>208</v>
      </c>
      <c r="K1849" s="58">
        <v>297.44</v>
      </c>
    </row>
    <row r="1850" spans="1:11" hidden="1">
      <c r="A1850" s="58" t="s">
        <v>110</v>
      </c>
      <c r="B1850" s="58">
        <v>2022</v>
      </c>
      <c r="C1850" s="58" t="s">
        <v>23</v>
      </c>
      <c r="D1850" s="58" t="s">
        <v>116</v>
      </c>
      <c r="E1850" s="58" t="s">
        <v>105</v>
      </c>
      <c r="F1850" s="58" t="s">
        <v>106</v>
      </c>
      <c r="G1850" s="58" t="s">
        <v>107</v>
      </c>
      <c r="H1850" s="58" t="s">
        <v>108</v>
      </c>
      <c r="I1850" s="58" t="s">
        <v>109</v>
      </c>
      <c r="J1850" s="58">
        <v>214</v>
      </c>
      <c r="K1850" s="58">
        <v>526.24</v>
      </c>
    </row>
    <row r="1851" spans="1:11" hidden="1">
      <c r="A1851" s="58" t="s">
        <v>110</v>
      </c>
      <c r="B1851" s="58">
        <v>2022</v>
      </c>
      <c r="C1851" s="58" t="s">
        <v>23</v>
      </c>
      <c r="D1851" s="58" t="s">
        <v>116</v>
      </c>
      <c r="E1851" s="58" t="s">
        <v>105</v>
      </c>
      <c r="F1851" s="58" t="s">
        <v>106</v>
      </c>
      <c r="G1851" s="58" t="s">
        <v>107</v>
      </c>
      <c r="H1851" s="58" t="s">
        <v>108</v>
      </c>
      <c r="I1851" s="58" t="s">
        <v>109</v>
      </c>
      <c r="J1851" s="58">
        <v>256</v>
      </c>
      <c r="K1851" s="58">
        <v>526.24</v>
      </c>
    </row>
    <row r="1852" spans="1:11" hidden="1">
      <c r="A1852" s="58" t="s">
        <v>103</v>
      </c>
      <c r="B1852" s="58">
        <v>2022</v>
      </c>
      <c r="C1852" s="58" t="s">
        <v>23</v>
      </c>
      <c r="D1852" s="58" t="s">
        <v>116</v>
      </c>
      <c r="E1852" s="58" t="s">
        <v>105</v>
      </c>
      <c r="F1852" s="58" t="s">
        <v>106</v>
      </c>
      <c r="G1852" s="58" t="s">
        <v>107</v>
      </c>
      <c r="H1852" s="58" t="s">
        <v>108</v>
      </c>
      <c r="I1852" s="58" t="s">
        <v>109</v>
      </c>
      <c r="J1852" s="58">
        <v>1009</v>
      </c>
      <c r="K1852" s="58">
        <v>1442.87</v>
      </c>
    </row>
    <row r="1853" spans="1:11" hidden="1">
      <c r="A1853" s="58" t="s">
        <v>110</v>
      </c>
      <c r="B1853" s="58">
        <v>2022</v>
      </c>
      <c r="C1853" s="58" t="s">
        <v>23</v>
      </c>
      <c r="D1853" s="58" t="s">
        <v>116</v>
      </c>
      <c r="E1853" s="58" t="s">
        <v>105</v>
      </c>
      <c r="F1853" s="58" t="s">
        <v>106</v>
      </c>
      <c r="G1853" s="58" t="s">
        <v>107</v>
      </c>
      <c r="H1853" s="58" t="s">
        <v>108</v>
      </c>
      <c r="I1853" s="58" t="s">
        <v>109</v>
      </c>
      <c r="J1853" s="58">
        <v>258</v>
      </c>
      <c r="K1853" s="58">
        <v>368.94</v>
      </c>
    </row>
    <row r="1854" spans="1:11" hidden="1">
      <c r="A1854" s="58" t="s">
        <v>103</v>
      </c>
      <c r="B1854" s="58">
        <v>2022</v>
      </c>
      <c r="C1854" s="58" t="s">
        <v>23</v>
      </c>
      <c r="D1854" s="58" t="s">
        <v>116</v>
      </c>
      <c r="E1854" s="58" t="s">
        <v>105</v>
      </c>
      <c r="F1854" s="58" t="s">
        <v>106</v>
      </c>
      <c r="G1854" s="58" t="s">
        <v>107</v>
      </c>
      <c r="H1854" s="58" t="s">
        <v>108</v>
      </c>
      <c r="I1854" s="58" t="s">
        <v>109</v>
      </c>
      <c r="J1854" s="58">
        <v>213</v>
      </c>
      <c r="K1854" s="58">
        <v>304.58999999999997</v>
      </c>
    </row>
    <row r="1855" spans="1:11" hidden="1">
      <c r="A1855" s="58" t="s">
        <v>113</v>
      </c>
      <c r="B1855" s="58">
        <v>2022</v>
      </c>
      <c r="C1855" s="58" t="s">
        <v>23</v>
      </c>
      <c r="D1855" s="58" t="s">
        <v>116</v>
      </c>
      <c r="E1855" s="58" t="s">
        <v>105</v>
      </c>
      <c r="F1855" s="58" t="s">
        <v>106</v>
      </c>
      <c r="G1855" s="58" t="s">
        <v>107</v>
      </c>
      <c r="H1855" s="58" t="s">
        <v>108</v>
      </c>
      <c r="I1855" s="58" t="s">
        <v>109</v>
      </c>
      <c r="J1855" s="58">
        <v>261</v>
      </c>
      <c r="K1855" s="58">
        <v>373.23</v>
      </c>
    </row>
    <row r="1856" spans="1:11" hidden="1">
      <c r="A1856" s="58" t="s">
        <v>110</v>
      </c>
      <c r="B1856" s="58">
        <v>2022</v>
      </c>
      <c r="C1856" s="58" t="s">
        <v>23</v>
      </c>
      <c r="D1856" s="58" t="s">
        <v>116</v>
      </c>
      <c r="E1856" s="58" t="s">
        <v>105</v>
      </c>
      <c r="F1856" s="58" t="s">
        <v>106</v>
      </c>
      <c r="G1856" s="58" t="s">
        <v>107</v>
      </c>
      <c r="H1856" s="58" t="s">
        <v>108</v>
      </c>
      <c r="I1856" s="58" t="s">
        <v>109</v>
      </c>
      <c r="J1856" s="58">
        <v>217</v>
      </c>
      <c r="K1856" s="58">
        <v>310.31</v>
      </c>
    </row>
    <row r="1857" spans="1:11" hidden="1">
      <c r="A1857" s="58" t="s">
        <v>103</v>
      </c>
      <c r="B1857" s="58">
        <v>2022</v>
      </c>
      <c r="C1857" s="58" t="s">
        <v>23</v>
      </c>
      <c r="D1857" s="58" t="s">
        <v>116</v>
      </c>
      <c r="E1857" s="58" t="s">
        <v>105</v>
      </c>
      <c r="F1857" s="58" t="s">
        <v>106</v>
      </c>
      <c r="G1857" s="58" t="s">
        <v>107</v>
      </c>
      <c r="H1857" s="58" t="s">
        <v>108</v>
      </c>
      <c r="I1857" s="58" t="s">
        <v>109</v>
      </c>
      <c r="J1857" s="58">
        <v>211</v>
      </c>
      <c r="K1857" s="58">
        <v>301.73</v>
      </c>
    </row>
    <row r="1858" spans="1:11" hidden="1">
      <c r="A1858" s="58" t="s">
        <v>103</v>
      </c>
      <c r="B1858" s="58">
        <v>2022</v>
      </c>
      <c r="C1858" s="58" t="s">
        <v>23</v>
      </c>
      <c r="D1858" s="58" t="s">
        <v>116</v>
      </c>
      <c r="E1858" s="58" t="s">
        <v>105</v>
      </c>
      <c r="F1858" s="58" t="s">
        <v>106</v>
      </c>
      <c r="G1858" s="58" t="s">
        <v>107</v>
      </c>
      <c r="H1858" s="58" t="s">
        <v>108</v>
      </c>
      <c r="I1858" s="58" t="s">
        <v>109</v>
      </c>
      <c r="J1858" s="58">
        <v>205</v>
      </c>
      <c r="K1858" s="58">
        <v>293.14999999999998</v>
      </c>
    </row>
    <row r="1859" spans="1:11" hidden="1">
      <c r="A1859" s="58" t="s">
        <v>103</v>
      </c>
      <c r="B1859" s="58">
        <v>2022</v>
      </c>
      <c r="C1859" s="58" t="s">
        <v>23</v>
      </c>
      <c r="D1859" s="58" t="s">
        <v>116</v>
      </c>
      <c r="E1859" s="58" t="s">
        <v>105</v>
      </c>
      <c r="F1859" s="58" t="s">
        <v>106</v>
      </c>
      <c r="G1859" s="58" t="s">
        <v>107</v>
      </c>
      <c r="H1859" s="58" t="s">
        <v>108</v>
      </c>
      <c r="I1859" s="58" t="s">
        <v>109</v>
      </c>
      <c r="J1859" s="58">
        <v>790</v>
      </c>
      <c r="K1859" s="58">
        <v>1129.7</v>
      </c>
    </row>
    <row r="1860" spans="1:11" hidden="1">
      <c r="A1860" s="58" t="s">
        <v>110</v>
      </c>
      <c r="B1860" s="58">
        <v>2022</v>
      </c>
      <c r="C1860" s="58" t="s">
        <v>23</v>
      </c>
      <c r="D1860" s="58" t="s">
        <v>116</v>
      </c>
      <c r="E1860" s="58" t="s">
        <v>105</v>
      </c>
      <c r="F1860" s="58" t="s">
        <v>106</v>
      </c>
      <c r="G1860" s="58" t="s">
        <v>107</v>
      </c>
      <c r="H1860" s="58" t="s">
        <v>108</v>
      </c>
      <c r="I1860" s="58" t="s">
        <v>109</v>
      </c>
      <c r="J1860" s="58">
        <v>823</v>
      </c>
      <c r="K1860" s="58">
        <v>1176.8900000000001</v>
      </c>
    </row>
    <row r="1861" spans="1:11" hidden="1">
      <c r="A1861" s="58" t="s">
        <v>103</v>
      </c>
      <c r="B1861" s="58">
        <v>2022</v>
      </c>
      <c r="C1861" s="58" t="s">
        <v>23</v>
      </c>
      <c r="D1861" s="58" t="s">
        <v>116</v>
      </c>
      <c r="E1861" s="58" t="s">
        <v>105</v>
      </c>
      <c r="F1861" s="58" t="s">
        <v>106</v>
      </c>
      <c r="G1861" s="58" t="s">
        <v>107</v>
      </c>
      <c r="H1861" s="58" t="s">
        <v>108</v>
      </c>
      <c r="I1861" s="58" t="s">
        <v>111</v>
      </c>
      <c r="J1861" s="58">
        <v>215</v>
      </c>
      <c r="K1861" s="58">
        <v>307.45</v>
      </c>
    </row>
    <row r="1862" spans="1:11" hidden="1">
      <c r="A1862" s="58" t="s">
        <v>112</v>
      </c>
      <c r="B1862" s="58">
        <v>2022</v>
      </c>
      <c r="C1862" s="58" t="s">
        <v>23</v>
      </c>
      <c r="D1862" s="58" t="s">
        <v>116</v>
      </c>
      <c r="E1862" s="58" t="s">
        <v>105</v>
      </c>
      <c r="F1862" s="58" t="s">
        <v>106</v>
      </c>
      <c r="G1862" s="58" t="s">
        <v>107</v>
      </c>
      <c r="H1862" s="58" t="s">
        <v>108</v>
      </c>
      <c r="I1862" s="58" t="s">
        <v>111</v>
      </c>
      <c r="J1862" s="58">
        <v>209</v>
      </c>
      <c r="K1862" s="58">
        <v>298.87</v>
      </c>
    </row>
    <row r="1863" spans="1:11" hidden="1">
      <c r="A1863" s="58" t="s">
        <v>103</v>
      </c>
      <c r="B1863" s="58">
        <v>2022</v>
      </c>
      <c r="C1863" s="58" t="s">
        <v>23</v>
      </c>
      <c r="D1863" s="58" t="s">
        <v>116</v>
      </c>
      <c r="E1863" s="58" t="s">
        <v>105</v>
      </c>
      <c r="F1863" s="58" t="s">
        <v>106</v>
      </c>
      <c r="G1863" s="58" t="s">
        <v>107</v>
      </c>
      <c r="H1863" s="58" t="s">
        <v>108</v>
      </c>
      <c r="I1863" s="58" t="s">
        <v>111</v>
      </c>
      <c r="J1863" s="58">
        <v>203</v>
      </c>
      <c r="K1863" s="58">
        <v>290.29000000000002</v>
      </c>
    </row>
    <row r="1864" spans="1:11" hidden="1">
      <c r="A1864" s="58" t="s">
        <v>112</v>
      </c>
      <c r="B1864" s="58">
        <v>2022</v>
      </c>
      <c r="C1864" s="58" t="s">
        <v>23</v>
      </c>
      <c r="D1864" s="58" t="s">
        <v>116</v>
      </c>
      <c r="E1864" s="58" t="s">
        <v>105</v>
      </c>
      <c r="F1864" s="58" t="s">
        <v>106</v>
      </c>
      <c r="G1864" s="58" t="s">
        <v>107</v>
      </c>
      <c r="H1864" s="58" t="s">
        <v>108</v>
      </c>
      <c r="I1864" s="58" t="s">
        <v>109</v>
      </c>
      <c r="J1864" s="58">
        <v>257</v>
      </c>
      <c r="K1864" s="58">
        <v>367.51</v>
      </c>
    </row>
    <row r="1865" spans="1:11" hidden="1">
      <c r="A1865" s="58" t="s">
        <v>110</v>
      </c>
      <c r="B1865" s="58">
        <v>2022</v>
      </c>
      <c r="C1865" s="58" t="s">
        <v>1</v>
      </c>
      <c r="D1865" s="58" t="s">
        <v>116</v>
      </c>
      <c r="E1865" s="58" t="s">
        <v>105</v>
      </c>
      <c r="F1865" s="58" t="s">
        <v>106</v>
      </c>
      <c r="G1865" s="58" t="s">
        <v>107</v>
      </c>
      <c r="H1865" s="58" t="s">
        <v>108</v>
      </c>
      <c r="I1865" s="58" t="s">
        <v>111</v>
      </c>
      <c r="J1865" s="58">
        <v>230</v>
      </c>
      <c r="K1865" s="58">
        <v>328.9</v>
      </c>
    </row>
    <row r="1866" spans="1:11" hidden="1">
      <c r="A1866" s="58" t="s">
        <v>103</v>
      </c>
      <c r="B1866" s="58">
        <v>2022</v>
      </c>
      <c r="C1866" s="58" t="s">
        <v>1</v>
      </c>
      <c r="D1866" s="58" t="s">
        <v>116</v>
      </c>
      <c r="E1866" s="58" t="s">
        <v>105</v>
      </c>
      <c r="F1866" s="58" t="s">
        <v>106</v>
      </c>
      <c r="G1866" s="58" t="s">
        <v>107</v>
      </c>
      <c r="H1866" s="58" t="s">
        <v>108</v>
      </c>
      <c r="I1866" s="58" t="s">
        <v>111</v>
      </c>
      <c r="J1866" s="58">
        <v>224</v>
      </c>
      <c r="K1866" s="58">
        <v>320.32</v>
      </c>
    </row>
    <row r="1867" spans="1:11" hidden="1">
      <c r="A1867" s="58" t="s">
        <v>114</v>
      </c>
      <c r="B1867" s="58">
        <v>2022</v>
      </c>
      <c r="C1867" s="58" t="s">
        <v>1</v>
      </c>
      <c r="D1867" s="58" t="s">
        <v>116</v>
      </c>
      <c r="E1867" s="58" t="s">
        <v>105</v>
      </c>
      <c r="F1867" s="58" t="s">
        <v>106</v>
      </c>
      <c r="G1867" s="58" t="s">
        <v>107</v>
      </c>
      <c r="H1867" s="58" t="s">
        <v>108</v>
      </c>
      <c r="I1867" s="58" t="s">
        <v>109</v>
      </c>
      <c r="J1867" s="58">
        <v>218</v>
      </c>
      <c r="K1867" s="58">
        <v>311.74</v>
      </c>
    </row>
    <row r="1868" spans="1:11" hidden="1">
      <c r="A1868" s="58" t="s">
        <v>113</v>
      </c>
      <c r="B1868" s="58">
        <v>2022</v>
      </c>
      <c r="C1868" s="58" t="s">
        <v>1</v>
      </c>
      <c r="D1868" s="58" t="s">
        <v>116</v>
      </c>
      <c r="E1868" s="58" t="s">
        <v>105</v>
      </c>
      <c r="F1868" s="58" t="s">
        <v>106</v>
      </c>
      <c r="G1868" s="58" t="s">
        <v>107</v>
      </c>
      <c r="H1868" s="58" t="s">
        <v>108</v>
      </c>
      <c r="I1868" s="58" t="s">
        <v>109</v>
      </c>
      <c r="J1868" s="58">
        <v>266</v>
      </c>
      <c r="K1868" s="58">
        <v>380.38</v>
      </c>
    </row>
    <row r="1869" spans="1:11" hidden="1">
      <c r="A1869" s="58" t="s">
        <v>110</v>
      </c>
      <c r="B1869" s="58">
        <v>2022</v>
      </c>
      <c r="C1869" s="58" t="s">
        <v>1</v>
      </c>
      <c r="D1869" s="58" t="s">
        <v>116</v>
      </c>
      <c r="E1869" s="58" t="s">
        <v>105</v>
      </c>
      <c r="F1869" s="58" t="s">
        <v>106</v>
      </c>
      <c r="G1869" s="58" t="s">
        <v>107</v>
      </c>
      <c r="H1869" s="58" t="s">
        <v>108</v>
      </c>
      <c r="I1869" s="58" t="s">
        <v>109</v>
      </c>
      <c r="J1869" s="58">
        <v>232</v>
      </c>
      <c r="K1869" s="58">
        <v>331.76</v>
      </c>
    </row>
    <row r="1870" spans="1:11" hidden="1">
      <c r="A1870" s="58" t="s">
        <v>110</v>
      </c>
      <c r="B1870" s="58">
        <v>2022</v>
      </c>
      <c r="C1870" s="58" t="s">
        <v>1</v>
      </c>
      <c r="D1870" s="58" t="s">
        <v>116</v>
      </c>
      <c r="E1870" s="58" t="s">
        <v>105</v>
      </c>
      <c r="F1870" s="58" t="s">
        <v>106</v>
      </c>
      <c r="G1870" s="58" t="s">
        <v>107</v>
      </c>
      <c r="H1870" s="58" t="s">
        <v>108</v>
      </c>
      <c r="I1870" s="58" t="s">
        <v>109</v>
      </c>
      <c r="J1870" s="58">
        <v>226</v>
      </c>
      <c r="K1870" s="58">
        <v>323.18</v>
      </c>
    </row>
    <row r="1871" spans="1:11" hidden="1">
      <c r="A1871" s="58" t="s">
        <v>110</v>
      </c>
      <c r="B1871" s="58">
        <v>2022</v>
      </c>
      <c r="C1871" s="58" t="s">
        <v>1</v>
      </c>
      <c r="D1871" s="58" t="s">
        <v>116</v>
      </c>
      <c r="E1871" s="58" t="s">
        <v>105</v>
      </c>
      <c r="F1871" s="58" t="s">
        <v>106</v>
      </c>
      <c r="G1871" s="58" t="s">
        <v>107</v>
      </c>
      <c r="H1871" s="58" t="s">
        <v>108</v>
      </c>
      <c r="I1871" s="58" t="s">
        <v>109</v>
      </c>
      <c r="J1871" s="58">
        <v>220</v>
      </c>
      <c r="K1871" s="58">
        <v>314.60000000000002</v>
      </c>
    </row>
    <row r="1872" spans="1:11" hidden="1">
      <c r="A1872" s="58" t="s">
        <v>103</v>
      </c>
      <c r="B1872" s="58">
        <v>2022</v>
      </c>
      <c r="C1872" s="58" t="s">
        <v>1</v>
      </c>
      <c r="D1872" s="58" t="s">
        <v>116</v>
      </c>
      <c r="E1872" s="58" t="s">
        <v>105</v>
      </c>
      <c r="F1872" s="58" t="s">
        <v>106</v>
      </c>
      <c r="G1872" s="58" t="s">
        <v>107</v>
      </c>
      <c r="H1872" s="58" t="s">
        <v>108</v>
      </c>
      <c r="I1872" s="58" t="s">
        <v>109</v>
      </c>
      <c r="J1872" s="58">
        <v>262</v>
      </c>
      <c r="K1872" s="58">
        <v>526.24</v>
      </c>
    </row>
    <row r="1873" spans="1:11" hidden="1">
      <c r="A1873" s="58" t="s">
        <v>103</v>
      </c>
      <c r="B1873" s="58">
        <v>2022</v>
      </c>
      <c r="C1873" s="58" t="s">
        <v>1</v>
      </c>
      <c r="D1873" s="58" t="s">
        <v>116</v>
      </c>
      <c r="E1873" s="58" t="s">
        <v>105</v>
      </c>
      <c r="F1873" s="58" t="s">
        <v>106</v>
      </c>
      <c r="G1873" s="58" t="s">
        <v>107</v>
      </c>
      <c r="H1873" s="58" t="s">
        <v>108</v>
      </c>
      <c r="I1873" s="58" t="s">
        <v>109</v>
      </c>
      <c r="J1873" s="58">
        <v>1008</v>
      </c>
      <c r="K1873" s="58">
        <v>1441.44</v>
      </c>
    </row>
    <row r="1874" spans="1:11" hidden="1">
      <c r="A1874" s="58" t="s">
        <v>110</v>
      </c>
      <c r="B1874" s="58">
        <v>2022</v>
      </c>
      <c r="C1874" s="58" t="s">
        <v>1</v>
      </c>
      <c r="D1874" s="58" t="s">
        <v>116</v>
      </c>
      <c r="E1874" s="58" t="s">
        <v>105</v>
      </c>
      <c r="F1874" s="58" t="s">
        <v>106</v>
      </c>
      <c r="G1874" s="58" t="s">
        <v>107</v>
      </c>
      <c r="H1874" s="58" t="s">
        <v>108</v>
      </c>
      <c r="I1874" s="58" t="s">
        <v>109</v>
      </c>
      <c r="J1874" s="58">
        <v>1041</v>
      </c>
      <c r="K1874" s="58">
        <v>1488.63</v>
      </c>
    </row>
    <row r="1875" spans="1:11" hidden="1">
      <c r="A1875" s="58" t="s">
        <v>110</v>
      </c>
      <c r="B1875" s="58">
        <v>2022</v>
      </c>
      <c r="C1875" s="58" t="s">
        <v>1</v>
      </c>
      <c r="D1875" s="58" t="s">
        <v>116</v>
      </c>
      <c r="E1875" s="58" t="s">
        <v>105</v>
      </c>
      <c r="F1875" s="58" t="s">
        <v>106</v>
      </c>
      <c r="G1875" s="58" t="s">
        <v>107</v>
      </c>
      <c r="H1875" s="58" t="s">
        <v>108</v>
      </c>
      <c r="I1875" s="58" t="s">
        <v>109</v>
      </c>
      <c r="J1875" s="58">
        <v>219</v>
      </c>
      <c r="K1875" s="58">
        <v>313.17</v>
      </c>
    </row>
    <row r="1876" spans="1:11" hidden="1">
      <c r="A1876" s="58" t="s">
        <v>114</v>
      </c>
      <c r="B1876" s="58">
        <v>2022</v>
      </c>
      <c r="C1876" s="58" t="s">
        <v>1</v>
      </c>
      <c r="D1876" s="58" t="s">
        <v>116</v>
      </c>
      <c r="E1876" s="58" t="s">
        <v>105</v>
      </c>
      <c r="F1876" s="58" t="s">
        <v>106</v>
      </c>
      <c r="G1876" s="58" t="s">
        <v>107</v>
      </c>
      <c r="H1876" s="58" t="s">
        <v>108</v>
      </c>
      <c r="I1876" s="58" t="s">
        <v>109</v>
      </c>
      <c r="J1876" s="58">
        <v>229</v>
      </c>
      <c r="K1876" s="58">
        <v>327.47000000000003</v>
      </c>
    </row>
    <row r="1877" spans="1:11" hidden="1">
      <c r="A1877" s="58" t="s">
        <v>103</v>
      </c>
      <c r="B1877" s="58">
        <v>2022</v>
      </c>
      <c r="C1877" s="58" t="s">
        <v>1</v>
      </c>
      <c r="D1877" s="58" t="s">
        <v>116</v>
      </c>
      <c r="E1877" s="58" t="s">
        <v>105</v>
      </c>
      <c r="F1877" s="58" t="s">
        <v>106</v>
      </c>
      <c r="G1877" s="58" t="s">
        <v>107</v>
      </c>
      <c r="H1877" s="58" t="s">
        <v>108</v>
      </c>
      <c r="I1877" s="58" t="s">
        <v>109</v>
      </c>
      <c r="J1877" s="58">
        <v>223</v>
      </c>
      <c r="K1877" s="58">
        <v>318.89</v>
      </c>
    </row>
    <row r="1878" spans="1:11" hidden="1">
      <c r="A1878" s="58" t="s">
        <v>110</v>
      </c>
      <c r="B1878" s="58">
        <v>2022</v>
      </c>
      <c r="C1878" s="58" t="s">
        <v>1</v>
      </c>
      <c r="D1878" s="58" t="s">
        <v>116</v>
      </c>
      <c r="E1878" s="58" t="s">
        <v>105</v>
      </c>
      <c r="F1878" s="58" t="s">
        <v>106</v>
      </c>
      <c r="G1878" s="58" t="s">
        <v>107</v>
      </c>
      <c r="H1878" s="58" t="s">
        <v>108</v>
      </c>
      <c r="I1878" s="58" t="s">
        <v>109</v>
      </c>
      <c r="J1878" s="58">
        <v>789</v>
      </c>
      <c r="K1878" s="58">
        <v>1128.27</v>
      </c>
    </row>
    <row r="1879" spans="1:11" hidden="1">
      <c r="A1879" s="58" t="s">
        <v>110</v>
      </c>
      <c r="B1879" s="58">
        <v>2022</v>
      </c>
      <c r="C1879" s="58" t="s">
        <v>1</v>
      </c>
      <c r="D1879" s="58" t="s">
        <v>116</v>
      </c>
      <c r="E1879" s="58" t="s">
        <v>105</v>
      </c>
      <c r="F1879" s="58" t="s">
        <v>106</v>
      </c>
      <c r="G1879" s="58" t="s">
        <v>107</v>
      </c>
      <c r="H1879" s="58" t="s">
        <v>108</v>
      </c>
      <c r="I1879" s="58" t="s">
        <v>109</v>
      </c>
      <c r="J1879" s="58">
        <v>822</v>
      </c>
      <c r="K1879" s="58">
        <v>1175.46</v>
      </c>
    </row>
    <row r="1880" spans="1:11" hidden="1">
      <c r="A1880" s="58" t="s">
        <v>110</v>
      </c>
      <c r="B1880" s="58">
        <v>2022</v>
      </c>
      <c r="C1880" s="58" t="s">
        <v>1</v>
      </c>
      <c r="D1880" s="58" t="s">
        <v>116</v>
      </c>
      <c r="E1880" s="58" t="s">
        <v>105</v>
      </c>
      <c r="F1880" s="58" t="s">
        <v>106</v>
      </c>
      <c r="G1880" s="58" t="s">
        <v>107</v>
      </c>
      <c r="H1880" s="58" t="s">
        <v>108</v>
      </c>
      <c r="I1880" s="58" t="s">
        <v>111</v>
      </c>
      <c r="J1880" s="58">
        <v>233</v>
      </c>
      <c r="K1880" s="58">
        <v>333.19</v>
      </c>
    </row>
    <row r="1881" spans="1:11" hidden="1">
      <c r="A1881" s="58" t="s">
        <v>110</v>
      </c>
      <c r="B1881" s="58">
        <v>2022</v>
      </c>
      <c r="C1881" s="58" t="s">
        <v>1</v>
      </c>
      <c r="D1881" s="58" t="s">
        <v>116</v>
      </c>
      <c r="E1881" s="58" t="s">
        <v>105</v>
      </c>
      <c r="F1881" s="58" t="s">
        <v>106</v>
      </c>
      <c r="G1881" s="58" t="s">
        <v>107</v>
      </c>
      <c r="H1881" s="58" t="s">
        <v>108</v>
      </c>
      <c r="I1881" s="58" t="s">
        <v>111</v>
      </c>
      <c r="J1881" s="58">
        <v>227</v>
      </c>
      <c r="K1881" s="58">
        <v>324.61</v>
      </c>
    </row>
    <row r="1882" spans="1:11" hidden="1">
      <c r="A1882" s="58" t="s">
        <v>103</v>
      </c>
      <c r="B1882" s="58">
        <v>2022</v>
      </c>
      <c r="C1882" s="58" t="s">
        <v>1</v>
      </c>
      <c r="D1882" s="58" t="s">
        <v>116</v>
      </c>
      <c r="E1882" s="58" t="s">
        <v>105</v>
      </c>
      <c r="F1882" s="58" t="s">
        <v>106</v>
      </c>
      <c r="G1882" s="58" t="s">
        <v>107</v>
      </c>
      <c r="H1882" s="58" t="s">
        <v>108</v>
      </c>
      <c r="I1882" s="58" t="s">
        <v>111</v>
      </c>
      <c r="J1882" s="58">
        <v>221</v>
      </c>
      <c r="K1882" s="58">
        <v>316.02999999999997</v>
      </c>
    </row>
    <row r="1883" spans="1:11" hidden="1">
      <c r="A1883" s="58" t="s">
        <v>110</v>
      </c>
      <c r="B1883" s="58">
        <v>2022</v>
      </c>
      <c r="C1883" s="58" t="s">
        <v>1</v>
      </c>
      <c r="D1883" s="58" t="s">
        <v>116</v>
      </c>
      <c r="E1883" s="58" t="s">
        <v>105</v>
      </c>
      <c r="F1883" s="58" t="s">
        <v>106</v>
      </c>
      <c r="G1883" s="58" t="s">
        <v>107</v>
      </c>
      <c r="H1883" s="58" t="s">
        <v>108</v>
      </c>
      <c r="I1883" s="58" t="s">
        <v>109</v>
      </c>
      <c r="J1883" s="58">
        <v>215</v>
      </c>
      <c r="K1883" s="58">
        <v>307.45</v>
      </c>
    </row>
    <row r="1884" spans="1:11" hidden="1">
      <c r="A1884" s="58" t="s">
        <v>112</v>
      </c>
      <c r="B1884" s="58">
        <v>2022</v>
      </c>
      <c r="C1884" s="58" t="s">
        <v>1</v>
      </c>
      <c r="D1884" s="58" t="s">
        <v>116</v>
      </c>
      <c r="E1884" s="58" t="s">
        <v>105</v>
      </c>
      <c r="F1884" s="58" t="s">
        <v>106</v>
      </c>
      <c r="G1884" s="58" t="s">
        <v>107</v>
      </c>
      <c r="H1884" s="58" t="s">
        <v>108</v>
      </c>
      <c r="I1884" s="58" t="s">
        <v>109</v>
      </c>
      <c r="J1884" s="58">
        <v>263</v>
      </c>
      <c r="K1884" s="58">
        <v>376.09</v>
      </c>
    </row>
    <row r="1885" spans="1:11" hidden="1">
      <c r="A1885" s="58" t="s">
        <v>103</v>
      </c>
      <c r="B1885" s="58">
        <v>2022</v>
      </c>
      <c r="C1885" s="58" t="s">
        <v>29</v>
      </c>
      <c r="D1885" s="58" t="s">
        <v>116</v>
      </c>
      <c r="E1885" s="58" t="s">
        <v>105</v>
      </c>
      <c r="F1885" s="58" t="s">
        <v>106</v>
      </c>
      <c r="G1885" s="58" t="s">
        <v>107</v>
      </c>
      <c r="H1885" s="58" t="s">
        <v>108</v>
      </c>
      <c r="I1885" s="58" t="s">
        <v>111</v>
      </c>
      <c r="J1885" s="58">
        <v>134</v>
      </c>
      <c r="K1885" s="58">
        <v>191.62</v>
      </c>
    </row>
    <row r="1886" spans="1:11" hidden="1">
      <c r="A1886" s="58" t="s">
        <v>103</v>
      </c>
      <c r="B1886" s="58">
        <v>2022</v>
      </c>
      <c r="C1886" s="58" t="s">
        <v>29</v>
      </c>
      <c r="D1886" s="58" t="s">
        <v>116</v>
      </c>
      <c r="E1886" s="58" t="s">
        <v>105</v>
      </c>
      <c r="F1886" s="58" t="s">
        <v>106</v>
      </c>
      <c r="G1886" s="58" t="s">
        <v>107</v>
      </c>
      <c r="H1886" s="58" t="s">
        <v>108</v>
      </c>
      <c r="I1886" s="58" t="s">
        <v>111</v>
      </c>
      <c r="J1886" s="58">
        <v>128</v>
      </c>
      <c r="K1886" s="58">
        <v>183.04</v>
      </c>
    </row>
    <row r="1887" spans="1:11" hidden="1">
      <c r="A1887" s="58" t="s">
        <v>110</v>
      </c>
      <c r="B1887" s="58">
        <v>2022</v>
      </c>
      <c r="C1887" s="58" t="s">
        <v>29</v>
      </c>
      <c r="D1887" s="58" t="s">
        <v>116</v>
      </c>
      <c r="E1887" s="58" t="s">
        <v>105</v>
      </c>
      <c r="F1887" s="58" t="s">
        <v>106</v>
      </c>
      <c r="G1887" s="58" t="s">
        <v>107</v>
      </c>
      <c r="H1887" s="58" t="s">
        <v>108</v>
      </c>
      <c r="I1887" s="58" t="s">
        <v>109</v>
      </c>
      <c r="J1887" s="58">
        <v>230</v>
      </c>
      <c r="K1887" s="58">
        <v>328.9</v>
      </c>
    </row>
    <row r="1888" spans="1:11" hidden="1">
      <c r="A1888" s="58" t="s">
        <v>110</v>
      </c>
      <c r="B1888" s="58">
        <v>2022</v>
      </c>
      <c r="C1888" s="58" t="s">
        <v>29</v>
      </c>
      <c r="D1888" s="58" t="s">
        <v>116</v>
      </c>
      <c r="E1888" s="58" t="s">
        <v>105</v>
      </c>
      <c r="F1888" s="58" t="s">
        <v>106</v>
      </c>
      <c r="G1888" s="58" t="s">
        <v>107</v>
      </c>
      <c r="H1888" s="58" t="s">
        <v>108</v>
      </c>
      <c r="I1888" s="58" t="s">
        <v>109</v>
      </c>
      <c r="J1888" s="58">
        <v>136</v>
      </c>
      <c r="K1888" s="58">
        <v>194.48</v>
      </c>
    </row>
    <row r="1889" spans="1:11" hidden="1">
      <c r="A1889" s="58" t="s">
        <v>103</v>
      </c>
      <c r="B1889" s="58">
        <v>2022</v>
      </c>
      <c r="C1889" s="58" t="s">
        <v>29</v>
      </c>
      <c r="D1889" s="58" t="s">
        <v>116</v>
      </c>
      <c r="E1889" s="58" t="s">
        <v>105</v>
      </c>
      <c r="F1889" s="58" t="s">
        <v>106</v>
      </c>
      <c r="G1889" s="58" t="s">
        <v>107</v>
      </c>
      <c r="H1889" s="58" t="s">
        <v>108</v>
      </c>
      <c r="I1889" s="58" t="s">
        <v>109</v>
      </c>
      <c r="J1889" s="58">
        <v>130</v>
      </c>
      <c r="K1889" s="58">
        <v>185.9</v>
      </c>
    </row>
    <row r="1890" spans="1:11" hidden="1">
      <c r="A1890" s="58" t="s">
        <v>112</v>
      </c>
      <c r="B1890" s="58">
        <v>2022</v>
      </c>
      <c r="C1890" s="58" t="s">
        <v>29</v>
      </c>
      <c r="D1890" s="58" t="s">
        <v>116</v>
      </c>
      <c r="E1890" s="58" t="s">
        <v>105</v>
      </c>
      <c r="F1890" s="58" t="s">
        <v>106</v>
      </c>
      <c r="G1890" s="58" t="s">
        <v>107</v>
      </c>
      <c r="H1890" s="58" t="s">
        <v>108</v>
      </c>
      <c r="I1890" s="58" t="s">
        <v>109</v>
      </c>
      <c r="J1890" s="58">
        <v>370</v>
      </c>
      <c r="K1890" s="58">
        <v>529.1</v>
      </c>
    </row>
    <row r="1891" spans="1:11" hidden="1">
      <c r="A1891" s="58" t="s">
        <v>110</v>
      </c>
      <c r="B1891" s="58">
        <v>2022</v>
      </c>
      <c r="C1891" s="58" t="s">
        <v>29</v>
      </c>
      <c r="D1891" s="58" t="s">
        <v>116</v>
      </c>
      <c r="E1891" s="58" t="s">
        <v>105</v>
      </c>
      <c r="F1891" s="58" t="s">
        <v>106</v>
      </c>
      <c r="G1891" s="58" t="s">
        <v>107</v>
      </c>
      <c r="H1891" s="58" t="s">
        <v>108</v>
      </c>
      <c r="I1891" s="58" t="s">
        <v>109</v>
      </c>
      <c r="J1891" s="58">
        <v>184</v>
      </c>
      <c r="K1891" s="58">
        <v>526.24</v>
      </c>
    </row>
    <row r="1892" spans="1:11" hidden="1">
      <c r="A1892" s="58" t="s">
        <v>110</v>
      </c>
      <c r="B1892" s="58">
        <v>2022</v>
      </c>
      <c r="C1892" s="58" t="s">
        <v>29</v>
      </c>
      <c r="D1892" s="58" t="s">
        <v>116</v>
      </c>
      <c r="E1892" s="58" t="s">
        <v>105</v>
      </c>
      <c r="F1892" s="58" t="s">
        <v>106</v>
      </c>
      <c r="G1892" s="58" t="s">
        <v>107</v>
      </c>
      <c r="H1892" s="58" t="s">
        <v>108</v>
      </c>
      <c r="I1892" s="58" t="s">
        <v>109</v>
      </c>
      <c r="J1892" s="58">
        <v>232</v>
      </c>
      <c r="K1892" s="58">
        <v>526.24</v>
      </c>
    </row>
    <row r="1893" spans="1:11" hidden="1">
      <c r="A1893" s="58" t="s">
        <v>112</v>
      </c>
      <c r="B1893" s="58">
        <v>2022</v>
      </c>
      <c r="C1893" s="58" t="s">
        <v>29</v>
      </c>
      <c r="D1893" s="58" t="s">
        <v>116</v>
      </c>
      <c r="E1893" s="58" t="s">
        <v>105</v>
      </c>
      <c r="F1893" s="58" t="s">
        <v>106</v>
      </c>
      <c r="G1893" s="58" t="s">
        <v>107</v>
      </c>
      <c r="H1893" s="58" t="s">
        <v>108</v>
      </c>
      <c r="I1893" s="58" t="s">
        <v>109</v>
      </c>
      <c r="J1893" s="58">
        <v>1013</v>
      </c>
      <c r="K1893" s="58">
        <v>1448.59</v>
      </c>
    </row>
    <row r="1894" spans="1:11" hidden="1">
      <c r="A1894" s="58" t="s">
        <v>113</v>
      </c>
      <c r="B1894" s="58">
        <v>2022</v>
      </c>
      <c r="C1894" s="58" t="s">
        <v>29</v>
      </c>
      <c r="D1894" s="58" t="s">
        <v>116</v>
      </c>
      <c r="E1894" s="58" t="s">
        <v>105</v>
      </c>
      <c r="F1894" s="58" t="s">
        <v>106</v>
      </c>
      <c r="G1894" s="58" t="s">
        <v>107</v>
      </c>
      <c r="H1894" s="58" t="s">
        <v>108</v>
      </c>
      <c r="I1894" s="58" t="s">
        <v>109</v>
      </c>
      <c r="J1894" s="58">
        <v>234</v>
      </c>
      <c r="K1894" s="58">
        <v>334.62</v>
      </c>
    </row>
    <row r="1895" spans="1:11" hidden="1">
      <c r="A1895" s="58" t="s">
        <v>112</v>
      </c>
      <c r="B1895" s="58">
        <v>2022</v>
      </c>
      <c r="C1895" s="58" t="s">
        <v>29</v>
      </c>
      <c r="D1895" s="58" t="s">
        <v>116</v>
      </c>
      <c r="E1895" s="58" t="s">
        <v>105</v>
      </c>
      <c r="F1895" s="58" t="s">
        <v>106</v>
      </c>
      <c r="G1895" s="58" t="s">
        <v>107</v>
      </c>
      <c r="H1895" s="58" t="s">
        <v>108</v>
      </c>
      <c r="I1895" s="58" t="s">
        <v>109</v>
      </c>
      <c r="J1895" s="58">
        <v>183</v>
      </c>
      <c r="K1895" s="58">
        <v>261.69</v>
      </c>
    </row>
    <row r="1896" spans="1:11" hidden="1">
      <c r="A1896" s="58" t="s">
        <v>110</v>
      </c>
      <c r="B1896" s="58">
        <v>2022</v>
      </c>
      <c r="C1896" s="58" t="s">
        <v>29</v>
      </c>
      <c r="D1896" s="58" t="s">
        <v>116</v>
      </c>
      <c r="E1896" s="58" t="s">
        <v>105</v>
      </c>
      <c r="F1896" s="58" t="s">
        <v>106</v>
      </c>
      <c r="G1896" s="58" t="s">
        <v>107</v>
      </c>
      <c r="H1896" s="58" t="s">
        <v>108</v>
      </c>
      <c r="I1896" s="58" t="s">
        <v>109</v>
      </c>
      <c r="J1896" s="58">
        <v>231</v>
      </c>
      <c r="K1896" s="58">
        <v>330.33</v>
      </c>
    </row>
    <row r="1897" spans="1:11" hidden="1">
      <c r="A1897" s="58" t="s">
        <v>112</v>
      </c>
      <c r="B1897" s="58">
        <v>2022</v>
      </c>
      <c r="C1897" s="58" t="s">
        <v>29</v>
      </c>
      <c r="D1897" s="58" t="s">
        <v>116</v>
      </c>
      <c r="E1897" s="58" t="s">
        <v>105</v>
      </c>
      <c r="F1897" s="58" t="s">
        <v>106</v>
      </c>
      <c r="G1897" s="58" t="s">
        <v>107</v>
      </c>
      <c r="H1897" s="58" t="s">
        <v>108</v>
      </c>
      <c r="I1897" s="58" t="s">
        <v>109</v>
      </c>
      <c r="J1897" s="58">
        <v>133</v>
      </c>
      <c r="K1897" s="58">
        <v>190.19</v>
      </c>
    </row>
    <row r="1898" spans="1:11" hidden="1">
      <c r="A1898" s="58" t="s">
        <v>110</v>
      </c>
      <c r="B1898" s="58">
        <v>2022</v>
      </c>
      <c r="C1898" s="58" t="s">
        <v>29</v>
      </c>
      <c r="D1898" s="58" t="s">
        <v>116</v>
      </c>
      <c r="E1898" s="58" t="s">
        <v>105</v>
      </c>
      <c r="F1898" s="58" t="s">
        <v>106</v>
      </c>
      <c r="G1898" s="58" t="s">
        <v>107</v>
      </c>
      <c r="H1898" s="58" t="s">
        <v>108</v>
      </c>
      <c r="I1898" s="58" t="s">
        <v>109</v>
      </c>
      <c r="J1898" s="58">
        <v>127</v>
      </c>
      <c r="K1898" s="58">
        <v>181.61</v>
      </c>
    </row>
    <row r="1899" spans="1:11" hidden="1">
      <c r="A1899" s="58" t="s">
        <v>110</v>
      </c>
      <c r="B1899" s="58">
        <v>2022</v>
      </c>
      <c r="C1899" s="58" t="s">
        <v>29</v>
      </c>
      <c r="D1899" s="58" t="s">
        <v>116</v>
      </c>
      <c r="E1899" s="58" t="s">
        <v>105</v>
      </c>
      <c r="F1899" s="58" t="s">
        <v>106</v>
      </c>
      <c r="G1899" s="58" t="s">
        <v>107</v>
      </c>
      <c r="H1899" s="58" t="s">
        <v>108</v>
      </c>
      <c r="I1899" s="58" t="s">
        <v>109</v>
      </c>
      <c r="J1899" s="58">
        <v>794</v>
      </c>
      <c r="K1899" s="58">
        <v>1135.42</v>
      </c>
    </row>
    <row r="1900" spans="1:11" hidden="1">
      <c r="A1900" s="58" t="s">
        <v>110</v>
      </c>
      <c r="B1900" s="58">
        <v>2022</v>
      </c>
      <c r="C1900" s="58" t="s">
        <v>29</v>
      </c>
      <c r="D1900" s="58" t="s">
        <v>116</v>
      </c>
      <c r="E1900" s="58" t="s">
        <v>105</v>
      </c>
      <c r="F1900" s="58" t="s">
        <v>106</v>
      </c>
      <c r="G1900" s="58" t="s">
        <v>107</v>
      </c>
      <c r="H1900" s="58" t="s">
        <v>108</v>
      </c>
      <c r="I1900" s="58" t="s">
        <v>111</v>
      </c>
      <c r="J1900" s="58">
        <v>137</v>
      </c>
      <c r="K1900" s="58">
        <v>195.91</v>
      </c>
    </row>
    <row r="1901" spans="1:11" hidden="1">
      <c r="A1901" s="58" t="s">
        <v>103</v>
      </c>
      <c r="B1901" s="58">
        <v>2022</v>
      </c>
      <c r="C1901" s="58" t="s">
        <v>29</v>
      </c>
      <c r="D1901" s="58" t="s">
        <v>116</v>
      </c>
      <c r="E1901" s="58" t="s">
        <v>105</v>
      </c>
      <c r="F1901" s="58" t="s">
        <v>106</v>
      </c>
      <c r="G1901" s="58" t="s">
        <v>107</v>
      </c>
      <c r="H1901" s="58" t="s">
        <v>108</v>
      </c>
      <c r="I1901" s="58" t="s">
        <v>111</v>
      </c>
      <c r="J1901" s="58">
        <v>131</v>
      </c>
      <c r="K1901" s="58">
        <v>187.33</v>
      </c>
    </row>
    <row r="1902" spans="1:11" hidden="1">
      <c r="A1902" s="58" t="s">
        <v>103</v>
      </c>
      <c r="B1902" s="58">
        <v>2022</v>
      </c>
      <c r="C1902" s="58" t="s">
        <v>29</v>
      </c>
      <c r="D1902" s="58" t="s">
        <v>116</v>
      </c>
      <c r="E1902" s="58" t="s">
        <v>105</v>
      </c>
      <c r="F1902" s="58" t="s">
        <v>106</v>
      </c>
      <c r="G1902" s="58" t="s">
        <v>107</v>
      </c>
      <c r="H1902" s="58" t="s">
        <v>108</v>
      </c>
      <c r="I1902" s="58" t="s">
        <v>111</v>
      </c>
      <c r="J1902" s="58">
        <v>371</v>
      </c>
      <c r="K1902" s="58">
        <v>530.53</v>
      </c>
    </row>
    <row r="1903" spans="1:11" hidden="1">
      <c r="A1903" s="58" t="s">
        <v>103</v>
      </c>
      <c r="B1903" s="58">
        <v>2022</v>
      </c>
      <c r="C1903" s="58" t="s">
        <v>29</v>
      </c>
      <c r="D1903" s="58" t="s">
        <v>116</v>
      </c>
      <c r="E1903" s="58" t="s">
        <v>105</v>
      </c>
      <c r="F1903" s="58" t="s">
        <v>106</v>
      </c>
      <c r="G1903" s="58" t="s">
        <v>107</v>
      </c>
      <c r="H1903" s="58" t="s">
        <v>108</v>
      </c>
      <c r="I1903" s="58" t="s">
        <v>109</v>
      </c>
      <c r="J1903" s="58">
        <v>185</v>
      </c>
      <c r="K1903" s="58">
        <v>264.55</v>
      </c>
    </row>
    <row r="1904" spans="1:11" hidden="1">
      <c r="A1904" s="58" t="s">
        <v>110</v>
      </c>
      <c r="B1904" s="58">
        <v>2022</v>
      </c>
      <c r="C1904" s="58" t="s">
        <v>29</v>
      </c>
      <c r="D1904" s="58" t="s">
        <v>116</v>
      </c>
      <c r="E1904" s="58" t="s">
        <v>105</v>
      </c>
      <c r="F1904" s="58" t="s">
        <v>106</v>
      </c>
      <c r="G1904" s="58" t="s">
        <v>107</v>
      </c>
      <c r="H1904" s="58" t="s">
        <v>108</v>
      </c>
      <c r="I1904" s="58" t="s">
        <v>109</v>
      </c>
      <c r="J1904" s="58">
        <v>233</v>
      </c>
      <c r="K1904" s="58">
        <v>333.19</v>
      </c>
    </row>
    <row r="1905" spans="1:11" hidden="1">
      <c r="A1905" s="58" t="s">
        <v>110</v>
      </c>
      <c r="B1905" s="58">
        <v>2022</v>
      </c>
      <c r="C1905" s="58" t="s">
        <v>28</v>
      </c>
      <c r="D1905" s="58" t="s">
        <v>116</v>
      </c>
      <c r="E1905" s="58" t="s">
        <v>105</v>
      </c>
      <c r="F1905" s="58" t="s">
        <v>106</v>
      </c>
      <c r="G1905" s="58" t="s">
        <v>107</v>
      </c>
      <c r="H1905" s="58" t="s">
        <v>108</v>
      </c>
      <c r="I1905" s="58" t="s">
        <v>111</v>
      </c>
      <c r="J1905" s="58">
        <v>152</v>
      </c>
      <c r="K1905" s="58">
        <v>217.36</v>
      </c>
    </row>
    <row r="1906" spans="1:11" hidden="1">
      <c r="A1906" s="58" t="s">
        <v>110</v>
      </c>
      <c r="B1906" s="58">
        <v>2022</v>
      </c>
      <c r="C1906" s="58" t="s">
        <v>28</v>
      </c>
      <c r="D1906" s="58" t="s">
        <v>116</v>
      </c>
      <c r="E1906" s="58" t="s">
        <v>105</v>
      </c>
      <c r="F1906" s="58" t="s">
        <v>106</v>
      </c>
      <c r="G1906" s="58" t="s">
        <v>107</v>
      </c>
      <c r="H1906" s="58" t="s">
        <v>108</v>
      </c>
      <c r="I1906" s="58" t="s">
        <v>111</v>
      </c>
      <c r="J1906" s="58">
        <v>146</v>
      </c>
      <c r="K1906" s="58">
        <v>208.78</v>
      </c>
    </row>
    <row r="1907" spans="1:11" hidden="1">
      <c r="A1907" s="58" t="s">
        <v>110</v>
      </c>
      <c r="B1907" s="58">
        <v>2022</v>
      </c>
      <c r="C1907" s="58" t="s">
        <v>28</v>
      </c>
      <c r="D1907" s="58" t="s">
        <v>116</v>
      </c>
      <c r="E1907" s="58" t="s">
        <v>105</v>
      </c>
      <c r="F1907" s="58" t="s">
        <v>106</v>
      </c>
      <c r="G1907" s="58" t="s">
        <v>107</v>
      </c>
      <c r="H1907" s="58" t="s">
        <v>108</v>
      </c>
      <c r="I1907" s="58" t="s">
        <v>111</v>
      </c>
      <c r="J1907" s="58">
        <v>140</v>
      </c>
      <c r="K1907" s="58">
        <v>200.2</v>
      </c>
    </row>
    <row r="1908" spans="1:11" hidden="1">
      <c r="A1908" s="58" t="s">
        <v>114</v>
      </c>
      <c r="B1908" s="58">
        <v>2022</v>
      </c>
      <c r="C1908" s="58" t="s">
        <v>28</v>
      </c>
      <c r="D1908" s="58" t="s">
        <v>116</v>
      </c>
      <c r="E1908" s="58" t="s">
        <v>105</v>
      </c>
      <c r="F1908" s="58" t="s">
        <v>106</v>
      </c>
      <c r="G1908" s="58" t="s">
        <v>107</v>
      </c>
      <c r="H1908" s="58" t="s">
        <v>108</v>
      </c>
      <c r="I1908" s="58" t="s">
        <v>109</v>
      </c>
      <c r="J1908" s="58">
        <v>188</v>
      </c>
      <c r="K1908" s="58">
        <v>268.83999999999997</v>
      </c>
    </row>
    <row r="1909" spans="1:11" hidden="1">
      <c r="A1909" s="58" t="s">
        <v>103</v>
      </c>
      <c r="B1909" s="58">
        <v>2022</v>
      </c>
      <c r="C1909" s="58" t="s">
        <v>28</v>
      </c>
      <c r="D1909" s="58" t="s">
        <v>116</v>
      </c>
      <c r="E1909" s="58" t="s">
        <v>105</v>
      </c>
      <c r="F1909" s="58" t="s">
        <v>106</v>
      </c>
      <c r="G1909" s="58" t="s">
        <v>107</v>
      </c>
      <c r="H1909" s="58" t="s">
        <v>108</v>
      </c>
      <c r="I1909" s="58" t="s">
        <v>109</v>
      </c>
      <c r="J1909" s="58">
        <v>236</v>
      </c>
      <c r="K1909" s="58">
        <v>337.48</v>
      </c>
    </row>
    <row r="1910" spans="1:11" hidden="1">
      <c r="A1910" s="58" t="s">
        <v>110</v>
      </c>
      <c r="B1910" s="58">
        <v>2022</v>
      </c>
      <c r="C1910" s="58" t="s">
        <v>28</v>
      </c>
      <c r="D1910" s="58" t="s">
        <v>116</v>
      </c>
      <c r="E1910" s="58" t="s">
        <v>105</v>
      </c>
      <c r="F1910" s="58" t="s">
        <v>106</v>
      </c>
      <c r="G1910" s="58" t="s">
        <v>107</v>
      </c>
      <c r="H1910" s="58" t="s">
        <v>108</v>
      </c>
      <c r="I1910" s="58" t="s">
        <v>109</v>
      </c>
      <c r="J1910" s="58">
        <v>154</v>
      </c>
      <c r="K1910" s="58">
        <v>220.22</v>
      </c>
    </row>
    <row r="1911" spans="1:11" hidden="1">
      <c r="A1911" s="58" t="s">
        <v>103</v>
      </c>
      <c r="B1911" s="58">
        <v>2022</v>
      </c>
      <c r="C1911" s="58" t="s">
        <v>28</v>
      </c>
      <c r="D1911" s="58" t="s">
        <v>116</v>
      </c>
      <c r="E1911" s="58" t="s">
        <v>105</v>
      </c>
      <c r="F1911" s="58" t="s">
        <v>106</v>
      </c>
      <c r="G1911" s="58" t="s">
        <v>107</v>
      </c>
      <c r="H1911" s="58" t="s">
        <v>108</v>
      </c>
      <c r="I1911" s="58" t="s">
        <v>109</v>
      </c>
      <c r="J1911" s="58">
        <v>148</v>
      </c>
      <c r="K1911" s="58">
        <v>211.64</v>
      </c>
    </row>
    <row r="1912" spans="1:11" hidden="1">
      <c r="A1912" s="58" t="s">
        <v>112</v>
      </c>
      <c r="B1912" s="58">
        <v>2022</v>
      </c>
      <c r="C1912" s="58" t="s">
        <v>28</v>
      </c>
      <c r="D1912" s="58" t="s">
        <v>116</v>
      </c>
      <c r="E1912" s="58" t="s">
        <v>105</v>
      </c>
      <c r="F1912" s="58" t="s">
        <v>106</v>
      </c>
      <c r="G1912" s="58" t="s">
        <v>107</v>
      </c>
      <c r="H1912" s="58" t="s">
        <v>108</v>
      </c>
      <c r="I1912" s="58" t="s">
        <v>109</v>
      </c>
      <c r="J1912" s="58">
        <v>142</v>
      </c>
      <c r="K1912" s="58">
        <v>203.06</v>
      </c>
    </row>
    <row r="1913" spans="1:11" hidden="1">
      <c r="A1913" s="58" t="s">
        <v>103</v>
      </c>
      <c r="B1913" s="58">
        <v>2022</v>
      </c>
      <c r="C1913" s="58" t="s">
        <v>28</v>
      </c>
      <c r="D1913" s="58" t="s">
        <v>116</v>
      </c>
      <c r="E1913" s="58" t="s">
        <v>105</v>
      </c>
      <c r="F1913" s="58" t="s">
        <v>106</v>
      </c>
      <c r="G1913" s="58" t="s">
        <v>107</v>
      </c>
      <c r="H1913" s="58" t="s">
        <v>108</v>
      </c>
      <c r="I1913" s="58" t="s">
        <v>109</v>
      </c>
      <c r="J1913" s="58">
        <v>190</v>
      </c>
      <c r="K1913" s="58">
        <v>526.24</v>
      </c>
    </row>
    <row r="1914" spans="1:11" hidden="1">
      <c r="A1914" s="58" t="s">
        <v>113</v>
      </c>
      <c r="B1914" s="58">
        <v>2022</v>
      </c>
      <c r="C1914" s="58" t="s">
        <v>28</v>
      </c>
      <c r="D1914" s="58" t="s">
        <v>116</v>
      </c>
      <c r="E1914" s="58" t="s">
        <v>105</v>
      </c>
      <c r="F1914" s="58" t="s">
        <v>106</v>
      </c>
      <c r="G1914" s="58" t="s">
        <v>107</v>
      </c>
      <c r="H1914" s="58" t="s">
        <v>108</v>
      </c>
      <c r="I1914" s="58" t="s">
        <v>109</v>
      </c>
      <c r="J1914" s="58">
        <v>238</v>
      </c>
      <c r="K1914" s="58">
        <v>526.24</v>
      </c>
    </row>
    <row r="1915" spans="1:11" hidden="1">
      <c r="A1915" s="58" t="s">
        <v>112</v>
      </c>
      <c r="B1915" s="58">
        <v>2022</v>
      </c>
      <c r="C1915" s="58" t="s">
        <v>28</v>
      </c>
      <c r="D1915" s="58" t="s">
        <v>116</v>
      </c>
      <c r="E1915" s="58" t="s">
        <v>105</v>
      </c>
      <c r="F1915" s="58" t="s">
        <v>106</v>
      </c>
      <c r="G1915" s="58" t="s">
        <v>107</v>
      </c>
      <c r="H1915" s="58" t="s">
        <v>108</v>
      </c>
      <c r="I1915" s="58" t="s">
        <v>109</v>
      </c>
      <c r="J1915" s="58">
        <v>1012</v>
      </c>
      <c r="K1915" s="58">
        <v>1447.16</v>
      </c>
    </row>
    <row r="1916" spans="1:11" hidden="1">
      <c r="A1916" s="58" t="s">
        <v>112</v>
      </c>
      <c r="B1916" s="58">
        <v>2022</v>
      </c>
      <c r="C1916" s="58" t="s">
        <v>28</v>
      </c>
      <c r="D1916" s="58" t="s">
        <v>116</v>
      </c>
      <c r="E1916" s="58" t="s">
        <v>105</v>
      </c>
      <c r="F1916" s="58" t="s">
        <v>106</v>
      </c>
      <c r="G1916" s="58" t="s">
        <v>107</v>
      </c>
      <c r="H1916" s="58" t="s">
        <v>108</v>
      </c>
      <c r="I1916" s="58" t="s">
        <v>109</v>
      </c>
      <c r="J1916" s="58">
        <v>189</v>
      </c>
      <c r="K1916" s="58">
        <v>270.27</v>
      </c>
    </row>
    <row r="1917" spans="1:11" hidden="1">
      <c r="A1917" s="58" t="s">
        <v>110</v>
      </c>
      <c r="B1917" s="58">
        <v>2022</v>
      </c>
      <c r="C1917" s="58" t="s">
        <v>28</v>
      </c>
      <c r="D1917" s="58" t="s">
        <v>116</v>
      </c>
      <c r="E1917" s="58" t="s">
        <v>105</v>
      </c>
      <c r="F1917" s="58" t="s">
        <v>106</v>
      </c>
      <c r="G1917" s="58" t="s">
        <v>107</v>
      </c>
      <c r="H1917" s="58" t="s">
        <v>108</v>
      </c>
      <c r="I1917" s="58" t="s">
        <v>109</v>
      </c>
      <c r="J1917" s="58">
        <v>237</v>
      </c>
      <c r="K1917" s="58">
        <v>338.91</v>
      </c>
    </row>
    <row r="1918" spans="1:11" hidden="1">
      <c r="A1918" s="58" t="s">
        <v>112</v>
      </c>
      <c r="B1918" s="58">
        <v>2022</v>
      </c>
      <c r="C1918" s="58" t="s">
        <v>28</v>
      </c>
      <c r="D1918" s="58" t="s">
        <v>116</v>
      </c>
      <c r="E1918" s="58" t="s">
        <v>105</v>
      </c>
      <c r="F1918" s="58" t="s">
        <v>106</v>
      </c>
      <c r="G1918" s="58" t="s">
        <v>107</v>
      </c>
      <c r="H1918" s="58" t="s">
        <v>108</v>
      </c>
      <c r="I1918" s="58" t="s">
        <v>109</v>
      </c>
      <c r="J1918" s="58">
        <v>151</v>
      </c>
      <c r="K1918" s="58">
        <v>215.93</v>
      </c>
    </row>
    <row r="1919" spans="1:11" hidden="1">
      <c r="A1919" s="58" t="s">
        <v>103</v>
      </c>
      <c r="B1919" s="58">
        <v>2022</v>
      </c>
      <c r="C1919" s="58" t="s">
        <v>28</v>
      </c>
      <c r="D1919" s="58" t="s">
        <v>116</v>
      </c>
      <c r="E1919" s="58" t="s">
        <v>105</v>
      </c>
      <c r="F1919" s="58" t="s">
        <v>106</v>
      </c>
      <c r="G1919" s="58" t="s">
        <v>107</v>
      </c>
      <c r="H1919" s="58" t="s">
        <v>108</v>
      </c>
      <c r="I1919" s="58" t="s">
        <v>109</v>
      </c>
      <c r="J1919" s="58">
        <v>145</v>
      </c>
      <c r="K1919" s="58">
        <v>207.35</v>
      </c>
    </row>
    <row r="1920" spans="1:11" hidden="1">
      <c r="A1920" s="58" t="s">
        <v>114</v>
      </c>
      <c r="B1920" s="58">
        <v>2022</v>
      </c>
      <c r="C1920" s="58" t="s">
        <v>28</v>
      </c>
      <c r="D1920" s="58" t="s">
        <v>116</v>
      </c>
      <c r="E1920" s="58" t="s">
        <v>105</v>
      </c>
      <c r="F1920" s="58" t="s">
        <v>106</v>
      </c>
      <c r="G1920" s="58" t="s">
        <v>107</v>
      </c>
      <c r="H1920" s="58" t="s">
        <v>108</v>
      </c>
      <c r="I1920" s="58" t="s">
        <v>109</v>
      </c>
      <c r="J1920" s="58">
        <v>139</v>
      </c>
      <c r="K1920" s="58">
        <v>198.77</v>
      </c>
    </row>
    <row r="1921" spans="1:11" hidden="1">
      <c r="A1921" s="58" t="s">
        <v>110</v>
      </c>
      <c r="B1921" s="58">
        <v>2022</v>
      </c>
      <c r="C1921" s="58" t="s">
        <v>28</v>
      </c>
      <c r="D1921" s="58" t="s">
        <v>116</v>
      </c>
      <c r="E1921" s="58" t="s">
        <v>105</v>
      </c>
      <c r="F1921" s="58" t="s">
        <v>106</v>
      </c>
      <c r="G1921" s="58" t="s">
        <v>107</v>
      </c>
      <c r="H1921" s="58" t="s">
        <v>108</v>
      </c>
      <c r="I1921" s="58" t="s">
        <v>109</v>
      </c>
      <c r="J1921" s="58">
        <v>793</v>
      </c>
      <c r="K1921" s="58">
        <v>1133.99</v>
      </c>
    </row>
    <row r="1922" spans="1:11" hidden="1">
      <c r="A1922" s="58" t="s">
        <v>110</v>
      </c>
      <c r="B1922" s="58">
        <v>2022</v>
      </c>
      <c r="C1922" s="58" t="s">
        <v>28</v>
      </c>
      <c r="D1922" s="58" t="s">
        <v>116</v>
      </c>
      <c r="E1922" s="58" t="s">
        <v>105</v>
      </c>
      <c r="F1922" s="58" t="s">
        <v>106</v>
      </c>
      <c r="G1922" s="58" t="s">
        <v>107</v>
      </c>
      <c r="H1922" s="58" t="s">
        <v>108</v>
      </c>
      <c r="I1922" s="58" t="s">
        <v>109</v>
      </c>
      <c r="J1922" s="58">
        <v>827</v>
      </c>
      <c r="K1922" s="58">
        <v>1182.6099999999999</v>
      </c>
    </row>
    <row r="1923" spans="1:11" hidden="1">
      <c r="A1923" s="58" t="s">
        <v>114</v>
      </c>
      <c r="B1923" s="58">
        <v>2022</v>
      </c>
      <c r="C1923" s="58" t="s">
        <v>28</v>
      </c>
      <c r="D1923" s="58" t="s">
        <v>116</v>
      </c>
      <c r="E1923" s="58" t="s">
        <v>105</v>
      </c>
      <c r="F1923" s="58" t="s">
        <v>106</v>
      </c>
      <c r="G1923" s="58" t="s">
        <v>107</v>
      </c>
      <c r="H1923" s="58" t="s">
        <v>108</v>
      </c>
      <c r="I1923" s="58" t="s">
        <v>111</v>
      </c>
      <c r="J1923" s="58">
        <v>149</v>
      </c>
      <c r="K1923" s="58">
        <v>213.07</v>
      </c>
    </row>
    <row r="1924" spans="1:11" hidden="1">
      <c r="A1924" s="58" t="s">
        <v>103</v>
      </c>
      <c r="B1924" s="58">
        <v>2022</v>
      </c>
      <c r="C1924" s="58" t="s">
        <v>28</v>
      </c>
      <c r="D1924" s="58" t="s">
        <v>116</v>
      </c>
      <c r="E1924" s="58" t="s">
        <v>105</v>
      </c>
      <c r="F1924" s="58" t="s">
        <v>106</v>
      </c>
      <c r="G1924" s="58" t="s">
        <v>107</v>
      </c>
      <c r="H1924" s="58" t="s">
        <v>108</v>
      </c>
      <c r="I1924" s="58" t="s">
        <v>111</v>
      </c>
      <c r="J1924" s="58">
        <v>143</v>
      </c>
      <c r="K1924" s="58">
        <v>204.49</v>
      </c>
    </row>
    <row r="1925" spans="1:11" hidden="1">
      <c r="A1925" s="58" t="s">
        <v>103</v>
      </c>
      <c r="B1925" s="58">
        <v>2022</v>
      </c>
      <c r="C1925" s="58" t="s">
        <v>28</v>
      </c>
      <c r="D1925" s="58" t="s">
        <v>116</v>
      </c>
      <c r="E1925" s="58" t="s">
        <v>105</v>
      </c>
      <c r="F1925" s="58" t="s">
        <v>106</v>
      </c>
      <c r="G1925" s="58" t="s">
        <v>107</v>
      </c>
      <c r="H1925" s="58" t="s">
        <v>108</v>
      </c>
      <c r="I1925" s="58" t="s">
        <v>109</v>
      </c>
      <c r="J1925" s="58">
        <v>191</v>
      </c>
      <c r="K1925" s="58">
        <v>273.13</v>
      </c>
    </row>
    <row r="1926" spans="1:11" hidden="1">
      <c r="A1926" s="58" t="s">
        <v>110</v>
      </c>
      <c r="B1926" s="58">
        <v>2022</v>
      </c>
      <c r="C1926" s="58" t="s">
        <v>28</v>
      </c>
      <c r="D1926" s="58" t="s">
        <v>116</v>
      </c>
      <c r="E1926" s="58" t="s">
        <v>105</v>
      </c>
      <c r="F1926" s="58" t="s">
        <v>106</v>
      </c>
      <c r="G1926" s="58" t="s">
        <v>107</v>
      </c>
      <c r="H1926" s="58" t="s">
        <v>108</v>
      </c>
      <c r="I1926" s="58" t="s">
        <v>109</v>
      </c>
      <c r="J1926" s="58">
        <v>239</v>
      </c>
      <c r="K1926" s="58">
        <v>341.77</v>
      </c>
    </row>
    <row r="1927" spans="1:11" hidden="1">
      <c r="A1927" s="58" t="s">
        <v>110</v>
      </c>
      <c r="B1927" s="58">
        <v>2022</v>
      </c>
      <c r="C1927" s="58" t="s">
        <v>24</v>
      </c>
      <c r="D1927" s="58" t="s">
        <v>116</v>
      </c>
      <c r="E1927" s="58" t="s">
        <v>105</v>
      </c>
      <c r="F1927" s="58" t="s">
        <v>106</v>
      </c>
      <c r="G1927" s="58" t="s">
        <v>107</v>
      </c>
      <c r="H1927" s="58" t="s">
        <v>108</v>
      </c>
      <c r="I1927" s="58" t="s">
        <v>111</v>
      </c>
      <c r="J1927" s="58">
        <v>200</v>
      </c>
      <c r="K1927" s="58">
        <v>286</v>
      </c>
    </row>
    <row r="1928" spans="1:11" hidden="1">
      <c r="A1928" s="58" t="s">
        <v>110</v>
      </c>
      <c r="B1928" s="58">
        <v>2022</v>
      </c>
      <c r="C1928" s="58" t="s">
        <v>24</v>
      </c>
      <c r="D1928" s="58" t="s">
        <v>116</v>
      </c>
      <c r="E1928" s="58" t="s">
        <v>105</v>
      </c>
      <c r="F1928" s="58" t="s">
        <v>106</v>
      </c>
      <c r="G1928" s="58" t="s">
        <v>107</v>
      </c>
      <c r="H1928" s="58" t="s">
        <v>108</v>
      </c>
      <c r="I1928" s="58" t="s">
        <v>111</v>
      </c>
      <c r="J1928" s="58">
        <v>194</v>
      </c>
      <c r="K1928" s="58">
        <v>277.42</v>
      </c>
    </row>
    <row r="1929" spans="1:11" hidden="1">
      <c r="A1929" s="58" t="s">
        <v>103</v>
      </c>
      <c r="B1929" s="58">
        <v>2022</v>
      </c>
      <c r="C1929" s="58" t="s">
        <v>24</v>
      </c>
      <c r="D1929" s="58" t="s">
        <v>116</v>
      </c>
      <c r="E1929" s="58" t="s">
        <v>105</v>
      </c>
      <c r="F1929" s="58" t="s">
        <v>106</v>
      </c>
      <c r="G1929" s="58" t="s">
        <v>107</v>
      </c>
      <c r="H1929" s="58" t="s">
        <v>108</v>
      </c>
      <c r="I1929" s="58" t="s">
        <v>111</v>
      </c>
      <c r="J1929" s="58">
        <v>188</v>
      </c>
      <c r="K1929" s="58">
        <v>268.83999999999997</v>
      </c>
    </row>
    <row r="1930" spans="1:11" hidden="1">
      <c r="A1930" s="58" t="s">
        <v>110</v>
      </c>
      <c r="B1930" s="58">
        <v>2022</v>
      </c>
      <c r="C1930" s="58" t="s">
        <v>24</v>
      </c>
      <c r="D1930" s="58" t="s">
        <v>116</v>
      </c>
      <c r="E1930" s="58" t="s">
        <v>105</v>
      </c>
      <c r="F1930" s="58" t="s">
        <v>106</v>
      </c>
      <c r="G1930" s="58" t="s">
        <v>107</v>
      </c>
      <c r="H1930" s="58" t="s">
        <v>108</v>
      </c>
      <c r="I1930" s="58" t="s">
        <v>109</v>
      </c>
      <c r="J1930" s="58">
        <v>206</v>
      </c>
      <c r="K1930" s="58">
        <v>294.58</v>
      </c>
    </row>
    <row r="1931" spans="1:11" hidden="1">
      <c r="A1931" s="58" t="s">
        <v>103</v>
      </c>
      <c r="B1931" s="58">
        <v>2022</v>
      </c>
      <c r="C1931" s="58" t="s">
        <v>24</v>
      </c>
      <c r="D1931" s="58" t="s">
        <v>116</v>
      </c>
      <c r="E1931" s="58" t="s">
        <v>105</v>
      </c>
      <c r="F1931" s="58" t="s">
        <v>106</v>
      </c>
      <c r="G1931" s="58" t="s">
        <v>107</v>
      </c>
      <c r="H1931" s="58" t="s">
        <v>108</v>
      </c>
      <c r="I1931" s="58" t="s">
        <v>109</v>
      </c>
      <c r="J1931" s="58">
        <v>254</v>
      </c>
      <c r="K1931" s="58">
        <v>363.22</v>
      </c>
    </row>
    <row r="1932" spans="1:11" hidden="1">
      <c r="A1932" s="58" t="s">
        <v>113</v>
      </c>
      <c r="B1932" s="58">
        <v>2022</v>
      </c>
      <c r="C1932" s="58" t="s">
        <v>24</v>
      </c>
      <c r="D1932" s="58" t="s">
        <v>116</v>
      </c>
      <c r="E1932" s="58" t="s">
        <v>105</v>
      </c>
      <c r="F1932" s="58" t="s">
        <v>106</v>
      </c>
      <c r="G1932" s="58" t="s">
        <v>107</v>
      </c>
      <c r="H1932" s="58" t="s">
        <v>108</v>
      </c>
      <c r="I1932" s="58" t="s">
        <v>109</v>
      </c>
      <c r="J1932" s="58">
        <v>202</v>
      </c>
      <c r="K1932" s="58">
        <v>288.86</v>
      </c>
    </row>
    <row r="1933" spans="1:11" hidden="1">
      <c r="A1933" s="58" t="s">
        <v>110</v>
      </c>
      <c r="B1933" s="58">
        <v>2022</v>
      </c>
      <c r="C1933" s="58" t="s">
        <v>24</v>
      </c>
      <c r="D1933" s="58" t="s">
        <v>116</v>
      </c>
      <c r="E1933" s="58" t="s">
        <v>105</v>
      </c>
      <c r="F1933" s="58" t="s">
        <v>106</v>
      </c>
      <c r="G1933" s="58" t="s">
        <v>107</v>
      </c>
      <c r="H1933" s="58" t="s">
        <v>108</v>
      </c>
      <c r="I1933" s="58" t="s">
        <v>109</v>
      </c>
      <c r="J1933" s="58">
        <v>196</v>
      </c>
      <c r="K1933" s="58">
        <v>280.27999999999997</v>
      </c>
    </row>
    <row r="1934" spans="1:11" hidden="1">
      <c r="A1934" s="58" t="s">
        <v>110</v>
      </c>
      <c r="B1934" s="58">
        <v>2022</v>
      </c>
      <c r="C1934" s="58" t="s">
        <v>24</v>
      </c>
      <c r="D1934" s="58" t="s">
        <v>116</v>
      </c>
      <c r="E1934" s="58" t="s">
        <v>105</v>
      </c>
      <c r="F1934" s="58" t="s">
        <v>106</v>
      </c>
      <c r="G1934" s="58" t="s">
        <v>107</v>
      </c>
      <c r="H1934" s="58" t="s">
        <v>108</v>
      </c>
      <c r="I1934" s="58" t="s">
        <v>109</v>
      </c>
      <c r="J1934" s="58">
        <v>190</v>
      </c>
      <c r="K1934" s="58">
        <v>271.7</v>
      </c>
    </row>
    <row r="1935" spans="1:11" hidden="1">
      <c r="A1935" s="58" t="s">
        <v>103</v>
      </c>
      <c r="B1935" s="58">
        <v>2022</v>
      </c>
      <c r="C1935" s="58" t="s">
        <v>24</v>
      </c>
      <c r="D1935" s="58" t="s">
        <v>116</v>
      </c>
      <c r="E1935" s="58" t="s">
        <v>105</v>
      </c>
      <c r="F1935" s="58" t="s">
        <v>106</v>
      </c>
      <c r="G1935" s="58" t="s">
        <v>107</v>
      </c>
      <c r="H1935" s="58" t="s">
        <v>108</v>
      </c>
      <c r="I1935" s="58" t="s">
        <v>109</v>
      </c>
      <c r="J1935" s="58">
        <v>208</v>
      </c>
      <c r="K1935" s="58">
        <v>526.24</v>
      </c>
    </row>
    <row r="1936" spans="1:11" hidden="1">
      <c r="A1936" s="58" t="s">
        <v>110</v>
      </c>
      <c r="B1936" s="58">
        <v>2022</v>
      </c>
      <c r="C1936" s="58" t="s">
        <v>24</v>
      </c>
      <c r="D1936" s="58" t="s">
        <v>116</v>
      </c>
      <c r="E1936" s="58" t="s">
        <v>105</v>
      </c>
      <c r="F1936" s="58" t="s">
        <v>106</v>
      </c>
      <c r="G1936" s="58" t="s">
        <v>107</v>
      </c>
      <c r="H1936" s="58" t="s">
        <v>108</v>
      </c>
      <c r="I1936" s="58" t="s">
        <v>109</v>
      </c>
      <c r="J1936" s="58">
        <v>1010</v>
      </c>
      <c r="K1936" s="58">
        <v>1444.3</v>
      </c>
    </row>
    <row r="1937" spans="1:11" hidden="1">
      <c r="A1937" s="58" t="s">
        <v>103</v>
      </c>
      <c r="B1937" s="58">
        <v>2022</v>
      </c>
      <c r="C1937" s="58" t="s">
        <v>24</v>
      </c>
      <c r="D1937" s="58" t="s">
        <v>116</v>
      </c>
      <c r="E1937" s="58" t="s">
        <v>105</v>
      </c>
      <c r="F1937" s="58" t="s">
        <v>106</v>
      </c>
      <c r="G1937" s="58" t="s">
        <v>107</v>
      </c>
      <c r="H1937" s="58" t="s">
        <v>108</v>
      </c>
      <c r="I1937" s="58" t="s">
        <v>109</v>
      </c>
      <c r="J1937" s="58">
        <v>252</v>
      </c>
      <c r="K1937" s="58">
        <v>360.36</v>
      </c>
    </row>
    <row r="1938" spans="1:11" hidden="1">
      <c r="A1938" s="58" t="s">
        <v>110</v>
      </c>
      <c r="B1938" s="58">
        <v>2022</v>
      </c>
      <c r="C1938" s="58" t="s">
        <v>24</v>
      </c>
      <c r="D1938" s="58" t="s">
        <v>116</v>
      </c>
      <c r="E1938" s="58" t="s">
        <v>105</v>
      </c>
      <c r="F1938" s="58" t="s">
        <v>106</v>
      </c>
      <c r="G1938" s="58" t="s">
        <v>107</v>
      </c>
      <c r="H1938" s="58" t="s">
        <v>108</v>
      </c>
      <c r="I1938" s="58" t="s">
        <v>109</v>
      </c>
      <c r="J1938" s="58">
        <v>207</v>
      </c>
      <c r="K1938" s="58">
        <v>296.01</v>
      </c>
    </row>
    <row r="1939" spans="1:11" hidden="1">
      <c r="A1939" s="58" t="s">
        <v>103</v>
      </c>
      <c r="B1939" s="58">
        <v>2022</v>
      </c>
      <c r="C1939" s="58" t="s">
        <v>24</v>
      </c>
      <c r="D1939" s="58" t="s">
        <v>116</v>
      </c>
      <c r="E1939" s="58" t="s">
        <v>105</v>
      </c>
      <c r="F1939" s="58" t="s">
        <v>106</v>
      </c>
      <c r="G1939" s="58" t="s">
        <v>107</v>
      </c>
      <c r="H1939" s="58" t="s">
        <v>108</v>
      </c>
      <c r="I1939" s="58" t="s">
        <v>109</v>
      </c>
      <c r="J1939" s="58">
        <v>255</v>
      </c>
      <c r="K1939" s="58">
        <v>364.65</v>
      </c>
    </row>
    <row r="1940" spans="1:11" hidden="1">
      <c r="A1940" s="58" t="s">
        <v>103</v>
      </c>
      <c r="B1940" s="58">
        <v>2022</v>
      </c>
      <c r="C1940" s="58" t="s">
        <v>24</v>
      </c>
      <c r="D1940" s="58" t="s">
        <v>116</v>
      </c>
      <c r="E1940" s="58" t="s">
        <v>105</v>
      </c>
      <c r="F1940" s="58" t="s">
        <v>106</v>
      </c>
      <c r="G1940" s="58" t="s">
        <v>107</v>
      </c>
      <c r="H1940" s="58" t="s">
        <v>108</v>
      </c>
      <c r="I1940" s="58" t="s">
        <v>109</v>
      </c>
      <c r="J1940" s="58">
        <v>199</v>
      </c>
      <c r="K1940" s="58">
        <v>284.57</v>
      </c>
    </row>
    <row r="1941" spans="1:11" hidden="1">
      <c r="A1941" s="58" t="s">
        <v>110</v>
      </c>
      <c r="B1941" s="58">
        <v>2022</v>
      </c>
      <c r="C1941" s="58" t="s">
        <v>24</v>
      </c>
      <c r="D1941" s="58" t="s">
        <v>116</v>
      </c>
      <c r="E1941" s="58" t="s">
        <v>105</v>
      </c>
      <c r="F1941" s="58" t="s">
        <v>106</v>
      </c>
      <c r="G1941" s="58" t="s">
        <v>107</v>
      </c>
      <c r="H1941" s="58" t="s">
        <v>108</v>
      </c>
      <c r="I1941" s="58" t="s">
        <v>109</v>
      </c>
      <c r="J1941" s="58">
        <v>193</v>
      </c>
      <c r="K1941" s="58">
        <v>275.99</v>
      </c>
    </row>
    <row r="1942" spans="1:11" hidden="1">
      <c r="A1942" s="58" t="s">
        <v>110</v>
      </c>
      <c r="B1942" s="58">
        <v>2022</v>
      </c>
      <c r="C1942" s="58" t="s">
        <v>24</v>
      </c>
      <c r="D1942" s="58" t="s">
        <v>116</v>
      </c>
      <c r="E1942" s="58" t="s">
        <v>105</v>
      </c>
      <c r="F1942" s="58" t="s">
        <v>106</v>
      </c>
      <c r="G1942" s="58" t="s">
        <v>107</v>
      </c>
      <c r="H1942" s="58" t="s">
        <v>108</v>
      </c>
      <c r="I1942" s="58" t="s">
        <v>109</v>
      </c>
      <c r="J1942" s="58">
        <v>187</v>
      </c>
      <c r="K1942" s="58">
        <v>267.41000000000003</v>
      </c>
    </row>
    <row r="1943" spans="1:11" hidden="1">
      <c r="A1943" s="58" t="s">
        <v>110</v>
      </c>
      <c r="B1943" s="58">
        <v>2022</v>
      </c>
      <c r="C1943" s="58" t="s">
        <v>24</v>
      </c>
      <c r="D1943" s="58" t="s">
        <v>116</v>
      </c>
      <c r="E1943" s="58" t="s">
        <v>105</v>
      </c>
      <c r="F1943" s="58" t="s">
        <v>106</v>
      </c>
      <c r="G1943" s="58" t="s">
        <v>107</v>
      </c>
      <c r="H1943" s="58" t="s">
        <v>108</v>
      </c>
      <c r="I1943" s="58" t="s">
        <v>109</v>
      </c>
      <c r="J1943" s="58">
        <v>791</v>
      </c>
      <c r="K1943" s="58">
        <v>1131.1300000000001</v>
      </c>
    </row>
    <row r="1944" spans="1:11" hidden="1">
      <c r="A1944" s="58" t="s">
        <v>110</v>
      </c>
      <c r="B1944" s="58">
        <v>2022</v>
      </c>
      <c r="C1944" s="58" t="s">
        <v>24</v>
      </c>
      <c r="D1944" s="58" t="s">
        <v>116</v>
      </c>
      <c r="E1944" s="58" t="s">
        <v>105</v>
      </c>
      <c r="F1944" s="58" t="s">
        <v>106</v>
      </c>
      <c r="G1944" s="58" t="s">
        <v>107</v>
      </c>
      <c r="H1944" s="58" t="s">
        <v>108</v>
      </c>
      <c r="I1944" s="58" t="s">
        <v>109</v>
      </c>
      <c r="J1944" s="58">
        <v>824</v>
      </c>
      <c r="K1944" s="58">
        <v>1178.32</v>
      </c>
    </row>
    <row r="1945" spans="1:11" hidden="1">
      <c r="A1945" s="58" t="s">
        <v>113</v>
      </c>
      <c r="B1945" s="58">
        <v>2022</v>
      </c>
      <c r="C1945" s="58" t="s">
        <v>24</v>
      </c>
      <c r="D1945" s="58" t="s">
        <v>116</v>
      </c>
      <c r="E1945" s="58" t="s">
        <v>105</v>
      </c>
      <c r="F1945" s="58" t="s">
        <v>106</v>
      </c>
      <c r="G1945" s="58" t="s">
        <v>107</v>
      </c>
      <c r="H1945" s="58" t="s">
        <v>108</v>
      </c>
      <c r="I1945" s="58" t="s">
        <v>111</v>
      </c>
      <c r="J1945" s="58">
        <v>197</v>
      </c>
      <c r="K1945" s="58">
        <v>281.70999999999998</v>
      </c>
    </row>
    <row r="1946" spans="1:11" hidden="1">
      <c r="A1946" s="58" t="s">
        <v>112</v>
      </c>
      <c r="B1946" s="58">
        <v>2022</v>
      </c>
      <c r="C1946" s="58" t="s">
        <v>24</v>
      </c>
      <c r="D1946" s="58" t="s">
        <v>116</v>
      </c>
      <c r="E1946" s="58" t="s">
        <v>105</v>
      </c>
      <c r="F1946" s="58" t="s">
        <v>106</v>
      </c>
      <c r="G1946" s="58" t="s">
        <v>107</v>
      </c>
      <c r="H1946" s="58" t="s">
        <v>108</v>
      </c>
      <c r="I1946" s="58" t="s">
        <v>111</v>
      </c>
      <c r="J1946" s="58">
        <v>191</v>
      </c>
      <c r="K1946" s="58">
        <v>273.13</v>
      </c>
    </row>
    <row r="1947" spans="1:11" hidden="1">
      <c r="A1947" s="58" t="s">
        <v>113</v>
      </c>
      <c r="B1947" s="58">
        <v>2022</v>
      </c>
      <c r="C1947" s="58" t="s">
        <v>24</v>
      </c>
      <c r="D1947" s="58" t="s">
        <v>116</v>
      </c>
      <c r="E1947" s="58" t="s">
        <v>105</v>
      </c>
      <c r="F1947" s="58" t="s">
        <v>106</v>
      </c>
      <c r="G1947" s="58" t="s">
        <v>107</v>
      </c>
      <c r="H1947" s="58" t="s">
        <v>108</v>
      </c>
      <c r="I1947" s="58" t="s">
        <v>109</v>
      </c>
      <c r="J1947" s="58">
        <v>209</v>
      </c>
      <c r="K1947" s="58">
        <v>298.87</v>
      </c>
    </row>
    <row r="1948" spans="1:11" hidden="1">
      <c r="A1948" s="58" t="s">
        <v>113</v>
      </c>
      <c r="B1948" s="58">
        <v>2022</v>
      </c>
      <c r="C1948" s="58" t="s">
        <v>24</v>
      </c>
      <c r="D1948" s="58" t="s">
        <v>116</v>
      </c>
      <c r="E1948" s="58" t="s">
        <v>105</v>
      </c>
      <c r="F1948" s="58" t="s">
        <v>106</v>
      </c>
      <c r="G1948" s="58" t="s">
        <v>107</v>
      </c>
      <c r="H1948" s="58" t="s">
        <v>108</v>
      </c>
      <c r="I1948" s="58" t="s">
        <v>109</v>
      </c>
      <c r="J1948" s="58">
        <v>251</v>
      </c>
      <c r="K1948" s="58">
        <v>358.93</v>
      </c>
    </row>
    <row r="1949" spans="1:11" hidden="1">
      <c r="A1949" s="58" t="s">
        <v>103</v>
      </c>
      <c r="B1949" s="58">
        <v>2022</v>
      </c>
      <c r="C1949" s="58" t="s">
        <v>27</v>
      </c>
      <c r="D1949" s="58" t="s">
        <v>116</v>
      </c>
      <c r="E1949" s="58" t="s">
        <v>105</v>
      </c>
      <c r="F1949" s="58" t="s">
        <v>106</v>
      </c>
      <c r="G1949" s="58" t="s">
        <v>107</v>
      </c>
      <c r="H1949" s="58" t="s">
        <v>108</v>
      </c>
      <c r="I1949" s="58" t="s">
        <v>111</v>
      </c>
      <c r="J1949" s="58">
        <v>170</v>
      </c>
      <c r="K1949" s="58">
        <v>243.1</v>
      </c>
    </row>
    <row r="1950" spans="1:11" hidden="1">
      <c r="A1950" s="58" t="s">
        <v>112</v>
      </c>
      <c r="B1950" s="58">
        <v>2022</v>
      </c>
      <c r="C1950" s="58" t="s">
        <v>27</v>
      </c>
      <c r="D1950" s="58" t="s">
        <v>116</v>
      </c>
      <c r="E1950" s="58" t="s">
        <v>105</v>
      </c>
      <c r="F1950" s="58" t="s">
        <v>106</v>
      </c>
      <c r="G1950" s="58" t="s">
        <v>107</v>
      </c>
      <c r="H1950" s="58" t="s">
        <v>108</v>
      </c>
      <c r="I1950" s="58" t="s">
        <v>111</v>
      </c>
      <c r="J1950" s="58">
        <v>164</v>
      </c>
      <c r="K1950" s="58">
        <v>234.52</v>
      </c>
    </row>
    <row r="1951" spans="1:11" hidden="1">
      <c r="A1951" s="58" t="s">
        <v>112</v>
      </c>
      <c r="B1951" s="58">
        <v>2022</v>
      </c>
      <c r="C1951" s="58" t="s">
        <v>27</v>
      </c>
      <c r="D1951" s="58" t="s">
        <v>116</v>
      </c>
      <c r="E1951" s="58" t="s">
        <v>105</v>
      </c>
      <c r="F1951" s="58" t="s">
        <v>106</v>
      </c>
      <c r="G1951" s="58" t="s">
        <v>107</v>
      </c>
      <c r="H1951" s="58" t="s">
        <v>108</v>
      </c>
      <c r="I1951" s="58" t="s">
        <v>111</v>
      </c>
      <c r="J1951" s="58">
        <v>158</v>
      </c>
      <c r="K1951" s="58">
        <v>225.94</v>
      </c>
    </row>
    <row r="1952" spans="1:11" hidden="1">
      <c r="A1952" s="58" t="s">
        <v>113</v>
      </c>
      <c r="B1952" s="58">
        <v>2022</v>
      </c>
      <c r="C1952" s="58" t="s">
        <v>27</v>
      </c>
      <c r="D1952" s="58" t="s">
        <v>116</v>
      </c>
      <c r="E1952" s="58" t="s">
        <v>105</v>
      </c>
      <c r="F1952" s="58" t="s">
        <v>106</v>
      </c>
      <c r="G1952" s="58" t="s">
        <v>107</v>
      </c>
      <c r="H1952" s="58" t="s">
        <v>108</v>
      </c>
      <c r="I1952" s="58" t="s">
        <v>109</v>
      </c>
      <c r="J1952" s="58">
        <v>194</v>
      </c>
      <c r="K1952" s="58">
        <v>277.42</v>
      </c>
    </row>
    <row r="1953" spans="1:11" hidden="1">
      <c r="A1953" s="58" t="s">
        <v>112</v>
      </c>
      <c r="B1953" s="58">
        <v>2022</v>
      </c>
      <c r="C1953" s="58" t="s">
        <v>27</v>
      </c>
      <c r="D1953" s="58" t="s">
        <v>116</v>
      </c>
      <c r="E1953" s="58" t="s">
        <v>105</v>
      </c>
      <c r="F1953" s="58" t="s">
        <v>106</v>
      </c>
      <c r="G1953" s="58" t="s">
        <v>107</v>
      </c>
      <c r="H1953" s="58" t="s">
        <v>108</v>
      </c>
      <c r="I1953" s="58" t="s">
        <v>109</v>
      </c>
      <c r="J1953" s="58">
        <v>242</v>
      </c>
      <c r="K1953" s="58">
        <v>346.06</v>
      </c>
    </row>
    <row r="1954" spans="1:11" hidden="1">
      <c r="A1954" s="58" t="s">
        <v>112</v>
      </c>
      <c r="B1954" s="58">
        <v>2022</v>
      </c>
      <c r="C1954" s="58" t="s">
        <v>27</v>
      </c>
      <c r="D1954" s="58" t="s">
        <v>116</v>
      </c>
      <c r="E1954" s="58" t="s">
        <v>105</v>
      </c>
      <c r="F1954" s="58" t="s">
        <v>106</v>
      </c>
      <c r="G1954" s="58" t="s">
        <v>107</v>
      </c>
      <c r="H1954" s="58" t="s">
        <v>108</v>
      </c>
      <c r="I1954" s="58" t="s">
        <v>109</v>
      </c>
      <c r="J1954" s="58">
        <v>166</v>
      </c>
      <c r="K1954" s="58">
        <v>237.38</v>
      </c>
    </row>
    <row r="1955" spans="1:11" hidden="1">
      <c r="A1955" s="58" t="s">
        <v>110</v>
      </c>
      <c r="B1955" s="58">
        <v>2022</v>
      </c>
      <c r="C1955" s="58" t="s">
        <v>27</v>
      </c>
      <c r="D1955" s="58" t="s">
        <v>116</v>
      </c>
      <c r="E1955" s="58" t="s">
        <v>105</v>
      </c>
      <c r="F1955" s="58" t="s">
        <v>106</v>
      </c>
      <c r="G1955" s="58" t="s">
        <v>107</v>
      </c>
      <c r="H1955" s="58" t="s">
        <v>108</v>
      </c>
      <c r="I1955" s="58" t="s">
        <v>109</v>
      </c>
      <c r="J1955" s="58">
        <v>160</v>
      </c>
      <c r="K1955" s="58">
        <v>228.8</v>
      </c>
    </row>
    <row r="1956" spans="1:11" hidden="1">
      <c r="A1956" s="58" t="s">
        <v>103</v>
      </c>
      <c r="B1956" s="58">
        <v>2022</v>
      </c>
      <c r="C1956" s="58" t="s">
        <v>27</v>
      </c>
      <c r="D1956" s="58" t="s">
        <v>116</v>
      </c>
      <c r="E1956" s="58" t="s">
        <v>105</v>
      </c>
      <c r="F1956" s="58" t="s">
        <v>106</v>
      </c>
      <c r="G1956" s="58" t="s">
        <v>107</v>
      </c>
      <c r="H1956" s="58" t="s">
        <v>108</v>
      </c>
      <c r="I1956" s="58" t="s">
        <v>109</v>
      </c>
      <c r="J1956" s="58">
        <v>196</v>
      </c>
      <c r="K1956" s="58">
        <v>526.24</v>
      </c>
    </row>
    <row r="1957" spans="1:11" hidden="1">
      <c r="A1957" s="58" t="s">
        <v>112</v>
      </c>
      <c r="B1957" s="58">
        <v>2022</v>
      </c>
      <c r="C1957" s="58" t="s">
        <v>27</v>
      </c>
      <c r="D1957" s="58" t="s">
        <v>116</v>
      </c>
      <c r="E1957" s="58" t="s">
        <v>105</v>
      </c>
      <c r="F1957" s="58" t="s">
        <v>106</v>
      </c>
      <c r="G1957" s="58" t="s">
        <v>107</v>
      </c>
      <c r="H1957" s="58" t="s">
        <v>108</v>
      </c>
      <c r="I1957" s="58" t="s">
        <v>109</v>
      </c>
      <c r="J1957" s="58">
        <v>244</v>
      </c>
      <c r="K1957" s="58">
        <v>526.24</v>
      </c>
    </row>
    <row r="1958" spans="1:11" hidden="1">
      <c r="A1958" s="58" t="s">
        <v>112</v>
      </c>
      <c r="B1958" s="58">
        <v>2022</v>
      </c>
      <c r="C1958" s="58" t="s">
        <v>27</v>
      </c>
      <c r="D1958" s="58" t="s">
        <v>116</v>
      </c>
      <c r="E1958" s="58" t="s">
        <v>105</v>
      </c>
      <c r="F1958" s="58" t="s">
        <v>106</v>
      </c>
      <c r="G1958" s="58" t="s">
        <v>107</v>
      </c>
      <c r="H1958" s="58" t="s">
        <v>108</v>
      </c>
      <c r="I1958" s="58" t="s">
        <v>109</v>
      </c>
      <c r="J1958" s="58">
        <v>1011</v>
      </c>
      <c r="K1958" s="58">
        <v>1445.73</v>
      </c>
    </row>
    <row r="1959" spans="1:11" hidden="1">
      <c r="A1959" s="58" t="s">
        <v>112</v>
      </c>
      <c r="B1959" s="58">
        <v>2022</v>
      </c>
      <c r="C1959" s="58" t="s">
        <v>27</v>
      </c>
      <c r="D1959" s="58" t="s">
        <v>116</v>
      </c>
      <c r="E1959" s="58" t="s">
        <v>105</v>
      </c>
      <c r="F1959" s="58" t="s">
        <v>106</v>
      </c>
      <c r="G1959" s="58" t="s">
        <v>107</v>
      </c>
      <c r="H1959" s="58" t="s">
        <v>108</v>
      </c>
      <c r="I1959" s="58" t="s">
        <v>109</v>
      </c>
      <c r="J1959" s="58">
        <v>240</v>
      </c>
      <c r="K1959" s="58">
        <v>343.2</v>
      </c>
    </row>
    <row r="1960" spans="1:11" hidden="1">
      <c r="A1960" s="58" t="s">
        <v>110</v>
      </c>
      <c r="B1960" s="58">
        <v>2022</v>
      </c>
      <c r="C1960" s="58" t="s">
        <v>27</v>
      </c>
      <c r="D1960" s="58" t="s">
        <v>116</v>
      </c>
      <c r="E1960" s="58" t="s">
        <v>105</v>
      </c>
      <c r="F1960" s="58" t="s">
        <v>106</v>
      </c>
      <c r="G1960" s="58" t="s">
        <v>107</v>
      </c>
      <c r="H1960" s="58" t="s">
        <v>108</v>
      </c>
      <c r="I1960" s="58" t="s">
        <v>109</v>
      </c>
      <c r="J1960" s="58">
        <v>195</v>
      </c>
      <c r="K1960" s="58">
        <v>278.85000000000002</v>
      </c>
    </row>
    <row r="1961" spans="1:11" hidden="1">
      <c r="A1961" s="58" t="s">
        <v>110</v>
      </c>
      <c r="B1961" s="58">
        <v>2022</v>
      </c>
      <c r="C1961" s="58" t="s">
        <v>27</v>
      </c>
      <c r="D1961" s="58" t="s">
        <v>116</v>
      </c>
      <c r="E1961" s="58" t="s">
        <v>105</v>
      </c>
      <c r="F1961" s="58" t="s">
        <v>106</v>
      </c>
      <c r="G1961" s="58" t="s">
        <v>107</v>
      </c>
      <c r="H1961" s="58" t="s">
        <v>108</v>
      </c>
      <c r="I1961" s="58" t="s">
        <v>109</v>
      </c>
      <c r="J1961" s="58">
        <v>243</v>
      </c>
      <c r="K1961" s="58">
        <v>347.49</v>
      </c>
    </row>
    <row r="1962" spans="1:11" hidden="1">
      <c r="A1962" s="58" t="s">
        <v>112</v>
      </c>
      <c r="B1962" s="58">
        <v>2022</v>
      </c>
      <c r="C1962" s="58" t="s">
        <v>27</v>
      </c>
      <c r="D1962" s="58" t="s">
        <v>116</v>
      </c>
      <c r="E1962" s="58" t="s">
        <v>105</v>
      </c>
      <c r="F1962" s="58" t="s">
        <v>106</v>
      </c>
      <c r="G1962" s="58" t="s">
        <v>107</v>
      </c>
      <c r="H1962" s="58" t="s">
        <v>108</v>
      </c>
      <c r="I1962" s="58" t="s">
        <v>109</v>
      </c>
      <c r="J1962" s="58">
        <v>169</v>
      </c>
      <c r="K1962" s="58">
        <v>241.67</v>
      </c>
    </row>
    <row r="1963" spans="1:11" hidden="1">
      <c r="A1963" s="58" t="s">
        <v>103</v>
      </c>
      <c r="B1963" s="58">
        <v>2022</v>
      </c>
      <c r="C1963" s="58" t="s">
        <v>27</v>
      </c>
      <c r="D1963" s="58" t="s">
        <v>116</v>
      </c>
      <c r="E1963" s="58" t="s">
        <v>105</v>
      </c>
      <c r="F1963" s="58" t="s">
        <v>106</v>
      </c>
      <c r="G1963" s="58" t="s">
        <v>107</v>
      </c>
      <c r="H1963" s="58" t="s">
        <v>108</v>
      </c>
      <c r="I1963" s="58" t="s">
        <v>109</v>
      </c>
      <c r="J1963" s="58">
        <v>163</v>
      </c>
      <c r="K1963" s="58">
        <v>233.09</v>
      </c>
    </row>
    <row r="1964" spans="1:11" hidden="1">
      <c r="A1964" s="58" t="s">
        <v>113</v>
      </c>
      <c r="B1964" s="58">
        <v>2022</v>
      </c>
      <c r="C1964" s="58" t="s">
        <v>27</v>
      </c>
      <c r="D1964" s="58" t="s">
        <v>116</v>
      </c>
      <c r="E1964" s="58" t="s">
        <v>105</v>
      </c>
      <c r="F1964" s="58" t="s">
        <v>106</v>
      </c>
      <c r="G1964" s="58" t="s">
        <v>107</v>
      </c>
      <c r="H1964" s="58" t="s">
        <v>108</v>
      </c>
      <c r="I1964" s="58" t="s">
        <v>109</v>
      </c>
      <c r="J1964" s="58">
        <v>157</v>
      </c>
      <c r="K1964" s="58">
        <v>224.51</v>
      </c>
    </row>
    <row r="1965" spans="1:11" hidden="1">
      <c r="A1965" s="58" t="s">
        <v>110</v>
      </c>
      <c r="B1965" s="58">
        <v>2022</v>
      </c>
      <c r="C1965" s="58" t="s">
        <v>27</v>
      </c>
      <c r="D1965" s="58" t="s">
        <v>116</v>
      </c>
      <c r="E1965" s="58" t="s">
        <v>105</v>
      </c>
      <c r="F1965" s="58" t="s">
        <v>106</v>
      </c>
      <c r="G1965" s="58" t="s">
        <v>107</v>
      </c>
      <c r="H1965" s="58" t="s">
        <v>108</v>
      </c>
      <c r="I1965" s="58" t="s">
        <v>109</v>
      </c>
      <c r="J1965" s="58">
        <v>826</v>
      </c>
      <c r="K1965" s="58">
        <v>1181.18</v>
      </c>
    </row>
    <row r="1966" spans="1:11" hidden="1">
      <c r="A1966" s="58" t="s">
        <v>110</v>
      </c>
      <c r="B1966" s="58">
        <v>2022</v>
      </c>
      <c r="C1966" s="58" t="s">
        <v>27</v>
      </c>
      <c r="D1966" s="58" t="s">
        <v>116</v>
      </c>
      <c r="E1966" s="58" t="s">
        <v>105</v>
      </c>
      <c r="F1966" s="58" t="s">
        <v>106</v>
      </c>
      <c r="G1966" s="58" t="s">
        <v>107</v>
      </c>
      <c r="H1966" s="58" t="s">
        <v>108</v>
      </c>
      <c r="I1966" s="58" t="s">
        <v>111</v>
      </c>
      <c r="J1966" s="58">
        <v>167</v>
      </c>
      <c r="K1966" s="58">
        <v>238.81</v>
      </c>
    </row>
    <row r="1967" spans="1:11" hidden="1">
      <c r="A1967" s="58" t="s">
        <v>110</v>
      </c>
      <c r="B1967" s="58">
        <v>2022</v>
      </c>
      <c r="C1967" s="58" t="s">
        <v>27</v>
      </c>
      <c r="D1967" s="58" t="s">
        <v>116</v>
      </c>
      <c r="E1967" s="58" t="s">
        <v>105</v>
      </c>
      <c r="F1967" s="58" t="s">
        <v>106</v>
      </c>
      <c r="G1967" s="58" t="s">
        <v>107</v>
      </c>
      <c r="H1967" s="58" t="s">
        <v>108</v>
      </c>
      <c r="I1967" s="58" t="s">
        <v>111</v>
      </c>
      <c r="J1967" s="58">
        <v>161</v>
      </c>
      <c r="K1967" s="58">
        <v>230.23</v>
      </c>
    </row>
    <row r="1968" spans="1:11" hidden="1">
      <c r="A1968" s="58" t="s">
        <v>110</v>
      </c>
      <c r="B1968" s="58">
        <v>2022</v>
      </c>
      <c r="C1968" s="58" t="s">
        <v>27</v>
      </c>
      <c r="D1968" s="58" t="s">
        <v>116</v>
      </c>
      <c r="E1968" s="58" t="s">
        <v>105</v>
      </c>
      <c r="F1968" s="58" t="s">
        <v>106</v>
      </c>
      <c r="G1968" s="58" t="s">
        <v>107</v>
      </c>
      <c r="H1968" s="58" t="s">
        <v>108</v>
      </c>
      <c r="I1968" s="58" t="s">
        <v>111</v>
      </c>
      <c r="J1968" s="58">
        <v>155</v>
      </c>
      <c r="K1968" s="58">
        <v>221.65</v>
      </c>
    </row>
    <row r="1969" spans="1:11" hidden="1">
      <c r="A1969" s="58" t="s">
        <v>112</v>
      </c>
      <c r="B1969" s="58">
        <v>2022</v>
      </c>
      <c r="C1969" s="58" t="s">
        <v>27</v>
      </c>
      <c r="D1969" s="58" t="s">
        <v>116</v>
      </c>
      <c r="E1969" s="58" t="s">
        <v>105</v>
      </c>
      <c r="F1969" s="58" t="s">
        <v>106</v>
      </c>
      <c r="G1969" s="58" t="s">
        <v>107</v>
      </c>
      <c r="H1969" s="58" t="s">
        <v>108</v>
      </c>
      <c r="I1969" s="58" t="s">
        <v>109</v>
      </c>
      <c r="J1969" s="58">
        <v>197</v>
      </c>
      <c r="K1969" s="58">
        <v>281.70999999999998</v>
      </c>
    </row>
    <row r="1970" spans="1:11" hidden="1">
      <c r="A1970" s="58" t="s">
        <v>103</v>
      </c>
      <c r="B1970" s="58">
        <v>2022</v>
      </c>
      <c r="C1970" s="58" t="s">
        <v>27</v>
      </c>
      <c r="D1970" s="58" t="s">
        <v>116</v>
      </c>
      <c r="E1970" s="58" t="s">
        <v>105</v>
      </c>
      <c r="F1970" s="58" t="s">
        <v>106</v>
      </c>
      <c r="G1970" s="58" t="s">
        <v>107</v>
      </c>
      <c r="H1970" s="58" t="s">
        <v>108</v>
      </c>
      <c r="I1970" s="58" t="s">
        <v>109</v>
      </c>
      <c r="J1970" s="58">
        <v>245</v>
      </c>
      <c r="K1970" s="58">
        <v>350.35</v>
      </c>
    </row>
    <row r="1971" spans="1:11" hidden="1">
      <c r="A1971" s="58" t="s">
        <v>110</v>
      </c>
      <c r="B1971" s="58">
        <v>2022</v>
      </c>
      <c r="C1971" s="58" t="s">
        <v>33</v>
      </c>
      <c r="D1971" s="58" t="s">
        <v>116</v>
      </c>
      <c r="E1971" s="58" t="s">
        <v>105</v>
      </c>
      <c r="F1971" s="58" t="s">
        <v>106</v>
      </c>
      <c r="G1971" s="58" t="s">
        <v>107</v>
      </c>
      <c r="H1971" s="58" t="s">
        <v>108</v>
      </c>
      <c r="I1971" s="58" t="s">
        <v>111</v>
      </c>
      <c r="J1971" s="58">
        <v>320</v>
      </c>
      <c r="K1971" s="58">
        <v>457.6</v>
      </c>
    </row>
    <row r="1972" spans="1:11" hidden="1">
      <c r="A1972" s="58" t="s">
        <v>103</v>
      </c>
      <c r="B1972" s="58">
        <v>2022</v>
      </c>
      <c r="C1972" s="58" t="s">
        <v>33</v>
      </c>
      <c r="D1972" s="58" t="s">
        <v>116</v>
      </c>
      <c r="E1972" s="58" t="s">
        <v>105</v>
      </c>
      <c r="F1972" s="58" t="s">
        <v>106</v>
      </c>
      <c r="G1972" s="58" t="s">
        <v>107</v>
      </c>
      <c r="H1972" s="58" t="s">
        <v>108</v>
      </c>
      <c r="I1972" s="58" t="s">
        <v>111</v>
      </c>
      <c r="J1972" s="58">
        <v>314</v>
      </c>
      <c r="K1972" s="58">
        <v>449.02</v>
      </c>
    </row>
    <row r="1973" spans="1:11" hidden="1">
      <c r="A1973" s="58" t="s">
        <v>112</v>
      </c>
      <c r="B1973" s="58">
        <v>2022</v>
      </c>
      <c r="C1973" s="58" t="s">
        <v>33</v>
      </c>
      <c r="D1973" s="58" t="s">
        <v>116</v>
      </c>
      <c r="E1973" s="58" t="s">
        <v>105</v>
      </c>
      <c r="F1973" s="58" t="s">
        <v>106</v>
      </c>
      <c r="G1973" s="58" t="s">
        <v>107</v>
      </c>
      <c r="H1973" s="58" t="s">
        <v>108</v>
      </c>
      <c r="I1973" s="58" t="s">
        <v>111</v>
      </c>
      <c r="J1973" s="58">
        <v>308</v>
      </c>
      <c r="K1973" s="58">
        <v>440.44</v>
      </c>
    </row>
    <row r="1974" spans="1:11" hidden="1">
      <c r="A1974" s="58" t="s">
        <v>103</v>
      </c>
      <c r="B1974" s="58">
        <v>2022</v>
      </c>
      <c r="C1974" s="58" t="s">
        <v>33</v>
      </c>
      <c r="D1974" s="58" t="s">
        <v>116</v>
      </c>
      <c r="E1974" s="58" t="s">
        <v>105</v>
      </c>
      <c r="F1974" s="58" t="s">
        <v>106</v>
      </c>
      <c r="G1974" s="58" t="s">
        <v>107</v>
      </c>
      <c r="H1974" s="58" t="s">
        <v>108</v>
      </c>
      <c r="I1974" s="58" t="s">
        <v>109</v>
      </c>
      <c r="J1974" s="58">
        <v>236</v>
      </c>
      <c r="K1974" s="58">
        <v>337.48</v>
      </c>
    </row>
    <row r="1975" spans="1:11" hidden="1">
      <c r="A1975" s="58" t="s">
        <v>110</v>
      </c>
      <c r="B1975" s="58">
        <v>2022</v>
      </c>
      <c r="C1975" s="58" t="s">
        <v>33</v>
      </c>
      <c r="D1975" s="58" t="s">
        <v>116</v>
      </c>
      <c r="E1975" s="58" t="s">
        <v>105</v>
      </c>
      <c r="F1975" s="58" t="s">
        <v>106</v>
      </c>
      <c r="G1975" s="58" t="s">
        <v>107</v>
      </c>
      <c r="H1975" s="58" t="s">
        <v>108</v>
      </c>
      <c r="I1975" s="58" t="s">
        <v>109</v>
      </c>
      <c r="J1975" s="58">
        <v>164</v>
      </c>
      <c r="K1975" s="58">
        <v>234.52</v>
      </c>
    </row>
    <row r="1976" spans="1:11" hidden="1">
      <c r="A1976" s="58" t="s">
        <v>103</v>
      </c>
      <c r="B1976" s="58">
        <v>2022</v>
      </c>
      <c r="C1976" s="58" t="s">
        <v>33</v>
      </c>
      <c r="D1976" s="58" t="s">
        <v>116</v>
      </c>
      <c r="E1976" s="58" t="s">
        <v>105</v>
      </c>
      <c r="F1976" s="58" t="s">
        <v>106</v>
      </c>
      <c r="G1976" s="58" t="s">
        <v>107</v>
      </c>
      <c r="H1976" s="58" t="s">
        <v>108</v>
      </c>
      <c r="I1976" s="58" t="s">
        <v>109</v>
      </c>
      <c r="J1976" s="58">
        <v>212</v>
      </c>
      <c r="K1976" s="58">
        <v>303.16000000000003</v>
      </c>
    </row>
    <row r="1977" spans="1:11" hidden="1">
      <c r="A1977" s="58" t="s">
        <v>110</v>
      </c>
      <c r="B1977" s="58">
        <v>2022</v>
      </c>
      <c r="C1977" s="58" t="s">
        <v>33</v>
      </c>
      <c r="D1977" s="58" t="s">
        <v>116</v>
      </c>
      <c r="E1977" s="58" t="s">
        <v>105</v>
      </c>
      <c r="F1977" s="58" t="s">
        <v>106</v>
      </c>
      <c r="G1977" s="58" t="s">
        <v>107</v>
      </c>
      <c r="H1977" s="58" t="s">
        <v>108</v>
      </c>
      <c r="I1977" s="58" t="s">
        <v>109</v>
      </c>
      <c r="J1977" s="58">
        <v>316</v>
      </c>
      <c r="K1977" s="58">
        <v>451.88</v>
      </c>
    </row>
    <row r="1978" spans="1:11" hidden="1">
      <c r="A1978" s="58" t="s">
        <v>103</v>
      </c>
      <c r="B1978" s="58">
        <v>2022</v>
      </c>
      <c r="C1978" s="58" t="s">
        <v>33</v>
      </c>
      <c r="D1978" s="58" t="s">
        <v>116</v>
      </c>
      <c r="E1978" s="58" t="s">
        <v>105</v>
      </c>
      <c r="F1978" s="58" t="s">
        <v>106</v>
      </c>
      <c r="G1978" s="58" t="s">
        <v>107</v>
      </c>
      <c r="H1978" s="58" t="s">
        <v>108</v>
      </c>
      <c r="I1978" s="58" t="s">
        <v>109</v>
      </c>
      <c r="J1978" s="58">
        <v>310</v>
      </c>
      <c r="K1978" s="58">
        <v>443.3</v>
      </c>
    </row>
    <row r="1979" spans="1:11" hidden="1">
      <c r="A1979" s="58" t="s">
        <v>110</v>
      </c>
      <c r="B1979" s="58">
        <v>2022</v>
      </c>
      <c r="C1979" s="58" t="s">
        <v>33</v>
      </c>
      <c r="D1979" s="58" t="s">
        <v>116</v>
      </c>
      <c r="E1979" s="58" t="s">
        <v>105</v>
      </c>
      <c r="F1979" s="58" t="s">
        <v>106</v>
      </c>
      <c r="G1979" s="58" t="s">
        <v>107</v>
      </c>
      <c r="H1979" s="58" t="s">
        <v>108</v>
      </c>
      <c r="I1979" s="58" t="s">
        <v>109</v>
      </c>
      <c r="J1979" s="58">
        <v>238</v>
      </c>
      <c r="K1979" s="58">
        <v>526.24</v>
      </c>
    </row>
    <row r="1980" spans="1:11" hidden="1">
      <c r="A1980" s="58" t="s">
        <v>110</v>
      </c>
      <c r="B1980" s="58">
        <v>2022</v>
      </c>
      <c r="C1980" s="58" t="s">
        <v>33</v>
      </c>
      <c r="D1980" s="58" t="s">
        <v>116</v>
      </c>
      <c r="E1980" s="58" t="s">
        <v>105</v>
      </c>
      <c r="F1980" s="58" t="s">
        <v>106</v>
      </c>
      <c r="G1980" s="58" t="s">
        <v>107</v>
      </c>
      <c r="H1980" s="58" t="s">
        <v>108</v>
      </c>
      <c r="I1980" s="58" t="s">
        <v>109</v>
      </c>
      <c r="J1980" s="58">
        <v>166</v>
      </c>
      <c r="K1980" s="58">
        <v>526.24</v>
      </c>
    </row>
    <row r="1981" spans="1:11" hidden="1">
      <c r="A1981" s="58" t="s">
        <v>103</v>
      </c>
      <c r="B1981" s="58">
        <v>2022</v>
      </c>
      <c r="C1981" s="58" t="s">
        <v>33</v>
      </c>
      <c r="D1981" s="58" t="s">
        <v>116</v>
      </c>
      <c r="E1981" s="58" t="s">
        <v>105</v>
      </c>
      <c r="F1981" s="58" t="s">
        <v>106</v>
      </c>
      <c r="G1981" s="58" t="s">
        <v>107</v>
      </c>
      <c r="H1981" s="58" t="s">
        <v>108</v>
      </c>
      <c r="I1981" s="58" t="s">
        <v>109</v>
      </c>
      <c r="J1981" s="58">
        <v>208</v>
      </c>
      <c r="K1981" s="58">
        <v>526.24</v>
      </c>
    </row>
    <row r="1982" spans="1:11" hidden="1">
      <c r="A1982" s="58" t="s">
        <v>112</v>
      </c>
      <c r="B1982" s="58">
        <v>2022</v>
      </c>
      <c r="C1982" s="58" t="s">
        <v>33</v>
      </c>
      <c r="D1982" s="58" t="s">
        <v>116</v>
      </c>
      <c r="E1982" s="58" t="s">
        <v>105</v>
      </c>
      <c r="F1982" s="58" t="s">
        <v>106</v>
      </c>
      <c r="G1982" s="58" t="s">
        <v>107</v>
      </c>
      <c r="H1982" s="58" t="s">
        <v>108</v>
      </c>
      <c r="I1982" s="58" t="s">
        <v>109</v>
      </c>
      <c r="J1982" s="58">
        <v>963</v>
      </c>
      <c r="K1982" s="58">
        <v>1377.09</v>
      </c>
    </row>
    <row r="1983" spans="1:11" hidden="1">
      <c r="A1983" s="58" t="s">
        <v>103</v>
      </c>
      <c r="B1983" s="58">
        <v>2022</v>
      </c>
      <c r="C1983" s="58" t="s">
        <v>33</v>
      </c>
      <c r="D1983" s="58" t="s">
        <v>116</v>
      </c>
      <c r="E1983" s="58" t="s">
        <v>105</v>
      </c>
      <c r="F1983" s="58" t="s">
        <v>106</v>
      </c>
      <c r="G1983" s="58" t="s">
        <v>107</v>
      </c>
      <c r="H1983" s="58" t="s">
        <v>108</v>
      </c>
      <c r="I1983" s="58" t="s">
        <v>109</v>
      </c>
      <c r="J1983" s="58">
        <v>1017</v>
      </c>
      <c r="K1983" s="58">
        <v>1454.31</v>
      </c>
    </row>
    <row r="1984" spans="1:11" hidden="1">
      <c r="A1984" s="58" t="s">
        <v>103</v>
      </c>
      <c r="B1984" s="58">
        <v>2022</v>
      </c>
      <c r="C1984" s="58" t="s">
        <v>33</v>
      </c>
      <c r="D1984" s="58" t="s">
        <v>116</v>
      </c>
      <c r="E1984" s="58" t="s">
        <v>105</v>
      </c>
      <c r="F1984" s="58" t="s">
        <v>106</v>
      </c>
      <c r="G1984" s="58" t="s">
        <v>107</v>
      </c>
      <c r="H1984" s="58" t="s">
        <v>108</v>
      </c>
      <c r="I1984" s="58" t="s">
        <v>109</v>
      </c>
      <c r="J1984" s="58">
        <v>210</v>
      </c>
      <c r="K1984" s="58">
        <v>300.3</v>
      </c>
    </row>
    <row r="1985" spans="1:11" hidden="1">
      <c r="A1985" s="58" t="s">
        <v>103</v>
      </c>
      <c r="B1985" s="58">
        <v>2022</v>
      </c>
      <c r="C1985" s="58" t="s">
        <v>33</v>
      </c>
      <c r="D1985" s="58" t="s">
        <v>116</v>
      </c>
      <c r="E1985" s="58" t="s">
        <v>105</v>
      </c>
      <c r="F1985" s="58" t="s">
        <v>106</v>
      </c>
      <c r="G1985" s="58" t="s">
        <v>107</v>
      </c>
      <c r="H1985" s="58" t="s">
        <v>108</v>
      </c>
      <c r="I1985" s="58" t="s">
        <v>109</v>
      </c>
      <c r="J1985" s="58">
        <v>237</v>
      </c>
      <c r="K1985" s="58">
        <v>338.91</v>
      </c>
    </row>
    <row r="1986" spans="1:11" hidden="1">
      <c r="A1986" s="58" t="s">
        <v>110</v>
      </c>
      <c r="B1986" s="58">
        <v>2022</v>
      </c>
      <c r="C1986" s="58" t="s">
        <v>33</v>
      </c>
      <c r="D1986" s="58" t="s">
        <v>116</v>
      </c>
      <c r="E1986" s="58" t="s">
        <v>105</v>
      </c>
      <c r="F1986" s="58" t="s">
        <v>106</v>
      </c>
      <c r="G1986" s="58" t="s">
        <v>107</v>
      </c>
      <c r="H1986" s="58" t="s">
        <v>108</v>
      </c>
      <c r="I1986" s="58" t="s">
        <v>109</v>
      </c>
      <c r="J1986" s="58">
        <v>165</v>
      </c>
      <c r="K1986" s="58">
        <v>235.95</v>
      </c>
    </row>
    <row r="1987" spans="1:11" hidden="1">
      <c r="A1987" s="58" t="s">
        <v>112</v>
      </c>
      <c r="B1987" s="58">
        <v>2022</v>
      </c>
      <c r="C1987" s="58" t="s">
        <v>33</v>
      </c>
      <c r="D1987" s="58" t="s">
        <v>116</v>
      </c>
      <c r="E1987" s="58" t="s">
        <v>105</v>
      </c>
      <c r="F1987" s="58" t="s">
        <v>106</v>
      </c>
      <c r="G1987" s="58" t="s">
        <v>107</v>
      </c>
      <c r="H1987" s="58" t="s">
        <v>108</v>
      </c>
      <c r="I1987" s="58" t="s">
        <v>109</v>
      </c>
      <c r="J1987" s="58">
        <v>213</v>
      </c>
      <c r="K1987" s="58">
        <v>304.58999999999997</v>
      </c>
    </row>
    <row r="1988" spans="1:11" hidden="1">
      <c r="A1988" s="58" t="s">
        <v>110</v>
      </c>
      <c r="B1988" s="58">
        <v>2022</v>
      </c>
      <c r="C1988" s="58" t="s">
        <v>33</v>
      </c>
      <c r="D1988" s="58" t="s">
        <v>116</v>
      </c>
      <c r="E1988" s="58" t="s">
        <v>105</v>
      </c>
      <c r="F1988" s="58" t="s">
        <v>106</v>
      </c>
      <c r="G1988" s="58" t="s">
        <v>107</v>
      </c>
      <c r="H1988" s="58" t="s">
        <v>108</v>
      </c>
      <c r="I1988" s="58" t="s">
        <v>109</v>
      </c>
      <c r="J1988" s="58">
        <v>319</v>
      </c>
      <c r="K1988" s="58">
        <v>456.17</v>
      </c>
    </row>
    <row r="1989" spans="1:11" hidden="1">
      <c r="A1989" s="58" t="s">
        <v>110</v>
      </c>
      <c r="B1989" s="58">
        <v>2022</v>
      </c>
      <c r="C1989" s="58" t="s">
        <v>33</v>
      </c>
      <c r="D1989" s="58" t="s">
        <v>116</v>
      </c>
      <c r="E1989" s="58" t="s">
        <v>105</v>
      </c>
      <c r="F1989" s="58" t="s">
        <v>106</v>
      </c>
      <c r="G1989" s="58" t="s">
        <v>107</v>
      </c>
      <c r="H1989" s="58" t="s">
        <v>108</v>
      </c>
      <c r="I1989" s="58" t="s">
        <v>109</v>
      </c>
      <c r="J1989" s="58">
        <v>313</v>
      </c>
      <c r="K1989" s="58">
        <v>447.59</v>
      </c>
    </row>
    <row r="1990" spans="1:11" hidden="1">
      <c r="A1990" s="58" t="s">
        <v>103</v>
      </c>
      <c r="B1990" s="58">
        <v>2022</v>
      </c>
      <c r="C1990" s="58" t="s">
        <v>33</v>
      </c>
      <c r="D1990" s="58" t="s">
        <v>116</v>
      </c>
      <c r="E1990" s="58" t="s">
        <v>105</v>
      </c>
      <c r="F1990" s="58" t="s">
        <v>106</v>
      </c>
      <c r="G1990" s="58" t="s">
        <v>107</v>
      </c>
      <c r="H1990" s="58" t="s">
        <v>108</v>
      </c>
      <c r="I1990" s="58" t="s">
        <v>109</v>
      </c>
      <c r="J1990" s="58">
        <v>307</v>
      </c>
      <c r="K1990" s="58">
        <v>439.01</v>
      </c>
    </row>
    <row r="1991" spans="1:11" hidden="1">
      <c r="A1991" s="58" t="s">
        <v>103</v>
      </c>
      <c r="B1991" s="58">
        <v>2022</v>
      </c>
      <c r="C1991" s="58" t="s">
        <v>33</v>
      </c>
      <c r="D1991" s="58" t="s">
        <v>116</v>
      </c>
      <c r="E1991" s="58" t="s">
        <v>105</v>
      </c>
      <c r="F1991" s="58" t="s">
        <v>106</v>
      </c>
      <c r="G1991" s="58" t="s">
        <v>107</v>
      </c>
      <c r="H1991" s="58" t="s">
        <v>108</v>
      </c>
      <c r="I1991" s="58" t="s">
        <v>109</v>
      </c>
      <c r="J1991" s="58">
        <v>235</v>
      </c>
      <c r="K1991" s="58">
        <v>336.05</v>
      </c>
    </row>
    <row r="1992" spans="1:11" hidden="1">
      <c r="A1992" s="58" t="s">
        <v>103</v>
      </c>
      <c r="B1992" s="58">
        <v>2022</v>
      </c>
      <c r="C1992" s="58" t="s">
        <v>33</v>
      </c>
      <c r="D1992" s="58" t="s">
        <v>116</v>
      </c>
      <c r="E1992" s="58" t="s">
        <v>105</v>
      </c>
      <c r="F1992" s="58" t="s">
        <v>106</v>
      </c>
      <c r="G1992" s="58" t="s">
        <v>107</v>
      </c>
      <c r="H1992" s="58" t="s">
        <v>108</v>
      </c>
      <c r="I1992" s="58" t="s">
        <v>109</v>
      </c>
      <c r="J1992" s="58">
        <v>798</v>
      </c>
      <c r="K1992" s="58">
        <v>1141.1400000000001</v>
      </c>
    </row>
    <row r="1993" spans="1:11" hidden="1">
      <c r="A1993" s="58" t="s">
        <v>110</v>
      </c>
      <c r="B1993" s="58">
        <v>2022</v>
      </c>
      <c r="C1993" s="58" t="s">
        <v>33</v>
      </c>
      <c r="D1993" s="58" t="s">
        <v>116</v>
      </c>
      <c r="E1993" s="58" t="s">
        <v>105</v>
      </c>
      <c r="F1993" s="58" t="s">
        <v>106</v>
      </c>
      <c r="G1993" s="58" t="s">
        <v>107</v>
      </c>
      <c r="H1993" s="58" t="s">
        <v>108</v>
      </c>
      <c r="I1993" s="58" t="s">
        <v>109</v>
      </c>
      <c r="J1993" s="58">
        <v>831</v>
      </c>
      <c r="K1993" s="58">
        <v>1188.33</v>
      </c>
    </row>
    <row r="1994" spans="1:11" hidden="1">
      <c r="A1994" s="58" t="s">
        <v>112</v>
      </c>
      <c r="B1994" s="58">
        <v>2022</v>
      </c>
      <c r="C1994" s="58" t="s">
        <v>33</v>
      </c>
      <c r="D1994" s="58" t="s">
        <v>116</v>
      </c>
      <c r="E1994" s="58" t="s">
        <v>105</v>
      </c>
      <c r="F1994" s="58" t="s">
        <v>106</v>
      </c>
      <c r="G1994" s="58" t="s">
        <v>107</v>
      </c>
      <c r="H1994" s="58" t="s">
        <v>108</v>
      </c>
      <c r="I1994" s="58" t="s">
        <v>111</v>
      </c>
      <c r="J1994" s="58">
        <v>317</v>
      </c>
      <c r="K1994" s="58">
        <v>453.31</v>
      </c>
    </row>
    <row r="1995" spans="1:11" hidden="1">
      <c r="A1995" s="58" t="s">
        <v>103</v>
      </c>
      <c r="B1995" s="58">
        <v>2022</v>
      </c>
      <c r="C1995" s="58" t="s">
        <v>33</v>
      </c>
      <c r="D1995" s="58" t="s">
        <v>116</v>
      </c>
      <c r="E1995" s="58" t="s">
        <v>105</v>
      </c>
      <c r="F1995" s="58" t="s">
        <v>106</v>
      </c>
      <c r="G1995" s="58" t="s">
        <v>107</v>
      </c>
      <c r="H1995" s="58" t="s">
        <v>108</v>
      </c>
      <c r="I1995" s="58" t="s">
        <v>111</v>
      </c>
      <c r="J1995" s="58">
        <v>311</v>
      </c>
      <c r="K1995" s="58">
        <v>444.73</v>
      </c>
    </row>
    <row r="1996" spans="1:11" hidden="1">
      <c r="A1996" s="58" t="s">
        <v>114</v>
      </c>
      <c r="B1996" s="58">
        <v>2022</v>
      </c>
      <c r="C1996" s="58" t="s">
        <v>33</v>
      </c>
      <c r="D1996" s="58" t="s">
        <v>116</v>
      </c>
      <c r="E1996" s="58" t="s">
        <v>105</v>
      </c>
      <c r="F1996" s="58" t="s">
        <v>106</v>
      </c>
      <c r="G1996" s="58" t="s">
        <v>107</v>
      </c>
      <c r="H1996" s="58" t="s">
        <v>108</v>
      </c>
      <c r="I1996" s="58" t="s">
        <v>111</v>
      </c>
      <c r="J1996" s="58">
        <v>305</v>
      </c>
      <c r="K1996" s="58">
        <v>436.15</v>
      </c>
    </row>
    <row r="1997" spans="1:11" hidden="1">
      <c r="A1997" s="58" t="s">
        <v>103</v>
      </c>
      <c r="B1997" s="58">
        <v>2022</v>
      </c>
      <c r="C1997" s="58" t="s">
        <v>33</v>
      </c>
      <c r="D1997" s="58" t="s">
        <v>116</v>
      </c>
      <c r="E1997" s="58" t="s">
        <v>105</v>
      </c>
      <c r="F1997" s="58" t="s">
        <v>106</v>
      </c>
      <c r="G1997" s="58" t="s">
        <v>107</v>
      </c>
      <c r="H1997" s="58" t="s">
        <v>108</v>
      </c>
      <c r="I1997" s="58" t="s">
        <v>109</v>
      </c>
      <c r="J1997" s="58">
        <v>239</v>
      </c>
      <c r="K1997" s="58">
        <v>341.77</v>
      </c>
    </row>
    <row r="1998" spans="1:11" hidden="1">
      <c r="A1998" s="58" t="s">
        <v>103</v>
      </c>
      <c r="B1998" s="58">
        <v>2022</v>
      </c>
      <c r="C1998" s="58" t="s">
        <v>33</v>
      </c>
      <c r="D1998" s="58" t="s">
        <v>116</v>
      </c>
      <c r="E1998" s="58" t="s">
        <v>105</v>
      </c>
      <c r="F1998" s="58" t="s">
        <v>106</v>
      </c>
      <c r="G1998" s="58" t="s">
        <v>107</v>
      </c>
      <c r="H1998" s="58" t="s">
        <v>108</v>
      </c>
      <c r="I1998" s="58" t="s">
        <v>109</v>
      </c>
      <c r="J1998" s="58">
        <v>209</v>
      </c>
      <c r="K1998" s="58">
        <v>298.87</v>
      </c>
    </row>
    <row r="1999" spans="1:11" hidden="1">
      <c r="A1999" s="58" t="s">
        <v>112</v>
      </c>
      <c r="B1999" s="58">
        <v>2022</v>
      </c>
      <c r="C1999" s="58" t="s">
        <v>32</v>
      </c>
      <c r="D1999" s="58" t="s">
        <v>116</v>
      </c>
      <c r="E1999" s="58" t="s">
        <v>105</v>
      </c>
      <c r="F1999" s="58" t="s">
        <v>106</v>
      </c>
      <c r="G1999" s="58" t="s">
        <v>107</v>
      </c>
      <c r="H1999" s="58" t="s">
        <v>108</v>
      </c>
      <c r="I1999" s="58" t="s">
        <v>111</v>
      </c>
      <c r="J1999" s="58">
        <v>332</v>
      </c>
      <c r="K1999" s="58">
        <v>474.76</v>
      </c>
    </row>
    <row r="2000" spans="1:11" hidden="1">
      <c r="A2000" s="58" t="s">
        <v>110</v>
      </c>
      <c r="B2000" s="58">
        <v>2022</v>
      </c>
      <c r="C2000" s="58" t="s">
        <v>32</v>
      </c>
      <c r="D2000" s="58" t="s">
        <v>116</v>
      </c>
      <c r="E2000" s="58" t="s">
        <v>105</v>
      </c>
      <c r="F2000" s="58" t="s">
        <v>106</v>
      </c>
      <c r="G2000" s="58" t="s">
        <v>107</v>
      </c>
      <c r="H2000" s="58" t="s">
        <v>108</v>
      </c>
      <c r="I2000" s="58" t="s">
        <v>111</v>
      </c>
      <c r="J2000" s="58">
        <v>326</v>
      </c>
      <c r="K2000" s="58">
        <v>466.18</v>
      </c>
    </row>
    <row r="2001" spans="1:11" hidden="1">
      <c r="A2001" s="58" t="s">
        <v>103</v>
      </c>
      <c r="B2001" s="58">
        <v>2022</v>
      </c>
      <c r="C2001" s="58" t="s">
        <v>32</v>
      </c>
      <c r="D2001" s="58" t="s">
        <v>116</v>
      </c>
      <c r="E2001" s="58" t="s">
        <v>105</v>
      </c>
      <c r="F2001" s="58" t="s">
        <v>106</v>
      </c>
      <c r="G2001" s="58" t="s">
        <v>107</v>
      </c>
      <c r="H2001" s="58" t="s">
        <v>108</v>
      </c>
      <c r="I2001" s="58" t="s">
        <v>109</v>
      </c>
      <c r="J2001" s="58">
        <v>242</v>
      </c>
      <c r="K2001" s="58">
        <v>346.06</v>
      </c>
    </row>
    <row r="2002" spans="1:11" hidden="1">
      <c r="A2002" s="58" t="s">
        <v>103</v>
      </c>
      <c r="B2002" s="58">
        <v>2022</v>
      </c>
      <c r="C2002" s="58" t="s">
        <v>32</v>
      </c>
      <c r="D2002" s="58" t="s">
        <v>116</v>
      </c>
      <c r="E2002" s="58" t="s">
        <v>105</v>
      </c>
      <c r="F2002" s="58" t="s">
        <v>106</v>
      </c>
      <c r="G2002" s="58" t="s">
        <v>107</v>
      </c>
      <c r="H2002" s="58" t="s">
        <v>108</v>
      </c>
      <c r="I2002" s="58" t="s">
        <v>109</v>
      </c>
      <c r="J2002" s="58">
        <v>170</v>
      </c>
      <c r="K2002" s="58">
        <v>243.1</v>
      </c>
    </row>
    <row r="2003" spans="1:11" hidden="1">
      <c r="A2003" s="58" t="s">
        <v>103</v>
      </c>
      <c r="B2003" s="58">
        <v>2022</v>
      </c>
      <c r="C2003" s="58" t="s">
        <v>32</v>
      </c>
      <c r="D2003" s="58" t="s">
        <v>116</v>
      </c>
      <c r="E2003" s="58" t="s">
        <v>105</v>
      </c>
      <c r="F2003" s="58" t="s">
        <v>106</v>
      </c>
      <c r="G2003" s="58" t="s">
        <v>107</v>
      </c>
      <c r="H2003" s="58" t="s">
        <v>108</v>
      </c>
      <c r="I2003" s="58" t="s">
        <v>109</v>
      </c>
      <c r="J2003" s="58">
        <v>218</v>
      </c>
      <c r="K2003" s="58">
        <v>311.74</v>
      </c>
    </row>
    <row r="2004" spans="1:11" hidden="1">
      <c r="A2004" s="58" t="s">
        <v>103</v>
      </c>
      <c r="B2004" s="58">
        <v>2022</v>
      </c>
      <c r="C2004" s="58" t="s">
        <v>32</v>
      </c>
      <c r="D2004" s="58" t="s">
        <v>116</v>
      </c>
      <c r="E2004" s="58" t="s">
        <v>105</v>
      </c>
      <c r="F2004" s="58" t="s">
        <v>106</v>
      </c>
      <c r="G2004" s="58" t="s">
        <v>107</v>
      </c>
      <c r="H2004" s="58" t="s">
        <v>108</v>
      </c>
      <c r="I2004" s="58" t="s">
        <v>109</v>
      </c>
      <c r="J2004" s="58">
        <v>334</v>
      </c>
      <c r="K2004" s="58">
        <v>477.62</v>
      </c>
    </row>
    <row r="2005" spans="1:11" hidden="1">
      <c r="A2005" s="58" t="s">
        <v>113</v>
      </c>
      <c r="B2005" s="58">
        <v>2022</v>
      </c>
      <c r="C2005" s="58" t="s">
        <v>32</v>
      </c>
      <c r="D2005" s="58" t="s">
        <v>116</v>
      </c>
      <c r="E2005" s="58" t="s">
        <v>105</v>
      </c>
      <c r="F2005" s="58" t="s">
        <v>106</v>
      </c>
      <c r="G2005" s="58" t="s">
        <v>107</v>
      </c>
      <c r="H2005" s="58" t="s">
        <v>108</v>
      </c>
      <c r="I2005" s="58" t="s">
        <v>109</v>
      </c>
      <c r="J2005" s="58">
        <v>328</v>
      </c>
      <c r="K2005" s="58">
        <v>469.04</v>
      </c>
    </row>
    <row r="2006" spans="1:11" hidden="1">
      <c r="A2006" s="58" t="s">
        <v>110</v>
      </c>
      <c r="B2006" s="58">
        <v>2022</v>
      </c>
      <c r="C2006" s="58" t="s">
        <v>32</v>
      </c>
      <c r="D2006" s="58" t="s">
        <v>116</v>
      </c>
      <c r="E2006" s="58" t="s">
        <v>105</v>
      </c>
      <c r="F2006" s="58" t="s">
        <v>106</v>
      </c>
      <c r="G2006" s="58" t="s">
        <v>107</v>
      </c>
      <c r="H2006" s="58" t="s">
        <v>108</v>
      </c>
      <c r="I2006" s="58" t="s">
        <v>109</v>
      </c>
      <c r="J2006" s="58">
        <v>322</v>
      </c>
      <c r="K2006" s="58">
        <v>460.46</v>
      </c>
    </row>
    <row r="2007" spans="1:11" hidden="1">
      <c r="A2007" s="58" t="s">
        <v>110</v>
      </c>
      <c r="B2007" s="58">
        <v>2022</v>
      </c>
      <c r="C2007" s="58" t="s">
        <v>32</v>
      </c>
      <c r="D2007" s="58" t="s">
        <v>116</v>
      </c>
      <c r="E2007" s="58" t="s">
        <v>105</v>
      </c>
      <c r="F2007" s="58" t="s">
        <v>106</v>
      </c>
      <c r="G2007" s="58" t="s">
        <v>107</v>
      </c>
      <c r="H2007" s="58" t="s">
        <v>108</v>
      </c>
      <c r="I2007" s="58" t="s">
        <v>109</v>
      </c>
      <c r="J2007" s="58">
        <v>244</v>
      </c>
      <c r="K2007" s="58">
        <v>526.24</v>
      </c>
    </row>
    <row r="2008" spans="1:11" hidden="1">
      <c r="A2008" s="58" t="s">
        <v>110</v>
      </c>
      <c r="B2008" s="58">
        <v>2022</v>
      </c>
      <c r="C2008" s="58" t="s">
        <v>32</v>
      </c>
      <c r="D2008" s="58" t="s">
        <v>116</v>
      </c>
      <c r="E2008" s="58" t="s">
        <v>105</v>
      </c>
      <c r="F2008" s="58" t="s">
        <v>106</v>
      </c>
      <c r="G2008" s="58" t="s">
        <v>107</v>
      </c>
      <c r="H2008" s="58" t="s">
        <v>108</v>
      </c>
      <c r="I2008" s="58" t="s">
        <v>109</v>
      </c>
      <c r="J2008" s="58">
        <v>214</v>
      </c>
      <c r="K2008" s="58">
        <v>526.24</v>
      </c>
    </row>
    <row r="2009" spans="1:11" hidden="1">
      <c r="A2009" s="58" t="s">
        <v>103</v>
      </c>
      <c r="B2009" s="58">
        <v>2022</v>
      </c>
      <c r="C2009" s="58" t="s">
        <v>32</v>
      </c>
      <c r="D2009" s="58" t="s">
        <v>116</v>
      </c>
      <c r="E2009" s="58" t="s">
        <v>105</v>
      </c>
      <c r="F2009" s="58" t="s">
        <v>106</v>
      </c>
      <c r="G2009" s="58" t="s">
        <v>107</v>
      </c>
      <c r="H2009" s="58" t="s">
        <v>108</v>
      </c>
      <c r="I2009" s="58" t="s">
        <v>109</v>
      </c>
      <c r="J2009" s="58">
        <v>1016</v>
      </c>
      <c r="K2009" s="58">
        <v>1452.88</v>
      </c>
    </row>
    <row r="2010" spans="1:11" hidden="1">
      <c r="A2010" s="58" t="s">
        <v>110</v>
      </c>
      <c r="B2010" s="58">
        <v>2022</v>
      </c>
      <c r="C2010" s="58" t="s">
        <v>32</v>
      </c>
      <c r="D2010" s="58" t="s">
        <v>116</v>
      </c>
      <c r="E2010" s="58" t="s">
        <v>105</v>
      </c>
      <c r="F2010" s="58" t="s">
        <v>106</v>
      </c>
      <c r="G2010" s="58" t="s">
        <v>107</v>
      </c>
      <c r="H2010" s="58" t="s">
        <v>108</v>
      </c>
      <c r="I2010" s="58" t="s">
        <v>109</v>
      </c>
      <c r="J2010" s="58">
        <v>216</v>
      </c>
      <c r="K2010" s="58">
        <v>308.88</v>
      </c>
    </row>
    <row r="2011" spans="1:11" hidden="1">
      <c r="A2011" s="58" t="s">
        <v>110</v>
      </c>
      <c r="B2011" s="58">
        <v>2022</v>
      </c>
      <c r="C2011" s="58" t="s">
        <v>32</v>
      </c>
      <c r="D2011" s="58" t="s">
        <v>116</v>
      </c>
      <c r="E2011" s="58" t="s">
        <v>105</v>
      </c>
      <c r="F2011" s="58" t="s">
        <v>106</v>
      </c>
      <c r="G2011" s="58" t="s">
        <v>107</v>
      </c>
      <c r="H2011" s="58" t="s">
        <v>108</v>
      </c>
      <c r="I2011" s="58" t="s">
        <v>109</v>
      </c>
      <c r="J2011" s="58">
        <v>243</v>
      </c>
      <c r="K2011" s="58">
        <v>347.49</v>
      </c>
    </row>
    <row r="2012" spans="1:11" hidden="1">
      <c r="A2012" s="58" t="s">
        <v>103</v>
      </c>
      <c r="B2012" s="58">
        <v>2022</v>
      </c>
      <c r="C2012" s="58" t="s">
        <v>32</v>
      </c>
      <c r="D2012" s="58" t="s">
        <v>116</v>
      </c>
      <c r="E2012" s="58" t="s">
        <v>105</v>
      </c>
      <c r="F2012" s="58" t="s">
        <v>106</v>
      </c>
      <c r="G2012" s="58" t="s">
        <v>107</v>
      </c>
      <c r="H2012" s="58" t="s">
        <v>108</v>
      </c>
      <c r="I2012" s="58" t="s">
        <v>109</v>
      </c>
      <c r="J2012" s="58">
        <v>171</v>
      </c>
      <c r="K2012" s="58">
        <v>244.53</v>
      </c>
    </row>
    <row r="2013" spans="1:11" hidden="1">
      <c r="A2013" s="58" t="s">
        <v>103</v>
      </c>
      <c r="B2013" s="58">
        <v>2022</v>
      </c>
      <c r="C2013" s="58" t="s">
        <v>32</v>
      </c>
      <c r="D2013" s="58" t="s">
        <v>116</v>
      </c>
      <c r="E2013" s="58" t="s">
        <v>105</v>
      </c>
      <c r="F2013" s="58" t="s">
        <v>106</v>
      </c>
      <c r="G2013" s="58" t="s">
        <v>107</v>
      </c>
      <c r="H2013" s="58" t="s">
        <v>108</v>
      </c>
      <c r="I2013" s="58" t="s">
        <v>109</v>
      </c>
      <c r="J2013" s="58">
        <v>331</v>
      </c>
      <c r="K2013" s="58">
        <v>473.33</v>
      </c>
    </row>
    <row r="2014" spans="1:11" hidden="1">
      <c r="A2014" s="58" t="s">
        <v>103</v>
      </c>
      <c r="B2014" s="58">
        <v>2022</v>
      </c>
      <c r="C2014" s="58" t="s">
        <v>32</v>
      </c>
      <c r="D2014" s="58" t="s">
        <v>116</v>
      </c>
      <c r="E2014" s="58" t="s">
        <v>105</v>
      </c>
      <c r="F2014" s="58" t="s">
        <v>106</v>
      </c>
      <c r="G2014" s="58" t="s">
        <v>107</v>
      </c>
      <c r="H2014" s="58" t="s">
        <v>108</v>
      </c>
      <c r="I2014" s="58" t="s">
        <v>109</v>
      </c>
      <c r="J2014" s="58">
        <v>325</v>
      </c>
      <c r="K2014" s="58">
        <v>464.75</v>
      </c>
    </row>
    <row r="2015" spans="1:11" hidden="1">
      <c r="A2015" s="58" t="s">
        <v>110</v>
      </c>
      <c r="B2015" s="58">
        <v>2022</v>
      </c>
      <c r="C2015" s="58" t="s">
        <v>32</v>
      </c>
      <c r="D2015" s="58" t="s">
        <v>116</v>
      </c>
      <c r="E2015" s="58" t="s">
        <v>105</v>
      </c>
      <c r="F2015" s="58" t="s">
        <v>106</v>
      </c>
      <c r="G2015" s="58" t="s">
        <v>107</v>
      </c>
      <c r="H2015" s="58" t="s">
        <v>108</v>
      </c>
      <c r="I2015" s="58" t="s">
        <v>109</v>
      </c>
      <c r="J2015" s="58">
        <v>241</v>
      </c>
      <c r="K2015" s="58">
        <v>344.63</v>
      </c>
    </row>
    <row r="2016" spans="1:11" hidden="1">
      <c r="A2016" s="58" t="s">
        <v>113</v>
      </c>
      <c r="B2016" s="58">
        <v>2022</v>
      </c>
      <c r="C2016" s="58" t="s">
        <v>32</v>
      </c>
      <c r="D2016" s="58" t="s">
        <v>116</v>
      </c>
      <c r="E2016" s="58" t="s">
        <v>105</v>
      </c>
      <c r="F2016" s="58" t="s">
        <v>106</v>
      </c>
      <c r="G2016" s="58" t="s">
        <v>107</v>
      </c>
      <c r="H2016" s="58" t="s">
        <v>108</v>
      </c>
      <c r="I2016" s="58" t="s">
        <v>109</v>
      </c>
      <c r="J2016" s="58">
        <v>797</v>
      </c>
      <c r="K2016" s="58">
        <v>1139.71</v>
      </c>
    </row>
    <row r="2017" spans="1:11" hidden="1">
      <c r="A2017" s="58" t="s">
        <v>110</v>
      </c>
      <c r="B2017" s="58">
        <v>2022</v>
      </c>
      <c r="C2017" s="58" t="s">
        <v>32</v>
      </c>
      <c r="D2017" s="58" t="s">
        <v>116</v>
      </c>
      <c r="E2017" s="58" t="s">
        <v>105</v>
      </c>
      <c r="F2017" s="58" t="s">
        <v>106</v>
      </c>
      <c r="G2017" s="58" t="s">
        <v>107</v>
      </c>
      <c r="H2017" s="58" t="s">
        <v>108</v>
      </c>
      <c r="I2017" s="58" t="s">
        <v>109</v>
      </c>
      <c r="J2017" s="58">
        <v>830</v>
      </c>
      <c r="K2017" s="58">
        <v>1186.9000000000001</v>
      </c>
    </row>
    <row r="2018" spans="1:11" hidden="1">
      <c r="A2018" s="58" t="s">
        <v>112</v>
      </c>
      <c r="B2018" s="58">
        <v>2022</v>
      </c>
      <c r="C2018" s="58" t="s">
        <v>32</v>
      </c>
      <c r="D2018" s="58" t="s">
        <v>116</v>
      </c>
      <c r="E2018" s="58" t="s">
        <v>105</v>
      </c>
      <c r="F2018" s="58" t="s">
        <v>106</v>
      </c>
      <c r="G2018" s="58" t="s">
        <v>107</v>
      </c>
      <c r="H2018" s="58" t="s">
        <v>108</v>
      </c>
      <c r="I2018" s="58" t="s">
        <v>111</v>
      </c>
      <c r="J2018" s="58">
        <v>335</v>
      </c>
      <c r="K2018" s="58">
        <v>479.05</v>
      </c>
    </row>
    <row r="2019" spans="1:11" hidden="1">
      <c r="A2019" s="58" t="s">
        <v>103</v>
      </c>
      <c r="B2019" s="58">
        <v>2022</v>
      </c>
      <c r="C2019" s="58" t="s">
        <v>32</v>
      </c>
      <c r="D2019" s="58" t="s">
        <v>116</v>
      </c>
      <c r="E2019" s="58" t="s">
        <v>105</v>
      </c>
      <c r="F2019" s="58" t="s">
        <v>106</v>
      </c>
      <c r="G2019" s="58" t="s">
        <v>107</v>
      </c>
      <c r="H2019" s="58" t="s">
        <v>108</v>
      </c>
      <c r="I2019" s="58" t="s">
        <v>111</v>
      </c>
      <c r="J2019" s="58">
        <v>329</v>
      </c>
      <c r="K2019" s="58">
        <v>470.47</v>
      </c>
    </row>
    <row r="2020" spans="1:11" hidden="1">
      <c r="A2020" s="58" t="s">
        <v>113</v>
      </c>
      <c r="B2020" s="58">
        <v>2022</v>
      </c>
      <c r="C2020" s="58" t="s">
        <v>32</v>
      </c>
      <c r="D2020" s="58" t="s">
        <v>116</v>
      </c>
      <c r="E2020" s="58" t="s">
        <v>105</v>
      </c>
      <c r="F2020" s="58" t="s">
        <v>106</v>
      </c>
      <c r="G2020" s="58" t="s">
        <v>107</v>
      </c>
      <c r="H2020" s="58" t="s">
        <v>108</v>
      </c>
      <c r="I2020" s="58" t="s">
        <v>111</v>
      </c>
      <c r="J2020" s="58">
        <v>323</v>
      </c>
      <c r="K2020" s="58">
        <v>461.89</v>
      </c>
    </row>
    <row r="2021" spans="1:11" hidden="1">
      <c r="A2021" s="58" t="s">
        <v>103</v>
      </c>
      <c r="B2021" s="58">
        <v>2022</v>
      </c>
      <c r="C2021" s="58" t="s">
        <v>32</v>
      </c>
      <c r="D2021" s="58" t="s">
        <v>116</v>
      </c>
      <c r="E2021" s="58" t="s">
        <v>105</v>
      </c>
      <c r="F2021" s="58" t="s">
        <v>106</v>
      </c>
      <c r="G2021" s="58" t="s">
        <v>107</v>
      </c>
      <c r="H2021" s="58" t="s">
        <v>108</v>
      </c>
      <c r="I2021" s="58" t="s">
        <v>109</v>
      </c>
      <c r="J2021" s="58">
        <v>245</v>
      </c>
      <c r="K2021" s="58">
        <v>350.35</v>
      </c>
    </row>
    <row r="2022" spans="1:11" hidden="1">
      <c r="A2022" s="58" t="s">
        <v>110</v>
      </c>
      <c r="B2022" s="58">
        <v>2022</v>
      </c>
      <c r="C2022" s="58" t="s">
        <v>32</v>
      </c>
      <c r="D2022" s="58" t="s">
        <v>116</v>
      </c>
      <c r="E2022" s="58" t="s">
        <v>105</v>
      </c>
      <c r="F2022" s="58" t="s">
        <v>106</v>
      </c>
      <c r="G2022" s="58" t="s">
        <v>107</v>
      </c>
      <c r="H2022" s="58" t="s">
        <v>108</v>
      </c>
      <c r="I2022" s="58" t="s">
        <v>109</v>
      </c>
      <c r="J2022" s="58">
        <v>167</v>
      </c>
      <c r="K2022" s="58">
        <v>238.81</v>
      </c>
    </row>
    <row r="2023" spans="1:11" hidden="1">
      <c r="A2023" s="58" t="s">
        <v>103</v>
      </c>
      <c r="B2023" s="58">
        <v>2022</v>
      </c>
      <c r="C2023" s="58" t="s">
        <v>32</v>
      </c>
      <c r="D2023" s="58" t="s">
        <v>116</v>
      </c>
      <c r="E2023" s="58" t="s">
        <v>105</v>
      </c>
      <c r="F2023" s="58" t="s">
        <v>106</v>
      </c>
      <c r="G2023" s="58" t="s">
        <v>107</v>
      </c>
      <c r="H2023" s="58" t="s">
        <v>108</v>
      </c>
      <c r="I2023" s="58" t="s">
        <v>109</v>
      </c>
      <c r="J2023" s="58">
        <v>215</v>
      </c>
      <c r="K2023" s="58">
        <v>307.45</v>
      </c>
    </row>
    <row r="2024" spans="1:11" hidden="1">
      <c r="A2024" s="58" t="s">
        <v>103</v>
      </c>
      <c r="B2024" s="58">
        <v>2022</v>
      </c>
      <c r="C2024" s="58" t="s">
        <v>31</v>
      </c>
      <c r="D2024" s="58" t="s">
        <v>116</v>
      </c>
      <c r="E2024" s="58" t="s">
        <v>105</v>
      </c>
      <c r="F2024" s="58" t="s">
        <v>106</v>
      </c>
      <c r="G2024" s="58" t="s">
        <v>107</v>
      </c>
      <c r="H2024" s="58" t="s">
        <v>108</v>
      </c>
      <c r="I2024" s="58" t="s">
        <v>111</v>
      </c>
      <c r="J2024" s="58">
        <v>350</v>
      </c>
      <c r="K2024" s="58">
        <v>500.5</v>
      </c>
    </row>
    <row r="2025" spans="1:11" hidden="1">
      <c r="A2025" s="58" t="s">
        <v>103</v>
      </c>
      <c r="B2025" s="58">
        <v>2022</v>
      </c>
      <c r="C2025" s="58" t="s">
        <v>31</v>
      </c>
      <c r="D2025" s="58" t="s">
        <v>116</v>
      </c>
      <c r="E2025" s="58" t="s">
        <v>105</v>
      </c>
      <c r="F2025" s="58" t="s">
        <v>106</v>
      </c>
      <c r="G2025" s="58" t="s">
        <v>107</v>
      </c>
      <c r="H2025" s="58" t="s">
        <v>108</v>
      </c>
      <c r="I2025" s="58" t="s">
        <v>111</v>
      </c>
      <c r="J2025" s="58">
        <v>344</v>
      </c>
      <c r="K2025" s="58">
        <v>491.92</v>
      </c>
    </row>
    <row r="2026" spans="1:11" hidden="1">
      <c r="A2026" s="58" t="s">
        <v>110</v>
      </c>
      <c r="B2026" s="58">
        <v>2022</v>
      </c>
      <c r="C2026" s="58" t="s">
        <v>31</v>
      </c>
      <c r="D2026" s="58" t="s">
        <v>116</v>
      </c>
      <c r="E2026" s="58" t="s">
        <v>105</v>
      </c>
      <c r="F2026" s="58" t="s">
        <v>106</v>
      </c>
      <c r="G2026" s="58" t="s">
        <v>107</v>
      </c>
      <c r="H2026" s="58" t="s">
        <v>108</v>
      </c>
      <c r="I2026" s="58" t="s">
        <v>111</v>
      </c>
      <c r="J2026" s="58">
        <v>338</v>
      </c>
      <c r="K2026" s="58">
        <v>483.34</v>
      </c>
    </row>
    <row r="2027" spans="1:11" hidden="1">
      <c r="A2027" s="58" t="s">
        <v>103</v>
      </c>
      <c r="B2027" s="58">
        <v>2022</v>
      </c>
      <c r="C2027" s="58" t="s">
        <v>31</v>
      </c>
      <c r="D2027" s="58" t="s">
        <v>116</v>
      </c>
      <c r="E2027" s="58" t="s">
        <v>105</v>
      </c>
      <c r="F2027" s="58" t="s">
        <v>106</v>
      </c>
      <c r="G2027" s="58" t="s">
        <v>107</v>
      </c>
      <c r="H2027" s="58" t="s">
        <v>108</v>
      </c>
      <c r="I2027" s="58" t="s">
        <v>109</v>
      </c>
      <c r="J2027" s="58">
        <v>176</v>
      </c>
      <c r="K2027" s="58">
        <v>251.68</v>
      </c>
    </row>
    <row r="2028" spans="1:11" hidden="1">
      <c r="A2028" s="58" t="s">
        <v>110</v>
      </c>
      <c r="B2028" s="58">
        <v>2022</v>
      </c>
      <c r="C2028" s="58" t="s">
        <v>31</v>
      </c>
      <c r="D2028" s="58" t="s">
        <v>116</v>
      </c>
      <c r="E2028" s="58" t="s">
        <v>105</v>
      </c>
      <c r="F2028" s="58" t="s">
        <v>106</v>
      </c>
      <c r="G2028" s="58" t="s">
        <v>107</v>
      </c>
      <c r="H2028" s="58" t="s">
        <v>108</v>
      </c>
      <c r="I2028" s="58" t="s">
        <v>109</v>
      </c>
      <c r="J2028" s="58">
        <v>352</v>
      </c>
      <c r="K2028" s="58">
        <v>503.36</v>
      </c>
    </row>
    <row r="2029" spans="1:11" hidden="1">
      <c r="A2029" s="58" t="s">
        <v>110</v>
      </c>
      <c r="B2029" s="58">
        <v>2022</v>
      </c>
      <c r="C2029" s="58" t="s">
        <v>31</v>
      </c>
      <c r="D2029" s="58" t="s">
        <v>116</v>
      </c>
      <c r="E2029" s="58" t="s">
        <v>105</v>
      </c>
      <c r="F2029" s="58" t="s">
        <v>106</v>
      </c>
      <c r="G2029" s="58" t="s">
        <v>107</v>
      </c>
      <c r="H2029" s="58" t="s">
        <v>108</v>
      </c>
      <c r="I2029" s="58" t="s">
        <v>109</v>
      </c>
      <c r="J2029" s="58">
        <v>346</v>
      </c>
      <c r="K2029" s="58">
        <v>494.78</v>
      </c>
    </row>
    <row r="2030" spans="1:11" hidden="1">
      <c r="A2030" s="58" t="s">
        <v>103</v>
      </c>
      <c r="B2030" s="58">
        <v>2022</v>
      </c>
      <c r="C2030" s="58" t="s">
        <v>31</v>
      </c>
      <c r="D2030" s="58" t="s">
        <v>116</v>
      </c>
      <c r="E2030" s="58" t="s">
        <v>105</v>
      </c>
      <c r="F2030" s="58" t="s">
        <v>106</v>
      </c>
      <c r="G2030" s="58" t="s">
        <v>107</v>
      </c>
      <c r="H2030" s="58" t="s">
        <v>108</v>
      </c>
      <c r="I2030" s="58" t="s">
        <v>109</v>
      </c>
      <c r="J2030" s="58">
        <v>340</v>
      </c>
      <c r="K2030" s="58">
        <v>486.2</v>
      </c>
    </row>
    <row r="2031" spans="1:11" hidden="1">
      <c r="A2031" s="58" t="s">
        <v>103</v>
      </c>
      <c r="B2031" s="58">
        <v>2022</v>
      </c>
      <c r="C2031" s="58" t="s">
        <v>31</v>
      </c>
      <c r="D2031" s="58" t="s">
        <v>116</v>
      </c>
      <c r="E2031" s="58" t="s">
        <v>105</v>
      </c>
      <c r="F2031" s="58" t="s">
        <v>106</v>
      </c>
      <c r="G2031" s="58" t="s">
        <v>107</v>
      </c>
      <c r="H2031" s="58" t="s">
        <v>108</v>
      </c>
      <c r="I2031" s="58" t="s">
        <v>109</v>
      </c>
      <c r="J2031" s="58">
        <v>172</v>
      </c>
      <c r="K2031" s="58">
        <v>526.24</v>
      </c>
    </row>
    <row r="2032" spans="1:11" hidden="1">
      <c r="A2032" s="58" t="s">
        <v>103</v>
      </c>
      <c r="B2032" s="58">
        <v>2022</v>
      </c>
      <c r="C2032" s="58" t="s">
        <v>31</v>
      </c>
      <c r="D2032" s="58" t="s">
        <v>116</v>
      </c>
      <c r="E2032" s="58" t="s">
        <v>105</v>
      </c>
      <c r="F2032" s="58" t="s">
        <v>106</v>
      </c>
      <c r="G2032" s="58" t="s">
        <v>107</v>
      </c>
      <c r="H2032" s="58" t="s">
        <v>108</v>
      </c>
      <c r="I2032" s="58" t="s">
        <v>109</v>
      </c>
      <c r="J2032" s="58">
        <v>220</v>
      </c>
      <c r="K2032" s="58">
        <v>526.24</v>
      </c>
    </row>
    <row r="2033" spans="1:11" hidden="1">
      <c r="A2033" s="58" t="s">
        <v>110</v>
      </c>
      <c r="B2033" s="58">
        <v>2022</v>
      </c>
      <c r="C2033" s="58" t="s">
        <v>31</v>
      </c>
      <c r="D2033" s="58" t="s">
        <v>116</v>
      </c>
      <c r="E2033" s="58" t="s">
        <v>105</v>
      </c>
      <c r="F2033" s="58" t="s">
        <v>106</v>
      </c>
      <c r="G2033" s="58" t="s">
        <v>107</v>
      </c>
      <c r="H2033" s="58" t="s">
        <v>108</v>
      </c>
      <c r="I2033" s="58" t="s">
        <v>109</v>
      </c>
      <c r="J2033" s="58">
        <v>962</v>
      </c>
      <c r="K2033" s="58">
        <v>1375.66</v>
      </c>
    </row>
    <row r="2034" spans="1:11" hidden="1">
      <c r="A2034" s="58" t="s">
        <v>110</v>
      </c>
      <c r="B2034" s="58">
        <v>2022</v>
      </c>
      <c r="C2034" s="58" t="s">
        <v>31</v>
      </c>
      <c r="D2034" s="58" t="s">
        <v>116</v>
      </c>
      <c r="E2034" s="58" t="s">
        <v>105</v>
      </c>
      <c r="F2034" s="58" t="s">
        <v>106</v>
      </c>
      <c r="G2034" s="58" t="s">
        <v>107</v>
      </c>
      <c r="H2034" s="58" t="s">
        <v>108</v>
      </c>
      <c r="I2034" s="58" t="s">
        <v>109</v>
      </c>
      <c r="J2034" s="58">
        <v>1015</v>
      </c>
      <c r="K2034" s="58">
        <v>1451.45</v>
      </c>
    </row>
    <row r="2035" spans="1:11" hidden="1">
      <c r="A2035" s="58" t="s">
        <v>110</v>
      </c>
      <c r="B2035" s="58">
        <v>2022</v>
      </c>
      <c r="C2035" s="58" t="s">
        <v>31</v>
      </c>
      <c r="D2035" s="58" t="s">
        <v>116</v>
      </c>
      <c r="E2035" s="58" t="s">
        <v>105</v>
      </c>
      <c r="F2035" s="58" t="s">
        <v>106</v>
      </c>
      <c r="G2035" s="58" t="s">
        <v>107</v>
      </c>
      <c r="H2035" s="58" t="s">
        <v>108</v>
      </c>
      <c r="I2035" s="58" t="s">
        <v>109</v>
      </c>
      <c r="J2035" s="58">
        <v>222</v>
      </c>
      <c r="K2035" s="58">
        <v>317.45999999999998</v>
      </c>
    </row>
    <row r="2036" spans="1:11" hidden="1">
      <c r="A2036" s="58" t="s">
        <v>110</v>
      </c>
      <c r="B2036" s="58">
        <v>2022</v>
      </c>
      <c r="C2036" s="58" t="s">
        <v>31</v>
      </c>
      <c r="D2036" s="58" t="s">
        <v>116</v>
      </c>
      <c r="E2036" s="58" t="s">
        <v>105</v>
      </c>
      <c r="F2036" s="58" t="s">
        <v>106</v>
      </c>
      <c r="G2036" s="58" t="s">
        <v>107</v>
      </c>
      <c r="H2036" s="58" t="s">
        <v>108</v>
      </c>
      <c r="I2036" s="58" t="s">
        <v>109</v>
      </c>
      <c r="J2036" s="58">
        <v>177</v>
      </c>
      <c r="K2036" s="58">
        <v>253.11</v>
      </c>
    </row>
    <row r="2037" spans="1:11" hidden="1">
      <c r="A2037" s="58" t="s">
        <v>110</v>
      </c>
      <c r="B2037" s="58">
        <v>2022</v>
      </c>
      <c r="C2037" s="58" t="s">
        <v>31</v>
      </c>
      <c r="D2037" s="58" t="s">
        <v>116</v>
      </c>
      <c r="E2037" s="58" t="s">
        <v>105</v>
      </c>
      <c r="F2037" s="58" t="s">
        <v>106</v>
      </c>
      <c r="G2037" s="58" t="s">
        <v>107</v>
      </c>
      <c r="H2037" s="58" t="s">
        <v>108</v>
      </c>
      <c r="I2037" s="58" t="s">
        <v>109</v>
      </c>
      <c r="J2037" s="58">
        <v>219</v>
      </c>
      <c r="K2037" s="58">
        <v>313.17</v>
      </c>
    </row>
    <row r="2038" spans="1:11" hidden="1">
      <c r="A2038" s="58" t="s">
        <v>103</v>
      </c>
      <c r="B2038" s="58">
        <v>2022</v>
      </c>
      <c r="C2038" s="58" t="s">
        <v>31</v>
      </c>
      <c r="D2038" s="58" t="s">
        <v>116</v>
      </c>
      <c r="E2038" s="58" t="s">
        <v>105</v>
      </c>
      <c r="F2038" s="58" t="s">
        <v>106</v>
      </c>
      <c r="G2038" s="58" t="s">
        <v>107</v>
      </c>
      <c r="H2038" s="58" t="s">
        <v>108</v>
      </c>
      <c r="I2038" s="58" t="s">
        <v>109</v>
      </c>
      <c r="J2038" s="58">
        <v>349</v>
      </c>
      <c r="K2038" s="58">
        <v>499.07</v>
      </c>
    </row>
    <row r="2039" spans="1:11" hidden="1">
      <c r="A2039" s="58" t="s">
        <v>110</v>
      </c>
      <c r="B2039" s="58">
        <v>2022</v>
      </c>
      <c r="C2039" s="58" t="s">
        <v>31</v>
      </c>
      <c r="D2039" s="58" t="s">
        <v>116</v>
      </c>
      <c r="E2039" s="58" t="s">
        <v>105</v>
      </c>
      <c r="F2039" s="58" t="s">
        <v>106</v>
      </c>
      <c r="G2039" s="58" t="s">
        <v>107</v>
      </c>
      <c r="H2039" s="58" t="s">
        <v>108</v>
      </c>
      <c r="I2039" s="58" t="s">
        <v>109</v>
      </c>
      <c r="J2039" s="58">
        <v>343</v>
      </c>
      <c r="K2039" s="58">
        <v>490.49</v>
      </c>
    </row>
    <row r="2040" spans="1:11" hidden="1">
      <c r="A2040" s="58" t="s">
        <v>103</v>
      </c>
      <c r="B2040" s="58">
        <v>2022</v>
      </c>
      <c r="C2040" s="58" t="s">
        <v>31</v>
      </c>
      <c r="D2040" s="58" t="s">
        <v>116</v>
      </c>
      <c r="E2040" s="58" t="s">
        <v>105</v>
      </c>
      <c r="F2040" s="58" t="s">
        <v>106</v>
      </c>
      <c r="G2040" s="58" t="s">
        <v>107</v>
      </c>
      <c r="H2040" s="58" t="s">
        <v>108</v>
      </c>
      <c r="I2040" s="58" t="s">
        <v>109</v>
      </c>
      <c r="J2040" s="58">
        <v>337</v>
      </c>
      <c r="K2040" s="58">
        <v>481.91</v>
      </c>
    </row>
    <row r="2041" spans="1:11" hidden="1">
      <c r="A2041" s="58" t="s">
        <v>110</v>
      </c>
      <c r="B2041" s="58">
        <v>2022</v>
      </c>
      <c r="C2041" s="58" t="s">
        <v>31</v>
      </c>
      <c r="D2041" s="58" t="s">
        <v>116</v>
      </c>
      <c r="E2041" s="58" t="s">
        <v>105</v>
      </c>
      <c r="F2041" s="58" t="s">
        <v>106</v>
      </c>
      <c r="G2041" s="58" t="s">
        <v>107</v>
      </c>
      <c r="H2041" s="58" t="s">
        <v>108</v>
      </c>
      <c r="I2041" s="58" t="s">
        <v>109</v>
      </c>
      <c r="J2041" s="58">
        <v>796</v>
      </c>
      <c r="K2041" s="58">
        <v>1138.28</v>
      </c>
    </row>
    <row r="2042" spans="1:11" hidden="1">
      <c r="A2042" s="58" t="s">
        <v>112</v>
      </c>
      <c r="B2042" s="58">
        <v>2022</v>
      </c>
      <c r="C2042" s="58" t="s">
        <v>31</v>
      </c>
      <c r="D2042" s="58" t="s">
        <v>116</v>
      </c>
      <c r="E2042" s="58" t="s">
        <v>105</v>
      </c>
      <c r="F2042" s="58" t="s">
        <v>106</v>
      </c>
      <c r="G2042" s="58" t="s">
        <v>107</v>
      </c>
      <c r="H2042" s="58" t="s">
        <v>108</v>
      </c>
      <c r="I2042" s="58" t="s">
        <v>109</v>
      </c>
      <c r="J2042" s="58">
        <v>829</v>
      </c>
      <c r="K2042" s="58">
        <v>1185.47</v>
      </c>
    </row>
    <row r="2043" spans="1:11" hidden="1">
      <c r="A2043" s="58" t="s">
        <v>103</v>
      </c>
      <c r="B2043" s="58">
        <v>2022</v>
      </c>
      <c r="C2043" s="58" t="s">
        <v>31</v>
      </c>
      <c r="D2043" s="58" t="s">
        <v>116</v>
      </c>
      <c r="E2043" s="58" t="s">
        <v>105</v>
      </c>
      <c r="F2043" s="58" t="s">
        <v>106</v>
      </c>
      <c r="G2043" s="58" t="s">
        <v>107</v>
      </c>
      <c r="H2043" s="58" t="s">
        <v>108</v>
      </c>
      <c r="I2043" s="58" t="s">
        <v>111</v>
      </c>
      <c r="J2043" s="58">
        <v>347</v>
      </c>
      <c r="K2043" s="58">
        <v>496.21</v>
      </c>
    </row>
    <row r="2044" spans="1:11" hidden="1">
      <c r="A2044" s="58" t="s">
        <v>103</v>
      </c>
      <c r="B2044" s="58">
        <v>2022</v>
      </c>
      <c r="C2044" s="58" t="s">
        <v>31</v>
      </c>
      <c r="D2044" s="58" t="s">
        <v>116</v>
      </c>
      <c r="E2044" s="58" t="s">
        <v>105</v>
      </c>
      <c r="F2044" s="58" t="s">
        <v>106</v>
      </c>
      <c r="G2044" s="58" t="s">
        <v>107</v>
      </c>
      <c r="H2044" s="58" t="s">
        <v>108</v>
      </c>
      <c r="I2044" s="58" t="s">
        <v>111</v>
      </c>
      <c r="J2044" s="58">
        <v>341</v>
      </c>
      <c r="K2044" s="58">
        <v>487.63</v>
      </c>
    </row>
    <row r="2045" spans="1:11" hidden="1">
      <c r="A2045" s="58" t="s">
        <v>103</v>
      </c>
      <c r="B2045" s="58">
        <v>2022</v>
      </c>
      <c r="C2045" s="58" t="s">
        <v>31</v>
      </c>
      <c r="D2045" s="58" t="s">
        <v>116</v>
      </c>
      <c r="E2045" s="58" t="s">
        <v>105</v>
      </c>
      <c r="F2045" s="58" t="s">
        <v>106</v>
      </c>
      <c r="G2045" s="58" t="s">
        <v>107</v>
      </c>
      <c r="H2045" s="58" t="s">
        <v>108</v>
      </c>
      <c r="I2045" s="58" t="s">
        <v>109</v>
      </c>
      <c r="J2045" s="58">
        <v>173</v>
      </c>
      <c r="K2045" s="58">
        <v>247.39</v>
      </c>
    </row>
    <row r="2046" spans="1:11" hidden="1">
      <c r="A2046" s="58" t="s">
        <v>103</v>
      </c>
      <c r="B2046" s="58">
        <v>2022</v>
      </c>
      <c r="C2046" s="58" t="s">
        <v>31</v>
      </c>
      <c r="D2046" s="58" t="s">
        <v>116</v>
      </c>
      <c r="E2046" s="58" t="s">
        <v>105</v>
      </c>
      <c r="F2046" s="58" t="s">
        <v>106</v>
      </c>
      <c r="G2046" s="58" t="s">
        <v>107</v>
      </c>
      <c r="H2046" s="58" t="s">
        <v>108</v>
      </c>
      <c r="I2046" s="58" t="s">
        <v>109</v>
      </c>
      <c r="J2046" s="58">
        <v>221</v>
      </c>
      <c r="K2046" s="58">
        <v>316.02999999999997</v>
      </c>
    </row>
    <row r="2047" spans="1:11" hidden="1">
      <c r="A2047" s="58" t="s">
        <v>103</v>
      </c>
      <c r="B2047" s="58">
        <v>2022</v>
      </c>
      <c r="C2047" s="58" t="s">
        <v>26</v>
      </c>
      <c r="D2047" s="58" t="s">
        <v>104</v>
      </c>
      <c r="E2047" s="58" t="s">
        <v>118</v>
      </c>
      <c r="F2047" s="58" t="s">
        <v>119</v>
      </c>
      <c r="G2047" s="58" t="s">
        <v>115</v>
      </c>
      <c r="H2047" s="58" t="s">
        <v>108</v>
      </c>
      <c r="I2047" s="58" t="s">
        <v>120</v>
      </c>
      <c r="J2047" s="58">
        <v>214</v>
      </c>
      <c r="K2047" s="58">
        <v>306.02</v>
      </c>
    </row>
    <row r="2048" spans="1:11" hidden="1">
      <c r="A2048" s="58" t="s">
        <v>112</v>
      </c>
      <c r="B2048" s="58">
        <v>2022</v>
      </c>
      <c r="C2048" s="58" t="s">
        <v>26</v>
      </c>
      <c r="D2048" s="58" t="s">
        <v>104</v>
      </c>
      <c r="E2048" s="58" t="s">
        <v>118</v>
      </c>
      <c r="F2048" s="58" t="s">
        <v>119</v>
      </c>
      <c r="G2048" s="58" t="s">
        <v>115</v>
      </c>
      <c r="H2048" s="58" t="s">
        <v>108</v>
      </c>
      <c r="I2048" s="58" t="s">
        <v>120</v>
      </c>
      <c r="J2048" s="58">
        <v>208</v>
      </c>
      <c r="K2048" s="58">
        <v>297.44</v>
      </c>
    </row>
    <row r="2049" spans="1:11" hidden="1">
      <c r="A2049" s="58" t="s">
        <v>110</v>
      </c>
      <c r="B2049" s="58">
        <v>2022</v>
      </c>
      <c r="C2049" s="58" t="s">
        <v>26</v>
      </c>
      <c r="D2049" s="58" t="s">
        <v>104</v>
      </c>
      <c r="E2049" s="58" t="s">
        <v>118</v>
      </c>
      <c r="F2049" s="58" t="s">
        <v>119</v>
      </c>
      <c r="G2049" s="58" t="s">
        <v>115</v>
      </c>
      <c r="H2049" s="58" t="s">
        <v>108</v>
      </c>
      <c r="I2049" s="58" t="s">
        <v>120</v>
      </c>
      <c r="J2049" s="58">
        <v>202</v>
      </c>
      <c r="K2049" s="58">
        <v>288.86</v>
      </c>
    </row>
    <row r="2050" spans="1:11" hidden="1">
      <c r="A2050" s="58" t="s">
        <v>114</v>
      </c>
      <c r="B2050" s="58">
        <v>2022</v>
      </c>
      <c r="C2050" s="58" t="s">
        <v>26</v>
      </c>
      <c r="D2050" s="58" t="s">
        <v>104</v>
      </c>
      <c r="E2050" s="58" t="s">
        <v>118</v>
      </c>
      <c r="F2050" s="58" t="s">
        <v>119</v>
      </c>
      <c r="G2050" s="58" t="s">
        <v>115</v>
      </c>
      <c r="H2050" s="58" t="s">
        <v>108</v>
      </c>
      <c r="I2050" s="58" t="s">
        <v>120</v>
      </c>
      <c r="J2050" s="58">
        <v>211</v>
      </c>
      <c r="K2050" s="58">
        <v>301.73</v>
      </c>
    </row>
    <row r="2051" spans="1:11" hidden="1">
      <c r="A2051" s="58" t="s">
        <v>103</v>
      </c>
      <c r="B2051" s="58">
        <v>2022</v>
      </c>
      <c r="C2051" s="58" t="s">
        <v>26</v>
      </c>
      <c r="D2051" s="58" t="s">
        <v>104</v>
      </c>
      <c r="E2051" s="58" t="s">
        <v>118</v>
      </c>
      <c r="F2051" s="58" t="s">
        <v>119</v>
      </c>
      <c r="G2051" s="58" t="s">
        <v>115</v>
      </c>
      <c r="H2051" s="58" t="s">
        <v>108</v>
      </c>
      <c r="I2051" s="58" t="s">
        <v>120</v>
      </c>
      <c r="J2051" s="58">
        <v>205</v>
      </c>
      <c r="K2051" s="58">
        <v>293.14999999999998</v>
      </c>
    </row>
    <row r="2052" spans="1:11" hidden="1">
      <c r="A2052" s="58" t="s">
        <v>110</v>
      </c>
      <c r="B2052" s="58">
        <v>2022</v>
      </c>
      <c r="C2052" s="58" t="s">
        <v>23</v>
      </c>
      <c r="D2052" s="58" t="s">
        <v>104</v>
      </c>
      <c r="E2052" s="58" t="s">
        <v>118</v>
      </c>
      <c r="F2052" s="58" t="s">
        <v>119</v>
      </c>
      <c r="G2052" s="58" t="s">
        <v>115</v>
      </c>
      <c r="H2052" s="58" t="s">
        <v>108</v>
      </c>
      <c r="I2052" s="58" t="s">
        <v>120</v>
      </c>
      <c r="J2052" s="58">
        <v>244</v>
      </c>
      <c r="K2052" s="58">
        <v>348.92</v>
      </c>
    </row>
    <row r="2053" spans="1:11" hidden="1">
      <c r="A2053" s="58" t="s">
        <v>103</v>
      </c>
      <c r="B2053" s="58">
        <v>2022</v>
      </c>
      <c r="C2053" s="58" t="s">
        <v>23</v>
      </c>
      <c r="D2053" s="58" t="s">
        <v>104</v>
      </c>
      <c r="E2053" s="58" t="s">
        <v>118</v>
      </c>
      <c r="F2053" s="58" t="s">
        <v>119</v>
      </c>
      <c r="G2053" s="58" t="s">
        <v>115</v>
      </c>
      <c r="H2053" s="58" t="s">
        <v>108</v>
      </c>
      <c r="I2053" s="58" t="s">
        <v>120</v>
      </c>
      <c r="J2053" s="58">
        <v>238</v>
      </c>
      <c r="K2053" s="58">
        <v>340.34</v>
      </c>
    </row>
    <row r="2054" spans="1:11" hidden="1">
      <c r="A2054" s="58" t="s">
        <v>103</v>
      </c>
      <c r="B2054" s="58">
        <v>2022</v>
      </c>
      <c r="C2054" s="58" t="s">
        <v>23</v>
      </c>
      <c r="D2054" s="58" t="s">
        <v>104</v>
      </c>
      <c r="E2054" s="58" t="s">
        <v>118</v>
      </c>
      <c r="F2054" s="58" t="s">
        <v>119</v>
      </c>
      <c r="G2054" s="58" t="s">
        <v>115</v>
      </c>
      <c r="H2054" s="58" t="s">
        <v>108</v>
      </c>
      <c r="I2054" s="58" t="s">
        <v>120</v>
      </c>
      <c r="J2054" s="58">
        <v>247</v>
      </c>
      <c r="K2054" s="58">
        <v>353.21</v>
      </c>
    </row>
    <row r="2055" spans="1:11" hidden="1">
      <c r="A2055" s="58" t="s">
        <v>110</v>
      </c>
      <c r="B2055" s="58">
        <v>2022</v>
      </c>
      <c r="C2055" s="58" t="s">
        <v>23</v>
      </c>
      <c r="D2055" s="58" t="s">
        <v>104</v>
      </c>
      <c r="E2055" s="58" t="s">
        <v>118</v>
      </c>
      <c r="F2055" s="58" t="s">
        <v>119</v>
      </c>
      <c r="G2055" s="58" t="s">
        <v>115</v>
      </c>
      <c r="H2055" s="58" t="s">
        <v>108</v>
      </c>
      <c r="I2055" s="58" t="s">
        <v>120</v>
      </c>
      <c r="J2055" s="58">
        <v>241</v>
      </c>
      <c r="K2055" s="58">
        <v>344.63</v>
      </c>
    </row>
    <row r="2056" spans="1:11" hidden="1">
      <c r="A2056" s="58" t="s">
        <v>112</v>
      </c>
      <c r="B2056" s="58">
        <v>2022</v>
      </c>
      <c r="C2056" s="58" t="s">
        <v>23</v>
      </c>
      <c r="D2056" s="58" t="s">
        <v>104</v>
      </c>
      <c r="E2056" s="58" t="s">
        <v>118</v>
      </c>
      <c r="F2056" s="58" t="s">
        <v>119</v>
      </c>
      <c r="G2056" s="58" t="s">
        <v>115</v>
      </c>
      <c r="H2056" s="58" t="s">
        <v>108</v>
      </c>
      <c r="I2056" s="58" t="s">
        <v>120</v>
      </c>
      <c r="J2056" s="58">
        <v>235</v>
      </c>
      <c r="K2056" s="58">
        <v>336.05</v>
      </c>
    </row>
    <row r="2057" spans="1:11" hidden="1">
      <c r="A2057" s="58" t="s">
        <v>110</v>
      </c>
      <c r="B2057" s="58">
        <v>2022</v>
      </c>
      <c r="C2057" s="58" t="s">
        <v>1</v>
      </c>
      <c r="D2057" s="58" t="s">
        <v>104</v>
      </c>
      <c r="E2057" s="58" t="s">
        <v>118</v>
      </c>
      <c r="F2057" s="58" t="s">
        <v>119</v>
      </c>
      <c r="G2057" s="58" t="s">
        <v>115</v>
      </c>
      <c r="H2057" s="58" t="s">
        <v>108</v>
      </c>
      <c r="I2057" s="58" t="s">
        <v>109</v>
      </c>
      <c r="J2057" s="58">
        <v>262</v>
      </c>
      <c r="K2057" s="58">
        <v>374.66</v>
      </c>
    </row>
    <row r="2058" spans="1:11" hidden="1">
      <c r="A2058" s="58" t="s">
        <v>110</v>
      </c>
      <c r="B2058" s="58">
        <v>2022</v>
      </c>
      <c r="C2058" s="58" t="s">
        <v>1</v>
      </c>
      <c r="D2058" s="58" t="s">
        <v>104</v>
      </c>
      <c r="E2058" s="58" t="s">
        <v>118</v>
      </c>
      <c r="F2058" s="58" t="s">
        <v>119</v>
      </c>
      <c r="G2058" s="58" t="s">
        <v>115</v>
      </c>
      <c r="H2058" s="58" t="s">
        <v>108</v>
      </c>
      <c r="I2058" s="58" t="s">
        <v>120</v>
      </c>
      <c r="J2058" s="58">
        <v>256</v>
      </c>
      <c r="K2058" s="58">
        <v>366.08</v>
      </c>
    </row>
    <row r="2059" spans="1:11" hidden="1">
      <c r="A2059" s="58" t="s">
        <v>110</v>
      </c>
      <c r="B2059" s="58">
        <v>2022</v>
      </c>
      <c r="C2059" s="58" t="s">
        <v>1</v>
      </c>
      <c r="D2059" s="58" t="s">
        <v>104</v>
      </c>
      <c r="E2059" s="58" t="s">
        <v>118</v>
      </c>
      <c r="F2059" s="58" t="s">
        <v>119</v>
      </c>
      <c r="G2059" s="58" t="s">
        <v>115</v>
      </c>
      <c r="H2059" s="58" t="s">
        <v>108</v>
      </c>
      <c r="I2059" s="58" t="s">
        <v>120</v>
      </c>
      <c r="J2059" s="58">
        <v>250</v>
      </c>
      <c r="K2059" s="58">
        <v>357.5</v>
      </c>
    </row>
    <row r="2060" spans="1:11" hidden="1">
      <c r="A2060" s="58" t="s">
        <v>110</v>
      </c>
      <c r="B2060" s="58">
        <v>2022</v>
      </c>
      <c r="C2060" s="58" t="s">
        <v>1</v>
      </c>
      <c r="D2060" s="58" t="s">
        <v>104</v>
      </c>
      <c r="E2060" s="58" t="s">
        <v>118</v>
      </c>
      <c r="F2060" s="58" t="s">
        <v>119</v>
      </c>
      <c r="G2060" s="58" t="s">
        <v>115</v>
      </c>
      <c r="H2060" s="58" t="s">
        <v>108</v>
      </c>
      <c r="I2060" s="58" t="s">
        <v>120</v>
      </c>
      <c r="J2060" s="58">
        <v>259</v>
      </c>
      <c r="K2060" s="58">
        <v>370.37</v>
      </c>
    </row>
    <row r="2061" spans="1:11" hidden="1">
      <c r="A2061" s="58" t="s">
        <v>112</v>
      </c>
      <c r="B2061" s="58">
        <v>2022</v>
      </c>
      <c r="C2061" s="58" t="s">
        <v>1</v>
      </c>
      <c r="D2061" s="58" t="s">
        <v>104</v>
      </c>
      <c r="E2061" s="58" t="s">
        <v>118</v>
      </c>
      <c r="F2061" s="58" t="s">
        <v>119</v>
      </c>
      <c r="G2061" s="58" t="s">
        <v>115</v>
      </c>
      <c r="H2061" s="58" t="s">
        <v>108</v>
      </c>
      <c r="I2061" s="58" t="s">
        <v>120</v>
      </c>
      <c r="J2061" s="58">
        <v>253</v>
      </c>
      <c r="K2061" s="58">
        <v>361.79</v>
      </c>
    </row>
    <row r="2062" spans="1:11" hidden="1">
      <c r="A2062" s="58" t="s">
        <v>110</v>
      </c>
      <c r="B2062" s="58">
        <v>2022</v>
      </c>
      <c r="C2062" s="58" t="s">
        <v>28</v>
      </c>
      <c r="D2062" s="58" t="s">
        <v>104</v>
      </c>
      <c r="E2062" s="58" t="s">
        <v>118</v>
      </c>
      <c r="F2062" s="58" t="s">
        <v>119</v>
      </c>
      <c r="G2062" s="58" t="s">
        <v>115</v>
      </c>
      <c r="H2062" s="58" t="s">
        <v>108</v>
      </c>
      <c r="I2062" s="58" t="s">
        <v>120</v>
      </c>
      <c r="J2062" s="58">
        <v>184</v>
      </c>
      <c r="K2062" s="58">
        <v>263.12</v>
      </c>
    </row>
    <row r="2063" spans="1:11" hidden="1">
      <c r="A2063" s="58" t="s">
        <v>113</v>
      </c>
      <c r="B2063" s="58">
        <v>2022</v>
      </c>
      <c r="C2063" s="58" t="s">
        <v>28</v>
      </c>
      <c r="D2063" s="58" t="s">
        <v>104</v>
      </c>
      <c r="E2063" s="58" t="s">
        <v>118</v>
      </c>
      <c r="F2063" s="58" t="s">
        <v>119</v>
      </c>
      <c r="G2063" s="58" t="s">
        <v>115</v>
      </c>
      <c r="H2063" s="58" t="s">
        <v>108</v>
      </c>
      <c r="I2063" s="58" t="s">
        <v>120</v>
      </c>
      <c r="J2063" s="58">
        <v>178</v>
      </c>
      <c r="K2063" s="58">
        <v>254.54</v>
      </c>
    </row>
    <row r="2064" spans="1:11" hidden="1">
      <c r="A2064" s="58" t="s">
        <v>112</v>
      </c>
      <c r="B2064" s="58">
        <v>2022</v>
      </c>
      <c r="C2064" s="58" t="s">
        <v>28</v>
      </c>
      <c r="D2064" s="58" t="s">
        <v>104</v>
      </c>
      <c r="E2064" s="58" t="s">
        <v>118</v>
      </c>
      <c r="F2064" s="58" t="s">
        <v>119</v>
      </c>
      <c r="G2064" s="58" t="s">
        <v>115</v>
      </c>
      <c r="H2064" s="58" t="s">
        <v>108</v>
      </c>
      <c r="I2064" s="58" t="s">
        <v>120</v>
      </c>
      <c r="J2064" s="58">
        <v>172</v>
      </c>
      <c r="K2064" s="58">
        <v>245.96</v>
      </c>
    </row>
    <row r="2065" spans="1:11" hidden="1">
      <c r="A2065" s="58" t="s">
        <v>103</v>
      </c>
      <c r="B2065" s="58">
        <v>2022</v>
      </c>
      <c r="C2065" s="58" t="s">
        <v>28</v>
      </c>
      <c r="D2065" s="58" t="s">
        <v>104</v>
      </c>
      <c r="E2065" s="58" t="s">
        <v>118</v>
      </c>
      <c r="F2065" s="58" t="s">
        <v>119</v>
      </c>
      <c r="G2065" s="58" t="s">
        <v>115</v>
      </c>
      <c r="H2065" s="58" t="s">
        <v>108</v>
      </c>
      <c r="I2065" s="58" t="s">
        <v>120</v>
      </c>
      <c r="J2065" s="58">
        <v>181</v>
      </c>
      <c r="K2065" s="58">
        <v>258.83</v>
      </c>
    </row>
    <row r="2066" spans="1:11" hidden="1">
      <c r="A2066" s="58" t="s">
        <v>113</v>
      </c>
      <c r="B2066" s="58">
        <v>2022</v>
      </c>
      <c r="C2066" s="58" t="s">
        <v>28</v>
      </c>
      <c r="D2066" s="58" t="s">
        <v>104</v>
      </c>
      <c r="E2066" s="58" t="s">
        <v>118</v>
      </c>
      <c r="F2066" s="58" t="s">
        <v>119</v>
      </c>
      <c r="G2066" s="58" t="s">
        <v>115</v>
      </c>
      <c r="H2066" s="58" t="s">
        <v>108</v>
      </c>
      <c r="I2066" s="58" t="s">
        <v>120</v>
      </c>
      <c r="J2066" s="58">
        <v>175</v>
      </c>
      <c r="K2066" s="58">
        <v>250.25</v>
      </c>
    </row>
    <row r="2067" spans="1:11" hidden="1">
      <c r="A2067" s="58" t="s">
        <v>110</v>
      </c>
      <c r="B2067" s="58">
        <v>2022</v>
      </c>
      <c r="C2067" s="58" t="s">
        <v>28</v>
      </c>
      <c r="D2067" s="58" t="s">
        <v>104</v>
      </c>
      <c r="E2067" s="58" t="s">
        <v>118</v>
      </c>
      <c r="F2067" s="58" t="s">
        <v>119</v>
      </c>
      <c r="G2067" s="58" t="s">
        <v>115</v>
      </c>
      <c r="H2067" s="58" t="s">
        <v>108</v>
      </c>
      <c r="I2067" s="58" t="s">
        <v>120</v>
      </c>
      <c r="J2067" s="58">
        <v>169</v>
      </c>
      <c r="K2067" s="58">
        <v>241.67</v>
      </c>
    </row>
    <row r="2068" spans="1:11" hidden="1">
      <c r="A2068" s="58" t="s">
        <v>103</v>
      </c>
      <c r="B2068" s="58">
        <v>2022</v>
      </c>
      <c r="C2068" s="58" t="s">
        <v>24</v>
      </c>
      <c r="D2068" s="58" t="s">
        <v>104</v>
      </c>
      <c r="E2068" s="58" t="s">
        <v>118</v>
      </c>
      <c r="F2068" s="58" t="s">
        <v>119</v>
      </c>
      <c r="G2068" s="58" t="s">
        <v>115</v>
      </c>
      <c r="H2068" s="58" t="s">
        <v>108</v>
      </c>
      <c r="I2068" s="58" t="s">
        <v>120</v>
      </c>
      <c r="J2068" s="58">
        <v>232</v>
      </c>
      <c r="K2068" s="58">
        <v>331.76</v>
      </c>
    </row>
    <row r="2069" spans="1:11" hidden="1">
      <c r="A2069" s="58" t="s">
        <v>110</v>
      </c>
      <c r="B2069" s="58">
        <v>2022</v>
      </c>
      <c r="C2069" s="58" t="s">
        <v>24</v>
      </c>
      <c r="D2069" s="58" t="s">
        <v>104</v>
      </c>
      <c r="E2069" s="58" t="s">
        <v>118</v>
      </c>
      <c r="F2069" s="58" t="s">
        <v>119</v>
      </c>
      <c r="G2069" s="58" t="s">
        <v>115</v>
      </c>
      <c r="H2069" s="58" t="s">
        <v>108</v>
      </c>
      <c r="I2069" s="58" t="s">
        <v>120</v>
      </c>
      <c r="J2069" s="58">
        <v>226</v>
      </c>
      <c r="K2069" s="58">
        <v>323.18</v>
      </c>
    </row>
    <row r="2070" spans="1:11" hidden="1">
      <c r="A2070" s="58" t="s">
        <v>110</v>
      </c>
      <c r="B2070" s="58">
        <v>2022</v>
      </c>
      <c r="C2070" s="58" t="s">
        <v>24</v>
      </c>
      <c r="D2070" s="58" t="s">
        <v>104</v>
      </c>
      <c r="E2070" s="58" t="s">
        <v>118</v>
      </c>
      <c r="F2070" s="58" t="s">
        <v>119</v>
      </c>
      <c r="G2070" s="58" t="s">
        <v>115</v>
      </c>
      <c r="H2070" s="58" t="s">
        <v>108</v>
      </c>
      <c r="I2070" s="58" t="s">
        <v>120</v>
      </c>
      <c r="J2070" s="58">
        <v>220</v>
      </c>
      <c r="K2070" s="58">
        <v>314.60000000000002</v>
      </c>
    </row>
    <row r="2071" spans="1:11" hidden="1">
      <c r="A2071" s="58" t="s">
        <v>112</v>
      </c>
      <c r="B2071" s="58">
        <v>2022</v>
      </c>
      <c r="C2071" s="58" t="s">
        <v>24</v>
      </c>
      <c r="D2071" s="58" t="s">
        <v>104</v>
      </c>
      <c r="E2071" s="58" t="s">
        <v>118</v>
      </c>
      <c r="F2071" s="58" t="s">
        <v>119</v>
      </c>
      <c r="G2071" s="58" t="s">
        <v>115</v>
      </c>
      <c r="H2071" s="58" t="s">
        <v>108</v>
      </c>
      <c r="I2071" s="58" t="s">
        <v>120</v>
      </c>
      <c r="J2071" s="58">
        <v>229</v>
      </c>
      <c r="K2071" s="58">
        <v>327.47000000000003</v>
      </c>
    </row>
    <row r="2072" spans="1:11" hidden="1">
      <c r="A2072" s="58" t="s">
        <v>103</v>
      </c>
      <c r="B2072" s="58">
        <v>2022</v>
      </c>
      <c r="C2072" s="58" t="s">
        <v>24</v>
      </c>
      <c r="D2072" s="58" t="s">
        <v>104</v>
      </c>
      <c r="E2072" s="58" t="s">
        <v>118</v>
      </c>
      <c r="F2072" s="58" t="s">
        <v>119</v>
      </c>
      <c r="G2072" s="58" t="s">
        <v>115</v>
      </c>
      <c r="H2072" s="58" t="s">
        <v>108</v>
      </c>
      <c r="I2072" s="58" t="s">
        <v>120</v>
      </c>
      <c r="J2072" s="58">
        <v>223</v>
      </c>
      <c r="K2072" s="58">
        <v>318.89</v>
      </c>
    </row>
    <row r="2073" spans="1:11" hidden="1">
      <c r="A2073" s="58" t="s">
        <v>103</v>
      </c>
      <c r="B2073" s="58">
        <v>2022</v>
      </c>
      <c r="C2073" s="58" t="s">
        <v>24</v>
      </c>
      <c r="D2073" s="58" t="s">
        <v>104</v>
      </c>
      <c r="E2073" s="58" t="s">
        <v>118</v>
      </c>
      <c r="F2073" s="58" t="s">
        <v>119</v>
      </c>
      <c r="G2073" s="58" t="s">
        <v>115</v>
      </c>
      <c r="H2073" s="58" t="s">
        <v>108</v>
      </c>
      <c r="I2073" s="58" t="s">
        <v>120</v>
      </c>
      <c r="J2073" s="58">
        <v>217</v>
      </c>
      <c r="K2073" s="58">
        <v>310.31</v>
      </c>
    </row>
    <row r="2074" spans="1:11" hidden="1">
      <c r="A2074" s="58" t="s">
        <v>110</v>
      </c>
      <c r="B2074" s="58">
        <v>2022</v>
      </c>
      <c r="C2074" s="58" t="s">
        <v>27</v>
      </c>
      <c r="D2074" s="58" t="s">
        <v>104</v>
      </c>
      <c r="E2074" s="58" t="s">
        <v>118</v>
      </c>
      <c r="F2074" s="58" t="s">
        <v>119</v>
      </c>
      <c r="G2074" s="58" t="s">
        <v>115</v>
      </c>
      <c r="H2074" s="58" t="s">
        <v>108</v>
      </c>
      <c r="I2074" s="58" t="s">
        <v>120</v>
      </c>
      <c r="J2074" s="58">
        <v>196</v>
      </c>
      <c r="K2074" s="58">
        <v>280.27999999999997</v>
      </c>
    </row>
    <row r="2075" spans="1:11" hidden="1">
      <c r="A2075" s="58" t="s">
        <v>103</v>
      </c>
      <c r="B2075" s="58">
        <v>2022</v>
      </c>
      <c r="C2075" s="58" t="s">
        <v>27</v>
      </c>
      <c r="D2075" s="58" t="s">
        <v>104</v>
      </c>
      <c r="E2075" s="58" t="s">
        <v>118</v>
      </c>
      <c r="F2075" s="58" t="s">
        <v>119</v>
      </c>
      <c r="G2075" s="58" t="s">
        <v>115</v>
      </c>
      <c r="H2075" s="58" t="s">
        <v>108</v>
      </c>
      <c r="I2075" s="58" t="s">
        <v>120</v>
      </c>
      <c r="J2075" s="58">
        <v>190</v>
      </c>
      <c r="K2075" s="58">
        <v>271.7</v>
      </c>
    </row>
    <row r="2076" spans="1:11" hidden="1">
      <c r="A2076" s="58" t="s">
        <v>103</v>
      </c>
      <c r="B2076" s="58">
        <v>2022</v>
      </c>
      <c r="C2076" s="58" t="s">
        <v>27</v>
      </c>
      <c r="D2076" s="58" t="s">
        <v>104</v>
      </c>
      <c r="E2076" s="58" t="s">
        <v>118</v>
      </c>
      <c r="F2076" s="58" t="s">
        <v>119</v>
      </c>
      <c r="G2076" s="58" t="s">
        <v>115</v>
      </c>
      <c r="H2076" s="58" t="s">
        <v>108</v>
      </c>
      <c r="I2076" s="58" t="s">
        <v>120</v>
      </c>
      <c r="J2076" s="58">
        <v>199</v>
      </c>
      <c r="K2076" s="58">
        <v>284.57</v>
      </c>
    </row>
    <row r="2077" spans="1:11" hidden="1">
      <c r="A2077" s="58" t="s">
        <v>103</v>
      </c>
      <c r="B2077" s="58">
        <v>2022</v>
      </c>
      <c r="C2077" s="58" t="s">
        <v>27</v>
      </c>
      <c r="D2077" s="58" t="s">
        <v>104</v>
      </c>
      <c r="E2077" s="58" t="s">
        <v>118</v>
      </c>
      <c r="F2077" s="58" t="s">
        <v>119</v>
      </c>
      <c r="G2077" s="58" t="s">
        <v>115</v>
      </c>
      <c r="H2077" s="58" t="s">
        <v>108</v>
      </c>
      <c r="I2077" s="58" t="s">
        <v>120</v>
      </c>
      <c r="J2077" s="58">
        <v>193</v>
      </c>
      <c r="K2077" s="58">
        <v>275.99</v>
      </c>
    </row>
    <row r="2078" spans="1:11" hidden="1">
      <c r="A2078" s="58" t="s">
        <v>103</v>
      </c>
      <c r="B2078" s="58">
        <v>2022</v>
      </c>
      <c r="C2078" s="58" t="s">
        <v>27</v>
      </c>
      <c r="D2078" s="58" t="s">
        <v>104</v>
      </c>
      <c r="E2078" s="58" t="s">
        <v>118</v>
      </c>
      <c r="F2078" s="58" t="s">
        <v>119</v>
      </c>
      <c r="G2078" s="58" t="s">
        <v>115</v>
      </c>
      <c r="H2078" s="58" t="s">
        <v>108</v>
      </c>
      <c r="I2078" s="58" t="s">
        <v>120</v>
      </c>
      <c r="J2078" s="58">
        <v>187</v>
      </c>
      <c r="K2078" s="58">
        <v>267.41000000000003</v>
      </c>
    </row>
    <row r="2079" spans="1:11" hidden="1">
      <c r="A2079" s="58" t="s">
        <v>110</v>
      </c>
      <c r="B2079" s="58">
        <v>2022</v>
      </c>
      <c r="C2079" s="58" t="s">
        <v>26</v>
      </c>
      <c r="D2079" s="58" t="s">
        <v>116</v>
      </c>
      <c r="E2079" s="58" t="s">
        <v>118</v>
      </c>
      <c r="F2079" s="58" t="s">
        <v>119</v>
      </c>
      <c r="G2079" s="58" t="s">
        <v>115</v>
      </c>
      <c r="H2079" s="58" t="s">
        <v>108</v>
      </c>
      <c r="I2079" s="58" t="s">
        <v>120</v>
      </c>
      <c r="J2079" s="58">
        <v>278</v>
      </c>
      <c r="K2079" s="58">
        <v>397.54</v>
      </c>
    </row>
    <row r="2080" spans="1:11" hidden="1">
      <c r="A2080" s="58" t="s">
        <v>114</v>
      </c>
      <c r="B2080" s="58">
        <v>2022</v>
      </c>
      <c r="C2080" s="58" t="s">
        <v>26</v>
      </c>
      <c r="D2080" s="58" t="s">
        <v>116</v>
      </c>
      <c r="E2080" s="58" t="s">
        <v>118</v>
      </c>
      <c r="F2080" s="58" t="s">
        <v>119</v>
      </c>
      <c r="G2080" s="58" t="s">
        <v>115</v>
      </c>
      <c r="H2080" s="58" t="s">
        <v>108</v>
      </c>
      <c r="I2080" s="58" t="s">
        <v>120</v>
      </c>
      <c r="J2080" s="58">
        <v>326</v>
      </c>
      <c r="K2080" s="58">
        <v>466.18</v>
      </c>
    </row>
    <row r="2081" spans="1:11" hidden="1">
      <c r="A2081" s="58" t="s">
        <v>103</v>
      </c>
      <c r="B2081" s="58">
        <v>2022</v>
      </c>
      <c r="C2081" s="58" t="s">
        <v>26</v>
      </c>
      <c r="D2081" s="58" t="s">
        <v>116</v>
      </c>
      <c r="E2081" s="58" t="s">
        <v>118</v>
      </c>
      <c r="F2081" s="58" t="s">
        <v>119</v>
      </c>
      <c r="G2081" s="58" t="s">
        <v>115</v>
      </c>
      <c r="H2081" s="58" t="s">
        <v>108</v>
      </c>
      <c r="I2081" s="58" t="s">
        <v>120</v>
      </c>
      <c r="J2081" s="58">
        <v>280</v>
      </c>
      <c r="K2081" s="58">
        <v>400.4</v>
      </c>
    </row>
    <row r="2082" spans="1:11" hidden="1">
      <c r="A2082" s="58" t="s">
        <v>103</v>
      </c>
      <c r="B2082" s="58">
        <v>2022</v>
      </c>
      <c r="C2082" s="58" t="s">
        <v>26</v>
      </c>
      <c r="D2082" s="58" t="s">
        <v>116</v>
      </c>
      <c r="E2082" s="58" t="s">
        <v>118</v>
      </c>
      <c r="F2082" s="58" t="s">
        <v>119</v>
      </c>
      <c r="G2082" s="58" t="s">
        <v>115</v>
      </c>
      <c r="H2082" s="58" t="s">
        <v>108</v>
      </c>
      <c r="I2082" s="58" t="s">
        <v>120</v>
      </c>
      <c r="J2082" s="58">
        <v>834</v>
      </c>
      <c r="K2082" s="58">
        <v>1192.6199999999999</v>
      </c>
    </row>
    <row r="2083" spans="1:11" hidden="1">
      <c r="A2083" s="58" t="s">
        <v>103</v>
      </c>
      <c r="B2083" s="58">
        <v>2022</v>
      </c>
      <c r="C2083" s="58" t="s">
        <v>26</v>
      </c>
      <c r="D2083" s="58" t="s">
        <v>116</v>
      </c>
      <c r="E2083" s="58" t="s">
        <v>118</v>
      </c>
      <c r="F2083" s="58" t="s">
        <v>119</v>
      </c>
      <c r="G2083" s="58" t="s">
        <v>115</v>
      </c>
      <c r="H2083" s="58" t="s">
        <v>108</v>
      </c>
      <c r="I2083" s="58" t="s">
        <v>120</v>
      </c>
      <c r="J2083" s="58">
        <v>867</v>
      </c>
      <c r="K2083" s="58">
        <v>1239.81</v>
      </c>
    </row>
    <row r="2084" spans="1:11" hidden="1">
      <c r="A2084" s="58" t="s">
        <v>110</v>
      </c>
      <c r="B2084" s="58">
        <v>2022</v>
      </c>
      <c r="C2084" s="58" t="s">
        <v>26</v>
      </c>
      <c r="D2084" s="58" t="s">
        <v>116</v>
      </c>
      <c r="E2084" s="58" t="s">
        <v>118</v>
      </c>
      <c r="F2084" s="58" t="s">
        <v>119</v>
      </c>
      <c r="G2084" s="58" t="s">
        <v>115</v>
      </c>
      <c r="H2084" s="58" t="s">
        <v>108</v>
      </c>
      <c r="I2084" s="58" t="s">
        <v>120</v>
      </c>
      <c r="J2084" s="58">
        <v>931</v>
      </c>
      <c r="K2084" s="58">
        <v>1331.33</v>
      </c>
    </row>
    <row r="2085" spans="1:11" hidden="1">
      <c r="A2085" s="58" t="s">
        <v>110</v>
      </c>
      <c r="B2085" s="58">
        <v>2022</v>
      </c>
      <c r="C2085" s="58" t="s">
        <v>26</v>
      </c>
      <c r="D2085" s="58" t="s">
        <v>116</v>
      </c>
      <c r="E2085" s="58" t="s">
        <v>118</v>
      </c>
      <c r="F2085" s="58" t="s">
        <v>119</v>
      </c>
      <c r="G2085" s="58" t="s">
        <v>115</v>
      </c>
      <c r="H2085" s="58" t="s">
        <v>108</v>
      </c>
      <c r="I2085" s="58" t="s">
        <v>120</v>
      </c>
      <c r="J2085" s="58">
        <v>932</v>
      </c>
      <c r="K2085" s="58">
        <v>1332.76</v>
      </c>
    </row>
    <row r="2086" spans="1:11" hidden="1">
      <c r="A2086" s="58" t="s">
        <v>103</v>
      </c>
      <c r="B2086" s="58">
        <v>2022</v>
      </c>
      <c r="C2086" s="58" t="s">
        <v>26</v>
      </c>
      <c r="D2086" s="58" t="s">
        <v>116</v>
      </c>
      <c r="E2086" s="58" t="s">
        <v>118</v>
      </c>
      <c r="F2086" s="58" t="s">
        <v>119</v>
      </c>
      <c r="G2086" s="58" t="s">
        <v>115</v>
      </c>
      <c r="H2086" s="58" t="s">
        <v>108</v>
      </c>
      <c r="I2086" s="58" t="s">
        <v>120</v>
      </c>
      <c r="J2086" s="58">
        <v>933</v>
      </c>
      <c r="K2086" s="58">
        <v>1334.19</v>
      </c>
    </row>
    <row r="2087" spans="1:11" hidden="1">
      <c r="A2087" s="58" t="s">
        <v>110</v>
      </c>
      <c r="B2087" s="58">
        <v>2022</v>
      </c>
      <c r="C2087" s="58" t="s">
        <v>26</v>
      </c>
      <c r="D2087" s="58" t="s">
        <v>116</v>
      </c>
      <c r="E2087" s="58" t="s">
        <v>118</v>
      </c>
      <c r="F2087" s="58" t="s">
        <v>119</v>
      </c>
      <c r="G2087" s="58" t="s">
        <v>115</v>
      </c>
      <c r="H2087" s="58" t="s">
        <v>108</v>
      </c>
      <c r="I2087" s="58" t="s">
        <v>120</v>
      </c>
      <c r="J2087" s="58">
        <v>873</v>
      </c>
      <c r="K2087" s="58">
        <v>526.24</v>
      </c>
    </row>
    <row r="2088" spans="1:11" hidden="1">
      <c r="A2088" s="58" t="s">
        <v>103</v>
      </c>
      <c r="B2088" s="58">
        <v>2022</v>
      </c>
      <c r="C2088" s="58" t="s">
        <v>26</v>
      </c>
      <c r="D2088" s="58" t="s">
        <v>116</v>
      </c>
      <c r="E2088" s="58" t="s">
        <v>118</v>
      </c>
      <c r="F2088" s="58" t="s">
        <v>119</v>
      </c>
      <c r="G2088" s="58" t="s">
        <v>115</v>
      </c>
      <c r="H2088" s="58" t="s">
        <v>108</v>
      </c>
      <c r="I2088" s="58" t="s">
        <v>120</v>
      </c>
      <c r="J2088" s="58">
        <v>327</v>
      </c>
      <c r="K2088" s="58">
        <v>467.61</v>
      </c>
    </row>
    <row r="2089" spans="1:11" hidden="1">
      <c r="A2089" s="58" t="s">
        <v>103</v>
      </c>
      <c r="B2089" s="58">
        <v>2022</v>
      </c>
      <c r="C2089" s="58" t="s">
        <v>26</v>
      </c>
      <c r="D2089" s="58" t="s">
        <v>116</v>
      </c>
      <c r="E2089" s="58" t="s">
        <v>118</v>
      </c>
      <c r="F2089" s="58" t="s">
        <v>119</v>
      </c>
      <c r="G2089" s="58" t="s">
        <v>115</v>
      </c>
      <c r="H2089" s="58" t="s">
        <v>108</v>
      </c>
      <c r="I2089" s="58" t="s">
        <v>120</v>
      </c>
      <c r="J2089" s="58">
        <v>183</v>
      </c>
      <c r="K2089" s="58">
        <v>261.69</v>
      </c>
    </row>
    <row r="2090" spans="1:11" hidden="1">
      <c r="A2090" s="58" t="s">
        <v>110</v>
      </c>
      <c r="B2090" s="58">
        <v>2022</v>
      </c>
      <c r="C2090" s="58" t="s">
        <v>26</v>
      </c>
      <c r="D2090" s="58" t="s">
        <v>116</v>
      </c>
      <c r="E2090" s="58" t="s">
        <v>118</v>
      </c>
      <c r="F2090" s="58" t="s">
        <v>119</v>
      </c>
      <c r="G2090" s="58" t="s">
        <v>115</v>
      </c>
      <c r="H2090" s="58" t="s">
        <v>108</v>
      </c>
      <c r="I2090" s="58" t="s">
        <v>120</v>
      </c>
      <c r="J2090" s="58">
        <v>177</v>
      </c>
      <c r="K2090" s="58">
        <v>253.11</v>
      </c>
    </row>
    <row r="2091" spans="1:11" hidden="1">
      <c r="A2091" s="58" t="s">
        <v>103</v>
      </c>
      <c r="B2091" s="58">
        <v>2022</v>
      </c>
      <c r="C2091" s="58" t="s">
        <v>26</v>
      </c>
      <c r="D2091" s="58" t="s">
        <v>116</v>
      </c>
      <c r="E2091" s="58" t="s">
        <v>118</v>
      </c>
      <c r="F2091" s="58" t="s">
        <v>119</v>
      </c>
      <c r="G2091" s="58" t="s">
        <v>115</v>
      </c>
      <c r="H2091" s="58" t="s">
        <v>108</v>
      </c>
      <c r="I2091" s="58" t="s">
        <v>120</v>
      </c>
      <c r="J2091" s="58">
        <v>171</v>
      </c>
      <c r="K2091" s="58">
        <v>244.53</v>
      </c>
    </row>
    <row r="2092" spans="1:11" hidden="1">
      <c r="A2092" s="58" t="s">
        <v>103</v>
      </c>
      <c r="B2092" s="58">
        <v>2022</v>
      </c>
      <c r="C2092" s="58" t="s">
        <v>26</v>
      </c>
      <c r="D2092" s="58" t="s">
        <v>116</v>
      </c>
      <c r="E2092" s="58" t="s">
        <v>118</v>
      </c>
      <c r="F2092" s="58" t="s">
        <v>119</v>
      </c>
      <c r="G2092" s="58" t="s">
        <v>115</v>
      </c>
      <c r="H2092" s="58" t="s">
        <v>108</v>
      </c>
      <c r="I2092" s="58" t="s">
        <v>120</v>
      </c>
      <c r="J2092" s="58">
        <v>277</v>
      </c>
      <c r="K2092" s="58">
        <v>396.11</v>
      </c>
    </row>
    <row r="2093" spans="1:11" hidden="1">
      <c r="A2093" s="58" t="s">
        <v>112</v>
      </c>
      <c r="B2093" s="58">
        <v>2022</v>
      </c>
      <c r="C2093" s="58" t="s">
        <v>26</v>
      </c>
      <c r="D2093" s="58" t="s">
        <v>116</v>
      </c>
      <c r="E2093" s="58" t="s">
        <v>118</v>
      </c>
      <c r="F2093" s="58" t="s">
        <v>119</v>
      </c>
      <c r="G2093" s="58" t="s">
        <v>115</v>
      </c>
      <c r="H2093" s="58" t="s">
        <v>108</v>
      </c>
      <c r="I2093" s="58" t="s">
        <v>120</v>
      </c>
      <c r="J2093" s="58">
        <v>325</v>
      </c>
      <c r="K2093" s="58">
        <v>464.75</v>
      </c>
    </row>
    <row r="2094" spans="1:11" hidden="1">
      <c r="A2094" s="58" t="s">
        <v>110</v>
      </c>
      <c r="B2094" s="58">
        <v>2022</v>
      </c>
      <c r="C2094" s="58" t="s">
        <v>26</v>
      </c>
      <c r="D2094" s="58" t="s">
        <v>116</v>
      </c>
      <c r="E2094" s="58" t="s">
        <v>118</v>
      </c>
      <c r="F2094" s="58" t="s">
        <v>119</v>
      </c>
      <c r="G2094" s="58" t="s">
        <v>115</v>
      </c>
      <c r="H2094" s="58" t="s">
        <v>108</v>
      </c>
      <c r="I2094" s="58" t="s">
        <v>120</v>
      </c>
      <c r="J2094" s="58">
        <v>842</v>
      </c>
      <c r="K2094" s="58">
        <v>1204.06</v>
      </c>
    </row>
    <row r="2095" spans="1:11" hidden="1">
      <c r="A2095" s="58" t="s">
        <v>110</v>
      </c>
      <c r="B2095" s="58">
        <v>2022</v>
      </c>
      <c r="C2095" s="58" t="s">
        <v>26</v>
      </c>
      <c r="D2095" s="58" t="s">
        <v>116</v>
      </c>
      <c r="E2095" s="58" t="s">
        <v>118</v>
      </c>
      <c r="F2095" s="58" t="s">
        <v>119</v>
      </c>
      <c r="G2095" s="58" t="s">
        <v>115</v>
      </c>
      <c r="H2095" s="58" t="s">
        <v>108</v>
      </c>
      <c r="I2095" s="58" t="s">
        <v>120</v>
      </c>
      <c r="J2095" s="58">
        <v>876</v>
      </c>
      <c r="K2095" s="58">
        <v>1252.68</v>
      </c>
    </row>
    <row r="2096" spans="1:11" hidden="1">
      <c r="A2096" s="58" t="s">
        <v>110</v>
      </c>
      <c r="B2096" s="58">
        <v>2022</v>
      </c>
      <c r="C2096" s="58" t="s">
        <v>30</v>
      </c>
      <c r="D2096" s="58" t="s">
        <v>116</v>
      </c>
      <c r="E2096" s="58" t="s">
        <v>118</v>
      </c>
      <c r="F2096" s="58" t="s">
        <v>119</v>
      </c>
      <c r="G2096" s="58" t="s">
        <v>115</v>
      </c>
      <c r="H2096" s="58" t="s">
        <v>108</v>
      </c>
      <c r="I2096" s="58" t="s">
        <v>120</v>
      </c>
      <c r="J2096" s="58">
        <v>332</v>
      </c>
      <c r="K2096" s="58">
        <v>474.76</v>
      </c>
    </row>
    <row r="2097" spans="1:11" hidden="1">
      <c r="A2097" s="58" t="s">
        <v>110</v>
      </c>
      <c r="B2097" s="58">
        <v>2022</v>
      </c>
      <c r="C2097" s="58" t="s">
        <v>30</v>
      </c>
      <c r="D2097" s="58" t="s">
        <v>116</v>
      </c>
      <c r="E2097" s="58" t="s">
        <v>118</v>
      </c>
      <c r="F2097" s="58" t="s">
        <v>119</v>
      </c>
      <c r="G2097" s="58" t="s">
        <v>115</v>
      </c>
      <c r="H2097" s="58" t="s">
        <v>108</v>
      </c>
      <c r="I2097" s="58" t="s">
        <v>120</v>
      </c>
      <c r="J2097" s="58">
        <v>302</v>
      </c>
      <c r="K2097" s="58">
        <v>431.86</v>
      </c>
    </row>
    <row r="2098" spans="1:11" hidden="1">
      <c r="A2098" s="58" t="s">
        <v>112</v>
      </c>
      <c r="B2098" s="58">
        <v>2022</v>
      </c>
      <c r="C2098" s="58" t="s">
        <v>30</v>
      </c>
      <c r="D2098" s="58" t="s">
        <v>116</v>
      </c>
      <c r="E2098" s="58" t="s">
        <v>118</v>
      </c>
      <c r="F2098" s="58" t="s">
        <v>119</v>
      </c>
      <c r="G2098" s="58" t="s">
        <v>115</v>
      </c>
      <c r="H2098" s="58" t="s">
        <v>108</v>
      </c>
      <c r="I2098" s="58" t="s">
        <v>120</v>
      </c>
      <c r="J2098" s="58">
        <v>256</v>
      </c>
      <c r="K2098" s="58">
        <v>366.08</v>
      </c>
    </row>
    <row r="2099" spans="1:11" hidden="1">
      <c r="A2099" s="58" t="s">
        <v>113</v>
      </c>
      <c r="B2099" s="58">
        <v>2022</v>
      </c>
      <c r="C2099" s="58" t="s">
        <v>30</v>
      </c>
      <c r="D2099" s="58" t="s">
        <v>116</v>
      </c>
      <c r="E2099" s="58" t="s">
        <v>118</v>
      </c>
      <c r="F2099" s="58" t="s">
        <v>119</v>
      </c>
      <c r="G2099" s="58" t="s">
        <v>115</v>
      </c>
      <c r="H2099" s="58" t="s">
        <v>108</v>
      </c>
      <c r="I2099" s="58" t="s">
        <v>120</v>
      </c>
      <c r="J2099" s="58">
        <v>304</v>
      </c>
      <c r="K2099" s="58">
        <v>434.72</v>
      </c>
    </row>
    <row r="2100" spans="1:11" hidden="1">
      <c r="A2100" s="58" t="s">
        <v>103</v>
      </c>
      <c r="B2100" s="58">
        <v>2022</v>
      </c>
      <c r="C2100" s="58" t="s">
        <v>30</v>
      </c>
      <c r="D2100" s="58" t="s">
        <v>116</v>
      </c>
      <c r="E2100" s="58" t="s">
        <v>118</v>
      </c>
      <c r="F2100" s="58" t="s">
        <v>119</v>
      </c>
      <c r="G2100" s="58" t="s">
        <v>115</v>
      </c>
      <c r="H2100" s="58" t="s">
        <v>108</v>
      </c>
      <c r="I2100" s="58" t="s">
        <v>120</v>
      </c>
      <c r="J2100" s="58">
        <v>784</v>
      </c>
      <c r="K2100" s="58">
        <v>1121.1199999999999</v>
      </c>
    </row>
    <row r="2101" spans="1:11" hidden="1">
      <c r="A2101" s="58" t="s">
        <v>113</v>
      </c>
      <c r="B2101" s="58">
        <v>2022</v>
      </c>
      <c r="C2101" s="58" t="s">
        <v>30</v>
      </c>
      <c r="D2101" s="58" t="s">
        <v>116</v>
      </c>
      <c r="E2101" s="58" t="s">
        <v>118</v>
      </c>
      <c r="F2101" s="58" t="s">
        <v>119</v>
      </c>
      <c r="G2101" s="58" t="s">
        <v>115</v>
      </c>
      <c r="H2101" s="58" t="s">
        <v>108</v>
      </c>
      <c r="I2101" s="58" t="s">
        <v>120</v>
      </c>
      <c r="J2101" s="58">
        <v>837</v>
      </c>
      <c r="K2101" s="58">
        <v>1196.9100000000001</v>
      </c>
    </row>
    <row r="2102" spans="1:11" hidden="1">
      <c r="A2102" s="58" t="s">
        <v>110</v>
      </c>
      <c r="B2102" s="58">
        <v>2022</v>
      </c>
      <c r="C2102" s="58" t="s">
        <v>30</v>
      </c>
      <c r="D2102" s="58" t="s">
        <v>116</v>
      </c>
      <c r="E2102" s="58" t="s">
        <v>118</v>
      </c>
      <c r="F2102" s="58" t="s">
        <v>119</v>
      </c>
      <c r="G2102" s="58" t="s">
        <v>115</v>
      </c>
      <c r="H2102" s="58" t="s">
        <v>108</v>
      </c>
      <c r="I2102" s="58" t="s">
        <v>120</v>
      </c>
      <c r="J2102" s="58">
        <v>870</v>
      </c>
      <c r="K2102" s="58">
        <v>1244.0999999999999</v>
      </c>
    </row>
    <row r="2103" spans="1:11" hidden="1">
      <c r="A2103" s="58" t="s">
        <v>110</v>
      </c>
      <c r="B2103" s="58">
        <v>2022</v>
      </c>
      <c r="C2103" s="58" t="s">
        <v>30</v>
      </c>
      <c r="D2103" s="58" t="s">
        <v>116</v>
      </c>
      <c r="E2103" s="58" t="s">
        <v>118</v>
      </c>
      <c r="F2103" s="58" t="s">
        <v>119</v>
      </c>
      <c r="G2103" s="58" t="s">
        <v>115</v>
      </c>
      <c r="H2103" s="58" t="s">
        <v>108</v>
      </c>
      <c r="I2103" s="58" t="s">
        <v>120</v>
      </c>
      <c r="J2103" s="58">
        <v>942</v>
      </c>
      <c r="K2103" s="58">
        <v>1347.06</v>
      </c>
    </row>
    <row r="2104" spans="1:11" hidden="1">
      <c r="A2104" s="58" t="s">
        <v>110</v>
      </c>
      <c r="B2104" s="58">
        <v>2022</v>
      </c>
      <c r="C2104" s="58" t="s">
        <v>30</v>
      </c>
      <c r="D2104" s="58" t="s">
        <v>116</v>
      </c>
      <c r="E2104" s="58" t="s">
        <v>118</v>
      </c>
      <c r="F2104" s="58" t="s">
        <v>119</v>
      </c>
      <c r="G2104" s="58" t="s">
        <v>115</v>
      </c>
      <c r="H2104" s="58" t="s">
        <v>108</v>
      </c>
      <c r="I2104" s="58" t="s">
        <v>120</v>
      </c>
      <c r="J2104" s="58">
        <v>943</v>
      </c>
      <c r="K2104" s="58">
        <v>1348.49</v>
      </c>
    </row>
    <row r="2105" spans="1:11" hidden="1">
      <c r="A2105" s="58" t="s">
        <v>103</v>
      </c>
      <c r="B2105" s="58">
        <v>2022</v>
      </c>
      <c r="C2105" s="58" t="s">
        <v>30</v>
      </c>
      <c r="D2105" s="58" t="s">
        <v>116</v>
      </c>
      <c r="E2105" s="58" t="s">
        <v>118</v>
      </c>
      <c r="F2105" s="58" t="s">
        <v>119</v>
      </c>
      <c r="G2105" s="58" t="s">
        <v>115</v>
      </c>
      <c r="H2105" s="58" t="s">
        <v>108</v>
      </c>
      <c r="I2105" s="58" t="s">
        <v>120</v>
      </c>
      <c r="J2105" s="58">
        <v>944</v>
      </c>
      <c r="K2105" s="58">
        <v>1349.92</v>
      </c>
    </row>
    <row r="2106" spans="1:11" hidden="1">
      <c r="A2106" s="58" t="s">
        <v>110</v>
      </c>
      <c r="B2106" s="58">
        <v>2022</v>
      </c>
      <c r="C2106" s="58" t="s">
        <v>30</v>
      </c>
      <c r="D2106" s="58" t="s">
        <v>116</v>
      </c>
      <c r="E2106" s="58" t="s">
        <v>118</v>
      </c>
      <c r="F2106" s="58" t="s">
        <v>119</v>
      </c>
      <c r="G2106" s="58" t="s">
        <v>115</v>
      </c>
      <c r="H2106" s="58" t="s">
        <v>108</v>
      </c>
      <c r="I2106" s="58" t="s">
        <v>120</v>
      </c>
      <c r="J2106" s="58">
        <v>823</v>
      </c>
      <c r="K2106" s="58">
        <v>526.24</v>
      </c>
    </row>
    <row r="2107" spans="1:11" hidden="1">
      <c r="A2107" s="58" t="s">
        <v>103</v>
      </c>
      <c r="B2107" s="58">
        <v>2022</v>
      </c>
      <c r="C2107" s="58" t="s">
        <v>30</v>
      </c>
      <c r="D2107" s="58" t="s">
        <v>116</v>
      </c>
      <c r="E2107" s="58" t="s">
        <v>118</v>
      </c>
      <c r="F2107" s="58" t="s">
        <v>119</v>
      </c>
      <c r="G2107" s="58" t="s">
        <v>115</v>
      </c>
      <c r="H2107" s="58" t="s">
        <v>108</v>
      </c>
      <c r="I2107" s="58" t="s">
        <v>120</v>
      </c>
      <c r="J2107" s="58">
        <v>877</v>
      </c>
      <c r="K2107" s="58">
        <v>526.24</v>
      </c>
    </row>
    <row r="2108" spans="1:11" hidden="1">
      <c r="A2108" s="58" t="s">
        <v>103</v>
      </c>
      <c r="B2108" s="58">
        <v>2022</v>
      </c>
      <c r="C2108" s="58" t="s">
        <v>30</v>
      </c>
      <c r="D2108" s="58" t="s">
        <v>116</v>
      </c>
      <c r="E2108" s="58" t="s">
        <v>118</v>
      </c>
      <c r="F2108" s="58" t="s">
        <v>119</v>
      </c>
      <c r="G2108" s="58" t="s">
        <v>115</v>
      </c>
      <c r="H2108" s="58" t="s">
        <v>108</v>
      </c>
      <c r="I2108" s="58" t="s">
        <v>120</v>
      </c>
      <c r="J2108" s="58">
        <v>303</v>
      </c>
      <c r="K2108" s="58">
        <v>433.29</v>
      </c>
    </row>
    <row r="2109" spans="1:11" hidden="1">
      <c r="A2109" s="58" t="s">
        <v>113</v>
      </c>
      <c r="B2109" s="58">
        <v>2022</v>
      </c>
      <c r="C2109" s="58" t="s">
        <v>30</v>
      </c>
      <c r="D2109" s="58" t="s">
        <v>116</v>
      </c>
      <c r="E2109" s="58" t="s">
        <v>118</v>
      </c>
      <c r="F2109" s="58" t="s">
        <v>119</v>
      </c>
      <c r="G2109" s="58" t="s">
        <v>115</v>
      </c>
      <c r="H2109" s="58" t="s">
        <v>108</v>
      </c>
      <c r="I2109" s="58" t="s">
        <v>120</v>
      </c>
      <c r="J2109" s="58">
        <v>363</v>
      </c>
      <c r="K2109" s="58">
        <v>519.09</v>
      </c>
    </row>
    <row r="2110" spans="1:11" hidden="1">
      <c r="A2110" s="58" t="s">
        <v>112</v>
      </c>
      <c r="B2110" s="58">
        <v>2022</v>
      </c>
      <c r="C2110" s="58" t="s">
        <v>30</v>
      </c>
      <c r="D2110" s="58" t="s">
        <v>116</v>
      </c>
      <c r="E2110" s="58" t="s">
        <v>118</v>
      </c>
      <c r="F2110" s="58" t="s">
        <v>119</v>
      </c>
      <c r="G2110" s="58" t="s">
        <v>115</v>
      </c>
      <c r="H2110" s="58" t="s">
        <v>108</v>
      </c>
      <c r="I2110" s="58" t="s">
        <v>120</v>
      </c>
      <c r="J2110" s="58">
        <v>357</v>
      </c>
      <c r="K2110" s="58">
        <v>510.51</v>
      </c>
    </row>
    <row r="2111" spans="1:11" hidden="1">
      <c r="A2111" s="58" t="s">
        <v>113</v>
      </c>
      <c r="B2111" s="58">
        <v>2022</v>
      </c>
      <c r="C2111" s="58" t="s">
        <v>30</v>
      </c>
      <c r="D2111" s="58" t="s">
        <v>116</v>
      </c>
      <c r="E2111" s="58" t="s">
        <v>118</v>
      </c>
      <c r="F2111" s="58" t="s">
        <v>119</v>
      </c>
      <c r="G2111" s="58" t="s">
        <v>115</v>
      </c>
      <c r="H2111" s="58" t="s">
        <v>108</v>
      </c>
      <c r="I2111" s="58" t="s">
        <v>120</v>
      </c>
      <c r="J2111" s="58">
        <v>331</v>
      </c>
      <c r="K2111" s="58">
        <v>473.33</v>
      </c>
    </row>
    <row r="2112" spans="1:11" hidden="1">
      <c r="A2112" s="58" t="s">
        <v>110</v>
      </c>
      <c r="B2112" s="58">
        <v>2022</v>
      </c>
      <c r="C2112" s="58" t="s">
        <v>30</v>
      </c>
      <c r="D2112" s="58" t="s">
        <v>116</v>
      </c>
      <c r="E2112" s="58" t="s">
        <v>118</v>
      </c>
      <c r="F2112" s="58" t="s">
        <v>119</v>
      </c>
      <c r="G2112" s="58" t="s">
        <v>115</v>
      </c>
      <c r="H2112" s="58" t="s">
        <v>108</v>
      </c>
      <c r="I2112" s="58" t="s">
        <v>120</v>
      </c>
      <c r="J2112" s="58">
        <v>259</v>
      </c>
      <c r="K2112" s="58">
        <v>370.37</v>
      </c>
    </row>
    <row r="2113" spans="1:11" hidden="1">
      <c r="A2113" s="58" t="s">
        <v>110</v>
      </c>
      <c r="B2113" s="58">
        <v>2022</v>
      </c>
      <c r="C2113" s="58" t="s">
        <v>30</v>
      </c>
      <c r="D2113" s="58" t="s">
        <v>116</v>
      </c>
      <c r="E2113" s="58" t="s">
        <v>118</v>
      </c>
      <c r="F2113" s="58" t="s">
        <v>119</v>
      </c>
      <c r="G2113" s="58" t="s">
        <v>115</v>
      </c>
      <c r="H2113" s="58" t="s">
        <v>108</v>
      </c>
      <c r="I2113" s="58" t="s">
        <v>120</v>
      </c>
      <c r="J2113" s="58">
        <v>793</v>
      </c>
      <c r="K2113" s="58">
        <v>1133.99</v>
      </c>
    </row>
    <row r="2114" spans="1:11" hidden="1">
      <c r="A2114" s="58" t="s">
        <v>110</v>
      </c>
      <c r="B2114" s="58">
        <v>2022</v>
      </c>
      <c r="C2114" s="58" t="s">
        <v>30</v>
      </c>
      <c r="D2114" s="58" t="s">
        <v>116</v>
      </c>
      <c r="E2114" s="58" t="s">
        <v>118</v>
      </c>
      <c r="F2114" s="58" t="s">
        <v>119</v>
      </c>
      <c r="G2114" s="58" t="s">
        <v>115</v>
      </c>
      <c r="H2114" s="58" t="s">
        <v>108</v>
      </c>
      <c r="I2114" s="58" t="s">
        <v>120</v>
      </c>
      <c r="J2114" s="58">
        <v>846</v>
      </c>
      <c r="K2114" s="58">
        <v>1209.78</v>
      </c>
    </row>
    <row r="2115" spans="1:11" hidden="1">
      <c r="A2115" s="58" t="s">
        <v>110</v>
      </c>
      <c r="B2115" s="58">
        <v>2022</v>
      </c>
      <c r="C2115" s="58" t="s">
        <v>30</v>
      </c>
      <c r="D2115" s="58" t="s">
        <v>116</v>
      </c>
      <c r="E2115" s="58" t="s">
        <v>118</v>
      </c>
      <c r="F2115" s="58" t="s">
        <v>119</v>
      </c>
      <c r="G2115" s="58" t="s">
        <v>115</v>
      </c>
      <c r="H2115" s="58" t="s">
        <v>108</v>
      </c>
      <c r="I2115" s="58" t="s">
        <v>120</v>
      </c>
      <c r="J2115" s="58">
        <v>879</v>
      </c>
      <c r="K2115" s="58">
        <v>1256.97</v>
      </c>
    </row>
    <row r="2116" spans="1:11" hidden="1">
      <c r="A2116" s="58" t="s">
        <v>110</v>
      </c>
      <c r="B2116" s="58">
        <v>2022</v>
      </c>
      <c r="C2116" s="58" t="s">
        <v>34</v>
      </c>
      <c r="D2116" s="58" t="s">
        <v>116</v>
      </c>
      <c r="E2116" s="58" t="s">
        <v>118</v>
      </c>
      <c r="F2116" s="58" t="s">
        <v>119</v>
      </c>
      <c r="G2116" s="58" t="s">
        <v>115</v>
      </c>
      <c r="H2116" s="58" t="s">
        <v>108</v>
      </c>
      <c r="I2116" s="58" t="s">
        <v>120</v>
      </c>
      <c r="J2116" s="58">
        <v>308</v>
      </c>
      <c r="K2116" s="58">
        <v>440.44</v>
      </c>
    </row>
    <row r="2117" spans="1:11" hidden="1">
      <c r="A2117" s="58" t="s">
        <v>103</v>
      </c>
      <c r="B2117" s="58">
        <v>2022</v>
      </c>
      <c r="C2117" s="58" t="s">
        <v>34</v>
      </c>
      <c r="D2117" s="58" t="s">
        <v>116</v>
      </c>
      <c r="E2117" s="58" t="s">
        <v>118</v>
      </c>
      <c r="F2117" s="58" t="s">
        <v>119</v>
      </c>
      <c r="G2117" s="58" t="s">
        <v>115</v>
      </c>
      <c r="H2117" s="58" t="s">
        <v>108</v>
      </c>
      <c r="I2117" s="58" t="s">
        <v>120</v>
      </c>
      <c r="J2117" s="58">
        <v>236</v>
      </c>
      <c r="K2117" s="58">
        <v>337.48</v>
      </c>
    </row>
    <row r="2118" spans="1:11" hidden="1">
      <c r="A2118" s="58" t="s">
        <v>110</v>
      </c>
      <c r="B2118" s="58">
        <v>2022</v>
      </c>
      <c r="C2118" s="58" t="s">
        <v>34</v>
      </c>
      <c r="D2118" s="58" t="s">
        <v>116</v>
      </c>
      <c r="E2118" s="58" t="s">
        <v>118</v>
      </c>
      <c r="F2118" s="58" t="s">
        <v>119</v>
      </c>
      <c r="G2118" s="58" t="s">
        <v>115</v>
      </c>
      <c r="H2118" s="58" t="s">
        <v>108</v>
      </c>
      <c r="I2118" s="58" t="s">
        <v>120</v>
      </c>
      <c r="J2118" s="58">
        <v>284</v>
      </c>
      <c r="K2118" s="58">
        <v>406.12</v>
      </c>
    </row>
    <row r="2119" spans="1:11" hidden="1">
      <c r="A2119" s="58" t="s">
        <v>110</v>
      </c>
      <c r="B2119" s="58">
        <v>2022</v>
      </c>
      <c r="C2119" s="58" t="s">
        <v>34</v>
      </c>
      <c r="D2119" s="58" t="s">
        <v>116</v>
      </c>
      <c r="E2119" s="58" t="s">
        <v>118</v>
      </c>
      <c r="F2119" s="58" t="s">
        <v>119</v>
      </c>
      <c r="G2119" s="58" t="s">
        <v>115</v>
      </c>
      <c r="H2119" s="58" t="s">
        <v>108</v>
      </c>
      <c r="I2119" s="58" t="s">
        <v>120</v>
      </c>
      <c r="J2119" s="58">
        <v>310</v>
      </c>
      <c r="K2119" s="58">
        <v>443.3</v>
      </c>
    </row>
    <row r="2120" spans="1:11" hidden="1">
      <c r="A2120" s="58" t="s">
        <v>110</v>
      </c>
      <c r="B2120" s="58">
        <v>2022</v>
      </c>
      <c r="C2120" s="58" t="s">
        <v>34</v>
      </c>
      <c r="D2120" s="58" t="s">
        <v>116</v>
      </c>
      <c r="E2120" s="58" t="s">
        <v>118</v>
      </c>
      <c r="F2120" s="58" t="s">
        <v>119</v>
      </c>
      <c r="G2120" s="58" t="s">
        <v>115</v>
      </c>
      <c r="H2120" s="58" t="s">
        <v>108</v>
      </c>
      <c r="I2120" s="58" t="s">
        <v>120</v>
      </c>
      <c r="J2120" s="58">
        <v>238</v>
      </c>
      <c r="K2120" s="58">
        <v>340.34</v>
      </c>
    </row>
    <row r="2121" spans="1:11" hidden="1">
      <c r="A2121" s="58" t="s">
        <v>110</v>
      </c>
      <c r="B2121" s="58">
        <v>2022</v>
      </c>
      <c r="C2121" s="58" t="s">
        <v>34</v>
      </c>
      <c r="D2121" s="58" t="s">
        <v>116</v>
      </c>
      <c r="E2121" s="58" t="s">
        <v>118</v>
      </c>
      <c r="F2121" s="58" t="s">
        <v>119</v>
      </c>
      <c r="G2121" s="58" t="s">
        <v>115</v>
      </c>
      <c r="H2121" s="58" t="s">
        <v>108</v>
      </c>
      <c r="I2121" s="58" t="s">
        <v>120</v>
      </c>
      <c r="J2121" s="58">
        <v>280</v>
      </c>
      <c r="K2121" s="58">
        <v>400.4</v>
      </c>
    </row>
    <row r="2122" spans="1:11" hidden="1">
      <c r="A2122" s="58" t="s">
        <v>103</v>
      </c>
      <c r="B2122" s="58">
        <v>2022</v>
      </c>
      <c r="C2122" s="58" t="s">
        <v>34</v>
      </c>
      <c r="D2122" s="58" t="s">
        <v>116</v>
      </c>
      <c r="E2122" s="58" t="s">
        <v>118</v>
      </c>
      <c r="F2122" s="58" t="s">
        <v>119</v>
      </c>
      <c r="G2122" s="58" t="s">
        <v>115</v>
      </c>
      <c r="H2122" s="58" t="s">
        <v>108</v>
      </c>
      <c r="I2122" s="58" t="s">
        <v>120</v>
      </c>
      <c r="J2122" s="58">
        <v>787</v>
      </c>
      <c r="K2122" s="58">
        <v>1125.4100000000001</v>
      </c>
    </row>
    <row r="2123" spans="1:11" hidden="1">
      <c r="A2123" s="58" t="s">
        <v>103</v>
      </c>
      <c r="B2123" s="58">
        <v>2022</v>
      </c>
      <c r="C2123" s="58" t="s">
        <v>34</v>
      </c>
      <c r="D2123" s="58" t="s">
        <v>116</v>
      </c>
      <c r="E2123" s="58" t="s">
        <v>118</v>
      </c>
      <c r="F2123" s="58" t="s">
        <v>119</v>
      </c>
      <c r="G2123" s="58" t="s">
        <v>115</v>
      </c>
      <c r="H2123" s="58" t="s">
        <v>108</v>
      </c>
      <c r="I2123" s="58" t="s">
        <v>120</v>
      </c>
      <c r="J2123" s="58">
        <v>841</v>
      </c>
      <c r="K2123" s="58">
        <v>1202.6300000000001</v>
      </c>
    </row>
    <row r="2124" spans="1:11" hidden="1">
      <c r="A2124" s="58" t="s">
        <v>112</v>
      </c>
      <c r="B2124" s="58">
        <v>2022</v>
      </c>
      <c r="C2124" s="58" t="s">
        <v>34</v>
      </c>
      <c r="D2124" s="58" t="s">
        <v>116</v>
      </c>
      <c r="E2124" s="58" t="s">
        <v>118</v>
      </c>
      <c r="F2124" s="58" t="s">
        <v>119</v>
      </c>
      <c r="G2124" s="58" t="s">
        <v>115</v>
      </c>
      <c r="H2124" s="58" t="s">
        <v>108</v>
      </c>
      <c r="I2124" s="58" t="s">
        <v>120</v>
      </c>
      <c r="J2124" s="58">
        <v>874</v>
      </c>
      <c r="K2124" s="58">
        <v>1249.82</v>
      </c>
    </row>
    <row r="2125" spans="1:11" hidden="1">
      <c r="A2125" s="58" t="s">
        <v>103</v>
      </c>
      <c r="B2125" s="58">
        <v>2022</v>
      </c>
      <c r="C2125" s="58" t="s">
        <v>34</v>
      </c>
      <c r="D2125" s="58" t="s">
        <v>116</v>
      </c>
      <c r="E2125" s="58" t="s">
        <v>118</v>
      </c>
      <c r="F2125" s="58" t="s">
        <v>119</v>
      </c>
      <c r="G2125" s="58" t="s">
        <v>115</v>
      </c>
      <c r="H2125" s="58" t="s">
        <v>108</v>
      </c>
      <c r="I2125" s="58" t="s">
        <v>120</v>
      </c>
      <c r="J2125" s="58">
        <v>953</v>
      </c>
      <c r="K2125" s="58">
        <v>1362.79</v>
      </c>
    </row>
    <row r="2126" spans="1:11" hidden="1">
      <c r="A2126" s="58" t="s">
        <v>103</v>
      </c>
      <c r="B2126" s="58">
        <v>2022</v>
      </c>
      <c r="C2126" s="58" t="s">
        <v>34</v>
      </c>
      <c r="D2126" s="58" t="s">
        <v>116</v>
      </c>
      <c r="E2126" s="58" t="s">
        <v>118</v>
      </c>
      <c r="F2126" s="58" t="s">
        <v>119</v>
      </c>
      <c r="G2126" s="58" t="s">
        <v>115</v>
      </c>
      <c r="H2126" s="58" t="s">
        <v>108</v>
      </c>
      <c r="I2126" s="58" t="s">
        <v>120</v>
      </c>
      <c r="J2126" s="58">
        <v>954</v>
      </c>
      <c r="K2126" s="58">
        <v>1364.22</v>
      </c>
    </row>
    <row r="2127" spans="1:11" hidden="1">
      <c r="A2127" s="58" t="s">
        <v>112</v>
      </c>
      <c r="B2127" s="58">
        <v>2022</v>
      </c>
      <c r="C2127" s="58" t="s">
        <v>34</v>
      </c>
      <c r="D2127" s="58" t="s">
        <v>116</v>
      </c>
      <c r="E2127" s="58" t="s">
        <v>118</v>
      </c>
      <c r="F2127" s="58" t="s">
        <v>119</v>
      </c>
      <c r="G2127" s="58" t="s">
        <v>115</v>
      </c>
      <c r="H2127" s="58" t="s">
        <v>108</v>
      </c>
      <c r="I2127" s="58" t="s">
        <v>120</v>
      </c>
      <c r="J2127" s="58">
        <v>827</v>
      </c>
      <c r="K2127" s="58">
        <v>526.24</v>
      </c>
    </row>
    <row r="2128" spans="1:11" hidden="1">
      <c r="A2128" s="58" t="s">
        <v>103</v>
      </c>
      <c r="B2128" s="58">
        <v>2022</v>
      </c>
      <c r="C2128" s="58" t="s">
        <v>34</v>
      </c>
      <c r="D2128" s="58" t="s">
        <v>116</v>
      </c>
      <c r="E2128" s="58" t="s">
        <v>118</v>
      </c>
      <c r="F2128" s="58" t="s">
        <v>119</v>
      </c>
      <c r="G2128" s="58" t="s">
        <v>115</v>
      </c>
      <c r="H2128" s="58" t="s">
        <v>108</v>
      </c>
      <c r="I2128" s="58" t="s">
        <v>120</v>
      </c>
      <c r="J2128" s="58">
        <v>880</v>
      </c>
      <c r="K2128" s="58">
        <v>526.24</v>
      </c>
    </row>
    <row r="2129" spans="1:11" hidden="1">
      <c r="A2129" s="58" t="s">
        <v>103</v>
      </c>
      <c r="B2129" s="58">
        <v>2022</v>
      </c>
      <c r="C2129" s="58" t="s">
        <v>34</v>
      </c>
      <c r="D2129" s="58" t="s">
        <v>116</v>
      </c>
      <c r="E2129" s="58" t="s">
        <v>118</v>
      </c>
      <c r="F2129" s="58" t="s">
        <v>119</v>
      </c>
      <c r="G2129" s="58" t="s">
        <v>115</v>
      </c>
      <c r="H2129" s="58" t="s">
        <v>108</v>
      </c>
      <c r="I2129" s="58" t="s">
        <v>120</v>
      </c>
      <c r="J2129" s="58">
        <v>285</v>
      </c>
      <c r="K2129" s="58">
        <v>407.55</v>
      </c>
    </row>
    <row r="2130" spans="1:11" hidden="1">
      <c r="A2130" s="58" t="s">
        <v>110</v>
      </c>
      <c r="B2130" s="58">
        <v>2022</v>
      </c>
      <c r="C2130" s="58" t="s">
        <v>34</v>
      </c>
      <c r="D2130" s="58" t="s">
        <v>116</v>
      </c>
      <c r="E2130" s="58" t="s">
        <v>118</v>
      </c>
      <c r="F2130" s="58" t="s">
        <v>119</v>
      </c>
      <c r="G2130" s="58" t="s">
        <v>115</v>
      </c>
      <c r="H2130" s="58" t="s">
        <v>108</v>
      </c>
      <c r="I2130" s="58" t="s">
        <v>120</v>
      </c>
      <c r="J2130" s="58">
        <v>303</v>
      </c>
      <c r="K2130" s="58">
        <v>433.29</v>
      </c>
    </row>
    <row r="2131" spans="1:11" hidden="1">
      <c r="A2131" s="58" t="s">
        <v>103</v>
      </c>
      <c r="B2131" s="58">
        <v>2022</v>
      </c>
      <c r="C2131" s="58" t="s">
        <v>34</v>
      </c>
      <c r="D2131" s="58" t="s">
        <v>116</v>
      </c>
      <c r="E2131" s="58" t="s">
        <v>118</v>
      </c>
      <c r="F2131" s="58" t="s">
        <v>119</v>
      </c>
      <c r="G2131" s="58" t="s">
        <v>115</v>
      </c>
      <c r="H2131" s="58" t="s">
        <v>108</v>
      </c>
      <c r="I2131" s="58" t="s">
        <v>120</v>
      </c>
      <c r="J2131" s="58">
        <v>297</v>
      </c>
      <c r="K2131" s="58">
        <v>424.71</v>
      </c>
    </row>
    <row r="2132" spans="1:11" hidden="1">
      <c r="A2132" s="58" t="s">
        <v>103</v>
      </c>
      <c r="B2132" s="58">
        <v>2022</v>
      </c>
      <c r="C2132" s="58" t="s">
        <v>34</v>
      </c>
      <c r="D2132" s="58" t="s">
        <v>116</v>
      </c>
      <c r="E2132" s="58" t="s">
        <v>118</v>
      </c>
      <c r="F2132" s="58" t="s">
        <v>119</v>
      </c>
      <c r="G2132" s="58" t="s">
        <v>115</v>
      </c>
      <c r="H2132" s="58" t="s">
        <v>108</v>
      </c>
      <c r="I2132" s="58" t="s">
        <v>120</v>
      </c>
      <c r="J2132" s="58">
        <v>291</v>
      </c>
      <c r="K2132" s="58">
        <v>416.13</v>
      </c>
    </row>
    <row r="2133" spans="1:11" hidden="1">
      <c r="A2133" s="58" t="s">
        <v>110</v>
      </c>
      <c r="B2133" s="58">
        <v>2022</v>
      </c>
      <c r="C2133" s="58" t="s">
        <v>34</v>
      </c>
      <c r="D2133" s="58" t="s">
        <v>116</v>
      </c>
      <c r="E2133" s="58" t="s">
        <v>118</v>
      </c>
      <c r="F2133" s="58" t="s">
        <v>119</v>
      </c>
      <c r="G2133" s="58" t="s">
        <v>115</v>
      </c>
      <c r="H2133" s="58" t="s">
        <v>108</v>
      </c>
      <c r="I2133" s="58" t="s">
        <v>120</v>
      </c>
      <c r="J2133" s="58">
        <v>307</v>
      </c>
      <c r="K2133" s="58">
        <v>439.01</v>
      </c>
    </row>
    <row r="2134" spans="1:11" hidden="1">
      <c r="A2134" s="58" t="s">
        <v>103</v>
      </c>
      <c r="B2134" s="58">
        <v>2022</v>
      </c>
      <c r="C2134" s="58" t="s">
        <v>34</v>
      </c>
      <c r="D2134" s="58" t="s">
        <v>116</v>
      </c>
      <c r="E2134" s="58" t="s">
        <v>118</v>
      </c>
      <c r="F2134" s="58" t="s">
        <v>119</v>
      </c>
      <c r="G2134" s="58" t="s">
        <v>115</v>
      </c>
      <c r="H2134" s="58" t="s">
        <v>108</v>
      </c>
      <c r="I2134" s="58" t="s">
        <v>120</v>
      </c>
      <c r="J2134" s="58">
        <v>235</v>
      </c>
      <c r="K2134" s="58">
        <v>336.05</v>
      </c>
    </row>
    <row r="2135" spans="1:11" hidden="1">
      <c r="A2135" s="58" t="s">
        <v>110</v>
      </c>
      <c r="B2135" s="58">
        <v>2022</v>
      </c>
      <c r="C2135" s="58" t="s">
        <v>34</v>
      </c>
      <c r="D2135" s="58" t="s">
        <v>116</v>
      </c>
      <c r="E2135" s="58" t="s">
        <v>118</v>
      </c>
      <c r="F2135" s="58" t="s">
        <v>119</v>
      </c>
      <c r="G2135" s="58" t="s">
        <v>115</v>
      </c>
      <c r="H2135" s="58" t="s">
        <v>108</v>
      </c>
      <c r="I2135" s="58" t="s">
        <v>120</v>
      </c>
      <c r="J2135" s="58">
        <v>283</v>
      </c>
      <c r="K2135" s="58">
        <v>404.69</v>
      </c>
    </row>
    <row r="2136" spans="1:11" hidden="1">
      <c r="A2136" s="58" t="s">
        <v>110</v>
      </c>
      <c r="B2136" s="58">
        <v>2022</v>
      </c>
      <c r="C2136" s="58" t="s">
        <v>34</v>
      </c>
      <c r="D2136" s="58" t="s">
        <v>116</v>
      </c>
      <c r="E2136" s="58" t="s">
        <v>118</v>
      </c>
      <c r="F2136" s="58" t="s">
        <v>119</v>
      </c>
      <c r="G2136" s="58" t="s">
        <v>115</v>
      </c>
      <c r="H2136" s="58" t="s">
        <v>108</v>
      </c>
      <c r="I2136" s="58" t="s">
        <v>120</v>
      </c>
      <c r="J2136" s="58">
        <v>796</v>
      </c>
      <c r="K2136" s="58">
        <v>1138.28</v>
      </c>
    </row>
    <row r="2137" spans="1:11" hidden="1">
      <c r="A2137" s="58" t="s">
        <v>110</v>
      </c>
      <c r="B2137" s="58">
        <v>2022</v>
      </c>
      <c r="C2137" s="58" t="s">
        <v>34</v>
      </c>
      <c r="D2137" s="58" t="s">
        <v>116</v>
      </c>
      <c r="E2137" s="58" t="s">
        <v>118</v>
      </c>
      <c r="F2137" s="58" t="s">
        <v>119</v>
      </c>
      <c r="G2137" s="58" t="s">
        <v>115</v>
      </c>
      <c r="H2137" s="58" t="s">
        <v>108</v>
      </c>
      <c r="I2137" s="58" t="s">
        <v>120</v>
      </c>
      <c r="J2137" s="58">
        <v>883</v>
      </c>
      <c r="K2137" s="58">
        <v>1262.69</v>
      </c>
    </row>
    <row r="2138" spans="1:11" hidden="1">
      <c r="A2138" s="58" t="s">
        <v>112</v>
      </c>
      <c r="B2138" s="58">
        <v>2022</v>
      </c>
      <c r="C2138" s="58" t="s">
        <v>23</v>
      </c>
      <c r="D2138" s="58" t="s">
        <v>116</v>
      </c>
      <c r="E2138" s="58" t="s">
        <v>118</v>
      </c>
      <c r="F2138" s="58" t="s">
        <v>119</v>
      </c>
      <c r="G2138" s="58" t="s">
        <v>115</v>
      </c>
      <c r="H2138" s="58" t="s">
        <v>108</v>
      </c>
      <c r="I2138" s="58" t="s">
        <v>120</v>
      </c>
      <c r="J2138" s="58">
        <v>290</v>
      </c>
      <c r="K2138" s="58">
        <v>414.7</v>
      </c>
    </row>
    <row r="2139" spans="1:11" hidden="1">
      <c r="A2139" s="58" t="s">
        <v>103</v>
      </c>
      <c r="B2139" s="58">
        <v>2022</v>
      </c>
      <c r="C2139" s="58" t="s">
        <v>23</v>
      </c>
      <c r="D2139" s="58" t="s">
        <v>116</v>
      </c>
      <c r="E2139" s="58" t="s">
        <v>118</v>
      </c>
      <c r="F2139" s="58" t="s">
        <v>119</v>
      </c>
      <c r="G2139" s="58" t="s">
        <v>115</v>
      </c>
      <c r="H2139" s="58" t="s">
        <v>108</v>
      </c>
      <c r="I2139" s="58" t="s">
        <v>120</v>
      </c>
      <c r="J2139" s="58">
        <v>338</v>
      </c>
      <c r="K2139" s="58">
        <v>483.34</v>
      </c>
    </row>
    <row r="2140" spans="1:11" hidden="1">
      <c r="A2140" s="58" t="s">
        <v>112</v>
      </c>
      <c r="B2140" s="58">
        <v>2022</v>
      </c>
      <c r="C2140" s="58" t="s">
        <v>23</v>
      </c>
      <c r="D2140" s="58" t="s">
        <v>116</v>
      </c>
      <c r="E2140" s="58" t="s">
        <v>118</v>
      </c>
      <c r="F2140" s="58" t="s">
        <v>119</v>
      </c>
      <c r="G2140" s="58" t="s">
        <v>115</v>
      </c>
      <c r="H2140" s="58" t="s">
        <v>108</v>
      </c>
      <c r="I2140" s="58" t="s">
        <v>120</v>
      </c>
      <c r="J2140" s="58">
        <v>334</v>
      </c>
      <c r="K2140" s="58">
        <v>477.62</v>
      </c>
    </row>
    <row r="2141" spans="1:11" hidden="1">
      <c r="A2141" s="58" t="s">
        <v>110</v>
      </c>
      <c r="B2141" s="58">
        <v>2022</v>
      </c>
      <c r="C2141" s="58" t="s">
        <v>23</v>
      </c>
      <c r="D2141" s="58" t="s">
        <v>116</v>
      </c>
      <c r="E2141" s="58" t="s">
        <v>118</v>
      </c>
      <c r="F2141" s="58" t="s">
        <v>119</v>
      </c>
      <c r="G2141" s="58" t="s">
        <v>115</v>
      </c>
      <c r="H2141" s="58" t="s">
        <v>108</v>
      </c>
      <c r="I2141" s="58" t="s">
        <v>120</v>
      </c>
      <c r="J2141" s="58">
        <v>832</v>
      </c>
      <c r="K2141" s="58">
        <v>1189.76</v>
      </c>
    </row>
    <row r="2142" spans="1:11" hidden="1">
      <c r="A2142" s="58" t="s">
        <v>110</v>
      </c>
      <c r="B2142" s="58">
        <v>2022</v>
      </c>
      <c r="C2142" s="58" t="s">
        <v>23</v>
      </c>
      <c r="D2142" s="58" t="s">
        <v>116</v>
      </c>
      <c r="E2142" s="58" t="s">
        <v>118</v>
      </c>
      <c r="F2142" s="58" t="s">
        <v>119</v>
      </c>
      <c r="G2142" s="58" t="s">
        <v>115</v>
      </c>
      <c r="H2142" s="58" t="s">
        <v>108</v>
      </c>
      <c r="I2142" s="58" t="s">
        <v>120</v>
      </c>
      <c r="J2142" s="58">
        <v>865</v>
      </c>
      <c r="K2142" s="58">
        <v>1236.95</v>
      </c>
    </row>
    <row r="2143" spans="1:11" hidden="1">
      <c r="A2143" s="58" t="s">
        <v>110</v>
      </c>
      <c r="B2143" s="58">
        <v>2022</v>
      </c>
      <c r="C2143" s="58" t="s">
        <v>23</v>
      </c>
      <c r="D2143" s="58" t="s">
        <v>116</v>
      </c>
      <c r="E2143" s="58" t="s">
        <v>118</v>
      </c>
      <c r="F2143" s="58" t="s">
        <v>119</v>
      </c>
      <c r="G2143" s="58" t="s">
        <v>115</v>
      </c>
      <c r="H2143" s="58" t="s">
        <v>108</v>
      </c>
      <c r="I2143" s="58" t="s">
        <v>120</v>
      </c>
      <c r="J2143" s="58">
        <v>926</v>
      </c>
      <c r="K2143" s="58">
        <v>1324.18</v>
      </c>
    </row>
    <row r="2144" spans="1:11" hidden="1">
      <c r="A2144" s="58" t="s">
        <v>103</v>
      </c>
      <c r="B2144" s="58">
        <v>2022</v>
      </c>
      <c r="C2144" s="58" t="s">
        <v>23</v>
      </c>
      <c r="D2144" s="58" t="s">
        <v>116</v>
      </c>
      <c r="E2144" s="58" t="s">
        <v>118</v>
      </c>
      <c r="F2144" s="58" t="s">
        <v>119</v>
      </c>
      <c r="G2144" s="58" t="s">
        <v>115</v>
      </c>
      <c r="H2144" s="58" t="s">
        <v>108</v>
      </c>
      <c r="I2144" s="58" t="s">
        <v>120</v>
      </c>
      <c r="J2144" s="58">
        <v>927</v>
      </c>
      <c r="K2144" s="58">
        <v>1325.61</v>
      </c>
    </row>
    <row r="2145" spans="1:11" hidden="1">
      <c r="A2145" s="58" t="s">
        <v>112</v>
      </c>
      <c r="B2145" s="58">
        <v>2022</v>
      </c>
      <c r="C2145" s="58" t="s">
        <v>23</v>
      </c>
      <c r="D2145" s="58" t="s">
        <v>116</v>
      </c>
      <c r="E2145" s="58" t="s">
        <v>118</v>
      </c>
      <c r="F2145" s="58" t="s">
        <v>119</v>
      </c>
      <c r="G2145" s="58" t="s">
        <v>115</v>
      </c>
      <c r="H2145" s="58" t="s">
        <v>108</v>
      </c>
      <c r="I2145" s="58" t="s">
        <v>120</v>
      </c>
      <c r="J2145" s="58">
        <v>928</v>
      </c>
      <c r="K2145" s="58">
        <v>1327.04</v>
      </c>
    </row>
    <row r="2146" spans="1:11" hidden="1">
      <c r="A2146" s="58" t="s">
        <v>110</v>
      </c>
      <c r="B2146" s="58">
        <v>2022</v>
      </c>
      <c r="C2146" s="58" t="s">
        <v>23</v>
      </c>
      <c r="D2146" s="58" t="s">
        <v>116</v>
      </c>
      <c r="E2146" s="58" t="s">
        <v>118</v>
      </c>
      <c r="F2146" s="58" t="s">
        <v>119</v>
      </c>
      <c r="G2146" s="58" t="s">
        <v>115</v>
      </c>
      <c r="H2146" s="58" t="s">
        <v>108</v>
      </c>
      <c r="I2146" s="58" t="s">
        <v>120</v>
      </c>
      <c r="J2146" s="58">
        <v>871</v>
      </c>
      <c r="K2146" s="58">
        <v>526.24</v>
      </c>
    </row>
    <row r="2147" spans="1:11" hidden="1">
      <c r="A2147" s="58" t="s">
        <v>112</v>
      </c>
      <c r="B2147" s="58">
        <v>2022</v>
      </c>
      <c r="C2147" s="58" t="s">
        <v>23</v>
      </c>
      <c r="D2147" s="58" t="s">
        <v>116</v>
      </c>
      <c r="E2147" s="58" t="s">
        <v>118</v>
      </c>
      <c r="F2147" s="58" t="s">
        <v>119</v>
      </c>
      <c r="G2147" s="58" t="s">
        <v>115</v>
      </c>
      <c r="H2147" s="58" t="s">
        <v>108</v>
      </c>
      <c r="I2147" s="58" t="s">
        <v>120</v>
      </c>
      <c r="J2147" s="58">
        <v>213</v>
      </c>
      <c r="K2147" s="58">
        <v>304.58999999999997</v>
      </c>
    </row>
    <row r="2148" spans="1:11" hidden="1">
      <c r="A2148" s="58" t="s">
        <v>110</v>
      </c>
      <c r="B2148" s="58">
        <v>2022</v>
      </c>
      <c r="C2148" s="58" t="s">
        <v>23</v>
      </c>
      <c r="D2148" s="58" t="s">
        <v>116</v>
      </c>
      <c r="E2148" s="58" t="s">
        <v>118</v>
      </c>
      <c r="F2148" s="58" t="s">
        <v>119</v>
      </c>
      <c r="G2148" s="58" t="s">
        <v>115</v>
      </c>
      <c r="H2148" s="58" t="s">
        <v>108</v>
      </c>
      <c r="I2148" s="58" t="s">
        <v>120</v>
      </c>
      <c r="J2148" s="58">
        <v>207</v>
      </c>
      <c r="K2148" s="58">
        <v>296.01</v>
      </c>
    </row>
    <row r="2149" spans="1:11" hidden="1">
      <c r="A2149" s="58" t="s">
        <v>103</v>
      </c>
      <c r="B2149" s="58">
        <v>2022</v>
      </c>
      <c r="C2149" s="58" t="s">
        <v>23</v>
      </c>
      <c r="D2149" s="58" t="s">
        <v>116</v>
      </c>
      <c r="E2149" s="58" t="s">
        <v>118</v>
      </c>
      <c r="F2149" s="58" t="s">
        <v>119</v>
      </c>
      <c r="G2149" s="58" t="s">
        <v>115</v>
      </c>
      <c r="H2149" s="58" t="s">
        <v>108</v>
      </c>
      <c r="I2149" s="58" t="s">
        <v>120</v>
      </c>
      <c r="J2149" s="58">
        <v>289</v>
      </c>
      <c r="K2149" s="58">
        <v>413.27</v>
      </c>
    </row>
    <row r="2150" spans="1:11" hidden="1">
      <c r="A2150" s="58" t="s">
        <v>110</v>
      </c>
      <c r="B2150" s="58">
        <v>2022</v>
      </c>
      <c r="C2150" s="58" t="s">
        <v>23</v>
      </c>
      <c r="D2150" s="58" t="s">
        <v>116</v>
      </c>
      <c r="E2150" s="58" t="s">
        <v>118</v>
      </c>
      <c r="F2150" s="58" t="s">
        <v>119</v>
      </c>
      <c r="G2150" s="58" t="s">
        <v>115</v>
      </c>
      <c r="H2150" s="58" t="s">
        <v>108</v>
      </c>
      <c r="I2150" s="58" t="s">
        <v>120</v>
      </c>
      <c r="J2150" s="58">
        <v>337</v>
      </c>
      <c r="K2150" s="58">
        <v>481.91</v>
      </c>
    </row>
    <row r="2151" spans="1:11" hidden="1">
      <c r="A2151" s="58" t="s">
        <v>112</v>
      </c>
      <c r="B2151" s="58">
        <v>2022</v>
      </c>
      <c r="C2151" s="58" t="s">
        <v>23</v>
      </c>
      <c r="D2151" s="58" t="s">
        <v>116</v>
      </c>
      <c r="E2151" s="58" t="s">
        <v>118</v>
      </c>
      <c r="F2151" s="58" t="s">
        <v>119</v>
      </c>
      <c r="G2151" s="58" t="s">
        <v>115</v>
      </c>
      <c r="H2151" s="58" t="s">
        <v>108</v>
      </c>
      <c r="I2151" s="58" t="s">
        <v>120</v>
      </c>
      <c r="J2151" s="58">
        <v>841</v>
      </c>
      <c r="K2151" s="58">
        <v>1202.6300000000001</v>
      </c>
    </row>
    <row r="2152" spans="1:11" hidden="1">
      <c r="A2152" s="58" t="s">
        <v>103</v>
      </c>
      <c r="B2152" s="58">
        <v>2022</v>
      </c>
      <c r="C2152" s="58" t="s">
        <v>23</v>
      </c>
      <c r="D2152" s="58" t="s">
        <v>116</v>
      </c>
      <c r="E2152" s="58" t="s">
        <v>118</v>
      </c>
      <c r="F2152" s="58" t="s">
        <v>119</v>
      </c>
      <c r="G2152" s="58" t="s">
        <v>115</v>
      </c>
      <c r="H2152" s="58" t="s">
        <v>108</v>
      </c>
      <c r="I2152" s="58" t="s">
        <v>120</v>
      </c>
      <c r="J2152" s="58">
        <v>874</v>
      </c>
      <c r="K2152" s="58">
        <v>1249.82</v>
      </c>
    </row>
    <row r="2153" spans="1:11" hidden="1">
      <c r="A2153" s="58" t="s">
        <v>112</v>
      </c>
      <c r="B2153" s="58">
        <v>2022</v>
      </c>
      <c r="C2153" s="58" t="s">
        <v>1</v>
      </c>
      <c r="D2153" s="58" t="s">
        <v>116</v>
      </c>
      <c r="E2153" s="58" t="s">
        <v>118</v>
      </c>
      <c r="F2153" s="58" t="s">
        <v>119</v>
      </c>
      <c r="G2153" s="58" t="s">
        <v>115</v>
      </c>
      <c r="H2153" s="58" t="s">
        <v>108</v>
      </c>
      <c r="I2153" s="58" t="s">
        <v>120</v>
      </c>
      <c r="J2153" s="58">
        <v>296</v>
      </c>
      <c r="K2153" s="58">
        <v>423.28</v>
      </c>
    </row>
    <row r="2154" spans="1:11" hidden="1">
      <c r="A2154" s="58" t="s">
        <v>114</v>
      </c>
      <c r="B2154" s="58">
        <v>2022</v>
      </c>
      <c r="C2154" s="58" t="s">
        <v>1</v>
      </c>
      <c r="D2154" s="58" t="s">
        <v>116</v>
      </c>
      <c r="E2154" s="58" t="s">
        <v>118</v>
      </c>
      <c r="F2154" s="58" t="s">
        <v>119</v>
      </c>
      <c r="G2154" s="58" t="s">
        <v>115</v>
      </c>
      <c r="H2154" s="58" t="s">
        <v>108</v>
      </c>
      <c r="I2154" s="58" t="s">
        <v>120</v>
      </c>
      <c r="J2154" s="58">
        <v>292</v>
      </c>
      <c r="K2154" s="58">
        <v>417.56</v>
      </c>
    </row>
    <row r="2155" spans="1:11" hidden="1">
      <c r="A2155" s="58" t="s">
        <v>112</v>
      </c>
      <c r="B2155" s="58">
        <v>2022</v>
      </c>
      <c r="C2155" s="58" t="s">
        <v>1</v>
      </c>
      <c r="D2155" s="58" t="s">
        <v>116</v>
      </c>
      <c r="E2155" s="58" t="s">
        <v>118</v>
      </c>
      <c r="F2155" s="58" t="s">
        <v>119</v>
      </c>
      <c r="G2155" s="58" t="s">
        <v>115</v>
      </c>
      <c r="H2155" s="58" t="s">
        <v>108</v>
      </c>
      <c r="I2155" s="58" t="s">
        <v>120</v>
      </c>
      <c r="J2155" s="58">
        <v>340</v>
      </c>
      <c r="K2155" s="58">
        <v>486.2</v>
      </c>
    </row>
    <row r="2156" spans="1:11" hidden="1">
      <c r="A2156" s="58" t="s">
        <v>103</v>
      </c>
      <c r="B2156" s="58">
        <v>2022</v>
      </c>
      <c r="C2156" s="58" t="s">
        <v>1</v>
      </c>
      <c r="D2156" s="58" t="s">
        <v>116</v>
      </c>
      <c r="E2156" s="58" t="s">
        <v>118</v>
      </c>
      <c r="F2156" s="58" t="s">
        <v>119</v>
      </c>
      <c r="G2156" s="58" t="s">
        <v>115</v>
      </c>
      <c r="H2156" s="58" t="s">
        <v>108</v>
      </c>
      <c r="I2156" s="58" t="s">
        <v>120</v>
      </c>
      <c r="J2156" s="58">
        <v>831</v>
      </c>
      <c r="K2156" s="58">
        <v>1188.33</v>
      </c>
    </row>
    <row r="2157" spans="1:11" hidden="1">
      <c r="A2157" s="58" t="s">
        <v>110</v>
      </c>
      <c r="B2157" s="58">
        <v>2022</v>
      </c>
      <c r="C2157" s="58" t="s">
        <v>1</v>
      </c>
      <c r="D2157" s="58" t="s">
        <v>116</v>
      </c>
      <c r="E2157" s="58" t="s">
        <v>118</v>
      </c>
      <c r="F2157" s="58" t="s">
        <v>119</v>
      </c>
      <c r="G2157" s="58" t="s">
        <v>115</v>
      </c>
      <c r="H2157" s="58" t="s">
        <v>108</v>
      </c>
      <c r="I2157" s="58" t="s">
        <v>120</v>
      </c>
      <c r="J2157" s="58">
        <v>864</v>
      </c>
      <c r="K2157" s="58">
        <v>1235.52</v>
      </c>
    </row>
    <row r="2158" spans="1:11" hidden="1">
      <c r="A2158" s="58" t="s">
        <v>110</v>
      </c>
      <c r="B2158" s="58">
        <v>2022</v>
      </c>
      <c r="C2158" s="58" t="s">
        <v>1</v>
      </c>
      <c r="D2158" s="58" t="s">
        <v>116</v>
      </c>
      <c r="E2158" s="58" t="s">
        <v>118</v>
      </c>
      <c r="F2158" s="58" t="s">
        <v>119</v>
      </c>
      <c r="G2158" s="58" t="s">
        <v>115</v>
      </c>
      <c r="H2158" s="58" t="s">
        <v>108</v>
      </c>
      <c r="I2158" s="58" t="s">
        <v>120</v>
      </c>
      <c r="J2158" s="58">
        <v>923</v>
      </c>
      <c r="K2158" s="58">
        <v>1319.89</v>
      </c>
    </row>
    <row r="2159" spans="1:11" hidden="1">
      <c r="A2159" s="58" t="s">
        <v>103</v>
      </c>
      <c r="B2159" s="58">
        <v>2022</v>
      </c>
      <c r="C2159" s="58" t="s">
        <v>1</v>
      </c>
      <c r="D2159" s="58" t="s">
        <v>116</v>
      </c>
      <c r="E2159" s="58" t="s">
        <v>118</v>
      </c>
      <c r="F2159" s="58" t="s">
        <v>119</v>
      </c>
      <c r="G2159" s="58" t="s">
        <v>115</v>
      </c>
      <c r="H2159" s="58" t="s">
        <v>108</v>
      </c>
      <c r="I2159" s="58" t="s">
        <v>120</v>
      </c>
      <c r="J2159" s="58">
        <v>924</v>
      </c>
      <c r="K2159" s="58">
        <v>1321.32</v>
      </c>
    </row>
    <row r="2160" spans="1:11" hidden="1">
      <c r="A2160" s="58" t="s">
        <v>112</v>
      </c>
      <c r="B2160" s="58">
        <v>2022</v>
      </c>
      <c r="C2160" s="58" t="s">
        <v>1</v>
      </c>
      <c r="D2160" s="58" t="s">
        <v>116</v>
      </c>
      <c r="E2160" s="58" t="s">
        <v>118</v>
      </c>
      <c r="F2160" s="58" t="s">
        <v>119</v>
      </c>
      <c r="G2160" s="58" t="s">
        <v>115</v>
      </c>
      <c r="H2160" s="58" t="s">
        <v>108</v>
      </c>
      <c r="I2160" s="58" t="s">
        <v>120</v>
      </c>
      <c r="J2160" s="58">
        <v>925</v>
      </c>
      <c r="K2160" s="58">
        <v>1322.75</v>
      </c>
    </row>
    <row r="2161" spans="1:11" hidden="1">
      <c r="A2161" s="58" t="s">
        <v>110</v>
      </c>
      <c r="B2161" s="58">
        <v>2022</v>
      </c>
      <c r="C2161" s="58" t="s">
        <v>1</v>
      </c>
      <c r="D2161" s="58" t="s">
        <v>116</v>
      </c>
      <c r="E2161" s="58" t="s">
        <v>118</v>
      </c>
      <c r="F2161" s="58" t="s">
        <v>119</v>
      </c>
      <c r="G2161" s="58" t="s">
        <v>115</v>
      </c>
      <c r="H2161" s="58" t="s">
        <v>108</v>
      </c>
      <c r="I2161" s="58" t="s">
        <v>120</v>
      </c>
      <c r="J2161" s="58">
        <v>870</v>
      </c>
      <c r="K2161" s="58">
        <v>526.24</v>
      </c>
    </row>
    <row r="2162" spans="1:11" hidden="1">
      <c r="A2162" s="58" t="s">
        <v>110</v>
      </c>
      <c r="B2162" s="58">
        <v>2022</v>
      </c>
      <c r="C2162" s="58" t="s">
        <v>1</v>
      </c>
      <c r="D2162" s="58" t="s">
        <v>116</v>
      </c>
      <c r="E2162" s="58" t="s">
        <v>118</v>
      </c>
      <c r="F2162" s="58" t="s">
        <v>119</v>
      </c>
      <c r="G2162" s="58" t="s">
        <v>115</v>
      </c>
      <c r="H2162" s="58" t="s">
        <v>108</v>
      </c>
      <c r="I2162" s="58" t="s">
        <v>120</v>
      </c>
      <c r="J2162" s="58">
        <v>339</v>
      </c>
      <c r="K2162" s="58">
        <v>484.77</v>
      </c>
    </row>
    <row r="2163" spans="1:11" hidden="1">
      <c r="A2163" s="58" t="s">
        <v>112</v>
      </c>
      <c r="B2163" s="58">
        <v>2022</v>
      </c>
      <c r="C2163" s="58" t="s">
        <v>1</v>
      </c>
      <c r="D2163" s="58" t="s">
        <v>116</v>
      </c>
      <c r="E2163" s="58" t="s">
        <v>118</v>
      </c>
      <c r="F2163" s="58" t="s">
        <v>119</v>
      </c>
      <c r="G2163" s="58" t="s">
        <v>115</v>
      </c>
      <c r="H2163" s="58" t="s">
        <v>108</v>
      </c>
      <c r="I2163" s="58" t="s">
        <v>120</v>
      </c>
      <c r="J2163" s="58">
        <v>231</v>
      </c>
      <c r="K2163" s="58">
        <v>330.33</v>
      </c>
    </row>
    <row r="2164" spans="1:11" hidden="1">
      <c r="A2164" s="58" t="s">
        <v>103</v>
      </c>
      <c r="B2164" s="58">
        <v>2022</v>
      </c>
      <c r="C2164" s="58" t="s">
        <v>1</v>
      </c>
      <c r="D2164" s="58" t="s">
        <v>116</v>
      </c>
      <c r="E2164" s="58" t="s">
        <v>118</v>
      </c>
      <c r="F2164" s="58" t="s">
        <v>119</v>
      </c>
      <c r="G2164" s="58" t="s">
        <v>115</v>
      </c>
      <c r="H2164" s="58" t="s">
        <v>108</v>
      </c>
      <c r="I2164" s="58" t="s">
        <v>120</v>
      </c>
      <c r="J2164" s="58">
        <v>225</v>
      </c>
      <c r="K2164" s="58">
        <v>321.75</v>
      </c>
    </row>
    <row r="2165" spans="1:11" hidden="1">
      <c r="A2165" s="58" t="s">
        <v>114</v>
      </c>
      <c r="B2165" s="58">
        <v>2022</v>
      </c>
      <c r="C2165" s="58" t="s">
        <v>1</v>
      </c>
      <c r="D2165" s="58" t="s">
        <v>116</v>
      </c>
      <c r="E2165" s="58" t="s">
        <v>118</v>
      </c>
      <c r="F2165" s="58" t="s">
        <v>119</v>
      </c>
      <c r="G2165" s="58" t="s">
        <v>115</v>
      </c>
      <c r="H2165" s="58" t="s">
        <v>108</v>
      </c>
      <c r="I2165" s="58" t="s">
        <v>120</v>
      </c>
      <c r="J2165" s="58">
        <v>219</v>
      </c>
      <c r="K2165" s="58">
        <v>313.17</v>
      </c>
    </row>
    <row r="2166" spans="1:11" hidden="1">
      <c r="A2166" s="58" t="s">
        <v>103</v>
      </c>
      <c r="B2166" s="58">
        <v>2022</v>
      </c>
      <c r="C2166" s="58" t="s">
        <v>1</v>
      </c>
      <c r="D2166" s="58" t="s">
        <v>116</v>
      </c>
      <c r="E2166" s="58" t="s">
        <v>118</v>
      </c>
      <c r="F2166" s="58" t="s">
        <v>119</v>
      </c>
      <c r="G2166" s="58" t="s">
        <v>115</v>
      </c>
      <c r="H2166" s="58" t="s">
        <v>108</v>
      </c>
      <c r="I2166" s="58" t="s">
        <v>120</v>
      </c>
      <c r="J2166" s="58">
        <v>295</v>
      </c>
      <c r="K2166" s="58">
        <v>421.85</v>
      </c>
    </row>
    <row r="2167" spans="1:11" hidden="1">
      <c r="A2167" s="58" t="s">
        <v>110</v>
      </c>
      <c r="B2167" s="58">
        <v>2022</v>
      </c>
      <c r="C2167" s="58" t="s">
        <v>1</v>
      </c>
      <c r="D2167" s="58" t="s">
        <v>116</v>
      </c>
      <c r="E2167" s="58" t="s">
        <v>118</v>
      </c>
      <c r="F2167" s="58" t="s">
        <v>119</v>
      </c>
      <c r="G2167" s="58" t="s">
        <v>115</v>
      </c>
      <c r="H2167" s="58" t="s">
        <v>108</v>
      </c>
      <c r="I2167" s="58" t="s">
        <v>120</v>
      </c>
      <c r="J2167" s="58">
        <v>343</v>
      </c>
      <c r="K2167" s="58">
        <v>490.49</v>
      </c>
    </row>
    <row r="2168" spans="1:11" hidden="1">
      <c r="A2168" s="58" t="s">
        <v>112</v>
      </c>
      <c r="B2168" s="58">
        <v>2022</v>
      </c>
      <c r="C2168" s="58" t="s">
        <v>1</v>
      </c>
      <c r="D2168" s="58" t="s">
        <v>116</v>
      </c>
      <c r="E2168" s="58" t="s">
        <v>118</v>
      </c>
      <c r="F2168" s="58" t="s">
        <v>119</v>
      </c>
      <c r="G2168" s="58" t="s">
        <v>115</v>
      </c>
      <c r="H2168" s="58" t="s">
        <v>108</v>
      </c>
      <c r="I2168" s="58" t="s">
        <v>120</v>
      </c>
      <c r="J2168" s="58">
        <v>840</v>
      </c>
      <c r="K2168" s="58">
        <v>1201.2</v>
      </c>
    </row>
    <row r="2169" spans="1:11">
      <c r="A2169" s="58" t="s">
        <v>110</v>
      </c>
      <c r="B2169" s="58">
        <v>2022</v>
      </c>
      <c r="C2169" s="58" t="s">
        <v>1</v>
      </c>
      <c r="D2169" s="58" t="s">
        <v>116</v>
      </c>
      <c r="E2169" s="58" t="s">
        <v>118</v>
      </c>
      <c r="F2169" s="58" t="s">
        <v>119</v>
      </c>
      <c r="G2169" s="58" t="s">
        <v>115</v>
      </c>
      <c r="H2169" s="58" t="s">
        <v>117</v>
      </c>
      <c r="I2169" s="58" t="s">
        <v>120</v>
      </c>
      <c r="J2169" s="58">
        <v>873</v>
      </c>
      <c r="K2169" s="58">
        <v>1248.3900000000001</v>
      </c>
    </row>
    <row r="2170" spans="1:11">
      <c r="A2170" s="58" t="s">
        <v>113</v>
      </c>
      <c r="B2170" s="58">
        <v>2022</v>
      </c>
      <c r="C2170" s="58" t="s">
        <v>29</v>
      </c>
      <c r="D2170" s="58" t="s">
        <v>116</v>
      </c>
      <c r="E2170" s="58" t="s">
        <v>118</v>
      </c>
      <c r="F2170" s="58" t="s">
        <v>119</v>
      </c>
      <c r="G2170" s="58" t="s">
        <v>115</v>
      </c>
      <c r="H2170" s="58" t="s">
        <v>117</v>
      </c>
      <c r="I2170" s="58" t="s">
        <v>120</v>
      </c>
      <c r="J2170" s="58">
        <v>338</v>
      </c>
      <c r="K2170" s="58">
        <v>483.34</v>
      </c>
    </row>
    <row r="2171" spans="1:11">
      <c r="A2171" s="58" t="s">
        <v>103</v>
      </c>
      <c r="B2171" s="58">
        <v>2022</v>
      </c>
      <c r="C2171" s="58" t="s">
        <v>29</v>
      </c>
      <c r="D2171" s="58" t="s">
        <v>116</v>
      </c>
      <c r="E2171" s="58" t="s">
        <v>118</v>
      </c>
      <c r="F2171" s="58" t="s">
        <v>119</v>
      </c>
      <c r="G2171" s="58" t="s">
        <v>115</v>
      </c>
      <c r="H2171" s="58" t="s">
        <v>117</v>
      </c>
      <c r="I2171" s="58" t="s">
        <v>120</v>
      </c>
      <c r="J2171" s="58">
        <v>260</v>
      </c>
      <c r="K2171" s="58">
        <v>371.8</v>
      </c>
    </row>
    <row r="2172" spans="1:11">
      <c r="A2172" s="58" t="s">
        <v>112</v>
      </c>
      <c r="B2172" s="58">
        <v>2022</v>
      </c>
      <c r="C2172" s="58" t="s">
        <v>29</v>
      </c>
      <c r="D2172" s="58" t="s">
        <v>116</v>
      </c>
      <c r="E2172" s="58" t="s">
        <v>118</v>
      </c>
      <c r="F2172" s="58" t="s">
        <v>119</v>
      </c>
      <c r="G2172" s="58" t="s">
        <v>115</v>
      </c>
      <c r="H2172" s="58" t="s">
        <v>117</v>
      </c>
      <c r="I2172" s="58" t="s">
        <v>120</v>
      </c>
      <c r="J2172" s="58">
        <v>308</v>
      </c>
      <c r="K2172" s="58">
        <v>440.44</v>
      </c>
    </row>
    <row r="2173" spans="1:11">
      <c r="A2173" s="58" t="s">
        <v>114</v>
      </c>
      <c r="B2173" s="58">
        <v>2022</v>
      </c>
      <c r="C2173" s="58" t="s">
        <v>29</v>
      </c>
      <c r="D2173" s="58" t="s">
        <v>116</v>
      </c>
      <c r="E2173" s="58" t="s">
        <v>118</v>
      </c>
      <c r="F2173" s="58" t="s">
        <v>119</v>
      </c>
      <c r="G2173" s="58" t="s">
        <v>115</v>
      </c>
      <c r="H2173" s="58" t="s">
        <v>117</v>
      </c>
      <c r="I2173" s="58" t="s">
        <v>120</v>
      </c>
      <c r="J2173" s="58">
        <v>334</v>
      </c>
      <c r="K2173" s="58">
        <v>477.62</v>
      </c>
    </row>
    <row r="2174" spans="1:11">
      <c r="A2174" s="58" t="s">
        <v>112</v>
      </c>
      <c r="B2174" s="58">
        <v>2022</v>
      </c>
      <c r="C2174" s="58" t="s">
        <v>29</v>
      </c>
      <c r="D2174" s="58" t="s">
        <v>116</v>
      </c>
      <c r="E2174" s="58" t="s">
        <v>118</v>
      </c>
      <c r="F2174" s="58" t="s">
        <v>119</v>
      </c>
      <c r="G2174" s="58" t="s">
        <v>115</v>
      </c>
      <c r="H2174" s="58" t="s">
        <v>117</v>
      </c>
      <c r="I2174" s="58" t="s">
        <v>120</v>
      </c>
      <c r="J2174" s="58">
        <v>262</v>
      </c>
      <c r="K2174" s="58">
        <v>374.66</v>
      </c>
    </row>
    <row r="2175" spans="1:11">
      <c r="A2175" s="58" t="s">
        <v>110</v>
      </c>
      <c r="B2175" s="58">
        <v>2022</v>
      </c>
      <c r="C2175" s="58" t="s">
        <v>29</v>
      </c>
      <c r="D2175" s="58" t="s">
        <v>116</v>
      </c>
      <c r="E2175" s="58" t="s">
        <v>118</v>
      </c>
      <c r="F2175" s="58" t="s">
        <v>119</v>
      </c>
      <c r="G2175" s="58" t="s">
        <v>115</v>
      </c>
      <c r="H2175" s="58" t="s">
        <v>117</v>
      </c>
      <c r="I2175" s="58" t="s">
        <v>120</v>
      </c>
      <c r="J2175" s="58">
        <v>310</v>
      </c>
      <c r="K2175" s="58">
        <v>443.3</v>
      </c>
    </row>
    <row r="2176" spans="1:11">
      <c r="A2176" s="58" t="s">
        <v>110</v>
      </c>
      <c r="B2176" s="58">
        <v>2022</v>
      </c>
      <c r="C2176" s="58" t="s">
        <v>29</v>
      </c>
      <c r="D2176" s="58" t="s">
        <v>116</v>
      </c>
      <c r="E2176" s="58" t="s">
        <v>118</v>
      </c>
      <c r="F2176" s="58" t="s">
        <v>119</v>
      </c>
      <c r="G2176" s="58" t="s">
        <v>115</v>
      </c>
      <c r="H2176" s="58" t="s">
        <v>117</v>
      </c>
      <c r="I2176" s="58" t="s">
        <v>120</v>
      </c>
      <c r="J2176" s="58">
        <v>783</v>
      </c>
      <c r="K2176" s="58">
        <v>1119.69</v>
      </c>
    </row>
    <row r="2177" spans="1:11">
      <c r="A2177" s="58" t="s">
        <v>103</v>
      </c>
      <c r="B2177" s="58">
        <v>2022</v>
      </c>
      <c r="C2177" s="58" t="s">
        <v>29</v>
      </c>
      <c r="D2177" s="58" t="s">
        <v>116</v>
      </c>
      <c r="E2177" s="58" t="s">
        <v>118</v>
      </c>
      <c r="F2177" s="58" t="s">
        <v>119</v>
      </c>
      <c r="G2177" s="58" t="s">
        <v>115</v>
      </c>
      <c r="H2177" s="58" t="s">
        <v>117</v>
      </c>
      <c r="I2177" s="58" t="s">
        <v>120</v>
      </c>
      <c r="J2177" s="58">
        <v>836</v>
      </c>
      <c r="K2177" s="58">
        <v>1195.48</v>
      </c>
    </row>
    <row r="2178" spans="1:11">
      <c r="A2178" s="58" t="s">
        <v>103</v>
      </c>
      <c r="B2178" s="58">
        <v>2022</v>
      </c>
      <c r="C2178" s="58" t="s">
        <v>29</v>
      </c>
      <c r="D2178" s="58" t="s">
        <v>116</v>
      </c>
      <c r="E2178" s="58" t="s">
        <v>118</v>
      </c>
      <c r="F2178" s="58" t="s">
        <v>119</v>
      </c>
      <c r="G2178" s="58" t="s">
        <v>115</v>
      </c>
      <c r="H2178" s="58" t="s">
        <v>117</v>
      </c>
      <c r="I2178" s="58" t="s">
        <v>120</v>
      </c>
      <c r="J2178" s="58">
        <v>939</v>
      </c>
      <c r="K2178" s="58">
        <v>1342.77</v>
      </c>
    </row>
    <row r="2179" spans="1:11">
      <c r="A2179" s="58" t="s">
        <v>110</v>
      </c>
      <c r="B2179" s="58">
        <v>2022</v>
      </c>
      <c r="C2179" s="58" t="s">
        <v>29</v>
      </c>
      <c r="D2179" s="58" t="s">
        <v>116</v>
      </c>
      <c r="E2179" s="58" t="s">
        <v>118</v>
      </c>
      <c r="F2179" s="58" t="s">
        <v>119</v>
      </c>
      <c r="G2179" s="58" t="s">
        <v>115</v>
      </c>
      <c r="H2179" s="58" t="s">
        <v>117</v>
      </c>
      <c r="I2179" s="58" t="s">
        <v>120</v>
      </c>
      <c r="J2179" s="58">
        <v>940</v>
      </c>
      <c r="K2179" s="58">
        <v>1344.2</v>
      </c>
    </row>
    <row r="2180" spans="1:11">
      <c r="A2180" s="58" t="s">
        <v>112</v>
      </c>
      <c r="B2180" s="58">
        <v>2022</v>
      </c>
      <c r="C2180" s="58" t="s">
        <v>29</v>
      </c>
      <c r="D2180" s="58" t="s">
        <v>116</v>
      </c>
      <c r="E2180" s="58" t="s">
        <v>118</v>
      </c>
      <c r="F2180" s="58" t="s">
        <v>119</v>
      </c>
      <c r="G2180" s="58" t="s">
        <v>115</v>
      </c>
      <c r="H2180" s="58" t="s">
        <v>117</v>
      </c>
      <c r="I2180" s="58" t="s">
        <v>120</v>
      </c>
      <c r="J2180" s="58">
        <v>941</v>
      </c>
      <c r="K2180" s="58">
        <v>1345.63</v>
      </c>
    </row>
    <row r="2181" spans="1:11">
      <c r="A2181" s="58" t="s">
        <v>112</v>
      </c>
      <c r="B2181" s="58">
        <v>2022</v>
      </c>
      <c r="C2181" s="58" t="s">
        <v>29</v>
      </c>
      <c r="D2181" s="58" t="s">
        <v>116</v>
      </c>
      <c r="E2181" s="58" t="s">
        <v>118</v>
      </c>
      <c r="F2181" s="58" t="s">
        <v>119</v>
      </c>
      <c r="G2181" s="58" t="s">
        <v>115</v>
      </c>
      <c r="H2181" s="58" t="s">
        <v>117</v>
      </c>
      <c r="I2181" s="58" t="s">
        <v>120</v>
      </c>
      <c r="J2181" s="58">
        <v>876</v>
      </c>
      <c r="K2181" s="58">
        <v>526.24</v>
      </c>
    </row>
    <row r="2182" spans="1:11">
      <c r="A2182" s="58" t="s">
        <v>110</v>
      </c>
      <c r="B2182" s="58">
        <v>2022</v>
      </c>
      <c r="C2182" s="58" t="s">
        <v>29</v>
      </c>
      <c r="D2182" s="58" t="s">
        <v>116</v>
      </c>
      <c r="E2182" s="58" t="s">
        <v>118</v>
      </c>
      <c r="F2182" s="58" t="s">
        <v>119</v>
      </c>
      <c r="G2182" s="58" t="s">
        <v>115</v>
      </c>
      <c r="H2182" s="58" t="s">
        <v>117</v>
      </c>
      <c r="I2182" s="58" t="s">
        <v>120</v>
      </c>
      <c r="J2182" s="58">
        <v>309</v>
      </c>
      <c r="K2182" s="58">
        <v>441.87</v>
      </c>
    </row>
    <row r="2183" spans="1:11">
      <c r="A2183" s="58" t="s">
        <v>103</v>
      </c>
      <c r="B2183" s="58">
        <v>2022</v>
      </c>
      <c r="C2183" s="58" t="s">
        <v>29</v>
      </c>
      <c r="D2183" s="58" t="s">
        <v>116</v>
      </c>
      <c r="E2183" s="58" t="s">
        <v>118</v>
      </c>
      <c r="F2183" s="58" t="s">
        <v>119</v>
      </c>
      <c r="G2183" s="58" t="s">
        <v>115</v>
      </c>
      <c r="H2183" s="58" t="s">
        <v>117</v>
      </c>
      <c r="I2183" s="58" t="s">
        <v>120</v>
      </c>
      <c r="J2183" s="58">
        <v>135</v>
      </c>
      <c r="K2183" s="58">
        <v>193.05</v>
      </c>
    </row>
    <row r="2184" spans="1:11">
      <c r="A2184" s="58" t="s">
        <v>112</v>
      </c>
      <c r="B2184" s="58">
        <v>2022</v>
      </c>
      <c r="C2184" s="58" t="s">
        <v>29</v>
      </c>
      <c r="D2184" s="58" t="s">
        <v>116</v>
      </c>
      <c r="E2184" s="58" t="s">
        <v>118</v>
      </c>
      <c r="F2184" s="58" t="s">
        <v>119</v>
      </c>
      <c r="G2184" s="58" t="s">
        <v>115</v>
      </c>
      <c r="H2184" s="58" t="s">
        <v>117</v>
      </c>
      <c r="I2184" s="58" t="s">
        <v>120</v>
      </c>
      <c r="J2184" s="58">
        <v>129</v>
      </c>
      <c r="K2184" s="58">
        <v>184.47</v>
      </c>
    </row>
    <row r="2185" spans="1:11">
      <c r="A2185" s="58" t="s">
        <v>103</v>
      </c>
      <c r="B2185" s="58">
        <v>2022</v>
      </c>
      <c r="C2185" s="58" t="s">
        <v>29</v>
      </c>
      <c r="D2185" s="58" t="s">
        <v>116</v>
      </c>
      <c r="E2185" s="58" t="s">
        <v>118</v>
      </c>
      <c r="F2185" s="58" t="s">
        <v>119</v>
      </c>
      <c r="G2185" s="58" t="s">
        <v>115</v>
      </c>
      <c r="H2185" s="58" t="s">
        <v>117</v>
      </c>
      <c r="I2185" s="58" t="s">
        <v>120</v>
      </c>
      <c r="J2185" s="58">
        <v>369</v>
      </c>
      <c r="K2185" s="58">
        <v>527.66999999999996</v>
      </c>
    </row>
    <row r="2186" spans="1:11">
      <c r="A2186" s="58" t="s">
        <v>110</v>
      </c>
      <c r="B2186" s="58">
        <v>2022</v>
      </c>
      <c r="C2186" s="58" t="s">
        <v>29</v>
      </c>
      <c r="D2186" s="58" t="s">
        <v>116</v>
      </c>
      <c r="E2186" s="58" t="s">
        <v>118</v>
      </c>
      <c r="F2186" s="58" t="s">
        <v>119</v>
      </c>
      <c r="G2186" s="58" t="s">
        <v>115</v>
      </c>
      <c r="H2186" s="58" t="s">
        <v>117</v>
      </c>
      <c r="I2186" s="58" t="s">
        <v>120</v>
      </c>
      <c r="J2186" s="58">
        <v>337</v>
      </c>
      <c r="K2186" s="58">
        <v>481.91</v>
      </c>
    </row>
    <row r="2187" spans="1:11">
      <c r="A2187" s="58" t="s">
        <v>103</v>
      </c>
      <c r="B2187" s="58">
        <v>2022</v>
      </c>
      <c r="C2187" s="58" t="s">
        <v>29</v>
      </c>
      <c r="D2187" s="58" t="s">
        <v>116</v>
      </c>
      <c r="E2187" s="58" t="s">
        <v>118</v>
      </c>
      <c r="F2187" s="58" t="s">
        <v>119</v>
      </c>
      <c r="G2187" s="58" t="s">
        <v>115</v>
      </c>
      <c r="H2187" s="58" t="s">
        <v>117</v>
      </c>
      <c r="I2187" s="58" t="s">
        <v>120</v>
      </c>
      <c r="J2187" s="58">
        <v>265</v>
      </c>
      <c r="K2187" s="58">
        <v>378.95</v>
      </c>
    </row>
    <row r="2188" spans="1:11">
      <c r="A2188" s="58" t="s">
        <v>114</v>
      </c>
      <c r="B2188" s="58">
        <v>2022</v>
      </c>
      <c r="C2188" s="58" t="s">
        <v>29</v>
      </c>
      <c r="D2188" s="58" t="s">
        <v>116</v>
      </c>
      <c r="E2188" s="58" t="s">
        <v>118</v>
      </c>
      <c r="F2188" s="58" t="s">
        <v>119</v>
      </c>
      <c r="G2188" s="58" t="s">
        <v>115</v>
      </c>
      <c r="H2188" s="58" t="s">
        <v>117</v>
      </c>
      <c r="I2188" s="58" t="s">
        <v>120</v>
      </c>
      <c r="J2188" s="58">
        <v>307</v>
      </c>
      <c r="K2188" s="58">
        <v>439.01</v>
      </c>
    </row>
    <row r="2189" spans="1:11">
      <c r="A2189" s="58" t="s">
        <v>112</v>
      </c>
      <c r="B2189" s="58">
        <v>2022</v>
      </c>
      <c r="C2189" s="58" t="s">
        <v>29</v>
      </c>
      <c r="D2189" s="58" t="s">
        <v>116</v>
      </c>
      <c r="E2189" s="58" t="s">
        <v>118</v>
      </c>
      <c r="F2189" s="58" t="s">
        <v>119</v>
      </c>
      <c r="G2189" s="58" t="s">
        <v>115</v>
      </c>
      <c r="H2189" s="58" t="s">
        <v>117</v>
      </c>
      <c r="I2189" s="58" t="s">
        <v>120</v>
      </c>
      <c r="J2189" s="58">
        <v>792</v>
      </c>
      <c r="K2189" s="58">
        <v>1132.56</v>
      </c>
    </row>
    <row r="2190" spans="1:11">
      <c r="A2190" s="58" t="s">
        <v>110</v>
      </c>
      <c r="B2190" s="58">
        <v>2022</v>
      </c>
      <c r="C2190" s="58" t="s">
        <v>29</v>
      </c>
      <c r="D2190" s="58" t="s">
        <v>116</v>
      </c>
      <c r="E2190" s="58" t="s">
        <v>118</v>
      </c>
      <c r="F2190" s="58" t="s">
        <v>119</v>
      </c>
      <c r="G2190" s="58" t="s">
        <v>115</v>
      </c>
      <c r="H2190" s="58" t="s">
        <v>117</v>
      </c>
      <c r="I2190" s="58" t="s">
        <v>120</v>
      </c>
      <c r="J2190" s="58">
        <v>845</v>
      </c>
      <c r="K2190" s="58">
        <v>1208.3499999999999</v>
      </c>
    </row>
    <row r="2191" spans="1:11">
      <c r="A2191" s="58" t="s">
        <v>113</v>
      </c>
      <c r="B2191" s="58">
        <v>2022</v>
      </c>
      <c r="C2191" s="58" t="s">
        <v>29</v>
      </c>
      <c r="D2191" s="58" t="s">
        <v>116</v>
      </c>
      <c r="E2191" s="58" t="s">
        <v>118</v>
      </c>
      <c r="F2191" s="58" t="s">
        <v>119</v>
      </c>
      <c r="G2191" s="58" t="s">
        <v>115</v>
      </c>
      <c r="H2191" s="58" t="s">
        <v>117</v>
      </c>
      <c r="I2191" s="58" t="s">
        <v>120</v>
      </c>
      <c r="J2191" s="58">
        <v>878</v>
      </c>
      <c r="K2191" s="58">
        <v>1255.54</v>
      </c>
    </row>
    <row r="2192" spans="1:11">
      <c r="A2192" s="58" t="s">
        <v>103</v>
      </c>
      <c r="B2192" s="58">
        <v>2022</v>
      </c>
      <c r="C2192" s="58" t="s">
        <v>28</v>
      </c>
      <c r="D2192" s="58" t="s">
        <v>116</v>
      </c>
      <c r="E2192" s="58" t="s">
        <v>118</v>
      </c>
      <c r="F2192" s="58" t="s">
        <v>119</v>
      </c>
      <c r="G2192" s="58" t="s">
        <v>115</v>
      </c>
      <c r="H2192" s="58" t="s">
        <v>117</v>
      </c>
      <c r="I2192" s="58" t="s">
        <v>120</v>
      </c>
      <c r="J2192" s="58">
        <v>266</v>
      </c>
      <c r="K2192" s="58">
        <v>380.38</v>
      </c>
    </row>
    <row r="2193" spans="1:11">
      <c r="A2193" s="58" t="s">
        <v>113</v>
      </c>
      <c r="B2193" s="58">
        <v>2022</v>
      </c>
      <c r="C2193" s="58" t="s">
        <v>28</v>
      </c>
      <c r="D2193" s="58" t="s">
        <v>116</v>
      </c>
      <c r="E2193" s="58" t="s">
        <v>118</v>
      </c>
      <c r="F2193" s="58" t="s">
        <v>119</v>
      </c>
      <c r="G2193" s="58" t="s">
        <v>115</v>
      </c>
      <c r="H2193" s="58" t="s">
        <v>117</v>
      </c>
      <c r="I2193" s="58" t="s">
        <v>120</v>
      </c>
      <c r="J2193" s="58">
        <v>314</v>
      </c>
      <c r="K2193" s="58">
        <v>449.02</v>
      </c>
    </row>
    <row r="2194" spans="1:11">
      <c r="A2194" s="58" t="s">
        <v>110</v>
      </c>
      <c r="B2194" s="58">
        <v>2022</v>
      </c>
      <c r="C2194" s="58" t="s">
        <v>28</v>
      </c>
      <c r="D2194" s="58" t="s">
        <v>116</v>
      </c>
      <c r="E2194" s="58" t="s">
        <v>118</v>
      </c>
      <c r="F2194" s="58" t="s">
        <v>119</v>
      </c>
      <c r="G2194" s="58" t="s">
        <v>115</v>
      </c>
      <c r="H2194" s="58" t="s">
        <v>117</v>
      </c>
      <c r="I2194" s="58" t="s">
        <v>120</v>
      </c>
      <c r="J2194" s="58">
        <v>268</v>
      </c>
      <c r="K2194" s="58">
        <v>383.24</v>
      </c>
    </row>
    <row r="2195" spans="1:11">
      <c r="A2195" s="58" t="s">
        <v>103</v>
      </c>
      <c r="B2195" s="58">
        <v>2022</v>
      </c>
      <c r="C2195" s="58" t="s">
        <v>28</v>
      </c>
      <c r="D2195" s="58" t="s">
        <v>116</v>
      </c>
      <c r="E2195" s="58" t="s">
        <v>118</v>
      </c>
      <c r="F2195" s="58" t="s">
        <v>119</v>
      </c>
      <c r="G2195" s="58" t="s">
        <v>115</v>
      </c>
      <c r="H2195" s="58" t="s">
        <v>117</v>
      </c>
      <c r="I2195" s="58" t="s">
        <v>120</v>
      </c>
      <c r="J2195" s="58">
        <v>316</v>
      </c>
      <c r="K2195" s="58">
        <v>451.88</v>
      </c>
    </row>
    <row r="2196" spans="1:11">
      <c r="A2196" s="58" t="s">
        <v>110</v>
      </c>
      <c r="B2196" s="58">
        <v>2022</v>
      </c>
      <c r="C2196" s="58" t="s">
        <v>28</v>
      </c>
      <c r="D2196" s="58" t="s">
        <v>116</v>
      </c>
      <c r="E2196" s="58" t="s">
        <v>118</v>
      </c>
      <c r="F2196" s="58" t="s">
        <v>119</v>
      </c>
      <c r="G2196" s="58" t="s">
        <v>115</v>
      </c>
      <c r="H2196" s="58" t="s">
        <v>117</v>
      </c>
      <c r="I2196" s="58" t="s">
        <v>120</v>
      </c>
      <c r="J2196" s="58">
        <v>835</v>
      </c>
      <c r="K2196" s="58">
        <v>1194.05</v>
      </c>
    </row>
    <row r="2197" spans="1:11">
      <c r="A2197" s="58" t="s">
        <v>110</v>
      </c>
      <c r="B2197" s="58">
        <v>2022</v>
      </c>
      <c r="C2197" s="58" t="s">
        <v>28</v>
      </c>
      <c r="D2197" s="58" t="s">
        <v>116</v>
      </c>
      <c r="E2197" s="58" t="s">
        <v>118</v>
      </c>
      <c r="F2197" s="58" t="s">
        <v>119</v>
      </c>
      <c r="G2197" s="58" t="s">
        <v>115</v>
      </c>
      <c r="H2197" s="58" t="s">
        <v>117</v>
      </c>
      <c r="I2197" s="58" t="s">
        <v>120</v>
      </c>
      <c r="J2197" s="58">
        <v>869</v>
      </c>
      <c r="K2197" s="58">
        <v>1242.67</v>
      </c>
    </row>
    <row r="2198" spans="1:11">
      <c r="A2198" s="58" t="s">
        <v>110</v>
      </c>
      <c r="B2198" s="58">
        <v>2022</v>
      </c>
      <c r="C2198" s="58" t="s">
        <v>28</v>
      </c>
      <c r="D2198" s="58" t="s">
        <v>116</v>
      </c>
      <c r="E2198" s="58" t="s">
        <v>118</v>
      </c>
      <c r="F2198" s="58" t="s">
        <v>119</v>
      </c>
      <c r="G2198" s="58" t="s">
        <v>115</v>
      </c>
      <c r="H2198" s="58" t="s">
        <v>117</v>
      </c>
      <c r="I2198" s="58" t="s">
        <v>120</v>
      </c>
      <c r="J2198" s="58">
        <v>937</v>
      </c>
      <c r="K2198" s="58">
        <v>1339.91</v>
      </c>
    </row>
    <row r="2199" spans="1:11">
      <c r="A2199" s="58" t="s">
        <v>103</v>
      </c>
      <c r="B2199" s="58">
        <v>2022</v>
      </c>
      <c r="C2199" s="58" t="s">
        <v>28</v>
      </c>
      <c r="D2199" s="58" t="s">
        <v>116</v>
      </c>
      <c r="E2199" s="58" t="s">
        <v>118</v>
      </c>
      <c r="F2199" s="58" t="s">
        <v>119</v>
      </c>
      <c r="G2199" s="58" t="s">
        <v>115</v>
      </c>
      <c r="H2199" s="58" t="s">
        <v>117</v>
      </c>
      <c r="I2199" s="58" t="s">
        <v>120</v>
      </c>
      <c r="J2199" s="58">
        <v>938</v>
      </c>
      <c r="K2199" s="58">
        <v>1341.34</v>
      </c>
    </row>
    <row r="2200" spans="1:11">
      <c r="A2200" s="58" t="s">
        <v>103</v>
      </c>
      <c r="B2200" s="58">
        <v>2022</v>
      </c>
      <c r="C2200" s="58" t="s">
        <v>28</v>
      </c>
      <c r="D2200" s="58" t="s">
        <v>116</v>
      </c>
      <c r="E2200" s="58" t="s">
        <v>118</v>
      </c>
      <c r="F2200" s="58" t="s">
        <v>119</v>
      </c>
      <c r="G2200" s="58" t="s">
        <v>115</v>
      </c>
      <c r="H2200" s="58" t="s">
        <v>117</v>
      </c>
      <c r="I2200" s="58" t="s">
        <v>120</v>
      </c>
      <c r="J2200" s="58">
        <v>875</v>
      </c>
      <c r="K2200" s="58">
        <v>526.24</v>
      </c>
    </row>
    <row r="2201" spans="1:11">
      <c r="A2201" s="58" t="s">
        <v>113</v>
      </c>
      <c r="B2201" s="58">
        <v>2022</v>
      </c>
      <c r="C2201" s="58" t="s">
        <v>28</v>
      </c>
      <c r="D2201" s="58" t="s">
        <v>116</v>
      </c>
      <c r="E2201" s="58" t="s">
        <v>118</v>
      </c>
      <c r="F2201" s="58" t="s">
        <v>119</v>
      </c>
      <c r="G2201" s="58" t="s">
        <v>115</v>
      </c>
      <c r="H2201" s="58" t="s">
        <v>117</v>
      </c>
      <c r="I2201" s="58" t="s">
        <v>120</v>
      </c>
      <c r="J2201" s="58">
        <v>315</v>
      </c>
      <c r="K2201" s="58">
        <v>450.45</v>
      </c>
    </row>
    <row r="2202" spans="1:11">
      <c r="A2202" s="58" t="s">
        <v>110</v>
      </c>
      <c r="B2202" s="58">
        <v>2022</v>
      </c>
      <c r="C2202" s="58" t="s">
        <v>28</v>
      </c>
      <c r="D2202" s="58" t="s">
        <v>116</v>
      </c>
      <c r="E2202" s="58" t="s">
        <v>118</v>
      </c>
      <c r="F2202" s="58" t="s">
        <v>119</v>
      </c>
      <c r="G2202" s="58" t="s">
        <v>115</v>
      </c>
      <c r="H2202" s="58" t="s">
        <v>117</v>
      </c>
      <c r="I2202" s="58" t="s">
        <v>120</v>
      </c>
      <c r="J2202" s="58">
        <v>153</v>
      </c>
      <c r="K2202" s="58">
        <v>218.79</v>
      </c>
    </row>
    <row r="2203" spans="1:11">
      <c r="A2203" s="58" t="s">
        <v>110</v>
      </c>
      <c r="B2203" s="58">
        <v>2022</v>
      </c>
      <c r="C2203" s="58" t="s">
        <v>28</v>
      </c>
      <c r="D2203" s="58" t="s">
        <v>116</v>
      </c>
      <c r="E2203" s="58" t="s">
        <v>118</v>
      </c>
      <c r="F2203" s="58" t="s">
        <v>119</v>
      </c>
      <c r="G2203" s="58" t="s">
        <v>115</v>
      </c>
      <c r="H2203" s="58" t="s">
        <v>117</v>
      </c>
      <c r="I2203" s="58" t="s">
        <v>120</v>
      </c>
      <c r="J2203" s="58">
        <v>147</v>
      </c>
      <c r="K2203" s="58">
        <v>210.21</v>
      </c>
    </row>
    <row r="2204" spans="1:11">
      <c r="A2204" s="58" t="s">
        <v>103</v>
      </c>
      <c r="B2204" s="58">
        <v>2022</v>
      </c>
      <c r="C2204" s="58" t="s">
        <v>28</v>
      </c>
      <c r="D2204" s="58" t="s">
        <v>116</v>
      </c>
      <c r="E2204" s="58" t="s">
        <v>118</v>
      </c>
      <c r="F2204" s="58" t="s">
        <v>119</v>
      </c>
      <c r="G2204" s="58" t="s">
        <v>115</v>
      </c>
      <c r="H2204" s="58" t="s">
        <v>117</v>
      </c>
      <c r="I2204" s="58" t="s">
        <v>120</v>
      </c>
      <c r="J2204" s="58">
        <v>141</v>
      </c>
      <c r="K2204" s="58">
        <v>201.63</v>
      </c>
    </row>
    <row r="2205" spans="1:11">
      <c r="A2205" s="58" t="s">
        <v>112</v>
      </c>
      <c r="B2205" s="58">
        <v>2022</v>
      </c>
      <c r="C2205" s="58" t="s">
        <v>28</v>
      </c>
      <c r="D2205" s="58" t="s">
        <v>116</v>
      </c>
      <c r="E2205" s="58" t="s">
        <v>118</v>
      </c>
      <c r="F2205" s="58" t="s">
        <v>119</v>
      </c>
      <c r="G2205" s="58" t="s">
        <v>115</v>
      </c>
      <c r="H2205" s="58" t="s">
        <v>117</v>
      </c>
      <c r="I2205" s="58" t="s">
        <v>120</v>
      </c>
      <c r="J2205" s="58">
        <v>313</v>
      </c>
      <c r="K2205" s="58">
        <v>447.59</v>
      </c>
    </row>
    <row r="2206" spans="1:11">
      <c r="A2206" s="58" t="s">
        <v>110</v>
      </c>
      <c r="B2206" s="58">
        <v>2022</v>
      </c>
      <c r="C2206" s="58" t="s">
        <v>28</v>
      </c>
      <c r="D2206" s="58" t="s">
        <v>116</v>
      </c>
      <c r="E2206" s="58" t="s">
        <v>118</v>
      </c>
      <c r="F2206" s="58" t="s">
        <v>119</v>
      </c>
      <c r="G2206" s="58" t="s">
        <v>115</v>
      </c>
      <c r="H2206" s="58" t="s">
        <v>117</v>
      </c>
      <c r="I2206" s="58" t="s">
        <v>120</v>
      </c>
      <c r="J2206" s="58">
        <v>844</v>
      </c>
      <c r="K2206" s="58">
        <v>1206.92</v>
      </c>
    </row>
    <row r="2207" spans="1:11">
      <c r="A2207" s="58" t="s">
        <v>110</v>
      </c>
      <c r="B2207" s="58">
        <v>2022</v>
      </c>
      <c r="C2207" s="58" t="s">
        <v>28</v>
      </c>
      <c r="D2207" s="58" t="s">
        <v>116</v>
      </c>
      <c r="E2207" s="58" t="s">
        <v>118</v>
      </c>
      <c r="F2207" s="58" t="s">
        <v>119</v>
      </c>
      <c r="G2207" s="58" t="s">
        <v>115</v>
      </c>
      <c r="H2207" s="58" t="s">
        <v>117</v>
      </c>
      <c r="I2207" s="58" t="s">
        <v>120</v>
      </c>
      <c r="J2207" s="58">
        <v>877</v>
      </c>
      <c r="K2207" s="58">
        <v>1254.1099999999999</v>
      </c>
    </row>
    <row r="2208" spans="1:11">
      <c r="A2208" s="58" t="s">
        <v>110</v>
      </c>
      <c r="B2208" s="58">
        <v>2022</v>
      </c>
      <c r="C2208" s="58" t="s">
        <v>24</v>
      </c>
      <c r="D2208" s="58" t="s">
        <v>116</v>
      </c>
      <c r="E2208" s="58" t="s">
        <v>118</v>
      </c>
      <c r="F2208" s="58" t="s">
        <v>119</v>
      </c>
      <c r="G2208" s="58" t="s">
        <v>115</v>
      </c>
      <c r="H2208" s="58" t="s">
        <v>117</v>
      </c>
      <c r="I2208" s="58" t="s">
        <v>120</v>
      </c>
      <c r="J2208" s="58">
        <v>284</v>
      </c>
      <c r="K2208" s="58">
        <v>406.12</v>
      </c>
    </row>
    <row r="2209" spans="1:11">
      <c r="A2209" s="58" t="s">
        <v>112</v>
      </c>
      <c r="B2209" s="58">
        <v>2022</v>
      </c>
      <c r="C2209" s="58" t="s">
        <v>24</v>
      </c>
      <c r="D2209" s="58" t="s">
        <v>116</v>
      </c>
      <c r="E2209" s="58" t="s">
        <v>118</v>
      </c>
      <c r="F2209" s="58" t="s">
        <v>119</v>
      </c>
      <c r="G2209" s="58" t="s">
        <v>115</v>
      </c>
      <c r="H2209" s="58" t="s">
        <v>117</v>
      </c>
      <c r="I2209" s="58" t="s">
        <v>120</v>
      </c>
      <c r="J2209" s="58">
        <v>332</v>
      </c>
      <c r="K2209" s="58">
        <v>474.76</v>
      </c>
    </row>
    <row r="2210" spans="1:11">
      <c r="A2210" s="58" t="s">
        <v>110</v>
      </c>
      <c r="B2210" s="58">
        <v>2022</v>
      </c>
      <c r="C2210" s="58" t="s">
        <v>24</v>
      </c>
      <c r="D2210" s="58" t="s">
        <v>116</v>
      </c>
      <c r="E2210" s="58" t="s">
        <v>118</v>
      </c>
      <c r="F2210" s="58" t="s">
        <v>119</v>
      </c>
      <c r="G2210" s="58" t="s">
        <v>115</v>
      </c>
      <c r="H2210" s="58" t="s">
        <v>117</v>
      </c>
      <c r="I2210" s="58" t="s">
        <v>120</v>
      </c>
      <c r="J2210" s="58">
        <v>286</v>
      </c>
      <c r="K2210" s="58">
        <v>408.98</v>
      </c>
    </row>
    <row r="2211" spans="1:11">
      <c r="A2211" s="58" t="s">
        <v>103</v>
      </c>
      <c r="B2211" s="58">
        <v>2022</v>
      </c>
      <c r="C2211" s="58" t="s">
        <v>24</v>
      </c>
      <c r="D2211" s="58" t="s">
        <v>116</v>
      </c>
      <c r="E2211" s="58" t="s">
        <v>118</v>
      </c>
      <c r="F2211" s="58" t="s">
        <v>119</v>
      </c>
      <c r="G2211" s="58" t="s">
        <v>115</v>
      </c>
      <c r="H2211" s="58" t="s">
        <v>117</v>
      </c>
      <c r="I2211" s="58" t="s">
        <v>120</v>
      </c>
      <c r="J2211" s="58">
        <v>328</v>
      </c>
      <c r="K2211" s="58">
        <v>469.04</v>
      </c>
    </row>
    <row r="2212" spans="1:11">
      <c r="A2212" s="58" t="s">
        <v>114</v>
      </c>
      <c r="B2212" s="58">
        <v>2022</v>
      </c>
      <c r="C2212" s="58" t="s">
        <v>24</v>
      </c>
      <c r="D2212" s="58" t="s">
        <v>116</v>
      </c>
      <c r="E2212" s="58" t="s">
        <v>118</v>
      </c>
      <c r="F2212" s="58" t="s">
        <v>119</v>
      </c>
      <c r="G2212" s="58" t="s">
        <v>115</v>
      </c>
      <c r="H2212" s="58" t="s">
        <v>117</v>
      </c>
      <c r="I2212" s="58" t="s">
        <v>120</v>
      </c>
      <c r="J2212" s="58">
        <v>833</v>
      </c>
      <c r="K2212" s="58">
        <v>1191.19</v>
      </c>
    </row>
    <row r="2213" spans="1:11">
      <c r="A2213" s="58" t="s">
        <v>103</v>
      </c>
      <c r="B2213" s="58">
        <v>2022</v>
      </c>
      <c r="C2213" s="58" t="s">
        <v>24</v>
      </c>
      <c r="D2213" s="58" t="s">
        <v>116</v>
      </c>
      <c r="E2213" s="58" t="s">
        <v>118</v>
      </c>
      <c r="F2213" s="58" t="s">
        <v>119</v>
      </c>
      <c r="G2213" s="58" t="s">
        <v>115</v>
      </c>
      <c r="H2213" s="58" t="s">
        <v>117</v>
      </c>
      <c r="I2213" s="58" t="s">
        <v>120</v>
      </c>
      <c r="J2213" s="58">
        <v>866</v>
      </c>
      <c r="K2213" s="58">
        <v>1238.3800000000001</v>
      </c>
    </row>
    <row r="2214" spans="1:11">
      <c r="A2214" s="58" t="s">
        <v>112</v>
      </c>
      <c r="B2214" s="58">
        <v>2022</v>
      </c>
      <c r="C2214" s="58" t="s">
        <v>24</v>
      </c>
      <c r="D2214" s="58" t="s">
        <v>116</v>
      </c>
      <c r="E2214" s="58" t="s">
        <v>118</v>
      </c>
      <c r="F2214" s="58" t="s">
        <v>119</v>
      </c>
      <c r="G2214" s="58" t="s">
        <v>115</v>
      </c>
      <c r="H2214" s="58" t="s">
        <v>117</v>
      </c>
      <c r="I2214" s="58" t="s">
        <v>120</v>
      </c>
      <c r="J2214" s="58">
        <v>929</v>
      </c>
      <c r="K2214" s="58">
        <v>1328.47</v>
      </c>
    </row>
    <row r="2215" spans="1:11">
      <c r="A2215" s="58" t="s">
        <v>110</v>
      </c>
      <c r="B2215" s="58">
        <v>2022</v>
      </c>
      <c r="C2215" s="58" t="s">
        <v>24</v>
      </c>
      <c r="D2215" s="58" t="s">
        <v>116</v>
      </c>
      <c r="E2215" s="58" t="s">
        <v>118</v>
      </c>
      <c r="F2215" s="58" t="s">
        <v>119</v>
      </c>
      <c r="G2215" s="58" t="s">
        <v>115</v>
      </c>
      <c r="H2215" s="58" t="s">
        <v>117</v>
      </c>
      <c r="I2215" s="58" t="s">
        <v>120</v>
      </c>
      <c r="J2215" s="58">
        <v>930</v>
      </c>
      <c r="K2215" s="58">
        <v>1329.9</v>
      </c>
    </row>
    <row r="2216" spans="1:11">
      <c r="A2216" s="58" t="s">
        <v>112</v>
      </c>
      <c r="B2216" s="58">
        <v>2022</v>
      </c>
      <c r="C2216" s="58" t="s">
        <v>24</v>
      </c>
      <c r="D2216" s="58" t="s">
        <v>116</v>
      </c>
      <c r="E2216" s="58" t="s">
        <v>118</v>
      </c>
      <c r="F2216" s="58" t="s">
        <v>119</v>
      </c>
      <c r="G2216" s="58" t="s">
        <v>115</v>
      </c>
      <c r="H2216" s="58" t="s">
        <v>117</v>
      </c>
      <c r="I2216" s="58" t="s">
        <v>120</v>
      </c>
      <c r="J2216" s="58">
        <v>872</v>
      </c>
      <c r="K2216" s="58">
        <v>526.24</v>
      </c>
    </row>
    <row r="2217" spans="1:11">
      <c r="A2217" s="58" t="s">
        <v>103</v>
      </c>
      <c r="B2217" s="58">
        <v>2022</v>
      </c>
      <c r="C2217" s="58" t="s">
        <v>24</v>
      </c>
      <c r="D2217" s="58" t="s">
        <v>116</v>
      </c>
      <c r="E2217" s="58" t="s">
        <v>118</v>
      </c>
      <c r="F2217" s="58" t="s">
        <v>119</v>
      </c>
      <c r="G2217" s="58" t="s">
        <v>115</v>
      </c>
      <c r="H2217" s="58" t="s">
        <v>117</v>
      </c>
      <c r="I2217" s="58" t="s">
        <v>120</v>
      </c>
      <c r="J2217" s="58">
        <v>333</v>
      </c>
      <c r="K2217" s="58">
        <v>476.19</v>
      </c>
    </row>
    <row r="2218" spans="1:11">
      <c r="A2218" s="58" t="s">
        <v>110</v>
      </c>
      <c r="B2218" s="58">
        <v>2022</v>
      </c>
      <c r="C2218" s="58" t="s">
        <v>24</v>
      </c>
      <c r="D2218" s="58" t="s">
        <v>116</v>
      </c>
      <c r="E2218" s="58" t="s">
        <v>118</v>
      </c>
      <c r="F2218" s="58" t="s">
        <v>119</v>
      </c>
      <c r="G2218" s="58" t="s">
        <v>115</v>
      </c>
      <c r="H2218" s="58" t="s">
        <v>117</v>
      </c>
      <c r="I2218" s="58" t="s">
        <v>120</v>
      </c>
      <c r="J2218" s="58">
        <v>201</v>
      </c>
      <c r="K2218" s="58">
        <v>287.43</v>
      </c>
    </row>
    <row r="2219" spans="1:11">
      <c r="A2219" s="58" t="s">
        <v>110</v>
      </c>
      <c r="B2219" s="58">
        <v>2022</v>
      </c>
      <c r="C2219" s="58" t="s">
        <v>24</v>
      </c>
      <c r="D2219" s="58" t="s">
        <v>116</v>
      </c>
      <c r="E2219" s="58" t="s">
        <v>118</v>
      </c>
      <c r="F2219" s="58" t="s">
        <v>119</v>
      </c>
      <c r="G2219" s="58" t="s">
        <v>115</v>
      </c>
      <c r="H2219" s="58" t="s">
        <v>117</v>
      </c>
      <c r="I2219" s="58" t="s">
        <v>120</v>
      </c>
      <c r="J2219" s="58">
        <v>195</v>
      </c>
      <c r="K2219" s="58">
        <v>278.85000000000002</v>
      </c>
    </row>
    <row r="2220" spans="1:11">
      <c r="A2220" s="58" t="s">
        <v>114</v>
      </c>
      <c r="B2220" s="58">
        <v>2022</v>
      </c>
      <c r="C2220" s="58" t="s">
        <v>24</v>
      </c>
      <c r="D2220" s="58" t="s">
        <v>116</v>
      </c>
      <c r="E2220" s="58" t="s">
        <v>118</v>
      </c>
      <c r="F2220" s="58" t="s">
        <v>119</v>
      </c>
      <c r="G2220" s="58" t="s">
        <v>115</v>
      </c>
      <c r="H2220" s="58" t="s">
        <v>117</v>
      </c>
      <c r="I2220" s="58" t="s">
        <v>120</v>
      </c>
      <c r="J2220" s="58">
        <v>189</v>
      </c>
      <c r="K2220" s="58">
        <v>270.27</v>
      </c>
    </row>
    <row r="2221" spans="1:11">
      <c r="A2221" s="58" t="s">
        <v>110</v>
      </c>
      <c r="B2221" s="58">
        <v>2022</v>
      </c>
      <c r="C2221" s="58" t="s">
        <v>24</v>
      </c>
      <c r="D2221" s="58" t="s">
        <v>116</v>
      </c>
      <c r="E2221" s="58" t="s">
        <v>118</v>
      </c>
      <c r="F2221" s="58" t="s">
        <v>119</v>
      </c>
      <c r="G2221" s="58" t="s">
        <v>115</v>
      </c>
      <c r="H2221" s="58" t="s">
        <v>117</v>
      </c>
      <c r="I2221" s="58" t="s">
        <v>120</v>
      </c>
      <c r="J2221" s="58">
        <v>283</v>
      </c>
      <c r="K2221" s="58">
        <v>404.69</v>
      </c>
    </row>
    <row r="2222" spans="1:11">
      <c r="A2222" s="58" t="s">
        <v>110</v>
      </c>
      <c r="B2222" s="58">
        <v>2022</v>
      </c>
      <c r="C2222" s="58" t="s">
        <v>24</v>
      </c>
      <c r="D2222" s="58" t="s">
        <v>116</v>
      </c>
      <c r="E2222" s="58" t="s">
        <v>118</v>
      </c>
      <c r="F2222" s="58" t="s">
        <v>119</v>
      </c>
      <c r="G2222" s="58" t="s">
        <v>115</v>
      </c>
      <c r="H2222" s="58" t="s">
        <v>117</v>
      </c>
      <c r="I2222" s="58" t="s">
        <v>120</v>
      </c>
      <c r="J2222" s="58">
        <v>331</v>
      </c>
      <c r="K2222" s="58">
        <v>473.33</v>
      </c>
    </row>
    <row r="2223" spans="1:11">
      <c r="A2223" s="58" t="s">
        <v>110</v>
      </c>
      <c r="B2223" s="58">
        <v>2022</v>
      </c>
      <c r="C2223" s="58" t="s">
        <v>24</v>
      </c>
      <c r="D2223" s="58" t="s">
        <v>116</v>
      </c>
      <c r="E2223" s="58" t="s">
        <v>118</v>
      </c>
      <c r="F2223" s="58" t="s">
        <v>119</v>
      </c>
      <c r="G2223" s="58" t="s">
        <v>115</v>
      </c>
      <c r="H2223" s="58" t="s">
        <v>117</v>
      </c>
      <c r="I2223" s="58" t="s">
        <v>120</v>
      </c>
      <c r="J2223" s="58">
        <v>875</v>
      </c>
      <c r="K2223" s="58">
        <v>1251.25</v>
      </c>
    </row>
    <row r="2224" spans="1:11">
      <c r="A2224" s="58" t="s">
        <v>103</v>
      </c>
      <c r="B2224" s="58">
        <v>2022</v>
      </c>
      <c r="C2224" s="58" t="s">
        <v>27</v>
      </c>
      <c r="D2224" s="58" t="s">
        <v>116</v>
      </c>
      <c r="E2224" s="58" t="s">
        <v>118</v>
      </c>
      <c r="F2224" s="58" t="s">
        <v>119</v>
      </c>
      <c r="G2224" s="58" t="s">
        <v>115</v>
      </c>
      <c r="H2224" s="58" t="s">
        <v>117</v>
      </c>
      <c r="I2224" s="58" t="s">
        <v>120</v>
      </c>
      <c r="J2224" s="58">
        <v>272</v>
      </c>
      <c r="K2224" s="58">
        <v>388.96</v>
      </c>
    </row>
    <row r="2225" spans="1:11">
      <c r="A2225" s="58" t="s">
        <v>103</v>
      </c>
      <c r="B2225" s="58">
        <v>2022</v>
      </c>
      <c r="C2225" s="58" t="s">
        <v>27</v>
      </c>
      <c r="D2225" s="58" t="s">
        <v>116</v>
      </c>
      <c r="E2225" s="58" t="s">
        <v>118</v>
      </c>
      <c r="F2225" s="58" t="s">
        <v>119</v>
      </c>
      <c r="G2225" s="58" t="s">
        <v>115</v>
      </c>
      <c r="H2225" s="58" t="s">
        <v>117</v>
      </c>
      <c r="I2225" s="58" t="s">
        <v>120</v>
      </c>
      <c r="J2225" s="58">
        <v>320</v>
      </c>
      <c r="K2225" s="58">
        <v>457.6</v>
      </c>
    </row>
    <row r="2226" spans="1:11">
      <c r="A2226" s="58" t="s">
        <v>103</v>
      </c>
      <c r="B2226" s="58">
        <v>2022</v>
      </c>
      <c r="C2226" s="58" t="s">
        <v>27</v>
      </c>
      <c r="D2226" s="58" t="s">
        <v>116</v>
      </c>
      <c r="E2226" s="58" t="s">
        <v>118</v>
      </c>
      <c r="F2226" s="58" t="s">
        <v>119</v>
      </c>
      <c r="G2226" s="58" t="s">
        <v>115</v>
      </c>
      <c r="H2226" s="58" t="s">
        <v>117</v>
      </c>
      <c r="I2226" s="58" t="s">
        <v>120</v>
      </c>
      <c r="J2226" s="58">
        <v>274</v>
      </c>
      <c r="K2226" s="58">
        <v>391.82</v>
      </c>
    </row>
    <row r="2227" spans="1:11">
      <c r="A2227" s="58" t="s">
        <v>103</v>
      </c>
      <c r="B2227" s="58">
        <v>2022</v>
      </c>
      <c r="C2227" s="58" t="s">
        <v>27</v>
      </c>
      <c r="D2227" s="58" t="s">
        <v>116</v>
      </c>
      <c r="E2227" s="58" t="s">
        <v>118</v>
      </c>
      <c r="F2227" s="58" t="s">
        <v>119</v>
      </c>
      <c r="G2227" s="58" t="s">
        <v>115</v>
      </c>
      <c r="H2227" s="58" t="s">
        <v>117</v>
      </c>
      <c r="I2227" s="58" t="s">
        <v>120</v>
      </c>
      <c r="J2227" s="58">
        <v>322</v>
      </c>
      <c r="K2227" s="58">
        <v>460.46</v>
      </c>
    </row>
    <row r="2228" spans="1:11">
      <c r="A2228" s="58" t="s">
        <v>103</v>
      </c>
      <c r="B2228" s="58">
        <v>2022</v>
      </c>
      <c r="C2228" s="58" t="s">
        <v>27</v>
      </c>
      <c r="D2228" s="58" t="s">
        <v>116</v>
      </c>
      <c r="E2228" s="58" t="s">
        <v>118</v>
      </c>
      <c r="F2228" s="58" t="s">
        <v>119</v>
      </c>
      <c r="G2228" s="58" t="s">
        <v>115</v>
      </c>
      <c r="H2228" s="58" t="s">
        <v>117</v>
      </c>
      <c r="I2228" s="58" t="s">
        <v>120</v>
      </c>
      <c r="J2228" s="58">
        <v>868</v>
      </c>
      <c r="K2228" s="58">
        <v>1241.24</v>
      </c>
    </row>
    <row r="2229" spans="1:11">
      <c r="A2229" s="58" t="s">
        <v>103</v>
      </c>
      <c r="B2229" s="58">
        <v>2022</v>
      </c>
      <c r="C2229" s="58" t="s">
        <v>27</v>
      </c>
      <c r="D2229" s="58" t="s">
        <v>116</v>
      </c>
      <c r="E2229" s="58" t="s">
        <v>118</v>
      </c>
      <c r="F2229" s="58" t="s">
        <v>119</v>
      </c>
      <c r="G2229" s="58" t="s">
        <v>115</v>
      </c>
      <c r="H2229" s="58" t="s">
        <v>117</v>
      </c>
      <c r="I2229" s="58" t="s">
        <v>120</v>
      </c>
      <c r="J2229" s="58">
        <v>934</v>
      </c>
      <c r="K2229" s="58">
        <v>1335.62</v>
      </c>
    </row>
    <row r="2230" spans="1:11">
      <c r="A2230" s="58" t="s">
        <v>113</v>
      </c>
      <c r="B2230" s="58">
        <v>2022</v>
      </c>
      <c r="C2230" s="58" t="s">
        <v>27</v>
      </c>
      <c r="D2230" s="58" t="s">
        <v>116</v>
      </c>
      <c r="E2230" s="58" t="s">
        <v>118</v>
      </c>
      <c r="F2230" s="58" t="s">
        <v>119</v>
      </c>
      <c r="G2230" s="58" t="s">
        <v>115</v>
      </c>
      <c r="H2230" s="58" t="s">
        <v>117</v>
      </c>
      <c r="I2230" s="58" t="s">
        <v>120</v>
      </c>
      <c r="J2230" s="58">
        <v>935</v>
      </c>
      <c r="K2230" s="58">
        <v>1337.05</v>
      </c>
    </row>
    <row r="2231" spans="1:11">
      <c r="A2231" s="58" t="s">
        <v>110</v>
      </c>
      <c r="B2231" s="58">
        <v>2022</v>
      </c>
      <c r="C2231" s="58" t="s">
        <v>27</v>
      </c>
      <c r="D2231" s="58" t="s">
        <v>116</v>
      </c>
      <c r="E2231" s="58" t="s">
        <v>118</v>
      </c>
      <c r="F2231" s="58" t="s">
        <v>119</v>
      </c>
      <c r="G2231" s="58" t="s">
        <v>115</v>
      </c>
      <c r="H2231" s="58" t="s">
        <v>117</v>
      </c>
      <c r="I2231" s="58" t="s">
        <v>120</v>
      </c>
      <c r="J2231" s="58">
        <v>936</v>
      </c>
      <c r="K2231" s="58">
        <v>1338.48</v>
      </c>
    </row>
    <row r="2232" spans="1:11">
      <c r="A2232" s="58" t="s">
        <v>113</v>
      </c>
      <c r="B2232" s="58">
        <v>2022</v>
      </c>
      <c r="C2232" s="58" t="s">
        <v>27</v>
      </c>
      <c r="D2232" s="58" t="s">
        <v>116</v>
      </c>
      <c r="E2232" s="58" t="s">
        <v>118</v>
      </c>
      <c r="F2232" s="58" t="s">
        <v>119</v>
      </c>
      <c r="G2232" s="58" t="s">
        <v>115</v>
      </c>
      <c r="H2232" s="58" t="s">
        <v>117</v>
      </c>
      <c r="I2232" s="58" t="s">
        <v>120</v>
      </c>
      <c r="J2232" s="58">
        <v>874</v>
      </c>
      <c r="K2232" s="58">
        <v>526.24</v>
      </c>
    </row>
    <row r="2233" spans="1:11">
      <c r="A2233" s="58" t="s">
        <v>110</v>
      </c>
      <c r="B2233" s="58">
        <v>2022</v>
      </c>
      <c r="C2233" s="58" t="s">
        <v>27</v>
      </c>
      <c r="D2233" s="58" t="s">
        <v>116</v>
      </c>
      <c r="E2233" s="58" t="s">
        <v>118</v>
      </c>
      <c r="F2233" s="58" t="s">
        <v>119</v>
      </c>
      <c r="G2233" s="58" t="s">
        <v>115</v>
      </c>
      <c r="H2233" s="58" t="s">
        <v>117</v>
      </c>
      <c r="I2233" s="58" t="s">
        <v>120</v>
      </c>
      <c r="J2233" s="58">
        <v>321</v>
      </c>
      <c r="K2233" s="58">
        <v>459.03</v>
      </c>
    </row>
    <row r="2234" spans="1:11">
      <c r="A2234" s="58" t="s">
        <v>103</v>
      </c>
      <c r="B2234" s="58">
        <v>2022</v>
      </c>
      <c r="C2234" s="58" t="s">
        <v>27</v>
      </c>
      <c r="D2234" s="58" t="s">
        <v>116</v>
      </c>
      <c r="E2234" s="58" t="s">
        <v>118</v>
      </c>
      <c r="F2234" s="58" t="s">
        <v>119</v>
      </c>
      <c r="G2234" s="58" t="s">
        <v>115</v>
      </c>
      <c r="H2234" s="58" t="s">
        <v>117</v>
      </c>
      <c r="I2234" s="58" t="s">
        <v>120</v>
      </c>
      <c r="J2234" s="58">
        <v>165</v>
      </c>
      <c r="K2234" s="58">
        <v>235.95</v>
      </c>
    </row>
    <row r="2235" spans="1:11">
      <c r="A2235" s="58" t="s">
        <v>103</v>
      </c>
      <c r="B2235" s="58">
        <v>2022</v>
      </c>
      <c r="C2235" s="58" t="s">
        <v>27</v>
      </c>
      <c r="D2235" s="58" t="s">
        <v>116</v>
      </c>
      <c r="E2235" s="58" t="s">
        <v>118</v>
      </c>
      <c r="F2235" s="58" t="s">
        <v>119</v>
      </c>
      <c r="G2235" s="58" t="s">
        <v>115</v>
      </c>
      <c r="H2235" s="58" t="s">
        <v>117</v>
      </c>
      <c r="I2235" s="58" t="s">
        <v>120</v>
      </c>
      <c r="J2235" s="58">
        <v>159</v>
      </c>
      <c r="K2235" s="58">
        <v>227.37</v>
      </c>
    </row>
    <row r="2236" spans="1:11">
      <c r="A2236" s="58" t="s">
        <v>110</v>
      </c>
      <c r="B2236" s="58">
        <v>2022</v>
      </c>
      <c r="C2236" s="58" t="s">
        <v>27</v>
      </c>
      <c r="D2236" s="58" t="s">
        <v>116</v>
      </c>
      <c r="E2236" s="58" t="s">
        <v>118</v>
      </c>
      <c r="F2236" s="58" t="s">
        <v>119</v>
      </c>
      <c r="G2236" s="58" t="s">
        <v>115</v>
      </c>
      <c r="H2236" s="58" t="s">
        <v>117</v>
      </c>
      <c r="I2236" s="58" t="s">
        <v>120</v>
      </c>
      <c r="J2236" s="58">
        <v>271</v>
      </c>
      <c r="K2236" s="58">
        <v>387.53</v>
      </c>
    </row>
    <row r="2237" spans="1:11">
      <c r="A2237" s="58" t="s">
        <v>103</v>
      </c>
      <c r="B2237" s="58">
        <v>2022</v>
      </c>
      <c r="C2237" s="58" t="s">
        <v>27</v>
      </c>
      <c r="D2237" s="58" t="s">
        <v>116</v>
      </c>
      <c r="E2237" s="58" t="s">
        <v>118</v>
      </c>
      <c r="F2237" s="58" t="s">
        <v>119</v>
      </c>
      <c r="G2237" s="58" t="s">
        <v>115</v>
      </c>
      <c r="H2237" s="58" t="s">
        <v>117</v>
      </c>
      <c r="I2237" s="58" t="s">
        <v>120</v>
      </c>
      <c r="J2237" s="58">
        <v>319</v>
      </c>
      <c r="K2237" s="58">
        <v>456.17</v>
      </c>
    </row>
    <row r="2238" spans="1:11">
      <c r="A2238" s="58" t="s">
        <v>103</v>
      </c>
      <c r="B2238" s="58">
        <v>2022</v>
      </c>
      <c r="C2238" s="58" t="s">
        <v>27</v>
      </c>
      <c r="D2238" s="58" t="s">
        <v>116</v>
      </c>
      <c r="E2238" s="58" t="s">
        <v>118</v>
      </c>
      <c r="F2238" s="58" t="s">
        <v>119</v>
      </c>
      <c r="G2238" s="58" t="s">
        <v>115</v>
      </c>
      <c r="H2238" s="58" t="s">
        <v>117</v>
      </c>
      <c r="I2238" s="58" t="s">
        <v>120</v>
      </c>
      <c r="J2238" s="58">
        <v>843</v>
      </c>
      <c r="K2238" s="58">
        <v>1205.49</v>
      </c>
    </row>
    <row r="2239" spans="1:11">
      <c r="A2239" s="58" t="s">
        <v>110</v>
      </c>
      <c r="B2239" s="58">
        <v>2022</v>
      </c>
      <c r="C2239" s="58" t="s">
        <v>33</v>
      </c>
      <c r="D2239" s="58" t="s">
        <v>116</v>
      </c>
      <c r="E2239" s="58" t="s">
        <v>118</v>
      </c>
      <c r="F2239" s="58" t="s">
        <v>119</v>
      </c>
      <c r="G2239" s="58" t="s">
        <v>115</v>
      </c>
      <c r="H2239" s="58" t="s">
        <v>117</v>
      </c>
      <c r="I2239" s="58" t="s">
        <v>120</v>
      </c>
      <c r="J2239" s="58">
        <v>314</v>
      </c>
      <c r="K2239" s="58">
        <v>449.02</v>
      </c>
    </row>
    <row r="2240" spans="1:11">
      <c r="A2240" s="58" t="s">
        <v>114</v>
      </c>
      <c r="B2240" s="58">
        <v>2022</v>
      </c>
      <c r="C2240" s="58" t="s">
        <v>33</v>
      </c>
      <c r="D2240" s="58" t="s">
        <v>116</v>
      </c>
      <c r="E2240" s="58" t="s">
        <v>118</v>
      </c>
      <c r="F2240" s="58" t="s">
        <v>119</v>
      </c>
      <c r="G2240" s="58" t="s">
        <v>115</v>
      </c>
      <c r="H2240" s="58" t="s">
        <v>117</v>
      </c>
      <c r="I2240" s="58" t="s">
        <v>120</v>
      </c>
      <c r="J2240" s="58">
        <v>242</v>
      </c>
      <c r="K2240" s="58">
        <v>346.06</v>
      </c>
    </row>
    <row r="2241" spans="1:11">
      <c r="A2241" s="58" t="s">
        <v>110</v>
      </c>
      <c r="B2241" s="58">
        <v>2022</v>
      </c>
      <c r="C2241" s="58" t="s">
        <v>33</v>
      </c>
      <c r="D2241" s="58" t="s">
        <v>116</v>
      </c>
      <c r="E2241" s="58" t="s">
        <v>118</v>
      </c>
      <c r="F2241" s="58" t="s">
        <v>119</v>
      </c>
      <c r="G2241" s="58" t="s">
        <v>115</v>
      </c>
      <c r="H2241" s="58" t="s">
        <v>117</v>
      </c>
      <c r="I2241" s="58" t="s">
        <v>120</v>
      </c>
      <c r="J2241" s="58">
        <v>290</v>
      </c>
      <c r="K2241" s="58">
        <v>414.7</v>
      </c>
    </row>
    <row r="2242" spans="1:11">
      <c r="A2242" s="58" t="s">
        <v>110</v>
      </c>
      <c r="B2242" s="58">
        <v>2022</v>
      </c>
      <c r="C2242" s="58" t="s">
        <v>33</v>
      </c>
      <c r="D2242" s="58" t="s">
        <v>116</v>
      </c>
      <c r="E2242" s="58" t="s">
        <v>118</v>
      </c>
      <c r="F2242" s="58" t="s">
        <v>119</v>
      </c>
      <c r="G2242" s="58" t="s">
        <v>115</v>
      </c>
      <c r="H2242" s="58" t="s">
        <v>117</v>
      </c>
      <c r="I2242" s="58" t="s">
        <v>120</v>
      </c>
      <c r="J2242" s="58">
        <v>316</v>
      </c>
      <c r="K2242" s="58">
        <v>451.88</v>
      </c>
    </row>
    <row r="2243" spans="1:11">
      <c r="A2243" s="58" t="s">
        <v>110</v>
      </c>
      <c r="B2243" s="58">
        <v>2022</v>
      </c>
      <c r="C2243" s="58" t="s">
        <v>33</v>
      </c>
      <c r="D2243" s="58" t="s">
        <v>116</v>
      </c>
      <c r="E2243" s="58" t="s">
        <v>118</v>
      </c>
      <c r="F2243" s="58" t="s">
        <v>119</v>
      </c>
      <c r="G2243" s="58" t="s">
        <v>115</v>
      </c>
      <c r="H2243" s="58" t="s">
        <v>117</v>
      </c>
      <c r="I2243" s="58" t="s">
        <v>120</v>
      </c>
      <c r="J2243" s="58">
        <v>286</v>
      </c>
      <c r="K2243" s="58">
        <v>408.98</v>
      </c>
    </row>
    <row r="2244" spans="1:11">
      <c r="A2244" s="58" t="s">
        <v>103</v>
      </c>
      <c r="B2244" s="58">
        <v>2022</v>
      </c>
      <c r="C2244" s="58" t="s">
        <v>33</v>
      </c>
      <c r="D2244" s="58" t="s">
        <v>116</v>
      </c>
      <c r="E2244" s="58" t="s">
        <v>118</v>
      </c>
      <c r="F2244" s="58" t="s">
        <v>119</v>
      </c>
      <c r="G2244" s="58" t="s">
        <v>115</v>
      </c>
      <c r="H2244" s="58" t="s">
        <v>117</v>
      </c>
      <c r="I2244" s="58" t="s">
        <v>120</v>
      </c>
      <c r="J2244" s="58">
        <v>840</v>
      </c>
      <c r="K2244" s="58">
        <v>1201.2</v>
      </c>
    </row>
    <row r="2245" spans="1:11">
      <c r="A2245" s="58" t="s">
        <v>103</v>
      </c>
      <c r="B2245" s="58">
        <v>2022</v>
      </c>
      <c r="C2245" s="58" t="s">
        <v>33</v>
      </c>
      <c r="D2245" s="58" t="s">
        <v>116</v>
      </c>
      <c r="E2245" s="58" t="s">
        <v>118</v>
      </c>
      <c r="F2245" s="58" t="s">
        <v>119</v>
      </c>
      <c r="G2245" s="58" t="s">
        <v>115</v>
      </c>
      <c r="H2245" s="58" t="s">
        <v>117</v>
      </c>
      <c r="I2245" s="58" t="s">
        <v>120</v>
      </c>
      <c r="J2245" s="58">
        <v>873</v>
      </c>
      <c r="K2245" s="58">
        <v>1248.3900000000001</v>
      </c>
    </row>
    <row r="2246" spans="1:11">
      <c r="A2246" s="58" t="s">
        <v>110</v>
      </c>
      <c r="B2246" s="58">
        <v>2022</v>
      </c>
      <c r="C2246" s="58" t="s">
        <v>33</v>
      </c>
      <c r="D2246" s="58" t="s">
        <v>116</v>
      </c>
      <c r="E2246" s="58" t="s">
        <v>118</v>
      </c>
      <c r="F2246" s="58" t="s">
        <v>119</v>
      </c>
      <c r="G2246" s="58" t="s">
        <v>115</v>
      </c>
      <c r="H2246" s="58" t="s">
        <v>117</v>
      </c>
      <c r="I2246" s="58" t="s">
        <v>120</v>
      </c>
      <c r="J2246" s="58">
        <v>950</v>
      </c>
      <c r="K2246" s="58">
        <v>1358.5</v>
      </c>
    </row>
    <row r="2247" spans="1:11">
      <c r="A2247" s="58" t="s">
        <v>110</v>
      </c>
      <c r="B2247" s="58">
        <v>2022</v>
      </c>
      <c r="C2247" s="58" t="s">
        <v>33</v>
      </c>
      <c r="D2247" s="58" t="s">
        <v>116</v>
      </c>
      <c r="E2247" s="58" t="s">
        <v>118</v>
      </c>
      <c r="F2247" s="58" t="s">
        <v>119</v>
      </c>
      <c r="G2247" s="58" t="s">
        <v>115</v>
      </c>
      <c r="H2247" s="58" t="s">
        <v>117</v>
      </c>
      <c r="I2247" s="58" t="s">
        <v>120</v>
      </c>
      <c r="J2247" s="58">
        <v>951</v>
      </c>
      <c r="K2247" s="58">
        <v>1359.93</v>
      </c>
    </row>
    <row r="2248" spans="1:11">
      <c r="A2248" s="58" t="s">
        <v>110</v>
      </c>
      <c r="B2248" s="58">
        <v>2022</v>
      </c>
      <c r="C2248" s="58" t="s">
        <v>33</v>
      </c>
      <c r="D2248" s="58" t="s">
        <v>116</v>
      </c>
      <c r="E2248" s="58" t="s">
        <v>118</v>
      </c>
      <c r="F2248" s="58" t="s">
        <v>119</v>
      </c>
      <c r="G2248" s="58" t="s">
        <v>115</v>
      </c>
      <c r="H2248" s="58" t="s">
        <v>117</v>
      </c>
      <c r="I2248" s="58" t="s">
        <v>120</v>
      </c>
      <c r="J2248" s="58">
        <v>952</v>
      </c>
      <c r="K2248" s="58">
        <v>1361.36</v>
      </c>
    </row>
    <row r="2249" spans="1:11">
      <c r="A2249" s="58" t="s">
        <v>103</v>
      </c>
      <c r="B2249" s="58">
        <v>2022</v>
      </c>
      <c r="C2249" s="58" t="s">
        <v>33</v>
      </c>
      <c r="D2249" s="58" t="s">
        <v>116</v>
      </c>
      <c r="E2249" s="58" t="s">
        <v>118</v>
      </c>
      <c r="F2249" s="58" t="s">
        <v>119</v>
      </c>
      <c r="G2249" s="58" t="s">
        <v>115</v>
      </c>
      <c r="H2249" s="58" t="s">
        <v>117</v>
      </c>
      <c r="I2249" s="58" t="s">
        <v>120</v>
      </c>
      <c r="J2249" s="58">
        <v>826</v>
      </c>
      <c r="K2249" s="58">
        <v>526.24</v>
      </c>
    </row>
    <row r="2250" spans="1:11">
      <c r="A2250" s="58" t="s">
        <v>110</v>
      </c>
      <c r="B2250" s="58">
        <v>2022</v>
      </c>
      <c r="C2250" s="58" t="s">
        <v>33</v>
      </c>
      <c r="D2250" s="58" t="s">
        <v>116</v>
      </c>
      <c r="E2250" s="58" t="s">
        <v>118</v>
      </c>
      <c r="F2250" s="58" t="s">
        <v>119</v>
      </c>
      <c r="G2250" s="58" t="s">
        <v>115</v>
      </c>
      <c r="H2250" s="58" t="s">
        <v>117</v>
      </c>
      <c r="I2250" s="58" t="s">
        <v>120</v>
      </c>
      <c r="J2250" s="58">
        <v>879</v>
      </c>
      <c r="K2250" s="58">
        <v>526.24</v>
      </c>
    </row>
    <row r="2251" spans="1:11">
      <c r="A2251" s="58" t="s">
        <v>114</v>
      </c>
      <c r="B2251" s="58">
        <v>2022</v>
      </c>
      <c r="C2251" s="58" t="s">
        <v>33</v>
      </c>
      <c r="D2251" s="58" t="s">
        <v>116</v>
      </c>
      <c r="E2251" s="58" t="s">
        <v>118</v>
      </c>
      <c r="F2251" s="58" t="s">
        <v>119</v>
      </c>
      <c r="G2251" s="58" t="s">
        <v>115</v>
      </c>
      <c r="H2251" s="58" t="s">
        <v>117</v>
      </c>
      <c r="I2251" s="58" t="s">
        <v>120</v>
      </c>
      <c r="J2251" s="58">
        <v>315</v>
      </c>
      <c r="K2251" s="58">
        <v>450.45</v>
      </c>
    </row>
    <row r="2252" spans="1:11">
      <c r="A2252" s="58" t="s">
        <v>103</v>
      </c>
      <c r="B2252" s="58">
        <v>2022</v>
      </c>
      <c r="C2252" s="58" t="s">
        <v>33</v>
      </c>
      <c r="D2252" s="58" t="s">
        <v>116</v>
      </c>
      <c r="E2252" s="58" t="s">
        <v>118</v>
      </c>
      <c r="F2252" s="58" t="s">
        <v>119</v>
      </c>
      <c r="G2252" s="58" t="s">
        <v>115</v>
      </c>
      <c r="H2252" s="58" t="s">
        <v>117</v>
      </c>
      <c r="I2252" s="58" t="s">
        <v>120</v>
      </c>
      <c r="J2252" s="58">
        <v>309</v>
      </c>
      <c r="K2252" s="58">
        <v>441.87</v>
      </c>
    </row>
    <row r="2253" spans="1:11">
      <c r="A2253" s="58" t="s">
        <v>110</v>
      </c>
      <c r="B2253" s="58">
        <v>2022</v>
      </c>
      <c r="C2253" s="58" t="s">
        <v>33</v>
      </c>
      <c r="D2253" s="58" t="s">
        <v>116</v>
      </c>
      <c r="E2253" s="58" t="s">
        <v>118</v>
      </c>
      <c r="F2253" s="58" t="s">
        <v>119</v>
      </c>
      <c r="G2253" s="58" t="s">
        <v>115</v>
      </c>
      <c r="H2253" s="58" t="s">
        <v>117</v>
      </c>
      <c r="I2253" s="58" t="s">
        <v>120</v>
      </c>
      <c r="J2253" s="58">
        <v>313</v>
      </c>
      <c r="K2253" s="58">
        <v>447.59</v>
      </c>
    </row>
    <row r="2254" spans="1:11">
      <c r="A2254" s="58" t="s">
        <v>110</v>
      </c>
      <c r="B2254" s="58">
        <v>2022</v>
      </c>
      <c r="C2254" s="58" t="s">
        <v>33</v>
      </c>
      <c r="D2254" s="58" t="s">
        <v>116</v>
      </c>
      <c r="E2254" s="58" t="s">
        <v>118</v>
      </c>
      <c r="F2254" s="58" t="s">
        <v>119</v>
      </c>
      <c r="G2254" s="58" t="s">
        <v>115</v>
      </c>
      <c r="H2254" s="58" t="s">
        <v>117</v>
      </c>
      <c r="I2254" s="58" t="s">
        <v>120</v>
      </c>
      <c r="J2254" s="58">
        <v>241</v>
      </c>
      <c r="K2254" s="58">
        <v>344.63</v>
      </c>
    </row>
    <row r="2255" spans="1:11">
      <c r="A2255" s="58" t="s">
        <v>110</v>
      </c>
      <c r="B2255" s="58">
        <v>2022</v>
      </c>
      <c r="C2255" s="58" t="s">
        <v>33</v>
      </c>
      <c r="D2255" s="58" t="s">
        <v>116</v>
      </c>
      <c r="E2255" s="58" t="s">
        <v>118</v>
      </c>
      <c r="F2255" s="58" t="s">
        <v>119</v>
      </c>
      <c r="G2255" s="58" t="s">
        <v>115</v>
      </c>
      <c r="H2255" s="58" t="s">
        <v>117</v>
      </c>
      <c r="I2255" s="58" t="s">
        <v>120</v>
      </c>
      <c r="J2255" s="58">
        <v>289</v>
      </c>
      <c r="K2255" s="58">
        <v>413.27</v>
      </c>
    </row>
    <row r="2256" spans="1:11">
      <c r="A2256" s="58" t="s">
        <v>110</v>
      </c>
      <c r="B2256" s="58">
        <v>2022</v>
      </c>
      <c r="C2256" s="58" t="s">
        <v>33</v>
      </c>
      <c r="D2256" s="58" t="s">
        <v>116</v>
      </c>
      <c r="E2256" s="58" t="s">
        <v>118</v>
      </c>
      <c r="F2256" s="58" t="s">
        <v>119</v>
      </c>
      <c r="G2256" s="58" t="s">
        <v>115</v>
      </c>
      <c r="H2256" s="58" t="s">
        <v>117</v>
      </c>
      <c r="I2256" s="58" t="s">
        <v>120</v>
      </c>
      <c r="J2256" s="58">
        <v>795</v>
      </c>
      <c r="K2256" s="58">
        <v>1136.8499999999999</v>
      </c>
    </row>
    <row r="2257" spans="1:11">
      <c r="A2257" s="58" t="s">
        <v>110</v>
      </c>
      <c r="B2257" s="58">
        <v>2022</v>
      </c>
      <c r="C2257" s="58" t="s">
        <v>33</v>
      </c>
      <c r="D2257" s="58" t="s">
        <v>116</v>
      </c>
      <c r="E2257" s="58" t="s">
        <v>118</v>
      </c>
      <c r="F2257" s="58" t="s">
        <v>119</v>
      </c>
      <c r="G2257" s="58" t="s">
        <v>115</v>
      </c>
      <c r="H2257" s="58" t="s">
        <v>117</v>
      </c>
      <c r="I2257" s="58" t="s">
        <v>120</v>
      </c>
      <c r="J2257" s="58">
        <v>849</v>
      </c>
      <c r="K2257" s="58">
        <v>1214.07</v>
      </c>
    </row>
    <row r="2258" spans="1:11">
      <c r="A2258" s="58" t="s">
        <v>110</v>
      </c>
      <c r="B2258" s="58">
        <v>2022</v>
      </c>
      <c r="C2258" s="58" t="s">
        <v>33</v>
      </c>
      <c r="D2258" s="58" t="s">
        <v>116</v>
      </c>
      <c r="E2258" s="58" t="s">
        <v>118</v>
      </c>
      <c r="F2258" s="58" t="s">
        <v>119</v>
      </c>
      <c r="G2258" s="58" t="s">
        <v>115</v>
      </c>
      <c r="H2258" s="58" t="s">
        <v>117</v>
      </c>
      <c r="I2258" s="58" t="s">
        <v>120</v>
      </c>
      <c r="J2258" s="58">
        <v>882</v>
      </c>
      <c r="K2258" s="58">
        <v>1261.26</v>
      </c>
    </row>
    <row r="2259" spans="1:11">
      <c r="A2259" s="58" t="s">
        <v>110</v>
      </c>
      <c r="B2259" s="58">
        <v>2022</v>
      </c>
      <c r="C2259" s="58" t="s">
        <v>32</v>
      </c>
      <c r="D2259" s="58" t="s">
        <v>116</v>
      </c>
      <c r="E2259" s="58" t="s">
        <v>118</v>
      </c>
      <c r="F2259" s="58" t="s">
        <v>119</v>
      </c>
      <c r="G2259" s="58" t="s">
        <v>115</v>
      </c>
      <c r="H2259" s="58" t="s">
        <v>117</v>
      </c>
      <c r="I2259" s="58" t="s">
        <v>120</v>
      </c>
      <c r="J2259" s="58">
        <v>320</v>
      </c>
      <c r="K2259" s="58">
        <v>457.6</v>
      </c>
    </row>
    <row r="2260" spans="1:11">
      <c r="A2260" s="58" t="s">
        <v>110</v>
      </c>
      <c r="B2260" s="58">
        <v>2022</v>
      </c>
      <c r="C2260" s="58" t="s">
        <v>32</v>
      </c>
      <c r="D2260" s="58" t="s">
        <v>116</v>
      </c>
      <c r="E2260" s="58" t="s">
        <v>118</v>
      </c>
      <c r="F2260" s="58" t="s">
        <v>119</v>
      </c>
      <c r="G2260" s="58" t="s">
        <v>115</v>
      </c>
      <c r="H2260" s="58" t="s">
        <v>117</v>
      </c>
      <c r="I2260" s="58" t="s">
        <v>120</v>
      </c>
      <c r="J2260" s="58">
        <v>248</v>
      </c>
      <c r="K2260" s="58">
        <v>354.64</v>
      </c>
    </row>
    <row r="2261" spans="1:11">
      <c r="A2261" s="58" t="s">
        <v>110</v>
      </c>
      <c r="B2261" s="58">
        <v>2022</v>
      </c>
      <c r="C2261" s="58" t="s">
        <v>32</v>
      </c>
      <c r="D2261" s="58" t="s">
        <v>116</v>
      </c>
      <c r="E2261" s="58" t="s">
        <v>118</v>
      </c>
      <c r="F2261" s="58" t="s">
        <v>119</v>
      </c>
      <c r="G2261" s="58" t="s">
        <v>115</v>
      </c>
      <c r="H2261" s="58" t="s">
        <v>117</v>
      </c>
      <c r="I2261" s="58" t="s">
        <v>120</v>
      </c>
      <c r="J2261" s="58">
        <v>322</v>
      </c>
      <c r="K2261" s="58">
        <v>460.46</v>
      </c>
    </row>
    <row r="2262" spans="1:11">
      <c r="A2262" s="58" t="s">
        <v>110</v>
      </c>
      <c r="B2262" s="58">
        <v>2022</v>
      </c>
      <c r="C2262" s="58" t="s">
        <v>32</v>
      </c>
      <c r="D2262" s="58" t="s">
        <v>116</v>
      </c>
      <c r="E2262" s="58" t="s">
        <v>118</v>
      </c>
      <c r="F2262" s="58" t="s">
        <v>119</v>
      </c>
      <c r="G2262" s="58" t="s">
        <v>115</v>
      </c>
      <c r="H2262" s="58" t="s">
        <v>117</v>
      </c>
      <c r="I2262" s="58" t="s">
        <v>120</v>
      </c>
      <c r="J2262" s="58">
        <v>244</v>
      </c>
      <c r="K2262" s="58">
        <v>348.92</v>
      </c>
    </row>
    <row r="2263" spans="1:11">
      <c r="A2263" s="58" t="s">
        <v>112</v>
      </c>
      <c r="B2263" s="58">
        <v>2022</v>
      </c>
      <c r="C2263" s="58" t="s">
        <v>32</v>
      </c>
      <c r="D2263" s="58" t="s">
        <v>116</v>
      </c>
      <c r="E2263" s="58" t="s">
        <v>118</v>
      </c>
      <c r="F2263" s="58" t="s">
        <v>119</v>
      </c>
      <c r="G2263" s="58" t="s">
        <v>115</v>
      </c>
      <c r="H2263" s="58" t="s">
        <v>117</v>
      </c>
      <c r="I2263" s="58" t="s">
        <v>120</v>
      </c>
      <c r="J2263" s="58">
        <v>292</v>
      </c>
      <c r="K2263" s="58">
        <v>417.56</v>
      </c>
    </row>
    <row r="2264" spans="1:11">
      <c r="A2264" s="58" t="s">
        <v>110</v>
      </c>
      <c r="B2264" s="58">
        <v>2022</v>
      </c>
      <c r="C2264" s="58" t="s">
        <v>32</v>
      </c>
      <c r="D2264" s="58" t="s">
        <v>116</v>
      </c>
      <c r="E2264" s="58" t="s">
        <v>118</v>
      </c>
      <c r="F2264" s="58" t="s">
        <v>119</v>
      </c>
      <c r="G2264" s="58" t="s">
        <v>115</v>
      </c>
      <c r="H2264" s="58" t="s">
        <v>117</v>
      </c>
      <c r="I2264" s="58" t="s">
        <v>120</v>
      </c>
      <c r="J2264" s="58">
        <v>786</v>
      </c>
      <c r="K2264" s="58">
        <v>1123.98</v>
      </c>
    </row>
    <row r="2265" spans="1:11">
      <c r="A2265" s="58" t="s">
        <v>110</v>
      </c>
      <c r="B2265" s="58">
        <v>2022</v>
      </c>
      <c r="C2265" s="58" t="s">
        <v>32</v>
      </c>
      <c r="D2265" s="58" t="s">
        <v>116</v>
      </c>
      <c r="E2265" s="58" t="s">
        <v>118</v>
      </c>
      <c r="F2265" s="58" t="s">
        <v>119</v>
      </c>
      <c r="G2265" s="58" t="s">
        <v>115</v>
      </c>
      <c r="H2265" s="58" t="s">
        <v>117</v>
      </c>
      <c r="I2265" s="58" t="s">
        <v>120</v>
      </c>
      <c r="J2265" s="58">
        <v>839</v>
      </c>
      <c r="K2265" s="58">
        <v>1199.77</v>
      </c>
    </row>
    <row r="2266" spans="1:11">
      <c r="A2266" s="58" t="s">
        <v>103</v>
      </c>
      <c r="B2266" s="58">
        <v>2022</v>
      </c>
      <c r="C2266" s="58" t="s">
        <v>32</v>
      </c>
      <c r="D2266" s="58" t="s">
        <v>116</v>
      </c>
      <c r="E2266" s="58" t="s">
        <v>118</v>
      </c>
      <c r="F2266" s="58" t="s">
        <v>119</v>
      </c>
      <c r="G2266" s="58" t="s">
        <v>115</v>
      </c>
      <c r="H2266" s="58" t="s">
        <v>117</v>
      </c>
      <c r="I2266" s="58" t="s">
        <v>120</v>
      </c>
      <c r="J2266" s="58">
        <v>872</v>
      </c>
      <c r="K2266" s="58">
        <v>1246.96</v>
      </c>
    </row>
    <row r="2267" spans="1:11">
      <c r="A2267" s="58" t="s">
        <v>103</v>
      </c>
      <c r="B2267" s="58">
        <v>2022</v>
      </c>
      <c r="C2267" s="58" t="s">
        <v>32</v>
      </c>
      <c r="D2267" s="58" t="s">
        <v>116</v>
      </c>
      <c r="E2267" s="58" t="s">
        <v>118</v>
      </c>
      <c r="F2267" s="58" t="s">
        <v>119</v>
      </c>
      <c r="G2267" s="58" t="s">
        <v>115</v>
      </c>
      <c r="H2267" s="58" t="s">
        <v>117</v>
      </c>
      <c r="I2267" s="58" t="s">
        <v>120</v>
      </c>
      <c r="J2267" s="58">
        <v>947</v>
      </c>
      <c r="K2267" s="58">
        <v>1354.21</v>
      </c>
    </row>
    <row r="2268" spans="1:11">
      <c r="A2268" s="58" t="s">
        <v>112</v>
      </c>
      <c r="B2268" s="58">
        <v>2022</v>
      </c>
      <c r="C2268" s="58" t="s">
        <v>32</v>
      </c>
      <c r="D2268" s="58" t="s">
        <v>116</v>
      </c>
      <c r="E2268" s="58" t="s">
        <v>118</v>
      </c>
      <c r="F2268" s="58" t="s">
        <v>119</v>
      </c>
      <c r="G2268" s="58" t="s">
        <v>115</v>
      </c>
      <c r="H2268" s="58" t="s">
        <v>117</v>
      </c>
      <c r="I2268" s="58" t="s">
        <v>120</v>
      </c>
      <c r="J2268" s="58">
        <v>948</v>
      </c>
      <c r="K2268" s="58">
        <v>1355.64</v>
      </c>
    </row>
    <row r="2269" spans="1:11">
      <c r="A2269" s="58" t="s">
        <v>112</v>
      </c>
      <c r="B2269" s="58">
        <v>2022</v>
      </c>
      <c r="C2269" s="58" t="s">
        <v>32</v>
      </c>
      <c r="D2269" s="58" t="s">
        <v>116</v>
      </c>
      <c r="E2269" s="58" t="s">
        <v>118</v>
      </c>
      <c r="F2269" s="58" t="s">
        <v>119</v>
      </c>
      <c r="G2269" s="58" t="s">
        <v>115</v>
      </c>
      <c r="H2269" s="58" t="s">
        <v>117</v>
      </c>
      <c r="I2269" s="58" t="s">
        <v>120</v>
      </c>
      <c r="J2269" s="58">
        <v>949</v>
      </c>
      <c r="K2269" s="58">
        <v>1357.07</v>
      </c>
    </row>
    <row r="2270" spans="1:11">
      <c r="A2270" s="58" t="s">
        <v>103</v>
      </c>
      <c r="B2270" s="58">
        <v>2022</v>
      </c>
      <c r="C2270" s="58" t="s">
        <v>32</v>
      </c>
      <c r="D2270" s="58" t="s">
        <v>116</v>
      </c>
      <c r="E2270" s="58" t="s">
        <v>118</v>
      </c>
      <c r="F2270" s="58" t="s">
        <v>119</v>
      </c>
      <c r="G2270" s="58" t="s">
        <v>115</v>
      </c>
      <c r="H2270" s="58" t="s">
        <v>117</v>
      </c>
      <c r="I2270" s="58" t="s">
        <v>120</v>
      </c>
      <c r="J2270" s="58">
        <v>825</v>
      </c>
      <c r="K2270" s="58">
        <v>526.24</v>
      </c>
    </row>
    <row r="2271" spans="1:11">
      <c r="A2271" s="58" t="s">
        <v>103</v>
      </c>
      <c r="B2271" s="58">
        <v>2022</v>
      </c>
      <c r="C2271" s="58" t="s">
        <v>32</v>
      </c>
      <c r="D2271" s="58" t="s">
        <v>116</v>
      </c>
      <c r="E2271" s="58" t="s">
        <v>118</v>
      </c>
      <c r="F2271" s="58" t="s">
        <v>119</v>
      </c>
      <c r="G2271" s="58" t="s">
        <v>115</v>
      </c>
      <c r="H2271" s="58" t="s">
        <v>117</v>
      </c>
      <c r="I2271" s="58" t="s">
        <v>120</v>
      </c>
      <c r="J2271" s="58">
        <v>878</v>
      </c>
      <c r="K2271" s="58">
        <v>526.24</v>
      </c>
    </row>
    <row r="2272" spans="1:11">
      <c r="A2272" s="58" t="s">
        <v>110</v>
      </c>
      <c r="B2272" s="58">
        <v>2022</v>
      </c>
      <c r="C2272" s="58" t="s">
        <v>32</v>
      </c>
      <c r="D2272" s="58" t="s">
        <v>116</v>
      </c>
      <c r="E2272" s="58" t="s">
        <v>118</v>
      </c>
      <c r="F2272" s="58" t="s">
        <v>119</v>
      </c>
      <c r="G2272" s="58" t="s">
        <v>115</v>
      </c>
      <c r="H2272" s="58" t="s">
        <v>117</v>
      </c>
      <c r="I2272" s="58" t="s">
        <v>120</v>
      </c>
      <c r="J2272" s="58">
        <v>291</v>
      </c>
      <c r="K2272" s="58">
        <v>416.13</v>
      </c>
    </row>
    <row r="2273" spans="1:11">
      <c r="A2273" s="58" t="s">
        <v>110</v>
      </c>
      <c r="B2273" s="58">
        <v>2022</v>
      </c>
      <c r="C2273" s="58" t="s">
        <v>32</v>
      </c>
      <c r="D2273" s="58" t="s">
        <v>116</v>
      </c>
      <c r="E2273" s="58" t="s">
        <v>118</v>
      </c>
      <c r="F2273" s="58" t="s">
        <v>119</v>
      </c>
      <c r="G2273" s="58" t="s">
        <v>115</v>
      </c>
      <c r="H2273" s="58" t="s">
        <v>117</v>
      </c>
      <c r="I2273" s="58" t="s">
        <v>120</v>
      </c>
      <c r="J2273" s="58">
        <v>333</v>
      </c>
      <c r="K2273" s="58">
        <v>476.19</v>
      </c>
    </row>
    <row r="2274" spans="1:11">
      <c r="A2274" s="58" t="s">
        <v>110</v>
      </c>
      <c r="B2274" s="58">
        <v>2022</v>
      </c>
      <c r="C2274" s="58" t="s">
        <v>32</v>
      </c>
      <c r="D2274" s="58" t="s">
        <v>116</v>
      </c>
      <c r="E2274" s="58" t="s">
        <v>118</v>
      </c>
      <c r="F2274" s="58" t="s">
        <v>119</v>
      </c>
      <c r="G2274" s="58" t="s">
        <v>115</v>
      </c>
      <c r="H2274" s="58" t="s">
        <v>117</v>
      </c>
      <c r="I2274" s="58" t="s">
        <v>120</v>
      </c>
      <c r="J2274" s="58">
        <v>327</v>
      </c>
      <c r="K2274" s="58">
        <v>467.61</v>
      </c>
    </row>
    <row r="2275" spans="1:11">
      <c r="A2275" s="58" t="s">
        <v>110</v>
      </c>
      <c r="B2275" s="58">
        <v>2022</v>
      </c>
      <c r="C2275" s="58" t="s">
        <v>32</v>
      </c>
      <c r="D2275" s="58" t="s">
        <v>116</v>
      </c>
      <c r="E2275" s="58" t="s">
        <v>118</v>
      </c>
      <c r="F2275" s="58" t="s">
        <v>119</v>
      </c>
      <c r="G2275" s="58" t="s">
        <v>115</v>
      </c>
      <c r="H2275" s="58" t="s">
        <v>117</v>
      </c>
      <c r="I2275" s="58" t="s">
        <v>120</v>
      </c>
      <c r="J2275" s="58">
        <v>321</v>
      </c>
      <c r="K2275" s="58">
        <v>459.03</v>
      </c>
    </row>
    <row r="2276" spans="1:11">
      <c r="A2276" s="58" t="s">
        <v>112</v>
      </c>
      <c r="B2276" s="58">
        <v>2022</v>
      </c>
      <c r="C2276" s="58" t="s">
        <v>32</v>
      </c>
      <c r="D2276" s="58" t="s">
        <v>116</v>
      </c>
      <c r="E2276" s="58" t="s">
        <v>118</v>
      </c>
      <c r="F2276" s="58" t="s">
        <v>119</v>
      </c>
      <c r="G2276" s="58" t="s">
        <v>115</v>
      </c>
      <c r="H2276" s="58" t="s">
        <v>117</v>
      </c>
      <c r="I2276" s="58" t="s">
        <v>120</v>
      </c>
      <c r="J2276" s="58">
        <v>319</v>
      </c>
      <c r="K2276" s="58">
        <v>456.17</v>
      </c>
    </row>
    <row r="2277" spans="1:11">
      <c r="A2277" s="58" t="s">
        <v>112</v>
      </c>
      <c r="B2277" s="58">
        <v>2022</v>
      </c>
      <c r="C2277" s="58" t="s">
        <v>32</v>
      </c>
      <c r="D2277" s="58" t="s">
        <v>116</v>
      </c>
      <c r="E2277" s="58" t="s">
        <v>118</v>
      </c>
      <c r="F2277" s="58" t="s">
        <v>119</v>
      </c>
      <c r="G2277" s="58" t="s">
        <v>115</v>
      </c>
      <c r="H2277" s="58" t="s">
        <v>117</v>
      </c>
      <c r="I2277" s="58" t="s">
        <v>120</v>
      </c>
      <c r="J2277" s="58">
        <v>247</v>
      </c>
      <c r="K2277" s="58">
        <v>353.21</v>
      </c>
    </row>
    <row r="2278" spans="1:11">
      <c r="A2278" s="58" t="s">
        <v>110</v>
      </c>
      <c r="B2278" s="58">
        <v>2022</v>
      </c>
      <c r="C2278" s="58" t="s">
        <v>32</v>
      </c>
      <c r="D2278" s="58" t="s">
        <v>116</v>
      </c>
      <c r="E2278" s="58" t="s">
        <v>118</v>
      </c>
      <c r="F2278" s="58" t="s">
        <v>119</v>
      </c>
      <c r="G2278" s="58" t="s">
        <v>115</v>
      </c>
      <c r="H2278" s="58" t="s">
        <v>117</v>
      </c>
      <c r="I2278" s="58" t="s">
        <v>120</v>
      </c>
      <c r="J2278" s="58">
        <v>295</v>
      </c>
      <c r="K2278" s="58">
        <v>421.85</v>
      </c>
    </row>
    <row r="2279" spans="1:11">
      <c r="A2279" s="58" t="s">
        <v>112</v>
      </c>
      <c r="B2279" s="58">
        <v>2022</v>
      </c>
      <c r="C2279" s="58" t="s">
        <v>32</v>
      </c>
      <c r="D2279" s="58" t="s">
        <v>116</v>
      </c>
      <c r="E2279" s="58" t="s">
        <v>118</v>
      </c>
      <c r="F2279" s="58" t="s">
        <v>119</v>
      </c>
      <c r="G2279" s="58" t="s">
        <v>115</v>
      </c>
      <c r="H2279" s="58" t="s">
        <v>117</v>
      </c>
      <c r="I2279" s="58" t="s">
        <v>120</v>
      </c>
      <c r="J2279" s="58">
        <v>848</v>
      </c>
      <c r="K2279" s="58">
        <v>1212.6400000000001</v>
      </c>
    </row>
    <row r="2280" spans="1:11">
      <c r="A2280" s="58" t="s">
        <v>110</v>
      </c>
      <c r="B2280" s="58">
        <v>2022</v>
      </c>
      <c r="C2280" s="58" t="s">
        <v>32</v>
      </c>
      <c r="D2280" s="58" t="s">
        <v>116</v>
      </c>
      <c r="E2280" s="58" t="s">
        <v>118</v>
      </c>
      <c r="F2280" s="58" t="s">
        <v>119</v>
      </c>
      <c r="G2280" s="58" t="s">
        <v>115</v>
      </c>
      <c r="H2280" s="58" t="s">
        <v>117</v>
      </c>
      <c r="I2280" s="58" t="s">
        <v>120</v>
      </c>
      <c r="J2280" s="58">
        <v>881</v>
      </c>
      <c r="K2280" s="58">
        <v>1259.83</v>
      </c>
    </row>
    <row r="2281" spans="1:11">
      <c r="A2281" s="58" t="s">
        <v>103</v>
      </c>
      <c r="B2281" s="58">
        <v>2022</v>
      </c>
      <c r="C2281" s="58" t="s">
        <v>31</v>
      </c>
      <c r="D2281" s="58" t="s">
        <v>116</v>
      </c>
      <c r="E2281" s="58" t="s">
        <v>118</v>
      </c>
      <c r="F2281" s="58" t="s">
        <v>119</v>
      </c>
      <c r="G2281" s="58" t="s">
        <v>115</v>
      </c>
      <c r="H2281" s="58" t="s">
        <v>117</v>
      </c>
      <c r="I2281" s="58" t="s">
        <v>120</v>
      </c>
      <c r="J2281" s="58">
        <v>326</v>
      </c>
      <c r="K2281" s="58">
        <v>466.18</v>
      </c>
    </row>
    <row r="2282" spans="1:11">
      <c r="A2282" s="58" t="s">
        <v>103</v>
      </c>
      <c r="B2282" s="58">
        <v>2022</v>
      </c>
      <c r="C2282" s="58" t="s">
        <v>31</v>
      </c>
      <c r="D2282" s="58" t="s">
        <v>116</v>
      </c>
      <c r="E2282" s="58" t="s">
        <v>118</v>
      </c>
      <c r="F2282" s="58" t="s">
        <v>119</v>
      </c>
      <c r="G2282" s="58" t="s">
        <v>115</v>
      </c>
      <c r="H2282" s="58" t="s">
        <v>117</v>
      </c>
      <c r="I2282" s="58" t="s">
        <v>120</v>
      </c>
      <c r="J2282" s="58">
        <v>254</v>
      </c>
      <c r="K2282" s="58">
        <v>363.22</v>
      </c>
    </row>
    <row r="2283" spans="1:11">
      <c r="A2283" s="58" t="s">
        <v>110</v>
      </c>
      <c r="B2283" s="58">
        <v>2022</v>
      </c>
      <c r="C2283" s="58" t="s">
        <v>31</v>
      </c>
      <c r="D2283" s="58" t="s">
        <v>116</v>
      </c>
      <c r="E2283" s="58" t="s">
        <v>118</v>
      </c>
      <c r="F2283" s="58" t="s">
        <v>119</v>
      </c>
      <c r="G2283" s="58" t="s">
        <v>115</v>
      </c>
      <c r="H2283" s="58" t="s">
        <v>117</v>
      </c>
      <c r="I2283" s="58" t="s">
        <v>120</v>
      </c>
      <c r="J2283" s="58">
        <v>296</v>
      </c>
      <c r="K2283" s="58">
        <v>423.28</v>
      </c>
    </row>
    <row r="2284" spans="1:11">
      <c r="A2284" s="58" t="s">
        <v>103</v>
      </c>
      <c r="B2284" s="58">
        <v>2022</v>
      </c>
      <c r="C2284" s="58" t="s">
        <v>31</v>
      </c>
      <c r="D2284" s="58" t="s">
        <v>116</v>
      </c>
      <c r="E2284" s="58" t="s">
        <v>118</v>
      </c>
      <c r="F2284" s="58" t="s">
        <v>119</v>
      </c>
      <c r="G2284" s="58" t="s">
        <v>115</v>
      </c>
      <c r="H2284" s="58" t="s">
        <v>117</v>
      </c>
      <c r="I2284" s="58" t="s">
        <v>120</v>
      </c>
      <c r="J2284" s="58">
        <v>328</v>
      </c>
      <c r="K2284" s="58">
        <v>469.04</v>
      </c>
    </row>
    <row r="2285" spans="1:11">
      <c r="A2285" s="58" t="s">
        <v>112</v>
      </c>
      <c r="B2285" s="58">
        <v>2022</v>
      </c>
      <c r="C2285" s="58" t="s">
        <v>31</v>
      </c>
      <c r="D2285" s="58" t="s">
        <v>116</v>
      </c>
      <c r="E2285" s="58" t="s">
        <v>118</v>
      </c>
      <c r="F2285" s="58" t="s">
        <v>119</v>
      </c>
      <c r="G2285" s="58" t="s">
        <v>115</v>
      </c>
      <c r="H2285" s="58" t="s">
        <v>117</v>
      </c>
      <c r="I2285" s="58" t="s">
        <v>120</v>
      </c>
      <c r="J2285" s="58">
        <v>250</v>
      </c>
      <c r="K2285" s="58">
        <v>357.5</v>
      </c>
    </row>
    <row r="2286" spans="1:11">
      <c r="A2286" s="58" t="s">
        <v>110</v>
      </c>
      <c r="B2286" s="58">
        <v>2022</v>
      </c>
      <c r="C2286" s="58" t="s">
        <v>31</v>
      </c>
      <c r="D2286" s="58" t="s">
        <v>116</v>
      </c>
      <c r="E2286" s="58" t="s">
        <v>118</v>
      </c>
      <c r="F2286" s="58" t="s">
        <v>119</v>
      </c>
      <c r="G2286" s="58" t="s">
        <v>115</v>
      </c>
      <c r="H2286" s="58" t="s">
        <v>117</v>
      </c>
      <c r="I2286" s="58" t="s">
        <v>120</v>
      </c>
      <c r="J2286" s="58">
        <v>298</v>
      </c>
      <c r="K2286" s="58">
        <v>426.14</v>
      </c>
    </row>
    <row r="2287" spans="1:11">
      <c r="A2287" s="58" t="s">
        <v>103</v>
      </c>
      <c r="B2287" s="58">
        <v>2022</v>
      </c>
      <c r="C2287" s="58" t="s">
        <v>31</v>
      </c>
      <c r="D2287" s="58" t="s">
        <v>116</v>
      </c>
      <c r="E2287" s="58" t="s">
        <v>118</v>
      </c>
      <c r="F2287" s="58" t="s">
        <v>119</v>
      </c>
      <c r="G2287" s="58" t="s">
        <v>115</v>
      </c>
      <c r="H2287" s="58" t="s">
        <v>117</v>
      </c>
      <c r="I2287" s="58" t="s">
        <v>120</v>
      </c>
      <c r="J2287" s="58">
        <v>785</v>
      </c>
      <c r="K2287" s="58">
        <v>1122.55</v>
      </c>
    </row>
    <row r="2288" spans="1:11">
      <c r="A2288" s="58" t="s">
        <v>114</v>
      </c>
      <c r="B2288" s="58">
        <v>2022</v>
      </c>
      <c r="C2288" s="58" t="s">
        <v>31</v>
      </c>
      <c r="D2288" s="58" t="s">
        <v>116</v>
      </c>
      <c r="E2288" s="58" t="s">
        <v>118</v>
      </c>
      <c r="F2288" s="58" t="s">
        <v>119</v>
      </c>
      <c r="G2288" s="58" t="s">
        <v>115</v>
      </c>
      <c r="H2288" s="58" t="s">
        <v>117</v>
      </c>
      <c r="I2288" s="58" t="s">
        <v>120</v>
      </c>
      <c r="J2288" s="58">
        <v>838</v>
      </c>
      <c r="K2288" s="58">
        <v>1198.3399999999999</v>
      </c>
    </row>
    <row r="2289" spans="1:11">
      <c r="A2289" s="58" t="s">
        <v>114</v>
      </c>
      <c r="B2289" s="58">
        <v>2022</v>
      </c>
      <c r="C2289" s="58" t="s">
        <v>31</v>
      </c>
      <c r="D2289" s="58" t="s">
        <v>116</v>
      </c>
      <c r="E2289" s="58" t="s">
        <v>118</v>
      </c>
      <c r="F2289" s="58" t="s">
        <v>119</v>
      </c>
      <c r="G2289" s="58" t="s">
        <v>115</v>
      </c>
      <c r="H2289" s="58" t="s">
        <v>117</v>
      </c>
      <c r="I2289" s="58" t="s">
        <v>120</v>
      </c>
      <c r="J2289" s="58">
        <v>871</v>
      </c>
      <c r="K2289" s="58">
        <v>1245.53</v>
      </c>
    </row>
    <row r="2290" spans="1:11">
      <c r="A2290" s="58" t="s">
        <v>112</v>
      </c>
      <c r="B2290" s="58">
        <v>2022</v>
      </c>
      <c r="C2290" s="58" t="s">
        <v>31</v>
      </c>
      <c r="D2290" s="58" t="s">
        <v>116</v>
      </c>
      <c r="E2290" s="58" t="s">
        <v>118</v>
      </c>
      <c r="F2290" s="58" t="s">
        <v>119</v>
      </c>
      <c r="G2290" s="58" t="s">
        <v>115</v>
      </c>
      <c r="H2290" s="58" t="s">
        <v>117</v>
      </c>
      <c r="I2290" s="58" t="s">
        <v>120</v>
      </c>
      <c r="J2290" s="58">
        <v>945</v>
      </c>
      <c r="K2290" s="58">
        <v>1351.35</v>
      </c>
    </row>
    <row r="2291" spans="1:11">
      <c r="A2291" s="58" t="s">
        <v>110</v>
      </c>
      <c r="B2291" s="58">
        <v>2022</v>
      </c>
      <c r="C2291" s="58" t="s">
        <v>31</v>
      </c>
      <c r="D2291" s="58" t="s">
        <v>116</v>
      </c>
      <c r="E2291" s="58" t="s">
        <v>118</v>
      </c>
      <c r="F2291" s="58" t="s">
        <v>119</v>
      </c>
      <c r="G2291" s="58" t="s">
        <v>115</v>
      </c>
      <c r="H2291" s="58" t="s">
        <v>117</v>
      </c>
      <c r="I2291" s="58" t="s">
        <v>120</v>
      </c>
      <c r="J2291" s="58">
        <v>946</v>
      </c>
      <c r="K2291" s="58">
        <v>1352.78</v>
      </c>
    </row>
    <row r="2292" spans="1:11">
      <c r="A2292" s="58" t="s">
        <v>114</v>
      </c>
      <c r="B2292" s="58">
        <v>2022</v>
      </c>
      <c r="C2292" s="58" t="s">
        <v>31</v>
      </c>
      <c r="D2292" s="58" t="s">
        <v>116</v>
      </c>
      <c r="E2292" s="58" t="s">
        <v>118</v>
      </c>
      <c r="F2292" s="58" t="s">
        <v>119</v>
      </c>
      <c r="G2292" s="58" t="s">
        <v>115</v>
      </c>
      <c r="H2292" s="58" t="s">
        <v>117</v>
      </c>
      <c r="I2292" s="58" t="s">
        <v>120</v>
      </c>
      <c r="J2292" s="58">
        <v>824</v>
      </c>
      <c r="K2292" s="58">
        <v>526.24</v>
      </c>
    </row>
    <row r="2293" spans="1:11">
      <c r="A2293" s="58" t="s">
        <v>103</v>
      </c>
      <c r="B2293" s="58">
        <v>2022</v>
      </c>
      <c r="C2293" s="58" t="s">
        <v>31</v>
      </c>
      <c r="D2293" s="58" t="s">
        <v>116</v>
      </c>
      <c r="E2293" s="58" t="s">
        <v>118</v>
      </c>
      <c r="F2293" s="58" t="s">
        <v>119</v>
      </c>
      <c r="G2293" s="58" t="s">
        <v>115</v>
      </c>
      <c r="H2293" s="58" t="s">
        <v>117</v>
      </c>
      <c r="I2293" s="58" t="s">
        <v>120</v>
      </c>
      <c r="J2293" s="58">
        <v>297</v>
      </c>
      <c r="K2293" s="58">
        <v>424.71</v>
      </c>
    </row>
    <row r="2294" spans="1:11">
      <c r="A2294" s="58" t="s">
        <v>103</v>
      </c>
      <c r="B2294" s="58">
        <v>2022</v>
      </c>
      <c r="C2294" s="58" t="s">
        <v>31</v>
      </c>
      <c r="D2294" s="58" t="s">
        <v>116</v>
      </c>
      <c r="E2294" s="58" t="s">
        <v>118</v>
      </c>
      <c r="F2294" s="58" t="s">
        <v>119</v>
      </c>
      <c r="G2294" s="58" t="s">
        <v>115</v>
      </c>
      <c r="H2294" s="58" t="s">
        <v>117</v>
      </c>
      <c r="I2294" s="58" t="s">
        <v>120</v>
      </c>
      <c r="J2294" s="58">
        <v>351</v>
      </c>
      <c r="K2294" s="58">
        <v>501.93</v>
      </c>
    </row>
    <row r="2295" spans="1:11">
      <c r="A2295" s="58" t="s">
        <v>114</v>
      </c>
      <c r="B2295" s="58">
        <v>2022</v>
      </c>
      <c r="C2295" s="58" t="s">
        <v>31</v>
      </c>
      <c r="D2295" s="58" t="s">
        <v>116</v>
      </c>
      <c r="E2295" s="58" t="s">
        <v>118</v>
      </c>
      <c r="F2295" s="58" t="s">
        <v>119</v>
      </c>
      <c r="G2295" s="58" t="s">
        <v>115</v>
      </c>
      <c r="H2295" s="58" t="s">
        <v>117</v>
      </c>
      <c r="I2295" s="58" t="s">
        <v>120</v>
      </c>
      <c r="J2295" s="58">
        <v>345</v>
      </c>
      <c r="K2295" s="58">
        <v>493.35</v>
      </c>
    </row>
    <row r="2296" spans="1:11">
      <c r="A2296" s="58" t="s">
        <v>112</v>
      </c>
      <c r="B2296" s="58">
        <v>2022</v>
      </c>
      <c r="C2296" s="58" t="s">
        <v>31</v>
      </c>
      <c r="D2296" s="58" t="s">
        <v>116</v>
      </c>
      <c r="E2296" s="58" t="s">
        <v>118</v>
      </c>
      <c r="F2296" s="58" t="s">
        <v>119</v>
      </c>
      <c r="G2296" s="58" t="s">
        <v>115</v>
      </c>
      <c r="H2296" s="58" t="s">
        <v>117</v>
      </c>
      <c r="I2296" s="58" t="s">
        <v>120</v>
      </c>
      <c r="J2296" s="58">
        <v>339</v>
      </c>
      <c r="K2296" s="58">
        <v>484.77</v>
      </c>
    </row>
    <row r="2297" spans="1:11">
      <c r="A2297" s="58" t="s">
        <v>110</v>
      </c>
      <c r="B2297" s="58">
        <v>2022</v>
      </c>
      <c r="C2297" s="58" t="s">
        <v>31</v>
      </c>
      <c r="D2297" s="58" t="s">
        <v>116</v>
      </c>
      <c r="E2297" s="58" t="s">
        <v>118</v>
      </c>
      <c r="F2297" s="58" t="s">
        <v>119</v>
      </c>
      <c r="G2297" s="58" t="s">
        <v>115</v>
      </c>
      <c r="H2297" s="58" t="s">
        <v>117</v>
      </c>
      <c r="I2297" s="58" t="s">
        <v>120</v>
      </c>
      <c r="J2297" s="58">
        <v>325</v>
      </c>
      <c r="K2297" s="58">
        <v>464.75</v>
      </c>
    </row>
    <row r="2298" spans="1:11">
      <c r="A2298" s="58" t="s">
        <v>112</v>
      </c>
      <c r="B2298" s="58">
        <v>2022</v>
      </c>
      <c r="C2298" s="58" t="s">
        <v>31</v>
      </c>
      <c r="D2298" s="58" t="s">
        <v>116</v>
      </c>
      <c r="E2298" s="58" t="s">
        <v>118</v>
      </c>
      <c r="F2298" s="58" t="s">
        <v>119</v>
      </c>
      <c r="G2298" s="58" t="s">
        <v>115</v>
      </c>
      <c r="H2298" s="58" t="s">
        <v>117</v>
      </c>
      <c r="I2298" s="58" t="s">
        <v>120</v>
      </c>
      <c r="J2298" s="58">
        <v>253</v>
      </c>
      <c r="K2298" s="58">
        <v>361.79</v>
      </c>
    </row>
    <row r="2299" spans="1:11">
      <c r="A2299" s="58" t="s">
        <v>103</v>
      </c>
      <c r="B2299" s="58">
        <v>2022</v>
      </c>
      <c r="C2299" s="58" t="s">
        <v>31</v>
      </c>
      <c r="D2299" s="58" t="s">
        <v>116</v>
      </c>
      <c r="E2299" s="58" t="s">
        <v>118</v>
      </c>
      <c r="F2299" s="58" t="s">
        <v>119</v>
      </c>
      <c r="G2299" s="58" t="s">
        <v>115</v>
      </c>
      <c r="H2299" s="58" t="s">
        <v>117</v>
      </c>
      <c r="I2299" s="58" t="s">
        <v>120</v>
      </c>
      <c r="J2299" s="58">
        <v>301</v>
      </c>
      <c r="K2299" s="58">
        <v>430.43</v>
      </c>
    </row>
    <row r="2300" spans="1:11">
      <c r="A2300" s="58" t="s">
        <v>110</v>
      </c>
      <c r="B2300" s="58">
        <v>2022</v>
      </c>
      <c r="C2300" s="58" t="s">
        <v>31</v>
      </c>
      <c r="D2300" s="58" t="s">
        <v>116</v>
      </c>
      <c r="E2300" s="58" t="s">
        <v>118</v>
      </c>
      <c r="F2300" s="58" t="s">
        <v>119</v>
      </c>
      <c r="G2300" s="58" t="s">
        <v>115</v>
      </c>
      <c r="H2300" s="58" t="s">
        <v>117</v>
      </c>
      <c r="I2300" s="58" t="s">
        <v>120</v>
      </c>
      <c r="J2300" s="58">
        <v>794</v>
      </c>
      <c r="K2300" s="58">
        <v>1135.42</v>
      </c>
    </row>
    <row r="2301" spans="1:11">
      <c r="A2301" s="58" t="s">
        <v>110</v>
      </c>
      <c r="B2301" s="58">
        <v>2022</v>
      </c>
      <c r="C2301" s="58" t="s">
        <v>31</v>
      </c>
      <c r="D2301" s="58" t="s">
        <v>116</v>
      </c>
      <c r="E2301" s="58" t="s">
        <v>118</v>
      </c>
      <c r="F2301" s="58" t="s">
        <v>119</v>
      </c>
      <c r="G2301" s="58" t="s">
        <v>115</v>
      </c>
      <c r="H2301" s="58" t="s">
        <v>117</v>
      </c>
      <c r="I2301" s="58" t="s">
        <v>120</v>
      </c>
      <c r="J2301" s="58">
        <v>847</v>
      </c>
      <c r="K2301" s="58">
        <v>1211.21</v>
      </c>
    </row>
    <row r="2302" spans="1:11">
      <c r="A2302" s="58" t="s">
        <v>103</v>
      </c>
      <c r="B2302" s="58">
        <v>2022</v>
      </c>
      <c r="C2302" s="58" t="s">
        <v>31</v>
      </c>
      <c r="D2302" s="58" t="s">
        <v>116</v>
      </c>
      <c r="E2302" s="58" t="s">
        <v>118</v>
      </c>
      <c r="F2302" s="58" t="s">
        <v>119</v>
      </c>
      <c r="G2302" s="58" t="s">
        <v>115</v>
      </c>
      <c r="H2302" s="58" t="s">
        <v>117</v>
      </c>
      <c r="I2302" s="58" t="s">
        <v>120</v>
      </c>
      <c r="J2302" s="58">
        <v>880</v>
      </c>
      <c r="K2302" s="58">
        <v>1258.4000000000001</v>
      </c>
    </row>
    <row r="2303" spans="1:11" hidden="1">
      <c r="A2303" s="58" t="s">
        <v>103</v>
      </c>
      <c r="B2303" s="58">
        <v>2023</v>
      </c>
      <c r="C2303" s="58" t="s">
        <v>26</v>
      </c>
      <c r="D2303" s="58" t="s">
        <v>104</v>
      </c>
      <c r="E2303" s="58" t="s">
        <v>118</v>
      </c>
      <c r="F2303" s="58" t="s">
        <v>106</v>
      </c>
      <c r="G2303" s="58" t="s">
        <v>107</v>
      </c>
      <c r="H2303" s="58" t="s">
        <v>108</v>
      </c>
      <c r="I2303" s="58" t="s">
        <v>111</v>
      </c>
      <c r="J2303" s="58">
        <v>362</v>
      </c>
      <c r="K2303" s="58">
        <v>553.86</v>
      </c>
    </row>
    <row r="2304" spans="1:11" hidden="1">
      <c r="A2304" s="58" t="s">
        <v>110</v>
      </c>
      <c r="B2304" s="58">
        <v>2023</v>
      </c>
      <c r="C2304" s="58" t="s">
        <v>26</v>
      </c>
      <c r="D2304" s="58" t="s">
        <v>104</v>
      </c>
      <c r="E2304" s="58" t="s">
        <v>118</v>
      </c>
      <c r="F2304" s="58" t="s">
        <v>106</v>
      </c>
      <c r="G2304" s="58" t="s">
        <v>107</v>
      </c>
      <c r="H2304" s="58" t="s">
        <v>108</v>
      </c>
      <c r="I2304" s="58" t="s">
        <v>111</v>
      </c>
      <c r="J2304" s="58">
        <v>338</v>
      </c>
      <c r="K2304" s="58">
        <v>483.34</v>
      </c>
    </row>
    <row r="2305" spans="1:11" hidden="1">
      <c r="A2305" s="58" t="s">
        <v>113</v>
      </c>
      <c r="B2305" s="58">
        <v>2023</v>
      </c>
      <c r="C2305" s="58" t="s">
        <v>26</v>
      </c>
      <c r="D2305" s="58" t="s">
        <v>104</v>
      </c>
      <c r="E2305" s="58" t="s">
        <v>118</v>
      </c>
      <c r="F2305" s="58" t="s">
        <v>106</v>
      </c>
      <c r="G2305" s="58" t="s">
        <v>107</v>
      </c>
      <c r="H2305" s="58" t="s">
        <v>108</v>
      </c>
      <c r="I2305" s="58" t="s">
        <v>111</v>
      </c>
      <c r="J2305" s="58">
        <v>364</v>
      </c>
      <c r="K2305" s="58">
        <v>520.52</v>
      </c>
    </row>
    <row r="2306" spans="1:11" hidden="1">
      <c r="A2306" s="58" t="s">
        <v>110</v>
      </c>
      <c r="B2306" s="58">
        <v>2023</v>
      </c>
      <c r="C2306" s="58" t="s">
        <v>26</v>
      </c>
      <c r="D2306" s="58" t="s">
        <v>104</v>
      </c>
      <c r="E2306" s="58" t="s">
        <v>118</v>
      </c>
      <c r="F2306" s="58" t="s">
        <v>106</v>
      </c>
      <c r="G2306" s="58" t="s">
        <v>107</v>
      </c>
      <c r="H2306" s="58" t="s">
        <v>108</v>
      </c>
      <c r="I2306" s="58" t="s">
        <v>111</v>
      </c>
      <c r="J2306" s="58">
        <v>334</v>
      </c>
      <c r="K2306" s="58">
        <v>477.62</v>
      </c>
    </row>
    <row r="2307" spans="1:11" hidden="1">
      <c r="A2307" s="58" t="s">
        <v>110</v>
      </c>
      <c r="B2307" s="58">
        <v>2023</v>
      </c>
      <c r="C2307" s="58" t="s">
        <v>26</v>
      </c>
      <c r="D2307" s="58" t="s">
        <v>104</v>
      </c>
      <c r="E2307" s="58" t="s">
        <v>118</v>
      </c>
      <c r="F2307" s="58" t="s">
        <v>106</v>
      </c>
      <c r="G2307" s="58" t="s">
        <v>107</v>
      </c>
      <c r="H2307" s="58" t="s">
        <v>108</v>
      </c>
      <c r="I2307" s="58" t="s">
        <v>111</v>
      </c>
      <c r="J2307" s="58">
        <v>655</v>
      </c>
      <c r="K2307" s="58">
        <v>936.65</v>
      </c>
    </row>
    <row r="2308" spans="1:11" hidden="1">
      <c r="A2308" s="58" t="s">
        <v>103</v>
      </c>
      <c r="B2308" s="58">
        <v>2023</v>
      </c>
      <c r="C2308" s="58" t="s">
        <v>26</v>
      </c>
      <c r="D2308" s="58" t="s">
        <v>104</v>
      </c>
      <c r="E2308" s="58" t="s">
        <v>118</v>
      </c>
      <c r="F2308" s="58" t="s">
        <v>106</v>
      </c>
      <c r="G2308" s="58" t="s">
        <v>107</v>
      </c>
      <c r="H2308" s="58" t="s">
        <v>108</v>
      </c>
      <c r="I2308" s="58" t="s">
        <v>111</v>
      </c>
      <c r="J2308" s="58">
        <v>742</v>
      </c>
      <c r="K2308" s="58">
        <v>1061.06</v>
      </c>
    </row>
    <row r="2309" spans="1:11" hidden="1">
      <c r="A2309" s="58" t="s">
        <v>103</v>
      </c>
      <c r="B2309" s="58">
        <v>2023</v>
      </c>
      <c r="C2309" s="58" t="s">
        <v>26</v>
      </c>
      <c r="D2309" s="58" t="s">
        <v>104</v>
      </c>
      <c r="E2309" s="58" t="s">
        <v>118</v>
      </c>
      <c r="F2309" s="58" t="s">
        <v>106</v>
      </c>
      <c r="G2309" s="58" t="s">
        <v>107</v>
      </c>
      <c r="H2309" s="58" t="s">
        <v>108</v>
      </c>
      <c r="I2309" s="58" t="s">
        <v>111</v>
      </c>
      <c r="J2309" s="58">
        <v>363</v>
      </c>
      <c r="K2309" s="58">
        <v>519.09</v>
      </c>
    </row>
    <row r="2310" spans="1:11" hidden="1">
      <c r="A2310" s="58" t="s">
        <v>110</v>
      </c>
      <c r="B2310" s="58">
        <v>2023</v>
      </c>
      <c r="C2310" s="58" t="s">
        <v>26</v>
      </c>
      <c r="D2310" s="58" t="s">
        <v>104</v>
      </c>
      <c r="E2310" s="58" t="s">
        <v>118</v>
      </c>
      <c r="F2310" s="58" t="s">
        <v>106</v>
      </c>
      <c r="G2310" s="58" t="s">
        <v>107</v>
      </c>
      <c r="H2310" s="58" t="s">
        <v>108</v>
      </c>
      <c r="I2310" s="58" t="s">
        <v>111</v>
      </c>
      <c r="J2310" s="58">
        <v>781</v>
      </c>
      <c r="K2310" s="58">
        <v>526.24</v>
      </c>
    </row>
    <row r="2311" spans="1:11" hidden="1">
      <c r="A2311" s="58" t="s">
        <v>110</v>
      </c>
      <c r="B2311" s="58">
        <v>2023</v>
      </c>
      <c r="C2311" s="58" t="s">
        <v>26</v>
      </c>
      <c r="D2311" s="58" t="s">
        <v>104</v>
      </c>
      <c r="E2311" s="58" t="s">
        <v>118</v>
      </c>
      <c r="F2311" s="58" t="s">
        <v>106</v>
      </c>
      <c r="G2311" s="58" t="s">
        <v>107</v>
      </c>
      <c r="H2311" s="58" t="s">
        <v>108</v>
      </c>
      <c r="I2311" s="58" t="s">
        <v>111</v>
      </c>
      <c r="J2311" s="58">
        <v>361</v>
      </c>
      <c r="K2311" s="58">
        <v>516.23</v>
      </c>
    </row>
    <row r="2312" spans="1:11" hidden="1">
      <c r="A2312" s="58" t="s">
        <v>113</v>
      </c>
      <c r="B2312" s="58">
        <v>2023</v>
      </c>
      <c r="C2312" s="58" t="s">
        <v>26</v>
      </c>
      <c r="D2312" s="58" t="s">
        <v>104</v>
      </c>
      <c r="E2312" s="58" t="s">
        <v>118</v>
      </c>
      <c r="F2312" s="58" t="s">
        <v>106</v>
      </c>
      <c r="G2312" s="58" t="s">
        <v>107</v>
      </c>
      <c r="H2312" s="58" t="s">
        <v>108</v>
      </c>
      <c r="I2312" s="58" t="s">
        <v>111</v>
      </c>
      <c r="J2312" s="58">
        <v>337</v>
      </c>
      <c r="K2312" s="58">
        <v>481.91</v>
      </c>
    </row>
    <row r="2313" spans="1:11" hidden="1">
      <c r="A2313" s="58" t="s">
        <v>110</v>
      </c>
      <c r="B2313" s="58">
        <v>2023</v>
      </c>
      <c r="C2313" s="58" t="s">
        <v>26</v>
      </c>
      <c r="D2313" s="58" t="s">
        <v>104</v>
      </c>
      <c r="E2313" s="58" t="s">
        <v>118</v>
      </c>
      <c r="F2313" s="58" t="s">
        <v>106</v>
      </c>
      <c r="G2313" s="58" t="s">
        <v>107</v>
      </c>
      <c r="H2313" s="58" t="s">
        <v>108</v>
      </c>
      <c r="I2313" s="58" t="s">
        <v>111</v>
      </c>
      <c r="J2313" s="58">
        <v>365</v>
      </c>
      <c r="K2313" s="58">
        <v>521.95000000000005</v>
      </c>
    </row>
    <row r="2314" spans="1:11" hidden="1">
      <c r="A2314" s="58" t="s">
        <v>103</v>
      </c>
      <c r="B2314" s="58">
        <v>2023</v>
      </c>
      <c r="C2314" s="58" t="s">
        <v>26</v>
      </c>
      <c r="D2314" s="58" t="s">
        <v>104</v>
      </c>
      <c r="E2314" s="58" t="s">
        <v>118</v>
      </c>
      <c r="F2314" s="58" t="s">
        <v>106</v>
      </c>
      <c r="G2314" s="58" t="s">
        <v>107</v>
      </c>
      <c r="H2314" s="58" t="s">
        <v>108</v>
      </c>
      <c r="I2314" s="58" t="s">
        <v>111</v>
      </c>
      <c r="J2314" s="58">
        <v>751</v>
      </c>
      <c r="K2314" s="58">
        <v>1073.93</v>
      </c>
    </row>
    <row r="2315" spans="1:11" hidden="1">
      <c r="A2315" s="58" t="s">
        <v>113</v>
      </c>
      <c r="B2315" s="58">
        <v>2023</v>
      </c>
      <c r="C2315" s="58" t="s">
        <v>30</v>
      </c>
      <c r="D2315" s="58" t="s">
        <v>104</v>
      </c>
      <c r="E2315" s="58" t="s">
        <v>118</v>
      </c>
      <c r="F2315" s="58" t="s">
        <v>106</v>
      </c>
      <c r="G2315" s="58" t="s">
        <v>107</v>
      </c>
      <c r="H2315" s="58" t="s">
        <v>108</v>
      </c>
      <c r="I2315" s="58" t="s">
        <v>111</v>
      </c>
      <c r="J2315" s="58">
        <v>344</v>
      </c>
      <c r="K2315" s="58">
        <v>526.32000000000005</v>
      </c>
    </row>
    <row r="2316" spans="1:11" hidden="1">
      <c r="A2316" s="58" t="s">
        <v>103</v>
      </c>
      <c r="B2316" s="58">
        <v>2023</v>
      </c>
      <c r="C2316" s="58" t="s">
        <v>30</v>
      </c>
      <c r="D2316" s="58" t="s">
        <v>104</v>
      </c>
      <c r="E2316" s="58" t="s">
        <v>118</v>
      </c>
      <c r="F2316" s="58" t="s">
        <v>106</v>
      </c>
      <c r="G2316" s="58" t="s">
        <v>107</v>
      </c>
      <c r="H2316" s="58" t="s">
        <v>108</v>
      </c>
      <c r="I2316" s="58" t="s">
        <v>111</v>
      </c>
      <c r="J2316" s="58">
        <v>314</v>
      </c>
      <c r="K2316" s="58">
        <v>449.02</v>
      </c>
    </row>
    <row r="2317" spans="1:11" hidden="1">
      <c r="A2317" s="58" t="s">
        <v>110</v>
      </c>
      <c r="B2317" s="58">
        <v>2023</v>
      </c>
      <c r="C2317" s="58" t="s">
        <v>30</v>
      </c>
      <c r="D2317" s="58" t="s">
        <v>104</v>
      </c>
      <c r="E2317" s="58" t="s">
        <v>105</v>
      </c>
      <c r="F2317" s="58" t="s">
        <v>106</v>
      </c>
      <c r="G2317" s="58" t="s">
        <v>107</v>
      </c>
      <c r="H2317" s="58" t="s">
        <v>108</v>
      </c>
      <c r="I2317" s="58" t="s">
        <v>111</v>
      </c>
      <c r="J2317" s="58">
        <v>340</v>
      </c>
      <c r="K2317" s="58">
        <v>486.2</v>
      </c>
    </row>
    <row r="2318" spans="1:11" hidden="1">
      <c r="A2318" s="58" t="s">
        <v>103</v>
      </c>
      <c r="B2318" s="58">
        <v>2023</v>
      </c>
      <c r="C2318" s="58" t="s">
        <v>30</v>
      </c>
      <c r="D2318" s="58" t="s">
        <v>104</v>
      </c>
      <c r="E2318" s="58" t="s">
        <v>105</v>
      </c>
      <c r="F2318" s="58" t="s">
        <v>106</v>
      </c>
      <c r="G2318" s="58" t="s">
        <v>107</v>
      </c>
      <c r="H2318" s="58" t="s">
        <v>108</v>
      </c>
      <c r="I2318" s="58" t="s">
        <v>111</v>
      </c>
      <c r="J2318" s="58">
        <v>316</v>
      </c>
      <c r="K2318" s="58">
        <v>451.88</v>
      </c>
    </row>
    <row r="2319" spans="1:11" hidden="1">
      <c r="A2319" s="58" t="s">
        <v>110</v>
      </c>
      <c r="B2319" s="58">
        <v>2023</v>
      </c>
      <c r="C2319" s="58" t="s">
        <v>30</v>
      </c>
      <c r="D2319" s="58" t="s">
        <v>104</v>
      </c>
      <c r="E2319" s="58" t="s">
        <v>105</v>
      </c>
      <c r="F2319" s="58" t="s">
        <v>106</v>
      </c>
      <c r="G2319" s="58" t="s">
        <v>107</v>
      </c>
      <c r="H2319" s="58" t="s">
        <v>108</v>
      </c>
      <c r="I2319" s="58" t="s">
        <v>111</v>
      </c>
      <c r="J2319" s="58">
        <v>659</v>
      </c>
      <c r="K2319" s="58">
        <v>942.37</v>
      </c>
    </row>
    <row r="2320" spans="1:11" hidden="1">
      <c r="A2320" s="58" t="s">
        <v>110</v>
      </c>
      <c r="B2320" s="58">
        <v>2023</v>
      </c>
      <c r="C2320" s="58" t="s">
        <v>30</v>
      </c>
      <c r="D2320" s="58" t="s">
        <v>104</v>
      </c>
      <c r="E2320" s="58" t="s">
        <v>105</v>
      </c>
      <c r="F2320" s="58" t="s">
        <v>106</v>
      </c>
      <c r="G2320" s="58" t="s">
        <v>107</v>
      </c>
      <c r="H2320" s="58" t="s">
        <v>108</v>
      </c>
      <c r="I2320" s="58" t="s">
        <v>111</v>
      </c>
      <c r="J2320" s="58">
        <v>785</v>
      </c>
      <c r="K2320" s="58">
        <v>526.24</v>
      </c>
    </row>
    <row r="2321" spans="1:11" hidden="1">
      <c r="A2321" s="58" t="s">
        <v>103</v>
      </c>
      <c r="B2321" s="58">
        <v>2023</v>
      </c>
      <c r="C2321" s="58" t="s">
        <v>30</v>
      </c>
      <c r="D2321" s="58" t="s">
        <v>104</v>
      </c>
      <c r="E2321" s="58" t="s">
        <v>105</v>
      </c>
      <c r="F2321" s="58" t="s">
        <v>106</v>
      </c>
      <c r="G2321" s="58" t="s">
        <v>107</v>
      </c>
      <c r="H2321" s="58" t="s">
        <v>108</v>
      </c>
      <c r="I2321" s="58" t="s">
        <v>111</v>
      </c>
      <c r="J2321" s="58">
        <v>343</v>
      </c>
      <c r="K2321" s="58">
        <v>490.49</v>
      </c>
    </row>
    <row r="2322" spans="1:11" hidden="1">
      <c r="A2322" s="58" t="s">
        <v>110</v>
      </c>
      <c r="B2322" s="58">
        <v>2023</v>
      </c>
      <c r="C2322" s="58" t="s">
        <v>30</v>
      </c>
      <c r="D2322" s="58" t="s">
        <v>104</v>
      </c>
      <c r="E2322" s="58" t="s">
        <v>105</v>
      </c>
      <c r="F2322" s="58" t="s">
        <v>106</v>
      </c>
      <c r="G2322" s="58" t="s">
        <v>107</v>
      </c>
      <c r="H2322" s="58" t="s">
        <v>108</v>
      </c>
      <c r="I2322" s="58" t="s">
        <v>111</v>
      </c>
      <c r="J2322" s="58">
        <v>313</v>
      </c>
      <c r="K2322" s="58">
        <v>447.59</v>
      </c>
    </row>
    <row r="2323" spans="1:11" hidden="1">
      <c r="A2323" s="58" t="s">
        <v>103</v>
      </c>
      <c r="B2323" s="58">
        <v>2023</v>
      </c>
      <c r="C2323" s="58" t="s">
        <v>30</v>
      </c>
      <c r="D2323" s="58" t="s">
        <v>104</v>
      </c>
      <c r="E2323" s="58" t="s">
        <v>105</v>
      </c>
      <c r="F2323" s="58" t="s">
        <v>106</v>
      </c>
      <c r="G2323" s="58" t="s">
        <v>107</v>
      </c>
      <c r="H2323" s="58" t="s">
        <v>108</v>
      </c>
      <c r="I2323" s="58" t="s">
        <v>111</v>
      </c>
      <c r="J2323" s="58">
        <v>341</v>
      </c>
      <c r="K2323" s="58">
        <v>487.63</v>
      </c>
    </row>
    <row r="2324" spans="1:11" hidden="1">
      <c r="A2324" s="58" t="s">
        <v>113</v>
      </c>
      <c r="B2324" s="58">
        <v>2023</v>
      </c>
      <c r="C2324" s="58" t="s">
        <v>30</v>
      </c>
      <c r="D2324" s="58" t="s">
        <v>104</v>
      </c>
      <c r="E2324" s="58" t="s">
        <v>105</v>
      </c>
      <c r="F2324" s="58" t="s">
        <v>106</v>
      </c>
      <c r="G2324" s="58" t="s">
        <v>107</v>
      </c>
      <c r="H2324" s="58" t="s">
        <v>108</v>
      </c>
      <c r="I2324" s="58" t="s">
        <v>111</v>
      </c>
      <c r="J2324" s="58">
        <v>754</v>
      </c>
      <c r="K2324" s="58">
        <v>1078.22</v>
      </c>
    </row>
    <row r="2325" spans="1:11" hidden="1">
      <c r="A2325" s="58" t="s">
        <v>113</v>
      </c>
      <c r="B2325" s="58">
        <v>2023</v>
      </c>
      <c r="C2325" s="58" t="s">
        <v>34</v>
      </c>
      <c r="D2325" s="58" t="s">
        <v>104</v>
      </c>
      <c r="E2325" s="58" t="s">
        <v>105</v>
      </c>
      <c r="F2325" s="58" t="s">
        <v>106</v>
      </c>
      <c r="G2325" s="58" t="s">
        <v>107</v>
      </c>
      <c r="H2325" s="58" t="s">
        <v>108</v>
      </c>
      <c r="I2325" s="58" t="s">
        <v>111</v>
      </c>
      <c r="J2325" s="58">
        <v>320</v>
      </c>
      <c r="K2325" s="58">
        <v>489.6</v>
      </c>
    </row>
    <row r="2326" spans="1:11" hidden="1">
      <c r="A2326" s="58" t="s">
        <v>103</v>
      </c>
      <c r="B2326" s="58">
        <v>2023</v>
      </c>
      <c r="C2326" s="58" t="s">
        <v>34</v>
      </c>
      <c r="D2326" s="58" t="s">
        <v>104</v>
      </c>
      <c r="E2326" s="58" t="s">
        <v>105</v>
      </c>
      <c r="F2326" s="58" t="s">
        <v>106</v>
      </c>
      <c r="G2326" s="58" t="s">
        <v>107</v>
      </c>
      <c r="H2326" s="58" t="s">
        <v>108</v>
      </c>
      <c r="I2326" s="58" t="s">
        <v>111</v>
      </c>
      <c r="J2326" s="58">
        <v>296</v>
      </c>
      <c r="K2326" s="58">
        <v>423.28</v>
      </c>
    </row>
    <row r="2327" spans="1:11" hidden="1">
      <c r="A2327" s="58" t="s">
        <v>110</v>
      </c>
      <c r="B2327" s="58">
        <v>2023</v>
      </c>
      <c r="C2327" s="58" t="s">
        <v>34</v>
      </c>
      <c r="D2327" s="58" t="s">
        <v>104</v>
      </c>
      <c r="E2327" s="58" t="s">
        <v>105</v>
      </c>
      <c r="F2327" s="58" t="s">
        <v>106</v>
      </c>
      <c r="G2327" s="58" t="s">
        <v>107</v>
      </c>
      <c r="H2327" s="58" t="s">
        <v>108</v>
      </c>
      <c r="I2327" s="58" t="s">
        <v>111</v>
      </c>
      <c r="J2327" s="58">
        <v>322</v>
      </c>
      <c r="K2327" s="58">
        <v>460.46</v>
      </c>
    </row>
    <row r="2328" spans="1:11" hidden="1">
      <c r="A2328" s="58" t="s">
        <v>110</v>
      </c>
      <c r="B2328" s="58">
        <v>2023</v>
      </c>
      <c r="C2328" s="58" t="s">
        <v>34</v>
      </c>
      <c r="D2328" s="58" t="s">
        <v>104</v>
      </c>
      <c r="E2328" s="58" t="s">
        <v>105</v>
      </c>
      <c r="F2328" s="58" t="s">
        <v>106</v>
      </c>
      <c r="G2328" s="58" t="s">
        <v>107</v>
      </c>
      <c r="H2328" s="58" t="s">
        <v>108</v>
      </c>
      <c r="I2328" s="58" t="s">
        <v>111</v>
      </c>
      <c r="J2328" s="58">
        <v>292</v>
      </c>
      <c r="K2328" s="58">
        <v>417.56</v>
      </c>
    </row>
    <row r="2329" spans="1:11" hidden="1">
      <c r="A2329" s="58" t="s">
        <v>110</v>
      </c>
      <c r="B2329" s="58">
        <v>2023</v>
      </c>
      <c r="C2329" s="58" t="s">
        <v>34</v>
      </c>
      <c r="D2329" s="58" t="s">
        <v>104</v>
      </c>
      <c r="E2329" s="58" t="s">
        <v>105</v>
      </c>
      <c r="F2329" s="58" t="s">
        <v>106</v>
      </c>
      <c r="G2329" s="58" t="s">
        <v>107</v>
      </c>
      <c r="H2329" s="58" t="s">
        <v>108</v>
      </c>
      <c r="I2329" s="58" t="s">
        <v>111</v>
      </c>
      <c r="J2329" s="58">
        <v>749</v>
      </c>
      <c r="K2329" s="58">
        <v>1071.07</v>
      </c>
    </row>
    <row r="2330" spans="1:11" hidden="1">
      <c r="A2330" s="58" t="s">
        <v>110</v>
      </c>
      <c r="B2330" s="58">
        <v>2023</v>
      </c>
      <c r="C2330" s="58" t="s">
        <v>34</v>
      </c>
      <c r="D2330" s="58" t="s">
        <v>104</v>
      </c>
      <c r="E2330" s="58" t="s">
        <v>105</v>
      </c>
      <c r="F2330" s="58" t="s">
        <v>106</v>
      </c>
      <c r="G2330" s="58" t="s">
        <v>107</v>
      </c>
      <c r="H2330" s="58" t="s">
        <v>108</v>
      </c>
      <c r="I2330" s="58" t="s">
        <v>111</v>
      </c>
      <c r="J2330" s="58">
        <v>321</v>
      </c>
      <c r="K2330" s="58">
        <v>459.03</v>
      </c>
    </row>
    <row r="2331" spans="1:11" hidden="1">
      <c r="A2331" s="58" t="s">
        <v>110</v>
      </c>
      <c r="B2331" s="58">
        <v>2023</v>
      </c>
      <c r="C2331" s="58" t="s">
        <v>34</v>
      </c>
      <c r="D2331" s="58" t="s">
        <v>104</v>
      </c>
      <c r="E2331" s="58" t="s">
        <v>105</v>
      </c>
      <c r="F2331" s="58" t="s">
        <v>106</v>
      </c>
      <c r="G2331" s="58" t="s">
        <v>107</v>
      </c>
      <c r="H2331" s="58" t="s">
        <v>108</v>
      </c>
      <c r="I2331" s="58" t="s">
        <v>111</v>
      </c>
      <c r="J2331" s="58">
        <v>319</v>
      </c>
      <c r="K2331" s="58">
        <v>456.17</v>
      </c>
    </row>
    <row r="2332" spans="1:11" hidden="1">
      <c r="A2332" s="58" t="s">
        <v>110</v>
      </c>
      <c r="B2332" s="58">
        <v>2023</v>
      </c>
      <c r="C2332" s="58" t="s">
        <v>34</v>
      </c>
      <c r="D2332" s="58" t="s">
        <v>104</v>
      </c>
      <c r="E2332" s="58" t="s">
        <v>105</v>
      </c>
      <c r="F2332" s="58" t="s">
        <v>106</v>
      </c>
      <c r="G2332" s="58" t="s">
        <v>107</v>
      </c>
      <c r="H2332" s="58" t="s">
        <v>108</v>
      </c>
      <c r="I2332" s="58" t="s">
        <v>111</v>
      </c>
      <c r="J2332" s="58">
        <v>295</v>
      </c>
      <c r="K2332" s="58">
        <v>421.85</v>
      </c>
    </row>
    <row r="2333" spans="1:11" hidden="1">
      <c r="A2333" s="58" t="s">
        <v>103</v>
      </c>
      <c r="B2333" s="58">
        <v>2023</v>
      </c>
      <c r="C2333" s="58" t="s">
        <v>34</v>
      </c>
      <c r="D2333" s="58" t="s">
        <v>104</v>
      </c>
      <c r="E2333" s="58" t="s">
        <v>105</v>
      </c>
      <c r="F2333" s="58" t="s">
        <v>106</v>
      </c>
      <c r="G2333" s="58" t="s">
        <v>107</v>
      </c>
      <c r="H2333" s="58" t="s">
        <v>108</v>
      </c>
      <c r="I2333" s="58" t="s">
        <v>111</v>
      </c>
      <c r="J2333" s="58">
        <v>323</v>
      </c>
      <c r="K2333" s="58">
        <v>461.89</v>
      </c>
    </row>
    <row r="2334" spans="1:11" hidden="1">
      <c r="A2334" s="58" t="s">
        <v>113</v>
      </c>
      <c r="B2334" s="58">
        <v>2023</v>
      </c>
      <c r="C2334" s="58" t="s">
        <v>34</v>
      </c>
      <c r="D2334" s="58" t="s">
        <v>104</v>
      </c>
      <c r="E2334" s="58" t="s">
        <v>105</v>
      </c>
      <c r="F2334" s="58" t="s">
        <v>106</v>
      </c>
      <c r="G2334" s="58" t="s">
        <v>107</v>
      </c>
      <c r="H2334" s="58" t="s">
        <v>108</v>
      </c>
      <c r="I2334" s="58" t="s">
        <v>111</v>
      </c>
      <c r="J2334" s="58">
        <v>758</v>
      </c>
      <c r="K2334" s="58">
        <v>1083.94</v>
      </c>
    </row>
    <row r="2335" spans="1:11" hidden="1">
      <c r="A2335" s="58" t="s">
        <v>114</v>
      </c>
      <c r="B2335" s="58">
        <v>2023</v>
      </c>
      <c r="C2335" s="58" t="s">
        <v>23</v>
      </c>
      <c r="D2335" s="58" t="s">
        <v>104</v>
      </c>
      <c r="E2335" s="58" t="s">
        <v>105</v>
      </c>
      <c r="F2335" s="58" t="s">
        <v>106</v>
      </c>
      <c r="G2335" s="58" t="s">
        <v>107</v>
      </c>
      <c r="H2335" s="58" t="s">
        <v>108</v>
      </c>
      <c r="I2335" s="58" t="s">
        <v>111</v>
      </c>
      <c r="J2335" s="58">
        <v>128</v>
      </c>
      <c r="K2335" s="58">
        <v>195.84</v>
      </c>
    </row>
    <row r="2336" spans="1:11" hidden="1">
      <c r="A2336" s="58" t="s">
        <v>103</v>
      </c>
      <c r="B2336" s="58">
        <v>2023</v>
      </c>
      <c r="C2336" s="58" t="s">
        <v>23</v>
      </c>
      <c r="D2336" s="58" t="s">
        <v>104</v>
      </c>
      <c r="E2336" s="58" t="s">
        <v>105</v>
      </c>
      <c r="F2336" s="58" t="s">
        <v>106</v>
      </c>
      <c r="G2336" s="58" t="s">
        <v>107</v>
      </c>
      <c r="H2336" s="58" t="s">
        <v>108</v>
      </c>
      <c r="I2336" s="58" t="s">
        <v>111</v>
      </c>
      <c r="J2336" s="58">
        <v>302</v>
      </c>
      <c r="K2336" s="58">
        <v>431.86</v>
      </c>
    </row>
    <row r="2337" spans="1:11" hidden="1">
      <c r="A2337" s="58" t="s">
        <v>103</v>
      </c>
      <c r="B2337" s="58">
        <v>2023</v>
      </c>
      <c r="C2337" s="58" t="s">
        <v>23</v>
      </c>
      <c r="D2337" s="58" t="s">
        <v>104</v>
      </c>
      <c r="E2337" s="58" t="s">
        <v>105</v>
      </c>
      <c r="F2337" s="58" t="s">
        <v>106</v>
      </c>
      <c r="G2337" s="58" t="s">
        <v>107</v>
      </c>
      <c r="H2337" s="58" t="s">
        <v>108</v>
      </c>
      <c r="I2337" s="58" t="s">
        <v>111</v>
      </c>
      <c r="J2337" s="58">
        <v>130</v>
      </c>
      <c r="K2337" s="58">
        <v>185.9</v>
      </c>
    </row>
    <row r="2338" spans="1:11" hidden="1">
      <c r="A2338" s="58" t="s">
        <v>103</v>
      </c>
      <c r="B2338" s="58">
        <v>2023</v>
      </c>
      <c r="C2338" s="58" t="s">
        <v>23</v>
      </c>
      <c r="D2338" s="58" t="s">
        <v>104</v>
      </c>
      <c r="E2338" s="58" t="s">
        <v>105</v>
      </c>
      <c r="F2338" s="58" t="s">
        <v>106</v>
      </c>
      <c r="G2338" s="58" t="s">
        <v>107</v>
      </c>
      <c r="H2338" s="58" t="s">
        <v>108</v>
      </c>
      <c r="I2338" s="58" t="s">
        <v>111</v>
      </c>
      <c r="J2338" s="58">
        <v>346</v>
      </c>
      <c r="K2338" s="58">
        <v>494.78</v>
      </c>
    </row>
    <row r="2339" spans="1:11" hidden="1">
      <c r="A2339" s="58" t="s">
        <v>110</v>
      </c>
      <c r="B2339" s="58">
        <v>2023</v>
      </c>
      <c r="C2339" s="58" t="s">
        <v>23</v>
      </c>
      <c r="D2339" s="58" t="s">
        <v>104</v>
      </c>
      <c r="E2339" s="58" t="s">
        <v>105</v>
      </c>
      <c r="F2339" s="58" t="s">
        <v>106</v>
      </c>
      <c r="G2339" s="58" t="s">
        <v>107</v>
      </c>
      <c r="H2339" s="58" t="s">
        <v>108</v>
      </c>
      <c r="I2339" s="58" t="s">
        <v>111</v>
      </c>
      <c r="J2339" s="58">
        <v>372</v>
      </c>
      <c r="K2339" s="58">
        <v>531.96</v>
      </c>
    </row>
    <row r="2340" spans="1:11" hidden="1">
      <c r="A2340" s="58" t="s">
        <v>112</v>
      </c>
      <c r="B2340" s="58">
        <v>2023</v>
      </c>
      <c r="C2340" s="58" t="s">
        <v>23</v>
      </c>
      <c r="D2340" s="58" t="s">
        <v>104</v>
      </c>
      <c r="E2340" s="58" t="s">
        <v>105</v>
      </c>
      <c r="F2340" s="58" t="s">
        <v>106</v>
      </c>
      <c r="G2340" s="58" t="s">
        <v>107</v>
      </c>
      <c r="H2340" s="58" t="s">
        <v>108</v>
      </c>
      <c r="I2340" s="58" t="s">
        <v>111</v>
      </c>
      <c r="J2340" s="58">
        <v>740</v>
      </c>
      <c r="K2340" s="58">
        <v>1058.2</v>
      </c>
    </row>
    <row r="2341" spans="1:11" hidden="1">
      <c r="A2341" s="58" t="s">
        <v>112</v>
      </c>
      <c r="B2341" s="58">
        <v>2023</v>
      </c>
      <c r="C2341" s="58" t="s">
        <v>23</v>
      </c>
      <c r="D2341" s="58" t="s">
        <v>104</v>
      </c>
      <c r="E2341" s="58" t="s">
        <v>105</v>
      </c>
      <c r="F2341" s="58" t="s">
        <v>106</v>
      </c>
      <c r="G2341" s="58" t="s">
        <v>107</v>
      </c>
      <c r="H2341" s="58" t="s">
        <v>108</v>
      </c>
      <c r="I2341" s="58" t="s">
        <v>111</v>
      </c>
      <c r="J2341" s="58">
        <v>129</v>
      </c>
      <c r="K2341" s="58">
        <v>184.47</v>
      </c>
    </row>
    <row r="2342" spans="1:11" hidden="1">
      <c r="A2342" s="58" t="s">
        <v>110</v>
      </c>
      <c r="B2342" s="58">
        <v>2023</v>
      </c>
      <c r="C2342" s="58" t="s">
        <v>23</v>
      </c>
      <c r="D2342" s="58" t="s">
        <v>104</v>
      </c>
      <c r="E2342" s="58" t="s">
        <v>105</v>
      </c>
      <c r="F2342" s="58" t="s">
        <v>106</v>
      </c>
      <c r="G2342" s="58" t="s">
        <v>107</v>
      </c>
      <c r="H2342" s="58" t="s">
        <v>108</v>
      </c>
      <c r="I2342" s="58" t="s">
        <v>111</v>
      </c>
      <c r="J2342" s="58">
        <v>746</v>
      </c>
      <c r="K2342" s="58">
        <v>526.24</v>
      </c>
    </row>
    <row r="2343" spans="1:11" hidden="1">
      <c r="A2343" s="58" t="s">
        <v>110</v>
      </c>
      <c r="B2343" s="58">
        <v>2023</v>
      </c>
      <c r="C2343" s="58" t="s">
        <v>23</v>
      </c>
      <c r="D2343" s="58" t="s">
        <v>104</v>
      </c>
      <c r="E2343" s="58" t="s">
        <v>105</v>
      </c>
      <c r="F2343" s="58" t="s">
        <v>106</v>
      </c>
      <c r="G2343" s="58" t="s">
        <v>107</v>
      </c>
      <c r="H2343" s="58" t="s">
        <v>108</v>
      </c>
      <c r="I2343" s="58" t="s">
        <v>111</v>
      </c>
      <c r="J2343" s="58">
        <v>780</v>
      </c>
      <c r="K2343" s="58">
        <v>526.24</v>
      </c>
    </row>
    <row r="2344" spans="1:11" hidden="1">
      <c r="A2344" s="58" t="s">
        <v>103</v>
      </c>
      <c r="B2344" s="58">
        <v>2023</v>
      </c>
      <c r="C2344" s="58" t="s">
        <v>23</v>
      </c>
      <c r="D2344" s="58" t="s">
        <v>104</v>
      </c>
      <c r="E2344" s="58" t="s">
        <v>105</v>
      </c>
      <c r="F2344" s="58" t="s">
        <v>106</v>
      </c>
      <c r="G2344" s="58" t="s">
        <v>107</v>
      </c>
      <c r="H2344" s="58" t="s">
        <v>108</v>
      </c>
      <c r="I2344" s="58" t="s">
        <v>111</v>
      </c>
      <c r="J2344" s="58">
        <v>127</v>
      </c>
      <c r="K2344" s="58">
        <v>181.61</v>
      </c>
    </row>
    <row r="2345" spans="1:11" hidden="1">
      <c r="A2345" s="58" t="s">
        <v>110</v>
      </c>
      <c r="B2345" s="58">
        <v>2023</v>
      </c>
      <c r="C2345" s="58" t="s">
        <v>23</v>
      </c>
      <c r="D2345" s="58" t="s">
        <v>104</v>
      </c>
      <c r="E2345" s="58" t="s">
        <v>105</v>
      </c>
      <c r="F2345" s="58" t="s">
        <v>106</v>
      </c>
      <c r="G2345" s="58" t="s">
        <v>107</v>
      </c>
      <c r="H2345" s="58" t="s">
        <v>108</v>
      </c>
      <c r="I2345" s="58" t="s">
        <v>111</v>
      </c>
      <c r="J2345" s="58">
        <v>301</v>
      </c>
      <c r="K2345" s="58">
        <v>430.43</v>
      </c>
    </row>
    <row r="2346" spans="1:11" hidden="1">
      <c r="A2346" s="58" t="s">
        <v>103</v>
      </c>
      <c r="B2346" s="58">
        <v>2023</v>
      </c>
      <c r="C2346" s="58" t="s">
        <v>23</v>
      </c>
      <c r="D2346" s="58" t="s">
        <v>104</v>
      </c>
      <c r="E2346" s="58" t="s">
        <v>105</v>
      </c>
      <c r="F2346" s="58" t="s">
        <v>106</v>
      </c>
      <c r="G2346" s="58" t="s">
        <v>107</v>
      </c>
      <c r="H2346" s="58" t="s">
        <v>108</v>
      </c>
      <c r="I2346" s="58" t="s">
        <v>111</v>
      </c>
      <c r="J2346" s="58">
        <v>349</v>
      </c>
      <c r="K2346" s="58">
        <v>499.07</v>
      </c>
    </row>
    <row r="2347" spans="1:11" hidden="1">
      <c r="A2347" s="58" t="s">
        <v>114</v>
      </c>
      <c r="B2347" s="58">
        <v>2023</v>
      </c>
      <c r="C2347" s="58" t="s">
        <v>23</v>
      </c>
      <c r="D2347" s="58" t="s">
        <v>104</v>
      </c>
      <c r="E2347" s="58" t="s">
        <v>105</v>
      </c>
      <c r="F2347" s="58" t="s">
        <v>106</v>
      </c>
      <c r="G2347" s="58" t="s">
        <v>107</v>
      </c>
      <c r="H2347" s="58" t="s">
        <v>108</v>
      </c>
      <c r="I2347" s="58" t="s">
        <v>111</v>
      </c>
      <c r="J2347" s="58">
        <v>749</v>
      </c>
      <c r="K2347" s="58">
        <v>1071.07</v>
      </c>
    </row>
    <row r="2348" spans="1:11" hidden="1">
      <c r="A2348" s="58" t="s">
        <v>112</v>
      </c>
      <c r="B2348" s="58">
        <v>2023</v>
      </c>
      <c r="C2348" s="58" t="s">
        <v>1</v>
      </c>
      <c r="D2348" s="58" t="s">
        <v>104</v>
      </c>
      <c r="E2348" s="58" t="s">
        <v>105</v>
      </c>
      <c r="F2348" s="58" t="s">
        <v>106</v>
      </c>
      <c r="G2348" s="58" t="s">
        <v>107</v>
      </c>
      <c r="H2348" s="58" t="s">
        <v>108</v>
      </c>
      <c r="I2348" s="58" t="s">
        <v>111</v>
      </c>
      <c r="J2348" s="58">
        <v>134</v>
      </c>
      <c r="K2348" s="58">
        <v>191.62</v>
      </c>
    </row>
    <row r="2349" spans="1:11" hidden="1">
      <c r="A2349" s="58" t="s">
        <v>110</v>
      </c>
      <c r="B2349" s="58">
        <v>2023</v>
      </c>
      <c r="C2349" s="58" t="s">
        <v>1</v>
      </c>
      <c r="D2349" s="58" t="s">
        <v>104</v>
      </c>
      <c r="E2349" s="58" t="s">
        <v>105</v>
      </c>
      <c r="F2349" s="58" t="s">
        <v>106</v>
      </c>
      <c r="G2349" s="58" t="s">
        <v>107</v>
      </c>
      <c r="H2349" s="58" t="s">
        <v>108</v>
      </c>
      <c r="I2349" s="58" t="s">
        <v>111</v>
      </c>
      <c r="J2349" s="58">
        <v>308</v>
      </c>
      <c r="K2349" s="58">
        <v>440.44</v>
      </c>
    </row>
    <row r="2350" spans="1:11" hidden="1">
      <c r="A2350" s="58" t="s">
        <v>103</v>
      </c>
      <c r="B2350" s="58">
        <v>2023</v>
      </c>
      <c r="C2350" s="58" t="s">
        <v>1</v>
      </c>
      <c r="D2350" s="58" t="s">
        <v>104</v>
      </c>
      <c r="E2350" s="58" t="s">
        <v>105</v>
      </c>
      <c r="F2350" s="58" t="s">
        <v>106</v>
      </c>
      <c r="G2350" s="58" t="s">
        <v>107</v>
      </c>
      <c r="H2350" s="58" t="s">
        <v>108</v>
      </c>
      <c r="I2350" s="58" t="s">
        <v>111</v>
      </c>
      <c r="J2350" s="58">
        <v>350</v>
      </c>
      <c r="K2350" s="58">
        <v>500.5</v>
      </c>
    </row>
    <row r="2351" spans="1:11" hidden="1">
      <c r="A2351" s="58" t="s">
        <v>103</v>
      </c>
      <c r="B2351" s="58">
        <v>2023</v>
      </c>
      <c r="C2351" s="58" t="s">
        <v>1</v>
      </c>
      <c r="D2351" s="58" t="s">
        <v>104</v>
      </c>
      <c r="E2351" s="58" t="s">
        <v>105</v>
      </c>
      <c r="F2351" s="58" t="s">
        <v>106</v>
      </c>
      <c r="G2351" s="58" t="s">
        <v>107</v>
      </c>
      <c r="H2351" s="58" t="s">
        <v>108</v>
      </c>
      <c r="I2351" s="58" t="s">
        <v>111</v>
      </c>
      <c r="J2351" s="58">
        <v>136</v>
      </c>
      <c r="K2351" s="58">
        <v>194.48</v>
      </c>
    </row>
    <row r="2352" spans="1:11" hidden="1">
      <c r="A2352" s="58" t="s">
        <v>114</v>
      </c>
      <c r="B2352" s="58">
        <v>2023</v>
      </c>
      <c r="C2352" s="58" t="s">
        <v>1</v>
      </c>
      <c r="D2352" s="58" t="s">
        <v>104</v>
      </c>
      <c r="E2352" s="58" t="s">
        <v>105</v>
      </c>
      <c r="F2352" s="58" t="s">
        <v>106</v>
      </c>
      <c r="G2352" s="58" t="s">
        <v>107</v>
      </c>
      <c r="H2352" s="58" t="s">
        <v>108</v>
      </c>
      <c r="I2352" s="58" t="s">
        <v>111</v>
      </c>
      <c r="J2352" s="58">
        <v>304</v>
      </c>
      <c r="K2352" s="58">
        <v>434.72</v>
      </c>
    </row>
    <row r="2353" spans="1:11" hidden="1">
      <c r="A2353" s="58" t="s">
        <v>103</v>
      </c>
      <c r="B2353" s="58">
        <v>2023</v>
      </c>
      <c r="C2353" s="58" t="s">
        <v>1</v>
      </c>
      <c r="D2353" s="58" t="s">
        <v>104</v>
      </c>
      <c r="E2353" s="58" t="s">
        <v>105</v>
      </c>
      <c r="F2353" s="58" t="s">
        <v>106</v>
      </c>
      <c r="G2353" s="58" t="s">
        <v>107</v>
      </c>
      <c r="H2353" s="58" t="s">
        <v>108</v>
      </c>
      <c r="I2353" s="58" t="s">
        <v>111</v>
      </c>
      <c r="J2353" s="58">
        <v>352</v>
      </c>
      <c r="K2353" s="58">
        <v>503.36</v>
      </c>
    </row>
    <row r="2354" spans="1:11" hidden="1">
      <c r="A2354" s="58" t="s">
        <v>103</v>
      </c>
      <c r="B2354" s="58">
        <v>2023</v>
      </c>
      <c r="C2354" s="58" t="s">
        <v>1</v>
      </c>
      <c r="D2354" s="58" t="s">
        <v>104</v>
      </c>
      <c r="E2354" s="58" t="s">
        <v>105</v>
      </c>
      <c r="F2354" s="58" t="s">
        <v>106</v>
      </c>
      <c r="G2354" s="58" t="s">
        <v>107</v>
      </c>
      <c r="H2354" s="58" t="s">
        <v>108</v>
      </c>
      <c r="I2354" s="58" t="s">
        <v>111</v>
      </c>
      <c r="J2354" s="58">
        <v>132</v>
      </c>
      <c r="K2354" s="58">
        <v>188.76</v>
      </c>
    </row>
    <row r="2355" spans="1:11" hidden="1">
      <c r="A2355" s="58" t="s">
        <v>110</v>
      </c>
      <c r="B2355" s="58">
        <v>2023</v>
      </c>
      <c r="C2355" s="58" t="s">
        <v>1</v>
      </c>
      <c r="D2355" s="58" t="s">
        <v>104</v>
      </c>
      <c r="E2355" s="58" t="s">
        <v>105</v>
      </c>
      <c r="F2355" s="58" t="s">
        <v>106</v>
      </c>
      <c r="G2355" s="58" t="s">
        <v>107</v>
      </c>
      <c r="H2355" s="58" t="s">
        <v>108</v>
      </c>
      <c r="I2355" s="58" t="s">
        <v>111</v>
      </c>
      <c r="J2355" s="58">
        <v>706</v>
      </c>
      <c r="K2355" s="58">
        <v>1009.58</v>
      </c>
    </row>
    <row r="2356" spans="1:11" hidden="1">
      <c r="A2356" s="58" t="s">
        <v>103</v>
      </c>
      <c r="B2356" s="58">
        <v>2023</v>
      </c>
      <c r="C2356" s="58" t="s">
        <v>1</v>
      </c>
      <c r="D2356" s="58" t="s">
        <v>104</v>
      </c>
      <c r="E2356" s="58" t="s">
        <v>105</v>
      </c>
      <c r="F2356" s="58" t="s">
        <v>106</v>
      </c>
      <c r="G2356" s="58" t="s">
        <v>107</v>
      </c>
      <c r="H2356" s="58" t="s">
        <v>108</v>
      </c>
      <c r="I2356" s="58" t="s">
        <v>111</v>
      </c>
      <c r="J2356" s="58">
        <v>739</v>
      </c>
      <c r="K2356" s="58">
        <v>1056.77</v>
      </c>
    </row>
    <row r="2357" spans="1:11" hidden="1">
      <c r="A2357" s="58" t="s">
        <v>103</v>
      </c>
      <c r="B2357" s="58">
        <v>2023</v>
      </c>
      <c r="C2357" s="58" t="s">
        <v>1</v>
      </c>
      <c r="D2357" s="58" t="s">
        <v>104</v>
      </c>
      <c r="E2357" s="58" t="s">
        <v>105</v>
      </c>
      <c r="F2357" s="58" t="s">
        <v>106</v>
      </c>
      <c r="G2357" s="58" t="s">
        <v>107</v>
      </c>
      <c r="H2357" s="58" t="s">
        <v>108</v>
      </c>
      <c r="I2357" s="58" t="s">
        <v>111</v>
      </c>
      <c r="J2357" s="58">
        <v>135</v>
      </c>
      <c r="K2357" s="58">
        <v>193.05</v>
      </c>
    </row>
    <row r="2358" spans="1:11" hidden="1">
      <c r="A2358" s="58" t="s">
        <v>103</v>
      </c>
      <c r="B2358" s="58">
        <v>2023</v>
      </c>
      <c r="C2358" s="58" t="s">
        <v>1</v>
      </c>
      <c r="D2358" s="58" t="s">
        <v>104</v>
      </c>
      <c r="E2358" s="58" t="s">
        <v>105</v>
      </c>
      <c r="F2358" s="58" t="s">
        <v>106</v>
      </c>
      <c r="G2358" s="58" t="s">
        <v>107</v>
      </c>
      <c r="H2358" s="58" t="s">
        <v>108</v>
      </c>
      <c r="I2358" s="58" t="s">
        <v>111</v>
      </c>
      <c r="J2358" s="58">
        <v>779</v>
      </c>
      <c r="K2358" s="58">
        <v>526.24</v>
      </c>
    </row>
    <row r="2359" spans="1:11" hidden="1">
      <c r="A2359" s="58" t="s">
        <v>103</v>
      </c>
      <c r="B2359" s="58">
        <v>2023</v>
      </c>
      <c r="C2359" s="58" t="s">
        <v>1</v>
      </c>
      <c r="D2359" s="58" t="s">
        <v>104</v>
      </c>
      <c r="E2359" s="58" t="s">
        <v>105</v>
      </c>
      <c r="F2359" s="58" t="s">
        <v>106</v>
      </c>
      <c r="G2359" s="58" t="s">
        <v>107</v>
      </c>
      <c r="H2359" s="58" t="s">
        <v>108</v>
      </c>
      <c r="I2359" s="58" t="s">
        <v>111</v>
      </c>
      <c r="J2359" s="58">
        <v>133</v>
      </c>
      <c r="K2359" s="58">
        <v>190.19</v>
      </c>
    </row>
    <row r="2360" spans="1:11" hidden="1">
      <c r="A2360" s="58" t="s">
        <v>112</v>
      </c>
      <c r="B2360" s="58">
        <v>2023</v>
      </c>
      <c r="C2360" s="58" t="s">
        <v>1</v>
      </c>
      <c r="D2360" s="58" t="s">
        <v>104</v>
      </c>
      <c r="E2360" s="58" t="s">
        <v>105</v>
      </c>
      <c r="F2360" s="58" t="s">
        <v>106</v>
      </c>
      <c r="G2360" s="58" t="s">
        <v>107</v>
      </c>
      <c r="H2360" s="58" t="s">
        <v>108</v>
      </c>
      <c r="I2360" s="58" t="s">
        <v>111</v>
      </c>
      <c r="J2360" s="58">
        <v>307</v>
      </c>
      <c r="K2360" s="58">
        <v>439.01</v>
      </c>
    </row>
    <row r="2361" spans="1:11" hidden="1">
      <c r="A2361" s="58" t="s">
        <v>103</v>
      </c>
      <c r="B2361" s="58">
        <v>2023</v>
      </c>
      <c r="C2361" s="58" t="s">
        <v>1</v>
      </c>
      <c r="D2361" s="58" t="s">
        <v>104</v>
      </c>
      <c r="E2361" s="58" t="s">
        <v>105</v>
      </c>
      <c r="F2361" s="58" t="s">
        <v>106</v>
      </c>
      <c r="G2361" s="58" t="s">
        <v>107</v>
      </c>
      <c r="H2361" s="58" t="s">
        <v>108</v>
      </c>
      <c r="I2361" s="58" t="s">
        <v>111</v>
      </c>
      <c r="J2361" s="58">
        <v>355</v>
      </c>
      <c r="K2361" s="58">
        <v>507.65</v>
      </c>
    </row>
    <row r="2362" spans="1:11" hidden="1">
      <c r="A2362" s="58" t="s">
        <v>103</v>
      </c>
      <c r="B2362" s="58">
        <v>2023</v>
      </c>
      <c r="C2362" s="58" t="s">
        <v>1</v>
      </c>
      <c r="D2362" s="58" t="s">
        <v>104</v>
      </c>
      <c r="E2362" s="58" t="s">
        <v>105</v>
      </c>
      <c r="F2362" s="58" t="s">
        <v>106</v>
      </c>
      <c r="G2362" s="58" t="s">
        <v>107</v>
      </c>
      <c r="H2362" s="58" t="s">
        <v>108</v>
      </c>
      <c r="I2362" s="58" t="s">
        <v>111</v>
      </c>
      <c r="J2362" s="58">
        <v>131</v>
      </c>
      <c r="K2362" s="58">
        <v>187.33</v>
      </c>
    </row>
    <row r="2363" spans="1:11" hidden="1">
      <c r="A2363" s="58" t="s">
        <v>110</v>
      </c>
      <c r="B2363" s="58">
        <v>2023</v>
      </c>
      <c r="C2363" s="58" t="s">
        <v>1</v>
      </c>
      <c r="D2363" s="58" t="s">
        <v>104</v>
      </c>
      <c r="E2363" s="58" t="s">
        <v>105</v>
      </c>
      <c r="F2363" s="58" t="s">
        <v>106</v>
      </c>
      <c r="G2363" s="58" t="s">
        <v>107</v>
      </c>
      <c r="H2363" s="58" t="s">
        <v>108</v>
      </c>
      <c r="I2363" s="58" t="s">
        <v>111</v>
      </c>
      <c r="J2363" s="58">
        <v>305</v>
      </c>
      <c r="K2363" s="58">
        <v>436.15</v>
      </c>
    </row>
    <row r="2364" spans="1:11" hidden="1">
      <c r="A2364" s="58" t="s">
        <v>112</v>
      </c>
      <c r="B2364" s="58">
        <v>2023</v>
      </c>
      <c r="C2364" s="58" t="s">
        <v>1</v>
      </c>
      <c r="D2364" s="58" t="s">
        <v>104</v>
      </c>
      <c r="E2364" s="58" t="s">
        <v>105</v>
      </c>
      <c r="F2364" s="58" t="s">
        <v>106</v>
      </c>
      <c r="G2364" s="58" t="s">
        <v>107</v>
      </c>
      <c r="H2364" s="58" t="s">
        <v>108</v>
      </c>
      <c r="I2364" s="58" t="s">
        <v>111</v>
      </c>
      <c r="J2364" s="58">
        <v>748</v>
      </c>
      <c r="K2364" s="58">
        <v>1069.6400000000001</v>
      </c>
    </row>
    <row r="2365" spans="1:11" hidden="1">
      <c r="A2365" s="58" t="s">
        <v>103</v>
      </c>
      <c r="B2365" s="58">
        <v>2023</v>
      </c>
      <c r="C2365" s="58" t="s">
        <v>29</v>
      </c>
      <c r="D2365" s="58" t="s">
        <v>104</v>
      </c>
      <c r="E2365" s="58" t="s">
        <v>105</v>
      </c>
      <c r="F2365" s="58" t="s">
        <v>106</v>
      </c>
      <c r="G2365" s="58" t="s">
        <v>107</v>
      </c>
      <c r="H2365" s="58" t="s">
        <v>108</v>
      </c>
      <c r="I2365" s="58" t="s">
        <v>111</v>
      </c>
      <c r="J2365" s="58">
        <v>350</v>
      </c>
      <c r="K2365" s="58">
        <v>535.5</v>
      </c>
    </row>
    <row r="2366" spans="1:11" hidden="1">
      <c r="A2366" s="58" t="s">
        <v>103</v>
      </c>
      <c r="B2366" s="58">
        <v>2023</v>
      </c>
      <c r="C2366" s="58" t="s">
        <v>29</v>
      </c>
      <c r="D2366" s="58" t="s">
        <v>104</v>
      </c>
      <c r="E2366" s="58" t="s">
        <v>105</v>
      </c>
      <c r="F2366" s="58" t="s">
        <v>106</v>
      </c>
      <c r="G2366" s="58" t="s">
        <v>107</v>
      </c>
      <c r="H2366" s="58" t="s">
        <v>108</v>
      </c>
      <c r="I2366" s="58" t="s">
        <v>111</v>
      </c>
      <c r="J2366" s="58">
        <v>320</v>
      </c>
      <c r="K2366" s="58">
        <v>457.6</v>
      </c>
    </row>
    <row r="2367" spans="1:11" hidden="1">
      <c r="A2367" s="58" t="s">
        <v>112</v>
      </c>
      <c r="B2367" s="58">
        <v>2023</v>
      </c>
      <c r="C2367" s="58" t="s">
        <v>29</v>
      </c>
      <c r="D2367" s="58" t="s">
        <v>104</v>
      </c>
      <c r="E2367" s="58" t="s">
        <v>105</v>
      </c>
      <c r="F2367" s="58" t="s">
        <v>106</v>
      </c>
      <c r="G2367" s="58" t="s">
        <v>107</v>
      </c>
      <c r="H2367" s="58" t="s">
        <v>108</v>
      </c>
      <c r="I2367" s="58" t="s">
        <v>111</v>
      </c>
      <c r="J2367" s="58">
        <v>346</v>
      </c>
      <c r="K2367" s="58">
        <v>494.78</v>
      </c>
    </row>
    <row r="2368" spans="1:11" hidden="1">
      <c r="A2368" s="58" t="s">
        <v>113</v>
      </c>
      <c r="B2368" s="58">
        <v>2023</v>
      </c>
      <c r="C2368" s="58" t="s">
        <v>29</v>
      </c>
      <c r="D2368" s="58" t="s">
        <v>104</v>
      </c>
      <c r="E2368" s="58" t="s">
        <v>105</v>
      </c>
      <c r="F2368" s="58" t="s">
        <v>106</v>
      </c>
      <c r="G2368" s="58" t="s">
        <v>107</v>
      </c>
      <c r="H2368" s="58" t="s">
        <v>108</v>
      </c>
      <c r="I2368" s="58" t="s">
        <v>111</v>
      </c>
      <c r="J2368" s="58">
        <v>322</v>
      </c>
      <c r="K2368" s="58">
        <v>460.46</v>
      </c>
    </row>
    <row r="2369" spans="1:11" hidden="1">
      <c r="A2369" s="58" t="s">
        <v>103</v>
      </c>
      <c r="B2369" s="58">
        <v>2023</v>
      </c>
      <c r="C2369" s="58" t="s">
        <v>29</v>
      </c>
      <c r="D2369" s="58" t="s">
        <v>104</v>
      </c>
      <c r="E2369" s="58" t="s">
        <v>105</v>
      </c>
      <c r="F2369" s="58" t="s">
        <v>106</v>
      </c>
      <c r="G2369" s="58" t="s">
        <v>107</v>
      </c>
      <c r="H2369" s="58" t="s">
        <v>108</v>
      </c>
      <c r="I2369" s="58" t="s">
        <v>111</v>
      </c>
      <c r="J2369" s="58">
        <v>658</v>
      </c>
      <c r="K2369" s="58">
        <v>940.94</v>
      </c>
    </row>
    <row r="2370" spans="1:11" hidden="1">
      <c r="A2370" s="58" t="s">
        <v>112</v>
      </c>
      <c r="B2370" s="58">
        <v>2023</v>
      </c>
      <c r="C2370" s="58" t="s">
        <v>29</v>
      </c>
      <c r="D2370" s="58" t="s">
        <v>104</v>
      </c>
      <c r="E2370" s="58" t="s">
        <v>105</v>
      </c>
      <c r="F2370" s="58" t="s">
        <v>106</v>
      </c>
      <c r="G2370" s="58" t="s">
        <v>107</v>
      </c>
      <c r="H2370" s="58" t="s">
        <v>108</v>
      </c>
      <c r="I2370" s="58" t="s">
        <v>111</v>
      </c>
      <c r="J2370" s="58">
        <v>745</v>
      </c>
      <c r="K2370" s="58">
        <v>1065.3499999999999</v>
      </c>
    </row>
    <row r="2371" spans="1:11" hidden="1">
      <c r="A2371" s="58" t="s">
        <v>112</v>
      </c>
      <c r="B2371" s="58">
        <v>2023</v>
      </c>
      <c r="C2371" s="58" t="s">
        <v>29</v>
      </c>
      <c r="D2371" s="58" t="s">
        <v>104</v>
      </c>
      <c r="E2371" s="58" t="s">
        <v>105</v>
      </c>
      <c r="F2371" s="58" t="s">
        <v>106</v>
      </c>
      <c r="G2371" s="58" t="s">
        <v>107</v>
      </c>
      <c r="H2371" s="58" t="s">
        <v>108</v>
      </c>
      <c r="I2371" s="58" t="s">
        <v>111</v>
      </c>
      <c r="J2371" s="58">
        <v>345</v>
      </c>
      <c r="K2371" s="58">
        <v>493.35</v>
      </c>
    </row>
    <row r="2372" spans="1:11" hidden="1">
      <c r="A2372" s="58" t="s">
        <v>103</v>
      </c>
      <c r="B2372" s="58">
        <v>2023</v>
      </c>
      <c r="C2372" s="58" t="s">
        <v>29</v>
      </c>
      <c r="D2372" s="58" t="s">
        <v>104</v>
      </c>
      <c r="E2372" s="58" t="s">
        <v>105</v>
      </c>
      <c r="F2372" s="58" t="s">
        <v>106</v>
      </c>
      <c r="G2372" s="58" t="s">
        <v>107</v>
      </c>
      <c r="H2372" s="58" t="s">
        <v>108</v>
      </c>
      <c r="I2372" s="58" t="s">
        <v>111</v>
      </c>
      <c r="J2372" s="58">
        <v>784</v>
      </c>
      <c r="K2372" s="58">
        <v>526.24</v>
      </c>
    </row>
    <row r="2373" spans="1:11" hidden="1">
      <c r="A2373" s="58" t="s">
        <v>113</v>
      </c>
      <c r="B2373" s="58">
        <v>2023</v>
      </c>
      <c r="C2373" s="58" t="s">
        <v>29</v>
      </c>
      <c r="D2373" s="58" t="s">
        <v>104</v>
      </c>
      <c r="E2373" s="58" t="s">
        <v>105</v>
      </c>
      <c r="F2373" s="58" t="s">
        <v>106</v>
      </c>
      <c r="G2373" s="58" t="s">
        <v>107</v>
      </c>
      <c r="H2373" s="58" t="s">
        <v>108</v>
      </c>
      <c r="I2373" s="58" t="s">
        <v>111</v>
      </c>
      <c r="J2373" s="58">
        <v>349</v>
      </c>
      <c r="K2373" s="58">
        <v>499.07</v>
      </c>
    </row>
    <row r="2374" spans="1:11" hidden="1">
      <c r="A2374" s="58" t="s">
        <v>112</v>
      </c>
      <c r="B2374" s="58">
        <v>2023</v>
      </c>
      <c r="C2374" s="58" t="s">
        <v>29</v>
      </c>
      <c r="D2374" s="58" t="s">
        <v>104</v>
      </c>
      <c r="E2374" s="58" t="s">
        <v>105</v>
      </c>
      <c r="F2374" s="58" t="s">
        <v>106</v>
      </c>
      <c r="G2374" s="58" t="s">
        <v>107</v>
      </c>
      <c r="H2374" s="58" t="s">
        <v>108</v>
      </c>
      <c r="I2374" s="58" t="s">
        <v>111</v>
      </c>
      <c r="J2374" s="58">
        <v>319</v>
      </c>
      <c r="K2374" s="58">
        <v>456.17</v>
      </c>
    </row>
    <row r="2375" spans="1:11" hidden="1">
      <c r="A2375" s="58" t="s">
        <v>103</v>
      </c>
      <c r="B2375" s="58">
        <v>2023</v>
      </c>
      <c r="C2375" s="58" t="s">
        <v>29</v>
      </c>
      <c r="D2375" s="58" t="s">
        <v>104</v>
      </c>
      <c r="E2375" s="58" t="s">
        <v>105</v>
      </c>
      <c r="F2375" s="58" t="s">
        <v>106</v>
      </c>
      <c r="G2375" s="58" t="s">
        <v>107</v>
      </c>
      <c r="H2375" s="58" t="s">
        <v>108</v>
      </c>
      <c r="I2375" s="58" t="s">
        <v>111</v>
      </c>
      <c r="J2375" s="58">
        <v>347</v>
      </c>
      <c r="K2375" s="58">
        <v>496.21</v>
      </c>
    </row>
    <row r="2376" spans="1:11" hidden="1">
      <c r="A2376" s="58" t="s">
        <v>103</v>
      </c>
      <c r="B2376" s="58">
        <v>2023</v>
      </c>
      <c r="C2376" s="58" t="s">
        <v>29</v>
      </c>
      <c r="D2376" s="58" t="s">
        <v>104</v>
      </c>
      <c r="E2376" s="58" t="s">
        <v>105</v>
      </c>
      <c r="F2376" s="58" t="s">
        <v>106</v>
      </c>
      <c r="G2376" s="58" t="s">
        <v>107</v>
      </c>
      <c r="H2376" s="58" t="s">
        <v>108</v>
      </c>
      <c r="I2376" s="58" t="s">
        <v>111</v>
      </c>
      <c r="J2376" s="58">
        <v>753</v>
      </c>
      <c r="K2376" s="58">
        <v>1076.79</v>
      </c>
    </row>
    <row r="2377" spans="1:11" hidden="1">
      <c r="A2377" s="58" t="s">
        <v>103</v>
      </c>
      <c r="B2377" s="58">
        <v>2023</v>
      </c>
      <c r="C2377" s="58" t="s">
        <v>28</v>
      </c>
      <c r="D2377" s="58" t="s">
        <v>104</v>
      </c>
      <c r="E2377" s="58" t="s">
        <v>105</v>
      </c>
      <c r="F2377" s="58" t="s">
        <v>106</v>
      </c>
      <c r="G2377" s="58" t="s">
        <v>107</v>
      </c>
      <c r="H2377" s="58" t="s">
        <v>108</v>
      </c>
      <c r="I2377" s="58" t="s">
        <v>111</v>
      </c>
      <c r="J2377" s="58">
        <v>326</v>
      </c>
      <c r="K2377" s="58">
        <v>466.18</v>
      </c>
    </row>
    <row r="2378" spans="1:11" hidden="1">
      <c r="A2378" s="58" t="s">
        <v>110</v>
      </c>
      <c r="B2378" s="58">
        <v>2023</v>
      </c>
      <c r="C2378" s="58" t="s">
        <v>28</v>
      </c>
      <c r="D2378" s="58" t="s">
        <v>104</v>
      </c>
      <c r="E2378" s="58" t="s">
        <v>105</v>
      </c>
      <c r="F2378" s="58" t="s">
        <v>106</v>
      </c>
      <c r="G2378" s="58" t="s">
        <v>107</v>
      </c>
      <c r="H2378" s="58" t="s">
        <v>108</v>
      </c>
      <c r="I2378" s="58" t="s">
        <v>111</v>
      </c>
      <c r="J2378" s="58">
        <v>352</v>
      </c>
      <c r="K2378" s="58">
        <v>503.36</v>
      </c>
    </row>
    <row r="2379" spans="1:11" hidden="1">
      <c r="A2379" s="58" t="s">
        <v>103</v>
      </c>
      <c r="B2379" s="58">
        <v>2023</v>
      </c>
      <c r="C2379" s="58" t="s">
        <v>28</v>
      </c>
      <c r="D2379" s="58" t="s">
        <v>104</v>
      </c>
      <c r="E2379" s="58" t="s">
        <v>105</v>
      </c>
      <c r="F2379" s="58" t="s">
        <v>106</v>
      </c>
      <c r="G2379" s="58" t="s">
        <v>107</v>
      </c>
      <c r="H2379" s="58" t="s">
        <v>108</v>
      </c>
      <c r="I2379" s="58" t="s">
        <v>111</v>
      </c>
      <c r="J2379" s="58">
        <v>328</v>
      </c>
      <c r="K2379" s="58">
        <v>469.04</v>
      </c>
    </row>
    <row r="2380" spans="1:11" hidden="1">
      <c r="A2380" s="58" t="s">
        <v>110</v>
      </c>
      <c r="B2380" s="58">
        <v>2023</v>
      </c>
      <c r="C2380" s="58" t="s">
        <v>28</v>
      </c>
      <c r="D2380" s="58" t="s">
        <v>104</v>
      </c>
      <c r="E2380" s="58" t="s">
        <v>105</v>
      </c>
      <c r="F2380" s="58" t="s">
        <v>106</v>
      </c>
      <c r="G2380" s="58" t="s">
        <v>107</v>
      </c>
      <c r="H2380" s="58" t="s">
        <v>108</v>
      </c>
      <c r="I2380" s="58" t="s">
        <v>111</v>
      </c>
      <c r="J2380" s="58">
        <v>657</v>
      </c>
      <c r="K2380" s="58">
        <v>939.51</v>
      </c>
    </row>
    <row r="2381" spans="1:11" hidden="1">
      <c r="A2381" s="58" t="s">
        <v>103</v>
      </c>
      <c r="B2381" s="58">
        <v>2023</v>
      </c>
      <c r="C2381" s="58" t="s">
        <v>28</v>
      </c>
      <c r="D2381" s="58" t="s">
        <v>104</v>
      </c>
      <c r="E2381" s="58" t="s">
        <v>105</v>
      </c>
      <c r="F2381" s="58" t="s">
        <v>106</v>
      </c>
      <c r="G2381" s="58" t="s">
        <v>107</v>
      </c>
      <c r="H2381" s="58" t="s">
        <v>108</v>
      </c>
      <c r="I2381" s="58" t="s">
        <v>111</v>
      </c>
      <c r="J2381" s="58">
        <v>744</v>
      </c>
      <c r="K2381" s="58">
        <v>1063.92</v>
      </c>
    </row>
    <row r="2382" spans="1:11" hidden="1">
      <c r="A2382" s="58" t="s">
        <v>103</v>
      </c>
      <c r="B2382" s="58">
        <v>2023</v>
      </c>
      <c r="C2382" s="58" t="s">
        <v>28</v>
      </c>
      <c r="D2382" s="58" t="s">
        <v>104</v>
      </c>
      <c r="E2382" s="58" t="s">
        <v>105</v>
      </c>
      <c r="F2382" s="58" t="s">
        <v>106</v>
      </c>
      <c r="G2382" s="58" t="s">
        <v>107</v>
      </c>
      <c r="H2382" s="58" t="s">
        <v>108</v>
      </c>
      <c r="I2382" s="58" t="s">
        <v>111</v>
      </c>
      <c r="J2382" s="58">
        <v>351</v>
      </c>
      <c r="K2382" s="58">
        <v>501.93</v>
      </c>
    </row>
    <row r="2383" spans="1:11" hidden="1">
      <c r="A2383" s="58" t="s">
        <v>110</v>
      </c>
      <c r="B2383" s="58">
        <v>2023</v>
      </c>
      <c r="C2383" s="58" t="s">
        <v>28</v>
      </c>
      <c r="D2383" s="58" t="s">
        <v>104</v>
      </c>
      <c r="E2383" s="58" t="s">
        <v>105</v>
      </c>
      <c r="F2383" s="58" t="s">
        <v>106</v>
      </c>
      <c r="G2383" s="58" t="s">
        <v>107</v>
      </c>
      <c r="H2383" s="58" t="s">
        <v>108</v>
      </c>
      <c r="I2383" s="58" t="s">
        <v>111</v>
      </c>
      <c r="J2383" s="58">
        <v>783</v>
      </c>
      <c r="K2383" s="58">
        <v>526.24</v>
      </c>
    </row>
    <row r="2384" spans="1:11" hidden="1">
      <c r="A2384" s="58" t="s">
        <v>103</v>
      </c>
      <c r="B2384" s="58">
        <v>2023</v>
      </c>
      <c r="C2384" s="58" t="s">
        <v>28</v>
      </c>
      <c r="D2384" s="58" t="s">
        <v>104</v>
      </c>
      <c r="E2384" s="58" t="s">
        <v>105</v>
      </c>
      <c r="F2384" s="58" t="s">
        <v>106</v>
      </c>
      <c r="G2384" s="58" t="s">
        <v>107</v>
      </c>
      <c r="H2384" s="58" t="s">
        <v>108</v>
      </c>
      <c r="I2384" s="58" t="s">
        <v>111</v>
      </c>
      <c r="J2384" s="58">
        <v>355</v>
      </c>
      <c r="K2384" s="58">
        <v>507.65</v>
      </c>
    </row>
    <row r="2385" spans="1:11" hidden="1">
      <c r="A2385" s="58" t="s">
        <v>110</v>
      </c>
      <c r="B2385" s="58">
        <v>2023</v>
      </c>
      <c r="C2385" s="58" t="s">
        <v>28</v>
      </c>
      <c r="D2385" s="58" t="s">
        <v>104</v>
      </c>
      <c r="E2385" s="58" t="s">
        <v>105</v>
      </c>
      <c r="F2385" s="58" t="s">
        <v>106</v>
      </c>
      <c r="G2385" s="58" t="s">
        <v>107</v>
      </c>
      <c r="H2385" s="58" t="s">
        <v>108</v>
      </c>
      <c r="I2385" s="58" t="s">
        <v>111</v>
      </c>
      <c r="J2385" s="58">
        <v>325</v>
      </c>
      <c r="K2385" s="58">
        <v>464.75</v>
      </c>
    </row>
    <row r="2386" spans="1:11" hidden="1">
      <c r="A2386" s="58" t="s">
        <v>103</v>
      </c>
      <c r="B2386" s="58">
        <v>2023</v>
      </c>
      <c r="C2386" s="58" t="s">
        <v>28</v>
      </c>
      <c r="D2386" s="58" t="s">
        <v>104</v>
      </c>
      <c r="E2386" s="58" t="s">
        <v>105</v>
      </c>
      <c r="F2386" s="58" t="s">
        <v>106</v>
      </c>
      <c r="G2386" s="58" t="s">
        <v>107</v>
      </c>
      <c r="H2386" s="58" t="s">
        <v>108</v>
      </c>
      <c r="I2386" s="58" t="s">
        <v>111</v>
      </c>
      <c r="J2386" s="58">
        <v>353</v>
      </c>
      <c r="K2386" s="58">
        <v>504.79</v>
      </c>
    </row>
    <row r="2387" spans="1:11" hidden="1">
      <c r="A2387" s="58" t="s">
        <v>110</v>
      </c>
      <c r="B2387" s="58">
        <v>2023</v>
      </c>
      <c r="C2387" s="58" t="s">
        <v>24</v>
      </c>
      <c r="D2387" s="58" t="s">
        <v>104</v>
      </c>
      <c r="E2387" s="58" t="s">
        <v>105</v>
      </c>
      <c r="F2387" s="58" t="s">
        <v>106</v>
      </c>
      <c r="G2387" s="58" t="s">
        <v>107</v>
      </c>
      <c r="H2387" s="58" t="s">
        <v>108</v>
      </c>
      <c r="I2387" s="58" t="s">
        <v>111</v>
      </c>
      <c r="J2387" s="58">
        <v>368</v>
      </c>
      <c r="K2387" s="58">
        <v>563.04</v>
      </c>
    </row>
    <row r="2388" spans="1:11" hidden="1">
      <c r="A2388" s="58" t="s">
        <v>110</v>
      </c>
      <c r="B2388" s="58">
        <v>2023</v>
      </c>
      <c r="C2388" s="58" t="s">
        <v>24</v>
      </c>
      <c r="D2388" s="58" t="s">
        <v>104</v>
      </c>
      <c r="E2388" s="58" t="s">
        <v>105</v>
      </c>
      <c r="F2388" s="58" t="s">
        <v>106</v>
      </c>
      <c r="G2388" s="58" t="s">
        <v>107</v>
      </c>
      <c r="H2388" s="58" t="s">
        <v>108</v>
      </c>
      <c r="I2388" s="58" t="s">
        <v>111</v>
      </c>
      <c r="J2388" s="58">
        <v>344</v>
      </c>
      <c r="K2388" s="58">
        <v>491.92</v>
      </c>
    </row>
    <row r="2389" spans="1:11" hidden="1">
      <c r="A2389" s="58" t="s">
        <v>110</v>
      </c>
      <c r="B2389" s="58">
        <v>2023</v>
      </c>
      <c r="C2389" s="58" t="s">
        <v>24</v>
      </c>
      <c r="D2389" s="58" t="s">
        <v>104</v>
      </c>
      <c r="E2389" s="58" t="s">
        <v>105</v>
      </c>
      <c r="F2389" s="58" t="s">
        <v>106</v>
      </c>
      <c r="G2389" s="58" t="s">
        <v>107</v>
      </c>
      <c r="H2389" s="58" t="s">
        <v>108</v>
      </c>
      <c r="I2389" s="58" t="s">
        <v>111</v>
      </c>
      <c r="J2389" s="58">
        <v>370</v>
      </c>
      <c r="K2389" s="58">
        <v>529.1</v>
      </c>
    </row>
    <row r="2390" spans="1:11" hidden="1">
      <c r="A2390" s="58" t="s">
        <v>110</v>
      </c>
      <c r="B2390" s="58">
        <v>2023</v>
      </c>
      <c r="C2390" s="58" t="s">
        <v>24</v>
      </c>
      <c r="D2390" s="58" t="s">
        <v>104</v>
      </c>
      <c r="E2390" s="58" t="s">
        <v>105</v>
      </c>
      <c r="F2390" s="58" t="s">
        <v>106</v>
      </c>
      <c r="G2390" s="58" t="s">
        <v>107</v>
      </c>
      <c r="H2390" s="58" t="s">
        <v>108</v>
      </c>
      <c r="I2390" s="58" t="s">
        <v>111</v>
      </c>
      <c r="J2390" s="58">
        <v>340</v>
      </c>
      <c r="K2390" s="58">
        <v>486.2</v>
      </c>
    </row>
    <row r="2391" spans="1:11" hidden="1">
      <c r="A2391" s="58" t="s">
        <v>103</v>
      </c>
      <c r="B2391" s="58">
        <v>2023</v>
      </c>
      <c r="C2391" s="58" t="s">
        <v>24</v>
      </c>
      <c r="D2391" s="58" t="s">
        <v>104</v>
      </c>
      <c r="E2391" s="58" t="s">
        <v>105</v>
      </c>
      <c r="F2391" s="58" t="s">
        <v>106</v>
      </c>
      <c r="G2391" s="58" t="s">
        <v>107</v>
      </c>
      <c r="H2391" s="58" t="s">
        <v>108</v>
      </c>
      <c r="I2391" s="58" t="s">
        <v>111</v>
      </c>
      <c r="J2391" s="58">
        <v>741</v>
      </c>
      <c r="K2391" s="58">
        <v>1059.6300000000001</v>
      </c>
    </row>
    <row r="2392" spans="1:11" hidden="1">
      <c r="A2392" s="58" t="s">
        <v>103</v>
      </c>
      <c r="B2392" s="58">
        <v>2023</v>
      </c>
      <c r="C2392" s="58" t="s">
        <v>24</v>
      </c>
      <c r="D2392" s="58" t="s">
        <v>104</v>
      </c>
      <c r="E2392" s="58" t="s">
        <v>105</v>
      </c>
      <c r="F2392" s="58" t="s">
        <v>106</v>
      </c>
      <c r="G2392" s="58" t="s">
        <v>107</v>
      </c>
      <c r="H2392" s="58" t="s">
        <v>108</v>
      </c>
      <c r="I2392" s="58" t="s">
        <v>111</v>
      </c>
      <c r="J2392" s="58">
        <v>369</v>
      </c>
      <c r="K2392" s="58">
        <v>527.66999999999996</v>
      </c>
    </row>
    <row r="2393" spans="1:11" hidden="1">
      <c r="A2393" s="58" t="s">
        <v>110</v>
      </c>
      <c r="B2393" s="58">
        <v>2023</v>
      </c>
      <c r="C2393" s="58" t="s">
        <v>24</v>
      </c>
      <c r="D2393" s="58" t="s">
        <v>104</v>
      </c>
      <c r="E2393" s="58" t="s">
        <v>105</v>
      </c>
      <c r="F2393" s="58" t="s">
        <v>106</v>
      </c>
      <c r="G2393" s="58" t="s">
        <v>107</v>
      </c>
      <c r="H2393" s="58" t="s">
        <v>108</v>
      </c>
      <c r="I2393" s="58" t="s">
        <v>111</v>
      </c>
      <c r="J2393" s="58">
        <v>367</v>
      </c>
      <c r="K2393" s="58">
        <v>524.80999999999995</v>
      </c>
    </row>
    <row r="2394" spans="1:11" hidden="1">
      <c r="A2394" s="58" t="s">
        <v>110</v>
      </c>
      <c r="B2394" s="58">
        <v>2023</v>
      </c>
      <c r="C2394" s="58" t="s">
        <v>24</v>
      </c>
      <c r="D2394" s="58" t="s">
        <v>104</v>
      </c>
      <c r="E2394" s="58" t="s">
        <v>105</v>
      </c>
      <c r="F2394" s="58" t="s">
        <v>106</v>
      </c>
      <c r="G2394" s="58" t="s">
        <v>107</v>
      </c>
      <c r="H2394" s="58" t="s">
        <v>108</v>
      </c>
      <c r="I2394" s="58" t="s">
        <v>111</v>
      </c>
      <c r="J2394" s="58">
        <v>343</v>
      </c>
      <c r="K2394" s="58">
        <v>490.49</v>
      </c>
    </row>
    <row r="2395" spans="1:11" hidden="1">
      <c r="A2395" s="58" t="s">
        <v>110</v>
      </c>
      <c r="B2395" s="58">
        <v>2023</v>
      </c>
      <c r="C2395" s="58" t="s">
        <v>24</v>
      </c>
      <c r="D2395" s="58" t="s">
        <v>104</v>
      </c>
      <c r="E2395" s="58" t="s">
        <v>105</v>
      </c>
      <c r="F2395" s="58" t="s">
        <v>106</v>
      </c>
      <c r="G2395" s="58" t="s">
        <v>107</v>
      </c>
      <c r="H2395" s="58" t="s">
        <v>108</v>
      </c>
      <c r="I2395" s="58" t="s">
        <v>111</v>
      </c>
      <c r="J2395" s="58">
        <v>371</v>
      </c>
      <c r="K2395" s="58">
        <v>530.53</v>
      </c>
    </row>
    <row r="2396" spans="1:11" hidden="1">
      <c r="A2396" s="58" t="s">
        <v>110</v>
      </c>
      <c r="B2396" s="58">
        <v>2023</v>
      </c>
      <c r="C2396" s="58" t="s">
        <v>24</v>
      </c>
      <c r="D2396" s="58" t="s">
        <v>104</v>
      </c>
      <c r="E2396" s="58" t="s">
        <v>105</v>
      </c>
      <c r="F2396" s="58" t="s">
        <v>106</v>
      </c>
      <c r="G2396" s="58" t="s">
        <v>107</v>
      </c>
      <c r="H2396" s="58" t="s">
        <v>108</v>
      </c>
      <c r="I2396" s="58" t="s">
        <v>111</v>
      </c>
      <c r="J2396" s="58">
        <v>750</v>
      </c>
      <c r="K2396" s="58">
        <v>1072.5</v>
      </c>
    </row>
    <row r="2397" spans="1:11" hidden="1">
      <c r="A2397" s="58" t="s">
        <v>110</v>
      </c>
      <c r="B2397" s="58">
        <v>2023</v>
      </c>
      <c r="C2397" s="58" t="s">
        <v>27</v>
      </c>
      <c r="D2397" s="58" t="s">
        <v>104</v>
      </c>
      <c r="E2397" s="58" t="s">
        <v>105</v>
      </c>
      <c r="F2397" s="58" t="s">
        <v>106</v>
      </c>
      <c r="G2397" s="58" t="s">
        <v>107</v>
      </c>
      <c r="H2397" s="58" t="s">
        <v>108</v>
      </c>
      <c r="I2397" s="58" t="s">
        <v>111</v>
      </c>
      <c r="J2397" s="58">
        <v>356</v>
      </c>
      <c r="K2397" s="58">
        <v>544.67999999999995</v>
      </c>
    </row>
    <row r="2398" spans="1:11" hidden="1">
      <c r="A2398" s="58" t="s">
        <v>103</v>
      </c>
      <c r="B2398" s="58">
        <v>2023</v>
      </c>
      <c r="C2398" s="58" t="s">
        <v>27</v>
      </c>
      <c r="D2398" s="58" t="s">
        <v>104</v>
      </c>
      <c r="E2398" s="58" t="s">
        <v>105</v>
      </c>
      <c r="F2398" s="58" t="s">
        <v>106</v>
      </c>
      <c r="G2398" s="58" t="s">
        <v>107</v>
      </c>
      <c r="H2398" s="58" t="s">
        <v>108</v>
      </c>
      <c r="I2398" s="58" t="s">
        <v>111</v>
      </c>
      <c r="J2398" s="58">
        <v>332</v>
      </c>
      <c r="K2398" s="58">
        <v>474.76</v>
      </c>
    </row>
    <row r="2399" spans="1:11" hidden="1">
      <c r="A2399" s="58" t="s">
        <v>110</v>
      </c>
      <c r="B2399" s="58">
        <v>2023</v>
      </c>
      <c r="C2399" s="58" t="s">
        <v>27</v>
      </c>
      <c r="D2399" s="58" t="s">
        <v>104</v>
      </c>
      <c r="E2399" s="58" t="s">
        <v>105</v>
      </c>
      <c r="F2399" s="58" t="s">
        <v>106</v>
      </c>
      <c r="G2399" s="58" t="s">
        <v>107</v>
      </c>
      <c r="H2399" s="58" t="s">
        <v>108</v>
      </c>
      <c r="I2399" s="58" t="s">
        <v>111</v>
      </c>
      <c r="J2399" s="58">
        <v>358</v>
      </c>
      <c r="K2399" s="58">
        <v>511.94</v>
      </c>
    </row>
    <row r="2400" spans="1:11" hidden="1">
      <c r="A2400" s="58" t="s">
        <v>103</v>
      </c>
      <c r="B2400" s="58">
        <v>2023</v>
      </c>
      <c r="C2400" s="58" t="s">
        <v>27</v>
      </c>
      <c r="D2400" s="58" t="s">
        <v>104</v>
      </c>
      <c r="E2400" s="58" t="s">
        <v>105</v>
      </c>
      <c r="F2400" s="58" t="s">
        <v>106</v>
      </c>
      <c r="G2400" s="58" t="s">
        <v>107</v>
      </c>
      <c r="H2400" s="58" t="s">
        <v>108</v>
      </c>
      <c r="I2400" s="58" t="s">
        <v>111</v>
      </c>
      <c r="J2400" s="58">
        <v>656</v>
      </c>
      <c r="K2400" s="58">
        <v>938.08</v>
      </c>
    </row>
    <row r="2401" spans="1:11" hidden="1">
      <c r="A2401" s="58" t="s">
        <v>112</v>
      </c>
      <c r="B2401" s="58">
        <v>2023</v>
      </c>
      <c r="C2401" s="58" t="s">
        <v>27</v>
      </c>
      <c r="D2401" s="58" t="s">
        <v>104</v>
      </c>
      <c r="E2401" s="58" t="s">
        <v>105</v>
      </c>
      <c r="F2401" s="58" t="s">
        <v>106</v>
      </c>
      <c r="G2401" s="58" t="s">
        <v>107</v>
      </c>
      <c r="H2401" s="58" t="s">
        <v>108</v>
      </c>
      <c r="I2401" s="58" t="s">
        <v>111</v>
      </c>
      <c r="J2401" s="58">
        <v>743</v>
      </c>
      <c r="K2401" s="58">
        <v>1062.49</v>
      </c>
    </row>
    <row r="2402" spans="1:11" hidden="1">
      <c r="A2402" s="58" t="s">
        <v>112</v>
      </c>
      <c r="B2402" s="58">
        <v>2023</v>
      </c>
      <c r="C2402" s="58" t="s">
        <v>27</v>
      </c>
      <c r="D2402" s="58" t="s">
        <v>104</v>
      </c>
      <c r="E2402" s="58" t="s">
        <v>105</v>
      </c>
      <c r="F2402" s="58" t="s">
        <v>106</v>
      </c>
      <c r="G2402" s="58" t="s">
        <v>107</v>
      </c>
      <c r="H2402" s="58" t="s">
        <v>108</v>
      </c>
      <c r="I2402" s="58" t="s">
        <v>111</v>
      </c>
      <c r="J2402" s="58">
        <v>357</v>
      </c>
      <c r="K2402" s="58">
        <v>510.51</v>
      </c>
    </row>
    <row r="2403" spans="1:11" hidden="1">
      <c r="A2403" s="58" t="s">
        <v>103</v>
      </c>
      <c r="B2403" s="58">
        <v>2023</v>
      </c>
      <c r="C2403" s="58" t="s">
        <v>27</v>
      </c>
      <c r="D2403" s="58" t="s">
        <v>104</v>
      </c>
      <c r="E2403" s="58" t="s">
        <v>105</v>
      </c>
      <c r="F2403" s="58" t="s">
        <v>106</v>
      </c>
      <c r="G2403" s="58" t="s">
        <v>107</v>
      </c>
      <c r="H2403" s="58" t="s">
        <v>108</v>
      </c>
      <c r="I2403" s="58" t="s">
        <v>111</v>
      </c>
      <c r="J2403" s="58">
        <v>782</v>
      </c>
      <c r="K2403" s="58">
        <v>526.24</v>
      </c>
    </row>
    <row r="2404" spans="1:11" hidden="1">
      <c r="A2404" s="58" t="s">
        <v>110</v>
      </c>
      <c r="B2404" s="58">
        <v>2023</v>
      </c>
      <c r="C2404" s="58" t="s">
        <v>27</v>
      </c>
      <c r="D2404" s="58" t="s">
        <v>104</v>
      </c>
      <c r="E2404" s="58" t="s">
        <v>105</v>
      </c>
      <c r="F2404" s="58" t="s">
        <v>106</v>
      </c>
      <c r="G2404" s="58" t="s">
        <v>107</v>
      </c>
      <c r="H2404" s="58" t="s">
        <v>108</v>
      </c>
      <c r="I2404" s="58" t="s">
        <v>111</v>
      </c>
      <c r="J2404" s="58">
        <v>331</v>
      </c>
      <c r="K2404" s="58">
        <v>473.33</v>
      </c>
    </row>
    <row r="2405" spans="1:11" hidden="1">
      <c r="A2405" s="58" t="s">
        <v>103</v>
      </c>
      <c r="B2405" s="58">
        <v>2023</v>
      </c>
      <c r="C2405" s="58" t="s">
        <v>27</v>
      </c>
      <c r="D2405" s="58" t="s">
        <v>104</v>
      </c>
      <c r="E2405" s="58" t="s">
        <v>105</v>
      </c>
      <c r="F2405" s="58" t="s">
        <v>106</v>
      </c>
      <c r="G2405" s="58" t="s">
        <v>107</v>
      </c>
      <c r="H2405" s="58" t="s">
        <v>108</v>
      </c>
      <c r="I2405" s="58" t="s">
        <v>111</v>
      </c>
      <c r="J2405" s="58">
        <v>359</v>
      </c>
      <c r="K2405" s="58">
        <v>513.37</v>
      </c>
    </row>
    <row r="2406" spans="1:11" hidden="1">
      <c r="A2406" s="58" t="s">
        <v>110</v>
      </c>
      <c r="B2406" s="58">
        <v>2023</v>
      </c>
      <c r="C2406" s="58" t="s">
        <v>27</v>
      </c>
      <c r="D2406" s="58" t="s">
        <v>104</v>
      </c>
      <c r="E2406" s="58" t="s">
        <v>105</v>
      </c>
      <c r="F2406" s="58" t="s">
        <v>106</v>
      </c>
      <c r="G2406" s="58" t="s">
        <v>107</v>
      </c>
      <c r="H2406" s="58" t="s">
        <v>108</v>
      </c>
      <c r="I2406" s="58" t="s">
        <v>111</v>
      </c>
      <c r="J2406" s="58">
        <v>752</v>
      </c>
      <c r="K2406" s="58">
        <v>1075.3599999999999</v>
      </c>
    </row>
    <row r="2407" spans="1:11" hidden="1">
      <c r="A2407" s="58" t="s">
        <v>103</v>
      </c>
      <c r="B2407" s="58">
        <v>2023</v>
      </c>
      <c r="C2407" s="58" t="s">
        <v>33</v>
      </c>
      <c r="D2407" s="58" t="s">
        <v>104</v>
      </c>
      <c r="E2407" s="58" t="s">
        <v>105</v>
      </c>
      <c r="F2407" s="58" t="s">
        <v>106</v>
      </c>
      <c r="G2407" s="58" t="s">
        <v>107</v>
      </c>
      <c r="H2407" s="58" t="s">
        <v>108</v>
      </c>
      <c r="I2407" s="58" t="s">
        <v>111</v>
      </c>
      <c r="J2407" s="58">
        <v>326</v>
      </c>
      <c r="K2407" s="58">
        <v>498.78</v>
      </c>
    </row>
    <row r="2408" spans="1:11" hidden="1">
      <c r="A2408" s="58" t="s">
        <v>112</v>
      </c>
      <c r="B2408" s="58">
        <v>2023</v>
      </c>
      <c r="C2408" s="58" t="s">
        <v>33</v>
      </c>
      <c r="D2408" s="58" t="s">
        <v>104</v>
      </c>
      <c r="E2408" s="58" t="s">
        <v>105</v>
      </c>
      <c r="F2408" s="58" t="s">
        <v>106</v>
      </c>
      <c r="G2408" s="58" t="s">
        <v>107</v>
      </c>
      <c r="H2408" s="58" t="s">
        <v>108</v>
      </c>
      <c r="I2408" s="58" t="s">
        <v>111</v>
      </c>
      <c r="J2408" s="58">
        <v>328</v>
      </c>
      <c r="K2408" s="58">
        <v>469.04</v>
      </c>
    </row>
    <row r="2409" spans="1:11" hidden="1">
      <c r="A2409" s="58" t="s">
        <v>110</v>
      </c>
      <c r="B2409" s="58">
        <v>2023</v>
      </c>
      <c r="C2409" s="58" t="s">
        <v>33</v>
      </c>
      <c r="D2409" s="58" t="s">
        <v>104</v>
      </c>
      <c r="E2409" s="58" t="s">
        <v>105</v>
      </c>
      <c r="F2409" s="58" t="s">
        <v>106</v>
      </c>
      <c r="G2409" s="58" t="s">
        <v>107</v>
      </c>
      <c r="H2409" s="58" t="s">
        <v>108</v>
      </c>
      <c r="I2409" s="58" t="s">
        <v>111</v>
      </c>
      <c r="J2409" s="58">
        <v>298</v>
      </c>
      <c r="K2409" s="58">
        <v>426.14</v>
      </c>
    </row>
    <row r="2410" spans="1:11" hidden="1">
      <c r="A2410" s="58" t="s">
        <v>112</v>
      </c>
      <c r="B2410" s="58">
        <v>2023</v>
      </c>
      <c r="C2410" s="58" t="s">
        <v>33</v>
      </c>
      <c r="D2410" s="58" t="s">
        <v>104</v>
      </c>
      <c r="E2410" s="58" t="s">
        <v>105</v>
      </c>
      <c r="F2410" s="58" t="s">
        <v>106</v>
      </c>
      <c r="G2410" s="58" t="s">
        <v>107</v>
      </c>
      <c r="H2410" s="58" t="s">
        <v>108</v>
      </c>
      <c r="I2410" s="58" t="s">
        <v>111</v>
      </c>
      <c r="J2410" s="58">
        <v>662</v>
      </c>
      <c r="K2410" s="58">
        <v>946.66</v>
      </c>
    </row>
    <row r="2411" spans="1:11" hidden="1">
      <c r="A2411" s="58" t="s">
        <v>112</v>
      </c>
      <c r="B2411" s="58">
        <v>2023</v>
      </c>
      <c r="C2411" s="58" t="s">
        <v>33</v>
      </c>
      <c r="D2411" s="58" t="s">
        <v>104</v>
      </c>
      <c r="E2411" s="58" t="s">
        <v>105</v>
      </c>
      <c r="F2411" s="58" t="s">
        <v>106</v>
      </c>
      <c r="G2411" s="58" t="s">
        <v>107</v>
      </c>
      <c r="H2411" s="58" t="s">
        <v>108</v>
      </c>
      <c r="I2411" s="58" t="s">
        <v>111</v>
      </c>
      <c r="J2411" s="58">
        <v>748</v>
      </c>
      <c r="K2411" s="58">
        <v>1069.6400000000001</v>
      </c>
    </row>
    <row r="2412" spans="1:11" hidden="1">
      <c r="A2412" s="58" t="s">
        <v>112</v>
      </c>
      <c r="B2412" s="58">
        <v>2023</v>
      </c>
      <c r="C2412" s="58" t="s">
        <v>33</v>
      </c>
      <c r="D2412" s="58" t="s">
        <v>104</v>
      </c>
      <c r="E2412" s="58" t="s">
        <v>105</v>
      </c>
      <c r="F2412" s="58" t="s">
        <v>106</v>
      </c>
      <c r="G2412" s="58" t="s">
        <v>107</v>
      </c>
      <c r="H2412" s="58" t="s">
        <v>108</v>
      </c>
      <c r="I2412" s="58" t="s">
        <v>111</v>
      </c>
      <c r="J2412" s="58">
        <v>327</v>
      </c>
      <c r="K2412" s="58">
        <v>467.61</v>
      </c>
    </row>
    <row r="2413" spans="1:11" hidden="1">
      <c r="A2413" s="58" t="s">
        <v>112</v>
      </c>
      <c r="B2413" s="58">
        <v>2023</v>
      </c>
      <c r="C2413" s="58" t="s">
        <v>33</v>
      </c>
      <c r="D2413" s="58" t="s">
        <v>104</v>
      </c>
      <c r="E2413" s="58" t="s">
        <v>105</v>
      </c>
      <c r="F2413" s="58" t="s">
        <v>106</v>
      </c>
      <c r="G2413" s="58" t="s">
        <v>107</v>
      </c>
      <c r="H2413" s="58" t="s">
        <v>108</v>
      </c>
      <c r="I2413" s="58" t="s">
        <v>111</v>
      </c>
      <c r="J2413" s="58">
        <v>788</v>
      </c>
      <c r="K2413" s="58">
        <v>526.24</v>
      </c>
    </row>
    <row r="2414" spans="1:11" hidden="1">
      <c r="A2414" s="58" t="s">
        <v>110</v>
      </c>
      <c r="B2414" s="58">
        <v>2023</v>
      </c>
      <c r="C2414" s="58" t="s">
        <v>33</v>
      </c>
      <c r="D2414" s="58" t="s">
        <v>104</v>
      </c>
      <c r="E2414" s="58" t="s">
        <v>105</v>
      </c>
      <c r="F2414" s="58" t="s">
        <v>106</v>
      </c>
      <c r="G2414" s="58" t="s">
        <v>107</v>
      </c>
      <c r="H2414" s="58" t="s">
        <v>108</v>
      </c>
      <c r="I2414" s="58" t="s">
        <v>111</v>
      </c>
      <c r="J2414" s="58">
        <v>325</v>
      </c>
      <c r="K2414" s="58">
        <v>464.75</v>
      </c>
    </row>
    <row r="2415" spans="1:11" hidden="1">
      <c r="A2415" s="58" t="s">
        <v>112</v>
      </c>
      <c r="B2415" s="58">
        <v>2023</v>
      </c>
      <c r="C2415" s="58" t="s">
        <v>33</v>
      </c>
      <c r="D2415" s="58" t="s">
        <v>104</v>
      </c>
      <c r="E2415" s="58" t="s">
        <v>105</v>
      </c>
      <c r="F2415" s="58" t="s">
        <v>106</v>
      </c>
      <c r="G2415" s="58" t="s">
        <v>107</v>
      </c>
      <c r="H2415" s="58" t="s">
        <v>108</v>
      </c>
      <c r="I2415" s="58" t="s">
        <v>111</v>
      </c>
      <c r="J2415" s="58">
        <v>301</v>
      </c>
      <c r="K2415" s="58">
        <v>430.43</v>
      </c>
    </row>
    <row r="2416" spans="1:11" hidden="1">
      <c r="A2416" s="58" t="s">
        <v>103</v>
      </c>
      <c r="B2416" s="58">
        <v>2023</v>
      </c>
      <c r="C2416" s="58" t="s">
        <v>33</v>
      </c>
      <c r="D2416" s="58" t="s">
        <v>104</v>
      </c>
      <c r="E2416" s="58" t="s">
        <v>105</v>
      </c>
      <c r="F2416" s="58" t="s">
        <v>106</v>
      </c>
      <c r="G2416" s="58" t="s">
        <v>107</v>
      </c>
      <c r="H2416" s="58" t="s">
        <v>108</v>
      </c>
      <c r="I2416" s="58" t="s">
        <v>111</v>
      </c>
      <c r="J2416" s="58">
        <v>757</v>
      </c>
      <c r="K2416" s="58">
        <v>1082.51</v>
      </c>
    </row>
    <row r="2417" spans="1:11" hidden="1">
      <c r="A2417" s="58" t="s">
        <v>112</v>
      </c>
      <c r="B2417" s="58">
        <v>2023</v>
      </c>
      <c r="C2417" s="58" t="s">
        <v>32</v>
      </c>
      <c r="D2417" s="58" t="s">
        <v>104</v>
      </c>
      <c r="E2417" s="58" t="s">
        <v>105</v>
      </c>
      <c r="F2417" s="58" t="s">
        <v>106</v>
      </c>
      <c r="G2417" s="58" t="s">
        <v>107</v>
      </c>
      <c r="H2417" s="58" t="s">
        <v>108</v>
      </c>
      <c r="I2417" s="58" t="s">
        <v>111</v>
      </c>
      <c r="J2417" s="58">
        <v>332</v>
      </c>
      <c r="K2417" s="58">
        <v>507.96</v>
      </c>
    </row>
    <row r="2418" spans="1:11" hidden="1">
      <c r="A2418" s="58" t="s">
        <v>110</v>
      </c>
      <c r="B2418" s="58">
        <v>2023</v>
      </c>
      <c r="C2418" s="58" t="s">
        <v>32</v>
      </c>
      <c r="D2418" s="58" t="s">
        <v>104</v>
      </c>
      <c r="E2418" s="58" t="s">
        <v>105</v>
      </c>
      <c r="F2418" s="58" t="s">
        <v>106</v>
      </c>
      <c r="G2418" s="58" t="s">
        <v>107</v>
      </c>
      <c r="H2418" s="58" t="s">
        <v>108</v>
      </c>
      <c r="I2418" s="58" t="s">
        <v>111</v>
      </c>
      <c r="J2418" s="58">
        <v>302</v>
      </c>
      <c r="K2418" s="58">
        <v>431.86</v>
      </c>
    </row>
    <row r="2419" spans="1:11" hidden="1">
      <c r="A2419" s="58" t="s">
        <v>103</v>
      </c>
      <c r="B2419" s="58">
        <v>2023</v>
      </c>
      <c r="C2419" s="58" t="s">
        <v>32</v>
      </c>
      <c r="D2419" s="58" t="s">
        <v>104</v>
      </c>
      <c r="E2419" s="58" t="s">
        <v>105</v>
      </c>
      <c r="F2419" s="58" t="s">
        <v>106</v>
      </c>
      <c r="G2419" s="58" t="s">
        <v>107</v>
      </c>
      <c r="H2419" s="58" t="s">
        <v>108</v>
      </c>
      <c r="I2419" s="58" t="s">
        <v>111</v>
      </c>
      <c r="J2419" s="58">
        <v>334</v>
      </c>
      <c r="K2419" s="58">
        <v>477.62</v>
      </c>
    </row>
    <row r="2420" spans="1:11" hidden="1">
      <c r="A2420" s="58" t="s">
        <v>114</v>
      </c>
      <c r="B2420" s="58">
        <v>2023</v>
      </c>
      <c r="C2420" s="58" t="s">
        <v>32</v>
      </c>
      <c r="D2420" s="58" t="s">
        <v>104</v>
      </c>
      <c r="E2420" s="58" t="s">
        <v>105</v>
      </c>
      <c r="F2420" s="58" t="s">
        <v>106</v>
      </c>
      <c r="G2420" s="58" t="s">
        <v>107</v>
      </c>
      <c r="H2420" s="58" t="s">
        <v>108</v>
      </c>
      <c r="I2420" s="58" t="s">
        <v>111</v>
      </c>
      <c r="J2420" s="58">
        <v>304</v>
      </c>
      <c r="K2420" s="58">
        <v>434.72</v>
      </c>
    </row>
    <row r="2421" spans="1:11" hidden="1">
      <c r="A2421" s="58" t="s">
        <v>110</v>
      </c>
      <c r="B2421" s="58">
        <v>2023</v>
      </c>
      <c r="C2421" s="58" t="s">
        <v>32</v>
      </c>
      <c r="D2421" s="58" t="s">
        <v>104</v>
      </c>
      <c r="E2421" s="58" t="s">
        <v>105</v>
      </c>
      <c r="F2421" s="58" t="s">
        <v>106</v>
      </c>
      <c r="G2421" s="58" t="s">
        <v>107</v>
      </c>
      <c r="H2421" s="58" t="s">
        <v>108</v>
      </c>
      <c r="I2421" s="58" t="s">
        <v>111</v>
      </c>
      <c r="J2421" s="58">
        <v>661</v>
      </c>
      <c r="K2421" s="58">
        <v>945.23</v>
      </c>
    </row>
    <row r="2422" spans="1:11" hidden="1">
      <c r="A2422" s="58" t="s">
        <v>103</v>
      </c>
      <c r="B2422" s="58">
        <v>2023</v>
      </c>
      <c r="C2422" s="58" t="s">
        <v>32</v>
      </c>
      <c r="D2422" s="58" t="s">
        <v>104</v>
      </c>
      <c r="E2422" s="58" t="s">
        <v>105</v>
      </c>
      <c r="F2422" s="58" t="s">
        <v>106</v>
      </c>
      <c r="G2422" s="58" t="s">
        <v>107</v>
      </c>
      <c r="H2422" s="58" t="s">
        <v>108</v>
      </c>
      <c r="I2422" s="58" t="s">
        <v>111</v>
      </c>
      <c r="J2422" s="58">
        <v>747</v>
      </c>
      <c r="K2422" s="58">
        <v>1068.21</v>
      </c>
    </row>
    <row r="2423" spans="1:11" hidden="1">
      <c r="A2423" s="58" t="s">
        <v>103</v>
      </c>
      <c r="B2423" s="58">
        <v>2023</v>
      </c>
      <c r="C2423" s="58" t="s">
        <v>32</v>
      </c>
      <c r="D2423" s="58" t="s">
        <v>104</v>
      </c>
      <c r="E2423" s="58" t="s">
        <v>105</v>
      </c>
      <c r="F2423" s="58" t="s">
        <v>106</v>
      </c>
      <c r="G2423" s="58" t="s">
        <v>107</v>
      </c>
      <c r="H2423" s="58" t="s">
        <v>108</v>
      </c>
      <c r="I2423" s="58" t="s">
        <v>111</v>
      </c>
      <c r="J2423" s="58">
        <v>333</v>
      </c>
      <c r="K2423" s="58">
        <v>476.19</v>
      </c>
    </row>
    <row r="2424" spans="1:11" hidden="1">
      <c r="A2424" s="58" t="s">
        <v>110</v>
      </c>
      <c r="B2424" s="58">
        <v>2023</v>
      </c>
      <c r="C2424" s="58" t="s">
        <v>32</v>
      </c>
      <c r="D2424" s="58" t="s">
        <v>104</v>
      </c>
      <c r="E2424" s="58" t="s">
        <v>105</v>
      </c>
      <c r="F2424" s="58" t="s">
        <v>106</v>
      </c>
      <c r="G2424" s="58" t="s">
        <v>107</v>
      </c>
      <c r="H2424" s="58" t="s">
        <v>108</v>
      </c>
      <c r="I2424" s="58" t="s">
        <v>111</v>
      </c>
      <c r="J2424" s="58">
        <v>787</v>
      </c>
      <c r="K2424" s="58">
        <v>526.24</v>
      </c>
    </row>
    <row r="2425" spans="1:11" hidden="1">
      <c r="A2425" s="58" t="s">
        <v>114</v>
      </c>
      <c r="B2425" s="58">
        <v>2023</v>
      </c>
      <c r="C2425" s="58" t="s">
        <v>32</v>
      </c>
      <c r="D2425" s="58" t="s">
        <v>104</v>
      </c>
      <c r="E2425" s="58" t="s">
        <v>105</v>
      </c>
      <c r="F2425" s="58" t="s">
        <v>106</v>
      </c>
      <c r="G2425" s="58" t="s">
        <v>107</v>
      </c>
      <c r="H2425" s="58" t="s">
        <v>108</v>
      </c>
      <c r="I2425" s="58" t="s">
        <v>111</v>
      </c>
      <c r="J2425" s="58">
        <v>331</v>
      </c>
      <c r="K2425" s="58">
        <v>473.33</v>
      </c>
    </row>
    <row r="2426" spans="1:11" hidden="1">
      <c r="A2426" s="58" t="s">
        <v>103</v>
      </c>
      <c r="B2426" s="58">
        <v>2023</v>
      </c>
      <c r="C2426" s="58" t="s">
        <v>32</v>
      </c>
      <c r="D2426" s="58" t="s">
        <v>104</v>
      </c>
      <c r="E2426" s="58" t="s">
        <v>105</v>
      </c>
      <c r="F2426" s="58" t="s">
        <v>106</v>
      </c>
      <c r="G2426" s="58" t="s">
        <v>107</v>
      </c>
      <c r="H2426" s="58" t="s">
        <v>108</v>
      </c>
      <c r="I2426" s="58" t="s">
        <v>111</v>
      </c>
      <c r="J2426" s="58">
        <v>307</v>
      </c>
      <c r="K2426" s="58">
        <v>439.01</v>
      </c>
    </row>
    <row r="2427" spans="1:11" hidden="1">
      <c r="A2427" s="58" t="s">
        <v>110</v>
      </c>
      <c r="B2427" s="58">
        <v>2023</v>
      </c>
      <c r="C2427" s="58" t="s">
        <v>32</v>
      </c>
      <c r="D2427" s="58" t="s">
        <v>104</v>
      </c>
      <c r="E2427" s="58" t="s">
        <v>105</v>
      </c>
      <c r="F2427" s="58" t="s">
        <v>106</v>
      </c>
      <c r="G2427" s="58" t="s">
        <v>107</v>
      </c>
      <c r="H2427" s="58" t="s">
        <v>108</v>
      </c>
      <c r="I2427" s="58" t="s">
        <v>111</v>
      </c>
      <c r="J2427" s="58">
        <v>329</v>
      </c>
      <c r="K2427" s="58">
        <v>470.47</v>
      </c>
    </row>
    <row r="2428" spans="1:11" hidden="1">
      <c r="A2428" s="58" t="s">
        <v>112</v>
      </c>
      <c r="B2428" s="58">
        <v>2023</v>
      </c>
      <c r="C2428" s="58" t="s">
        <v>32</v>
      </c>
      <c r="D2428" s="58" t="s">
        <v>104</v>
      </c>
      <c r="E2428" s="58" t="s">
        <v>105</v>
      </c>
      <c r="F2428" s="58" t="s">
        <v>106</v>
      </c>
      <c r="G2428" s="58" t="s">
        <v>107</v>
      </c>
      <c r="H2428" s="58" t="s">
        <v>108</v>
      </c>
      <c r="I2428" s="58" t="s">
        <v>111</v>
      </c>
      <c r="J2428" s="58">
        <v>756</v>
      </c>
      <c r="K2428" s="58">
        <v>1081.08</v>
      </c>
    </row>
    <row r="2429" spans="1:11" hidden="1">
      <c r="A2429" s="58" t="s">
        <v>110</v>
      </c>
      <c r="B2429" s="58">
        <v>2023</v>
      </c>
      <c r="C2429" s="58" t="s">
        <v>31</v>
      </c>
      <c r="D2429" s="58" t="s">
        <v>104</v>
      </c>
      <c r="E2429" s="58" t="s">
        <v>105</v>
      </c>
      <c r="F2429" s="58" t="s">
        <v>106</v>
      </c>
      <c r="G2429" s="58" t="s">
        <v>107</v>
      </c>
      <c r="H2429" s="58" t="s">
        <v>108</v>
      </c>
      <c r="I2429" s="58" t="s">
        <v>111</v>
      </c>
      <c r="J2429" s="58">
        <v>338</v>
      </c>
      <c r="K2429" s="58">
        <v>517.14</v>
      </c>
    </row>
    <row r="2430" spans="1:11" hidden="1">
      <c r="A2430" s="58" t="s">
        <v>110</v>
      </c>
      <c r="B2430" s="58">
        <v>2023</v>
      </c>
      <c r="C2430" s="58" t="s">
        <v>31</v>
      </c>
      <c r="D2430" s="58" t="s">
        <v>104</v>
      </c>
      <c r="E2430" s="58" t="s">
        <v>105</v>
      </c>
      <c r="F2430" s="58" t="s">
        <v>106</v>
      </c>
      <c r="G2430" s="58" t="s">
        <v>107</v>
      </c>
      <c r="H2430" s="58" t="s">
        <v>108</v>
      </c>
      <c r="I2430" s="58" t="s">
        <v>111</v>
      </c>
      <c r="J2430" s="58">
        <v>308</v>
      </c>
      <c r="K2430" s="58">
        <v>440.44</v>
      </c>
    </row>
    <row r="2431" spans="1:11" hidden="1">
      <c r="A2431" s="58" t="s">
        <v>114</v>
      </c>
      <c r="B2431" s="58">
        <v>2023</v>
      </c>
      <c r="C2431" s="58" t="s">
        <v>31</v>
      </c>
      <c r="D2431" s="58" t="s">
        <v>104</v>
      </c>
      <c r="E2431" s="58" t="s">
        <v>105</v>
      </c>
      <c r="F2431" s="58" t="s">
        <v>106</v>
      </c>
      <c r="G2431" s="58" t="s">
        <v>107</v>
      </c>
      <c r="H2431" s="58" t="s">
        <v>108</v>
      </c>
      <c r="I2431" s="58" t="s">
        <v>111</v>
      </c>
      <c r="J2431" s="58">
        <v>310</v>
      </c>
      <c r="K2431" s="58">
        <v>443.3</v>
      </c>
    </row>
    <row r="2432" spans="1:11" hidden="1">
      <c r="A2432" s="58" t="s">
        <v>103</v>
      </c>
      <c r="B2432" s="58">
        <v>2023</v>
      </c>
      <c r="C2432" s="58" t="s">
        <v>31</v>
      </c>
      <c r="D2432" s="58" t="s">
        <v>104</v>
      </c>
      <c r="E2432" s="58" t="s">
        <v>105</v>
      </c>
      <c r="F2432" s="58" t="s">
        <v>106</v>
      </c>
      <c r="G2432" s="58" t="s">
        <v>107</v>
      </c>
      <c r="H2432" s="58" t="s">
        <v>108</v>
      </c>
      <c r="I2432" s="58" t="s">
        <v>111</v>
      </c>
      <c r="J2432" s="58">
        <v>660</v>
      </c>
      <c r="K2432" s="58">
        <v>943.8</v>
      </c>
    </row>
    <row r="2433" spans="1:11" hidden="1">
      <c r="A2433" s="58" t="s">
        <v>112</v>
      </c>
      <c r="B2433" s="58">
        <v>2023</v>
      </c>
      <c r="C2433" s="58" t="s">
        <v>31</v>
      </c>
      <c r="D2433" s="58" t="s">
        <v>104</v>
      </c>
      <c r="E2433" s="58" t="s">
        <v>105</v>
      </c>
      <c r="F2433" s="58" t="s">
        <v>106</v>
      </c>
      <c r="G2433" s="58" t="s">
        <v>107</v>
      </c>
      <c r="H2433" s="58" t="s">
        <v>108</v>
      </c>
      <c r="I2433" s="58" t="s">
        <v>111</v>
      </c>
      <c r="J2433" s="58">
        <v>746</v>
      </c>
      <c r="K2433" s="58">
        <v>1066.78</v>
      </c>
    </row>
    <row r="2434" spans="1:11" hidden="1">
      <c r="A2434" s="58" t="s">
        <v>112</v>
      </c>
      <c r="B2434" s="58">
        <v>2023</v>
      </c>
      <c r="C2434" s="58" t="s">
        <v>31</v>
      </c>
      <c r="D2434" s="58" t="s">
        <v>104</v>
      </c>
      <c r="E2434" s="58" t="s">
        <v>105</v>
      </c>
      <c r="F2434" s="58" t="s">
        <v>106</v>
      </c>
      <c r="G2434" s="58" t="s">
        <v>107</v>
      </c>
      <c r="H2434" s="58" t="s">
        <v>108</v>
      </c>
      <c r="I2434" s="58" t="s">
        <v>111</v>
      </c>
      <c r="J2434" s="58">
        <v>339</v>
      </c>
      <c r="K2434" s="58">
        <v>484.77</v>
      </c>
    </row>
    <row r="2435" spans="1:11" hidden="1">
      <c r="A2435" s="58" t="s">
        <v>103</v>
      </c>
      <c r="B2435" s="58">
        <v>2023</v>
      </c>
      <c r="C2435" s="58" t="s">
        <v>31</v>
      </c>
      <c r="D2435" s="58" t="s">
        <v>104</v>
      </c>
      <c r="E2435" s="58" t="s">
        <v>105</v>
      </c>
      <c r="F2435" s="58" t="s">
        <v>106</v>
      </c>
      <c r="G2435" s="58" t="s">
        <v>107</v>
      </c>
      <c r="H2435" s="58" t="s">
        <v>108</v>
      </c>
      <c r="I2435" s="58" t="s">
        <v>111</v>
      </c>
      <c r="J2435" s="58">
        <v>786</v>
      </c>
      <c r="K2435" s="58">
        <v>526.24</v>
      </c>
    </row>
    <row r="2436" spans="1:11" hidden="1">
      <c r="A2436" s="58" t="s">
        <v>114</v>
      </c>
      <c r="B2436" s="58">
        <v>2023</v>
      </c>
      <c r="C2436" s="58" t="s">
        <v>31</v>
      </c>
      <c r="D2436" s="58" t="s">
        <v>104</v>
      </c>
      <c r="E2436" s="58" t="s">
        <v>105</v>
      </c>
      <c r="F2436" s="58" t="s">
        <v>106</v>
      </c>
      <c r="G2436" s="58" t="s">
        <v>107</v>
      </c>
      <c r="H2436" s="58" t="s">
        <v>108</v>
      </c>
      <c r="I2436" s="58" t="s">
        <v>111</v>
      </c>
      <c r="J2436" s="58">
        <v>337</v>
      </c>
      <c r="K2436" s="58">
        <v>481.91</v>
      </c>
    </row>
    <row r="2437" spans="1:11" hidden="1">
      <c r="A2437" s="58" t="s">
        <v>110</v>
      </c>
      <c r="B2437" s="58">
        <v>2023</v>
      </c>
      <c r="C2437" s="58" t="s">
        <v>31</v>
      </c>
      <c r="D2437" s="58" t="s">
        <v>104</v>
      </c>
      <c r="E2437" s="58" t="s">
        <v>105</v>
      </c>
      <c r="F2437" s="58" t="s">
        <v>106</v>
      </c>
      <c r="G2437" s="58" t="s">
        <v>107</v>
      </c>
      <c r="H2437" s="58" t="s">
        <v>108</v>
      </c>
      <c r="I2437" s="58" t="s">
        <v>111</v>
      </c>
      <c r="J2437" s="58">
        <v>335</v>
      </c>
      <c r="K2437" s="58">
        <v>479.05</v>
      </c>
    </row>
    <row r="2438" spans="1:11" hidden="1">
      <c r="A2438" s="58" t="s">
        <v>110</v>
      </c>
      <c r="B2438" s="58">
        <v>2023</v>
      </c>
      <c r="C2438" s="58" t="s">
        <v>31</v>
      </c>
      <c r="D2438" s="58" t="s">
        <v>104</v>
      </c>
      <c r="E2438" s="58" t="s">
        <v>105</v>
      </c>
      <c r="F2438" s="58" t="s">
        <v>106</v>
      </c>
      <c r="G2438" s="58" t="s">
        <v>107</v>
      </c>
      <c r="H2438" s="58" t="s">
        <v>108</v>
      </c>
      <c r="I2438" s="58" t="s">
        <v>111</v>
      </c>
      <c r="J2438" s="58">
        <v>755</v>
      </c>
      <c r="K2438" s="58">
        <v>1079.6500000000001</v>
      </c>
    </row>
    <row r="2439" spans="1:11" hidden="1">
      <c r="A2439" s="58" t="s">
        <v>110</v>
      </c>
      <c r="B2439" s="58">
        <v>2023</v>
      </c>
      <c r="C2439" s="58" t="s">
        <v>26</v>
      </c>
      <c r="D2439" s="58" t="s">
        <v>116</v>
      </c>
      <c r="E2439" s="58" t="s">
        <v>105</v>
      </c>
      <c r="F2439" s="58" t="s">
        <v>106</v>
      </c>
      <c r="G2439" s="58" t="s">
        <v>107</v>
      </c>
      <c r="H2439" s="58" t="s">
        <v>108</v>
      </c>
      <c r="I2439" s="58" t="s">
        <v>109</v>
      </c>
      <c r="J2439" s="58">
        <v>212</v>
      </c>
      <c r="K2439" s="58">
        <v>303.16000000000003</v>
      </c>
    </row>
    <row r="2440" spans="1:11" hidden="1">
      <c r="A2440" s="58" t="s">
        <v>103</v>
      </c>
      <c r="B2440" s="58">
        <v>2023</v>
      </c>
      <c r="C2440" s="58" t="s">
        <v>26</v>
      </c>
      <c r="D2440" s="58" t="s">
        <v>116</v>
      </c>
      <c r="E2440" s="58" t="s">
        <v>105</v>
      </c>
      <c r="F2440" s="58" t="s">
        <v>106</v>
      </c>
      <c r="G2440" s="58" t="s">
        <v>107</v>
      </c>
      <c r="H2440" s="58" t="s">
        <v>108</v>
      </c>
      <c r="I2440" s="58" t="s">
        <v>109</v>
      </c>
      <c r="J2440" s="58">
        <v>182</v>
      </c>
      <c r="K2440" s="58">
        <v>260.26</v>
      </c>
    </row>
    <row r="2441" spans="1:11" hidden="1">
      <c r="A2441" s="58" t="s">
        <v>110</v>
      </c>
      <c r="B2441" s="58">
        <v>2023</v>
      </c>
      <c r="C2441" s="58" t="s">
        <v>26</v>
      </c>
      <c r="D2441" s="58" t="s">
        <v>116</v>
      </c>
      <c r="E2441" s="58" t="s">
        <v>105</v>
      </c>
      <c r="F2441" s="58" t="s">
        <v>106</v>
      </c>
      <c r="G2441" s="58" t="s">
        <v>107</v>
      </c>
      <c r="H2441" s="58" t="s">
        <v>108</v>
      </c>
      <c r="I2441" s="58" t="s">
        <v>109</v>
      </c>
      <c r="J2441" s="58">
        <v>184</v>
      </c>
      <c r="K2441" s="58">
        <v>526.24</v>
      </c>
    </row>
    <row r="2442" spans="1:11" hidden="1">
      <c r="A2442" s="58" t="s">
        <v>110</v>
      </c>
      <c r="B2442" s="58">
        <v>2023</v>
      </c>
      <c r="C2442" s="58" t="s">
        <v>26</v>
      </c>
      <c r="D2442" s="58" t="s">
        <v>116</v>
      </c>
      <c r="E2442" s="58" t="s">
        <v>105</v>
      </c>
      <c r="F2442" s="58" t="s">
        <v>106</v>
      </c>
      <c r="G2442" s="58" t="s">
        <v>107</v>
      </c>
      <c r="H2442" s="58" t="s">
        <v>108</v>
      </c>
      <c r="I2442" s="58" t="s">
        <v>109</v>
      </c>
      <c r="J2442" s="58">
        <v>968</v>
      </c>
      <c r="K2442" s="58">
        <v>1384.24</v>
      </c>
    </row>
    <row r="2443" spans="1:11" hidden="1">
      <c r="A2443" s="58" t="s">
        <v>114</v>
      </c>
      <c r="B2443" s="58">
        <v>2023</v>
      </c>
      <c r="C2443" s="58" t="s">
        <v>26</v>
      </c>
      <c r="D2443" s="58" t="s">
        <v>116</v>
      </c>
      <c r="E2443" s="58" t="s">
        <v>105</v>
      </c>
      <c r="F2443" s="58" t="s">
        <v>106</v>
      </c>
      <c r="G2443" s="58" t="s">
        <v>107</v>
      </c>
      <c r="H2443" s="58" t="s">
        <v>108</v>
      </c>
      <c r="I2443" s="58" t="s">
        <v>109</v>
      </c>
      <c r="J2443" s="58">
        <v>186</v>
      </c>
      <c r="K2443" s="58">
        <v>265.98</v>
      </c>
    </row>
    <row r="2444" spans="1:11" hidden="1">
      <c r="A2444" s="58" t="s">
        <v>114</v>
      </c>
      <c r="B2444" s="58">
        <v>2023</v>
      </c>
      <c r="C2444" s="58" t="s">
        <v>26</v>
      </c>
      <c r="D2444" s="58" t="s">
        <v>116</v>
      </c>
      <c r="E2444" s="58" t="s">
        <v>105</v>
      </c>
      <c r="F2444" s="58" t="s">
        <v>106</v>
      </c>
      <c r="G2444" s="58" t="s">
        <v>107</v>
      </c>
      <c r="H2444" s="58" t="s">
        <v>108</v>
      </c>
      <c r="I2444" s="58" t="s">
        <v>109</v>
      </c>
      <c r="J2444" s="58">
        <v>213</v>
      </c>
      <c r="K2444" s="58">
        <v>304.58999999999997</v>
      </c>
    </row>
    <row r="2445" spans="1:11" hidden="1">
      <c r="A2445" s="58" t="s">
        <v>110</v>
      </c>
      <c r="B2445" s="58">
        <v>2023</v>
      </c>
      <c r="C2445" s="58" t="s">
        <v>26</v>
      </c>
      <c r="D2445" s="58" t="s">
        <v>116</v>
      </c>
      <c r="E2445" s="58" t="s">
        <v>105</v>
      </c>
      <c r="F2445" s="58" t="s">
        <v>106</v>
      </c>
      <c r="G2445" s="58" t="s">
        <v>107</v>
      </c>
      <c r="H2445" s="58" t="s">
        <v>108</v>
      </c>
      <c r="I2445" s="58" t="s">
        <v>109</v>
      </c>
      <c r="J2445" s="58">
        <v>183</v>
      </c>
      <c r="K2445" s="58">
        <v>261.69</v>
      </c>
    </row>
    <row r="2446" spans="1:11" hidden="1">
      <c r="A2446" s="58" t="s">
        <v>110</v>
      </c>
      <c r="B2446" s="58">
        <v>2023</v>
      </c>
      <c r="C2446" s="58" t="s">
        <v>26</v>
      </c>
      <c r="D2446" s="58" t="s">
        <v>116</v>
      </c>
      <c r="E2446" s="58" t="s">
        <v>105</v>
      </c>
      <c r="F2446" s="58" t="s">
        <v>106</v>
      </c>
      <c r="G2446" s="58" t="s">
        <v>107</v>
      </c>
      <c r="H2446" s="58" t="s">
        <v>108</v>
      </c>
      <c r="I2446" s="58" t="s">
        <v>109</v>
      </c>
      <c r="J2446" s="58">
        <v>749</v>
      </c>
      <c r="K2446" s="58">
        <v>1071.07</v>
      </c>
    </row>
    <row r="2447" spans="1:11" hidden="1">
      <c r="A2447" s="58" t="s">
        <v>103</v>
      </c>
      <c r="B2447" s="58">
        <v>2023</v>
      </c>
      <c r="C2447" s="58" t="s">
        <v>26</v>
      </c>
      <c r="D2447" s="58" t="s">
        <v>116</v>
      </c>
      <c r="E2447" s="58" t="s">
        <v>105</v>
      </c>
      <c r="F2447" s="58" t="s">
        <v>106</v>
      </c>
      <c r="G2447" s="58" t="s">
        <v>107</v>
      </c>
      <c r="H2447" s="58" t="s">
        <v>108</v>
      </c>
      <c r="I2447" s="58" t="s">
        <v>109</v>
      </c>
      <c r="J2447" s="58">
        <v>209</v>
      </c>
      <c r="K2447" s="58">
        <v>298.87</v>
      </c>
    </row>
    <row r="2448" spans="1:11" hidden="1">
      <c r="A2448" s="58" t="s">
        <v>110</v>
      </c>
      <c r="B2448" s="58">
        <v>2023</v>
      </c>
      <c r="C2448" s="58" t="s">
        <v>26</v>
      </c>
      <c r="D2448" s="58" t="s">
        <v>116</v>
      </c>
      <c r="E2448" s="58" t="s">
        <v>105</v>
      </c>
      <c r="F2448" s="58" t="s">
        <v>106</v>
      </c>
      <c r="G2448" s="58" t="s">
        <v>107</v>
      </c>
      <c r="H2448" s="58" t="s">
        <v>108</v>
      </c>
      <c r="I2448" s="58" t="s">
        <v>109</v>
      </c>
      <c r="J2448" s="58">
        <v>185</v>
      </c>
      <c r="K2448" s="58">
        <v>264.55</v>
      </c>
    </row>
    <row r="2449" spans="1:11" hidden="1">
      <c r="A2449" s="58" t="s">
        <v>110</v>
      </c>
      <c r="B2449" s="58">
        <v>2023</v>
      </c>
      <c r="C2449" s="58" t="s">
        <v>30</v>
      </c>
      <c r="D2449" s="58" t="s">
        <v>116</v>
      </c>
      <c r="E2449" s="58" t="s">
        <v>105</v>
      </c>
      <c r="F2449" s="58" t="s">
        <v>106</v>
      </c>
      <c r="G2449" s="58" t="s">
        <v>107</v>
      </c>
      <c r="H2449" s="58" t="s">
        <v>108</v>
      </c>
      <c r="I2449" s="58" t="s">
        <v>109</v>
      </c>
      <c r="J2449" s="58">
        <v>188</v>
      </c>
      <c r="K2449" s="58">
        <v>268.83999999999997</v>
      </c>
    </row>
    <row r="2450" spans="1:11" hidden="1">
      <c r="A2450" s="58" t="s">
        <v>103</v>
      </c>
      <c r="B2450" s="58">
        <v>2023</v>
      </c>
      <c r="C2450" s="58" t="s">
        <v>30</v>
      </c>
      <c r="D2450" s="58" t="s">
        <v>116</v>
      </c>
      <c r="E2450" s="58" t="s">
        <v>105</v>
      </c>
      <c r="F2450" s="58" t="s">
        <v>106</v>
      </c>
      <c r="G2450" s="58" t="s">
        <v>107</v>
      </c>
      <c r="H2450" s="58" t="s">
        <v>108</v>
      </c>
      <c r="I2450" s="58" t="s">
        <v>109</v>
      </c>
      <c r="J2450" s="58">
        <v>164</v>
      </c>
      <c r="K2450" s="58">
        <v>234.52</v>
      </c>
    </row>
    <row r="2451" spans="1:11" hidden="1">
      <c r="A2451" s="58" t="s">
        <v>112</v>
      </c>
      <c r="B2451" s="58">
        <v>2023</v>
      </c>
      <c r="C2451" s="58" t="s">
        <v>30</v>
      </c>
      <c r="D2451" s="58" t="s">
        <v>116</v>
      </c>
      <c r="E2451" s="58" t="s">
        <v>105</v>
      </c>
      <c r="F2451" s="58" t="s">
        <v>106</v>
      </c>
      <c r="G2451" s="58" t="s">
        <v>107</v>
      </c>
      <c r="H2451" s="58" t="s">
        <v>108</v>
      </c>
      <c r="I2451" s="58" t="s">
        <v>109</v>
      </c>
      <c r="J2451" s="58">
        <v>190</v>
      </c>
      <c r="K2451" s="58">
        <v>526.24</v>
      </c>
    </row>
    <row r="2452" spans="1:11" hidden="1">
      <c r="A2452" s="58" t="s">
        <v>103</v>
      </c>
      <c r="B2452" s="58">
        <v>2023</v>
      </c>
      <c r="C2452" s="58" t="s">
        <v>30</v>
      </c>
      <c r="D2452" s="58" t="s">
        <v>116</v>
      </c>
      <c r="E2452" s="58" t="s">
        <v>105</v>
      </c>
      <c r="F2452" s="58" t="s">
        <v>106</v>
      </c>
      <c r="G2452" s="58" t="s">
        <v>107</v>
      </c>
      <c r="H2452" s="58" t="s">
        <v>108</v>
      </c>
      <c r="I2452" s="58" t="s">
        <v>109</v>
      </c>
      <c r="J2452" s="58">
        <v>160</v>
      </c>
      <c r="K2452" s="58">
        <v>526.24</v>
      </c>
    </row>
    <row r="2453" spans="1:11" hidden="1">
      <c r="A2453" s="58" t="s">
        <v>110</v>
      </c>
      <c r="B2453" s="58">
        <v>2023</v>
      </c>
      <c r="C2453" s="58" t="s">
        <v>30</v>
      </c>
      <c r="D2453" s="58" t="s">
        <v>116</v>
      </c>
      <c r="E2453" s="58" t="s">
        <v>105</v>
      </c>
      <c r="F2453" s="58" t="s">
        <v>106</v>
      </c>
      <c r="G2453" s="58" t="s">
        <v>107</v>
      </c>
      <c r="H2453" s="58" t="s">
        <v>108</v>
      </c>
      <c r="I2453" s="58" t="s">
        <v>109</v>
      </c>
      <c r="J2453" s="58">
        <v>971</v>
      </c>
      <c r="K2453" s="58">
        <v>1388.53</v>
      </c>
    </row>
    <row r="2454" spans="1:11" hidden="1">
      <c r="A2454" s="58" t="s">
        <v>103</v>
      </c>
      <c r="B2454" s="58">
        <v>2023</v>
      </c>
      <c r="C2454" s="58" t="s">
        <v>30</v>
      </c>
      <c r="D2454" s="58" t="s">
        <v>116</v>
      </c>
      <c r="E2454" s="58" t="s">
        <v>105</v>
      </c>
      <c r="F2454" s="58" t="s">
        <v>106</v>
      </c>
      <c r="G2454" s="58" t="s">
        <v>107</v>
      </c>
      <c r="H2454" s="58" t="s">
        <v>108</v>
      </c>
      <c r="I2454" s="58" t="s">
        <v>109</v>
      </c>
      <c r="J2454" s="58">
        <v>162</v>
      </c>
      <c r="K2454" s="58">
        <v>231.66</v>
      </c>
    </row>
    <row r="2455" spans="1:11" hidden="1">
      <c r="A2455" s="58" t="s">
        <v>103</v>
      </c>
      <c r="B2455" s="58">
        <v>2023</v>
      </c>
      <c r="C2455" s="58" t="s">
        <v>30</v>
      </c>
      <c r="D2455" s="58" t="s">
        <v>116</v>
      </c>
      <c r="E2455" s="58" t="s">
        <v>105</v>
      </c>
      <c r="F2455" s="58" t="s">
        <v>106</v>
      </c>
      <c r="G2455" s="58" t="s">
        <v>107</v>
      </c>
      <c r="H2455" s="58" t="s">
        <v>108</v>
      </c>
      <c r="I2455" s="58" t="s">
        <v>109</v>
      </c>
      <c r="J2455" s="58">
        <v>189</v>
      </c>
      <c r="K2455" s="58">
        <v>270.27</v>
      </c>
    </row>
    <row r="2456" spans="1:11" hidden="1">
      <c r="A2456" s="58" t="s">
        <v>110</v>
      </c>
      <c r="B2456" s="58">
        <v>2023</v>
      </c>
      <c r="C2456" s="58" t="s">
        <v>30</v>
      </c>
      <c r="D2456" s="58" t="s">
        <v>116</v>
      </c>
      <c r="E2456" s="58" t="s">
        <v>105</v>
      </c>
      <c r="F2456" s="58" t="s">
        <v>106</v>
      </c>
      <c r="G2456" s="58" t="s">
        <v>107</v>
      </c>
      <c r="H2456" s="58" t="s">
        <v>108</v>
      </c>
      <c r="I2456" s="58" t="s">
        <v>109</v>
      </c>
      <c r="J2456" s="58">
        <v>165</v>
      </c>
      <c r="K2456" s="58">
        <v>235.95</v>
      </c>
    </row>
    <row r="2457" spans="1:11" hidden="1">
      <c r="A2457" s="58" t="s">
        <v>103</v>
      </c>
      <c r="B2457" s="58">
        <v>2023</v>
      </c>
      <c r="C2457" s="58" t="s">
        <v>30</v>
      </c>
      <c r="D2457" s="58" t="s">
        <v>116</v>
      </c>
      <c r="E2457" s="58" t="s">
        <v>105</v>
      </c>
      <c r="F2457" s="58" t="s">
        <v>106</v>
      </c>
      <c r="G2457" s="58" t="s">
        <v>107</v>
      </c>
      <c r="H2457" s="58" t="s">
        <v>108</v>
      </c>
      <c r="I2457" s="58" t="s">
        <v>109</v>
      </c>
      <c r="J2457" s="58">
        <v>753</v>
      </c>
      <c r="K2457" s="58">
        <v>1076.79</v>
      </c>
    </row>
    <row r="2458" spans="1:11" hidden="1">
      <c r="A2458" s="58" t="s">
        <v>112</v>
      </c>
      <c r="B2458" s="58">
        <v>2023</v>
      </c>
      <c r="C2458" s="58" t="s">
        <v>30</v>
      </c>
      <c r="D2458" s="58" t="s">
        <v>116</v>
      </c>
      <c r="E2458" s="58" t="s">
        <v>105</v>
      </c>
      <c r="F2458" s="58" t="s">
        <v>106</v>
      </c>
      <c r="G2458" s="58" t="s">
        <v>107</v>
      </c>
      <c r="H2458" s="58" t="s">
        <v>108</v>
      </c>
      <c r="I2458" s="58" t="s">
        <v>109</v>
      </c>
      <c r="J2458" s="58">
        <v>839</v>
      </c>
      <c r="K2458" s="58">
        <v>1199.77</v>
      </c>
    </row>
    <row r="2459" spans="1:11" hidden="1">
      <c r="A2459" s="58" t="s">
        <v>103</v>
      </c>
      <c r="B2459" s="58">
        <v>2023</v>
      </c>
      <c r="C2459" s="58" t="s">
        <v>30</v>
      </c>
      <c r="D2459" s="58" t="s">
        <v>116</v>
      </c>
      <c r="E2459" s="58" t="s">
        <v>105</v>
      </c>
      <c r="F2459" s="58" t="s">
        <v>106</v>
      </c>
      <c r="G2459" s="58" t="s">
        <v>107</v>
      </c>
      <c r="H2459" s="58" t="s">
        <v>108</v>
      </c>
      <c r="I2459" s="58" t="s">
        <v>109</v>
      </c>
      <c r="J2459" s="58">
        <v>191</v>
      </c>
      <c r="K2459" s="58">
        <v>273.13</v>
      </c>
    </row>
    <row r="2460" spans="1:11" hidden="1">
      <c r="A2460" s="58" t="s">
        <v>110</v>
      </c>
      <c r="B2460" s="58">
        <v>2023</v>
      </c>
      <c r="C2460" s="58" t="s">
        <v>30</v>
      </c>
      <c r="D2460" s="58" t="s">
        <v>116</v>
      </c>
      <c r="E2460" s="58" t="s">
        <v>105</v>
      </c>
      <c r="F2460" s="58" t="s">
        <v>106</v>
      </c>
      <c r="G2460" s="58" t="s">
        <v>107</v>
      </c>
      <c r="H2460" s="58" t="s">
        <v>108</v>
      </c>
      <c r="I2460" s="58" t="s">
        <v>109</v>
      </c>
      <c r="J2460" s="58">
        <v>161</v>
      </c>
      <c r="K2460" s="58">
        <v>230.23</v>
      </c>
    </row>
    <row r="2461" spans="1:11" hidden="1">
      <c r="A2461" s="58" t="s">
        <v>103</v>
      </c>
      <c r="B2461" s="58">
        <v>2023</v>
      </c>
      <c r="C2461" s="58" t="s">
        <v>34</v>
      </c>
      <c r="D2461" s="58" t="s">
        <v>116</v>
      </c>
      <c r="E2461" s="58" t="s">
        <v>105</v>
      </c>
      <c r="F2461" s="58" t="s">
        <v>106</v>
      </c>
      <c r="G2461" s="58" t="s">
        <v>107</v>
      </c>
      <c r="H2461" s="58" t="s">
        <v>108</v>
      </c>
      <c r="I2461" s="58" t="s">
        <v>109</v>
      </c>
      <c r="J2461" s="58">
        <v>170</v>
      </c>
      <c r="K2461" s="58">
        <v>243.1</v>
      </c>
    </row>
    <row r="2462" spans="1:11" hidden="1">
      <c r="A2462" s="58" t="s">
        <v>103</v>
      </c>
      <c r="B2462" s="58">
        <v>2023</v>
      </c>
      <c r="C2462" s="58" t="s">
        <v>34</v>
      </c>
      <c r="D2462" s="58" t="s">
        <v>116</v>
      </c>
      <c r="E2462" s="58" t="s">
        <v>105</v>
      </c>
      <c r="F2462" s="58" t="s">
        <v>106</v>
      </c>
      <c r="G2462" s="58" t="s">
        <v>107</v>
      </c>
      <c r="H2462" s="58" t="s">
        <v>108</v>
      </c>
      <c r="I2462" s="58" t="s">
        <v>109</v>
      </c>
      <c r="J2462" s="58">
        <v>140</v>
      </c>
      <c r="K2462" s="58">
        <v>200.2</v>
      </c>
    </row>
    <row r="2463" spans="1:11" hidden="1">
      <c r="A2463" s="58" t="s">
        <v>103</v>
      </c>
      <c r="B2463" s="58">
        <v>2023</v>
      </c>
      <c r="C2463" s="58" t="s">
        <v>34</v>
      </c>
      <c r="D2463" s="58" t="s">
        <v>116</v>
      </c>
      <c r="E2463" s="58" t="s">
        <v>105</v>
      </c>
      <c r="F2463" s="58" t="s">
        <v>106</v>
      </c>
      <c r="G2463" s="58" t="s">
        <v>107</v>
      </c>
      <c r="H2463" s="58" t="s">
        <v>108</v>
      </c>
      <c r="I2463" s="58" t="s">
        <v>109</v>
      </c>
      <c r="J2463" s="58">
        <v>166</v>
      </c>
      <c r="K2463" s="58">
        <v>526.24</v>
      </c>
    </row>
    <row r="2464" spans="1:11" hidden="1">
      <c r="A2464" s="58" t="s">
        <v>103</v>
      </c>
      <c r="B2464" s="58">
        <v>2023</v>
      </c>
      <c r="C2464" s="58" t="s">
        <v>34</v>
      </c>
      <c r="D2464" s="58" t="s">
        <v>116</v>
      </c>
      <c r="E2464" s="58" t="s">
        <v>105</v>
      </c>
      <c r="F2464" s="58" t="s">
        <v>106</v>
      </c>
      <c r="G2464" s="58" t="s">
        <v>107</v>
      </c>
      <c r="H2464" s="58" t="s">
        <v>108</v>
      </c>
      <c r="I2464" s="58" t="s">
        <v>109</v>
      </c>
      <c r="J2464" s="58">
        <v>142</v>
      </c>
      <c r="K2464" s="58">
        <v>526.24</v>
      </c>
    </row>
    <row r="2465" spans="1:11" hidden="1">
      <c r="A2465" s="58" t="s">
        <v>110</v>
      </c>
      <c r="B2465" s="58">
        <v>2023</v>
      </c>
      <c r="C2465" s="58" t="s">
        <v>34</v>
      </c>
      <c r="D2465" s="58" t="s">
        <v>116</v>
      </c>
      <c r="E2465" s="58" t="s">
        <v>105</v>
      </c>
      <c r="F2465" s="58" t="s">
        <v>106</v>
      </c>
      <c r="G2465" s="58" t="s">
        <v>107</v>
      </c>
      <c r="H2465" s="58" t="s">
        <v>108</v>
      </c>
      <c r="I2465" s="58" t="s">
        <v>109</v>
      </c>
      <c r="J2465" s="58">
        <v>975</v>
      </c>
      <c r="K2465" s="58">
        <v>1394.25</v>
      </c>
    </row>
    <row r="2466" spans="1:11" hidden="1">
      <c r="A2466" s="58" t="s">
        <v>110</v>
      </c>
      <c r="B2466" s="58">
        <v>2023</v>
      </c>
      <c r="C2466" s="58" t="s">
        <v>34</v>
      </c>
      <c r="D2466" s="58" t="s">
        <v>116</v>
      </c>
      <c r="E2466" s="58" t="s">
        <v>105</v>
      </c>
      <c r="F2466" s="58" t="s">
        <v>106</v>
      </c>
      <c r="G2466" s="58" t="s">
        <v>107</v>
      </c>
      <c r="H2466" s="58" t="s">
        <v>108</v>
      </c>
      <c r="I2466" s="58" t="s">
        <v>109</v>
      </c>
      <c r="J2466" s="58">
        <v>141</v>
      </c>
      <c r="K2466" s="58">
        <v>201.63</v>
      </c>
    </row>
    <row r="2467" spans="1:11" hidden="1">
      <c r="A2467" s="58" t="s">
        <v>103</v>
      </c>
      <c r="B2467" s="58">
        <v>2023</v>
      </c>
      <c r="C2467" s="58" t="s">
        <v>34</v>
      </c>
      <c r="D2467" s="58" t="s">
        <v>116</v>
      </c>
      <c r="E2467" s="58" t="s">
        <v>105</v>
      </c>
      <c r="F2467" s="58" t="s">
        <v>106</v>
      </c>
      <c r="G2467" s="58" t="s">
        <v>107</v>
      </c>
      <c r="H2467" s="58" t="s">
        <v>108</v>
      </c>
      <c r="I2467" s="58" t="s">
        <v>109</v>
      </c>
      <c r="J2467" s="58">
        <v>756</v>
      </c>
      <c r="K2467" s="58">
        <v>1081.08</v>
      </c>
    </row>
    <row r="2468" spans="1:11" hidden="1">
      <c r="A2468" s="58" t="s">
        <v>103</v>
      </c>
      <c r="B2468" s="58">
        <v>2023</v>
      </c>
      <c r="C2468" s="58" t="s">
        <v>34</v>
      </c>
      <c r="D2468" s="58" t="s">
        <v>116</v>
      </c>
      <c r="E2468" s="58" t="s">
        <v>105</v>
      </c>
      <c r="F2468" s="58" t="s">
        <v>106</v>
      </c>
      <c r="G2468" s="58" t="s">
        <v>107</v>
      </c>
      <c r="H2468" s="58" t="s">
        <v>108</v>
      </c>
      <c r="I2468" s="58" t="s">
        <v>109</v>
      </c>
      <c r="J2468" s="58">
        <v>843</v>
      </c>
      <c r="K2468" s="58">
        <v>1205.49</v>
      </c>
    </row>
    <row r="2469" spans="1:11" hidden="1">
      <c r="A2469" s="58" t="s">
        <v>103</v>
      </c>
      <c r="B2469" s="58">
        <v>2023</v>
      </c>
      <c r="C2469" s="58" t="s">
        <v>34</v>
      </c>
      <c r="D2469" s="58" t="s">
        <v>116</v>
      </c>
      <c r="E2469" s="58" t="s">
        <v>105</v>
      </c>
      <c r="F2469" s="58" t="s">
        <v>106</v>
      </c>
      <c r="G2469" s="58" t="s">
        <v>107</v>
      </c>
      <c r="H2469" s="58" t="s">
        <v>108</v>
      </c>
      <c r="I2469" s="58" t="s">
        <v>109</v>
      </c>
      <c r="J2469" s="58">
        <v>167</v>
      </c>
      <c r="K2469" s="58">
        <v>238.81</v>
      </c>
    </row>
    <row r="2470" spans="1:11" hidden="1">
      <c r="A2470" s="58" t="s">
        <v>103</v>
      </c>
      <c r="B2470" s="58">
        <v>2023</v>
      </c>
      <c r="C2470" s="58" t="s">
        <v>34</v>
      </c>
      <c r="D2470" s="58" t="s">
        <v>116</v>
      </c>
      <c r="E2470" s="58" t="s">
        <v>105</v>
      </c>
      <c r="F2470" s="58" t="s">
        <v>106</v>
      </c>
      <c r="G2470" s="58" t="s">
        <v>107</v>
      </c>
      <c r="H2470" s="58" t="s">
        <v>108</v>
      </c>
      <c r="I2470" s="58" t="s">
        <v>109</v>
      </c>
      <c r="J2470" s="58">
        <v>143</v>
      </c>
      <c r="K2470" s="58">
        <v>204.49</v>
      </c>
    </row>
    <row r="2471" spans="1:11" hidden="1">
      <c r="A2471" s="58" t="s">
        <v>110</v>
      </c>
      <c r="B2471" s="58">
        <v>2023</v>
      </c>
      <c r="C2471" s="58" t="s">
        <v>23</v>
      </c>
      <c r="D2471" s="58" t="s">
        <v>116</v>
      </c>
      <c r="E2471" s="58" t="s">
        <v>105</v>
      </c>
      <c r="F2471" s="58" t="s">
        <v>106</v>
      </c>
      <c r="G2471" s="58" t="s">
        <v>107</v>
      </c>
      <c r="H2471" s="58" t="s">
        <v>108</v>
      </c>
      <c r="I2471" s="58" t="s">
        <v>111</v>
      </c>
      <c r="J2471" s="58">
        <v>272</v>
      </c>
      <c r="K2471" s="58">
        <v>388.96</v>
      </c>
    </row>
    <row r="2472" spans="1:11" hidden="1">
      <c r="A2472" s="58" t="s">
        <v>110</v>
      </c>
      <c r="B2472" s="58">
        <v>2023</v>
      </c>
      <c r="C2472" s="58" t="s">
        <v>23</v>
      </c>
      <c r="D2472" s="58" t="s">
        <v>116</v>
      </c>
      <c r="E2472" s="58" t="s">
        <v>105</v>
      </c>
      <c r="F2472" s="58" t="s">
        <v>106</v>
      </c>
      <c r="G2472" s="58" t="s">
        <v>107</v>
      </c>
      <c r="H2472" s="58" t="s">
        <v>108</v>
      </c>
      <c r="I2472" s="58" t="s">
        <v>111</v>
      </c>
      <c r="J2472" s="58">
        <v>266</v>
      </c>
      <c r="K2472" s="58">
        <v>380.38</v>
      </c>
    </row>
    <row r="2473" spans="1:11" hidden="1">
      <c r="A2473" s="58" t="s">
        <v>103</v>
      </c>
      <c r="B2473" s="58">
        <v>2023</v>
      </c>
      <c r="C2473" s="58" t="s">
        <v>23</v>
      </c>
      <c r="D2473" s="58" t="s">
        <v>116</v>
      </c>
      <c r="E2473" s="58" t="s">
        <v>105</v>
      </c>
      <c r="F2473" s="58" t="s">
        <v>106</v>
      </c>
      <c r="G2473" s="58" t="s">
        <v>107</v>
      </c>
      <c r="H2473" s="58" t="s">
        <v>108</v>
      </c>
      <c r="I2473" s="58" t="s">
        <v>109</v>
      </c>
      <c r="J2473" s="58">
        <v>224</v>
      </c>
      <c r="K2473" s="58">
        <v>320.32</v>
      </c>
    </row>
    <row r="2474" spans="1:11" hidden="1">
      <c r="A2474" s="58" t="s">
        <v>103</v>
      </c>
      <c r="B2474" s="58">
        <v>2023</v>
      </c>
      <c r="C2474" s="58" t="s">
        <v>23</v>
      </c>
      <c r="D2474" s="58" t="s">
        <v>116</v>
      </c>
      <c r="E2474" s="58" t="s">
        <v>105</v>
      </c>
      <c r="F2474" s="58" t="s">
        <v>106</v>
      </c>
      <c r="G2474" s="58" t="s">
        <v>107</v>
      </c>
      <c r="H2474" s="58" t="s">
        <v>108</v>
      </c>
      <c r="I2474" s="58" t="s">
        <v>109</v>
      </c>
      <c r="J2474" s="58">
        <v>194</v>
      </c>
      <c r="K2474" s="58">
        <v>277.42</v>
      </c>
    </row>
    <row r="2475" spans="1:11" hidden="1">
      <c r="A2475" s="58" t="s">
        <v>112</v>
      </c>
      <c r="B2475" s="58">
        <v>2023</v>
      </c>
      <c r="C2475" s="58" t="s">
        <v>23</v>
      </c>
      <c r="D2475" s="58" t="s">
        <v>116</v>
      </c>
      <c r="E2475" s="58" t="s">
        <v>105</v>
      </c>
      <c r="F2475" s="58" t="s">
        <v>106</v>
      </c>
      <c r="G2475" s="58" t="s">
        <v>107</v>
      </c>
      <c r="H2475" s="58" t="s">
        <v>108</v>
      </c>
      <c r="I2475" s="58" t="s">
        <v>109</v>
      </c>
      <c r="J2475" s="58">
        <v>268</v>
      </c>
      <c r="K2475" s="58">
        <v>383.24</v>
      </c>
    </row>
    <row r="2476" spans="1:11" hidden="1">
      <c r="A2476" s="58" t="s">
        <v>112</v>
      </c>
      <c r="B2476" s="58">
        <v>2023</v>
      </c>
      <c r="C2476" s="58" t="s">
        <v>23</v>
      </c>
      <c r="D2476" s="58" t="s">
        <v>116</v>
      </c>
      <c r="E2476" s="58" t="s">
        <v>105</v>
      </c>
      <c r="F2476" s="58" t="s">
        <v>106</v>
      </c>
      <c r="G2476" s="58" t="s">
        <v>107</v>
      </c>
      <c r="H2476" s="58" t="s">
        <v>108</v>
      </c>
      <c r="I2476" s="58" t="s">
        <v>109</v>
      </c>
      <c r="J2476" s="58">
        <v>220</v>
      </c>
      <c r="K2476" s="58">
        <v>526.24</v>
      </c>
    </row>
    <row r="2477" spans="1:11" hidden="1">
      <c r="A2477" s="58" t="s">
        <v>112</v>
      </c>
      <c r="B2477" s="58">
        <v>2023</v>
      </c>
      <c r="C2477" s="58" t="s">
        <v>23</v>
      </c>
      <c r="D2477" s="58" t="s">
        <v>116</v>
      </c>
      <c r="E2477" s="58" t="s">
        <v>105</v>
      </c>
      <c r="F2477" s="58" t="s">
        <v>106</v>
      </c>
      <c r="G2477" s="58" t="s">
        <v>107</v>
      </c>
      <c r="H2477" s="58" t="s">
        <v>108</v>
      </c>
      <c r="I2477" s="58" t="s">
        <v>109</v>
      </c>
      <c r="J2477" s="58">
        <v>196</v>
      </c>
      <c r="K2477" s="58">
        <v>526.24</v>
      </c>
    </row>
    <row r="2478" spans="1:11" hidden="1">
      <c r="A2478" s="58" t="s">
        <v>114</v>
      </c>
      <c r="B2478" s="58">
        <v>2023</v>
      </c>
      <c r="C2478" s="58" t="s">
        <v>23</v>
      </c>
      <c r="D2478" s="58" t="s">
        <v>116</v>
      </c>
      <c r="E2478" s="58" t="s">
        <v>105</v>
      </c>
      <c r="F2478" s="58" t="s">
        <v>106</v>
      </c>
      <c r="G2478" s="58" t="s">
        <v>107</v>
      </c>
      <c r="H2478" s="58" t="s">
        <v>108</v>
      </c>
      <c r="I2478" s="58" t="s">
        <v>109</v>
      </c>
      <c r="J2478" s="58">
        <v>966</v>
      </c>
      <c r="K2478" s="58">
        <v>1381.38</v>
      </c>
    </row>
    <row r="2479" spans="1:11" hidden="1">
      <c r="A2479" s="58" t="s">
        <v>103</v>
      </c>
      <c r="B2479" s="58">
        <v>2023</v>
      </c>
      <c r="C2479" s="58" t="s">
        <v>23</v>
      </c>
      <c r="D2479" s="58" t="s">
        <v>116</v>
      </c>
      <c r="E2479" s="58" t="s">
        <v>105</v>
      </c>
      <c r="F2479" s="58" t="s">
        <v>106</v>
      </c>
      <c r="G2479" s="58" t="s">
        <v>107</v>
      </c>
      <c r="H2479" s="58" t="s">
        <v>108</v>
      </c>
      <c r="I2479" s="58" t="s">
        <v>109</v>
      </c>
      <c r="J2479" s="58">
        <v>1019</v>
      </c>
      <c r="K2479" s="58">
        <v>1457.17</v>
      </c>
    </row>
    <row r="2480" spans="1:11" hidden="1">
      <c r="A2480" s="58" t="s">
        <v>103</v>
      </c>
      <c r="B2480" s="58">
        <v>2023</v>
      </c>
      <c r="C2480" s="58" t="s">
        <v>23</v>
      </c>
      <c r="D2480" s="58" t="s">
        <v>116</v>
      </c>
      <c r="E2480" s="58" t="s">
        <v>105</v>
      </c>
      <c r="F2480" s="58" t="s">
        <v>106</v>
      </c>
      <c r="G2480" s="58" t="s">
        <v>107</v>
      </c>
      <c r="H2480" s="58" t="s">
        <v>108</v>
      </c>
      <c r="I2480" s="58" t="s">
        <v>109</v>
      </c>
      <c r="J2480" s="58">
        <v>192</v>
      </c>
      <c r="K2480" s="58">
        <v>274.56</v>
      </c>
    </row>
    <row r="2481" spans="1:11" hidden="1">
      <c r="A2481" s="58" t="s">
        <v>103</v>
      </c>
      <c r="B2481" s="58">
        <v>2023</v>
      </c>
      <c r="C2481" s="58" t="s">
        <v>23</v>
      </c>
      <c r="D2481" s="58" t="s">
        <v>116</v>
      </c>
      <c r="E2481" s="58" t="s">
        <v>105</v>
      </c>
      <c r="F2481" s="58" t="s">
        <v>106</v>
      </c>
      <c r="G2481" s="58" t="s">
        <v>107</v>
      </c>
      <c r="H2481" s="58" t="s">
        <v>108</v>
      </c>
      <c r="I2481" s="58" t="s">
        <v>109</v>
      </c>
      <c r="J2481" s="58">
        <v>219</v>
      </c>
      <c r="K2481" s="58">
        <v>313.17</v>
      </c>
    </row>
    <row r="2482" spans="1:11" hidden="1">
      <c r="A2482" s="58" t="s">
        <v>114</v>
      </c>
      <c r="B2482" s="58">
        <v>2023</v>
      </c>
      <c r="C2482" s="58" t="s">
        <v>23</v>
      </c>
      <c r="D2482" s="58" t="s">
        <v>116</v>
      </c>
      <c r="E2482" s="58" t="s">
        <v>105</v>
      </c>
      <c r="F2482" s="58" t="s">
        <v>106</v>
      </c>
      <c r="G2482" s="58" t="s">
        <v>107</v>
      </c>
      <c r="H2482" s="58" t="s">
        <v>108</v>
      </c>
      <c r="I2482" s="58" t="s">
        <v>109</v>
      </c>
      <c r="J2482" s="58">
        <v>195</v>
      </c>
      <c r="K2482" s="58">
        <v>278.85000000000002</v>
      </c>
    </row>
    <row r="2483" spans="1:11" hidden="1">
      <c r="A2483" s="58" t="s">
        <v>103</v>
      </c>
      <c r="B2483" s="58">
        <v>2023</v>
      </c>
      <c r="C2483" s="58" t="s">
        <v>23</v>
      </c>
      <c r="D2483" s="58" t="s">
        <v>116</v>
      </c>
      <c r="E2483" s="58" t="s">
        <v>105</v>
      </c>
      <c r="F2483" s="58" t="s">
        <v>106</v>
      </c>
      <c r="G2483" s="58" t="s">
        <v>107</v>
      </c>
      <c r="H2483" s="58" t="s">
        <v>108</v>
      </c>
      <c r="I2483" s="58" t="s">
        <v>109</v>
      </c>
      <c r="J2483" s="58">
        <v>271</v>
      </c>
      <c r="K2483" s="58">
        <v>387.53</v>
      </c>
    </row>
    <row r="2484" spans="1:11" hidden="1">
      <c r="A2484" s="58" t="s">
        <v>112</v>
      </c>
      <c r="B2484" s="58">
        <v>2023</v>
      </c>
      <c r="C2484" s="58" t="s">
        <v>23</v>
      </c>
      <c r="D2484" s="58" t="s">
        <v>116</v>
      </c>
      <c r="E2484" s="58" t="s">
        <v>105</v>
      </c>
      <c r="F2484" s="58" t="s">
        <v>106</v>
      </c>
      <c r="G2484" s="58" t="s">
        <v>107</v>
      </c>
      <c r="H2484" s="58" t="s">
        <v>108</v>
      </c>
      <c r="I2484" s="58" t="s">
        <v>109</v>
      </c>
      <c r="J2484" s="58">
        <v>747</v>
      </c>
      <c r="K2484" s="58">
        <v>1068.21</v>
      </c>
    </row>
    <row r="2485" spans="1:11" hidden="1">
      <c r="A2485" s="58" t="s">
        <v>112</v>
      </c>
      <c r="B2485" s="58">
        <v>2023</v>
      </c>
      <c r="C2485" s="58" t="s">
        <v>23</v>
      </c>
      <c r="D2485" s="58" t="s">
        <v>116</v>
      </c>
      <c r="E2485" s="58" t="s">
        <v>105</v>
      </c>
      <c r="F2485" s="58" t="s">
        <v>106</v>
      </c>
      <c r="G2485" s="58" t="s">
        <v>107</v>
      </c>
      <c r="H2485" s="58" t="s">
        <v>108</v>
      </c>
      <c r="I2485" s="58" t="s">
        <v>109</v>
      </c>
      <c r="J2485" s="58">
        <v>834</v>
      </c>
      <c r="K2485" s="58">
        <v>1192.6199999999999</v>
      </c>
    </row>
    <row r="2486" spans="1:11" hidden="1">
      <c r="A2486" s="58" t="s">
        <v>103</v>
      </c>
      <c r="B2486" s="58">
        <v>2023</v>
      </c>
      <c r="C2486" s="58" t="s">
        <v>23</v>
      </c>
      <c r="D2486" s="58" t="s">
        <v>116</v>
      </c>
      <c r="E2486" s="58" t="s">
        <v>105</v>
      </c>
      <c r="F2486" s="58" t="s">
        <v>106</v>
      </c>
      <c r="G2486" s="58" t="s">
        <v>107</v>
      </c>
      <c r="H2486" s="58" t="s">
        <v>108</v>
      </c>
      <c r="I2486" s="58" t="s">
        <v>111</v>
      </c>
      <c r="J2486" s="58">
        <v>269</v>
      </c>
      <c r="K2486" s="58">
        <v>384.67</v>
      </c>
    </row>
    <row r="2487" spans="1:11" hidden="1">
      <c r="A2487" s="58" t="s">
        <v>103</v>
      </c>
      <c r="B2487" s="58">
        <v>2023</v>
      </c>
      <c r="C2487" s="58" t="s">
        <v>23</v>
      </c>
      <c r="D2487" s="58" t="s">
        <v>116</v>
      </c>
      <c r="E2487" s="58" t="s">
        <v>105</v>
      </c>
      <c r="F2487" s="58" t="s">
        <v>106</v>
      </c>
      <c r="G2487" s="58" t="s">
        <v>107</v>
      </c>
      <c r="H2487" s="58" t="s">
        <v>108</v>
      </c>
      <c r="I2487" s="58" t="s">
        <v>109</v>
      </c>
      <c r="J2487" s="58">
        <v>221</v>
      </c>
      <c r="K2487" s="58">
        <v>316.02999999999997</v>
      </c>
    </row>
    <row r="2488" spans="1:11" hidden="1">
      <c r="A2488" s="58" t="s">
        <v>112</v>
      </c>
      <c r="B2488" s="58">
        <v>2023</v>
      </c>
      <c r="C2488" s="58" t="s">
        <v>23</v>
      </c>
      <c r="D2488" s="58" t="s">
        <v>116</v>
      </c>
      <c r="E2488" s="58" t="s">
        <v>105</v>
      </c>
      <c r="F2488" s="58" t="s">
        <v>106</v>
      </c>
      <c r="G2488" s="58" t="s">
        <v>107</v>
      </c>
      <c r="H2488" s="58" t="s">
        <v>108</v>
      </c>
      <c r="I2488" s="58" t="s">
        <v>109</v>
      </c>
      <c r="J2488" s="58">
        <v>149</v>
      </c>
      <c r="K2488" s="58">
        <v>213.07</v>
      </c>
    </row>
    <row r="2489" spans="1:11" hidden="1">
      <c r="A2489" s="58" t="s">
        <v>103</v>
      </c>
      <c r="B2489" s="58">
        <v>2023</v>
      </c>
      <c r="C2489" s="58" t="s">
        <v>23</v>
      </c>
      <c r="D2489" s="58" t="s">
        <v>116</v>
      </c>
      <c r="E2489" s="58" t="s">
        <v>105</v>
      </c>
      <c r="F2489" s="58" t="s">
        <v>106</v>
      </c>
      <c r="G2489" s="58" t="s">
        <v>107</v>
      </c>
      <c r="H2489" s="58" t="s">
        <v>108</v>
      </c>
      <c r="I2489" s="58" t="s">
        <v>109</v>
      </c>
      <c r="J2489" s="58">
        <v>197</v>
      </c>
      <c r="K2489" s="58">
        <v>281.70999999999998</v>
      </c>
    </row>
    <row r="2490" spans="1:11" hidden="1">
      <c r="A2490" s="58" t="s">
        <v>112</v>
      </c>
      <c r="B2490" s="58">
        <v>2023</v>
      </c>
      <c r="C2490" s="58" t="s">
        <v>1</v>
      </c>
      <c r="D2490" s="58" t="s">
        <v>116</v>
      </c>
      <c r="E2490" s="58" t="s">
        <v>105</v>
      </c>
      <c r="F2490" s="58" t="s">
        <v>106</v>
      </c>
      <c r="G2490" s="58" t="s">
        <v>107</v>
      </c>
      <c r="H2490" s="58" t="s">
        <v>108</v>
      </c>
      <c r="I2490" s="58" t="s">
        <v>111</v>
      </c>
      <c r="J2490" s="58">
        <v>284</v>
      </c>
      <c r="K2490" s="58">
        <v>406.12</v>
      </c>
    </row>
    <row r="2491" spans="1:11" hidden="1">
      <c r="A2491" s="58" t="s">
        <v>110</v>
      </c>
      <c r="B2491" s="58">
        <v>2023</v>
      </c>
      <c r="C2491" s="58" t="s">
        <v>1</v>
      </c>
      <c r="D2491" s="58" t="s">
        <v>116</v>
      </c>
      <c r="E2491" s="58" t="s">
        <v>105</v>
      </c>
      <c r="F2491" s="58" t="s">
        <v>106</v>
      </c>
      <c r="G2491" s="58" t="s">
        <v>107</v>
      </c>
      <c r="H2491" s="58" t="s">
        <v>108</v>
      </c>
      <c r="I2491" s="58" t="s">
        <v>111</v>
      </c>
      <c r="J2491" s="58">
        <v>278</v>
      </c>
      <c r="K2491" s="58">
        <v>397.54</v>
      </c>
    </row>
    <row r="2492" spans="1:11" hidden="1">
      <c r="A2492" s="58" t="s">
        <v>112</v>
      </c>
      <c r="B2492" s="58">
        <v>2023</v>
      </c>
      <c r="C2492" s="58" t="s">
        <v>1</v>
      </c>
      <c r="D2492" s="58" t="s">
        <v>116</v>
      </c>
      <c r="E2492" s="58" t="s">
        <v>105</v>
      </c>
      <c r="F2492" s="58" t="s">
        <v>106</v>
      </c>
      <c r="G2492" s="58" t="s">
        <v>107</v>
      </c>
      <c r="H2492" s="58" t="s">
        <v>108</v>
      </c>
      <c r="I2492" s="58" t="s">
        <v>109</v>
      </c>
      <c r="J2492" s="58">
        <v>152</v>
      </c>
      <c r="K2492" s="58">
        <v>217.36</v>
      </c>
    </row>
    <row r="2493" spans="1:11" hidden="1">
      <c r="A2493" s="58" t="s">
        <v>103</v>
      </c>
      <c r="B2493" s="58">
        <v>2023</v>
      </c>
      <c r="C2493" s="58" t="s">
        <v>1</v>
      </c>
      <c r="D2493" s="58" t="s">
        <v>116</v>
      </c>
      <c r="E2493" s="58" t="s">
        <v>105</v>
      </c>
      <c r="F2493" s="58" t="s">
        <v>106</v>
      </c>
      <c r="G2493" s="58" t="s">
        <v>107</v>
      </c>
      <c r="H2493" s="58" t="s">
        <v>108</v>
      </c>
      <c r="I2493" s="58" t="s">
        <v>109</v>
      </c>
      <c r="J2493" s="58">
        <v>200</v>
      </c>
      <c r="K2493" s="58">
        <v>286</v>
      </c>
    </row>
    <row r="2494" spans="1:11" hidden="1">
      <c r="A2494" s="58" t="s">
        <v>110</v>
      </c>
      <c r="B2494" s="58">
        <v>2023</v>
      </c>
      <c r="C2494" s="58" t="s">
        <v>1</v>
      </c>
      <c r="D2494" s="58" t="s">
        <v>116</v>
      </c>
      <c r="E2494" s="58" t="s">
        <v>105</v>
      </c>
      <c r="F2494" s="58" t="s">
        <v>106</v>
      </c>
      <c r="G2494" s="58" t="s">
        <v>107</v>
      </c>
      <c r="H2494" s="58" t="s">
        <v>108</v>
      </c>
      <c r="I2494" s="58" t="s">
        <v>109</v>
      </c>
      <c r="J2494" s="58">
        <v>286</v>
      </c>
      <c r="K2494" s="58">
        <v>408.98</v>
      </c>
    </row>
    <row r="2495" spans="1:11" hidden="1">
      <c r="A2495" s="58" t="s">
        <v>110</v>
      </c>
      <c r="B2495" s="58">
        <v>2023</v>
      </c>
      <c r="C2495" s="58" t="s">
        <v>1</v>
      </c>
      <c r="D2495" s="58" t="s">
        <v>116</v>
      </c>
      <c r="E2495" s="58" t="s">
        <v>105</v>
      </c>
      <c r="F2495" s="58" t="s">
        <v>106</v>
      </c>
      <c r="G2495" s="58" t="s">
        <v>107</v>
      </c>
      <c r="H2495" s="58" t="s">
        <v>108</v>
      </c>
      <c r="I2495" s="58" t="s">
        <v>109</v>
      </c>
      <c r="J2495" s="58">
        <v>280</v>
      </c>
      <c r="K2495" s="58">
        <v>400.4</v>
      </c>
    </row>
    <row r="2496" spans="1:11" hidden="1">
      <c r="A2496" s="58" t="s">
        <v>103</v>
      </c>
      <c r="B2496" s="58">
        <v>2023</v>
      </c>
      <c r="C2496" s="58" t="s">
        <v>1</v>
      </c>
      <c r="D2496" s="58" t="s">
        <v>116</v>
      </c>
      <c r="E2496" s="58" t="s">
        <v>105</v>
      </c>
      <c r="F2496" s="58" t="s">
        <v>106</v>
      </c>
      <c r="G2496" s="58" t="s">
        <v>107</v>
      </c>
      <c r="H2496" s="58" t="s">
        <v>108</v>
      </c>
      <c r="I2496" s="58" t="s">
        <v>109</v>
      </c>
      <c r="J2496" s="58">
        <v>274</v>
      </c>
      <c r="K2496" s="58">
        <v>391.82</v>
      </c>
    </row>
    <row r="2497" spans="1:11" hidden="1">
      <c r="A2497" s="58" t="s">
        <v>110</v>
      </c>
      <c r="B2497" s="58">
        <v>2023</v>
      </c>
      <c r="C2497" s="58" t="s">
        <v>1</v>
      </c>
      <c r="D2497" s="58" t="s">
        <v>116</v>
      </c>
      <c r="E2497" s="58" t="s">
        <v>105</v>
      </c>
      <c r="F2497" s="58" t="s">
        <v>106</v>
      </c>
      <c r="G2497" s="58" t="s">
        <v>107</v>
      </c>
      <c r="H2497" s="58" t="s">
        <v>108</v>
      </c>
      <c r="I2497" s="58" t="s">
        <v>109</v>
      </c>
      <c r="J2497" s="58">
        <v>226</v>
      </c>
      <c r="K2497" s="58">
        <v>526.24</v>
      </c>
    </row>
    <row r="2498" spans="1:11" hidden="1">
      <c r="A2498" s="58" t="s">
        <v>113</v>
      </c>
      <c r="B2498" s="58">
        <v>2023</v>
      </c>
      <c r="C2498" s="58" t="s">
        <v>1</v>
      </c>
      <c r="D2498" s="58" t="s">
        <v>116</v>
      </c>
      <c r="E2498" s="58" t="s">
        <v>105</v>
      </c>
      <c r="F2498" s="58" t="s">
        <v>106</v>
      </c>
      <c r="G2498" s="58" t="s">
        <v>107</v>
      </c>
      <c r="H2498" s="58" t="s">
        <v>108</v>
      </c>
      <c r="I2498" s="58" t="s">
        <v>109</v>
      </c>
      <c r="J2498" s="58">
        <v>154</v>
      </c>
      <c r="K2498" s="58">
        <v>526.24</v>
      </c>
    </row>
    <row r="2499" spans="1:11" hidden="1">
      <c r="A2499" s="58" t="s">
        <v>103</v>
      </c>
      <c r="B2499" s="58">
        <v>2023</v>
      </c>
      <c r="C2499" s="58" t="s">
        <v>1</v>
      </c>
      <c r="D2499" s="58" t="s">
        <v>116</v>
      </c>
      <c r="E2499" s="58" t="s">
        <v>105</v>
      </c>
      <c r="F2499" s="58" t="s">
        <v>106</v>
      </c>
      <c r="G2499" s="58" t="s">
        <v>107</v>
      </c>
      <c r="H2499" s="58" t="s">
        <v>108</v>
      </c>
      <c r="I2499" s="58" t="s">
        <v>109</v>
      </c>
      <c r="J2499" s="58">
        <v>202</v>
      </c>
      <c r="K2499" s="58">
        <v>526.24</v>
      </c>
    </row>
    <row r="2500" spans="1:11" hidden="1">
      <c r="A2500" s="58" t="s">
        <v>112</v>
      </c>
      <c r="B2500" s="58">
        <v>2023</v>
      </c>
      <c r="C2500" s="58" t="s">
        <v>1</v>
      </c>
      <c r="D2500" s="58" t="s">
        <v>116</v>
      </c>
      <c r="E2500" s="58" t="s">
        <v>105</v>
      </c>
      <c r="F2500" s="58" t="s">
        <v>106</v>
      </c>
      <c r="G2500" s="58" t="s">
        <v>107</v>
      </c>
      <c r="H2500" s="58" t="s">
        <v>108</v>
      </c>
      <c r="I2500" s="58" t="s">
        <v>109</v>
      </c>
      <c r="J2500" s="58">
        <v>965</v>
      </c>
      <c r="K2500" s="58">
        <v>1379.95</v>
      </c>
    </row>
    <row r="2501" spans="1:11" hidden="1">
      <c r="A2501" s="58" t="s">
        <v>110</v>
      </c>
      <c r="B2501" s="58">
        <v>2023</v>
      </c>
      <c r="C2501" s="58" t="s">
        <v>1</v>
      </c>
      <c r="D2501" s="58" t="s">
        <v>116</v>
      </c>
      <c r="E2501" s="58" t="s">
        <v>105</v>
      </c>
      <c r="F2501" s="58" t="s">
        <v>106</v>
      </c>
      <c r="G2501" s="58" t="s">
        <v>107</v>
      </c>
      <c r="H2501" s="58" t="s">
        <v>108</v>
      </c>
      <c r="I2501" s="58" t="s">
        <v>109</v>
      </c>
      <c r="J2501" s="58">
        <v>198</v>
      </c>
      <c r="K2501" s="58">
        <v>283.14</v>
      </c>
    </row>
    <row r="2502" spans="1:11" hidden="1">
      <c r="A2502" s="58" t="s">
        <v>110</v>
      </c>
      <c r="B2502" s="58">
        <v>2023</v>
      </c>
      <c r="C2502" s="58" t="s">
        <v>1</v>
      </c>
      <c r="D2502" s="58" t="s">
        <v>116</v>
      </c>
      <c r="E2502" s="58" t="s">
        <v>105</v>
      </c>
      <c r="F2502" s="58" t="s">
        <v>106</v>
      </c>
      <c r="G2502" s="58" t="s">
        <v>107</v>
      </c>
      <c r="H2502" s="58" t="s">
        <v>108</v>
      </c>
      <c r="I2502" s="58" t="s">
        <v>109</v>
      </c>
      <c r="J2502" s="58">
        <v>225</v>
      </c>
      <c r="K2502" s="58">
        <v>321.75</v>
      </c>
    </row>
    <row r="2503" spans="1:11" hidden="1">
      <c r="A2503" s="58" t="s">
        <v>110</v>
      </c>
      <c r="B2503" s="58">
        <v>2023</v>
      </c>
      <c r="C2503" s="58" t="s">
        <v>1</v>
      </c>
      <c r="D2503" s="58" t="s">
        <v>116</v>
      </c>
      <c r="E2503" s="58" t="s">
        <v>105</v>
      </c>
      <c r="F2503" s="58" t="s">
        <v>106</v>
      </c>
      <c r="G2503" s="58" t="s">
        <v>107</v>
      </c>
      <c r="H2503" s="58" t="s">
        <v>108</v>
      </c>
      <c r="I2503" s="58" t="s">
        <v>109</v>
      </c>
      <c r="J2503" s="58">
        <v>153</v>
      </c>
      <c r="K2503" s="58">
        <v>218.79</v>
      </c>
    </row>
    <row r="2504" spans="1:11" hidden="1">
      <c r="A2504" s="58" t="s">
        <v>112</v>
      </c>
      <c r="B2504" s="58">
        <v>2023</v>
      </c>
      <c r="C2504" s="58" t="s">
        <v>1</v>
      </c>
      <c r="D2504" s="58" t="s">
        <v>116</v>
      </c>
      <c r="E2504" s="58" t="s">
        <v>105</v>
      </c>
      <c r="F2504" s="58" t="s">
        <v>106</v>
      </c>
      <c r="G2504" s="58" t="s">
        <v>107</v>
      </c>
      <c r="H2504" s="58" t="s">
        <v>108</v>
      </c>
      <c r="I2504" s="58" t="s">
        <v>109</v>
      </c>
      <c r="J2504" s="58">
        <v>201</v>
      </c>
      <c r="K2504" s="58">
        <v>287.43</v>
      </c>
    </row>
    <row r="2505" spans="1:11" hidden="1">
      <c r="A2505" s="58" t="s">
        <v>113</v>
      </c>
      <c r="B2505" s="58">
        <v>2023</v>
      </c>
      <c r="C2505" s="58" t="s">
        <v>1</v>
      </c>
      <c r="D2505" s="58" t="s">
        <v>116</v>
      </c>
      <c r="E2505" s="58" t="s">
        <v>105</v>
      </c>
      <c r="F2505" s="58" t="s">
        <v>106</v>
      </c>
      <c r="G2505" s="58" t="s">
        <v>107</v>
      </c>
      <c r="H2505" s="58" t="s">
        <v>108</v>
      </c>
      <c r="I2505" s="58" t="s">
        <v>109</v>
      </c>
      <c r="J2505" s="58">
        <v>283</v>
      </c>
      <c r="K2505" s="58">
        <v>404.69</v>
      </c>
    </row>
    <row r="2506" spans="1:11" hidden="1">
      <c r="A2506" s="58" t="s">
        <v>112</v>
      </c>
      <c r="B2506" s="58">
        <v>2023</v>
      </c>
      <c r="C2506" s="58" t="s">
        <v>1</v>
      </c>
      <c r="D2506" s="58" t="s">
        <v>116</v>
      </c>
      <c r="E2506" s="58" t="s">
        <v>105</v>
      </c>
      <c r="F2506" s="58" t="s">
        <v>106</v>
      </c>
      <c r="G2506" s="58" t="s">
        <v>107</v>
      </c>
      <c r="H2506" s="58" t="s">
        <v>108</v>
      </c>
      <c r="I2506" s="58" t="s">
        <v>109</v>
      </c>
      <c r="J2506" s="58">
        <v>277</v>
      </c>
      <c r="K2506" s="58">
        <v>396.11</v>
      </c>
    </row>
    <row r="2507" spans="1:11" hidden="1">
      <c r="A2507" s="58" t="s">
        <v>103</v>
      </c>
      <c r="B2507" s="58">
        <v>2023</v>
      </c>
      <c r="C2507" s="58" t="s">
        <v>1</v>
      </c>
      <c r="D2507" s="58" t="s">
        <v>116</v>
      </c>
      <c r="E2507" s="58" t="s">
        <v>105</v>
      </c>
      <c r="F2507" s="58" t="s">
        <v>106</v>
      </c>
      <c r="G2507" s="58" t="s">
        <v>107</v>
      </c>
      <c r="H2507" s="58" t="s">
        <v>108</v>
      </c>
      <c r="I2507" s="58" t="s">
        <v>109</v>
      </c>
      <c r="J2507" s="58">
        <v>746</v>
      </c>
      <c r="K2507" s="58">
        <v>1066.78</v>
      </c>
    </row>
    <row r="2508" spans="1:11" hidden="1">
      <c r="A2508" s="58" t="s">
        <v>103</v>
      </c>
      <c r="B2508" s="58">
        <v>2023</v>
      </c>
      <c r="C2508" s="58" t="s">
        <v>1</v>
      </c>
      <c r="D2508" s="58" t="s">
        <v>116</v>
      </c>
      <c r="E2508" s="58" t="s">
        <v>105</v>
      </c>
      <c r="F2508" s="58" t="s">
        <v>106</v>
      </c>
      <c r="G2508" s="58" t="s">
        <v>107</v>
      </c>
      <c r="H2508" s="58" t="s">
        <v>108</v>
      </c>
      <c r="I2508" s="58" t="s">
        <v>109</v>
      </c>
      <c r="J2508" s="58">
        <v>800</v>
      </c>
      <c r="K2508" s="58">
        <v>1144</v>
      </c>
    </row>
    <row r="2509" spans="1:11" hidden="1">
      <c r="A2509" s="58" t="s">
        <v>110</v>
      </c>
      <c r="B2509" s="58">
        <v>2023</v>
      </c>
      <c r="C2509" s="58" t="s">
        <v>1</v>
      </c>
      <c r="D2509" s="58" t="s">
        <v>116</v>
      </c>
      <c r="E2509" s="58" t="s">
        <v>105</v>
      </c>
      <c r="F2509" s="58" t="s">
        <v>106</v>
      </c>
      <c r="G2509" s="58" t="s">
        <v>107</v>
      </c>
      <c r="H2509" s="58" t="s">
        <v>108</v>
      </c>
      <c r="I2509" s="58" t="s">
        <v>109</v>
      </c>
      <c r="J2509" s="58">
        <v>833</v>
      </c>
      <c r="K2509" s="58">
        <v>1191.19</v>
      </c>
    </row>
    <row r="2510" spans="1:11" hidden="1">
      <c r="A2510" s="58" t="s">
        <v>110</v>
      </c>
      <c r="B2510" s="58">
        <v>2023</v>
      </c>
      <c r="C2510" s="58" t="s">
        <v>1</v>
      </c>
      <c r="D2510" s="58" t="s">
        <v>116</v>
      </c>
      <c r="E2510" s="58" t="s">
        <v>105</v>
      </c>
      <c r="F2510" s="58" t="s">
        <v>106</v>
      </c>
      <c r="G2510" s="58" t="s">
        <v>107</v>
      </c>
      <c r="H2510" s="58" t="s">
        <v>108</v>
      </c>
      <c r="I2510" s="58" t="s">
        <v>111</v>
      </c>
      <c r="J2510" s="58">
        <v>287</v>
      </c>
      <c r="K2510" s="58">
        <v>410.41</v>
      </c>
    </row>
    <row r="2511" spans="1:11" hidden="1">
      <c r="A2511" s="58" t="s">
        <v>110</v>
      </c>
      <c r="B2511" s="58">
        <v>2023</v>
      </c>
      <c r="C2511" s="58" t="s">
        <v>1</v>
      </c>
      <c r="D2511" s="58" t="s">
        <v>116</v>
      </c>
      <c r="E2511" s="58" t="s">
        <v>105</v>
      </c>
      <c r="F2511" s="58" t="s">
        <v>106</v>
      </c>
      <c r="G2511" s="58" t="s">
        <v>107</v>
      </c>
      <c r="H2511" s="58" t="s">
        <v>108</v>
      </c>
      <c r="I2511" s="58" t="s">
        <v>111</v>
      </c>
      <c r="J2511" s="58">
        <v>281</v>
      </c>
      <c r="K2511" s="58">
        <v>401.83</v>
      </c>
    </row>
    <row r="2512" spans="1:11" hidden="1">
      <c r="A2512" s="58" t="s">
        <v>114</v>
      </c>
      <c r="B2512" s="58">
        <v>2023</v>
      </c>
      <c r="C2512" s="58" t="s">
        <v>1</v>
      </c>
      <c r="D2512" s="58" t="s">
        <v>116</v>
      </c>
      <c r="E2512" s="58" t="s">
        <v>105</v>
      </c>
      <c r="F2512" s="58" t="s">
        <v>106</v>
      </c>
      <c r="G2512" s="58" t="s">
        <v>107</v>
      </c>
      <c r="H2512" s="58" t="s">
        <v>108</v>
      </c>
      <c r="I2512" s="58" t="s">
        <v>111</v>
      </c>
      <c r="J2512" s="58">
        <v>275</v>
      </c>
      <c r="K2512" s="58">
        <v>393.25</v>
      </c>
    </row>
    <row r="2513" spans="1:11" hidden="1">
      <c r="A2513" s="58" t="s">
        <v>103</v>
      </c>
      <c r="B2513" s="58">
        <v>2023</v>
      </c>
      <c r="C2513" s="58" t="s">
        <v>1</v>
      </c>
      <c r="D2513" s="58" t="s">
        <v>116</v>
      </c>
      <c r="E2513" s="58" t="s">
        <v>105</v>
      </c>
      <c r="F2513" s="58" t="s">
        <v>106</v>
      </c>
      <c r="G2513" s="58" t="s">
        <v>107</v>
      </c>
      <c r="H2513" s="58" t="s">
        <v>108</v>
      </c>
      <c r="I2513" s="58" t="s">
        <v>109</v>
      </c>
      <c r="J2513" s="58">
        <v>227</v>
      </c>
      <c r="K2513" s="58">
        <v>324.61</v>
      </c>
    </row>
    <row r="2514" spans="1:11" hidden="1">
      <c r="A2514" s="58" t="s">
        <v>110</v>
      </c>
      <c r="B2514" s="58">
        <v>2023</v>
      </c>
      <c r="C2514" s="58" t="s">
        <v>1</v>
      </c>
      <c r="D2514" s="58" t="s">
        <v>116</v>
      </c>
      <c r="E2514" s="58" t="s">
        <v>105</v>
      </c>
      <c r="F2514" s="58" t="s">
        <v>106</v>
      </c>
      <c r="G2514" s="58" t="s">
        <v>107</v>
      </c>
      <c r="H2514" s="58" t="s">
        <v>108</v>
      </c>
      <c r="I2514" s="58" t="s">
        <v>109</v>
      </c>
      <c r="J2514" s="58">
        <v>155</v>
      </c>
      <c r="K2514" s="58">
        <v>221.65</v>
      </c>
    </row>
    <row r="2515" spans="1:11" hidden="1">
      <c r="A2515" s="58" t="s">
        <v>103</v>
      </c>
      <c r="B2515" s="58">
        <v>2023</v>
      </c>
      <c r="C2515" s="58" t="s">
        <v>29</v>
      </c>
      <c r="D2515" s="58" t="s">
        <v>116</v>
      </c>
      <c r="E2515" s="58" t="s">
        <v>105</v>
      </c>
      <c r="F2515" s="58" t="s">
        <v>106</v>
      </c>
      <c r="G2515" s="58" t="s">
        <v>107</v>
      </c>
      <c r="H2515" s="58" t="s">
        <v>108</v>
      </c>
      <c r="I2515" s="58" t="s">
        <v>109</v>
      </c>
      <c r="J2515" s="58">
        <v>194</v>
      </c>
      <c r="K2515" s="58">
        <v>277.42</v>
      </c>
    </row>
    <row r="2516" spans="1:11" hidden="1">
      <c r="A2516" s="58" t="s">
        <v>112</v>
      </c>
      <c r="B2516" s="58">
        <v>2023</v>
      </c>
      <c r="C2516" s="58" t="s">
        <v>29</v>
      </c>
      <c r="D2516" s="58" t="s">
        <v>116</v>
      </c>
      <c r="E2516" s="58" t="s">
        <v>105</v>
      </c>
      <c r="F2516" s="58" t="s">
        <v>106</v>
      </c>
      <c r="G2516" s="58" t="s">
        <v>107</v>
      </c>
      <c r="H2516" s="58" t="s">
        <v>108</v>
      </c>
      <c r="I2516" s="58" t="s">
        <v>109</v>
      </c>
      <c r="J2516" s="58">
        <v>170</v>
      </c>
      <c r="K2516" s="58">
        <v>243.1</v>
      </c>
    </row>
    <row r="2517" spans="1:11" hidden="1">
      <c r="A2517" s="58" t="s">
        <v>112</v>
      </c>
      <c r="B2517" s="58">
        <v>2023</v>
      </c>
      <c r="C2517" s="58" t="s">
        <v>29</v>
      </c>
      <c r="D2517" s="58" t="s">
        <v>116</v>
      </c>
      <c r="E2517" s="58" t="s">
        <v>105</v>
      </c>
      <c r="F2517" s="58" t="s">
        <v>106</v>
      </c>
      <c r="G2517" s="58" t="s">
        <v>107</v>
      </c>
      <c r="H2517" s="58" t="s">
        <v>108</v>
      </c>
      <c r="I2517" s="58" t="s">
        <v>109</v>
      </c>
      <c r="J2517" s="58">
        <v>196</v>
      </c>
      <c r="K2517" s="58">
        <v>526.24</v>
      </c>
    </row>
    <row r="2518" spans="1:11" hidden="1">
      <c r="A2518" s="58" t="s">
        <v>112</v>
      </c>
      <c r="B2518" s="58">
        <v>2023</v>
      </c>
      <c r="C2518" s="58" t="s">
        <v>29</v>
      </c>
      <c r="D2518" s="58" t="s">
        <v>116</v>
      </c>
      <c r="E2518" s="58" t="s">
        <v>105</v>
      </c>
      <c r="F2518" s="58" t="s">
        <v>106</v>
      </c>
      <c r="G2518" s="58" t="s">
        <v>107</v>
      </c>
      <c r="H2518" s="58" t="s">
        <v>108</v>
      </c>
      <c r="I2518" s="58" t="s">
        <v>109</v>
      </c>
      <c r="J2518" s="58">
        <v>166</v>
      </c>
      <c r="K2518" s="58">
        <v>526.24</v>
      </c>
    </row>
    <row r="2519" spans="1:11" hidden="1">
      <c r="A2519" s="58" t="s">
        <v>114</v>
      </c>
      <c r="B2519" s="58">
        <v>2023</v>
      </c>
      <c r="C2519" s="58" t="s">
        <v>29</v>
      </c>
      <c r="D2519" s="58" t="s">
        <v>116</v>
      </c>
      <c r="E2519" s="58" t="s">
        <v>105</v>
      </c>
      <c r="F2519" s="58" t="s">
        <v>106</v>
      </c>
      <c r="G2519" s="58" t="s">
        <v>107</v>
      </c>
      <c r="H2519" s="58" t="s">
        <v>108</v>
      </c>
      <c r="I2519" s="58" t="s">
        <v>109</v>
      </c>
      <c r="J2519" s="58">
        <v>168</v>
      </c>
      <c r="K2519" s="58">
        <v>240.24</v>
      </c>
    </row>
    <row r="2520" spans="1:11" hidden="1">
      <c r="A2520" s="58" t="s">
        <v>114</v>
      </c>
      <c r="B2520" s="58">
        <v>2023</v>
      </c>
      <c r="C2520" s="58" t="s">
        <v>29</v>
      </c>
      <c r="D2520" s="58" t="s">
        <v>116</v>
      </c>
      <c r="E2520" s="58" t="s">
        <v>105</v>
      </c>
      <c r="F2520" s="58" t="s">
        <v>106</v>
      </c>
      <c r="G2520" s="58" t="s">
        <v>107</v>
      </c>
      <c r="H2520" s="58" t="s">
        <v>108</v>
      </c>
      <c r="I2520" s="58" t="s">
        <v>109</v>
      </c>
      <c r="J2520" s="58">
        <v>195</v>
      </c>
      <c r="K2520" s="58">
        <v>278.85000000000002</v>
      </c>
    </row>
    <row r="2521" spans="1:11" hidden="1">
      <c r="A2521" s="58" t="s">
        <v>112</v>
      </c>
      <c r="B2521" s="58">
        <v>2023</v>
      </c>
      <c r="C2521" s="58" t="s">
        <v>29</v>
      </c>
      <c r="D2521" s="58" t="s">
        <v>116</v>
      </c>
      <c r="E2521" s="58" t="s">
        <v>105</v>
      </c>
      <c r="F2521" s="58" t="s">
        <v>106</v>
      </c>
      <c r="G2521" s="58" t="s">
        <v>107</v>
      </c>
      <c r="H2521" s="58" t="s">
        <v>108</v>
      </c>
      <c r="I2521" s="58" t="s">
        <v>109</v>
      </c>
      <c r="J2521" s="58">
        <v>752</v>
      </c>
      <c r="K2521" s="58">
        <v>1075.3599999999999</v>
      </c>
    </row>
    <row r="2522" spans="1:11" hidden="1">
      <c r="A2522" s="58" t="s">
        <v>112</v>
      </c>
      <c r="B2522" s="58">
        <v>2023</v>
      </c>
      <c r="C2522" s="58" t="s">
        <v>29</v>
      </c>
      <c r="D2522" s="58" t="s">
        <v>116</v>
      </c>
      <c r="E2522" s="58" t="s">
        <v>105</v>
      </c>
      <c r="F2522" s="58" t="s">
        <v>106</v>
      </c>
      <c r="G2522" s="58" t="s">
        <v>107</v>
      </c>
      <c r="H2522" s="58" t="s">
        <v>108</v>
      </c>
      <c r="I2522" s="58" t="s">
        <v>109</v>
      </c>
      <c r="J2522" s="58">
        <v>838</v>
      </c>
      <c r="K2522" s="58">
        <v>1198.3399999999999</v>
      </c>
    </row>
    <row r="2523" spans="1:11" hidden="1">
      <c r="A2523" s="58" t="s">
        <v>112</v>
      </c>
      <c r="B2523" s="58">
        <v>2023</v>
      </c>
      <c r="C2523" s="58" t="s">
        <v>29</v>
      </c>
      <c r="D2523" s="58" t="s">
        <v>116</v>
      </c>
      <c r="E2523" s="58" t="s">
        <v>105</v>
      </c>
      <c r="F2523" s="58" t="s">
        <v>106</v>
      </c>
      <c r="G2523" s="58" t="s">
        <v>107</v>
      </c>
      <c r="H2523" s="58" t="s">
        <v>108</v>
      </c>
      <c r="I2523" s="58" t="s">
        <v>109</v>
      </c>
      <c r="J2523" s="58">
        <v>197</v>
      </c>
      <c r="K2523" s="58">
        <v>281.70999999999998</v>
      </c>
    </row>
    <row r="2524" spans="1:11" hidden="1">
      <c r="A2524" s="58" t="s">
        <v>103</v>
      </c>
      <c r="B2524" s="58">
        <v>2023</v>
      </c>
      <c r="C2524" s="58" t="s">
        <v>29</v>
      </c>
      <c r="D2524" s="58" t="s">
        <v>116</v>
      </c>
      <c r="E2524" s="58" t="s">
        <v>105</v>
      </c>
      <c r="F2524" s="58" t="s">
        <v>106</v>
      </c>
      <c r="G2524" s="58" t="s">
        <v>107</v>
      </c>
      <c r="H2524" s="58" t="s">
        <v>108</v>
      </c>
      <c r="I2524" s="58" t="s">
        <v>109</v>
      </c>
      <c r="J2524" s="58">
        <v>167</v>
      </c>
      <c r="K2524" s="58">
        <v>238.81</v>
      </c>
    </row>
    <row r="2525" spans="1:11" hidden="1">
      <c r="A2525" s="58" t="s">
        <v>113</v>
      </c>
      <c r="B2525" s="58">
        <v>2023</v>
      </c>
      <c r="C2525" s="58" t="s">
        <v>28</v>
      </c>
      <c r="D2525" s="58" t="s">
        <v>116</v>
      </c>
      <c r="E2525" s="58" t="s">
        <v>105</v>
      </c>
      <c r="F2525" s="58" t="s">
        <v>106</v>
      </c>
      <c r="G2525" s="58" t="s">
        <v>107</v>
      </c>
      <c r="H2525" s="58" t="s">
        <v>108</v>
      </c>
      <c r="I2525" s="58" t="s">
        <v>109</v>
      </c>
      <c r="J2525" s="58">
        <v>200</v>
      </c>
      <c r="K2525" s="58">
        <v>286</v>
      </c>
    </row>
    <row r="2526" spans="1:11" hidden="1">
      <c r="A2526" s="58" t="s">
        <v>103</v>
      </c>
      <c r="B2526" s="58">
        <v>2023</v>
      </c>
      <c r="C2526" s="58" t="s">
        <v>28</v>
      </c>
      <c r="D2526" s="58" t="s">
        <v>116</v>
      </c>
      <c r="E2526" s="58" t="s">
        <v>105</v>
      </c>
      <c r="F2526" s="58" t="s">
        <v>106</v>
      </c>
      <c r="G2526" s="58" t="s">
        <v>107</v>
      </c>
      <c r="H2526" s="58" t="s">
        <v>108</v>
      </c>
      <c r="I2526" s="58" t="s">
        <v>109</v>
      </c>
      <c r="J2526" s="58">
        <v>202</v>
      </c>
      <c r="K2526" s="58">
        <v>526.24</v>
      </c>
    </row>
    <row r="2527" spans="1:11" hidden="1">
      <c r="A2527" s="58" t="s">
        <v>103</v>
      </c>
      <c r="B2527" s="58">
        <v>2023</v>
      </c>
      <c r="C2527" s="58" t="s">
        <v>28</v>
      </c>
      <c r="D2527" s="58" t="s">
        <v>116</v>
      </c>
      <c r="E2527" s="58" t="s">
        <v>105</v>
      </c>
      <c r="F2527" s="58" t="s">
        <v>106</v>
      </c>
      <c r="G2527" s="58" t="s">
        <v>107</v>
      </c>
      <c r="H2527" s="58" t="s">
        <v>108</v>
      </c>
      <c r="I2527" s="58" t="s">
        <v>109</v>
      </c>
      <c r="J2527" s="58">
        <v>172</v>
      </c>
      <c r="K2527" s="58">
        <v>526.24</v>
      </c>
    </row>
    <row r="2528" spans="1:11" hidden="1">
      <c r="A2528" s="58" t="s">
        <v>103</v>
      </c>
      <c r="B2528" s="58">
        <v>2023</v>
      </c>
      <c r="C2528" s="58" t="s">
        <v>28</v>
      </c>
      <c r="D2528" s="58" t="s">
        <v>116</v>
      </c>
      <c r="E2528" s="58" t="s">
        <v>105</v>
      </c>
      <c r="F2528" s="58" t="s">
        <v>106</v>
      </c>
      <c r="G2528" s="58" t="s">
        <v>107</v>
      </c>
      <c r="H2528" s="58" t="s">
        <v>108</v>
      </c>
      <c r="I2528" s="58" t="s">
        <v>109</v>
      </c>
      <c r="J2528" s="58">
        <v>970</v>
      </c>
      <c r="K2528" s="58">
        <v>1387.1</v>
      </c>
    </row>
    <row r="2529" spans="1:11" hidden="1">
      <c r="A2529" s="58" t="s">
        <v>103</v>
      </c>
      <c r="B2529" s="58">
        <v>2023</v>
      </c>
      <c r="C2529" s="58" t="s">
        <v>28</v>
      </c>
      <c r="D2529" s="58" t="s">
        <v>116</v>
      </c>
      <c r="E2529" s="58" t="s">
        <v>105</v>
      </c>
      <c r="F2529" s="58" t="s">
        <v>106</v>
      </c>
      <c r="G2529" s="58" t="s">
        <v>107</v>
      </c>
      <c r="H2529" s="58" t="s">
        <v>108</v>
      </c>
      <c r="I2529" s="58" t="s">
        <v>109</v>
      </c>
      <c r="J2529" s="58">
        <v>174</v>
      </c>
      <c r="K2529" s="58">
        <v>248.82</v>
      </c>
    </row>
    <row r="2530" spans="1:11" hidden="1">
      <c r="A2530" s="58" t="s">
        <v>103</v>
      </c>
      <c r="B2530" s="58">
        <v>2023</v>
      </c>
      <c r="C2530" s="58" t="s">
        <v>28</v>
      </c>
      <c r="D2530" s="58" t="s">
        <v>116</v>
      </c>
      <c r="E2530" s="58" t="s">
        <v>105</v>
      </c>
      <c r="F2530" s="58" t="s">
        <v>106</v>
      </c>
      <c r="G2530" s="58" t="s">
        <v>107</v>
      </c>
      <c r="H2530" s="58" t="s">
        <v>108</v>
      </c>
      <c r="I2530" s="58" t="s">
        <v>109</v>
      </c>
      <c r="J2530" s="58">
        <v>201</v>
      </c>
      <c r="K2530" s="58">
        <v>287.43</v>
      </c>
    </row>
    <row r="2531" spans="1:11" hidden="1">
      <c r="A2531" s="58" t="s">
        <v>103</v>
      </c>
      <c r="B2531" s="58">
        <v>2023</v>
      </c>
      <c r="C2531" s="58" t="s">
        <v>28</v>
      </c>
      <c r="D2531" s="58" t="s">
        <v>116</v>
      </c>
      <c r="E2531" s="58" t="s">
        <v>105</v>
      </c>
      <c r="F2531" s="58" t="s">
        <v>106</v>
      </c>
      <c r="G2531" s="58" t="s">
        <v>107</v>
      </c>
      <c r="H2531" s="58" t="s">
        <v>108</v>
      </c>
      <c r="I2531" s="58" t="s">
        <v>109</v>
      </c>
      <c r="J2531" s="58">
        <v>171</v>
      </c>
      <c r="K2531" s="58">
        <v>244.53</v>
      </c>
    </row>
    <row r="2532" spans="1:11" hidden="1">
      <c r="A2532" s="58" t="s">
        <v>103</v>
      </c>
      <c r="B2532" s="58">
        <v>2023</v>
      </c>
      <c r="C2532" s="58" t="s">
        <v>28</v>
      </c>
      <c r="D2532" s="58" t="s">
        <v>116</v>
      </c>
      <c r="E2532" s="58" t="s">
        <v>105</v>
      </c>
      <c r="F2532" s="58" t="s">
        <v>106</v>
      </c>
      <c r="G2532" s="58" t="s">
        <v>107</v>
      </c>
      <c r="H2532" s="58" t="s">
        <v>108</v>
      </c>
      <c r="I2532" s="58" t="s">
        <v>109</v>
      </c>
      <c r="J2532" s="58">
        <v>751</v>
      </c>
      <c r="K2532" s="58">
        <v>1073.93</v>
      </c>
    </row>
    <row r="2533" spans="1:11" hidden="1">
      <c r="A2533" s="58" t="s">
        <v>103</v>
      </c>
      <c r="B2533" s="58">
        <v>2023</v>
      </c>
      <c r="C2533" s="58" t="s">
        <v>28</v>
      </c>
      <c r="D2533" s="58" t="s">
        <v>116</v>
      </c>
      <c r="E2533" s="58" t="s">
        <v>105</v>
      </c>
      <c r="F2533" s="58" t="s">
        <v>106</v>
      </c>
      <c r="G2533" s="58" t="s">
        <v>107</v>
      </c>
      <c r="H2533" s="58" t="s">
        <v>108</v>
      </c>
      <c r="I2533" s="58" t="s">
        <v>109</v>
      </c>
      <c r="J2533" s="58">
        <v>837</v>
      </c>
      <c r="K2533" s="58">
        <v>1196.9100000000001</v>
      </c>
    </row>
    <row r="2534" spans="1:11" hidden="1">
      <c r="A2534" s="58" t="s">
        <v>113</v>
      </c>
      <c r="B2534" s="58">
        <v>2023</v>
      </c>
      <c r="C2534" s="58" t="s">
        <v>28</v>
      </c>
      <c r="D2534" s="58" t="s">
        <v>116</v>
      </c>
      <c r="E2534" s="58" t="s">
        <v>105</v>
      </c>
      <c r="F2534" s="58" t="s">
        <v>106</v>
      </c>
      <c r="G2534" s="58" t="s">
        <v>107</v>
      </c>
      <c r="H2534" s="58" t="s">
        <v>108</v>
      </c>
      <c r="I2534" s="58" t="s">
        <v>109</v>
      </c>
      <c r="J2534" s="58">
        <v>173</v>
      </c>
      <c r="K2534" s="58">
        <v>247.39</v>
      </c>
    </row>
    <row r="2535" spans="1:11" hidden="1">
      <c r="A2535" s="58" t="s">
        <v>110</v>
      </c>
      <c r="B2535" s="58">
        <v>2023</v>
      </c>
      <c r="C2535" s="58" t="s">
        <v>24</v>
      </c>
      <c r="D2535" s="58" t="s">
        <v>116</v>
      </c>
      <c r="E2535" s="58" t="s">
        <v>105</v>
      </c>
      <c r="F2535" s="58" t="s">
        <v>106</v>
      </c>
      <c r="G2535" s="58" t="s">
        <v>107</v>
      </c>
      <c r="H2535" s="58" t="s">
        <v>108</v>
      </c>
      <c r="I2535" s="58" t="s">
        <v>109</v>
      </c>
      <c r="J2535" s="58">
        <v>218</v>
      </c>
      <c r="K2535" s="58">
        <v>311.74</v>
      </c>
    </row>
    <row r="2536" spans="1:11" hidden="1">
      <c r="A2536" s="58" t="s">
        <v>110</v>
      </c>
      <c r="B2536" s="58">
        <v>2023</v>
      </c>
      <c r="C2536" s="58" t="s">
        <v>24</v>
      </c>
      <c r="D2536" s="58" t="s">
        <v>116</v>
      </c>
      <c r="E2536" s="58" t="s">
        <v>105</v>
      </c>
      <c r="F2536" s="58" t="s">
        <v>106</v>
      </c>
      <c r="G2536" s="58" t="s">
        <v>107</v>
      </c>
      <c r="H2536" s="58" t="s">
        <v>108</v>
      </c>
      <c r="I2536" s="58" t="s">
        <v>109</v>
      </c>
      <c r="J2536" s="58">
        <v>188</v>
      </c>
      <c r="K2536" s="58">
        <v>268.83999999999997</v>
      </c>
    </row>
    <row r="2537" spans="1:11" hidden="1">
      <c r="A2537" s="58" t="s">
        <v>110</v>
      </c>
      <c r="B2537" s="58">
        <v>2023</v>
      </c>
      <c r="C2537" s="58" t="s">
        <v>24</v>
      </c>
      <c r="D2537" s="58" t="s">
        <v>116</v>
      </c>
      <c r="E2537" s="58" t="s">
        <v>105</v>
      </c>
      <c r="F2537" s="58" t="s">
        <v>106</v>
      </c>
      <c r="G2537" s="58" t="s">
        <v>107</v>
      </c>
      <c r="H2537" s="58" t="s">
        <v>108</v>
      </c>
      <c r="I2537" s="58" t="s">
        <v>109</v>
      </c>
      <c r="J2537" s="58">
        <v>214</v>
      </c>
      <c r="K2537" s="58">
        <v>526.24</v>
      </c>
    </row>
    <row r="2538" spans="1:11" hidden="1">
      <c r="A2538" s="58" t="s">
        <v>110</v>
      </c>
      <c r="B2538" s="58">
        <v>2023</v>
      </c>
      <c r="C2538" s="58" t="s">
        <v>24</v>
      </c>
      <c r="D2538" s="58" t="s">
        <v>116</v>
      </c>
      <c r="E2538" s="58" t="s">
        <v>105</v>
      </c>
      <c r="F2538" s="58" t="s">
        <v>106</v>
      </c>
      <c r="G2538" s="58" t="s">
        <v>107</v>
      </c>
      <c r="H2538" s="58" t="s">
        <v>108</v>
      </c>
      <c r="I2538" s="58" t="s">
        <v>109</v>
      </c>
      <c r="J2538" s="58">
        <v>190</v>
      </c>
      <c r="K2538" s="58">
        <v>526.24</v>
      </c>
    </row>
    <row r="2539" spans="1:11" hidden="1">
      <c r="A2539" s="58" t="s">
        <v>110</v>
      </c>
      <c r="B2539" s="58">
        <v>2023</v>
      </c>
      <c r="C2539" s="58" t="s">
        <v>24</v>
      </c>
      <c r="D2539" s="58" t="s">
        <v>116</v>
      </c>
      <c r="E2539" s="58" t="s">
        <v>105</v>
      </c>
      <c r="F2539" s="58" t="s">
        <v>106</v>
      </c>
      <c r="G2539" s="58" t="s">
        <v>107</v>
      </c>
      <c r="H2539" s="58" t="s">
        <v>108</v>
      </c>
      <c r="I2539" s="58" t="s">
        <v>109</v>
      </c>
      <c r="J2539" s="58">
        <v>967</v>
      </c>
      <c r="K2539" s="58">
        <v>1382.81</v>
      </c>
    </row>
    <row r="2540" spans="1:11" hidden="1">
      <c r="A2540" s="58" t="s">
        <v>110</v>
      </c>
      <c r="B2540" s="58">
        <v>2023</v>
      </c>
      <c r="C2540" s="58" t="s">
        <v>24</v>
      </c>
      <c r="D2540" s="58" t="s">
        <v>116</v>
      </c>
      <c r="E2540" s="58" t="s">
        <v>105</v>
      </c>
      <c r="F2540" s="58" t="s">
        <v>106</v>
      </c>
      <c r="G2540" s="58" t="s">
        <v>107</v>
      </c>
      <c r="H2540" s="58" t="s">
        <v>108</v>
      </c>
      <c r="I2540" s="58" t="s">
        <v>109</v>
      </c>
      <c r="J2540" s="58">
        <v>189</v>
      </c>
      <c r="K2540" s="58">
        <v>270.27</v>
      </c>
    </row>
    <row r="2541" spans="1:11" hidden="1">
      <c r="A2541" s="58" t="s">
        <v>110</v>
      </c>
      <c r="B2541" s="58">
        <v>2023</v>
      </c>
      <c r="C2541" s="58" t="s">
        <v>24</v>
      </c>
      <c r="D2541" s="58" t="s">
        <v>116</v>
      </c>
      <c r="E2541" s="58" t="s">
        <v>105</v>
      </c>
      <c r="F2541" s="58" t="s">
        <v>106</v>
      </c>
      <c r="G2541" s="58" t="s">
        <v>107</v>
      </c>
      <c r="H2541" s="58" t="s">
        <v>108</v>
      </c>
      <c r="I2541" s="58" t="s">
        <v>109</v>
      </c>
      <c r="J2541" s="58">
        <v>748</v>
      </c>
      <c r="K2541" s="58">
        <v>1069.6400000000001</v>
      </c>
    </row>
    <row r="2542" spans="1:11" hidden="1">
      <c r="A2542" s="58" t="s">
        <v>110</v>
      </c>
      <c r="B2542" s="58">
        <v>2023</v>
      </c>
      <c r="C2542" s="58" t="s">
        <v>24</v>
      </c>
      <c r="D2542" s="58" t="s">
        <v>116</v>
      </c>
      <c r="E2542" s="58" t="s">
        <v>105</v>
      </c>
      <c r="F2542" s="58" t="s">
        <v>106</v>
      </c>
      <c r="G2542" s="58" t="s">
        <v>107</v>
      </c>
      <c r="H2542" s="58" t="s">
        <v>108</v>
      </c>
      <c r="I2542" s="58" t="s">
        <v>109</v>
      </c>
      <c r="J2542" s="58">
        <v>835</v>
      </c>
      <c r="K2542" s="58">
        <v>1194.05</v>
      </c>
    </row>
    <row r="2543" spans="1:11" hidden="1">
      <c r="A2543" s="58" t="s">
        <v>110</v>
      </c>
      <c r="B2543" s="58">
        <v>2023</v>
      </c>
      <c r="C2543" s="58" t="s">
        <v>24</v>
      </c>
      <c r="D2543" s="58" t="s">
        <v>116</v>
      </c>
      <c r="E2543" s="58" t="s">
        <v>105</v>
      </c>
      <c r="F2543" s="58" t="s">
        <v>106</v>
      </c>
      <c r="G2543" s="58" t="s">
        <v>107</v>
      </c>
      <c r="H2543" s="58" t="s">
        <v>108</v>
      </c>
      <c r="I2543" s="58" t="s">
        <v>109</v>
      </c>
      <c r="J2543" s="58">
        <v>215</v>
      </c>
      <c r="K2543" s="58">
        <v>307.45</v>
      </c>
    </row>
    <row r="2544" spans="1:11" hidden="1">
      <c r="A2544" s="58" t="s">
        <v>110</v>
      </c>
      <c r="B2544" s="58">
        <v>2023</v>
      </c>
      <c r="C2544" s="58" t="s">
        <v>24</v>
      </c>
      <c r="D2544" s="58" t="s">
        <v>116</v>
      </c>
      <c r="E2544" s="58" t="s">
        <v>105</v>
      </c>
      <c r="F2544" s="58" t="s">
        <v>106</v>
      </c>
      <c r="G2544" s="58" t="s">
        <v>107</v>
      </c>
      <c r="H2544" s="58" t="s">
        <v>108</v>
      </c>
      <c r="I2544" s="58" t="s">
        <v>109</v>
      </c>
      <c r="J2544" s="58">
        <v>191</v>
      </c>
      <c r="K2544" s="58">
        <v>273.13</v>
      </c>
    </row>
    <row r="2545" spans="1:11" hidden="1">
      <c r="A2545" s="58" t="s">
        <v>114</v>
      </c>
      <c r="B2545" s="58">
        <v>2023</v>
      </c>
      <c r="C2545" s="58" t="s">
        <v>27</v>
      </c>
      <c r="D2545" s="58" t="s">
        <v>116</v>
      </c>
      <c r="E2545" s="58" t="s">
        <v>105</v>
      </c>
      <c r="F2545" s="58" t="s">
        <v>106</v>
      </c>
      <c r="G2545" s="58" t="s">
        <v>107</v>
      </c>
      <c r="H2545" s="58" t="s">
        <v>108</v>
      </c>
      <c r="I2545" s="58" t="s">
        <v>109</v>
      </c>
      <c r="J2545" s="58">
        <v>206</v>
      </c>
      <c r="K2545" s="58">
        <v>294.58</v>
      </c>
    </row>
    <row r="2546" spans="1:11" hidden="1">
      <c r="A2546" s="58" t="s">
        <v>110</v>
      </c>
      <c r="B2546" s="58">
        <v>2023</v>
      </c>
      <c r="C2546" s="58" t="s">
        <v>27</v>
      </c>
      <c r="D2546" s="58" t="s">
        <v>116</v>
      </c>
      <c r="E2546" s="58" t="s">
        <v>105</v>
      </c>
      <c r="F2546" s="58" t="s">
        <v>106</v>
      </c>
      <c r="G2546" s="58" t="s">
        <v>107</v>
      </c>
      <c r="H2546" s="58" t="s">
        <v>108</v>
      </c>
      <c r="I2546" s="58" t="s">
        <v>109</v>
      </c>
      <c r="J2546" s="58">
        <v>176</v>
      </c>
      <c r="K2546" s="58">
        <v>251.68</v>
      </c>
    </row>
    <row r="2547" spans="1:11" hidden="1">
      <c r="A2547" s="58" t="s">
        <v>110</v>
      </c>
      <c r="B2547" s="58">
        <v>2023</v>
      </c>
      <c r="C2547" s="58" t="s">
        <v>27</v>
      </c>
      <c r="D2547" s="58" t="s">
        <v>116</v>
      </c>
      <c r="E2547" s="58" t="s">
        <v>105</v>
      </c>
      <c r="F2547" s="58" t="s">
        <v>106</v>
      </c>
      <c r="G2547" s="58" t="s">
        <v>107</v>
      </c>
      <c r="H2547" s="58" t="s">
        <v>108</v>
      </c>
      <c r="I2547" s="58" t="s">
        <v>109</v>
      </c>
      <c r="J2547" s="58">
        <v>208</v>
      </c>
      <c r="K2547" s="58">
        <v>526.24</v>
      </c>
    </row>
    <row r="2548" spans="1:11" hidden="1">
      <c r="A2548" s="58" t="s">
        <v>110</v>
      </c>
      <c r="B2548" s="58">
        <v>2023</v>
      </c>
      <c r="C2548" s="58" t="s">
        <v>27</v>
      </c>
      <c r="D2548" s="58" t="s">
        <v>116</v>
      </c>
      <c r="E2548" s="58" t="s">
        <v>105</v>
      </c>
      <c r="F2548" s="58" t="s">
        <v>106</v>
      </c>
      <c r="G2548" s="58" t="s">
        <v>107</v>
      </c>
      <c r="H2548" s="58" t="s">
        <v>108</v>
      </c>
      <c r="I2548" s="58" t="s">
        <v>109</v>
      </c>
      <c r="J2548" s="58">
        <v>178</v>
      </c>
      <c r="K2548" s="58">
        <v>526.24</v>
      </c>
    </row>
    <row r="2549" spans="1:11" hidden="1">
      <c r="A2549" s="58" t="s">
        <v>110</v>
      </c>
      <c r="B2549" s="58">
        <v>2023</v>
      </c>
      <c r="C2549" s="58" t="s">
        <v>27</v>
      </c>
      <c r="D2549" s="58" t="s">
        <v>116</v>
      </c>
      <c r="E2549" s="58" t="s">
        <v>105</v>
      </c>
      <c r="F2549" s="58" t="s">
        <v>106</v>
      </c>
      <c r="G2549" s="58" t="s">
        <v>107</v>
      </c>
      <c r="H2549" s="58" t="s">
        <v>108</v>
      </c>
      <c r="I2549" s="58" t="s">
        <v>109</v>
      </c>
      <c r="J2549" s="58">
        <v>969</v>
      </c>
      <c r="K2549" s="58">
        <v>1385.67</v>
      </c>
    </row>
    <row r="2550" spans="1:11" hidden="1">
      <c r="A2550" s="58" t="s">
        <v>110</v>
      </c>
      <c r="B2550" s="58">
        <v>2023</v>
      </c>
      <c r="C2550" s="58" t="s">
        <v>27</v>
      </c>
      <c r="D2550" s="58" t="s">
        <v>116</v>
      </c>
      <c r="E2550" s="58" t="s">
        <v>105</v>
      </c>
      <c r="F2550" s="58" t="s">
        <v>106</v>
      </c>
      <c r="G2550" s="58" t="s">
        <v>107</v>
      </c>
      <c r="H2550" s="58" t="s">
        <v>108</v>
      </c>
      <c r="I2550" s="58" t="s">
        <v>109</v>
      </c>
      <c r="J2550" s="58">
        <v>180</v>
      </c>
      <c r="K2550" s="58">
        <v>257.39999999999998</v>
      </c>
    </row>
    <row r="2551" spans="1:11" hidden="1">
      <c r="A2551" s="58" t="s">
        <v>110</v>
      </c>
      <c r="B2551" s="58">
        <v>2023</v>
      </c>
      <c r="C2551" s="58" t="s">
        <v>27</v>
      </c>
      <c r="D2551" s="58" t="s">
        <v>116</v>
      </c>
      <c r="E2551" s="58" t="s">
        <v>105</v>
      </c>
      <c r="F2551" s="58" t="s">
        <v>106</v>
      </c>
      <c r="G2551" s="58" t="s">
        <v>107</v>
      </c>
      <c r="H2551" s="58" t="s">
        <v>108</v>
      </c>
      <c r="I2551" s="58" t="s">
        <v>109</v>
      </c>
      <c r="J2551" s="58">
        <v>207</v>
      </c>
      <c r="K2551" s="58">
        <v>296.01</v>
      </c>
    </row>
    <row r="2552" spans="1:11" hidden="1">
      <c r="A2552" s="58" t="s">
        <v>110</v>
      </c>
      <c r="B2552" s="58">
        <v>2023</v>
      </c>
      <c r="C2552" s="58" t="s">
        <v>27</v>
      </c>
      <c r="D2552" s="58" t="s">
        <v>116</v>
      </c>
      <c r="E2552" s="58" t="s">
        <v>105</v>
      </c>
      <c r="F2552" s="58" t="s">
        <v>106</v>
      </c>
      <c r="G2552" s="58" t="s">
        <v>107</v>
      </c>
      <c r="H2552" s="58" t="s">
        <v>108</v>
      </c>
      <c r="I2552" s="58" t="s">
        <v>109</v>
      </c>
      <c r="J2552" s="58">
        <v>177</v>
      </c>
      <c r="K2552" s="58">
        <v>253.11</v>
      </c>
    </row>
    <row r="2553" spans="1:11" hidden="1">
      <c r="A2553" s="58" t="s">
        <v>110</v>
      </c>
      <c r="B2553" s="58">
        <v>2023</v>
      </c>
      <c r="C2553" s="58" t="s">
        <v>27</v>
      </c>
      <c r="D2553" s="58" t="s">
        <v>116</v>
      </c>
      <c r="E2553" s="58" t="s">
        <v>105</v>
      </c>
      <c r="F2553" s="58" t="s">
        <v>106</v>
      </c>
      <c r="G2553" s="58" t="s">
        <v>107</v>
      </c>
      <c r="H2553" s="58" t="s">
        <v>108</v>
      </c>
      <c r="I2553" s="58" t="s">
        <v>109</v>
      </c>
      <c r="J2553" s="58">
        <v>750</v>
      </c>
      <c r="K2553" s="58">
        <v>1072.5</v>
      </c>
    </row>
    <row r="2554" spans="1:11" hidden="1">
      <c r="A2554" s="58" t="s">
        <v>110</v>
      </c>
      <c r="B2554" s="58">
        <v>2023</v>
      </c>
      <c r="C2554" s="58" t="s">
        <v>27</v>
      </c>
      <c r="D2554" s="58" t="s">
        <v>116</v>
      </c>
      <c r="E2554" s="58" t="s">
        <v>105</v>
      </c>
      <c r="F2554" s="58" t="s">
        <v>106</v>
      </c>
      <c r="G2554" s="58" t="s">
        <v>107</v>
      </c>
      <c r="H2554" s="58" t="s">
        <v>108</v>
      </c>
      <c r="I2554" s="58" t="s">
        <v>109</v>
      </c>
      <c r="J2554" s="58">
        <v>836</v>
      </c>
      <c r="K2554" s="58">
        <v>1195.48</v>
      </c>
    </row>
    <row r="2555" spans="1:11" hidden="1">
      <c r="A2555" s="58" t="s">
        <v>110</v>
      </c>
      <c r="B2555" s="58">
        <v>2023</v>
      </c>
      <c r="C2555" s="58" t="s">
        <v>27</v>
      </c>
      <c r="D2555" s="58" t="s">
        <v>116</v>
      </c>
      <c r="E2555" s="58" t="s">
        <v>105</v>
      </c>
      <c r="F2555" s="58" t="s">
        <v>106</v>
      </c>
      <c r="G2555" s="58" t="s">
        <v>107</v>
      </c>
      <c r="H2555" s="58" t="s">
        <v>108</v>
      </c>
      <c r="I2555" s="58" t="s">
        <v>109</v>
      </c>
      <c r="J2555" s="58">
        <v>203</v>
      </c>
      <c r="K2555" s="58">
        <v>290.29000000000002</v>
      </c>
    </row>
    <row r="2556" spans="1:11" hidden="1">
      <c r="A2556" s="58" t="s">
        <v>114</v>
      </c>
      <c r="B2556" s="58">
        <v>2023</v>
      </c>
      <c r="C2556" s="58" t="s">
        <v>27</v>
      </c>
      <c r="D2556" s="58" t="s">
        <v>116</v>
      </c>
      <c r="E2556" s="58" t="s">
        <v>105</v>
      </c>
      <c r="F2556" s="58" t="s">
        <v>106</v>
      </c>
      <c r="G2556" s="58" t="s">
        <v>107</v>
      </c>
      <c r="H2556" s="58" t="s">
        <v>108</v>
      </c>
      <c r="I2556" s="58" t="s">
        <v>109</v>
      </c>
      <c r="J2556" s="58">
        <v>179</v>
      </c>
      <c r="K2556" s="58">
        <v>255.97</v>
      </c>
    </row>
    <row r="2557" spans="1:11" hidden="1">
      <c r="A2557" s="58" t="s">
        <v>103</v>
      </c>
      <c r="B2557" s="58">
        <v>2023</v>
      </c>
      <c r="C2557" s="58" t="s">
        <v>33</v>
      </c>
      <c r="D2557" s="58" t="s">
        <v>116</v>
      </c>
      <c r="E2557" s="58" t="s">
        <v>105</v>
      </c>
      <c r="F2557" s="58" t="s">
        <v>106</v>
      </c>
      <c r="G2557" s="58" t="s">
        <v>107</v>
      </c>
      <c r="H2557" s="58" t="s">
        <v>108</v>
      </c>
      <c r="I2557" s="58" t="s">
        <v>109</v>
      </c>
      <c r="J2557" s="58">
        <v>176</v>
      </c>
      <c r="K2557" s="58">
        <v>251.68</v>
      </c>
    </row>
    <row r="2558" spans="1:11" hidden="1">
      <c r="A2558" s="58" t="s">
        <v>103</v>
      </c>
      <c r="B2558" s="58">
        <v>2023</v>
      </c>
      <c r="C2558" s="58" t="s">
        <v>33</v>
      </c>
      <c r="D2558" s="58" t="s">
        <v>116</v>
      </c>
      <c r="E2558" s="58" t="s">
        <v>105</v>
      </c>
      <c r="F2558" s="58" t="s">
        <v>106</v>
      </c>
      <c r="G2558" s="58" t="s">
        <v>107</v>
      </c>
      <c r="H2558" s="58" t="s">
        <v>108</v>
      </c>
      <c r="I2558" s="58" t="s">
        <v>109</v>
      </c>
      <c r="J2558" s="58">
        <v>146</v>
      </c>
      <c r="K2558" s="58">
        <v>208.78</v>
      </c>
    </row>
    <row r="2559" spans="1:11" hidden="1">
      <c r="A2559" s="58" t="s">
        <v>103</v>
      </c>
      <c r="B2559" s="58">
        <v>2023</v>
      </c>
      <c r="C2559" s="58" t="s">
        <v>33</v>
      </c>
      <c r="D2559" s="58" t="s">
        <v>116</v>
      </c>
      <c r="E2559" s="58" t="s">
        <v>105</v>
      </c>
      <c r="F2559" s="58" t="s">
        <v>106</v>
      </c>
      <c r="G2559" s="58" t="s">
        <v>107</v>
      </c>
      <c r="H2559" s="58" t="s">
        <v>108</v>
      </c>
      <c r="I2559" s="58" t="s">
        <v>109</v>
      </c>
      <c r="J2559" s="58">
        <v>172</v>
      </c>
      <c r="K2559" s="58">
        <v>526.24</v>
      </c>
    </row>
    <row r="2560" spans="1:11" hidden="1">
      <c r="A2560" s="58" t="s">
        <v>112</v>
      </c>
      <c r="B2560" s="58">
        <v>2023</v>
      </c>
      <c r="C2560" s="58" t="s">
        <v>33</v>
      </c>
      <c r="D2560" s="58" t="s">
        <v>116</v>
      </c>
      <c r="E2560" s="58" t="s">
        <v>105</v>
      </c>
      <c r="F2560" s="58" t="s">
        <v>106</v>
      </c>
      <c r="G2560" s="58" t="s">
        <v>107</v>
      </c>
      <c r="H2560" s="58" t="s">
        <v>108</v>
      </c>
      <c r="I2560" s="58" t="s">
        <v>109</v>
      </c>
      <c r="J2560" s="58">
        <v>148</v>
      </c>
      <c r="K2560" s="58">
        <v>526.24</v>
      </c>
    </row>
    <row r="2561" spans="1:11" hidden="1">
      <c r="A2561" s="58" t="s">
        <v>112</v>
      </c>
      <c r="B2561" s="58">
        <v>2023</v>
      </c>
      <c r="C2561" s="58" t="s">
        <v>33</v>
      </c>
      <c r="D2561" s="58" t="s">
        <v>116</v>
      </c>
      <c r="E2561" s="58" t="s">
        <v>105</v>
      </c>
      <c r="F2561" s="58" t="s">
        <v>106</v>
      </c>
      <c r="G2561" s="58" t="s">
        <v>107</v>
      </c>
      <c r="H2561" s="58" t="s">
        <v>108</v>
      </c>
      <c r="I2561" s="58" t="s">
        <v>109</v>
      </c>
      <c r="J2561" s="58">
        <v>974</v>
      </c>
      <c r="K2561" s="58">
        <v>1392.82</v>
      </c>
    </row>
    <row r="2562" spans="1:11" hidden="1">
      <c r="A2562" s="58" t="s">
        <v>103</v>
      </c>
      <c r="B2562" s="58">
        <v>2023</v>
      </c>
      <c r="C2562" s="58" t="s">
        <v>33</v>
      </c>
      <c r="D2562" s="58" t="s">
        <v>116</v>
      </c>
      <c r="E2562" s="58" t="s">
        <v>105</v>
      </c>
      <c r="F2562" s="58" t="s">
        <v>106</v>
      </c>
      <c r="G2562" s="58" t="s">
        <v>107</v>
      </c>
      <c r="H2562" s="58" t="s">
        <v>108</v>
      </c>
      <c r="I2562" s="58" t="s">
        <v>109</v>
      </c>
      <c r="J2562" s="58">
        <v>144</v>
      </c>
      <c r="K2562" s="58">
        <v>205.92</v>
      </c>
    </row>
    <row r="2563" spans="1:11" hidden="1">
      <c r="A2563" s="58" t="s">
        <v>103</v>
      </c>
      <c r="B2563" s="58">
        <v>2023</v>
      </c>
      <c r="C2563" s="58" t="s">
        <v>33</v>
      </c>
      <c r="D2563" s="58" t="s">
        <v>116</v>
      </c>
      <c r="E2563" s="58" t="s">
        <v>105</v>
      </c>
      <c r="F2563" s="58" t="s">
        <v>106</v>
      </c>
      <c r="G2563" s="58" t="s">
        <v>107</v>
      </c>
      <c r="H2563" s="58" t="s">
        <v>108</v>
      </c>
      <c r="I2563" s="58" t="s">
        <v>109</v>
      </c>
      <c r="J2563" s="58">
        <v>171</v>
      </c>
      <c r="K2563" s="58">
        <v>244.53</v>
      </c>
    </row>
    <row r="2564" spans="1:11" hidden="1">
      <c r="A2564" s="58" t="s">
        <v>112</v>
      </c>
      <c r="B2564" s="58">
        <v>2023</v>
      </c>
      <c r="C2564" s="58" t="s">
        <v>33</v>
      </c>
      <c r="D2564" s="58" t="s">
        <v>116</v>
      </c>
      <c r="E2564" s="58" t="s">
        <v>105</v>
      </c>
      <c r="F2564" s="58" t="s">
        <v>106</v>
      </c>
      <c r="G2564" s="58" t="s">
        <v>107</v>
      </c>
      <c r="H2564" s="58" t="s">
        <v>108</v>
      </c>
      <c r="I2564" s="58" t="s">
        <v>109</v>
      </c>
      <c r="J2564" s="58">
        <v>147</v>
      </c>
      <c r="K2564" s="58">
        <v>210.21</v>
      </c>
    </row>
    <row r="2565" spans="1:11" hidden="1">
      <c r="A2565" s="58" t="s">
        <v>112</v>
      </c>
      <c r="B2565" s="58">
        <v>2023</v>
      </c>
      <c r="C2565" s="58" t="s">
        <v>33</v>
      </c>
      <c r="D2565" s="58" t="s">
        <v>116</v>
      </c>
      <c r="E2565" s="58" t="s">
        <v>105</v>
      </c>
      <c r="F2565" s="58" t="s">
        <v>106</v>
      </c>
      <c r="G2565" s="58" t="s">
        <v>107</v>
      </c>
      <c r="H2565" s="58" t="s">
        <v>108</v>
      </c>
      <c r="I2565" s="58" t="s">
        <v>109</v>
      </c>
      <c r="J2565" s="58">
        <v>755</v>
      </c>
      <c r="K2565" s="58">
        <v>1079.6500000000001</v>
      </c>
    </row>
    <row r="2566" spans="1:11" hidden="1">
      <c r="A2566" s="58" t="s">
        <v>103</v>
      </c>
      <c r="B2566" s="58">
        <v>2023</v>
      </c>
      <c r="C2566" s="58" t="s">
        <v>33</v>
      </c>
      <c r="D2566" s="58" t="s">
        <v>116</v>
      </c>
      <c r="E2566" s="58" t="s">
        <v>105</v>
      </c>
      <c r="F2566" s="58" t="s">
        <v>106</v>
      </c>
      <c r="G2566" s="58" t="s">
        <v>107</v>
      </c>
      <c r="H2566" s="58" t="s">
        <v>108</v>
      </c>
      <c r="I2566" s="58" t="s">
        <v>109</v>
      </c>
      <c r="J2566" s="58">
        <v>842</v>
      </c>
      <c r="K2566" s="58">
        <v>1204.06</v>
      </c>
    </row>
    <row r="2567" spans="1:11" hidden="1">
      <c r="A2567" s="58" t="s">
        <v>103</v>
      </c>
      <c r="B2567" s="58">
        <v>2023</v>
      </c>
      <c r="C2567" s="58" t="s">
        <v>33</v>
      </c>
      <c r="D2567" s="58" t="s">
        <v>116</v>
      </c>
      <c r="E2567" s="58" t="s">
        <v>105</v>
      </c>
      <c r="F2567" s="58" t="s">
        <v>106</v>
      </c>
      <c r="G2567" s="58" t="s">
        <v>107</v>
      </c>
      <c r="H2567" s="58" t="s">
        <v>108</v>
      </c>
      <c r="I2567" s="58" t="s">
        <v>109</v>
      </c>
      <c r="J2567" s="58">
        <v>173</v>
      </c>
      <c r="K2567" s="58">
        <v>247.39</v>
      </c>
    </row>
    <row r="2568" spans="1:11" hidden="1">
      <c r="A2568" s="58" t="s">
        <v>103</v>
      </c>
      <c r="B2568" s="58">
        <v>2023</v>
      </c>
      <c r="C2568" s="58" t="s">
        <v>33</v>
      </c>
      <c r="D2568" s="58" t="s">
        <v>116</v>
      </c>
      <c r="E2568" s="58" t="s">
        <v>105</v>
      </c>
      <c r="F2568" s="58" t="s">
        <v>106</v>
      </c>
      <c r="G2568" s="58" t="s">
        <v>107</v>
      </c>
      <c r="H2568" s="58" t="s">
        <v>108</v>
      </c>
      <c r="I2568" s="58" t="s">
        <v>109</v>
      </c>
      <c r="J2568" s="58">
        <v>149</v>
      </c>
      <c r="K2568" s="58">
        <v>213.07</v>
      </c>
    </row>
    <row r="2569" spans="1:11" hidden="1">
      <c r="A2569" s="58" t="s">
        <v>114</v>
      </c>
      <c r="B2569" s="58">
        <v>2023</v>
      </c>
      <c r="C2569" s="58" t="s">
        <v>32</v>
      </c>
      <c r="D2569" s="58" t="s">
        <v>116</v>
      </c>
      <c r="E2569" s="58" t="s">
        <v>105</v>
      </c>
      <c r="F2569" s="58" t="s">
        <v>106</v>
      </c>
      <c r="G2569" s="58" t="s">
        <v>107</v>
      </c>
      <c r="H2569" s="58" t="s">
        <v>108</v>
      </c>
      <c r="I2569" s="58" t="s">
        <v>109</v>
      </c>
      <c r="J2569" s="58">
        <v>152</v>
      </c>
      <c r="K2569" s="58">
        <v>217.36</v>
      </c>
    </row>
    <row r="2570" spans="1:11" hidden="1">
      <c r="A2570" s="58" t="s">
        <v>103</v>
      </c>
      <c r="B2570" s="58">
        <v>2023</v>
      </c>
      <c r="C2570" s="58" t="s">
        <v>32</v>
      </c>
      <c r="D2570" s="58" t="s">
        <v>116</v>
      </c>
      <c r="E2570" s="58" t="s">
        <v>105</v>
      </c>
      <c r="F2570" s="58" t="s">
        <v>106</v>
      </c>
      <c r="G2570" s="58" t="s">
        <v>107</v>
      </c>
      <c r="H2570" s="58" t="s">
        <v>108</v>
      </c>
      <c r="I2570" s="58" t="s">
        <v>109</v>
      </c>
      <c r="J2570" s="58">
        <v>178</v>
      </c>
      <c r="K2570" s="58">
        <v>526.24</v>
      </c>
    </row>
    <row r="2571" spans="1:11" hidden="1">
      <c r="A2571" s="58" t="s">
        <v>103</v>
      </c>
      <c r="B2571" s="58">
        <v>2023</v>
      </c>
      <c r="C2571" s="58" t="s">
        <v>32</v>
      </c>
      <c r="D2571" s="58" t="s">
        <v>116</v>
      </c>
      <c r="E2571" s="58" t="s">
        <v>105</v>
      </c>
      <c r="F2571" s="58" t="s">
        <v>106</v>
      </c>
      <c r="G2571" s="58" t="s">
        <v>107</v>
      </c>
      <c r="H2571" s="58" t="s">
        <v>108</v>
      </c>
      <c r="I2571" s="58" t="s">
        <v>109</v>
      </c>
      <c r="J2571" s="58">
        <v>154</v>
      </c>
      <c r="K2571" s="58">
        <v>526.24</v>
      </c>
    </row>
    <row r="2572" spans="1:11" hidden="1">
      <c r="A2572" s="58" t="s">
        <v>112</v>
      </c>
      <c r="B2572" s="58">
        <v>2023</v>
      </c>
      <c r="C2572" s="58" t="s">
        <v>32</v>
      </c>
      <c r="D2572" s="58" t="s">
        <v>116</v>
      </c>
      <c r="E2572" s="58" t="s">
        <v>105</v>
      </c>
      <c r="F2572" s="58" t="s">
        <v>106</v>
      </c>
      <c r="G2572" s="58" t="s">
        <v>107</v>
      </c>
      <c r="H2572" s="58" t="s">
        <v>108</v>
      </c>
      <c r="I2572" s="58" t="s">
        <v>109</v>
      </c>
      <c r="J2572" s="58">
        <v>973</v>
      </c>
      <c r="K2572" s="58">
        <v>1391.39</v>
      </c>
    </row>
    <row r="2573" spans="1:11" hidden="1">
      <c r="A2573" s="58" t="s">
        <v>110</v>
      </c>
      <c r="B2573" s="58">
        <v>2023</v>
      </c>
      <c r="C2573" s="58" t="s">
        <v>32</v>
      </c>
      <c r="D2573" s="58" t="s">
        <v>116</v>
      </c>
      <c r="E2573" s="58" t="s">
        <v>105</v>
      </c>
      <c r="F2573" s="58" t="s">
        <v>106</v>
      </c>
      <c r="G2573" s="58" t="s">
        <v>107</v>
      </c>
      <c r="H2573" s="58" t="s">
        <v>108</v>
      </c>
      <c r="I2573" s="58" t="s">
        <v>109</v>
      </c>
      <c r="J2573" s="58">
        <v>150</v>
      </c>
      <c r="K2573" s="58">
        <v>214.5</v>
      </c>
    </row>
    <row r="2574" spans="1:11" hidden="1">
      <c r="A2574" s="58" t="s">
        <v>110</v>
      </c>
      <c r="B2574" s="58">
        <v>2023</v>
      </c>
      <c r="C2574" s="58" t="s">
        <v>32</v>
      </c>
      <c r="D2574" s="58" t="s">
        <v>116</v>
      </c>
      <c r="E2574" s="58" t="s">
        <v>105</v>
      </c>
      <c r="F2574" s="58" t="s">
        <v>106</v>
      </c>
      <c r="G2574" s="58" t="s">
        <v>107</v>
      </c>
      <c r="H2574" s="58" t="s">
        <v>108</v>
      </c>
      <c r="I2574" s="58" t="s">
        <v>109</v>
      </c>
      <c r="J2574" s="58">
        <v>177</v>
      </c>
      <c r="K2574" s="58">
        <v>253.11</v>
      </c>
    </row>
    <row r="2575" spans="1:11" hidden="1">
      <c r="A2575" s="58" t="s">
        <v>112</v>
      </c>
      <c r="B2575" s="58">
        <v>2023</v>
      </c>
      <c r="C2575" s="58" t="s">
        <v>32</v>
      </c>
      <c r="D2575" s="58" t="s">
        <v>116</v>
      </c>
      <c r="E2575" s="58" t="s">
        <v>105</v>
      </c>
      <c r="F2575" s="58" t="s">
        <v>106</v>
      </c>
      <c r="G2575" s="58" t="s">
        <v>107</v>
      </c>
      <c r="H2575" s="58" t="s">
        <v>108</v>
      </c>
      <c r="I2575" s="58" t="s">
        <v>109</v>
      </c>
      <c r="J2575" s="58">
        <v>153</v>
      </c>
      <c r="K2575" s="58">
        <v>218.79</v>
      </c>
    </row>
    <row r="2576" spans="1:11" hidden="1">
      <c r="A2576" s="58" t="s">
        <v>103</v>
      </c>
      <c r="B2576" s="58">
        <v>2023</v>
      </c>
      <c r="C2576" s="58" t="s">
        <v>32</v>
      </c>
      <c r="D2576" s="58" t="s">
        <v>116</v>
      </c>
      <c r="E2576" s="58" t="s">
        <v>105</v>
      </c>
      <c r="F2576" s="58" t="s">
        <v>106</v>
      </c>
      <c r="G2576" s="58" t="s">
        <v>107</v>
      </c>
      <c r="H2576" s="58" t="s">
        <v>108</v>
      </c>
      <c r="I2576" s="58" t="s">
        <v>109</v>
      </c>
      <c r="J2576" s="58">
        <v>754</v>
      </c>
      <c r="K2576" s="58">
        <v>1078.22</v>
      </c>
    </row>
    <row r="2577" spans="1:11" hidden="1">
      <c r="A2577" s="58" t="s">
        <v>103</v>
      </c>
      <c r="B2577" s="58">
        <v>2023</v>
      </c>
      <c r="C2577" s="58" t="s">
        <v>32</v>
      </c>
      <c r="D2577" s="58" t="s">
        <v>116</v>
      </c>
      <c r="E2577" s="58" t="s">
        <v>105</v>
      </c>
      <c r="F2577" s="58" t="s">
        <v>106</v>
      </c>
      <c r="G2577" s="58" t="s">
        <v>107</v>
      </c>
      <c r="H2577" s="58" t="s">
        <v>108</v>
      </c>
      <c r="I2577" s="58" t="s">
        <v>109</v>
      </c>
      <c r="J2577" s="58">
        <v>841</v>
      </c>
      <c r="K2577" s="58">
        <v>1202.6300000000001</v>
      </c>
    </row>
    <row r="2578" spans="1:11" hidden="1">
      <c r="A2578" s="58" t="s">
        <v>114</v>
      </c>
      <c r="B2578" s="58">
        <v>2023</v>
      </c>
      <c r="C2578" s="58" t="s">
        <v>32</v>
      </c>
      <c r="D2578" s="58" t="s">
        <v>116</v>
      </c>
      <c r="E2578" s="58" t="s">
        <v>105</v>
      </c>
      <c r="F2578" s="58" t="s">
        <v>106</v>
      </c>
      <c r="G2578" s="58" t="s">
        <v>107</v>
      </c>
      <c r="H2578" s="58" t="s">
        <v>108</v>
      </c>
      <c r="I2578" s="58" t="s">
        <v>109</v>
      </c>
      <c r="J2578" s="58">
        <v>179</v>
      </c>
      <c r="K2578" s="58">
        <v>255.97</v>
      </c>
    </row>
    <row r="2579" spans="1:11" hidden="1">
      <c r="A2579" s="58" t="s">
        <v>103</v>
      </c>
      <c r="B2579" s="58">
        <v>2023</v>
      </c>
      <c r="C2579" s="58" t="s">
        <v>31</v>
      </c>
      <c r="D2579" s="58" t="s">
        <v>116</v>
      </c>
      <c r="E2579" s="58" t="s">
        <v>105</v>
      </c>
      <c r="F2579" s="58" t="s">
        <v>106</v>
      </c>
      <c r="G2579" s="58" t="s">
        <v>107</v>
      </c>
      <c r="H2579" s="58" t="s">
        <v>108</v>
      </c>
      <c r="I2579" s="58" t="s">
        <v>109</v>
      </c>
      <c r="J2579" s="58">
        <v>182</v>
      </c>
      <c r="K2579" s="58">
        <v>260.26</v>
      </c>
    </row>
    <row r="2580" spans="1:11" hidden="1">
      <c r="A2580" s="58" t="s">
        <v>110</v>
      </c>
      <c r="B2580" s="58">
        <v>2023</v>
      </c>
      <c r="C2580" s="58" t="s">
        <v>31</v>
      </c>
      <c r="D2580" s="58" t="s">
        <v>116</v>
      </c>
      <c r="E2580" s="58" t="s">
        <v>105</v>
      </c>
      <c r="F2580" s="58" t="s">
        <v>106</v>
      </c>
      <c r="G2580" s="58" t="s">
        <v>107</v>
      </c>
      <c r="H2580" s="58" t="s">
        <v>108</v>
      </c>
      <c r="I2580" s="58" t="s">
        <v>109</v>
      </c>
      <c r="J2580" s="58">
        <v>158</v>
      </c>
      <c r="K2580" s="58">
        <v>225.94</v>
      </c>
    </row>
    <row r="2581" spans="1:11" hidden="1">
      <c r="A2581" s="58" t="s">
        <v>110</v>
      </c>
      <c r="B2581" s="58">
        <v>2023</v>
      </c>
      <c r="C2581" s="58" t="s">
        <v>31</v>
      </c>
      <c r="D2581" s="58" t="s">
        <v>116</v>
      </c>
      <c r="E2581" s="58" t="s">
        <v>105</v>
      </c>
      <c r="F2581" s="58" t="s">
        <v>106</v>
      </c>
      <c r="G2581" s="58" t="s">
        <v>107</v>
      </c>
      <c r="H2581" s="58" t="s">
        <v>108</v>
      </c>
      <c r="I2581" s="58" t="s">
        <v>109</v>
      </c>
      <c r="J2581" s="58">
        <v>184</v>
      </c>
      <c r="K2581" s="58">
        <v>526.24</v>
      </c>
    </row>
    <row r="2582" spans="1:11" hidden="1">
      <c r="A2582" s="58" t="s">
        <v>112</v>
      </c>
      <c r="B2582" s="58">
        <v>2023</v>
      </c>
      <c r="C2582" s="58" t="s">
        <v>31</v>
      </c>
      <c r="D2582" s="58" t="s">
        <v>116</v>
      </c>
      <c r="E2582" s="58" t="s">
        <v>105</v>
      </c>
      <c r="F2582" s="58" t="s">
        <v>106</v>
      </c>
      <c r="G2582" s="58" t="s">
        <v>107</v>
      </c>
      <c r="H2582" s="58" t="s">
        <v>108</v>
      </c>
      <c r="I2582" s="58" t="s">
        <v>109</v>
      </c>
      <c r="J2582" s="58">
        <v>972</v>
      </c>
      <c r="K2582" s="58">
        <v>1389.96</v>
      </c>
    </row>
    <row r="2583" spans="1:11" hidden="1">
      <c r="A2583" s="58" t="s">
        <v>103</v>
      </c>
      <c r="B2583" s="58">
        <v>2023</v>
      </c>
      <c r="C2583" s="58" t="s">
        <v>31</v>
      </c>
      <c r="D2583" s="58" t="s">
        <v>116</v>
      </c>
      <c r="E2583" s="58" t="s">
        <v>105</v>
      </c>
      <c r="F2583" s="58" t="s">
        <v>106</v>
      </c>
      <c r="G2583" s="58" t="s">
        <v>107</v>
      </c>
      <c r="H2583" s="58" t="s">
        <v>108</v>
      </c>
      <c r="I2583" s="58" t="s">
        <v>109</v>
      </c>
      <c r="J2583" s="58">
        <v>156</v>
      </c>
      <c r="K2583" s="58">
        <v>223.08</v>
      </c>
    </row>
    <row r="2584" spans="1:11" hidden="1">
      <c r="A2584" s="58" t="s">
        <v>103</v>
      </c>
      <c r="B2584" s="58">
        <v>2023</v>
      </c>
      <c r="C2584" s="58" t="s">
        <v>31</v>
      </c>
      <c r="D2584" s="58" t="s">
        <v>116</v>
      </c>
      <c r="E2584" s="58" t="s">
        <v>105</v>
      </c>
      <c r="F2584" s="58" t="s">
        <v>106</v>
      </c>
      <c r="G2584" s="58" t="s">
        <v>107</v>
      </c>
      <c r="H2584" s="58" t="s">
        <v>108</v>
      </c>
      <c r="I2584" s="58" t="s">
        <v>109</v>
      </c>
      <c r="J2584" s="58">
        <v>183</v>
      </c>
      <c r="K2584" s="58">
        <v>261.69</v>
      </c>
    </row>
    <row r="2585" spans="1:11" hidden="1">
      <c r="A2585" s="58" t="s">
        <v>112</v>
      </c>
      <c r="B2585" s="58">
        <v>2023</v>
      </c>
      <c r="C2585" s="58" t="s">
        <v>31</v>
      </c>
      <c r="D2585" s="58" t="s">
        <v>116</v>
      </c>
      <c r="E2585" s="58" t="s">
        <v>105</v>
      </c>
      <c r="F2585" s="58" t="s">
        <v>106</v>
      </c>
      <c r="G2585" s="58" t="s">
        <v>107</v>
      </c>
      <c r="H2585" s="58" t="s">
        <v>108</v>
      </c>
      <c r="I2585" s="58" t="s">
        <v>109</v>
      </c>
      <c r="J2585" s="58">
        <v>159</v>
      </c>
      <c r="K2585" s="58">
        <v>227.37</v>
      </c>
    </row>
    <row r="2586" spans="1:11" hidden="1">
      <c r="A2586" s="58" t="s">
        <v>110</v>
      </c>
      <c r="B2586" s="58">
        <v>2023</v>
      </c>
      <c r="C2586" s="58" t="s">
        <v>31</v>
      </c>
      <c r="D2586" s="58" t="s">
        <v>116</v>
      </c>
      <c r="E2586" s="58" t="s">
        <v>105</v>
      </c>
      <c r="F2586" s="58" t="s">
        <v>106</v>
      </c>
      <c r="G2586" s="58" t="s">
        <v>107</v>
      </c>
      <c r="H2586" s="58" t="s">
        <v>108</v>
      </c>
      <c r="I2586" s="58" t="s">
        <v>109</v>
      </c>
      <c r="J2586" s="58">
        <v>840</v>
      </c>
      <c r="K2586" s="58">
        <v>1201.2</v>
      </c>
    </row>
    <row r="2587" spans="1:11" hidden="1">
      <c r="A2587" s="58" t="s">
        <v>110</v>
      </c>
      <c r="B2587" s="58">
        <v>2023</v>
      </c>
      <c r="C2587" s="58" t="s">
        <v>31</v>
      </c>
      <c r="D2587" s="58" t="s">
        <v>116</v>
      </c>
      <c r="E2587" s="58" t="s">
        <v>105</v>
      </c>
      <c r="F2587" s="58" t="s">
        <v>106</v>
      </c>
      <c r="G2587" s="58" t="s">
        <v>107</v>
      </c>
      <c r="H2587" s="58" t="s">
        <v>108</v>
      </c>
      <c r="I2587" s="58" t="s">
        <v>109</v>
      </c>
      <c r="J2587" s="58">
        <v>185</v>
      </c>
      <c r="K2587" s="58">
        <v>264.55</v>
      </c>
    </row>
    <row r="2588" spans="1:11" hidden="1">
      <c r="A2588" s="58" t="s">
        <v>103</v>
      </c>
      <c r="B2588" s="58">
        <v>2023</v>
      </c>
      <c r="C2588" s="58" t="s">
        <v>31</v>
      </c>
      <c r="D2588" s="58" t="s">
        <v>116</v>
      </c>
      <c r="E2588" s="58" t="s">
        <v>105</v>
      </c>
      <c r="F2588" s="58" t="s">
        <v>106</v>
      </c>
      <c r="G2588" s="58" t="s">
        <v>107</v>
      </c>
      <c r="H2588" s="58" t="s">
        <v>108</v>
      </c>
      <c r="I2588" s="58" t="s">
        <v>109</v>
      </c>
      <c r="J2588" s="58">
        <v>155</v>
      </c>
      <c r="K2588" s="58">
        <v>221.65</v>
      </c>
    </row>
    <row r="2589" spans="1:11">
      <c r="A2589" s="58" t="s">
        <v>110</v>
      </c>
      <c r="B2589" s="58">
        <v>2023</v>
      </c>
      <c r="C2589" s="58" t="s">
        <v>26</v>
      </c>
      <c r="D2589" s="58" t="s">
        <v>116</v>
      </c>
      <c r="E2589" s="58" t="s">
        <v>118</v>
      </c>
      <c r="F2589" s="58" t="s">
        <v>119</v>
      </c>
      <c r="G2589" s="58" t="s">
        <v>115</v>
      </c>
      <c r="H2589" s="58" t="s">
        <v>117</v>
      </c>
      <c r="I2589" s="58" t="s">
        <v>120</v>
      </c>
      <c r="J2589" s="58">
        <v>290</v>
      </c>
      <c r="K2589" s="58">
        <v>414.7</v>
      </c>
    </row>
    <row r="2590" spans="1:11">
      <c r="A2590" s="58" t="s">
        <v>112</v>
      </c>
      <c r="B2590" s="58">
        <v>2023</v>
      </c>
      <c r="C2590" s="58" t="s">
        <v>26</v>
      </c>
      <c r="D2590" s="58" t="s">
        <v>116</v>
      </c>
      <c r="E2590" s="58" t="s">
        <v>118</v>
      </c>
      <c r="F2590" s="58" t="s">
        <v>119</v>
      </c>
      <c r="G2590" s="58" t="s">
        <v>115</v>
      </c>
      <c r="H2590" s="58" t="s">
        <v>117</v>
      </c>
      <c r="I2590" s="58" t="s">
        <v>120</v>
      </c>
      <c r="J2590" s="58">
        <v>260</v>
      </c>
      <c r="K2590" s="58">
        <v>371.8</v>
      </c>
    </row>
    <row r="2591" spans="1:11">
      <c r="A2591" s="58" t="s">
        <v>110</v>
      </c>
      <c r="B2591" s="58">
        <v>2023</v>
      </c>
      <c r="C2591" s="58" t="s">
        <v>26</v>
      </c>
      <c r="D2591" s="58" t="s">
        <v>116</v>
      </c>
      <c r="E2591" s="58" t="s">
        <v>118</v>
      </c>
      <c r="F2591" s="58" t="s">
        <v>119</v>
      </c>
      <c r="G2591" s="58" t="s">
        <v>115</v>
      </c>
      <c r="H2591" s="58" t="s">
        <v>117</v>
      </c>
      <c r="I2591" s="58" t="s">
        <v>120</v>
      </c>
      <c r="J2591" s="58">
        <v>286</v>
      </c>
      <c r="K2591" s="58">
        <v>408.98</v>
      </c>
    </row>
    <row r="2592" spans="1:11">
      <c r="A2592" s="58" t="s">
        <v>110</v>
      </c>
      <c r="B2592" s="58">
        <v>2023</v>
      </c>
      <c r="C2592" s="58" t="s">
        <v>26</v>
      </c>
      <c r="D2592" s="58" t="s">
        <v>116</v>
      </c>
      <c r="E2592" s="58" t="s">
        <v>118</v>
      </c>
      <c r="F2592" s="58" t="s">
        <v>119</v>
      </c>
      <c r="G2592" s="58" t="s">
        <v>115</v>
      </c>
      <c r="H2592" s="58" t="s">
        <v>117</v>
      </c>
      <c r="I2592" s="58" t="s">
        <v>120</v>
      </c>
      <c r="J2592" s="58">
        <v>262</v>
      </c>
      <c r="K2592" s="58">
        <v>374.66</v>
      </c>
    </row>
    <row r="2593" spans="1:11">
      <c r="A2593" s="58" t="s">
        <v>112</v>
      </c>
      <c r="B2593" s="58">
        <v>2023</v>
      </c>
      <c r="C2593" s="58" t="s">
        <v>26</v>
      </c>
      <c r="D2593" s="58" t="s">
        <v>116</v>
      </c>
      <c r="E2593" s="58" t="s">
        <v>118</v>
      </c>
      <c r="F2593" s="58" t="s">
        <v>119</v>
      </c>
      <c r="G2593" s="58" t="s">
        <v>115</v>
      </c>
      <c r="H2593" s="58" t="s">
        <v>117</v>
      </c>
      <c r="I2593" s="58" t="s">
        <v>120</v>
      </c>
      <c r="J2593" s="58">
        <v>791</v>
      </c>
      <c r="K2593" s="58">
        <v>1131.1300000000001</v>
      </c>
    </row>
    <row r="2594" spans="1:11">
      <c r="A2594" s="58" t="s">
        <v>112</v>
      </c>
      <c r="B2594" s="58">
        <v>2023</v>
      </c>
      <c r="C2594" s="58" t="s">
        <v>26</v>
      </c>
      <c r="D2594" s="58" t="s">
        <v>116</v>
      </c>
      <c r="E2594" s="58" t="s">
        <v>118</v>
      </c>
      <c r="F2594" s="58" t="s">
        <v>119</v>
      </c>
      <c r="G2594" s="58" t="s">
        <v>115</v>
      </c>
      <c r="H2594" s="58" t="s">
        <v>117</v>
      </c>
      <c r="I2594" s="58" t="s">
        <v>120</v>
      </c>
      <c r="J2594" s="58">
        <v>261</v>
      </c>
      <c r="K2594" s="58">
        <v>373.23</v>
      </c>
    </row>
    <row r="2595" spans="1:11">
      <c r="A2595" s="58" t="s">
        <v>110</v>
      </c>
      <c r="B2595" s="58">
        <v>2023</v>
      </c>
      <c r="C2595" s="58" t="s">
        <v>26</v>
      </c>
      <c r="D2595" s="58" t="s">
        <v>116</v>
      </c>
      <c r="E2595" s="58" t="s">
        <v>118</v>
      </c>
      <c r="F2595" s="58" t="s">
        <v>119</v>
      </c>
      <c r="G2595" s="58" t="s">
        <v>115</v>
      </c>
      <c r="H2595" s="58" t="s">
        <v>117</v>
      </c>
      <c r="I2595" s="58" t="s">
        <v>120</v>
      </c>
      <c r="J2595" s="58">
        <v>289</v>
      </c>
      <c r="K2595" s="58">
        <v>413.27</v>
      </c>
    </row>
    <row r="2596" spans="1:11">
      <c r="A2596" s="58" t="s">
        <v>110</v>
      </c>
      <c r="B2596" s="58">
        <v>2023</v>
      </c>
      <c r="C2596" s="58" t="s">
        <v>26</v>
      </c>
      <c r="D2596" s="58" t="s">
        <v>116</v>
      </c>
      <c r="E2596" s="58" t="s">
        <v>118</v>
      </c>
      <c r="F2596" s="58" t="s">
        <v>119</v>
      </c>
      <c r="G2596" s="58" t="s">
        <v>115</v>
      </c>
      <c r="H2596" s="58" t="s">
        <v>117</v>
      </c>
      <c r="I2596" s="58" t="s">
        <v>120</v>
      </c>
      <c r="J2596" s="58">
        <v>259</v>
      </c>
      <c r="K2596" s="58">
        <v>370.37</v>
      </c>
    </row>
    <row r="2597" spans="1:11">
      <c r="A2597" s="58" t="s">
        <v>112</v>
      </c>
      <c r="B2597" s="58">
        <v>2023</v>
      </c>
      <c r="C2597" s="58" t="s">
        <v>26</v>
      </c>
      <c r="D2597" s="58" t="s">
        <v>116</v>
      </c>
      <c r="E2597" s="58" t="s">
        <v>118</v>
      </c>
      <c r="F2597" s="58" t="s">
        <v>119</v>
      </c>
      <c r="G2597" s="58" t="s">
        <v>115</v>
      </c>
      <c r="H2597" s="58" t="s">
        <v>117</v>
      </c>
      <c r="I2597" s="58" t="s">
        <v>120</v>
      </c>
      <c r="J2597" s="58">
        <v>800</v>
      </c>
      <c r="K2597" s="58">
        <v>1144</v>
      </c>
    </row>
    <row r="2598" spans="1:11">
      <c r="A2598" s="58" t="s">
        <v>110</v>
      </c>
      <c r="B2598" s="58">
        <v>2023</v>
      </c>
      <c r="C2598" s="58" t="s">
        <v>26</v>
      </c>
      <c r="D2598" s="58" t="s">
        <v>116</v>
      </c>
      <c r="E2598" s="58" t="s">
        <v>118</v>
      </c>
      <c r="F2598" s="58" t="s">
        <v>119</v>
      </c>
      <c r="G2598" s="58" t="s">
        <v>115</v>
      </c>
      <c r="H2598" s="58" t="s">
        <v>117</v>
      </c>
      <c r="I2598" s="58" t="s">
        <v>120</v>
      </c>
      <c r="J2598" s="58">
        <v>886</v>
      </c>
      <c r="K2598" s="58">
        <v>1266.98</v>
      </c>
    </row>
    <row r="2599" spans="1:11">
      <c r="A2599" s="58" t="s">
        <v>110</v>
      </c>
      <c r="B2599" s="58">
        <v>2023</v>
      </c>
      <c r="C2599" s="58" t="s">
        <v>30</v>
      </c>
      <c r="D2599" s="58" t="s">
        <v>116</v>
      </c>
      <c r="E2599" s="58" t="s">
        <v>118</v>
      </c>
      <c r="F2599" s="58" t="s">
        <v>119</v>
      </c>
      <c r="G2599" s="58" t="s">
        <v>115</v>
      </c>
      <c r="H2599" s="58" t="s">
        <v>117</v>
      </c>
      <c r="I2599" s="58" t="s">
        <v>120</v>
      </c>
      <c r="J2599" s="58">
        <v>266</v>
      </c>
      <c r="K2599" s="58">
        <v>380.38</v>
      </c>
    </row>
    <row r="2600" spans="1:11">
      <c r="A2600" s="58" t="s">
        <v>103</v>
      </c>
      <c r="B2600" s="58">
        <v>2023</v>
      </c>
      <c r="C2600" s="58" t="s">
        <v>30</v>
      </c>
      <c r="D2600" s="58" t="s">
        <v>116</v>
      </c>
      <c r="E2600" s="58" t="s">
        <v>118</v>
      </c>
      <c r="F2600" s="58" t="s">
        <v>119</v>
      </c>
      <c r="G2600" s="58" t="s">
        <v>115</v>
      </c>
      <c r="H2600" s="58" t="s">
        <v>117</v>
      </c>
      <c r="I2600" s="58" t="s">
        <v>120</v>
      </c>
      <c r="J2600" s="58">
        <v>242</v>
      </c>
      <c r="K2600" s="58">
        <v>346.06</v>
      </c>
    </row>
    <row r="2601" spans="1:11">
      <c r="A2601" s="58" t="s">
        <v>103</v>
      </c>
      <c r="B2601" s="58">
        <v>2023</v>
      </c>
      <c r="C2601" s="58" t="s">
        <v>30</v>
      </c>
      <c r="D2601" s="58" t="s">
        <v>116</v>
      </c>
      <c r="E2601" s="58" t="s">
        <v>118</v>
      </c>
      <c r="F2601" s="58" t="s">
        <v>119</v>
      </c>
      <c r="G2601" s="58" t="s">
        <v>115</v>
      </c>
      <c r="H2601" s="58" t="s">
        <v>117</v>
      </c>
      <c r="I2601" s="58" t="s">
        <v>120</v>
      </c>
      <c r="J2601" s="58">
        <v>268</v>
      </c>
      <c r="K2601" s="58">
        <v>383.24</v>
      </c>
    </row>
    <row r="2602" spans="1:11">
      <c r="A2602" s="58" t="s">
        <v>103</v>
      </c>
      <c r="B2602" s="58">
        <v>2023</v>
      </c>
      <c r="C2602" s="58" t="s">
        <v>30</v>
      </c>
      <c r="D2602" s="58" t="s">
        <v>116</v>
      </c>
      <c r="E2602" s="58" t="s">
        <v>118</v>
      </c>
      <c r="F2602" s="58" t="s">
        <v>119</v>
      </c>
      <c r="G2602" s="58" t="s">
        <v>115</v>
      </c>
      <c r="H2602" s="58" t="s">
        <v>117</v>
      </c>
      <c r="I2602" s="58" t="s">
        <v>120</v>
      </c>
      <c r="J2602" s="58">
        <v>238</v>
      </c>
      <c r="K2602" s="58">
        <v>340.34</v>
      </c>
    </row>
    <row r="2603" spans="1:11">
      <c r="A2603" s="58" t="s">
        <v>103</v>
      </c>
      <c r="B2603" s="58">
        <v>2023</v>
      </c>
      <c r="C2603" s="58" t="s">
        <v>30</v>
      </c>
      <c r="D2603" s="58" t="s">
        <v>116</v>
      </c>
      <c r="E2603" s="58" t="s">
        <v>118</v>
      </c>
      <c r="F2603" s="58" t="s">
        <v>119</v>
      </c>
      <c r="G2603" s="58" t="s">
        <v>115</v>
      </c>
      <c r="H2603" s="58" t="s">
        <v>117</v>
      </c>
      <c r="I2603" s="58" t="s">
        <v>120</v>
      </c>
      <c r="J2603" s="58">
        <v>881</v>
      </c>
      <c r="K2603" s="58">
        <v>1259.83</v>
      </c>
    </row>
    <row r="2604" spans="1:11">
      <c r="A2604" s="58" t="s">
        <v>103</v>
      </c>
      <c r="B2604" s="58">
        <v>2023</v>
      </c>
      <c r="C2604" s="58" t="s">
        <v>30</v>
      </c>
      <c r="D2604" s="58" t="s">
        <v>116</v>
      </c>
      <c r="E2604" s="58" t="s">
        <v>118</v>
      </c>
      <c r="F2604" s="58" t="s">
        <v>119</v>
      </c>
      <c r="G2604" s="58" t="s">
        <v>115</v>
      </c>
      <c r="H2604" s="58" t="s">
        <v>117</v>
      </c>
      <c r="I2604" s="58" t="s">
        <v>120</v>
      </c>
      <c r="J2604" s="58">
        <v>834</v>
      </c>
      <c r="K2604" s="58">
        <v>526.24</v>
      </c>
    </row>
    <row r="2605" spans="1:11">
      <c r="A2605" s="58" t="s">
        <v>103</v>
      </c>
      <c r="B2605" s="58">
        <v>2023</v>
      </c>
      <c r="C2605" s="58" t="s">
        <v>30</v>
      </c>
      <c r="D2605" s="58" t="s">
        <v>116</v>
      </c>
      <c r="E2605" s="58" t="s">
        <v>118</v>
      </c>
      <c r="F2605" s="58" t="s">
        <v>119</v>
      </c>
      <c r="G2605" s="58" t="s">
        <v>115</v>
      </c>
      <c r="H2605" s="58" t="s">
        <v>117</v>
      </c>
      <c r="I2605" s="58" t="s">
        <v>120</v>
      </c>
      <c r="J2605" s="58">
        <v>265</v>
      </c>
      <c r="K2605" s="58">
        <v>378.95</v>
      </c>
    </row>
    <row r="2606" spans="1:11">
      <c r="A2606" s="58" t="s">
        <v>103</v>
      </c>
      <c r="B2606" s="58">
        <v>2023</v>
      </c>
      <c r="C2606" s="58" t="s">
        <v>30</v>
      </c>
      <c r="D2606" s="58" t="s">
        <v>116</v>
      </c>
      <c r="E2606" s="58" t="s">
        <v>118</v>
      </c>
      <c r="F2606" s="58" t="s">
        <v>119</v>
      </c>
      <c r="G2606" s="58" t="s">
        <v>115</v>
      </c>
      <c r="H2606" s="58" t="s">
        <v>117</v>
      </c>
      <c r="I2606" s="58" t="s">
        <v>120</v>
      </c>
      <c r="J2606" s="58">
        <v>241</v>
      </c>
      <c r="K2606" s="58">
        <v>344.63</v>
      </c>
    </row>
    <row r="2607" spans="1:11">
      <c r="A2607" s="58" t="s">
        <v>103</v>
      </c>
      <c r="B2607" s="58">
        <v>2023</v>
      </c>
      <c r="C2607" s="58" t="s">
        <v>30</v>
      </c>
      <c r="D2607" s="58" t="s">
        <v>116</v>
      </c>
      <c r="E2607" s="58" t="s">
        <v>118</v>
      </c>
      <c r="F2607" s="58" t="s">
        <v>119</v>
      </c>
      <c r="G2607" s="58" t="s">
        <v>115</v>
      </c>
      <c r="H2607" s="58" t="s">
        <v>117</v>
      </c>
      <c r="I2607" s="58" t="s">
        <v>120</v>
      </c>
      <c r="J2607" s="58">
        <v>803</v>
      </c>
      <c r="K2607" s="58">
        <v>1148.29</v>
      </c>
    </row>
    <row r="2608" spans="1:11">
      <c r="A2608" s="58" t="s">
        <v>110</v>
      </c>
      <c r="B2608" s="58">
        <v>2023</v>
      </c>
      <c r="C2608" s="58" t="s">
        <v>30</v>
      </c>
      <c r="D2608" s="58" t="s">
        <v>116</v>
      </c>
      <c r="E2608" s="58" t="s">
        <v>118</v>
      </c>
      <c r="F2608" s="58" t="s">
        <v>119</v>
      </c>
      <c r="G2608" s="58" t="s">
        <v>115</v>
      </c>
      <c r="H2608" s="58" t="s">
        <v>117</v>
      </c>
      <c r="I2608" s="58" t="s">
        <v>120</v>
      </c>
      <c r="J2608" s="58">
        <v>239</v>
      </c>
      <c r="K2608" s="58">
        <v>341.77</v>
      </c>
    </row>
    <row r="2609" spans="1:11">
      <c r="A2609" s="58" t="s">
        <v>110</v>
      </c>
      <c r="B2609" s="58">
        <v>2023</v>
      </c>
      <c r="C2609" s="58" t="s">
        <v>34</v>
      </c>
      <c r="D2609" s="58" t="s">
        <v>116</v>
      </c>
      <c r="E2609" s="58" t="s">
        <v>118</v>
      </c>
      <c r="F2609" s="58" t="s">
        <v>119</v>
      </c>
      <c r="G2609" s="58" t="s">
        <v>115</v>
      </c>
      <c r="H2609" s="58" t="s">
        <v>117</v>
      </c>
      <c r="I2609" s="58" t="s">
        <v>120</v>
      </c>
      <c r="J2609" s="58">
        <v>248</v>
      </c>
      <c r="K2609" s="58">
        <v>354.64</v>
      </c>
    </row>
    <row r="2610" spans="1:11">
      <c r="A2610" s="58" t="s">
        <v>113</v>
      </c>
      <c r="B2610" s="58">
        <v>2023</v>
      </c>
      <c r="C2610" s="58" t="s">
        <v>34</v>
      </c>
      <c r="D2610" s="58" t="s">
        <v>116</v>
      </c>
      <c r="E2610" s="58" t="s">
        <v>118</v>
      </c>
      <c r="F2610" s="58" t="s">
        <v>119</v>
      </c>
      <c r="G2610" s="58" t="s">
        <v>115</v>
      </c>
      <c r="H2610" s="58" t="s">
        <v>117</v>
      </c>
      <c r="I2610" s="58" t="s">
        <v>120</v>
      </c>
      <c r="J2610" s="58">
        <v>218</v>
      </c>
      <c r="K2610" s="58">
        <v>311.74</v>
      </c>
    </row>
    <row r="2611" spans="1:11">
      <c r="A2611" s="58" t="s">
        <v>110</v>
      </c>
      <c r="B2611" s="58">
        <v>2023</v>
      </c>
      <c r="C2611" s="58" t="s">
        <v>34</v>
      </c>
      <c r="D2611" s="58" t="s">
        <v>116</v>
      </c>
      <c r="E2611" s="58" t="s">
        <v>118</v>
      </c>
      <c r="F2611" s="58" t="s">
        <v>119</v>
      </c>
      <c r="G2611" s="58" t="s">
        <v>115</v>
      </c>
      <c r="H2611" s="58" t="s">
        <v>117</v>
      </c>
      <c r="I2611" s="58" t="s">
        <v>120</v>
      </c>
      <c r="J2611" s="58">
        <v>244</v>
      </c>
      <c r="K2611" s="58">
        <v>348.92</v>
      </c>
    </row>
    <row r="2612" spans="1:11">
      <c r="A2612" s="58" t="s">
        <v>110</v>
      </c>
      <c r="B2612" s="58">
        <v>2023</v>
      </c>
      <c r="C2612" s="58" t="s">
        <v>34</v>
      </c>
      <c r="D2612" s="58" t="s">
        <v>116</v>
      </c>
      <c r="E2612" s="58" t="s">
        <v>118</v>
      </c>
      <c r="F2612" s="58" t="s">
        <v>119</v>
      </c>
      <c r="G2612" s="58" t="s">
        <v>115</v>
      </c>
      <c r="H2612" s="58" t="s">
        <v>117</v>
      </c>
      <c r="I2612" s="58" t="s">
        <v>120</v>
      </c>
      <c r="J2612" s="58">
        <v>220</v>
      </c>
      <c r="K2612" s="58">
        <v>314.60000000000002</v>
      </c>
    </row>
    <row r="2613" spans="1:11">
      <c r="A2613" s="58" t="s">
        <v>112</v>
      </c>
      <c r="B2613" s="58">
        <v>2023</v>
      </c>
      <c r="C2613" s="58" t="s">
        <v>34</v>
      </c>
      <c r="D2613" s="58" t="s">
        <v>116</v>
      </c>
      <c r="E2613" s="58" t="s">
        <v>118</v>
      </c>
      <c r="F2613" s="58" t="s">
        <v>119</v>
      </c>
      <c r="G2613" s="58" t="s">
        <v>115</v>
      </c>
      <c r="H2613" s="58" t="s">
        <v>117</v>
      </c>
      <c r="I2613" s="58" t="s">
        <v>120</v>
      </c>
      <c r="J2613" s="58">
        <v>798</v>
      </c>
      <c r="K2613" s="58">
        <v>1141.1400000000001</v>
      </c>
    </row>
    <row r="2614" spans="1:11">
      <c r="A2614" s="58" t="s">
        <v>110</v>
      </c>
      <c r="B2614" s="58">
        <v>2023</v>
      </c>
      <c r="C2614" s="58" t="s">
        <v>34</v>
      </c>
      <c r="D2614" s="58" t="s">
        <v>116</v>
      </c>
      <c r="E2614" s="58" t="s">
        <v>118</v>
      </c>
      <c r="F2614" s="58" t="s">
        <v>119</v>
      </c>
      <c r="G2614" s="58" t="s">
        <v>115</v>
      </c>
      <c r="H2614" s="58" t="s">
        <v>117</v>
      </c>
      <c r="I2614" s="58" t="s">
        <v>120</v>
      </c>
      <c r="J2614" s="58">
        <v>885</v>
      </c>
      <c r="K2614" s="58">
        <v>1265.55</v>
      </c>
    </row>
    <row r="2615" spans="1:11">
      <c r="A2615" s="58" t="s">
        <v>110</v>
      </c>
      <c r="B2615" s="58">
        <v>2023</v>
      </c>
      <c r="C2615" s="58" t="s">
        <v>34</v>
      </c>
      <c r="D2615" s="58" t="s">
        <v>116</v>
      </c>
      <c r="E2615" s="58" t="s">
        <v>118</v>
      </c>
      <c r="F2615" s="58" t="s">
        <v>119</v>
      </c>
      <c r="G2615" s="58" t="s">
        <v>115</v>
      </c>
      <c r="H2615" s="58" t="s">
        <v>117</v>
      </c>
      <c r="I2615" s="58" t="s">
        <v>120</v>
      </c>
      <c r="J2615" s="58">
        <v>838</v>
      </c>
      <c r="K2615" s="58">
        <v>526.24</v>
      </c>
    </row>
    <row r="2616" spans="1:11">
      <c r="A2616" s="58" t="s">
        <v>112</v>
      </c>
      <c r="B2616" s="58">
        <v>2023</v>
      </c>
      <c r="C2616" s="58" t="s">
        <v>34</v>
      </c>
      <c r="D2616" s="58" t="s">
        <v>116</v>
      </c>
      <c r="E2616" s="58" t="s">
        <v>118</v>
      </c>
      <c r="F2616" s="58" t="s">
        <v>119</v>
      </c>
      <c r="G2616" s="58" t="s">
        <v>115</v>
      </c>
      <c r="H2616" s="58" t="s">
        <v>117</v>
      </c>
      <c r="I2616" s="58" t="s">
        <v>120</v>
      </c>
      <c r="J2616" s="58">
        <v>219</v>
      </c>
      <c r="K2616" s="58">
        <v>313.17</v>
      </c>
    </row>
    <row r="2617" spans="1:11">
      <c r="A2617" s="58" t="s">
        <v>110</v>
      </c>
      <c r="B2617" s="58">
        <v>2023</v>
      </c>
      <c r="C2617" s="58" t="s">
        <v>34</v>
      </c>
      <c r="D2617" s="58" t="s">
        <v>116</v>
      </c>
      <c r="E2617" s="58" t="s">
        <v>118</v>
      </c>
      <c r="F2617" s="58" t="s">
        <v>119</v>
      </c>
      <c r="G2617" s="58" t="s">
        <v>115</v>
      </c>
      <c r="H2617" s="58" t="s">
        <v>117</v>
      </c>
      <c r="I2617" s="58" t="s">
        <v>120</v>
      </c>
      <c r="J2617" s="58">
        <v>247</v>
      </c>
      <c r="K2617" s="58">
        <v>353.21</v>
      </c>
    </row>
    <row r="2618" spans="1:11">
      <c r="A2618" s="58" t="s">
        <v>110</v>
      </c>
      <c r="B2618" s="58">
        <v>2023</v>
      </c>
      <c r="C2618" s="58" t="s">
        <v>34</v>
      </c>
      <c r="D2618" s="58" t="s">
        <v>116</v>
      </c>
      <c r="E2618" s="58" t="s">
        <v>118</v>
      </c>
      <c r="F2618" s="58" t="s">
        <v>119</v>
      </c>
      <c r="G2618" s="58" t="s">
        <v>115</v>
      </c>
      <c r="H2618" s="58" t="s">
        <v>117</v>
      </c>
      <c r="I2618" s="58" t="s">
        <v>120</v>
      </c>
      <c r="J2618" s="58">
        <v>217</v>
      </c>
      <c r="K2618" s="58">
        <v>310.31</v>
      </c>
    </row>
    <row r="2619" spans="1:11">
      <c r="A2619" s="58" t="s">
        <v>113</v>
      </c>
      <c r="B2619" s="58">
        <v>2023</v>
      </c>
      <c r="C2619" s="58" t="s">
        <v>34</v>
      </c>
      <c r="D2619" s="58" t="s">
        <v>116</v>
      </c>
      <c r="E2619" s="58" t="s">
        <v>118</v>
      </c>
      <c r="F2619" s="58" t="s">
        <v>119</v>
      </c>
      <c r="G2619" s="58" t="s">
        <v>115</v>
      </c>
      <c r="H2619" s="58" t="s">
        <v>117</v>
      </c>
      <c r="I2619" s="58" t="s">
        <v>120</v>
      </c>
      <c r="J2619" s="58">
        <v>807</v>
      </c>
      <c r="K2619" s="58">
        <v>1154.01</v>
      </c>
    </row>
    <row r="2620" spans="1:11">
      <c r="A2620" s="58" t="s">
        <v>110</v>
      </c>
      <c r="B2620" s="58">
        <v>2023</v>
      </c>
      <c r="C2620" s="58" t="s">
        <v>34</v>
      </c>
      <c r="D2620" s="58" t="s">
        <v>116</v>
      </c>
      <c r="E2620" s="58" t="s">
        <v>118</v>
      </c>
      <c r="F2620" s="58" t="s">
        <v>119</v>
      </c>
      <c r="G2620" s="58" t="s">
        <v>115</v>
      </c>
      <c r="H2620" s="58" t="s">
        <v>117</v>
      </c>
      <c r="I2620" s="58" t="s">
        <v>120</v>
      </c>
      <c r="J2620" s="58">
        <v>221</v>
      </c>
      <c r="K2620" s="58">
        <v>316.02999999999997</v>
      </c>
    </row>
    <row r="2621" spans="1:11">
      <c r="A2621" s="58" t="s">
        <v>110</v>
      </c>
      <c r="B2621" s="58">
        <v>2023</v>
      </c>
      <c r="C2621" s="58" t="s">
        <v>23</v>
      </c>
      <c r="D2621" s="58" t="s">
        <v>116</v>
      </c>
      <c r="E2621" s="58" t="s">
        <v>118</v>
      </c>
      <c r="F2621" s="58" t="s">
        <v>119</v>
      </c>
      <c r="G2621" s="58" t="s">
        <v>115</v>
      </c>
      <c r="H2621" s="58" t="s">
        <v>117</v>
      </c>
      <c r="I2621" s="58" t="s">
        <v>120</v>
      </c>
      <c r="J2621" s="58">
        <v>272</v>
      </c>
      <c r="K2621" s="58">
        <v>388.96</v>
      </c>
    </row>
    <row r="2622" spans="1:11">
      <c r="A2622" s="58" t="s">
        <v>110</v>
      </c>
      <c r="B2622" s="58">
        <v>2023</v>
      </c>
      <c r="C2622" s="58" t="s">
        <v>23</v>
      </c>
      <c r="D2622" s="58" t="s">
        <v>116</v>
      </c>
      <c r="E2622" s="58" t="s">
        <v>118</v>
      </c>
      <c r="F2622" s="58" t="s">
        <v>119</v>
      </c>
      <c r="G2622" s="58" t="s">
        <v>115</v>
      </c>
      <c r="H2622" s="58" t="s">
        <v>117</v>
      </c>
      <c r="I2622" s="58" t="s">
        <v>120</v>
      </c>
      <c r="J2622" s="58">
        <v>298</v>
      </c>
      <c r="K2622" s="58">
        <v>426.14</v>
      </c>
    </row>
    <row r="2623" spans="1:11">
      <c r="A2623" s="58" t="s">
        <v>103</v>
      </c>
      <c r="B2623" s="58">
        <v>2023</v>
      </c>
      <c r="C2623" s="58" t="s">
        <v>23</v>
      </c>
      <c r="D2623" s="58" t="s">
        <v>116</v>
      </c>
      <c r="E2623" s="58" t="s">
        <v>118</v>
      </c>
      <c r="F2623" s="58" t="s">
        <v>119</v>
      </c>
      <c r="G2623" s="58" t="s">
        <v>115</v>
      </c>
      <c r="H2623" s="58" t="s">
        <v>117</v>
      </c>
      <c r="I2623" s="58" t="s">
        <v>120</v>
      </c>
      <c r="J2623" s="58">
        <v>226</v>
      </c>
      <c r="K2623" s="58">
        <v>323.18</v>
      </c>
    </row>
    <row r="2624" spans="1:11">
      <c r="A2624" s="58" t="s">
        <v>110</v>
      </c>
      <c r="B2624" s="58">
        <v>2023</v>
      </c>
      <c r="C2624" s="58" t="s">
        <v>23</v>
      </c>
      <c r="D2624" s="58" t="s">
        <v>116</v>
      </c>
      <c r="E2624" s="58" t="s">
        <v>118</v>
      </c>
      <c r="F2624" s="58" t="s">
        <v>119</v>
      </c>
      <c r="G2624" s="58" t="s">
        <v>115</v>
      </c>
      <c r="H2624" s="58" t="s">
        <v>117</v>
      </c>
      <c r="I2624" s="58" t="s">
        <v>120</v>
      </c>
      <c r="J2624" s="58">
        <v>274</v>
      </c>
      <c r="K2624" s="58">
        <v>391.82</v>
      </c>
    </row>
    <row r="2625" spans="1:11">
      <c r="A2625" s="58" t="s">
        <v>110</v>
      </c>
      <c r="B2625" s="58">
        <v>2023</v>
      </c>
      <c r="C2625" s="58" t="s">
        <v>23</v>
      </c>
      <c r="D2625" s="58" t="s">
        <v>116</v>
      </c>
      <c r="E2625" s="58" t="s">
        <v>118</v>
      </c>
      <c r="F2625" s="58" t="s">
        <v>119</v>
      </c>
      <c r="G2625" s="58" t="s">
        <v>115</v>
      </c>
      <c r="H2625" s="58" t="s">
        <v>117</v>
      </c>
      <c r="I2625" s="58" t="s">
        <v>120</v>
      </c>
      <c r="J2625" s="58">
        <v>789</v>
      </c>
      <c r="K2625" s="58">
        <v>1128.27</v>
      </c>
    </row>
    <row r="2626" spans="1:11">
      <c r="A2626" s="58" t="s">
        <v>112</v>
      </c>
      <c r="B2626" s="58">
        <v>2023</v>
      </c>
      <c r="C2626" s="58" t="s">
        <v>23</v>
      </c>
      <c r="D2626" s="58" t="s">
        <v>116</v>
      </c>
      <c r="E2626" s="58" t="s">
        <v>118</v>
      </c>
      <c r="F2626" s="58" t="s">
        <v>119</v>
      </c>
      <c r="G2626" s="58" t="s">
        <v>115</v>
      </c>
      <c r="H2626" s="58" t="s">
        <v>117</v>
      </c>
      <c r="I2626" s="58" t="s">
        <v>120</v>
      </c>
      <c r="J2626" s="58">
        <v>876</v>
      </c>
      <c r="K2626" s="58">
        <v>1252.68</v>
      </c>
    </row>
    <row r="2627" spans="1:11">
      <c r="A2627" s="58" t="s">
        <v>103</v>
      </c>
      <c r="B2627" s="58">
        <v>2023</v>
      </c>
      <c r="C2627" s="58" t="s">
        <v>23</v>
      </c>
      <c r="D2627" s="58" t="s">
        <v>116</v>
      </c>
      <c r="E2627" s="58" t="s">
        <v>118</v>
      </c>
      <c r="F2627" s="58" t="s">
        <v>119</v>
      </c>
      <c r="G2627" s="58" t="s">
        <v>115</v>
      </c>
      <c r="H2627" s="58" t="s">
        <v>117</v>
      </c>
      <c r="I2627" s="58" t="s">
        <v>120</v>
      </c>
      <c r="J2627" s="58">
        <v>958</v>
      </c>
      <c r="K2627" s="58">
        <v>1369.94</v>
      </c>
    </row>
    <row r="2628" spans="1:11">
      <c r="A2628" s="58" t="s">
        <v>112</v>
      </c>
      <c r="B2628" s="58">
        <v>2023</v>
      </c>
      <c r="C2628" s="58" t="s">
        <v>23</v>
      </c>
      <c r="D2628" s="58" t="s">
        <v>116</v>
      </c>
      <c r="E2628" s="58" t="s">
        <v>118</v>
      </c>
      <c r="F2628" s="58" t="s">
        <v>119</v>
      </c>
      <c r="G2628" s="58" t="s">
        <v>115</v>
      </c>
      <c r="H2628" s="58" t="s">
        <v>117</v>
      </c>
      <c r="I2628" s="58" t="s">
        <v>120</v>
      </c>
      <c r="J2628" s="58">
        <v>829</v>
      </c>
      <c r="K2628" s="58">
        <v>526.24</v>
      </c>
    </row>
    <row r="2629" spans="1:11">
      <c r="A2629" s="58" t="s">
        <v>110</v>
      </c>
      <c r="B2629" s="58">
        <v>2023</v>
      </c>
      <c r="C2629" s="58" t="s">
        <v>23</v>
      </c>
      <c r="D2629" s="58" t="s">
        <v>116</v>
      </c>
      <c r="E2629" s="58" t="s">
        <v>118</v>
      </c>
      <c r="F2629" s="58" t="s">
        <v>119</v>
      </c>
      <c r="G2629" s="58" t="s">
        <v>115</v>
      </c>
      <c r="H2629" s="58" t="s">
        <v>117</v>
      </c>
      <c r="I2629" s="58" t="s">
        <v>120</v>
      </c>
      <c r="J2629" s="58">
        <v>273</v>
      </c>
      <c r="K2629" s="58">
        <v>390.39</v>
      </c>
    </row>
    <row r="2630" spans="1:11">
      <c r="A2630" s="58" t="s">
        <v>103</v>
      </c>
      <c r="B2630" s="58">
        <v>2023</v>
      </c>
      <c r="C2630" s="58" t="s">
        <v>23</v>
      </c>
      <c r="D2630" s="58" t="s">
        <v>116</v>
      </c>
      <c r="E2630" s="58" t="s">
        <v>118</v>
      </c>
      <c r="F2630" s="58" t="s">
        <v>119</v>
      </c>
      <c r="G2630" s="58" t="s">
        <v>115</v>
      </c>
      <c r="H2630" s="58" t="s">
        <v>117</v>
      </c>
      <c r="I2630" s="58" t="s">
        <v>120</v>
      </c>
      <c r="J2630" s="58">
        <v>267</v>
      </c>
      <c r="K2630" s="58">
        <v>381.81</v>
      </c>
    </row>
    <row r="2631" spans="1:11">
      <c r="A2631" s="58" t="s">
        <v>110</v>
      </c>
      <c r="B2631" s="58">
        <v>2023</v>
      </c>
      <c r="C2631" s="58" t="s">
        <v>23</v>
      </c>
      <c r="D2631" s="58" t="s">
        <v>116</v>
      </c>
      <c r="E2631" s="58" t="s">
        <v>118</v>
      </c>
      <c r="F2631" s="58" t="s">
        <v>119</v>
      </c>
      <c r="G2631" s="58" t="s">
        <v>115</v>
      </c>
      <c r="H2631" s="58" t="s">
        <v>117</v>
      </c>
      <c r="I2631" s="58" t="s">
        <v>120</v>
      </c>
      <c r="J2631" s="58">
        <v>301</v>
      </c>
      <c r="K2631" s="58">
        <v>430.43</v>
      </c>
    </row>
    <row r="2632" spans="1:11">
      <c r="A2632" s="58" t="s">
        <v>110</v>
      </c>
      <c r="B2632" s="58">
        <v>2023</v>
      </c>
      <c r="C2632" s="58" t="s">
        <v>23</v>
      </c>
      <c r="D2632" s="58" t="s">
        <v>116</v>
      </c>
      <c r="E2632" s="58" t="s">
        <v>118</v>
      </c>
      <c r="F2632" s="58" t="s">
        <v>119</v>
      </c>
      <c r="G2632" s="58" t="s">
        <v>115</v>
      </c>
      <c r="H2632" s="58" t="s">
        <v>117</v>
      </c>
      <c r="I2632" s="58" t="s">
        <v>120</v>
      </c>
      <c r="J2632" s="58">
        <v>271</v>
      </c>
      <c r="K2632" s="58">
        <v>387.53</v>
      </c>
    </row>
    <row r="2633" spans="1:11">
      <c r="A2633" s="58" t="s">
        <v>110</v>
      </c>
      <c r="B2633" s="58">
        <v>2023</v>
      </c>
      <c r="C2633" s="58" t="s">
        <v>23</v>
      </c>
      <c r="D2633" s="58" t="s">
        <v>116</v>
      </c>
      <c r="E2633" s="58" t="s">
        <v>118</v>
      </c>
      <c r="F2633" s="58" t="s">
        <v>119</v>
      </c>
      <c r="G2633" s="58" t="s">
        <v>115</v>
      </c>
      <c r="H2633" s="58" t="s">
        <v>117</v>
      </c>
      <c r="I2633" s="58" t="s">
        <v>120</v>
      </c>
      <c r="J2633" s="58">
        <v>798</v>
      </c>
      <c r="K2633" s="58">
        <v>1141.1400000000001</v>
      </c>
    </row>
    <row r="2634" spans="1:11">
      <c r="A2634" s="58" t="s">
        <v>103</v>
      </c>
      <c r="B2634" s="58">
        <v>2023</v>
      </c>
      <c r="C2634" s="58" t="s">
        <v>23</v>
      </c>
      <c r="D2634" s="58" t="s">
        <v>116</v>
      </c>
      <c r="E2634" s="58" t="s">
        <v>118</v>
      </c>
      <c r="F2634" s="58" t="s">
        <v>119</v>
      </c>
      <c r="G2634" s="58" t="s">
        <v>115</v>
      </c>
      <c r="H2634" s="58" t="s">
        <v>117</v>
      </c>
      <c r="I2634" s="58" t="s">
        <v>120</v>
      </c>
      <c r="J2634" s="58">
        <v>851</v>
      </c>
      <c r="K2634" s="58">
        <v>1216.93</v>
      </c>
    </row>
    <row r="2635" spans="1:11">
      <c r="A2635" s="58" t="s">
        <v>103</v>
      </c>
      <c r="B2635" s="58">
        <v>2023</v>
      </c>
      <c r="C2635" s="58" t="s">
        <v>1</v>
      </c>
      <c r="D2635" s="58" t="s">
        <v>116</v>
      </c>
      <c r="E2635" s="58" t="s">
        <v>118</v>
      </c>
      <c r="F2635" s="58" t="s">
        <v>119</v>
      </c>
      <c r="G2635" s="58" t="s">
        <v>115</v>
      </c>
      <c r="H2635" s="58" t="s">
        <v>117</v>
      </c>
      <c r="I2635" s="58" t="s">
        <v>120</v>
      </c>
      <c r="J2635" s="58">
        <v>302</v>
      </c>
      <c r="K2635" s="58">
        <v>431.86</v>
      </c>
    </row>
    <row r="2636" spans="1:11">
      <c r="A2636" s="58" t="s">
        <v>110</v>
      </c>
      <c r="B2636" s="58">
        <v>2023</v>
      </c>
      <c r="C2636" s="58" t="s">
        <v>1</v>
      </c>
      <c r="D2636" s="58" t="s">
        <v>116</v>
      </c>
      <c r="E2636" s="58" t="s">
        <v>118</v>
      </c>
      <c r="F2636" s="58" t="s">
        <v>119</v>
      </c>
      <c r="G2636" s="58" t="s">
        <v>115</v>
      </c>
      <c r="H2636" s="58" t="s">
        <v>117</v>
      </c>
      <c r="I2636" s="58" t="s">
        <v>120</v>
      </c>
      <c r="J2636" s="58">
        <v>230</v>
      </c>
      <c r="K2636" s="58">
        <v>328.9</v>
      </c>
    </row>
    <row r="2637" spans="1:11">
      <c r="A2637" s="58" t="s">
        <v>112</v>
      </c>
      <c r="B2637" s="58">
        <v>2023</v>
      </c>
      <c r="C2637" s="58" t="s">
        <v>1</v>
      </c>
      <c r="D2637" s="58" t="s">
        <v>116</v>
      </c>
      <c r="E2637" s="58" t="s">
        <v>118</v>
      </c>
      <c r="F2637" s="58" t="s">
        <v>119</v>
      </c>
      <c r="G2637" s="58" t="s">
        <v>115</v>
      </c>
      <c r="H2637" s="58" t="s">
        <v>117</v>
      </c>
      <c r="I2637" s="58" t="s">
        <v>120</v>
      </c>
      <c r="J2637" s="58">
        <v>278</v>
      </c>
      <c r="K2637" s="58">
        <v>397.54</v>
      </c>
    </row>
    <row r="2638" spans="1:11">
      <c r="A2638" s="58" t="s">
        <v>103</v>
      </c>
      <c r="B2638" s="58">
        <v>2023</v>
      </c>
      <c r="C2638" s="58" t="s">
        <v>1</v>
      </c>
      <c r="D2638" s="58" t="s">
        <v>116</v>
      </c>
      <c r="E2638" s="58" t="s">
        <v>118</v>
      </c>
      <c r="F2638" s="58" t="s">
        <v>119</v>
      </c>
      <c r="G2638" s="58" t="s">
        <v>115</v>
      </c>
      <c r="H2638" s="58" t="s">
        <v>117</v>
      </c>
      <c r="I2638" s="58" t="s">
        <v>120</v>
      </c>
      <c r="J2638" s="58">
        <v>304</v>
      </c>
      <c r="K2638" s="58">
        <v>434.72</v>
      </c>
    </row>
    <row r="2639" spans="1:11">
      <c r="A2639" s="58" t="s">
        <v>103</v>
      </c>
      <c r="B2639" s="58">
        <v>2023</v>
      </c>
      <c r="C2639" s="58" t="s">
        <v>1</v>
      </c>
      <c r="D2639" s="58" t="s">
        <v>116</v>
      </c>
      <c r="E2639" s="58" t="s">
        <v>118</v>
      </c>
      <c r="F2639" s="58" t="s">
        <v>119</v>
      </c>
      <c r="G2639" s="58" t="s">
        <v>115</v>
      </c>
      <c r="H2639" s="58" t="s">
        <v>117</v>
      </c>
      <c r="I2639" s="58" t="s">
        <v>120</v>
      </c>
      <c r="J2639" s="58">
        <v>232</v>
      </c>
      <c r="K2639" s="58">
        <v>331.76</v>
      </c>
    </row>
    <row r="2640" spans="1:11">
      <c r="A2640" s="58" t="s">
        <v>110</v>
      </c>
      <c r="B2640" s="58">
        <v>2023</v>
      </c>
      <c r="C2640" s="58" t="s">
        <v>1</v>
      </c>
      <c r="D2640" s="58" t="s">
        <v>116</v>
      </c>
      <c r="E2640" s="58" t="s">
        <v>118</v>
      </c>
      <c r="F2640" s="58" t="s">
        <v>119</v>
      </c>
      <c r="G2640" s="58" t="s">
        <v>115</v>
      </c>
      <c r="H2640" s="58" t="s">
        <v>117</v>
      </c>
      <c r="I2640" s="58" t="s">
        <v>120</v>
      </c>
      <c r="J2640" s="58">
        <v>788</v>
      </c>
      <c r="K2640" s="58">
        <v>1126.8399999999999</v>
      </c>
    </row>
    <row r="2641" spans="1:11">
      <c r="A2641" s="58" t="s">
        <v>110</v>
      </c>
      <c r="B2641" s="58">
        <v>2023</v>
      </c>
      <c r="C2641" s="58" t="s">
        <v>1</v>
      </c>
      <c r="D2641" s="58" t="s">
        <v>116</v>
      </c>
      <c r="E2641" s="58" t="s">
        <v>118</v>
      </c>
      <c r="F2641" s="58" t="s">
        <v>119</v>
      </c>
      <c r="G2641" s="58" t="s">
        <v>115</v>
      </c>
      <c r="H2641" s="58" t="s">
        <v>117</v>
      </c>
      <c r="I2641" s="58" t="s">
        <v>120</v>
      </c>
      <c r="J2641" s="58">
        <v>842</v>
      </c>
      <c r="K2641" s="58">
        <v>1204.06</v>
      </c>
    </row>
    <row r="2642" spans="1:11">
      <c r="A2642" s="58" t="s">
        <v>103</v>
      </c>
      <c r="B2642" s="58">
        <v>2023</v>
      </c>
      <c r="C2642" s="58" t="s">
        <v>1</v>
      </c>
      <c r="D2642" s="58" t="s">
        <v>116</v>
      </c>
      <c r="E2642" s="58" t="s">
        <v>118</v>
      </c>
      <c r="F2642" s="58" t="s">
        <v>119</v>
      </c>
      <c r="G2642" s="58" t="s">
        <v>115</v>
      </c>
      <c r="H2642" s="58" t="s">
        <v>117</v>
      </c>
      <c r="I2642" s="58" t="s">
        <v>120</v>
      </c>
      <c r="J2642" s="58">
        <v>875</v>
      </c>
      <c r="K2642" s="58">
        <v>1251.25</v>
      </c>
    </row>
    <row r="2643" spans="1:11">
      <c r="A2643" s="58" t="s">
        <v>113</v>
      </c>
      <c r="B2643" s="58">
        <v>2023</v>
      </c>
      <c r="C2643" s="58" t="s">
        <v>1</v>
      </c>
      <c r="D2643" s="58" t="s">
        <v>116</v>
      </c>
      <c r="E2643" s="58" t="s">
        <v>118</v>
      </c>
      <c r="F2643" s="58" t="s">
        <v>119</v>
      </c>
      <c r="G2643" s="58" t="s">
        <v>115</v>
      </c>
      <c r="H2643" s="58" t="s">
        <v>117</v>
      </c>
      <c r="I2643" s="58" t="s">
        <v>120</v>
      </c>
      <c r="J2643" s="58">
        <v>955</v>
      </c>
      <c r="K2643" s="58">
        <v>1365.65</v>
      </c>
    </row>
    <row r="2644" spans="1:11">
      <c r="A2644" s="58" t="s">
        <v>110</v>
      </c>
      <c r="B2644" s="58">
        <v>2023</v>
      </c>
      <c r="C2644" s="58" t="s">
        <v>1</v>
      </c>
      <c r="D2644" s="58" t="s">
        <v>116</v>
      </c>
      <c r="E2644" s="58" t="s">
        <v>118</v>
      </c>
      <c r="F2644" s="58" t="s">
        <v>119</v>
      </c>
      <c r="G2644" s="58" t="s">
        <v>115</v>
      </c>
      <c r="H2644" s="58" t="s">
        <v>117</v>
      </c>
      <c r="I2644" s="58" t="s">
        <v>120</v>
      </c>
      <c r="J2644" s="58">
        <v>956</v>
      </c>
      <c r="K2644" s="58">
        <v>1367.08</v>
      </c>
    </row>
    <row r="2645" spans="1:11">
      <c r="A2645" s="58" t="s">
        <v>110</v>
      </c>
      <c r="B2645" s="58">
        <v>2023</v>
      </c>
      <c r="C2645" s="58" t="s">
        <v>1</v>
      </c>
      <c r="D2645" s="58" t="s">
        <v>116</v>
      </c>
      <c r="E2645" s="58" t="s">
        <v>118</v>
      </c>
      <c r="F2645" s="58" t="s">
        <v>119</v>
      </c>
      <c r="G2645" s="58" t="s">
        <v>115</v>
      </c>
      <c r="H2645" s="58" t="s">
        <v>117</v>
      </c>
      <c r="I2645" s="58" t="s">
        <v>120</v>
      </c>
      <c r="J2645" s="58">
        <v>957</v>
      </c>
      <c r="K2645" s="58">
        <v>1368.51</v>
      </c>
    </row>
    <row r="2646" spans="1:11">
      <c r="A2646" s="58" t="s">
        <v>103</v>
      </c>
      <c r="B2646" s="58">
        <v>2023</v>
      </c>
      <c r="C2646" s="58" t="s">
        <v>1</v>
      </c>
      <c r="D2646" s="58" t="s">
        <v>116</v>
      </c>
      <c r="E2646" s="58" t="s">
        <v>118</v>
      </c>
      <c r="F2646" s="58" t="s">
        <v>119</v>
      </c>
      <c r="G2646" s="58" t="s">
        <v>115</v>
      </c>
      <c r="H2646" s="58" t="s">
        <v>117</v>
      </c>
      <c r="I2646" s="58" t="s">
        <v>120</v>
      </c>
      <c r="J2646" s="58">
        <v>828</v>
      </c>
      <c r="K2646" s="58">
        <v>526.24</v>
      </c>
    </row>
    <row r="2647" spans="1:11">
      <c r="A2647" s="58" t="s">
        <v>110</v>
      </c>
      <c r="B2647" s="58">
        <v>2023</v>
      </c>
      <c r="C2647" s="58" t="s">
        <v>1</v>
      </c>
      <c r="D2647" s="58" t="s">
        <v>116</v>
      </c>
      <c r="E2647" s="58" t="s">
        <v>118</v>
      </c>
      <c r="F2647" s="58" t="s">
        <v>119</v>
      </c>
      <c r="G2647" s="58" t="s">
        <v>115</v>
      </c>
      <c r="H2647" s="58" t="s">
        <v>117</v>
      </c>
      <c r="I2647" s="58" t="s">
        <v>120</v>
      </c>
      <c r="J2647" s="58">
        <v>881</v>
      </c>
      <c r="K2647" s="58">
        <v>526.24</v>
      </c>
    </row>
    <row r="2648" spans="1:11">
      <c r="A2648" s="58" t="s">
        <v>110</v>
      </c>
      <c r="B2648" s="58">
        <v>2023</v>
      </c>
      <c r="C2648" s="58" t="s">
        <v>1</v>
      </c>
      <c r="D2648" s="58" t="s">
        <v>116</v>
      </c>
      <c r="E2648" s="58" t="s">
        <v>118</v>
      </c>
      <c r="F2648" s="58" t="s">
        <v>119</v>
      </c>
      <c r="G2648" s="58" t="s">
        <v>115</v>
      </c>
      <c r="H2648" s="58" t="s">
        <v>117</v>
      </c>
      <c r="I2648" s="58" t="s">
        <v>120</v>
      </c>
      <c r="J2648" s="58">
        <v>279</v>
      </c>
      <c r="K2648" s="58">
        <v>398.97</v>
      </c>
    </row>
    <row r="2649" spans="1:11">
      <c r="A2649" s="58" t="s">
        <v>103</v>
      </c>
      <c r="B2649" s="58">
        <v>2023</v>
      </c>
      <c r="C2649" s="58" t="s">
        <v>1</v>
      </c>
      <c r="D2649" s="58" t="s">
        <v>116</v>
      </c>
      <c r="E2649" s="58" t="s">
        <v>118</v>
      </c>
      <c r="F2649" s="58" t="s">
        <v>119</v>
      </c>
      <c r="G2649" s="58" t="s">
        <v>115</v>
      </c>
      <c r="H2649" s="58" t="s">
        <v>117</v>
      </c>
      <c r="I2649" s="58" t="s">
        <v>120</v>
      </c>
      <c r="J2649" s="58">
        <v>285</v>
      </c>
      <c r="K2649" s="58">
        <v>407.55</v>
      </c>
    </row>
    <row r="2650" spans="1:11">
      <c r="A2650" s="58" t="s">
        <v>110</v>
      </c>
      <c r="B2650" s="58">
        <v>2023</v>
      </c>
      <c r="C2650" s="58" t="s">
        <v>1</v>
      </c>
      <c r="D2650" s="58" t="s">
        <v>116</v>
      </c>
      <c r="E2650" s="58" t="s">
        <v>118</v>
      </c>
      <c r="F2650" s="58" t="s">
        <v>119</v>
      </c>
      <c r="G2650" s="58" t="s">
        <v>115</v>
      </c>
      <c r="H2650" s="58" t="s">
        <v>117</v>
      </c>
      <c r="I2650" s="58" t="s">
        <v>120</v>
      </c>
      <c r="J2650" s="58">
        <v>279</v>
      </c>
      <c r="K2650" s="58">
        <v>398.97</v>
      </c>
    </row>
    <row r="2651" spans="1:11">
      <c r="A2651" s="58" t="s">
        <v>110</v>
      </c>
      <c r="B2651" s="58">
        <v>2023</v>
      </c>
      <c r="C2651" s="58" t="s">
        <v>1</v>
      </c>
      <c r="D2651" s="58" t="s">
        <v>116</v>
      </c>
      <c r="E2651" s="58" t="s">
        <v>118</v>
      </c>
      <c r="F2651" s="58" t="s">
        <v>119</v>
      </c>
      <c r="G2651" s="58" t="s">
        <v>115</v>
      </c>
      <c r="H2651" s="58" t="s">
        <v>117</v>
      </c>
      <c r="I2651" s="58" t="s">
        <v>120</v>
      </c>
      <c r="J2651" s="58">
        <v>273</v>
      </c>
      <c r="K2651" s="58">
        <v>390.39</v>
      </c>
    </row>
    <row r="2652" spans="1:11">
      <c r="A2652" s="58" t="s">
        <v>110</v>
      </c>
      <c r="B2652" s="58">
        <v>2023</v>
      </c>
      <c r="C2652" s="58" t="s">
        <v>1</v>
      </c>
      <c r="D2652" s="58" t="s">
        <v>116</v>
      </c>
      <c r="E2652" s="58" t="s">
        <v>118</v>
      </c>
      <c r="F2652" s="58" t="s">
        <v>119</v>
      </c>
      <c r="G2652" s="58" t="s">
        <v>115</v>
      </c>
      <c r="H2652" s="58" t="s">
        <v>117</v>
      </c>
      <c r="I2652" s="58" t="s">
        <v>120</v>
      </c>
      <c r="J2652" s="58">
        <v>229</v>
      </c>
      <c r="K2652" s="58">
        <v>327.47000000000003</v>
      </c>
    </row>
    <row r="2653" spans="1:11">
      <c r="A2653" s="58" t="s">
        <v>103</v>
      </c>
      <c r="B2653" s="58">
        <v>2023</v>
      </c>
      <c r="C2653" s="58" t="s">
        <v>1</v>
      </c>
      <c r="D2653" s="58" t="s">
        <v>116</v>
      </c>
      <c r="E2653" s="58" t="s">
        <v>118</v>
      </c>
      <c r="F2653" s="58" t="s">
        <v>119</v>
      </c>
      <c r="G2653" s="58" t="s">
        <v>115</v>
      </c>
      <c r="H2653" s="58" t="s">
        <v>117</v>
      </c>
      <c r="I2653" s="58" t="s">
        <v>120</v>
      </c>
      <c r="J2653" s="58">
        <v>277</v>
      </c>
      <c r="K2653" s="58">
        <v>396.11</v>
      </c>
    </row>
    <row r="2654" spans="1:11">
      <c r="A2654" s="58" t="s">
        <v>112</v>
      </c>
      <c r="B2654" s="58">
        <v>2023</v>
      </c>
      <c r="C2654" s="58" t="s">
        <v>1</v>
      </c>
      <c r="D2654" s="58" t="s">
        <v>116</v>
      </c>
      <c r="E2654" s="58" t="s">
        <v>118</v>
      </c>
      <c r="F2654" s="58" t="s">
        <v>119</v>
      </c>
      <c r="G2654" s="58" t="s">
        <v>115</v>
      </c>
      <c r="H2654" s="58" t="s">
        <v>117</v>
      </c>
      <c r="I2654" s="58" t="s">
        <v>120</v>
      </c>
      <c r="J2654" s="58">
        <v>797</v>
      </c>
      <c r="K2654" s="58">
        <v>1139.71</v>
      </c>
    </row>
    <row r="2655" spans="1:11">
      <c r="A2655" s="58" t="s">
        <v>113</v>
      </c>
      <c r="B2655" s="58">
        <v>2023</v>
      </c>
      <c r="C2655" s="58" t="s">
        <v>1</v>
      </c>
      <c r="D2655" s="58" t="s">
        <v>116</v>
      </c>
      <c r="E2655" s="58" t="s">
        <v>118</v>
      </c>
      <c r="F2655" s="58" t="s">
        <v>119</v>
      </c>
      <c r="G2655" s="58" t="s">
        <v>115</v>
      </c>
      <c r="H2655" s="58" t="s">
        <v>117</v>
      </c>
      <c r="I2655" s="58" t="s">
        <v>120</v>
      </c>
      <c r="J2655" s="58">
        <v>850</v>
      </c>
      <c r="K2655" s="58">
        <v>1215.5</v>
      </c>
    </row>
    <row r="2656" spans="1:11">
      <c r="A2656" s="58" t="s">
        <v>103</v>
      </c>
      <c r="B2656" s="58">
        <v>2023</v>
      </c>
      <c r="C2656" s="58" t="s">
        <v>1</v>
      </c>
      <c r="D2656" s="58" t="s">
        <v>116</v>
      </c>
      <c r="E2656" s="58" t="s">
        <v>118</v>
      </c>
      <c r="F2656" s="58" t="s">
        <v>119</v>
      </c>
      <c r="G2656" s="58" t="s">
        <v>115</v>
      </c>
      <c r="H2656" s="58" t="s">
        <v>117</v>
      </c>
      <c r="I2656" s="58" t="s">
        <v>120</v>
      </c>
      <c r="J2656" s="58">
        <v>884</v>
      </c>
      <c r="K2656" s="58">
        <v>1264.1199999999999</v>
      </c>
    </row>
    <row r="2657" spans="1:11">
      <c r="A2657" s="58" t="s">
        <v>112</v>
      </c>
      <c r="B2657" s="58">
        <v>2023</v>
      </c>
      <c r="C2657" s="58" t="s">
        <v>29</v>
      </c>
      <c r="D2657" s="58" t="s">
        <v>116</v>
      </c>
      <c r="E2657" s="58" t="s">
        <v>118</v>
      </c>
      <c r="F2657" s="58" t="s">
        <v>119</v>
      </c>
      <c r="G2657" s="58" t="s">
        <v>115</v>
      </c>
      <c r="H2657" s="58" t="s">
        <v>117</v>
      </c>
      <c r="I2657" s="58" t="s">
        <v>120</v>
      </c>
      <c r="J2657" s="58">
        <v>272</v>
      </c>
      <c r="K2657" s="58">
        <v>388.96</v>
      </c>
    </row>
    <row r="2658" spans="1:11">
      <c r="A2658" s="58" t="s">
        <v>112</v>
      </c>
      <c r="B2658" s="58">
        <v>2023</v>
      </c>
      <c r="C2658" s="58" t="s">
        <v>29</v>
      </c>
      <c r="D2658" s="58" t="s">
        <v>116</v>
      </c>
      <c r="E2658" s="58" t="s">
        <v>118</v>
      </c>
      <c r="F2658" s="58" t="s">
        <v>119</v>
      </c>
      <c r="G2658" s="58" t="s">
        <v>115</v>
      </c>
      <c r="H2658" s="58" t="s">
        <v>117</v>
      </c>
      <c r="I2658" s="58" t="s">
        <v>120</v>
      </c>
      <c r="J2658" s="58">
        <v>274</v>
      </c>
      <c r="K2658" s="58">
        <v>391.82</v>
      </c>
    </row>
    <row r="2659" spans="1:11">
      <c r="A2659" s="58" t="s">
        <v>112</v>
      </c>
      <c r="B2659" s="58">
        <v>2023</v>
      </c>
      <c r="C2659" s="58" t="s">
        <v>29</v>
      </c>
      <c r="D2659" s="58" t="s">
        <v>116</v>
      </c>
      <c r="E2659" s="58" t="s">
        <v>118</v>
      </c>
      <c r="F2659" s="58" t="s">
        <v>119</v>
      </c>
      <c r="G2659" s="58" t="s">
        <v>115</v>
      </c>
      <c r="H2659" s="58" t="s">
        <v>117</v>
      </c>
      <c r="I2659" s="58" t="s">
        <v>120</v>
      </c>
      <c r="J2659" s="58">
        <v>244</v>
      </c>
      <c r="K2659" s="58">
        <v>348.92</v>
      </c>
    </row>
    <row r="2660" spans="1:11">
      <c r="A2660" s="58" t="s">
        <v>110</v>
      </c>
      <c r="B2660" s="58">
        <v>2023</v>
      </c>
      <c r="C2660" s="58" t="s">
        <v>29</v>
      </c>
      <c r="D2660" s="58" t="s">
        <v>116</v>
      </c>
      <c r="E2660" s="58" t="s">
        <v>118</v>
      </c>
      <c r="F2660" s="58" t="s">
        <v>119</v>
      </c>
      <c r="G2660" s="58" t="s">
        <v>115</v>
      </c>
      <c r="H2660" s="58" t="s">
        <v>117</v>
      </c>
      <c r="I2660" s="58" t="s">
        <v>120</v>
      </c>
      <c r="J2660" s="58">
        <v>794</v>
      </c>
      <c r="K2660" s="58">
        <v>1135.42</v>
      </c>
    </row>
    <row r="2661" spans="1:11">
      <c r="A2661" s="58" t="s">
        <v>110</v>
      </c>
      <c r="B2661" s="58">
        <v>2023</v>
      </c>
      <c r="C2661" s="58" t="s">
        <v>29</v>
      </c>
      <c r="D2661" s="58" t="s">
        <v>116</v>
      </c>
      <c r="E2661" s="58" t="s">
        <v>118</v>
      </c>
      <c r="F2661" s="58" t="s">
        <v>119</v>
      </c>
      <c r="G2661" s="58" t="s">
        <v>115</v>
      </c>
      <c r="H2661" s="58" t="s">
        <v>117</v>
      </c>
      <c r="I2661" s="58" t="s">
        <v>120</v>
      </c>
      <c r="J2661" s="58">
        <v>880</v>
      </c>
      <c r="K2661" s="58">
        <v>1258.4000000000001</v>
      </c>
    </row>
    <row r="2662" spans="1:11">
      <c r="A2662" s="58" t="s">
        <v>110</v>
      </c>
      <c r="B2662" s="58">
        <v>2023</v>
      </c>
      <c r="C2662" s="58" t="s">
        <v>29</v>
      </c>
      <c r="D2662" s="58" t="s">
        <v>116</v>
      </c>
      <c r="E2662" s="58" t="s">
        <v>118</v>
      </c>
      <c r="F2662" s="58" t="s">
        <v>119</v>
      </c>
      <c r="G2662" s="58" t="s">
        <v>115</v>
      </c>
      <c r="H2662" s="58" t="s">
        <v>117</v>
      </c>
      <c r="I2662" s="58" t="s">
        <v>120</v>
      </c>
      <c r="J2662" s="58">
        <v>833</v>
      </c>
      <c r="K2662" s="58">
        <v>526.24</v>
      </c>
    </row>
    <row r="2663" spans="1:11">
      <c r="A2663" s="58" t="s">
        <v>110</v>
      </c>
      <c r="B2663" s="58">
        <v>2023</v>
      </c>
      <c r="C2663" s="58" t="s">
        <v>29</v>
      </c>
      <c r="D2663" s="58" t="s">
        <v>116</v>
      </c>
      <c r="E2663" s="58" t="s">
        <v>118</v>
      </c>
      <c r="F2663" s="58" t="s">
        <v>119</v>
      </c>
      <c r="G2663" s="58" t="s">
        <v>115</v>
      </c>
      <c r="H2663" s="58" t="s">
        <v>117</v>
      </c>
      <c r="I2663" s="58" t="s">
        <v>120</v>
      </c>
      <c r="J2663" s="58">
        <v>243</v>
      </c>
      <c r="K2663" s="58">
        <v>347.49</v>
      </c>
    </row>
    <row r="2664" spans="1:11">
      <c r="A2664" s="58" t="s">
        <v>112</v>
      </c>
      <c r="B2664" s="58">
        <v>2023</v>
      </c>
      <c r="C2664" s="58" t="s">
        <v>29</v>
      </c>
      <c r="D2664" s="58" t="s">
        <v>116</v>
      </c>
      <c r="E2664" s="58" t="s">
        <v>118</v>
      </c>
      <c r="F2664" s="58" t="s">
        <v>119</v>
      </c>
      <c r="G2664" s="58" t="s">
        <v>115</v>
      </c>
      <c r="H2664" s="58" t="s">
        <v>117</v>
      </c>
      <c r="I2664" s="58" t="s">
        <v>120</v>
      </c>
      <c r="J2664" s="58">
        <v>271</v>
      </c>
      <c r="K2664" s="58">
        <v>387.53</v>
      </c>
    </row>
    <row r="2665" spans="1:11">
      <c r="A2665" s="58" t="s">
        <v>112</v>
      </c>
      <c r="B2665" s="58">
        <v>2023</v>
      </c>
      <c r="C2665" s="58" t="s">
        <v>29</v>
      </c>
      <c r="D2665" s="58" t="s">
        <v>116</v>
      </c>
      <c r="E2665" s="58" t="s">
        <v>118</v>
      </c>
      <c r="F2665" s="58" t="s">
        <v>119</v>
      </c>
      <c r="G2665" s="58" t="s">
        <v>115</v>
      </c>
      <c r="H2665" s="58" t="s">
        <v>117</v>
      </c>
      <c r="I2665" s="58" t="s">
        <v>120</v>
      </c>
      <c r="J2665" s="58">
        <v>247</v>
      </c>
      <c r="K2665" s="58">
        <v>353.21</v>
      </c>
    </row>
    <row r="2666" spans="1:11">
      <c r="A2666" s="58" t="s">
        <v>112</v>
      </c>
      <c r="B2666" s="58">
        <v>2023</v>
      </c>
      <c r="C2666" s="58" t="s">
        <v>29</v>
      </c>
      <c r="D2666" s="58" t="s">
        <v>116</v>
      </c>
      <c r="E2666" s="58" t="s">
        <v>118</v>
      </c>
      <c r="F2666" s="58" t="s">
        <v>119</v>
      </c>
      <c r="G2666" s="58" t="s">
        <v>115</v>
      </c>
      <c r="H2666" s="58" t="s">
        <v>117</v>
      </c>
      <c r="I2666" s="58" t="s">
        <v>120</v>
      </c>
      <c r="J2666" s="58">
        <v>245</v>
      </c>
      <c r="K2666" s="58">
        <v>350.35</v>
      </c>
    </row>
    <row r="2667" spans="1:11">
      <c r="A2667" s="58" t="s">
        <v>114</v>
      </c>
      <c r="B2667" s="58">
        <v>2023</v>
      </c>
      <c r="C2667" s="58" t="s">
        <v>28</v>
      </c>
      <c r="D2667" s="58" t="s">
        <v>116</v>
      </c>
      <c r="E2667" s="58" t="s">
        <v>118</v>
      </c>
      <c r="F2667" s="58" t="s">
        <v>119</v>
      </c>
      <c r="G2667" s="58" t="s">
        <v>115</v>
      </c>
      <c r="H2667" s="58" t="s">
        <v>117</v>
      </c>
      <c r="I2667" s="58" t="s">
        <v>120</v>
      </c>
      <c r="J2667" s="58">
        <v>278</v>
      </c>
      <c r="K2667" s="58">
        <v>397.54</v>
      </c>
    </row>
    <row r="2668" spans="1:11">
      <c r="A2668" s="58" t="s">
        <v>103</v>
      </c>
      <c r="B2668" s="58">
        <v>2023</v>
      </c>
      <c r="C2668" s="58" t="s">
        <v>28</v>
      </c>
      <c r="D2668" s="58" t="s">
        <v>116</v>
      </c>
      <c r="E2668" s="58" t="s">
        <v>118</v>
      </c>
      <c r="F2668" s="58" t="s">
        <v>119</v>
      </c>
      <c r="G2668" s="58" t="s">
        <v>115</v>
      </c>
      <c r="H2668" s="58" t="s">
        <v>117</v>
      </c>
      <c r="I2668" s="58" t="s">
        <v>120</v>
      </c>
      <c r="J2668" s="58">
        <v>248</v>
      </c>
      <c r="K2668" s="58">
        <v>354.64</v>
      </c>
    </row>
    <row r="2669" spans="1:11">
      <c r="A2669" s="58" t="s">
        <v>112</v>
      </c>
      <c r="B2669" s="58">
        <v>2023</v>
      </c>
      <c r="C2669" s="58" t="s">
        <v>28</v>
      </c>
      <c r="D2669" s="58" t="s">
        <v>116</v>
      </c>
      <c r="E2669" s="58" t="s">
        <v>118</v>
      </c>
      <c r="F2669" s="58" t="s">
        <v>119</v>
      </c>
      <c r="G2669" s="58" t="s">
        <v>115</v>
      </c>
      <c r="H2669" s="58" t="s">
        <v>117</v>
      </c>
      <c r="I2669" s="58" t="s">
        <v>120</v>
      </c>
      <c r="J2669" s="58">
        <v>280</v>
      </c>
      <c r="K2669" s="58">
        <v>400.4</v>
      </c>
    </row>
    <row r="2670" spans="1:11">
      <c r="A2670" s="58" t="s">
        <v>103</v>
      </c>
      <c r="B2670" s="58">
        <v>2023</v>
      </c>
      <c r="C2670" s="58" t="s">
        <v>28</v>
      </c>
      <c r="D2670" s="58" t="s">
        <v>116</v>
      </c>
      <c r="E2670" s="58" t="s">
        <v>118</v>
      </c>
      <c r="F2670" s="58" t="s">
        <v>119</v>
      </c>
      <c r="G2670" s="58" t="s">
        <v>115</v>
      </c>
      <c r="H2670" s="58" t="s">
        <v>117</v>
      </c>
      <c r="I2670" s="58" t="s">
        <v>120</v>
      </c>
      <c r="J2670" s="58">
        <v>250</v>
      </c>
      <c r="K2670" s="58">
        <v>357.5</v>
      </c>
    </row>
    <row r="2671" spans="1:11">
      <c r="A2671" s="58" t="s">
        <v>110</v>
      </c>
      <c r="B2671" s="58">
        <v>2023</v>
      </c>
      <c r="C2671" s="58" t="s">
        <v>28</v>
      </c>
      <c r="D2671" s="58" t="s">
        <v>116</v>
      </c>
      <c r="E2671" s="58" t="s">
        <v>118</v>
      </c>
      <c r="F2671" s="58" t="s">
        <v>119</v>
      </c>
      <c r="G2671" s="58" t="s">
        <v>115</v>
      </c>
      <c r="H2671" s="58" t="s">
        <v>117</v>
      </c>
      <c r="I2671" s="58" t="s">
        <v>120</v>
      </c>
      <c r="J2671" s="58">
        <v>793</v>
      </c>
      <c r="K2671" s="58">
        <v>1133.99</v>
      </c>
    </row>
    <row r="2672" spans="1:11">
      <c r="A2672" s="58" t="s">
        <v>103</v>
      </c>
      <c r="B2672" s="58">
        <v>2023</v>
      </c>
      <c r="C2672" s="58" t="s">
        <v>28</v>
      </c>
      <c r="D2672" s="58" t="s">
        <v>116</v>
      </c>
      <c r="E2672" s="58" t="s">
        <v>118</v>
      </c>
      <c r="F2672" s="58" t="s">
        <v>119</v>
      </c>
      <c r="G2672" s="58" t="s">
        <v>115</v>
      </c>
      <c r="H2672" s="58" t="s">
        <v>117</v>
      </c>
      <c r="I2672" s="58" t="s">
        <v>120</v>
      </c>
      <c r="J2672" s="58">
        <v>879</v>
      </c>
      <c r="K2672" s="58">
        <v>1256.97</v>
      </c>
    </row>
    <row r="2673" spans="1:11">
      <c r="A2673" s="58" t="s">
        <v>103</v>
      </c>
      <c r="B2673" s="58">
        <v>2023</v>
      </c>
      <c r="C2673" s="58" t="s">
        <v>28</v>
      </c>
      <c r="D2673" s="58" t="s">
        <v>116</v>
      </c>
      <c r="E2673" s="58" t="s">
        <v>118</v>
      </c>
      <c r="F2673" s="58" t="s">
        <v>119</v>
      </c>
      <c r="G2673" s="58" t="s">
        <v>115</v>
      </c>
      <c r="H2673" s="58" t="s">
        <v>117</v>
      </c>
      <c r="I2673" s="58" t="s">
        <v>120</v>
      </c>
      <c r="J2673" s="58">
        <v>832</v>
      </c>
      <c r="K2673" s="58">
        <v>526.24</v>
      </c>
    </row>
    <row r="2674" spans="1:11">
      <c r="A2674" s="58" t="s">
        <v>110</v>
      </c>
      <c r="B2674" s="58">
        <v>2023</v>
      </c>
      <c r="C2674" s="58" t="s">
        <v>28</v>
      </c>
      <c r="D2674" s="58" t="s">
        <v>116</v>
      </c>
      <c r="E2674" s="58" t="s">
        <v>118</v>
      </c>
      <c r="F2674" s="58" t="s">
        <v>119</v>
      </c>
      <c r="G2674" s="58" t="s">
        <v>115</v>
      </c>
      <c r="H2674" s="58" t="s">
        <v>117</v>
      </c>
      <c r="I2674" s="58" t="s">
        <v>120</v>
      </c>
      <c r="J2674" s="58">
        <v>249</v>
      </c>
      <c r="K2674" s="58">
        <v>356.07</v>
      </c>
    </row>
    <row r="2675" spans="1:11">
      <c r="A2675" s="58" t="s">
        <v>103</v>
      </c>
      <c r="B2675" s="58">
        <v>2023</v>
      </c>
      <c r="C2675" s="58" t="s">
        <v>28</v>
      </c>
      <c r="D2675" s="58" t="s">
        <v>116</v>
      </c>
      <c r="E2675" s="58" t="s">
        <v>118</v>
      </c>
      <c r="F2675" s="58" t="s">
        <v>119</v>
      </c>
      <c r="G2675" s="58" t="s">
        <v>115</v>
      </c>
      <c r="H2675" s="58" t="s">
        <v>117</v>
      </c>
      <c r="I2675" s="58" t="s">
        <v>120</v>
      </c>
      <c r="J2675" s="58">
        <v>277</v>
      </c>
      <c r="K2675" s="58">
        <v>396.11</v>
      </c>
    </row>
    <row r="2676" spans="1:11">
      <c r="A2676" s="58" t="s">
        <v>112</v>
      </c>
      <c r="B2676" s="58">
        <v>2023</v>
      </c>
      <c r="C2676" s="58" t="s">
        <v>28</v>
      </c>
      <c r="D2676" s="58" t="s">
        <v>116</v>
      </c>
      <c r="E2676" s="58" t="s">
        <v>118</v>
      </c>
      <c r="F2676" s="58" t="s">
        <v>119</v>
      </c>
      <c r="G2676" s="58" t="s">
        <v>115</v>
      </c>
      <c r="H2676" s="58" t="s">
        <v>117</v>
      </c>
      <c r="I2676" s="58" t="s">
        <v>120</v>
      </c>
      <c r="J2676" s="58">
        <v>253</v>
      </c>
      <c r="K2676" s="58">
        <v>361.79</v>
      </c>
    </row>
    <row r="2677" spans="1:11">
      <c r="A2677" s="58" t="s">
        <v>103</v>
      </c>
      <c r="B2677" s="58">
        <v>2023</v>
      </c>
      <c r="C2677" s="58" t="s">
        <v>28</v>
      </c>
      <c r="D2677" s="58" t="s">
        <v>116</v>
      </c>
      <c r="E2677" s="58" t="s">
        <v>118</v>
      </c>
      <c r="F2677" s="58" t="s">
        <v>119</v>
      </c>
      <c r="G2677" s="58" t="s">
        <v>115</v>
      </c>
      <c r="H2677" s="58" t="s">
        <v>117</v>
      </c>
      <c r="I2677" s="58" t="s">
        <v>120</v>
      </c>
      <c r="J2677" s="58">
        <v>802</v>
      </c>
      <c r="K2677" s="58">
        <v>1146.8599999999999</v>
      </c>
    </row>
    <row r="2678" spans="1:11">
      <c r="A2678" s="58" t="s">
        <v>114</v>
      </c>
      <c r="B2678" s="58">
        <v>2023</v>
      </c>
      <c r="C2678" s="58" t="s">
        <v>28</v>
      </c>
      <c r="D2678" s="58" t="s">
        <v>116</v>
      </c>
      <c r="E2678" s="58" t="s">
        <v>118</v>
      </c>
      <c r="F2678" s="58" t="s">
        <v>119</v>
      </c>
      <c r="G2678" s="58" t="s">
        <v>115</v>
      </c>
      <c r="H2678" s="58" t="s">
        <v>117</v>
      </c>
      <c r="I2678" s="58" t="s">
        <v>120</v>
      </c>
      <c r="J2678" s="58">
        <v>251</v>
      </c>
      <c r="K2678" s="58">
        <v>358.93</v>
      </c>
    </row>
    <row r="2679" spans="1:11">
      <c r="A2679" s="58" t="s">
        <v>112</v>
      </c>
      <c r="B2679" s="58">
        <v>2023</v>
      </c>
      <c r="C2679" s="58" t="s">
        <v>24</v>
      </c>
      <c r="D2679" s="58" t="s">
        <v>116</v>
      </c>
      <c r="E2679" s="58" t="s">
        <v>118</v>
      </c>
      <c r="F2679" s="58" t="s">
        <v>119</v>
      </c>
      <c r="G2679" s="58" t="s">
        <v>115</v>
      </c>
      <c r="H2679" s="58" t="s">
        <v>117</v>
      </c>
      <c r="I2679" s="58" t="s">
        <v>120</v>
      </c>
      <c r="J2679" s="58">
        <v>296</v>
      </c>
      <c r="K2679" s="58">
        <v>423.28</v>
      </c>
    </row>
    <row r="2680" spans="1:11">
      <c r="A2680" s="58" t="s">
        <v>112</v>
      </c>
      <c r="B2680" s="58">
        <v>2023</v>
      </c>
      <c r="C2680" s="58" t="s">
        <v>24</v>
      </c>
      <c r="D2680" s="58" t="s">
        <v>116</v>
      </c>
      <c r="E2680" s="58" t="s">
        <v>118</v>
      </c>
      <c r="F2680" s="58" t="s">
        <v>119</v>
      </c>
      <c r="G2680" s="58" t="s">
        <v>115</v>
      </c>
      <c r="H2680" s="58" t="s">
        <v>117</v>
      </c>
      <c r="I2680" s="58" t="s">
        <v>120</v>
      </c>
      <c r="J2680" s="58">
        <v>266</v>
      </c>
      <c r="K2680" s="58">
        <v>380.38</v>
      </c>
    </row>
    <row r="2681" spans="1:11">
      <c r="A2681" s="58" t="s">
        <v>110</v>
      </c>
      <c r="B2681" s="58">
        <v>2023</v>
      </c>
      <c r="C2681" s="58" t="s">
        <v>24</v>
      </c>
      <c r="D2681" s="58" t="s">
        <v>116</v>
      </c>
      <c r="E2681" s="58" t="s">
        <v>118</v>
      </c>
      <c r="F2681" s="58" t="s">
        <v>119</v>
      </c>
      <c r="G2681" s="58" t="s">
        <v>115</v>
      </c>
      <c r="H2681" s="58" t="s">
        <v>117</v>
      </c>
      <c r="I2681" s="58" t="s">
        <v>120</v>
      </c>
      <c r="J2681" s="58">
        <v>292</v>
      </c>
      <c r="K2681" s="58">
        <v>417.56</v>
      </c>
    </row>
    <row r="2682" spans="1:11">
      <c r="A2682" s="58" t="s">
        <v>112</v>
      </c>
      <c r="B2682" s="58">
        <v>2023</v>
      </c>
      <c r="C2682" s="58" t="s">
        <v>24</v>
      </c>
      <c r="D2682" s="58" t="s">
        <v>116</v>
      </c>
      <c r="E2682" s="58" t="s">
        <v>118</v>
      </c>
      <c r="F2682" s="58" t="s">
        <v>119</v>
      </c>
      <c r="G2682" s="58" t="s">
        <v>115</v>
      </c>
      <c r="H2682" s="58" t="s">
        <v>117</v>
      </c>
      <c r="I2682" s="58" t="s">
        <v>120</v>
      </c>
      <c r="J2682" s="58">
        <v>268</v>
      </c>
      <c r="K2682" s="58">
        <v>383.24</v>
      </c>
    </row>
    <row r="2683" spans="1:11">
      <c r="A2683" s="58" t="s">
        <v>112</v>
      </c>
      <c r="B2683" s="58">
        <v>2023</v>
      </c>
      <c r="C2683" s="58" t="s">
        <v>24</v>
      </c>
      <c r="D2683" s="58" t="s">
        <v>116</v>
      </c>
      <c r="E2683" s="58" t="s">
        <v>118</v>
      </c>
      <c r="F2683" s="58" t="s">
        <v>119</v>
      </c>
      <c r="G2683" s="58" t="s">
        <v>115</v>
      </c>
      <c r="H2683" s="58" t="s">
        <v>117</v>
      </c>
      <c r="I2683" s="58" t="s">
        <v>120</v>
      </c>
      <c r="J2683" s="58">
        <v>790</v>
      </c>
      <c r="K2683" s="58">
        <v>1129.7</v>
      </c>
    </row>
    <row r="2684" spans="1:11">
      <c r="A2684" s="58" t="s">
        <v>110</v>
      </c>
      <c r="B2684" s="58">
        <v>2023</v>
      </c>
      <c r="C2684" s="58" t="s">
        <v>24</v>
      </c>
      <c r="D2684" s="58" t="s">
        <v>116</v>
      </c>
      <c r="E2684" s="58" t="s">
        <v>118</v>
      </c>
      <c r="F2684" s="58" t="s">
        <v>119</v>
      </c>
      <c r="G2684" s="58" t="s">
        <v>115</v>
      </c>
      <c r="H2684" s="58" t="s">
        <v>117</v>
      </c>
      <c r="I2684" s="58" t="s">
        <v>120</v>
      </c>
      <c r="J2684" s="58">
        <v>877</v>
      </c>
      <c r="K2684" s="58">
        <v>1254.1099999999999</v>
      </c>
    </row>
    <row r="2685" spans="1:11">
      <c r="A2685" s="58" t="s">
        <v>110</v>
      </c>
      <c r="B2685" s="58">
        <v>2023</v>
      </c>
      <c r="C2685" s="58" t="s">
        <v>24</v>
      </c>
      <c r="D2685" s="58" t="s">
        <v>116</v>
      </c>
      <c r="E2685" s="58" t="s">
        <v>118</v>
      </c>
      <c r="F2685" s="58" t="s">
        <v>119</v>
      </c>
      <c r="G2685" s="58" t="s">
        <v>115</v>
      </c>
      <c r="H2685" s="58" t="s">
        <v>117</v>
      </c>
      <c r="I2685" s="58" t="s">
        <v>120</v>
      </c>
      <c r="J2685" s="58">
        <v>830</v>
      </c>
      <c r="K2685" s="58">
        <v>526.24</v>
      </c>
    </row>
    <row r="2686" spans="1:11">
      <c r="A2686" s="58" t="s">
        <v>112</v>
      </c>
      <c r="B2686" s="58">
        <v>2023</v>
      </c>
      <c r="C2686" s="58" t="s">
        <v>24</v>
      </c>
      <c r="D2686" s="58" t="s">
        <v>116</v>
      </c>
      <c r="E2686" s="58" t="s">
        <v>118</v>
      </c>
      <c r="F2686" s="58" t="s">
        <v>119</v>
      </c>
      <c r="G2686" s="58" t="s">
        <v>115</v>
      </c>
      <c r="H2686" s="58" t="s">
        <v>117</v>
      </c>
      <c r="I2686" s="58" t="s">
        <v>120</v>
      </c>
      <c r="J2686" s="58">
        <v>267</v>
      </c>
      <c r="K2686" s="58">
        <v>381.81</v>
      </c>
    </row>
    <row r="2687" spans="1:11">
      <c r="A2687" s="58" t="s">
        <v>112</v>
      </c>
      <c r="B2687" s="58">
        <v>2023</v>
      </c>
      <c r="C2687" s="58" t="s">
        <v>24</v>
      </c>
      <c r="D2687" s="58" t="s">
        <v>116</v>
      </c>
      <c r="E2687" s="58" t="s">
        <v>118</v>
      </c>
      <c r="F2687" s="58" t="s">
        <v>119</v>
      </c>
      <c r="G2687" s="58" t="s">
        <v>115</v>
      </c>
      <c r="H2687" s="58" t="s">
        <v>117</v>
      </c>
      <c r="I2687" s="58" t="s">
        <v>120</v>
      </c>
      <c r="J2687" s="58">
        <v>295</v>
      </c>
      <c r="K2687" s="58">
        <v>421.85</v>
      </c>
    </row>
    <row r="2688" spans="1:11">
      <c r="A2688" s="58" t="s">
        <v>110</v>
      </c>
      <c r="B2688" s="58">
        <v>2023</v>
      </c>
      <c r="C2688" s="58" t="s">
        <v>24</v>
      </c>
      <c r="D2688" s="58" t="s">
        <v>116</v>
      </c>
      <c r="E2688" s="58" t="s">
        <v>118</v>
      </c>
      <c r="F2688" s="58" t="s">
        <v>119</v>
      </c>
      <c r="G2688" s="58" t="s">
        <v>115</v>
      </c>
      <c r="H2688" s="58" t="s">
        <v>117</v>
      </c>
      <c r="I2688" s="58" t="s">
        <v>120</v>
      </c>
      <c r="J2688" s="58">
        <v>265</v>
      </c>
      <c r="K2688" s="58">
        <v>378.95</v>
      </c>
    </row>
    <row r="2689" spans="1:11">
      <c r="A2689" s="58" t="s">
        <v>112</v>
      </c>
      <c r="B2689" s="58">
        <v>2023</v>
      </c>
      <c r="C2689" s="58" t="s">
        <v>24</v>
      </c>
      <c r="D2689" s="58" t="s">
        <v>116</v>
      </c>
      <c r="E2689" s="58" t="s">
        <v>118</v>
      </c>
      <c r="F2689" s="58" t="s">
        <v>119</v>
      </c>
      <c r="G2689" s="58" t="s">
        <v>115</v>
      </c>
      <c r="H2689" s="58" t="s">
        <v>117</v>
      </c>
      <c r="I2689" s="58" t="s">
        <v>120</v>
      </c>
      <c r="J2689" s="58">
        <v>799</v>
      </c>
      <c r="K2689" s="58">
        <v>1142.57</v>
      </c>
    </row>
    <row r="2690" spans="1:11">
      <c r="A2690" s="58" t="s">
        <v>112</v>
      </c>
      <c r="B2690" s="58">
        <v>2023</v>
      </c>
      <c r="C2690" s="58" t="s">
        <v>24</v>
      </c>
      <c r="D2690" s="58" t="s">
        <v>116</v>
      </c>
      <c r="E2690" s="58" t="s">
        <v>118</v>
      </c>
      <c r="F2690" s="58" t="s">
        <v>119</v>
      </c>
      <c r="G2690" s="58" t="s">
        <v>115</v>
      </c>
      <c r="H2690" s="58" t="s">
        <v>117</v>
      </c>
      <c r="I2690" s="58" t="s">
        <v>120</v>
      </c>
      <c r="J2690" s="58">
        <v>885</v>
      </c>
      <c r="K2690" s="58">
        <v>1265.55</v>
      </c>
    </row>
    <row r="2691" spans="1:11">
      <c r="A2691" s="58" t="s">
        <v>110</v>
      </c>
      <c r="B2691" s="58">
        <v>2023</v>
      </c>
      <c r="C2691" s="58" t="s">
        <v>27</v>
      </c>
      <c r="D2691" s="58" t="s">
        <v>116</v>
      </c>
      <c r="E2691" s="58" t="s">
        <v>118</v>
      </c>
      <c r="F2691" s="58" t="s">
        <v>119</v>
      </c>
      <c r="G2691" s="58" t="s">
        <v>115</v>
      </c>
      <c r="H2691" s="58" t="s">
        <v>117</v>
      </c>
      <c r="I2691" s="58" t="s">
        <v>120</v>
      </c>
      <c r="J2691" s="58">
        <v>284</v>
      </c>
      <c r="K2691" s="58">
        <v>406.12</v>
      </c>
    </row>
    <row r="2692" spans="1:11">
      <c r="A2692" s="58" t="s">
        <v>112</v>
      </c>
      <c r="B2692" s="58">
        <v>2023</v>
      </c>
      <c r="C2692" s="58" t="s">
        <v>27</v>
      </c>
      <c r="D2692" s="58" t="s">
        <v>116</v>
      </c>
      <c r="E2692" s="58" t="s">
        <v>118</v>
      </c>
      <c r="F2692" s="58" t="s">
        <v>119</v>
      </c>
      <c r="G2692" s="58" t="s">
        <v>115</v>
      </c>
      <c r="H2692" s="58" t="s">
        <v>117</v>
      </c>
      <c r="I2692" s="58" t="s">
        <v>120</v>
      </c>
      <c r="J2692" s="58">
        <v>254</v>
      </c>
      <c r="K2692" s="58">
        <v>363.22</v>
      </c>
    </row>
    <row r="2693" spans="1:11">
      <c r="A2693" s="58" t="s">
        <v>110</v>
      </c>
      <c r="B2693" s="58">
        <v>2023</v>
      </c>
      <c r="C2693" s="58" t="s">
        <v>27</v>
      </c>
      <c r="D2693" s="58" t="s">
        <v>116</v>
      </c>
      <c r="E2693" s="58" t="s">
        <v>118</v>
      </c>
      <c r="F2693" s="58" t="s">
        <v>119</v>
      </c>
      <c r="G2693" s="58" t="s">
        <v>115</v>
      </c>
      <c r="H2693" s="58" t="s">
        <v>117</v>
      </c>
      <c r="I2693" s="58" t="s">
        <v>120</v>
      </c>
      <c r="J2693" s="58">
        <v>256</v>
      </c>
      <c r="K2693" s="58">
        <v>366.08</v>
      </c>
    </row>
    <row r="2694" spans="1:11">
      <c r="A2694" s="58" t="s">
        <v>110</v>
      </c>
      <c r="B2694" s="58">
        <v>2023</v>
      </c>
      <c r="C2694" s="58" t="s">
        <v>27</v>
      </c>
      <c r="D2694" s="58" t="s">
        <v>116</v>
      </c>
      <c r="E2694" s="58" t="s">
        <v>118</v>
      </c>
      <c r="F2694" s="58" t="s">
        <v>119</v>
      </c>
      <c r="G2694" s="58" t="s">
        <v>115</v>
      </c>
      <c r="H2694" s="58" t="s">
        <v>117</v>
      </c>
      <c r="I2694" s="58" t="s">
        <v>120</v>
      </c>
      <c r="J2694" s="58">
        <v>792</v>
      </c>
      <c r="K2694" s="58">
        <v>1132.56</v>
      </c>
    </row>
    <row r="2695" spans="1:11">
      <c r="A2695" s="58" t="s">
        <v>110</v>
      </c>
      <c r="B2695" s="58">
        <v>2023</v>
      </c>
      <c r="C2695" s="58" t="s">
        <v>27</v>
      </c>
      <c r="D2695" s="58" t="s">
        <v>116</v>
      </c>
      <c r="E2695" s="58" t="s">
        <v>118</v>
      </c>
      <c r="F2695" s="58" t="s">
        <v>119</v>
      </c>
      <c r="G2695" s="58" t="s">
        <v>115</v>
      </c>
      <c r="H2695" s="58" t="s">
        <v>117</v>
      </c>
      <c r="I2695" s="58" t="s">
        <v>120</v>
      </c>
      <c r="J2695" s="58">
        <v>878</v>
      </c>
      <c r="K2695" s="58">
        <v>1255.54</v>
      </c>
    </row>
    <row r="2696" spans="1:11">
      <c r="A2696" s="58" t="s">
        <v>110</v>
      </c>
      <c r="B2696" s="58">
        <v>2023</v>
      </c>
      <c r="C2696" s="58" t="s">
        <v>27</v>
      </c>
      <c r="D2696" s="58" t="s">
        <v>116</v>
      </c>
      <c r="E2696" s="58" t="s">
        <v>118</v>
      </c>
      <c r="F2696" s="58" t="s">
        <v>119</v>
      </c>
      <c r="G2696" s="58" t="s">
        <v>115</v>
      </c>
      <c r="H2696" s="58" t="s">
        <v>117</v>
      </c>
      <c r="I2696" s="58" t="s">
        <v>120</v>
      </c>
      <c r="J2696" s="58">
        <v>831</v>
      </c>
      <c r="K2696" s="58">
        <v>526.24</v>
      </c>
    </row>
    <row r="2697" spans="1:11">
      <c r="A2697" s="58" t="s">
        <v>110</v>
      </c>
      <c r="B2697" s="58">
        <v>2023</v>
      </c>
      <c r="C2697" s="58" t="s">
        <v>27</v>
      </c>
      <c r="D2697" s="58" t="s">
        <v>116</v>
      </c>
      <c r="E2697" s="58" t="s">
        <v>118</v>
      </c>
      <c r="F2697" s="58" t="s">
        <v>119</v>
      </c>
      <c r="G2697" s="58" t="s">
        <v>115</v>
      </c>
      <c r="H2697" s="58" t="s">
        <v>117</v>
      </c>
      <c r="I2697" s="58" t="s">
        <v>120</v>
      </c>
      <c r="J2697" s="58">
        <v>255</v>
      </c>
      <c r="K2697" s="58">
        <v>364.65</v>
      </c>
    </row>
    <row r="2698" spans="1:11">
      <c r="A2698" s="58" t="s">
        <v>110</v>
      </c>
      <c r="B2698" s="58">
        <v>2023</v>
      </c>
      <c r="C2698" s="58" t="s">
        <v>27</v>
      </c>
      <c r="D2698" s="58" t="s">
        <v>116</v>
      </c>
      <c r="E2698" s="58" t="s">
        <v>118</v>
      </c>
      <c r="F2698" s="58" t="s">
        <v>119</v>
      </c>
      <c r="G2698" s="58" t="s">
        <v>115</v>
      </c>
      <c r="H2698" s="58" t="s">
        <v>117</v>
      </c>
      <c r="I2698" s="58" t="s">
        <v>120</v>
      </c>
      <c r="J2698" s="58">
        <v>283</v>
      </c>
      <c r="K2698" s="58">
        <v>404.69</v>
      </c>
    </row>
    <row r="2699" spans="1:11">
      <c r="A2699" s="58" t="s">
        <v>112</v>
      </c>
      <c r="B2699" s="58">
        <v>2023</v>
      </c>
      <c r="C2699" s="58" t="s">
        <v>27</v>
      </c>
      <c r="D2699" s="58" t="s">
        <v>116</v>
      </c>
      <c r="E2699" s="58" t="s">
        <v>118</v>
      </c>
      <c r="F2699" s="58" t="s">
        <v>119</v>
      </c>
      <c r="G2699" s="58" t="s">
        <v>115</v>
      </c>
      <c r="H2699" s="58" t="s">
        <v>117</v>
      </c>
      <c r="I2699" s="58" t="s">
        <v>120</v>
      </c>
      <c r="J2699" s="58">
        <v>801</v>
      </c>
      <c r="K2699" s="58">
        <v>1145.43</v>
      </c>
    </row>
    <row r="2700" spans="1:11">
      <c r="A2700" s="58" t="s">
        <v>110</v>
      </c>
      <c r="B2700" s="58">
        <v>2023</v>
      </c>
      <c r="C2700" s="58" t="s">
        <v>27</v>
      </c>
      <c r="D2700" s="58" t="s">
        <v>116</v>
      </c>
      <c r="E2700" s="58" t="s">
        <v>118</v>
      </c>
      <c r="F2700" s="58" t="s">
        <v>119</v>
      </c>
      <c r="G2700" s="58" t="s">
        <v>115</v>
      </c>
      <c r="H2700" s="58" t="s">
        <v>117</v>
      </c>
      <c r="I2700" s="58" t="s">
        <v>120</v>
      </c>
      <c r="J2700" s="58">
        <v>257</v>
      </c>
      <c r="K2700" s="58">
        <v>367.51</v>
      </c>
    </row>
    <row r="2701" spans="1:11">
      <c r="A2701" s="58" t="s">
        <v>103</v>
      </c>
      <c r="B2701" s="58">
        <v>2023</v>
      </c>
      <c r="C2701" s="58" t="s">
        <v>33</v>
      </c>
      <c r="D2701" s="58" t="s">
        <v>116</v>
      </c>
      <c r="E2701" s="58" t="s">
        <v>118</v>
      </c>
      <c r="F2701" s="58" t="s">
        <v>119</v>
      </c>
      <c r="G2701" s="58" t="s">
        <v>115</v>
      </c>
      <c r="H2701" s="58" t="s">
        <v>117</v>
      </c>
      <c r="I2701" s="58" t="s">
        <v>120</v>
      </c>
      <c r="J2701" s="58">
        <v>224</v>
      </c>
      <c r="K2701" s="58">
        <v>320.32</v>
      </c>
    </row>
    <row r="2702" spans="1:11">
      <c r="A2702" s="58" t="s">
        <v>103</v>
      </c>
      <c r="B2702" s="58">
        <v>2023</v>
      </c>
      <c r="C2702" s="58" t="s">
        <v>33</v>
      </c>
      <c r="D2702" s="58" t="s">
        <v>116</v>
      </c>
      <c r="E2702" s="58" t="s">
        <v>118</v>
      </c>
      <c r="F2702" s="58" t="s">
        <v>119</v>
      </c>
      <c r="G2702" s="58" t="s">
        <v>115</v>
      </c>
      <c r="H2702" s="58" t="s">
        <v>117</v>
      </c>
      <c r="I2702" s="58" t="s">
        <v>120</v>
      </c>
      <c r="J2702" s="58">
        <v>250</v>
      </c>
      <c r="K2702" s="58">
        <v>357.5</v>
      </c>
    </row>
    <row r="2703" spans="1:11">
      <c r="A2703" s="58" t="s">
        <v>103</v>
      </c>
      <c r="B2703" s="58">
        <v>2023</v>
      </c>
      <c r="C2703" s="58" t="s">
        <v>33</v>
      </c>
      <c r="D2703" s="58" t="s">
        <v>116</v>
      </c>
      <c r="E2703" s="58" t="s">
        <v>118</v>
      </c>
      <c r="F2703" s="58" t="s">
        <v>119</v>
      </c>
      <c r="G2703" s="58" t="s">
        <v>115</v>
      </c>
      <c r="H2703" s="58" t="s">
        <v>117</v>
      </c>
      <c r="I2703" s="58" t="s">
        <v>120</v>
      </c>
      <c r="J2703" s="58">
        <v>226</v>
      </c>
      <c r="K2703" s="58">
        <v>323.18</v>
      </c>
    </row>
    <row r="2704" spans="1:11">
      <c r="A2704" s="58" t="s">
        <v>103</v>
      </c>
      <c r="B2704" s="58">
        <v>2023</v>
      </c>
      <c r="C2704" s="58" t="s">
        <v>33</v>
      </c>
      <c r="D2704" s="58" t="s">
        <v>116</v>
      </c>
      <c r="E2704" s="58" t="s">
        <v>118</v>
      </c>
      <c r="F2704" s="58" t="s">
        <v>119</v>
      </c>
      <c r="G2704" s="58" t="s">
        <v>115</v>
      </c>
      <c r="H2704" s="58" t="s">
        <v>117</v>
      </c>
      <c r="I2704" s="58" t="s">
        <v>120</v>
      </c>
      <c r="J2704" s="58">
        <v>797</v>
      </c>
      <c r="K2704" s="58">
        <v>1139.71</v>
      </c>
    </row>
    <row r="2705" spans="1:11">
      <c r="A2705" s="58" t="s">
        <v>103</v>
      </c>
      <c r="B2705" s="58">
        <v>2023</v>
      </c>
      <c r="C2705" s="58" t="s">
        <v>33</v>
      </c>
      <c r="D2705" s="58" t="s">
        <v>116</v>
      </c>
      <c r="E2705" s="58" t="s">
        <v>118</v>
      </c>
      <c r="F2705" s="58" t="s">
        <v>119</v>
      </c>
      <c r="G2705" s="58" t="s">
        <v>115</v>
      </c>
      <c r="H2705" s="58" t="s">
        <v>117</v>
      </c>
      <c r="I2705" s="58" t="s">
        <v>120</v>
      </c>
      <c r="J2705" s="58">
        <v>884</v>
      </c>
      <c r="K2705" s="58">
        <v>1264.1199999999999</v>
      </c>
    </row>
    <row r="2706" spans="1:11">
      <c r="A2706" s="58" t="s">
        <v>103</v>
      </c>
      <c r="B2706" s="58">
        <v>2023</v>
      </c>
      <c r="C2706" s="58" t="s">
        <v>33</v>
      </c>
      <c r="D2706" s="58" t="s">
        <v>116</v>
      </c>
      <c r="E2706" s="58" t="s">
        <v>118</v>
      </c>
      <c r="F2706" s="58" t="s">
        <v>119</v>
      </c>
      <c r="G2706" s="58" t="s">
        <v>115</v>
      </c>
      <c r="H2706" s="58" t="s">
        <v>117</v>
      </c>
      <c r="I2706" s="58" t="s">
        <v>120</v>
      </c>
      <c r="J2706" s="58">
        <v>837</v>
      </c>
      <c r="K2706" s="58">
        <v>526.24</v>
      </c>
    </row>
    <row r="2707" spans="1:11">
      <c r="A2707" s="58" t="s">
        <v>103</v>
      </c>
      <c r="B2707" s="58">
        <v>2023</v>
      </c>
      <c r="C2707" s="58" t="s">
        <v>33</v>
      </c>
      <c r="D2707" s="58" t="s">
        <v>116</v>
      </c>
      <c r="E2707" s="58" t="s">
        <v>118</v>
      </c>
      <c r="F2707" s="58" t="s">
        <v>119</v>
      </c>
      <c r="G2707" s="58" t="s">
        <v>115</v>
      </c>
      <c r="H2707" s="58" t="s">
        <v>117</v>
      </c>
      <c r="I2707" s="58" t="s">
        <v>120</v>
      </c>
      <c r="J2707" s="58">
        <v>225</v>
      </c>
      <c r="K2707" s="58">
        <v>321.75</v>
      </c>
    </row>
    <row r="2708" spans="1:11">
      <c r="A2708" s="58" t="s">
        <v>103</v>
      </c>
      <c r="B2708" s="58">
        <v>2023</v>
      </c>
      <c r="C2708" s="58" t="s">
        <v>33</v>
      </c>
      <c r="D2708" s="58" t="s">
        <v>116</v>
      </c>
      <c r="E2708" s="58" t="s">
        <v>118</v>
      </c>
      <c r="F2708" s="58" t="s">
        <v>119</v>
      </c>
      <c r="G2708" s="58" t="s">
        <v>115</v>
      </c>
      <c r="H2708" s="58" t="s">
        <v>117</v>
      </c>
      <c r="I2708" s="58" t="s">
        <v>120</v>
      </c>
      <c r="J2708" s="58">
        <v>253</v>
      </c>
      <c r="K2708" s="58">
        <v>361.79</v>
      </c>
    </row>
    <row r="2709" spans="1:11">
      <c r="A2709" s="58" t="s">
        <v>103</v>
      </c>
      <c r="B2709" s="58">
        <v>2023</v>
      </c>
      <c r="C2709" s="58" t="s">
        <v>33</v>
      </c>
      <c r="D2709" s="58" t="s">
        <v>116</v>
      </c>
      <c r="E2709" s="58" t="s">
        <v>118</v>
      </c>
      <c r="F2709" s="58" t="s">
        <v>119</v>
      </c>
      <c r="G2709" s="58" t="s">
        <v>115</v>
      </c>
      <c r="H2709" s="58" t="s">
        <v>117</v>
      </c>
      <c r="I2709" s="58" t="s">
        <v>120</v>
      </c>
      <c r="J2709" s="58">
        <v>223</v>
      </c>
      <c r="K2709" s="58">
        <v>318.89</v>
      </c>
    </row>
    <row r="2710" spans="1:11">
      <c r="A2710" s="58" t="s">
        <v>103</v>
      </c>
      <c r="B2710" s="58">
        <v>2023</v>
      </c>
      <c r="C2710" s="58" t="s">
        <v>33</v>
      </c>
      <c r="D2710" s="58" t="s">
        <v>116</v>
      </c>
      <c r="E2710" s="58" t="s">
        <v>118</v>
      </c>
      <c r="F2710" s="58" t="s">
        <v>119</v>
      </c>
      <c r="G2710" s="58" t="s">
        <v>115</v>
      </c>
      <c r="H2710" s="58" t="s">
        <v>117</v>
      </c>
      <c r="I2710" s="58" t="s">
        <v>120</v>
      </c>
      <c r="J2710" s="58">
        <v>806</v>
      </c>
      <c r="K2710" s="58">
        <v>1152.58</v>
      </c>
    </row>
    <row r="2711" spans="1:11">
      <c r="A2711" s="58" t="s">
        <v>110</v>
      </c>
      <c r="B2711" s="58">
        <v>2023</v>
      </c>
      <c r="C2711" s="58" t="s">
        <v>32</v>
      </c>
      <c r="D2711" s="58" t="s">
        <v>116</v>
      </c>
      <c r="E2711" s="58" t="s">
        <v>118</v>
      </c>
      <c r="F2711" s="58" t="s">
        <v>119</v>
      </c>
      <c r="G2711" s="58" t="s">
        <v>115</v>
      </c>
      <c r="H2711" s="58" t="s">
        <v>117</v>
      </c>
      <c r="I2711" s="58" t="s">
        <v>120</v>
      </c>
      <c r="J2711" s="58">
        <v>254</v>
      </c>
      <c r="K2711" s="58">
        <v>363.22</v>
      </c>
    </row>
    <row r="2712" spans="1:11">
      <c r="A2712" s="58" t="s">
        <v>110</v>
      </c>
      <c r="B2712" s="58">
        <v>2023</v>
      </c>
      <c r="C2712" s="58" t="s">
        <v>32</v>
      </c>
      <c r="D2712" s="58" t="s">
        <v>116</v>
      </c>
      <c r="E2712" s="58" t="s">
        <v>118</v>
      </c>
      <c r="F2712" s="58" t="s">
        <v>119</v>
      </c>
      <c r="G2712" s="58" t="s">
        <v>115</v>
      </c>
      <c r="H2712" s="58" t="s">
        <v>117</v>
      </c>
      <c r="I2712" s="58" t="s">
        <v>120</v>
      </c>
      <c r="J2712" s="58">
        <v>230</v>
      </c>
      <c r="K2712" s="58">
        <v>328.9</v>
      </c>
    </row>
    <row r="2713" spans="1:11">
      <c r="A2713" s="58" t="s">
        <v>110</v>
      </c>
      <c r="B2713" s="58">
        <v>2023</v>
      </c>
      <c r="C2713" s="58" t="s">
        <v>32</v>
      </c>
      <c r="D2713" s="58" t="s">
        <v>116</v>
      </c>
      <c r="E2713" s="58" t="s">
        <v>118</v>
      </c>
      <c r="F2713" s="58" t="s">
        <v>119</v>
      </c>
      <c r="G2713" s="58" t="s">
        <v>115</v>
      </c>
      <c r="H2713" s="58" t="s">
        <v>117</v>
      </c>
      <c r="I2713" s="58" t="s">
        <v>120</v>
      </c>
      <c r="J2713" s="58">
        <v>256</v>
      </c>
      <c r="K2713" s="58">
        <v>366.08</v>
      </c>
    </row>
    <row r="2714" spans="1:11">
      <c r="A2714" s="58" t="s">
        <v>110</v>
      </c>
      <c r="B2714" s="58">
        <v>2023</v>
      </c>
      <c r="C2714" s="58" t="s">
        <v>32</v>
      </c>
      <c r="D2714" s="58" t="s">
        <v>116</v>
      </c>
      <c r="E2714" s="58" t="s">
        <v>118</v>
      </c>
      <c r="F2714" s="58" t="s">
        <v>119</v>
      </c>
      <c r="G2714" s="58" t="s">
        <v>115</v>
      </c>
      <c r="H2714" s="58" t="s">
        <v>117</v>
      </c>
      <c r="I2714" s="58" t="s">
        <v>120</v>
      </c>
      <c r="J2714" s="58">
        <v>796</v>
      </c>
      <c r="K2714" s="58">
        <v>1138.28</v>
      </c>
    </row>
    <row r="2715" spans="1:11">
      <c r="A2715" s="58" t="s">
        <v>103</v>
      </c>
      <c r="B2715" s="58">
        <v>2023</v>
      </c>
      <c r="C2715" s="58" t="s">
        <v>32</v>
      </c>
      <c r="D2715" s="58" t="s">
        <v>116</v>
      </c>
      <c r="E2715" s="58" t="s">
        <v>118</v>
      </c>
      <c r="F2715" s="58" t="s">
        <v>119</v>
      </c>
      <c r="G2715" s="58" t="s">
        <v>115</v>
      </c>
      <c r="H2715" s="58" t="s">
        <v>117</v>
      </c>
      <c r="I2715" s="58" t="s">
        <v>120</v>
      </c>
      <c r="J2715" s="58">
        <v>883</v>
      </c>
      <c r="K2715" s="58">
        <v>1262.69</v>
      </c>
    </row>
    <row r="2716" spans="1:11">
      <c r="A2716" s="58" t="s">
        <v>103</v>
      </c>
      <c r="B2716" s="58">
        <v>2023</v>
      </c>
      <c r="C2716" s="58" t="s">
        <v>32</v>
      </c>
      <c r="D2716" s="58" t="s">
        <v>116</v>
      </c>
      <c r="E2716" s="58" t="s">
        <v>118</v>
      </c>
      <c r="F2716" s="58" t="s">
        <v>119</v>
      </c>
      <c r="G2716" s="58" t="s">
        <v>115</v>
      </c>
      <c r="H2716" s="58" t="s">
        <v>117</v>
      </c>
      <c r="I2716" s="58" t="s">
        <v>120</v>
      </c>
      <c r="J2716" s="58">
        <v>836</v>
      </c>
      <c r="K2716" s="58">
        <v>526.24</v>
      </c>
    </row>
    <row r="2717" spans="1:11">
      <c r="A2717" s="58" t="s">
        <v>110</v>
      </c>
      <c r="B2717" s="58">
        <v>2023</v>
      </c>
      <c r="C2717" s="58" t="s">
        <v>32</v>
      </c>
      <c r="D2717" s="58" t="s">
        <v>116</v>
      </c>
      <c r="E2717" s="58" t="s">
        <v>118</v>
      </c>
      <c r="F2717" s="58" t="s">
        <v>119</v>
      </c>
      <c r="G2717" s="58" t="s">
        <v>115</v>
      </c>
      <c r="H2717" s="58" t="s">
        <v>117</v>
      </c>
      <c r="I2717" s="58" t="s">
        <v>120</v>
      </c>
      <c r="J2717" s="58">
        <v>231</v>
      </c>
      <c r="K2717" s="58">
        <v>330.33</v>
      </c>
    </row>
    <row r="2718" spans="1:11">
      <c r="A2718" s="58" t="s">
        <v>110</v>
      </c>
      <c r="B2718" s="58">
        <v>2023</v>
      </c>
      <c r="C2718" s="58" t="s">
        <v>32</v>
      </c>
      <c r="D2718" s="58" t="s">
        <v>116</v>
      </c>
      <c r="E2718" s="58" t="s">
        <v>118</v>
      </c>
      <c r="F2718" s="58" t="s">
        <v>119</v>
      </c>
      <c r="G2718" s="58" t="s">
        <v>115</v>
      </c>
      <c r="H2718" s="58" t="s">
        <v>117</v>
      </c>
      <c r="I2718" s="58" t="s">
        <v>120</v>
      </c>
      <c r="J2718" s="58">
        <v>229</v>
      </c>
      <c r="K2718" s="58">
        <v>327.47000000000003</v>
      </c>
    </row>
    <row r="2719" spans="1:11">
      <c r="A2719" s="58" t="s">
        <v>110</v>
      </c>
      <c r="B2719" s="58">
        <v>2023</v>
      </c>
      <c r="C2719" s="58" t="s">
        <v>32</v>
      </c>
      <c r="D2719" s="58" t="s">
        <v>116</v>
      </c>
      <c r="E2719" s="58" t="s">
        <v>118</v>
      </c>
      <c r="F2719" s="58" t="s">
        <v>119</v>
      </c>
      <c r="G2719" s="58" t="s">
        <v>115</v>
      </c>
      <c r="H2719" s="58" t="s">
        <v>117</v>
      </c>
      <c r="I2719" s="58" t="s">
        <v>120</v>
      </c>
      <c r="J2719" s="58">
        <v>805</v>
      </c>
      <c r="K2719" s="58">
        <v>1151.1500000000001</v>
      </c>
    </row>
    <row r="2720" spans="1:11">
      <c r="A2720" s="58" t="s">
        <v>110</v>
      </c>
      <c r="B2720" s="58">
        <v>2023</v>
      </c>
      <c r="C2720" s="58" t="s">
        <v>32</v>
      </c>
      <c r="D2720" s="58" t="s">
        <v>116</v>
      </c>
      <c r="E2720" s="58" t="s">
        <v>118</v>
      </c>
      <c r="F2720" s="58" t="s">
        <v>119</v>
      </c>
      <c r="G2720" s="58" t="s">
        <v>115</v>
      </c>
      <c r="H2720" s="58" t="s">
        <v>117</v>
      </c>
      <c r="I2720" s="58" t="s">
        <v>120</v>
      </c>
      <c r="J2720" s="58">
        <v>227</v>
      </c>
      <c r="K2720" s="58">
        <v>324.61</v>
      </c>
    </row>
    <row r="2721" spans="1:11">
      <c r="A2721" s="58" t="s">
        <v>112</v>
      </c>
      <c r="B2721" s="58">
        <v>2023</v>
      </c>
      <c r="C2721" s="58" t="s">
        <v>31</v>
      </c>
      <c r="D2721" s="58" t="s">
        <v>116</v>
      </c>
      <c r="E2721" s="58" t="s">
        <v>118</v>
      </c>
      <c r="F2721" s="58" t="s">
        <v>119</v>
      </c>
      <c r="G2721" s="58" t="s">
        <v>115</v>
      </c>
      <c r="H2721" s="58" t="s">
        <v>117</v>
      </c>
      <c r="I2721" s="58" t="s">
        <v>120</v>
      </c>
      <c r="J2721" s="58">
        <v>260</v>
      </c>
      <c r="K2721" s="58">
        <v>371.8</v>
      </c>
    </row>
    <row r="2722" spans="1:11">
      <c r="A2722" s="58" t="s">
        <v>103</v>
      </c>
      <c r="B2722" s="58">
        <v>2023</v>
      </c>
      <c r="C2722" s="58" t="s">
        <v>31</v>
      </c>
      <c r="D2722" s="58" t="s">
        <v>116</v>
      </c>
      <c r="E2722" s="58" t="s">
        <v>118</v>
      </c>
      <c r="F2722" s="58" t="s">
        <v>119</v>
      </c>
      <c r="G2722" s="58" t="s">
        <v>115</v>
      </c>
      <c r="H2722" s="58" t="s">
        <v>117</v>
      </c>
      <c r="I2722" s="58" t="s">
        <v>120</v>
      </c>
      <c r="J2722" s="58">
        <v>236</v>
      </c>
      <c r="K2722" s="58">
        <v>337.48</v>
      </c>
    </row>
    <row r="2723" spans="1:11">
      <c r="A2723" s="58" t="s">
        <v>110</v>
      </c>
      <c r="B2723" s="58">
        <v>2023</v>
      </c>
      <c r="C2723" s="58" t="s">
        <v>31</v>
      </c>
      <c r="D2723" s="58" t="s">
        <v>116</v>
      </c>
      <c r="E2723" s="58" t="s">
        <v>118</v>
      </c>
      <c r="F2723" s="58" t="s">
        <v>119</v>
      </c>
      <c r="G2723" s="58" t="s">
        <v>115</v>
      </c>
      <c r="H2723" s="58" t="s">
        <v>117</v>
      </c>
      <c r="I2723" s="58" t="s">
        <v>120</v>
      </c>
      <c r="J2723" s="58">
        <v>262</v>
      </c>
      <c r="K2723" s="58">
        <v>374.66</v>
      </c>
    </row>
    <row r="2724" spans="1:11">
      <c r="A2724" s="58" t="s">
        <v>114</v>
      </c>
      <c r="B2724" s="58">
        <v>2023</v>
      </c>
      <c r="C2724" s="58" t="s">
        <v>31</v>
      </c>
      <c r="D2724" s="58" t="s">
        <v>116</v>
      </c>
      <c r="E2724" s="58" t="s">
        <v>118</v>
      </c>
      <c r="F2724" s="58" t="s">
        <v>119</v>
      </c>
      <c r="G2724" s="58" t="s">
        <v>115</v>
      </c>
      <c r="H2724" s="58" t="s">
        <v>117</v>
      </c>
      <c r="I2724" s="58" t="s">
        <v>120</v>
      </c>
      <c r="J2724" s="58">
        <v>232</v>
      </c>
      <c r="K2724" s="58">
        <v>331.76</v>
      </c>
    </row>
    <row r="2725" spans="1:11">
      <c r="A2725" s="58" t="s">
        <v>103</v>
      </c>
      <c r="B2725" s="58">
        <v>2023</v>
      </c>
      <c r="C2725" s="58" t="s">
        <v>31</v>
      </c>
      <c r="D2725" s="58" t="s">
        <v>116</v>
      </c>
      <c r="E2725" s="58" t="s">
        <v>118</v>
      </c>
      <c r="F2725" s="58" t="s">
        <v>119</v>
      </c>
      <c r="G2725" s="58" t="s">
        <v>115</v>
      </c>
      <c r="H2725" s="58" t="s">
        <v>117</v>
      </c>
      <c r="I2725" s="58" t="s">
        <v>120</v>
      </c>
      <c r="J2725" s="58">
        <v>795</v>
      </c>
      <c r="K2725" s="58">
        <v>1136.8499999999999</v>
      </c>
    </row>
    <row r="2726" spans="1:11">
      <c r="A2726" s="58" t="s">
        <v>110</v>
      </c>
      <c r="B2726" s="58">
        <v>2023</v>
      </c>
      <c r="C2726" s="58" t="s">
        <v>31</v>
      </c>
      <c r="D2726" s="58" t="s">
        <v>116</v>
      </c>
      <c r="E2726" s="58" t="s">
        <v>118</v>
      </c>
      <c r="F2726" s="58" t="s">
        <v>119</v>
      </c>
      <c r="G2726" s="58" t="s">
        <v>115</v>
      </c>
      <c r="H2726" s="58" t="s">
        <v>117</v>
      </c>
      <c r="I2726" s="58" t="s">
        <v>120</v>
      </c>
      <c r="J2726" s="58">
        <v>882</v>
      </c>
      <c r="K2726" s="58">
        <v>1261.26</v>
      </c>
    </row>
    <row r="2727" spans="1:11">
      <c r="A2727" s="58" t="s">
        <v>110</v>
      </c>
      <c r="B2727" s="58">
        <v>2023</v>
      </c>
      <c r="C2727" s="58" t="s">
        <v>31</v>
      </c>
      <c r="D2727" s="58" t="s">
        <v>116</v>
      </c>
      <c r="E2727" s="58" t="s">
        <v>118</v>
      </c>
      <c r="F2727" s="58" t="s">
        <v>119</v>
      </c>
      <c r="G2727" s="58" t="s">
        <v>115</v>
      </c>
      <c r="H2727" s="58" t="s">
        <v>117</v>
      </c>
      <c r="I2727" s="58" t="s">
        <v>120</v>
      </c>
      <c r="J2727" s="58">
        <v>835</v>
      </c>
      <c r="K2727" s="58">
        <v>526.24</v>
      </c>
    </row>
    <row r="2728" spans="1:11">
      <c r="A2728" s="58" t="s">
        <v>103</v>
      </c>
      <c r="B2728" s="58">
        <v>2023</v>
      </c>
      <c r="C2728" s="58" t="s">
        <v>31</v>
      </c>
      <c r="D2728" s="58" t="s">
        <v>116</v>
      </c>
      <c r="E2728" s="58" t="s">
        <v>118</v>
      </c>
      <c r="F2728" s="58" t="s">
        <v>119</v>
      </c>
      <c r="G2728" s="58" t="s">
        <v>115</v>
      </c>
      <c r="H2728" s="58" t="s">
        <v>117</v>
      </c>
      <c r="I2728" s="58" t="s">
        <v>120</v>
      </c>
      <c r="J2728" s="58">
        <v>237</v>
      </c>
      <c r="K2728" s="58">
        <v>338.91</v>
      </c>
    </row>
    <row r="2729" spans="1:11">
      <c r="A2729" s="58" t="s">
        <v>114</v>
      </c>
      <c r="B2729" s="58">
        <v>2023</v>
      </c>
      <c r="C2729" s="58" t="s">
        <v>31</v>
      </c>
      <c r="D2729" s="58" t="s">
        <v>116</v>
      </c>
      <c r="E2729" s="58" t="s">
        <v>118</v>
      </c>
      <c r="F2729" s="58" t="s">
        <v>119</v>
      </c>
      <c r="G2729" s="58" t="s">
        <v>115</v>
      </c>
      <c r="H2729" s="58" t="s">
        <v>117</v>
      </c>
      <c r="I2729" s="58" t="s">
        <v>120</v>
      </c>
      <c r="J2729" s="58">
        <v>259</v>
      </c>
      <c r="K2729" s="58">
        <v>370.37</v>
      </c>
    </row>
    <row r="2730" spans="1:11">
      <c r="A2730" s="58" t="s">
        <v>110</v>
      </c>
      <c r="B2730" s="58">
        <v>2023</v>
      </c>
      <c r="C2730" s="58" t="s">
        <v>31</v>
      </c>
      <c r="D2730" s="58" t="s">
        <v>116</v>
      </c>
      <c r="E2730" s="58" t="s">
        <v>118</v>
      </c>
      <c r="F2730" s="58" t="s">
        <v>119</v>
      </c>
      <c r="G2730" s="58" t="s">
        <v>115</v>
      </c>
      <c r="H2730" s="58" t="s">
        <v>117</v>
      </c>
      <c r="I2730" s="58" t="s">
        <v>120</v>
      </c>
      <c r="J2730" s="58">
        <v>235</v>
      </c>
      <c r="K2730" s="58">
        <v>336.05</v>
      </c>
    </row>
    <row r="2731" spans="1:11">
      <c r="A2731" s="58" t="s">
        <v>103</v>
      </c>
      <c r="B2731" s="58">
        <v>2023</v>
      </c>
      <c r="C2731" s="58" t="s">
        <v>31</v>
      </c>
      <c r="D2731" s="58" t="s">
        <v>116</v>
      </c>
      <c r="E2731" s="58" t="s">
        <v>118</v>
      </c>
      <c r="F2731" s="58" t="s">
        <v>119</v>
      </c>
      <c r="G2731" s="58" t="s">
        <v>115</v>
      </c>
      <c r="H2731" s="58" t="s">
        <v>117</v>
      </c>
      <c r="I2731" s="58" t="s">
        <v>120</v>
      </c>
      <c r="J2731" s="58">
        <v>804</v>
      </c>
      <c r="K2731" s="58">
        <v>1149.72</v>
      </c>
    </row>
    <row r="2732" spans="1:11">
      <c r="A2732" s="58" t="s">
        <v>112</v>
      </c>
      <c r="B2732" s="58">
        <v>2023</v>
      </c>
      <c r="C2732" s="58" t="s">
        <v>31</v>
      </c>
      <c r="D2732" s="58" t="s">
        <v>116</v>
      </c>
      <c r="E2732" s="58" t="s">
        <v>118</v>
      </c>
      <c r="F2732" s="58" t="s">
        <v>119</v>
      </c>
      <c r="G2732" s="58" t="s">
        <v>115</v>
      </c>
      <c r="H2732" s="58" t="s">
        <v>117</v>
      </c>
      <c r="I2732" s="58" t="s">
        <v>120</v>
      </c>
      <c r="J2732" s="58">
        <v>233</v>
      </c>
      <c r="K2732" s="58">
        <v>333.19</v>
      </c>
    </row>
    <row r="2733" spans="1:11" hidden="1">
      <c r="A2733" s="58" t="s">
        <v>110</v>
      </c>
      <c r="B2733" s="58">
        <v>2024</v>
      </c>
      <c r="C2733" s="58" t="s">
        <v>26</v>
      </c>
      <c r="D2733" s="58" t="s">
        <v>104</v>
      </c>
      <c r="E2733" s="58" t="s">
        <v>105</v>
      </c>
      <c r="F2733" s="58" t="s">
        <v>106</v>
      </c>
      <c r="G2733" s="58" t="s">
        <v>107</v>
      </c>
      <c r="H2733" s="58" t="s">
        <v>108</v>
      </c>
      <c r="I2733" s="58" t="s">
        <v>111</v>
      </c>
      <c r="J2733" s="58">
        <v>302</v>
      </c>
      <c r="K2733" s="58">
        <v>462.06</v>
      </c>
    </row>
    <row r="2734" spans="1:11" hidden="1">
      <c r="A2734" s="58" t="s">
        <v>103</v>
      </c>
      <c r="B2734" s="58">
        <v>2024</v>
      </c>
      <c r="C2734" s="58" t="s">
        <v>26</v>
      </c>
      <c r="D2734" s="58" t="s">
        <v>104</v>
      </c>
      <c r="E2734" s="58" t="s">
        <v>105</v>
      </c>
      <c r="F2734" s="58" t="s">
        <v>106</v>
      </c>
      <c r="G2734" s="58" t="s">
        <v>107</v>
      </c>
      <c r="H2734" s="58" t="s">
        <v>108</v>
      </c>
      <c r="I2734" s="58" t="s">
        <v>111</v>
      </c>
      <c r="J2734" s="58">
        <v>272</v>
      </c>
      <c r="K2734" s="58">
        <v>388.96</v>
      </c>
    </row>
    <row r="2735" spans="1:11" hidden="1">
      <c r="A2735" s="58" t="s">
        <v>110</v>
      </c>
      <c r="B2735" s="58">
        <v>2024</v>
      </c>
      <c r="C2735" s="58" t="s">
        <v>26</v>
      </c>
      <c r="D2735" s="58" t="s">
        <v>104</v>
      </c>
      <c r="E2735" s="58" t="s">
        <v>105</v>
      </c>
      <c r="F2735" s="58" t="s">
        <v>106</v>
      </c>
      <c r="G2735" s="58" t="s">
        <v>107</v>
      </c>
      <c r="H2735" s="58" t="s">
        <v>108</v>
      </c>
      <c r="I2735" s="58" t="s">
        <v>111</v>
      </c>
      <c r="J2735" s="58">
        <v>298</v>
      </c>
      <c r="K2735" s="58">
        <v>426.14</v>
      </c>
    </row>
    <row r="2736" spans="1:11" hidden="1">
      <c r="A2736" s="58" t="s">
        <v>110</v>
      </c>
      <c r="B2736" s="58">
        <v>2024</v>
      </c>
      <c r="C2736" s="58" t="s">
        <v>26</v>
      </c>
      <c r="D2736" s="58" t="s">
        <v>104</v>
      </c>
      <c r="E2736" s="58" t="s">
        <v>105</v>
      </c>
      <c r="F2736" s="58" t="s">
        <v>106</v>
      </c>
      <c r="G2736" s="58" t="s">
        <v>107</v>
      </c>
      <c r="H2736" s="58" t="s">
        <v>108</v>
      </c>
      <c r="I2736" s="58" t="s">
        <v>111</v>
      </c>
      <c r="J2736" s="58">
        <v>274</v>
      </c>
      <c r="K2736" s="58">
        <v>391.82</v>
      </c>
    </row>
    <row r="2737" spans="1:11" hidden="1">
      <c r="A2737" s="58" t="s">
        <v>103</v>
      </c>
      <c r="B2737" s="58">
        <v>2024</v>
      </c>
      <c r="C2737" s="58" t="s">
        <v>26</v>
      </c>
      <c r="D2737" s="58" t="s">
        <v>104</v>
      </c>
      <c r="E2737" s="58" t="s">
        <v>105</v>
      </c>
      <c r="F2737" s="58" t="s">
        <v>106</v>
      </c>
      <c r="G2737" s="58" t="s">
        <v>107</v>
      </c>
      <c r="H2737" s="58" t="s">
        <v>108</v>
      </c>
      <c r="I2737" s="58" t="s">
        <v>111</v>
      </c>
      <c r="J2737" s="58">
        <v>666</v>
      </c>
      <c r="K2737" s="58">
        <v>952.38</v>
      </c>
    </row>
    <row r="2738" spans="1:11" hidden="1">
      <c r="A2738" s="58" t="s">
        <v>112</v>
      </c>
      <c r="B2738" s="58">
        <v>2024</v>
      </c>
      <c r="C2738" s="58" t="s">
        <v>26</v>
      </c>
      <c r="D2738" s="58" t="s">
        <v>104</v>
      </c>
      <c r="E2738" s="58" t="s">
        <v>105</v>
      </c>
      <c r="F2738" s="58" t="s">
        <v>106</v>
      </c>
      <c r="G2738" s="58" t="s">
        <v>107</v>
      </c>
      <c r="H2738" s="58" t="s">
        <v>108</v>
      </c>
      <c r="I2738" s="58" t="s">
        <v>111</v>
      </c>
      <c r="J2738" s="58">
        <v>753</v>
      </c>
      <c r="K2738" s="58">
        <v>1076.79</v>
      </c>
    </row>
    <row r="2739" spans="1:11" hidden="1">
      <c r="A2739" s="58" t="s">
        <v>112</v>
      </c>
      <c r="B2739" s="58">
        <v>2024</v>
      </c>
      <c r="C2739" s="58" t="s">
        <v>26</v>
      </c>
      <c r="D2739" s="58" t="s">
        <v>104</v>
      </c>
      <c r="E2739" s="58" t="s">
        <v>105</v>
      </c>
      <c r="F2739" s="58" t="s">
        <v>106</v>
      </c>
      <c r="G2739" s="58" t="s">
        <v>107</v>
      </c>
      <c r="H2739" s="58" t="s">
        <v>108</v>
      </c>
      <c r="I2739" s="58" t="s">
        <v>111</v>
      </c>
      <c r="J2739" s="58">
        <v>297</v>
      </c>
      <c r="K2739" s="58">
        <v>424.71</v>
      </c>
    </row>
    <row r="2740" spans="1:11" hidden="1">
      <c r="A2740" s="58" t="s">
        <v>103</v>
      </c>
      <c r="B2740" s="58">
        <v>2024</v>
      </c>
      <c r="C2740" s="58" t="s">
        <v>26</v>
      </c>
      <c r="D2740" s="58" t="s">
        <v>104</v>
      </c>
      <c r="E2740" s="58" t="s">
        <v>105</v>
      </c>
      <c r="F2740" s="58" t="s">
        <v>106</v>
      </c>
      <c r="G2740" s="58" t="s">
        <v>107</v>
      </c>
      <c r="H2740" s="58" t="s">
        <v>108</v>
      </c>
      <c r="I2740" s="58" t="s">
        <v>111</v>
      </c>
      <c r="J2740" s="58">
        <v>792</v>
      </c>
      <c r="K2740" s="58">
        <v>526.24</v>
      </c>
    </row>
    <row r="2741" spans="1:11" hidden="1">
      <c r="A2741" s="58" t="s">
        <v>110</v>
      </c>
      <c r="B2741" s="58">
        <v>2024</v>
      </c>
      <c r="C2741" s="58" t="s">
        <v>26</v>
      </c>
      <c r="D2741" s="58" t="s">
        <v>104</v>
      </c>
      <c r="E2741" s="58" t="s">
        <v>105</v>
      </c>
      <c r="F2741" s="58" t="s">
        <v>106</v>
      </c>
      <c r="G2741" s="58" t="s">
        <v>107</v>
      </c>
      <c r="H2741" s="58" t="s">
        <v>108</v>
      </c>
      <c r="I2741" s="58" t="s">
        <v>111</v>
      </c>
      <c r="J2741" s="58">
        <v>301</v>
      </c>
      <c r="K2741" s="58">
        <v>430.43</v>
      </c>
    </row>
    <row r="2742" spans="1:11" hidden="1">
      <c r="A2742" s="58" t="s">
        <v>110</v>
      </c>
      <c r="B2742" s="58">
        <v>2024</v>
      </c>
      <c r="C2742" s="58" t="s">
        <v>26</v>
      </c>
      <c r="D2742" s="58" t="s">
        <v>104</v>
      </c>
      <c r="E2742" s="58" t="s">
        <v>105</v>
      </c>
      <c r="F2742" s="58" t="s">
        <v>106</v>
      </c>
      <c r="G2742" s="58" t="s">
        <v>107</v>
      </c>
      <c r="H2742" s="58" t="s">
        <v>108</v>
      </c>
      <c r="I2742" s="58" t="s">
        <v>111</v>
      </c>
      <c r="J2742" s="58">
        <v>271</v>
      </c>
      <c r="K2742" s="58">
        <v>387.53</v>
      </c>
    </row>
    <row r="2743" spans="1:11" hidden="1">
      <c r="A2743" s="58" t="s">
        <v>103</v>
      </c>
      <c r="B2743" s="58">
        <v>2024</v>
      </c>
      <c r="C2743" s="58" t="s">
        <v>26</v>
      </c>
      <c r="D2743" s="58" t="s">
        <v>104</v>
      </c>
      <c r="E2743" s="58" t="s">
        <v>105</v>
      </c>
      <c r="F2743" s="58" t="s">
        <v>106</v>
      </c>
      <c r="G2743" s="58" t="s">
        <v>107</v>
      </c>
      <c r="H2743" s="58" t="s">
        <v>108</v>
      </c>
      <c r="I2743" s="58" t="s">
        <v>111</v>
      </c>
      <c r="J2743" s="58">
        <v>299</v>
      </c>
      <c r="K2743" s="58">
        <v>427.57</v>
      </c>
    </row>
    <row r="2744" spans="1:11" hidden="1">
      <c r="A2744" s="58" t="s">
        <v>110</v>
      </c>
      <c r="B2744" s="58">
        <v>2024</v>
      </c>
      <c r="C2744" s="58" t="s">
        <v>26</v>
      </c>
      <c r="D2744" s="58" t="s">
        <v>104</v>
      </c>
      <c r="E2744" s="58" t="s">
        <v>105</v>
      </c>
      <c r="F2744" s="58" t="s">
        <v>106</v>
      </c>
      <c r="G2744" s="58" t="s">
        <v>107</v>
      </c>
      <c r="H2744" s="58" t="s">
        <v>108</v>
      </c>
      <c r="I2744" s="58" t="s">
        <v>111</v>
      </c>
      <c r="J2744" s="58">
        <v>761</v>
      </c>
      <c r="K2744" s="58">
        <v>1088.23</v>
      </c>
    </row>
    <row r="2745" spans="1:11" hidden="1">
      <c r="A2745" s="58" t="s">
        <v>103</v>
      </c>
      <c r="B2745" s="58">
        <v>2024</v>
      </c>
      <c r="C2745" s="58" t="s">
        <v>30</v>
      </c>
      <c r="D2745" s="58" t="s">
        <v>104</v>
      </c>
      <c r="E2745" s="58" t="s">
        <v>105</v>
      </c>
      <c r="F2745" s="58" t="s">
        <v>106</v>
      </c>
      <c r="G2745" s="58" t="s">
        <v>107</v>
      </c>
      <c r="H2745" s="58" t="s">
        <v>108</v>
      </c>
      <c r="I2745" s="58" t="s">
        <v>111</v>
      </c>
      <c r="J2745" s="58">
        <v>278</v>
      </c>
      <c r="K2745" s="58">
        <v>425.34</v>
      </c>
    </row>
    <row r="2746" spans="1:11" hidden="1">
      <c r="A2746" s="58" t="s">
        <v>110</v>
      </c>
      <c r="B2746" s="58">
        <v>2024</v>
      </c>
      <c r="C2746" s="58" t="s">
        <v>30</v>
      </c>
      <c r="D2746" s="58" t="s">
        <v>104</v>
      </c>
      <c r="E2746" s="58" t="s">
        <v>105</v>
      </c>
      <c r="F2746" s="58" t="s">
        <v>106</v>
      </c>
      <c r="G2746" s="58" t="s">
        <v>107</v>
      </c>
      <c r="H2746" s="58" t="s">
        <v>108</v>
      </c>
      <c r="I2746" s="58" t="s">
        <v>111</v>
      </c>
      <c r="J2746" s="58">
        <v>280</v>
      </c>
      <c r="K2746" s="58">
        <v>400.4</v>
      </c>
    </row>
    <row r="2747" spans="1:11" hidden="1">
      <c r="A2747" s="58" t="s">
        <v>103</v>
      </c>
      <c r="B2747" s="58">
        <v>2024</v>
      </c>
      <c r="C2747" s="58" t="s">
        <v>30</v>
      </c>
      <c r="D2747" s="58" t="s">
        <v>104</v>
      </c>
      <c r="E2747" s="58" t="s">
        <v>105</v>
      </c>
      <c r="F2747" s="58" t="s">
        <v>106</v>
      </c>
      <c r="G2747" s="58" t="s">
        <v>107</v>
      </c>
      <c r="H2747" s="58" t="s">
        <v>108</v>
      </c>
      <c r="I2747" s="58" t="s">
        <v>111</v>
      </c>
      <c r="J2747" s="58">
        <v>250</v>
      </c>
      <c r="K2747" s="58">
        <v>357.5</v>
      </c>
    </row>
    <row r="2748" spans="1:11" hidden="1">
      <c r="A2748" s="58" t="s">
        <v>110</v>
      </c>
      <c r="B2748" s="58">
        <v>2024</v>
      </c>
      <c r="C2748" s="58" t="s">
        <v>30</v>
      </c>
      <c r="D2748" s="58" t="s">
        <v>104</v>
      </c>
      <c r="E2748" s="58" t="s">
        <v>105</v>
      </c>
      <c r="F2748" s="58" t="s">
        <v>106</v>
      </c>
      <c r="G2748" s="58" t="s">
        <v>107</v>
      </c>
      <c r="H2748" s="58" t="s">
        <v>108</v>
      </c>
      <c r="I2748" s="58" t="s">
        <v>111</v>
      </c>
      <c r="J2748" s="58">
        <v>670</v>
      </c>
      <c r="K2748" s="58">
        <v>958.1</v>
      </c>
    </row>
    <row r="2749" spans="1:11" hidden="1">
      <c r="A2749" s="58" t="s">
        <v>103</v>
      </c>
      <c r="B2749" s="58">
        <v>2024</v>
      </c>
      <c r="C2749" s="58" t="s">
        <v>30</v>
      </c>
      <c r="D2749" s="58" t="s">
        <v>104</v>
      </c>
      <c r="E2749" s="58" t="s">
        <v>105</v>
      </c>
      <c r="F2749" s="58" t="s">
        <v>106</v>
      </c>
      <c r="G2749" s="58" t="s">
        <v>107</v>
      </c>
      <c r="H2749" s="58" t="s">
        <v>108</v>
      </c>
      <c r="I2749" s="58" t="s">
        <v>111</v>
      </c>
      <c r="J2749" s="58">
        <v>756</v>
      </c>
      <c r="K2749" s="58">
        <v>1081.08</v>
      </c>
    </row>
    <row r="2750" spans="1:11" hidden="1">
      <c r="A2750" s="58" t="s">
        <v>103</v>
      </c>
      <c r="B2750" s="58">
        <v>2024</v>
      </c>
      <c r="C2750" s="58" t="s">
        <v>30</v>
      </c>
      <c r="D2750" s="58" t="s">
        <v>104</v>
      </c>
      <c r="E2750" s="58" t="s">
        <v>105</v>
      </c>
      <c r="F2750" s="58" t="s">
        <v>106</v>
      </c>
      <c r="G2750" s="58" t="s">
        <v>107</v>
      </c>
      <c r="H2750" s="58" t="s">
        <v>108</v>
      </c>
      <c r="I2750" s="58" t="s">
        <v>111</v>
      </c>
      <c r="J2750" s="58">
        <v>279</v>
      </c>
      <c r="K2750" s="58">
        <v>398.97</v>
      </c>
    </row>
    <row r="2751" spans="1:11" hidden="1">
      <c r="A2751" s="58" t="s">
        <v>110</v>
      </c>
      <c r="B2751" s="58">
        <v>2024</v>
      </c>
      <c r="C2751" s="58" t="s">
        <v>30</v>
      </c>
      <c r="D2751" s="58" t="s">
        <v>104</v>
      </c>
      <c r="E2751" s="58" t="s">
        <v>105</v>
      </c>
      <c r="F2751" s="58" t="s">
        <v>106</v>
      </c>
      <c r="G2751" s="58" t="s">
        <v>107</v>
      </c>
      <c r="H2751" s="58" t="s">
        <v>108</v>
      </c>
      <c r="I2751" s="58" t="s">
        <v>111</v>
      </c>
      <c r="J2751" s="58">
        <v>796</v>
      </c>
      <c r="K2751" s="58">
        <v>526.24</v>
      </c>
    </row>
    <row r="2752" spans="1:11" hidden="1">
      <c r="A2752" s="58" t="s">
        <v>103</v>
      </c>
      <c r="B2752" s="58">
        <v>2024</v>
      </c>
      <c r="C2752" s="58" t="s">
        <v>30</v>
      </c>
      <c r="D2752" s="58" t="s">
        <v>104</v>
      </c>
      <c r="E2752" s="58" t="s">
        <v>105</v>
      </c>
      <c r="F2752" s="58" t="s">
        <v>106</v>
      </c>
      <c r="G2752" s="58" t="s">
        <v>107</v>
      </c>
      <c r="H2752" s="58" t="s">
        <v>108</v>
      </c>
      <c r="I2752" s="58" t="s">
        <v>111</v>
      </c>
      <c r="J2752" s="58">
        <v>277</v>
      </c>
      <c r="K2752" s="58">
        <v>396.11</v>
      </c>
    </row>
    <row r="2753" spans="1:11" hidden="1">
      <c r="A2753" s="58" t="s">
        <v>110</v>
      </c>
      <c r="B2753" s="58">
        <v>2024</v>
      </c>
      <c r="C2753" s="58" t="s">
        <v>30</v>
      </c>
      <c r="D2753" s="58" t="s">
        <v>104</v>
      </c>
      <c r="E2753" s="58" t="s">
        <v>105</v>
      </c>
      <c r="F2753" s="58" t="s">
        <v>106</v>
      </c>
      <c r="G2753" s="58" t="s">
        <v>107</v>
      </c>
      <c r="H2753" s="58" t="s">
        <v>108</v>
      </c>
      <c r="I2753" s="58" t="s">
        <v>111</v>
      </c>
      <c r="J2753" s="58">
        <v>253</v>
      </c>
      <c r="K2753" s="58">
        <v>361.79</v>
      </c>
    </row>
    <row r="2754" spans="1:11" hidden="1">
      <c r="A2754" s="58" t="s">
        <v>103</v>
      </c>
      <c r="B2754" s="58">
        <v>2024</v>
      </c>
      <c r="C2754" s="58" t="s">
        <v>30</v>
      </c>
      <c r="D2754" s="58" t="s">
        <v>104</v>
      </c>
      <c r="E2754" s="58" t="s">
        <v>105</v>
      </c>
      <c r="F2754" s="58" t="s">
        <v>106</v>
      </c>
      <c r="G2754" s="58" t="s">
        <v>107</v>
      </c>
      <c r="H2754" s="58" t="s">
        <v>108</v>
      </c>
      <c r="I2754" s="58" t="s">
        <v>111</v>
      </c>
      <c r="J2754" s="58">
        <v>765</v>
      </c>
      <c r="K2754" s="58">
        <v>1093.95</v>
      </c>
    </row>
    <row r="2755" spans="1:11" hidden="1">
      <c r="A2755" s="58" t="s">
        <v>103</v>
      </c>
      <c r="B2755" s="58">
        <v>2024</v>
      </c>
      <c r="C2755" s="58" t="s">
        <v>34</v>
      </c>
      <c r="D2755" s="58" t="s">
        <v>104</v>
      </c>
      <c r="E2755" s="58" t="s">
        <v>105</v>
      </c>
      <c r="F2755" s="58" t="s">
        <v>106</v>
      </c>
      <c r="G2755" s="58" t="s">
        <v>107</v>
      </c>
      <c r="H2755" s="58" t="s">
        <v>108</v>
      </c>
      <c r="I2755" s="58" t="s">
        <v>111</v>
      </c>
      <c r="J2755" s="58">
        <v>230</v>
      </c>
      <c r="K2755" s="58">
        <v>328.9</v>
      </c>
    </row>
    <row r="2756" spans="1:11" hidden="1">
      <c r="A2756" s="58" t="s">
        <v>110</v>
      </c>
      <c r="B2756" s="58">
        <v>2024</v>
      </c>
      <c r="C2756" s="58" t="s">
        <v>34</v>
      </c>
      <c r="D2756" s="58" t="s">
        <v>104</v>
      </c>
      <c r="E2756" s="58" t="s">
        <v>105</v>
      </c>
      <c r="F2756" s="58" t="s">
        <v>106</v>
      </c>
      <c r="G2756" s="58" t="s">
        <v>107</v>
      </c>
      <c r="H2756" s="58" t="s">
        <v>108</v>
      </c>
      <c r="I2756" s="58" t="s">
        <v>111</v>
      </c>
      <c r="J2756" s="58">
        <v>256</v>
      </c>
      <c r="K2756" s="58">
        <v>366.08</v>
      </c>
    </row>
    <row r="2757" spans="1:11" hidden="1">
      <c r="A2757" s="58" t="s">
        <v>113</v>
      </c>
      <c r="B2757" s="58">
        <v>2024</v>
      </c>
      <c r="C2757" s="58" t="s">
        <v>34</v>
      </c>
      <c r="D2757" s="58" t="s">
        <v>104</v>
      </c>
      <c r="E2757" s="58" t="s">
        <v>105</v>
      </c>
      <c r="F2757" s="58" t="s">
        <v>106</v>
      </c>
      <c r="G2757" s="58" t="s">
        <v>107</v>
      </c>
      <c r="H2757" s="58" t="s">
        <v>108</v>
      </c>
      <c r="I2757" s="58" t="s">
        <v>111</v>
      </c>
      <c r="J2757" s="58">
        <v>232</v>
      </c>
      <c r="K2757" s="58">
        <v>331.76</v>
      </c>
    </row>
    <row r="2758" spans="1:11" hidden="1">
      <c r="A2758" s="58" t="s">
        <v>112</v>
      </c>
      <c r="B2758" s="58">
        <v>2024</v>
      </c>
      <c r="C2758" s="58" t="s">
        <v>34</v>
      </c>
      <c r="D2758" s="58" t="s">
        <v>104</v>
      </c>
      <c r="E2758" s="58" t="s">
        <v>105</v>
      </c>
      <c r="F2758" s="58" t="s">
        <v>106</v>
      </c>
      <c r="G2758" s="58" t="s">
        <v>107</v>
      </c>
      <c r="H2758" s="58" t="s">
        <v>108</v>
      </c>
      <c r="I2758" s="58" t="s">
        <v>111</v>
      </c>
      <c r="J2758" s="58">
        <v>673</v>
      </c>
      <c r="K2758" s="58">
        <v>962.39</v>
      </c>
    </row>
    <row r="2759" spans="1:11" hidden="1">
      <c r="A2759" s="58" t="s">
        <v>110</v>
      </c>
      <c r="B2759" s="58">
        <v>2024</v>
      </c>
      <c r="C2759" s="58" t="s">
        <v>34</v>
      </c>
      <c r="D2759" s="58" t="s">
        <v>104</v>
      </c>
      <c r="E2759" s="58" t="s">
        <v>105</v>
      </c>
      <c r="F2759" s="58" t="s">
        <v>106</v>
      </c>
      <c r="G2759" s="58" t="s">
        <v>107</v>
      </c>
      <c r="H2759" s="58" t="s">
        <v>108</v>
      </c>
      <c r="I2759" s="58" t="s">
        <v>111</v>
      </c>
      <c r="J2759" s="58">
        <v>760</v>
      </c>
      <c r="K2759" s="58">
        <v>1086.8</v>
      </c>
    </row>
    <row r="2760" spans="1:11" hidden="1">
      <c r="A2760" s="58" t="s">
        <v>110</v>
      </c>
      <c r="B2760" s="58">
        <v>2024</v>
      </c>
      <c r="C2760" s="58" t="s">
        <v>34</v>
      </c>
      <c r="D2760" s="58" t="s">
        <v>104</v>
      </c>
      <c r="E2760" s="58" t="s">
        <v>105</v>
      </c>
      <c r="F2760" s="58" t="s">
        <v>106</v>
      </c>
      <c r="G2760" s="58" t="s">
        <v>107</v>
      </c>
      <c r="H2760" s="58" t="s">
        <v>108</v>
      </c>
      <c r="I2760" s="58" t="s">
        <v>111</v>
      </c>
      <c r="J2760" s="58">
        <v>255</v>
      </c>
      <c r="K2760" s="58">
        <v>364.65</v>
      </c>
    </row>
    <row r="2761" spans="1:11" hidden="1">
      <c r="A2761" s="58" t="s">
        <v>112</v>
      </c>
      <c r="B2761" s="58">
        <v>2024</v>
      </c>
      <c r="C2761" s="58" t="s">
        <v>34</v>
      </c>
      <c r="D2761" s="58" t="s">
        <v>104</v>
      </c>
      <c r="E2761" s="58" t="s">
        <v>105</v>
      </c>
      <c r="F2761" s="58" t="s">
        <v>106</v>
      </c>
      <c r="G2761" s="58" t="s">
        <v>107</v>
      </c>
      <c r="H2761" s="58" t="s">
        <v>108</v>
      </c>
      <c r="I2761" s="58" t="s">
        <v>111</v>
      </c>
      <c r="J2761" s="58">
        <v>799</v>
      </c>
      <c r="K2761" s="58">
        <v>526.24</v>
      </c>
    </row>
    <row r="2762" spans="1:11" hidden="1">
      <c r="A2762" s="58" t="s">
        <v>113</v>
      </c>
      <c r="B2762" s="58">
        <v>2024</v>
      </c>
      <c r="C2762" s="58" t="s">
        <v>34</v>
      </c>
      <c r="D2762" s="58" t="s">
        <v>104</v>
      </c>
      <c r="E2762" s="58" t="s">
        <v>105</v>
      </c>
      <c r="F2762" s="58" t="s">
        <v>106</v>
      </c>
      <c r="G2762" s="58" t="s">
        <v>107</v>
      </c>
      <c r="H2762" s="58" t="s">
        <v>108</v>
      </c>
      <c r="I2762" s="58" t="s">
        <v>111</v>
      </c>
      <c r="J2762" s="58">
        <v>259</v>
      </c>
      <c r="K2762" s="58">
        <v>370.37</v>
      </c>
    </row>
    <row r="2763" spans="1:11" hidden="1">
      <c r="A2763" s="58" t="s">
        <v>110</v>
      </c>
      <c r="B2763" s="58">
        <v>2024</v>
      </c>
      <c r="C2763" s="58" t="s">
        <v>34</v>
      </c>
      <c r="D2763" s="58" t="s">
        <v>104</v>
      </c>
      <c r="E2763" s="58" t="s">
        <v>105</v>
      </c>
      <c r="F2763" s="58" t="s">
        <v>106</v>
      </c>
      <c r="G2763" s="58" t="s">
        <v>107</v>
      </c>
      <c r="H2763" s="58" t="s">
        <v>108</v>
      </c>
      <c r="I2763" s="58" t="s">
        <v>111</v>
      </c>
      <c r="J2763" s="58">
        <v>229</v>
      </c>
      <c r="K2763" s="58">
        <v>327.47000000000003</v>
      </c>
    </row>
    <row r="2764" spans="1:11" hidden="1">
      <c r="A2764" s="58" t="s">
        <v>103</v>
      </c>
      <c r="B2764" s="58">
        <v>2024</v>
      </c>
      <c r="C2764" s="58" t="s">
        <v>34</v>
      </c>
      <c r="D2764" s="58" t="s">
        <v>104</v>
      </c>
      <c r="E2764" s="58" t="s">
        <v>105</v>
      </c>
      <c r="F2764" s="58" t="s">
        <v>106</v>
      </c>
      <c r="G2764" s="58" t="s">
        <v>107</v>
      </c>
      <c r="H2764" s="58" t="s">
        <v>108</v>
      </c>
      <c r="I2764" s="58" t="s">
        <v>111</v>
      </c>
      <c r="J2764" s="58">
        <v>257</v>
      </c>
      <c r="K2764" s="58">
        <v>367.51</v>
      </c>
    </row>
    <row r="2765" spans="1:11" hidden="1">
      <c r="A2765" s="58" t="s">
        <v>112</v>
      </c>
      <c r="B2765" s="58">
        <v>2024</v>
      </c>
      <c r="C2765" s="58" t="s">
        <v>23</v>
      </c>
      <c r="D2765" s="58" t="s">
        <v>104</v>
      </c>
      <c r="E2765" s="58" t="s">
        <v>105</v>
      </c>
      <c r="F2765" s="58" t="s">
        <v>106</v>
      </c>
      <c r="G2765" s="58" t="s">
        <v>107</v>
      </c>
      <c r="H2765" s="58" t="s">
        <v>108</v>
      </c>
      <c r="I2765" s="58" t="s">
        <v>111</v>
      </c>
      <c r="J2765" s="58">
        <v>308</v>
      </c>
      <c r="K2765" s="58">
        <v>471.24</v>
      </c>
    </row>
    <row r="2766" spans="1:11" hidden="1">
      <c r="A2766" s="58" t="s">
        <v>103</v>
      </c>
      <c r="B2766" s="58">
        <v>2024</v>
      </c>
      <c r="C2766" s="58" t="s">
        <v>23</v>
      </c>
      <c r="D2766" s="58" t="s">
        <v>104</v>
      </c>
      <c r="E2766" s="58" t="s">
        <v>105</v>
      </c>
      <c r="F2766" s="58" t="s">
        <v>106</v>
      </c>
      <c r="G2766" s="58" t="s">
        <v>107</v>
      </c>
      <c r="H2766" s="58" t="s">
        <v>108</v>
      </c>
      <c r="I2766" s="58" t="s">
        <v>111</v>
      </c>
      <c r="J2766" s="58">
        <v>284</v>
      </c>
      <c r="K2766" s="58">
        <v>406.12</v>
      </c>
    </row>
    <row r="2767" spans="1:11" hidden="1">
      <c r="A2767" s="58" t="s">
        <v>103</v>
      </c>
      <c r="B2767" s="58">
        <v>2024</v>
      </c>
      <c r="C2767" s="58" t="s">
        <v>23</v>
      </c>
      <c r="D2767" s="58" t="s">
        <v>104</v>
      </c>
      <c r="E2767" s="58" t="s">
        <v>105</v>
      </c>
      <c r="F2767" s="58" t="s">
        <v>106</v>
      </c>
      <c r="G2767" s="58" t="s">
        <v>107</v>
      </c>
      <c r="H2767" s="58" t="s">
        <v>108</v>
      </c>
      <c r="I2767" s="58" t="s">
        <v>111</v>
      </c>
      <c r="J2767" s="58">
        <v>310</v>
      </c>
      <c r="K2767" s="58">
        <v>443.3</v>
      </c>
    </row>
    <row r="2768" spans="1:11" hidden="1">
      <c r="A2768" s="58" t="s">
        <v>110</v>
      </c>
      <c r="B2768" s="58">
        <v>2024</v>
      </c>
      <c r="C2768" s="58" t="s">
        <v>23</v>
      </c>
      <c r="D2768" s="58" t="s">
        <v>104</v>
      </c>
      <c r="E2768" s="58" t="s">
        <v>105</v>
      </c>
      <c r="F2768" s="58" t="s">
        <v>106</v>
      </c>
      <c r="G2768" s="58" t="s">
        <v>107</v>
      </c>
      <c r="H2768" s="58" t="s">
        <v>108</v>
      </c>
      <c r="I2768" s="58" t="s">
        <v>111</v>
      </c>
      <c r="J2768" s="58">
        <v>664</v>
      </c>
      <c r="K2768" s="58">
        <v>949.52</v>
      </c>
    </row>
    <row r="2769" spans="1:11" hidden="1">
      <c r="A2769" s="58" t="s">
        <v>103</v>
      </c>
      <c r="B2769" s="58">
        <v>2024</v>
      </c>
      <c r="C2769" s="58" t="s">
        <v>23</v>
      </c>
      <c r="D2769" s="58" t="s">
        <v>104</v>
      </c>
      <c r="E2769" s="58" t="s">
        <v>105</v>
      </c>
      <c r="F2769" s="58" t="s">
        <v>106</v>
      </c>
      <c r="G2769" s="58" t="s">
        <v>107</v>
      </c>
      <c r="H2769" s="58" t="s">
        <v>108</v>
      </c>
      <c r="I2769" s="58" t="s">
        <v>111</v>
      </c>
      <c r="J2769" s="58">
        <v>751</v>
      </c>
      <c r="K2769" s="58">
        <v>1073.93</v>
      </c>
    </row>
    <row r="2770" spans="1:11" hidden="1">
      <c r="A2770" s="58" t="s">
        <v>103</v>
      </c>
      <c r="B2770" s="58">
        <v>2024</v>
      </c>
      <c r="C2770" s="58" t="s">
        <v>23</v>
      </c>
      <c r="D2770" s="58" t="s">
        <v>104</v>
      </c>
      <c r="E2770" s="58" t="s">
        <v>105</v>
      </c>
      <c r="F2770" s="58" t="s">
        <v>106</v>
      </c>
      <c r="G2770" s="58" t="s">
        <v>107</v>
      </c>
      <c r="H2770" s="58" t="s">
        <v>108</v>
      </c>
      <c r="I2770" s="58" t="s">
        <v>111</v>
      </c>
      <c r="J2770" s="58">
        <v>309</v>
      </c>
      <c r="K2770" s="58">
        <v>441.87</v>
      </c>
    </row>
    <row r="2771" spans="1:11" hidden="1">
      <c r="A2771" s="58" t="s">
        <v>110</v>
      </c>
      <c r="B2771" s="58">
        <v>2024</v>
      </c>
      <c r="C2771" s="58" t="s">
        <v>23</v>
      </c>
      <c r="D2771" s="58" t="s">
        <v>104</v>
      </c>
      <c r="E2771" s="58" t="s">
        <v>105</v>
      </c>
      <c r="F2771" s="58" t="s">
        <v>106</v>
      </c>
      <c r="G2771" s="58" t="s">
        <v>107</v>
      </c>
      <c r="H2771" s="58" t="s">
        <v>108</v>
      </c>
      <c r="I2771" s="58" t="s">
        <v>111</v>
      </c>
      <c r="J2771" s="58">
        <v>790</v>
      </c>
      <c r="K2771" s="58">
        <v>526.24</v>
      </c>
    </row>
    <row r="2772" spans="1:11" hidden="1">
      <c r="A2772" s="58" t="s">
        <v>103</v>
      </c>
      <c r="B2772" s="58">
        <v>2024</v>
      </c>
      <c r="C2772" s="58" t="s">
        <v>23</v>
      </c>
      <c r="D2772" s="58" t="s">
        <v>104</v>
      </c>
      <c r="E2772" s="58" t="s">
        <v>105</v>
      </c>
      <c r="F2772" s="58" t="s">
        <v>106</v>
      </c>
      <c r="G2772" s="58" t="s">
        <v>107</v>
      </c>
      <c r="H2772" s="58" t="s">
        <v>108</v>
      </c>
      <c r="I2772" s="58" t="s">
        <v>111</v>
      </c>
      <c r="J2772" s="58">
        <v>283</v>
      </c>
      <c r="K2772" s="58">
        <v>404.69</v>
      </c>
    </row>
    <row r="2773" spans="1:11" hidden="1">
      <c r="A2773" s="58" t="s">
        <v>103</v>
      </c>
      <c r="B2773" s="58">
        <v>2024</v>
      </c>
      <c r="C2773" s="58" t="s">
        <v>23</v>
      </c>
      <c r="D2773" s="58" t="s">
        <v>104</v>
      </c>
      <c r="E2773" s="58" t="s">
        <v>105</v>
      </c>
      <c r="F2773" s="58" t="s">
        <v>106</v>
      </c>
      <c r="G2773" s="58" t="s">
        <v>107</v>
      </c>
      <c r="H2773" s="58" t="s">
        <v>108</v>
      </c>
      <c r="I2773" s="58" t="s">
        <v>111</v>
      </c>
      <c r="J2773" s="58">
        <v>311</v>
      </c>
      <c r="K2773" s="58">
        <v>444.73</v>
      </c>
    </row>
    <row r="2774" spans="1:11" hidden="1">
      <c r="A2774" s="58" t="s">
        <v>112</v>
      </c>
      <c r="B2774" s="58">
        <v>2024</v>
      </c>
      <c r="C2774" s="58" t="s">
        <v>23</v>
      </c>
      <c r="D2774" s="58" t="s">
        <v>104</v>
      </c>
      <c r="E2774" s="58" t="s">
        <v>105</v>
      </c>
      <c r="F2774" s="58" t="s">
        <v>106</v>
      </c>
      <c r="G2774" s="58" t="s">
        <v>107</v>
      </c>
      <c r="H2774" s="58" t="s">
        <v>108</v>
      </c>
      <c r="I2774" s="58" t="s">
        <v>111</v>
      </c>
      <c r="J2774" s="58">
        <v>760</v>
      </c>
      <c r="K2774" s="58">
        <v>1086.8</v>
      </c>
    </row>
    <row r="2775" spans="1:11" hidden="1">
      <c r="A2775" s="58" t="s">
        <v>110</v>
      </c>
      <c r="B2775" s="58">
        <v>2024</v>
      </c>
      <c r="C2775" s="58" t="s">
        <v>1</v>
      </c>
      <c r="D2775" s="58" t="s">
        <v>104</v>
      </c>
      <c r="E2775" s="58" t="s">
        <v>105</v>
      </c>
      <c r="F2775" s="58" t="s">
        <v>106</v>
      </c>
      <c r="G2775" s="58" t="s">
        <v>107</v>
      </c>
      <c r="H2775" s="58" t="s">
        <v>108</v>
      </c>
      <c r="I2775" s="58" t="s">
        <v>111</v>
      </c>
      <c r="J2775" s="58">
        <v>314</v>
      </c>
      <c r="K2775" s="58">
        <v>480.42</v>
      </c>
    </row>
    <row r="2776" spans="1:11" hidden="1">
      <c r="A2776" s="58" t="s">
        <v>110</v>
      </c>
      <c r="B2776" s="58">
        <v>2024</v>
      </c>
      <c r="C2776" s="58" t="s">
        <v>1</v>
      </c>
      <c r="D2776" s="58" t="s">
        <v>104</v>
      </c>
      <c r="E2776" s="58" t="s">
        <v>105</v>
      </c>
      <c r="F2776" s="58" t="s">
        <v>106</v>
      </c>
      <c r="G2776" s="58" t="s">
        <v>107</v>
      </c>
      <c r="H2776" s="58" t="s">
        <v>108</v>
      </c>
      <c r="I2776" s="58" t="s">
        <v>111</v>
      </c>
      <c r="J2776" s="58">
        <v>290</v>
      </c>
      <c r="K2776" s="58">
        <v>414.7</v>
      </c>
    </row>
    <row r="2777" spans="1:11" hidden="1">
      <c r="A2777" s="58" t="s">
        <v>110</v>
      </c>
      <c r="B2777" s="58">
        <v>2024</v>
      </c>
      <c r="C2777" s="58" t="s">
        <v>1</v>
      </c>
      <c r="D2777" s="58" t="s">
        <v>104</v>
      </c>
      <c r="E2777" s="58" t="s">
        <v>105</v>
      </c>
      <c r="F2777" s="58" t="s">
        <v>106</v>
      </c>
      <c r="G2777" s="58" t="s">
        <v>107</v>
      </c>
      <c r="H2777" s="58" t="s">
        <v>108</v>
      </c>
      <c r="I2777" s="58" t="s">
        <v>111</v>
      </c>
      <c r="J2777" s="58">
        <v>316</v>
      </c>
      <c r="K2777" s="58">
        <v>451.88</v>
      </c>
    </row>
    <row r="2778" spans="1:11" hidden="1">
      <c r="A2778" s="58" t="s">
        <v>113</v>
      </c>
      <c r="B2778" s="58">
        <v>2024</v>
      </c>
      <c r="C2778" s="58" t="s">
        <v>1</v>
      </c>
      <c r="D2778" s="58" t="s">
        <v>104</v>
      </c>
      <c r="E2778" s="58" t="s">
        <v>105</v>
      </c>
      <c r="F2778" s="58" t="s">
        <v>106</v>
      </c>
      <c r="G2778" s="58" t="s">
        <v>107</v>
      </c>
      <c r="H2778" s="58" t="s">
        <v>108</v>
      </c>
      <c r="I2778" s="58" t="s">
        <v>111</v>
      </c>
      <c r="J2778" s="58">
        <v>286</v>
      </c>
      <c r="K2778" s="58">
        <v>408.98</v>
      </c>
    </row>
    <row r="2779" spans="1:11" hidden="1">
      <c r="A2779" s="58" t="s">
        <v>110</v>
      </c>
      <c r="B2779" s="58">
        <v>2024</v>
      </c>
      <c r="C2779" s="58" t="s">
        <v>1</v>
      </c>
      <c r="D2779" s="58" t="s">
        <v>104</v>
      </c>
      <c r="E2779" s="58" t="s">
        <v>105</v>
      </c>
      <c r="F2779" s="58" t="s">
        <v>106</v>
      </c>
      <c r="G2779" s="58" t="s">
        <v>107</v>
      </c>
      <c r="H2779" s="58" t="s">
        <v>108</v>
      </c>
      <c r="I2779" s="58" t="s">
        <v>111</v>
      </c>
      <c r="J2779" s="58">
        <v>663</v>
      </c>
      <c r="K2779" s="58">
        <v>948.09</v>
      </c>
    </row>
    <row r="2780" spans="1:11" hidden="1">
      <c r="A2780" s="58" t="s">
        <v>110</v>
      </c>
      <c r="B2780" s="58">
        <v>2024</v>
      </c>
      <c r="C2780" s="58" t="s">
        <v>1</v>
      </c>
      <c r="D2780" s="58" t="s">
        <v>104</v>
      </c>
      <c r="E2780" s="58" t="s">
        <v>105</v>
      </c>
      <c r="F2780" s="58" t="s">
        <v>106</v>
      </c>
      <c r="G2780" s="58" t="s">
        <v>107</v>
      </c>
      <c r="H2780" s="58" t="s">
        <v>108</v>
      </c>
      <c r="I2780" s="58" t="s">
        <v>111</v>
      </c>
      <c r="J2780" s="58">
        <v>750</v>
      </c>
      <c r="K2780" s="58">
        <v>1072.5</v>
      </c>
    </row>
    <row r="2781" spans="1:11" hidden="1">
      <c r="A2781" s="58" t="s">
        <v>110</v>
      </c>
      <c r="B2781" s="58">
        <v>2024</v>
      </c>
      <c r="C2781" s="58" t="s">
        <v>1</v>
      </c>
      <c r="D2781" s="58" t="s">
        <v>104</v>
      </c>
      <c r="E2781" s="58" t="s">
        <v>105</v>
      </c>
      <c r="F2781" s="58" t="s">
        <v>106</v>
      </c>
      <c r="G2781" s="58" t="s">
        <v>107</v>
      </c>
      <c r="H2781" s="58" t="s">
        <v>108</v>
      </c>
      <c r="I2781" s="58" t="s">
        <v>111</v>
      </c>
      <c r="J2781" s="58">
        <v>315</v>
      </c>
      <c r="K2781" s="58">
        <v>450.45</v>
      </c>
    </row>
    <row r="2782" spans="1:11" hidden="1">
      <c r="A2782" s="58" t="s">
        <v>110</v>
      </c>
      <c r="B2782" s="58">
        <v>2024</v>
      </c>
      <c r="C2782" s="58" t="s">
        <v>1</v>
      </c>
      <c r="D2782" s="58" t="s">
        <v>104</v>
      </c>
      <c r="E2782" s="58" t="s">
        <v>105</v>
      </c>
      <c r="F2782" s="58" t="s">
        <v>106</v>
      </c>
      <c r="G2782" s="58" t="s">
        <v>107</v>
      </c>
      <c r="H2782" s="58" t="s">
        <v>108</v>
      </c>
      <c r="I2782" s="58" t="s">
        <v>111</v>
      </c>
      <c r="J2782" s="58">
        <v>789</v>
      </c>
      <c r="K2782" s="58">
        <v>526.24</v>
      </c>
    </row>
    <row r="2783" spans="1:11" hidden="1">
      <c r="A2783" s="58" t="s">
        <v>113</v>
      </c>
      <c r="B2783" s="58">
        <v>2024</v>
      </c>
      <c r="C2783" s="58" t="s">
        <v>1</v>
      </c>
      <c r="D2783" s="58" t="s">
        <v>104</v>
      </c>
      <c r="E2783" s="58" t="s">
        <v>105</v>
      </c>
      <c r="F2783" s="58" t="s">
        <v>106</v>
      </c>
      <c r="G2783" s="58" t="s">
        <v>107</v>
      </c>
      <c r="H2783" s="58" t="s">
        <v>108</v>
      </c>
      <c r="I2783" s="58" t="s">
        <v>111</v>
      </c>
      <c r="J2783" s="58">
        <v>313</v>
      </c>
      <c r="K2783" s="58">
        <v>447.59</v>
      </c>
    </row>
    <row r="2784" spans="1:11" hidden="1">
      <c r="A2784" s="58" t="s">
        <v>110</v>
      </c>
      <c r="B2784" s="58">
        <v>2024</v>
      </c>
      <c r="C2784" s="58" t="s">
        <v>1</v>
      </c>
      <c r="D2784" s="58" t="s">
        <v>104</v>
      </c>
      <c r="E2784" s="58" t="s">
        <v>105</v>
      </c>
      <c r="F2784" s="58" t="s">
        <v>106</v>
      </c>
      <c r="G2784" s="58" t="s">
        <v>107</v>
      </c>
      <c r="H2784" s="58" t="s">
        <v>108</v>
      </c>
      <c r="I2784" s="58" t="s">
        <v>111</v>
      </c>
      <c r="J2784" s="58">
        <v>289</v>
      </c>
      <c r="K2784" s="58">
        <v>413.27</v>
      </c>
    </row>
    <row r="2785" spans="1:11" hidden="1">
      <c r="A2785" s="58" t="s">
        <v>110</v>
      </c>
      <c r="B2785" s="58">
        <v>2024</v>
      </c>
      <c r="C2785" s="58" t="s">
        <v>1</v>
      </c>
      <c r="D2785" s="58" t="s">
        <v>104</v>
      </c>
      <c r="E2785" s="58" t="s">
        <v>105</v>
      </c>
      <c r="F2785" s="58" t="s">
        <v>106</v>
      </c>
      <c r="G2785" s="58" t="s">
        <v>107</v>
      </c>
      <c r="H2785" s="58" t="s">
        <v>108</v>
      </c>
      <c r="I2785" s="58" t="s">
        <v>111</v>
      </c>
      <c r="J2785" s="58">
        <v>317</v>
      </c>
      <c r="K2785" s="58">
        <v>453.31</v>
      </c>
    </row>
    <row r="2786" spans="1:11" hidden="1">
      <c r="A2786" s="58" t="s">
        <v>110</v>
      </c>
      <c r="B2786" s="58">
        <v>2024</v>
      </c>
      <c r="C2786" s="58" t="s">
        <v>1</v>
      </c>
      <c r="D2786" s="58" t="s">
        <v>104</v>
      </c>
      <c r="E2786" s="58" t="s">
        <v>105</v>
      </c>
      <c r="F2786" s="58" t="s">
        <v>106</v>
      </c>
      <c r="G2786" s="58" t="s">
        <v>107</v>
      </c>
      <c r="H2786" s="58" t="s">
        <v>108</v>
      </c>
      <c r="I2786" s="58" t="s">
        <v>111</v>
      </c>
      <c r="J2786" s="58">
        <v>759</v>
      </c>
      <c r="K2786" s="58">
        <v>1085.3699999999999</v>
      </c>
    </row>
    <row r="2787" spans="1:11" hidden="1">
      <c r="A2787" s="58" t="s">
        <v>110</v>
      </c>
      <c r="B2787" s="58">
        <v>2024</v>
      </c>
      <c r="C2787" s="58" t="s">
        <v>29</v>
      </c>
      <c r="D2787" s="58" t="s">
        <v>104</v>
      </c>
      <c r="E2787" s="58" t="s">
        <v>105</v>
      </c>
      <c r="F2787" s="58" t="s">
        <v>106</v>
      </c>
      <c r="G2787" s="58" t="s">
        <v>107</v>
      </c>
      <c r="H2787" s="58" t="s">
        <v>108</v>
      </c>
      <c r="I2787" s="58" t="s">
        <v>111</v>
      </c>
      <c r="J2787" s="58">
        <v>284</v>
      </c>
      <c r="K2787" s="58">
        <v>434.52</v>
      </c>
    </row>
    <row r="2788" spans="1:11" hidden="1">
      <c r="A2788" s="58" t="s">
        <v>110</v>
      </c>
      <c r="B2788" s="58">
        <v>2024</v>
      </c>
      <c r="C2788" s="58" t="s">
        <v>29</v>
      </c>
      <c r="D2788" s="58" t="s">
        <v>104</v>
      </c>
      <c r="E2788" s="58" t="s">
        <v>105</v>
      </c>
      <c r="F2788" s="58" t="s">
        <v>106</v>
      </c>
      <c r="G2788" s="58" t="s">
        <v>107</v>
      </c>
      <c r="H2788" s="58" t="s">
        <v>108</v>
      </c>
      <c r="I2788" s="58" t="s">
        <v>111</v>
      </c>
      <c r="J2788" s="58">
        <v>254</v>
      </c>
      <c r="K2788" s="58">
        <v>363.22</v>
      </c>
    </row>
    <row r="2789" spans="1:11" hidden="1">
      <c r="A2789" s="58" t="s">
        <v>110</v>
      </c>
      <c r="B2789" s="58">
        <v>2024</v>
      </c>
      <c r="C2789" s="58" t="s">
        <v>29</v>
      </c>
      <c r="D2789" s="58" t="s">
        <v>104</v>
      </c>
      <c r="E2789" s="58" t="s">
        <v>105</v>
      </c>
      <c r="F2789" s="58" t="s">
        <v>106</v>
      </c>
      <c r="G2789" s="58" t="s">
        <v>107</v>
      </c>
      <c r="H2789" s="58" t="s">
        <v>108</v>
      </c>
      <c r="I2789" s="58" t="s">
        <v>111</v>
      </c>
      <c r="J2789" s="58">
        <v>286</v>
      </c>
      <c r="K2789" s="58">
        <v>408.98</v>
      </c>
    </row>
    <row r="2790" spans="1:11" hidden="1">
      <c r="A2790" s="58" t="s">
        <v>103</v>
      </c>
      <c r="B2790" s="58">
        <v>2024</v>
      </c>
      <c r="C2790" s="58" t="s">
        <v>29</v>
      </c>
      <c r="D2790" s="58" t="s">
        <v>104</v>
      </c>
      <c r="E2790" s="58" t="s">
        <v>105</v>
      </c>
      <c r="F2790" s="58" t="s">
        <v>106</v>
      </c>
      <c r="G2790" s="58" t="s">
        <v>107</v>
      </c>
      <c r="H2790" s="58" t="s">
        <v>108</v>
      </c>
      <c r="I2790" s="58" t="s">
        <v>111</v>
      </c>
      <c r="J2790" s="58">
        <v>256</v>
      </c>
      <c r="K2790" s="58">
        <v>366.08</v>
      </c>
    </row>
    <row r="2791" spans="1:11" hidden="1">
      <c r="A2791" s="58" t="s">
        <v>110</v>
      </c>
      <c r="B2791" s="58">
        <v>2024</v>
      </c>
      <c r="C2791" s="58" t="s">
        <v>29</v>
      </c>
      <c r="D2791" s="58" t="s">
        <v>104</v>
      </c>
      <c r="E2791" s="58" t="s">
        <v>105</v>
      </c>
      <c r="F2791" s="58" t="s">
        <v>106</v>
      </c>
      <c r="G2791" s="58" t="s">
        <v>107</v>
      </c>
      <c r="H2791" s="58" t="s">
        <v>108</v>
      </c>
      <c r="I2791" s="58" t="s">
        <v>111</v>
      </c>
      <c r="J2791" s="58">
        <v>669</v>
      </c>
      <c r="K2791" s="58">
        <v>956.67</v>
      </c>
    </row>
    <row r="2792" spans="1:11" hidden="1">
      <c r="A2792" s="58" t="s">
        <v>103</v>
      </c>
      <c r="B2792" s="58">
        <v>2024</v>
      </c>
      <c r="C2792" s="58" t="s">
        <v>29</v>
      </c>
      <c r="D2792" s="58" t="s">
        <v>104</v>
      </c>
      <c r="E2792" s="58" t="s">
        <v>105</v>
      </c>
      <c r="F2792" s="58" t="s">
        <v>106</v>
      </c>
      <c r="G2792" s="58" t="s">
        <v>107</v>
      </c>
      <c r="H2792" s="58" t="s">
        <v>108</v>
      </c>
      <c r="I2792" s="58" t="s">
        <v>111</v>
      </c>
      <c r="J2792" s="58">
        <v>755</v>
      </c>
      <c r="K2792" s="58">
        <v>1079.6500000000001</v>
      </c>
    </row>
    <row r="2793" spans="1:11" hidden="1">
      <c r="A2793" s="58" t="s">
        <v>103</v>
      </c>
      <c r="B2793" s="58">
        <v>2024</v>
      </c>
      <c r="C2793" s="58" t="s">
        <v>29</v>
      </c>
      <c r="D2793" s="58" t="s">
        <v>104</v>
      </c>
      <c r="E2793" s="58" t="s">
        <v>105</v>
      </c>
      <c r="F2793" s="58" t="s">
        <v>106</v>
      </c>
      <c r="G2793" s="58" t="s">
        <v>107</v>
      </c>
      <c r="H2793" s="58" t="s">
        <v>108</v>
      </c>
      <c r="I2793" s="58" t="s">
        <v>111</v>
      </c>
      <c r="J2793" s="58">
        <v>285</v>
      </c>
      <c r="K2793" s="58">
        <v>407.55</v>
      </c>
    </row>
    <row r="2794" spans="1:11" hidden="1">
      <c r="A2794" s="58" t="s">
        <v>110</v>
      </c>
      <c r="B2794" s="58">
        <v>2024</v>
      </c>
      <c r="C2794" s="58" t="s">
        <v>29</v>
      </c>
      <c r="D2794" s="58" t="s">
        <v>104</v>
      </c>
      <c r="E2794" s="58" t="s">
        <v>105</v>
      </c>
      <c r="F2794" s="58" t="s">
        <v>106</v>
      </c>
      <c r="G2794" s="58" t="s">
        <v>107</v>
      </c>
      <c r="H2794" s="58" t="s">
        <v>108</v>
      </c>
      <c r="I2794" s="58" t="s">
        <v>111</v>
      </c>
      <c r="J2794" s="58">
        <v>795</v>
      </c>
      <c r="K2794" s="58">
        <v>526.24</v>
      </c>
    </row>
    <row r="2795" spans="1:11" hidden="1">
      <c r="A2795" s="58" t="s">
        <v>103</v>
      </c>
      <c r="B2795" s="58">
        <v>2024</v>
      </c>
      <c r="C2795" s="58" t="s">
        <v>29</v>
      </c>
      <c r="D2795" s="58" t="s">
        <v>104</v>
      </c>
      <c r="E2795" s="58" t="s">
        <v>105</v>
      </c>
      <c r="F2795" s="58" t="s">
        <v>106</v>
      </c>
      <c r="G2795" s="58" t="s">
        <v>107</v>
      </c>
      <c r="H2795" s="58" t="s">
        <v>108</v>
      </c>
      <c r="I2795" s="58" t="s">
        <v>111</v>
      </c>
      <c r="J2795" s="58">
        <v>283</v>
      </c>
      <c r="K2795" s="58">
        <v>404.69</v>
      </c>
    </row>
    <row r="2796" spans="1:11" hidden="1">
      <c r="A2796" s="58" t="s">
        <v>110</v>
      </c>
      <c r="B2796" s="58">
        <v>2024</v>
      </c>
      <c r="C2796" s="58" t="s">
        <v>29</v>
      </c>
      <c r="D2796" s="58" t="s">
        <v>104</v>
      </c>
      <c r="E2796" s="58" t="s">
        <v>105</v>
      </c>
      <c r="F2796" s="58" t="s">
        <v>106</v>
      </c>
      <c r="G2796" s="58" t="s">
        <v>107</v>
      </c>
      <c r="H2796" s="58" t="s">
        <v>108</v>
      </c>
      <c r="I2796" s="58" t="s">
        <v>111</v>
      </c>
      <c r="J2796" s="58">
        <v>259</v>
      </c>
      <c r="K2796" s="58">
        <v>370.37</v>
      </c>
    </row>
    <row r="2797" spans="1:11" hidden="1">
      <c r="A2797" s="58" t="s">
        <v>110</v>
      </c>
      <c r="B2797" s="58">
        <v>2024</v>
      </c>
      <c r="C2797" s="58" t="s">
        <v>29</v>
      </c>
      <c r="D2797" s="58" t="s">
        <v>104</v>
      </c>
      <c r="E2797" s="58" t="s">
        <v>105</v>
      </c>
      <c r="F2797" s="58" t="s">
        <v>106</v>
      </c>
      <c r="G2797" s="58" t="s">
        <v>107</v>
      </c>
      <c r="H2797" s="58" t="s">
        <v>108</v>
      </c>
      <c r="I2797" s="58" t="s">
        <v>111</v>
      </c>
      <c r="J2797" s="58">
        <v>281</v>
      </c>
      <c r="K2797" s="58">
        <v>401.83</v>
      </c>
    </row>
    <row r="2798" spans="1:11" hidden="1">
      <c r="A2798" s="58" t="s">
        <v>110</v>
      </c>
      <c r="B2798" s="58">
        <v>2024</v>
      </c>
      <c r="C2798" s="58" t="s">
        <v>29</v>
      </c>
      <c r="D2798" s="58" t="s">
        <v>104</v>
      </c>
      <c r="E2798" s="58" t="s">
        <v>105</v>
      </c>
      <c r="F2798" s="58" t="s">
        <v>106</v>
      </c>
      <c r="G2798" s="58" t="s">
        <v>107</v>
      </c>
      <c r="H2798" s="58" t="s">
        <v>108</v>
      </c>
      <c r="I2798" s="58" t="s">
        <v>111</v>
      </c>
      <c r="J2798" s="58">
        <v>764</v>
      </c>
      <c r="K2798" s="58">
        <v>1092.52</v>
      </c>
    </row>
    <row r="2799" spans="1:11" hidden="1">
      <c r="A2799" s="58" t="s">
        <v>112</v>
      </c>
      <c r="B2799" s="58">
        <v>2024</v>
      </c>
      <c r="C2799" s="58" t="s">
        <v>28</v>
      </c>
      <c r="D2799" s="58" t="s">
        <v>104</v>
      </c>
      <c r="E2799" s="58" t="s">
        <v>105</v>
      </c>
      <c r="F2799" s="58" t="s">
        <v>106</v>
      </c>
      <c r="G2799" s="58" t="s">
        <v>107</v>
      </c>
      <c r="H2799" s="58" t="s">
        <v>108</v>
      </c>
      <c r="I2799" s="58" t="s">
        <v>111</v>
      </c>
      <c r="J2799" s="58">
        <v>290</v>
      </c>
      <c r="K2799" s="58">
        <v>443.7</v>
      </c>
    </row>
    <row r="2800" spans="1:11" hidden="1">
      <c r="A2800" s="58" t="s">
        <v>112</v>
      </c>
      <c r="B2800" s="58">
        <v>2024</v>
      </c>
      <c r="C2800" s="58" t="s">
        <v>28</v>
      </c>
      <c r="D2800" s="58" t="s">
        <v>104</v>
      </c>
      <c r="E2800" s="58" t="s">
        <v>105</v>
      </c>
      <c r="F2800" s="58" t="s">
        <v>106</v>
      </c>
      <c r="G2800" s="58" t="s">
        <v>107</v>
      </c>
      <c r="H2800" s="58" t="s">
        <v>108</v>
      </c>
      <c r="I2800" s="58" t="s">
        <v>111</v>
      </c>
      <c r="J2800" s="58">
        <v>260</v>
      </c>
      <c r="K2800" s="58">
        <v>371.8</v>
      </c>
    </row>
    <row r="2801" spans="1:11" hidden="1">
      <c r="A2801" s="58" t="s">
        <v>110</v>
      </c>
      <c r="B2801" s="58">
        <v>2024</v>
      </c>
      <c r="C2801" s="58" t="s">
        <v>28</v>
      </c>
      <c r="D2801" s="58" t="s">
        <v>104</v>
      </c>
      <c r="E2801" s="58" t="s">
        <v>105</v>
      </c>
      <c r="F2801" s="58" t="s">
        <v>106</v>
      </c>
      <c r="G2801" s="58" t="s">
        <v>107</v>
      </c>
      <c r="H2801" s="58" t="s">
        <v>108</v>
      </c>
      <c r="I2801" s="58" t="s">
        <v>111</v>
      </c>
      <c r="J2801" s="58">
        <v>262</v>
      </c>
      <c r="K2801" s="58">
        <v>374.66</v>
      </c>
    </row>
    <row r="2802" spans="1:11" hidden="1">
      <c r="A2802" s="58" t="s">
        <v>112</v>
      </c>
      <c r="B2802" s="58">
        <v>2024</v>
      </c>
      <c r="C2802" s="58" t="s">
        <v>28</v>
      </c>
      <c r="D2802" s="58" t="s">
        <v>104</v>
      </c>
      <c r="E2802" s="58" t="s">
        <v>105</v>
      </c>
      <c r="F2802" s="58" t="s">
        <v>106</v>
      </c>
      <c r="G2802" s="58" t="s">
        <v>107</v>
      </c>
      <c r="H2802" s="58" t="s">
        <v>108</v>
      </c>
      <c r="I2802" s="58" t="s">
        <v>111</v>
      </c>
      <c r="J2802" s="58">
        <v>668</v>
      </c>
      <c r="K2802" s="58">
        <v>955.24</v>
      </c>
    </row>
    <row r="2803" spans="1:11" hidden="1">
      <c r="A2803" s="58" t="s">
        <v>112</v>
      </c>
      <c r="B2803" s="58">
        <v>2024</v>
      </c>
      <c r="C2803" s="58" t="s">
        <v>28</v>
      </c>
      <c r="D2803" s="58" t="s">
        <v>104</v>
      </c>
      <c r="E2803" s="58" t="s">
        <v>105</v>
      </c>
      <c r="F2803" s="58" t="s">
        <v>106</v>
      </c>
      <c r="G2803" s="58" t="s">
        <v>107</v>
      </c>
      <c r="H2803" s="58" t="s">
        <v>108</v>
      </c>
      <c r="I2803" s="58" t="s">
        <v>111</v>
      </c>
      <c r="J2803" s="58">
        <v>754</v>
      </c>
      <c r="K2803" s="58">
        <v>1078.22</v>
      </c>
    </row>
    <row r="2804" spans="1:11" hidden="1">
      <c r="A2804" s="58" t="s">
        <v>112</v>
      </c>
      <c r="B2804" s="58">
        <v>2024</v>
      </c>
      <c r="C2804" s="58" t="s">
        <v>28</v>
      </c>
      <c r="D2804" s="58" t="s">
        <v>104</v>
      </c>
      <c r="E2804" s="58" t="s">
        <v>105</v>
      </c>
      <c r="F2804" s="58" t="s">
        <v>106</v>
      </c>
      <c r="G2804" s="58" t="s">
        <v>107</v>
      </c>
      <c r="H2804" s="58" t="s">
        <v>108</v>
      </c>
      <c r="I2804" s="58" t="s">
        <v>111</v>
      </c>
      <c r="J2804" s="58">
        <v>291</v>
      </c>
      <c r="K2804" s="58">
        <v>416.13</v>
      </c>
    </row>
    <row r="2805" spans="1:11" hidden="1">
      <c r="A2805" s="58" t="s">
        <v>112</v>
      </c>
      <c r="B2805" s="58">
        <v>2024</v>
      </c>
      <c r="C2805" s="58" t="s">
        <v>28</v>
      </c>
      <c r="D2805" s="58" t="s">
        <v>104</v>
      </c>
      <c r="E2805" s="58" t="s">
        <v>105</v>
      </c>
      <c r="F2805" s="58" t="s">
        <v>106</v>
      </c>
      <c r="G2805" s="58" t="s">
        <v>107</v>
      </c>
      <c r="H2805" s="58" t="s">
        <v>108</v>
      </c>
      <c r="I2805" s="58" t="s">
        <v>111</v>
      </c>
      <c r="J2805" s="58">
        <v>794</v>
      </c>
      <c r="K2805" s="58">
        <v>526.24</v>
      </c>
    </row>
    <row r="2806" spans="1:11" hidden="1">
      <c r="A2806" s="58" t="s">
        <v>110</v>
      </c>
      <c r="B2806" s="58">
        <v>2024</v>
      </c>
      <c r="C2806" s="58" t="s">
        <v>28</v>
      </c>
      <c r="D2806" s="58" t="s">
        <v>104</v>
      </c>
      <c r="E2806" s="58" t="s">
        <v>105</v>
      </c>
      <c r="F2806" s="58" t="s">
        <v>106</v>
      </c>
      <c r="G2806" s="58" t="s">
        <v>107</v>
      </c>
      <c r="H2806" s="58" t="s">
        <v>108</v>
      </c>
      <c r="I2806" s="58" t="s">
        <v>111</v>
      </c>
      <c r="J2806" s="58">
        <v>289</v>
      </c>
      <c r="K2806" s="58">
        <v>413.27</v>
      </c>
    </row>
    <row r="2807" spans="1:11" hidden="1">
      <c r="A2807" s="58" t="s">
        <v>112</v>
      </c>
      <c r="B2807" s="58">
        <v>2024</v>
      </c>
      <c r="C2807" s="58" t="s">
        <v>28</v>
      </c>
      <c r="D2807" s="58" t="s">
        <v>104</v>
      </c>
      <c r="E2807" s="58" t="s">
        <v>105</v>
      </c>
      <c r="F2807" s="58" t="s">
        <v>106</v>
      </c>
      <c r="G2807" s="58" t="s">
        <v>107</v>
      </c>
      <c r="H2807" s="58" t="s">
        <v>108</v>
      </c>
      <c r="I2807" s="58" t="s">
        <v>111</v>
      </c>
      <c r="J2807" s="58">
        <v>287</v>
      </c>
      <c r="K2807" s="58">
        <v>410.41</v>
      </c>
    </row>
    <row r="2808" spans="1:11" hidden="1">
      <c r="A2808" s="58" t="s">
        <v>112</v>
      </c>
      <c r="B2808" s="58">
        <v>2024</v>
      </c>
      <c r="C2808" s="58" t="s">
        <v>28</v>
      </c>
      <c r="D2808" s="58" t="s">
        <v>104</v>
      </c>
      <c r="E2808" s="58" t="s">
        <v>105</v>
      </c>
      <c r="F2808" s="58" t="s">
        <v>106</v>
      </c>
      <c r="G2808" s="58" t="s">
        <v>107</v>
      </c>
      <c r="H2808" s="58" t="s">
        <v>108</v>
      </c>
      <c r="I2808" s="58" t="s">
        <v>111</v>
      </c>
      <c r="J2808" s="58">
        <v>763</v>
      </c>
      <c r="K2808" s="58">
        <v>1091.0899999999999</v>
      </c>
    </row>
    <row r="2809" spans="1:11" hidden="1">
      <c r="A2809" s="58" t="s">
        <v>103</v>
      </c>
      <c r="B2809" s="58">
        <v>2024</v>
      </c>
      <c r="C2809" s="58" t="s">
        <v>24</v>
      </c>
      <c r="D2809" s="58" t="s">
        <v>104</v>
      </c>
      <c r="E2809" s="58" t="s">
        <v>105</v>
      </c>
      <c r="F2809" s="58" t="s">
        <v>106</v>
      </c>
      <c r="G2809" s="58" t="s">
        <v>107</v>
      </c>
      <c r="H2809" s="58" t="s">
        <v>108</v>
      </c>
      <c r="I2809" s="58" t="s">
        <v>111</v>
      </c>
      <c r="J2809" s="58">
        <v>278</v>
      </c>
      <c r="K2809" s="58">
        <v>397.54</v>
      </c>
    </row>
    <row r="2810" spans="1:11" hidden="1">
      <c r="A2810" s="58" t="s">
        <v>110</v>
      </c>
      <c r="B2810" s="58">
        <v>2024</v>
      </c>
      <c r="C2810" s="58" t="s">
        <v>24</v>
      </c>
      <c r="D2810" s="58" t="s">
        <v>104</v>
      </c>
      <c r="E2810" s="58" t="s">
        <v>105</v>
      </c>
      <c r="F2810" s="58" t="s">
        <v>106</v>
      </c>
      <c r="G2810" s="58" t="s">
        <v>107</v>
      </c>
      <c r="H2810" s="58" t="s">
        <v>108</v>
      </c>
      <c r="I2810" s="58" t="s">
        <v>111</v>
      </c>
      <c r="J2810" s="58">
        <v>304</v>
      </c>
      <c r="K2810" s="58">
        <v>434.72</v>
      </c>
    </row>
    <row r="2811" spans="1:11" hidden="1">
      <c r="A2811" s="58" t="s">
        <v>110</v>
      </c>
      <c r="B2811" s="58">
        <v>2024</v>
      </c>
      <c r="C2811" s="58" t="s">
        <v>24</v>
      </c>
      <c r="D2811" s="58" t="s">
        <v>104</v>
      </c>
      <c r="E2811" s="58" t="s">
        <v>105</v>
      </c>
      <c r="F2811" s="58" t="s">
        <v>106</v>
      </c>
      <c r="G2811" s="58" t="s">
        <v>107</v>
      </c>
      <c r="H2811" s="58" t="s">
        <v>108</v>
      </c>
      <c r="I2811" s="58" t="s">
        <v>111</v>
      </c>
      <c r="J2811" s="58">
        <v>280</v>
      </c>
      <c r="K2811" s="58">
        <v>400.4</v>
      </c>
    </row>
    <row r="2812" spans="1:11" hidden="1">
      <c r="A2812" s="58" t="s">
        <v>110</v>
      </c>
      <c r="B2812" s="58">
        <v>2024</v>
      </c>
      <c r="C2812" s="58" t="s">
        <v>24</v>
      </c>
      <c r="D2812" s="58" t="s">
        <v>104</v>
      </c>
      <c r="E2812" s="58" t="s">
        <v>105</v>
      </c>
      <c r="F2812" s="58" t="s">
        <v>106</v>
      </c>
      <c r="G2812" s="58" t="s">
        <v>107</v>
      </c>
      <c r="H2812" s="58" t="s">
        <v>108</v>
      </c>
      <c r="I2812" s="58" t="s">
        <v>111</v>
      </c>
      <c r="J2812" s="58">
        <v>665</v>
      </c>
      <c r="K2812" s="58">
        <v>950.95</v>
      </c>
    </row>
    <row r="2813" spans="1:11" hidden="1">
      <c r="A2813" s="58" t="s">
        <v>112</v>
      </c>
      <c r="B2813" s="58">
        <v>2024</v>
      </c>
      <c r="C2813" s="58" t="s">
        <v>24</v>
      </c>
      <c r="D2813" s="58" t="s">
        <v>104</v>
      </c>
      <c r="E2813" s="58" t="s">
        <v>105</v>
      </c>
      <c r="F2813" s="58" t="s">
        <v>106</v>
      </c>
      <c r="G2813" s="58" t="s">
        <v>107</v>
      </c>
      <c r="H2813" s="58" t="s">
        <v>108</v>
      </c>
      <c r="I2813" s="58" t="s">
        <v>111</v>
      </c>
      <c r="J2813" s="58">
        <v>752</v>
      </c>
      <c r="K2813" s="58">
        <v>1075.3599999999999</v>
      </c>
    </row>
    <row r="2814" spans="1:11" hidden="1">
      <c r="A2814" s="58" t="s">
        <v>112</v>
      </c>
      <c r="B2814" s="58">
        <v>2024</v>
      </c>
      <c r="C2814" s="58" t="s">
        <v>24</v>
      </c>
      <c r="D2814" s="58" t="s">
        <v>104</v>
      </c>
      <c r="E2814" s="58" t="s">
        <v>105</v>
      </c>
      <c r="F2814" s="58" t="s">
        <v>106</v>
      </c>
      <c r="G2814" s="58" t="s">
        <v>107</v>
      </c>
      <c r="H2814" s="58" t="s">
        <v>108</v>
      </c>
      <c r="I2814" s="58" t="s">
        <v>111</v>
      </c>
      <c r="J2814" s="58">
        <v>303</v>
      </c>
      <c r="K2814" s="58">
        <v>433.29</v>
      </c>
    </row>
    <row r="2815" spans="1:11" hidden="1">
      <c r="A2815" s="58" t="s">
        <v>110</v>
      </c>
      <c r="B2815" s="58">
        <v>2024</v>
      </c>
      <c r="C2815" s="58" t="s">
        <v>24</v>
      </c>
      <c r="D2815" s="58" t="s">
        <v>104</v>
      </c>
      <c r="E2815" s="58" t="s">
        <v>105</v>
      </c>
      <c r="F2815" s="58" t="s">
        <v>106</v>
      </c>
      <c r="G2815" s="58" t="s">
        <v>107</v>
      </c>
      <c r="H2815" s="58" t="s">
        <v>108</v>
      </c>
      <c r="I2815" s="58" t="s">
        <v>111</v>
      </c>
      <c r="J2815" s="58">
        <v>791</v>
      </c>
      <c r="K2815" s="58">
        <v>526.24</v>
      </c>
    </row>
    <row r="2816" spans="1:11" hidden="1">
      <c r="A2816" s="58" t="s">
        <v>110</v>
      </c>
      <c r="B2816" s="58">
        <v>2024</v>
      </c>
      <c r="C2816" s="58" t="s">
        <v>24</v>
      </c>
      <c r="D2816" s="58" t="s">
        <v>104</v>
      </c>
      <c r="E2816" s="58" t="s">
        <v>105</v>
      </c>
      <c r="F2816" s="58" t="s">
        <v>106</v>
      </c>
      <c r="G2816" s="58" t="s">
        <v>107</v>
      </c>
      <c r="H2816" s="58" t="s">
        <v>108</v>
      </c>
      <c r="I2816" s="58" t="s">
        <v>111</v>
      </c>
      <c r="J2816" s="58">
        <v>307</v>
      </c>
      <c r="K2816" s="58">
        <v>439.01</v>
      </c>
    </row>
    <row r="2817" spans="1:11" hidden="1">
      <c r="A2817" s="58" t="s">
        <v>110</v>
      </c>
      <c r="B2817" s="58">
        <v>2024</v>
      </c>
      <c r="C2817" s="58" t="s">
        <v>24</v>
      </c>
      <c r="D2817" s="58" t="s">
        <v>104</v>
      </c>
      <c r="E2817" s="58" t="s">
        <v>105</v>
      </c>
      <c r="F2817" s="58" t="s">
        <v>106</v>
      </c>
      <c r="G2817" s="58" t="s">
        <v>107</v>
      </c>
      <c r="H2817" s="58" t="s">
        <v>108</v>
      </c>
      <c r="I2817" s="58" t="s">
        <v>111</v>
      </c>
      <c r="J2817" s="58">
        <v>277</v>
      </c>
      <c r="K2817" s="58">
        <v>396.11</v>
      </c>
    </row>
    <row r="2818" spans="1:11" hidden="1">
      <c r="A2818" s="58" t="s">
        <v>103</v>
      </c>
      <c r="B2818" s="58">
        <v>2024</v>
      </c>
      <c r="C2818" s="58" t="s">
        <v>24</v>
      </c>
      <c r="D2818" s="58" t="s">
        <v>104</v>
      </c>
      <c r="E2818" s="58" t="s">
        <v>105</v>
      </c>
      <c r="F2818" s="58" t="s">
        <v>106</v>
      </c>
      <c r="G2818" s="58" t="s">
        <v>107</v>
      </c>
      <c r="H2818" s="58" t="s">
        <v>108</v>
      </c>
      <c r="I2818" s="58" t="s">
        <v>111</v>
      </c>
      <c r="J2818" s="58">
        <v>305</v>
      </c>
      <c r="K2818" s="58">
        <v>436.15</v>
      </c>
    </row>
    <row r="2819" spans="1:11" hidden="1">
      <c r="A2819" s="58" t="s">
        <v>110</v>
      </c>
      <c r="B2819" s="58">
        <v>2024</v>
      </c>
      <c r="C2819" s="58" t="s">
        <v>27</v>
      </c>
      <c r="D2819" s="58" t="s">
        <v>104</v>
      </c>
      <c r="E2819" s="58" t="s">
        <v>105</v>
      </c>
      <c r="F2819" s="58" t="s">
        <v>106</v>
      </c>
      <c r="G2819" s="58" t="s">
        <v>107</v>
      </c>
      <c r="H2819" s="58" t="s">
        <v>108</v>
      </c>
      <c r="I2819" s="58" t="s">
        <v>111</v>
      </c>
      <c r="J2819" s="58">
        <v>296</v>
      </c>
      <c r="K2819" s="58">
        <v>452.88</v>
      </c>
    </row>
    <row r="2820" spans="1:11" hidden="1">
      <c r="A2820" s="58" t="s">
        <v>110</v>
      </c>
      <c r="B2820" s="58">
        <v>2024</v>
      </c>
      <c r="C2820" s="58" t="s">
        <v>27</v>
      </c>
      <c r="D2820" s="58" t="s">
        <v>104</v>
      </c>
      <c r="E2820" s="58" t="s">
        <v>105</v>
      </c>
      <c r="F2820" s="58" t="s">
        <v>106</v>
      </c>
      <c r="G2820" s="58" t="s">
        <v>107</v>
      </c>
      <c r="H2820" s="58" t="s">
        <v>108</v>
      </c>
      <c r="I2820" s="58" t="s">
        <v>111</v>
      </c>
      <c r="J2820" s="58">
        <v>266</v>
      </c>
      <c r="K2820" s="58">
        <v>380.38</v>
      </c>
    </row>
    <row r="2821" spans="1:11" hidden="1">
      <c r="A2821" s="58" t="s">
        <v>110</v>
      </c>
      <c r="B2821" s="58">
        <v>2024</v>
      </c>
      <c r="C2821" s="58" t="s">
        <v>27</v>
      </c>
      <c r="D2821" s="58" t="s">
        <v>104</v>
      </c>
      <c r="E2821" s="58" t="s">
        <v>105</v>
      </c>
      <c r="F2821" s="58" t="s">
        <v>106</v>
      </c>
      <c r="G2821" s="58" t="s">
        <v>107</v>
      </c>
      <c r="H2821" s="58" t="s">
        <v>108</v>
      </c>
      <c r="I2821" s="58" t="s">
        <v>111</v>
      </c>
      <c r="J2821" s="58">
        <v>292</v>
      </c>
      <c r="K2821" s="58">
        <v>417.56</v>
      </c>
    </row>
    <row r="2822" spans="1:11" hidden="1">
      <c r="A2822" s="58" t="s">
        <v>110</v>
      </c>
      <c r="B2822" s="58">
        <v>2024</v>
      </c>
      <c r="C2822" s="58" t="s">
        <v>27</v>
      </c>
      <c r="D2822" s="58" t="s">
        <v>104</v>
      </c>
      <c r="E2822" s="58" t="s">
        <v>105</v>
      </c>
      <c r="F2822" s="58" t="s">
        <v>106</v>
      </c>
      <c r="G2822" s="58" t="s">
        <v>107</v>
      </c>
      <c r="H2822" s="58" t="s">
        <v>108</v>
      </c>
      <c r="I2822" s="58" t="s">
        <v>111</v>
      </c>
      <c r="J2822" s="58">
        <v>268</v>
      </c>
      <c r="K2822" s="58">
        <v>383.24</v>
      </c>
    </row>
    <row r="2823" spans="1:11" hidden="1">
      <c r="A2823" s="58" t="s">
        <v>103</v>
      </c>
      <c r="B2823" s="58">
        <v>2024</v>
      </c>
      <c r="C2823" s="58" t="s">
        <v>27</v>
      </c>
      <c r="D2823" s="58" t="s">
        <v>104</v>
      </c>
      <c r="E2823" s="58" t="s">
        <v>105</v>
      </c>
      <c r="F2823" s="58" t="s">
        <v>106</v>
      </c>
      <c r="G2823" s="58" t="s">
        <v>107</v>
      </c>
      <c r="H2823" s="58" t="s">
        <v>108</v>
      </c>
      <c r="I2823" s="58" t="s">
        <v>111</v>
      </c>
      <c r="J2823" s="58">
        <v>667</v>
      </c>
      <c r="K2823" s="58">
        <v>953.81</v>
      </c>
    </row>
    <row r="2824" spans="1:11" hidden="1">
      <c r="A2824" s="58" t="s">
        <v>103</v>
      </c>
      <c r="B2824" s="58">
        <v>2024</v>
      </c>
      <c r="C2824" s="58" t="s">
        <v>27</v>
      </c>
      <c r="D2824" s="58" t="s">
        <v>104</v>
      </c>
      <c r="E2824" s="58" t="s">
        <v>105</v>
      </c>
      <c r="F2824" s="58" t="s">
        <v>106</v>
      </c>
      <c r="G2824" s="58" t="s">
        <v>107</v>
      </c>
      <c r="H2824" s="58" t="s">
        <v>108</v>
      </c>
      <c r="I2824" s="58" t="s">
        <v>111</v>
      </c>
      <c r="J2824" s="58">
        <v>793</v>
      </c>
      <c r="K2824" s="58">
        <v>526.24</v>
      </c>
    </row>
    <row r="2825" spans="1:11" hidden="1">
      <c r="A2825" s="58" t="s">
        <v>110</v>
      </c>
      <c r="B2825" s="58">
        <v>2024</v>
      </c>
      <c r="C2825" s="58" t="s">
        <v>27</v>
      </c>
      <c r="D2825" s="58" t="s">
        <v>104</v>
      </c>
      <c r="E2825" s="58" t="s">
        <v>105</v>
      </c>
      <c r="F2825" s="58" t="s">
        <v>106</v>
      </c>
      <c r="G2825" s="58" t="s">
        <v>107</v>
      </c>
      <c r="H2825" s="58" t="s">
        <v>108</v>
      </c>
      <c r="I2825" s="58" t="s">
        <v>111</v>
      </c>
      <c r="J2825" s="58">
        <v>295</v>
      </c>
      <c r="K2825" s="58">
        <v>421.85</v>
      </c>
    </row>
    <row r="2826" spans="1:11" hidden="1">
      <c r="A2826" s="58" t="s">
        <v>110</v>
      </c>
      <c r="B2826" s="58">
        <v>2024</v>
      </c>
      <c r="C2826" s="58" t="s">
        <v>27</v>
      </c>
      <c r="D2826" s="58" t="s">
        <v>104</v>
      </c>
      <c r="E2826" s="58" t="s">
        <v>105</v>
      </c>
      <c r="F2826" s="58" t="s">
        <v>106</v>
      </c>
      <c r="G2826" s="58" t="s">
        <v>107</v>
      </c>
      <c r="H2826" s="58" t="s">
        <v>108</v>
      </c>
      <c r="I2826" s="58" t="s">
        <v>111</v>
      </c>
      <c r="J2826" s="58">
        <v>265</v>
      </c>
      <c r="K2826" s="58">
        <v>378.95</v>
      </c>
    </row>
    <row r="2827" spans="1:11" hidden="1">
      <c r="A2827" s="58" t="s">
        <v>110</v>
      </c>
      <c r="B2827" s="58">
        <v>2024</v>
      </c>
      <c r="C2827" s="58" t="s">
        <v>27</v>
      </c>
      <c r="D2827" s="58" t="s">
        <v>104</v>
      </c>
      <c r="E2827" s="58" t="s">
        <v>105</v>
      </c>
      <c r="F2827" s="58" t="s">
        <v>106</v>
      </c>
      <c r="G2827" s="58" t="s">
        <v>107</v>
      </c>
      <c r="H2827" s="58" t="s">
        <v>108</v>
      </c>
      <c r="I2827" s="58" t="s">
        <v>111</v>
      </c>
      <c r="J2827" s="58">
        <v>293</v>
      </c>
      <c r="K2827" s="58">
        <v>418.99</v>
      </c>
    </row>
    <row r="2828" spans="1:11" hidden="1">
      <c r="A2828" s="58" t="s">
        <v>110</v>
      </c>
      <c r="B2828" s="58">
        <v>2024</v>
      </c>
      <c r="C2828" s="58" t="s">
        <v>27</v>
      </c>
      <c r="D2828" s="58" t="s">
        <v>104</v>
      </c>
      <c r="E2828" s="58" t="s">
        <v>105</v>
      </c>
      <c r="F2828" s="58" t="s">
        <v>106</v>
      </c>
      <c r="G2828" s="58" t="s">
        <v>107</v>
      </c>
      <c r="H2828" s="58" t="s">
        <v>108</v>
      </c>
      <c r="I2828" s="58" t="s">
        <v>111</v>
      </c>
      <c r="J2828" s="58">
        <v>762</v>
      </c>
      <c r="K2828" s="58">
        <v>1089.6600000000001</v>
      </c>
    </row>
    <row r="2829" spans="1:11" hidden="1">
      <c r="A2829" s="58" t="s">
        <v>103</v>
      </c>
      <c r="B2829" s="58">
        <v>2024</v>
      </c>
      <c r="C2829" s="58" t="s">
        <v>33</v>
      </c>
      <c r="D2829" s="58" t="s">
        <v>104</v>
      </c>
      <c r="E2829" s="58" t="s">
        <v>105</v>
      </c>
      <c r="F2829" s="58" t="s">
        <v>106</v>
      </c>
      <c r="G2829" s="58" t="s">
        <v>107</v>
      </c>
      <c r="H2829" s="58" t="s">
        <v>108</v>
      </c>
      <c r="I2829" s="58" t="s">
        <v>111</v>
      </c>
      <c r="J2829" s="58">
        <v>260</v>
      </c>
      <c r="K2829" s="58">
        <v>397.8</v>
      </c>
    </row>
    <row r="2830" spans="1:11" hidden="1">
      <c r="A2830" s="58" t="s">
        <v>110</v>
      </c>
      <c r="B2830" s="58">
        <v>2024</v>
      </c>
      <c r="C2830" s="58" t="s">
        <v>33</v>
      </c>
      <c r="D2830" s="58" t="s">
        <v>104</v>
      </c>
      <c r="E2830" s="58" t="s">
        <v>105</v>
      </c>
      <c r="F2830" s="58" t="s">
        <v>106</v>
      </c>
      <c r="G2830" s="58" t="s">
        <v>107</v>
      </c>
      <c r="H2830" s="58" t="s">
        <v>108</v>
      </c>
      <c r="I2830" s="58" t="s">
        <v>111</v>
      </c>
      <c r="J2830" s="58">
        <v>236</v>
      </c>
      <c r="K2830" s="58">
        <v>337.48</v>
      </c>
    </row>
    <row r="2831" spans="1:11" hidden="1">
      <c r="A2831" s="58" t="s">
        <v>103</v>
      </c>
      <c r="B2831" s="58">
        <v>2024</v>
      </c>
      <c r="C2831" s="58" t="s">
        <v>33</v>
      </c>
      <c r="D2831" s="58" t="s">
        <v>104</v>
      </c>
      <c r="E2831" s="58" t="s">
        <v>105</v>
      </c>
      <c r="F2831" s="58" t="s">
        <v>106</v>
      </c>
      <c r="G2831" s="58" t="s">
        <v>107</v>
      </c>
      <c r="H2831" s="58" t="s">
        <v>108</v>
      </c>
      <c r="I2831" s="58" t="s">
        <v>111</v>
      </c>
      <c r="J2831" s="58">
        <v>262</v>
      </c>
      <c r="K2831" s="58">
        <v>374.66</v>
      </c>
    </row>
    <row r="2832" spans="1:11" hidden="1">
      <c r="A2832" s="58" t="s">
        <v>114</v>
      </c>
      <c r="B2832" s="58">
        <v>2024</v>
      </c>
      <c r="C2832" s="58" t="s">
        <v>33</v>
      </c>
      <c r="D2832" s="58" t="s">
        <v>104</v>
      </c>
      <c r="E2832" s="58" t="s">
        <v>105</v>
      </c>
      <c r="F2832" s="58" t="s">
        <v>106</v>
      </c>
      <c r="G2832" s="58" t="s">
        <v>107</v>
      </c>
      <c r="H2832" s="58" t="s">
        <v>108</v>
      </c>
      <c r="I2832" s="58" t="s">
        <v>111</v>
      </c>
      <c r="J2832" s="58">
        <v>672</v>
      </c>
      <c r="K2832" s="58">
        <v>960.96</v>
      </c>
    </row>
    <row r="2833" spans="1:11" hidden="1">
      <c r="A2833" s="58" t="s">
        <v>110</v>
      </c>
      <c r="B2833" s="58">
        <v>2024</v>
      </c>
      <c r="C2833" s="58" t="s">
        <v>33</v>
      </c>
      <c r="D2833" s="58" t="s">
        <v>104</v>
      </c>
      <c r="E2833" s="58" t="s">
        <v>105</v>
      </c>
      <c r="F2833" s="58" t="s">
        <v>106</v>
      </c>
      <c r="G2833" s="58" t="s">
        <v>107</v>
      </c>
      <c r="H2833" s="58" t="s">
        <v>108</v>
      </c>
      <c r="I2833" s="58" t="s">
        <v>111</v>
      </c>
      <c r="J2833" s="58">
        <v>759</v>
      </c>
      <c r="K2833" s="58">
        <v>1085.3699999999999</v>
      </c>
    </row>
    <row r="2834" spans="1:11" hidden="1">
      <c r="A2834" s="58" t="s">
        <v>110</v>
      </c>
      <c r="B2834" s="58">
        <v>2024</v>
      </c>
      <c r="C2834" s="58" t="s">
        <v>33</v>
      </c>
      <c r="D2834" s="58" t="s">
        <v>104</v>
      </c>
      <c r="E2834" s="58" t="s">
        <v>105</v>
      </c>
      <c r="F2834" s="58" t="s">
        <v>106</v>
      </c>
      <c r="G2834" s="58" t="s">
        <v>107</v>
      </c>
      <c r="H2834" s="58" t="s">
        <v>108</v>
      </c>
      <c r="I2834" s="58" t="s">
        <v>111</v>
      </c>
      <c r="J2834" s="58">
        <v>261</v>
      </c>
      <c r="K2834" s="58">
        <v>373.23</v>
      </c>
    </row>
    <row r="2835" spans="1:11" hidden="1">
      <c r="A2835" s="58" t="s">
        <v>114</v>
      </c>
      <c r="B2835" s="58">
        <v>2024</v>
      </c>
      <c r="C2835" s="58" t="s">
        <v>33</v>
      </c>
      <c r="D2835" s="58" t="s">
        <v>104</v>
      </c>
      <c r="E2835" s="58" t="s">
        <v>105</v>
      </c>
      <c r="F2835" s="58" t="s">
        <v>106</v>
      </c>
      <c r="G2835" s="58" t="s">
        <v>107</v>
      </c>
      <c r="H2835" s="58" t="s">
        <v>108</v>
      </c>
      <c r="I2835" s="58" t="s">
        <v>111</v>
      </c>
      <c r="J2835" s="58">
        <v>798</v>
      </c>
      <c r="K2835" s="58">
        <v>526.24</v>
      </c>
    </row>
    <row r="2836" spans="1:11" hidden="1">
      <c r="A2836" s="58" t="s">
        <v>103</v>
      </c>
      <c r="B2836" s="58">
        <v>2024</v>
      </c>
      <c r="C2836" s="58" t="s">
        <v>33</v>
      </c>
      <c r="D2836" s="58" t="s">
        <v>104</v>
      </c>
      <c r="E2836" s="58" t="s">
        <v>105</v>
      </c>
      <c r="F2836" s="58" t="s">
        <v>106</v>
      </c>
      <c r="G2836" s="58" t="s">
        <v>107</v>
      </c>
      <c r="H2836" s="58" t="s">
        <v>108</v>
      </c>
      <c r="I2836" s="58" t="s">
        <v>111</v>
      </c>
      <c r="J2836" s="58">
        <v>235</v>
      </c>
      <c r="K2836" s="58">
        <v>336.05</v>
      </c>
    </row>
    <row r="2837" spans="1:11" hidden="1">
      <c r="A2837" s="58" t="s">
        <v>110</v>
      </c>
      <c r="B2837" s="58">
        <v>2024</v>
      </c>
      <c r="C2837" s="58" t="s">
        <v>33</v>
      </c>
      <c r="D2837" s="58" t="s">
        <v>104</v>
      </c>
      <c r="E2837" s="58" t="s">
        <v>105</v>
      </c>
      <c r="F2837" s="58" t="s">
        <v>106</v>
      </c>
      <c r="G2837" s="58" t="s">
        <v>107</v>
      </c>
      <c r="H2837" s="58" t="s">
        <v>108</v>
      </c>
      <c r="I2837" s="58" t="s">
        <v>111</v>
      </c>
      <c r="J2837" s="58">
        <v>263</v>
      </c>
      <c r="K2837" s="58">
        <v>376.09</v>
      </c>
    </row>
    <row r="2838" spans="1:11" hidden="1">
      <c r="A2838" s="58" t="s">
        <v>103</v>
      </c>
      <c r="B2838" s="58">
        <v>2024</v>
      </c>
      <c r="C2838" s="58" t="s">
        <v>33</v>
      </c>
      <c r="D2838" s="58" t="s">
        <v>104</v>
      </c>
      <c r="E2838" s="58" t="s">
        <v>105</v>
      </c>
      <c r="F2838" s="58" t="s">
        <v>106</v>
      </c>
      <c r="G2838" s="58" t="s">
        <v>107</v>
      </c>
      <c r="H2838" s="58" t="s">
        <v>108</v>
      </c>
      <c r="I2838" s="58" t="s">
        <v>111</v>
      </c>
      <c r="J2838" s="58">
        <v>768</v>
      </c>
      <c r="K2838" s="58">
        <v>1098.24</v>
      </c>
    </row>
    <row r="2839" spans="1:11" hidden="1">
      <c r="A2839" s="58" t="s">
        <v>110</v>
      </c>
      <c r="B2839" s="58">
        <v>2024</v>
      </c>
      <c r="C2839" s="58" t="s">
        <v>32</v>
      </c>
      <c r="D2839" s="58" t="s">
        <v>104</v>
      </c>
      <c r="E2839" s="58" t="s">
        <v>105</v>
      </c>
      <c r="F2839" s="58" t="s">
        <v>106</v>
      </c>
      <c r="G2839" s="58" t="s">
        <v>107</v>
      </c>
      <c r="H2839" s="58" t="s">
        <v>108</v>
      </c>
      <c r="I2839" s="58" t="s">
        <v>111</v>
      </c>
      <c r="J2839" s="58">
        <v>266</v>
      </c>
      <c r="K2839" s="58">
        <v>406.98</v>
      </c>
    </row>
    <row r="2840" spans="1:11" hidden="1">
      <c r="A2840" s="58" t="s">
        <v>112</v>
      </c>
      <c r="B2840" s="58">
        <v>2024</v>
      </c>
      <c r="C2840" s="58" t="s">
        <v>32</v>
      </c>
      <c r="D2840" s="58" t="s">
        <v>104</v>
      </c>
      <c r="E2840" s="58" t="s">
        <v>105</v>
      </c>
      <c r="F2840" s="58" t="s">
        <v>106</v>
      </c>
      <c r="G2840" s="58" t="s">
        <v>107</v>
      </c>
      <c r="H2840" s="58" t="s">
        <v>108</v>
      </c>
      <c r="I2840" s="58" t="s">
        <v>111</v>
      </c>
      <c r="J2840" s="58">
        <v>242</v>
      </c>
      <c r="K2840" s="58">
        <v>346.06</v>
      </c>
    </row>
    <row r="2841" spans="1:11" hidden="1">
      <c r="A2841" s="58" t="s">
        <v>110</v>
      </c>
      <c r="B2841" s="58">
        <v>2024</v>
      </c>
      <c r="C2841" s="58" t="s">
        <v>32</v>
      </c>
      <c r="D2841" s="58" t="s">
        <v>104</v>
      </c>
      <c r="E2841" s="58" t="s">
        <v>105</v>
      </c>
      <c r="F2841" s="58" t="s">
        <v>106</v>
      </c>
      <c r="G2841" s="58" t="s">
        <v>107</v>
      </c>
      <c r="H2841" s="58" t="s">
        <v>108</v>
      </c>
      <c r="I2841" s="58" t="s">
        <v>111</v>
      </c>
      <c r="J2841" s="58">
        <v>268</v>
      </c>
      <c r="K2841" s="58">
        <v>383.24</v>
      </c>
    </row>
    <row r="2842" spans="1:11" hidden="1">
      <c r="A2842" s="58" t="s">
        <v>110</v>
      </c>
      <c r="B2842" s="58">
        <v>2024</v>
      </c>
      <c r="C2842" s="58" t="s">
        <v>32</v>
      </c>
      <c r="D2842" s="58" t="s">
        <v>104</v>
      </c>
      <c r="E2842" s="58" t="s">
        <v>105</v>
      </c>
      <c r="F2842" s="58" t="s">
        <v>106</v>
      </c>
      <c r="G2842" s="58" t="s">
        <v>107</v>
      </c>
      <c r="H2842" s="58" t="s">
        <v>108</v>
      </c>
      <c r="I2842" s="58" t="s">
        <v>111</v>
      </c>
      <c r="J2842" s="58">
        <v>238</v>
      </c>
      <c r="K2842" s="58">
        <v>340.34</v>
      </c>
    </row>
    <row r="2843" spans="1:11" hidden="1">
      <c r="A2843" s="58" t="s">
        <v>110</v>
      </c>
      <c r="B2843" s="58">
        <v>2024</v>
      </c>
      <c r="C2843" s="58" t="s">
        <v>32</v>
      </c>
      <c r="D2843" s="58" t="s">
        <v>104</v>
      </c>
      <c r="E2843" s="58" t="s">
        <v>105</v>
      </c>
      <c r="F2843" s="58" t="s">
        <v>106</v>
      </c>
      <c r="G2843" s="58" t="s">
        <v>107</v>
      </c>
      <c r="H2843" s="58" t="s">
        <v>108</v>
      </c>
      <c r="I2843" s="58" t="s">
        <v>111</v>
      </c>
      <c r="J2843" s="58">
        <v>671</v>
      </c>
      <c r="K2843" s="58">
        <v>959.53</v>
      </c>
    </row>
    <row r="2844" spans="1:11" hidden="1">
      <c r="A2844" s="58" t="s">
        <v>112</v>
      </c>
      <c r="B2844" s="58">
        <v>2024</v>
      </c>
      <c r="C2844" s="58" t="s">
        <v>32</v>
      </c>
      <c r="D2844" s="58" t="s">
        <v>104</v>
      </c>
      <c r="E2844" s="58" t="s">
        <v>105</v>
      </c>
      <c r="F2844" s="58" t="s">
        <v>106</v>
      </c>
      <c r="G2844" s="58" t="s">
        <v>107</v>
      </c>
      <c r="H2844" s="58" t="s">
        <v>108</v>
      </c>
      <c r="I2844" s="58" t="s">
        <v>111</v>
      </c>
      <c r="J2844" s="58">
        <v>758</v>
      </c>
      <c r="K2844" s="58">
        <v>1083.94</v>
      </c>
    </row>
    <row r="2845" spans="1:11" hidden="1">
      <c r="A2845" s="58" t="s">
        <v>112</v>
      </c>
      <c r="B2845" s="58">
        <v>2024</v>
      </c>
      <c r="C2845" s="58" t="s">
        <v>32</v>
      </c>
      <c r="D2845" s="58" t="s">
        <v>104</v>
      </c>
      <c r="E2845" s="58" t="s">
        <v>105</v>
      </c>
      <c r="F2845" s="58" t="s">
        <v>106</v>
      </c>
      <c r="G2845" s="58" t="s">
        <v>107</v>
      </c>
      <c r="H2845" s="58" t="s">
        <v>108</v>
      </c>
      <c r="I2845" s="58" t="s">
        <v>111</v>
      </c>
      <c r="J2845" s="58">
        <v>267</v>
      </c>
      <c r="K2845" s="58">
        <v>381.81</v>
      </c>
    </row>
    <row r="2846" spans="1:11" hidden="1">
      <c r="A2846" s="58" t="s">
        <v>110</v>
      </c>
      <c r="B2846" s="58">
        <v>2024</v>
      </c>
      <c r="C2846" s="58" t="s">
        <v>32</v>
      </c>
      <c r="D2846" s="58" t="s">
        <v>104</v>
      </c>
      <c r="E2846" s="58" t="s">
        <v>105</v>
      </c>
      <c r="F2846" s="58" t="s">
        <v>106</v>
      </c>
      <c r="G2846" s="58" t="s">
        <v>107</v>
      </c>
      <c r="H2846" s="58" t="s">
        <v>108</v>
      </c>
      <c r="I2846" s="58" t="s">
        <v>111</v>
      </c>
      <c r="J2846" s="58">
        <v>797</v>
      </c>
      <c r="K2846" s="58">
        <v>526.24</v>
      </c>
    </row>
    <row r="2847" spans="1:11" hidden="1">
      <c r="A2847" s="58" t="s">
        <v>110</v>
      </c>
      <c r="B2847" s="58">
        <v>2024</v>
      </c>
      <c r="C2847" s="58" t="s">
        <v>32</v>
      </c>
      <c r="D2847" s="58" t="s">
        <v>104</v>
      </c>
      <c r="E2847" s="58" t="s">
        <v>105</v>
      </c>
      <c r="F2847" s="58" t="s">
        <v>106</v>
      </c>
      <c r="G2847" s="58" t="s">
        <v>107</v>
      </c>
      <c r="H2847" s="58" t="s">
        <v>108</v>
      </c>
      <c r="I2847" s="58" t="s">
        <v>111</v>
      </c>
      <c r="J2847" s="58">
        <v>265</v>
      </c>
      <c r="K2847" s="58">
        <v>378.95</v>
      </c>
    </row>
    <row r="2848" spans="1:11" hidden="1">
      <c r="A2848" s="58" t="s">
        <v>110</v>
      </c>
      <c r="B2848" s="58">
        <v>2024</v>
      </c>
      <c r="C2848" s="58" t="s">
        <v>32</v>
      </c>
      <c r="D2848" s="58" t="s">
        <v>104</v>
      </c>
      <c r="E2848" s="58" t="s">
        <v>105</v>
      </c>
      <c r="F2848" s="58" t="s">
        <v>106</v>
      </c>
      <c r="G2848" s="58" t="s">
        <v>107</v>
      </c>
      <c r="H2848" s="58" t="s">
        <v>108</v>
      </c>
      <c r="I2848" s="58" t="s">
        <v>111</v>
      </c>
      <c r="J2848" s="58">
        <v>241</v>
      </c>
      <c r="K2848" s="58">
        <v>344.63</v>
      </c>
    </row>
    <row r="2849" spans="1:11" hidden="1">
      <c r="A2849" s="58" t="s">
        <v>112</v>
      </c>
      <c r="B2849" s="58">
        <v>2024</v>
      </c>
      <c r="C2849" s="58" t="s">
        <v>32</v>
      </c>
      <c r="D2849" s="58" t="s">
        <v>104</v>
      </c>
      <c r="E2849" s="58" t="s">
        <v>105</v>
      </c>
      <c r="F2849" s="58" t="s">
        <v>106</v>
      </c>
      <c r="G2849" s="58" t="s">
        <v>107</v>
      </c>
      <c r="H2849" s="58" t="s">
        <v>108</v>
      </c>
      <c r="I2849" s="58" t="s">
        <v>111</v>
      </c>
      <c r="J2849" s="58">
        <v>269</v>
      </c>
      <c r="K2849" s="58">
        <v>384.67</v>
      </c>
    </row>
    <row r="2850" spans="1:11" hidden="1">
      <c r="A2850" s="58" t="s">
        <v>110</v>
      </c>
      <c r="B2850" s="58">
        <v>2024</v>
      </c>
      <c r="C2850" s="58" t="s">
        <v>32</v>
      </c>
      <c r="D2850" s="58" t="s">
        <v>104</v>
      </c>
      <c r="E2850" s="58" t="s">
        <v>105</v>
      </c>
      <c r="F2850" s="58" t="s">
        <v>106</v>
      </c>
      <c r="G2850" s="58" t="s">
        <v>107</v>
      </c>
      <c r="H2850" s="58" t="s">
        <v>108</v>
      </c>
      <c r="I2850" s="58" t="s">
        <v>111</v>
      </c>
      <c r="J2850" s="58">
        <v>767</v>
      </c>
      <c r="K2850" s="58">
        <v>1096.81</v>
      </c>
    </row>
    <row r="2851" spans="1:11" hidden="1">
      <c r="A2851" s="58" t="s">
        <v>112</v>
      </c>
      <c r="B2851" s="58">
        <v>2024</v>
      </c>
      <c r="C2851" s="58" t="s">
        <v>31</v>
      </c>
      <c r="D2851" s="58" t="s">
        <v>104</v>
      </c>
      <c r="E2851" s="58" t="s">
        <v>105</v>
      </c>
      <c r="F2851" s="58" t="s">
        <v>106</v>
      </c>
      <c r="G2851" s="58" t="s">
        <v>107</v>
      </c>
      <c r="H2851" s="58" t="s">
        <v>108</v>
      </c>
      <c r="I2851" s="58" t="s">
        <v>111</v>
      </c>
      <c r="J2851" s="58">
        <v>272</v>
      </c>
      <c r="K2851" s="58">
        <v>416.16</v>
      </c>
    </row>
    <row r="2852" spans="1:11" hidden="1">
      <c r="A2852" s="58" t="s">
        <v>112</v>
      </c>
      <c r="B2852" s="58">
        <v>2024</v>
      </c>
      <c r="C2852" s="58" t="s">
        <v>31</v>
      </c>
      <c r="D2852" s="58" t="s">
        <v>104</v>
      </c>
      <c r="E2852" s="58" t="s">
        <v>105</v>
      </c>
      <c r="F2852" s="58" t="s">
        <v>106</v>
      </c>
      <c r="G2852" s="58" t="s">
        <v>107</v>
      </c>
      <c r="H2852" s="58" t="s">
        <v>108</v>
      </c>
      <c r="I2852" s="58" t="s">
        <v>111</v>
      </c>
      <c r="J2852" s="58">
        <v>248</v>
      </c>
      <c r="K2852" s="58">
        <v>354.64</v>
      </c>
    </row>
    <row r="2853" spans="1:11" hidden="1">
      <c r="A2853" s="58" t="s">
        <v>114</v>
      </c>
      <c r="B2853" s="58">
        <v>2024</v>
      </c>
      <c r="C2853" s="58" t="s">
        <v>31</v>
      </c>
      <c r="D2853" s="58" t="s">
        <v>104</v>
      </c>
      <c r="E2853" s="58" t="s">
        <v>105</v>
      </c>
      <c r="F2853" s="58" t="s">
        <v>106</v>
      </c>
      <c r="G2853" s="58" t="s">
        <v>107</v>
      </c>
      <c r="H2853" s="58" t="s">
        <v>108</v>
      </c>
      <c r="I2853" s="58" t="s">
        <v>111</v>
      </c>
      <c r="J2853" s="58">
        <v>274</v>
      </c>
      <c r="K2853" s="58">
        <v>391.82</v>
      </c>
    </row>
    <row r="2854" spans="1:11" hidden="1">
      <c r="A2854" s="58" t="s">
        <v>103</v>
      </c>
      <c r="B2854" s="58">
        <v>2024</v>
      </c>
      <c r="C2854" s="58" t="s">
        <v>31</v>
      </c>
      <c r="D2854" s="58" t="s">
        <v>104</v>
      </c>
      <c r="E2854" s="58" t="s">
        <v>105</v>
      </c>
      <c r="F2854" s="58" t="s">
        <v>106</v>
      </c>
      <c r="G2854" s="58" t="s">
        <v>107</v>
      </c>
      <c r="H2854" s="58" t="s">
        <v>108</v>
      </c>
      <c r="I2854" s="58" t="s">
        <v>111</v>
      </c>
      <c r="J2854" s="58">
        <v>244</v>
      </c>
      <c r="K2854" s="58">
        <v>348.92</v>
      </c>
    </row>
    <row r="2855" spans="1:11" hidden="1">
      <c r="A2855" s="58" t="s">
        <v>110</v>
      </c>
      <c r="B2855" s="58">
        <v>2024</v>
      </c>
      <c r="C2855" s="58" t="s">
        <v>31</v>
      </c>
      <c r="D2855" s="58" t="s">
        <v>104</v>
      </c>
      <c r="E2855" s="58" t="s">
        <v>105</v>
      </c>
      <c r="F2855" s="58" t="s">
        <v>106</v>
      </c>
      <c r="G2855" s="58" t="s">
        <v>107</v>
      </c>
      <c r="H2855" s="58" t="s">
        <v>108</v>
      </c>
      <c r="I2855" s="58" t="s">
        <v>111</v>
      </c>
      <c r="J2855" s="58">
        <v>757</v>
      </c>
      <c r="K2855" s="58">
        <v>1082.51</v>
      </c>
    </row>
    <row r="2856" spans="1:11" hidden="1">
      <c r="A2856" s="58" t="s">
        <v>110</v>
      </c>
      <c r="B2856" s="58">
        <v>2024</v>
      </c>
      <c r="C2856" s="58" t="s">
        <v>31</v>
      </c>
      <c r="D2856" s="58" t="s">
        <v>104</v>
      </c>
      <c r="E2856" s="58" t="s">
        <v>105</v>
      </c>
      <c r="F2856" s="58" t="s">
        <v>106</v>
      </c>
      <c r="G2856" s="58" t="s">
        <v>107</v>
      </c>
      <c r="H2856" s="58" t="s">
        <v>108</v>
      </c>
      <c r="I2856" s="58" t="s">
        <v>111</v>
      </c>
      <c r="J2856" s="58">
        <v>273</v>
      </c>
      <c r="K2856" s="58">
        <v>390.39</v>
      </c>
    </row>
    <row r="2857" spans="1:11" hidden="1">
      <c r="A2857" s="58" t="s">
        <v>103</v>
      </c>
      <c r="B2857" s="58">
        <v>2024</v>
      </c>
      <c r="C2857" s="58" t="s">
        <v>31</v>
      </c>
      <c r="D2857" s="58" t="s">
        <v>104</v>
      </c>
      <c r="E2857" s="58" t="s">
        <v>105</v>
      </c>
      <c r="F2857" s="58" t="s">
        <v>106</v>
      </c>
      <c r="G2857" s="58" t="s">
        <v>107</v>
      </c>
      <c r="H2857" s="58" t="s">
        <v>108</v>
      </c>
      <c r="I2857" s="58" t="s">
        <v>111</v>
      </c>
      <c r="J2857" s="58">
        <v>271</v>
      </c>
      <c r="K2857" s="58">
        <v>387.53</v>
      </c>
    </row>
    <row r="2858" spans="1:11" hidden="1">
      <c r="A2858" s="58" t="s">
        <v>114</v>
      </c>
      <c r="B2858" s="58">
        <v>2024</v>
      </c>
      <c r="C2858" s="58" t="s">
        <v>31</v>
      </c>
      <c r="D2858" s="58" t="s">
        <v>104</v>
      </c>
      <c r="E2858" s="58" t="s">
        <v>105</v>
      </c>
      <c r="F2858" s="58" t="s">
        <v>106</v>
      </c>
      <c r="G2858" s="58" t="s">
        <v>107</v>
      </c>
      <c r="H2858" s="58" t="s">
        <v>108</v>
      </c>
      <c r="I2858" s="58" t="s">
        <v>111</v>
      </c>
      <c r="J2858" s="58">
        <v>247</v>
      </c>
      <c r="K2858" s="58">
        <v>353.21</v>
      </c>
    </row>
    <row r="2859" spans="1:11" hidden="1">
      <c r="A2859" s="58" t="s">
        <v>112</v>
      </c>
      <c r="B2859" s="58">
        <v>2024</v>
      </c>
      <c r="C2859" s="58" t="s">
        <v>31</v>
      </c>
      <c r="D2859" s="58" t="s">
        <v>104</v>
      </c>
      <c r="E2859" s="58" t="s">
        <v>105</v>
      </c>
      <c r="F2859" s="58" t="s">
        <v>106</v>
      </c>
      <c r="G2859" s="58" t="s">
        <v>107</v>
      </c>
      <c r="H2859" s="58" t="s">
        <v>108</v>
      </c>
      <c r="I2859" s="58" t="s">
        <v>111</v>
      </c>
      <c r="J2859" s="58">
        <v>275</v>
      </c>
      <c r="K2859" s="58">
        <v>393.25</v>
      </c>
    </row>
    <row r="2860" spans="1:11" hidden="1">
      <c r="A2860" s="58" t="s">
        <v>112</v>
      </c>
      <c r="B2860" s="58">
        <v>2024</v>
      </c>
      <c r="C2860" s="58" t="s">
        <v>31</v>
      </c>
      <c r="D2860" s="58" t="s">
        <v>104</v>
      </c>
      <c r="E2860" s="58" t="s">
        <v>105</v>
      </c>
      <c r="F2860" s="58" t="s">
        <v>106</v>
      </c>
      <c r="G2860" s="58" t="s">
        <v>107</v>
      </c>
      <c r="H2860" s="58" t="s">
        <v>108</v>
      </c>
      <c r="I2860" s="58" t="s">
        <v>111</v>
      </c>
      <c r="J2860" s="58">
        <v>766</v>
      </c>
      <c r="K2860" s="58">
        <v>1095.3800000000001</v>
      </c>
    </row>
    <row r="2861" spans="1:11" hidden="1">
      <c r="A2861" s="58" t="s">
        <v>110</v>
      </c>
      <c r="B2861" s="58">
        <v>2024</v>
      </c>
      <c r="C2861" s="58" t="s">
        <v>26</v>
      </c>
      <c r="D2861" s="58" t="s">
        <v>116</v>
      </c>
      <c r="E2861" s="58" t="s">
        <v>105</v>
      </c>
      <c r="F2861" s="58" t="s">
        <v>106</v>
      </c>
      <c r="G2861" s="58" t="s">
        <v>107</v>
      </c>
      <c r="H2861" s="58" t="s">
        <v>108</v>
      </c>
      <c r="I2861" s="58" t="s">
        <v>109</v>
      </c>
      <c r="J2861" s="58">
        <v>146</v>
      </c>
      <c r="K2861" s="58">
        <v>208.78</v>
      </c>
    </row>
    <row r="2862" spans="1:11" hidden="1">
      <c r="A2862" s="58" t="s">
        <v>112</v>
      </c>
      <c r="B2862" s="58">
        <v>2024</v>
      </c>
      <c r="C2862" s="58" t="s">
        <v>26</v>
      </c>
      <c r="D2862" s="58" t="s">
        <v>116</v>
      </c>
      <c r="E2862" s="58" t="s">
        <v>105</v>
      </c>
      <c r="F2862" s="58" t="s">
        <v>106</v>
      </c>
      <c r="G2862" s="58" t="s">
        <v>107</v>
      </c>
      <c r="H2862" s="58" t="s">
        <v>108</v>
      </c>
      <c r="I2862" s="58" t="s">
        <v>109</v>
      </c>
      <c r="J2862" s="58">
        <v>368</v>
      </c>
      <c r="K2862" s="58">
        <v>526.24</v>
      </c>
    </row>
    <row r="2863" spans="1:11" hidden="1">
      <c r="A2863" s="58" t="s">
        <v>103</v>
      </c>
      <c r="B2863" s="58">
        <v>2024</v>
      </c>
      <c r="C2863" s="58" t="s">
        <v>26</v>
      </c>
      <c r="D2863" s="58" t="s">
        <v>116</v>
      </c>
      <c r="E2863" s="58" t="s">
        <v>105</v>
      </c>
      <c r="F2863" s="58" t="s">
        <v>106</v>
      </c>
      <c r="G2863" s="58" t="s">
        <v>107</v>
      </c>
      <c r="H2863" s="58" t="s">
        <v>108</v>
      </c>
      <c r="I2863" s="58" t="s">
        <v>109</v>
      </c>
      <c r="J2863" s="58">
        <v>148</v>
      </c>
      <c r="K2863" s="58">
        <v>526.24</v>
      </c>
    </row>
    <row r="2864" spans="1:11" hidden="1">
      <c r="A2864" s="58" t="s">
        <v>113</v>
      </c>
      <c r="B2864" s="58">
        <v>2024</v>
      </c>
      <c r="C2864" s="58" t="s">
        <v>26</v>
      </c>
      <c r="D2864" s="58" t="s">
        <v>116</v>
      </c>
      <c r="E2864" s="58" t="s">
        <v>105</v>
      </c>
      <c r="F2864" s="58" t="s">
        <v>106</v>
      </c>
      <c r="G2864" s="58" t="s">
        <v>107</v>
      </c>
      <c r="H2864" s="58" t="s">
        <v>108</v>
      </c>
      <c r="I2864" s="58" t="s">
        <v>109</v>
      </c>
      <c r="J2864" s="58">
        <v>364</v>
      </c>
      <c r="K2864" s="58">
        <v>526.24</v>
      </c>
    </row>
    <row r="2865" spans="1:11" hidden="1">
      <c r="A2865" s="58" t="s">
        <v>113</v>
      </c>
      <c r="B2865" s="58">
        <v>2024</v>
      </c>
      <c r="C2865" s="58" t="s">
        <v>26</v>
      </c>
      <c r="D2865" s="58" t="s">
        <v>116</v>
      </c>
      <c r="E2865" s="58" t="s">
        <v>105</v>
      </c>
      <c r="F2865" s="58" t="s">
        <v>106</v>
      </c>
      <c r="G2865" s="58" t="s">
        <v>107</v>
      </c>
      <c r="H2865" s="58" t="s">
        <v>108</v>
      </c>
      <c r="I2865" s="58" t="s">
        <v>109</v>
      </c>
      <c r="J2865" s="58">
        <v>366</v>
      </c>
      <c r="K2865" s="58">
        <v>523.38</v>
      </c>
    </row>
    <row r="2866" spans="1:11" hidden="1">
      <c r="A2866" s="58" t="s">
        <v>113</v>
      </c>
      <c r="B2866" s="58">
        <v>2024</v>
      </c>
      <c r="C2866" s="58" t="s">
        <v>26</v>
      </c>
      <c r="D2866" s="58" t="s">
        <v>116</v>
      </c>
      <c r="E2866" s="58" t="s">
        <v>105</v>
      </c>
      <c r="F2866" s="58" t="s">
        <v>106</v>
      </c>
      <c r="G2866" s="58" t="s">
        <v>107</v>
      </c>
      <c r="H2866" s="58" t="s">
        <v>108</v>
      </c>
      <c r="I2866" s="58" t="s">
        <v>109</v>
      </c>
      <c r="J2866" s="58">
        <v>147</v>
      </c>
      <c r="K2866" s="58">
        <v>210.21</v>
      </c>
    </row>
    <row r="2867" spans="1:11" hidden="1">
      <c r="A2867" s="58" t="s">
        <v>113</v>
      </c>
      <c r="B2867" s="58">
        <v>2024</v>
      </c>
      <c r="C2867" s="58" t="s">
        <v>26</v>
      </c>
      <c r="D2867" s="58" t="s">
        <v>116</v>
      </c>
      <c r="E2867" s="58" t="s">
        <v>105</v>
      </c>
      <c r="F2867" s="58" t="s">
        <v>106</v>
      </c>
      <c r="G2867" s="58" t="s">
        <v>107</v>
      </c>
      <c r="H2867" s="58" t="s">
        <v>108</v>
      </c>
      <c r="I2867" s="58" t="s">
        <v>109</v>
      </c>
      <c r="J2867" s="58">
        <v>760</v>
      </c>
      <c r="K2867" s="58">
        <v>1086.8</v>
      </c>
    </row>
    <row r="2868" spans="1:11" hidden="1">
      <c r="A2868" s="58" t="s">
        <v>103</v>
      </c>
      <c r="B2868" s="58">
        <v>2024</v>
      </c>
      <c r="C2868" s="58" t="s">
        <v>26</v>
      </c>
      <c r="D2868" s="58" t="s">
        <v>116</v>
      </c>
      <c r="E2868" s="58" t="s">
        <v>105</v>
      </c>
      <c r="F2868" s="58" t="s">
        <v>106</v>
      </c>
      <c r="G2868" s="58" t="s">
        <v>107</v>
      </c>
      <c r="H2868" s="58" t="s">
        <v>108</v>
      </c>
      <c r="I2868" s="58" t="s">
        <v>109</v>
      </c>
      <c r="J2868" s="58">
        <v>846</v>
      </c>
      <c r="K2868" s="58">
        <v>1209.78</v>
      </c>
    </row>
    <row r="2869" spans="1:11" hidden="1">
      <c r="A2869" s="58" t="s">
        <v>112</v>
      </c>
      <c r="B2869" s="58">
        <v>2024</v>
      </c>
      <c r="C2869" s="58" t="s">
        <v>26</v>
      </c>
      <c r="D2869" s="58" t="s">
        <v>116</v>
      </c>
      <c r="E2869" s="58" t="s">
        <v>105</v>
      </c>
      <c r="F2869" s="58" t="s">
        <v>106</v>
      </c>
      <c r="G2869" s="58" t="s">
        <v>107</v>
      </c>
      <c r="H2869" s="58" t="s">
        <v>108</v>
      </c>
      <c r="I2869" s="58" t="s">
        <v>109</v>
      </c>
      <c r="J2869" s="58">
        <v>149</v>
      </c>
      <c r="K2869" s="58">
        <v>213.07</v>
      </c>
    </row>
    <row r="2870" spans="1:11" hidden="1">
      <c r="A2870" s="58" t="s">
        <v>110</v>
      </c>
      <c r="B2870" s="58">
        <v>2024</v>
      </c>
      <c r="C2870" s="58" t="s">
        <v>26</v>
      </c>
      <c r="D2870" s="58" t="s">
        <v>116</v>
      </c>
      <c r="E2870" s="58" t="s">
        <v>105</v>
      </c>
      <c r="F2870" s="58" t="s">
        <v>106</v>
      </c>
      <c r="G2870" s="58" t="s">
        <v>107</v>
      </c>
      <c r="H2870" s="58" t="s">
        <v>108</v>
      </c>
      <c r="I2870" s="58" t="s">
        <v>109</v>
      </c>
      <c r="J2870" s="58">
        <v>365</v>
      </c>
      <c r="K2870" s="58">
        <v>521.95000000000005</v>
      </c>
    </row>
    <row r="2871" spans="1:11" hidden="1">
      <c r="A2871" s="58" t="s">
        <v>103</v>
      </c>
      <c r="B2871" s="58">
        <v>2024</v>
      </c>
      <c r="C2871" s="58" t="s">
        <v>30</v>
      </c>
      <c r="D2871" s="58" t="s">
        <v>116</v>
      </c>
      <c r="E2871" s="58" t="s">
        <v>105</v>
      </c>
      <c r="F2871" s="58" t="s">
        <v>106</v>
      </c>
      <c r="G2871" s="58" t="s">
        <v>107</v>
      </c>
      <c r="H2871" s="58" t="s">
        <v>108</v>
      </c>
      <c r="I2871" s="58" t="s">
        <v>109</v>
      </c>
      <c r="J2871" s="58">
        <v>128</v>
      </c>
      <c r="K2871" s="58">
        <v>183.04</v>
      </c>
    </row>
    <row r="2872" spans="1:11" hidden="1">
      <c r="A2872" s="58" t="s">
        <v>103</v>
      </c>
      <c r="B2872" s="58">
        <v>2024</v>
      </c>
      <c r="C2872" s="58" t="s">
        <v>30</v>
      </c>
      <c r="D2872" s="58" t="s">
        <v>116</v>
      </c>
      <c r="E2872" s="58" t="s">
        <v>105</v>
      </c>
      <c r="F2872" s="58" t="s">
        <v>106</v>
      </c>
      <c r="G2872" s="58" t="s">
        <v>107</v>
      </c>
      <c r="H2872" s="58" t="s">
        <v>108</v>
      </c>
      <c r="I2872" s="58" t="s">
        <v>109</v>
      </c>
      <c r="J2872" s="58">
        <v>344</v>
      </c>
      <c r="K2872" s="58">
        <v>491.92</v>
      </c>
    </row>
    <row r="2873" spans="1:11" hidden="1">
      <c r="A2873" s="58" t="s">
        <v>103</v>
      </c>
      <c r="B2873" s="58">
        <v>2024</v>
      </c>
      <c r="C2873" s="58" t="s">
        <v>30</v>
      </c>
      <c r="D2873" s="58" t="s">
        <v>116</v>
      </c>
      <c r="E2873" s="58" t="s">
        <v>105</v>
      </c>
      <c r="F2873" s="58" t="s">
        <v>106</v>
      </c>
      <c r="G2873" s="58" t="s">
        <v>107</v>
      </c>
      <c r="H2873" s="58" t="s">
        <v>108</v>
      </c>
      <c r="I2873" s="58" t="s">
        <v>109</v>
      </c>
      <c r="J2873" s="58">
        <v>370</v>
      </c>
      <c r="K2873" s="58">
        <v>526.24</v>
      </c>
    </row>
    <row r="2874" spans="1:11" hidden="1">
      <c r="A2874" s="58" t="s">
        <v>103</v>
      </c>
      <c r="B2874" s="58">
        <v>2024</v>
      </c>
      <c r="C2874" s="58" t="s">
        <v>30</v>
      </c>
      <c r="D2874" s="58" t="s">
        <v>116</v>
      </c>
      <c r="E2874" s="58" t="s">
        <v>105</v>
      </c>
      <c r="F2874" s="58" t="s">
        <v>106</v>
      </c>
      <c r="G2874" s="58" t="s">
        <v>107</v>
      </c>
      <c r="H2874" s="58" t="s">
        <v>108</v>
      </c>
      <c r="I2874" s="58" t="s">
        <v>109</v>
      </c>
      <c r="J2874" s="58">
        <v>346</v>
      </c>
      <c r="K2874" s="58">
        <v>526.24</v>
      </c>
    </row>
    <row r="2875" spans="1:11" hidden="1">
      <c r="A2875" s="58" t="s">
        <v>110</v>
      </c>
      <c r="B2875" s="58">
        <v>2024</v>
      </c>
      <c r="C2875" s="58" t="s">
        <v>30</v>
      </c>
      <c r="D2875" s="58" t="s">
        <v>116</v>
      </c>
      <c r="E2875" s="58" t="s">
        <v>105</v>
      </c>
      <c r="F2875" s="58" t="s">
        <v>106</v>
      </c>
      <c r="G2875" s="58" t="s">
        <v>107</v>
      </c>
      <c r="H2875" s="58" t="s">
        <v>108</v>
      </c>
      <c r="I2875" s="58" t="s">
        <v>109</v>
      </c>
      <c r="J2875" s="58">
        <v>982</v>
      </c>
      <c r="K2875" s="58">
        <v>1404.26</v>
      </c>
    </row>
    <row r="2876" spans="1:11" hidden="1">
      <c r="A2876" s="58" t="s">
        <v>103</v>
      </c>
      <c r="B2876" s="58">
        <v>2024</v>
      </c>
      <c r="C2876" s="58" t="s">
        <v>30</v>
      </c>
      <c r="D2876" s="58" t="s">
        <v>116</v>
      </c>
      <c r="E2876" s="58" t="s">
        <v>105</v>
      </c>
      <c r="F2876" s="58" t="s">
        <v>106</v>
      </c>
      <c r="G2876" s="58" t="s">
        <v>107</v>
      </c>
      <c r="H2876" s="58" t="s">
        <v>108</v>
      </c>
      <c r="I2876" s="58" t="s">
        <v>109</v>
      </c>
      <c r="J2876" s="58">
        <v>342</v>
      </c>
      <c r="K2876" s="58">
        <v>489.06</v>
      </c>
    </row>
    <row r="2877" spans="1:11" hidden="1">
      <c r="A2877" s="58" t="s">
        <v>103</v>
      </c>
      <c r="B2877" s="58">
        <v>2024</v>
      </c>
      <c r="C2877" s="58" t="s">
        <v>30</v>
      </c>
      <c r="D2877" s="58" t="s">
        <v>116</v>
      </c>
      <c r="E2877" s="58" t="s">
        <v>105</v>
      </c>
      <c r="F2877" s="58" t="s">
        <v>106</v>
      </c>
      <c r="G2877" s="58" t="s">
        <v>107</v>
      </c>
      <c r="H2877" s="58" t="s">
        <v>108</v>
      </c>
      <c r="I2877" s="58" t="s">
        <v>109</v>
      </c>
      <c r="J2877" s="58">
        <v>369</v>
      </c>
      <c r="K2877" s="58">
        <v>527.66999999999996</v>
      </c>
    </row>
    <row r="2878" spans="1:11" hidden="1">
      <c r="A2878" s="58" t="s">
        <v>110</v>
      </c>
      <c r="B2878" s="58">
        <v>2024</v>
      </c>
      <c r="C2878" s="58" t="s">
        <v>30</v>
      </c>
      <c r="D2878" s="58" t="s">
        <v>116</v>
      </c>
      <c r="E2878" s="58" t="s">
        <v>105</v>
      </c>
      <c r="F2878" s="58" t="s">
        <v>106</v>
      </c>
      <c r="G2878" s="58" t="s">
        <v>107</v>
      </c>
      <c r="H2878" s="58" t="s">
        <v>108</v>
      </c>
      <c r="I2878" s="58" t="s">
        <v>109</v>
      </c>
      <c r="J2878" s="58">
        <v>345</v>
      </c>
      <c r="K2878" s="58">
        <v>493.35</v>
      </c>
    </row>
    <row r="2879" spans="1:11" hidden="1">
      <c r="A2879" s="58" t="s">
        <v>103</v>
      </c>
      <c r="B2879" s="58">
        <v>2024</v>
      </c>
      <c r="C2879" s="58" t="s">
        <v>30</v>
      </c>
      <c r="D2879" s="58" t="s">
        <v>116</v>
      </c>
      <c r="E2879" s="58" t="s">
        <v>105</v>
      </c>
      <c r="F2879" s="58" t="s">
        <v>106</v>
      </c>
      <c r="G2879" s="58" t="s">
        <v>107</v>
      </c>
      <c r="H2879" s="58" t="s">
        <v>108</v>
      </c>
      <c r="I2879" s="58" t="s">
        <v>109</v>
      </c>
      <c r="J2879" s="58">
        <v>763</v>
      </c>
      <c r="K2879" s="58">
        <v>1091.0899999999999</v>
      </c>
    </row>
    <row r="2880" spans="1:11" hidden="1">
      <c r="A2880" s="58" t="s">
        <v>103</v>
      </c>
      <c r="B2880" s="58">
        <v>2024</v>
      </c>
      <c r="C2880" s="58" t="s">
        <v>30</v>
      </c>
      <c r="D2880" s="58" t="s">
        <v>116</v>
      </c>
      <c r="E2880" s="58" t="s">
        <v>105</v>
      </c>
      <c r="F2880" s="58" t="s">
        <v>106</v>
      </c>
      <c r="G2880" s="58" t="s">
        <v>107</v>
      </c>
      <c r="H2880" s="58" t="s">
        <v>108</v>
      </c>
      <c r="I2880" s="58" t="s">
        <v>109</v>
      </c>
      <c r="J2880" s="58">
        <v>850</v>
      </c>
      <c r="K2880" s="58">
        <v>1215.5</v>
      </c>
    </row>
    <row r="2881" spans="1:11" hidden="1">
      <c r="A2881" s="58" t="s">
        <v>103</v>
      </c>
      <c r="B2881" s="58">
        <v>2024</v>
      </c>
      <c r="C2881" s="58" t="s">
        <v>30</v>
      </c>
      <c r="D2881" s="58" t="s">
        <v>116</v>
      </c>
      <c r="E2881" s="58" t="s">
        <v>105</v>
      </c>
      <c r="F2881" s="58" t="s">
        <v>106</v>
      </c>
      <c r="G2881" s="58" t="s">
        <v>107</v>
      </c>
      <c r="H2881" s="58" t="s">
        <v>108</v>
      </c>
      <c r="I2881" s="58" t="s">
        <v>109</v>
      </c>
      <c r="J2881" s="58">
        <v>371</v>
      </c>
      <c r="K2881" s="58">
        <v>530.53</v>
      </c>
    </row>
    <row r="2882" spans="1:11" hidden="1">
      <c r="A2882" s="58" t="s">
        <v>103</v>
      </c>
      <c r="B2882" s="58">
        <v>2024</v>
      </c>
      <c r="C2882" s="58" t="s">
        <v>30</v>
      </c>
      <c r="D2882" s="58" t="s">
        <v>116</v>
      </c>
      <c r="E2882" s="58" t="s">
        <v>105</v>
      </c>
      <c r="F2882" s="58" t="s">
        <v>106</v>
      </c>
      <c r="G2882" s="58" t="s">
        <v>107</v>
      </c>
      <c r="H2882" s="58" t="s">
        <v>108</v>
      </c>
      <c r="I2882" s="58" t="s">
        <v>109</v>
      </c>
      <c r="J2882" s="58">
        <v>347</v>
      </c>
      <c r="K2882" s="58">
        <v>496.21</v>
      </c>
    </row>
    <row r="2883" spans="1:11" hidden="1">
      <c r="A2883" s="58" t="s">
        <v>103</v>
      </c>
      <c r="B2883" s="58">
        <v>2024</v>
      </c>
      <c r="C2883" s="58" t="s">
        <v>34</v>
      </c>
      <c r="D2883" s="58" t="s">
        <v>116</v>
      </c>
      <c r="E2883" s="58" t="s">
        <v>105</v>
      </c>
      <c r="F2883" s="58" t="s">
        <v>106</v>
      </c>
      <c r="G2883" s="58" t="s">
        <v>107</v>
      </c>
      <c r="H2883" s="58" t="s">
        <v>108</v>
      </c>
      <c r="I2883" s="58" t="s">
        <v>109</v>
      </c>
      <c r="J2883" s="58">
        <v>350</v>
      </c>
      <c r="K2883" s="58">
        <v>500.5</v>
      </c>
    </row>
    <row r="2884" spans="1:11" hidden="1">
      <c r="A2884" s="58" t="s">
        <v>112</v>
      </c>
      <c r="B2884" s="58">
        <v>2024</v>
      </c>
      <c r="C2884" s="58" t="s">
        <v>34</v>
      </c>
      <c r="D2884" s="58" t="s">
        <v>116</v>
      </c>
      <c r="E2884" s="58" t="s">
        <v>105</v>
      </c>
      <c r="F2884" s="58" t="s">
        <v>106</v>
      </c>
      <c r="G2884" s="58" t="s">
        <v>107</v>
      </c>
      <c r="H2884" s="58" t="s">
        <v>108</v>
      </c>
      <c r="I2884" s="58" t="s">
        <v>109</v>
      </c>
      <c r="J2884" s="58">
        <v>352</v>
      </c>
      <c r="K2884" s="58">
        <v>526.24</v>
      </c>
    </row>
    <row r="2885" spans="1:11" hidden="1">
      <c r="A2885" s="58" t="s">
        <v>110</v>
      </c>
      <c r="B2885" s="58">
        <v>2024</v>
      </c>
      <c r="C2885" s="58" t="s">
        <v>34</v>
      </c>
      <c r="D2885" s="58" t="s">
        <v>116</v>
      </c>
      <c r="E2885" s="58" t="s">
        <v>105</v>
      </c>
      <c r="F2885" s="58" t="s">
        <v>106</v>
      </c>
      <c r="G2885" s="58" t="s">
        <v>107</v>
      </c>
      <c r="H2885" s="58" t="s">
        <v>108</v>
      </c>
      <c r="I2885" s="58" t="s">
        <v>109</v>
      </c>
      <c r="J2885" s="58">
        <v>322</v>
      </c>
      <c r="K2885" s="58">
        <v>526.24</v>
      </c>
    </row>
    <row r="2886" spans="1:11" hidden="1">
      <c r="A2886" s="58" t="s">
        <v>110</v>
      </c>
      <c r="B2886" s="58">
        <v>2024</v>
      </c>
      <c r="C2886" s="58" t="s">
        <v>34</v>
      </c>
      <c r="D2886" s="58" t="s">
        <v>116</v>
      </c>
      <c r="E2886" s="58" t="s">
        <v>105</v>
      </c>
      <c r="F2886" s="58" t="s">
        <v>106</v>
      </c>
      <c r="G2886" s="58" t="s">
        <v>107</v>
      </c>
      <c r="H2886" s="58" t="s">
        <v>108</v>
      </c>
      <c r="I2886" s="58" t="s">
        <v>109</v>
      </c>
      <c r="J2886" s="58">
        <v>986</v>
      </c>
      <c r="K2886" s="58">
        <v>1409.98</v>
      </c>
    </row>
    <row r="2887" spans="1:11" hidden="1">
      <c r="A2887" s="58" t="s">
        <v>103</v>
      </c>
      <c r="B2887" s="58">
        <v>2024</v>
      </c>
      <c r="C2887" s="58" t="s">
        <v>34</v>
      </c>
      <c r="D2887" s="58" t="s">
        <v>116</v>
      </c>
      <c r="E2887" s="58" t="s">
        <v>105</v>
      </c>
      <c r="F2887" s="58" t="s">
        <v>106</v>
      </c>
      <c r="G2887" s="58" t="s">
        <v>107</v>
      </c>
      <c r="H2887" s="58" t="s">
        <v>108</v>
      </c>
      <c r="I2887" s="58" t="s">
        <v>109</v>
      </c>
      <c r="J2887" s="58">
        <v>324</v>
      </c>
      <c r="K2887" s="58">
        <v>463.32</v>
      </c>
    </row>
    <row r="2888" spans="1:11" hidden="1">
      <c r="A2888" s="58" t="s">
        <v>103</v>
      </c>
      <c r="B2888" s="58">
        <v>2024</v>
      </c>
      <c r="C2888" s="58" t="s">
        <v>34</v>
      </c>
      <c r="D2888" s="58" t="s">
        <v>116</v>
      </c>
      <c r="E2888" s="58" t="s">
        <v>105</v>
      </c>
      <c r="F2888" s="58" t="s">
        <v>106</v>
      </c>
      <c r="G2888" s="58" t="s">
        <v>107</v>
      </c>
      <c r="H2888" s="58" t="s">
        <v>108</v>
      </c>
      <c r="I2888" s="58" t="s">
        <v>109</v>
      </c>
      <c r="J2888" s="58">
        <v>351</v>
      </c>
      <c r="K2888" s="58">
        <v>501.93</v>
      </c>
    </row>
    <row r="2889" spans="1:11" hidden="1">
      <c r="A2889" s="58" t="s">
        <v>110</v>
      </c>
      <c r="B2889" s="58">
        <v>2024</v>
      </c>
      <c r="C2889" s="58" t="s">
        <v>34</v>
      </c>
      <c r="D2889" s="58" t="s">
        <v>116</v>
      </c>
      <c r="E2889" s="58" t="s">
        <v>105</v>
      </c>
      <c r="F2889" s="58" t="s">
        <v>106</v>
      </c>
      <c r="G2889" s="58" t="s">
        <v>107</v>
      </c>
      <c r="H2889" s="58" t="s">
        <v>108</v>
      </c>
      <c r="I2889" s="58" t="s">
        <v>109</v>
      </c>
      <c r="J2889" s="58">
        <v>321</v>
      </c>
      <c r="K2889" s="58">
        <v>459.03</v>
      </c>
    </row>
    <row r="2890" spans="1:11" hidden="1">
      <c r="A2890" s="58" t="s">
        <v>110</v>
      </c>
      <c r="B2890" s="58">
        <v>2024</v>
      </c>
      <c r="C2890" s="58" t="s">
        <v>34</v>
      </c>
      <c r="D2890" s="58" t="s">
        <v>116</v>
      </c>
      <c r="E2890" s="58" t="s">
        <v>105</v>
      </c>
      <c r="F2890" s="58" t="s">
        <v>106</v>
      </c>
      <c r="G2890" s="58" t="s">
        <v>107</v>
      </c>
      <c r="H2890" s="58" t="s">
        <v>108</v>
      </c>
      <c r="I2890" s="58" t="s">
        <v>109</v>
      </c>
      <c r="J2890" s="58">
        <v>767</v>
      </c>
      <c r="K2890" s="58">
        <v>1096.81</v>
      </c>
    </row>
    <row r="2891" spans="1:11" hidden="1">
      <c r="A2891" s="58" t="s">
        <v>112</v>
      </c>
      <c r="B2891" s="58">
        <v>2024</v>
      </c>
      <c r="C2891" s="58" t="s">
        <v>34</v>
      </c>
      <c r="D2891" s="58" t="s">
        <v>116</v>
      </c>
      <c r="E2891" s="58" t="s">
        <v>105</v>
      </c>
      <c r="F2891" s="58" t="s">
        <v>106</v>
      </c>
      <c r="G2891" s="58" t="s">
        <v>107</v>
      </c>
      <c r="H2891" s="58" t="s">
        <v>108</v>
      </c>
      <c r="I2891" s="58" t="s">
        <v>109</v>
      </c>
      <c r="J2891" s="58">
        <v>853</v>
      </c>
      <c r="K2891" s="58">
        <v>1219.79</v>
      </c>
    </row>
    <row r="2892" spans="1:11" hidden="1">
      <c r="A2892" s="58" t="s">
        <v>103</v>
      </c>
      <c r="B2892" s="58">
        <v>2024</v>
      </c>
      <c r="C2892" s="58" t="s">
        <v>34</v>
      </c>
      <c r="D2892" s="58" t="s">
        <v>116</v>
      </c>
      <c r="E2892" s="58" t="s">
        <v>105</v>
      </c>
      <c r="F2892" s="58" t="s">
        <v>106</v>
      </c>
      <c r="G2892" s="58" t="s">
        <v>107</v>
      </c>
      <c r="H2892" s="58" t="s">
        <v>108</v>
      </c>
      <c r="I2892" s="58" t="s">
        <v>109</v>
      </c>
      <c r="J2892" s="58">
        <v>323</v>
      </c>
      <c r="K2892" s="58">
        <v>461.89</v>
      </c>
    </row>
    <row r="2893" spans="1:11" hidden="1">
      <c r="A2893" s="58" t="s">
        <v>112</v>
      </c>
      <c r="B2893" s="58">
        <v>2024</v>
      </c>
      <c r="C2893" s="58" t="s">
        <v>23</v>
      </c>
      <c r="D2893" s="58" t="s">
        <v>116</v>
      </c>
      <c r="E2893" s="58" t="s">
        <v>105</v>
      </c>
      <c r="F2893" s="58" t="s">
        <v>106</v>
      </c>
      <c r="G2893" s="58" t="s">
        <v>107</v>
      </c>
      <c r="H2893" s="58" t="s">
        <v>108</v>
      </c>
      <c r="I2893" s="58" t="s">
        <v>109</v>
      </c>
      <c r="J2893" s="58">
        <v>158</v>
      </c>
      <c r="K2893" s="58">
        <v>225.94</v>
      </c>
    </row>
    <row r="2894" spans="1:11" hidden="1">
      <c r="A2894" s="58" t="s">
        <v>103</v>
      </c>
      <c r="B2894" s="58">
        <v>2024</v>
      </c>
      <c r="C2894" s="58" t="s">
        <v>23</v>
      </c>
      <c r="D2894" s="58" t="s">
        <v>116</v>
      </c>
      <c r="E2894" s="58" t="s">
        <v>105</v>
      </c>
      <c r="F2894" s="58" t="s">
        <v>106</v>
      </c>
      <c r="G2894" s="58" t="s">
        <v>107</v>
      </c>
      <c r="H2894" s="58" t="s">
        <v>108</v>
      </c>
      <c r="I2894" s="58" t="s">
        <v>109</v>
      </c>
      <c r="J2894" s="58">
        <v>128</v>
      </c>
      <c r="K2894" s="58">
        <v>183.04</v>
      </c>
    </row>
    <row r="2895" spans="1:11" hidden="1">
      <c r="A2895" s="58" t="s">
        <v>112</v>
      </c>
      <c r="B2895" s="58">
        <v>2024</v>
      </c>
      <c r="C2895" s="58" t="s">
        <v>23</v>
      </c>
      <c r="D2895" s="58" t="s">
        <v>116</v>
      </c>
      <c r="E2895" s="58" t="s">
        <v>105</v>
      </c>
      <c r="F2895" s="58" t="s">
        <v>106</v>
      </c>
      <c r="G2895" s="58" t="s">
        <v>107</v>
      </c>
      <c r="H2895" s="58" t="s">
        <v>108</v>
      </c>
      <c r="I2895" s="58" t="s">
        <v>109</v>
      </c>
      <c r="J2895" s="58">
        <v>160</v>
      </c>
      <c r="K2895" s="58">
        <v>526.24</v>
      </c>
    </row>
    <row r="2896" spans="1:11" hidden="1">
      <c r="A2896" s="58" t="s">
        <v>110</v>
      </c>
      <c r="B2896" s="58">
        <v>2024</v>
      </c>
      <c r="C2896" s="58" t="s">
        <v>23</v>
      </c>
      <c r="D2896" s="58" t="s">
        <v>116</v>
      </c>
      <c r="E2896" s="58" t="s">
        <v>105</v>
      </c>
      <c r="F2896" s="58" t="s">
        <v>106</v>
      </c>
      <c r="G2896" s="58" t="s">
        <v>107</v>
      </c>
      <c r="H2896" s="58" t="s">
        <v>108</v>
      </c>
      <c r="I2896" s="58" t="s">
        <v>109</v>
      </c>
      <c r="J2896" s="58">
        <v>130</v>
      </c>
      <c r="K2896" s="58">
        <v>526.24</v>
      </c>
    </row>
    <row r="2897" spans="1:11" hidden="1">
      <c r="A2897" s="58" t="s">
        <v>110</v>
      </c>
      <c r="B2897" s="58">
        <v>2024</v>
      </c>
      <c r="C2897" s="58" t="s">
        <v>23</v>
      </c>
      <c r="D2897" s="58" t="s">
        <v>116</v>
      </c>
      <c r="E2897" s="58" t="s">
        <v>105</v>
      </c>
      <c r="F2897" s="58" t="s">
        <v>106</v>
      </c>
      <c r="G2897" s="58" t="s">
        <v>107</v>
      </c>
      <c r="H2897" s="58" t="s">
        <v>108</v>
      </c>
      <c r="I2897" s="58" t="s">
        <v>109</v>
      </c>
      <c r="J2897" s="58">
        <v>977</v>
      </c>
      <c r="K2897" s="58">
        <v>1397.11</v>
      </c>
    </row>
    <row r="2898" spans="1:11" hidden="1">
      <c r="A2898" s="58" t="s">
        <v>103</v>
      </c>
      <c r="B2898" s="58">
        <v>2024</v>
      </c>
      <c r="C2898" s="58" t="s">
        <v>23</v>
      </c>
      <c r="D2898" s="58" t="s">
        <v>116</v>
      </c>
      <c r="E2898" s="58" t="s">
        <v>105</v>
      </c>
      <c r="F2898" s="58" t="s">
        <v>106</v>
      </c>
      <c r="G2898" s="58" t="s">
        <v>107</v>
      </c>
      <c r="H2898" s="58" t="s">
        <v>108</v>
      </c>
      <c r="I2898" s="58" t="s">
        <v>109</v>
      </c>
      <c r="J2898" s="58">
        <v>132</v>
      </c>
      <c r="K2898" s="58">
        <v>188.76</v>
      </c>
    </row>
    <row r="2899" spans="1:11" hidden="1">
      <c r="A2899" s="58" t="s">
        <v>103</v>
      </c>
      <c r="B2899" s="58">
        <v>2024</v>
      </c>
      <c r="C2899" s="58" t="s">
        <v>23</v>
      </c>
      <c r="D2899" s="58" t="s">
        <v>116</v>
      </c>
      <c r="E2899" s="58" t="s">
        <v>105</v>
      </c>
      <c r="F2899" s="58" t="s">
        <v>106</v>
      </c>
      <c r="G2899" s="58" t="s">
        <v>107</v>
      </c>
      <c r="H2899" s="58" t="s">
        <v>108</v>
      </c>
      <c r="I2899" s="58" t="s">
        <v>109</v>
      </c>
      <c r="J2899" s="58">
        <v>159</v>
      </c>
      <c r="K2899" s="58">
        <v>227.37</v>
      </c>
    </row>
    <row r="2900" spans="1:11" hidden="1">
      <c r="A2900" s="58" t="s">
        <v>110</v>
      </c>
      <c r="B2900" s="58">
        <v>2024</v>
      </c>
      <c r="C2900" s="58" t="s">
        <v>23</v>
      </c>
      <c r="D2900" s="58" t="s">
        <v>116</v>
      </c>
      <c r="E2900" s="58" t="s">
        <v>105</v>
      </c>
      <c r="F2900" s="58" t="s">
        <v>106</v>
      </c>
      <c r="G2900" s="58" t="s">
        <v>107</v>
      </c>
      <c r="H2900" s="58" t="s">
        <v>108</v>
      </c>
      <c r="I2900" s="58" t="s">
        <v>109</v>
      </c>
      <c r="J2900" s="58">
        <v>129</v>
      </c>
      <c r="K2900" s="58">
        <v>184.47</v>
      </c>
    </row>
    <row r="2901" spans="1:11" hidden="1">
      <c r="A2901" s="58" t="s">
        <v>110</v>
      </c>
      <c r="B2901" s="58">
        <v>2024</v>
      </c>
      <c r="C2901" s="58" t="s">
        <v>23</v>
      </c>
      <c r="D2901" s="58" t="s">
        <v>116</v>
      </c>
      <c r="E2901" s="58" t="s">
        <v>105</v>
      </c>
      <c r="F2901" s="58" t="s">
        <v>106</v>
      </c>
      <c r="G2901" s="58" t="s">
        <v>107</v>
      </c>
      <c r="H2901" s="58" t="s">
        <v>108</v>
      </c>
      <c r="I2901" s="58" t="s">
        <v>109</v>
      </c>
      <c r="J2901" s="58">
        <v>758</v>
      </c>
      <c r="K2901" s="58">
        <v>1083.94</v>
      </c>
    </row>
    <row r="2902" spans="1:11" hidden="1">
      <c r="A2902" s="58" t="s">
        <v>112</v>
      </c>
      <c r="B2902" s="58">
        <v>2024</v>
      </c>
      <c r="C2902" s="58" t="s">
        <v>23</v>
      </c>
      <c r="D2902" s="58" t="s">
        <v>116</v>
      </c>
      <c r="E2902" s="58" t="s">
        <v>105</v>
      </c>
      <c r="F2902" s="58" t="s">
        <v>106</v>
      </c>
      <c r="G2902" s="58" t="s">
        <v>107</v>
      </c>
      <c r="H2902" s="58" t="s">
        <v>108</v>
      </c>
      <c r="I2902" s="58" t="s">
        <v>109</v>
      </c>
      <c r="J2902" s="58">
        <v>844</v>
      </c>
      <c r="K2902" s="58">
        <v>1206.92</v>
      </c>
    </row>
    <row r="2903" spans="1:11" hidden="1">
      <c r="A2903" s="58" t="s">
        <v>103</v>
      </c>
      <c r="B2903" s="58">
        <v>2024</v>
      </c>
      <c r="C2903" s="58" t="s">
        <v>23</v>
      </c>
      <c r="D2903" s="58" t="s">
        <v>116</v>
      </c>
      <c r="E2903" s="58" t="s">
        <v>105</v>
      </c>
      <c r="F2903" s="58" t="s">
        <v>106</v>
      </c>
      <c r="G2903" s="58" t="s">
        <v>107</v>
      </c>
      <c r="H2903" s="58" t="s">
        <v>108</v>
      </c>
      <c r="I2903" s="58" t="s">
        <v>109</v>
      </c>
      <c r="J2903" s="58">
        <v>155</v>
      </c>
      <c r="K2903" s="58">
        <v>221.65</v>
      </c>
    </row>
    <row r="2904" spans="1:11" hidden="1">
      <c r="A2904" s="58" t="s">
        <v>112</v>
      </c>
      <c r="B2904" s="58">
        <v>2024</v>
      </c>
      <c r="C2904" s="58" t="s">
        <v>23</v>
      </c>
      <c r="D2904" s="58" t="s">
        <v>116</v>
      </c>
      <c r="E2904" s="58" t="s">
        <v>105</v>
      </c>
      <c r="F2904" s="58" t="s">
        <v>106</v>
      </c>
      <c r="G2904" s="58" t="s">
        <v>107</v>
      </c>
      <c r="H2904" s="58" t="s">
        <v>108</v>
      </c>
      <c r="I2904" s="58" t="s">
        <v>109</v>
      </c>
      <c r="J2904" s="58">
        <v>131</v>
      </c>
      <c r="K2904" s="58">
        <v>187.33</v>
      </c>
    </row>
    <row r="2905" spans="1:11" hidden="1">
      <c r="A2905" s="58" t="s">
        <v>103</v>
      </c>
      <c r="B2905" s="58">
        <v>2024</v>
      </c>
      <c r="C2905" s="58" t="s">
        <v>1</v>
      </c>
      <c r="D2905" s="58" t="s">
        <v>116</v>
      </c>
      <c r="E2905" s="58" t="s">
        <v>105</v>
      </c>
      <c r="F2905" s="58" t="s">
        <v>106</v>
      </c>
      <c r="G2905" s="58" t="s">
        <v>107</v>
      </c>
      <c r="H2905" s="58" t="s">
        <v>108</v>
      </c>
      <c r="I2905" s="58" t="s">
        <v>109</v>
      </c>
      <c r="J2905" s="58">
        <v>164</v>
      </c>
      <c r="K2905" s="58">
        <v>234.52</v>
      </c>
    </row>
    <row r="2906" spans="1:11" hidden="1">
      <c r="A2906" s="58" t="s">
        <v>113</v>
      </c>
      <c r="B2906" s="58">
        <v>2024</v>
      </c>
      <c r="C2906" s="58" t="s">
        <v>1</v>
      </c>
      <c r="D2906" s="58" t="s">
        <v>116</v>
      </c>
      <c r="E2906" s="58" t="s">
        <v>105</v>
      </c>
      <c r="F2906" s="58" t="s">
        <v>106</v>
      </c>
      <c r="G2906" s="58" t="s">
        <v>107</v>
      </c>
      <c r="H2906" s="58" t="s">
        <v>108</v>
      </c>
      <c r="I2906" s="58" t="s">
        <v>109</v>
      </c>
      <c r="J2906" s="58">
        <v>134</v>
      </c>
      <c r="K2906" s="58">
        <v>191.62</v>
      </c>
    </row>
    <row r="2907" spans="1:11" hidden="1">
      <c r="A2907" s="58" t="s">
        <v>110</v>
      </c>
      <c r="B2907" s="58">
        <v>2024</v>
      </c>
      <c r="C2907" s="58" t="s">
        <v>1</v>
      </c>
      <c r="D2907" s="58" t="s">
        <v>116</v>
      </c>
      <c r="E2907" s="58" t="s">
        <v>105</v>
      </c>
      <c r="F2907" s="58" t="s">
        <v>106</v>
      </c>
      <c r="G2907" s="58" t="s">
        <v>107</v>
      </c>
      <c r="H2907" s="58" t="s">
        <v>108</v>
      </c>
      <c r="I2907" s="58" t="s">
        <v>109</v>
      </c>
      <c r="J2907" s="58">
        <v>136</v>
      </c>
      <c r="K2907" s="58">
        <v>526.24</v>
      </c>
    </row>
    <row r="2908" spans="1:11" hidden="1">
      <c r="A2908" s="58" t="s">
        <v>110</v>
      </c>
      <c r="B2908" s="58">
        <v>2024</v>
      </c>
      <c r="C2908" s="58" t="s">
        <v>1</v>
      </c>
      <c r="D2908" s="58" t="s">
        <v>116</v>
      </c>
      <c r="E2908" s="58" t="s">
        <v>105</v>
      </c>
      <c r="F2908" s="58" t="s">
        <v>106</v>
      </c>
      <c r="G2908" s="58" t="s">
        <v>107</v>
      </c>
      <c r="H2908" s="58" t="s">
        <v>108</v>
      </c>
      <c r="I2908" s="58" t="s">
        <v>109</v>
      </c>
      <c r="J2908" s="58">
        <v>976</v>
      </c>
      <c r="K2908" s="58">
        <v>1395.68</v>
      </c>
    </row>
    <row r="2909" spans="1:11" hidden="1">
      <c r="A2909" s="58" t="s">
        <v>110</v>
      </c>
      <c r="B2909" s="58">
        <v>2024</v>
      </c>
      <c r="C2909" s="58" t="s">
        <v>1</v>
      </c>
      <c r="D2909" s="58" t="s">
        <v>116</v>
      </c>
      <c r="E2909" s="58" t="s">
        <v>105</v>
      </c>
      <c r="F2909" s="58" t="s">
        <v>106</v>
      </c>
      <c r="G2909" s="58" t="s">
        <v>107</v>
      </c>
      <c r="H2909" s="58" t="s">
        <v>108</v>
      </c>
      <c r="I2909" s="58" t="s">
        <v>109</v>
      </c>
      <c r="J2909" s="58">
        <v>138</v>
      </c>
      <c r="K2909" s="58">
        <v>197.34</v>
      </c>
    </row>
    <row r="2910" spans="1:11" hidden="1">
      <c r="A2910" s="58" t="s">
        <v>110</v>
      </c>
      <c r="B2910" s="58">
        <v>2024</v>
      </c>
      <c r="C2910" s="58" t="s">
        <v>1</v>
      </c>
      <c r="D2910" s="58" t="s">
        <v>116</v>
      </c>
      <c r="E2910" s="58" t="s">
        <v>105</v>
      </c>
      <c r="F2910" s="58" t="s">
        <v>106</v>
      </c>
      <c r="G2910" s="58" t="s">
        <v>107</v>
      </c>
      <c r="H2910" s="58" t="s">
        <v>108</v>
      </c>
      <c r="I2910" s="58" t="s">
        <v>109</v>
      </c>
      <c r="J2910" s="58">
        <v>165</v>
      </c>
      <c r="K2910" s="58">
        <v>235.95</v>
      </c>
    </row>
    <row r="2911" spans="1:11" hidden="1">
      <c r="A2911" s="58" t="s">
        <v>110</v>
      </c>
      <c r="B2911" s="58">
        <v>2024</v>
      </c>
      <c r="C2911" s="58" t="s">
        <v>1</v>
      </c>
      <c r="D2911" s="58" t="s">
        <v>116</v>
      </c>
      <c r="E2911" s="58" t="s">
        <v>105</v>
      </c>
      <c r="F2911" s="58" t="s">
        <v>106</v>
      </c>
      <c r="G2911" s="58" t="s">
        <v>107</v>
      </c>
      <c r="H2911" s="58" t="s">
        <v>108</v>
      </c>
      <c r="I2911" s="58" t="s">
        <v>109</v>
      </c>
      <c r="J2911" s="58">
        <v>135</v>
      </c>
      <c r="K2911" s="58">
        <v>193.05</v>
      </c>
    </row>
    <row r="2912" spans="1:11" hidden="1">
      <c r="A2912" s="58" t="s">
        <v>110</v>
      </c>
      <c r="B2912" s="58">
        <v>2024</v>
      </c>
      <c r="C2912" s="58" t="s">
        <v>1</v>
      </c>
      <c r="D2912" s="58" t="s">
        <v>116</v>
      </c>
      <c r="E2912" s="58" t="s">
        <v>105</v>
      </c>
      <c r="F2912" s="58" t="s">
        <v>106</v>
      </c>
      <c r="G2912" s="58" t="s">
        <v>107</v>
      </c>
      <c r="H2912" s="58" t="s">
        <v>108</v>
      </c>
      <c r="I2912" s="58" t="s">
        <v>109</v>
      </c>
      <c r="J2912" s="58">
        <v>757</v>
      </c>
      <c r="K2912" s="58">
        <v>1082.51</v>
      </c>
    </row>
    <row r="2913" spans="1:11" hidden="1">
      <c r="A2913" s="58" t="s">
        <v>113</v>
      </c>
      <c r="B2913" s="58">
        <v>2024</v>
      </c>
      <c r="C2913" s="58" t="s">
        <v>1</v>
      </c>
      <c r="D2913" s="58" t="s">
        <v>116</v>
      </c>
      <c r="E2913" s="58" t="s">
        <v>105</v>
      </c>
      <c r="F2913" s="58" t="s">
        <v>106</v>
      </c>
      <c r="G2913" s="58" t="s">
        <v>107</v>
      </c>
      <c r="H2913" s="58" t="s">
        <v>108</v>
      </c>
      <c r="I2913" s="58" t="s">
        <v>109</v>
      </c>
      <c r="J2913" s="58">
        <v>161</v>
      </c>
      <c r="K2913" s="58">
        <v>230.23</v>
      </c>
    </row>
    <row r="2914" spans="1:11" hidden="1">
      <c r="A2914" s="58" t="s">
        <v>103</v>
      </c>
      <c r="B2914" s="58">
        <v>2024</v>
      </c>
      <c r="C2914" s="58" t="s">
        <v>1</v>
      </c>
      <c r="D2914" s="58" t="s">
        <v>116</v>
      </c>
      <c r="E2914" s="58" t="s">
        <v>105</v>
      </c>
      <c r="F2914" s="58" t="s">
        <v>106</v>
      </c>
      <c r="G2914" s="58" t="s">
        <v>107</v>
      </c>
      <c r="H2914" s="58" t="s">
        <v>108</v>
      </c>
      <c r="I2914" s="58" t="s">
        <v>109</v>
      </c>
      <c r="J2914" s="58">
        <v>137</v>
      </c>
      <c r="K2914" s="58">
        <v>195.91</v>
      </c>
    </row>
    <row r="2915" spans="1:11" hidden="1">
      <c r="A2915" s="58" t="s">
        <v>110</v>
      </c>
      <c r="B2915" s="58">
        <v>2024</v>
      </c>
      <c r="C2915" s="58" t="s">
        <v>29</v>
      </c>
      <c r="D2915" s="58" t="s">
        <v>116</v>
      </c>
      <c r="E2915" s="58" t="s">
        <v>105</v>
      </c>
      <c r="F2915" s="58" t="s">
        <v>106</v>
      </c>
      <c r="G2915" s="58" t="s">
        <v>107</v>
      </c>
      <c r="H2915" s="58" t="s">
        <v>108</v>
      </c>
      <c r="I2915" s="58" t="s">
        <v>109</v>
      </c>
      <c r="J2915" s="58">
        <v>350</v>
      </c>
      <c r="K2915" s="58">
        <v>500.5</v>
      </c>
    </row>
    <row r="2916" spans="1:11" hidden="1">
      <c r="A2916" s="58" t="s">
        <v>103</v>
      </c>
      <c r="B2916" s="58">
        <v>2024</v>
      </c>
      <c r="C2916" s="58" t="s">
        <v>29</v>
      </c>
      <c r="D2916" s="58" t="s">
        <v>116</v>
      </c>
      <c r="E2916" s="58" t="s">
        <v>105</v>
      </c>
      <c r="F2916" s="58" t="s">
        <v>106</v>
      </c>
      <c r="G2916" s="58" t="s">
        <v>107</v>
      </c>
      <c r="H2916" s="58" t="s">
        <v>108</v>
      </c>
      <c r="I2916" s="58" t="s">
        <v>109</v>
      </c>
      <c r="J2916" s="58">
        <v>130</v>
      </c>
      <c r="K2916" s="58">
        <v>526.24</v>
      </c>
    </row>
    <row r="2917" spans="1:11" hidden="1">
      <c r="A2917" s="58" t="s">
        <v>110</v>
      </c>
      <c r="B2917" s="58">
        <v>2024</v>
      </c>
      <c r="C2917" s="58" t="s">
        <v>29</v>
      </c>
      <c r="D2917" s="58" t="s">
        <v>116</v>
      </c>
      <c r="E2917" s="58" t="s">
        <v>105</v>
      </c>
      <c r="F2917" s="58" t="s">
        <v>106</v>
      </c>
      <c r="G2917" s="58" t="s">
        <v>107</v>
      </c>
      <c r="H2917" s="58" t="s">
        <v>108</v>
      </c>
      <c r="I2917" s="58" t="s">
        <v>109</v>
      </c>
      <c r="J2917" s="58">
        <v>352</v>
      </c>
      <c r="K2917" s="58">
        <v>526.24</v>
      </c>
    </row>
    <row r="2918" spans="1:11" hidden="1">
      <c r="A2918" s="58" t="s">
        <v>112</v>
      </c>
      <c r="B2918" s="58">
        <v>2024</v>
      </c>
      <c r="C2918" s="58" t="s">
        <v>29</v>
      </c>
      <c r="D2918" s="58" t="s">
        <v>116</v>
      </c>
      <c r="E2918" s="58" t="s">
        <v>105</v>
      </c>
      <c r="F2918" s="58" t="s">
        <v>106</v>
      </c>
      <c r="G2918" s="58" t="s">
        <v>107</v>
      </c>
      <c r="H2918" s="58" t="s">
        <v>108</v>
      </c>
      <c r="I2918" s="58" t="s">
        <v>109</v>
      </c>
      <c r="J2918" s="58">
        <v>981</v>
      </c>
      <c r="K2918" s="58">
        <v>1402.83</v>
      </c>
    </row>
    <row r="2919" spans="1:11" hidden="1">
      <c r="A2919" s="58" t="s">
        <v>110</v>
      </c>
      <c r="B2919" s="58">
        <v>2024</v>
      </c>
      <c r="C2919" s="58" t="s">
        <v>29</v>
      </c>
      <c r="D2919" s="58" t="s">
        <v>116</v>
      </c>
      <c r="E2919" s="58" t="s">
        <v>105</v>
      </c>
      <c r="F2919" s="58" t="s">
        <v>106</v>
      </c>
      <c r="G2919" s="58" t="s">
        <v>107</v>
      </c>
      <c r="H2919" s="58" t="s">
        <v>108</v>
      </c>
      <c r="I2919" s="58" t="s">
        <v>109</v>
      </c>
      <c r="J2919" s="58">
        <v>348</v>
      </c>
      <c r="K2919" s="58">
        <v>497.64</v>
      </c>
    </row>
    <row r="2920" spans="1:11" hidden="1">
      <c r="A2920" s="58" t="s">
        <v>110</v>
      </c>
      <c r="B2920" s="58">
        <v>2024</v>
      </c>
      <c r="C2920" s="58" t="s">
        <v>29</v>
      </c>
      <c r="D2920" s="58" t="s">
        <v>116</v>
      </c>
      <c r="E2920" s="58" t="s">
        <v>105</v>
      </c>
      <c r="F2920" s="58" t="s">
        <v>106</v>
      </c>
      <c r="G2920" s="58" t="s">
        <v>107</v>
      </c>
      <c r="H2920" s="58" t="s">
        <v>108</v>
      </c>
      <c r="I2920" s="58" t="s">
        <v>109</v>
      </c>
      <c r="J2920" s="58">
        <v>129</v>
      </c>
      <c r="K2920" s="58">
        <v>184.47</v>
      </c>
    </row>
    <row r="2921" spans="1:11" hidden="1">
      <c r="A2921" s="58" t="s">
        <v>112</v>
      </c>
      <c r="B2921" s="58">
        <v>2024</v>
      </c>
      <c r="C2921" s="58" t="s">
        <v>29</v>
      </c>
      <c r="D2921" s="58" t="s">
        <v>116</v>
      </c>
      <c r="E2921" s="58" t="s">
        <v>105</v>
      </c>
      <c r="F2921" s="58" t="s">
        <v>106</v>
      </c>
      <c r="G2921" s="58" t="s">
        <v>107</v>
      </c>
      <c r="H2921" s="58" t="s">
        <v>108</v>
      </c>
      <c r="I2921" s="58" t="s">
        <v>109</v>
      </c>
      <c r="J2921" s="58">
        <v>351</v>
      </c>
      <c r="K2921" s="58">
        <v>501.93</v>
      </c>
    </row>
    <row r="2922" spans="1:11" hidden="1">
      <c r="A2922" s="58" t="s">
        <v>110</v>
      </c>
      <c r="B2922" s="58">
        <v>2024</v>
      </c>
      <c r="C2922" s="58" t="s">
        <v>29</v>
      </c>
      <c r="D2922" s="58" t="s">
        <v>116</v>
      </c>
      <c r="E2922" s="58" t="s">
        <v>105</v>
      </c>
      <c r="F2922" s="58" t="s">
        <v>106</v>
      </c>
      <c r="G2922" s="58" t="s">
        <v>107</v>
      </c>
      <c r="H2922" s="58" t="s">
        <v>108</v>
      </c>
      <c r="I2922" s="58" t="s">
        <v>109</v>
      </c>
      <c r="J2922" s="58">
        <v>762</v>
      </c>
      <c r="K2922" s="58">
        <v>1089.6600000000001</v>
      </c>
    </row>
    <row r="2923" spans="1:11" hidden="1">
      <c r="A2923" s="58" t="s">
        <v>103</v>
      </c>
      <c r="B2923" s="58">
        <v>2024</v>
      </c>
      <c r="C2923" s="58" t="s">
        <v>29</v>
      </c>
      <c r="D2923" s="58" t="s">
        <v>116</v>
      </c>
      <c r="E2923" s="58" t="s">
        <v>105</v>
      </c>
      <c r="F2923" s="58" t="s">
        <v>106</v>
      </c>
      <c r="G2923" s="58" t="s">
        <v>107</v>
      </c>
      <c r="H2923" s="58" t="s">
        <v>108</v>
      </c>
      <c r="I2923" s="58" t="s">
        <v>109</v>
      </c>
      <c r="J2923" s="58">
        <v>849</v>
      </c>
      <c r="K2923" s="58">
        <v>1214.07</v>
      </c>
    </row>
    <row r="2924" spans="1:11" hidden="1">
      <c r="A2924" s="58" t="s">
        <v>110</v>
      </c>
      <c r="B2924" s="58">
        <v>2024</v>
      </c>
      <c r="C2924" s="58" t="s">
        <v>29</v>
      </c>
      <c r="D2924" s="58" t="s">
        <v>116</v>
      </c>
      <c r="E2924" s="58" t="s">
        <v>105</v>
      </c>
      <c r="F2924" s="58" t="s">
        <v>106</v>
      </c>
      <c r="G2924" s="58" t="s">
        <v>107</v>
      </c>
      <c r="H2924" s="58" t="s">
        <v>108</v>
      </c>
      <c r="I2924" s="58" t="s">
        <v>109</v>
      </c>
      <c r="J2924" s="58">
        <v>131</v>
      </c>
      <c r="K2924" s="58">
        <v>187.33</v>
      </c>
    </row>
    <row r="2925" spans="1:11" hidden="1">
      <c r="A2925" s="58" t="s">
        <v>112</v>
      </c>
      <c r="B2925" s="58">
        <v>2024</v>
      </c>
      <c r="C2925" s="58" t="s">
        <v>28</v>
      </c>
      <c r="D2925" s="58" t="s">
        <v>116</v>
      </c>
      <c r="E2925" s="58" t="s">
        <v>105</v>
      </c>
      <c r="F2925" s="58" t="s">
        <v>106</v>
      </c>
      <c r="G2925" s="58" t="s">
        <v>107</v>
      </c>
      <c r="H2925" s="58" t="s">
        <v>108</v>
      </c>
      <c r="I2925" s="58" t="s">
        <v>109</v>
      </c>
      <c r="J2925" s="58">
        <v>134</v>
      </c>
      <c r="K2925" s="58">
        <v>191.62</v>
      </c>
    </row>
    <row r="2926" spans="1:11" hidden="1">
      <c r="A2926" s="58" t="s">
        <v>112</v>
      </c>
      <c r="B2926" s="58">
        <v>2024</v>
      </c>
      <c r="C2926" s="58" t="s">
        <v>28</v>
      </c>
      <c r="D2926" s="58" t="s">
        <v>116</v>
      </c>
      <c r="E2926" s="58" t="s">
        <v>105</v>
      </c>
      <c r="F2926" s="58" t="s">
        <v>106</v>
      </c>
      <c r="G2926" s="58" t="s">
        <v>107</v>
      </c>
      <c r="H2926" s="58" t="s">
        <v>108</v>
      </c>
      <c r="I2926" s="58" t="s">
        <v>109</v>
      </c>
      <c r="J2926" s="58">
        <v>356</v>
      </c>
      <c r="K2926" s="58">
        <v>509.08</v>
      </c>
    </row>
    <row r="2927" spans="1:11" hidden="1">
      <c r="A2927" s="58" t="s">
        <v>112</v>
      </c>
      <c r="B2927" s="58">
        <v>2024</v>
      </c>
      <c r="C2927" s="58" t="s">
        <v>28</v>
      </c>
      <c r="D2927" s="58" t="s">
        <v>116</v>
      </c>
      <c r="E2927" s="58" t="s">
        <v>105</v>
      </c>
      <c r="F2927" s="58" t="s">
        <v>106</v>
      </c>
      <c r="G2927" s="58" t="s">
        <v>107</v>
      </c>
      <c r="H2927" s="58" t="s">
        <v>108</v>
      </c>
      <c r="I2927" s="58" t="s">
        <v>109</v>
      </c>
      <c r="J2927" s="58">
        <v>136</v>
      </c>
      <c r="K2927" s="58">
        <v>526.24</v>
      </c>
    </row>
    <row r="2928" spans="1:11" hidden="1">
      <c r="A2928" s="58" t="s">
        <v>112</v>
      </c>
      <c r="B2928" s="58">
        <v>2024</v>
      </c>
      <c r="C2928" s="58" t="s">
        <v>28</v>
      </c>
      <c r="D2928" s="58" t="s">
        <v>116</v>
      </c>
      <c r="E2928" s="58" t="s">
        <v>105</v>
      </c>
      <c r="F2928" s="58" t="s">
        <v>106</v>
      </c>
      <c r="G2928" s="58" t="s">
        <v>107</v>
      </c>
      <c r="H2928" s="58" t="s">
        <v>108</v>
      </c>
      <c r="I2928" s="58" t="s">
        <v>109</v>
      </c>
      <c r="J2928" s="58">
        <v>980</v>
      </c>
      <c r="K2928" s="58">
        <v>1401.4</v>
      </c>
    </row>
    <row r="2929" spans="1:11" hidden="1">
      <c r="A2929" s="58" t="s">
        <v>110</v>
      </c>
      <c r="B2929" s="58">
        <v>2024</v>
      </c>
      <c r="C2929" s="58" t="s">
        <v>28</v>
      </c>
      <c r="D2929" s="58" t="s">
        <v>116</v>
      </c>
      <c r="E2929" s="58" t="s">
        <v>105</v>
      </c>
      <c r="F2929" s="58" t="s">
        <v>106</v>
      </c>
      <c r="G2929" s="58" t="s">
        <v>107</v>
      </c>
      <c r="H2929" s="58" t="s">
        <v>108</v>
      </c>
      <c r="I2929" s="58" t="s">
        <v>109</v>
      </c>
      <c r="J2929" s="58">
        <v>354</v>
      </c>
      <c r="K2929" s="58">
        <v>506.22</v>
      </c>
    </row>
    <row r="2930" spans="1:11" hidden="1">
      <c r="A2930" s="58" t="s">
        <v>110</v>
      </c>
      <c r="B2930" s="58">
        <v>2024</v>
      </c>
      <c r="C2930" s="58" t="s">
        <v>28</v>
      </c>
      <c r="D2930" s="58" t="s">
        <v>116</v>
      </c>
      <c r="E2930" s="58" t="s">
        <v>105</v>
      </c>
      <c r="F2930" s="58" t="s">
        <v>106</v>
      </c>
      <c r="G2930" s="58" t="s">
        <v>107</v>
      </c>
      <c r="H2930" s="58" t="s">
        <v>108</v>
      </c>
      <c r="I2930" s="58" t="s">
        <v>109</v>
      </c>
      <c r="J2930" s="58">
        <v>135</v>
      </c>
      <c r="K2930" s="58">
        <v>193.05</v>
      </c>
    </row>
    <row r="2931" spans="1:11" hidden="1">
      <c r="A2931" s="58" t="s">
        <v>112</v>
      </c>
      <c r="B2931" s="58">
        <v>2024</v>
      </c>
      <c r="C2931" s="58" t="s">
        <v>28</v>
      </c>
      <c r="D2931" s="58" t="s">
        <v>116</v>
      </c>
      <c r="E2931" s="58" t="s">
        <v>105</v>
      </c>
      <c r="F2931" s="58" t="s">
        <v>106</v>
      </c>
      <c r="G2931" s="58" t="s">
        <v>107</v>
      </c>
      <c r="H2931" s="58" t="s">
        <v>108</v>
      </c>
      <c r="I2931" s="58" t="s">
        <v>109</v>
      </c>
      <c r="J2931" s="58">
        <v>357</v>
      </c>
      <c r="K2931" s="58">
        <v>510.51</v>
      </c>
    </row>
    <row r="2932" spans="1:11" hidden="1">
      <c r="A2932" s="58" t="s">
        <v>112</v>
      </c>
      <c r="B2932" s="58">
        <v>2024</v>
      </c>
      <c r="C2932" s="58" t="s">
        <v>28</v>
      </c>
      <c r="D2932" s="58" t="s">
        <v>116</v>
      </c>
      <c r="E2932" s="58" t="s">
        <v>105</v>
      </c>
      <c r="F2932" s="58" t="s">
        <v>106</v>
      </c>
      <c r="G2932" s="58" t="s">
        <v>107</v>
      </c>
      <c r="H2932" s="58" t="s">
        <v>108</v>
      </c>
      <c r="I2932" s="58" t="s">
        <v>109</v>
      </c>
      <c r="J2932" s="58">
        <v>848</v>
      </c>
      <c r="K2932" s="58">
        <v>1212.6400000000001</v>
      </c>
    </row>
    <row r="2933" spans="1:11" hidden="1">
      <c r="A2933" s="58" t="s">
        <v>112</v>
      </c>
      <c r="B2933" s="58">
        <v>2024</v>
      </c>
      <c r="C2933" s="58" t="s">
        <v>28</v>
      </c>
      <c r="D2933" s="58" t="s">
        <v>116</v>
      </c>
      <c r="E2933" s="58" t="s">
        <v>105</v>
      </c>
      <c r="F2933" s="58" t="s">
        <v>106</v>
      </c>
      <c r="G2933" s="58" t="s">
        <v>107</v>
      </c>
      <c r="H2933" s="58" t="s">
        <v>108</v>
      </c>
      <c r="I2933" s="58" t="s">
        <v>109</v>
      </c>
      <c r="J2933" s="58">
        <v>137</v>
      </c>
      <c r="K2933" s="58">
        <v>195.91</v>
      </c>
    </row>
    <row r="2934" spans="1:11" hidden="1">
      <c r="A2934" s="58" t="s">
        <v>112</v>
      </c>
      <c r="B2934" s="58">
        <v>2024</v>
      </c>
      <c r="C2934" s="58" t="s">
        <v>28</v>
      </c>
      <c r="D2934" s="58" t="s">
        <v>116</v>
      </c>
      <c r="E2934" s="58" t="s">
        <v>105</v>
      </c>
      <c r="F2934" s="58" t="s">
        <v>106</v>
      </c>
      <c r="G2934" s="58" t="s">
        <v>107</v>
      </c>
      <c r="H2934" s="58" t="s">
        <v>108</v>
      </c>
      <c r="I2934" s="58" t="s">
        <v>109</v>
      </c>
      <c r="J2934" s="58">
        <v>353</v>
      </c>
      <c r="K2934" s="58">
        <v>504.79</v>
      </c>
    </row>
    <row r="2935" spans="1:11" hidden="1">
      <c r="A2935" s="58" t="s">
        <v>110</v>
      </c>
      <c r="B2935" s="58">
        <v>2024</v>
      </c>
      <c r="C2935" s="58" t="s">
        <v>24</v>
      </c>
      <c r="D2935" s="58" t="s">
        <v>116</v>
      </c>
      <c r="E2935" s="58" t="s">
        <v>105</v>
      </c>
      <c r="F2935" s="58" t="s">
        <v>106</v>
      </c>
      <c r="G2935" s="58" t="s">
        <v>107</v>
      </c>
      <c r="H2935" s="58" t="s">
        <v>108</v>
      </c>
      <c r="I2935" s="58" t="s">
        <v>109</v>
      </c>
      <c r="J2935" s="58">
        <v>152</v>
      </c>
      <c r="K2935" s="58">
        <v>217.36</v>
      </c>
    </row>
    <row r="2936" spans="1:11" hidden="1">
      <c r="A2936" s="58" t="s">
        <v>110</v>
      </c>
      <c r="B2936" s="58">
        <v>2024</v>
      </c>
      <c r="C2936" s="58" t="s">
        <v>24</v>
      </c>
      <c r="D2936" s="58" t="s">
        <v>116</v>
      </c>
      <c r="E2936" s="58" t="s">
        <v>105</v>
      </c>
      <c r="F2936" s="58" t="s">
        <v>106</v>
      </c>
      <c r="G2936" s="58" t="s">
        <v>107</v>
      </c>
      <c r="H2936" s="58" t="s">
        <v>108</v>
      </c>
      <c r="I2936" s="58" t="s">
        <v>109</v>
      </c>
      <c r="J2936" s="58">
        <v>154</v>
      </c>
      <c r="K2936" s="58">
        <v>526.24</v>
      </c>
    </row>
    <row r="2937" spans="1:11" hidden="1">
      <c r="A2937" s="58" t="s">
        <v>110</v>
      </c>
      <c r="B2937" s="58">
        <v>2024</v>
      </c>
      <c r="C2937" s="58" t="s">
        <v>24</v>
      </c>
      <c r="D2937" s="58" t="s">
        <v>116</v>
      </c>
      <c r="E2937" s="58" t="s">
        <v>105</v>
      </c>
      <c r="F2937" s="58" t="s">
        <v>106</v>
      </c>
      <c r="G2937" s="58" t="s">
        <v>107</v>
      </c>
      <c r="H2937" s="58" t="s">
        <v>108</v>
      </c>
      <c r="I2937" s="58" t="s">
        <v>109</v>
      </c>
      <c r="J2937" s="58">
        <v>370</v>
      </c>
      <c r="K2937" s="58">
        <v>526.24</v>
      </c>
    </row>
    <row r="2938" spans="1:11" hidden="1">
      <c r="A2938" s="58" t="s">
        <v>110</v>
      </c>
      <c r="B2938" s="58">
        <v>2024</v>
      </c>
      <c r="C2938" s="58" t="s">
        <v>24</v>
      </c>
      <c r="D2938" s="58" t="s">
        <v>116</v>
      </c>
      <c r="E2938" s="58" t="s">
        <v>105</v>
      </c>
      <c r="F2938" s="58" t="s">
        <v>106</v>
      </c>
      <c r="G2938" s="58" t="s">
        <v>107</v>
      </c>
      <c r="H2938" s="58" t="s">
        <v>108</v>
      </c>
      <c r="I2938" s="58" t="s">
        <v>109</v>
      </c>
      <c r="J2938" s="58">
        <v>978</v>
      </c>
      <c r="K2938" s="58">
        <v>1398.54</v>
      </c>
    </row>
    <row r="2939" spans="1:11" hidden="1">
      <c r="A2939" s="58" t="s">
        <v>103</v>
      </c>
      <c r="B2939" s="58">
        <v>2024</v>
      </c>
      <c r="C2939" s="58" t="s">
        <v>24</v>
      </c>
      <c r="D2939" s="58" t="s">
        <v>116</v>
      </c>
      <c r="E2939" s="58" t="s">
        <v>105</v>
      </c>
      <c r="F2939" s="58" t="s">
        <v>106</v>
      </c>
      <c r="G2939" s="58" t="s">
        <v>107</v>
      </c>
      <c r="H2939" s="58" t="s">
        <v>108</v>
      </c>
      <c r="I2939" s="58" t="s">
        <v>109</v>
      </c>
      <c r="J2939" s="58">
        <v>372</v>
      </c>
      <c r="K2939" s="58">
        <v>531.96</v>
      </c>
    </row>
    <row r="2940" spans="1:11" hidden="1">
      <c r="A2940" s="58" t="s">
        <v>103</v>
      </c>
      <c r="B2940" s="58">
        <v>2024</v>
      </c>
      <c r="C2940" s="58" t="s">
        <v>24</v>
      </c>
      <c r="D2940" s="58" t="s">
        <v>116</v>
      </c>
      <c r="E2940" s="58" t="s">
        <v>105</v>
      </c>
      <c r="F2940" s="58" t="s">
        <v>106</v>
      </c>
      <c r="G2940" s="58" t="s">
        <v>107</v>
      </c>
      <c r="H2940" s="58" t="s">
        <v>108</v>
      </c>
      <c r="I2940" s="58" t="s">
        <v>109</v>
      </c>
      <c r="J2940" s="58">
        <v>153</v>
      </c>
      <c r="K2940" s="58">
        <v>218.79</v>
      </c>
    </row>
    <row r="2941" spans="1:11" hidden="1">
      <c r="A2941" s="58" t="s">
        <v>110</v>
      </c>
      <c r="B2941" s="58">
        <v>2024</v>
      </c>
      <c r="C2941" s="58" t="s">
        <v>24</v>
      </c>
      <c r="D2941" s="58" t="s">
        <v>116</v>
      </c>
      <c r="E2941" s="58" t="s">
        <v>105</v>
      </c>
      <c r="F2941" s="58" t="s">
        <v>106</v>
      </c>
      <c r="G2941" s="58" t="s">
        <v>107</v>
      </c>
      <c r="H2941" s="58" t="s">
        <v>108</v>
      </c>
      <c r="I2941" s="58" t="s">
        <v>109</v>
      </c>
      <c r="J2941" s="58">
        <v>369</v>
      </c>
      <c r="K2941" s="58">
        <v>527.66999999999996</v>
      </c>
    </row>
    <row r="2942" spans="1:11" hidden="1">
      <c r="A2942" s="58" t="s">
        <v>110</v>
      </c>
      <c r="B2942" s="58">
        <v>2024</v>
      </c>
      <c r="C2942" s="58" t="s">
        <v>24</v>
      </c>
      <c r="D2942" s="58" t="s">
        <v>116</v>
      </c>
      <c r="E2942" s="58" t="s">
        <v>105</v>
      </c>
      <c r="F2942" s="58" t="s">
        <v>106</v>
      </c>
      <c r="G2942" s="58" t="s">
        <v>107</v>
      </c>
      <c r="H2942" s="58" t="s">
        <v>108</v>
      </c>
      <c r="I2942" s="58" t="s">
        <v>109</v>
      </c>
      <c r="J2942" s="58">
        <v>759</v>
      </c>
      <c r="K2942" s="58">
        <v>1085.3699999999999</v>
      </c>
    </row>
    <row r="2943" spans="1:11" hidden="1">
      <c r="A2943" s="58" t="s">
        <v>110</v>
      </c>
      <c r="B2943" s="58">
        <v>2024</v>
      </c>
      <c r="C2943" s="58" t="s">
        <v>24</v>
      </c>
      <c r="D2943" s="58" t="s">
        <v>116</v>
      </c>
      <c r="E2943" s="58" t="s">
        <v>105</v>
      </c>
      <c r="F2943" s="58" t="s">
        <v>106</v>
      </c>
      <c r="G2943" s="58" t="s">
        <v>107</v>
      </c>
      <c r="H2943" s="58" t="s">
        <v>108</v>
      </c>
      <c r="I2943" s="58" t="s">
        <v>109</v>
      </c>
      <c r="J2943" s="58">
        <v>845</v>
      </c>
      <c r="K2943" s="58">
        <v>1208.3499999999999</v>
      </c>
    </row>
    <row r="2944" spans="1:11" hidden="1">
      <c r="A2944" s="58" t="s">
        <v>110</v>
      </c>
      <c r="B2944" s="58">
        <v>2024</v>
      </c>
      <c r="C2944" s="58" t="s">
        <v>24</v>
      </c>
      <c r="D2944" s="58" t="s">
        <v>116</v>
      </c>
      <c r="E2944" s="58" t="s">
        <v>105</v>
      </c>
      <c r="F2944" s="58" t="s">
        <v>106</v>
      </c>
      <c r="G2944" s="58" t="s">
        <v>107</v>
      </c>
      <c r="H2944" s="58" t="s">
        <v>108</v>
      </c>
      <c r="I2944" s="58" t="s">
        <v>109</v>
      </c>
      <c r="J2944" s="58">
        <v>371</v>
      </c>
      <c r="K2944" s="58">
        <v>530.53</v>
      </c>
    </row>
    <row r="2945" spans="1:11" hidden="1">
      <c r="A2945" s="58" t="s">
        <v>112</v>
      </c>
      <c r="B2945" s="58">
        <v>2024</v>
      </c>
      <c r="C2945" s="58" t="s">
        <v>27</v>
      </c>
      <c r="D2945" s="58" t="s">
        <v>116</v>
      </c>
      <c r="E2945" s="58" t="s">
        <v>105</v>
      </c>
      <c r="F2945" s="58" t="s">
        <v>106</v>
      </c>
      <c r="G2945" s="58" t="s">
        <v>107</v>
      </c>
      <c r="H2945" s="58" t="s">
        <v>108</v>
      </c>
      <c r="I2945" s="58" t="s">
        <v>109</v>
      </c>
      <c r="J2945" s="58">
        <v>140</v>
      </c>
      <c r="K2945" s="58">
        <v>200.2</v>
      </c>
    </row>
    <row r="2946" spans="1:11" hidden="1">
      <c r="A2946" s="58" t="s">
        <v>103</v>
      </c>
      <c r="B2946" s="58">
        <v>2024</v>
      </c>
      <c r="C2946" s="58" t="s">
        <v>27</v>
      </c>
      <c r="D2946" s="58" t="s">
        <v>116</v>
      </c>
      <c r="E2946" s="58" t="s">
        <v>105</v>
      </c>
      <c r="F2946" s="58" t="s">
        <v>106</v>
      </c>
      <c r="G2946" s="58" t="s">
        <v>107</v>
      </c>
      <c r="H2946" s="58" t="s">
        <v>108</v>
      </c>
      <c r="I2946" s="58" t="s">
        <v>109</v>
      </c>
      <c r="J2946" s="58">
        <v>362</v>
      </c>
      <c r="K2946" s="58">
        <v>517.66</v>
      </c>
    </row>
    <row r="2947" spans="1:11" hidden="1">
      <c r="A2947" s="58" t="s">
        <v>112</v>
      </c>
      <c r="B2947" s="58">
        <v>2024</v>
      </c>
      <c r="C2947" s="58" t="s">
        <v>27</v>
      </c>
      <c r="D2947" s="58" t="s">
        <v>116</v>
      </c>
      <c r="E2947" s="58" t="s">
        <v>105</v>
      </c>
      <c r="F2947" s="58" t="s">
        <v>106</v>
      </c>
      <c r="G2947" s="58" t="s">
        <v>107</v>
      </c>
      <c r="H2947" s="58" t="s">
        <v>108</v>
      </c>
      <c r="I2947" s="58" t="s">
        <v>109</v>
      </c>
      <c r="J2947" s="58">
        <v>142</v>
      </c>
      <c r="K2947" s="58">
        <v>526.24</v>
      </c>
    </row>
    <row r="2948" spans="1:11" hidden="1">
      <c r="A2948" s="58" t="s">
        <v>103</v>
      </c>
      <c r="B2948" s="58">
        <v>2024</v>
      </c>
      <c r="C2948" s="58" t="s">
        <v>27</v>
      </c>
      <c r="D2948" s="58" t="s">
        <v>116</v>
      </c>
      <c r="E2948" s="58" t="s">
        <v>105</v>
      </c>
      <c r="F2948" s="58" t="s">
        <v>106</v>
      </c>
      <c r="G2948" s="58" t="s">
        <v>107</v>
      </c>
      <c r="H2948" s="58" t="s">
        <v>108</v>
      </c>
      <c r="I2948" s="58" t="s">
        <v>109</v>
      </c>
      <c r="J2948" s="58">
        <v>358</v>
      </c>
      <c r="K2948" s="58">
        <v>526.24</v>
      </c>
    </row>
    <row r="2949" spans="1:11" hidden="1">
      <c r="A2949" s="58" t="s">
        <v>110</v>
      </c>
      <c r="B2949" s="58">
        <v>2024</v>
      </c>
      <c r="C2949" s="58" t="s">
        <v>27</v>
      </c>
      <c r="D2949" s="58" t="s">
        <v>116</v>
      </c>
      <c r="E2949" s="58" t="s">
        <v>105</v>
      </c>
      <c r="F2949" s="58" t="s">
        <v>106</v>
      </c>
      <c r="G2949" s="58" t="s">
        <v>107</v>
      </c>
      <c r="H2949" s="58" t="s">
        <v>108</v>
      </c>
      <c r="I2949" s="58" t="s">
        <v>109</v>
      </c>
      <c r="J2949" s="58">
        <v>979</v>
      </c>
      <c r="K2949" s="58">
        <v>1399.97</v>
      </c>
    </row>
    <row r="2950" spans="1:11" hidden="1">
      <c r="A2950" s="58" t="s">
        <v>112</v>
      </c>
      <c r="B2950" s="58">
        <v>2024</v>
      </c>
      <c r="C2950" s="58" t="s">
        <v>27</v>
      </c>
      <c r="D2950" s="58" t="s">
        <v>116</v>
      </c>
      <c r="E2950" s="58" t="s">
        <v>105</v>
      </c>
      <c r="F2950" s="58" t="s">
        <v>106</v>
      </c>
      <c r="G2950" s="58" t="s">
        <v>107</v>
      </c>
      <c r="H2950" s="58" t="s">
        <v>108</v>
      </c>
      <c r="I2950" s="58" t="s">
        <v>109</v>
      </c>
      <c r="J2950" s="58">
        <v>360</v>
      </c>
      <c r="K2950" s="58">
        <v>514.79999999999995</v>
      </c>
    </row>
    <row r="2951" spans="1:11" hidden="1">
      <c r="A2951" s="58" t="s">
        <v>112</v>
      </c>
      <c r="B2951" s="58">
        <v>2024</v>
      </c>
      <c r="C2951" s="58" t="s">
        <v>27</v>
      </c>
      <c r="D2951" s="58" t="s">
        <v>116</v>
      </c>
      <c r="E2951" s="58" t="s">
        <v>105</v>
      </c>
      <c r="F2951" s="58" t="s">
        <v>106</v>
      </c>
      <c r="G2951" s="58" t="s">
        <v>107</v>
      </c>
      <c r="H2951" s="58" t="s">
        <v>108</v>
      </c>
      <c r="I2951" s="58" t="s">
        <v>109</v>
      </c>
      <c r="J2951" s="58">
        <v>141</v>
      </c>
      <c r="K2951" s="58">
        <v>201.63</v>
      </c>
    </row>
    <row r="2952" spans="1:11" hidden="1">
      <c r="A2952" s="58" t="s">
        <v>110</v>
      </c>
      <c r="B2952" s="58">
        <v>2024</v>
      </c>
      <c r="C2952" s="58" t="s">
        <v>27</v>
      </c>
      <c r="D2952" s="58" t="s">
        <v>116</v>
      </c>
      <c r="E2952" s="58" t="s">
        <v>105</v>
      </c>
      <c r="F2952" s="58" t="s">
        <v>106</v>
      </c>
      <c r="G2952" s="58" t="s">
        <v>107</v>
      </c>
      <c r="H2952" s="58" t="s">
        <v>108</v>
      </c>
      <c r="I2952" s="58" t="s">
        <v>109</v>
      </c>
      <c r="J2952" s="58">
        <v>363</v>
      </c>
      <c r="K2952" s="58">
        <v>519.09</v>
      </c>
    </row>
    <row r="2953" spans="1:11" hidden="1">
      <c r="A2953" s="58" t="s">
        <v>103</v>
      </c>
      <c r="B2953" s="58">
        <v>2024</v>
      </c>
      <c r="C2953" s="58" t="s">
        <v>27</v>
      </c>
      <c r="D2953" s="58" t="s">
        <v>116</v>
      </c>
      <c r="E2953" s="58" t="s">
        <v>105</v>
      </c>
      <c r="F2953" s="58" t="s">
        <v>106</v>
      </c>
      <c r="G2953" s="58" t="s">
        <v>107</v>
      </c>
      <c r="H2953" s="58" t="s">
        <v>108</v>
      </c>
      <c r="I2953" s="58" t="s">
        <v>109</v>
      </c>
      <c r="J2953" s="58">
        <v>761</v>
      </c>
      <c r="K2953" s="58">
        <v>1088.23</v>
      </c>
    </row>
    <row r="2954" spans="1:11" hidden="1">
      <c r="A2954" s="58" t="s">
        <v>112</v>
      </c>
      <c r="B2954" s="58">
        <v>2024</v>
      </c>
      <c r="C2954" s="58" t="s">
        <v>27</v>
      </c>
      <c r="D2954" s="58" t="s">
        <v>116</v>
      </c>
      <c r="E2954" s="58" t="s">
        <v>105</v>
      </c>
      <c r="F2954" s="58" t="s">
        <v>106</v>
      </c>
      <c r="G2954" s="58" t="s">
        <v>107</v>
      </c>
      <c r="H2954" s="58" t="s">
        <v>108</v>
      </c>
      <c r="I2954" s="58" t="s">
        <v>109</v>
      </c>
      <c r="J2954" s="58">
        <v>847</v>
      </c>
      <c r="K2954" s="58">
        <v>1211.21</v>
      </c>
    </row>
    <row r="2955" spans="1:11" hidden="1">
      <c r="A2955" s="58" t="s">
        <v>103</v>
      </c>
      <c r="B2955" s="58">
        <v>2024</v>
      </c>
      <c r="C2955" s="58" t="s">
        <v>27</v>
      </c>
      <c r="D2955" s="58" t="s">
        <v>116</v>
      </c>
      <c r="E2955" s="58" t="s">
        <v>105</v>
      </c>
      <c r="F2955" s="58" t="s">
        <v>106</v>
      </c>
      <c r="G2955" s="58" t="s">
        <v>107</v>
      </c>
      <c r="H2955" s="58" t="s">
        <v>108</v>
      </c>
      <c r="I2955" s="58" t="s">
        <v>109</v>
      </c>
      <c r="J2955" s="58">
        <v>143</v>
      </c>
      <c r="K2955" s="58">
        <v>204.49</v>
      </c>
    </row>
    <row r="2956" spans="1:11" hidden="1">
      <c r="A2956" s="58" t="s">
        <v>112</v>
      </c>
      <c r="B2956" s="58">
        <v>2024</v>
      </c>
      <c r="C2956" s="58" t="s">
        <v>27</v>
      </c>
      <c r="D2956" s="58" t="s">
        <v>116</v>
      </c>
      <c r="E2956" s="58" t="s">
        <v>105</v>
      </c>
      <c r="F2956" s="58" t="s">
        <v>106</v>
      </c>
      <c r="G2956" s="58" t="s">
        <v>107</v>
      </c>
      <c r="H2956" s="58" t="s">
        <v>108</v>
      </c>
      <c r="I2956" s="58" t="s">
        <v>109</v>
      </c>
      <c r="J2956" s="58">
        <v>359</v>
      </c>
      <c r="K2956" s="58">
        <v>513.37</v>
      </c>
    </row>
    <row r="2957" spans="1:11" hidden="1">
      <c r="A2957" s="58" t="s">
        <v>103</v>
      </c>
      <c r="B2957" s="58">
        <v>2024</v>
      </c>
      <c r="C2957" s="58" t="s">
        <v>33</v>
      </c>
      <c r="D2957" s="58" t="s">
        <v>116</v>
      </c>
      <c r="E2957" s="58" t="s">
        <v>105</v>
      </c>
      <c r="F2957" s="58" t="s">
        <v>106</v>
      </c>
      <c r="G2957" s="58" t="s">
        <v>107</v>
      </c>
      <c r="H2957" s="58" t="s">
        <v>108</v>
      </c>
      <c r="I2957" s="58" t="s">
        <v>109</v>
      </c>
      <c r="J2957" s="58">
        <v>356</v>
      </c>
      <c r="K2957" s="58">
        <v>509.08</v>
      </c>
    </row>
    <row r="2958" spans="1:11" hidden="1">
      <c r="A2958" s="58" t="s">
        <v>103</v>
      </c>
      <c r="B2958" s="58">
        <v>2024</v>
      </c>
      <c r="C2958" s="58" t="s">
        <v>33</v>
      </c>
      <c r="D2958" s="58" t="s">
        <v>116</v>
      </c>
      <c r="E2958" s="58" t="s">
        <v>105</v>
      </c>
      <c r="F2958" s="58" t="s">
        <v>106</v>
      </c>
      <c r="G2958" s="58" t="s">
        <v>107</v>
      </c>
      <c r="H2958" s="58" t="s">
        <v>108</v>
      </c>
      <c r="I2958" s="58" t="s">
        <v>109</v>
      </c>
      <c r="J2958" s="58">
        <v>326</v>
      </c>
      <c r="K2958" s="58">
        <v>466.18</v>
      </c>
    </row>
    <row r="2959" spans="1:11" hidden="1">
      <c r="A2959" s="58" t="s">
        <v>112</v>
      </c>
      <c r="B2959" s="58">
        <v>2024</v>
      </c>
      <c r="C2959" s="58" t="s">
        <v>33</v>
      </c>
      <c r="D2959" s="58" t="s">
        <v>116</v>
      </c>
      <c r="E2959" s="58" t="s">
        <v>105</v>
      </c>
      <c r="F2959" s="58" t="s">
        <v>106</v>
      </c>
      <c r="G2959" s="58" t="s">
        <v>107</v>
      </c>
      <c r="H2959" s="58" t="s">
        <v>108</v>
      </c>
      <c r="I2959" s="58" t="s">
        <v>109</v>
      </c>
      <c r="J2959" s="58">
        <v>358</v>
      </c>
      <c r="K2959" s="58">
        <v>526.24</v>
      </c>
    </row>
    <row r="2960" spans="1:11" hidden="1">
      <c r="A2960" s="58" t="s">
        <v>112</v>
      </c>
      <c r="B2960" s="58">
        <v>2024</v>
      </c>
      <c r="C2960" s="58" t="s">
        <v>33</v>
      </c>
      <c r="D2960" s="58" t="s">
        <v>116</v>
      </c>
      <c r="E2960" s="58" t="s">
        <v>105</v>
      </c>
      <c r="F2960" s="58" t="s">
        <v>106</v>
      </c>
      <c r="G2960" s="58" t="s">
        <v>107</v>
      </c>
      <c r="H2960" s="58" t="s">
        <v>108</v>
      </c>
      <c r="I2960" s="58" t="s">
        <v>109</v>
      </c>
      <c r="J2960" s="58">
        <v>328</v>
      </c>
      <c r="K2960" s="58">
        <v>526.24</v>
      </c>
    </row>
    <row r="2961" spans="1:11" hidden="1">
      <c r="A2961" s="58" t="s">
        <v>110</v>
      </c>
      <c r="B2961" s="58">
        <v>2024</v>
      </c>
      <c r="C2961" s="58" t="s">
        <v>33</v>
      </c>
      <c r="D2961" s="58" t="s">
        <v>116</v>
      </c>
      <c r="E2961" s="58" t="s">
        <v>105</v>
      </c>
      <c r="F2961" s="58" t="s">
        <v>106</v>
      </c>
      <c r="G2961" s="58" t="s">
        <v>107</v>
      </c>
      <c r="H2961" s="58" t="s">
        <v>108</v>
      </c>
      <c r="I2961" s="58" t="s">
        <v>109</v>
      </c>
      <c r="J2961" s="58">
        <v>985</v>
      </c>
      <c r="K2961" s="58">
        <v>1408.55</v>
      </c>
    </row>
    <row r="2962" spans="1:11" hidden="1">
      <c r="A2962" s="58" t="s">
        <v>103</v>
      </c>
      <c r="B2962" s="58">
        <v>2024</v>
      </c>
      <c r="C2962" s="58" t="s">
        <v>33</v>
      </c>
      <c r="D2962" s="58" t="s">
        <v>116</v>
      </c>
      <c r="E2962" s="58" t="s">
        <v>105</v>
      </c>
      <c r="F2962" s="58" t="s">
        <v>106</v>
      </c>
      <c r="G2962" s="58" t="s">
        <v>107</v>
      </c>
      <c r="H2962" s="58" t="s">
        <v>108</v>
      </c>
      <c r="I2962" s="58" t="s">
        <v>109</v>
      </c>
      <c r="J2962" s="58">
        <v>330</v>
      </c>
      <c r="K2962" s="58">
        <v>471.9</v>
      </c>
    </row>
    <row r="2963" spans="1:11" hidden="1">
      <c r="A2963" s="58" t="s">
        <v>103</v>
      </c>
      <c r="B2963" s="58">
        <v>2024</v>
      </c>
      <c r="C2963" s="58" t="s">
        <v>33</v>
      </c>
      <c r="D2963" s="58" t="s">
        <v>116</v>
      </c>
      <c r="E2963" s="58" t="s">
        <v>105</v>
      </c>
      <c r="F2963" s="58" t="s">
        <v>106</v>
      </c>
      <c r="G2963" s="58" t="s">
        <v>107</v>
      </c>
      <c r="H2963" s="58" t="s">
        <v>108</v>
      </c>
      <c r="I2963" s="58" t="s">
        <v>109</v>
      </c>
      <c r="J2963" s="58">
        <v>357</v>
      </c>
      <c r="K2963" s="58">
        <v>510.51</v>
      </c>
    </row>
    <row r="2964" spans="1:11" hidden="1">
      <c r="A2964" s="58" t="s">
        <v>110</v>
      </c>
      <c r="B2964" s="58">
        <v>2024</v>
      </c>
      <c r="C2964" s="58" t="s">
        <v>33</v>
      </c>
      <c r="D2964" s="58" t="s">
        <v>116</v>
      </c>
      <c r="E2964" s="58" t="s">
        <v>105</v>
      </c>
      <c r="F2964" s="58" t="s">
        <v>106</v>
      </c>
      <c r="G2964" s="58" t="s">
        <v>107</v>
      </c>
      <c r="H2964" s="58" t="s">
        <v>108</v>
      </c>
      <c r="I2964" s="58" t="s">
        <v>109</v>
      </c>
      <c r="J2964" s="58">
        <v>327</v>
      </c>
      <c r="K2964" s="58">
        <v>467.61</v>
      </c>
    </row>
    <row r="2965" spans="1:11" hidden="1">
      <c r="A2965" s="58" t="s">
        <v>112</v>
      </c>
      <c r="B2965" s="58">
        <v>2024</v>
      </c>
      <c r="C2965" s="58" t="s">
        <v>33</v>
      </c>
      <c r="D2965" s="58" t="s">
        <v>116</v>
      </c>
      <c r="E2965" s="58" t="s">
        <v>105</v>
      </c>
      <c r="F2965" s="58" t="s">
        <v>106</v>
      </c>
      <c r="G2965" s="58" t="s">
        <v>107</v>
      </c>
      <c r="H2965" s="58" t="s">
        <v>108</v>
      </c>
      <c r="I2965" s="58" t="s">
        <v>109</v>
      </c>
      <c r="J2965" s="58">
        <v>766</v>
      </c>
      <c r="K2965" s="58">
        <v>1095.3800000000001</v>
      </c>
    </row>
    <row r="2966" spans="1:11" hidden="1">
      <c r="A2966" s="58" t="s">
        <v>112</v>
      </c>
      <c r="B2966" s="58">
        <v>2024</v>
      </c>
      <c r="C2966" s="58" t="s">
        <v>33</v>
      </c>
      <c r="D2966" s="58" t="s">
        <v>116</v>
      </c>
      <c r="E2966" s="58" t="s">
        <v>105</v>
      </c>
      <c r="F2966" s="58" t="s">
        <v>106</v>
      </c>
      <c r="G2966" s="58" t="s">
        <v>107</v>
      </c>
      <c r="H2966" s="58" t="s">
        <v>108</v>
      </c>
      <c r="I2966" s="58" t="s">
        <v>109</v>
      </c>
      <c r="J2966" s="58">
        <v>852</v>
      </c>
      <c r="K2966" s="58">
        <v>1218.3599999999999</v>
      </c>
    </row>
    <row r="2967" spans="1:11" hidden="1">
      <c r="A2967" s="58" t="s">
        <v>103</v>
      </c>
      <c r="B2967" s="58">
        <v>2024</v>
      </c>
      <c r="C2967" s="58" t="s">
        <v>33</v>
      </c>
      <c r="D2967" s="58" t="s">
        <v>116</v>
      </c>
      <c r="E2967" s="58" t="s">
        <v>105</v>
      </c>
      <c r="F2967" s="58" t="s">
        <v>106</v>
      </c>
      <c r="G2967" s="58" t="s">
        <v>107</v>
      </c>
      <c r="H2967" s="58" t="s">
        <v>108</v>
      </c>
      <c r="I2967" s="58" t="s">
        <v>109</v>
      </c>
      <c r="J2967" s="58">
        <v>353</v>
      </c>
      <c r="K2967" s="58">
        <v>504.79</v>
      </c>
    </row>
    <row r="2968" spans="1:11" hidden="1">
      <c r="A2968" s="58" t="s">
        <v>103</v>
      </c>
      <c r="B2968" s="58">
        <v>2024</v>
      </c>
      <c r="C2968" s="58" t="s">
        <v>33</v>
      </c>
      <c r="D2968" s="58" t="s">
        <v>116</v>
      </c>
      <c r="E2968" s="58" t="s">
        <v>105</v>
      </c>
      <c r="F2968" s="58" t="s">
        <v>106</v>
      </c>
      <c r="G2968" s="58" t="s">
        <v>107</v>
      </c>
      <c r="H2968" s="58" t="s">
        <v>108</v>
      </c>
      <c r="I2968" s="58" t="s">
        <v>109</v>
      </c>
      <c r="J2968" s="58">
        <v>329</v>
      </c>
      <c r="K2968" s="58">
        <v>470.47</v>
      </c>
    </row>
    <row r="2969" spans="1:11" hidden="1">
      <c r="A2969" s="58" t="s">
        <v>103</v>
      </c>
      <c r="B2969" s="58">
        <v>2024</v>
      </c>
      <c r="C2969" s="58" t="s">
        <v>32</v>
      </c>
      <c r="D2969" s="58" t="s">
        <v>116</v>
      </c>
      <c r="E2969" s="58" t="s">
        <v>105</v>
      </c>
      <c r="F2969" s="58" t="s">
        <v>106</v>
      </c>
      <c r="G2969" s="58" t="s">
        <v>107</v>
      </c>
      <c r="H2969" s="58" t="s">
        <v>108</v>
      </c>
      <c r="I2969" s="58" t="s">
        <v>109</v>
      </c>
      <c r="J2969" s="58">
        <v>362</v>
      </c>
      <c r="K2969" s="58">
        <v>517.66</v>
      </c>
    </row>
    <row r="2970" spans="1:11" hidden="1">
      <c r="A2970" s="58" t="s">
        <v>110</v>
      </c>
      <c r="B2970" s="58">
        <v>2024</v>
      </c>
      <c r="C2970" s="58" t="s">
        <v>32</v>
      </c>
      <c r="D2970" s="58" t="s">
        <v>116</v>
      </c>
      <c r="E2970" s="58" t="s">
        <v>105</v>
      </c>
      <c r="F2970" s="58" t="s">
        <v>106</v>
      </c>
      <c r="G2970" s="58" t="s">
        <v>107</v>
      </c>
      <c r="H2970" s="58" t="s">
        <v>108</v>
      </c>
      <c r="I2970" s="58" t="s">
        <v>109</v>
      </c>
      <c r="J2970" s="58">
        <v>332</v>
      </c>
      <c r="K2970" s="58">
        <v>474.76</v>
      </c>
    </row>
    <row r="2971" spans="1:11" hidden="1">
      <c r="A2971" s="58" t="s">
        <v>110</v>
      </c>
      <c r="B2971" s="58">
        <v>2024</v>
      </c>
      <c r="C2971" s="58" t="s">
        <v>32</v>
      </c>
      <c r="D2971" s="58" t="s">
        <v>116</v>
      </c>
      <c r="E2971" s="58" t="s">
        <v>105</v>
      </c>
      <c r="F2971" s="58" t="s">
        <v>106</v>
      </c>
      <c r="G2971" s="58" t="s">
        <v>107</v>
      </c>
      <c r="H2971" s="58" t="s">
        <v>108</v>
      </c>
      <c r="I2971" s="58" t="s">
        <v>109</v>
      </c>
      <c r="J2971" s="58">
        <v>334</v>
      </c>
      <c r="K2971" s="58">
        <v>526.24</v>
      </c>
    </row>
    <row r="2972" spans="1:11" hidden="1">
      <c r="A2972" s="58" t="s">
        <v>113</v>
      </c>
      <c r="B2972" s="58">
        <v>2024</v>
      </c>
      <c r="C2972" s="58" t="s">
        <v>32</v>
      </c>
      <c r="D2972" s="58" t="s">
        <v>116</v>
      </c>
      <c r="E2972" s="58" t="s">
        <v>105</v>
      </c>
      <c r="F2972" s="58" t="s">
        <v>106</v>
      </c>
      <c r="G2972" s="58" t="s">
        <v>107</v>
      </c>
      <c r="H2972" s="58" t="s">
        <v>108</v>
      </c>
      <c r="I2972" s="58" t="s">
        <v>109</v>
      </c>
      <c r="J2972" s="58">
        <v>984</v>
      </c>
      <c r="K2972" s="58">
        <v>1407.12</v>
      </c>
    </row>
    <row r="2973" spans="1:11" hidden="1">
      <c r="A2973" s="58" t="s">
        <v>112</v>
      </c>
      <c r="B2973" s="58">
        <v>2024</v>
      </c>
      <c r="C2973" s="58" t="s">
        <v>32</v>
      </c>
      <c r="D2973" s="58" t="s">
        <v>116</v>
      </c>
      <c r="E2973" s="58" t="s">
        <v>105</v>
      </c>
      <c r="F2973" s="58" t="s">
        <v>106</v>
      </c>
      <c r="G2973" s="58" t="s">
        <v>107</v>
      </c>
      <c r="H2973" s="58" t="s">
        <v>108</v>
      </c>
      <c r="I2973" s="58" t="s">
        <v>109</v>
      </c>
      <c r="J2973" s="58">
        <v>336</v>
      </c>
      <c r="K2973" s="58">
        <v>480.48</v>
      </c>
    </row>
    <row r="2974" spans="1:11" hidden="1">
      <c r="A2974" s="58" t="s">
        <v>112</v>
      </c>
      <c r="B2974" s="58">
        <v>2024</v>
      </c>
      <c r="C2974" s="58" t="s">
        <v>32</v>
      </c>
      <c r="D2974" s="58" t="s">
        <v>116</v>
      </c>
      <c r="E2974" s="58" t="s">
        <v>105</v>
      </c>
      <c r="F2974" s="58" t="s">
        <v>106</v>
      </c>
      <c r="G2974" s="58" t="s">
        <v>107</v>
      </c>
      <c r="H2974" s="58" t="s">
        <v>108</v>
      </c>
      <c r="I2974" s="58" t="s">
        <v>109</v>
      </c>
      <c r="J2974" s="58">
        <v>363</v>
      </c>
      <c r="K2974" s="58">
        <v>519.09</v>
      </c>
    </row>
    <row r="2975" spans="1:11" hidden="1">
      <c r="A2975" s="58" t="s">
        <v>113</v>
      </c>
      <c r="B2975" s="58">
        <v>2024</v>
      </c>
      <c r="C2975" s="58" t="s">
        <v>32</v>
      </c>
      <c r="D2975" s="58" t="s">
        <v>116</v>
      </c>
      <c r="E2975" s="58" t="s">
        <v>105</v>
      </c>
      <c r="F2975" s="58" t="s">
        <v>106</v>
      </c>
      <c r="G2975" s="58" t="s">
        <v>107</v>
      </c>
      <c r="H2975" s="58" t="s">
        <v>108</v>
      </c>
      <c r="I2975" s="58" t="s">
        <v>109</v>
      </c>
      <c r="J2975" s="58">
        <v>333</v>
      </c>
      <c r="K2975" s="58">
        <v>476.19</v>
      </c>
    </row>
    <row r="2976" spans="1:11" hidden="1">
      <c r="A2976" s="58" t="s">
        <v>110</v>
      </c>
      <c r="B2976" s="58">
        <v>2024</v>
      </c>
      <c r="C2976" s="58" t="s">
        <v>32</v>
      </c>
      <c r="D2976" s="58" t="s">
        <v>116</v>
      </c>
      <c r="E2976" s="58" t="s">
        <v>105</v>
      </c>
      <c r="F2976" s="58" t="s">
        <v>106</v>
      </c>
      <c r="G2976" s="58" t="s">
        <v>107</v>
      </c>
      <c r="H2976" s="58" t="s">
        <v>108</v>
      </c>
      <c r="I2976" s="58" t="s">
        <v>109</v>
      </c>
      <c r="J2976" s="58">
        <v>765</v>
      </c>
      <c r="K2976" s="58">
        <v>1093.95</v>
      </c>
    </row>
    <row r="2977" spans="1:11" hidden="1">
      <c r="A2977" s="58" t="s">
        <v>110</v>
      </c>
      <c r="B2977" s="58">
        <v>2024</v>
      </c>
      <c r="C2977" s="58" t="s">
        <v>32</v>
      </c>
      <c r="D2977" s="58" t="s">
        <v>116</v>
      </c>
      <c r="E2977" s="58" t="s">
        <v>105</v>
      </c>
      <c r="F2977" s="58" t="s">
        <v>106</v>
      </c>
      <c r="G2977" s="58" t="s">
        <v>107</v>
      </c>
      <c r="H2977" s="58" t="s">
        <v>108</v>
      </c>
      <c r="I2977" s="58" t="s">
        <v>109</v>
      </c>
      <c r="J2977" s="58">
        <v>359</v>
      </c>
      <c r="K2977" s="58">
        <v>513.37</v>
      </c>
    </row>
    <row r="2978" spans="1:11" hidden="1">
      <c r="A2978" s="58" t="s">
        <v>103</v>
      </c>
      <c r="B2978" s="58">
        <v>2024</v>
      </c>
      <c r="C2978" s="58" t="s">
        <v>32</v>
      </c>
      <c r="D2978" s="58" t="s">
        <v>116</v>
      </c>
      <c r="E2978" s="58" t="s">
        <v>105</v>
      </c>
      <c r="F2978" s="58" t="s">
        <v>106</v>
      </c>
      <c r="G2978" s="58" t="s">
        <v>107</v>
      </c>
      <c r="H2978" s="58" t="s">
        <v>108</v>
      </c>
      <c r="I2978" s="58" t="s">
        <v>109</v>
      </c>
      <c r="J2978" s="58">
        <v>335</v>
      </c>
      <c r="K2978" s="58">
        <v>479.05</v>
      </c>
    </row>
    <row r="2979" spans="1:11" hidden="1">
      <c r="A2979" s="58" t="s">
        <v>103</v>
      </c>
      <c r="B2979" s="58">
        <v>2024</v>
      </c>
      <c r="C2979" s="58" t="s">
        <v>31</v>
      </c>
      <c r="D2979" s="58" t="s">
        <v>116</v>
      </c>
      <c r="E2979" s="58" t="s">
        <v>105</v>
      </c>
      <c r="F2979" s="58" t="s">
        <v>106</v>
      </c>
      <c r="G2979" s="58" t="s">
        <v>107</v>
      </c>
      <c r="H2979" s="58" t="s">
        <v>108</v>
      </c>
      <c r="I2979" s="58" t="s">
        <v>109</v>
      </c>
      <c r="J2979" s="58">
        <v>368</v>
      </c>
      <c r="K2979" s="58">
        <v>526.24</v>
      </c>
    </row>
    <row r="2980" spans="1:11" hidden="1">
      <c r="A2980" s="58" t="s">
        <v>110</v>
      </c>
      <c r="B2980" s="58">
        <v>2024</v>
      </c>
      <c r="C2980" s="58" t="s">
        <v>31</v>
      </c>
      <c r="D2980" s="58" t="s">
        <v>116</v>
      </c>
      <c r="E2980" s="58" t="s">
        <v>105</v>
      </c>
      <c r="F2980" s="58" t="s">
        <v>106</v>
      </c>
      <c r="G2980" s="58" t="s">
        <v>107</v>
      </c>
      <c r="H2980" s="58" t="s">
        <v>108</v>
      </c>
      <c r="I2980" s="58" t="s">
        <v>109</v>
      </c>
      <c r="J2980" s="58">
        <v>338</v>
      </c>
      <c r="K2980" s="58">
        <v>483.34</v>
      </c>
    </row>
    <row r="2981" spans="1:11" hidden="1">
      <c r="A2981" s="58" t="s">
        <v>112</v>
      </c>
      <c r="B2981" s="58">
        <v>2024</v>
      </c>
      <c r="C2981" s="58" t="s">
        <v>31</v>
      </c>
      <c r="D2981" s="58" t="s">
        <v>116</v>
      </c>
      <c r="E2981" s="58" t="s">
        <v>105</v>
      </c>
      <c r="F2981" s="58" t="s">
        <v>106</v>
      </c>
      <c r="G2981" s="58" t="s">
        <v>107</v>
      </c>
      <c r="H2981" s="58" t="s">
        <v>108</v>
      </c>
      <c r="I2981" s="58" t="s">
        <v>109</v>
      </c>
      <c r="J2981" s="58">
        <v>364</v>
      </c>
      <c r="K2981" s="58">
        <v>526.24</v>
      </c>
    </row>
    <row r="2982" spans="1:11" hidden="1">
      <c r="A2982" s="58" t="s">
        <v>103</v>
      </c>
      <c r="B2982" s="58">
        <v>2024</v>
      </c>
      <c r="C2982" s="58" t="s">
        <v>31</v>
      </c>
      <c r="D2982" s="58" t="s">
        <v>116</v>
      </c>
      <c r="E2982" s="58" t="s">
        <v>105</v>
      </c>
      <c r="F2982" s="58" t="s">
        <v>106</v>
      </c>
      <c r="G2982" s="58" t="s">
        <v>107</v>
      </c>
      <c r="H2982" s="58" t="s">
        <v>108</v>
      </c>
      <c r="I2982" s="58" t="s">
        <v>109</v>
      </c>
      <c r="J2982" s="58">
        <v>340</v>
      </c>
      <c r="K2982" s="58">
        <v>526.24</v>
      </c>
    </row>
    <row r="2983" spans="1:11" hidden="1">
      <c r="A2983" s="58" t="s">
        <v>103</v>
      </c>
      <c r="B2983" s="58">
        <v>2024</v>
      </c>
      <c r="C2983" s="58" t="s">
        <v>31</v>
      </c>
      <c r="D2983" s="58" t="s">
        <v>116</v>
      </c>
      <c r="E2983" s="58" t="s">
        <v>105</v>
      </c>
      <c r="F2983" s="58" t="s">
        <v>106</v>
      </c>
      <c r="G2983" s="58" t="s">
        <v>107</v>
      </c>
      <c r="H2983" s="58" t="s">
        <v>108</v>
      </c>
      <c r="I2983" s="58" t="s">
        <v>109</v>
      </c>
      <c r="J2983" s="58">
        <v>983</v>
      </c>
      <c r="K2983" s="58">
        <v>1405.69</v>
      </c>
    </row>
    <row r="2984" spans="1:11" hidden="1">
      <c r="A2984" s="58" t="s">
        <v>103</v>
      </c>
      <c r="B2984" s="58">
        <v>2024</v>
      </c>
      <c r="C2984" s="58" t="s">
        <v>31</v>
      </c>
      <c r="D2984" s="58" t="s">
        <v>116</v>
      </c>
      <c r="E2984" s="58" t="s">
        <v>105</v>
      </c>
      <c r="F2984" s="58" t="s">
        <v>106</v>
      </c>
      <c r="G2984" s="58" t="s">
        <v>107</v>
      </c>
      <c r="H2984" s="58" t="s">
        <v>108</v>
      </c>
      <c r="I2984" s="58" t="s">
        <v>109</v>
      </c>
      <c r="J2984" s="58">
        <v>339</v>
      </c>
      <c r="K2984" s="58">
        <v>484.77</v>
      </c>
    </row>
    <row r="2985" spans="1:11" hidden="1">
      <c r="A2985" s="58" t="s">
        <v>103</v>
      </c>
      <c r="B2985" s="58">
        <v>2024</v>
      </c>
      <c r="C2985" s="58" t="s">
        <v>31</v>
      </c>
      <c r="D2985" s="58" t="s">
        <v>116</v>
      </c>
      <c r="E2985" s="58" t="s">
        <v>105</v>
      </c>
      <c r="F2985" s="58" t="s">
        <v>106</v>
      </c>
      <c r="G2985" s="58" t="s">
        <v>107</v>
      </c>
      <c r="H2985" s="58" t="s">
        <v>108</v>
      </c>
      <c r="I2985" s="58" t="s">
        <v>109</v>
      </c>
      <c r="J2985" s="58">
        <v>764</v>
      </c>
      <c r="K2985" s="58">
        <v>1092.52</v>
      </c>
    </row>
    <row r="2986" spans="1:11" hidden="1">
      <c r="A2986" s="58" t="s">
        <v>112</v>
      </c>
      <c r="B2986" s="58">
        <v>2024</v>
      </c>
      <c r="C2986" s="58" t="s">
        <v>31</v>
      </c>
      <c r="D2986" s="58" t="s">
        <v>116</v>
      </c>
      <c r="E2986" s="58" t="s">
        <v>105</v>
      </c>
      <c r="F2986" s="58" t="s">
        <v>106</v>
      </c>
      <c r="G2986" s="58" t="s">
        <v>107</v>
      </c>
      <c r="H2986" s="58" t="s">
        <v>108</v>
      </c>
      <c r="I2986" s="58" t="s">
        <v>109</v>
      </c>
      <c r="J2986" s="58">
        <v>851</v>
      </c>
      <c r="K2986" s="58">
        <v>1216.93</v>
      </c>
    </row>
    <row r="2987" spans="1:11" hidden="1">
      <c r="A2987" s="58" t="s">
        <v>110</v>
      </c>
      <c r="B2987" s="58">
        <v>2024</v>
      </c>
      <c r="C2987" s="58" t="s">
        <v>31</v>
      </c>
      <c r="D2987" s="58" t="s">
        <v>116</v>
      </c>
      <c r="E2987" s="58" t="s">
        <v>105</v>
      </c>
      <c r="F2987" s="58" t="s">
        <v>106</v>
      </c>
      <c r="G2987" s="58" t="s">
        <v>107</v>
      </c>
      <c r="H2987" s="58" t="s">
        <v>108</v>
      </c>
      <c r="I2987" s="58" t="s">
        <v>109</v>
      </c>
      <c r="J2987" s="58">
        <v>365</v>
      </c>
      <c r="K2987" s="58">
        <v>521.95000000000005</v>
      </c>
    </row>
    <row r="2988" spans="1:11" hidden="1">
      <c r="A2988" s="58" t="s">
        <v>103</v>
      </c>
      <c r="B2988" s="58">
        <v>2024</v>
      </c>
      <c r="C2988" s="58" t="s">
        <v>31</v>
      </c>
      <c r="D2988" s="58" t="s">
        <v>116</v>
      </c>
      <c r="E2988" s="58" t="s">
        <v>105</v>
      </c>
      <c r="F2988" s="58" t="s">
        <v>106</v>
      </c>
      <c r="G2988" s="58" t="s">
        <v>107</v>
      </c>
      <c r="H2988" s="58" t="s">
        <v>108</v>
      </c>
      <c r="I2988" s="58" t="s">
        <v>109</v>
      </c>
      <c r="J2988" s="58">
        <v>341</v>
      </c>
      <c r="K2988" s="58">
        <v>487.63</v>
      </c>
    </row>
    <row r="2989" spans="1:11">
      <c r="A2989" s="58" t="s">
        <v>103</v>
      </c>
      <c r="B2989" s="58">
        <v>2024</v>
      </c>
      <c r="C2989" s="58" t="s">
        <v>26</v>
      </c>
      <c r="D2989" s="58" t="s">
        <v>116</v>
      </c>
      <c r="E2989" s="58" t="s">
        <v>118</v>
      </c>
      <c r="F2989" s="58" t="s">
        <v>119</v>
      </c>
      <c r="G2989" s="58" t="s">
        <v>115</v>
      </c>
      <c r="H2989" s="58" t="s">
        <v>117</v>
      </c>
      <c r="I2989" s="58" t="s">
        <v>120</v>
      </c>
      <c r="J2989" s="58">
        <v>224</v>
      </c>
      <c r="K2989" s="58">
        <v>320.32</v>
      </c>
    </row>
    <row r="2990" spans="1:11">
      <c r="A2990" s="58" t="s">
        <v>103</v>
      </c>
      <c r="B2990" s="58">
        <v>2024</v>
      </c>
      <c r="C2990" s="58" t="s">
        <v>26</v>
      </c>
      <c r="D2990" s="58" t="s">
        <v>116</v>
      </c>
      <c r="E2990" s="58" t="s">
        <v>118</v>
      </c>
      <c r="F2990" s="58" t="s">
        <v>119</v>
      </c>
      <c r="G2990" s="58" t="s">
        <v>115</v>
      </c>
      <c r="H2990" s="58" t="s">
        <v>117</v>
      </c>
      <c r="I2990" s="58" t="s">
        <v>120</v>
      </c>
      <c r="J2990" s="58">
        <v>226</v>
      </c>
      <c r="K2990" s="58">
        <v>323.18</v>
      </c>
    </row>
    <row r="2991" spans="1:11">
      <c r="A2991" s="58" t="s">
        <v>110</v>
      </c>
      <c r="B2991" s="58">
        <v>2024</v>
      </c>
      <c r="C2991" s="58" t="s">
        <v>26</v>
      </c>
      <c r="D2991" s="58" t="s">
        <v>116</v>
      </c>
      <c r="E2991" s="58" t="s">
        <v>118</v>
      </c>
      <c r="F2991" s="58" t="s">
        <v>119</v>
      </c>
      <c r="G2991" s="58" t="s">
        <v>115</v>
      </c>
      <c r="H2991" s="58" t="s">
        <v>117</v>
      </c>
      <c r="I2991" s="58" t="s">
        <v>120</v>
      </c>
      <c r="J2991" s="58">
        <v>196</v>
      </c>
      <c r="K2991" s="58">
        <v>280.27999999999997</v>
      </c>
    </row>
    <row r="2992" spans="1:11">
      <c r="A2992" s="58" t="s">
        <v>110</v>
      </c>
      <c r="B2992" s="58">
        <v>2024</v>
      </c>
      <c r="C2992" s="58" t="s">
        <v>26</v>
      </c>
      <c r="D2992" s="58" t="s">
        <v>116</v>
      </c>
      <c r="E2992" s="58" t="s">
        <v>118</v>
      </c>
      <c r="F2992" s="58" t="s">
        <v>119</v>
      </c>
      <c r="G2992" s="58" t="s">
        <v>115</v>
      </c>
      <c r="H2992" s="58" t="s">
        <v>117</v>
      </c>
      <c r="I2992" s="58" t="s">
        <v>120</v>
      </c>
      <c r="J2992" s="58">
        <v>802</v>
      </c>
      <c r="K2992" s="58">
        <v>1146.8599999999999</v>
      </c>
    </row>
    <row r="2993" spans="1:11">
      <c r="A2993" s="58" t="s">
        <v>114</v>
      </c>
      <c r="B2993" s="58">
        <v>2024</v>
      </c>
      <c r="C2993" s="58" t="s">
        <v>26</v>
      </c>
      <c r="D2993" s="58" t="s">
        <v>116</v>
      </c>
      <c r="E2993" s="58" t="s">
        <v>118</v>
      </c>
      <c r="F2993" s="58" t="s">
        <v>119</v>
      </c>
      <c r="G2993" s="58" t="s">
        <v>115</v>
      </c>
      <c r="H2993" s="58" t="s">
        <v>117</v>
      </c>
      <c r="I2993" s="58" t="s">
        <v>120</v>
      </c>
      <c r="J2993" s="58">
        <v>888</v>
      </c>
      <c r="K2993" s="58">
        <v>1269.8399999999999</v>
      </c>
    </row>
    <row r="2994" spans="1:11">
      <c r="A2994" s="58" t="s">
        <v>114</v>
      </c>
      <c r="B2994" s="58">
        <v>2024</v>
      </c>
      <c r="C2994" s="58" t="s">
        <v>26</v>
      </c>
      <c r="D2994" s="58" t="s">
        <v>116</v>
      </c>
      <c r="E2994" s="58" t="s">
        <v>118</v>
      </c>
      <c r="F2994" s="58" t="s">
        <v>119</v>
      </c>
      <c r="G2994" s="58" t="s">
        <v>115</v>
      </c>
      <c r="H2994" s="58" t="s">
        <v>117</v>
      </c>
      <c r="I2994" s="58" t="s">
        <v>120</v>
      </c>
      <c r="J2994" s="58">
        <v>841</v>
      </c>
      <c r="K2994" s="58">
        <v>526.24</v>
      </c>
    </row>
    <row r="2995" spans="1:11">
      <c r="A2995" s="58" t="s">
        <v>110</v>
      </c>
      <c r="B2995" s="58">
        <v>2024</v>
      </c>
      <c r="C2995" s="58" t="s">
        <v>26</v>
      </c>
      <c r="D2995" s="58" t="s">
        <v>116</v>
      </c>
      <c r="E2995" s="58" t="s">
        <v>118</v>
      </c>
      <c r="F2995" s="58" t="s">
        <v>119</v>
      </c>
      <c r="G2995" s="58" t="s">
        <v>115</v>
      </c>
      <c r="H2995" s="58" t="s">
        <v>117</v>
      </c>
      <c r="I2995" s="58" t="s">
        <v>120</v>
      </c>
      <c r="J2995" s="58">
        <v>195</v>
      </c>
      <c r="K2995" s="58">
        <v>278.85000000000002</v>
      </c>
    </row>
    <row r="2996" spans="1:11">
      <c r="A2996" s="58" t="s">
        <v>110</v>
      </c>
      <c r="B2996" s="58">
        <v>2024</v>
      </c>
      <c r="C2996" s="58" t="s">
        <v>26</v>
      </c>
      <c r="D2996" s="58" t="s">
        <v>116</v>
      </c>
      <c r="E2996" s="58" t="s">
        <v>118</v>
      </c>
      <c r="F2996" s="58" t="s">
        <v>119</v>
      </c>
      <c r="G2996" s="58" t="s">
        <v>115</v>
      </c>
      <c r="H2996" s="58" t="s">
        <v>117</v>
      </c>
      <c r="I2996" s="58" t="s">
        <v>120</v>
      </c>
      <c r="J2996" s="58">
        <v>223</v>
      </c>
      <c r="K2996" s="58">
        <v>318.89</v>
      </c>
    </row>
    <row r="2997" spans="1:11">
      <c r="A2997" s="58" t="s">
        <v>103</v>
      </c>
      <c r="B2997" s="58">
        <v>2024</v>
      </c>
      <c r="C2997" s="58" t="s">
        <v>26</v>
      </c>
      <c r="D2997" s="58" t="s">
        <v>116</v>
      </c>
      <c r="E2997" s="58" t="s">
        <v>118</v>
      </c>
      <c r="F2997" s="58" t="s">
        <v>119</v>
      </c>
      <c r="G2997" s="58" t="s">
        <v>115</v>
      </c>
      <c r="H2997" s="58" t="s">
        <v>117</v>
      </c>
      <c r="I2997" s="58" t="s">
        <v>120</v>
      </c>
      <c r="J2997" s="58">
        <v>199</v>
      </c>
      <c r="K2997" s="58">
        <v>284.57</v>
      </c>
    </row>
    <row r="2998" spans="1:11">
      <c r="A2998" s="58" t="s">
        <v>103</v>
      </c>
      <c r="B2998" s="58">
        <v>2024</v>
      </c>
      <c r="C2998" s="58" t="s">
        <v>26</v>
      </c>
      <c r="D2998" s="58" t="s">
        <v>116</v>
      </c>
      <c r="E2998" s="58" t="s">
        <v>118</v>
      </c>
      <c r="F2998" s="58" t="s">
        <v>119</v>
      </c>
      <c r="G2998" s="58" t="s">
        <v>115</v>
      </c>
      <c r="H2998" s="58" t="s">
        <v>117</v>
      </c>
      <c r="I2998" s="58" t="s">
        <v>120</v>
      </c>
      <c r="J2998" s="58">
        <v>197</v>
      </c>
      <c r="K2998" s="58">
        <v>281.70999999999998</v>
      </c>
    </row>
    <row r="2999" spans="1:11">
      <c r="A2999" s="58" t="s">
        <v>110</v>
      </c>
      <c r="B2999" s="58">
        <v>2024</v>
      </c>
      <c r="C2999" s="58" t="s">
        <v>30</v>
      </c>
      <c r="D2999" s="58" t="s">
        <v>116</v>
      </c>
      <c r="E2999" s="58" t="s">
        <v>118</v>
      </c>
      <c r="F2999" s="58" t="s">
        <v>119</v>
      </c>
      <c r="G2999" s="58" t="s">
        <v>115</v>
      </c>
      <c r="H2999" s="58" t="s">
        <v>117</v>
      </c>
      <c r="I2999" s="58" t="s">
        <v>120</v>
      </c>
      <c r="J2999" s="58">
        <v>176</v>
      </c>
      <c r="K2999" s="58">
        <v>251.68</v>
      </c>
    </row>
    <row r="3000" spans="1:11">
      <c r="A3000" s="58" t="s">
        <v>103</v>
      </c>
      <c r="B3000" s="58">
        <v>2024</v>
      </c>
      <c r="C3000" s="58" t="s">
        <v>30</v>
      </c>
      <c r="D3000" s="58" t="s">
        <v>116</v>
      </c>
      <c r="E3000" s="58" t="s">
        <v>118</v>
      </c>
      <c r="F3000" s="58" t="s">
        <v>119</v>
      </c>
      <c r="G3000" s="58" t="s">
        <v>115</v>
      </c>
      <c r="H3000" s="58" t="s">
        <v>117</v>
      </c>
      <c r="I3000" s="58" t="s">
        <v>120</v>
      </c>
      <c r="J3000" s="58">
        <v>202</v>
      </c>
      <c r="K3000" s="58">
        <v>288.86</v>
      </c>
    </row>
    <row r="3001" spans="1:11">
      <c r="A3001" s="58" t="s">
        <v>110</v>
      </c>
      <c r="B3001" s="58">
        <v>2024</v>
      </c>
      <c r="C3001" s="58" t="s">
        <v>30</v>
      </c>
      <c r="D3001" s="58" t="s">
        <v>116</v>
      </c>
      <c r="E3001" s="58" t="s">
        <v>118</v>
      </c>
      <c r="F3001" s="58" t="s">
        <v>119</v>
      </c>
      <c r="G3001" s="58" t="s">
        <v>115</v>
      </c>
      <c r="H3001" s="58" t="s">
        <v>117</v>
      </c>
      <c r="I3001" s="58" t="s">
        <v>120</v>
      </c>
      <c r="J3001" s="58">
        <v>178</v>
      </c>
      <c r="K3001" s="58">
        <v>254.54</v>
      </c>
    </row>
    <row r="3002" spans="1:11">
      <c r="A3002" s="58" t="s">
        <v>112</v>
      </c>
      <c r="B3002" s="58">
        <v>2024</v>
      </c>
      <c r="C3002" s="58" t="s">
        <v>30</v>
      </c>
      <c r="D3002" s="58" t="s">
        <v>116</v>
      </c>
      <c r="E3002" s="58" t="s">
        <v>118</v>
      </c>
      <c r="F3002" s="58" t="s">
        <v>119</v>
      </c>
      <c r="G3002" s="58" t="s">
        <v>115</v>
      </c>
      <c r="H3002" s="58" t="s">
        <v>117</v>
      </c>
      <c r="I3002" s="58" t="s">
        <v>120</v>
      </c>
      <c r="J3002" s="58">
        <v>805</v>
      </c>
      <c r="K3002" s="58">
        <v>1151.1500000000001</v>
      </c>
    </row>
    <row r="3003" spans="1:11">
      <c r="A3003" s="58" t="s">
        <v>113</v>
      </c>
      <c r="B3003" s="58">
        <v>2024</v>
      </c>
      <c r="C3003" s="58" t="s">
        <v>30</v>
      </c>
      <c r="D3003" s="58" t="s">
        <v>116</v>
      </c>
      <c r="E3003" s="58" t="s">
        <v>118</v>
      </c>
      <c r="F3003" s="58" t="s">
        <v>119</v>
      </c>
      <c r="G3003" s="58" t="s">
        <v>115</v>
      </c>
      <c r="H3003" s="58" t="s">
        <v>117</v>
      </c>
      <c r="I3003" s="58" t="s">
        <v>120</v>
      </c>
      <c r="J3003" s="58">
        <v>892</v>
      </c>
      <c r="K3003" s="58">
        <v>1275.56</v>
      </c>
    </row>
    <row r="3004" spans="1:11">
      <c r="A3004" s="58" t="s">
        <v>113</v>
      </c>
      <c r="B3004" s="58">
        <v>2024</v>
      </c>
      <c r="C3004" s="58" t="s">
        <v>30</v>
      </c>
      <c r="D3004" s="58" t="s">
        <v>116</v>
      </c>
      <c r="E3004" s="58" t="s">
        <v>118</v>
      </c>
      <c r="F3004" s="58" t="s">
        <v>119</v>
      </c>
      <c r="G3004" s="58" t="s">
        <v>115</v>
      </c>
      <c r="H3004" s="58" t="s">
        <v>117</v>
      </c>
      <c r="I3004" s="58" t="s">
        <v>120</v>
      </c>
      <c r="J3004" s="58">
        <v>845</v>
      </c>
      <c r="K3004" s="58">
        <v>526.24</v>
      </c>
    </row>
    <row r="3005" spans="1:11">
      <c r="A3005" s="58" t="s">
        <v>112</v>
      </c>
      <c r="B3005" s="58">
        <v>2024</v>
      </c>
      <c r="C3005" s="58" t="s">
        <v>30</v>
      </c>
      <c r="D3005" s="58" t="s">
        <v>116</v>
      </c>
      <c r="E3005" s="58" t="s">
        <v>118</v>
      </c>
      <c r="F3005" s="58" t="s">
        <v>119</v>
      </c>
      <c r="G3005" s="58" t="s">
        <v>115</v>
      </c>
      <c r="H3005" s="58" t="s">
        <v>117</v>
      </c>
      <c r="I3005" s="58" t="s">
        <v>120</v>
      </c>
      <c r="J3005" s="58">
        <v>177</v>
      </c>
      <c r="K3005" s="58">
        <v>253.11</v>
      </c>
    </row>
    <row r="3006" spans="1:11">
      <c r="A3006" s="58" t="s">
        <v>110</v>
      </c>
      <c r="B3006" s="58">
        <v>2024</v>
      </c>
      <c r="C3006" s="58" t="s">
        <v>30</v>
      </c>
      <c r="D3006" s="58" t="s">
        <v>116</v>
      </c>
      <c r="E3006" s="58" t="s">
        <v>118</v>
      </c>
      <c r="F3006" s="58" t="s">
        <v>119</v>
      </c>
      <c r="G3006" s="58" t="s">
        <v>115</v>
      </c>
      <c r="H3006" s="58" t="s">
        <v>117</v>
      </c>
      <c r="I3006" s="58" t="s">
        <v>120</v>
      </c>
      <c r="J3006" s="58">
        <v>205</v>
      </c>
      <c r="K3006" s="58">
        <v>293.14999999999998</v>
      </c>
    </row>
    <row r="3007" spans="1:11">
      <c r="A3007" s="58" t="s">
        <v>103</v>
      </c>
      <c r="B3007" s="58">
        <v>2024</v>
      </c>
      <c r="C3007" s="58" t="s">
        <v>30</v>
      </c>
      <c r="D3007" s="58" t="s">
        <v>116</v>
      </c>
      <c r="E3007" s="58" t="s">
        <v>118</v>
      </c>
      <c r="F3007" s="58" t="s">
        <v>119</v>
      </c>
      <c r="G3007" s="58" t="s">
        <v>115</v>
      </c>
      <c r="H3007" s="58" t="s">
        <v>117</v>
      </c>
      <c r="I3007" s="58" t="s">
        <v>120</v>
      </c>
      <c r="J3007" s="58">
        <v>175</v>
      </c>
      <c r="K3007" s="58">
        <v>250.25</v>
      </c>
    </row>
    <row r="3008" spans="1:11">
      <c r="A3008" s="58" t="s">
        <v>110</v>
      </c>
      <c r="B3008" s="58">
        <v>2024</v>
      </c>
      <c r="C3008" s="58" t="s">
        <v>30</v>
      </c>
      <c r="D3008" s="58" t="s">
        <v>116</v>
      </c>
      <c r="E3008" s="58" t="s">
        <v>118</v>
      </c>
      <c r="F3008" s="58" t="s">
        <v>119</v>
      </c>
      <c r="G3008" s="58" t="s">
        <v>115</v>
      </c>
      <c r="H3008" s="58" t="s">
        <v>117</v>
      </c>
      <c r="I3008" s="58" t="s">
        <v>120</v>
      </c>
      <c r="J3008" s="58">
        <v>814</v>
      </c>
      <c r="K3008" s="58">
        <v>1164.02</v>
      </c>
    </row>
    <row r="3009" spans="1:11">
      <c r="A3009" s="58" t="s">
        <v>114</v>
      </c>
      <c r="B3009" s="58">
        <v>2024</v>
      </c>
      <c r="C3009" s="58" t="s">
        <v>34</v>
      </c>
      <c r="D3009" s="58" t="s">
        <v>116</v>
      </c>
      <c r="E3009" s="58" t="s">
        <v>118</v>
      </c>
      <c r="F3009" s="58" t="s">
        <v>119</v>
      </c>
      <c r="G3009" s="58" t="s">
        <v>115</v>
      </c>
      <c r="H3009" s="58" t="s">
        <v>117</v>
      </c>
      <c r="I3009" s="58" t="s">
        <v>120</v>
      </c>
      <c r="J3009" s="58">
        <v>182</v>
      </c>
      <c r="K3009" s="58">
        <v>260.26</v>
      </c>
    </row>
    <row r="3010" spans="1:11">
      <c r="A3010" s="58" t="s">
        <v>112</v>
      </c>
      <c r="B3010" s="58">
        <v>2024</v>
      </c>
      <c r="C3010" s="58" t="s">
        <v>34</v>
      </c>
      <c r="D3010" s="58" t="s">
        <v>116</v>
      </c>
      <c r="E3010" s="58" t="s">
        <v>118</v>
      </c>
      <c r="F3010" s="58" t="s">
        <v>119</v>
      </c>
      <c r="G3010" s="58" t="s">
        <v>115</v>
      </c>
      <c r="H3010" s="58" t="s">
        <v>117</v>
      </c>
      <c r="I3010" s="58" t="s">
        <v>120</v>
      </c>
      <c r="J3010" s="58">
        <v>152</v>
      </c>
      <c r="K3010" s="58">
        <v>217.36</v>
      </c>
    </row>
    <row r="3011" spans="1:11">
      <c r="A3011" s="58" t="s">
        <v>103</v>
      </c>
      <c r="B3011" s="58">
        <v>2024</v>
      </c>
      <c r="C3011" s="58" t="s">
        <v>34</v>
      </c>
      <c r="D3011" s="58" t="s">
        <v>116</v>
      </c>
      <c r="E3011" s="58" t="s">
        <v>118</v>
      </c>
      <c r="F3011" s="58" t="s">
        <v>119</v>
      </c>
      <c r="G3011" s="58" t="s">
        <v>115</v>
      </c>
      <c r="H3011" s="58" t="s">
        <v>117</v>
      </c>
      <c r="I3011" s="58" t="s">
        <v>120</v>
      </c>
      <c r="J3011" s="58">
        <v>184</v>
      </c>
      <c r="K3011" s="58">
        <v>263.12</v>
      </c>
    </row>
    <row r="3012" spans="1:11">
      <c r="A3012" s="58" t="s">
        <v>113</v>
      </c>
      <c r="B3012" s="58">
        <v>2024</v>
      </c>
      <c r="C3012" s="58" t="s">
        <v>34</v>
      </c>
      <c r="D3012" s="58" t="s">
        <v>116</v>
      </c>
      <c r="E3012" s="58" t="s">
        <v>118</v>
      </c>
      <c r="F3012" s="58" t="s">
        <v>119</v>
      </c>
      <c r="G3012" s="58" t="s">
        <v>115</v>
      </c>
      <c r="H3012" s="58" t="s">
        <v>117</v>
      </c>
      <c r="I3012" s="58" t="s">
        <v>120</v>
      </c>
      <c r="J3012" s="58">
        <v>154</v>
      </c>
      <c r="K3012" s="58">
        <v>220.22</v>
      </c>
    </row>
    <row r="3013" spans="1:11">
      <c r="A3013" s="58" t="s">
        <v>113</v>
      </c>
      <c r="B3013" s="58">
        <v>2024</v>
      </c>
      <c r="C3013" s="58" t="s">
        <v>34</v>
      </c>
      <c r="D3013" s="58" t="s">
        <v>116</v>
      </c>
      <c r="E3013" s="58" t="s">
        <v>118</v>
      </c>
      <c r="F3013" s="58" t="s">
        <v>119</v>
      </c>
      <c r="G3013" s="58" t="s">
        <v>115</v>
      </c>
      <c r="H3013" s="58" t="s">
        <v>117</v>
      </c>
      <c r="I3013" s="58" t="s">
        <v>120</v>
      </c>
      <c r="J3013" s="58">
        <v>809</v>
      </c>
      <c r="K3013" s="58">
        <v>1156.8699999999999</v>
      </c>
    </row>
    <row r="3014" spans="1:11">
      <c r="A3014" s="58" t="s">
        <v>110</v>
      </c>
      <c r="B3014" s="58">
        <v>2024</v>
      </c>
      <c r="C3014" s="58" t="s">
        <v>34</v>
      </c>
      <c r="D3014" s="58" t="s">
        <v>116</v>
      </c>
      <c r="E3014" s="58" t="s">
        <v>118</v>
      </c>
      <c r="F3014" s="58" t="s">
        <v>119</v>
      </c>
      <c r="G3014" s="58" t="s">
        <v>115</v>
      </c>
      <c r="H3014" s="58" t="s">
        <v>117</v>
      </c>
      <c r="I3014" s="58" t="s">
        <v>120</v>
      </c>
      <c r="J3014" s="58">
        <v>895</v>
      </c>
      <c r="K3014" s="58">
        <v>1279.8499999999999</v>
      </c>
    </row>
    <row r="3015" spans="1:11">
      <c r="A3015" s="58" t="s">
        <v>110</v>
      </c>
      <c r="B3015" s="58">
        <v>2024</v>
      </c>
      <c r="C3015" s="58" t="s">
        <v>34</v>
      </c>
      <c r="D3015" s="58" t="s">
        <v>116</v>
      </c>
      <c r="E3015" s="58" t="s">
        <v>118</v>
      </c>
      <c r="F3015" s="58" t="s">
        <v>119</v>
      </c>
      <c r="G3015" s="58" t="s">
        <v>115</v>
      </c>
      <c r="H3015" s="58" t="s">
        <v>117</v>
      </c>
      <c r="I3015" s="58" t="s">
        <v>120</v>
      </c>
      <c r="J3015" s="58">
        <v>848</v>
      </c>
      <c r="K3015" s="58">
        <v>526.24</v>
      </c>
    </row>
    <row r="3016" spans="1:11">
      <c r="A3016" s="58" t="s">
        <v>113</v>
      </c>
      <c r="B3016" s="58">
        <v>2024</v>
      </c>
      <c r="C3016" s="58" t="s">
        <v>34</v>
      </c>
      <c r="D3016" s="58" t="s">
        <v>116</v>
      </c>
      <c r="E3016" s="58" t="s">
        <v>118</v>
      </c>
      <c r="F3016" s="58" t="s">
        <v>119</v>
      </c>
      <c r="G3016" s="58" t="s">
        <v>115</v>
      </c>
      <c r="H3016" s="58" t="s">
        <v>117</v>
      </c>
      <c r="I3016" s="58" t="s">
        <v>120</v>
      </c>
      <c r="J3016" s="58">
        <v>153</v>
      </c>
      <c r="K3016" s="58">
        <v>218.79</v>
      </c>
    </row>
    <row r="3017" spans="1:11">
      <c r="A3017" s="58" t="s">
        <v>113</v>
      </c>
      <c r="B3017" s="58">
        <v>2024</v>
      </c>
      <c r="C3017" s="58" t="s">
        <v>34</v>
      </c>
      <c r="D3017" s="58" t="s">
        <v>116</v>
      </c>
      <c r="E3017" s="58" t="s">
        <v>118</v>
      </c>
      <c r="F3017" s="58" t="s">
        <v>119</v>
      </c>
      <c r="G3017" s="58" t="s">
        <v>115</v>
      </c>
      <c r="H3017" s="58" t="s">
        <v>117</v>
      </c>
      <c r="I3017" s="58" t="s">
        <v>120</v>
      </c>
      <c r="J3017" s="58">
        <v>181</v>
      </c>
      <c r="K3017" s="58">
        <v>258.83</v>
      </c>
    </row>
    <row r="3018" spans="1:11">
      <c r="A3018" s="58" t="s">
        <v>103</v>
      </c>
      <c r="B3018" s="58">
        <v>2024</v>
      </c>
      <c r="C3018" s="58" t="s">
        <v>34</v>
      </c>
      <c r="D3018" s="58" t="s">
        <v>116</v>
      </c>
      <c r="E3018" s="58" t="s">
        <v>118</v>
      </c>
      <c r="F3018" s="58" t="s">
        <v>119</v>
      </c>
      <c r="G3018" s="58" t="s">
        <v>115</v>
      </c>
      <c r="H3018" s="58" t="s">
        <v>117</v>
      </c>
      <c r="I3018" s="58" t="s">
        <v>120</v>
      </c>
      <c r="J3018" s="58">
        <v>157</v>
      </c>
      <c r="K3018" s="58">
        <v>224.51</v>
      </c>
    </row>
    <row r="3019" spans="1:11">
      <c r="A3019" s="58" t="s">
        <v>112</v>
      </c>
      <c r="B3019" s="58">
        <v>2024</v>
      </c>
      <c r="C3019" s="58" t="s">
        <v>34</v>
      </c>
      <c r="D3019" s="58" t="s">
        <v>116</v>
      </c>
      <c r="E3019" s="58" t="s">
        <v>118</v>
      </c>
      <c r="F3019" s="58" t="s">
        <v>119</v>
      </c>
      <c r="G3019" s="58" t="s">
        <v>115</v>
      </c>
      <c r="H3019" s="58" t="s">
        <v>117</v>
      </c>
      <c r="I3019" s="58" t="s">
        <v>120</v>
      </c>
      <c r="J3019" s="58">
        <v>818</v>
      </c>
      <c r="K3019" s="58">
        <v>1169.74</v>
      </c>
    </row>
    <row r="3020" spans="1:11">
      <c r="A3020" s="58" t="s">
        <v>114</v>
      </c>
      <c r="B3020" s="58">
        <v>2024</v>
      </c>
      <c r="C3020" s="58" t="s">
        <v>34</v>
      </c>
      <c r="D3020" s="58" t="s">
        <v>116</v>
      </c>
      <c r="E3020" s="58" t="s">
        <v>118</v>
      </c>
      <c r="F3020" s="58" t="s">
        <v>119</v>
      </c>
      <c r="G3020" s="58" t="s">
        <v>115</v>
      </c>
      <c r="H3020" s="58" t="s">
        <v>117</v>
      </c>
      <c r="I3020" s="58" t="s">
        <v>120</v>
      </c>
      <c r="J3020" s="58">
        <v>155</v>
      </c>
      <c r="K3020" s="58">
        <v>221.65</v>
      </c>
    </row>
    <row r="3021" spans="1:11">
      <c r="A3021" s="58" t="s">
        <v>103</v>
      </c>
      <c r="B3021" s="58">
        <v>2024</v>
      </c>
      <c r="C3021" s="58" t="s">
        <v>23</v>
      </c>
      <c r="D3021" s="58" t="s">
        <v>116</v>
      </c>
      <c r="E3021" s="58" t="s">
        <v>118</v>
      </c>
      <c r="F3021" s="58" t="s">
        <v>119</v>
      </c>
      <c r="G3021" s="58" t="s">
        <v>115</v>
      </c>
      <c r="H3021" s="58" t="s">
        <v>117</v>
      </c>
      <c r="I3021" s="58" t="s">
        <v>120</v>
      </c>
      <c r="J3021" s="58">
        <v>236</v>
      </c>
      <c r="K3021" s="58">
        <v>337.48</v>
      </c>
    </row>
    <row r="3022" spans="1:11">
      <c r="A3022" s="58" t="s">
        <v>103</v>
      </c>
      <c r="B3022" s="58">
        <v>2024</v>
      </c>
      <c r="C3022" s="58" t="s">
        <v>23</v>
      </c>
      <c r="D3022" s="58" t="s">
        <v>116</v>
      </c>
      <c r="E3022" s="58" t="s">
        <v>118</v>
      </c>
      <c r="F3022" s="58" t="s">
        <v>119</v>
      </c>
      <c r="G3022" s="58" t="s">
        <v>115</v>
      </c>
      <c r="H3022" s="58" t="s">
        <v>117</v>
      </c>
      <c r="I3022" s="58" t="s">
        <v>120</v>
      </c>
      <c r="J3022" s="58">
        <v>206</v>
      </c>
      <c r="K3022" s="58">
        <v>294.58</v>
      </c>
    </row>
    <row r="3023" spans="1:11">
      <c r="A3023" s="58" t="s">
        <v>113</v>
      </c>
      <c r="B3023" s="58">
        <v>2024</v>
      </c>
      <c r="C3023" s="58" t="s">
        <v>23</v>
      </c>
      <c r="D3023" s="58" t="s">
        <v>116</v>
      </c>
      <c r="E3023" s="58" t="s">
        <v>118</v>
      </c>
      <c r="F3023" s="58" t="s">
        <v>119</v>
      </c>
      <c r="G3023" s="58" t="s">
        <v>115</v>
      </c>
      <c r="H3023" s="58" t="s">
        <v>117</v>
      </c>
      <c r="I3023" s="58" t="s">
        <v>120</v>
      </c>
      <c r="J3023" s="58">
        <v>208</v>
      </c>
      <c r="K3023" s="58">
        <v>297.44</v>
      </c>
    </row>
    <row r="3024" spans="1:11">
      <c r="A3024" s="58" t="s">
        <v>110</v>
      </c>
      <c r="B3024" s="58">
        <v>2024</v>
      </c>
      <c r="C3024" s="58" t="s">
        <v>23</v>
      </c>
      <c r="D3024" s="58" t="s">
        <v>116</v>
      </c>
      <c r="E3024" s="58" t="s">
        <v>118</v>
      </c>
      <c r="F3024" s="58" t="s">
        <v>119</v>
      </c>
      <c r="G3024" s="58" t="s">
        <v>115</v>
      </c>
      <c r="H3024" s="58" t="s">
        <v>117</v>
      </c>
      <c r="I3024" s="58" t="s">
        <v>120</v>
      </c>
      <c r="J3024" s="58">
        <v>800</v>
      </c>
      <c r="K3024" s="58">
        <v>1144</v>
      </c>
    </row>
    <row r="3025" spans="1:11">
      <c r="A3025" s="58" t="s">
        <v>112</v>
      </c>
      <c r="B3025" s="58">
        <v>2024</v>
      </c>
      <c r="C3025" s="58" t="s">
        <v>23</v>
      </c>
      <c r="D3025" s="58" t="s">
        <v>116</v>
      </c>
      <c r="E3025" s="58" t="s">
        <v>118</v>
      </c>
      <c r="F3025" s="58" t="s">
        <v>119</v>
      </c>
      <c r="G3025" s="58" t="s">
        <v>115</v>
      </c>
      <c r="H3025" s="58" t="s">
        <v>117</v>
      </c>
      <c r="I3025" s="58" t="s">
        <v>120</v>
      </c>
      <c r="J3025" s="58">
        <v>886</v>
      </c>
      <c r="K3025" s="58">
        <v>1266.98</v>
      </c>
    </row>
    <row r="3026" spans="1:11">
      <c r="A3026" s="58" t="s">
        <v>112</v>
      </c>
      <c r="B3026" s="58">
        <v>2024</v>
      </c>
      <c r="C3026" s="58" t="s">
        <v>23</v>
      </c>
      <c r="D3026" s="58" t="s">
        <v>116</v>
      </c>
      <c r="E3026" s="58" t="s">
        <v>118</v>
      </c>
      <c r="F3026" s="58" t="s">
        <v>119</v>
      </c>
      <c r="G3026" s="58" t="s">
        <v>115</v>
      </c>
      <c r="H3026" s="58" t="s">
        <v>117</v>
      </c>
      <c r="I3026" s="58" t="s">
        <v>120</v>
      </c>
      <c r="J3026" s="58">
        <v>839</v>
      </c>
      <c r="K3026" s="58">
        <v>526.24</v>
      </c>
    </row>
    <row r="3027" spans="1:11">
      <c r="A3027" s="58" t="s">
        <v>110</v>
      </c>
      <c r="B3027" s="58">
        <v>2024</v>
      </c>
      <c r="C3027" s="58" t="s">
        <v>23</v>
      </c>
      <c r="D3027" s="58" t="s">
        <v>116</v>
      </c>
      <c r="E3027" s="58" t="s">
        <v>118</v>
      </c>
      <c r="F3027" s="58" t="s">
        <v>119</v>
      </c>
      <c r="G3027" s="58" t="s">
        <v>115</v>
      </c>
      <c r="H3027" s="58" t="s">
        <v>117</v>
      </c>
      <c r="I3027" s="58" t="s">
        <v>120</v>
      </c>
      <c r="J3027" s="58">
        <v>207</v>
      </c>
      <c r="K3027" s="58">
        <v>296.01</v>
      </c>
    </row>
    <row r="3028" spans="1:11">
      <c r="A3028" s="58" t="s">
        <v>113</v>
      </c>
      <c r="B3028" s="58">
        <v>2024</v>
      </c>
      <c r="C3028" s="58" t="s">
        <v>23</v>
      </c>
      <c r="D3028" s="58" t="s">
        <v>116</v>
      </c>
      <c r="E3028" s="58" t="s">
        <v>118</v>
      </c>
      <c r="F3028" s="58" t="s">
        <v>119</v>
      </c>
      <c r="G3028" s="58" t="s">
        <v>115</v>
      </c>
      <c r="H3028" s="58" t="s">
        <v>117</v>
      </c>
      <c r="I3028" s="58" t="s">
        <v>120</v>
      </c>
      <c r="J3028" s="58">
        <v>235</v>
      </c>
      <c r="K3028" s="58">
        <v>336.05</v>
      </c>
    </row>
    <row r="3029" spans="1:11">
      <c r="A3029" s="58" t="s">
        <v>103</v>
      </c>
      <c r="B3029" s="58">
        <v>2024</v>
      </c>
      <c r="C3029" s="58" t="s">
        <v>23</v>
      </c>
      <c r="D3029" s="58" t="s">
        <v>116</v>
      </c>
      <c r="E3029" s="58" t="s">
        <v>118</v>
      </c>
      <c r="F3029" s="58" t="s">
        <v>119</v>
      </c>
      <c r="G3029" s="58" t="s">
        <v>115</v>
      </c>
      <c r="H3029" s="58" t="s">
        <v>117</v>
      </c>
      <c r="I3029" s="58" t="s">
        <v>120</v>
      </c>
      <c r="J3029" s="58">
        <v>809</v>
      </c>
      <c r="K3029" s="58">
        <v>1156.8699999999999</v>
      </c>
    </row>
    <row r="3030" spans="1:11">
      <c r="A3030" s="58" t="s">
        <v>103</v>
      </c>
      <c r="B3030" s="58">
        <v>2024</v>
      </c>
      <c r="C3030" s="58" t="s">
        <v>23</v>
      </c>
      <c r="D3030" s="58" t="s">
        <v>116</v>
      </c>
      <c r="E3030" s="58" t="s">
        <v>118</v>
      </c>
      <c r="F3030" s="58" t="s">
        <v>119</v>
      </c>
      <c r="G3030" s="58" t="s">
        <v>115</v>
      </c>
      <c r="H3030" s="58" t="s">
        <v>117</v>
      </c>
      <c r="I3030" s="58" t="s">
        <v>120</v>
      </c>
      <c r="J3030" s="58">
        <v>209</v>
      </c>
      <c r="K3030" s="58">
        <v>298.87</v>
      </c>
    </row>
    <row r="3031" spans="1:11">
      <c r="A3031" s="58" t="s">
        <v>103</v>
      </c>
      <c r="B3031" s="58">
        <v>2024</v>
      </c>
      <c r="C3031" s="58" t="s">
        <v>1</v>
      </c>
      <c r="D3031" s="58" t="s">
        <v>116</v>
      </c>
      <c r="E3031" s="58" t="s">
        <v>118</v>
      </c>
      <c r="F3031" s="58" t="s">
        <v>119</v>
      </c>
      <c r="G3031" s="58" t="s">
        <v>115</v>
      </c>
      <c r="H3031" s="58" t="s">
        <v>117</v>
      </c>
      <c r="I3031" s="58" t="s">
        <v>120</v>
      </c>
      <c r="J3031" s="58">
        <v>242</v>
      </c>
      <c r="K3031" s="58">
        <v>346.06</v>
      </c>
    </row>
    <row r="3032" spans="1:11">
      <c r="A3032" s="58" t="s">
        <v>112</v>
      </c>
      <c r="B3032" s="58">
        <v>2024</v>
      </c>
      <c r="C3032" s="58" t="s">
        <v>1</v>
      </c>
      <c r="D3032" s="58" t="s">
        <v>116</v>
      </c>
      <c r="E3032" s="58" t="s">
        <v>118</v>
      </c>
      <c r="F3032" s="58" t="s">
        <v>119</v>
      </c>
      <c r="G3032" s="58" t="s">
        <v>115</v>
      </c>
      <c r="H3032" s="58" t="s">
        <v>117</v>
      </c>
      <c r="I3032" s="58" t="s">
        <v>120</v>
      </c>
      <c r="J3032" s="58">
        <v>212</v>
      </c>
      <c r="K3032" s="58">
        <v>303.16000000000003</v>
      </c>
    </row>
    <row r="3033" spans="1:11">
      <c r="A3033" s="58" t="s">
        <v>110</v>
      </c>
      <c r="B3033" s="58">
        <v>2024</v>
      </c>
      <c r="C3033" s="58" t="s">
        <v>1</v>
      </c>
      <c r="D3033" s="58" t="s">
        <v>116</v>
      </c>
      <c r="E3033" s="58" t="s">
        <v>118</v>
      </c>
      <c r="F3033" s="58" t="s">
        <v>119</v>
      </c>
      <c r="G3033" s="58" t="s">
        <v>115</v>
      </c>
      <c r="H3033" s="58" t="s">
        <v>117</v>
      </c>
      <c r="I3033" s="58" t="s">
        <v>120</v>
      </c>
      <c r="J3033" s="58">
        <v>238</v>
      </c>
      <c r="K3033" s="58">
        <v>340.34</v>
      </c>
    </row>
    <row r="3034" spans="1:11">
      <c r="A3034" s="58" t="s">
        <v>112</v>
      </c>
      <c r="B3034" s="58">
        <v>2024</v>
      </c>
      <c r="C3034" s="58" t="s">
        <v>1</v>
      </c>
      <c r="D3034" s="58" t="s">
        <v>116</v>
      </c>
      <c r="E3034" s="58" t="s">
        <v>118</v>
      </c>
      <c r="F3034" s="58" t="s">
        <v>119</v>
      </c>
      <c r="G3034" s="58" t="s">
        <v>115</v>
      </c>
      <c r="H3034" s="58" t="s">
        <v>117</v>
      </c>
      <c r="I3034" s="58" t="s">
        <v>120</v>
      </c>
      <c r="J3034" s="58">
        <v>214</v>
      </c>
      <c r="K3034" s="58">
        <v>306.02</v>
      </c>
    </row>
    <row r="3035" spans="1:11">
      <c r="A3035" s="58" t="s">
        <v>110</v>
      </c>
      <c r="B3035" s="58">
        <v>2024</v>
      </c>
      <c r="C3035" s="58" t="s">
        <v>1</v>
      </c>
      <c r="D3035" s="58" t="s">
        <v>116</v>
      </c>
      <c r="E3035" s="58" t="s">
        <v>118</v>
      </c>
      <c r="F3035" s="58" t="s">
        <v>119</v>
      </c>
      <c r="G3035" s="58" t="s">
        <v>115</v>
      </c>
      <c r="H3035" s="58" t="s">
        <v>117</v>
      </c>
      <c r="I3035" s="58" t="s">
        <v>120</v>
      </c>
      <c r="J3035" s="58">
        <v>799</v>
      </c>
      <c r="K3035" s="58">
        <v>1142.57</v>
      </c>
    </row>
    <row r="3036" spans="1:11">
      <c r="A3036" s="58" t="s">
        <v>110</v>
      </c>
      <c r="B3036" s="58">
        <v>2024</v>
      </c>
      <c r="C3036" s="58" t="s">
        <v>1</v>
      </c>
      <c r="D3036" s="58" t="s">
        <v>116</v>
      </c>
      <c r="E3036" s="58" t="s">
        <v>118</v>
      </c>
      <c r="F3036" s="58" t="s">
        <v>119</v>
      </c>
      <c r="G3036" s="58" t="s">
        <v>115</v>
      </c>
      <c r="H3036" s="58" t="s">
        <v>117</v>
      </c>
      <c r="I3036" s="58" t="s">
        <v>120</v>
      </c>
      <c r="J3036" s="58">
        <v>213</v>
      </c>
      <c r="K3036" s="58">
        <v>304.58999999999997</v>
      </c>
    </row>
    <row r="3037" spans="1:11">
      <c r="A3037" s="58" t="s">
        <v>112</v>
      </c>
      <c r="B3037" s="58">
        <v>2024</v>
      </c>
      <c r="C3037" s="58" t="s">
        <v>1</v>
      </c>
      <c r="D3037" s="58" t="s">
        <v>116</v>
      </c>
      <c r="E3037" s="58" t="s">
        <v>118</v>
      </c>
      <c r="F3037" s="58" t="s">
        <v>119</v>
      </c>
      <c r="G3037" s="58" t="s">
        <v>115</v>
      </c>
      <c r="H3037" s="58" t="s">
        <v>117</v>
      </c>
      <c r="I3037" s="58" t="s">
        <v>120</v>
      </c>
      <c r="J3037" s="58">
        <v>241</v>
      </c>
      <c r="K3037" s="58">
        <v>344.63</v>
      </c>
    </row>
    <row r="3038" spans="1:11">
      <c r="A3038" s="58" t="s">
        <v>110</v>
      </c>
      <c r="B3038" s="58">
        <v>2024</v>
      </c>
      <c r="C3038" s="58" t="s">
        <v>1</v>
      </c>
      <c r="D3038" s="58" t="s">
        <v>116</v>
      </c>
      <c r="E3038" s="58" t="s">
        <v>118</v>
      </c>
      <c r="F3038" s="58" t="s">
        <v>119</v>
      </c>
      <c r="G3038" s="58" t="s">
        <v>115</v>
      </c>
      <c r="H3038" s="58" t="s">
        <v>117</v>
      </c>
      <c r="I3038" s="58" t="s">
        <v>120</v>
      </c>
      <c r="J3038" s="58">
        <v>211</v>
      </c>
      <c r="K3038" s="58">
        <v>301.73</v>
      </c>
    </row>
    <row r="3039" spans="1:11">
      <c r="A3039" s="58" t="s">
        <v>112</v>
      </c>
      <c r="B3039" s="58">
        <v>2024</v>
      </c>
      <c r="C3039" s="58" t="s">
        <v>1</v>
      </c>
      <c r="D3039" s="58" t="s">
        <v>116</v>
      </c>
      <c r="E3039" s="58" t="s">
        <v>118</v>
      </c>
      <c r="F3039" s="58" t="s">
        <v>119</v>
      </c>
      <c r="G3039" s="58" t="s">
        <v>115</v>
      </c>
      <c r="H3039" s="58" t="s">
        <v>117</v>
      </c>
      <c r="I3039" s="58" t="s">
        <v>120</v>
      </c>
      <c r="J3039" s="58">
        <v>808</v>
      </c>
      <c r="K3039" s="58">
        <v>1155.44</v>
      </c>
    </row>
    <row r="3040" spans="1:11">
      <c r="A3040" s="58" t="s">
        <v>103</v>
      </c>
      <c r="B3040" s="58">
        <v>2024</v>
      </c>
      <c r="C3040" s="58" t="s">
        <v>1</v>
      </c>
      <c r="D3040" s="58" t="s">
        <v>116</v>
      </c>
      <c r="E3040" s="58" t="s">
        <v>118</v>
      </c>
      <c r="F3040" s="58" t="s">
        <v>119</v>
      </c>
      <c r="G3040" s="58" t="s">
        <v>115</v>
      </c>
      <c r="H3040" s="58" t="s">
        <v>117</v>
      </c>
      <c r="I3040" s="58" t="s">
        <v>120</v>
      </c>
      <c r="J3040" s="58">
        <v>215</v>
      </c>
      <c r="K3040" s="58">
        <v>307.45</v>
      </c>
    </row>
    <row r="3041" spans="1:11">
      <c r="A3041" s="58" t="s">
        <v>103</v>
      </c>
      <c r="B3041" s="58">
        <v>2024</v>
      </c>
      <c r="C3041" s="58" t="s">
        <v>29</v>
      </c>
      <c r="D3041" s="58" t="s">
        <v>116</v>
      </c>
      <c r="E3041" s="58" t="s">
        <v>118</v>
      </c>
      <c r="F3041" s="58" t="s">
        <v>119</v>
      </c>
      <c r="G3041" s="58" t="s">
        <v>115</v>
      </c>
      <c r="H3041" s="58" t="s">
        <v>117</v>
      </c>
      <c r="I3041" s="58" t="s">
        <v>120</v>
      </c>
      <c r="J3041" s="58">
        <v>206</v>
      </c>
      <c r="K3041" s="58">
        <v>294.58</v>
      </c>
    </row>
    <row r="3042" spans="1:11">
      <c r="A3042" s="58" t="s">
        <v>110</v>
      </c>
      <c r="B3042" s="58">
        <v>2024</v>
      </c>
      <c r="C3042" s="58" t="s">
        <v>29</v>
      </c>
      <c r="D3042" s="58" t="s">
        <v>116</v>
      </c>
      <c r="E3042" s="58" t="s">
        <v>118</v>
      </c>
      <c r="F3042" s="58" t="s">
        <v>119</v>
      </c>
      <c r="G3042" s="58" t="s">
        <v>115</v>
      </c>
      <c r="H3042" s="58" t="s">
        <v>117</v>
      </c>
      <c r="I3042" s="58" t="s">
        <v>120</v>
      </c>
      <c r="J3042" s="58">
        <v>182</v>
      </c>
      <c r="K3042" s="58">
        <v>260.26</v>
      </c>
    </row>
    <row r="3043" spans="1:11">
      <c r="A3043" s="58" t="s">
        <v>110</v>
      </c>
      <c r="B3043" s="58">
        <v>2024</v>
      </c>
      <c r="C3043" s="58" t="s">
        <v>29</v>
      </c>
      <c r="D3043" s="58" t="s">
        <v>116</v>
      </c>
      <c r="E3043" s="58" t="s">
        <v>118</v>
      </c>
      <c r="F3043" s="58" t="s">
        <v>119</v>
      </c>
      <c r="G3043" s="58" t="s">
        <v>115</v>
      </c>
      <c r="H3043" s="58" t="s">
        <v>117</v>
      </c>
      <c r="I3043" s="58" t="s">
        <v>120</v>
      </c>
      <c r="J3043" s="58">
        <v>208</v>
      </c>
      <c r="K3043" s="58">
        <v>297.44</v>
      </c>
    </row>
    <row r="3044" spans="1:11">
      <c r="A3044" s="58" t="s">
        <v>110</v>
      </c>
      <c r="B3044" s="58">
        <v>2024</v>
      </c>
      <c r="C3044" s="58" t="s">
        <v>29</v>
      </c>
      <c r="D3044" s="58" t="s">
        <v>116</v>
      </c>
      <c r="E3044" s="58" t="s">
        <v>118</v>
      </c>
      <c r="F3044" s="58" t="s">
        <v>119</v>
      </c>
      <c r="G3044" s="58" t="s">
        <v>115</v>
      </c>
      <c r="H3044" s="58" t="s">
        <v>117</v>
      </c>
      <c r="I3044" s="58" t="s">
        <v>120</v>
      </c>
      <c r="J3044" s="58">
        <v>804</v>
      </c>
      <c r="K3044" s="58">
        <v>1149.72</v>
      </c>
    </row>
    <row r="3045" spans="1:11">
      <c r="A3045" s="58" t="s">
        <v>103</v>
      </c>
      <c r="B3045" s="58">
        <v>2024</v>
      </c>
      <c r="C3045" s="58" t="s">
        <v>29</v>
      </c>
      <c r="D3045" s="58" t="s">
        <v>116</v>
      </c>
      <c r="E3045" s="58" t="s">
        <v>118</v>
      </c>
      <c r="F3045" s="58" t="s">
        <v>119</v>
      </c>
      <c r="G3045" s="58" t="s">
        <v>115</v>
      </c>
      <c r="H3045" s="58" t="s">
        <v>117</v>
      </c>
      <c r="I3045" s="58" t="s">
        <v>120</v>
      </c>
      <c r="J3045" s="58">
        <v>891</v>
      </c>
      <c r="K3045" s="58">
        <v>1274.1300000000001</v>
      </c>
    </row>
    <row r="3046" spans="1:11">
      <c r="A3046" s="58" t="s">
        <v>103</v>
      </c>
      <c r="B3046" s="58">
        <v>2024</v>
      </c>
      <c r="C3046" s="58" t="s">
        <v>29</v>
      </c>
      <c r="D3046" s="58" t="s">
        <v>116</v>
      </c>
      <c r="E3046" s="58" t="s">
        <v>118</v>
      </c>
      <c r="F3046" s="58" t="s">
        <v>119</v>
      </c>
      <c r="G3046" s="58" t="s">
        <v>115</v>
      </c>
      <c r="H3046" s="58" t="s">
        <v>117</v>
      </c>
      <c r="I3046" s="58" t="s">
        <v>120</v>
      </c>
      <c r="J3046" s="58">
        <v>844</v>
      </c>
      <c r="K3046" s="58">
        <v>526.24</v>
      </c>
    </row>
    <row r="3047" spans="1:11">
      <c r="A3047" s="58" t="s">
        <v>110</v>
      </c>
      <c r="B3047" s="58">
        <v>2024</v>
      </c>
      <c r="C3047" s="58" t="s">
        <v>29</v>
      </c>
      <c r="D3047" s="58" t="s">
        <v>116</v>
      </c>
      <c r="E3047" s="58" t="s">
        <v>118</v>
      </c>
      <c r="F3047" s="58" t="s">
        <v>119</v>
      </c>
      <c r="G3047" s="58" t="s">
        <v>115</v>
      </c>
      <c r="H3047" s="58" t="s">
        <v>117</v>
      </c>
      <c r="I3047" s="58" t="s">
        <v>120</v>
      </c>
      <c r="J3047" s="58">
        <v>183</v>
      </c>
      <c r="K3047" s="58">
        <v>261.69</v>
      </c>
    </row>
    <row r="3048" spans="1:11">
      <c r="A3048" s="58" t="s">
        <v>110</v>
      </c>
      <c r="B3048" s="58">
        <v>2024</v>
      </c>
      <c r="C3048" s="58" t="s">
        <v>29</v>
      </c>
      <c r="D3048" s="58" t="s">
        <v>116</v>
      </c>
      <c r="E3048" s="58" t="s">
        <v>118</v>
      </c>
      <c r="F3048" s="58" t="s">
        <v>119</v>
      </c>
      <c r="G3048" s="58" t="s">
        <v>115</v>
      </c>
      <c r="H3048" s="58" t="s">
        <v>117</v>
      </c>
      <c r="I3048" s="58" t="s">
        <v>120</v>
      </c>
      <c r="J3048" s="58">
        <v>181</v>
      </c>
      <c r="K3048" s="58">
        <v>258.83</v>
      </c>
    </row>
    <row r="3049" spans="1:11">
      <c r="A3049" s="58" t="s">
        <v>110</v>
      </c>
      <c r="B3049" s="58">
        <v>2024</v>
      </c>
      <c r="C3049" s="58" t="s">
        <v>29</v>
      </c>
      <c r="D3049" s="58" t="s">
        <v>116</v>
      </c>
      <c r="E3049" s="58" t="s">
        <v>118</v>
      </c>
      <c r="F3049" s="58" t="s">
        <v>119</v>
      </c>
      <c r="G3049" s="58" t="s">
        <v>115</v>
      </c>
      <c r="H3049" s="58" t="s">
        <v>117</v>
      </c>
      <c r="I3049" s="58" t="s">
        <v>120</v>
      </c>
      <c r="J3049" s="58">
        <v>813</v>
      </c>
      <c r="K3049" s="58">
        <v>1162.5899999999999</v>
      </c>
    </row>
    <row r="3050" spans="1:11">
      <c r="A3050" s="58" t="s">
        <v>103</v>
      </c>
      <c r="B3050" s="58">
        <v>2024</v>
      </c>
      <c r="C3050" s="58" t="s">
        <v>29</v>
      </c>
      <c r="D3050" s="58" t="s">
        <v>116</v>
      </c>
      <c r="E3050" s="58" t="s">
        <v>118</v>
      </c>
      <c r="F3050" s="58" t="s">
        <v>119</v>
      </c>
      <c r="G3050" s="58" t="s">
        <v>115</v>
      </c>
      <c r="H3050" s="58" t="s">
        <v>117</v>
      </c>
      <c r="I3050" s="58" t="s">
        <v>120</v>
      </c>
      <c r="J3050" s="58">
        <v>179</v>
      </c>
      <c r="K3050" s="58">
        <v>255.97</v>
      </c>
    </row>
    <row r="3051" spans="1:11">
      <c r="A3051" s="58" t="s">
        <v>110</v>
      </c>
      <c r="B3051" s="58">
        <v>2024</v>
      </c>
      <c r="C3051" s="58" t="s">
        <v>28</v>
      </c>
      <c r="D3051" s="58" t="s">
        <v>116</v>
      </c>
      <c r="E3051" s="58" t="s">
        <v>118</v>
      </c>
      <c r="F3051" s="58" t="s">
        <v>119</v>
      </c>
      <c r="G3051" s="58" t="s">
        <v>115</v>
      </c>
      <c r="H3051" s="58" t="s">
        <v>117</v>
      </c>
      <c r="I3051" s="58" t="s">
        <v>120</v>
      </c>
      <c r="J3051" s="58">
        <v>212</v>
      </c>
      <c r="K3051" s="58">
        <v>303.16000000000003</v>
      </c>
    </row>
    <row r="3052" spans="1:11">
      <c r="A3052" s="58" t="s">
        <v>112</v>
      </c>
      <c r="B3052" s="58">
        <v>2024</v>
      </c>
      <c r="C3052" s="58" t="s">
        <v>28</v>
      </c>
      <c r="D3052" s="58" t="s">
        <v>116</v>
      </c>
      <c r="E3052" s="58" t="s">
        <v>118</v>
      </c>
      <c r="F3052" s="58" t="s">
        <v>119</v>
      </c>
      <c r="G3052" s="58" t="s">
        <v>115</v>
      </c>
      <c r="H3052" s="58" t="s">
        <v>117</v>
      </c>
      <c r="I3052" s="58" t="s">
        <v>120</v>
      </c>
      <c r="J3052" s="58">
        <v>188</v>
      </c>
      <c r="K3052" s="58">
        <v>268.83999999999997</v>
      </c>
    </row>
    <row r="3053" spans="1:11">
      <c r="A3053" s="58" t="s">
        <v>113</v>
      </c>
      <c r="B3053" s="58">
        <v>2024</v>
      </c>
      <c r="C3053" s="58" t="s">
        <v>28</v>
      </c>
      <c r="D3053" s="58" t="s">
        <v>116</v>
      </c>
      <c r="E3053" s="58" t="s">
        <v>118</v>
      </c>
      <c r="F3053" s="58" t="s">
        <v>119</v>
      </c>
      <c r="G3053" s="58" t="s">
        <v>115</v>
      </c>
      <c r="H3053" s="58" t="s">
        <v>117</v>
      </c>
      <c r="I3053" s="58" t="s">
        <v>120</v>
      </c>
      <c r="J3053" s="58">
        <v>214</v>
      </c>
      <c r="K3053" s="58">
        <v>306.02</v>
      </c>
    </row>
    <row r="3054" spans="1:11">
      <c r="A3054" s="58" t="s">
        <v>112</v>
      </c>
      <c r="B3054" s="58">
        <v>2024</v>
      </c>
      <c r="C3054" s="58" t="s">
        <v>28</v>
      </c>
      <c r="D3054" s="58" t="s">
        <v>116</v>
      </c>
      <c r="E3054" s="58" t="s">
        <v>118</v>
      </c>
      <c r="F3054" s="58" t="s">
        <v>119</v>
      </c>
      <c r="G3054" s="58" t="s">
        <v>115</v>
      </c>
      <c r="H3054" s="58" t="s">
        <v>117</v>
      </c>
      <c r="I3054" s="58" t="s">
        <v>120</v>
      </c>
      <c r="J3054" s="58">
        <v>184</v>
      </c>
      <c r="K3054" s="58">
        <v>263.12</v>
      </c>
    </row>
    <row r="3055" spans="1:11">
      <c r="A3055" s="58" t="s">
        <v>113</v>
      </c>
      <c r="B3055" s="58">
        <v>2024</v>
      </c>
      <c r="C3055" s="58" t="s">
        <v>28</v>
      </c>
      <c r="D3055" s="58" t="s">
        <v>116</v>
      </c>
      <c r="E3055" s="58" t="s">
        <v>118</v>
      </c>
      <c r="F3055" s="58" t="s">
        <v>119</v>
      </c>
      <c r="G3055" s="58" t="s">
        <v>115</v>
      </c>
      <c r="H3055" s="58" t="s">
        <v>117</v>
      </c>
      <c r="I3055" s="58" t="s">
        <v>120</v>
      </c>
      <c r="J3055" s="58">
        <v>803</v>
      </c>
      <c r="K3055" s="58">
        <v>1148.29</v>
      </c>
    </row>
    <row r="3056" spans="1:11">
      <c r="A3056" s="58" t="s">
        <v>112</v>
      </c>
      <c r="B3056" s="58">
        <v>2024</v>
      </c>
      <c r="C3056" s="58" t="s">
        <v>28</v>
      </c>
      <c r="D3056" s="58" t="s">
        <v>116</v>
      </c>
      <c r="E3056" s="58" t="s">
        <v>118</v>
      </c>
      <c r="F3056" s="58" t="s">
        <v>119</v>
      </c>
      <c r="G3056" s="58" t="s">
        <v>115</v>
      </c>
      <c r="H3056" s="58" t="s">
        <v>117</v>
      </c>
      <c r="I3056" s="58" t="s">
        <v>120</v>
      </c>
      <c r="J3056" s="58">
        <v>890</v>
      </c>
      <c r="K3056" s="58">
        <v>1272.7</v>
      </c>
    </row>
    <row r="3057" spans="1:11">
      <c r="A3057" s="58" t="s">
        <v>112</v>
      </c>
      <c r="B3057" s="58">
        <v>2024</v>
      </c>
      <c r="C3057" s="58" t="s">
        <v>28</v>
      </c>
      <c r="D3057" s="58" t="s">
        <v>116</v>
      </c>
      <c r="E3057" s="58" t="s">
        <v>118</v>
      </c>
      <c r="F3057" s="58" t="s">
        <v>119</v>
      </c>
      <c r="G3057" s="58" t="s">
        <v>115</v>
      </c>
      <c r="H3057" s="58" t="s">
        <v>117</v>
      </c>
      <c r="I3057" s="58" t="s">
        <v>120</v>
      </c>
      <c r="J3057" s="58">
        <v>843</v>
      </c>
      <c r="K3057" s="58">
        <v>526.24</v>
      </c>
    </row>
    <row r="3058" spans="1:11">
      <c r="A3058" s="58" t="s">
        <v>113</v>
      </c>
      <c r="B3058" s="58">
        <v>2024</v>
      </c>
      <c r="C3058" s="58" t="s">
        <v>28</v>
      </c>
      <c r="D3058" s="58" t="s">
        <v>116</v>
      </c>
      <c r="E3058" s="58" t="s">
        <v>118</v>
      </c>
      <c r="F3058" s="58" t="s">
        <v>119</v>
      </c>
      <c r="G3058" s="58" t="s">
        <v>115</v>
      </c>
      <c r="H3058" s="58" t="s">
        <v>117</v>
      </c>
      <c r="I3058" s="58" t="s">
        <v>120</v>
      </c>
      <c r="J3058" s="58">
        <v>189</v>
      </c>
      <c r="K3058" s="58">
        <v>270.27</v>
      </c>
    </row>
    <row r="3059" spans="1:11">
      <c r="A3059" s="58" t="s">
        <v>112</v>
      </c>
      <c r="B3059" s="58">
        <v>2024</v>
      </c>
      <c r="C3059" s="58" t="s">
        <v>28</v>
      </c>
      <c r="D3059" s="58" t="s">
        <v>116</v>
      </c>
      <c r="E3059" s="58" t="s">
        <v>118</v>
      </c>
      <c r="F3059" s="58" t="s">
        <v>119</v>
      </c>
      <c r="G3059" s="58" t="s">
        <v>115</v>
      </c>
      <c r="H3059" s="58" t="s">
        <v>117</v>
      </c>
      <c r="I3059" s="58" t="s">
        <v>120</v>
      </c>
      <c r="J3059" s="58">
        <v>211</v>
      </c>
      <c r="K3059" s="58">
        <v>301.73</v>
      </c>
    </row>
    <row r="3060" spans="1:11">
      <c r="A3060" s="58" t="s">
        <v>113</v>
      </c>
      <c r="B3060" s="58">
        <v>2024</v>
      </c>
      <c r="C3060" s="58" t="s">
        <v>28</v>
      </c>
      <c r="D3060" s="58" t="s">
        <v>116</v>
      </c>
      <c r="E3060" s="58" t="s">
        <v>118</v>
      </c>
      <c r="F3060" s="58" t="s">
        <v>119</v>
      </c>
      <c r="G3060" s="58" t="s">
        <v>115</v>
      </c>
      <c r="H3060" s="58" t="s">
        <v>117</v>
      </c>
      <c r="I3060" s="58" t="s">
        <v>120</v>
      </c>
      <c r="J3060" s="58">
        <v>187</v>
      </c>
      <c r="K3060" s="58">
        <v>267.41000000000003</v>
      </c>
    </row>
    <row r="3061" spans="1:11">
      <c r="A3061" s="58" t="s">
        <v>112</v>
      </c>
      <c r="B3061" s="58">
        <v>2024</v>
      </c>
      <c r="C3061" s="58" t="s">
        <v>28</v>
      </c>
      <c r="D3061" s="58" t="s">
        <v>116</v>
      </c>
      <c r="E3061" s="58" t="s">
        <v>118</v>
      </c>
      <c r="F3061" s="58" t="s">
        <v>119</v>
      </c>
      <c r="G3061" s="58" t="s">
        <v>115</v>
      </c>
      <c r="H3061" s="58" t="s">
        <v>117</v>
      </c>
      <c r="I3061" s="58" t="s">
        <v>120</v>
      </c>
      <c r="J3061" s="58">
        <v>812</v>
      </c>
      <c r="K3061" s="58">
        <v>1161.1600000000001</v>
      </c>
    </row>
    <row r="3062" spans="1:11">
      <c r="A3062" s="58" t="s">
        <v>110</v>
      </c>
      <c r="B3062" s="58">
        <v>2024</v>
      </c>
      <c r="C3062" s="58" t="s">
        <v>28</v>
      </c>
      <c r="D3062" s="58" t="s">
        <v>116</v>
      </c>
      <c r="E3062" s="58" t="s">
        <v>118</v>
      </c>
      <c r="F3062" s="58" t="s">
        <v>119</v>
      </c>
      <c r="G3062" s="58" t="s">
        <v>115</v>
      </c>
      <c r="H3062" s="58" t="s">
        <v>117</v>
      </c>
      <c r="I3062" s="58" t="s">
        <v>120</v>
      </c>
      <c r="J3062" s="58">
        <v>185</v>
      </c>
      <c r="K3062" s="58">
        <v>264.55</v>
      </c>
    </row>
    <row r="3063" spans="1:11">
      <c r="A3063" s="58" t="s">
        <v>110</v>
      </c>
      <c r="B3063" s="58">
        <v>2024</v>
      </c>
      <c r="C3063" s="58" t="s">
        <v>24</v>
      </c>
      <c r="D3063" s="58" t="s">
        <v>116</v>
      </c>
      <c r="E3063" s="58" t="s">
        <v>118</v>
      </c>
      <c r="F3063" s="58" t="s">
        <v>119</v>
      </c>
      <c r="G3063" s="58" t="s">
        <v>115</v>
      </c>
      <c r="H3063" s="58" t="s">
        <v>117</v>
      </c>
      <c r="I3063" s="58" t="s">
        <v>120</v>
      </c>
      <c r="J3063" s="58">
        <v>230</v>
      </c>
      <c r="K3063" s="58">
        <v>328.9</v>
      </c>
    </row>
    <row r="3064" spans="1:11">
      <c r="A3064" s="58" t="s">
        <v>103</v>
      </c>
      <c r="B3064" s="58">
        <v>2024</v>
      </c>
      <c r="C3064" s="58" t="s">
        <v>24</v>
      </c>
      <c r="D3064" s="58" t="s">
        <v>116</v>
      </c>
      <c r="E3064" s="58" t="s">
        <v>118</v>
      </c>
      <c r="F3064" s="58" t="s">
        <v>119</v>
      </c>
      <c r="G3064" s="58" t="s">
        <v>115</v>
      </c>
      <c r="H3064" s="58" t="s">
        <v>117</v>
      </c>
      <c r="I3064" s="58" t="s">
        <v>120</v>
      </c>
      <c r="J3064" s="58">
        <v>200</v>
      </c>
      <c r="K3064" s="58">
        <v>286</v>
      </c>
    </row>
    <row r="3065" spans="1:11">
      <c r="A3065" s="58" t="s">
        <v>103</v>
      </c>
      <c r="B3065" s="58">
        <v>2024</v>
      </c>
      <c r="C3065" s="58" t="s">
        <v>24</v>
      </c>
      <c r="D3065" s="58" t="s">
        <v>116</v>
      </c>
      <c r="E3065" s="58" t="s">
        <v>118</v>
      </c>
      <c r="F3065" s="58" t="s">
        <v>119</v>
      </c>
      <c r="G3065" s="58" t="s">
        <v>115</v>
      </c>
      <c r="H3065" s="58" t="s">
        <v>117</v>
      </c>
      <c r="I3065" s="58" t="s">
        <v>120</v>
      </c>
      <c r="J3065" s="58">
        <v>232</v>
      </c>
      <c r="K3065" s="58">
        <v>331.76</v>
      </c>
    </row>
    <row r="3066" spans="1:11">
      <c r="A3066" s="58" t="s">
        <v>112</v>
      </c>
      <c r="B3066" s="58">
        <v>2024</v>
      </c>
      <c r="C3066" s="58" t="s">
        <v>24</v>
      </c>
      <c r="D3066" s="58" t="s">
        <v>116</v>
      </c>
      <c r="E3066" s="58" t="s">
        <v>118</v>
      </c>
      <c r="F3066" s="58" t="s">
        <v>119</v>
      </c>
      <c r="G3066" s="58" t="s">
        <v>115</v>
      </c>
      <c r="H3066" s="58" t="s">
        <v>117</v>
      </c>
      <c r="I3066" s="58" t="s">
        <v>120</v>
      </c>
      <c r="J3066" s="58">
        <v>202</v>
      </c>
      <c r="K3066" s="58">
        <v>288.86</v>
      </c>
    </row>
    <row r="3067" spans="1:11">
      <c r="A3067" s="58" t="s">
        <v>103</v>
      </c>
      <c r="B3067" s="58">
        <v>2024</v>
      </c>
      <c r="C3067" s="58" t="s">
        <v>24</v>
      </c>
      <c r="D3067" s="58" t="s">
        <v>116</v>
      </c>
      <c r="E3067" s="58" t="s">
        <v>118</v>
      </c>
      <c r="F3067" s="58" t="s">
        <v>119</v>
      </c>
      <c r="G3067" s="58" t="s">
        <v>115</v>
      </c>
      <c r="H3067" s="58" t="s">
        <v>117</v>
      </c>
      <c r="I3067" s="58" t="s">
        <v>120</v>
      </c>
      <c r="J3067" s="58">
        <v>801</v>
      </c>
      <c r="K3067" s="58">
        <v>1145.43</v>
      </c>
    </row>
    <row r="3068" spans="1:11">
      <c r="A3068" s="58" t="s">
        <v>103</v>
      </c>
      <c r="B3068" s="58">
        <v>2024</v>
      </c>
      <c r="C3068" s="58" t="s">
        <v>24</v>
      </c>
      <c r="D3068" s="58" t="s">
        <v>116</v>
      </c>
      <c r="E3068" s="58" t="s">
        <v>118</v>
      </c>
      <c r="F3068" s="58" t="s">
        <v>119</v>
      </c>
      <c r="G3068" s="58" t="s">
        <v>115</v>
      </c>
      <c r="H3068" s="58" t="s">
        <v>117</v>
      </c>
      <c r="I3068" s="58" t="s">
        <v>120</v>
      </c>
      <c r="J3068" s="58">
        <v>887</v>
      </c>
      <c r="K3068" s="58">
        <v>1268.4100000000001</v>
      </c>
    </row>
    <row r="3069" spans="1:11">
      <c r="A3069" s="58" t="s">
        <v>103</v>
      </c>
      <c r="B3069" s="58">
        <v>2024</v>
      </c>
      <c r="C3069" s="58" t="s">
        <v>24</v>
      </c>
      <c r="D3069" s="58" t="s">
        <v>116</v>
      </c>
      <c r="E3069" s="58" t="s">
        <v>118</v>
      </c>
      <c r="F3069" s="58" t="s">
        <v>119</v>
      </c>
      <c r="G3069" s="58" t="s">
        <v>115</v>
      </c>
      <c r="H3069" s="58" t="s">
        <v>117</v>
      </c>
      <c r="I3069" s="58" t="s">
        <v>120</v>
      </c>
      <c r="J3069" s="58">
        <v>840</v>
      </c>
      <c r="K3069" s="58">
        <v>526.24</v>
      </c>
    </row>
    <row r="3070" spans="1:11">
      <c r="A3070" s="58" t="s">
        <v>103</v>
      </c>
      <c r="B3070" s="58">
        <v>2024</v>
      </c>
      <c r="C3070" s="58" t="s">
        <v>24</v>
      </c>
      <c r="D3070" s="58" t="s">
        <v>116</v>
      </c>
      <c r="E3070" s="58" t="s">
        <v>118</v>
      </c>
      <c r="F3070" s="58" t="s">
        <v>119</v>
      </c>
      <c r="G3070" s="58" t="s">
        <v>115</v>
      </c>
      <c r="H3070" s="58" t="s">
        <v>117</v>
      </c>
      <c r="I3070" s="58" t="s">
        <v>120</v>
      </c>
      <c r="J3070" s="58">
        <v>201</v>
      </c>
      <c r="K3070" s="58">
        <v>287.43</v>
      </c>
    </row>
    <row r="3071" spans="1:11">
      <c r="A3071" s="58" t="s">
        <v>112</v>
      </c>
      <c r="B3071" s="58">
        <v>2024</v>
      </c>
      <c r="C3071" s="58" t="s">
        <v>24</v>
      </c>
      <c r="D3071" s="58" t="s">
        <v>116</v>
      </c>
      <c r="E3071" s="58" t="s">
        <v>118</v>
      </c>
      <c r="F3071" s="58" t="s">
        <v>119</v>
      </c>
      <c r="G3071" s="58" t="s">
        <v>115</v>
      </c>
      <c r="H3071" s="58" t="s">
        <v>117</v>
      </c>
      <c r="I3071" s="58" t="s">
        <v>120</v>
      </c>
      <c r="J3071" s="58">
        <v>229</v>
      </c>
      <c r="K3071" s="58">
        <v>327.47000000000003</v>
      </c>
    </row>
    <row r="3072" spans="1:11">
      <c r="A3072" s="58" t="s">
        <v>103</v>
      </c>
      <c r="B3072" s="58">
        <v>2024</v>
      </c>
      <c r="C3072" s="58" t="s">
        <v>24</v>
      </c>
      <c r="D3072" s="58" t="s">
        <v>116</v>
      </c>
      <c r="E3072" s="58" t="s">
        <v>118</v>
      </c>
      <c r="F3072" s="58" t="s">
        <v>119</v>
      </c>
      <c r="G3072" s="58" t="s">
        <v>115</v>
      </c>
      <c r="H3072" s="58" t="s">
        <v>117</v>
      </c>
      <c r="I3072" s="58" t="s">
        <v>120</v>
      </c>
      <c r="J3072" s="58">
        <v>205</v>
      </c>
      <c r="K3072" s="58">
        <v>293.14999999999998</v>
      </c>
    </row>
    <row r="3073" spans="1:11">
      <c r="A3073" s="58" t="s">
        <v>103</v>
      </c>
      <c r="B3073" s="58">
        <v>2024</v>
      </c>
      <c r="C3073" s="58" t="s">
        <v>24</v>
      </c>
      <c r="D3073" s="58" t="s">
        <v>116</v>
      </c>
      <c r="E3073" s="58" t="s">
        <v>118</v>
      </c>
      <c r="F3073" s="58" t="s">
        <v>119</v>
      </c>
      <c r="G3073" s="58" t="s">
        <v>115</v>
      </c>
      <c r="H3073" s="58" t="s">
        <v>117</v>
      </c>
      <c r="I3073" s="58" t="s">
        <v>120</v>
      </c>
      <c r="J3073" s="58">
        <v>810</v>
      </c>
      <c r="K3073" s="58">
        <v>1158.3</v>
      </c>
    </row>
    <row r="3074" spans="1:11">
      <c r="A3074" s="58" t="s">
        <v>110</v>
      </c>
      <c r="B3074" s="58">
        <v>2024</v>
      </c>
      <c r="C3074" s="58" t="s">
        <v>24</v>
      </c>
      <c r="D3074" s="58" t="s">
        <v>116</v>
      </c>
      <c r="E3074" s="58" t="s">
        <v>118</v>
      </c>
      <c r="F3074" s="58" t="s">
        <v>119</v>
      </c>
      <c r="G3074" s="58" t="s">
        <v>115</v>
      </c>
      <c r="H3074" s="58" t="s">
        <v>117</v>
      </c>
      <c r="I3074" s="58" t="s">
        <v>120</v>
      </c>
      <c r="J3074" s="58">
        <v>203</v>
      </c>
      <c r="K3074" s="58">
        <v>290.29000000000002</v>
      </c>
    </row>
    <row r="3075" spans="1:11">
      <c r="A3075" s="58" t="s">
        <v>112</v>
      </c>
      <c r="B3075" s="58">
        <v>2024</v>
      </c>
      <c r="C3075" s="58" t="s">
        <v>27</v>
      </c>
      <c r="D3075" s="58" t="s">
        <v>116</v>
      </c>
      <c r="E3075" s="58" t="s">
        <v>118</v>
      </c>
      <c r="F3075" s="58" t="s">
        <v>119</v>
      </c>
      <c r="G3075" s="58" t="s">
        <v>115</v>
      </c>
      <c r="H3075" s="58" t="s">
        <v>117</v>
      </c>
      <c r="I3075" s="58" t="s">
        <v>120</v>
      </c>
      <c r="J3075" s="58">
        <v>218</v>
      </c>
      <c r="K3075" s="58">
        <v>311.74</v>
      </c>
    </row>
    <row r="3076" spans="1:11">
      <c r="A3076" s="58" t="s">
        <v>112</v>
      </c>
      <c r="B3076" s="58">
        <v>2024</v>
      </c>
      <c r="C3076" s="58" t="s">
        <v>27</v>
      </c>
      <c r="D3076" s="58" t="s">
        <v>116</v>
      </c>
      <c r="E3076" s="58" t="s">
        <v>118</v>
      </c>
      <c r="F3076" s="58" t="s">
        <v>119</v>
      </c>
      <c r="G3076" s="58" t="s">
        <v>115</v>
      </c>
      <c r="H3076" s="58" t="s">
        <v>117</v>
      </c>
      <c r="I3076" s="58" t="s">
        <v>120</v>
      </c>
      <c r="J3076" s="58">
        <v>194</v>
      </c>
      <c r="K3076" s="58">
        <v>277.42</v>
      </c>
    </row>
    <row r="3077" spans="1:11">
      <c r="A3077" s="58" t="s">
        <v>110</v>
      </c>
      <c r="B3077" s="58">
        <v>2024</v>
      </c>
      <c r="C3077" s="58" t="s">
        <v>27</v>
      </c>
      <c r="D3077" s="58" t="s">
        <v>116</v>
      </c>
      <c r="E3077" s="58" t="s">
        <v>118</v>
      </c>
      <c r="F3077" s="58" t="s">
        <v>119</v>
      </c>
      <c r="G3077" s="58" t="s">
        <v>115</v>
      </c>
      <c r="H3077" s="58" t="s">
        <v>117</v>
      </c>
      <c r="I3077" s="58" t="s">
        <v>120</v>
      </c>
      <c r="J3077" s="58">
        <v>220</v>
      </c>
      <c r="K3077" s="58">
        <v>314.60000000000002</v>
      </c>
    </row>
    <row r="3078" spans="1:11">
      <c r="A3078" s="58" t="s">
        <v>110</v>
      </c>
      <c r="B3078" s="58">
        <v>2024</v>
      </c>
      <c r="C3078" s="58" t="s">
        <v>27</v>
      </c>
      <c r="D3078" s="58" t="s">
        <v>116</v>
      </c>
      <c r="E3078" s="58" t="s">
        <v>118</v>
      </c>
      <c r="F3078" s="58" t="s">
        <v>119</v>
      </c>
      <c r="G3078" s="58" t="s">
        <v>115</v>
      </c>
      <c r="H3078" s="58" t="s">
        <v>117</v>
      </c>
      <c r="I3078" s="58" t="s">
        <v>120</v>
      </c>
      <c r="J3078" s="58">
        <v>190</v>
      </c>
      <c r="K3078" s="58">
        <v>271.7</v>
      </c>
    </row>
    <row r="3079" spans="1:11">
      <c r="A3079" s="58" t="s">
        <v>110</v>
      </c>
      <c r="B3079" s="58">
        <v>2024</v>
      </c>
      <c r="C3079" s="58" t="s">
        <v>27</v>
      </c>
      <c r="D3079" s="58" t="s">
        <v>116</v>
      </c>
      <c r="E3079" s="58" t="s">
        <v>118</v>
      </c>
      <c r="F3079" s="58" t="s">
        <v>119</v>
      </c>
      <c r="G3079" s="58" t="s">
        <v>115</v>
      </c>
      <c r="H3079" s="58" t="s">
        <v>117</v>
      </c>
      <c r="I3079" s="58" t="s">
        <v>120</v>
      </c>
      <c r="J3079" s="58">
        <v>889</v>
      </c>
      <c r="K3079" s="58">
        <v>1271.27</v>
      </c>
    </row>
    <row r="3080" spans="1:11">
      <c r="A3080" s="58" t="s">
        <v>110</v>
      </c>
      <c r="B3080" s="58">
        <v>2024</v>
      </c>
      <c r="C3080" s="58" t="s">
        <v>27</v>
      </c>
      <c r="D3080" s="58" t="s">
        <v>116</v>
      </c>
      <c r="E3080" s="58" t="s">
        <v>118</v>
      </c>
      <c r="F3080" s="58" t="s">
        <v>119</v>
      </c>
      <c r="G3080" s="58" t="s">
        <v>115</v>
      </c>
      <c r="H3080" s="58" t="s">
        <v>117</v>
      </c>
      <c r="I3080" s="58" t="s">
        <v>120</v>
      </c>
      <c r="J3080" s="58">
        <v>842</v>
      </c>
      <c r="K3080" s="58">
        <v>526.24</v>
      </c>
    </row>
    <row r="3081" spans="1:11">
      <c r="A3081" s="58" t="s">
        <v>110</v>
      </c>
      <c r="B3081" s="58">
        <v>2024</v>
      </c>
      <c r="C3081" s="58" t="s">
        <v>27</v>
      </c>
      <c r="D3081" s="58" t="s">
        <v>116</v>
      </c>
      <c r="E3081" s="58" t="s">
        <v>118</v>
      </c>
      <c r="F3081" s="58" t="s">
        <v>119</v>
      </c>
      <c r="G3081" s="58" t="s">
        <v>115</v>
      </c>
      <c r="H3081" s="58" t="s">
        <v>117</v>
      </c>
      <c r="I3081" s="58" t="s">
        <v>120</v>
      </c>
      <c r="J3081" s="58">
        <v>217</v>
      </c>
      <c r="K3081" s="58">
        <v>310.31</v>
      </c>
    </row>
    <row r="3082" spans="1:11">
      <c r="A3082" s="58" t="s">
        <v>110</v>
      </c>
      <c r="B3082" s="58">
        <v>2024</v>
      </c>
      <c r="C3082" s="58" t="s">
        <v>27</v>
      </c>
      <c r="D3082" s="58" t="s">
        <v>116</v>
      </c>
      <c r="E3082" s="58" t="s">
        <v>118</v>
      </c>
      <c r="F3082" s="58" t="s">
        <v>119</v>
      </c>
      <c r="G3082" s="58" t="s">
        <v>115</v>
      </c>
      <c r="H3082" s="58" t="s">
        <v>117</v>
      </c>
      <c r="I3082" s="58" t="s">
        <v>120</v>
      </c>
      <c r="J3082" s="58">
        <v>193</v>
      </c>
      <c r="K3082" s="58">
        <v>275.99</v>
      </c>
    </row>
    <row r="3083" spans="1:11">
      <c r="A3083" s="58" t="s">
        <v>112</v>
      </c>
      <c r="B3083" s="58">
        <v>2024</v>
      </c>
      <c r="C3083" s="58" t="s">
        <v>27</v>
      </c>
      <c r="D3083" s="58" t="s">
        <v>116</v>
      </c>
      <c r="E3083" s="58" t="s">
        <v>118</v>
      </c>
      <c r="F3083" s="58" t="s">
        <v>119</v>
      </c>
      <c r="G3083" s="58" t="s">
        <v>115</v>
      </c>
      <c r="H3083" s="58" t="s">
        <v>117</v>
      </c>
      <c r="I3083" s="58" t="s">
        <v>120</v>
      </c>
      <c r="J3083" s="58">
        <v>811</v>
      </c>
      <c r="K3083" s="58">
        <v>1159.73</v>
      </c>
    </row>
    <row r="3084" spans="1:11">
      <c r="A3084" s="58" t="s">
        <v>112</v>
      </c>
      <c r="B3084" s="58">
        <v>2024</v>
      </c>
      <c r="C3084" s="58" t="s">
        <v>27</v>
      </c>
      <c r="D3084" s="58" t="s">
        <v>116</v>
      </c>
      <c r="E3084" s="58" t="s">
        <v>118</v>
      </c>
      <c r="F3084" s="58" t="s">
        <v>119</v>
      </c>
      <c r="G3084" s="58" t="s">
        <v>115</v>
      </c>
      <c r="H3084" s="58" t="s">
        <v>117</v>
      </c>
      <c r="I3084" s="58" t="s">
        <v>120</v>
      </c>
      <c r="J3084" s="58">
        <v>191</v>
      </c>
      <c r="K3084" s="58">
        <v>273.13</v>
      </c>
    </row>
    <row r="3085" spans="1:11">
      <c r="A3085" s="58" t="s">
        <v>110</v>
      </c>
      <c r="B3085" s="58">
        <v>2024</v>
      </c>
      <c r="C3085" s="58" t="s">
        <v>33</v>
      </c>
      <c r="D3085" s="58" t="s">
        <v>116</v>
      </c>
      <c r="E3085" s="58" t="s">
        <v>118</v>
      </c>
      <c r="F3085" s="58" t="s">
        <v>119</v>
      </c>
      <c r="G3085" s="58" t="s">
        <v>115</v>
      </c>
      <c r="H3085" s="58" t="s">
        <v>117</v>
      </c>
      <c r="I3085" s="58" t="s">
        <v>120</v>
      </c>
      <c r="J3085" s="58">
        <v>188</v>
      </c>
      <c r="K3085" s="58">
        <v>268.83999999999997</v>
      </c>
    </row>
    <row r="3086" spans="1:11">
      <c r="A3086" s="58" t="s">
        <v>114</v>
      </c>
      <c r="B3086" s="58">
        <v>2024</v>
      </c>
      <c r="C3086" s="58" t="s">
        <v>33</v>
      </c>
      <c r="D3086" s="58" t="s">
        <v>116</v>
      </c>
      <c r="E3086" s="58" t="s">
        <v>118</v>
      </c>
      <c r="F3086" s="58" t="s">
        <v>119</v>
      </c>
      <c r="G3086" s="58" t="s">
        <v>115</v>
      </c>
      <c r="H3086" s="58" t="s">
        <v>117</v>
      </c>
      <c r="I3086" s="58" t="s">
        <v>120</v>
      </c>
      <c r="J3086" s="58">
        <v>158</v>
      </c>
      <c r="K3086" s="58">
        <v>225.94</v>
      </c>
    </row>
    <row r="3087" spans="1:11">
      <c r="A3087" s="58" t="s">
        <v>103</v>
      </c>
      <c r="B3087" s="58">
        <v>2024</v>
      </c>
      <c r="C3087" s="58" t="s">
        <v>33</v>
      </c>
      <c r="D3087" s="58" t="s">
        <v>116</v>
      </c>
      <c r="E3087" s="58" t="s">
        <v>118</v>
      </c>
      <c r="F3087" s="58" t="s">
        <v>119</v>
      </c>
      <c r="G3087" s="58" t="s">
        <v>115</v>
      </c>
      <c r="H3087" s="58" t="s">
        <v>117</v>
      </c>
      <c r="I3087" s="58" t="s">
        <v>120</v>
      </c>
      <c r="J3087" s="58">
        <v>160</v>
      </c>
      <c r="K3087" s="58">
        <v>228.8</v>
      </c>
    </row>
    <row r="3088" spans="1:11">
      <c r="A3088" s="58" t="s">
        <v>103</v>
      </c>
      <c r="B3088" s="58">
        <v>2024</v>
      </c>
      <c r="C3088" s="58" t="s">
        <v>33</v>
      </c>
      <c r="D3088" s="58" t="s">
        <v>116</v>
      </c>
      <c r="E3088" s="58" t="s">
        <v>118</v>
      </c>
      <c r="F3088" s="58" t="s">
        <v>119</v>
      </c>
      <c r="G3088" s="58" t="s">
        <v>115</v>
      </c>
      <c r="H3088" s="58" t="s">
        <v>117</v>
      </c>
      <c r="I3088" s="58" t="s">
        <v>120</v>
      </c>
      <c r="J3088" s="58">
        <v>808</v>
      </c>
      <c r="K3088" s="58">
        <v>1155.44</v>
      </c>
    </row>
    <row r="3089" spans="1:11">
      <c r="A3089" s="58" t="s">
        <v>110</v>
      </c>
      <c r="B3089" s="58">
        <v>2024</v>
      </c>
      <c r="C3089" s="58" t="s">
        <v>33</v>
      </c>
      <c r="D3089" s="58" t="s">
        <v>116</v>
      </c>
      <c r="E3089" s="58" t="s">
        <v>118</v>
      </c>
      <c r="F3089" s="58" t="s">
        <v>119</v>
      </c>
      <c r="G3089" s="58" t="s">
        <v>115</v>
      </c>
      <c r="H3089" s="58" t="s">
        <v>117</v>
      </c>
      <c r="I3089" s="58" t="s">
        <v>120</v>
      </c>
      <c r="J3089" s="58">
        <v>894</v>
      </c>
      <c r="K3089" s="58">
        <v>1278.42</v>
      </c>
    </row>
    <row r="3090" spans="1:11">
      <c r="A3090" s="58" t="s">
        <v>110</v>
      </c>
      <c r="B3090" s="58">
        <v>2024</v>
      </c>
      <c r="C3090" s="58" t="s">
        <v>33</v>
      </c>
      <c r="D3090" s="58" t="s">
        <v>116</v>
      </c>
      <c r="E3090" s="58" t="s">
        <v>118</v>
      </c>
      <c r="F3090" s="58" t="s">
        <v>119</v>
      </c>
      <c r="G3090" s="58" t="s">
        <v>115</v>
      </c>
      <c r="H3090" s="58" t="s">
        <v>117</v>
      </c>
      <c r="I3090" s="58" t="s">
        <v>120</v>
      </c>
      <c r="J3090" s="58">
        <v>847</v>
      </c>
      <c r="K3090" s="58">
        <v>526.24</v>
      </c>
    </row>
    <row r="3091" spans="1:11">
      <c r="A3091" s="58" t="s">
        <v>103</v>
      </c>
      <c r="B3091" s="58">
        <v>2024</v>
      </c>
      <c r="C3091" s="58" t="s">
        <v>33</v>
      </c>
      <c r="D3091" s="58" t="s">
        <v>116</v>
      </c>
      <c r="E3091" s="58" t="s">
        <v>118</v>
      </c>
      <c r="F3091" s="58" t="s">
        <v>119</v>
      </c>
      <c r="G3091" s="58" t="s">
        <v>115</v>
      </c>
      <c r="H3091" s="58" t="s">
        <v>117</v>
      </c>
      <c r="I3091" s="58" t="s">
        <v>120</v>
      </c>
      <c r="J3091" s="58">
        <v>159</v>
      </c>
      <c r="K3091" s="58">
        <v>227.37</v>
      </c>
    </row>
    <row r="3092" spans="1:11">
      <c r="A3092" s="58" t="s">
        <v>103</v>
      </c>
      <c r="B3092" s="58">
        <v>2024</v>
      </c>
      <c r="C3092" s="58" t="s">
        <v>33</v>
      </c>
      <c r="D3092" s="58" t="s">
        <v>116</v>
      </c>
      <c r="E3092" s="58" t="s">
        <v>118</v>
      </c>
      <c r="F3092" s="58" t="s">
        <v>119</v>
      </c>
      <c r="G3092" s="58" t="s">
        <v>115</v>
      </c>
      <c r="H3092" s="58" t="s">
        <v>117</v>
      </c>
      <c r="I3092" s="58" t="s">
        <v>120</v>
      </c>
      <c r="J3092" s="58">
        <v>187</v>
      </c>
      <c r="K3092" s="58">
        <v>267.41000000000003</v>
      </c>
    </row>
    <row r="3093" spans="1:11">
      <c r="A3093" s="58" t="s">
        <v>114</v>
      </c>
      <c r="B3093" s="58">
        <v>2024</v>
      </c>
      <c r="C3093" s="58" t="s">
        <v>33</v>
      </c>
      <c r="D3093" s="58" t="s">
        <v>116</v>
      </c>
      <c r="E3093" s="58" t="s">
        <v>118</v>
      </c>
      <c r="F3093" s="58" t="s">
        <v>119</v>
      </c>
      <c r="G3093" s="58" t="s">
        <v>115</v>
      </c>
      <c r="H3093" s="58" t="s">
        <v>117</v>
      </c>
      <c r="I3093" s="58" t="s">
        <v>120</v>
      </c>
      <c r="J3093" s="58">
        <v>817</v>
      </c>
      <c r="K3093" s="58">
        <v>1168.31</v>
      </c>
    </row>
    <row r="3094" spans="1:11">
      <c r="A3094" s="58" t="s">
        <v>110</v>
      </c>
      <c r="B3094" s="58">
        <v>2024</v>
      </c>
      <c r="C3094" s="58" t="s">
        <v>33</v>
      </c>
      <c r="D3094" s="58" t="s">
        <v>116</v>
      </c>
      <c r="E3094" s="58" t="s">
        <v>118</v>
      </c>
      <c r="F3094" s="58" t="s">
        <v>119</v>
      </c>
      <c r="G3094" s="58" t="s">
        <v>115</v>
      </c>
      <c r="H3094" s="58" t="s">
        <v>117</v>
      </c>
      <c r="I3094" s="58" t="s">
        <v>120</v>
      </c>
      <c r="J3094" s="58">
        <v>161</v>
      </c>
      <c r="K3094" s="58">
        <v>230.23</v>
      </c>
    </row>
    <row r="3095" spans="1:11">
      <c r="A3095" s="58" t="s">
        <v>103</v>
      </c>
      <c r="B3095" s="58">
        <v>2024</v>
      </c>
      <c r="C3095" s="58" t="s">
        <v>32</v>
      </c>
      <c r="D3095" s="58" t="s">
        <v>116</v>
      </c>
      <c r="E3095" s="58" t="s">
        <v>118</v>
      </c>
      <c r="F3095" s="58" t="s">
        <v>119</v>
      </c>
      <c r="G3095" s="58" t="s">
        <v>115</v>
      </c>
      <c r="H3095" s="58" t="s">
        <v>117</v>
      </c>
      <c r="I3095" s="58" t="s">
        <v>120</v>
      </c>
      <c r="J3095" s="58">
        <v>194</v>
      </c>
      <c r="K3095" s="58">
        <v>277.42</v>
      </c>
    </row>
    <row r="3096" spans="1:11">
      <c r="A3096" s="58" t="s">
        <v>110</v>
      </c>
      <c r="B3096" s="58">
        <v>2024</v>
      </c>
      <c r="C3096" s="58" t="s">
        <v>32</v>
      </c>
      <c r="D3096" s="58" t="s">
        <v>116</v>
      </c>
      <c r="E3096" s="58" t="s">
        <v>118</v>
      </c>
      <c r="F3096" s="58" t="s">
        <v>119</v>
      </c>
      <c r="G3096" s="58" t="s">
        <v>115</v>
      </c>
      <c r="H3096" s="58" t="s">
        <v>117</v>
      </c>
      <c r="I3096" s="58" t="s">
        <v>120</v>
      </c>
      <c r="J3096" s="58">
        <v>164</v>
      </c>
      <c r="K3096" s="58">
        <v>234.52</v>
      </c>
    </row>
    <row r="3097" spans="1:11">
      <c r="A3097" s="58" t="s">
        <v>110</v>
      </c>
      <c r="B3097" s="58">
        <v>2024</v>
      </c>
      <c r="C3097" s="58" t="s">
        <v>32</v>
      </c>
      <c r="D3097" s="58" t="s">
        <v>116</v>
      </c>
      <c r="E3097" s="58" t="s">
        <v>118</v>
      </c>
      <c r="F3097" s="58" t="s">
        <v>119</v>
      </c>
      <c r="G3097" s="58" t="s">
        <v>115</v>
      </c>
      <c r="H3097" s="58" t="s">
        <v>117</v>
      </c>
      <c r="I3097" s="58" t="s">
        <v>120</v>
      </c>
      <c r="J3097" s="58">
        <v>190</v>
      </c>
      <c r="K3097" s="58">
        <v>271.7</v>
      </c>
    </row>
    <row r="3098" spans="1:11">
      <c r="A3098" s="58" t="s">
        <v>113</v>
      </c>
      <c r="B3098" s="58">
        <v>2024</v>
      </c>
      <c r="C3098" s="58" t="s">
        <v>32</v>
      </c>
      <c r="D3098" s="58" t="s">
        <v>116</v>
      </c>
      <c r="E3098" s="58" t="s">
        <v>118</v>
      </c>
      <c r="F3098" s="58" t="s">
        <v>119</v>
      </c>
      <c r="G3098" s="58" t="s">
        <v>115</v>
      </c>
      <c r="H3098" s="58" t="s">
        <v>117</v>
      </c>
      <c r="I3098" s="58" t="s">
        <v>120</v>
      </c>
      <c r="J3098" s="58">
        <v>166</v>
      </c>
      <c r="K3098" s="58">
        <v>237.38</v>
      </c>
    </row>
    <row r="3099" spans="1:11">
      <c r="A3099" s="58" t="s">
        <v>103</v>
      </c>
      <c r="B3099" s="58">
        <v>2024</v>
      </c>
      <c r="C3099" s="58" t="s">
        <v>32</v>
      </c>
      <c r="D3099" s="58" t="s">
        <v>116</v>
      </c>
      <c r="E3099" s="58" t="s">
        <v>118</v>
      </c>
      <c r="F3099" s="58" t="s">
        <v>119</v>
      </c>
      <c r="G3099" s="58" t="s">
        <v>115</v>
      </c>
      <c r="H3099" s="58" t="s">
        <v>117</v>
      </c>
      <c r="I3099" s="58" t="s">
        <v>120</v>
      </c>
      <c r="J3099" s="58">
        <v>807</v>
      </c>
      <c r="K3099" s="58">
        <v>1154.01</v>
      </c>
    </row>
    <row r="3100" spans="1:11">
      <c r="A3100" s="58" t="s">
        <v>103</v>
      </c>
      <c r="B3100" s="58">
        <v>2024</v>
      </c>
      <c r="C3100" s="58" t="s">
        <v>32</v>
      </c>
      <c r="D3100" s="58" t="s">
        <v>116</v>
      </c>
      <c r="E3100" s="58" t="s">
        <v>118</v>
      </c>
      <c r="F3100" s="58" t="s">
        <v>119</v>
      </c>
      <c r="G3100" s="58" t="s">
        <v>115</v>
      </c>
      <c r="H3100" s="58" t="s">
        <v>117</v>
      </c>
      <c r="I3100" s="58" t="s">
        <v>120</v>
      </c>
      <c r="J3100" s="58">
        <v>165</v>
      </c>
      <c r="K3100" s="58">
        <v>235.95</v>
      </c>
    </row>
    <row r="3101" spans="1:11">
      <c r="A3101" s="58" t="s">
        <v>113</v>
      </c>
      <c r="B3101" s="58">
        <v>2024</v>
      </c>
      <c r="C3101" s="58" t="s">
        <v>32</v>
      </c>
      <c r="D3101" s="58" t="s">
        <v>116</v>
      </c>
      <c r="E3101" s="58" t="s">
        <v>118</v>
      </c>
      <c r="F3101" s="58" t="s">
        <v>119</v>
      </c>
      <c r="G3101" s="58" t="s">
        <v>115</v>
      </c>
      <c r="H3101" s="58" t="s">
        <v>117</v>
      </c>
      <c r="I3101" s="58" t="s">
        <v>120</v>
      </c>
      <c r="J3101" s="58">
        <v>193</v>
      </c>
      <c r="K3101" s="58">
        <v>275.99</v>
      </c>
    </row>
    <row r="3102" spans="1:11">
      <c r="A3102" s="58" t="s">
        <v>110</v>
      </c>
      <c r="B3102" s="58">
        <v>2024</v>
      </c>
      <c r="C3102" s="58" t="s">
        <v>32</v>
      </c>
      <c r="D3102" s="58" t="s">
        <v>116</v>
      </c>
      <c r="E3102" s="58" t="s">
        <v>118</v>
      </c>
      <c r="F3102" s="58" t="s">
        <v>119</v>
      </c>
      <c r="G3102" s="58" t="s">
        <v>115</v>
      </c>
      <c r="H3102" s="58" t="s">
        <v>117</v>
      </c>
      <c r="I3102" s="58" t="s">
        <v>120</v>
      </c>
      <c r="J3102" s="58">
        <v>163</v>
      </c>
      <c r="K3102" s="58">
        <v>233.09</v>
      </c>
    </row>
    <row r="3103" spans="1:11">
      <c r="A3103" s="58" t="s">
        <v>110</v>
      </c>
      <c r="B3103" s="58">
        <v>2024</v>
      </c>
      <c r="C3103" s="58" t="s">
        <v>32</v>
      </c>
      <c r="D3103" s="58" t="s">
        <v>116</v>
      </c>
      <c r="E3103" s="58" t="s">
        <v>118</v>
      </c>
      <c r="F3103" s="58" t="s">
        <v>119</v>
      </c>
      <c r="G3103" s="58" t="s">
        <v>115</v>
      </c>
      <c r="H3103" s="58" t="s">
        <v>117</v>
      </c>
      <c r="I3103" s="58" t="s">
        <v>120</v>
      </c>
      <c r="J3103" s="58">
        <v>816</v>
      </c>
      <c r="K3103" s="58">
        <v>1166.8800000000001</v>
      </c>
    </row>
    <row r="3104" spans="1:11">
      <c r="A3104" s="58" t="s">
        <v>103</v>
      </c>
      <c r="B3104" s="58">
        <v>2024</v>
      </c>
      <c r="C3104" s="58" t="s">
        <v>32</v>
      </c>
      <c r="D3104" s="58" t="s">
        <v>116</v>
      </c>
      <c r="E3104" s="58" t="s">
        <v>118</v>
      </c>
      <c r="F3104" s="58" t="s">
        <v>119</v>
      </c>
      <c r="G3104" s="58" t="s">
        <v>115</v>
      </c>
      <c r="H3104" s="58" t="s">
        <v>117</v>
      </c>
      <c r="I3104" s="58" t="s">
        <v>120</v>
      </c>
      <c r="J3104" s="58">
        <v>167</v>
      </c>
      <c r="K3104" s="58">
        <v>238.81</v>
      </c>
    </row>
    <row r="3105" spans="1:11">
      <c r="A3105" s="58" t="s">
        <v>110</v>
      </c>
      <c r="B3105" s="58">
        <v>2024</v>
      </c>
      <c r="C3105" s="58" t="s">
        <v>31</v>
      </c>
      <c r="D3105" s="58" t="s">
        <v>116</v>
      </c>
      <c r="E3105" s="58" t="s">
        <v>118</v>
      </c>
      <c r="F3105" s="58" t="s">
        <v>119</v>
      </c>
      <c r="G3105" s="58" t="s">
        <v>115</v>
      </c>
      <c r="H3105" s="58" t="s">
        <v>117</v>
      </c>
      <c r="I3105" s="58" t="s">
        <v>120</v>
      </c>
      <c r="J3105" s="58">
        <v>200</v>
      </c>
      <c r="K3105" s="58">
        <v>286</v>
      </c>
    </row>
    <row r="3106" spans="1:11">
      <c r="A3106" s="58" t="s">
        <v>103</v>
      </c>
      <c r="B3106" s="58">
        <v>2024</v>
      </c>
      <c r="C3106" s="58" t="s">
        <v>31</v>
      </c>
      <c r="D3106" s="58" t="s">
        <v>116</v>
      </c>
      <c r="E3106" s="58" t="s">
        <v>118</v>
      </c>
      <c r="F3106" s="58" t="s">
        <v>119</v>
      </c>
      <c r="G3106" s="58" t="s">
        <v>115</v>
      </c>
      <c r="H3106" s="58" t="s">
        <v>117</v>
      </c>
      <c r="I3106" s="58" t="s">
        <v>120</v>
      </c>
      <c r="J3106" s="58">
        <v>170</v>
      </c>
      <c r="K3106" s="58">
        <v>243.1</v>
      </c>
    </row>
    <row r="3107" spans="1:11">
      <c r="A3107" s="58" t="s">
        <v>103</v>
      </c>
      <c r="B3107" s="58">
        <v>2024</v>
      </c>
      <c r="C3107" s="58" t="s">
        <v>31</v>
      </c>
      <c r="D3107" s="58" t="s">
        <v>116</v>
      </c>
      <c r="E3107" s="58" t="s">
        <v>118</v>
      </c>
      <c r="F3107" s="58" t="s">
        <v>119</v>
      </c>
      <c r="G3107" s="58" t="s">
        <v>115</v>
      </c>
      <c r="H3107" s="58" t="s">
        <v>117</v>
      </c>
      <c r="I3107" s="58" t="s">
        <v>120</v>
      </c>
      <c r="J3107" s="58">
        <v>196</v>
      </c>
      <c r="K3107" s="58">
        <v>280.27999999999997</v>
      </c>
    </row>
    <row r="3108" spans="1:11">
      <c r="A3108" s="58" t="s">
        <v>110</v>
      </c>
      <c r="B3108" s="58">
        <v>2024</v>
      </c>
      <c r="C3108" s="58" t="s">
        <v>31</v>
      </c>
      <c r="D3108" s="58" t="s">
        <v>116</v>
      </c>
      <c r="E3108" s="58" t="s">
        <v>118</v>
      </c>
      <c r="F3108" s="58" t="s">
        <v>119</v>
      </c>
      <c r="G3108" s="58" t="s">
        <v>115</v>
      </c>
      <c r="H3108" s="58" t="s">
        <v>117</v>
      </c>
      <c r="I3108" s="58" t="s">
        <v>120</v>
      </c>
      <c r="J3108" s="58">
        <v>172</v>
      </c>
      <c r="K3108" s="58">
        <v>245.96</v>
      </c>
    </row>
    <row r="3109" spans="1:11">
      <c r="A3109" s="58" t="s">
        <v>110</v>
      </c>
      <c r="B3109" s="58">
        <v>2024</v>
      </c>
      <c r="C3109" s="58" t="s">
        <v>31</v>
      </c>
      <c r="D3109" s="58" t="s">
        <v>116</v>
      </c>
      <c r="E3109" s="58" t="s">
        <v>118</v>
      </c>
      <c r="F3109" s="58" t="s">
        <v>119</v>
      </c>
      <c r="G3109" s="58" t="s">
        <v>115</v>
      </c>
      <c r="H3109" s="58" t="s">
        <v>117</v>
      </c>
      <c r="I3109" s="58" t="s">
        <v>120</v>
      </c>
      <c r="J3109" s="58">
        <v>806</v>
      </c>
      <c r="K3109" s="58">
        <v>1152.58</v>
      </c>
    </row>
    <row r="3110" spans="1:11">
      <c r="A3110" s="58" t="s">
        <v>103</v>
      </c>
      <c r="B3110" s="58">
        <v>2024</v>
      </c>
      <c r="C3110" s="58" t="s">
        <v>31</v>
      </c>
      <c r="D3110" s="58" t="s">
        <v>116</v>
      </c>
      <c r="E3110" s="58" t="s">
        <v>118</v>
      </c>
      <c r="F3110" s="58" t="s">
        <v>119</v>
      </c>
      <c r="G3110" s="58" t="s">
        <v>115</v>
      </c>
      <c r="H3110" s="58" t="s">
        <v>117</v>
      </c>
      <c r="I3110" s="58" t="s">
        <v>120</v>
      </c>
      <c r="J3110" s="58">
        <v>893</v>
      </c>
      <c r="K3110" s="58">
        <v>1276.99</v>
      </c>
    </row>
    <row r="3111" spans="1:11">
      <c r="A3111" s="58" t="s">
        <v>103</v>
      </c>
      <c r="B3111" s="58">
        <v>2024</v>
      </c>
      <c r="C3111" s="58" t="s">
        <v>31</v>
      </c>
      <c r="D3111" s="58" t="s">
        <v>116</v>
      </c>
      <c r="E3111" s="58" t="s">
        <v>118</v>
      </c>
      <c r="F3111" s="58" t="s">
        <v>119</v>
      </c>
      <c r="G3111" s="58" t="s">
        <v>115</v>
      </c>
      <c r="H3111" s="58" t="s">
        <v>117</v>
      </c>
      <c r="I3111" s="58" t="s">
        <v>120</v>
      </c>
      <c r="J3111" s="58">
        <v>846</v>
      </c>
      <c r="K3111" s="58">
        <v>526.24</v>
      </c>
    </row>
    <row r="3112" spans="1:11">
      <c r="A3112" s="58" t="s">
        <v>110</v>
      </c>
      <c r="B3112" s="58">
        <v>2024</v>
      </c>
      <c r="C3112" s="58" t="s">
        <v>31</v>
      </c>
      <c r="D3112" s="58" t="s">
        <v>116</v>
      </c>
      <c r="E3112" s="58" t="s">
        <v>118</v>
      </c>
      <c r="F3112" s="58" t="s">
        <v>119</v>
      </c>
      <c r="G3112" s="58" t="s">
        <v>115</v>
      </c>
      <c r="H3112" s="58" t="s">
        <v>117</v>
      </c>
      <c r="I3112" s="58" t="s">
        <v>120</v>
      </c>
      <c r="J3112" s="58">
        <v>171</v>
      </c>
      <c r="K3112" s="58">
        <v>244.53</v>
      </c>
    </row>
    <row r="3113" spans="1:11">
      <c r="A3113" s="58" t="s">
        <v>110</v>
      </c>
      <c r="B3113" s="58">
        <v>2024</v>
      </c>
      <c r="C3113" s="58" t="s">
        <v>31</v>
      </c>
      <c r="D3113" s="58" t="s">
        <v>116</v>
      </c>
      <c r="E3113" s="58" t="s">
        <v>118</v>
      </c>
      <c r="F3113" s="58" t="s">
        <v>119</v>
      </c>
      <c r="G3113" s="58" t="s">
        <v>115</v>
      </c>
      <c r="H3113" s="58" t="s">
        <v>117</v>
      </c>
      <c r="I3113" s="58" t="s">
        <v>120</v>
      </c>
      <c r="J3113" s="58">
        <v>199</v>
      </c>
      <c r="K3113" s="58">
        <v>284.57</v>
      </c>
    </row>
    <row r="3114" spans="1:11">
      <c r="A3114" s="58" t="s">
        <v>103</v>
      </c>
      <c r="B3114" s="58">
        <v>2024</v>
      </c>
      <c r="C3114" s="58" t="s">
        <v>31</v>
      </c>
      <c r="D3114" s="58" t="s">
        <v>116</v>
      </c>
      <c r="E3114" s="58" t="s">
        <v>118</v>
      </c>
      <c r="F3114" s="58" t="s">
        <v>119</v>
      </c>
      <c r="G3114" s="58" t="s">
        <v>115</v>
      </c>
      <c r="H3114" s="58" t="s">
        <v>117</v>
      </c>
      <c r="I3114" s="58" t="s">
        <v>120</v>
      </c>
      <c r="J3114" s="58">
        <v>169</v>
      </c>
      <c r="K3114" s="58">
        <v>241.67</v>
      </c>
    </row>
    <row r="3115" spans="1:11">
      <c r="A3115" s="58" t="s">
        <v>103</v>
      </c>
      <c r="B3115" s="58">
        <v>2024</v>
      </c>
      <c r="C3115" s="58" t="s">
        <v>31</v>
      </c>
      <c r="D3115" s="58" t="s">
        <v>116</v>
      </c>
      <c r="E3115" s="58" t="s">
        <v>118</v>
      </c>
      <c r="F3115" s="58" t="s">
        <v>119</v>
      </c>
      <c r="G3115" s="58" t="s">
        <v>115</v>
      </c>
      <c r="H3115" s="58" t="s">
        <v>117</v>
      </c>
      <c r="I3115" s="58" t="s">
        <v>120</v>
      </c>
      <c r="J3115" s="58">
        <v>815</v>
      </c>
      <c r="K3115" s="58">
        <v>1165.45</v>
      </c>
    </row>
    <row r="3116" spans="1:11">
      <c r="A3116" s="58" t="s">
        <v>110</v>
      </c>
      <c r="B3116" s="58">
        <v>2024</v>
      </c>
      <c r="C3116" s="58" t="s">
        <v>31</v>
      </c>
      <c r="D3116" s="58" t="s">
        <v>116</v>
      </c>
      <c r="E3116" s="58" t="s">
        <v>118</v>
      </c>
      <c r="F3116" s="58" t="s">
        <v>119</v>
      </c>
      <c r="G3116" s="58" t="s">
        <v>115</v>
      </c>
      <c r="H3116" s="58" t="s">
        <v>117</v>
      </c>
      <c r="I3116" s="58" t="s">
        <v>120</v>
      </c>
      <c r="J3116" s="58">
        <v>173</v>
      </c>
      <c r="K3116" s="58">
        <v>247.39</v>
      </c>
    </row>
  </sheetData>
  <sheetProtection algorithmName="SHA-512" hashValue="+JIeDIonbH4MaGi2QG5qp8uKqv2jvCTWznNLk+0iGXJSlV2KGcQ0gMz5bAJOkWD33cB4TiZgyh+TufhIu916sQ==" saltValue="gt5t48jQ0iWR9A1qA8pvnQ==" spinCount="100000" sheet="1" objects="1" scenarios="1"/>
  <autoFilter ref="A1:K3116" xr:uid="{9827998A-B2DB-4F9D-A721-D205D17A4DF9}">
    <filterColumn colId="3">
      <filters>
        <filter val="Branches"/>
      </filters>
    </filterColumn>
    <filterColumn colId="7">
      <filters>
        <filter val="Refunded"/>
      </filters>
    </filterColumn>
    <filterColumn colId="8">
      <filters>
        <filter val="Branch"/>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6469C-93C6-4E48-B6DE-4B0F1E3AF850}">
  <sheetPr>
    <tabColor rgb="FFC00000"/>
  </sheetPr>
  <dimension ref="A2:BC41"/>
  <sheetViews>
    <sheetView showGridLines="0" topLeftCell="E1" zoomScale="88" zoomScaleNormal="102" workbookViewId="0">
      <selection activeCell="G25" sqref="G25"/>
    </sheetView>
  </sheetViews>
  <sheetFormatPr defaultRowHeight="14.4"/>
  <cols>
    <col min="1" max="1" width="13" bestFit="1" customWidth="1"/>
    <col min="2" max="2" width="13.88671875" bestFit="1" customWidth="1"/>
    <col min="3" max="3" width="14.88671875" bestFit="1" customWidth="1"/>
    <col min="4" max="4" width="13" bestFit="1" customWidth="1"/>
    <col min="5" max="6" width="11.33203125" bestFit="1" customWidth="1"/>
    <col min="7" max="7" width="12.5546875" bestFit="1" customWidth="1"/>
    <col min="8" max="9" width="13.88671875" bestFit="1" customWidth="1"/>
    <col min="10" max="10" width="13" bestFit="1" customWidth="1"/>
    <col min="11" max="11" width="13.88671875" bestFit="1" customWidth="1"/>
    <col min="12" max="12" width="14.88671875" bestFit="1" customWidth="1"/>
    <col min="16" max="16" width="11.44140625" bestFit="1" customWidth="1"/>
    <col min="20" max="20" width="13" bestFit="1" customWidth="1"/>
    <col min="21" max="21" width="13.88671875" bestFit="1" customWidth="1"/>
    <col min="22" max="22" width="14.88671875" bestFit="1" customWidth="1"/>
    <col min="27" max="27" width="13" bestFit="1" customWidth="1"/>
    <col min="28" max="28" width="22" bestFit="1" customWidth="1"/>
    <col min="30" max="30" width="11.33203125" bestFit="1" customWidth="1"/>
    <col min="34" max="34" width="24" bestFit="1" customWidth="1"/>
    <col min="35" max="35" width="13.88671875" bestFit="1" customWidth="1"/>
    <col min="36" max="36" width="14.88671875" bestFit="1" customWidth="1"/>
    <col min="39" max="39" width="22.6640625" bestFit="1" customWidth="1"/>
    <col min="40" max="40" width="13.33203125" bestFit="1" customWidth="1"/>
    <col min="41" max="41" width="14.33203125" bestFit="1" customWidth="1"/>
    <col min="45" max="45" width="24" bestFit="1" customWidth="1"/>
    <col min="46" max="46" width="22.6640625" bestFit="1" customWidth="1"/>
    <col min="47" max="47" width="13.88671875" bestFit="1" customWidth="1"/>
    <col min="48" max="48" width="14.88671875" bestFit="1" customWidth="1"/>
    <col min="52" max="52" width="15.6640625" bestFit="1" customWidth="1"/>
    <col min="53" max="53" width="22.6640625" bestFit="1" customWidth="1"/>
  </cols>
  <sheetData>
    <row r="2" spans="1:54">
      <c r="A2" s="16" t="s">
        <v>48</v>
      </c>
      <c r="B2" t="s">
        <v>50</v>
      </c>
      <c r="C2" t="s">
        <v>51</v>
      </c>
      <c r="I2" t="s">
        <v>50</v>
      </c>
      <c r="J2" t="s">
        <v>65</v>
      </c>
      <c r="L2" s="31" t="s">
        <v>41</v>
      </c>
      <c r="M2" s="31" t="s">
        <v>66</v>
      </c>
    </row>
    <row r="3" spans="1:54">
      <c r="A3" s="17" t="s">
        <v>10</v>
      </c>
      <c r="B3" s="20">
        <v>177100</v>
      </c>
      <c r="C3" s="21">
        <v>0.24567229729261084</v>
      </c>
      <c r="I3" s="35">
        <v>720879</v>
      </c>
      <c r="J3" s="35">
        <v>898932</v>
      </c>
      <c r="L3" s="32">
        <f>GETPIVOTDATA("Sum of Income",$I$2)/GETPIVOTDATA("Sum of Target Income",$I$2)</f>
        <v>0.80192828823537265</v>
      </c>
      <c r="M3" s="33">
        <f>100%-L3</f>
        <v>0.19807171176462735</v>
      </c>
      <c r="T3" s="16" t="s">
        <v>48</v>
      </c>
      <c r="U3" t="s">
        <v>50</v>
      </c>
      <c r="V3" t="s">
        <v>51</v>
      </c>
      <c r="X3" t="s">
        <v>67</v>
      </c>
      <c r="AA3" s="16" t="s">
        <v>48</v>
      </c>
      <c r="AB3" t="s">
        <v>68</v>
      </c>
      <c r="AD3" t="s">
        <v>69</v>
      </c>
      <c r="AH3" s="16" t="s">
        <v>48</v>
      </c>
      <c r="AI3" t="s">
        <v>50</v>
      </c>
      <c r="AJ3" t="s">
        <v>51</v>
      </c>
      <c r="AM3" s="34" t="s">
        <v>48</v>
      </c>
      <c r="AN3" s="34" t="s">
        <v>50</v>
      </c>
      <c r="AO3" s="34" t="s">
        <v>51</v>
      </c>
      <c r="AU3" s="16" t="s">
        <v>71</v>
      </c>
    </row>
    <row r="4" spans="1:54">
      <c r="A4" s="17" t="s">
        <v>8</v>
      </c>
      <c r="B4" s="20">
        <v>130234</v>
      </c>
      <c r="C4" s="21">
        <v>0.18065999980579264</v>
      </c>
      <c r="I4" s="30">
        <f>GETPIVOTDATA("Sum of Income",$I$2)</f>
        <v>720879</v>
      </c>
      <c r="J4" s="30">
        <f>GETPIVOTDATA("Sum of Target Income",$I$2)</f>
        <v>898932</v>
      </c>
      <c r="L4" s="21">
        <f>L3</f>
        <v>0.80192828823537265</v>
      </c>
      <c r="T4" s="17" t="s">
        <v>1</v>
      </c>
      <c r="U4" s="35">
        <v>64934</v>
      </c>
      <c r="V4" s="35">
        <v>64934</v>
      </c>
      <c r="X4" s="35">
        <f>AVERAGE($U$4:$U$15)</f>
        <v>60073.25</v>
      </c>
      <c r="AA4" s="17" t="s">
        <v>1</v>
      </c>
      <c r="AB4" s="73">
        <v>12988</v>
      </c>
      <c r="AD4" s="30">
        <f>GETPIVOTDATA("Operating Profit",$AA$3)</f>
        <v>144179</v>
      </c>
      <c r="AH4" s="17" t="s">
        <v>10</v>
      </c>
      <c r="AI4" s="20">
        <v>177100</v>
      </c>
      <c r="AJ4" s="21">
        <v>0.24567229729261084</v>
      </c>
      <c r="AM4" t="s">
        <v>10</v>
      </c>
      <c r="AN4">
        <f>_xlfn.XLOOKUP($AM4,$AH$4:$AH$25,$AI$4:$AI$25)</f>
        <v>177100</v>
      </c>
      <c r="AO4" s="39">
        <f>_xlfn.XLOOKUP($AM4,$AH$4:$AH$25,$AJ$4:$AJ$25)</f>
        <v>0.24567229729261084</v>
      </c>
      <c r="AS4" s="16" t="s">
        <v>38</v>
      </c>
      <c r="AT4" s="16" t="s">
        <v>39</v>
      </c>
      <c r="AU4" t="s">
        <v>50</v>
      </c>
      <c r="AV4" t="s">
        <v>51</v>
      </c>
    </row>
    <row r="5" spans="1:54">
      <c r="A5" s="17" t="s">
        <v>6</v>
      </c>
      <c r="B5" s="20">
        <v>61203</v>
      </c>
      <c r="C5" s="21">
        <v>8.490051728514772E-2</v>
      </c>
      <c r="T5" s="17" t="s">
        <v>23</v>
      </c>
      <c r="U5" s="35">
        <v>58642</v>
      </c>
      <c r="V5" s="35">
        <v>58642</v>
      </c>
      <c r="AA5" s="17" t="s">
        <v>23</v>
      </c>
      <c r="AB5" s="73">
        <v>11729</v>
      </c>
      <c r="AH5" s="36" t="s">
        <v>13</v>
      </c>
      <c r="AI5" s="73">
        <v>88900</v>
      </c>
      <c r="AJ5" s="18">
        <v>0.12332166702040148</v>
      </c>
      <c r="AM5" t="s">
        <v>13</v>
      </c>
      <c r="AN5">
        <f t="shared" ref="AN5:AN25" si="0">_xlfn.XLOOKUP($AM5,$AH$4:$AH$25,$AI$4:$AI$25)</f>
        <v>88900</v>
      </c>
      <c r="AO5" s="39">
        <f t="shared" ref="AO5:AO25" si="1">_xlfn.XLOOKUP($AM5,$AH$4:$AH$25,$AJ$4:$AJ$25)</f>
        <v>0.12332166702040148</v>
      </c>
      <c r="AS5" t="s">
        <v>10</v>
      </c>
      <c r="AT5" t="s">
        <v>13</v>
      </c>
      <c r="AU5" s="73">
        <v>88900</v>
      </c>
      <c r="AV5" s="18">
        <v>0.12332166702040148</v>
      </c>
      <c r="AZ5" t="s">
        <v>10</v>
      </c>
      <c r="BA5" t="s">
        <v>13</v>
      </c>
      <c r="BB5" s="39">
        <f t="shared" ref="BB5:BB19" si="2">_xlfn.XLOOKUP(BA5,$AT$5:$AT$24,$AV$5:$AV$24)</f>
        <v>0.12332166702040148</v>
      </c>
    </row>
    <row r="6" spans="1:54">
      <c r="A6" s="17" t="s">
        <v>2</v>
      </c>
      <c r="B6" s="20">
        <v>157385</v>
      </c>
      <c r="C6" s="21">
        <v>0.21832374087745654</v>
      </c>
      <c r="T6" s="17" t="s">
        <v>24</v>
      </c>
      <c r="U6" s="35">
        <v>57631</v>
      </c>
      <c r="V6" s="35">
        <v>57631</v>
      </c>
      <c r="AA6" s="17" t="s">
        <v>24</v>
      </c>
      <c r="AB6" s="73">
        <v>11527</v>
      </c>
      <c r="AH6" s="36" t="s">
        <v>11</v>
      </c>
      <c r="AI6" s="73">
        <v>88200</v>
      </c>
      <c r="AJ6" s="18">
        <v>0.12235063027220934</v>
      </c>
      <c r="AM6" t="s">
        <v>11</v>
      </c>
      <c r="AN6">
        <f t="shared" si="0"/>
        <v>88200</v>
      </c>
      <c r="AO6" s="39">
        <f t="shared" si="1"/>
        <v>0.12235063027220934</v>
      </c>
      <c r="AT6" t="s">
        <v>11</v>
      </c>
      <c r="AU6" s="73">
        <v>88200</v>
      </c>
      <c r="AV6" s="18">
        <v>0.12235063027220934</v>
      </c>
      <c r="AZ6" t="str">
        <f t="array" ref="AZ6">AZ5</f>
        <v>Usage fees</v>
      </c>
      <c r="BA6" t="s">
        <v>11</v>
      </c>
      <c r="BB6" s="39">
        <f t="shared" si="2"/>
        <v>0.12235063027220934</v>
      </c>
    </row>
    <row r="7" spans="1:54">
      <c r="A7" s="17" t="s">
        <v>21</v>
      </c>
      <c r="B7" s="20">
        <v>77421</v>
      </c>
      <c r="C7" s="21">
        <v>0.10739805154540498</v>
      </c>
      <c r="T7" s="17" t="s">
        <v>26</v>
      </c>
      <c r="U7" s="35">
        <v>58951</v>
      </c>
      <c r="V7" s="35">
        <v>58951</v>
      </c>
      <c r="AA7" s="17" t="s">
        <v>26</v>
      </c>
      <c r="AB7" s="73">
        <v>11791</v>
      </c>
      <c r="AH7" s="17" t="s">
        <v>8</v>
      </c>
      <c r="AI7" s="20">
        <v>130234</v>
      </c>
      <c r="AJ7" s="21">
        <v>0.18065999980579264</v>
      </c>
      <c r="AM7" t="s">
        <v>8</v>
      </c>
      <c r="AN7">
        <f t="shared" si="0"/>
        <v>130234</v>
      </c>
      <c r="AO7" s="39">
        <f t="shared" si="1"/>
        <v>0.18065999980579264</v>
      </c>
      <c r="AS7" t="s">
        <v>72</v>
      </c>
      <c r="AU7" s="20">
        <v>177100</v>
      </c>
      <c r="AV7" s="21">
        <v>0.24567229729261084</v>
      </c>
      <c r="AZ7" t="s">
        <v>8</v>
      </c>
      <c r="BA7" t="s">
        <v>12</v>
      </c>
      <c r="BB7" s="39">
        <f t="shared" si="2"/>
        <v>8.0664022672320881E-2</v>
      </c>
    </row>
    <row r="8" spans="1:54">
      <c r="A8" s="17" t="s">
        <v>15</v>
      </c>
      <c r="B8" s="20">
        <v>117536</v>
      </c>
      <c r="C8" s="21">
        <v>0.16304539319358727</v>
      </c>
      <c r="T8" s="17" t="s">
        <v>27</v>
      </c>
      <c r="U8" s="35">
        <v>60546</v>
      </c>
      <c r="V8" s="35">
        <v>60546</v>
      </c>
      <c r="AA8" s="17" t="s">
        <v>27</v>
      </c>
      <c r="AB8" s="73">
        <v>12109</v>
      </c>
      <c r="AH8" s="36" t="s">
        <v>12</v>
      </c>
      <c r="AI8" s="73">
        <v>58149</v>
      </c>
      <c r="AJ8" s="18">
        <v>8.0664022672320881E-2</v>
      </c>
      <c r="AM8" t="s">
        <v>12</v>
      </c>
      <c r="AN8">
        <f t="shared" si="0"/>
        <v>58149</v>
      </c>
      <c r="AO8" s="39">
        <f t="shared" si="1"/>
        <v>8.0664022672320881E-2</v>
      </c>
      <c r="AS8" t="s">
        <v>8</v>
      </c>
      <c r="AT8" t="s">
        <v>12</v>
      </c>
      <c r="AU8" s="73">
        <v>58149</v>
      </c>
      <c r="AV8" s="18">
        <v>8.0664022672320881E-2</v>
      </c>
      <c r="AZ8" t="str">
        <f>AZ7</f>
        <v>Subscription</v>
      </c>
      <c r="BA8" t="s">
        <v>9</v>
      </c>
      <c r="BB8" s="39">
        <f t="shared" si="2"/>
        <v>9.9995977133471775E-2</v>
      </c>
    </row>
    <row r="9" spans="1:54">
      <c r="A9" s="17" t="s">
        <v>49</v>
      </c>
      <c r="B9" s="73">
        <v>720879</v>
      </c>
      <c r="C9" s="18">
        <v>1</v>
      </c>
      <c r="T9" s="17" t="s">
        <v>28</v>
      </c>
      <c r="U9" s="35">
        <v>55608</v>
      </c>
      <c r="V9" s="35">
        <v>55608</v>
      </c>
      <c r="AA9" s="17" t="s">
        <v>28</v>
      </c>
      <c r="AB9" s="73">
        <v>11122</v>
      </c>
      <c r="AH9" s="36" t="s">
        <v>9</v>
      </c>
      <c r="AI9" s="73">
        <v>72085</v>
      </c>
      <c r="AJ9" s="18">
        <v>9.9995977133471775E-2</v>
      </c>
      <c r="AM9" t="s">
        <v>9</v>
      </c>
      <c r="AN9">
        <f t="shared" si="0"/>
        <v>72085</v>
      </c>
      <c r="AO9" s="39">
        <f t="shared" si="1"/>
        <v>9.9995977133471775E-2</v>
      </c>
      <c r="AT9" t="s">
        <v>9</v>
      </c>
      <c r="AU9" s="73">
        <v>72085</v>
      </c>
      <c r="AV9" s="18">
        <v>9.9995977133471775E-2</v>
      </c>
      <c r="AZ9" t="s">
        <v>6</v>
      </c>
      <c r="BA9" t="s">
        <v>7</v>
      </c>
      <c r="BB9" s="39">
        <f t="shared" si="2"/>
        <v>7.9684662752001381E-2</v>
      </c>
    </row>
    <row r="10" spans="1:54">
      <c r="T10" s="17" t="s">
        <v>29</v>
      </c>
      <c r="U10" s="35">
        <v>57631</v>
      </c>
      <c r="V10" s="35">
        <v>57631</v>
      </c>
      <c r="AA10" s="17" t="s">
        <v>29</v>
      </c>
      <c r="AB10" s="73">
        <v>11527</v>
      </c>
      <c r="AH10" s="17" t="s">
        <v>6</v>
      </c>
      <c r="AI10" s="20">
        <v>61203</v>
      </c>
      <c r="AJ10" s="21">
        <v>8.490051728514772E-2</v>
      </c>
      <c r="AM10" t="s">
        <v>6</v>
      </c>
      <c r="AN10">
        <f t="shared" si="0"/>
        <v>61203</v>
      </c>
      <c r="AO10" s="39">
        <f t="shared" si="1"/>
        <v>8.490051728514772E-2</v>
      </c>
      <c r="AS10" t="s">
        <v>73</v>
      </c>
      <c r="AU10" s="20">
        <v>130234</v>
      </c>
      <c r="AV10" s="21">
        <v>0.18065999980579264</v>
      </c>
      <c r="AZ10" t="str">
        <f>AZ9</f>
        <v>Renting</v>
      </c>
      <c r="BA10" t="s">
        <v>20</v>
      </c>
      <c r="BB10" s="39">
        <f t="shared" si="2"/>
        <v>3.4541164328548896E-3</v>
      </c>
    </row>
    <row r="11" spans="1:54">
      <c r="T11" s="17" t="s">
        <v>30</v>
      </c>
      <c r="U11" s="35">
        <v>60977</v>
      </c>
      <c r="V11" s="35">
        <v>60977</v>
      </c>
      <c r="AA11" s="17" t="s">
        <v>30</v>
      </c>
      <c r="AB11" s="73">
        <v>12193</v>
      </c>
      <c r="AH11" s="36" t="s">
        <v>7</v>
      </c>
      <c r="AI11" s="73">
        <v>57443</v>
      </c>
      <c r="AJ11" s="18">
        <v>7.9684662752001381E-2</v>
      </c>
      <c r="AM11" t="s">
        <v>7</v>
      </c>
      <c r="AN11">
        <f t="shared" si="0"/>
        <v>57443</v>
      </c>
      <c r="AO11" s="39">
        <f t="shared" si="1"/>
        <v>7.9684662752001381E-2</v>
      </c>
      <c r="AS11" t="s">
        <v>6</v>
      </c>
      <c r="AT11" t="s">
        <v>7</v>
      </c>
      <c r="AU11" s="73">
        <v>57443</v>
      </c>
      <c r="AV11" s="18">
        <v>7.9684662752001381E-2</v>
      </c>
      <c r="AZ11" t="str">
        <f>AZ10</f>
        <v>Renting</v>
      </c>
      <c r="BA11" t="s">
        <v>14</v>
      </c>
      <c r="BB11" s="39">
        <f t="shared" si="2"/>
        <v>1.7617381002914497E-3</v>
      </c>
    </row>
    <row r="12" spans="1:54">
      <c r="A12" s="2"/>
      <c r="B12" s="2" t="s">
        <v>52</v>
      </c>
      <c r="C12" s="2" t="s">
        <v>53</v>
      </c>
      <c r="D12" s="2"/>
      <c r="E12" s="2"/>
      <c r="F12" s="2"/>
      <c r="T12" s="17" t="s">
        <v>31</v>
      </c>
      <c r="U12" s="35">
        <v>59906</v>
      </c>
      <c r="V12" s="35">
        <v>59906</v>
      </c>
      <c r="AA12" s="17" t="s">
        <v>31</v>
      </c>
      <c r="AB12" s="73">
        <v>11981</v>
      </c>
      <c r="AH12" s="36" t="s">
        <v>20</v>
      </c>
      <c r="AI12" s="73">
        <v>2490</v>
      </c>
      <c r="AJ12" s="18">
        <v>3.4541164328548896E-3</v>
      </c>
      <c r="AM12" t="s">
        <v>20</v>
      </c>
      <c r="AN12">
        <f t="shared" si="0"/>
        <v>2490</v>
      </c>
      <c r="AO12" s="39">
        <f t="shared" si="1"/>
        <v>3.4541164328548896E-3</v>
      </c>
      <c r="AT12" t="s">
        <v>20</v>
      </c>
      <c r="AU12" s="73">
        <v>2490</v>
      </c>
      <c r="AV12" s="18">
        <v>3.4541164328548896E-3</v>
      </c>
      <c r="AZ12" t="s">
        <v>2</v>
      </c>
      <c r="BA12" t="s">
        <v>5</v>
      </c>
      <c r="BB12" s="39">
        <f t="shared" si="2"/>
        <v>0.13927441359784373</v>
      </c>
    </row>
    <row r="13" spans="1:54">
      <c r="A13" s="17" t="s">
        <v>10</v>
      </c>
      <c r="B13" s="2">
        <f>GETPIVOTDATA("Sum of Income",$A$2,"Income Source",A13)</f>
        <v>177100</v>
      </c>
      <c r="C13" s="19">
        <f>GETPIVOTDATA("Sum of Income2",$A$2,"Income Source",A3)</f>
        <v>0.24567229729261084</v>
      </c>
      <c r="D13">
        <f>RANK(C13,$C$13:$C$18,1)</f>
        <v>6</v>
      </c>
      <c r="F13" s="2"/>
      <c r="T13" s="17" t="s">
        <v>32</v>
      </c>
      <c r="U13" s="35">
        <v>66177</v>
      </c>
      <c r="V13" s="35">
        <v>66177</v>
      </c>
      <c r="AA13" s="17" t="s">
        <v>32</v>
      </c>
      <c r="AB13" s="73">
        <v>13235</v>
      </c>
      <c r="AH13" s="36" t="s">
        <v>14</v>
      </c>
      <c r="AI13" s="73">
        <v>1270</v>
      </c>
      <c r="AJ13" s="18">
        <v>1.7617381002914497E-3</v>
      </c>
      <c r="AM13" t="s">
        <v>14</v>
      </c>
      <c r="AN13">
        <f t="shared" si="0"/>
        <v>1270</v>
      </c>
      <c r="AO13" s="39">
        <f t="shared" si="1"/>
        <v>1.7617381002914497E-3</v>
      </c>
      <c r="AT13" t="s">
        <v>14</v>
      </c>
      <c r="AU13" s="73">
        <v>1270</v>
      </c>
      <c r="AV13" s="18">
        <v>1.7617381002914497E-3</v>
      </c>
      <c r="AZ13" t="str">
        <f>AZ12</f>
        <v>Licensing</v>
      </c>
      <c r="BA13" t="s">
        <v>3</v>
      </c>
      <c r="BB13" s="39">
        <f t="shared" si="2"/>
        <v>7.9049327279612808E-2</v>
      </c>
    </row>
    <row r="14" spans="1:54">
      <c r="A14" s="17" t="s">
        <v>8</v>
      </c>
      <c r="B14" s="2">
        <f t="shared" ref="B14:B18" si="3">GETPIVOTDATA("Sum of Income",$A$2,"Income Source",A14)</f>
        <v>130234</v>
      </c>
      <c r="C14" s="19">
        <f t="shared" ref="C14:C18" si="4">GETPIVOTDATA("Sum of Income2",$A$2,"Income Source",A4)</f>
        <v>0.18065999980579264</v>
      </c>
      <c r="D14">
        <f t="shared" ref="D14:D18" si="5">RANK(C14,$C$13:$C$18,1)</f>
        <v>4</v>
      </c>
      <c r="F14" s="2"/>
      <c r="T14" s="17" t="s">
        <v>33</v>
      </c>
      <c r="U14" s="35">
        <v>62245</v>
      </c>
      <c r="V14" s="35">
        <v>62245</v>
      </c>
      <c r="AA14" s="17" t="s">
        <v>33</v>
      </c>
      <c r="AB14" s="73">
        <v>12450</v>
      </c>
      <c r="AH14" s="17" t="s">
        <v>2</v>
      </c>
      <c r="AI14" s="20">
        <v>157385</v>
      </c>
      <c r="AJ14" s="21">
        <v>0.21832374087745654</v>
      </c>
      <c r="AM14" t="s">
        <v>2</v>
      </c>
      <c r="AN14">
        <f t="shared" si="0"/>
        <v>157385</v>
      </c>
      <c r="AO14" s="39">
        <f t="shared" si="1"/>
        <v>0.21832374087745654</v>
      </c>
      <c r="AS14" t="s">
        <v>74</v>
      </c>
      <c r="AU14" s="20">
        <v>61203</v>
      </c>
      <c r="AV14" s="21">
        <v>8.490051728514772E-2</v>
      </c>
      <c r="AZ14" t="s">
        <v>21</v>
      </c>
      <c r="BA14" t="s">
        <v>21</v>
      </c>
      <c r="BB14" s="39">
        <f t="shared" si="2"/>
        <v>0.10739805154540498</v>
      </c>
    </row>
    <row r="15" spans="1:54">
      <c r="A15" s="17" t="s">
        <v>6</v>
      </c>
      <c r="B15" s="2">
        <f t="shared" si="3"/>
        <v>61203</v>
      </c>
      <c r="C15" s="19">
        <f t="shared" si="4"/>
        <v>8.490051728514772E-2</v>
      </c>
      <c r="D15">
        <f t="shared" si="5"/>
        <v>1</v>
      </c>
      <c r="F15" s="2"/>
      <c r="T15" s="17" t="s">
        <v>34</v>
      </c>
      <c r="U15" s="35">
        <v>57631</v>
      </c>
      <c r="V15" s="35">
        <v>57631</v>
      </c>
      <c r="AA15" s="17" t="s">
        <v>34</v>
      </c>
      <c r="AB15" s="73">
        <v>11527</v>
      </c>
      <c r="AH15" s="36" t="s">
        <v>5</v>
      </c>
      <c r="AI15" s="73">
        <v>100400</v>
      </c>
      <c r="AJ15" s="18">
        <v>0.13927441359784373</v>
      </c>
      <c r="AM15" t="s">
        <v>5</v>
      </c>
      <c r="AN15">
        <f t="shared" si="0"/>
        <v>100400</v>
      </c>
      <c r="AO15" s="39">
        <f t="shared" si="1"/>
        <v>0.13927441359784373</v>
      </c>
      <c r="AS15" t="s">
        <v>2</v>
      </c>
      <c r="AT15" t="s">
        <v>5</v>
      </c>
      <c r="AU15" s="73">
        <v>100400</v>
      </c>
      <c r="AV15" s="18">
        <v>0.13927441359784373</v>
      </c>
      <c r="AZ15" t="s">
        <v>15</v>
      </c>
      <c r="BA15" t="s">
        <v>18</v>
      </c>
      <c r="BB15" s="39">
        <f t="shared" si="2"/>
        <v>1.6993143093362408E-3</v>
      </c>
    </row>
    <row r="16" spans="1:54">
      <c r="A16" s="17" t="s">
        <v>2</v>
      </c>
      <c r="B16" s="2">
        <f t="shared" si="3"/>
        <v>157385</v>
      </c>
      <c r="C16" s="19">
        <f t="shared" si="4"/>
        <v>0.21832374087745654</v>
      </c>
      <c r="D16">
        <f t="shared" si="5"/>
        <v>5</v>
      </c>
      <c r="F16" s="2"/>
      <c r="T16" s="17" t="s">
        <v>49</v>
      </c>
      <c r="U16" s="35">
        <v>720879</v>
      </c>
      <c r="V16" s="35">
        <v>720879</v>
      </c>
      <c r="AA16" s="17" t="s">
        <v>49</v>
      </c>
      <c r="AB16" s="73">
        <v>144179</v>
      </c>
      <c r="AH16" s="36" t="s">
        <v>3</v>
      </c>
      <c r="AI16" s="73">
        <v>56985</v>
      </c>
      <c r="AJ16" s="18">
        <v>7.9049327279612808E-2</v>
      </c>
      <c r="AM16" t="s">
        <v>3</v>
      </c>
      <c r="AN16">
        <f t="shared" si="0"/>
        <v>56985</v>
      </c>
      <c r="AO16" s="39">
        <f t="shared" si="1"/>
        <v>7.9049327279612808E-2</v>
      </c>
      <c r="AT16" t="s">
        <v>3</v>
      </c>
      <c r="AU16" s="73">
        <v>56985</v>
      </c>
      <c r="AV16" s="18">
        <v>7.9049327279612808E-2</v>
      </c>
      <c r="AZ16" t="str">
        <f>AZ15</f>
        <v>Advertising</v>
      </c>
      <c r="BA16" t="s">
        <v>16</v>
      </c>
      <c r="BB16" s="39">
        <f t="shared" si="2"/>
        <v>3.9368604162418379E-2</v>
      </c>
    </row>
    <row r="17" spans="1:55">
      <c r="A17" s="17" t="s">
        <v>21</v>
      </c>
      <c r="B17" s="2">
        <f t="shared" si="3"/>
        <v>77421</v>
      </c>
      <c r="C17" s="19">
        <f t="shared" si="4"/>
        <v>0.10739805154540498</v>
      </c>
      <c r="D17">
        <f t="shared" si="5"/>
        <v>2</v>
      </c>
      <c r="F17" s="2"/>
      <c r="AH17" s="17" t="s">
        <v>21</v>
      </c>
      <c r="AI17" s="20">
        <v>77421</v>
      </c>
      <c r="AJ17" s="21">
        <v>0.10739805154540498</v>
      </c>
      <c r="AM17" t="s">
        <v>21</v>
      </c>
      <c r="AN17">
        <f t="shared" si="0"/>
        <v>77421</v>
      </c>
      <c r="AO17" s="39">
        <f t="shared" si="1"/>
        <v>0.10739805154540498</v>
      </c>
      <c r="AS17" t="s">
        <v>75</v>
      </c>
      <c r="AU17" s="20">
        <v>157385</v>
      </c>
      <c r="AV17" s="21">
        <v>0.21832374087745654</v>
      </c>
      <c r="AZ17" t="s">
        <v>15</v>
      </c>
      <c r="BA17" t="s">
        <v>17</v>
      </c>
      <c r="BB17" s="39">
        <f t="shared" si="2"/>
        <v>3.8722171127193332E-2</v>
      </c>
    </row>
    <row r="18" spans="1:55">
      <c r="A18" s="17" t="s">
        <v>15</v>
      </c>
      <c r="B18" s="2">
        <f t="shared" si="3"/>
        <v>117536</v>
      </c>
      <c r="C18" s="19">
        <f t="shared" si="4"/>
        <v>0.16304539319358727</v>
      </c>
      <c r="D18">
        <f t="shared" si="5"/>
        <v>3</v>
      </c>
      <c r="F18" s="2"/>
      <c r="AH18" s="36" t="s">
        <v>21</v>
      </c>
      <c r="AI18" s="73">
        <v>77421</v>
      </c>
      <c r="AJ18" s="18">
        <v>0.10739805154540498</v>
      </c>
      <c r="AM18" t="s">
        <v>21</v>
      </c>
      <c r="AN18">
        <f t="shared" si="0"/>
        <v>77421</v>
      </c>
      <c r="AO18" s="39">
        <f t="shared" si="1"/>
        <v>0.10739805154540498</v>
      </c>
      <c r="AS18" t="s">
        <v>21</v>
      </c>
      <c r="AT18" t="s">
        <v>21</v>
      </c>
      <c r="AU18" s="73">
        <v>77421</v>
      </c>
      <c r="AV18" s="18">
        <v>0.10739805154540498</v>
      </c>
      <c r="AZ18" t="str">
        <f t="shared" ref="AZ18" si="6">AZ17</f>
        <v>Advertising</v>
      </c>
      <c r="BA18" t="s">
        <v>22</v>
      </c>
      <c r="BB18" s="39">
        <f t="shared" si="2"/>
        <v>4.3738269529283003E-2</v>
      </c>
    </row>
    <row r="19" spans="1:55">
      <c r="A19" s="2"/>
      <c r="B19" s="2"/>
      <c r="C19" s="2"/>
      <c r="AH19" s="17" t="s">
        <v>15</v>
      </c>
      <c r="AI19" s="20">
        <v>117536</v>
      </c>
      <c r="AJ19" s="21">
        <v>0.16304539319358727</v>
      </c>
      <c r="AM19" t="s">
        <v>15</v>
      </c>
      <c r="AN19">
        <f t="shared" si="0"/>
        <v>117536</v>
      </c>
      <c r="AO19" s="39">
        <f t="shared" si="1"/>
        <v>0.16304539319358727</v>
      </c>
      <c r="AS19" t="s">
        <v>76</v>
      </c>
      <c r="AU19" s="20">
        <v>77421</v>
      </c>
      <c r="AV19" s="21">
        <v>0.10739805154540498</v>
      </c>
      <c r="AZ19" t="s">
        <v>15</v>
      </c>
      <c r="BA19" t="s">
        <v>19</v>
      </c>
      <c r="BB19" s="39">
        <f t="shared" si="2"/>
        <v>3.9517034065356324E-2</v>
      </c>
    </row>
    <row r="20" spans="1:55">
      <c r="A20" s="2"/>
      <c r="B20" s="2"/>
      <c r="C20" s="2"/>
      <c r="AH20" s="36" t="s">
        <v>18</v>
      </c>
      <c r="AI20" s="73">
        <v>1225</v>
      </c>
      <c r="AJ20" s="18">
        <v>1.6993143093362408E-3</v>
      </c>
      <c r="AM20" t="s">
        <v>18</v>
      </c>
      <c r="AN20">
        <f t="shared" si="0"/>
        <v>1225</v>
      </c>
      <c r="AO20" s="39">
        <f t="shared" si="1"/>
        <v>1.6993143093362408E-3</v>
      </c>
      <c r="AS20" t="s">
        <v>15</v>
      </c>
      <c r="AT20" t="s">
        <v>18</v>
      </c>
      <c r="AU20" s="73">
        <v>1225</v>
      </c>
      <c r="AV20" s="18">
        <v>1.6993143093362408E-3</v>
      </c>
    </row>
    <row r="21" spans="1:55">
      <c r="A21" s="2"/>
      <c r="B21" s="2"/>
      <c r="C21" s="2"/>
      <c r="J21" s="16" t="s">
        <v>48</v>
      </c>
      <c r="K21" t="s">
        <v>50</v>
      </c>
      <c r="L21" t="s">
        <v>51</v>
      </c>
      <c r="O21" s="34" t="s">
        <v>48</v>
      </c>
      <c r="P21" s="34" t="s">
        <v>50</v>
      </c>
      <c r="Q21" s="34" t="s">
        <v>51</v>
      </c>
      <c r="AH21" s="36" t="s">
        <v>16</v>
      </c>
      <c r="AI21" s="73">
        <v>28380</v>
      </c>
      <c r="AJ21" s="18">
        <v>3.9368604162418379E-2</v>
      </c>
      <c r="AM21" t="s">
        <v>16</v>
      </c>
      <c r="AN21">
        <f t="shared" si="0"/>
        <v>28380</v>
      </c>
      <c r="AO21" s="39">
        <f t="shared" si="1"/>
        <v>3.9368604162418379E-2</v>
      </c>
      <c r="AT21" t="s">
        <v>16</v>
      </c>
      <c r="AU21" s="73">
        <v>28380</v>
      </c>
      <c r="AV21" s="18">
        <v>3.9368604162418379E-2</v>
      </c>
    </row>
    <row r="22" spans="1:55">
      <c r="A22" s="2" t="s">
        <v>54</v>
      </c>
      <c r="B22" s="2" t="s">
        <v>52</v>
      </c>
      <c r="C22" s="2" t="s">
        <v>53</v>
      </c>
      <c r="D22" s="2" t="s">
        <v>55</v>
      </c>
      <c r="E22" s="2" t="s">
        <v>57</v>
      </c>
      <c r="F22" s="2" t="s">
        <v>57</v>
      </c>
      <c r="J22" s="17" t="s">
        <v>4</v>
      </c>
      <c r="K22" s="73">
        <v>459821</v>
      </c>
      <c r="L22" s="18">
        <v>0.63786155512922416</v>
      </c>
      <c r="O22" s="17" t="s">
        <v>4</v>
      </c>
      <c r="P22" s="30">
        <f>GETPIVOTDATA("Sum of Income",$J$21,"Market strategy",O22)</f>
        <v>459821</v>
      </c>
      <c r="Q22" s="39">
        <f>GETPIVOTDATA("Sum of Income2",$J$21,"Market strategy",O22)</f>
        <v>0.63786155512922416</v>
      </c>
      <c r="AH22" s="36" t="s">
        <v>17</v>
      </c>
      <c r="AI22" s="73">
        <v>27914</v>
      </c>
      <c r="AJ22" s="18">
        <v>3.8722171127193332E-2</v>
      </c>
      <c r="AM22" t="s">
        <v>17</v>
      </c>
      <c r="AN22">
        <f t="shared" si="0"/>
        <v>27914</v>
      </c>
      <c r="AO22" s="39">
        <f t="shared" si="1"/>
        <v>3.8722171127193332E-2</v>
      </c>
      <c r="AT22" t="s">
        <v>17</v>
      </c>
      <c r="AU22" s="73">
        <v>27914</v>
      </c>
      <c r="AV22" s="18">
        <v>3.8722171127193332E-2</v>
      </c>
      <c r="BC22" s="21"/>
    </row>
    <row r="23" spans="1:55">
      <c r="A23" s="17" t="s">
        <v>10</v>
      </c>
      <c r="B23" s="2">
        <v>1</v>
      </c>
      <c r="C23" s="2">
        <v>3</v>
      </c>
      <c r="D23" s="30">
        <f t="shared" ref="D23:D28" si="7">_xlfn.XLOOKUP(A23,$A$3:$A$8,$B$3:$B$8)</f>
        <v>177100</v>
      </c>
      <c r="E23">
        <f>IF(D23=MAX($D$23:$D$28),D23,"")</f>
        <v>177100</v>
      </c>
      <c r="F23" s="30" t="str">
        <f>IF(E23=MAX($D$23:$D$28),"",D23)</f>
        <v/>
      </c>
      <c r="J23" s="17" t="s">
        <v>25</v>
      </c>
      <c r="K23" s="73">
        <v>261058</v>
      </c>
      <c r="L23" s="18">
        <v>0.36213844487077584</v>
      </c>
      <c r="O23" s="17" t="s">
        <v>25</v>
      </c>
      <c r="P23" s="30">
        <f>GETPIVOTDATA("Sum of Income",$J$21,"Market strategy",O23)</f>
        <v>261058</v>
      </c>
      <c r="Q23" s="39">
        <f>GETPIVOTDATA("Sum of Income2",$J$21,"Market strategy",O23)</f>
        <v>0.36213844487077584</v>
      </c>
      <c r="AH23" s="36" t="s">
        <v>22</v>
      </c>
      <c r="AI23" s="73">
        <v>31530</v>
      </c>
      <c r="AJ23" s="18">
        <v>4.3738269529283003E-2</v>
      </c>
      <c r="AM23" t="s">
        <v>22</v>
      </c>
      <c r="AN23">
        <f t="shared" si="0"/>
        <v>31530</v>
      </c>
      <c r="AO23" s="39">
        <f t="shared" si="1"/>
        <v>4.3738269529283003E-2</v>
      </c>
      <c r="AT23" t="s">
        <v>22</v>
      </c>
      <c r="AU23" s="73">
        <v>31530</v>
      </c>
      <c r="AV23" s="18">
        <v>4.3738269529283003E-2</v>
      </c>
    </row>
    <row r="24" spans="1:55">
      <c r="A24" s="17" t="s">
        <v>8</v>
      </c>
      <c r="B24" s="2">
        <v>7</v>
      </c>
      <c r="C24" s="2">
        <v>2</v>
      </c>
      <c r="D24" s="30">
        <f t="shared" si="7"/>
        <v>130234</v>
      </c>
      <c r="E24" t="str">
        <f t="shared" ref="E24:E28" si="8">IF(D24=MAX($D$23:$D$28),D24,"")</f>
        <v/>
      </c>
      <c r="F24" s="30">
        <f t="shared" ref="F24:F28" si="9">IF(E24=MAX($D$23:$D$28),"",D24)</f>
        <v>130234</v>
      </c>
      <c r="J24" s="17" t="s">
        <v>49</v>
      </c>
      <c r="K24" s="73">
        <v>720879</v>
      </c>
      <c r="L24" s="18">
        <v>1</v>
      </c>
      <c r="AH24" s="36" t="s">
        <v>19</v>
      </c>
      <c r="AI24" s="73">
        <v>28487</v>
      </c>
      <c r="AJ24" s="18">
        <v>3.9517034065356324E-2</v>
      </c>
      <c r="AM24" t="s">
        <v>19</v>
      </c>
      <c r="AN24">
        <f t="shared" si="0"/>
        <v>28487</v>
      </c>
      <c r="AO24" s="39">
        <f t="shared" si="1"/>
        <v>3.9517034065356324E-2</v>
      </c>
      <c r="AT24" t="s">
        <v>19</v>
      </c>
      <c r="AU24" s="73">
        <v>28487</v>
      </c>
      <c r="AV24" s="18">
        <v>3.9517034065356324E-2</v>
      </c>
    </row>
    <row r="25" spans="1:55">
      <c r="A25" s="17" t="s">
        <v>6</v>
      </c>
      <c r="B25" s="2">
        <v>4</v>
      </c>
      <c r="C25" s="2">
        <v>1</v>
      </c>
      <c r="D25" s="30">
        <f t="shared" si="7"/>
        <v>61203</v>
      </c>
      <c r="E25" t="str">
        <f t="shared" si="8"/>
        <v/>
      </c>
      <c r="F25" s="30">
        <f t="shared" si="9"/>
        <v>61203</v>
      </c>
      <c r="AH25" s="17" t="s">
        <v>49</v>
      </c>
      <c r="AI25" s="73">
        <v>720879</v>
      </c>
      <c r="AJ25" s="18">
        <v>1</v>
      </c>
      <c r="AM25" t="s">
        <v>49</v>
      </c>
      <c r="AN25">
        <f t="shared" si="0"/>
        <v>720879</v>
      </c>
      <c r="AO25" s="39">
        <f t="shared" si="1"/>
        <v>1</v>
      </c>
      <c r="AS25" t="s">
        <v>77</v>
      </c>
      <c r="AU25" s="20">
        <v>117536</v>
      </c>
      <c r="AV25" s="21">
        <v>0.16304539319358727</v>
      </c>
    </row>
    <row r="26" spans="1:55">
      <c r="A26" s="17" t="s">
        <v>2</v>
      </c>
      <c r="B26" s="2">
        <v>2</v>
      </c>
      <c r="C26" s="2">
        <v>8</v>
      </c>
      <c r="D26" s="30">
        <f t="shared" si="7"/>
        <v>157385</v>
      </c>
      <c r="E26" t="str">
        <f t="shared" si="8"/>
        <v/>
      </c>
      <c r="F26" s="30">
        <f t="shared" si="9"/>
        <v>157385</v>
      </c>
      <c r="AL26" s="37"/>
      <c r="AM26" s="37"/>
      <c r="AN26" s="37"/>
      <c r="AO26" s="37"/>
      <c r="AS26" t="s">
        <v>49</v>
      </c>
      <c r="AU26" s="73">
        <v>720879</v>
      </c>
      <c r="AV26" s="18">
        <v>1</v>
      </c>
    </row>
    <row r="27" spans="1:55">
      <c r="A27" s="17" t="s">
        <v>21</v>
      </c>
      <c r="B27" s="2">
        <v>6</v>
      </c>
      <c r="C27" s="2">
        <v>6</v>
      </c>
      <c r="D27" s="30">
        <f t="shared" si="7"/>
        <v>77421</v>
      </c>
      <c r="E27" t="str">
        <f t="shared" si="8"/>
        <v/>
      </c>
      <c r="F27" s="30">
        <f t="shared" si="9"/>
        <v>77421</v>
      </c>
      <c r="AL27" s="37"/>
      <c r="AM27" s="37"/>
      <c r="AN27" s="37"/>
      <c r="AO27" s="37"/>
    </row>
    <row r="28" spans="1:55">
      <c r="A28" s="17" t="s">
        <v>15</v>
      </c>
      <c r="B28" s="2">
        <v>5</v>
      </c>
      <c r="C28" s="2">
        <v>9</v>
      </c>
      <c r="D28" s="30">
        <f t="shared" si="7"/>
        <v>117536</v>
      </c>
      <c r="E28" s="30" t="str">
        <f t="shared" si="8"/>
        <v/>
      </c>
      <c r="F28" s="30">
        <f t="shared" si="9"/>
        <v>117536</v>
      </c>
      <c r="I28" s="2"/>
      <c r="AL28" s="38"/>
      <c r="AM28" s="38"/>
      <c r="AN28" s="38"/>
      <c r="AO28" s="38"/>
    </row>
    <row r="29" spans="1:55">
      <c r="A29" s="2"/>
      <c r="B29" s="2"/>
      <c r="F29" s="30"/>
      <c r="I29" s="2"/>
    </row>
    <row r="30" spans="1:55">
      <c r="I30" s="2"/>
    </row>
    <row r="31" spans="1:55">
      <c r="I31" s="2"/>
    </row>
    <row r="32" spans="1:55">
      <c r="I32" s="2"/>
    </row>
    <row r="33" spans="1:9">
      <c r="I33" s="2"/>
    </row>
    <row r="35" spans="1:9">
      <c r="A35" s="2" t="s">
        <v>55</v>
      </c>
      <c r="B35" s="2" t="s">
        <v>56</v>
      </c>
    </row>
    <row r="36" spans="1:9">
      <c r="A36" s="2">
        <f t="shared" ref="A36:A41" si="10">RANK(B13,$B$13:$B$18,1)</f>
        <v>6</v>
      </c>
      <c r="B36" s="2">
        <f t="shared" ref="B36:B41" si="11">RANK(C13,$C$13:$C$18,1)</f>
        <v>6</v>
      </c>
    </row>
    <row r="37" spans="1:9">
      <c r="A37" s="2">
        <f t="shared" si="10"/>
        <v>4</v>
      </c>
      <c r="B37" s="2">
        <f t="shared" si="11"/>
        <v>4</v>
      </c>
    </row>
    <row r="38" spans="1:9">
      <c r="A38" s="2">
        <f t="shared" si="10"/>
        <v>1</v>
      </c>
      <c r="B38" s="2">
        <f t="shared" si="11"/>
        <v>1</v>
      </c>
    </row>
    <row r="39" spans="1:9">
      <c r="A39" s="2">
        <f t="shared" si="10"/>
        <v>5</v>
      </c>
      <c r="B39" s="2">
        <f t="shared" si="11"/>
        <v>5</v>
      </c>
    </row>
    <row r="40" spans="1:9">
      <c r="A40" s="2">
        <f t="shared" si="10"/>
        <v>2</v>
      </c>
      <c r="B40" s="2">
        <f t="shared" si="11"/>
        <v>2</v>
      </c>
    </row>
    <row r="41" spans="1:9">
      <c r="A41" s="2">
        <f t="shared" si="10"/>
        <v>3</v>
      </c>
      <c r="B41" s="2">
        <f t="shared" si="11"/>
        <v>3</v>
      </c>
    </row>
  </sheetData>
  <sheetProtection algorithmName="SHA-512" hashValue="2o3SKyms/6NiIvz8L77+zVPD4RZuTdpsoLSP/e1sLIiPg8UKXP8eha9rzO6dKbPkQO7PRn/ttNb7zXkF6M6kMA==" saltValue="1UXWsgisKVnsVUYc4KgPwA==" spinCount="100000" sheet="1" objects="1" scenarios="1"/>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ACC0-1183-4A99-A2C6-9728DB6B92BF}">
  <sheetPr>
    <tabColor rgb="FFC00000"/>
  </sheetPr>
  <dimension ref="A3:P12"/>
  <sheetViews>
    <sheetView topLeftCell="C2" workbookViewId="0">
      <selection activeCell="F24" sqref="F24"/>
    </sheetView>
  </sheetViews>
  <sheetFormatPr defaultRowHeight="14.4"/>
  <cols>
    <col min="1" max="1" width="15.5546875" bestFit="1" customWidth="1"/>
    <col min="2" max="2" width="14.44140625" bestFit="1" customWidth="1"/>
    <col min="3" max="3" width="15.44140625" bestFit="1" customWidth="1"/>
    <col min="6" max="6" width="15.5546875" bestFit="1" customWidth="1"/>
    <col min="7" max="7" width="14.44140625" bestFit="1" customWidth="1"/>
    <col min="8" max="8" width="15.44140625" bestFit="1" customWidth="1"/>
    <col min="12" max="12" width="14.44140625" bestFit="1" customWidth="1"/>
    <col min="13" max="13" width="12.77734375" bestFit="1" customWidth="1"/>
    <col min="14" max="14" width="15.44140625" bestFit="1" customWidth="1"/>
    <col min="15" max="15" width="14.44140625" bestFit="1" customWidth="1"/>
    <col min="16" max="16" width="12.77734375" bestFit="1" customWidth="1"/>
  </cols>
  <sheetData>
    <row r="3" spans="1:16">
      <c r="A3" s="16" t="s">
        <v>48</v>
      </c>
      <c r="B3" t="s">
        <v>87</v>
      </c>
      <c r="C3" t="s">
        <v>88</v>
      </c>
      <c r="F3" s="34" t="s">
        <v>48</v>
      </c>
      <c r="G3" s="34" t="s">
        <v>87</v>
      </c>
      <c r="H3" s="34" t="s">
        <v>88</v>
      </c>
      <c r="L3" t="s">
        <v>87</v>
      </c>
      <c r="M3" t="s">
        <v>94</v>
      </c>
      <c r="O3" s="34" t="s">
        <v>87</v>
      </c>
      <c r="P3" s="34" t="s">
        <v>94</v>
      </c>
    </row>
    <row r="4" spans="1:16">
      <c r="A4" s="43" t="s">
        <v>82</v>
      </c>
      <c r="B4" s="46">
        <v>134232</v>
      </c>
      <c r="C4" s="47">
        <v>9.1225666495404464E-2</v>
      </c>
      <c r="F4" s="43" t="s">
        <v>82</v>
      </c>
      <c r="G4" s="44">
        <f>GETPIVOTDATA("Sum of Amount",$A$3,"Country",F4)</f>
        <v>134232</v>
      </c>
      <c r="H4" s="45">
        <f>GETPIVOTDATA("Sum of Amount2",$A$3,"Country",F4)</f>
        <v>9.1225666495404464E-2</v>
      </c>
      <c r="L4" s="73">
        <v>1471428</v>
      </c>
      <c r="M4" s="73">
        <v>1987470</v>
      </c>
      <c r="O4" s="21">
        <f>100%-P4</f>
        <v>0.25964769279536293</v>
      </c>
      <c r="P4" s="39">
        <f>GETPIVOTDATA("Sum of Amount",$L$3)/GETPIVOTDATA("Sum of Target",$L$3)</f>
        <v>0.74035230720463707</v>
      </c>
    </row>
    <row r="5" spans="1:16">
      <c r="A5" s="43" t="s">
        <v>83</v>
      </c>
      <c r="B5" s="46">
        <v>136168</v>
      </c>
      <c r="C5" s="47">
        <v>9.2541395161706855E-2</v>
      </c>
      <c r="F5" s="43" t="s">
        <v>83</v>
      </c>
      <c r="G5" s="44">
        <f t="shared" ref="G5:G9" si="0">GETPIVOTDATA("Sum of Amount",$A$3,"Country",F5)</f>
        <v>136168</v>
      </c>
      <c r="H5" s="45">
        <f t="shared" ref="H5:H9" si="1">GETPIVOTDATA("Sum of Amount2",$A$3,"Country",F5)</f>
        <v>9.2541395161706855E-2</v>
      </c>
    </row>
    <row r="6" spans="1:16">
      <c r="A6" s="43" t="s">
        <v>78</v>
      </c>
      <c r="B6" s="46">
        <v>394908</v>
      </c>
      <c r="C6" s="47">
        <v>0.26838418189676966</v>
      </c>
      <c r="F6" s="43" t="s">
        <v>78</v>
      </c>
      <c r="G6" s="44">
        <f t="shared" si="0"/>
        <v>394908</v>
      </c>
      <c r="H6" s="45">
        <f t="shared" si="1"/>
        <v>0.26838418189676966</v>
      </c>
    </row>
    <row r="7" spans="1:16">
      <c r="A7" s="43" t="s">
        <v>80</v>
      </c>
      <c r="B7" s="46">
        <v>332024</v>
      </c>
      <c r="C7" s="47">
        <v>0.22564746627086069</v>
      </c>
      <c r="F7" s="43" t="s">
        <v>80</v>
      </c>
      <c r="G7" s="44">
        <f t="shared" si="0"/>
        <v>332024</v>
      </c>
      <c r="H7" s="45">
        <f t="shared" si="1"/>
        <v>0.22564746627086069</v>
      </c>
    </row>
    <row r="8" spans="1:16">
      <c r="A8" s="43" t="s">
        <v>81</v>
      </c>
      <c r="B8" s="46">
        <v>236252</v>
      </c>
      <c r="C8" s="47">
        <v>0.1605596740037569</v>
      </c>
      <c r="F8" s="43" t="s">
        <v>81</v>
      </c>
      <c r="G8" s="44">
        <f t="shared" si="0"/>
        <v>236252</v>
      </c>
      <c r="H8" s="45">
        <f t="shared" si="1"/>
        <v>0.1605596740037569</v>
      </c>
    </row>
    <row r="9" spans="1:16">
      <c r="A9" s="43" t="s">
        <v>79</v>
      </c>
      <c r="B9" s="46">
        <v>237844</v>
      </c>
      <c r="C9" s="47">
        <v>0.16164161617150141</v>
      </c>
      <c r="F9" s="43" t="s">
        <v>79</v>
      </c>
      <c r="G9" s="44">
        <f t="shared" si="0"/>
        <v>237844</v>
      </c>
      <c r="H9" s="45">
        <f t="shared" si="1"/>
        <v>0.16164161617150141</v>
      </c>
    </row>
    <row r="10" spans="1:16">
      <c r="A10" s="17" t="s">
        <v>49</v>
      </c>
      <c r="B10" s="73">
        <v>1471428</v>
      </c>
      <c r="C10" s="18">
        <v>1</v>
      </c>
      <c r="F10" s="42"/>
    </row>
    <row r="11" spans="1:16">
      <c r="F11" s="43" t="s">
        <v>89</v>
      </c>
      <c r="H11" s="21"/>
    </row>
    <row r="12" spans="1:16">
      <c r="F12" s="48">
        <f>GETPIVOTDATA("Sum of Amount",$A$3)</f>
        <v>1471428</v>
      </c>
    </row>
  </sheetData>
  <sheetProtection algorithmName="SHA-512" hashValue="ajdFKp/jwPUBOxaiwE4U7TK6h43hJiplD8BwouVkfOzzgH+yFmGOW93X91qBXjyokZFv9lY+tAmJtHIWRRLfmg==" saltValue="z1J2gLRpCWaABjfV8Ptgnw==" spinCount="100000"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D7FB6-A506-4AF1-91EC-2E504B92D5EA}">
  <sheetPr>
    <tabColor rgb="FFC00000"/>
  </sheetPr>
  <dimension ref="A1:AW43"/>
  <sheetViews>
    <sheetView topLeftCell="U1" zoomScale="62" zoomScaleNormal="104" workbookViewId="0">
      <selection activeCell="AF4" sqref="AF4"/>
    </sheetView>
  </sheetViews>
  <sheetFormatPr defaultRowHeight="14.4"/>
  <cols>
    <col min="1" max="1" width="18.88671875" bestFit="1" customWidth="1"/>
    <col min="2" max="2" width="17.44140625" bestFit="1" customWidth="1"/>
    <col min="6" max="6" width="14.44140625" bestFit="1" customWidth="1"/>
    <col min="7" max="7" width="12.77734375" bestFit="1" customWidth="1"/>
    <col min="17" max="17" width="17.6640625" bestFit="1" customWidth="1"/>
    <col min="18" max="18" width="30.5546875" bestFit="1" customWidth="1"/>
    <col min="19" max="19" width="25.109375" bestFit="1" customWidth="1"/>
    <col min="20" max="20" width="26.109375" customWidth="1"/>
    <col min="21" max="21" width="9.6640625" customWidth="1"/>
    <col min="23" max="23" width="9.6640625" bestFit="1" customWidth="1"/>
    <col min="27" max="27" width="17.6640625" bestFit="1" customWidth="1"/>
    <col min="28" max="28" width="18.88671875" bestFit="1" customWidth="1"/>
    <col min="32" max="32" width="13.109375" bestFit="1" customWidth="1"/>
    <col min="35" max="35" width="14.5546875" bestFit="1" customWidth="1"/>
    <col min="36" max="36" width="14.44140625" bestFit="1" customWidth="1"/>
    <col min="37" max="37" width="33" bestFit="1" customWidth="1"/>
    <col min="38" max="38" width="21.109375" bestFit="1" customWidth="1"/>
    <col min="39" max="39" width="20.5546875" bestFit="1" customWidth="1"/>
    <col min="40" max="40" width="14.5546875" bestFit="1" customWidth="1"/>
    <col min="41" max="41" width="9" bestFit="1" customWidth="1"/>
    <col min="44" max="44" width="14.88671875" bestFit="1" customWidth="1"/>
    <col min="45" max="45" width="22.109375" bestFit="1" customWidth="1"/>
    <col min="46" max="46" width="22.44140625" bestFit="1" customWidth="1"/>
    <col min="47" max="47" width="35.109375" bestFit="1" customWidth="1"/>
    <col min="48" max="48" width="15.44140625" bestFit="1" customWidth="1"/>
    <col min="49" max="49" width="10.44140625" bestFit="1" customWidth="1"/>
  </cols>
  <sheetData>
    <row r="1" spans="1:49">
      <c r="S1" t="s">
        <v>126</v>
      </c>
    </row>
    <row r="2" spans="1:49" ht="15">
      <c r="S2" s="65" t="s">
        <v>128</v>
      </c>
    </row>
    <row r="3" spans="1:49">
      <c r="A3" t="s">
        <v>87</v>
      </c>
      <c r="B3" t="s">
        <v>94</v>
      </c>
      <c r="F3" s="34" t="s">
        <v>87</v>
      </c>
      <c r="G3" s="34" t="s">
        <v>94</v>
      </c>
      <c r="Q3" s="16" t="s">
        <v>48</v>
      </c>
      <c r="R3" t="s">
        <v>121</v>
      </c>
      <c r="T3" s="63"/>
      <c r="U3" s="63" t="s">
        <v>124</v>
      </c>
      <c r="V3" s="63" t="s">
        <v>125</v>
      </c>
      <c r="W3" s="64" t="s">
        <v>127</v>
      </c>
      <c r="X3" s="64" t="s">
        <v>130</v>
      </c>
      <c r="AA3" s="16" t="s">
        <v>48</v>
      </c>
      <c r="AB3" t="s">
        <v>87</v>
      </c>
    </row>
    <row r="4" spans="1:49" ht="15">
      <c r="A4" s="35">
        <v>161096</v>
      </c>
      <c r="B4" s="35">
        <v>220062.2699999999</v>
      </c>
      <c r="F4" s="39">
        <f>1-G4</f>
        <v>0.26795265721834061</v>
      </c>
      <c r="G4" s="39">
        <f>GETPIVOTDATA("Sum of Amount",$A$3)/GETPIVOTDATA("Sum of Target",$A$3)</f>
        <v>0.73204734278165939</v>
      </c>
      <c r="Q4" s="17" t="s">
        <v>116</v>
      </c>
      <c r="R4" s="35">
        <v>256</v>
      </c>
      <c r="T4" s="60" t="s">
        <v>116</v>
      </c>
      <c r="U4" s="61" t="str">
        <f>IF(T4=$Q$4,"∣ ","")</f>
        <v xml:space="preserve">∣ </v>
      </c>
      <c r="V4" s="62" t="str">
        <f>IF(T4=$Q$4,"〇","")</f>
        <v>〇</v>
      </c>
      <c r="W4" s="62" t="str">
        <f>IF(T4=$Q$4,"","●")</f>
        <v/>
      </c>
      <c r="X4">
        <f>GETPIVOTDATA("POS",$Q$3,"POS",T4)</f>
        <v>256</v>
      </c>
      <c r="AA4" s="17" t="s">
        <v>120</v>
      </c>
      <c r="AB4" s="35">
        <v>51804</v>
      </c>
      <c r="AE4" s="17" t="s">
        <v>120</v>
      </c>
      <c r="AF4" s="72">
        <f>GETPIVOTDATA("Amount",$AA$3,"Delivery Type","Branch")</f>
        <v>51804</v>
      </c>
    </row>
    <row r="5" spans="1:49" ht="13.2" customHeight="1">
      <c r="Q5" s="17" t="s">
        <v>104</v>
      </c>
      <c r="R5" s="35">
        <v>128</v>
      </c>
      <c r="T5" s="60" t="s">
        <v>104</v>
      </c>
      <c r="U5" s="61" t="str">
        <f>IF(T5=$Q$4,"∣ ","")</f>
        <v/>
      </c>
      <c r="V5" s="62" t="str">
        <f>IF(T5=$Q$4,"〇","")</f>
        <v/>
      </c>
      <c r="W5" s="62" t="str">
        <f>IF(T5=$Q$4,"","●")</f>
        <v>●</v>
      </c>
      <c r="X5">
        <f>GETPIVOTDATA("POS",$Q$3,"POS",T5)</f>
        <v>128</v>
      </c>
      <c r="AA5" s="17" t="s">
        <v>111</v>
      </c>
      <c r="AB5" s="35">
        <v>55489</v>
      </c>
      <c r="AE5" s="17" t="s">
        <v>111</v>
      </c>
      <c r="AF5">
        <f>GETPIVOTDATA("Amount",$AA$3,"Delivery Type","Download")</f>
        <v>55489</v>
      </c>
    </row>
    <row r="6" spans="1:49">
      <c r="Q6" s="17" t="s">
        <v>49</v>
      </c>
      <c r="R6" s="35">
        <v>384</v>
      </c>
      <c r="AA6" s="17" t="s">
        <v>109</v>
      </c>
      <c r="AB6" s="35">
        <v>53803</v>
      </c>
      <c r="AE6" s="17" t="s">
        <v>109</v>
      </c>
      <c r="AF6">
        <f>GETPIVOTDATA("Amount",$AA$3,"Delivery Type","Shipment")</f>
        <v>53803</v>
      </c>
    </row>
    <row r="7" spans="1:49">
      <c r="AA7" s="17" t="s">
        <v>49</v>
      </c>
      <c r="AB7" s="35">
        <v>161096</v>
      </c>
      <c r="AF7" s="66">
        <f>GETPIVOTDATA("Amount",$AA$3)</f>
        <v>161096</v>
      </c>
    </row>
    <row r="9" spans="1:49">
      <c r="AI9" s="16" t="s">
        <v>102</v>
      </c>
      <c r="AJ9" s="16" t="s">
        <v>101</v>
      </c>
      <c r="AK9" s="16" t="s">
        <v>100</v>
      </c>
      <c r="AL9" s="16" t="s">
        <v>99</v>
      </c>
      <c r="AM9" s="16" t="s">
        <v>98</v>
      </c>
      <c r="AN9" t="s">
        <v>87</v>
      </c>
    </row>
    <row r="10" spans="1:49">
      <c r="Q10" s="16" t="s">
        <v>48</v>
      </c>
      <c r="R10" t="s">
        <v>122</v>
      </c>
      <c r="T10" s="63"/>
      <c r="U10" s="63" t="s">
        <v>124</v>
      </c>
      <c r="V10" s="63" t="s">
        <v>125</v>
      </c>
      <c r="W10" s="64" t="s">
        <v>127</v>
      </c>
      <c r="X10" s="64" t="s">
        <v>130</v>
      </c>
      <c r="AI10" t="s">
        <v>120</v>
      </c>
      <c r="AJ10" t="s">
        <v>117</v>
      </c>
      <c r="AK10" t="s">
        <v>115</v>
      </c>
      <c r="AL10" t="s">
        <v>119</v>
      </c>
      <c r="AM10" t="s">
        <v>118</v>
      </c>
      <c r="AN10" s="18">
        <v>0.32157223022297265</v>
      </c>
      <c r="AR10" s="67" t="s">
        <v>120</v>
      </c>
      <c r="AS10" s="67" t="s">
        <v>108</v>
      </c>
      <c r="AT10" t="s">
        <v>115</v>
      </c>
      <c r="AU10" s="67" t="s">
        <v>119</v>
      </c>
      <c r="AV10" t="s">
        <v>118</v>
      </c>
      <c r="AW10" s="39" t="e">
        <f>GETPIVOTDATA("Amount",$AI$9,"Payment Method","Cash on Delivery","Assembly Stage","Cancelld","Registration Status","Non-Registered Customer info","Sale Status","Paid","Delivery Type","Branch")</f>
        <v>#REF!</v>
      </c>
    </row>
    <row r="11" spans="1:49" ht="15.6">
      <c r="Q11" s="17" t="s">
        <v>107</v>
      </c>
      <c r="R11" s="35">
        <v>256</v>
      </c>
      <c r="T11" s="60" t="s">
        <v>115</v>
      </c>
      <c r="U11" s="61" t="str">
        <f>IF(T11=$Q$11,"∣","")</f>
        <v/>
      </c>
      <c r="V11" s="62" t="str">
        <f>IF(T11=$Q$11,"〇","")</f>
        <v/>
      </c>
      <c r="W11" s="62" t="str">
        <f>IF(T11=$Q$11,"","●")</f>
        <v>●</v>
      </c>
      <c r="X11">
        <f>GETPIVOTDATA("Registration Status",$Q$10,"Registration Status","Register Customer info")</f>
        <v>256</v>
      </c>
      <c r="AL11" t="s">
        <v>133</v>
      </c>
      <c r="AN11" s="18">
        <v>0.32157223022297265</v>
      </c>
      <c r="AR11" s="67"/>
      <c r="AS11" s="67"/>
      <c r="AU11" s="67" t="s">
        <v>133</v>
      </c>
      <c r="AV11" s="67"/>
      <c r="AW11" s="70"/>
    </row>
    <row r="12" spans="1:49" ht="15.6">
      <c r="Q12" s="17" t="s">
        <v>115</v>
      </c>
      <c r="R12" s="35">
        <v>128</v>
      </c>
      <c r="T12" s="60" t="s">
        <v>107</v>
      </c>
      <c r="U12" s="61" t="str">
        <f>IF(T12=$Q$11,"∣","")</f>
        <v>∣</v>
      </c>
      <c r="V12" s="62" t="str">
        <f>IF(T12=$Q$11,"〇","")</f>
        <v>〇</v>
      </c>
      <c r="W12" s="62" t="str">
        <f>IF(T12=$Q$11,"","●")</f>
        <v/>
      </c>
      <c r="X12">
        <f>GETPIVOTDATA("Registration Status",$Q$10,"Registration Status","Non-Registered Customer info")</f>
        <v>128</v>
      </c>
      <c r="AN12" s="18"/>
      <c r="AR12" s="67"/>
      <c r="AS12" s="67"/>
      <c r="AW12" s="70"/>
    </row>
    <row r="13" spans="1:49" ht="15.6">
      <c r="Q13" s="17" t="s">
        <v>49</v>
      </c>
      <c r="R13" s="35">
        <v>384</v>
      </c>
      <c r="AK13" t="s">
        <v>132</v>
      </c>
      <c r="AN13" s="18">
        <v>0.32157223022297265</v>
      </c>
      <c r="AR13" s="67"/>
      <c r="AS13" s="67"/>
      <c r="AT13" t="s">
        <v>132</v>
      </c>
      <c r="AW13" s="70" t="e">
        <f>GETPIVOTDATA("Amount",$AI$9,"Registration Status","Non-Registered Customer info","Sale Status","Paid","Delivery Type","Branch")</f>
        <v>#REF!</v>
      </c>
    </row>
    <row r="14" spans="1:49" ht="15.6">
      <c r="AJ14" t="s">
        <v>131</v>
      </c>
      <c r="AN14" s="18">
        <v>0.32157223022297265</v>
      </c>
      <c r="AR14" s="67"/>
      <c r="AS14" s="67" t="s">
        <v>134</v>
      </c>
      <c r="AT14" s="67"/>
      <c r="AU14" s="67"/>
      <c r="AV14" s="67"/>
      <c r="AW14" s="70"/>
    </row>
    <row r="15" spans="1:49" ht="15.6">
      <c r="AI15" t="s">
        <v>137</v>
      </c>
      <c r="AN15" s="18">
        <v>0.32157223022297265</v>
      </c>
      <c r="AR15" s="67"/>
      <c r="AS15" s="67" t="s">
        <v>117</v>
      </c>
      <c r="AT15" t="s">
        <v>115</v>
      </c>
      <c r="AU15" s="67" t="s">
        <v>119</v>
      </c>
      <c r="AV15" t="s">
        <v>118</v>
      </c>
      <c r="AW15" s="70">
        <f>GETPIVOTDATA("Amount",$AI$9,"Payment Method","Cash on Delivery","Assembly Stage","Cancelld","Registration Status","Non-Registered Customer info","Sale Status","Refunded","Delivery Type","Branch")</f>
        <v>0.32157223022297265</v>
      </c>
    </row>
    <row r="16" spans="1:49" ht="15.6">
      <c r="AI16" t="s">
        <v>111</v>
      </c>
      <c r="AJ16" t="s">
        <v>108</v>
      </c>
      <c r="AK16" t="s">
        <v>107</v>
      </c>
      <c r="AL16" t="s">
        <v>106</v>
      </c>
      <c r="AM16" t="s">
        <v>105</v>
      </c>
      <c r="AN16" s="18">
        <v>0.34444678949197993</v>
      </c>
      <c r="AR16" s="67"/>
      <c r="AS16" s="67"/>
      <c r="AU16" s="67" t="s">
        <v>133</v>
      </c>
      <c r="AV16" s="67"/>
      <c r="AW16" s="70"/>
    </row>
    <row r="17" spans="17:49" ht="15.6">
      <c r="Q17" s="16" t="s">
        <v>48</v>
      </c>
      <c r="R17" t="s">
        <v>123</v>
      </c>
      <c r="T17" s="63"/>
      <c r="U17" s="63" t="s">
        <v>124</v>
      </c>
      <c r="V17" s="63" t="s">
        <v>125</v>
      </c>
      <c r="W17" s="64" t="s">
        <v>127</v>
      </c>
      <c r="X17" s="64" t="s">
        <v>130</v>
      </c>
      <c r="AL17" t="s">
        <v>136</v>
      </c>
      <c r="AN17" s="18">
        <v>0.34444678949197993</v>
      </c>
      <c r="AR17" s="67"/>
      <c r="AS17" s="67"/>
      <c r="AW17" s="70"/>
    </row>
    <row r="18" spans="17:49" ht="15.6">
      <c r="Q18" s="17" t="s">
        <v>105</v>
      </c>
      <c r="R18" s="35">
        <v>256</v>
      </c>
      <c r="T18" s="60" t="s">
        <v>118</v>
      </c>
      <c r="U18" s="61" t="str">
        <f>IF(T18=$Q$18,"∣","")</f>
        <v/>
      </c>
      <c r="V18" s="62" t="str">
        <f>IF(T18=$Q$18,"〇","")</f>
        <v/>
      </c>
      <c r="W18" s="62" t="str">
        <f>IF(T18=$Q$18,"","●")</f>
        <v>●</v>
      </c>
      <c r="X18">
        <f>GETPIVOTDATA("Payment Method",$Q$17,"Payment Method","Credit Card")</f>
        <v>256</v>
      </c>
      <c r="AA18" s="16" t="s">
        <v>48</v>
      </c>
      <c r="AB18" t="s">
        <v>87</v>
      </c>
      <c r="AN18" s="18"/>
      <c r="AR18" s="67"/>
      <c r="AS18" s="67"/>
      <c r="AT18" t="s">
        <v>132</v>
      </c>
      <c r="AW18" s="70">
        <f>GETPIVOTDATA("Amount",$AI$9,"Registration Status","Non-Registered Customer info","Sale Status","Refunded","Delivery Type","Branch")</f>
        <v>0.32157223022297265</v>
      </c>
    </row>
    <row r="19" spans="17:49" ht="15.6">
      <c r="Q19" s="17" t="s">
        <v>118</v>
      </c>
      <c r="R19" s="35">
        <v>128</v>
      </c>
      <c r="T19" s="60" t="s">
        <v>105</v>
      </c>
      <c r="U19" s="61" t="str">
        <f>IF(T19=$Q$18,"∣","")</f>
        <v>∣</v>
      </c>
      <c r="V19" s="62" t="str">
        <f>IF(T19=$Q$18,"〇","")</f>
        <v>〇</v>
      </c>
      <c r="W19" s="62" t="str">
        <f>IF(T19=$Q$18,"","●")</f>
        <v/>
      </c>
      <c r="X19">
        <f>GETPIVOTDATA("Payment Method",$Q$17,"Payment Method","Cash on Delivery")</f>
        <v>128</v>
      </c>
      <c r="AA19" s="17" t="s">
        <v>120</v>
      </c>
      <c r="AB19" s="35">
        <v>51804</v>
      </c>
      <c r="AE19" s="17" t="s">
        <v>120</v>
      </c>
      <c r="AF19" s="71">
        <f>GETPIVOTDATA("Amount",$AA$18,"Delivery Type","Branch")</f>
        <v>51804</v>
      </c>
      <c r="AK19" t="s">
        <v>135</v>
      </c>
      <c r="AN19" s="18">
        <v>0.34444678949197993</v>
      </c>
      <c r="AR19" s="68"/>
      <c r="AS19" s="67" t="s">
        <v>131</v>
      </c>
      <c r="AT19" s="67"/>
      <c r="AU19" s="67"/>
      <c r="AV19" s="67"/>
      <c r="AW19" s="70"/>
    </row>
    <row r="20" spans="17:49" ht="15.6">
      <c r="Q20" s="17" t="s">
        <v>49</v>
      </c>
      <c r="R20" s="35">
        <v>384</v>
      </c>
      <c r="AA20" s="17" t="s">
        <v>111</v>
      </c>
      <c r="AB20" s="35">
        <v>55489</v>
      </c>
      <c r="AE20" s="17" t="s">
        <v>111</v>
      </c>
      <c r="AF20" s="66">
        <f>GETPIVOTDATA("Amount",$AA$18,"Delivery Type","Download")</f>
        <v>55489</v>
      </c>
      <c r="AJ20" t="s">
        <v>134</v>
      </c>
      <c r="AN20" s="18">
        <v>0.34444678949197993</v>
      </c>
      <c r="AR20" s="69" t="s">
        <v>137</v>
      </c>
      <c r="AS20" s="69"/>
      <c r="AT20" s="69"/>
      <c r="AU20" s="69"/>
      <c r="AV20" s="69"/>
      <c r="AW20" s="70">
        <f>GETPIVOTDATA("Amount",$AI$9,"Delivery Type","Branch")</f>
        <v>0.32157223022297265</v>
      </c>
    </row>
    <row r="21" spans="17:49" ht="15.6">
      <c r="AA21" s="17" t="s">
        <v>109</v>
      </c>
      <c r="AB21" s="35">
        <v>53803</v>
      </c>
      <c r="AE21" s="17" t="s">
        <v>109</v>
      </c>
      <c r="AF21" s="66">
        <f>GETPIVOTDATA("Amount",$AA$18,"Delivery Type","Shipment")</f>
        <v>53803</v>
      </c>
      <c r="AI21" t="s">
        <v>139</v>
      </c>
      <c r="AN21" s="18">
        <v>0.34444678949197993</v>
      </c>
      <c r="AR21" s="67" t="s">
        <v>111</v>
      </c>
      <c r="AS21" s="67" t="s">
        <v>108</v>
      </c>
      <c r="AT21" t="s">
        <v>107</v>
      </c>
      <c r="AU21" s="67" t="s">
        <v>106</v>
      </c>
      <c r="AV21" t="s">
        <v>118</v>
      </c>
      <c r="AW21" s="70" t="e">
        <f>GETPIVOTDATA("Amount",$AI$9,"Payment Method","Cash on Delivery","Assembly Stage","Order assembled","Registration Status","Register Customer info","Sale Status","Paid","Delivery Type","Download")</f>
        <v>#REF!</v>
      </c>
    </row>
    <row r="22" spans="17:49" ht="15.6">
      <c r="AA22" s="17" t="s">
        <v>49</v>
      </c>
      <c r="AB22" s="35">
        <v>161096</v>
      </c>
      <c r="AI22" t="s">
        <v>109</v>
      </c>
      <c r="AJ22" t="s">
        <v>108</v>
      </c>
      <c r="AK22" t="s">
        <v>107</v>
      </c>
      <c r="AL22" t="s">
        <v>106</v>
      </c>
      <c r="AM22" t="s">
        <v>105</v>
      </c>
      <c r="AN22" s="18">
        <v>0.33398098028504741</v>
      </c>
      <c r="AR22" s="67"/>
      <c r="AS22" s="67"/>
      <c r="AU22" s="67"/>
      <c r="AV22" t="s">
        <v>105</v>
      </c>
      <c r="AW22" s="70">
        <f>GETPIVOTDATA("Amount",$AI$9,"Payment Method","Credit Card","Assembly Stage","Order assembled","Registration Status","Register Customer info","Sale Status","Paid","Delivery Type","Download")</f>
        <v>0.34444678949197993</v>
      </c>
    </row>
    <row r="23" spans="17:49" ht="15.6">
      <c r="AL23" t="s">
        <v>136</v>
      </c>
      <c r="AN23" s="18">
        <v>0.33398098028504741</v>
      </c>
      <c r="AR23" s="67"/>
      <c r="AS23" s="67"/>
      <c r="AU23" s="67" t="s">
        <v>136</v>
      </c>
      <c r="AV23" s="67"/>
      <c r="AW23" s="70"/>
    </row>
    <row r="24" spans="17:49" ht="15.6">
      <c r="AN24" s="18"/>
      <c r="AR24" s="67"/>
      <c r="AS24" s="67"/>
      <c r="AW24" s="70"/>
    </row>
    <row r="25" spans="17:49" ht="15.6">
      <c r="AK25" t="s">
        <v>135</v>
      </c>
      <c r="AN25" s="18">
        <v>0.33398098028504741</v>
      </c>
      <c r="AR25" s="67"/>
      <c r="AS25" s="67"/>
      <c r="AT25" t="s">
        <v>135</v>
      </c>
      <c r="AW25" s="70">
        <f>GETPIVOTDATA("Amount",$AI$9,"Registration Status","Register Customer info","Sale Status","Paid","Delivery Type","Download")</f>
        <v>0.34444678949197993</v>
      </c>
    </row>
    <row r="26" spans="17:49" ht="15.6">
      <c r="AJ26" t="s">
        <v>134</v>
      </c>
      <c r="AN26" s="18">
        <v>0.33398098028504741</v>
      </c>
      <c r="AR26" s="67"/>
      <c r="AS26" s="67"/>
      <c r="AT26" t="s">
        <v>115</v>
      </c>
      <c r="AU26" s="67" t="s">
        <v>106</v>
      </c>
      <c r="AV26" t="s">
        <v>105</v>
      </c>
      <c r="AW26" s="70" t="e">
        <f>GETPIVOTDATA("Amount",$AI$9,"Payment Method","Credit Card","Assembly Stage","Order assembled","Registration Status","Non-Registered Customer info","Sale Status","Paid","Delivery Type","Download")</f>
        <v>#REF!</v>
      </c>
    </row>
    <row r="27" spans="17:49" ht="15.6">
      <c r="AI27" t="s">
        <v>138</v>
      </c>
      <c r="AN27" s="18">
        <v>0.33398098028504741</v>
      </c>
      <c r="AR27" s="67"/>
      <c r="AS27" s="67"/>
      <c r="AU27" s="67" t="s">
        <v>136</v>
      </c>
      <c r="AV27" s="67"/>
      <c r="AW27" s="70"/>
    </row>
    <row r="28" spans="17:49" ht="15.6">
      <c r="AI28" t="s">
        <v>49</v>
      </c>
      <c r="AN28" s="18">
        <v>1</v>
      </c>
      <c r="AR28" s="67"/>
      <c r="AS28" s="67"/>
      <c r="AW28" s="70"/>
    </row>
    <row r="29" spans="17:49" ht="15.6">
      <c r="AR29" s="67"/>
      <c r="AS29" s="67"/>
      <c r="AT29" t="s">
        <v>132</v>
      </c>
      <c r="AW29" s="70" t="e">
        <f>GETPIVOTDATA("Amount",$AI$9,"Registration Status","Non-Registered Customer info","Sale Status","Paid","Delivery Type","Download")</f>
        <v>#REF!</v>
      </c>
    </row>
    <row r="30" spans="17:49" ht="15.6">
      <c r="AR30" s="68"/>
      <c r="AS30" s="67" t="s">
        <v>134</v>
      </c>
      <c r="AT30" s="67"/>
      <c r="AU30" s="67"/>
      <c r="AV30" s="67"/>
      <c r="AW30" s="70">
        <f>GETPIVOTDATA("Amount",$AI$9,"Sale Status","Paid","Delivery Type","Download")</f>
        <v>0.34444678949197993</v>
      </c>
    </row>
    <row r="31" spans="17:49" ht="15.6">
      <c r="AR31" s="69" t="s">
        <v>139</v>
      </c>
      <c r="AS31" s="69"/>
      <c r="AT31" s="69"/>
      <c r="AU31" s="69"/>
      <c r="AV31" s="69"/>
      <c r="AW31" s="70"/>
    </row>
    <row r="32" spans="17:49">
      <c r="AR32" s="67" t="s">
        <v>109</v>
      </c>
      <c r="AS32" s="67" t="s">
        <v>108</v>
      </c>
      <c r="AT32" t="s">
        <v>107</v>
      </c>
      <c r="AU32" s="67" t="s">
        <v>106</v>
      </c>
      <c r="AV32" t="s">
        <v>105</v>
      </c>
      <c r="AW32" s="39">
        <f>GETPIVOTDATA("Amount",$AI$9,"Payment Method","Credit Card","Assembly Stage","Order assembled","Registration Status","Register Customer info","Sale Status","Paid","Delivery Type","Shipment")</f>
        <v>0.33398098028504741</v>
      </c>
    </row>
    <row r="33" spans="44:49">
      <c r="AR33" s="67"/>
      <c r="AS33" s="67"/>
      <c r="AU33" s="67" t="s">
        <v>136</v>
      </c>
      <c r="AV33" s="67"/>
      <c r="AW33" s="39"/>
    </row>
    <row r="34" spans="44:49">
      <c r="AR34" s="67"/>
      <c r="AS34" s="67"/>
      <c r="AW34" s="39"/>
    </row>
    <row r="35" spans="44:49">
      <c r="AR35" s="67"/>
      <c r="AS35" s="67"/>
      <c r="AT35" t="s">
        <v>135</v>
      </c>
      <c r="AW35" s="39">
        <f>GETPIVOTDATA("Amount",$AI$9,"Registration Status","Register Customer info","Sale Status","Paid","Delivery Type","Shipment")</f>
        <v>0.33398098028504741</v>
      </c>
    </row>
    <row r="36" spans="44:49">
      <c r="AR36" s="67"/>
      <c r="AS36" s="67"/>
      <c r="AT36" t="s">
        <v>115</v>
      </c>
      <c r="AU36" s="67" t="s">
        <v>119</v>
      </c>
      <c r="AV36" t="s">
        <v>118</v>
      </c>
      <c r="AW36" s="39" t="e">
        <f>GETPIVOTDATA("Amount",$AI$9,"Payment Method","Cash on Delivery","Assembly Stage","Cancelld","Registration Status","Non-Registered Customer info","Sale Status","Paid","Delivery Type","Shipment")</f>
        <v>#REF!</v>
      </c>
    </row>
    <row r="37" spans="44:49">
      <c r="AR37" s="67"/>
      <c r="AS37" s="67"/>
      <c r="AU37" s="67" t="s">
        <v>133</v>
      </c>
      <c r="AV37" s="67"/>
      <c r="AW37" s="39"/>
    </row>
    <row r="38" spans="44:49">
      <c r="AR38" s="67"/>
      <c r="AS38" s="67"/>
      <c r="AW38" s="39"/>
    </row>
    <row r="39" spans="44:49">
      <c r="AR39" s="67"/>
      <c r="AS39" s="67"/>
      <c r="AU39" s="67" t="s">
        <v>106</v>
      </c>
      <c r="AV39" t="s">
        <v>105</v>
      </c>
      <c r="AW39" s="39" t="e">
        <f>GETPIVOTDATA("Amount",$AI$9,"Payment Method","Credit Card","Assembly Stage","Order assembled","Registration Status","Non-Registered Customer info","Sale Status","Paid","Delivery Type","Shipment")</f>
        <v>#REF!</v>
      </c>
    </row>
    <row r="40" spans="44:49">
      <c r="AR40" s="67"/>
      <c r="AS40" s="67"/>
      <c r="AU40" s="67" t="s">
        <v>136</v>
      </c>
      <c r="AV40" s="67"/>
      <c r="AW40" s="39"/>
    </row>
    <row r="41" spans="44:49">
      <c r="AR41" s="67"/>
      <c r="AS41" s="67"/>
      <c r="AW41" s="39"/>
    </row>
    <row r="42" spans="44:49">
      <c r="AR42" s="67"/>
      <c r="AS42" s="67"/>
      <c r="AT42" t="s">
        <v>132</v>
      </c>
      <c r="AW42" s="39" t="e">
        <f>GETPIVOTDATA("Amount",$AI$9,"Registration Status","Non-Registered Customer info","Sale Status","Paid","Delivery Type","Shipment")</f>
        <v>#REF!</v>
      </c>
    </row>
    <row r="43" spans="44:49">
      <c r="AR43" s="68"/>
      <c r="AS43" s="67" t="s">
        <v>134</v>
      </c>
      <c r="AT43" s="67"/>
      <c r="AU43" s="67"/>
      <c r="AV43" s="67"/>
      <c r="AW43" s="39">
        <f>GETPIVOTDATA("Amount",$AI$9,"Sale Status","Paid","Delivery Type","Shipment")</f>
        <v>0.33398098028504741</v>
      </c>
    </row>
  </sheetData>
  <sheetProtection algorithmName="SHA-512" hashValue="a5OtuROiRwXQ8MnhTxDGMfg8x0UY2cJ+sMXXMTLSV8NYGCT+JzkDHhvb5Vfb08iCvumEzJoVmc3BlQF4Bk4MUw==" saltValue="gJHW1MHkjF6wCsFX7T997w==" spinCount="100000" sheet="1" objects="1" scenarios="1"/>
  <pageMargins left="0.7" right="0.7" top="0.75" bottom="0.75" header="0.3" footer="0.3"/>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INCOME SOURCE</vt:lpstr>
      <vt:lpstr>GEOGRAPHICALLY</vt:lpstr>
      <vt:lpstr>SALES PROCESS</vt:lpstr>
      <vt:lpstr>Raw Data.</vt:lpstr>
      <vt:lpstr>Data Set 1</vt:lpstr>
      <vt:lpstr>Data Set 2</vt:lpstr>
      <vt:lpstr>Data Set 3</vt:lpstr>
      <vt:lpstr>Pivot Table 1</vt:lpstr>
      <vt:lpstr>Pivot Table 2</vt:lpstr>
      <vt:lpstr>Pivot Table 3</vt:lpstr>
      <vt:lpstr>Table.1</vt:lpstr>
      <vt:lpstr>Table2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Dabi</dc:creator>
  <cp:lastModifiedBy>Shubham Dabi</cp:lastModifiedBy>
  <dcterms:created xsi:type="dcterms:W3CDTF">2024-05-19T12:52:20Z</dcterms:created>
  <dcterms:modified xsi:type="dcterms:W3CDTF">2024-10-31T10:58:01Z</dcterms:modified>
</cp:coreProperties>
</file>